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filterPrivacy="1" defaultThemeVersion="124226"/>
  <bookViews>
    <workbookView xWindow="3855" yWindow="1230" windowWidth="11505" windowHeight="6915" firstSheet="4" activeTab="14"/>
  </bookViews>
  <sheets>
    <sheet name="Tools Sumption" sheetId="9" r:id="rId1"/>
    <sheet name="Pareto" sheetId="1" r:id="rId2"/>
    <sheet name="Chart Source" sheetId="2" state="hidden" r:id="rId3"/>
    <sheet name="1-Way ANOVA" sheetId="3" r:id="rId4"/>
    <sheet name="Regression" sheetId="4" r:id="rId5"/>
    <sheet name="Hypothesis Testing" sheetId="5" state="hidden" r:id="rId6"/>
    <sheet name="Dimension Tolerance" sheetId="6" r:id="rId7"/>
    <sheet name="Chi-Square" sheetId="7" r:id="rId8"/>
    <sheet name="Kappa" sheetId="8" r:id="rId9"/>
    <sheet name="Sheet1" sheetId="10" state="hidden" r:id="rId10"/>
    <sheet name="Weibull Random" sheetId="11" state="hidden" r:id="rId11"/>
    <sheet name="Gauge R&amp;R" sheetId="12" r:id="rId12"/>
    <sheet name="Sheet3" sheetId="13" state="hidden" r:id="rId13"/>
    <sheet name="Sheet2" sheetId="14" state="hidden" r:id="rId14"/>
    <sheet name="Confidence Interval" sheetId="15" r:id="rId15"/>
    <sheet name="Full DOE Design" sheetId="17" r:id="rId16"/>
    <sheet name="DOE assistant" sheetId="16" state="hidden" r:id="rId17"/>
    <sheet name="Sheet4" sheetId="18" r:id="rId18"/>
  </sheets>
  <definedNames>
    <definedName name="list">'Chi-Square'!$B$3:$B$12</definedName>
    <definedName name="list1">OFFSET(Pareto!$B$3,0,0,ROUNDUP(MAX(Pareto!$B$3:$B$502)/20,0),1)</definedName>
    <definedName name="_xlnm.Print_Area" localSheetId="12">Sheet3!$B$2:$L$21</definedName>
    <definedName name="solver_adj" localSheetId="13" hidden="1">Sheet2!$G$5:$G$6</definedName>
    <definedName name="solver_adj" localSheetId="12" hidden="1">Sheet3!$E$72:$E$75</definedName>
    <definedName name="solver_cvg" localSheetId="13" hidden="1">0.0001</definedName>
    <definedName name="solver_cvg" localSheetId="12" hidden="1">0.0001</definedName>
    <definedName name="solver_drv" localSheetId="13" hidden="1">1</definedName>
    <definedName name="solver_drv" localSheetId="12" hidden="1">1</definedName>
    <definedName name="solver_eng" localSheetId="4" hidden="1">1</definedName>
    <definedName name="solver_eng" localSheetId="13" hidden="1">1</definedName>
    <definedName name="solver_eng" localSheetId="12" hidden="1">1</definedName>
    <definedName name="solver_est" localSheetId="13" hidden="1">1</definedName>
    <definedName name="solver_est" localSheetId="12" hidden="1">1</definedName>
    <definedName name="solver_itr" localSheetId="13" hidden="1">2147483647</definedName>
    <definedName name="solver_itr" localSheetId="12" hidden="1">2147483647</definedName>
    <definedName name="solver_lhs0" localSheetId="12" hidden="1">Sheet3!$F$86</definedName>
    <definedName name="solver_lhs1" localSheetId="13" hidden="1">Sheet2!$D$20</definedName>
    <definedName name="solver_lhs1" localSheetId="12" hidden="1">Sheet3!$E$75</definedName>
    <definedName name="solver_lhs2" localSheetId="13" hidden="1">Sheet2!$G$5</definedName>
    <definedName name="solver_lhs2" localSheetId="12" hidden="1">Sheet3!$E$75</definedName>
    <definedName name="solver_lhs3" localSheetId="13" hidden="1">Sheet2!$G$6</definedName>
    <definedName name="solver_lhs3" localSheetId="12" hidden="1">Sheet3!$E$77</definedName>
    <definedName name="solver_lhs4" localSheetId="13" hidden="1">Sheet2!$K$10</definedName>
    <definedName name="solver_lhs4" localSheetId="12" hidden="1">Sheet3!$E$77</definedName>
    <definedName name="solver_lhs5" localSheetId="13" hidden="1">Sheet2!$K$10</definedName>
    <definedName name="solver_lhs5" localSheetId="12" hidden="1">Sheet3!$F$86</definedName>
    <definedName name="solver_lhs6" localSheetId="12" hidden="1">Sheet3!$F$86</definedName>
    <definedName name="solver_lhs7" localSheetId="12" hidden="1">Sheet3!$G$96</definedName>
    <definedName name="solver_lhs8" localSheetId="12" hidden="1">Sheet3!$G$96</definedName>
    <definedName name="solver_lhs9" localSheetId="12" hidden="1">Sheet3!$G$96</definedName>
    <definedName name="solver_mip" localSheetId="13" hidden="1">2147483647</definedName>
    <definedName name="solver_mip" localSheetId="12" hidden="1">2147483647</definedName>
    <definedName name="solver_mni" localSheetId="13" hidden="1">30</definedName>
    <definedName name="solver_mni" localSheetId="12" hidden="1">30</definedName>
    <definedName name="solver_mrt" localSheetId="13" hidden="1">0.075</definedName>
    <definedName name="solver_mrt" localSheetId="12" hidden="1">0.075</definedName>
    <definedName name="solver_msl" localSheetId="13" hidden="1">2</definedName>
    <definedName name="solver_msl" localSheetId="12" hidden="1">2</definedName>
    <definedName name="solver_neg" localSheetId="4" hidden="1">1</definedName>
    <definedName name="solver_neg" localSheetId="13" hidden="1">1</definedName>
    <definedName name="solver_neg" localSheetId="12" hidden="1">1</definedName>
    <definedName name="solver_nod" localSheetId="13" hidden="1">2147483647</definedName>
    <definedName name="solver_nod" localSheetId="12" hidden="1">2147483647</definedName>
    <definedName name="solver_num" localSheetId="4" hidden="1">0</definedName>
    <definedName name="solver_num" localSheetId="13" hidden="1">4</definedName>
    <definedName name="solver_num" localSheetId="12" hidden="1">7</definedName>
    <definedName name="solver_nwt" localSheetId="13" hidden="1">1</definedName>
    <definedName name="solver_nwt" localSheetId="12" hidden="1">1</definedName>
    <definedName name="solver_opt" localSheetId="4" hidden="1">Regression!$R$11</definedName>
    <definedName name="solver_opt" localSheetId="13" hidden="1">Sheet2!$K$10</definedName>
    <definedName name="solver_opt" localSheetId="12" hidden="1">Sheet3!$E$84</definedName>
    <definedName name="solver_pre" localSheetId="13" hidden="1">0.000001</definedName>
    <definedName name="solver_pre" localSheetId="12" hidden="1">0.000001</definedName>
    <definedName name="solver_rbv" localSheetId="13" hidden="1">1</definedName>
    <definedName name="solver_rbv" localSheetId="12" hidden="1">1</definedName>
    <definedName name="solver_rel0" localSheetId="12" hidden="1">3</definedName>
    <definedName name="solver_rel1" localSheetId="13" hidden="1">2</definedName>
    <definedName name="solver_rel1" localSheetId="12" hidden="1">1</definedName>
    <definedName name="solver_rel2" localSheetId="13" hidden="1">3</definedName>
    <definedName name="solver_rel2" localSheetId="12" hidden="1">3</definedName>
    <definedName name="solver_rel3" localSheetId="13" hidden="1">3</definedName>
    <definedName name="solver_rel3" localSheetId="12" hidden="1">1</definedName>
    <definedName name="solver_rel4" localSheetId="13" hidden="1">1</definedName>
    <definedName name="solver_rel4" localSheetId="12" hidden="1">3</definedName>
    <definedName name="solver_rel5" localSheetId="13" hidden="1">1</definedName>
    <definedName name="solver_rel5" localSheetId="12" hidden="1">1</definedName>
    <definedName name="solver_rel6" localSheetId="12" hidden="1">3</definedName>
    <definedName name="solver_rel7" localSheetId="12" hidden="1">1</definedName>
    <definedName name="solver_rel8" localSheetId="12" hidden="1">1</definedName>
    <definedName name="solver_rel9" localSheetId="12" hidden="1">1</definedName>
    <definedName name="solver_rhs0" localSheetId="12" hidden="1">Sheet3!$F$88</definedName>
    <definedName name="solver_rhs1" localSheetId="13" hidden="1">1.67</definedName>
    <definedName name="solver_rhs1" localSheetId="12" hidden="1">Sheet3!$G$75</definedName>
    <definedName name="solver_rhs2" localSheetId="13" hidden="1">0.000001</definedName>
    <definedName name="solver_rhs2" localSheetId="12" hidden="1">Sheet3!$F$75</definedName>
    <definedName name="solver_rhs3" localSheetId="13" hidden="1">0.000001</definedName>
    <definedName name="solver_rhs3" localSheetId="12" hidden="1">Sheet3!$G$76</definedName>
    <definedName name="solver_rhs4" localSheetId="13" hidden="1">0.000001</definedName>
    <definedName name="solver_rhs4" localSheetId="12" hidden="1">Sheet3!$F$76</definedName>
    <definedName name="solver_rhs5" localSheetId="13" hidden="1">0.000001</definedName>
    <definedName name="solver_rhs5" localSheetId="12" hidden="1">Sheet3!$F$89</definedName>
    <definedName name="solver_rhs6" localSheetId="12" hidden="1">Sheet3!$F$88</definedName>
    <definedName name="solver_rhs7" localSheetId="12" hidden="1">0.3</definedName>
    <definedName name="solver_rhs8" localSheetId="12" hidden="1">0.3</definedName>
    <definedName name="solver_rhs9" localSheetId="12" hidden="1">0.3</definedName>
    <definedName name="solver_rlx" localSheetId="13" hidden="1">2</definedName>
    <definedName name="solver_rlx" localSheetId="12" hidden="1">2</definedName>
    <definedName name="solver_rsd" localSheetId="13" hidden="1">0</definedName>
    <definedName name="solver_rsd" localSheetId="12" hidden="1">0</definedName>
    <definedName name="solver_scl" localSheetId="13" hidden="1">1</definedName>
    <definedName name="solver_scl" localSheetId="12" hidden="1">1</definedName>
    <definedName name="solver_sho" localSheetId="13" hidden="1">2</definedName>
    <definedName name="solver_sho" localSheetId="12" hidden="1">2</definedName>
    <definedName name="solver_ssz" localSheetId="13" hidden="1">100</definedName>
    <definedName name="solver_ssz" localSheetId="12" hidden="1">100</definedName>
    <definedName name="solver_tim" localSheetId="13" hidden="1">2147483647</definedName>
    <definedName name="solver_tim" localSheetId="12" hidden="1">2147483647</definedName>
    <definedName name="solver_tol" localSheetId="13" hidden="1">0.01</definedName>
    <definedName name="solver_tol" localSheetId="12" hidden="1">0.01</definedName>
    <definedName name="solver_typ" localSheetId="4" hidden="1">1</definedName>
    <definedName name="solver_typ" localSheetId="13" hidden="1">2</definedName>
    <definedName name="solver_typ" localSheetId="12" hidden="1">2</definedName>
    <definedName name="solver_val" localSheetId="4" hidden="1">0</definedName>
    <definedName name="solver_val" localSheetId="13" hidden="1">0</definedName>
    <definedName name="solver_val" localSheetId="12" hidden="1">0</definedName>
    <definedName name="solver_ver" localSheetId="4" hidden="1">3</definedName>
    <definedName name="solver_ver" localSheetId="13" hidden="1">3</definedName>
    <definedName name="solver_ver" localSheetId="12" hidden="1">3</definedName>
  </definedNames>
  <calcPr calcId="171027" calcMode="manual"/>
</workbook>
</file>

<file path=xl/calcChain.xml><?xml version="1.0" encoding="utf-8"?>
<calcChain xmlns="http://schemas.openxmlformats.org/spreadsheetml/2006/main">
  <c r="G4" i="15" l="1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3" i="15"/>
  <c r="H33" i="15" l="1"/>
  <c r="J33" i="15" s="1"/>
  <c r="H57" i="15"/>
  <c r="H25" i="15"/>
  <c r="H81" i="15"/>
  <c r="H49" i="15"/>
  <c r="H17" i="15"/>
  <c r="H73" i="15"/>
  <c r="H41" i="15"/>
  <c r="H9" i="15"/>
  <c r="H65" i="15"/>
  <c r="H97" i="15"/>
  <c r="H89" i="15"/>
  <c r="H4" i="15"/>
  <c r="H8" i="15"/>
  <c r="H12" i="15"/>
  <c r="H16" i="15"/>
  <c r="H20" i="15"/>
  <c r="H24" i="15"/>
  <c r="H28" i="15"/>
  <c r="H32" i="15"/>
  <c r="H36" i="15"/>
  <c r="H40" i="15"/>
  <c r="H44" i="15"/>
  <c r="H48" i="15"/>
  <c r="H52" i="15"/>
  <c r="H56" i="15"/>
  <c r="H60" i="15"/>
  <c r="H64" i="15"/>
  <c r="H68" i="15"/>
  <c r="H72" i="15"/>
  <c r="H76" i="15"/>
  <c r="H80" i="15"/>
  <c r="H84" i="15"/>
  <c r="H88" i="15"/>
  <c r="H92" i="15"/>
  <c r="H96" i="15"/>
  <c r="H100" i="15"/>
  <c r="H6" i="15"/>
  <c r="H10" i="15"/>
  <c r="H14" i="15"/>
  <c r="H18" i="15"/>
  <c r="H22" i="15"/>
  <c r="H26" i="15"/>
  <c r="H30" i="15"/>
  <c r="H34" i="15"/>
  <c r="H38" i="15"/>
  <c r="H42" i="15"/>
  <c r="H46" i="15"/>
  <c r="H50" i="15"/>
  <c r="H54" i="15"/>
  <c r="H58" i="15"/>
  <c r="H62" i="15"/>
  <c r="H66" i="15"/>
  <c r="H70" i="15"/>
  <c r="H74" i="15"/>
  <c r="H78" i="15"/>
  <c r="H82" i="15"/>
  <c r="H86" i="15"/>
  <c r="H90" i="15"/>
  <c r="H94" i="15"/>
  <c r="H98" i="15"/>
  <c r="H102" i="15"/>
  <c r="H3" i="15"/>
  <c r="H95" i="15"/>
  <c r="H87" i="15"/>
  <c r="H79" i="15"/>
  <c r="H71" i="15"/>
  <c r="H63" i="15"/>
  <c r="H55" i="15"/>
  <c r="H47" i="15"/>
  <c r="H39" i="15"/>
  <c r="H31" i="15"/>
  <c r="H23" i="15"/>
  <c r="H15" i="15"/>
  <c r="H7" i="15"/>
  <c r="H101" i="15"/>
  <c r="H93" i="15"/>
  <c r="H85" i="15"/>
  <c r="H77" i="15"/>
  <c r="H69" i="15"/>
  <c r="H61" i="15"/>
  <c r="H53" i="15"/>
  <c r="H45" i="15"/>
  <c r="H37" i="15"/>
  <c r="H29" i="15"/>
  <c r="H21" i="15"/>
  <c r="H13" i="15"/>
  <c r="H5" i="15"/>
  <c r="H99" i="15"/>
  <c r="H91" i="15"/>
  <c r="H83" i="15"/>
  <c r="H75" i="15"/>
  <c r="H67" i="15"/>
  <c r="H59" i="15"/>
  <c r="H51" i="15"/>
  <c r="H43" i="15"/>
  <c r="H35" i="15"/>
  <c r="H27" i="15"/>
  <c r="H19" i="15"/>
  <c r="H11" i="15"/>
  <c r="Q2" i="7"/>
  <c r="R2" i="7"/>
  <c r="S2" i="7"/>
  <c r="T2" i="7"/>
  <c r="U2" i="7"/>
  <c r="V2" i="7"/>
  <c r="W2" i="7"/>
  <c r="X2" i="7"/>
  <c r="Y2" i="7"/>
  <c r="I33" i="15" l="1"/>
  <c r="I19" i="15"/>
  <c r="J19" i="15"/>
  <c r="I51" i="15"/>
  <c r="J51" i="15"/>
  <c r="I83" i="15"/>
  <c r="J83" i="15"/>
  <c r="I13" i="15"/>
  <c r="J13" i="15"/>
  <c r="I45" i="15"/>
  <c r="J45" i="15"/>
  <c r="I77" i="15"/>
  <c r="J77" i="15"/>
  <c r="I7" i="15"/>
  <c r="J7" i="15"/>
  <c r="I39" i="15"/>
  <c r="J39" i="15"/>
  <c r="I71" i="15"/>
  <c r="J71" i="15"/>
  <c r="J3" i="15"/>
  <c r="I3" i="15"/>
  <c r="I90" i="15"/>
  <c r="J90" i="15"/>
  <c r="I74" i="15"/>
  <c r="J74" i="15"/>
  <c r="I58" i="15"/>
  <c r="J58" i="15"/>
  <c r="I42" i="15"/>
  <c r="J42" i="15"/>
  <c r="I26" i="15"/>
  <c r="J26" i="15"/>
  <c r="I10" i="15"/>
  <c r="J10" i="15"/>
  <c r="I92" i="15"/>
  <c r="J92" i="15"/>
  <c r="I76" i="15"/>
  <c r="J76" i="15"/>
  <c r="I60" i="15"/>
  <c r="J60" i="15"/>
  <c r="I44" i="15"/>
  <c r="J44" i="15"/>
  <c r="I28" i="15"/>
  <c r="J28" i="15"/>
  <c r="I12" i="15"/>
  <c r="J12" i="15"/>
  <c r="I97" i="15"/>
  <c r="J97" i="15"/>
  <c r="I73" i="15"/>
  <c r="J73" i="15"/>
  <c r="I25" i="15"/>
  <c r="J25" i="15"/>
  <c r="I27" i="15"/>
  <c r="J27" i="15"/>
  <c r="I59" i="15"/>
  <c r="J59" i="15"/>
  <c r="I91" i="15"/>
  <c r="J91" i="15"/>
  <c r="I21" i="15"/>
  <c r="J21" i="15"/>
  <c r="I53" i="15"/>
  <c r="J53" i="15"/>
  <c r="I85" i="15"/>
  <c r="J85" i="15"/>
  <c r="I15" i="15"/>
  <c r="J15" i="15"/>
  <c r="I47" i="15"/>
  <c r="J47" i="15"/>
  <c r="I79" i="15"/>
  <c r="J79" i="15"/>
  <c r="I102" i="15"/>
  <c r="J102" i="15"/>
  <c r="I86" i="15"/>
  <c r="J86" i="15"/>
  <c r="I70" i="15"/>
  <c r="J70" i="15"/>
  <c r="I54" i="15"/>
  <c r="J54" i="15"/>
  <c r="I38" i="15"/>
  <c r="J38" i="15"/>
  <c r="I22" i="15"/>
  <c r="J22" i="15"/>
  <c r="I6" i="15"/>
  <c r="J6" i="15"/>
  <c r="J88" i="15"/>
  <c r="I88" i="15"/>
  <c r="I72" i="15"/>
  <c r="J72" i="15"/>
  <c r="I56" i="15"/>
  <c r="J56" i="15"/>
  <c r="I40" i="15"/>
  <c r="J40" i="15"/>
  <c r="I24" i="15"/>
  <c r="J24" i="15"/>
  <c r="I8" i="15"/>
  <c r="J8" i="15"/>
  <c r="I65" i="15"/>
  <c r="J65" i="15"/>
  <c r="I17" i="15"/>
  <c r="J17" i="15"/>
  <c r="I57" i="15"/>
  <c r="J57" i="15"/>
  <c r="I35" i="15"/>
  <c r="J35" i="15"/>
  <c r="I67" i="15"/>
  <c r="J67" i="15"/>
  <c r="I99" i="15"/>
  <c r="J99" i="15"/>
  <c r="I29" i="15"/>
  <c r="J29" i="15"/>
  <c r="I61" i="15"/>
  <c r="J61" i="15"/>
  <c r="I93" i="15"/>
  <c r="J93" i="15"/>
  <c r="I23" i="15"/>
  <c r="J23" i="15"/>
  <c r="I55" i="15"/>
  <c r="J55" i="15"/>
  <c r="I87" i="15"/>
  <c r="J87" i="15"/>
  <c r="I98" i="15"/>
  <c r="J98" i="15"/>
  <c r="I82" i="15"/>
  <c r="J82" i="15"/>
  <c r="I66" i="15"/>
  <c r="J66" i="15"/>
  <c r="I50" i="15"/>
  <c r="J50" i="15"/>
  <c r="I34" i="15"/>
  <c r="J34" i="15"/>
  <c r="I18" i="15"/>
  <c r="J18" i="15"/>
  <c r="I100" i="15"/>
  <c r="J100" i="15"/>
  <c r="I84" i="15"/>
  <c r="J84" i="15"/>
  <c r="I68" i="15"/>
  <c r="J68" i="15"/>
  <c r="I52" i="15"/>
  <c r="J52" i="15"/>
  <c r="I36" i="15"/>
  <c r="J36" i="15"/>
  <c r="I20" i="15"/>
  <c r="J20" i="15"/>
  <c r="J4" i="15"/>
  <c r="I4" i="15"/>
  <c r="I9" i="15"/>
  <c r="J9" i="15"/>
  <c r="I49" i="15"/>
  <c r="J49" i="15"/>
  <c r="I11" i="15"/>
  <c r="J11" i="15"/>
  <c r="I43" i="15"/>
  <c r="J43" i="15"/>
  <c r="I75" i="15"/>
  <c r="J75" i="15"/>
  <c r="I5" i="15"/>
  <c r="J5" i="15"/>
  <c r="I37" i="15"/>
  <c r="J37" i="15"/>
  <c r="I69" i="15"/>
  <c r="J69" i="15"/>
  <c r="I101" i="15"/>
  <c r="J101" i="15"/>
  <c r="I31" i="15"/>
  <c r="J31" i="15"/>
  <c r="I63" i="15"/>
  <c r="J63" i="15"/>
  <c r="I95" i="15"/>
  <c r="J95" i="15"/>
  <c r="I94" i="15"/>
  <c r="J94" i="15"/>
  <c r="I78" i="15"/>
  <c r="J78" i="15"/>
  <c r="I62" i="15"/>
  <c r="J62" i="15"/>
  <c r="I46" i="15"/>
  <c r="J46" i="15"/>
  <c r="I30" i="15"/>
  <c r="J30" i="15"/>
  <c r="I14" i="15"/>
  <c r="J14" i="15"/>
  <c r="J96" i="15"/>
  <c r="I96" i="15"/>
  <c r="J80" i="15"/>
  <c r="I80" i="15"/>
  <c r="I64" i="15"/>
  <c r="J64" i="15"/>
  <c r="I48" i="15"/>
  <c r="J48" i="15"/>
  <c r="I32" i="15"/>
  <c r="J32" i="15"/>
  <c r="I16" i="15"/>
  <c r="J16" i="15"/>
  <c r="I89" i="15"/>
  <c r="J89" i="15"/>
  <c r="I41" i="15"/>
  <c r="J41" i="15"/>
  <c r="I81" i="15"/>
  <c r="J81" i="15"/>
  <c r="N515" i="17"/>
  <c r="O515" i="17"/>
  <c r="P515" i="17"/>
  <c r="Q515" i="17"/>
  <c r="R515" i="17"/>
  <c r="S515" i="17"/>
  <c r="T515" i="17"/>
  <c r="U515" i="17"/>
  <c r="V515" i="17"/>
  <c r="W515" i="17"/>
  <c r="X515" i="17"/>
  <c r="N516" i="17"/>
  <c r="O516" i="17"/>
  <c r="P516" i="17"/>
  <c r="Q516" i="17"/>
  <c r="R516" i="17"/>
  <c r="S516" i="17"/>
  <c r="T516" i="17"/>
  <c r="U516" i="17"/>
  <c r="V516" i="17"/>
  <c r="W516" i="17"/>
  <c r="X516" i="17"/>
  <c r="N517" i="17"/>
  <c r="O517" i="17"/>
  <c r="P517" i="17"/>
  <c r="Q517" i="17"/>
  <c r="R517" i="17"/>
  <c r="S517" i="17"/>
  <c r="T517" i="17"/>
  <c r="U517" i="17"/>
  <c r="V517" i="17"/>
  <c r="W517" i="17"/>
  <c r="X517" i="17"/>
  <c r="N518" i="17"/>
  <c r="O518" i="17"/>
  <c r="P518" i="17"/>
  <c r="Q518" i="17"/>
  <c r="R518" i="17"/>
  <c r="S518" i="17"/>
  <c r="T518" i="17"/>
  <c r="U518" i="17"/>
  <c r="V518" i="17"/>
  <c r="W518" i="17"/>
  <c r="X518" i="17"/>
  <c r="N519" i="17"/>
  <c r="O519" i="17"/>
  <c r="P519" i="17"/>
  <c r="Q519" i="17"/>
  <c r="R519" i="17"/>
  <c r="S519" i="17"/>
  <c r="T519" i="17"/>
  <c r="U519" i="17"/>
  <c r="V519" i="17"/>
  <c r="W519" i="17"/>
  <c r="X519" i="17"/>
  <c r="N520" i="17"/>
  <c r="O520" i="17"/>
  <c r="P520" i="17"/>
  <c r="Q520" i="17"/>
  <c r="R520" i="17"/>
  <c r="S520" i="17"/>
  <c r="T520" i="17"/>
  <c r="U520" i="17"/>
  <c r="V520" i="17"/>
  <c r="W520" i="17"/>
  <c r="X520" i="17"/>
  <c r="N521" i="17"/>
  <c r="O521" i="17"/>
  <c r="P521" i="17"/>
  <c r="Q521" i="17"/>
  <c r="R521" i="17"/>
  <c r="S521" i="17"/>
  <c r="T521" i="17"/>
  <c r="U521" i="17"/>
  <c r="V521" i="17"/>
  <c r="W521" i="17"/>
  <c r="X521" i="17"/>
  <c r="N522" i="17"/>
  <c r="O522" i="17"/>
  <c r="P522" i="17"/>
  <c r="Q522" i="17"/>
  <c r="R522" i="17"/>
  <c r="S522" i="17"/>
  <c r="T522" i="17"/>
  <c r="U522" i="17"/>
  <c r="V522" i="17"/>
  <c r="W522" i="17"/>
  <c r="X522" i="17"/>
  <c r="N523" i="17"/>
  <c r="O523" i="17"/>
  <c r="P523" i="17"/>
  <c r="Q523" i="17"/>
  <c r="R523" i="17"/>
  <c r="S523" i="17"/>
  <c r="T523" i="17"/>
  <c r="U523" i="17"/>
  <c r="V523" i="17"/>
  <c r="W523" i="17"/>
  <c r="X523" i="17"/>
  <c r="N524" i="17"/>
  <c r="O524" i="17"/>
  <c r="P524" i="17"/>
  <c r="Q524" i="17"/>
  <c r="R524" i="17"/>
  <c r="S524" i="17"/>
  <c r="T524" i="17"/>
  <c r="U524" i="17"/>
  <c r="V524" i="17"/>
  <c r="W524" i="17"/>
  <c r="X524" i="17"/>
  <c r="N525" i="17"/>
  <c r="O525" i="17"/>
  <c r="P525" i="17"/>
  <c r="Q525" i="17"/>
  <c r="R525" i="17"/>
  <c r="S525" i="17"/>
  <c r="T525" i="17"/>
  <c r="U525" i="17"/>
  <c r="V525" i="17"/>
  <c r="W525" i="17"/>
  <c r="X525" i="17"/>
  <c r="N526" i="17"/>
  <c r="O526" i="17"/>
  <c r="P526" i="17"/>
  <c r="Q526" i="17"/>
  <c r="R526" i="17"/>
  <c r="S526" i="17"/>
  <c r="T526" i="17"/>
  <c r="U526" i="17"/>
  <c r="V526" i="17"/>
  <c r="W526" i="17"/>
  <c r="X526" i="17"/>
  <c r="N527" i="17"/>
  <c r="O527" i="17"/>
  <c r="P527" i="17"/>
  <c r="Q527" i="17"/>
  <c r="R527" i="17"/>
  <c r="S527" i="17"/>
  <c r="T527" i="17"/>
  <c r="U527" i="17"/>
  <c r="V527" i="17"/>
  <c r="W527" i="17"/>
  <c r="X527" i="17"/>
  <c r="N528" i="17"/>
  <c r="O528" i="17"/>
  <c r="P528" i="17"/>
  <c r="Q528" i="17"/>
  <c r="R528" i="17"/>
  <c r="S528" i="17"/>
  <c r="T528" i="17"/>
  <c r="U528" i="17"/>
  <c r="V528" i="17"/>
  <c r="W528" i="17"/>
  <c r="X528" i="17"/>
  <c r="N529" i="17"/>
  <c r="O529" i="17"/>
  <c r="P529" i="17"/>
  <c r="Q529" i="17"/>
  <c r="R529" i="17"/>
  <c r="S529" i="17"/>
  <c r="T529" i="17"/>
  <c r="U529" i="17"/>
  <c r="V529" i="17"/>
  <c r="W529" i="17"/>
  <c r="X529" i="17"/>
  <c r="N530" i="17"/>
  <c r="O530" i="17"/>
  <c r="P530" i="17"/>
  <c r="Q530" i="17"/>
  <c r="R530" i="17"/>
  <c r="S530" i="17"/>
  <c r="T530" i="17"/>
  <c r="U530" i="17"/>
  <c r="V530" i="17"/>
  <c r="W530" i="17"/>
  <c r="X530" i="17"/>
  <c r="N531" i="17"/>
  <c r="O531" i="17"/>
  <c r="P531" i="17"/>
  <c r="Q531" i="17"/>
  <c r="R531" i="17"/>
  <c r="S531" i="17"/>
  <c r="T531" i="17"/>
  <c r="U531" i="17"/>
  <c r="V531" i="17"/>
  <c r="W531" i="17"/>
  <c r="X531" i="17"/>
  <c r="N532" i="17"/>
  <c r="O532" i="17"/>
  <c r="P532" i="17"/>
  <c r="Q532" i="17"/>
  <c r="R532" i="17"/>
  <c r="S532" i="17"/>
  <c r="T532" i="17"/>
  <c r="U532" i="17"/>
  <c r="V532" i="17"/>
  <c r="W532" i="17"/>
  <c r="X532" i="17"/>
  <c r="N533" i="17"/>
  <c r="O533" i="17"/>
  <c r="P533" i="17"/>
  <c r="Q533" i="17"/>
  <c r="R533" i="17"/>
  <c r="S533" i="17"/>
  <c r="T533" i="17"/>
  <c r="U533" i="17"/>
  <c r="V533" i="17"/>
  <c r="W533" i="17"/>
  <c r="X533" i="17"/>
  <c r="X5" i="17"/>
  <c r="P4" i="17"/>
  <c r="Q4" i="17"/>
  <c r="R4" i="17"/>
  <c r="S4" i="17"/>
  <c r="T4" i="17"/>
  <c r="U4" i="17"/>
  <c r="V4" i="17"/>
  <c r="W4" i="17"/>
  <c r="X4" i="17"/>
  <c r="O4" i="17"/>
  <c r="C3" i="16"/>
  <c r="C4" i="16" s="1"/>
  <c r="P5" i="17" s="1"/>
  <c r="D3" i="16"/>
  <c r="D4" i="16" s="1"/>
  <c r="Q5" i="17" s="1"/>
  <c r="E3" i="16"/>
  <c r="E4" i="16" s="1"/>
  <c r="R5" i="17" s="1"/>
  <c r="F3" i="16"/>
  <c r="G3" i="16"/>
  <c r="G4" i="16" s="1"/>
  <c r="T5" i="17" s="1"/>
  <c r="H3" i="16"/>
  <c r="H4" i="16" s="1"/>
  <c r="U5" i="17" s="1"/>
  <c r="I3" i="16"/>
  <c r="J3" i="16"/>
  <c r="B3" i="16"/>
  <c r="B4" i="16" s="1"/>
  <c r="N5" i="17" s="1"/>
  <c r="I4" i="16"/>
  <c r="V5" i="17" s="1"/>
  <c r="K5" i="16"/>
  <c r="K6" i="16" s="1"/>
  <c r="K4" i="16"/>
  <c r="F4" i="16"/>
  <c r="S5" i="17" s="1"/>
  <c r="J4" i="16"/>
  <c r="W5" i="17" s="1"/>
  <c r="S15" i="16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S84" i="16" s="1"/>
  <c r="S85" i="16" s="1"/>
  <c r="S86" i="16" s="1"/>
  <c r="S87" i="16" s="1"/>
  <c r="S88" i="16" s="1"/>
  <c r="W15" i="16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W84" i="16" s="1"/>
  <c r="W85" i="16" s="1"/>
  <c r="W86" i="16" s="1"/>
  <c r="W87" i="16" s="1"/>
  <c r="W88" i="16" s="1"/>
  <c r="T15" i="16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T84" i="16" s="1"/>
  <c r="T85" i="16" s="1"/>
  <c r="T86" i="16" s="1"/>
  <c r="T87" i="16" s="1"/>
  <c r="T88" i="16" s="1"/>
  <c r="X15" i="16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X84" i="16" s="1"/>
  <c r="X85" i="16" s="1"/>
  <c r="X86" i="16" s="1"/>
  <c r="X87" i="16" s="1"/>
  <c r="X88" i="16" s="1"/>
  <c r="U15" i="16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U84" i="16" s="1"/>
  <c r="U85" i="16" s="1"/>
  <c r="U86" i="16" s="1"/>
  <c r="U87" i="16" s="1"/>
  <c r="U88" i="16" s="1"/>
  <c r="R15" i="16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R84" i="16" s="1"/>
  <c r="R85" i="16" s="1"/>
  <c r="R86" i="16" s="1"/>
  <c r="R87" i="16" s="1"/>
  <c r="R88" i="16" s="1"/>
  <c r="V15" i="16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V84" i="16" s="1"/>
  <c r="V85" i="16" s="1"/>
  <c r="V86" i="16" s="1"/>
  <c r="V87" i="16" s="1"/>
  <c r="V88" i="16" s="1"/>
  <c r="O15" i="16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P15" i="16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P84" i="16" s="1"/>
  <c r="P85" i="16" s="1"/>
  <c r="P86" i="16" s="1"/>
  <c r="P87" i="16" s="1"/>
  <c r="P88" i="16" s="1"/>
  <c r="Q15" i="16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Q84" i="16" s="1"/>
  <c r="Q85" i="16" s="1"/>
  <c r="Q86" i="16" s="1"/>
  <c r="Q87" i="16" s="1"/>
  <c r="Q88" i="16" s="1"/>
  <c r="C17" i="7"/>
  <c r="C6" i="15"/>
  <c r="C8" i="15" s="1"/>
  <c r="O16" i="14"/>
  <c r="O18" i="14" s="1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53" i="14"/>
  <c r="F1054" i="14"/>
  <c r="F1055" i="14"/>
  <c r="F1056" i="14"/>
  <c r="F1057" i="14"/>
  <c r="F1058" i="14"/>
  <c r="F1059" i="14"/>
  <c r="F1060" i="14"/>
  <c r="F1061" i="14"/>
  <c r="F1062" i="14"/>
  <c r="F1063" i="14"/>
  <c r="F1064" i="14"/>
  <c r="F1065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7" i="14"/>
  <c r="F1078" i="14"/>
  <c r="F1079" i="14"/>
  <c r="F1080" i="14"/>
  <c r="F1081" i="14"/>
  <c r="F1082" i="14"/>
  <c r="F1083" i="14"/>
  <c r="F1084" i="14"/>
  <c r="F1085" i="14"/>
  <c r="F1086" i="14"/>
  <c r="F1087" i="14"/>
  <c r="F1088" i="14"/>
  <c r="F1089" i="14"/>
  <c r="F1090" i="14"/>
  <c r="F1091" i="14"/>
  <c r="F1092" i="14"/>
  <c r="F1093" i="14"/>
  <c r="F1094" i="14"/>
  <c r="F1095" i="14"/>
  <c r="F1096" i="14"/>
  <c r="F1097" i="14"/>
  <c r="F1098" i="14"/>
  <c r="F1099" i="14"/>
  <c r="F1100" i="14"/>
  <c r="F1101" i="14"/>
  <c r="F1102" i="14"/>
  <c r="F1103" i="14"/>
  <c r="F1104" i="14"/>
  <c r="F1105" i="14"/>
  <c r="F1106" i="14"/>
  <c r="F1107" i="14"/>
  <c r="F1108" i="14"/>
  <c r="F1109" i="14"/>
  <c r="F1110" i="14"/>
  <c r="F1111" i="14"/>
  <c r="F1112" i="14"/>
  <c r="F1113" i="14"/>
  <c r="F1114" i="14"/>
  <c r="F1115" i="14"/>
  <c r="F1116" i="14"/>
  <c r="F1117" i="14"/>
  <c r="F1118" i="14"/>
  <c r="F1119" i="14"/>
  <c r="F1120" i="14"/>
  <c r="F1121" i="14"/>
  <c r="F1122" i="14"/>
  <c r="F1123" i="14"/>
  <c r="F1124" i="14"/>
  <c r="F1125" i="14"/>
  <c r="F1126" i="14"/>
  <c r="F1127" i="14"/>
  <c r="F1128" i="14"/>
  <c r="F1129" i="14"/>
  <c r="F1130" i="14"/>
  <c r="F1131" i="14"/>
  <c r="F1132" i="14"/>
  <c r="F1133" i="14"/>
  <c r="F1134" i="14"/>
  <c r="F1135" i="14"/>
  <c r="F1136" i="14"/>
  <c r="F1137" i="14"/>
  <c r="F1138" i="14"/>
  <c r="F1139" i="14"/>
  <c r="F1140" i="14"/>
  <c r="F1141" i="14"/>
  <c r="F1142" i="14"/>
  <c r="F1143" i="14"/>
  <c r="F1144" i="14"/>
  <c r="F1145" i="14"/>
  <c r="F1146" i="14"/>
  <c r="F1147" i="14"/>
  <c r="F1148" i="14"/>
  <c r="F1149" i="14"/>
  <c r="F1150" i="14"/>
  <c r="F1151" i="14"/>
  <c r="F1152" i="14"/>
  <c r="F1153" i="14"/>
  <c r="F1154" i="14"/>
  <c r="F1155" i="14"/>
  <c r="F1156" i="14"/>
  <c r="F1157" i="14"/>
  <c r="F1158" i="14"/>
  <c r="F1159" i="14"/>
  <c r="F1160" i="14"/>
  <c r="F1161" i="14"/>
  <c r="F1162" i="14"/>
  <c r="F1163" i="14"/>
  <c r="F1164" i="14"/>
  <c r="F1165" i="14"/>
  <c r="F1166" i="14"/>
  <c r="F1167" i="14"/>
  <c r="F1168" i="14"/>
  <c r="F1169" i="14"/>
  <c r="F1170" i="14"/>
  <c r="F1171" i="14"/>
  <c r="F1172" i="14"/>
  <c r="F1173" i="14"/>
  <c r="F1174" i="14"/>
  <c r="F1175" i="14"/>
  <c r="F1176" i="14"/>
  <c r="F1177" i="14"/>
  <c r="F1178" i="14"/>
  <c r="F1179" i="14"/>
  <c r="F1180" i="14"/>
  <c r="F1181" i="14"/>
  <c r="F1182" i="14"/>
  <c r="F1183" i="14"/>
  <c r="F1184" i="14"/>
  <c r="F1185" i="14"/>
  <c r="F1186" i="14"/>
  <c r="F1187" i="14"/>
  <c r="F1188" i="14"/>
  <c r="F1189" i="14"/>
  <c r="F1190" i="14"/>
  <c r="F1191" i="14"/>
  <c r="F1192" i="14"/>
  <c r="F1193" i="14"/>
  <c r="F1194" i="14"/>
  <c r="F1195" i="14"/>
  <c r="F1196" i="14"/>
  <c r="F1197" i="14"/>
  <c r="F1198" i="14"/>
  <c r="F1199" i="14"/>
  <c r="F1200" i="14"/>
  <c r="F1201" i="14"/>
  <c r="F1202" i="14"/>
  <c r="F1203" i="14"/>
  <c r="F1204" i="14"/>
  <c r="F1205" i="14"/>
  <c r="F1206" i="14"/>
  <c r="F1207" i="14"/>
  <c r="F1208" i="14"/>
  <c r="F1209" i="14"/>
  <c r="F1210" i="14"/>
  <c r="F1211" i="14"/>
  <c r="F1212" i="14"/>
  <c r="F1213" i="14"/>
  <c r="F1214" i="14"/>
  <c r="F1215" i="14"/>
  <c r="F1216" i="14"/>
  <c r="F1217" i="14"/>
  <c r="F1218" i="14"/>
  <c r="F1219" i="14"/>
  <c r="F1220" i="14"/>
  <c r="F1221" i="14"/>
  <c r="F1222" i="14"/>
  <c r="F1223" i="14"/>
  <c r="F1224" i="14"/>
  <c r="F1225" i="14"/>
  <c r="F1226" i="14"/>
  <c r="F1227" i="14"/>
  <c r="F1228" i="14"/>
  <c r="F1229" i="14"/>
  <c r="F1230" i="14"/>
  <c r="F1231" i="14"/>
  <c r="F1232" i="14"/>
  <c r="F1233" i="14"/>
  <c r="F1234" i="14"/>
  <c r="F1235" i="14"/>
  <c r="F1236" i="14"/>
  <c r="F1237" i="14"/>
  <c r="F1238" i="14"/>
  <c r="F1239" i="14"/>
  <c r="F1240" i="14"/>
  <c r="F1241" i="14"/>
  <c r="F1242" i="14"/>
  <c r="F1243" i="14"/>
  <c r="F1244" i="14"/>
  <c r="F1245" i="14"/>
  <c r="F1246" i="14"/>
  <c r="F1247" i="14"/>
  <c r="F1248" i="14"/>
  <c r="F1249" i="14"/>
  <c r="F1250" i="14"/>
  <c r="F1251" i="14"/>
  <c r="F1252" i="14"/>
  <c r="F1253" i="14"/>
  <c r="F1254" i="14"/>
  <c r="F1255" i="14"/>
  <c r="F1256" i="14"/>
  <c r="F1257" i="14"/>
  <c r="F1258" i="14"/>
  <c r="F1259" i="14"/>
  <c r="F1260" i="14"/>
  <c r="F1261" i="14"/>
  <c r="F1262" i="14"/>
  <c r="F1263" i="14"/>
  <c r="F1264" i="14"/>
  <c r="F1265" i="14"/>
  <c r="F1266" i="14"/>
  <c r="F1267" i="14"/>
  <c r="F1268" i="14"/>
  <c r="F1269" i="14"/>
  <c r="F1270" i="14"/>
  <c r="F1271" i="14"/>
  <c r="F1272" i="14"/>
  <c r="F1273" i="14"/>
  <c r="F1274" i="14"/>
  <c r="F1275" i="14"/>
  <c r="F1276" i="14"/>
  <c r="F1277" i="14"/>
  <c r="F1278" i="14"/>
  <c r="F1279" i="14"/>
  <c r="F1280" i="14"/>
  <c r="F1281" i="14"/>
  <c r="F1282" i="14"/>
  <c r="F1283" i="14"/>
  <c r="F1284" i="14"/>
  <c r="F1285" i="14"/>
  <c r="F1286" i="14"/>
  <c r="F1287" i="14"/>
  <c r="F1288" i="14"/>
  <c r="F1289" i="14"/>
  <c r="F1290" i="14"/>
  <c r="F1291" i="14"/>
  <c r="F1292" i="14"/>
  <c r="F1293" i="14"/>
  <c r="F1294" i="14"/>
  <c r="F1295" i="14"/>
  <c r="F1296" i="14"/>
  <c r="F1297" i="14"/>
  <c r="F1298" i="14"/>
  <c r="F1299" i="14"/>
  <c r="F1300" i="14"/>
  <c r="F1301" i="14"/>
  <c r="F1302" i="14"/>
  <c r="F1303" i="14"/>
  <c r="F1304" i="14"/>
  <c r="F1305" i="14"/>
  <c r="F1306" i="14"/>
  <c r="F1307" i="14"/>
  <c r="F1308" i="14"/>
  <c r="F1309" i="14"/>
  <c r="F1310" i="14"/>
  <c r="F1311" i="14"/>
  <c r="F1312" i="14"/>
  <c r="F1313" i="14"/>
  <c r="F1314" i="14"/>
  <c r="F1315" i="14"/>
  <c r="F1316" i="14"/>
  <c r="F1317" i="14"/>
  <c r="F1318" i="14"/>
  <c r="F1319" i="14"/>
  <c r="F1320" i="14"/>
  <c r="F1321" i="14"/>
  <c r="F1322" i="14"/>
  <c r="F1323" i="14"/>
  <c r="F1324" i="14"/>
  <c r="F1325" i="14"/>
  <c r="F1326" i="14"/>
  <c r="F1327" i="14"/>
  <c r="F1328" i="14"/>
  <c r="F1329" i="14"/>
  <c r="F1330" i="14"/>
  <c r="F1331" i="14"/>
  <c r="F1332" i="14"/>
  <c r="F1333" i="14"/>
  <c r="F1334" i="14"/>
  <c r="F1335" i="14"/>
  <c r="F1336" i="14"/>
  <c r="F1337" i="14"/>
  <c r="F1338" i="14"/>
  <c r="F1339" i="14"/>
  <c r="F1340" i="14"/>
  <c r="F1341" i="14"/>
  <c r="F1342" i="14"/>
  <c r="F1343" i="14"/>
  <c r="F1344" i="14"/>
  <c r="F1345" i="14"/>
  <c r="F1346" i="14"/>
  <c r="F1347" i="14"/>
  <c r="F1348" i="14"/>
  <c r="F1349" i="14"/>
  <c r="F1350" i="14"/>
  <c r="F1351" i="14"/>
  <c r="F1352" i="14"/>
  <c r="F1353" i="14"/>
  <c r="F1354" i="14"/>
  <c r="F1355" i="14"/>
  <c r="F1356" i="14"/>
  <c r="F1357" i="14"/>
  <c r="F1358" i="14"/>
  <c r="F1359" i="14"/>
  <c r="F1360" i="14"/>
  <c r="F1361" i="14"/>
  <c r="F1362" i="14"/>
  <c r="F1363" i="14"/>
  <c r="F1364" i="14"/>
  <c r="F1365" i="14"/>
  <c r="F1366" i="14"/>
  <c r="F1367" i="14"/>
  <c r="F1368" i="14"/>
  <c r="F1369" i="14"/>
  <c r="F1370" i="14"/>
  <c r="F1371" i="14"/>
  <c r="F1372" i="14"/>
  <c r="F1373" i="14"/>
  <c r="F1374" i="14"/>
  <c r="F1375" i="14"/>
  <c r="F1376" i="14"/>
  <c r="F1377" i="14"/>
  <c r="F1378" i="14"/>
  <c r="F1379" i="14"/>
  <c r="F1380" i="14"/>
  <c r="F1381" i="14"/>
  <c r="F1382" i="14"/>
  <c r="F1383" i="14"/>
  <c r="F1384" i="14"/>
  <c r="F1385" i="14"/>
  <c r="F1386" i="14"/>
  <c r="F1387" i="14"/>
  <c r="F1388" i="14"/>
  <c r="F1389" i="14"/>
  <c r="F1390" i="14"/>
  <c r="F1391" i="14"/>
  <c r="F1392" i="14"/>
  <c r="F1393" i="14"/>
  <c r="F1394" i="14"/>
  <c r="F1395" i="14"/>
  <c r="F1396" i="14"/>
  <c r="F1397" i="14"/>
  <c r="F1398" i="14"/>
  <c r="F1399" i="14"/>
  <c r="F1400" i="14"/>
  <c r="F1401" i="14"/>
  <c r="F1402" i="14"/>
  <c r="F1403" i="14"/>
  <c r="F1404" i="14"/>
  <c r="F1405" i="14"/>
  <c r="F1406" i="14"/>
  <c r="F1407" i="14"/>
  <c r="F1408" i="14"/>
  <c r="F1409" i="14"/>
  <c r="F1410" i="14"/>
  <c r="F1411" i="14"/>
  <c r="F1412" i="14"/>
  <c r="F1413" i="14"/>
  <c r="F1414" i="14"/>
  <c r="F1415" i="14"/>
  <c r="F1416" i="14"/>
  <c r="F1417" i="14"/>
  <c r="F1418" i="14"/>
  <c r="F1419" i="14"/>
  <c r="F1420" i="14"/>
  <c r="F1421" i="14"/>
  <c r="F1422" i="14"/>
  <c r="F1423" i="14"/>
  <c r="F1424" i="14"/>
  <c r="F1425" i="14"/>
  <c r="F1426" i="14"/>
  <c r="F1427" i="14"/>
  <c r="F1428" i="14"/>
  <c r="F1429" i="14"/>
  <c r="F1430" i="14"/>
  <c r="F1431" i="14"/>
  <c r="F1432" i="14"/>
  <c r="F1433" i="14"/>
  <c r="F1434" i="14"/>
  <c r="F1435" i="14"/>
  <c r="F1436" i="14"/>
  <c r="F1437" i="14"/>
  <c r="F1438" i="14"/>
  <c r="F1439" i="14"/>
  <c r="F1440" i="14"/>
  <c r="F1441" i="14"/>
  <c r="F1442" i="14"/>
  <c r="F1443" i="14"/>
  <c r="F1444" i="14"/>
  <c r="F1445" i="14"/>
  <c r="F1446" i="14"/>
  <c r="F1447" i="14"/>
  <c r="F1448" i="14"/>
  <c r="F1449" i="14"/>
  <c r="F1450" i="14"/>
  <c r="F1451" i="14"/>
  <c r="F1452" i="14"/>
  <c r="F1453" i="14"/>
  <c r="F1454" i="14"/>
  <c r="F1455" i="14"/>
  <c r="F1456" i="14"/>
  <c r="F1457" i="14"/>
  <c r="F1458" i="14"/>
  <c r="F1459" i="14"/>
  <c r="F1460" i="14"/>
  <c r="F1461" i="14"/>
  <c r="F1462" i="14"/>
  <c r="F1463" i="14"/>
  <c r="F1464" i="14"/>
  <c r="F1465" i="14"/>
  <c r="F1466" i="14"/>
  <c r="F1467" i="14"/>
  <c r="F1468" i="14"/>
  <c r="F1469" i="14"/>
  <c r="F1470" i="14"/>
  <c r="F1471" i="14"/>
  <c r="F1472" i="14"/>
  <c r="F1473" i="14"/>
  <c r="F1474" i="14"/>
  <c r="F1475" i="14"/>
  <c r="F1476" i="14"/>
  <c r="F1477" i="14"/>
  <c r="F1478" i="14"/>
  <c r="F1479" i="14"/>
  <c r="F1480" i="14"/>
  <c r="F1481" i="14"/>
  <c r="F1482" i="14"/>
  <c r="F1483" i="14"/>
  <c r="F1484" i="14"/>
  <c r="F1485" i="14"/>
  <c r="F1486" i="14"/>
  <c r="F1487" i="14"/>
  <c r="F1488" i="14"/>
  <c r="F1489" i="14"/>
  <c r="F1490" i="14"/>
  <c r="F1491" i="14"/>
  <c r="F1492" i="14"/>
  <c r="F1493" i="14"/>
  <c r="F1494" i="14"/>
  <c r="F1495" i="14"/>
  <c r="F1496" i="14"/>
  <c r="F1497" i="14"/>
  <c r="F1498" i="14"/>
  <c r="F1499" i="14"/>
  <c r="F1500" i="14"/>
  <c r="F1501" i="14"/>
  <c r="F1502" i="14"/>
  <c r="F1503" i="14"/>
  <c r="F1504" i="14"/>
  <c r="F1505" i="14"/>
  <c r="F1506" i="14"/>
  <c r="F1507" i="14"/>
  <c r="F1508" i="14"/>
  <c r="F1509" i="14"/>
  <c r="F1510" i="14"/>
  <c r="F1511" i="14"/>
  <c r="F1512" i="14"/>
  <c r="F1513" i="14"/>
  <c r="F1514" i="14"/>
  <c r="F1515" i="14"/>
  <c r="F1516" i="14"/>
  <c r="F1517" i="14"/>
  <c r="F1518" i="14"/>
  <c r="F1519" i="14"/>
  <c r="F1520" i="14"/>
  <c r="F1521" i="14"/>
  <c r="F1522" i="14"/>
  <c r="F1523" i="14"/>
  <c r="F1524" i="14"/>
  <c r="F1525" i="14"/>
  <c r="F1526" i="14"/>
  <c r="F1527" i="14"/>
  <c r="F1528" i="14"/>
  <c r="F1529" i="14"/>
  <c r="F1530" i="14"/>
  <c r="F1531" i="14"/>
  <c r="F1532" i="14"/>
  <c r="F1533" i="14"/>
  <c r="F1534" i="14"/>
  <c r="F1535" i="14"/>
  <c r="F1536" i="14"/>
  <c r="F1537" i="14"/>
  <c r="F1538" i="14"/>
  <c r="F1539" i="14"/>
  <c r="F1540" i="14"/>
  <c r="F1541" i="14"/>
  <c r="F1542" i="14"/>
  <c r="F1543" i="14"/>
  <c r="F1544" i="14"/>
  <c r="F1545" i="14"/>
  <c r="F1546" i="14"/>
  <c r="F1547" i="14"/>
  <c r="F1548" i="14"/>
  <c r="F1549" i="14"/>
  <c r="F1550" i="14"/>
  <c r="F1551" i="14"/>
  <c r="F1552" i="14"/>
  <c r="F1553" i="14"/>
  <c r="F1554" i="14"/>
  <c r="F1555" i="14"/>
  <c r="F1556" i="14"/>
  <c r="F1557" i="14"/>
  <c r="F1558" i="14"/>
  <c r="F1559" i="14"/>
  <c r="F1560" i="14"/>
  <c r="F1561" i="14"/>
  <c r="F1562" i="14"/>
  <c r="F1563" i="14"/>
  <c r="F1564" i="14"/>
  <c r="F1565" i="14"/>
  <c r="F1566" i="14"/>
  <c r="F1567" i="14"/>
  <c r="F1568" i="14"/>
  <c r="F1569" i="14"/>
  <c r="F1570" i="14"/>
  <c r="F1571" i="14"/>
  <c r="F1572" i="14"/>
  <c r="F1573" i="14"/>
  <c r="F1574" i="14"/>
  <c r="F1575" i="14"/>
  <c r="F1576" i="14"/>
  <c r="F1577" i="14"/>
  <c r="F1578" i="14"/>
  <c r="F1579" i="14"/>
  <c r="F1580" i="14"/>
  <c r="F1581" i="14"/>
  <c r="F1582" i="14"/>
  <c r="F1583" i="14"/>
  <c r="F1584" i="14"/>
  <c r="F1585" i="14"/>
  <c r="F1586" i="14"/>
  <c r="F1587" i="14"/>
  <c r="F1588" i="14"/>
  <c r="F1589" i="14"/>
  <c r="F1590" i="14"/>
  <c r="F1591" i="14"/>
  <c r="F1592" i="14"/>
  <c r="F1593" i="14"/>
  <c r="F1594" i="14"/>
  <c r="F1595" i="14"/>
  <c r="F1596" i="14"/>
  <c r="F1597" i="14"/>
  <c r="F1598" i="14"/>
  <c r="F1599" i="14"/>
  <c r="F1600" i="14"/>
  <c r="F1601" i="14"/>
  <c r="F1602" i="14"/>
  <c r="F1603" i="14"/>
  <c r="F1604" i="14"/>
  <c r="F1605" i="14"/>
  <c r="F1606" i="14"/>
  <c r="F1607" i="14"/>
  <c r="F1608" i="14"/>
  <c r="F1609" i="14"/>
  <c r="F1610" i="14"/>
  <c r="F1611" i="14"/>
  <c r="F1612" i="14"/>
  <c r="F1613" i="14"/>
  <c r="F1614" i="14"/>
  <c r="F1615" i="14"/>
  <c r="F1616" i="14"/>
  <c r="F1617" i="14"/>
  <c r="F1618" i="14"/>
  <c r="F1619" i="14"/>
  <c r="F1620" i="14"/>
  <c r="F1621" i="14"/>
  <c r="F1622" i="14"/>
  <c r="F1623" i="14"/>
  <c r="F1624" i="14"/>
  <c r="F1625" i="14"/>
  <c r="F1626" i="14"/>
  <c r="F1627" i="14"/>
  <c r="F1628" i="14"/>
  <c r="F1629" i="14"/>
  <c r="F1630" i="14"/>
  <c r="F1631" i="14"/>
  <c r="F1632" i="14"/>
  <c r="F1633" i="14"/>
  <c r="F1634" i="14"/>
  <c r="F1635" i="14"/>
  <c r="F1636" i="14"/>
  <c r="F1637" i="14"/>
  <c r="F1638" i="14"/>
  <c r="F1639" i="14"/>
  <c r="F1640" i="14"/>
  <c r="F1641" i="14"/>
  <c r="F1642" i="14"/>
  <c r="F1643" i="14"/>
  <c r="F1644" i="14"/>
  <c r="F1645" i="14"/>
  <c r="F1646" i="14"/>
  <c r="F1647" i="14"/>
  <c r="F1648" i="14"/>
  <c r="F1649" i="14"/>
  <c r="F1650" i="14"/>
  <c r="F1651" i="14"/>
  <c r="F1652" i="14"/>
  <c r="F1653" i="14"/>
  <c r="F1654" i="14"/>
  <c r="F1655" i="14"/>
  <c r="F1656" i="14"/>
  <c r="F1657" i="14"/>
  <c r="F1658" i="14"/>
  <c r="F1659" i="14"/>
  <c r="F1660" i="14"/>
  <c r="F1661" i="14"/>
  <c r="F1662" i="14"/>
  <c r="F1663" i="14"/>
  <c r="F1664" i="14"/>
  <c r="F1665" i="14"/>
  <c r="F1666" i="14"/>
  <c r="F1667" i="14"/>
  <c r="F1668" i="14"/>
  <c r="F1669" i="14"/>
  <c r="F1670" i="14"/>
  <c r="F1671" i="14"/>
  <c r="F1672" i="14"/>
  <c r="F1673" i="14"/>
  <c r="F1674" i="14"/>
  <c r="F1675" i="14"/>
  <c r="F1676" i="14"/>
  <c r="F1677" i="14"/>
  <c r="F1678" i="14"/>
  <c r="F1679" i="14"/>
  <c r="F1680" i="14"/>
  <c r="F1681" i="14"/>
  <c r="F1682" i="14"/>
  <c r="F1683" i="14"/>
  <c r="F1684" i="14"/>
  <c r="F1685" i="14"/>
  <c r="F1686" i="14"/>
  <c r="F1687" i="14"/>
  <c r="F1688" i="14"/>
  <c r="F1689" i="14"/>
  <c r="F1690" i="14"/>
  <c r="F1691" i="14"/>
  <c r="F1692" i="14"/>
  <c r="F1693" i="14"/>
  <c r="F1694" i="14"/>
  <c r="F1695" i="14"/>
  <c r="F1696" i="14"/>
  <c r="F1697" i="14"/>
  <c r="F1698" i="14"/>
  <c r="F1699" i="14"/>
  <c r="F1700" i="14"/>
  <c r="F1701" i="14"/>
  <c r="F1702" i="14"/>
  <c r="F1703" i="14"/>
  <c r="F1704" i="14"/>
  <c r="F1705" i="14"/>
  <c r="F1706" i="14"/>
  <c r="F1707" i="14"/>
  <c r="F1708" i="14"/>
  <c r="F1709" i="14"/>
  <c r="F1710" i="14"/>
  <c r="F1711" i="14"/>
  <c r="F1712" i="14"/>
  <c r="F1713" i="14"/>
  <c r="F1714" i="14"/>
  <c r="F1715" i="14"/>
  <c r="F1716" i="14"/>
  <c r="F1717" i="14"/>
  <c r="F1718" i="14"/>
  <c r="F1719" i="14"/>
  <c r="F1720" i="14"/>
  <c r="F1721" i="14"/>
  <c r="F1722" i="14"/>
  <c r="F1723" i="14"/>
  <c r="F1724" i="14"/>
  <c r="F1725" i="14"/>
  <c r="F1726" i="14"/>
  <c r="F1727" i="14"/>
  <c r="F1728" i="14"/>
  <c r="F1729" i="14"/>
  <c r="F1730" i="14"/>
  <c r="F1731" i="14"/>
  <c r="F1732" i="14"/>
  <c r="F1733" i="14"/>
  <c r="F1734" i="14"/>
  <c r="F1735" i="14"/>
  <c r="F1736" i="14"/>
  <c r="F1737" i="14"/>
  <c r="F1738" i="14"/>
  <c r="F1739" i="14"/>
  <c r="F1740" i="14"/>
  <c r="F1741" i="14"/>
  <c r="F1742" i="14"/>
  <c r="F1743" i="14"/>
  <c r="F1744" i="14"/>
  <c r="F1745" i="14"/>
  <c r="F1746" i="14"/>
  <c r="F1747" i="14"/>
  <c r="F1748" i="14"/>
  <c r="F1749" i="14"/>
  <c r="F1750" i="14"/>
  <c r="F1751" i="14"/>
  <c r="F1752" i="14"/>
  <c r="F1753" i="14"/>
  <c r="F1754" i="14"/>
  <c r="F1755" i="14"/>
  <c r="F1756" i="14"/>
  <c r="F1757" i="14"/>
  <c r="F1758" i="14"/>
  <c r="F1759" i="14"/>
  <c r="F1760" i="14"/>
  <c r="F1761" i="14"/>
  <c r="F1762" i="14"/>
  <c r="F1763" i="14"/>
  <c r="F1764" i="14"/>
  <c r="F1765" i="14"/>
  <c r="F1766" i="14"/>
  <c r="F1767" i="14"/>
  <c r="F1768" i="14"/>
  <c r="F1769" i="14"/>
  <c r="F1770" i="14"/>
  <c r="F1771" i="14"/>
  <c r="F1772" i="14"/>
  <c r="F1773" i="14"/>
  <c r="F1774" i="14"/>
  <c r="F1775" i="14"/>
  <c r="F1776" i="14"/>
  <c r="F1777" i="14"/>
  <c r="F1778" i="14"/>
  <c r="F1779" i="14"/>
  <c r="F1780" i="14"/>
  <c r="F1781" i="14"/>
  <c r="F1782" i="14"/>
  <c r="F1783" i="14"/>
  <c r="F1784" i="14"/>
  <c r="F1785" i="14"/>
  <c r="F1786" i="14"/>
  <c r="F1787" i="14"/>
  <c r="F1788" i="14"/>
  <c r="F1789" i="14"/>
  <c r="F1790" i="14"/>
  <c r="F1791" i="14"/>
  <c r="F1792" i="14"/>
  <c r="F1793" i="14"/>
  <c r="F1794" i="14"/>
  <c r="F1795" i="14"/>
  <c r="F1796" i="14"/>
  <c r="F1797" i="14"/>
  <c r="F1798" i="14"/>
  <c r="F1799" i="14"/>
  <c r="F1800" i="14"/>
  <c r="F1801" i="14"/>
  <c r="F1802" i="14"/>
  <c r="F1803" i="14"/>
  <c r="F1804" i="14"/>
  <c r="F1805" i="14"/>
  <c r="F1806" i="14"/>
  <c r="F1807" i="14"/>
  <c r="F1808" i="14"/>
  <c r="F1809" i="14"/>
  <c r="F1810" i="14"/>
  <c r="F1811" i="14"/>
  <c r="F1812" i="14"/>
  <c r="F1813" i="14"/>
  <c r="F1814" i="14"/>
  <c r="F1815" i="14"/>
  <c r="F1816" i="14"/>
  <c r="F1817" i="14"/>
  <c r="F1818" i="14"/>
  <c r="F1819" i="14"/>
  <c r="F1820" i="14"/>
  <c r="F1821" i="14"/>
  <c r="F1822" i="14"/>
  <c r="F1823" i="14"/>
  <c r="F1824" i="14"/>
  <c r="F1825" i="14"/>
  <c r="F1826" i="14"/>
  <c r="F1827" i="14"/>
  <c r="F1828" i="14"/>
  <c r="F1829" i="14"/>
  <c r="F1830" i="14"/>
  <c r="F1831" i="14"/>
  <c r="F1832" i="14"/>
  <c r="F1833" i="14"/>
  <c r="F1834" i="14"/>
  <c r="F1835" i="14"/>
  <c r="F1836" i="14"/>
  <c r="F1837" i="14"/>
  <c r="F1838" i="14"/>
  <c r="F1839" i="14"/>
  <c r="F1840" i="14"/>
  <c r="F1841" i="14"/>
  <c r="F1842" i="14"/>
  <c r="F1843" i="14"/>
  <c r="F1844" i="14"/>
  <c r="F1845" i="14"/>
  <c r="F1846" i="14"/>
  <c r="F1847" i="14"/>
  <c r="F1848" i="14"/>
  <c r="F1849" i="14"/>
  <c r="F1850" i="14"/>
  <c r="F1851" i="14"/>
  <c r="F1852" i="14"/>
  <c r="F1853" i="14"/>
  <c r="F1854" i="14"/>
  <c r="F1855" i="14"/>
  <c r="F1856" i="14"/>
  <c r="F1857" i="14"/>
  <c r="F1858" i="14"/>
  <c r="F1859" i="14"/>
  <c r="F1860" i="14"/>
  <c r="F1861" i="14"/>
  <c r="F1862" i="14"/>
  <c r="F1863" i="14"/>
  <c r="F1864" i="14"/>
  <c r="F1865" i="14"/>
  <c r="F1866" i="14"/>
  <c r="F1867" i="14"/>
  <c r="F1868" i="14"/>
  <c r="F1869" i="14"/>
  <c r="F1870" i="14"/>
  <c r="F1871" i="14"/>
  <c r="F1872" i="14"/>
  <c r="F1873" i="14"/>
  <c r="F1874" i="14"/>
  <c r="F1875" i="14"/>
  <c r="F1876" i="14"/>
  <c r="F1877" i="14"/>
  <c r="F1878" i="14"/>
  <c r="F1879" i="14"/>
  <c r="F1880" i="14"/>
  <c r="F1881" i="14"/>
  <c r="F1882" i="14"/>
  <c r="F1883" i="14"/>
  <c r="F1884" i="14"/>
  <c r="F1885" i="14"/>
  <c r="F1886" i="14"/>
  <c r="F1887" i="14"/>
  <c r="F1888" i="14"/>
  <c r="F1889" i="14"/>
  <c r="F1890" i="14"/>
  <c r="F1891" i="14"/>
  <c r="F1892" i="14"/>
  <c r="F1893" i="14"/>
  <c r="F1894" i="14"/>
  <c r="F1895" i="14"/>
  <c r="F1896" i="14"/>
  <c r="F1897" i="14"/>
  <c r="F1898" i="14"/>
  <c r="F1899" i="14"/>
  <c r="F1900" i="14"/>
  <c r="F1901" i="14"/>
  <c r="F1902" i="14"/>
  <c r="F1903" i="14"/>
  <c r="F1904" i="14"/>
  <c r="F1905" i="14"/>
  <c r="F1906" i="14"/>
  <c r="F1907" i="14"/>
  <c r="F1908" i="14"/>
  <c r="F1909" i="14"/>
  <c r="F1910" i="14"/>
  <c r="F1911" i="14"/>
  <c r="F1912" i="14"/>
  <c r="F1913" i="14"/>
  <c r="F1914" i="14"/>
  <c r="F1915" i="14"/>
  <c r="F1916" i="14"/>
  <c r="F1917" i="14"/>
  <c r="F1918" i="14"/>
  <c r="F1919" i="14"/>
  <c r="F1920" i="14"/>
  <c r="F1921" i="14"/>
  <c r="F1922" i="14"/>
  <c r="F1923" i="14"/>
  <c r="F1924" i="14"/>
  <c r="F1925" i="14"/>
  <c r="F1926" i="14"/>
  <c r="F1927" i="14"/>
  <c r="F1928" i="14"/>
  <c r="F1929" i="14"/>
  <c r="F1930" i="14"/>
  <c r="F1931" i="14"/>
  <c r="F1932" i="14"/>
  <c r="F1933" i="14"/>
  <c r="F1934" i="14"/>
  <c r="F1935" i="14"/>
  <c r="F1936" i="14"/>
  <c r="F1937" i="14"/>
  <c r="F1938" i="14"/>
  <c r="F1939" i="14"/>
  <c r="F1940" i="14"/>
  <c r="F1941" i="14"/>
  <c r="F1942" i="14"/>
  <c r="F1943" i="14"/>
  <c r="F1944" i="14"/>
  <c r="F1945" i="14"/>
  <c r="F1946" i="14"/>
  <c r="F1947" i="14"/>
  <c r="F1948" i="14"/>
  <c r="F1949" i="14"/>
  <c r="F1950" i="14"/>
  <c r="F1951" i="14"/>
  <c r="F1952" i="14"/>
  <c r="F1953" i="14"/>
  <c r="F1954" i="14"/>
  <c r="F1955" i="14"/>
  <c r="F1956" i="14"/>
  <c r="F1957" i="14"/>
  <c r="F1958" i="14"/>
  <c r="F1959" i="14"/>
  <c r="F1960" i="14"/>
  <c r="F1961" i="14"/>
  <c r="F1962" i="14"/>
  <c r="F1963" i="14"/>
  <c r="F1964" i="14"/>
  <c r="F1965" i="14"/>
  <c r="F1966" i="14"/>
  <c r="F1967" i="14"/>
  <c r="F1968" i="14"/>
  <c r="F1969" i="14"/>
  <c r="F1970" i="14"/>
  <c r="F1971" i="14"/>
  <c r="F1972" i="14"/>
  <c r="F1973" i="14"/>
  <c r="F1974" i="14"/>
  <c r="F1975" i="14"/>
  <c r="F1976" i="14"/>
  <c r="F1977" i="14"/>
  <c r="F1978" i="14"/>
  <c r="F1979" i="14"/>
  <c r="F1980" i="14"/>
  <c r="F1981" i="14"/>
  <c r="F1982" i="14"/>
  <c r="F1983" i="14"/>
  <c r="F1984" i="14"/>
  <c r="F1985" i="14"/>
  <c r="F1986" i="14"/>
  <c r="F1987" i="14"/>
  <c r="F1988" i="14"/>
  <c r="F1989" i="14"/>
  <c r="F1990" i="14"/>
  <c r="F1991" i="14"/>
  <c r="F1992" i="14"/>
  <c r="F1993" i="14"/>
  <c r="F1994" i="14"/>
  <c r="F1995" i="14"/>
  <c r="F1996" i="14"/>
  <c r="F1997" i="14"/>
  <c r="F1998" i="14"/>
  <c r="F1999" i="14"/>
  <c r="F2000" i="14"/>
  <c r="F2001" i="14"/>
  <c r="F2002" i="14"/>
  <c r="F2003" i="14"/>
  <c r="F2004" i="14"/>
  <c r="F2005" i="14"/>
  <c r="F2006" i="14"/>
  <c r="F2007" i="14"/>
  <c r="F2008" i="14"/>
  <c r="F2009" i="14"/>
  <c r="F2010" i="14"/>
  <c r="F2011" i="14"/>
  <c r="F2012" i="14"/>
  <c r="F2013" i="14"/>
  <c r="F2014" i="14"/>
  <c r="F2015" i="14"/>
  <c r="F2016" i="14"/>
  <c r="F2017" i="14"/>
  <c r="F2018" i="14"/>
  <c r="F2019" i="14"/>
  <c r="F2020" i="14"/>
  <c r="F2021" i="14"/>
  <c r="F2022" i="14"/>
  <c r="F2023" i="14"/>
  <c r="F2024" i="14"/>
  <c r="F2025" i="14"/>
  <c r="F2026" i="14"/>
  <c r="F2027" i="14"/>
  <c r="F2028" i="14"/>
  <c r="F2029" i="14"/>
  <c r="F2030" i="14"/>
  <c r="F2031" i="14"/>
  <c r="F2032" i="14"/>
  <c r="F2033" i="14"/>
  <c r="F2034" i="14"/>
  <c r="F2035" i="14"/>
  <c r="F2036" i="14"/>
  <c r="F2037" i="14"/>
  <c r="F2038" i="14"/>
  <c r="F2039" i="14"/>
  <c r="F2040" i="14"/>
  <c r="F2041" i="14"/>
  <c r="F2042" i="14"/>
  <c r="F2043" i="14"/>
  <c r="F2044" i="14"/>
  <c r="F2045" i="14"/>
  <c r="F2046" i="14"/>
  <c r="F2047" i="14"/>
  <c r="F2048" i="14"/>
  <c r="F2049" i="14"/>
  <c r="F2050" i="14"/>
  <c r="F2051" i="14"/>
  <c r="F2052" i="14"/>
  <c r="F2053" i="14"/>
  <c r="F2054" i="14"/>
  <c r="F2055" i="14"/>
  <c r="F2056" i="14"/>
  <c r="F2057" i="14"/>
  <c r="F2058" i="14"/>
  <c r="F2059" i="14"/>
  <c r="F2060" i="14"/>
  <c r="F2061" i="14"/>
  <c r="F2062" i="14"/>
  <c r="F2063" i="14"/>
  <c r="F2064" i="14"/>
  <c r="F2065" i="14"/>
  <c r="F2066" i="14"/>
  <c r="F2067" i="14"/>
  <c r="F2068" i="14"/>
  <c r="F2069" i="14"/>
  <c r="F2070" i="14"/>
  <c r="F2071" i="14"/>
  <c r="F2072" i="14"/>
  <c r="F2073" i="14"/>
  <c r="F2074" i="14"/>
  <c r="F2075" i="14"/>
  <c r="F2076" i="14"/>
  <c r="F2077" i="14"/>
  <c r="F2078" i="14"/>
  <c r="F2079" i="14"/>
  <c r="F2080" i="14"/>
  <c r="F2081" i="14"/>
  <c r="F2082" i="14"/>
  <c r="F2083" i="14"/>
  <c r="F2084" i="14"/>
  <c r="F2085" i="14"/>
  <c r="F2086" i="14"/>
  <c r="F2087" i="14"/>
  <c r="F2088" i="14"/>
  <c r="F2089" i="14"/>
  <c r="F2090" i="14"/>
  <c r="F2091" i="14"/>
  <c r="F2092" i="14"/>
  <c r="F2093" i="14"/>
  <c r="F2094" i="14"/>
  <c r="F2095" i="14"/>
  <c r="F2096" i="14"/>
  <c r="F2097" i="14"/>
  <c r="F2098" i="14"/>
  <c r="F2099" i="14"/>
  <c r="F2100" i="14"/>
  <c r="F2101" i="14"/>
  <c r="F2102" i="14"/>
  <c r="F2103" i="14"/>
  <c r="F2104" i="14"/>
  <c r="F2105" i="14"/>
  <c r="F2106" i="14"/>
  <c r="F2107" i="14"/>
  <c r="F2108" i="14"/>
  <c r="F2109" i="14"/>
  <c r="F2110" i="14"/>
  <c r="F2111" i="14"/>
  <c r="F2112" i="14"/>
  <c r="F2113" i="14"/>
  <c r="F2114" i="14"/>
  <c r="F2115" i="14"/>
  <c r="F2116" i="14"/>
  <c r="F2117" i="14"/>
  <c r="F2118" i="14"/>
  <c r="F2119" i="14"/>
  <c r="F2120" i="14"/>
  <c r="F2121" i="14"/>
  <c r="F2122" i="14"/>
  <c r="F2123" i="14"/>
  <c r="F2124" i="14"/>
  <c r="F2125" i="14"/>
  <c r="F2126" i="14"/>
  <c r="F2127" i="14"/>
  <c r="F2128" i="14"/>
  <c r="F2129" i="14"/>
  <c r="F2130" i="14"/>
  <c r="F2131" i="14"/>
  <c r="F2132" i="14"/>
  <c r="F2133" i="14"/>
  <c r="F2134" i="14"/>
  <c r="F2135" i="14"/>
  <c r="F2136" i="14"/>
  <c r="F2137" i="14"/>
  <c r="F2138" i="14"/>
  <c r="F2139" i="14"/>
  <c r="F2140" i="14"/>
  <c r="F2141" i="14"/>
  <c r="F2142" i="14"/>
  <c r="F2143" i="14"/>
  <c r="F2144" i="14"/>
  <c r="F2145" i="14"/>
  <c r="F2146" i="14"/>
  <c r="F2147" i="14"/>
  <c r="F2148" i="14"/>
  <c r="F2149" i="14"/>
  <c r="F2150" i="14"/>
  <c r="F2151" i="14"/>
  <c r="F2152" i="14"/>
  <c r="F2153" i="14"/>
  <c r="F2154" i="14"/>
  <c r="F2155" i="14"/>
  <c r="F2156" i="14"/>
  <c r="F2157" i="14"/>
  <c r="F2158" i="14"/>
  <c r="F2159" i="14"/>
  <c r="F2160" i="14"/>
  <c r="F2161" i="14"/>
  <c r="F2162" i="14"/>
  <c r="F2163" i="14"/>
  <c r="F2164" i="14"/>
  <c r="F2165" i="14"/>
  <c r="F2166" i="14"/>
  <c r="F2167" i="14"/>
  <c r="F2168" i="14"/>
  <c r="F2169" i="14"/>
  <c r="F2170" i="14"/>
  <c r="F2171" i="14"/>
  <c r="F2172" i="14"/>
  <c r="F2173" i="14"/>
  <c r="F2174" i="14"/>
  <c r="F2175" i="14"/>
  <c r="F2176" i="14"/>
  <c r="F2177" i="14"/>
  <c r="F2178" i="14"/>
  <c r="F2179" i="14"/>
  <c r="F2180" i="14"/>
  <c r="F2181" i="14"/>
  <c r="F2182" i="14"/>
  <c r="F2183" i="14"/>
  <c r="F2184" i="14"/>
  <c r="F2185" i="14"/>
  <c r="F2186" i="14"/>
  <c r="F2187" i="14"/>
  <c r="F2188" i="14"/>
  <c r="F2189" i="14"/>
  <c r="F2190" i="14"/>
  <c r="F2191" i="14"/>
  <c r="F2192" i="14"/>
  <c r="F2193" i="14"/>
  <c r="F2194" i="14"/>
  <c r="F2195" i="14"/>
  <c r="F2196" i="14"/>
  <c r="F2197" i="14"/>
  <c r="F2198" i="14"/>
  <c r="F2199" i="14"/>
  <c r="F2200" i="14"/>
  <c r="F2201" i="14"/>
  <c r="F2202" i="14"/>
  <c r="F2203" i="14"/>
  <c r="F2204" i="14"/>
  <c r="F2205" i="14"/>
  <c r="F2206" i="14"/>
  <c r="F2207" i="14"/>
  <c r="F2208" i="14"/>
  <c r="F2209" i="14"/>
  <c r="F2210" i="14"/>
  <c r="F2211" i="14"/>
  <c r="F2212" i="14"/>
  <c r="F2213" i="14"/>
  <c r="F2214" i="14"/>
  <c r="F2215" i="14"/>
  <c r="F2216" i="14"/>
  <c r="F2217" i="14"/>
  <c r="F2218" i="14"/>
  <c r="F2219" i="14"/>
  <c r="F2220" i="14"/>
  <c r="F2221" i="14"/>
  <c r="F2222" i="14"/>
  <c r="F2223" i="14"/>
  <c r="F2224" i="14"/>
  <c r="F2225" i="14"/>
  <c r="F2226" i="14"/>
  <c r="F2227" i="14"/>
  <c r="F2228" i="14"/>
  <c r="F2229" i="14"/>
  <c r="F2230" i="14"/>
  <c r="F2231" i="14"/>
  <c r="F2232" i="14"/>
  <c r="F2233" i="14"/>
  <c r="F2234" i="14"/>
  <c r="F2235" i="14"/>
  <c r="F2236" i="14"/>
  <c r="F2237" i="14"/>
  <c r="F2238" i="14"/>
  <c r="F2239" i="14"/>
  <c r="F2240" i="14"/>
  <c r="F2241" i="14"/>
  <c r="F2242" i="14"/>
  <c r="F2243" i="14"/>
  <c r="F2244" i="14"/>
  <c r="F2245" i="14"/>
  <c r="F2246" i="14"/>
  <c r="F2247" i="14"/>
  <c r="F2248" i="14"/>
  <c r="F2249" i="14"/>
  <c r="F2250" i="14"/>
  <c r="F2251" i="14"/>
  <c r="F2252" i="14"/>
  <c r="F2253" i="14"/>
  <c r="F2254" i="14"/>
  <c r="F2255" i="14"/>
  <c r="F2256" i="14"/>
  <c r="F2257" i="14"/>
  <c r="F2258" i="14"/>
  <c r="F2259" i="14"/>
  <c r="F2260" i="14"/>
  <c r="F2261" i="14"/>
  <c r="F2262" i="14"/>
  <c r="F2263" i="14"/>
  <c r="F2264" i="14"/>
  <c r="F2265" i="14"/>
  <c r="F2266" i="14"/>
  <c r="F2267" i="14"/>
  <c r="F2268" i="14"/>
  <c r="F2269" i="14"/>
  <c r="F2270" i="14"/>
  <c r="F2271" i="14"/>
  <c r="F2272" i="14"/>
  <c r="F2273" i="14"/>
  <c r="F2274" i="14"/>
  <c r="F2275" i="14"/>
  <c r="F2276" i="14"/>
  <c r="F2277" i="14"/>
  <c r="F2278" i="14"/>
  <c r="F2279" i="14"/>
  <c r="F2280" i="14"/>
  <c r="F2281" i="14"/>
  <c r="F2282" i="14"/>
  <c r="F2283" i="14"/>
  <c r="F2284" i="14"/>
  <c r="F2285" i="14"/>
  <c r="F2286" i="14"/>
  <c r="F2287" i="14"/>
  <c r="F2288" i="14"/>
  <c r="F2289" i="14"/>
  <c r="F2290" i="14"/>
  <c r="F2291" i="14"/>
  <c r="F2292" i="14"/>
  <c r="F2293" i="14"/>
  <c r="F2294" i="14"/>
  <c r="F2295" i="14"/>
  <c r="F2296" i="14"/>
  <c r="F2297" i="14"/>
  <c r="F2298" i="14"/>
  <c r="F2299" i="14"/>
  <c r="F2300" i="14"/>
  <c r="F2301" i="14"/>
  <c r="F2302" i="14"/>
  <c r="F2303" i="14"/>
  <c r="F2304" i="14"/>
  <c r="F2305" i="14"/>
  <c r="F2306" i="14"/>
  <c r="F2307" i="14"/>
  <c r="F2308" i="14"/>
  <c r="F2309" i="14"/>
  <c r="F2310" i="14"/>
  <c r="F2311" i="14"/>
  <c r="F2312" i="14"/>
  <c r="F2313" i="14"/>
  <c r="F2314" i="14"/>
  <c r="F2315" i="14"/>
  <c r="F2316" i="14"/>
  <c r="F2317" i="14"/>
  <c r="F2318" i="14"/>
  <c r="F2319" i="14"/>
  <c r="F2320" i="14"/>
  <c r="F2321" i="14"/>
  <c r="F2322" i="14"/>
  <c r="F2323" i="14"/>
  <c r="F2324" i="14"/>
  <c r="F2325" i="14"/>
  <c r="F2326" i="14"/>
  <c r="F2327" i="14"/>
  <c r="F2328" i="14"/>
  <c r="F2329" i="14"/>
  <c r="F2330" i="14"/>
  <c r="F2331" i="14"/>
  <c r="F2332" i="14"/>
  <c r="F2333" i="14"/>
  <c r="F2334" i="14"/>
  <c r="F2335" i="14"/>
  <c r="F2336" i="14"/>
  <c r="F2337" i="14"/>
  <c r="F2338" i="14"/>
  <c r="F2339" i="14"/>
  <c r="F2340" i="14"/>
  <c r="F2341" i="14"/>
  <c r="F2342" i="14"/>
  <c r="F2343" i="14"/>
  <c r="F2344" i="14"/>
  <c r="F2345" i="14"/>
  <c r="F2346" i="14"/>
  <c r="F2347" i="14"/>
  <c r="F2348" i="14"/>
  <c r="F2349" i="14"/>
  <c r="F2350" i="14"/>
  <c r="F2351" i="14"/>
  <c r="F2352" i="14"/>
  <c r="F2353" i="14"/>
  <c r="F2354" i="14"/>
  <c r="F2355" i="14"/>
  <c r="F2356" i="14"/>
  <c r="F2357" i="14"/>
  <c r="F2358" i="14"/>
  <c r="F2359" i="14"/>
  <c r="F2360" i="14"/>
  <c r="F2361" i="14"/>
  <c r="F2362" i="14"/>
  <c r="F2363" i="14"/>
  <c r="F2364" i="14"/>
  <c r="F2365" i="14"/>
  <c r="F2366" i="14"/>
  <c r="F2367" i="14"/>
  <c r="F2368" i="14"/>
  <c r="F2369" i="14"/>
  <c r="F2370" i="14"/>
  <c r="F2371" i="14"/>
  <c r="F2372" i="14"/>
  <c r="F2373" i="14"/>
  <c r="F2374" i="14"/>
  <c r="F2375" i="14"/>
  <c r="F2376" i="14"/>
  <c r="F2377" i="14"/>
  <c r="F2378" i="14"/>
  <c r="F2379" i="14"/>
  <c r="F2380" i="14"/>
  <c r="F2381" i="14"/>
  <c r="F2382" i="14"/>
  <c r="F2383" i="14"/>
  <c r="F2384" i="14"/>
  <c r="F2385" i="14"/>
  <c r="F2386" i="14"/>
  <c r="F2387" i="14"/>
  <c r="F2388" i="14"/>
  <c r="F2389" i="14"/>
  <c r="F2390" i="14"/>
  <c r="F2391" i="14"/>
  <c r="F2392" i="14"/>
  <c r="F2393" i="14"/>
  <c r="F2394" i="14"/>
  <c r="F2395" i="14"/>
  <c r="F2396" i="14"/>
  <c r="F2397" i="14"/>
  <c r="F2398" i="14"/>
  <c r="F2399" i="14"/>
  <c r="F2400" i="14"/>
  <c r="F2401" i="14"/>
  <c r="F2402" i="14"/>
  <c r="F2403" i="14"/>
  <c r="F2404" i="14"/>
  <c r="F2405" i="14"/>
  <c r="F2406" i="14"/>
  <c r="F2407" i="14"/>
  <c r="F2408" i="14"/>
  <c r="F2409" i="14"/>
  <c r="F2410" i="14"/>
  <c r="F2411" i="14"/>
  <c r="F2412" i="14"/>
  <c r="F2413" i="14"/>
  <c r="F2414" i="14"/>
  <c r="F2415" i="14"/>
  <c r="F2416" i="14"/>
  <c r="F2417" i="14"/>
  <c r="F2418" i="14"/>
  <c r="F2419" i="14"/>
  <c r="F2420" i="14"/>
  <c r="F2421" i="14"/>
  <c r="F2422" i="14"/>
  <c r="F2423" i="14"/>
  <c r="F2424" i="14"/>
  <c r="F2425" i="14"/>
  <c r="F2426" i="14"/>
  <c r="F2427" i="14"/>
  <c r="F2428" i="14"/>
  <c r="F2429" i="14"/>
  <c r="F2430" i="14"/>
  <c r="F2431" i="14"/>
  <c r="F2432" i="14"/>
  <c r="F2433" i="14"/>
  <c r="F2434" i="14"/>
  <c r="F2435" i="14"/>
  <c r="F2436" i="14"/>
  <c r="F2437" i="14"/>
  <c r="F2438" i="14"/>
  <c r="F2439" i="14"/>
  <c r="F2440" i="14"/>
  <c r="F2441" i="14"/>
  <c r="F2442" i="14"/>
  <c r="F2443" i="14"/>
  <c r="F2444" i="14"/>
  <c r="F2445" i="14"/>
  <c r="F2446" i="14"/>
  <c r="F2447" i="14"/>
  <c r="F2448" i="14"/>
  <c r="F2449" i="14"/>
  <c r="F2450" i="14"/>
  <c r="F2451" i="14"/>
  <c r="F2452" i="14"/>
  <c r="F2453" i="14"/>
  <c r="F2454" i="14"/>
  <c r="F2455" i="14"/>
  <c r="F2456" i="14"/>
  <c r="F2457" i="14"/>
  <c r="F2458" i="14"/>
  <c r="F2459" i="14"/>
  <c r="F2460" i="14"/>
  <c r="F2461" i="14"/>
  <c r="F2462" i="14"/>
  <c r="F2463" i="14"/>
  <c r="F2464" i="14"/>
  <c r="F2465" i="14"/>
  <c r="F2466" i="14"/>
  <c r="F2467" i="14"/>
  <c r="F2468" i="14"/>
  <c r="F2469" i="14"/>
  <c r="F2470" i="14"/>
  <c r="F2471" i="14"/>
  <c r="F2472" i="14"/>
  <c r="F2473" i="14"/>
  <c r="F2474" i="14"/>
  <c r="F2475" i="14"/>
  <c r="F2476" i="14"/>
  <c r="F2477" i="14"/>
  <c r="F2478" i="14"/>
  <c r="F2479" i="14"/>
  <c r="F2480" i="14"/>
  <c r="F2481" i="14"/>
  <c r="F2482" i="14"/>
  <c r="F2483" i="14"/>
  <c r="F2484" i="14"/>
  <c r="F2485" i="14"/>
  <c r="F2486" i="14"/>
  <c r="F2487" i="14"/>
  <c r="F2488" i="14"/>
  <c r="F2489" i="14"/>
  <c r="F2490" i="14"/>
  <c r="F2491" i="14"/>
  <c r="F2492" i="14"/>
  <c r="F2493" i="14"/>
  <c r="F2494" i="14"/>
  <c r="F2495" i="14"/>
  <c r="F2496" i="14"/>
  <c r="F2497" i="14"/>
  <c r="F2498" i="14"/>
  <c r="F2499" i="14"/>
  <c r="F2500" i="14"/>
  <c r="F2501" i="14"/>
  <c r="F2502" i="14"/>
  <c r="F2503" i="14"/>
  <c r="F2504" i="14"/>
  <c r="F2505" i="14"/>
  <c r="F2506" i="14"/>
  <c r="F2507" i="14"/>
  <c r="F2508" i="14"/>
  <c r="F2509" i="14"/>
  <c r="F2510" i="14"/>
  <c r="F2511" i="14"/>
  <c r="F2512" i="14"/>
  <c r="F2513" i="14"/>
  <c r="F2514" i="14"/>
  <c r="F2515" i="14"/>
  <c r="F2516" i="14"/>
  <c r="F2517" i="14"/>
  <c r="F2518" i="14"/>
  <c r="F2519" i="14"/>
  <c r="F2520" i="14"/>
  <c r="F2521" i="14"/>
  <c r="F2522" i="14"/>
  <c r="F2523" i="14"/>
  <c r="F2524" i="14"/>
  <c r="F2525" i="14"/>
  <c r="F2526" i="14"/>
  <c r="F2527" i="14"/>
  <c r="F2528" i="14"/>
  <c r="F2529" i="14"/>
  <c r="F2530" i="14"/>
  <c r="F2531" i="14"/>
  <c r="F2532" i="14"/>
  <c r="F2533" i="14"/>
  <c r="F2534" i="14"/>
  <c r="F2535" i="14"/>
  <c r="F2536" i="14"/>
  <c r="F2537" i="14"/>
  <c r="F2538" i="14"/>
  <c r="F2539" i="14"/>
  <c r="F2540" i="14"/>
  <c r="F2541" i="14"/>
  <c r="F2542" i="14"/>
  <c r="F2543" i="14"/>
  <c r="F2544" i="14"/>
  <c r="F2545" i="14"/>
  <c r="F2546" i="14"/>
  <c r="F2547" i="14"/>
  <c r="F2548" i="14"/>
  <c r="F2549" i="14"/>
  <c r="F2550" i="14"/>
  <c r="F2551" i="14"/>
  <c r="F2552" i="14"/>
  <c r="F2553" i="14"/>
  <c r="F2554" i="14"/>
  <c r="F2555" i="14"/>
  <c r="F2556" i="14"/>
  <c r="F2557" i="14"/>
  <c r="F2558" i="14"/>
  <c r="F2559" i="14"/>
  <c r="F2560" i="14"/>
  <c r="F2561" i="14"/>
  <c r="F2562" i="14"/>
  <c r="F2563" i="14"/>
  <c r="F2564" i="14"/>
  <c r="F2565" i="14"/>
  <c r="F2566" i="14"/>
  <c r="F2567" i="14"/>
  <c r="F2568" i="14"/>
  <c r="F2569" i="14"/>
  <c r="F2570" i="14"/>
  <c r="F2571" i="14"/>
  <c r="F2572" i="14"/>
  <c r="F2573" i="14"/>
  <c r="F2574" i="14"/>
  <c r="F2575" i="14"/>
  <c r="F2576" i="14"/>
  <c r="F2577" i="14"/>
  <c r="F2578" i="14"/>
  <c r="F2579" i="14"/>
  <c r="F2580" i="14"/>
  <c r="F2581" i="14"/>
  <c r="F2582" i="14"/>
  <c r="F2583" i="14"/>
  <c r="F2584" i="14"/>
  <c r="F2585" i="14"/>
  <c r="F2586" i="14"/>
  <c r="F2587" i="14"/>
  <c r="F2588" i="14"/>
  <c r="F2589" i="14"/>
  <c r="F2590" i="14"/>
  <c r="F2591" i="14"/>
  <c r="F2592" i="14"/>
  <c r="F2593" i="14"/>
  <c r="F2594" i="14"/>
  <c r="F2595" i="14"/>
  <c r="F2596" i="14"/>
  <c r="F2597" i="14"/>
  <c r="F2598" i="14"/>
  <c r="F2599" i="14"/>
  <c r="F2600" i="14"/>
  <c r="F2601" i="14"/>
  <c r="F2602" i="14"/>
  <c r="F2603" i="14"/>
  <c r="F2604" i="14"/>
  <c r="F2605" i="14"/>
  <c r="F2606" i="14"/>
  <c r="F2607" i="14"/>
  <c r="F2608" i="14"/>
  <c r="F2609" i="14"/>
  <c r="F2610" i="14"/>
  <c r="F2611" i="14"/>
  <c r="F2612" i="14"/>
  <c r="F2613" i="14"/>
  <c r="F2614" i="14"/>
  <c r="F2615" i="14"/>
  <c r="F2616" i="14"/>
  <c r="F2617" i="14"/>
  <c r="F2618" i="14"/>
  <c r="F2619" i="14"/>
  <c r="F2620" i="14"/>
  <c r="F2621" i="14"/>
  <c r="F2622" i="14"/>
  <c r="F2623" i="14"/>
  <c r="F2624" i="14"/>
  <c r="F2625" i="14"/>
  <c r="F2626" i="14"/>
  <c r="F2627" i="14"/>
  <c r="F2628" i="14"/>
  <c r="F2629" i="14"/>
  <c r="F2630" i="14"/>
  <c r="F2631" i="14"/>
  <c r="F2632" i="14"/>
  <c r="F2633" i="14"/>
  <c r="F2634" i="14"/>
  <c r="F2635" i="14"/>
  <c r="F2636" i="14"/>
  <c r="F2637" i="14"/>
  <c r="F2638" i="14"/>
  <c r="F2639" i="14"/>
  <c r="F2640" i="14"/>
  <c r="F2641" i="14"/>
  <c r="F2642" i="14"/>
  <c r="F2643" i="14"/>
  <c r="F2644" i="14"/>
  <c r="F2645" i="14"/>
  <c r="F2646" i="14"/>
  <c r="F2647" i="14"/>
  <c r="F2648" i="14"/>
  <c r="F2649" i="14"/>
  <c r="F2650" i="14"/>
  <c r="F2651" i="14"/>
  <c r="F2652" i="14"/>
  <c r="F2653" i="14"/>
  <c r="F2654" i="14"/>
  <c r="F2655" i="14"/>
  <c r="F2656" i="14"/>
  <c r="F2657" i="14"/>
  <c r="F2658" i="14"/>
  <c r="F2659" i="14"/>
  <c r="F2660" i="14"/>
  <c r="F2661" i="14"/>
  <c r="F2662" i="14"/>
  <c r="F2663" i="14"/>
  <c r="F2664" i="14"/>
  <c r="F2665" i="14"/>
  <c r="F2666" i="14"/>
  <c r="F2667" i="14"/>
  <c r="F2668" i="14"/>
  <c r="F2669" i="14"/>
  <c r="F2670" i="14"/>
  <c r="F2671" i="14"/>
  <c r="F2672" i="14"/>
  <c r="F2673" i="14"/>
  <c r="F2674" i="14"/>
  <c r="F2675" i="14"/>
  <c r="F2676" i="14"/>
  <c r="F2677" i="14"/>
  <c r="F2678" i="14"/>
  <c r="F2679" i="14"/>
  <c r="F2680" i="14"/>
  <c r="F2681" i="14"/>
  <c r="F2682" i="14"/>
  <c r="F2683" i="14"/>
  <c r="F2684" i="14"/>
  <c r="F2685" i="14"/>
  <c r="F2686" i="14"/>
  <c r="F2687" i="14"/>
  <c r="F2688" i="14"/>
  <c r="F2689" i="14"/>
  <c r="F2690" i="14"/>
  <c r="F2691" i="14"/>
  <c r="F2692" i="14"/>
  <c r="F2693" i="14"/>
  <c r="F2694" i="14"/>
  <c r="F2695" i="14"/>
  <c r="F2696" i="14"/>
  <c r="F2697" i="14"/>
  <c r="F2698" i="14"/>
  <c r="F2699" i="14"/>
  <c r="F2700" i="14"/>
  <c r="F2701" i="14"/>
  <c r="F2702" i="14"/>
  <c r="F2703" i="14"/>
  <c r="F2704" i="14"/>
  <c r="F2705" i="14"/>
  <c r="F2706" i="14"/>
  <c r="F2707" i="14"/>
  <c r="F2708" i="14"/>
  <c r="F2709" i="14"/>
  <c r="F2710" i="14"/>
  <c r="F2711" i="14"/>
  <c r="F2712" i="14"/>
  <c r="F2713" i="14"/>
  <c r="F2714" i="14"/>
  <c r="F2715" i="14"/>
  <c r="F2716" i="14"/>
  <c r="F2717" i="14"/>
  <c r="F2718" i="14"/>
  <c r="F2719" i="14"/>
  <c r="F2720" i="14"/>
  <c r="F2721" i="14"/>
  <c r="F2722" i="14"/>
  <c r="F2723" i="14"/>
  <c r="F2724" i="14"/>
  <c r="F2725" i="14"/>
  <c r="F2726" i="14"/>
  <c r="F2727" i="14"/>
  <c r="F2728" i="14"/>
  <c r="F2729" i="14"/>
  <c r="F2730" i="14"/>
  <c r="F2731" i="14"/>
  <c r="F2732" i="14"/>
  <c r="F2733" i="14"/>
  <c r="F2734" i="14"/>
  <c r="F2735" i="14"/>
  <c r="F2736" i="14"/>
  <c r="F2737" i="14"/>
  <c r="F2738" i="14"/>
  <c r="F2739" i="14"/>
  <c r="F2740" i="14"/>
  <c r="F2741" i="14"/>
  <c r="F2742" i="14"/>
  <c r="F2743" i="14"/>
  <c r="F2744" i="14"/>
  <c r="F2745" i="14"/>
  <c r="F2746" i="14"/>
  <c r="F2747" i="14"/>
  <c r="F2748" i="14"/>
  <c r="F2749" i="14"/>
  <c r="F2750" i="14"/>
  <c r="F2751" i="14"/>
  <c r="F2752" i="14"/>
  <c r="F2753" i="14"/>
  <c r="F2754" i="14"/>
  <c r="F2755" i="14"/>
  <c r="F2756" i="14"/>
  <c r="F2757" i="14"/>
  <c r="F2758" i="14"/>
  <c r="F2759" i="14"/>
  <c r="F2760" i="14"/>
  <c r="F2761" i="14"/>
  <c r="F2762" i="14"/>
  <c r="F2763" i="14"/>
  <c r="F2764" i="14"/>
  <c r="F2765" i="14"/>
  <c r="F2766" i="14"/>
  <c r="F2767" i="14"/>
  <c r="F2768" i="14"/>
  <c r="F2769" i="14"/>
  <c r="F2770" i="14"/>
  <c r="F2771" i="14"/>
  <c r="F2772" i="14"/>
  <c r="F2773" i="14"/>
  <c r="F2774" i="14"/>
  <c r="F2775" i="14"/>
  <c r="F2776" i="14"/>
  <c r="F2777" i="14"/>
  <c r="F2778" i="14"/>
  <c r="F2779" i="14"/>
  <c r="F2780" i="14"/>
  <c r="F2781" i="14"/>
  <c r="F2782" i="14"/>
  <c r="F2783" i="14"/>
  <c r="F2784" i="14"/>
  <c r="F2785" i="14"/>
  <c r="F2786" i="14"/>
  <c r="F2787" i="14"/>
  <c r="F2788" i="14"/>
  <c r="F2789" i="14"/>
  <c r="F2790" i="14"/>
  <c r="F2791" i="14"/>
  <c r="F2792" i="14"/>
  <c r="F2793" i="14"/>
  <c r="F2794" i="14"/>
  <c r="F2795" i="14"/>
  <c r="F2796" i="14"/>
  <c r="F2797" i="14"/>
  <c r="F2798" i="14"/>
  <c r="F2799" i="14"/>
  <c r="F2800" i="14"/>
  <c r="F2801" i="14"/>
  <c r="F2802" i="14"/>
  <c r="F2803" i="14"/>
  <c r="F2804" i="14"/>
  <c r="F2805" i="14"/>
  <c r="F2806" i="14"/>
  <c r="F2807" i="14"/>
  <c r="F2808" i="14"/>
  <c r="F2809" i="14"/>
  <c r="F2810" i="14"/>
  <c r="F2811" i="14"/>
  <c r="F2812" i="14"/>
  <c r="F2813" i="14"/>
  <c r="F2814" i="14"/>
  <c r="F2815" i="14"/>
  <c r="F2816" i="14"/>
  <c r="F2817" i="14"/>
  <c r="F2818" i="14"/>
  <c r="F2819" i="14"/>
  <c r="F2820" i="14"/>
  <c r="F2821" i="14"/>
  <c r="F2822" i="14"/>
  <c r="F2823" i="14"/>
  <c r="F2824" i="14"/>
  <c r="F2825" i="14"/>
  <c r="F2826" i="14"/>
  <c r="F2827" i="14"/>
  <c r="F2828" i="14"/>
  <c r="F2829" i="14"/>
  <c r="F2830" i="14"/>
  <c r="F2831" i="14"/>
  <c r="F2832" i="14"/>
  <c r="F2833" i="14"/>
  <c r="F2834" i="14"/>
  <c r="F2835" i="14"/>
  <c r="F2836" i="14"/>
  <c r="F2837" i="14"/>
  <c r="F2838" i="14"/>
  <c r="F2839" i="14"/>
  <c r="F2840" i="14"/>
  <c r="F2841" i="14"/>
  <c r="F2842" i="14"/>
  <c r="F2843" i="14"/>
  <c r="F2844" i="14"/>
  <c r="F2845" i="14"/>
  <c r="F2846" i="14"/>
  <c r="F2847" i="14"/>
  <c r="F2848" i="14"/>
  <c r="F2849" i="14"/>
  <c r="F2850" i="14"/>
  <c r="F2851" i="14"/>
  <c r="F2852" i="14"/>
  <c r="F2853" i="14"/>
  <c r="F2854" i="14"/>
  <c r="F2855" i="14"/>
  <c r="F2856" i="14"/>
  <c r="F2857" i="14"/>
  <c r="F2858" i="14"/>
  <c r="F2859" i="14"/>
  <c r="F2860" i="14"/>
  <c r="F2861" i="14"/>
  <c r="F2862" i="14"/>
  <c r="F2863" i="14"/>
  <c r="F2864" i="14"/>
  <c r="F2865" i="14"/>
  <c r="F2866" i="14"/>
  <c r="F2867" i="14"/>
  <c r="F2868" i="14"/>
  <c r="F2869" i="14"/>
  <c r="F2870" i="14"/>
  <c r="F2871" i="14"/>
  <c r="F2872" i="14"/>
  <c r="F2873" i="14"/>
  <c r="F2874" i="14"/>
  <c r="F2875" i="14"/>
  <c r="F2876" i="14"/>
  <c r="F2877" i="14"/>
  <c r="F2878" i="14"/>
  <c r="F2879" i="14"/>
  <c r="F2880" i="14"/>
  <c r="F2881" i="14"/>
  <c r="F2882" i="14"/>
  <c r="F2883" i="14"/>
  <c r="F2884" i="14"/>
  <c r="F2885" i="14"/>
  <c r="F2886" i="14"/>
  <c r="F2887" i="14"/>
  <c r="F2888" i="14"/>
  <c r="F2889" i="14"/>
  <c r="F2890" i="14"/>
  <c r="F2891" i="14"/>
  <c r="F2892" i="14"/>
  <c r="F2893" i="14"/>
  <c r="F2894" i="14"/>
  <c r="F2895" i="14"/>
  <c r="F2896" i="14"/>
  <c r="F2897" i="14"/>
  <c r="F2898" i="14"/>
  <c r="F2899" i="14"/>
  <c r="F2900" i="14"/>
  <c r="F2901" i="14"/>
  <c r="F2902" i="14"/>
  <c r="F2903" i="14"/>
  <c r="F2904" i="14"/>
  <c r="F2905" i="14"/>
  <c r="F2906" i="14"/>
  <c r="F2907" i="14"/>
  <c r="F2908" i="14"/>
  <c r="F2909" i="14"/>
  <c r="F2910" i="14"/>
  <c r="F2911" i="14"/>
  <c r="F2912" i="14"/>
  <c r="F2913" i="14"/>
  <c r="F2914" i="14"/>
  <c r="F2915" i="14"/>
  <c r="F2916" i="14"/>
  <c r="F2917" i="14"/>
  <c r="F2918" i="14"/>
  <c r="F2919" i="14"/>
  <c r="F2920" i="14"/>
  <c r="F2921" i="14"/>
  <c r="F2922" i="14"/>
  <c r="F2923" i="14"/>
  <c r="F2924" i="14"/>
  <c r="F2925" i="14"/>
  <c r="F2926" i="14"/>
  <c r="F2927" i="14"/>
  <c r="F2928" i="14"/>
  <c r="F2929" i="14"/>
  <c r="F2930" i="14"/>
  <c r="F2931" i="14"/>
  <c r="F2932" i="14"/>
  <c r="F2933" i="14"/>
  <c r="F2934" i="14"/>
  <c r="F2935" i="14"/>
  <c r="F2936" i="14"/>
  <c r="F2937" i="14"/>
  <c r="F2938" i="14"/>
  <c r="F2939" i="14"/>
  <c r="F2940" i="14"/>
  <c r="F2941" i="14"/>
  <c r="F2942" i="14"/>
  <c r="F2943" i="14"/>
  <c r="F2944" i="14"/>
  <c r="F2945" i="14"/>
  <c r="F2946" i="14"/>
  <c r="F2947" i="14"/>
  <c r="F2948" i="14"/>
  <c r="F2949" i="14"/>
  <c r="F2950" i="14"/>
  <c r="F2951" i="14"/>
  <c r="F2952" i="14"/>
  <c r="F2953" i="14"/>
  <c r="F2954" i="14"/>
  <c r="F2955" i="14"/>
  <c r="F2956" i="14"/>
  <c r="F2957" i="14"/>
  <c r="F2958" i="14"/>
  <c r="F2959" i="14"/>
  <c r="F2960" i="14"/>
  <c r="F2961" i="14"/>
  <c r="F2962" i="14"/>
  <c r="F2963" i="14"/>
  <c r="F2964" i="14"/>
  <c r="F2965" i="14"/>
  <c r="F2966" i="14"/>
  <c r="F2967" i="14"/>
  <c r="F2968" i="14"/>
  <c r="F2969" i="14"/>
  <c r="F2970" i="14"/>
  <c r="F2971" i="14"/>
  <c r="F2972" i="14"/>
  <c r="F2973" i="14"/>
  <c r="F2974" i="14"/>
  <c r="F2975" i="14"/>
  <c r="F2976" i="14"/>
  <c r="F2977" i="14"/>
  <c r="F2978" i="14"/>
  <c r="F2979" i="14"/>
  <c r="F2980" i="14"/>
  <c r="F2981" i="14"/>
  <c r="F2982" i="14"/>
  <c r="F2983" i="14"/>
  <c r="F2984" i="14"/>
  <c r="F2985" i="14"/>
  <c r="F2986" i="14"/>
  <c r="F2987" i="14"/>
  <c r="F2988" i="14"/>
  <c r="F2989" i="14"/>
  <c r="F2990" i="14"/>
  <c r="F2991" i="14"/>
  <c r="F2992" i="14"/>
  <c r="F2993" i="14"/>
  <c r="F2994" i="14"/>
  <c r="F2995" i="14"/>
  <c r="F2996" i="14"/>
  <c r="F2997" i="14"/>
  <c r="F2998" i="14"/>
  <c r="F2999" i="14"/>
  <c r="F3000" i="14"/>
  <c r="F3001" i="14"/>
  <c r="F3002" i="14"/>
  <c r="F3003" i="14"/>
  <c r="F3004" i="14"/>
  <c r="F3005" i="14"/>
  <c r="F3006" i="14"/>
  <c r="F3007" i="14"/>
  <c r="F3008" i="14"/>
  <c r="F3009" i="14"/>
  <c r="F3010" i="14"/>
  <c r="F3011" i="14"/>
  <c r="F3012" i="14"/>
  <c r="F3013" i="14"/>
  <c r="F3014" i="14"/>
  <c r="F3015" i="14"/>
  <c r="F3016" i="14"/>
  <c r="F3017" i="14"/>
  <c r="F3018" i="14"/>
  <c r="F3019" i="14"/>
  <c r="F3020" i="14"/>
  <c r="F3021" i="14"/>
  <c r="F3022" i="14"/>
  <c r="F3023" i="14"/>
  <c r="F3024" i="14"/>
  <c r="F3025" i="14"/>
  <c r="F3026" i="14"/>
  <c r="F3027" i="14"/>
  <c r="F3028" i="14"/>
  <c r="F3029" i="14"/>
  <c r="F3030" i="14"/>
  <c r="F3031" i="14"/>
  <c r="F3032" i="14"/>
  <c r="F3033" i="14"/>
  <c r="F3034" i="14"/>
  <c r="F3035" i="14"/>
  <c r="F3036" i="14"/>
  <c r="F3037" i="14"/>
  <c r="F3038" i="14"/>
  <c r="F3039" i="14"/>
  <c r="F3040" i="14"/>
  <c r="F3041" i="14"/>
  <c r="F3042" i="14"/>
  <c r="F3043" i="14"/>
  <c r="F3044" i="14"/>
  <c r="F3045" i="14"/>
  <c r="F3046" i="14"/>
  <c r="F3047" i="14"/>
  <c r="F3048" i="14"/>
  <c r="F3049" i="14"/>
  <c r="F3050" i="14"/>
  <c r="F3051" i="14"/>
  <c r="F3052" i="14"/>
  <c r="F3053" i="14"/>
  <c r="F3054" i="14"/>
  <c r="F3055" i="14"/>
  <c r="F3056" i="14"/>
  <c r="F3057" i="14"/>
  <c r="F3058" i="14"/>
  <c r="F3059" i="14"/>
  <c r="F3060" i="14"/>
  <c r="F3061" i="14"/>
  <c r="F3062" i="14"/>
  <c r="F3063" i="14"/>
  <c r="F3064" i="14"/>
  <c r="F3065" i="14"/>
  <c r="F3066" i="14"/>
  <c r="F3067" i="14"/>
  <c r="F3068" i="14"/>
  <c r="F3069" i="14"/>
  <c r="F3070" i="14"/>
  <c r="F3071" i="14"/>
  <c r="F3072" i="14"/>
  <c r="F3073" i="14"/>
  <c r="F3074" i="14"/>
  <c r="F3075" i="14"/>
  <c r="F3076" i="14"/>
  <c r="F3077" i="14"/>
  <c r="F3078" i="14"/>
  <c r="F3079" i="14"/>
  <c r="F3080" i="14"/>
  <c r="F3081" i="14"/>
  <c r="F3082" i="14"/>
  <c r="F3083" i="14"/>
  <c r="F3084" i="14"/>
  <c r="F3085" i="14"/>
  <c r="F3086" i="14"/>
  <c r="F3087" i="14"/>
  <c r="F3088" i="14"/>
  <c r="F3089" i="14"/>
  <c r="F3090" i="14"/>
  <c r="F3091" i="14"/>
  <c r="F3092" i="14"/>
  <c r="F3093" i="14"/>
  <c r="F3094" i="14"/>
  <c r="F3095" i="14"/>
  <c r="F3096" i="14"/>
  <c r="F3097" i="14"/>
  <c r="F3098" i="14"/>
  <c r="F3099" i="14"/>
  <c r="F3100" i="14"/>
  <c r="F3101" i="14"/>
  <c r="F3102" i="14"/>
  <c r="F3103" i="14"/>
  <c r="F3104" i="14"/>
  <c r="F3105" i="14"/>
  <c r="F3106" i="14"/>
  <c r="F3107" i="14"/>
  <c r="F3108" i="14"/>
  <c r="F3109" i="14"/>
  <c r="F3110" i="14"/>
  <c r="F3111" i="14"/>
  <c r="F3112" i="14"/>
  <c r="F3113" i="14"/>
  <c r="F3114" i="14"/>
  <c r="F3115" i="14"/>
  <c r="F3116" i="14"/>
  <c r="F3117" i="14"/>
  <c r="F3118" i="14"/>
  <c r="F3119" i="14"/>
  <c r="F3120" i="14"/>
  <c r="F3121" i="14"/>
  <c r="F3122" i="14"/>
  <c r="F3123" i="14"/>
  <c r="F3124" i="14"/>
  <c r="F3125" i="14"/>
  <c r="F3126" i="14"/>
  <c r="F3127" i="14"/>
  <c r="F3128" i="14"/>
  <c r="F3129" i="14"/>
  <c r="F3130" i="14"/>
  <c r="F3131" i="14"/>
  <c r="F3132" i="14"/>
  <c r="F3133" i="14"/>
  <c r="F3134" i="14"/>
  <c r="F3135" i="14"/>
  <c r="F3136" i="14"/>
  <c r="F3137" i="14"/>
  <c r="F3138" i="14"/>
  <c r="F3139" i="14"/>
  <c r="F3140" i="14"/>
  <c r="F3141" i="14"/>
  <c r="F3142" i="14"/>
  <c r="F3143" i="14"/>
  <c r="F3144" i="14"/>
  <c r="F3145" i="14"/>
  <c r="F3146" i="14"/>
  <c r="F3147" i="14"/>
  <c r="F3148" i="14"/>
  <c r="F3149" i="14"/>
  <c r="F3150" i="14"/>
  <c r="F3151" i="14"/>
  <c r="F3152" i="14"/>
  <c r="F3153" i="14"/>
  <c r="F3154" i="14"/>
  <c r="F3155" i="14"/>
  <c r="F3156" i="14"/>
  <c r="F3157" i="14"/>
  <c r="F3158" i="14"/>
  <c r="F3159" i="14"/>
  <c r="F3160" i="14"/>
  <c r="F3161" i="14"/>
  <c r="F3162" i="14"/>
  <c r="F3163" i="14"/>
  <c r="F3164" i="14"/>
  <c r="F3165" i="14"/>
  <c r="F3166" i="14"/>
  <c r="F3167" i="14"/>
  <c r="F3168" i="14"/>
  <c r="F3169" i="14"/>
  <c r="F3170" i="14"/>
  <c r="F3171" i="14"/>
  <c r="F3172" i="14"/>
  <c r="F3173" i="14"/>
  <c r="F3174" i="14"/>
  <c r="F3175" i="14"/>
  <c r="F3176" i="14"/>
  <c r="F3177" i="14"/>
  <c r="F3178" i="14"/>
  <c r="F3179" i="14"/>
  <c r="F3180" i="14"/>
  <c r="F3181" i="14"/>
  <c r="F3182" i="14"/>
  <c r="F3183" i="14"/>
  <c r="F3184" i="14"/>
  <c r="F3185" i="14"/>
  <c r="F3186" i="14"/>
  <c r="F3187" i="14"/>
  <c r="F3188" i="14"/>
  <c r="F3189" i="14"/>
  <c r="F3190" i="14"/>
  <c r="F3191" i="14"/>
  <c r="F3192" i="14"/>
  <c r="F3193" i="14"/>
  <c r="F3194" i="14"/>
  <c r="F3195" i="14"/>
  <c r="F3196" i="14"/>
  <c r="F3197" i="14"/>
  <c r="F3198" i="14"/>
  <c r="F3199" i="14"/>
  <c r="F3200" i="14"/>
  <c r="F3201" i="14"/>
  <c r="F3202" i="14"/>
  <c r="F3203" i="14"/>
  <c r="F3204" i="14"/>
  <c r="F3205" i="14"/>
  <c r="F3206" i="14"/>
  <c r="F3207" i="14"/>
  <c r="F3208" i="14"/>
  <c r="F3209" i="14"/>
  <c r="F3210" i="14"/>
  <c r="F3211" i="14"/>
  <c r="F3212" i="14"/>
  <c r="F3213" i="14"/>
  <c r="F3214" i="14"/>
  <c r="F3215" i="14"/>
  <c r="F3216" i="14"/>
  <c r="F3217" i="14"/>
  <c r="F3218" i="14"/>
  <c r="F3219" i="14"/>
  <c r="F3220" i="14"/>
  <c r="F3221" i="14"/>
  <c r="F3222" i="14"/>
  <c r="F3223" i="14"/>
  <c r="F3224" i="14"/>
  <c r="F3225" i="14"/>
  <c r="F3226" i="14"/>
  <c r="F3227" i="14"/>
  <c r="F3228" i="14"/>
  <c r="F3229" i="14"/>
  <c r="F3230" i="14"/>
  <c r="F3231" i="14"/>
  <c r="F3232" i="14"/>
  <c r="F3233" i="14"/>
  <c r="F3234" i="14"/>
  <c r="F3235" i="14"/>
  <c r="F3236" i="14"/>
  <c r="F3237" i="14"/>
  <c r="F3238" i="14"/>
  <c r="F3239" i="14"/>
  <c r="F3240" i="14"/>
  <c r="F3241" i="14"/>
  <c r="F3242" i="14"/>
  <c r="F3243" i="14"/>
  <c r="F3244" i="14"/>
  <c r="F3245" i="14"/>
  <c r="F3246" i="14"/>
  <c r="F3247" i="14"/>
  <c r="F3248" i="14"/>
  <c r="F3249" i="14"/>
  <c r="F3250" i="14"/>
  <c r="F3251" i="14"/>
  <c r="F3252" i="14"/>
  <c r="F3253" i="14"/>
  <c r="F3254" i="14"/>
  <c r="F3255" i="14"/>
  <c r="F3256" i="14"/>
  <c r="F3257" i="14"/>
  <c r="F3258" i="14"/>
  <c r="F3259" i="14"/>
  <c r="F3260" i="14"/>
  <c r="F3261" i="14"/>
  <c r="F3262" i="14"/>
  <c r="F3263" i="14"/>
  <c r="F3264" i="14"/>
  <c r="F3265" i="14"/>
  <c r="F3266" i="14"/>
  <c r="F3267" i="14"/>
  <c r="F3268" i="14"/>
  <c r="F3269" i="14"/>
  <c r="F3270" i="14"/>
  <c r="F3271" i="14"/>
  <c r="F3272" i="14"/>
  <c r="F3273" i="14"/>
  <c r="F3274" i="14"/>
  <c r="F3275" i="14"/>
  <c r="F3276" i="14"/>
  <c r="F3277" i="14"/>
  <c r="F3278" i="14"/>
  <c r="F3279" i="14"/>
  <c r="F3280" i="14"/>
  <c r="F3281" i="14"/>
  <c r="F3282" i="14"/>
  <c r="F3283" i="14"/>
  <c r="F3284" i="14"/>
  <c r="F3285" i="14"/>
  <c r="F3286" i="14"/>
  <c r="F3287" i="14"/>
  <c r="F3288" i="14"/>
  <c r="F3289" i="14"/>
  <c r="F3290" i="14"/>
  <c r="F3291" i="14"/>
  <c r="F3292" i="14"/>
  <c r="F3293" i="14"/>
  <c r="F3294" i="14"/>
  <c r="F3295" i="14"/>
  <c r="F3296" i="14"/>
  <c r="F3297" i="14"/>
  <c r="F3298" i="14"/>
  <c r="F3299" i="14"/>
  <c r="F3300" i="14"/>
  <c r="F3301" i="14"/>
  <c r="F3302" i="14"/>
  <c r="F3303" i="14"/>
  <c r="F3304" i="14"/>
  <c r="F3305" i="14"/>
  <c r="F3306" i="14"/>
  <c r="F3307" i="14"/>
  <c r="F3308" i="14"/>
  <c r="F3309" i="14"/>
  <c r="F3310" i="14"/>
  <c r="F3311" i="14"/>
  <c r="F3312" i="14"/>
  <c r="F3313" i="14"/>
  <c r="F3314" i="14"/>
  <c r="F3315" i="14"/>
  <c r="F3316" i="14"/>
  <c r="F3317" i="14"/>
  <c r="F3318" i="14"/>
  <c r="F3319" i="14"/>
  <c r="F3320" i="14"/>
  <c r="F3321" i="14"/>
  <c r="F3322" i="14"/>
  <c r="F3323" i="14"/>
  <c r="F3324" i="14"/>
  <c r="F3325" i="14"/>
  <c r="F3326" i="14"/>
  <c r="F3327" i="14"/>
  <c r="F3328" i="14"/>
  <c r="F3329" i="14"/>
  <c r="F3330" i="14"/>
  <c r="F3331" i="14"/>
  <c r="F3332" i="14"/>
  <c r="F3333" i="14"/>
  <c r="F3334" i="14"/>
  <c r="F3335" i="14"/>
  <c r="F3336" i="14"/>
  <c r="F3337" i="14"/>
  <c r="F3338" i="14"/>
  <c r="F3339" i="14"/>
  <c r="F3340" i="14"/>
  <c r="F3341" i="14"/>
  <c r="F3342" i="14"/>
  <c r="F3343" i="14"/>
  <c r="F3344" i="14"/>
  <c r="F3345" i="14"/>
  <c r="F3346" i="14"/>
  <c r="F3347" i="14"/>
  <c r="F3348" i="14"/>
  <c r="F3349" i="14"/>
  <c r="F3350" i="14"/>
  <c r="F3351" i="14"/>
  <c r="F3352" i="14"/>
  <c r="F3353" i="14"/>
  <c r="F3354" i="14"/>
  <c r="F3355" i="14"/>
  <c r="F3356" i="14"/>
  <c r="F3357" i="14"/>
  <c r="F3358" i="14"/>
  <c r="F3359" i="14"/>
  <c r="F3360" i="14"/>
  <c r="F3361" i="14"/>
  <c r="F3362" i="14"/>
  <c r="F3363" i="14"/>
  <c r="F3364" i="14"/>
  <c r="F3365" i="14"/>
  <c r="F3366" i="14"/>
  <c r="F3367" i="14"/>
  <c r="F3368" i="14"/>
  <c r="F3369" i="14"/>
  <c r="F3370" i="14"/>
  <c r="F3371" i="14"/>
  <c r="F3372" i="14"/>
  <c r="F3373" i="14"/>
  <c r="F3374" i="14"/>
  <c r="F3375" i="14"/>
  <c r="F3376" i="14"/>
  <c r="F3377" i="14"/>
  <c r="F3378" i="14"/>
  <c r="F3379" i="14"/>
  <c r="F3380" i="14"/>
  <c r="F3381" i="14"/>
  <c r="F3382" i="14"/>
  <c r="F3383" i="14"/>
  <c r="F3384" i="14"/>
  <c r="F3385" i="14"/>
  <c r="F3386" i="14"/>
  <c r="F3387" i="14"/>
  <c r="F3388" i="14"/>
  <c r="F3389" i="14"/>
  <c r="F3390" i="14"/>
  <c r="F3391" i="14"/>
  <c r="F3392" i="14"/>
  <c r="F3393" i="14"/>
  <c r="F3394" i="14"/>
  <c r="F3395" i="14"/>
  <c r="F3396" i="14"/>
  <c r="F3397" i="14"/>
  <c r="F3398" i="14"/>
  <c r="F3399" i="14"/>
  <c r="F3400" i="14"/>
  <c r="F3401" i="14"/>
  <c r="F3402" i="14"/>
  <c r="F3403" i="14"/>
  <c r="F3404" i="14"/>
  <c r="F3405" i="14"/>
  <c r="F3406" i="14"/>
  <c r="F3407" i="14"/>
  <c r="F3408" i="14"/>
  <c r="F3409" i="14"/>
  <c r="F3410" i="14"/>
  <c r="F3411" i="14"/>
  <c r="F3412" i="14"/>
  <c r="F3413" i="14"/>
  <c r="F3414" i="14"/>
  <c r="F3415" i="14"/>
  <c r="F3416" i="14"/>
  <c r="F3417" i="14"/>
  <c r="F3418" i="14"/>
  <c r="F3419" i="14"/>
  <c r="F3420" i="14"/>
  <c r="F3421" i="14"/>
  <c r="F3422" i="14"/>
  <c r="F3423" i="14"/>
  <c r="F3424" i="14"/>
  <c r="F3425" i="14"/>
  <c r="F3426" i="14"/>
  <c r="F3427" i="14"/>
  <c r="F3428" i="14"/>
  <c r="F3429" i="14"/>
  <c r="F3430" i="14"/>
  <c r="F3431" i="14"/>
  <c r="F3432" i="14"/>
  <c r="F3433" i="14"/>
  <c r="F3434" i="14"/>
  <c r="F3435" i="14"/>
  <c r="F3436" i="14"/>
  <c r="F3437" i="14"/>
  <c r="F3438" i="14"/>
  <c r="F3439" i="14"/>
  <c r="F3440" i="14"/>
  <c r="F3441" i="14"/>
  <c r="F3442" i="14"/>
  <c r="F3443" i="14"/>
  <c r="F3444" i="14"/>
  <c r="F3445" i="14"/>
  <c r="F3446" i="14"/>
  <c r="F3447" i="14"/>
  <c r="F3448" i="14"/>
  <c r="F3449" i="14"/>
  <c r="F3450" i="14"/>
  <c r="F3451" i="14"/>
  <c r="F3452" i="14"/>
  <c r="F3453" i="14"/>
  <c r="F3454" i="14"/>
  <c r="F3455" i="14"/>
  <c r="F3456" i="14"/>
  <c r="F3457" i="14"/>
  <c r="F3458" i="14"/>
  <c r="F3459" i="14"/>
  <c r="F3460" i="14"/>
  <c r="F3461" i="14"/>
  <c r="F3462" i="14"/>
  <c r="F3463" i="14"/>
  <c r="F3464" i="14"/>
  <c r="F3465" i="14"/>
  <c r="F3466" i="14"/>
  <c r="F3467" i="14"/>
  <c r="F3468" i="14"/>
  <c r="F3469" i="14"/>
  <c r="F3470" i="14"/>
  <c r="F3471" i="14"/>
  <c r="F3472" i="14"/>
  <c r="F3473" i="14"/>
  <c r="F3474" i="14"/>
  <c r="F3475" i="14"/>
  <c r="F3476" i="14"/>
  <c r="F3477" i="14"/>
  <c r="F3478" i="14"/>
  <c r="F3479" i="14"/>
  <c r="F3480" i="14"/>
  <c r="F3481" i="14"/>
  <c r="F3482" i="14"/>
  <c r="F3483" i="14"/>
  <c r="F3484" i="14"/>
  <c r="F3485" i="14"/>
  <c r="F3486" i="14"/>
  <c r="F3487" i="14"/>
  <c r="F3488" i="14"/>
  <c r="F3489" i="14"/>
  <c r="F3490" i="14"/>
  <c r="F3491" i="14"/>
  <c r="F3492" i="14"/>
  <c r="F3493" i="14"/>
  <c r="F3494" i="14"/>
  <c r="F3495" i="14"/>
  <c r="F3496" i="14"/>
  <c r="F3497" i="14"/>
  <c r="F3498" i="14"/>
  <c r="F3499" i="14"/>
  <c r="F3500" i="14"/>
  <c r="F3501" i="14"/>
  <c r="F3502" i="14"/>
  <c r="F3503" i="14"/>
  <c r="F3504" i="14"/>
  <c r="F3505" i="14"/>
  <c r="F3506" i="14"/>
  <c r="F3507" i="14"/>
  <c r="F3508" i="14"/>
  <c r="F3509" i="14"/>
  <c r="F3510" i="14"/>
  <c r="F3511" i="14"/>
  <c r="F3512" i="14"/>
  <c r="F3513" i="14"/>
  <c r="F3514" i="14"/>
  <c r="F3515" i="14"/>
  <c r="F3516" i="14"/>
  <c r="F3517" i="14"/>
  <c r="F3518" i="14"/>
  <c r="F3519" i="14"/>
  <c r="F3520" i="14"/>
  <c r="F3521" i="14"/>
  <c r="F3522" i="14"/>
  <c r="F3523" i="14"/>
  <c r="F3524" i="14"/>
  <c r="F3525" i="14"/>
  <c r="F3526" i="14"/>
  <c r="F3527" i="14"/>
  <c r="F3528" i="14"/>
  <c r="F3529" i="14"/>
  <c r="F3530" i="14"/>
  <c r="F3531" i="14"/>
  <c r="F3532" i="14"/>
  <c r="F3533" i="14"/>
  <c r="F3534" i="14"/>
  <c r="F3535" i="14"/>
  <c r="F3536" i="14"/>
  <c r="F3537" i="14"/>
  <c r="F3538" i="14"/>
  <c r="F3539" i="14"/>
  <c r="F3540" i="14"/>
  <c r="F3541" i="14"/>
  <c r="F3542" i="14"/>
  <c r="F3543" i="14"/>
  <c r="F3544" i="14"/>
  <c r="F3545" i="14"/>
  <c r="F3546" i="14"/>
  <c r="F3547" i="14"/>
  <c r="F3548" i="14"/>
  <c r="F3549" i="14"/>
  <c r="F3550" i="14"/>
  <c r="F3551" i="14"/>
  <c r="F3552" i="14"/>
  <c r="F3553" i="14"/>
  <c r="F3554" i="14"/>
  <c r="F3555" i="14"/>
  <c r="F3556" i="14"/>
  <c r="F3557" i="14"/>
  <c r="F3558" i="14"/>
  <c r="F3559" i="14"/>
  <c r="F3560" i="14"/>
  <c r="F3561" i="14"/>
  <c r="F3562" i="14"/>
  <c r="F3563" i="14"/>
  <c r="F3564" i="14"/>
  <c r="F3565" i="14"/>
  <c r="F3566" i="14"/>
  <c r="F3567" i="14"/>
  <c r="F3568" i="14"/>
  <c r="F3569" i="14"/>
  <c r="F3570" i="14"/>
  <c r="F3571" i="14"/>
  <c r="F3572" i="14"/>
  <c r="F3573" i="14"/>
  <c r="F3574" i="14"/>
  <c r="F3575" i="14"/>
  <c r="F3576" i="14"/>
  <c r="F3577" i="14"/>
  <c r="F3578" i="14"/>
  <c r="F3579" i="14"/>
  <c r="F3580" i="14"/>
  <c r="F3581" i="14"/>
  <c r="F3582" i="14"/>
  <c r="F3583" i="14"/>
  <c r="F3584" i="14"/>
  <c r="F3585" i="14"/>
  <c r="F3586" i="14"/>
  <c r="F3587" i="14"/>
  <c r="F3588" i="14"/>
  <c r="F3589" i="14"/>
  <c r="F3590" i="14"/>
  <c r="F3591" i="14"/>
  <c r="F3592" i="14"/>
  <c r="F3593" i="14"/>
  <c r="F3594" i="14"/>
  <c r="F3595" i="14"/>
  <c r="F3596" i="14"/>
  <c r="F3597" i="14"/>
  <c r="F3598" i="14"/>
  <c r="F3599" i="14"/>
  <c r="F3600" i="14"/>
  <c r="F3601" i="14"/>
  <c r="F3602" i="14"/>
  <c r="F3603" i="14"/>
  <c r="F3604" i="14"/>
  <c r="F3605" i="14"/>
  <c r="F3606" i="14"/>
  <c r="F3607" i="14"/>
  <c r="F3608" i="14"/>
  <c r="F3609" i="14"/>
  <c r="F3610" i="14"/>
  <c r="F3611" i="14"/>
  <c r="F3612" i="14"/>
  <c r="F3613" i="14"/>
  <c r="F3614" i="14"/>
  <c r="F3615" i="14"/>
  <c r="F3616" i="14"/>
  <c r="F3617" i="14"/>
  <c r="F3618" i="14"/>
  <c r="F3619" i="14"/>
  <c r="F3620" i="14"/>
  <c r="F3621" i="14"/>
  <c r="F3622" i="14"/>
  <c r="F3623" i="14"/>
  <c r="F3624" i="14"/>
  <c r="F3625" i="14"/>
  <c r="F3626" i="14"/>
  <c r="F3627" i="14"/>
  <c r="F3628" i="14"/>
  <c r="F3629" i="14"/>
  <c r="F3630" i="14"/>
  <c r="F3631" i="14"/>
  <c r="F3632" i="14"/>
  <c r="F3633" i="14"/>
  <c r="F3634" i="14"/>
  <c r="F3635" i="14"/>
  <c r="F3636" i="14"/>
  <c r="F3637" i="14"/>
  <c r="F3638" i="14"/>
  <c r="F3639" i="14"/>
  <c r="F3640" i="14"/>
  <c r="F3641" i="14"/>
  <c r="F3642" i="14"/>
  <c r="F3643" i="14"/>
  <c r="F3644" i="14"/>
  <c r="F3645" i="14"/>
  <c r="F3646" i="14"/>
  <c r="F3647" i="14"/>
  <c r="F3648" i="14"/>
  <c r="F3649" i="14"/>
  <c r="F3650" i="14"/>
  <c r="F3651" i="14"/>
  <c r="F3652" i="14"/>
  <c r="F3653" i="14"/>
  <c r="F3654" i="14"/>
  <c r="F3655" i="14"/>
  <c r="F3656" i="14"/>
  <c r="F3657" i="14"/>
  <c r="F3658" i="14"/>
  <c r="F3659" i="14"/>
  <c r="F3660" i="14"/>
  <c r="F3661" i="14"/>
  <c r="F3662" i="14"/>
  <c r="F3663" i="14"/>
  <c r="F3664" i="14"/>
  <c r="F3665" i="14"/>
  <c r="F3666" i="14"/>
  <c r="F3667" i="14"/>
  <c r="F3668" i="14"/>
  <c r="F3669" i="14"/>
  <c r="F3670" i="14"/>
  <c r="F3671" i="14"/>
  <c r="F3672" i="14"/>
  <c r="F3673" i="14"/>
  <c r="F3674" i="14"/>
  <c r="F3675" i="14"/>
  <c r="F3676" i="14"/>
  <c r="F3677" i="14"/>
  <c r="F3678" i="14"/>
  <c r="F3679" i="14"/>
  <c r="F3680" i="14"/>
  <c r="F3681" i="14"/>
  <c r="F3682" i="14"/>
  <c r="F3683" i="14"/>
  <c r="F3684" i="14"/>
  <c r="F3685" i="14"/>
  <c r="F3686" i="14"/>
  <c r="F3687" i="14"/>
  <c r="F3688" i="14"/>
  <c r="F3689" i="14"/>
  <c r="F3690" i="14"/>
  <c r="F3691" i="14"/>
  <c r="F3692" i="14"/>
  <c r="F3693" i="14"/>
  <c r="F3694" i="14"/>
  <c r="F3695" i="14"/>
  <c r="F3696" i="14"/>
  <c r="F3697" i="14"/>
  <c r="F3698" i="14"/>
  <c r="F3699" i="14"/>
  <c r="F3700" i="14"/>
  <c r="F3701" i="14"/>
  <c r="F3702" i="14"/>
  <c r="F3703" i="14"/>
  <c r="F3704" i="14"/>
  <c r="F3705" i="14"/>
  <c r="F3706" i="14"/>
  <c r="F3707" i="14"/>
  <c r="F3708" i="14"/>
  <c r="F3709" i="14"/>
  <c r="F3710" i="14"/>
  <c r="F3711" i="14"/>
  <c r="F3712" i="14"/>
  <c r="F3713" i="14"/>
  <c r="F3714" i="14"/>
  <c r="F3715" i="14"/>
  <c r="F3716" i="14"/>
  <c r="F3717" i="14"/>
  <c r="F3718" i="14"/>
  <c r="F3719" i="14"/>
  <c r="F3720" i="14"/>
  <c r="F3721" i="14"/>
  <c r="F3722" i="14"/>
  <c r="F3723" i="14"/>
  <c r="F3724" i="14"/>
  <c r="F3725" i="14"/>
  <c r="F3726" i="14"/>
  <c r="F3727" i="14"/>
  <c r="F3728" i="14"/>
  <c r="F3729" i="14"/>
  <c r="F3730" i="14"/>
  <c r="F3731" i="14"/>
  <c r="F3732" i="14"/>
  <c r="F3733" i="14"/>
  <c r="F3734" i="14"/>
  <c r="F3735" i="14"/>
  <c r="F3736" i="14"/>
  <c r="F3737" i="14"/>
  <c r="F3738" i="14"/>
  <c r="F3739" i="14"/>
  <c r="F3740" i="14"/>
  <c r="F3741" i="14"/>
  <c r="F3742" i="14"/>
  <c r="F3743" i="14"/>
  <c r="F3744" i="14"/>
  <c r="F3745" i="14"/>
  <c r="F3746" i="14"/>
  <c r="F3747" i="14"/>
  <c r="F3748" i="14"/>
  <c r="F3749" i="14"/>
  <c r="F3750" i="14"/>
  <c r="F3751" i="14"/>
  <c r="F3752" i="14"/>
  <c r="F3753" i="14"/>
  <c r="F3754" i="14"/>
  <c r="F3755" i="14"/>
  <c r="F3756" i="14"/>
  <c r="F3757" i="14"/>
  <c r="F3758" i="14"/>
  <c r="F3759" i="14"/>
  <c r="F3760" i="14"/>
  <c r="F3761" i="14"/>
  <c r="F3762" i="14"/>
  <c r="F3763" i="14"/>
  <c r="F3764" i="14"/>
  <c r="F3765" i="14"/>
  <c r="F3766" i="14"/>
  <c r="F3767" i="14"/>
  <c r="F3768" i="14"/>
  <c r="F3769" i="14"/>
  <c r="F3770" i="14"/>
  <c r="F3771" i="14"/>
  <c r="F3772" i="14"/>
  <c r="F3773" i="14"/>
  <c r="F3774" i="14"/>
  <c r="F3775" i="14"/>
  <c r="F3776" i="14"/>
  <c r="F3777" i="14"/>
  <c r="F3778" i="14"/>
  <c r="F3779" i="14"/>
  <c r="F3780" i="14"/>
  <c r="F3781" i="14"/>
  <c r="F3782" i="14"/>
  <c r="F3783" i="14"/>
  <c r="F3784" i="14"/>
  <c r="F3785" i="14"/>
  <c r="F3786" i="14"/>
  <c r="F3787" i="14"/>
  <c r="F3788" i="14"/>
  <c r="F3789" i="14"/>
  <c r="F3790" i="14"/>
  <c r="F3791" i="14"/>
  <c r="F3792" i="14"/>
  <c r="F3793" i="14"/>
  <c r="F3794" i="14"/>
  <c r="F3795" i="14"/>
  <c r="F3796" i="14"/>
  <c r="F3797" i="14"/>
  <c r="F3798" i="14"/>
  <c r="F3799" i="14"/>
  <c r="F3800" i="14"/>
  <c r="F3801" i="14"/>
  <c r="F3802" i="14"/>
  <c r="F3803" i="14"/>
  <c r="F3804" i="14"/>
  <c r="F3805" i="14"/>
  <c r="F3806" i="14"/>
  <c r="F3807" i="14"/>
  <c r="F3808" i="14"/>
  <c r="F3809" i="14"/>
  <c r="F3810" i="14"/>
  <c r="F3811" i="14"/>
  <c r="F3812" i="14"/>
  <c r="F3813" i="14"/>
  <c r="F3814" i="14"/>
  <c r="F3815" i="14"/>
  <c r="F3816" i="14"/>
  <c r="F3817" i="14"/>
  <c r="F3818" i="14"/>
  <c r="F3819" i="14"/>
  <c r="F3820" i="14"/>
  <c r="F3821" i="14"/>
  <c r="F3822" i="14"/>
  <c r="F3823" i="14"/>
  <c r="F3824" i="14"/>
  <c r="F3825" i="14"/>
  <c r="F3826" i="14"/>
  <c r="F3827" i="14"/>
  <c r="F3828" i="14"/>
  <c r="F3829" i="14"/>
  <c r="F3830" i="14"/>
  <c r="F3831" i="14"/>
  <c r="F3832" i="14"/>
  <c r="F3833" i="14"/>
  <c r="F3834" i="14"/>
  <c r="F3835" i="14"/>
  <c r="F3836" i="14"/>
  <c r="F3837" i="14"/>
  <c r="F3838" i="14"/>
  <c r="F3839" i="14"/>
  <c r="F3840" i="14"/>
  <c r="F3841" i="14"/>
  <c r="F3842" i="14"/>
  <c r="F3843" i="14"/>
  <c r="F3844" i="14"/>
  <c r="F3845" i="14"/>
  <c r="F3846" i="14"/>
  <c r="F3847" i="14"/>
  <c r="F3848" i="14"/>
  <c r="F3849" i="14"/>
  <c r="F3850" i="14"/>
  <c r="F3851" i="14"/>
  <c r="F3852" i="14"/>
  <c r="F3853" i="14"/>
  <c r="F3854" i="14"/>
  <c r="F3855" i="14"/>
  <c r="F3856" i="14"/>
  <c r="F3857" i="14"/>
  <c r="F3858" i="14"/>
  <c r="F3859" i="14"/>
  <c r="F3860" i="14"/>
  <c r="F3861" i="14"/>
  <c r="F3862" i="14"/>
  <c r="F3863" i="14"/>
  <c r="F3864" i="14"/>
  <c r="F3865" i="14"/>
  <c r="F3866" i="14"/>
  <c r="F3867" i="14"/>
  <c r="F3868" i="14"/>
  <c r="F3869" i="14"/>
  <c r="F3870" i="14"/>
  <c r="F3871" i="14"/>
  <c r="F3872" i="14"/>
  <c r="F3873" i="14"/>
  <c r="F3874" i="14"/>
  <c r="F3875" i="14"/>
  <c r="F3876" i="14"/>
  <c r="F3877" i="14"/>
  <c r="F3878" i="14"/>
  <c r="F3879" i="14"/>
  <c r="F3880" i="14"/>
  <c r="F3881" i="14"/>
  <c r="F3882" i="14"/>
  <c r="F3883" i="14"/>
  <c r="F3884" i="14"/>
  <c r="F3885" i="14"/>
  <c r="F3886" i="14"/>
  <c r="F3887" i="14"/>
  <c r="F3888" i="14"/>
  <c r="F3889" i="14"/>
  <c r="F3890" i="14"/>
  <c r="F3891" i="14"/>
  <c r="F3892" i="14"/>
  <c r="F3893" i="14"/>
  <c r="F3894" i="14"/>
  <c r="F3895" i="14"/>
  <c r="F3896" i="14"/>
  <c r="F3897" i="14"/>
  <c r="F3898" i="14"/>
  <c r="F3899" i="14"/>
  <c r="F3900" i="14"/>
  <c r="F3901" i="14"/>
  <c r="F3902" i="14"/>
  <c r="F3903" i="14"/>
  <c r="F3904" i="14"/>
  <c r="F3905" i="14"/>
  <c r="F3906" i="14"/>
  <c r="F3907" i="14"/>
  <c r="F3908" i="14"/>
  <c r="F3909" i="14"/>
  <c r="F3910" i="14"/>
  <c r="F3911" i="14"/>
  <c r="F3912" i="14"/>
  <c r="F3913" i="14"/>
  <c r="F3914" i="14"/>
  <c r="F3915" i="14"/>
  <c r="F3916" i="14"/>
  <c r="F3917" i="14"/>
  <c r="F3918" i="14"/>
  <c r="F3919" i="14"/>
  <c r="F3920" i="14"/>
  <c r="F3921" i="14"/>
  <c r="F3922" i="14"/>
  <c r="F3923" i="14"/>
  <c r="F3924" i="14"/>
  <c r="F3925" i="14"/>
  <c r="F3926" i="14"/>
  <c r="F3927" i="14"/>
  <c r="F3928" i="14"/>
  <c r="F3929" i="14"/>
  <c r="F3930" i="14"/>
  <c r="F3931" i="14"/>
  <c r="F3932" i="14"/>
  <c r="F3933" i="14"/>
  <c r="F3934" i="14"/>
  <c r="F3935" i="14"/>
  <c r="F3936" i="14"/>
  <c r="F3937" i="14"/>
  <c r="F3938" i="14"/>
  <c r="F3939" i="14"/>
  <c r="F3940" i="14"/>
  <c r="F3941" i="14"/>
  <c r="F3942" i="14"/>
  <c r="F3943" i="14"/>
  <c r="F3944" i="14"/>
  <c r="F3945" i="14"/>
  <c r="F3946" i="14"/>
  <c r="F3947" i="14"/>
  <c r="F3948" i="14"/>
  <c r="F3949" i="14"/>
  <c r="F3950" i="14"/>
  <c r="F3951" i="14"/>
  <c r="F3952" i="14"/>
  <c r="F3953" i="14"/>
  <c r="F3954" i="14"/>
  <c r="F3955" i="14"/>
  <c r="F3956" i="14"/>
  <c r="F3957" i="14"/>
  <c r="F3958" i="14"/>
  <c r="F3959" i="14"/>
  <c r="F3960" i="14"/>
  <c r="F3961" i="14"/>
  <c r="F3962" i="14"/>
  <c r="F3963" i="14"/>
  <c r="F3964" i="14"/>
  <c r="F3965" i="14"/>
  <c r="F3966" i="14"/>
  <c r="F3967" i="14"/>
  <c r="F3968" i="14"/>
  <c r="F3969" i="14"/>
  <c r="F3970" i="14"/>
  <c r="F3971" i="14"/>
  <c r="F3972" i="14"/>
  <c r="F3973" i="14"/>
  <c r="F3974" i="14"/>
  <c r="F3975" i="14"/>
  <c r="F3976" i="14"/>
  <c r="F3977" i="14"/>
  <c r="F3978" i="14"/>
  <c r="F3979" i="14"/>
  <c r="F3980" i="14"/>
  <c r="F3981" i="14"/>
  <c r="F3982" i="14"/>
  <c r="F3983" i="14"/>
  <c r="F3984" i="14"/>
  <c r="F3985" i="14"/>
  <c r="F3986" i="14"/>
  <c r="F3987" i="14"/>
  <c r="F3988" i="14"/>
  <c r="F3989" i="14"/>
  <c r="F3990" i="14"/>
  <c r="F3991" i="14"/>
  <c r="F3992" i="14"/>
  <c r="F3993" i="14"/>
  <c r="F3994" i="14"/>
  <c r="F3995" i="14"/>
  <c r="F3996" i="14"/>
  <c r="F3997" i="14"/>
  <c r="F3998" i="14"/>
  <c r="F3999" i="14"/>
  <c r="F4000" i="14"/>
  <c r="F4001" i="14"/>
  <c r="F4002" i="14"/>
  <c r="F4003" i="14"/>
  <c r="F4004" i="14"/>
  <c r="F4005" i="14"/>
  <c r="F4006" i="14"/>
  <c r="F4007" i="14"/>
  <c r="F4008" i="14"/>
  <c r="F4009" i="14"/>
  <c r="F4010" i="14"/>
  <c r="F4011" i="14"/>
  <c r="F4012" i="14"/>
  <c r="F4013" i="14"/>
  <c r="F4014" i="14"/>
  <c r="F4015" i="14"/>
  <c r="F4016" i="14"/>
  <c r="F4017" i="14"/>
  <c r="F4018" i="14"/>
  <c r="F4019" i="14"/>
  <c r="F4020" i="14"/>
  <c r="F4021" i="14"/>
  <c r="F4022" i="14"/>
  <c r="F4023" i="14"/>
  <c r="F4024" i="14"/>
  <c r="F4025" i="14"/>
  <c r="F4026" i="14"/>
  <c r="F4027" i="14"/>
  <c r="F4028" i="14"/>
  <c r="F4029" i="14"/>
  <c r="F4030" i="14"/>
  <c r="F4031" i="14"/>
  <c r="F4032" i="14"/>
  <c r="F4033" i="14"/>
  <c r="F4034" i="14"/>
  <c r="F4035" i="14"/>
  <c r="F4036" i="14"/>
  <c r="F4037" i="14"/>
  <c r="F4038" i="14"/>
  <c r="F4039" i="14"/>
  <c r="F4040" i="14"/>
  <c r="F4041" i="14"/>
  <c r="F4042" i="14"/>
  <c r="F4043" i="14"/>
  <c r="F4044" i="14"/>
  <c r="F4045" i="14"/>
  <c r="F4046" i="14"/>
  <c r="F4047" i="14"/>
  <c r="F4048" i="14"/>
  <c r="F4049" i="14"/>
  <c r="F4050" i="14"/>
  <c r="F4051" i="14"/>
  <c r="F4052" i="14"/>
  <c r="F4053" i="14"/>
  <c r="F4054" i="14"/>
  <c r="F4055" i="14"/>
  <c r="F4056" i="14"/>
  <c r="F4057" i="14"/>
  <c r="F4058" i="14"/>
  <c r="F4059" i="14"/>
  <c r="F4060" i="14"/>
  <c r="F4061" i="14"/>
  <c r="F4062" i="14"/>
  <c r="F4063" i="14"/>
  <c r="F4064" i="14"/>
  <c r="F4065" i="14"/>
  <c r="F4066" i="14"/>
  <c r="F4067" i="14"/>
  <c r="F4068" i="14"/>
  <c r="F4069" i="14"/>
  <c r="F4070" i="14"/>
  <c r="F4071" i="14"/>
  <c r="F4072" i="14"/>
  <c r="F4073" i="14"/>
  <c r="F4074" i="14"/>
  <c r="F4075" i="14"/>
  <c r="F4076" i="14"/>
  <c r="F4077" i="14"/>
  <c r="F4078" i="14"/>
  <c r="F4079" i="14"/>
  <c r="F4080" i="14"/>
  <c r="F4081" i="14"/>
  <c r="F4082" i="14"/>
  <c r="F4083" i="14"/>
  <c r="F4084" i="14"/>
  <c r="F4085" i="14"/>
  <c r="F4086" i="14"/>
  <c r="F4087" i="14"/>
  <c r="F4088" i="14"/>
  <c r="F4089" i="14"/>
  <c r="F4090" i="14"/>
  <c r="F4091" i="14"/>
  <c r="F4092" i="14"/>
  <c r="F4093" i="14"/>
  <c r="F4094" i="14"/>
  <c r="F4095" i="14"/>
  <c r="F4096" i="14"/>
  <c r="F4097" i="14"/>
  <c r="F4098" i="14"/>
  <c r="F4099" i="14"/>
  <c r="F4100" i="14"/>
  <c r="F4101" i="14"/>
  <c r="F4102" i="14"/>
  <c r="F4103" i="14"/>
  <c r="F4104" i="14"/>
  <c r="F4105" i="14"/>
  <c r="F4106" i="14"/>
  <c r="F4107" i="14"/>
  <c r="F4108" i="14"/>
  <c r="F4109" i="14"/>
  <c r="F4110" i="14"/>
  <c r="F4111" i="14"/>
  <c r="F4112" i="14"/>
  <c r="F4113" i="14"/>
  <c r="F4114" i="14"/>
  <c r="F4115" i="14"/>
  <c r="F4116" i="14"/>
  <c r="F4117" i="14"/>
  <c r="F4118" i="14"/>
  <c r="F4119" i="14"/>
  <c r="F4120" i="14"/>
  <c r="F4121" i="14"/>
  <c r="F4122" i="14"/>
  <c r="F4123" i="14"/>
  <c r="F4124" i="14"/>
  <c r="F4125" i="14"/>
  <c r="F4126" i="14"/>
  <c r="F4127" i="14"/>
  <c r="F4128" i="14"/>
  <c r="F4129" i="14"/>
  <c r="F4130" i="14"/>
  <c r="F4131" i="14"/>
  <c r="F4132" i="14"/>
  <c r="F4133" i="14"/>
  <c r="F4134" i="14"/>
  <c r="F4135" i="14"/>
  <c r="F4136" i="14"/>
  <c r="F4137" i="14"/>
  <c r="F4138" i="14"/>
  <c r="F4139" i="14"/>
  <c r="F4140" i="14"/>
  <c r="F4141" i="14"/>
  <c r="F4142" i="14"/>
  <c r="F4143" i="14"/>
  <c r="F4144" i="14"/>
  <c r="F4145" i="14"/>
  <c r="F4146" i="14"/>
  <c r="F4147" i="14"/>
  <c r="F4148" i="14"/>
  <c r="F4149" i="14"/>
  <c r="F4150" i="14"/>
  <c r="F4151" i="14"/>
  <c r="F4152" i="14"/>
  <c r="F4153" i="14"/>
  <c r="F4154" i="14"/>
  <c r="F4155" i="14"/>
  <c r="F4156" i="14"/>
  <c r="F4157" i="14"/>
  <c r="F4158" i="14"/>
  <c r="F4159" i="14"/>
  <c r="F4160" i="14"/>
  <c r="F4161" i="14"/>
  <c r="F4162" i="14"/>
  <c r="F4163" i="14"/>
  <c r="F4164" i="14"/>
  <c r="F4165" i="14"/>
  <c r="F4166" i="14"/>
  <c r="F4167" i="14"/>
  <c r="F4168" i="14"/>
  <c r="F4169" i="14"/>
  <c r="F4170" i="14"/>
  <c r="F4171" i="14"/>
  <c r="F4172" i="14"/>
  <c r="F4173" i="14"/>
  <c r="F4174" i="14"/>
  <c r="F4175" i="14"/>
  <c r="F4176" i="14"/>
  <c r="F4177" i="14"/>
  <c r="F4178" i="14"/>
  <c r="F4179" i="14"/>
  <c r="F4180" i="14"/>
  <c r="F4181" i="14"/>
  <c r="F4182" i="14"/>
  <c r="F4183" i="14"/>
  <c r="F4184" i="14"/>
  <c r="F4185" i="14"/>
  <c r="F4186" i="14"/>
  <c r="F4187" i="14"/>
  <c r="F4188" i="14"/>
  <c r="F4189" i="14"/>
  <c r="F4190" i="14"/>
  <c r="F4191" i="14"/>
  <c r="F4192" i="14"/>
  <c r="F4193" i="14"/>
  <c r="F4194" i="14"/>
  <c r="F4195" i="14"/>
  <c r="F4196" i="14"/>
  <c r="F4197" i="14"/>
  <c r="F4198" i="14"/>
  <c r="F4199" i="14"/>
  <c r="F4200" i="14"/>
  <c r="F4201" i="14"/>
  <c r="F4202" i="14"/>
  <c r="F4203" i="14"/>
  <c r="F4204" i="14"/>
  <c r="F4205" i="14"/>
  <c r="F4206" i="14"/>
  <c r="F4207" i="14"/>
  <c r="F4208" i="14"/>
  <c r="F4209" i="14"/>
  <c r="F4210" i="14"/>
  <c r="F4211" i="14"/>
  <c r="F4212" i="14"/>
  <c r="F4213" i="14"/>
  <c r="F4214" i="14"/>
  <c r="F4215" i="14"/>
  <c r="F4216" i="14"/>
  <c r="F4217" i="14"/>
  <c r="F4218" i="14"/>
  <c r="F4219" i="14"/>
  <c r="F4220" i="14"/>
  <c r="F4221" i="14"/>
  <c r="F4222" i="14"/>
  <c r="F4223" i="14"/>
  <c r="F4224" i="14"/>
  <c r="F4225" i="14"/>
  <c r="F4226" i="14"/>
  <c r="F4227" i="14"/>
  <c r="F4228" i="14"/>
  <c r="F4229" i="14"/>
  <c r="F4230" i="14"/>
  <c r="F4231" i="14"/>
  <c r="F4232" i="14"/>
  <c r="F4233" i="14"/>
  <c r="F4234" i="14"/>
  <c r="F4235" i="14"/>
  <c r="F4236" i="14"/>
  <c r="F4237" i="14"/>
  <c r="F4238" i="14"/>
  <c r="F4239" i="14"/>
  <c r="F4240" i="14"/>
  <c r="F4241" i="14"/>
  <c r="F4242" i="14"/>
  <c r="F4243" i="14"/>
  <c r="F4244" i="14"/>
  <c r="F4245" i="14"/>
  <c r="F4246" i="14"/>
  <c r="F4247" i="14"/>
  <c r="F4248" i="14"/>
  <c r="F4249" i="14"/>
  <c r="F4250" i="14"/>
  <c r="F4251" i="14"/>
  <c r="F4252" i="14"/>
  <c r="F4253" i="14"/>
  <c r="F4254" i="14"/>
  <c r="F4255" i="14"/>
  <c r="F4256" i="14"/>
  <c r="F4257" i="14"/>
  <c r="F4258" i="14"/>
  <c r="F4259" i="14"/>
  <c r="F4260" i="14"/>
  <c r="F4261" i="14"/>
  <c r="F4262" i="14"/>
  <c r="F4263" i="14"/>
  <c r="F4264" i="14"/>
  <c r="F4265" i="14"/>
  <c r="F4266" i="14"/>
  <c r="F4267" i="14"/>
  <c r="F4268" i="14"/>
  <c r="F4269" i="14"/>
  <c r="F4270" i="14"/>
  <c r="F4271" i="14"/>
  <c r="F4272" i="14"/>
  <c r="F4273" i="14"/>
  <c r="F4274" i="14"/>
  <c r="F4275" i="14"/>
  <c r="F4276" i="14"/>
  <c r="F4277" i="14"/>
  <c r="F4278" i="14"/>
  <c r="F4279" i="14"/>
  <c r="F4280" i="14"/>
  <c r="F4281" i="14"/>
  <c r="F4282" i="14"/>
  <c r="F4283" i="14"/>
  <c r="F4284" i="14"/>
  <c r="F4285" i="14"/>
  <c r="F4286" i="14"/>
  <c r="F4287" i="14"/>
  <c r="F4288" i="14"/>
  <c r="F4289" i="14"/>
  <c r="F4290" i="14"/>
  <c r="F4291" i="14"/>
  <c r="F4292" i="14"/>
  <c r="F4293" i="14"/>
  <c r="F4294" i="14"/>
  <c r="F4295" i="14"/>
  <c r="F4296" i="14"/>
  <c r="F4297" i="14"/>
  <c r="F4298" i="14"/>
  <c r="F4299" i="14"/>
  <c r="F4300" i="14"/>
  <c r="F4301" i="14"/>
  <c r="F4302" i="14"/>
  <c r="F4303" i="14"/>
  <c r="F4304" i="14"/>
  <c r="F4305" i="14"/>
  <c r="F4306" i="14"/>
  <c r="F4307" i="14"/>
  <c r="F4308" i="14"/>
  <c r="F4309" i="14"/>
  <c r="F4310" i="14"/>
  <c r="F4311" i="14"/>
  <c r="F4312" i="14"/>
  <c r="F4313" i="14"/>
  <c r="F4314" i="14"/>
  <c r="F4315" i="14"/>
  <c r="F4316" i="14"/>
  <c r="F4317" i="14"/>
  <c r="F4318" i="14"/>
  <c r="F4319" i="14"/>
  <c r="F4320" i="14"/>
  <c r="F4321" i="14"/>
  <c r="F4322" i="14"/>
  <c r="F4323" i="14"/>
  <c r="F4324" i="14"/>
  <c r="F4325" i="14"/>
  <c r="F4326" i="14"/>
  <c r="F4327" i="14"/>
  <c r="F4328" i="14"/>
  <c r="F4329" i="14"/>
  <c r="F4330" i="14"/>
  <c r="F4331" i="14"/>
  <c r="F4332" i="14"/>
  <c r="F4333" i="14"/>
  <c r="F4334" i="14"/>
  <c r="F4335" i="14"/>
  <c r="F4336" i="14"/>
  <c r="F4337" i="14"/>
  <c r="F4338" i="14"/>
  <c r="F4339" i="14"/>
  <c r="F4340" i="14"/>
  <c r="F4341" i="14"/>
  <c r="F4342" i="14"/>
  <c r="F4343" i="14"/>
  <c r="F4344" i="14"/>
  <c r="F4345" i="14"/>
  <c r="F4346" i="14"/>
  <c r="F4347" i="14"/>
  <c r="F4348" i="14"/>
  <c r="F4349" i="14"/>
  <c r="F4350" i="14"/>
  <c r="F4351" i="14"/>
  <c r="F4352" i="14"/>
  <c r="F4353" i="14"/>
  <c r="F4354" i="14"/>
  <c r="F4355" i="14"/>
  <c r="F4356" i="14"/>
  <c r="F4357" i="14"/>
  <c r="F4358" i="14"/>
  <c r="F4359" i="14"/>
  <c r="F4360" i="14"/>
  <c r="F4361" i="14"/>
  <c r="F4362" i="14"/>
  <c r="F4363" i="14"/>
  <c r="F4364" i="14"/>
  <c r="F4365" i="14"/>
  <c r="F4366" i="14"/>
  <c r="F4367" i="14"/>
  <c r="F4368" i="14"/>
  <c r="F4369" i="14"/>
  <c r="F4370" i="14"/>
  <c r="F4371" i="14"/>
  <c r="F4372" i="14"/>
  <c r="F4373" i="14"/>
  <c r="F4374" i="14"/>
  <c r="F4375" i="14"/>
  <c r="F4376" i="14"/>
  <c r="F4377" i="14"/>
  <c r="F4378" i="14"/>
  <c r="F4379" i="14"/>
  <c r="F4380" i="14"/>
  <c r="F4381" i="14"/>
  <c r="F4382" i="14"/>
  <c r="F4383" i="14"/>
  <c r="F4384" i="14"/>
  <c r="F4385" i="14"/>
  <c r="F4386" i="14"/>
  <c r="F4387" i="14"/>
  <c r="F4388" i="14"/>
  <c r="F4389" i="14"/>
  <c r="F4390" i="14"/>
  <c r="F4391" i="14"/>
  <c r="F4392" i="14"/>
  <c r="F4393" i="14"/>
  <c r="F4394" i="14"/>
  <c r="F4395" i="14"/>
  <c r="F4396" i="14"/>
  <c r="F4397" i="14"/>
  <c r="F4398" i="14"/>
  <c r="F4399" i="14"/>
  <c r="F4400" i="14"/>
  <c r="F4401" i="14"/>
  <c r="F4402" i="14"/>
  <c r="F4403" i="14"/>
  <c r="F4404" i="14"/>
  <c r="F4405" i="14"/>
  <c r="F4406" i="14"/>
  <c r="F4407" i="14"/>
  <c r="F4408" i="14"/>
  <c r="F4409" i="14"/>
  <c r="F4410" i="14"/>
  <c r="F4411" i="14"/>
  <c r="F4412" i="14"/>
  <c r="F4413" i="14"/>
  <c r="F4414" i="14"/>
  <c r="F4415" i="14"/>
  <c r="F4416" i="14"/>
  <c r="F4417" i="14"/>
  <c r="F4418" i="14"/>
  <c r="F4419" i="14"/>
  <c r="F4420" i="14"/>
  <c r="F4421" i="14"/>
  <c r="F4422" i="14"/>
  <c r="F4423" i="14"/>
  <c r="F4424" i="14"/>
  <c r="F4425" i="14"/>
  <c r="F4426" i="14"/>
  <c r="F4427" i="14"/>
  <c r="F4428" i="14"/>
  <c r="F4429" i="14"/>
  <c r="F4430" i="14"/>
  <c r="F4431" i="14"/>
  <c r="F4432" i="14"/>
  <c r="F4433" i="14"/>
  <c r="F4434" i="14"/>
  <c r="F4435" i="14"/>
  <c r="F4436" i="14"/>
  <c r="F4437" i="14"/>
  <c r="F4438" i="14"/>
  <c r="F4439" i="14"/>
  <c r="F4440" i="14"/>
  <c r="F4441" i="14"/>
  <c r="F4442" i="14"/>
  <c r="F4443" i="14"/>
  <c r="F4444" i="14"/>
  <c r="F4445" i="14"/>
  <c r="F4446" i="14"/>
  <c r="F4447" i="14"/>
  <c r="F4448" i="14"/>
  <c r="F4449" i="14"/>
  <c r="F4450" i="14"/>
  <c r="F4451" i="14"/>
  <c r="F4452" i="14"/>
  <c r="F4453" i="14"/>
  <c r="F4454" i="14"/>
  <c r="F4455" i="14"/>
  <c r="F4456" i="14"/>
  <c r="F4457" i="14"/>
  <c r="F4458" i="14"/>
  <c r="F4459" i="14"/>
  <c r="F4460" i="14"/>
  <c r="F4461" i="14"/>
  <c r="F4462" i="14"/>
  <c r="F4463" i="14"/>
  <c r="F4464" i="14"/>
  <c r="F4465" i="14"/>
  <c r="F4466" i="14"/>
  <c r="F4467" i="14"/>
  <c r="F4468" i="14"/>
  <c r="F4469" i="14"/>
  <c r="F4470" i="14"/>
  <c r="F4471" i="14"/>
  <c r="F4472" i="14"/>
  <c r="F4473" i="14"/>
  <c r="F4474" i="14"/>
  <c r="F4475" i="14"/>
  <c r="F4476" i="14"/>
  <c r="F4477" i="14"/>
  <c r="F4478" i="14"/>
  <c r="F4479" i="14"/>
  <c r="F4480" i="14"/>
  <c r="F4481" i="14"/>
  <c r="F4482" i="14"/>
  <c r="F4483" i="14"/>
  <c r="F4484" i="14"/>
  <c r="F4485" i="14"/>
  <c r="F4486" i="14"/>
  <c r="F4487" i="14"/>
  <c r="F4488" i="14"/>
  <c r="F4489" i="14"/>
  <c r="F4490" i="14"/>
  <c r="F4491" i="14"/>
  <c r="F4492" i="14"/>
  <c r="F4493" i="14"/>
  <c r="F4494" i="14"/>
  <c r="F4495" i="14"/>
  <c r="F4496" i="14"/>
  <c r="F4497" i="14"/>
  <c r="F4498" i="14"/>
  <c r="F4499" i="14"/>
  <c r="F4500" i="14"/>
  <c r="F4501" i="14"/>
  <c r="F4502" i="14"/>
  <c r="F4503" i="14"/>
  <c r="F4504" i="14"/>
  <c r="F4505" i="14"/>
  <c r="F4506" i="14"/>
  <c r="F4507" i="14"/>
  <c r="F4508" i="14"/>
  <c r="F4509" i="14"/>
  <c r="F4510" i="14"/>
  <c r="F4511" i="14"/>
  <c r="F4512" i="14"/>
  <c r="F4513" i="14"/>
  <c r="F4514" i="14"/>
  <c r="F4515" i="14"/>
  <c r="F4516" i="14"/>
  <c r="F4517" i="14"/>
  <c r="F4518" i="14"/>
  <c r="F4519" i="14"/>
  <c r="F4520" i="14"/>
  <c r="F4521" i="14"/>
  <c r="F4522" i="14"/>
  <c r="F4523" i="14"/>
  <c r="F4524" i="14"/>
  <c r="F4525" i="14"/>
  <c r="F4526" i="14"/>
  <c r="F4527" i="14"/>
  <c r="F4528" i="14"/>
  <c r="F4529" i="14"/>
  <c r="F4530" i="14"/>
  <c r="F4531" i="14"/>
  <c r="F4532" i="14"/>
  <c r="F4533" i="14"/>
  <c r="F4534" i="14"/>
  <c r="F4535" i="14"/>
  <c r="F4536" i="14"/>
  <c r="F4537" i="14"/>
  <c r="F4538" i="14"/>
  <c r="F4539" i="14"/>
  <c r="F4540" i="14"/>
  <c r="F4541" i="14"/>
  <c r="F4542" i="14"/>
  <c r="F4543" i="14"/>
  <c r="F4544" i="14"/>
  <c r="F4545" i="14"/>
  <c r="F4546" i="14"/>
  <c r="F4547" i="14"/>
  <c r="F4548" i="14"/>
  <c r="F4549" i="14"/>
  <c r="F4550" i="14"/>
  <c r="F4551" i="14"/>
  <c r="F4552" i="14"/>
  <c r="F4553" i="14"/>
  <c r="F4554" i="14"/>
  <c r="F4555" i="14"/>
  <c r="F4556" i="14"/>
  <c r="F4557" i="14"/>
  <c r="F4558" i="14"/>
  <c r="F4559" i="14"/>
  <c r="F4560" i="14"/>
  <c r="F4561" i="14"/>
  <c r="F4562" i="14"/>
  <c r="F4563" i="14"/>
  <c r="F4564" i="14"/>
  <c r="F4565" i="14"/>
  <c r="F4566" i="14"/>
  <c r="F4567" i="14"/>
  <c r="F4568" i="14"/>
  <c r="F4569" i="14"/>
  <c r="F4570" i="14"/>
  <c r="F4571" i="14"/>
  <c r="F4572" i="14"/>
  <c r="F4573" i="14"/>
  <c r="F4574" i="14"/>
  <c r="F4575" i="14"/>
  <c r="F4576" i="14"/>
  <c r="F4577" i="14"/>
  <c r="F4578" i="14"/>
  <c r="F4579" i="14"/>
  <c r="F4580" i="14"/>
  <c r="F4581" i="14"/>
  <c r="F4582" i="14"/>
  <c r="F4583" i="14"/>
  <c r="F4584" i="14"/>
  <c r="F4585" i="14"/>
  <c r="F4586" i="14"/>
  <c r="F4587" i="14"/>
  <c r="F4588" i="14"/>
  <c r="F4589" i="14"/>
  <c r="F4590" i="14"/>
  <c r="F4591" i="14"/>
  <c r="F4592" i="14"/>
  <c r="F4593" i="14"/>
  <c r="F4594" i="14"/>
  <c r="F4595" i="14"/>
  <c r="F4596" i="14"/>
  <c r="F4597" i="14"/>
  <c r="F4598" i="14"/>
  <c r="F4599" i="14"/>
  <c r="F4600" i="14"/>
  <c r="F4601" i="14"/>
  <c r="F4602" i="14"/>
  <c r="F4603" i="14"/>
  <c r="F4604" i="14"/>
  <c r="F4605" i="14"/>
  <c r="F4606" i="14"/>
  <c r="F4607" i="14"/>
  <c r="F4608" i="14"/>
  <c r="F4609" i="14"/>
  <c r="F4610" i="14"/>
  <c r="F4611" i="14"/>
  <c r="F4612" i="14"/>
  <c r="F4613" i="14"/>
  <c r="F4614" i="14"/>
  <c r="F4615" i="14"/>
  <c r="F4616" i="14"/>
  <c r="F4617" i="14"/>
  <c r="F4618" i="14"/>
  <c r="F4619" i="14"/>
  <c r="F4620" i="14"/>
  <c r="F4621" i="14"/>
  <c r="F4622" i="14"/>
  <c r="F4623" i="14"/>
  <c r="F4624" i="14"/>
  <c r="F4625" i="14"/>
  <c r="F4626" i="14"/>
  <c r="F4627" i="14"/>
  <c r="F4628" i="14"/>
  <c r="F4629" i="14"/>
  <c r="F4630" i="14"/>
  <c r="F4631" i="14"/>
  <c r="F4632" i="14"/>
  <c r="F4633" i="14"/>
  <c r="F4634" i="14"/>
  <c r="F4635" i="14"/>
  <c r="F4636" i="14"/>
  <c r="F4637" i="14"/>
  <c r="F4638" i="14"/>
  <c r="F4639" i="14"/>
  <c r="F4640" i="14"/>
  <c r="F4641" i="14"/>
  <c r="F4642" i="14"/>
  <c r="F4643" i="14"/>
  <c r="F4644" i="14"/>
  <c r="F4645" i="14"/>
  <c r="F4646" i="14"/>
  <c r="F4647" i="14"/>
  <c r="F4648" i="14"/>
  <c r="F4649" i="14"/>
  <c r="F4650" i="14"/>
  <c r="F4651" i="14"/>
  <c r="F4652" i="14"/>
  <c r="F4653" i="14"/>
  <c r="F4654" i="14"/>
  <c r="F4655" i="14"/>
  <c r="F4656" i="14"/>
  <c r="F4657" i="14"/>
  <c r="F4658" i="14"/>
  <c r="F4659" i="14"/>
  <c r="F4660" i="14"/>
  <c r="F4661" i="14"/>
  <c r="F4662" i="14"/>
  <c r="F4663" i="14"/>
  <c r="F4664" i="14"/>
  <c r="F4665" i="14"/>
  <c r="F4666" i="14"/>
  <c r="F4667" i="14"/>
  <c r="F4668" i="14"/>
  <c r="F4669" i="14"/>
  <c r="F4670" i="14"/>
  <c r="F4671" i="14"/>
  <c r="F4672" i="14"/>
  <c r="F4673" i="14"/>
  <c r="F4674" i="14"/>
  <c r="F4675" i="14"/>
  <c r="F4676" i="14"/>
  <c r="F4677" i="14"/>
  <c r="F4678" i="14"/>
  <c r="F4679" i="14"/>
  <c r="F4680" i="14"/>
  <c r="F4681" i="14"/>
  <c r="F4682" i="14"/>
  <c r="F4683" i="14"/>
  <c r="F4684" i="14"/>
  <c r="F4685" i="14"/>
  <c r="F4686" i="14"/>
  <c r="F4687" i="14"/>
  <c r="F4688" i="14"/>
  <c r="F4689" i="14"/>
  <c r="F4690" i="14"/>
  <c r="F4691" i="14"/>
  <c r="F4692" i="14"/>
  <c r="F4693" i="14"/>
  <c r="F4694" i="14"/>
  <c r="F4695" i="14"/>
  <c r="F4696" i="14"/>
  <c r="F4697" i="14"/>
  <c r="F4698" i="14"/>
  <c r="F4699" i="14"/>
  <c r="F4700" i="14"/>
  <c r="F4701" i="14"/>
  <c r="F4702" i="14"/>
  <c r="F4703" i="14"/>
  <c r="F4704" i="14"/>
  <c r="F4705" i="14"/>
  <c r="F4706" i="14"/>
  <c r="F4707" i="14"/>
  <c r="F4708" i="14"/>
  <c r="F4709" i="14"/>
  <c r="F4710" i="14"/>
  <c r="F4711" i="14"/>
  <c r="F4712" i="14"/>
  <c r="F4713" i="14"/>
  <c r="F4714" i="14"/>
  <c r="F4715" i="14"/>
  <c r="F4716" i="14"/>
  <c r="F4717" i="14"/>
  <c r="F4718" i="14"/>
  <c r="F4719" i="14"/>
  <c r="F4720" i="14"/>
  <c r="F4721" i="14"/>
  <c r="F4722" i="14"/>
  <c r="F4723" i="14"/>
  <c r="F4724" i="14"/>
  <c r="F4725" i="14"/>
  <c r="F4726" i="14"/>
  <c r="F4727" i="14"/>
  <c r="F4728" i="14"/>
  <c r="F4729" i="14"/>
  <c r="F4730" i="14"/>
  <c r="F4731" i="14"/>
  <c r="F4732" i="14"/>
  <c r="F4733" i="14"/>
  <c r="F4734" i="14"/>
  <c r="F4735" i="14"/>
  <c r="F4736" i="14"/>
  <c r="F4737" i="14"/>
  <c r="F4738" i="14"/>
  <c r="F4739" i="14"/>
  <c r="F4740" i="14"/>
  <c r="F4741" i="14"/>
  <c r="F4742" i="14"/>
  <c r="F4743" i="14"/>
  <c r="F4744" i="14"/>
  <c r="F4745" i="14"/>
  <c r="F4746" i="14"/>
  <c r="F4747" i="14"/>
  <c r="F4748" i="14"/>
  <c r="F4749" i="14"/>
  <c r="F4750" i="14"/>
  <c r="F4751" i="14"/>
  <c r="F4752" i="14"/>
  <c r="F4753" i="14"/>
  <c r="F4754" i="14"/>
  <c r="F4755" i="14"/>
  <c r="F4756" i="14"/>
  <c r="F4757" i="14"/>
  <c r="F4758" i="14"/>
  <c r="F4759" i="14"/>
  <c r="F4760" i="14"/>
  <c r="F4761" i="14"/>
  <c r="F4762" i="14"/>
  <c r="F4763" i="14"/>
  <c r="F4764" i="14"/>
  <c r="F4765" i="14"/>
  <c r="F4766" i="14"/>
  <c r="F4767" i="14"/>
  <c r="F4768" i="14"/>
  <c r="F4769" i="14"/>
  <c r="F4770" i="14"/>
  <c r="F4771" i="14"/>
  <c r="F4772" i="14"/>
  <c r="F4773" i="14"/>
  <c r="F4774" i="14"/>
  <c r="F4775" i="14"/>
  <c r="F4776" i="14"/>
  <c r="F4777" i="14"/>
  <c r="F4778" i="14"/>
  <c r="F4779" i="14"/>
  <c r="F4780" i="14"/>
  <c r="F4781" i="14"/>
  <c r="F4782" i="14"/>
  <c r="F4783" i="14"/>
  <c r="F4784" i="14"/>
  <c r="F4785" i="14"/>
  <c r="F4786" i="14"/>
  <c r="F4787" i="14"/>
  <c r="F4788" i="14"/>
  <c r="F4789" i="14"/>
  <c r="F4790" i="14"/>
  <c r="F4791" i="14"/>
  <c r="F4792" i="14"/>
  <c r="F4793" i="14"/>
  <c r="F4794" i="14"/>
  <c r="F4795" i="14"/>
  <c r="F4796" i="14"/>
  <c r="F4797" i="14"/>
  <c r="F4798" i="14"/>
  <c r="F4799" i="14"/>
  <c r="F4800" i="14"/>
  <c r="F4801" i="14"/>
  <c r="F4802" i="14"/>
  <c r="F4803" i="14"/>
  <c r="F4804" i="14"/>
  <c r="F4805" i="14"/>
  <c r="F4806" i="14"/>
  <c r="F4807" i="14"/>
  <c r="F4808" i="14"/>
  <c r="F4809" i="14"/>
  <c r="F4810" i="14"/>
  <c r="F4811" i="14"/>
  <c r="F4812" i="14"/>
  <c r="F4813" i="14"/>
  <c r="F4814" i="14"/>
  <c r="F4815" i="14"/>
  <c r="F4816" i="14"/>
  <c r="F4817" i="14"/>
  <c r="F4818" i="14"/>
  <c r="F4819" i="14"/>
  <c r="F4820" i="14"/>
  <c r="F4821" i="14"/>
  <c r="F4822" i="14"/>
  <c r="F4823" i="14"/>
  <c r="F4824" i="14"/>
  <c r="F4825" i="14"/>
  <c r="F4826" i="14"/>
  <c r="F4827" i="14"/>
  <c r="F4828" i="14"/>
  <c r="F4829" i="14"/>
  <c r="F4830" i="14"/>
  <c r="F4831" i="14"/>
  <c r="F4832" i="14"/>
  <c r="F4833" i="14"/>
  <c r="F4834" i="14"/>
  <c r="F4835" i="14"/>
  <c r="F4836" i="14"/>
  <c r="F4837" i="14"/>
  <c r="F4838" i="14"/>
  <c r="F4839" i="14"/>
  <c r="F4840" i="14"/>
  <c r="F4841" i="14"/>
  <c r="F4842" i="14"/>
  <c r="F4843" i="14"/>
  <c r="F4844" i="14"/>
  <c r="F4845" i="14"/>
  <c r="F4846" i="14"/>
  <c r="F4847" i="14"/>
  <c r="F4848" i="14"/>
  <c r="F4849" i="14"/>
  <c r="F4850" i="14"/>
  <c r="F4851" i="14"/>
  <c r="F4852" i="14"/>
  <c r="F4853" i="14"/>
  <c r="F4854" i="14"/>
  <c r="F4855" i="14"/>
  <c r="F4856" i="14"/>
  <c r="F4857" i="14"/>
  <c r="F4858" i="14"/>
  <c r="F4859" i="14"/>
  <c r="F4860" i="14"/>
  <c r="F4861" i="14"/>
  <c r="F4862" i="14"/>
  <c r="F4863" i="14"/>
  <c r="F4864" i="14"/>
  <c r="F4865" i="14"/>
  <c r="F4866" i="14"/>
  <c r="F4867" i="14"/>
  <c r="F4868" i="14"/>
  <c r="F4869" i="14"/>
  <c r="F4870" i="14"/>
  <c r="F4871" i="14"/>
  <c r="F4872" i="14"/>
  <c r="F4873" i="14"/>
  <c r="F4874" i="14"/>
  <c r="F4875" i="14"/>
  <c r="F4876" i="14"/>
  <c r="F4877" i="14"/>
  <c r="F4878" i="14"/>
  <c r="F4879" i="14"/>
  <c r="F4880" i="14"/>
  <c r="F4881" i="14"/>
  <c r="F4882" i="14"/>
  <c r="F4883" i="14"/>
  <c r="F4884" i="14"/>
  <c r="F4885" i="14"/>
  <c r="F4886" i="14"/>
  <c r="F4887" i="14"/>
  <c r="F4888" i="14"/>
  <c r="F4889" i="14"/>
  <c r="F4890" i="14"/>
  <c r="F4891" i="14"/>
  <c r="F4892" i="14"/>
  <c r="F4893" i="14"/>
  <c r="F4894" i="14"/>
  <c r="F4895" i="14"/>
  <c r="F4896" i="14"/>
  <c r="F4897" i="14"/>
  <c r="F4898" i="14"/>
  <c r="F4899" i="14"/>
  <c r="F4900" i="14"/>
  <c r="F4901" i="14"/>
  <c r="F4902" i="14"/>
  <c r="F4903" i="14"/>
  <c r="F4904" i="14"/>
  <c r="F4905" i="14"/>
  <c r="F4906" i="14"/>
  <c r="F4907" i="14"/>
  <c r="F4908" i="14"/>
  <c r="F4909" i="14"/>
  <c r="F4910" i="14"/>
  <c r="F4911" i="14"/>
  <c r="F4912" i="14"/>
  <c r="F4913" i="14"/>
  <c r="F4914" i="14"/>
  <c r="F4915" i="14"/>
  <c r="F4916" i="14"/>
  <c r="F4917" i="14"/>
  <c r="F4918" i="14"/>
  <c r="F4919" i="14"/>
  <c r="F4920" i="14"/>
  <c r="F4921" i="14"/>
  <c r="F4922" i="14"/>
  <c r="F4923" i="14"/>
  <c r="F4924" i="14"/>
  <c r="F4925" i="14"/>
  <c r="F4926" i="14"/>
  <c r="F4927" i="14"/>
  <c r="F4928" i="14"/>
  <c r="F4929" i="14"/>
  <c r="F4930" i="14"/>
  <c r="F4931" i="14"/>
  <c r="F4932" i="14"/>
  <c r="F4933" i="14"/>
  <c r="F4934" i="14"/>
  <c r="F4935" i="14"/>
  <c r="F4936" i="14"/>
  <c r="F4937" i="14"/>
  <c r="F4938" i="14"/>
  <c r="F4939" i="14"/>
  <c r="F4940" i="14"/>
  <c r="F4941" i="14"/>
  <c r="F4942" i="14"/>
  <c r="F4943" i="14"/>
  <c r="F4944" i="14"/>
  <c r="F4945" i="14"/>
  <c r="F4946" i="14"/>
  <c r="F4947" i="14"/>
  <c r="F4948" i="14"/>
  <c r="F4949" i="14"/>
  <c r="F4950" i="14"/>
  <c r="F4951" i="14"/>
  <c r="F4952" i="14"/>
  <c r="F4953" i="14"/>
  <c r="F4954" i="14"/>
  <c r="F4955" i="14"/>
  <c r="F4956" i="14"/>
  <c r="F4957" i="14"/>
  <c r="F4958" i="14"/>
  <c r="F4959" i="14"/>
  <c r="F4960" i="14"/>
  <c r="F4961" i="14"/>
  <c r="F4962" i="14"/>
  <c r="F4963" i="14"/>
  <c r="F4964" i="14"/>
  <c r="F4965" i="14"/>
  <c r="F4966" i="14"/>
  <c r="F4967" i="14"/>
  <c r="F4968" i="14"/>
  <c r="F4969" i="14"/>
  <c r="F4970" i="14"/>
  <c r="F4971" i="14"/>
  <c r="F4972" i="14"/>
  <c r="F4973" i="14"/>
  <c r="F4974" i="14"/>
  <c r="F4975" i="14"/>
  <c r="F4976" i="14"/>
  <c r="F4977" i="14"/>
  <c r="F4978" i="14"/>
  <c r="F4979" i="14"/>
  <c r="F4980" i="14"/>
  <c r="F4981" i="14"/>
  <c r="F4982" i="14"/>
  <c r="F4983" i="14"/>
  <c r="F4984" i="14"/>
  <c r="F4985" i="14"/>
  <c r="F4986" i="14"/>
  <c r="F4987" i="14"/>
  <c r="F4988" i="14"/>
  <c r="F4989" i="14"/>
  <c r="F4990" i="14"/>
  <c r="F4991" i="14"/>
  <c r="F4992" i="14"/>
  <c r="F4993" i="14"/>
  <c r="F4994" i="14"/>
  <c r="F4995" i="14"/>
  <c r="F4996" i="14"/>
  <c r="F4997" i="14"/>
  <c r="F4998" i="14"/>
  <c r="F4999" i="14"/>
  <c r="F5000" i="14"/>
  <c r="F5001" i="14"/>
  <c r="F5002" i="14"/>
  <c r="F5003" i="14"/>
  <c r="F5004" i="14"/>
  <c r="F5005" i="14"/>
  <c r="F5006" i="14"/>
  <c r="F5007" i="14"/>
  <c r="F5008" i="14"/>
  <c r="F5009" i="14"/>
  <c r="F5010" i="14"/>
  <c r="F5011" i="14"/>
  <c r="F5012" i="14"/>
  <c r="F5013" i="14"/>
  <c r="F5014" i="14"/>
  <c r="F5015" i="14"/>
  <c r="F5016" i="14"/>
  <c r="F5017" i="14"/>
  <c r="F5018" i="14"/>
  <c r="F5019" i="14"/>
  <c r="F5020" i="14"/>
  <c r="F5021" i="14"/>
  <c r="F5022" i="14"/>
  <c r="F5023" i="14"/>
  <c r="F5024" i="14"/>
  <c r="F5025" i="14"/>
  <c r="F5026" i="14"/>
  <c r="F5027" i="14"/>
  <c r="F5028" i="14"/>
  <c r="F5029" i="14"/>
  <c r="F5030" i="14"/>
  <c r="F5031" i="14"/>
  <c r="F5032" i="14"/>
  <c r="F5033" i="14"/>
  <c r="F5034" i="14"/>
  <c r="F5035" i="14"/>
  <c r="F5036" i="14"/>
  <c r="F5037" i="14"/>
  <c r="F5038" i="14"/>
  <c r="F5039" i="14"/>
  <c r="F5040" i="14"/>
  <c r="F5041" i="14"/>
  <c r="F5042" i="14"/>
  <c r="F5043" i="14"/>
  <c r="F5044" i="14"/>
  <c r="F5045" i="14"/>
  <c r="F5046" i="14"/>
  <c r="F5047" i="14"/>
  <c r="F5048" i="14"/>
  <c r="F5049" i="14"/>
  <c r="F5050" i="14"/>
  <c r="F5051" i="14"/>
  <c r="F5052" i="14"/>
  <c r="F5053" i="14"/>
  <c r="F5054" i="14"/>
  <c r="F5055" i="14"/>
  <c r="F5056" i="14"/>
  <c r="F5057" i="14"/>
  <c r="F5058" i="14"/>
  <c r="F5059" i="14"/>
  <c r="F5060" i="14"/>
  <c r="F5061" i="14"/>
  <c r="F5062" i="14"/>
  <c r="F5063" i="14"/>
  <c r="F5064" i="14"/>
  <c r="F5065" i="14"/>
  <c r="F5066" i="14"/>
  <c r="F5067" i="14"/>
  <c r="F5068" i="14"/>
  <c r="F5069" i="14"/>
  <c r="F5070" i="14"/>
  <c r="F5071" i="14"/>
  <c r="F5072" i="14"/>
  <c r="F5073" i="14"/>
  <c r="F5074" i="14"/>
  <c r="F5075" i="14"/>
  <c r="F5076" i="14"/>
  <c r="F5077" i="14"/>
  <c r="F5078" i="14"/>
  <c r="F5079" i="14"/>
  <c r="F5080" i="14"/>
  <c r="F5081" i="14"/>
  <c r="F5082" i="14"/>
  <c r="F5083" i="14"/>
  <c r="F5084" i="14"/>
  <c r="F5085" i="14"/>
  <c r="F5086" i="14"/>
  <c r="F5087" i="14"/>
  <c r="F5088" i="14"/>
  <c r="F5089" i="14"/>
  <c r="F5090" i="14"/>
  <c r="F5091" i="14"/>
  <c r="F5092" i="14"/>
  <c r="F5093" i="14"/>
  <c r="F5094" i="14"/>
  <c r="F5095" i="14"/>
  <c r="F5096" i="14"/>
  <c r="F5097" i="14"/>
  <c r="F5098" i="14"/>
  <c r="F5099" i="14"/>
  <c r="F5100" i="14"/>
  <c r="F5101" i="14"/>
  <c r="F5102" i="14"/>
  <c r="F5103" i="14"/>
  <c r="F5104" i="14"/>
  <c r="F5105" i="14"/>
  <c r="F5106" i="14"/>
  <c r="F5107" i="14"/>
  <c r="F5108" i="14"/>
  <c r="F5109" i="14"/>
  <c r="F5110" i="14"/>
  <c r="F5111" i="14"/>
  <c r="F5112" i="14"/>
  <c r="F5113" i="14"/>
  <c r="F5114" i="14"/>
  <c r="F5115" i="14"/>
  <c r="F5116" i="14"/>
  <c r="F5117" i="14"/>
  <c r="F5118" i="14"/>
  <c r="F5119" i="14"/>
  <c r="F5120" i="14"/>
  <c r="F5121" i="14"/>
  <c r="F5122" i="14"/>
  <c r="F5123" i="14"/>
  <c r="F5124" i="14"/>
  <c r="F5125" i="14"/>
  <c r="F5126" i="14"/>
  <c r="F5127" i="14"/>
  <c r="F5128" i="14"/>
  <c r="F5129" i="14"/>
  <c r="F5130" i="14"/>
  <c r="F5131" i="14"/>
  <c r="F5132" i="14"/>
  <c r="F5133" i="14"/>
  <c r="F5134" i="14"/>
  <c r="F5135" i="14"/>
  <c r="F5136" i="14"/>
  <c r="F5137" i="14"/>
  <c r="F5138" i="14"/>
  <c r="F5139" i="14"/>
  <c r="F5140" i="14"/>
  <c r="F5141" i="14"/>
  <c r="F5142" i="14"/>
  <c r="F5143" i="14"/>
  <c r="F5144" i="14"/>
  <c r="F5145" i="14"/>
  <c r="F5146" i="14"/>
  <c r="F5147" i="14"/>
  <c r="F5148" i="14"/>
  <c r="F5149" i="14"/>
  <c r="F5150" i="14"/>
  <c r="F5151" i="14"/>
  <c r="F5152" i="14"/>
  <c r="F5153" i="14"/>
  <c r="F5154" i="14"/>
  <c r="F5155" i="14"/>
  <c r="F5156" i="14"/>
  <c r="F5157" i="14"/>
  <c r="F5158" i="14"/>
  <c r="F5159" i="14"/>
  <c r="F5160" i="14"/>
  <c r="F5161" i="14"/>
  <c r="F5162" i="14"/>
  <c r="F5163" i="14"/>
  <c r="F5164" i="14"/>
  <c r="F5165" i="14"/>
  <c r="F5166" i="14"/>
  <c r="F5167" i="14"/>
  <c r="F5168" i="14"/>
  <c r="F5169" i="14"/>
  <c r="F5170" i="14"/>
  <c r="F5171" i="14"/>
  <c r="F5172" i="14"/>
  <c r="F5173" i="14"/>
  <c r="F5174" i="14"/>
  <c r="F5175" i="14"/>
  <c r="F5176" i="14"/>
  <c r="F5177" i="14"/>
  <c r="F5178" i="14"/>
  <c r="F5179" i="14"/>
  <c r="F5180" i="14"/>
  <c r="F5181" i="14"/>
  <c r="F5182" i="14"/>
  <c r="F5183" i="14"/>
  <c r="F5184" i="14"/>
  <c r="F5185" i="14"/>
  <c r="F5186" i="14"/>
  <c r="F5187" i="14"/>
  <c r="F5188" i="14"/>
  <c r="F5189" i="14"/>
  <c r="F5190" i="14"/>
  <c r="F5191" i="14"/>
  <c r="F5192" i="14"/>
  <c r="F5193" i="14"/>
  <c r="F5194" i="14"/>
  <c r="F5195" i="14"/>
  <c r="F5196" i="14"/>
  <c r="F5197" i="14"/>
  <c r="F5198" i="14"/>
  <c r="F5199" i="14"/>
  <c r="F5200" i="14"/>
  <c r="F5201" i="14"/>
  <c r="F5202" i="14"/>
  <c r="F5203" i="14"/>
  <c r="F5204" i="14"/>
  <c r="F5205" i="14"/>
  <c r="F5206" i="14"/>
  <c r="F5207" i="14"/>
  <c r="F5208" i="14"/>
  <c r="F5209" i="14"/>
  <c r="F5210" i="14"/>
  <c r="F5211" i="14"/>
  <c r="F5212" i="14"/>
  <c r="F5213" i="14"/>
  <c r="F5214" i="14"/>
  <c r="F5215" i="14"/>
  <c r="F5216" i="14"/>
  <c r="F5217" i="14"/>
  <c r="F5218" i="14"/>
  <c r="F5219" i="14"/>
  <c r="F5220" i="14"/>
  <c r="F5221" i="14"/>
  <c r="F5222" i="14"/>
  <c r="F5223" i="14"/>
  <c r="F5224" i="14"/>
  <c r="F5225" i="14"/>
  <c r="F5226" i="14"/>
  <c r="F5227" i="14"/>
  <c r="F5228" i="14"/>
  <c r="F5229" i="14"/>
  <c r="F5230" i="14"/>
  <c r="F5231" i="14"/>
  <c r="F5232" i="14"/>
  <c r="F5233" i="14"/>
  <c r="F5234" i="14"/>
  <c r="F5235" i="14"/>
  <c r="F5236" i="14"/>
  <c r="F5237" i="14"/>
  <c r="F5238" i="14"/>
  <c r="F5239" i="14"/>
  <c r="F5240" i="14"/>
  <c r="F5241" i="14"/>
  <c r="F5242" i="14"/>
  <c r="F5243" i="14"/>
  <c r="F5244" i="14"/>
  <c r="F5245" i="14"/>
  <c r="F5246" i="14"/>
  <c r="F5247" i="14"/>
  <c r="F5248" i="14"/>
  <c r="F5249" i="14"/>
  <c r="F5250" i="14"/>
  <c r="F5251" i="14"/>
  <c r="F5252" i="14"/>
  <c r="F5253" i="14"/>
  <c r="F5254" i="14"/>
  <c r="F5255" i="14"/>
  <c r="F5256" i="14"/>
  <c r="F5257" i="14"/>
  <c r="F5258" i="14"/>
  <c r="F5259" i="14"/>
  <c r="F5260" i="14"/>
  <c r="F5261" i="14"/>
  <c r="F5262" i="14"/>
  <c r="F5263" i="14"/>
  <c r="F5264" i="14"/>
  <c r="F5265" i="14"/>
  <c r="F5266" i="14"/>
  <c r="F5267" i="14"/>
  <c r="F5268" i="14"/>
  <c r="F5269" i="14"/>
  <c r="F5270" i="14"/>
  <c r="F5271" i="14"/>
  <c r="F5272" i="14"/>
  <c r="F5273" i="14"/>
  <c r="F5274" i="14"/>
  <c r="F5275" i="14"/>
  <c r="F5276" i="14"/>
  <c r="F5277" i="14"/>
  <c r="F5278" i="14"/>
  <c r="F5279" i="14"/>
  <c r="F5280" i="14"/>
  <c r="F5281" i="14"/>
  <c r="F5282" i="14"/>
  <c r="F5283" i="14"/>
  <c r="F5284" i="14"/>
  <c r="F5285" i="14"/>
  <c r="F5286" i="14"/>
  <c r="F5287" i="14"/>
  <c r="F5288" i="14"/>
  <c r="F5289" i="14"/>
  <c r="F5290" i="14"/>
  <c r="F5291" i="14"/>
  <c r="F5292" i="14"/>
  <c r="F5293" i="14"/>
  <c r="F5294" i="14"/>
  <c r="F5295" i="14"/>
  <c r="F5296" i="14"/>
  <c r="F5297" i="14"/>
  <c r="F5298" i="14"/>
  <c r="F5299" i="14"/>
  <c r="F5300" i="14"/>
  <c r="F5301" i="14"/>
  <c r="F5302" i="14"/>
  <c r="F5303" i="14"/>
  <c r="F5304" i="14"/>
  <c r="F5305" i="14"/>
  <c r="F5306" i="14"/>
  <c r="F5307" i="14"/>
  <c r="F5308" i="14"/>
  <c r="F5309" i="14"/>
  <c r="F5310" i="14"/>
  <c r="F5311" i="14"/>
  <c r="F5312" i="14"/>
  <c r="F5313" i="14"/>
  <c r="F5314" i="14"/>
  <c r="F5315" i="14"/>
  <c r="F5316" i="14"/>
  <c r="F5317" i="14"/>
  <c r="F5318" i="14"/>
  <c r="F5319" i="14"/>
  <c r="F5320" i="14"/>
  <c r="F5321" i="14"/>
  <c r="F5322" i="14"/>
  <c r="F5323" i="14"/>
  <c r="F5324" i="14"/>
  <c r="F5325" i="14"/>
  <c r="F5326" i="14"/>
  <c r="F5327" i="14"/>
  <c r="F5328" i="14"/>
  <c r="F5329" i="14"/>
  <c r="F5330" i="14"/>
  <c r="F5331" i="14"/>
  <c r="F5332" i="14"/>
  <c r="F5333" i="14"/>
  <c r="F5334" i="14"/>
  <c r="F5335" i="14"/>
  <c r="F5336" i="14"/>
  <c r="F5337" i="14"/>
  <c r="F5338" i="14"/>
  <c r="F5339" i="14"/>
  <c r="F5340" i="14"/>
  <c r="F5341" i="14"/>
  <c r="F5342" i="14"/>
  <c r="F5343" i="14"/>
  <c r="F5344" i="14"/>
  <c r="F5345" i="14"/>
  <c r="F5346" i="14"/>
  <c r="F5347" i="14"/>
  <c r="F5348" i="14"/>
  <c r="F5349" i="14"/>
  <c r="F5350" i="14"/>
  <c r="F5351" i="14"/>
  <c r="F5352" i="14"/>
  <c r="F5353" i="14"/>
  <c r="F5354" i="14"/>
  <c r="F5355" i="14"/>
  <c r="F5356" i="14"/>
  <c r="F5357" i="14"/>
  <c r="F5358" i="14"/>
  <c r="F5359" i="14"/>
  <c r="F5360" i="14"/>
  <c r="F5361" i="14"/>
  <c r="F5362" i="14"/>
  <c r="F5363" i="14"/>
  <c r="F5364" i="14"/>
  <c r="F5365" i="14"/>
  <c r="F5366" i="14"/>
  <c r="F5367" i="14"/>
  <c r="F5368" i="14"/>
  <c r="F5369" i="14"/>
  <c r="F5370" i="14"/>
  <c r="F5371" i="14"/>
  <c r="F5372" i="14"/>
  <c r="F5373" i="14"/>
  <c r="F5374" i="14"/>
  <c r="F5375" i="14"/>
  <c r="F5376" i="14"/>
  <c r="F5377" i="14"/>
  <c r="F5378" i="14"/>
  <c r="F5379" i="14"/>
  <c r="F5380" i="14"/>
  <c r="F5381" i="14"/>
  <c r="F5382" i="14"/>
  <c r="F5383" i="14"/>
  <c r="F5384" i="14"/>
  <c r="F5385" i="14"/>
  <c r="F5386" i="14"/>
  <c r="F5387" i="14"/>
  <c r="F5388" i="14"/>
  <c r="F5389" i="14"/>
  <c r="F5390" i="14"/>
  <c r="F5391" i="14"/>
  <c r="F5392" i="14"/>
  <c r="F5393" i="14"/>
  <c r="F5394" i="14"/>
  <c r="F5395" i="14"/>
  <c r="F5396" i="14"/>
  <c r="F5397" i="14"/>
  <c r="F5398" i="14"/>
  <c r="F5399" i="14"/>
  <c r="F5400" i="14"/>
  <c r="F5401" i="14"/>
  <c r="F5402" i="14"/>
  <c r="F5403" i="14"/>
  <c r="F5404" i="14"/>
  <c r="F5405" i="14"/>
  <c r="F5406" i="14"/>
  <c r="F5407" i="14"/>
  <c r="F5408" i="14"/>
  <c r="F5409" i="14"/>
  <c r="F5410" i="14"/>
  <c r="F5411" i="14"/>
  <c r="F5412" i="14"/>
  <c r="F5413" i="14"/>
  <c r="F5414" i="14"/>
  <c r="F5415" i="14"/>
  <c r="F5416" i="14"/>
  <c r="F5417" i="14"/>
  <c r="F5418" i="14"/>
  <c r="F5419" i="14"/>
  <c r="F5420" i="14"/>
  <c r="F5421" i="14"/>
  <c r="F5422" i="14"/>
  <c r="F5423" i="14"/>
  <c r="F5424" i="14"/>
  <c r="F5425" i="14"/>
  <c r="F5426" i="14"/>
  <c r="F5427" i="14"/>
  <c r="F5428" i="14"/>
  <c r="F5429" i="14"/>
  <c r="F5430" i="14"/>
  <c r="F5431" i="14"/>
  <c r="F5432" i="14"/>
  <c r="F5433" i="14"/>
  <c r="F5434" i="14"/>
  <c r="F5435" i="14"/>
  <c r="F5436" i="14"/>
  <c r="F5437" i="14"/>
  <c r="F5438" i="14"/>
  <c r="F5439" i="14"/>
  <c r="F5440" i="14"/>
  <c r="F5441" i="14"/>
  <c r="F5442" i="14"/>
  <c r="F5443" i="14"/>
  <c r="F5444" i="14"/>
  <c r="F5445" i="14"/>
  <c r="F5446" i="14"/>
  <c r="F5447" i="14"/>
  <c r="F5448" i="14"/>
  <c r="F5449" i="14"/>
  <c r="F5450" i="14"/>
  <c r="F5451" i="14"/>
  <c r="F5452" i="14"/>
  <c r="F5453" i="14"/>
  <c r="F5454" i="14"/>
  <c r="F5455" i="14"/>
  <c r="F5456" i="14"/>
  <c r="F5457" i="14"/>
  <c r="F5458" i="14"/>
  <c r="F5459" i="14"/>
  <c r="F5460" i="14"/>
  <c r="F5461" i="14"/>
  <c r="F5462" i="14"/>
  <c r="F5463" i="14"/>
  <c r="F5464" i="14"/>
  <c r="F5465" i="14"/>
  <c r="F5466" i="14"/>
  <c r="F5467" i="14"/>
  <c r="F5468" i="14"/>
  <c r="F5469" i="14"/>
  <c r="F5470" i="14"/>
  <c r="F5471" i="14"/>
  <c r="F5472" i="14"/>
  <c r="F5473" i="14"/>
  <c r="F5474" i="14"/>
  <c r="F5475" i="14"/>
  <c r="F5476" i="14"/>
  <c r="F5477" i="14"/>
  <c r="F5478" i="14"/>
  <c r="F5479" i="14"/>
  <c r="F5480" i="14"/>
  <c r="F5481" i="14"/>
  <c r="F5482" i="14"/>
  <c r="F5483" i="14"/>
  <c r="F5484" i="14"/>
  <c r="F5485" i="14"/>
  <c r="F5486" i="14"/>
  <c r="F5487" i="14"/>
  <c r="F5488" i="14"/>
  <c r="F5489" i="14"/>
  <c r="F5490" i="14"/>
  <c r="F5491" i="14"/>
  <c r="F5492" i="14"/>
  <c r="F5493" i="14"/>
  <c r="F5494" i="14"/>
  <c r="F5495" i="14"/>
  <c r="F5496" i="14"/>
  <c r="F5497" i="14"/>
  <c r="F5498" i="14"/>
  <c r="F5499" i="14"/>
  <c r="F5500" i="14"/>
  <c r="F5501" i="14"/>
  <c r="F5502" i="14"/>
  <c r="F5503" i="14"/>
  <c r="F5504" i="14"/>
  <c r="F5505" i="14"/>
  <c r="F5506" i="14"/>
  <c r="F5507" i="14"/>
  <c r="F5508" i="14"/>
  <c r="F5509" i="14"/>
  <c r="F5510" i="14"/>
  <c r="F5511" i="14"/>
  <c r="F5512" i="14"/>
  <c r="F5513" i="14"/>
  <c r="F5514" i="14"/>
  <c r="F5515" i="14"/>
  <c r="F5516" i="14"/>
  <c r="F5517" i="14"/>
  <c r="F5518" i="14"/>
  <c r="F5519" i="14"/>
  <c r="F5520" i="14"/>
  <c r="F5521" i="14"/>
  <c r="F5522" i="14"/>
  <c r="F5523" i="14"/>
  <c r="F5524" i="14"/>
  <c r="F5525" i="14"/>
  <c r="F5526" i="14"/>
  <c r="F5527" i="14"/>
  <c r="F5528" i="14"/>
  <c r="F5529" i="14"/>
  <c r="F5530" i="14"/>
  <c r="F5531" i="14"/>
  <c r="F5532" i="14"/>
  <c r="F5533" i="14"/>
  <c r="F5534" i="14"/>
  <c r="F5535" i="14"/>
  <c r="F5536" i="14"/>
  <c r="F5537" i="14"/>
  <c r="F5538" i="14"/>
  <c r="F5539" i="14"/>
  <c r="F5540" i="14"/>
  <c r="F5541" i="14"/>
  <c r="F5542" i="14"/>
  <c r="F5543" i="14"/>
  <c r="F5544" i="14"/>
  <c r="F5545" i="14"/>
  <c r="F5546" i="14"/>
  <c r="F5547" i="14"/>
  <c r="F5548" i="14"/>
  <c r="F5549" i="14"/>
  <c r="F5550" i="14"/>
  <c r="F5551" i="14"/>
  <c r="F5552" i="14"/>
  <c r="F5553" i="14"/>
  <c r="F5554" i="14"/>
  <c r="F5555" i="14"/>
  <c r="F5556" i="14"/>
  <c r="F5557" i="14"/>
  <c r="F5558" i="14"/>
  <c r="F5559" i="14"/>
  <c r="F5560" i="14"/>
  <c r="F5561" i="14"/>
  <c r="F5562" i="14"/>
  <c r="F5563" i="14"/>
  <c r="F5564" i="14"/>
  <c r="F5565" i="14"/>
  <c r="F5566" i="14"/>
  <c r="F5567" i="14"/>
  <c r="F5568" i="14"/>
  <c r="F5569" i="14"/>
  <c r="F5570" i="14"/>
  <c r="F5571" i="14"/>
  <c r="F5572" i="14"/>
  <c r="F5573" i="14"/>
  <c r="F5574" i="14"/>
  <c r="F5575" i="14"/>
  <c r="F5576" i="14"/>
  <c r="F5577" i="14"/>
  <c r="F5578" i="14"/>
  <c r="F5579" i="14"/>
  <c r="F5580" i="14"/>
  <c r="F5581" i="14"/>
  <c r="F5582" i="14"/>
  <c r="F5583" i="14"/>
  <c r="F5584" i="14"/>
  <c r="F5585" i="14"/>
  <c r="F5586" i="14"/>
  <c r="F5587" i="14"/>
  <c r="F5588" i="14"/>
  <c r="F5589" i="14"/>
  <c r="F5590" i="14"/>
  <c r="F5591" i="14"/>
  <c r="F5592" i="14"/>
  <c r="F5593" i="14"/>
  <c r="F5594" i="14"/>
  <c r="F5595" i="14"/>
  <c r="F5596" i="14"/>
  <c r="F5597" i="14"/>
  <c r="F5598" i="14"/>
  <c r="F5599" i="14"/>
  <c r="F5600" i="14"/>
  <c r="F5601" i="14"/>
  <c r="F5602" i="14"/>
  <c r="F5603" i="14"/>
  <c r="F5604" i="14"/>
  <c r="F5605" i="14"/>
  <c r="F5606" i="14"/>
  <c r="F5607" i="14"/>
  <c r="F5608" i="14"/>
  <c r="F5609" i="14"/>
  <c r="F5610" i="14"/>
  <c r="F5611" i="14"/>
  <c r="F5612" i="14"/>
  <c r="F5613" i="14"/>
  <c r="F5614" i="14"/>
  <c r="F5615" i="14"/>
  <c r="F5616" i="14"/>
  <c r="F5617" i="14"/>
  <c r="F5618" i="14"/>
  <c r="F5619" i="14"/>
  <c r="F5620" i="14"/>
  <c r="F5621" i="14"/>
  <c r="F5622" i="14"/>
  <c r="F5623" i="14"/>
  <c r="F5624" i="14"/>
  <c r="F5625" i="14"/>
  <c r="F5626" i="14"/>
  <c r="F5627" i="14"/>
  <c r="F5628" i="14"/>
  <c r="F5629" i="14"/>
  <c r="F5630" i="14"/>
  <c r="F5631" i="14"/>
  <c r="F5632" i="14"/>
  <c r="F5633" i="14"/>
  <c r="F5634" i="14"/>
  <c r="F5635" i="14"/>
  <c r="F5636" i="14"/>
  <c r="F5637" i="14"/>
  <c r="F5638" i="14"/>
  <c r="F5639" i="14"/>
  <c r="F5640" i="14"/>
  <c r="F5641" i="14"/>
  <c r="F5642" i="14"/>
  <c r="F5643" i="14"/>
  <c r="F5644" i="14"/>
  <c r="F5645" i="14"/>
  <c r="F5646" i="14"/>
  <c r="F5647" i="14"/>
  <c r="F5648" i="14"/>
  <c r="F5649" i="14"/>
  <c r="F5650" i="14"/>
  <c r="F5651" i="14"/>
  <c r="F5652" i="14"/>
  <c r="F5653" i="14"/>
  <c r="F5654" i="14"/>
  <c r="F5655" i="14"/>
  <c r="F5656" i="14"/>
  <c r="F5657" i="14"/>
  <c r="F5658" i="14"/>
  <c r="F5659" i="14"/>
  <c r="F5660" i="14"/>
  <c r="F5661" i="14"/>
  <c r="F5662" i="14"/>
  <c r="F5663" i="14"/>
  <c r="F5664" i="14"/>
  <c r="F5665" i="14"/>
  <c r="F5666" i="14"/>
  <c r="F5667" i="14"/>
  <c r="F5668" i="14"/>
  <c r="F5669" i="14"/>
  <c r="F5670" i="14"/>
  <c r="F5671" i="14"/>
  <c r="F5672" i="14"/>
  <c r="F5673" i="14"/>
  <c r="F5674" i="14"/>
  <c r="F5675" i="14"/>
  <c r="F5676" i="14"/>
  <c r="F5677" i="14"/>
  <c r="F5678" i="14"/>
  <c r="F5679" i="14"/>
  <c r="F5680" i="14"/>
  <c r="F5681" i="14"/>
  <c r="F5682" i="14"/>
  <c r="F5683" i="14"/>
  <c r="F5684" i="14"/>
  <c r="F5685" i="14"/>
  <c r="F5686" i="14"/>
  <c r="F5687" i="14"/>
  <c r="F5688" i="14"/>
  <c r="F5689" i="14"/>
  <c r="F5690" i="14"/>
  <c r="F5691" i="14"/>
  <c r="F5692" i="14"/>
  <c r="F5693" i="14"/>
  <c r="F5694" i="14"/>
  <c r="F5695" i="14"/>
  <c r="F5696" i="14"/>
  <c r="F5697" i="14"/>
  <c r="F5698" i="14"/>
  <c r="F5699" i="14"/>
  <c r="F5700" i="14"/>
  <c r="F5701" i="14"/>
  <c r="F5702" i="14"/>
  <c r="F5703" i="14"/>
  <c r="F5704" i="14"/>
  <c r="F5705" i="14"/>
  <c r="F5706" i="14"/>
  <c r="F5707" i="14"/>
  <c r="F5708" i="14"/>
  <c r="F5709" i="14"/>
  <c r="F5710" i="14"/>
  <c r="F5711" i="14"/>
  <c r="F5712" i="14"/>
  <c r="F5713" i="14"/>
  <c r="F5714" i="14"/>
  <c r="F5715" i="14"/>
  <c r="F5716" i="14"/>
  <c r="F5717" i="14"/>
  <c r="F5718" i="14"/>
  <c r="F5719" i="14"/>
  <c r="F5720" i="14"/>
  <c r="F5721" i="14"/>
  <c r="F5722" i="14"/>
  <c r="F5723" i="14"/>
  <c r="F5724" i="14"/>
  <c r="F5725" i="14"/>
  <c r="F5726" i="14"/>
  <c r="F5727" i="14"/>
  <c r="F5728" i="14"/>
  <c r="F5729" i="14"/>
  <c r="F5730" i="14"/>
  <c r="F5731" i="14"/>
  <c r="F5732" i="14"/>
  <c r="F5733" i="14"/>
  <c r="F5734" i="14"/>
  <c r="F5735" i="14"/>
  <c r="F5736" i="14"/>
  <c r="F5737" i="14"/>
  <c r="F5738" i="14"/>
  <c r="F5739" i="14"/>
  <c r="F5740" i="14"/>
  <c r="F5741" i="14"/>
  <c r="F5742" i="14"/>
  <c r="F5743" i="14"/>
  <c r="F5744" i="14"/>
  <c r="F5745" i="14"/>
  <c r="F5746" i="14"/>
  <c r="F5747" i="14"/>
  <c r="F5748" i="14"/>
  <c r="F5749" i="14"/>
  <c r="F5750" i="14"/>
  <c r="F5751" i="14"/>
  <c r="F5752" i="14"/>
  <c r="F5753" i="14"/>
  <c r="F5754" i="14"/>
  <c r="F5755" i="14"/>
  <c r="F5756" i="14"/>
  <c r="F5757" i="14"/>
  <c r="F5758" i="14"/>
  <c r="F5759" i="14"/>
  <c r="F5760" i="14"/>
  <c r="F5761" i="14"/>
  <c r="F5762" i="14"/>
  <c r="F5763" i="14"/>
  <c r="F5764" i="14"/>
  <c r="F5765" i="14"/>
  <c r="F5766" i="14"/>
  <c r="F5767" i="14"/>
  <c r="F5768" i="14"/>
  <c r="F5769" i="14"/>
  <c r="F5770" i="14"/>
  <c r="F5771" i="14"/>
  <c r="F5772" i="14"/>
  <c r="F5773" i="14"/>
  <c r="F5774" i="14"/>
  <c r="F5775" i="14"/>
  <c r="F5776" i="14"/>
  <c r="F5777" i="14"/>
  <c r="F5778" i="14"/>
  <c r="F5779" i="14"/>
  <c r="F5780" i="14"/>
  <c r="F5781" i="14"/>
  <c r="F5782" i="14"/>
  <c r="F5783" i="14"/>
  <c r="F5784" i="14"/>
  <c r="F5785" i="14"/>
  <c r="F5786" i="14"/>
  <c r="F5787" i="14"/>
  <c r="F5788" i="14"/>
  <c r="F5789" i="14"/>
  <c r="F5790" i="14"/>
  <c r="F5791" i="14"/>
  <c r="F5792" i="14"/>
  <c r="F5793" i="14"/>
  <c r="F5794" i="14"/>
  <c r="F5795" i="14"/>
  <c r="F5796" i="14"/>
  <c r="F5797" i="14"/>
  <c r="F5798" i="14"/>
  <c r="F5799" i="14"/>
  <c r="F5800" i="14"/>
  <c r="F5801" i="14"/>
  <c r="F5802" i="14"/>
  <c r="F5803" i="14"/>
  <c r="F5804" i="14"/>
  <c r="F5805" i="14"/>
  <c r="F5806" i="14"/>
  <c r="F5807" i="14"/>
  <c r="F5808" i="14"/>
  <c r="F5809" i="14"/>
  <c r="F5810" i="14"/>
  <c r="F5811" i="14"/>
  <c r="F5812" i="14"/>
  <c r="F5813" i="14"/>
  <c r="F5814" i="14"/>
  <c r="F5815" i="14"/>
  <c r="F5816" i="14"/>
  <c r="F5817" i="14"/>
  <c r="F5818" i="14"/>
  <c r="F5819" i="14"/>
  <c r="F5820" i="14"/>
  <c r="F5821" i="14"/>
  <c r="F5822" i="14"/>
  <c r="F5823" i="14"/>
  <c r="F5824" i="14"/>
  <c r="F5825" i="14"/>
  <c r="F5826" i="14"/>
  <c r="F5827" i="14"/>
  <c r="F5828" i="14"/>
  <c r="F5829" i="14"/>
  <c r="F5830" i="14"/>
  <c r="F5831" i="14"/>
  <c r="F5832" i="14"/>
  <c r="F5833" i="14"/>
  <c r="F5834" i="14"/>
  <c r="F5835" i="14"/>
  <c r="F5836" i="14"/>
  <c r="F5837" i="14"/>
  <c r="F5838" i="14"/>
  <c r="F5839" i="14"/>
  <c r="F5840" i="14"/>
  <c r="F5841" i="14"/>
  <c r="F5842" i="14"/>
  <c r="F5843" i="14"/>
  <c r="F5844" i="14"/>
  <c r="F5845" i="14"/>
  <c r="F5846" i="14"/>
  <c r="F5847" i="14"/>
  <c r="F5848" i="14"/>
  <c r="F5849" i="14"/>
  <c r="F5850" i="14"/>
  <c r="F5851" i="14"/>
  <c r="F5852" i="14"/>
  <c r="F5853" i="14"/>
  <c r="F5854" i="14"/>
  <c r="F5855" i="14"/>
  <c r="F5856" i="14"/>
  <c r="F5857" i="14"/>
  <c r="F5858" i="14"/>
  <c r="F5859" i="14"/>
  <c r="F5860" i="14"/>
  <c r="F5861" i="14"/>
  <c r="F5862" i="14"/>
  <c r="F5863" i="14"/>
  <c r="F5864" i="14"/>
  <c r="F5865" i="14"/>
  <c r="F5866" i="14"/>
  <c r="F5867" i="14"/>
  <c r="F5868" i="14"/>
  <c r="F5869" i="14"/>
  <c r="F5870" i="14"/>
  <c r="F5871" i="14"/>
  <c r="F5872" i="14"/>
  <c r="F5873" i="14"/>
  <c r="F5874" i="14"/>
  <c r="F5875" i="14"/>
  <c r="F5876" i="14"/>
  <c r="F5877" i="14"/>
  <c r="F5878" i="14"/>
  <c r="F5879" i="14"/>
  <c r="F5880" i="14"/>
  <c r="F5881" i="14"/>
  <c r="F5882" i="14"/>
  <c r="F5883" i="14"/>
  <c r="F5884" i="14"/>
  <c r="F5885" i="14"/>
  <c r="F5886" i="14"/>
  <c r="F5887" i="14"/>
  <c r="F5888" i="14"/>
  <c r="F5889" i="14"/>
  <c r="F5890" i="14"/>
  <c r="F5891" i="14"/>
  <c r="F5892" i="14"/>
  <c r="F5893" i="14"/>
  <c r="F5894" i="14"/>
  <c r="F5895" i="14"/>
  <c r="F5896" i="14"/>
  <c r="F5897" i="14"/>
  <c r="F5898" i="14"/>
  <c r="F5899" i="14"/>
  <c r="F5900" i="14"/>
  <c r="F5901" i="14"/>
  <c r="F5902" i="14"/>
  <c r="F5903" i="14"/>
  <c r="F5904" i="14"/>
  <c r="F5905" i="14"/>
  <c r="F5906" i="14"/>
  <c r="F5907" i="14"/>
  <c r="F5908" i="14"/>
  <c r="F5909" i="14"/>
  <c r="F5910" i="14"/>
  <c r="F5911" i="14"/>
  <c r="F5912" i="14"/>
  <c r="F5913" i="14"/>
  <c r="F5914" i="14"/>
  <c r="F5915" i="14"/>
  <c r="F5916" i="14"/>
  <c r="F5917" i="14"/>
  <c r="F5918" i="14"/>
  <c r="F5919" i="14"/>
  <c r="F5920" i="14"/>
  <c r="F5921" i="14"/>
  <c r="F5922" i="14"/>
  <c r="F5923" i="14"/>
  <c r="F5924" i="14"/>
  <c r="F5925" i="14"/>
  <c r="F5926" i="14"/>
  <c r="F5927" i="14"/>
  <c r="F5928" i="14"/>
  <c r="F5929" i="14"/>
  <c r="F5930" i="14"/>
  <c r="F5931" i="14"/>
  <c r="F5932" i="14"/>
  <c r="F5933" i="14"/>
  <c r="F5934" i="14"/>
  <c r="F5935" i="14"/>
  <c r="F5936" i="14"/>
  <c r="F5937" i="14"/>
  <c r="F5938" i="14"/>
  <c r="F5939" i="14"/>
  <c r="F5940" i="14"/>
  <c r="F5941" i="14"/>
  <c r="F5942" i="14"/>
  <c r="F5943" i="14"/>
  <c r="F5944" i="14"/>
  <c r="F5945" i="14"/>
  <c r="F5946" i="14"/>
  <c r="F5947" i="14"/>
  <c r="F5948" i="14"/>
  <c r="F5949" i="14"/>
  <c r="F5950" i="14"/>
  <c r="F5951" i="14"/>
  <c r="F5952" i="14"/>
  <c r="F5953" i="14"/>
  <c r="F5954" i="14"/>
  <c r="F5955" i="14"/>
  <c r="F5956" i="14"/>
  <c r="F5957" i="14"/>
  <c r="F5958" i="14"/>
  <c r="F5959" i="14"/>
  <c r="F5960" i="14"/>
  <c r="F5961" i="14"/>
  <c r="F5962" i="14"/>
  <c r="F5963" i="14"/>
  <c r="F5964" i="14"/>
  <c r="F5965" i="14"/>
  <c r="F5966" i="14"/>
  <c r="F5967" i="14"/>
  <c r="F5968" i="14"/>
  <c r="F5969" i="14"/>
  <c r="F5970" i="14"/>
  <c r="F5971" i="14"/>
  <c r="F5972" i="14"/>
  <c r="F5973" i="14"/>
  <c r="F5974" i="14"/>
  <c r="F5975" i="14"/>
  <c r="F5976" i="14"/>
  <c r="F5977" i="14"/>
  <c r="F5978" i="14"/>
  <c r="F5979" i="14"/>
  <c r="F5980" i="14"/>
  <c r="F5981" i="14"/>
  <c r="F5982" i="14"/>
  <c r="F5983" i="14"/>
  <c r="F5984" i="14"/>
  <c r="F5985" i="14"/>
  <c r="F5986" i="14"/>
  <c r="F5987" i="14"/>
  <c r="F5988" i="14"/>
  <c r="F5989" i="14"/>
  <c r="F5990" i="14"/>
  <c r="F5991" i="14"/>
  <c r="F5992" i="14"/>
  <c r="F5993" i="14"/>
  <c r="F5994" i="14"/>
  <c r="F5995" i="14"/>
  <c r="F5996" i="14"/>
  <c r="F5997" i="14"/>
  <c r="F5998" i="14"/>
  <c r="F5999" i="14"/>
  <c r="F6000" i="14"/>
  <c r="F6001" i="14"/>
  <c r="F6002" i="14"/>
  <c r="F6003" i="14"/>
  <c r="F6004" i="14"/>
  <c r="F6005" i="14"/>
  <c r="F6006" i="14"/>
  <c r="F6007" i="14"/>
  <c r="F6008" i="14"/>
  <c r="F6009" i="14"/>
  <c r="F6010" i="14"/>
  <c r="F6011" i="14"/>
  <c r="F6012" i="14"/>
  <c r="F6013" i="14"/>
  <c r="F6014" i="14"/>
  <c r="F6015" i="14"/>
  <c r="F6016" i="14"/>
  <c r="F6017" i="14"/>
  <c r="F6018" i="14"/>
  <c r="F6019" i="14"/>
  <c r="F6020" i="14"/>
  <c r="F6021" i="14"/>
  <c r="F6022" i="14"/>
  <c r="F6023" i="14"/>
  <c r="F6024" i="14"/>
  <c r="F6025" i="14"/>
  <c r="F6026" i="14"/>
  <c r="F6027" i="14"/>
  <c r="F6028" i="14"/>
  <c r="F6029" i="14"/>
  <c r="F6030" i="14"/>
  <c r="F6031" i="14"/>
  <c r="F6032" i="14"/>
  <c r="F6033" i="14"/>
  <c r="F6034" i="14"/>
  <c r="F6035" i="14"/>
  <c r="F6036" i="14"/>
  <c r="F6037" i="14"/>
  <c r="F6038" i="14"/>
  <c r="F6039" i="14"/>
  <c r="F6040" i="14"/>
  <c r="F6041" i="14"/>
  <c r="F6042" i="14"/>
  <c r="F6043" i="14"/>
  <c r="F6044" i="14"/>
  <c r="F6045" i="14"/>
  <c r="F6046" i="14"/>
  <c r="F6047" i="14"/>
  <c r="F6048" i="14"/>
  <c r="F6049" i="14"/>
  <c r="F6050" i="14"/>
  <c r="F6051" i="14"/>
  <c r="F6052" i="14"/>
  <c r="F6053" i="14"/>
  <c r="F6054" i="14"/>
  <c r="F6055" i="14"/>
  <c r="F6056" i="14"/>
  <c r="F6057" i="14"/>
  <c r="F6058" i="14"/>
  <c r="F6059" i="14"/>
  <c r="F6060" i="14"/>
  <c r="F6061" i="14"/>
  <c r="F6062" i="14"/>
  <c r="F6063" i="14"/>
  <c r="F6064" i="14"/>
  <c r="F6065" i="14"/>
  <c r="F6066" i="14"/>
  <c r="F6067" i="14"/>
  <c r="F6068" i="14"/>
  <c r="F6069" i="14"/>
  <c r="F6070" i="14"/>
  <c r="F6071" i="14"/>
  <c r="F6072" i="14"/>
  <c r="F6073" i="14"/>
  <c r="F6074" i="14"/>
  <c r="F6075" i="14"/>
  <c r="F6076" i="14"/>
  <c r="F6077" i="14"/>
  <c r="F6078" i="14"/>
  <c r="F6079" i="14"/>
  <c r="F6080" i="14"/>
  <c r="F6081" i="14"/>
  <c r="F6082" i="14"/>
  <c r="F6083" i="14"/>
  <c r="F6084" i="14"/>
  <c r="F6085" i="14"/>
  <c r="F6086" i="14"/>
  <c r="F6087" i="14"/>
  <c r="F6088" i="14"/>
  <c r="F6089" i="14"/>
  <c r="F6090" i="14"/>
  <c r="F6091" i="14"/>
  <c r="F6092" i="14"/>
  <c r="F6093" i="14"/>
  <c r="F6094" i="14"/>
  <c r="F6095" i="14"/>
  <c r="F6096" i="14"/>
  <c r="F6097" i="14"/>
  <c r="F6098" i="14"/>
  <c r="F6099" i="14"/>
  <c r="F6100" i="14"/>
  <c r="F6101" i="14"/>
  <c r="F6102" i="14"/>
  <c r="F6103" i="14"/>
  <c r="F6104" i="14"/>
  <c r="F6105" i="14"/>
  <c r="F6106" i="14"/>
  <c r="F6107" i="14"/>
  <c r="F6108" i="14"/>
  <c r="F6109" i="14"/>
  <c r="F6110" i="14"/>
  <c r="F6111" i="14"/>
  <c r="F6112" i="14"/>
  <c r="F6113" i="14"/>
  <c r="F6114" i="14"/>
  <c r="F6115" i="14"/>
  <c r="F6116" i="14"/>
  <c r="F6117" i="14"/>
  <c r="F6118" i="14"/>
  <c r="F6119" i="14"/>
  <c r="F6120" i="14"/>
  <c r="F6121" i="14"/>
  <c r="F6122" i="14"/>
  <c r="F6123" i="14"/>
  <c r="F6124" i="14"/>
  <c r="F6125" i="14"/>
  <c r="F6126" i="14"/>
  <c r="F6127" i="14"/>
  <c r="F6128" i="14"/>
  <c r="F6129" i="14"/>
  <c r="F6130" i="14"/>
  <c r="F6131" i="14"/>
  <c r="F6132" i="14"/>
  <c r="F6133" i="14"/>
  <c r="F6134" i="14"/>
  <c r="F6135" i="14"/>
  <c r="F6136" i="14"/>
  <c r="F6137" i="14"/>
  <c r="F6138" i="14"/>
  <c r="F6139" i="14"/>
  <c r="F6140" i="14"/>
  <c r="F6141" i="14"/>
  <c r="F6142" i="14"/>
  <c r="F6143" i="14"/>
  <c r="F6144" i="14"/>
  <c r="F6145" i="14"/>
  <c r="F6146" i="14"/>
  <c r="F6147" i="14"/>
  <c r="F6148" i="14"/>
  <c r="F6149" i="14"/>
  <c r="F6150" i="14"/>
  <c r="F6151" i="14"/>
  <c r="F6152" i="14"/>
  <c r="F6153" i="14"/>
  <c r="F6154" i="14"/>
  <c r="F6155" i="14"/>
  <c r="F6156" i="14"/>
  <c r="F6157" i="14"/>
  <c r="F6158" i="14"/>
  <c r="F6159" i="14"/>
  <c r="F6160" i="14"/>
  <c r="F6161" i="14"/>
  <c r="F6162" i="14"/>
  <c r="F6163" i="14"/>
  <c r="F6164" i="14"/>
  <c r="F6165" i="14"/>
  <c r="F6166" i="14"/>
  <c r="F6167" i="14"/>
  <c r="F6168" i="14"/>
  <c r="F6169" i="14"/>
  <c r="F6170" i="14"/>
  <c r="F6171" i="14"/>
  <c r="F6172" i="14"/>
  <c r="F6173" i="14"/>
  <c r="F6174" i="14"/>
  <c r="F6175" i="14"/>
  <c r="F6176" i="14"/>
  <c r="F6177" i="14"/>
  <c r="F6178" i="14"/>
  <c r="F6179" i="14"/>
  <c r="F6180" i="14"/>
  <c r="F6181" i="14"/>
  <c r="F6182" i="14"/>
  <c r="F6183" i="14"/>
  <c r="F6184" i="14"/>
  <c r="F6185" i="14"/>
  <c r="F6186" i="14"/>
  <c r="F6187" i="14"/>
  <c r="F6188" i="14"/>
  <c r="F6189" i="14"/>
  <c r="F6190" i="14"/>
  <c r="F6191" i="14"/>
  <c r="F6192" i="14"/>
  <c r="F6193" i="14"/>
  <c r="F6194" i="14"/>
  <c r="F6195" i="14"/>
  <c r="F6196" i="14"/>
  <c r="F6197" i="14"/>
  <c r="F6198" i="14"/>
  <c r="F6199" i="14"/>
  <c r="F6200" i="14"/>
  <c r="F6201" i="14"/>
  <c r="F6202" i="14"/>
  <c r="F6203" i="14"/>
  <c r="F6204" i="14"/>
  <c r="F6205" i="14"/>
  <c r="F6206" i="14"/>
  <c r="F6207" i="14"/>
  <c r="F6208" i="14"/>
  <c r="F6209" i="14"/>
  <c r="F6210" i="14"/>
  <c r="F6211" i="14"/>
  <c r="F6212" i="14"/>
  <c r="F6213" i="14"/>
  <c r="F6214" i="14"/>
  <c r="F6215" i="14"/>
  <c r="F6216" i="14"/>
  <c r="F6217" i="14"/>
  <c r="F6218" i="14"/>
  <c r="F6219" i="14"/>
  <c r="F6220" i="14"/>
  <c r="F6221" i="14"/>
  <c r="F6222" i="14"/>
  <c r="F6223" i="14"/>
  <c r="F6224" i="14"/>
  <c r="F6225" i="14"/>
  <c r="F6226" i="14"/>
  <c r="F6227" i="14"/>
  <c r="F6228" i="14"/>
  <c r="F6229" i="14"/>
  <c r="F6230" i="14"/>
  <c r="F6231" i="14"/>
  <c r="F6232" i="14"/>
  <c r="F6233" i="14"/>
  <c r="F6234" i="14"/>
  <c r="F6235" i="14"/>
  <c r="F6236" i="14"/>
  <c r="F6237" i="14"/>
  <c r="F6238" i="14"/>
  <c r="F6239" i="14"/>
  <c r="F6240" i="14"/>
  <c r="F6241" i="14"/>
  <c r="F6242" i="14"/>
  <c r="F6243" i="14"/>
  <c r="F6244" i="14"/>
  <c r="F6245" i="14"/>
  <c r="F6246" i="14"/>
  <c r="F6247" i="14"/>
  <c r="F6248" i="14"/>
  <c r="F6249" i="14"/>
  <c r="F6250" i="14"/>
  <c r="F6251" i="14"/>
  <c r="F6252" i="14"/>
  <c r="F6253" i="14"/>
  <c r="F6254" i="14"/>
  <c r="F6255" i="14"/>
  <c r="F6256" i="14"/>
  <c r="F6257" i="14"/>
  <c r="F6258" i="14"/>
  <c r="F6259" i="14"/>
  <c r="F6260" i="14"/>
  <c r="F6261" i="14"/>
  <c r="F6262" i="14"/>
  <c r="F6263" i="14"/>
  <c r="F6264" i="14"/>
  <c r="F6265" i="14"/>
  <c r="F6266" i="14"/>
  <c r="F6267" i="14"/>
  <c r="F6268" i="14"/>
  <c r="F6269" i="14"/>
  <c r="F6270" i="14"/>
  <c r="F6271" i="14"/>
  <c r="F6272" i="14"/>
  <c r="F6273" i="14"/>
  <c r="F6274" i="14"/>
  <c r="F6275" i="14"/>
  <c r="F6276" i="14"/>
  <c r="F6277" i="14"/>
  <c r="F6278" i="14"/>
  <c r="F6279" i="14"/>
  <c r="F6280" i="14"/>
  <c r="F6281" i="14"/>
  <c r="F6282" i="14"/>
  <c r="F6283" i="14"/>
  <c r="F6284" i="14"/>
  <c r="F6285" i="14"/>
  <c r="F6286" i="14"/>
  <c r="F6287" i="14"/>
  <c r="F6288" i="14"/>
  <c r="F6289" i="14"/>
  <c r="F6290" i="14"/>
  <c r="F6291" i="14"/>
  <c r="F6292" i="14"/>
  <c r="F6293" i="14"/>
  <c r="F6294" i="14"/>
  <c r="F6295" i="14"/>
  <c r="F6296" i="14"/>
  <c r="F6297" i="14"/>
  <c r="F6298" i="14"/>
  <c r="F6299" i="14"/>
  <c r="F6300" i="14"/>
  <c r="F6301" i="14"/>
  <c r="F6302" i="14"/>
  <c r="F6303" i="14"/>
  <c r="F6304" i="14"/>
  <c r="F6305" i="14"/>
  <c r="F6306" i="14"/>
  <c r="F6307" i="14"/>
  <c r="F6308" i="14"/>
  <c r="F6309" i="14"/>
  <c r="F6310" i="14"/>
  <c r="F6311" i="14"/>
  <c r="F6312" i="14"/>
  <c r="F6313" i="14"/>
  <c r="F6314" i="14"/>
  <c r="F6315" i="14"/>
  <c r="F6316" i="14"/>
  <c r="F6317" i="14"/>
  <c r="F6318" i="14"/>
  <c r="F6319" i="14"/>
  <c r="F6320" i="14"/>
  <c r="F6321" i="14"/>
  <c r="F6322" i="14"/>
  <c r="F6323" i="14"/>
  <c r="F6324" i="14"/>
  <c r="F6325" i="14"/>
  <c r="F6326" i="14"/>
  <c r="F6327" i="14"/>
  <c r="F6328" i="14"/>
  <c r="F6329" i="14"/>
  <c r="F6330" i="14"/>
  <c r="F6331" i="14"/>
  <c r="F6332" i="14"/>
  <c r="F6333" i="14"/>
  <c r="F6334" i="14"/>
  <c r="F6335" i="14"/>
  <c r="F6336" i="14"/>
  <c r="F6337" i="14"/>
  <c r="F6338" i="14"/>
  <c r="F6339" i="14"/>
  <c r="F6340" i="14"/>
  <c r="F6341" i="14"/>
  <c r="F6342" i="14"/>
  <c r="F6343" i="14"/>
  <c r="F6344" i="14"/>
  <c r="F6345" i="14"/>
  <c r="F6346" i="14"/>
  <c r="F6347" i="14"/>
  <c r="F6348" i="14"/>
  <c r="F6349" i="14"/>
  <c r="F6350" i="14"/>
  <c r="F6351" i="14"/>
  <c r="F6352" i="14"/>
  <c r="F6353" i="14"/>
  <c r="F6354" i="14"/>
  <c r="F6355" i="14"/>
  <c r="F6356" i="14"/>
  <c r="F6357" i="14"/>
  <c r="F6358" i="14"/>
  <c r="F6359" i="14"/>
  <c r="F6360" i="14"/>
  <c r="F6361" i="14"/>
  <c r="F6362" i="14"/>
  <c r="F6363" i="14"/>
  <c r="F6364" i="14"/>
  <c r="F6365" i="14"/>
  <c r="F6366" i="14"/>
  <c r="F6367" i="14"/>
  <c r="F6368" i="14"/>
  <c r="F6369" i="14"/>
  <c r="F6370" i="14"/>
  <c r="F6371" i="14"/>
  <c r="F6372" i="14"/>
  <c r="F6373" i="14"/>
  <c r="F6374" i="14"/>
  <c r="F6375" i="14"/>
  <c r="F6376" i="14"/>
  <c r="F6377" i="14"/>
  <c r="F6378" i="14"/>
  <c r="F6379" i="14"/>
  <c r="F6380" i="14"/>
  <c r="F6381" i="14"/>
  <c r="F6382" i="14"/>
  <c r="F6383" i="14"/>
  <c r="F6384" i="14"/>
  <c r="F6385" i="14"/>
  <c r="F6386" i="14"/>
  <c r="F6387" i="14"/>
  <c r="F6388" i="14"/>
  <c r="F6389" i="14"/>
  <c r="F6390" i="14"/>
  <c r="F6391" i="14"/>
  <c r="F6392" i="14"/>
  <c r="F6393" i="14"/>
  <c r="F6394" i="14"/>
  <c r="F6395" i="14"/>
  <c r="F6396" i="14"/>
  <c r="F6397" i="14"/>
  <c r="F6398" i="14"/>
  <c r="F6399" i="14"/>
  <c r="F6400" i="14"/>
  <c r="F6401" i="14"/>
  <c r="F6402" i="14"/>
  <c r="F6403" i="14"/>
  <c r="F6404" i="14"/>
  <c r="F6405" i="14"/>
  <c r="F6406" i="14"/>
  <c r="F6407" i="14"/>
  <c r="F6408" i="14"/>
  <c r="F6409" i="14"/>
  <c r="F6410" i="14"/>
  <c r="F6411" i="14"/>
  <c r="F6412" i="14"/>
  <c r="F6413" i="14"/>
  <c r="F6414" i="14"/>
  <c r="F6415" i="14"/>
  <c r="F6416" i="14"/>
  <c r="F6417" i="14"/>
  <c r="F6418" i="14"/>
  <c r="F6419" i="14"/>
  <c r="F6420" i="14"/>
  <c r="F6421" i="14"/>
  <c r="F6422" i="14"/>
  <c r="F6423" i="14"/>
  <c r="F6424" i="14"/>
  <c r="F6425" i="14"/>
  <c r="F6426" i="14"/>
  <c r="F6427" i="14"/>
  <c r="F6428" i="14"/>
  <c r="F6429" i="14"/>
  <c r="F6430" i="14"/>
  <c r="F6431" i="14"/>
  <c r="F6432" i="14"/>
  <c r="F6433" i="14"/>
  <c r="F6434" i="14"/>
  <c r="F6435" i="14"/>
  <c r="F6436" i="14"/>
  <c r="F6437" i="14"/>
  <c r="F6438" i="14"/>
  <c r="F6439" i="14"/>
  <c r="F6440" i="14"/>
  <c r="F6441" i="14"/>
  <c r="F6442" i="14"/>
  <c r="F6443" i="14"/>
  <c r="F6444" i="14"/>
  <c r="F6445" i="14"/>
  <c r="F6446" i="14"/>
  <c r="F6447" i="14"/>
  <c r="F6448" i="14"/>
  <c r="F6449" i="14"/>
  <c r="F6450" i="14"/>
  <c r="F6451" i="14"/>
  <c r="F6452" i="14"/>
  <c r="F6453" i="14"/>
  <c r="F6454" i="14"/>
  <c r="F6455" i="14"/>
  <c r="F6456" i="14"/>
  <c r="F6457" i="14"/>
  <c r="F6458" i="14"/>
  <c r="F6459" i="14"/>
  <c r="F6460" i="14"/>
  <c r="F6461" i="14"/>
  <c r="F6462" i="14"/>
  <c r="F6463" i="14"/>
  <c r="F6464" i="14"/>
  <c r="F6465" i="14"/>
  <c r="F6466" i="14"/>
  <c r="F6467" i="14"/>
  <c r="F6468" i="14"/>
  <c r="F6469" i="14"/>
  <c r="F6470" i="14"/>
  <c r="F6471" i="14"/>
  <c r="F6472" i="14"/>
  <c r="F6473" i="14"/>
  <c r="F6474" i="14"/>
  <c r="F6475" i="14"/>
  <c r="F6476" i="14"/>
  <c r="F6477" i="14"/>
  <c r="F6478" i="14"/>
  <c r="F6479" i="14"/>
  <c r="F6480" i="14"/>
  <c r="F6481" i="14"/>
  <c r="F6482" i="14"/>
  <c r="F6483" i="14"/>
  <c r="F6484" i="14"/>
  <c r="F6485" i="14"/>
  <c r="F6486" i="14"/>
  <c r="F6487" i="14"/>
  <c r="F6488" i="14"/>
  <c r="F6489" i="14"/>
  <c r="F6490" i="14"/>
  <c r="F6491" i="14"/>
  <c r="F6492" i="14"/>
  <c r="F6493" i="14"/>
  <c r="F6494" i="14"/>
  <c r="F6495" i="14"/>
  <c r="F6496" i="14"/>
  <c r="F6497" i="14"/>
  <c r="F6498" i="14"/>
  <c r="F6499" i="14"/>
  <c r="F6500" i="14"/>
  <c r="F6501" i="14"/>
  <c r="F6502" i="14"/>
  <c r="F6503" i="14"/>
  <c r="F6504" i="14"/>
  <c r="F6505" i="14"/>
  <c r="F6506" i="14"/>
  <c r="F6507" i="14"/>
  <c r="F6508" i="14"/>
  <c r="F6509" i="14"/>
  <c r="F6510" i="14"/>
  <c r="F6511" i="14"/>
  <c r="F6512" i="14"/>
  <c r="F6513" i="14"/>
  <c r="F6514" i="14"/>
  <c r="F6515" i="14"/>
  <c r="F6516" i="14"/>
  <c r="F6517" i="14"/>
  <c r="F6518" i="14"/>
  <c r="F6519" i="14"/>
  <c r="F6520" i="14"/>
  <c r="F6521" i="14"/>
  <c r="F6522" i="14"/>
  <c r="F6523" i="14"/>
  <c r="F6524" i="14"/>
  <c r="F6525" i="14"/>
  <c r="F6526" i="14"/>
  <c r="F6527" i="14"/>
  <c r="F6528" i="14"/>
  <c r="F6529" i="14"/>
  <c r="F6530" i="14"/>
  <c r="F6531" i="14"/>
  <c r="F6532" i="14"/>
  <c r="F6533" i="14"/>
  <c r="F6534" i="14"/>
  <c r="F6535" i="14"/>
  <c r="F6536" i="14"/>
  <c r="F6537" i="14"/>
  <c r="F6538" i="14"/>
  <c r="F6539" i="14"/>
  <c r="F6540" i="14"/>
  <c r="F6541" i="14"/>
  <c r="F6542" i="14"/>
  <c r="F6543" i="14"/>
  <c r="F6544" i="14"/>
  <c r="F6545" i="14"/>
  <c r="F6546" i="14"/>
  <c r="F6547" i="14"/>
  <c r="F6548" i="14"/>
  <c r="F6549" i="14"/>
  <c r="F6550" i="14"/>
  <c r="F6551" i="14"/>
  <c r="F6552" i="14"/>
  <c r="F6553" i="14"/>
  <c r="F6554" i="14"/>
  <c r="F6555" i="14"/>
  <c r="F6556" i="14"/>
  <c r="F6557" i="14"/>
  <c r="F6558" i="14"/>
  <c r="F6559" i="14"/>
  <c r="F6560" i="14"/>
  <c r="F6561" i="14"/>
  <c r="F6562" i="14"/>
  <c r="F6563" i="14"/>
  <c r="F6564" i="14"/>
  <c r="F6565" i="14"/>
  <c r="F6566" i="14"/>
  <c r="F6567" i="14"/>
  <c r="F6568" i="14"/>
  <c r="F6569" i="14"/>
  <c r="F6570" i="14"/>
  <c r="F6571" i="14"/>
  <c r="F6572" i="14"/>
  <c r="F6573" i="14"/>
  <c r="F6574" i="14"/>
  <c r="F6575" i="14"/>
  <c r="F6576" i="14"/>
  <c r="F6577" i="14"/>
  <c r="F6578" i="14"/>
  <c r="F6579" i="14"/>
  <c r="F6580" i="14"/>
  <c r="F6581" i="14"/>
  <c r="F6582" i="14"/>
  <c r="F6583" i="14"/>
  <c r="F6584" i="14"/>
  <c r="F6585" i="14"/>
  <c r="F6586" i="14"/>
  <c r="F6587" i="14"/>
  <c r="F6588" i="14"/>
  <c r="F6589" i="14"/>
  <c r="F6590" i="14"/>
  <c r="F6591" i="14"/>
  <c r="F6592" i="14"/>
  <c r="F6593" i="14"/>
  <c r="F6594" i="14"/>
  <c r="F6595" i="14"/>
  <c r="F6596" i="14"/>
  <c r="F6597" i="14"/>
  <c r="F6598" i="14"/>
  <c r="F6599" i="14"/>
  <c r="F6600" i="14"/>
  <c r="F6601" i="14"/>
  <c r="F6602" i="14"/>
  <c r="F6603" i="14"/>
  <c r="F6604" i="14"/>
  <c r="F6605" i="14"/>
  <c r="F6606" i="14"/>
  <c r="F6607" i="14"/>
  <c r="F6608" i="14"/>
  <c r="F6609" i="14"/>
  <c r="F6610" i="14"/>
  <c r="F6611" i="14"/>
  <c r="F6612" i="14"/>
  <c r="F6613" i="14"/>
  <c r="F6614" i="14"/>
  <c r="F6615" i="14"/>
  <c r="F6616" i="14"/>
  <c r="F6617" i="14"/>
  <c r="F6618" i="14"/>
  <c r="F6619" i="14"/>
  <c r="F6620" i="14"/>
  <c r="F6621" i="14"/>
  <c r="F6622" i="14"/>
  <c r="F6623" i="14"/>
  <c r="F6624" i="14"/>
  <c r="F6625" i="14"/>
  <c r="F6626" i="14"/>
  <c r="F6627" i="14"/>
  <c r="F6628" i="14"/>
  <c r="F6629" i="14"/>
  <c r="F6630" i="14"/>
  <c r="F6631" i="14"/>
  <c r="F6632" i="14"/>
  <c r="F6633" i="14"/>
  <c r="F6634" i="14"/>
  <c r="F6635" i="14"/>
  <c r="F6636" i="14"/>
  <c r="F6637" i="14"/>
  <c r="F6638" i="14"/>
  <c r="F6639" i="14"/>
  <c r="F6640" i="14"/>
  <c r="F6641" i="14"/>
  <c r="F6642" i="14"/>
  <c r="F6643" i="14"/>
  <c r="F6644" i="14"/>
  <c r="F6645" i="14"/>
  <c r="F6646" i="14"/>
  <c r="F6647" i="14"/>
  <c r="F6648" i="14"/>
  <c r="F6649" i="14"/>
  <c r="F6650" i="14"/>
  <c r="F6651" i="14"/>
  <c r="F6652" i="14"/>
  <c r="F6653" i="14"/>
  <c r="F6654" i="14"/>
  <c r="F6655" i="14"/>
  <c r="F6656" i="14"/>
  <c r="F6657" i="14"/>
  <c r="F6658" i="14"/>
  <c r="F6659" i="14"/>
  <c r="F6660" i="14"/>
  <c r="F6661" i="14"/>
  <c r="F6662" i="14"/>
  <c r="F6663" i="14"/>
  <c r="F6664" i="14"/>
  <c r="F6665" i="14"/>
  <c r="F6666" i="14"/>
  <c r="F6667" i="14"/>
  <c r="F6668" i="14"/>
  <c r="F6669" i="14"/>
  <c r="F6670" i="14"/>
  <c r="F6671" i="14"/>
  <c r="F6672" i="14"/>
  <c r="F6673" i="14"/>
  <c r="F6674" i="14"/>
  <c r="F6675" i="14"/>
  <c r="F6676" i="14"/>
  <c r="F6677" i="14"/>
  <c r="F6678" i="14"/>
  <c r="F6679" i="14"/>
  <c r="F6680" i="14"/>
  <c r="F6681" i="14"/>
  <c r="F6682" i="14"/>
  <c r="F6683" i="14"/>
  <c r="F6684" i="14"/>
  <c r="F6685" i="14"/>
  <c r="F6686" i="14"/>
  <c r="F6687" i="14"/>
  <c r="F6688" i="14"/>
  <c r="F6689" i="14"/>
  <c r="F6690" i="14"/>
  <c r="F6691" i="14"/>
  <c r="F6692" i="14"/>
  <c r="F6693" i="14"/>
  <c r="F6694" i="14"/>
  <c r="F6695" i="14"/>
  <c r="F6696" i="14"/>
  <c r="F6697" i="14"/>
  <c r="F6698" i="14"/>
  <c r="F6699" i="14"/>
  <c r="F6700" i="14"/>
  <c r="F6701" i="14"/>
  <c r="F6702" i="14"/>
  <c r="F6703" i="14"/>
  <c r="F6704" i="14"/>
  <c r="F6705" i="14"/>
  <c r="F6706" i="14"/>
  <c r="F6707" i="14"/>
  <c r="F6708" i="14"/>
  <c r="F6709" i="14"/>
  <c r="F6710" i="14"/>
  <c r="F6711" i="14"/>
  <c r="F6712" i="14"/>
  <c r="F6713" i="14"/>
  <c r="F6714" i="14"/>
  <c r="F6715" i="14"/>
  <c r="F6716" i="14"/>
  <c r="F6717" i="14"/>
  <c r="F6718" i="14"/>
  <c r="F6719" i="14"/>
  <c r="F6720" i="14"/>
  <c r="F6721" i="14"/>
  <c r="F6722" i="14"/>
  <c r="F6723" i="14"/>
  <c r="F6724" i="14"/>
  <c r="F6725" i="14"/>
  <c r="F6726" i="14"/>
  <c r="F6727" i="14"/>
  <c r="F6728" i="14"/>
  <c r="F6729" i="14"/>
  <c r="F6730" i="14"/>
  <c r="F6731" i="14"/>
  <c r="F6732" i="14"/>
  <c r="F6733" i="14"/>
  <c r="F6734" i="14"/>
  <c r="F6735" i="14"/>
  <c r="F6736" i="14"/>
  <c r="F6737" i="14"/>
  <c r="F6738" i="14"/>
  <c r="F6739" i="14"/>
  <c r="F6740" i="14"/>
  <c r="F6741" i="14"/>
  <c r="F6742" i="14"/>
  <c r="F6743" i="14"/>
  <c r="F6744" i="14"/>
  <c r="F6745" i="14"/>
  <c r="F6746" i="14"/>
  <c r="F6747" i="14"/>
  <c r="F6748" i="14"/>
  <c r="F6749" i="14"/>
  <c r="F6750" i="14"/>
  <c r="F6751" i="14"/>
  <c r="F6752" i="14"/>
  <c r="F6753" i="14"/>
  <c r="F6754" i="14"/>
  <c r="F6755" i="14"/>
  <c r="F6756" i="14"/>
  <c r="F6757" i="14"/>
  <c r="F6758" i="14"/>
  <c r="F6759" i="14"/>
  <c r="F6760" i="14"/>
  <c r="F6761" i="14"/>
  <c r="F6762" i="14"/>
  <c r="F6763" i="14"/>
  <c r="F6764" i="14"/>
  <c r="F6765" i="14"/>
  <c r="F6766" i="14"/>
  <c r="F6767" i="14"/>
  <c r="F6768" i="14"/>
  <c r="F6769" i="14"/>
  <c r="F6770" i="14"/>
  <c r="F6771" i="14"/>
  <c r="F6772" i="14"/>
  <c r="F6773" i="14"/>
  <c r="F6774" i="14"/>
  <c r="F6775" i="14"/>
  <c r="F6776" i="14"/>
  <c r="F6777" i="14"/>
  <c r="F6778" i="14"/>
  <c r="F6779" i="14"/>
  <c r="F6780" i="14"/>
  <c r="F6781" i="14"/>
  <c r="F6782" i="14"/>
  <c r="F6783" i="14"/>
  <c r="F6784" i="14"/>
  <c r="F6785" i="14"/>
  <c r="F6786" i="14"/>
  <c r="F6787" i="14"/>
  <c r="F6788" i="14"/>
  <c r="F6789" i="14"/>
  <c r="F6790" i="14"/>
  <c r="F6791" i="14"/>
  <c r="F6792" i="14"/>
  <c r="F6793" i="14"/>
  <c r="F6794" i="14"/>
  <c r="F6795" i="14"/>
  <c r="F6796" i="14"/>
  <c r="F6797" i="14"/>
  <c r="F6798" i="14"/>
  <c r="F6799" i="14"/>
  <c r="F6800" i="14"/>
  <c r="F6801" i="14"/>
  <c r="F6802" i="14"/>
  <c r="F6803" i="14"/>
  <c r="F6804" i="14"/>
  <c r="F6805" i="14"/>
  <c r="F6806" i="14"/>
  <c r="F6807" i="14"/>
  <c r="F6808" i="14"/>
  <c r="F6809" i="14"/>
  <c r="F6810" i="14"/>
  <c r="F6811" i="14"/>
  <c r="F6812" i="14"/>
  <c r="F6813" i="14"/>
  <c r="F6814" i="14"/>
  <c r="F6815" i="14"/>
  <c r="F6816" i="14"/>
  <c r="F6817" i="14"/>
  <c r="F6818" i="14"/>
  <c r="F6819" i="14"/>
  <c r="F6820" i="14"/>
  <c r="F6821" i="14"/>
  <c r="F6822" i="14"/>
  <c r="F6823" i="14"/>
  <c r="F6824" i="14"/>
  <c r="F6825" i="14"/>
  <c r="F6826" i="14"/>
  <c r="F6827" i="14"/>
  <c r="F6828" i="14"/>
  <c r="F6829" i="14"/>
  <c r="F6830" i="14"/>
  <c r="F6831" i="14"/>
  <c r="F6832" i="14"/>
  <c r="F6833" i="14"/>
  <c r="F6834" i="14"/>
  <c r="F6835" i="14"/>
  <c r="F6836" i="14"/>
  <c r="F6837" i="14"/>
  <c r="F6838" i="14"/>
  <c r="F6839" i="14"/>
  <c r="F6840" i="14"/>
  <c r="F6841" i="14"/>
  <c r="F6842" i="14"/>
  <c r="F6843" i="14"/>
  <c r="F6844" i="14"/>
  <c r="F6845" i="14"/>
  <c r="F6846" i="14"/>
  <c r="F6847" i="14"/>
  <c r="F6848" i="14"/>
  <c r="F6849" i="14"/>
  <c r="F6850" i="14"/>
  <c r="F6851" i="14"/>
  <c r="F6852" i="14"/>
  <c r="F6853" i="14"/>
  <c r="F6854" i="14"/>
  <c r="F6855" i="14"/>
  <c r="F6856" i="14"/>
  <c r="F6857" i="14"/>
  <c r="F6858" i="14"/>
  <c r="F6859" i="14"/>
  <c r="F6860" i="14"/>
  <c r="F6861" i="14"/>
  <c r="F6862" i="14"/>
  <c r="F6863" i="14"/>
  <c r="F6864" i="14"/>
  <c r="F6865" i="14"/>
  <c r="F6866" i="14"/>
  <c r="F6867" i="14"/>
  <c r="F6868" i="14"/>
  <c r="F6869" i="14"/>
  <c r="F6870" i="14"/>
  <c r="F6871" i="14"/>
  <c r="F6872" i="14"/>
  <c r="F6873" i="14"/>
  <c r="F6874" i="14"/>
  <c r="F6875" i="14"/>
  <c r="F6876" i="14"/>
  <c r="F6877" i="14"/>
  <c r="F6878" i="14"/>
  <c r="F6879" i="14"/>
  <c r="F6880" i="14"/>
  <c r="F6881" i="14"/>
  <c r="F6882" i="14"/>
  <c r="F6883" i="14"/>
  <c r="F6884" i="14"/>
  <c r="F6885" i="14"/>
  <c r="F6886" i="14"/>
  <c r="F6887" i="14"/>
  <c r="F6888" i="14"/>
  <c r="F6889" i="14"/>
  <c r="F6890" i="14"/>
  <c r="F6891" i="14"/>
  <c r="F6892" i="14"/>
  <c r="F6893" i="14"/>
  <c r="F6894" i="14"/>
  <c r="F6895" i="14"/>
  <c r="F6896" i="14"/>
  <c r="F6897" i="14"/>
  <c r="F6898" i="14"/>
  <c r="F6899" i="14"/>
  <c r="F6900" i="14"/>
  <c r="F6901" i="14"/>
  <c r="F6902" i="14"/>
  <c r="F6903" i="14"/>
  <c r="F6904" i="14"/>
  <c r="F6905" i="14"/>
  <c r="F6906" i="14"/>
  <c r="F6907" i="14"/>
  <c r="F6908" i="14"/>
  <c r="F6909" i="14"/>
  <c r="F6910" i="14"/>
  <c r="F6911" i="14"/>
  <c r="F6912" i="14"/>
  <c r="F6913" i="14"/>
  <c r="F6914" i="14"/>
  <c r="F6915" i="14"/>
  <c r="F6916" i="14"/>
  <c r="F6917" i="14"/>
  <c r="F6918" i="14"/>
  <c r="F6919" i="14"/>
  <c r="F6920" i="14"/>
  <c r="F6921" i="14"/>
  <c r="F6922" i="14"/>
  <c r="F6923" i="14"/>
  <c r="F6924" i="14"/>
  <c r="F6925" i="14"/>
  <c r="F6926" i="14"/>
  <c r="F6927" i="14"/>
  <c r="F6928" i="14"/>
  <c r="F6929" i="14"/>
  <c r="F6930" i="14"/>
  <c r="F6931" i="14"/>
  <c r="F6932" i="14"/>
  <c r="F6933" i="14"/>
  <c r="F6934" i="14"/>
  <c r="F6935" i="14"/>
  <c r="F6936" i="14"/>
  <c r="F6937" i="14"/>
  <c r="F6938" i="14"/>
  <c r="F6939" i="14"/>
  <c r="F6940" i="14"/>
  <c r="F6941" i="14"/>
  <c r="F6942" i="14"/>
  <c r="F6943" i="14"/>
  <c r="F6944" i="14"/>
  <c r="F6945" i="14"/>
  <c r="F6946" i="14"/>
  <c r="F6947" i="14"/>
  <c r="F6948" i="14"/>
  <c r="F6949" i="14"/>
  <c r="F6950" i="14"/>
  <c r="F6951" i="14"/>
  <c r="F6952" i="14"/>
  <c r="F6953" i="14"/>
  <c r="F6954" i="14"/>
  <c r="F6955" i="14"/>
  <c r="F6956" i="14"/>
  <c r="F6957" i="14"/>
  <c r="F6958" i="14"/>
  <c r="F6959" i="14"/>
  <c r="F6960" i="14"/>
  <c r="F6961" i="14"/>
  <c r="F6962" i="14"/>
  <c r="F6963" i="14"/>
  <c r="F6964" i="14"/>
  <c r="F6965" i="14"/>
  <c r="F6966" i="14"/>
  <c r="F6967" i="14"/>
  <c r="F6968" i="14"/>
  <c r="F6969" i="14"/>
  <c r="F6970" i="14"/>
  <c r="F6971" i="14"/>
  <c r="F6972" i="14"/>
  <c r="F6973" i="14"/>
  <c r="F6974" i="14"/>
  <c r="F6975" i="14"/>
  <c r="F6976" i="14"/>
  <c r="F6977" i="14"/>
  <c r="F6978" i="14"/>
  <c r="F6979" i="14"/>
  <c r="F6980" i="14"/>
  <c r="F6981" i="14"/>
  <c r="F6982" i="14"/>
  <c r="F6983" i="14"/>
  <c r="F6984" i="14"/>
  <c r="F6985" i="14"/>
  <c r="F6986" i="14"/>
  <c r="F6987" i="14"/>
  <c r="F6988" i="14"/>
  <c r="F6989" i="14"/>
  <c r="F6990" i="14"/>
  <c r="F6991" i="14"/>
  <c r="F6992" i="14"/>
  <c r="F6993" i="14"/>
  <c r="F6994" i="14"/>
  <c r="F6995" i="14"/>
  <c r="F6996" i="14"/>
  <c r="F6997" i="14"/>
  <c r="F6998" i="14"/>
  <c r="F6999" i="14"/>
  <c r="F7000" i="14"/>
  <c r="F7001" i="14"/>
  <c r="F7002" i="14"/>
  <c r="F7003" i="14"/>
  <c r="F7004" i="14"/>
  <c r="F7005" i="14"/>
  <c r="F7006" i="14"/>
  <c r="F7007" i="14"/>
  <c r="F7008" i="14"/>
  <c r="F7009" i="14"/>
  <c r="F7010" i="14"/>
  <c r="F7011" i="14"/>
  <c r="F7012" i="14"/>
  <c r="F7013" i="14"/>
  <c r="F7014" i="14"/>
  <c r="F7015" i="14"/>
  <c r="F7016" i="14"/>
  <c r="F7017" i="14"/>
  <c r="F7018" i="14"/>
  <c r="F7019" i="14"/>
  <c r="F7020" i="14"/>
  <c r="F7021" i="14"/>
  <c r="F7022" i="14"/>
  <c r="F7023" i="14"/>
  <c r="F7024" i="14"/>
  <c r="F7025" i="14"/>
  <c r="F7026" i="14"/>
  <c r="F7027" i="14"/>
  <c r="F7028" i="14"/>
  <c r="F7029" i="14"/>
  <c r="F7030" i="14"/>
  <c r="F7031" i="14"/>
  <c r="F7032" i="14"/>
  <c r="F7033" i="14"/>
  <c r="F7034" i="14"/>
  <c r="F7035" i="14"/>
  <c r="F7036" i="14"/>
  <c r="F7037" i="14"/>
  <c r="F7038" i="14"/>
  <c r="F7039" i="14"/>
  <c r="F7040" i="14"/>
  <c r="F7041" i="14"/>
  <c r="F7042" i="14"/>
  <c r="F7043" i="14"/>
  <c r="F7044" i="14"/>
  <c r="F7045" i="14"/>
  <c r="F7046" i="14"/>
  <c r="F7047" i="14"/>
  <c r="F7048" i="14"/>
  <c r="F7049" i="14"/>
  <c r="F7050" i="14"/>
  <c r="F7051" i="14"/>
  <c r="F7052" i="14"/>
  <c r="F7053" i="14"/>
  <c r="F7054" i="14"/>
  <c r="F7055" i="14"/>
  <c r="F7056" i="14"/>
  <c r="F7057" i="14"/>
  <c r="F7058" i="14"/>
  <c r="F7059" i="14"/>
  <c r="F7060" i="14"/>
  <c r="F7061" i="14"/>
  <c r="F7062" i="14"/>
  <c r="F7063" i="14"/>
  <c r="F7064" i="14"/>
  <c r="F7065" i="14"/>
  <c r="F7066" i="14"/>
  <c r="F7067" i="14"/>
  <c r="F7068" i="14"/>
  <c r="F7069" i="14"/>
  <c r="F7070" i="14"/>
  <c r="F7071" i="14"/>
  <c r="F7072" i="14"/>
  <c r="F7073" i="14"/>
  <c r="F7074" i="14"/>
  <c r="F7075" i="14"/>
  <c r="F7076" i="14"/>
  <c r="F7077" i="14"/>
  <c r="F7078" i="14"/>
  <c r="F7079" i="14"/>
  <c r="F7080" i="14"/>
  <c r="F7081" i="14"/>
  <c r="F7082" i="14"/>
  <c r="F7083" i="14"/>
  <c r="F7084" i="14"/>
  <c r="F7085" i="14"/>
  <c r="F7086" i="14"/>
  <c r="F7087" i="14"/>
  <c r="F7088" i="14"/>
  <c r="F7089" i="14"/>
  <c r="F7090" i="14"/>
  <c r="F7091" i="14"/>
  <c r="F7092" i="14"/>
  <c r="F7093" i="14"/>
  <c r="F7094" i="14"/>
  <c r="F7095" i="14"/>
  <c r="F7096" i="14"/>
  <c r="F7097" i="14"/>
  <c r="F7098" i="14"/>
  <c r="F7099" i="14"/>
  <c r="F7100" i="14"/>
  <c r="F7101" i="14"/>
  <c r="F7102" i="14"/>
  <c r="F7103" i="14"/>
  <c r="F7104" i="14"/>
  <c r="F7105" i="14"/>
  <c r="F7106" i="14"/>
  <c r="F7107" i="14"/>
  <c r="F7108" i="14"/>
  <c r="F7109" i="14"/>
  <c r="F7110" i="14"/>
  <c r="F7111" i="14"/>
  <c r="F7112" i="14"/>
  <c r="F7113" i="14"/>
  <c r="F7114" i="14"/>
  <c r="F7115" i="14"/>
  <c r="F7116" i="14"/>
  <c r="F7117" i="14"/>
  <c r="F7118" i="14"/>
  <c r="F7119" i="14"/>
  <c r="F7120" i="14"/>
  <c r="F7121" i="14"/>
  <c r="F7122" i="14"/>
  <c r="F7123" i="14"/>
  <c r="F7124" i="14"/>
  <c r="F7125" i="14"/>
  <c r="F7126" i="14"/>
  <c r="F7127" i="14"/>
  <c r="F7128" i="14"/>
  <c r="F7129" i="14"/>
  <c r="F7130" i="14"/>
  <c r="F7131" i="14"/>
  <c r="F7132" i="14"/>
  <c r="F7133" i="14"/>
  <c r="F7134" i="14"/>
  <c r="F7135" i="14"/>
  <c r="F7136" i="14"/>
  <c r="F7137" i="14"/>
  <c r="F7138" i="14"/>
  <c r="F7139" i="14"/>
  <c r="F7140" i="14"/>
  <c r="F7141" i="14"/>
  <c r="F7142" i="14"/>
  <c r="F7143" i="14"/>
  <c r="F7144" i="14"/>
  <c r="F7145" i="14"/>
  <c r="F7146" i="14"/>
  <c r="F7147" i="14"/>
  <c r="F7148" i="14"/>
  <c r="F7149" i="14"/>
  <c r="F7150" i="14"/>
  <c r="F7151" i="14"/>
  <c r="F7152" i="14"/>
  <c r="F7153" i="14"/>
  <c r="F7154" i="14"/>
  <c r="F7155" i="14"/>
  <c r="F7156" i="14"/>
  <c r="F7157" i="14"/>
  <c r="F7158" i="14"/>
  <c r="F7159" i="14"/>
  <c r="F7160" i="14"/>
  <c r="F7161" i="14"/>
  <c r="F7162" i="14"/>
  <c r="F7163" i="14"/>
  <c r="F7164" i="14"/>
  <c r="F7165" i="14"/>
  <c r="F7166" i="14"/>
  <c r="F7167" i="14"/>
  <c r="F7168" i="14"/>
  <c r="F7169" i="14"/>
  <c r="F7170" i="14"/>
  <c r="F7171" i="14"/>
  <c r="F7172" i="14"/>
  <c r="F7173" i="14"/>
  <c r="F7174" i="14"/>
  <c r="F7175" i="14"/>
  <c r="F7176" i="14"/>
  <c r="F7177" i="14"/>
  <c r="F7178" i="14"/>
  <c r="F7179" i="14"/>
  <c r="F7180" i="14"/>
  <c r="F7181" i="14"/>
  <c r="F7182" i="14"/>
  <c r="F7183" i="14"/>
  <c r="F7184" i="14"/>
  <c r="F7185" i="14"/>
  <c r="F7186" i="14"/>
  <c r="F7187" i="14"/>
  <c r="F7188" i="14"/>
  <c r="F7189" i="14"/>
  <c r="F7190" i="14"/>
  <c r="F7191" i="14"/>
  <c r="F7192" i="14"/>
  <c r="F7193" i="14"/>
  <c r="F7194" i="14"/>
  <c r="F7195" i="14"/>
  <c r="F7196" i="14"/>
  <c r="F7197" i="14"/>
  <c r="F7198" i="14"/>
  <c r="F7199" i="14"/>
  <c r="F7200" i="14"/>
  <c r="F7201" i="14"/>
  <c r="F7202" i="14"/>
  <c r="F7203" i="14"/>
  <c r="F7204" i="14"/>
  <c r="F7205" i="14"/>
  <c r="F7206" i="14"/>
  <c r="F7207" i="14"/>
  <c r="F7208" i="14"/>
  <c r="F7209" i="14"/>
  <c r="F7210" i="14"/>
  <c r="F7211" i="14"/>
  <c r="F7212" i="14"/>
  <c r="F7213" i="14"/>
  <c r="F7214" i="14"/>
  <c r="F7215" i="14"/>
  <c r="F7216" i="14"/>
  <c r="F7217" i="14"/>
  <c r="F7218" i="14"/>
  <c r="F7219" i="14"/>
  <c r="F7220" i="14"/>
  <c r="F7221" i="14"/>
  <c r="F7222" i="14"/>
  <c r="F7223" i="14"/>
  <c r="F7224" i="14"/>
  <c r="F7225" i="14"/>
  <c r="F7226" i="14"/>
  <c r="F7227" i="14"/>
  <c r="F7228" i="14"/>
  <c r="F7229" i="14"/>
  <c r="F7230" i="14"/>
  <c r="F7231" i="14"/>
  <c r="F7232" i="14"/>
  <c r="F7233" i="14"/>
  <c r="F7234" i="14"/>
  <c r="F7235" i="14"/>
  <c r="F7236" i="14"/>
  <c r="F7237" i="14"/>
  <c r="F7238" i="14"/>
  <c r="F7239" i="14"/>
  <c r="F7240" i="14"/>
  <c r="F7241" i="14"/>
  <c r="F7242" i="14"/>
  <c r="F7243" i="14"/>
  <c r="F7244" i="14"/>
  <c r="F7245" i="14"/>
  <c r="F7246" i="14"/>
  <c r="F7247" i="14"/>
  <c r="F7248" i="14"/>
  <c r="F7249" i="14"/>
  <c r="F7250" i="14"/>
  <c r="F7251" i="14"/>
  <c r="F7252" i="14"/>
  <c r="F7253" i="14"/>
  <c r="F7254" i="14"/>
  <c r="F7255" i="14"/>
  <c r="F7256" i="14"/>
  <c r="F7257" i="14"/>
  <c r="F7258" i="14"/>
  <c r="F7259" i="14"/>
  <c r="F7260" i="14"/>
  <c r="F7261" i="14"/>
  <c r="F7262" i="14"/>
  <c r="F7263" i="14"/>
  <c r="F7264" i="14"/>
  <c r="F7265" i="14"/>
  <c r="F7266" i="14"/>
  <c r="F7267" i="14"/>
  <c r="F7268" i="14"/>
  <c r="F7269" i="14"/>
  <c r="F7270" i="14"/>
  <c r="F7271" i="14"/>
  <c r="F7272" i="14"/>
  <c r="F7273" i="14"/>
  <c r="F7274" i="14"/>
  <c r="F7275" i="14"/>
  <c r="F7276" i="14"/>
  <c r="F7277" i="14"/>
  <c r="F7278" i="14"/>
  <c r="F7279" i="14"/>
  <c r="F7280" i="14"/>
  <c r="F7281" i="14"/>
  <c r="F7282" i="14"/>
  <c r="F7283" i="14"/>
  <c r="F7284" i="14"/>
  <c r="F7285" i="14"/>
  <c r="F7286" i="14"/>
  <c r="F7287" i="14"/>
  <c r="F7288" i="14"/>
  <c r="F7289" i="14"/>
  <c r="F7290" i="14"/>
  <c r="F7291" i="14"/>
  <c r="F7292" i="14"/>
  <c r="F7293" i="14"/>
  <c r="F7294" i="14"/>
  <c r="F7295" i="14"/>
  <c r="F7296" i="14"/>
  <c r="F7297" i="14"/>
  <c r="F7298" i="14"/>
  <c r="F7299" i="14"/>
  <c r="F7300" i="14"/>
  <c r="F7301" i="14"/>
  <c r="F7302" i="14"/>
  <c r="F7303" i="14"/>
  <c r="F7304" i="14"/>
  <c r="F7305" i="14"/>
  <c r="F7306" i="14"/>
  <c r="F7307" i="14"/>
  <c r="F7308" i="14"/>
  <c r="F7309" i="14"/>
  <c r="F7310" i="14"/>
  <c r="F7311" i="14"/>
  <c r="F7312" i="14"/>
  <c r="F7313" i="14"/>
  <c r="F7314" i="14"/>
  <c r="F7315" i="14"/>
  <c r="F7316" i="14"/>
  <c r="F7317" i="14"/>
  <c r="F7318" i="14"/>
  <c r="F7319" i="14"/>
  <c r="F7320" i="14"/>
  <c r="F7321" i="14"/>
  <c r="F7322" i="14"/>
  <c r="F7323" i="14"/>
  <c r="F7324" i="14"/>
  <c r="F7325" i="14"/>
  <c r="F7326" i="14"/>
  <c r="F7327" i="14"/>
  <c r="F7328" i="14"/>
  <c r="F7329" i="14"/>
  <c r="F7330" i="14"/>
  <c r="F7331" i="14"/>
  <c r="F7332" i="14"/>
  <c r="F7333" i="14"/>
  <c r="F7334" i="14"/>
  <c r="F7335" i="14"/>
  <c r="F7336" i="14"/>
  <c r="F7337" i="14"/>
  <c r="F7338" i="14"/>
  <c r="F7339" i="14"/>
  <c r="F7340" i="14"/>
  <c r="F7341" i="14"/>
  <c r="F7342" i="14"/>
  <c r="F7343" i="14"/>
  <c r="F7344" i="14"/>
  <c r="F7345" i="14"/>
  <c r="F7346" i="14"/>
  <c r="F7347" i="14"/>
  <c r="F7348" i="14"/>
  <c r="F7349" i="14"/>
  <c r="F7350" i="14"/>
  <c r="F7351" i="14"/>
  <c r="F7352" i="14"/>
  <c r="F7353" i="14"/>
  <c r="F7354" i="14"/>
  <c r="F7355" i="14"/>
  <c r="F7356" i="14"/>
  <c r="F7357" i="14"/>
  <c r="F7358" i="14"/>
  <c r="F7359" i="14"/>
  <c r="F7360" i="14"/>
  <c r="F7361" i="14"/>
  <c r="F7362" i="14"/>
  <c r="F7363" i="14"/>
  <c r="F7364" i="14"/>
  <c r="F7365" i="14"/>
  <c r="F7366" i="14"/>
  <c r="F7367" i="14"/>
  <c r="F7368" i="14"/>
  <c r="F7369" i="14"/>
  <c r="F7370" i="14"/>
  <c r="F7371" i="14"/>
  <c r="F7372" i="14"/>
  <c r="F7373" i="14"/>
  <c r="F7374" i="14"/>
  <c r="F7375" i="14"/>
  <c r="F7376" i="14"/>
  <c r="F7377" i="14"/>
  <c r="F7378" i="14"/>
  <c r="F7379" i="14"/>
  <c r="F7380" i="14"/>
  <c r="F7381" i="14"/>
  <c r="F7382" i="14"/>
  <c r="F7383" i="14"/>
  <c r="F7384" i="14"/>
  <c r="F7385" i="14"/>
  <c r="F7386" i="14"/>
  <c r="F7387" i="14"/>
  <c r="F7388" i="14"/>
  <c r="F7389" i="14"/>
  <c r="F7390" i="14"/>
  <c r="F7391" i="14"/>
  <c r="F7392" i="14"/>
  <c r="F7393" i="14"/>
  <c r="F7394" i="14"/>
  <c r="F7395" i="14"/>
  <c r="F7396" i="14"/>
  <c r="F7397" i="14"/>
  <c r="F7398" i="14"/>
  <c r="F7399" i="14"/>
  <c r="F7400" i="14"/>
  <c r="F7401" i="14"/>
  <c r="F7402" i="14"/>
  <c r="F7403" i="14"/>
  <c r="F7404" i="14"/>
  <c r="F7405" i="14"/>
  <c r="F7406" i="14"/>
  <c r="F7407" i="14"/>
  <c r="F7408" i="14"/>
  <c r="F7409" i="14"/>
  <c r="F7410" i="14"/>
  <c r="F7411" i="14"/>
  <c r="F7412" i="14"/>
  <c r="F7413" i="14"/>
  <c r="F7414" i="14"/>
  <c r="F7415" i="14"/>
  <c r="F7416" i="14"/>
  <c r="F7417" i="14"/>
  <c r="F7418" i="14"/>
  <c r="F7419" i="14"/>
  <c r="F7420" i="14"/>
  <c r="F7421" i="14"/>
  <c r="F7422" i="14"/>
  <c r="F7423" i="14"/>
  <c r="F7424" i="14"/>
  <c r="F7425" i="14"/>
  <c r="F7426" i="14"/>
  <c r="F7427" i="14"/>
  <c r="F7428" i="14"/>
  <c r="F7429" i="14"/>
  <c r="F7430" i="14"/>
  <c r="F7431" i="14"/>
  <c r="F7432" i="14"/>
  <c r="F7433" i="14"/>
  <c r="F7434" i="14"/>
  <c r="F7435" i="14"/>
  <c r="F7436" i="14"/>
  <c r="F7437" i="14"/>
  <c r="F7438" i="14"/>
  <c r="F7439" i="14"/>
  <c r="F7440" i="14"/>
  <c r="F7441" i="14"/>
  <c r="F7442" i="14"/>
  <c r="F7443" i="14"/>
  <c r="F7444" i="14"/>
  <c r="F7445" i="14"/>
  <c r="F7446" i="14"/>
  <c r="F7447" i="14"/>
  <c r="F7448" i="14"/>
  <c r="F7449" i="14"/>
  <c r="F7450" i="14"/>
  <c r="F7451" i="14"/>
  <c r="F7452" i="14"/>
  <c r="F7453" i="14"/>
  <c r="F7454" i="14"/>
  <c r="F7455" i="14"/>
  <c r="F7456" i="14"/>
  <c r="F7457" i="14"/>
  <c r="F7458" i="14"/>
  <c r="F7459" i="14"/>
  <c r="F7460" i="14"/>
  <c r="F7461" i="14"/>
  <c r="F7462" i="14"/>
  <c r="F7463" i="14"/>
  <c r="F7464" i="14"/>
  <c r="F7465" i="14"/>
  <c r="F7466" i="14"/>
  <c r="F7467" i="14"/>
  <c r="F7468" i="14"/>
  <c r="F7469" i="14"/>
  <c r="F7470" i="14"/>
  <c r="F7471" i="14"/>
  <c r="F7472" i="14"/>
  <c r="F7473" i="14"/>
  <c r="F7474" i="14"/>
  <c r="F7475" i="14"/>
  <c r="F7476" i="14"/>
  <c r="F7477" i="14"/>
  <c r="F7478" i="14"/>
  <c r="F7479" i="14"/>
  <c r="F7480" i="14"/>
  <c r="F7481" i="14"/>
  <c r="F7482" i="14"/>
  <c r="F7483" i="14"/>
  <c r="F7484" i="14"/>
  <c r="F7485" i="14"/>
  <c r="F7486" i="14"/>
  <c r="F7487" i="14"/>
  <c r="F7488" i="14"/>
  <c r="F7489" i="14"/>
  <c r="F7490" i="14"/>
  <c r="F7491" i="14"/>
  <c r="F7492" i="14"/>
  <c r="F7493" i="14"/>
  <c r="F7494" i="14"/>
  <c r="F7495" i="14"/>
  <c r="F7496" i="14"/>
  <c r="F7497" i="14"/>
  <c r="F7498" i="14"/>
  <c r="F7499" i="14"/>
  <c r="F7500" i="14"/>
  <c r="F7501" i="14"/>
  <c r="F7502" i="14"/>
  <c r="F7503" i="14"/>
  <c r="F7504" i="14"/>
  <c r="F7505" i="14"/>
  <c r="F7506" i="14"/>
  <c r="F7507" i="14"/>
  <c r="F7508" i="14"/>
  <c r="F7509" i="14"/>
  <c r="F7510" i="14"/>
  <c r="F7511" i="14"/>
  <c r="F7512" i="14"/>
  <c r="F7513" i="14"/>
  <c r="F7514" i="14"/>
  <c r="F7515" i="14"/>
  <c r="F7516" i="14"/>
  <c r="F7517" i="14"/>
  <c r="F7518" i="14"/>
  <c r="F7519" i="14"/>
  <c r="F7520" i="14"/>
  <c r="F7521" i="14"/>
  <c r="F7522" i="14"/>
  <c r="F7523" i="14"/>
  <c r="F7524" i="14"/>
  <c r="F7525" i="14"/>
  <c r="F7526" i="14"/>
  <c r="F7527" i="14"/>
  <c r="F7528" i="14"/>
  <c r="F7529" i="14"/>
  <c r="F7530" i="14"/>
  <c r="F7531" i="14"/>
  <c r="F7532" i="14"/>
  <c r="F7533" i="14"/>
  <c r="F7534" i="14"/>
  <c r="F7535" i="14"/>
  <c r="F7536" i="14"/>
  <c r="F7537" i="14"/>
  <c r="F7538" i="14"/>
  <c r="F7539" i="14"/>
  <c r="F7540" i="14"/>
  <c r="F7541" i="14"/>
  <c r="F7542" i="14"/>
  <c r="F7543" i="14"/>
  <c r="F7544" i="14"/>
  <c r="F7545" i="14"/>
  <c r="F7546" i="14"/>
  <c r="F7547" i="14"/>
  <c r="F7548" i="14"/>
  <c r="F7549" i="14"/>
  <c r="F7550" i="14"/>
  <c r="F7551" i="14"/>
  <c r="F7552" i="14"/>
  <c r="F7553" i="14"/>
  <c r="F7554" i="14"/>
  <c r="F7555" i="14"/>
  <c r="F7556" i="14"/>
  <c r="F7557" i="14"/>
  <c r="F7558" i="14"/>
  <c r="F7559" i="14"/>
  <c r="F7560" i="14"/>
  <c r="F7561" i="14"/>
  <c r="F7562" i="14"/>
  <c r="F7563" i="14"/>
  <c r="F7564" i="14"/>
  <c r="F7565" i="14"/>
  <c r="F7566" i="14"/>
  <c r="F7567" i="14"/>
  <c r="F7568" i="14"/>
  <c r="F7569" i="14"/>
  <c r="F7570" i="14"/>
  <c r="F7571" i="14"/>
  <c r="F7572" i="14"/>
  <c r="F7573" i="14"/>
  <c r="F7574" i="14"/>
  <c r="F7575" i="14"/>
  <c r="F7576" i="14"/>
  <c r="F7577" i="14"/>
  <c r="F7578" i="14"/>
  <c r="F7579" i="14"/>
  <c r="F7580" i="14"/>
  <c r="F7581" i="14"/>
  <c r="F7582" i="14"/>
  <c r="F7583" i="14"/>
  <c r="F7584" i="14"/>
  <c r="F7585" i="14"/>
  <c r="F7586" i="14"/>
  <c r="F7587" i="14"/>
  <c r="F7588" i="14"/>
  <c r="F7589" i="14"/>
  <c r="F7590" i="14"/>
  <c r="F7591" i="14"/>
  <c r="F7592" i="14"/>
  <c r="F7593" i="14"/>
  <c r="F7594" i="14"/>
  <c r="F7595" i="14"/>
  <c r="F7596" i="14"/>
  <c r="F7597" i="14"/>
  <c r="F7598" i="14"/>
  <c r="F7599" i="14"/>
  <c r="F7600" i="14"/>
  <c r="F7601" i="14"/>
  <c r="F7602" i="14"/>
  <c r="F7603" i="14"/>
  <c r="F7604" i="14"/>
  <c r="F7605" i="14"/>
  <c r="F7606" i="14"/>
  <c r="F7607" i="14"/>
  <c r="F7608" i="14"/>
  <c r="F7609" i="14"/>
  <c r="F7610" i="14"/>
  <c r="F7611" i="14"/>
  <c r="F7612" i="14"/>
  <c r="F7613" i="14"/>
  <c r="F7614" i="14"/>
  <c r="F7615" i="14"/>
  <c r="F7616" i="14"/>
  <c r="F7617" i="14"/>
  <c r="F7618" i="14"/>
  <c r="F7619" i="14"/>
  <c r="F7620" i="14"/>
  <c r="F7621" i="14"/>
  <c r="F7622" i="14"/>
  <c r="F7623" i="14"/>
  <c r="F7624" i="14"/>
  <c r="F7625" i="14"/>
  <c r="F7626" i="14"/>
  <c r="F7627" i="14"/>
  <c r="F7628" i="14"/>
  <c r="F7629" i="14"/>
  <c r="F7630" i="14"/>
  <c r="F7631" i="14"/>
  <c r="F7632" i="14"/>
  <c r="F7633" i="14"/>
  <c r="F7634" i="14"/>
  <c r="F7635" i="14"/>
  <c r="F7636" i="14"/>
  <c r="F7637" i="14"/>
  <c r="F7638" i="14"/>
  <c r="F7639" i="14"/>
  <c r="F7640" i="14"/>
  <c r="F7641" i="14"/>
  <c r="F7642" i="14"/>
  <c r="F7643" i="14"/>
  <c r="F7644" i="14"/>
  <c r="F7645" i="14"/>
  <c r="F7646" i="14"/>
  <c r="F7647" i="14"/>
  <c r="F7648" i="14"/>
  <c r="F7649" i="14"/>
  <c r="F7650" i="14"/>
  <c r="F7651" i="14"/>
  <c r="F7652" i="14"/>
  <c r="F7653" i="14"/>
  <c r="F7654" i="14"/>
  <c r="F7655" i="14"/>
  <c r="F7656" i="14"/>
  <c r="F7657" i="14"/>
  <c r="F7658" i="14"/>
  <c r="F7659" i="14"/>
  <c r="F7660" i="14"/>
  <c r="F7661" i="14"/>
  <c r="F7662" i="14"/>
  <c r="F7663" i="14"/>
  <c r="F7664" i="14"/>
  <c r="F7665" i="14"/>
  <c r="F7666" i="14"/>
  <c r="F7667" i="14"/>
  <c r="F7668" i="14"/>
  <c r="F7669" i="14"/>
  <c r="F7670" i="14"/>
  <c r="F7671" i="14"/>
  <c r="F7672" i="14"/>
  <c r="F7673" i="14"/>
  <c r="F7674" i="14"/>
  <c r="F7675" i="14"/>
  <c r="F7676" i="14"/>
  <c r="F7677" i="14"/>
  <c r="F7678" i="14"/>
  <c r="F7679" i="14"/>
  <c r="F7680" i="14"/>
  <c r="F7681" i="14"/>
  <c r="F7682" i="14"/>
  <c r="F7683" i="14"/>
  <c r="F7684" i="14"/>
  <c r="F7685" i="14"/>
  <c r="F7686" i="14"/>
  <c r="F7687" i="14"/>
  <c r="F7688" i="14"/>
  <c r="F7689" i="14"/>
  <c r="F7690" i="14"/>
  <c r="F7691" i="14"/>
  <c r="F7692" i="14"/>
  <c r="F7693" i="14"/>
  <c r="F7694" i="14"/>
  <c r="F7695" i="14"/>
  <c r="F7696" i="14"/>
  <c r="F7697" i="14"/>
  <c r="F7698" i="14"/>
  <c r="F7699" i="14"/>
  <c r="F7700" i="14"/>
  <c r="F7701" i="14"/>
  <c r="F7702" i="14"/>
  <c r="F7703" i="14"/>
  <c r="F7704" i="14"/>
  <c r="F7705" i="14"/>
  <c r="F7706" i="14"/>
  <c r="F7707" i="14"/>
  <c r="F7708" i="14"/>
  <c r="F7709" i="14"/>
  <c r="F7710" i="14"/>
  <c r="F7711" i="14"/>
  <c r="F7712" i="14"/>
  <c r="F7713" i="14"/>
  <c r="F7714" i="14"/>
  <c r="F7715" i="14"/>
  <c r="F7716" i="14"/>
  <c r="F7717" i="14"/>
  <c r="F7718" i="14"/>
  <c r="F7719" i="14"/>
  <c r="F7720" i="14"/>
  <c r="F7721" i="14"/>
  <c r="F7722" i="14"/>
  <c r="F7723" i="14"/>
  <c r="F7724" i="14"/>
  <c r="F7725" i="14"/>
  <c r="F7726" i="14"/>
  <c r="F7727" i="14"/>
  <c r="F7728" i="14"/>
  <c r="F7729" i="14"/>
  <c r="F7730" i="14"/>
  <c r="F7731" i="14"/>
  <c r="F7732" i="14"/>
  <c r="F7733" i="14"/>
  <c r="F7734" i="14"/>
  <c r="F7735" i="14"/>
  <c r="F7736" i="14"/>
  <c r="F7737" i="14"/>
  <c r="F7738" i="14"/>
  <c r="F7739" i="14"/>
  <c r="F7740" i="14"/>
  <c r="F7741" i="14"/>
  <c r="F7742" i="14"/>
  <c r="F7743" i="14"/>
  <c r="F7744" i="14"/>
  <c r="F7745" i="14"/>
  <c r="F7746" i="14"/>
  <c r="F7747" i="14"/>
  <c r="F7748" i="14"/>
  <c r="F7749" i="14"/>
  <c r="F7750" i="14"/>
  <c r="F7751" i="14"/>
  <c r="F7752" i="14"/>
  <c r="F7753" i="14"/>
  <c r="F7754" i="14"/>
  <c r="F7755" i="14"/>
  <c r="F7756" i="14"/>
  <c r="F7757" i="14"/>
  <c r="F7758" i="14"/>
  <c r="F7759" i="14"/>
  <c r="F7760" i="14"/>
  <c r="F7761" i="14"/>
  <c r="F7762" i="14"/>
  <c r="F7763" i="14"/>
  <c r="F7764" i="14"/>
  <c r="F7765" i="14"/>
  <c r="F7766" i="14"/>
  <c r="F7767" i="14"/>
  <c r="F7768" i="14"/>
  <c r="F7769" i="14"/>
  <c r="F7770" i="14"/>
  <c r="F7771" i="14"/>
  <c r="F7772" i="14"/>
  <c r="F7773" i="14"/>
  <c r="F7774" i="14"/>
  <c r="F7775" i="14"/>
  <c r="F7776" i="14"/>
  <c r="F7777" i="14"/>
  <c r="F7778" i="14"/>
  <c r="F7779" i="14"/>
  <c r="F7780" i="14"/>
  <c r="F7781" i="14"/>
  <c r="F7782" i="14"/>
  <c r="F7783" i="14"/>
  <c r="F7784" i="14"/>
  <c r="F7785" i="14"/>
  <c r="F7786" i="14"/>
  <c r="F7787" i="14"/>
  <c r="F7788" i="14"/>
  <c r="F7789" i="14"/>
  <c r="F7790" i="14"/>
  <c r="F7791" i="14"/>
  <c r="F7792" i="14"/>
  <c r="F7793" i="14"/>
  <c r="F7794" i="14"/>
  <c r="F7795" i="14"/>
  <c r="F7796" i="14"/>
  <c r="F7797" i="14"/>
  <c r="F7798" i="14"/>
  <c r="F7799" i="14"/>
  <c r="F7800" i="14"/>
  <c r="F7801" i="14"/>
  <c r="F7802" i="14"/>
  <c r="F7803" i="14"/>
  <c r="F7804" i="14"/>
  <c r="F7805" i="14"/>
  <c r="F7806" i="14"/>
  <c r="F7807" i="14"/>
  <c r="F7808" i="14"/>
  <c r="F7809" i="14"/>
  <c r="F7810" i="14"/>
  <c r="F7811" i="14"/>
  <c r="F7812" i="14"/>
  <c r="F7813" i="14"/>
  <c r="F7814" i="14"/>
  <c r="F7815" i="14"/>
  <c r="F7816" i="14"/>
  <c r="F7817" i="14"/>
  <c r="F7818" i="14"/>
  <c r="F7819" i="14"/>
  <c r="F7820" i="14"/>
  <c r="F7821" i="14"/>
  <c r="F7822" i="14"/>
  <c r="F7823" i="14"/>
  <c r="F7824" i="14"/>
  <c r="F7825" i="14"/>
  <c r="F7826" i="14"/>
  <c r="F7827" i="14"/>
  <c r="F7828" i="14"/>
  <c r="F7829" i="14"/>
  <c r="F7830" i="14"/>
  <c r="F7831" i="14"/>
  <c r="F7832" i="14"/>
  <c r="F7833" i="14"/>
  <c r="F7834" i="14"/>
  <c r="F7835" i="14"/>
  <c r="F7836" i="14"/>
  <c r="F7837" i="14"/>
  <c r="F7838" i="14"/>
  <c r="F7839" i="14"/>
  <c r="F7840" i="14"/>
  <c r="F7841" i="14"/>
  <c r="F7842" i="14"/>
  <c r="F7843" i="14"/>
  <c r="F7844" i="14"/>
  <c r="F7845" i="14"/>
  <c r="F7846" i="14"/>
  <c r="F7847" i="14"/>
  <c r="F7848" i="14"/>
  <c r="F7849" i="14"/>
  <c r="F7850" i="14"/>
  <c r="F7851" i="14"/>
  <c r="F7852" i="14"/>
  <c r="F7853" i="14"/>
  <c r="F7854" i="14"/>
  <c r="F7855" i="14"/>
  <c r="F7856" i="14"/>
  <c r="F7857" i="14"/>
  <c r="F7858" i="14"/>
  <c r="F7859" i="14"/>
  <c r="F7860" i="14"/>
  <c r="F7861" i="14"/>
  <c r="F7862" i="14"/>
  <c r="F7863" i="14"/>
  <c r="F7864" i="14"/>
  <c r="F7865" i="14"/>
  <c r="F7866" i="14"/>
  <c r="F7867" i="14"/>
  <c r="F7868" i="14"/>
  <c r="F7869" i="14"/>
  <c r="F7870" i="14"/>
  <c r="F7871" i="14"/>
  <c r="F7872" i="14"/>
  <c r="F7873" i="14"/>
  <c r="F7874" i="14"/>
  <c r="F7875" i="14"/>
  <c r="F7876" i="14"/>
  <c r="F7877" i="14"/>
  <c r="F7878" i="14"/>
  <c r="F7879" i="14"/>
  <c r="F7880" i="14"/>
  <c r="F7881" i="14"/>
  <c r="F7882" i="14"/>
  <c r="F7883" i="14"/>
  <c r="F7884" i="14"/>
  <c r="F7885" i="14"/>
  <c r="F7886" i="14"/>
  <c r="F7887" i="14"/>
  <c r="F7888" i="14"/>
  <c r="F7889" i="14"/>
  <c r="F7890" i="14"/>
  <c r="F7891" i="14"/>
  <c r="F7892" i="14"/>
  <c r="F7893" i="14"/>
  <c r="F7894" i="14"/>
  <c r="F7895" i="14"/>
  <c r="F7896" i="14"/>
  <c r="F7897" i="14"/>
  <c r="F7898" i="14"/>
  <c r="F7899" i="14"/>
  <c r="F7900" i="14"/>
  <c r="F7901" i="14"/>
  <c r="F7902" i="14"/>
  <c r="F7903" i="14"/>
  <c r="F7904" i="14"/>
  <c r="F7905" i="14"/>
  <c r="F7906" i="14"/>
  <c r="F7907" i="14"/>
  <c r="F7908" i="14"/>
  <c r="F7909" i="14"/>
  <c r="F7910" i="14"/>
  <c r="F7911" i="14"/>
  <c r="F7912" i="14"/>
  <c r="F7913" i="14"/>
  <c r="F7914" i="14"/>
  <c r="F7915" i="14"/>
  <c r="F7916" i="14"/>
  <c r="F7917" i="14"/>
  <c r="F7918" i="14"/>
  <c r="F7919" i="14"/>
  <c r="F7920" i="14"/>
  <c r="F7921" i="14"/>
  <c r="F7922" i="14"/>
  <c r="F7923" i="14"/>
  <c r="F7924" i="14"/>
  <c r="F7925" i="14"/>
  <c r="F7926" i="14"/>
  <c r="F7927" i="14"/>
  <c r="F7928" i="14"/>
  <c r="F7929" i="14"/>
  <c r="F7930" i="14"/>
  <c r="F7931" i="14"/>
  <c r="F7932" i="14"/>
  <c r="F7933" i="14"/>
  <c r="F7934" i="14"/>
  <c r="F7935" i="14"/>
  <c r="F7936" i="14"/>
  <c r="F7937" i="14"/>
  <c r="F7938" i="14"/>
  <c r="F7939" i="14"/>
  <c r="F7940" i="14"/>
  <c r="F7941" i="14"/>
  <c r="F7942" i="14"/>
  <c r="F7943" i="14"/>
  <c r="F7944" i="14"/>
  <c r="F7945" i="14"/>
  <c r="F7946" i="14"/>
  <c r="F7947" i="14"/>
  <c r="F7948" i="14"/>
  <c r="F7949" i="14"/>
  <c r="F7950" i="14"/>
  <c r="F7951" i="14"/>
  <c r="F7952" i="14"/>
  <c r="F7953" i="14"/>
  <c r="F7954" i="14"/>
  <c r="F7955" i="14"/>
  <c r="F7956" i="14"/>
  <c r="F7957" i="14"/>
  <c r="F7958" i="14"/>
  <c r="F7959" i="14"/>
  <c r="F7960" i="14"/>
  <c r="F7961" i="14"/>
  <c r="F7962" i="14"/>
  <c r="F7963" i="14"/>
  <c r="F7964" i="14"/>
  <c r="F7965" i="14"/>
  <c r="F7966" i="14"/>
  <c r="F7967" i="14"/>
  <c r="F7968" i="14"/>
  <c r="F7969" i="14"/>
  <c r="F7970" i="14"/>
  <c r="F7971" i="14"/>
  <c r="F7972" i="14"/>
  <c r="F7973" i="14"/>
  <c r="F7974" i="14"/>
  <c r="F7975" i="14"/>
  <c r="F7976" i="14"/>
  <c r="F7977" i="14"/>
  <c r="F7978" i="14"/>
  <c r="F7979" i="14"/>
  <c r="F7980" i="14"/>
  <c r="F7981" i="14"/>
  <c r="F7982" i="14"/>
  <c r="F7983" i="14"/>
  <c r="F7984" i="14"/>
  <c r="F7985" i="14"/>
  <c r="F7986" i="14"/>
  <c r="F7987" i="14"/>
  <c r="F7988" i="14"/>
  <c r="F7989" i="14"/>
  <c r="F7990" i="14"/>
  <c r="F7991" i="14"/>
  <c r="F7992" i="14"/>
  <c r="F7993" i="14"/>
  <c r="F7994" i="14"/>
  <c r="F7995" i="14"/>
  <c r="F7996" i="14"/>
  <c r="F7997" i="14"/>
  <c r="F7998" i="14"/>
  <c r="F7999" i="14"/>
  <c r="F8000" i="14"/>
  <c r="F8001" i="14"/>
  <c r="F8002" i="14"/>
  <c r="F8003" i="14"/>
  <c r="F8004" i="14"/>
  <c r="F8005" i="14"/>
  <c r="F8006" i="14"/>
  <c r="F8007" i="14"/>
  <c r="F8008" i="14"/>
  <c r="F8009" i="14"/>
  <c r="F8010" i="14"/>
  <c r="F8011" i="14"/>
  <c r="F8012" i="14"/>
  <c r="F8013" i="14"/>
  <c r="F8014" i="14"/>
  <c r="F8015" i="14"/>
  <c r="F8016" i="14"/>
  <c r="F8017" i="14"/>
  <c r="F8018" i="14"/>
  <c r="F8019" i="14"/>
  <c r="F8020" i="14"/>
  <c r="F8021" i="14"/>
  <c r="F8022" i="14"/>
  <c r="F8023" i="14"/>
  <c r="F8024" i="14"/>
  <c r="F8025" i="14"/>
  <c r="F8026" i="14"/>
  <c r="F8027" i="14"/>
  <c r="F8028" i="14"/>
  <c r="F8029" i="14"/>
  <c r="F8030" i="14"/>
  <c r="F8031" i="14"/>
  <c r="F8032" i="14"/>
  <c r="F8033" i="14"/>
  <c r="F8034" i="14"/>
  <c r="F8035" i="14"/>
  <c r="F8036" i="14"/>
  <c r="F8037" i="14"/>
  <c r="F8038" i="14"/>
  <c r="F8039" i="14"/>
  <c r="F8040" i="14"/>
  <c r="F8041" i="14"/>
  <c r="F8042" i="14"/>
  <c r="F8043" i="14"/>
  <c r="F8044" i="14"/>
  <c r="F8045" i="14"/>
  <c r="F8046" i="14"/>
  <c r="F8047" i="14"/>
  <c r="F8048" i="14"/>
  <c r="F8049" i="14"/>
  <c r="F8050" i="14"/>
  <c r="F8051" i="14"/>
  <c r="F8052" i="14"/>
  <c r="F8053" i="14"/>
  <c r="F8054" i="14"/>
  <c r="F8055" i="14"/>
  <c r="F8056" i="14"/>
  <c r="F8057" i="14"/>
  <c r="F8058" i="14"/>
  <c r="F8059" i="14"/>
  <c r="F8060" i="14"/>
  <c r="F8061" i="14"/>
  <c r="F8062" i="14"/>
  <c r="F8063" i="14"/>
  <c r="F8064" i="14"/>
  <c r="F8065" i="14"/>
  <c r="F8066" i="14"/>
  <c r="F8067" i="14"/>
  <c r="F8068" i="14"/>
  <c r="F8069" i="14"/>
  <c r="F8070" i="14"/>
  <c r="F8071" i="14"/>
  <c r="F8072" i="14"/>
  <c r="F8073" i="14"/>
  <c r="F8074" i="14"/>
  <c r="F8075" i="14"/>
  <c r="F8076" i="14"/>
  <c r="F8077" i="14"/>
  <c r="F8078" i="14"/>
  <c r="F8079" i="14"/>
  <c r="F8080" i="14"/>
  <c r="F8081" i="14"/>
  <c r="F8082" i="14"/>
  <c r="F8083" i="14"/>
  <c r="F8084" i="14"/>
  <c r="F8085" i="14"/>
  <c r="F8086" i="14"/>
  <c r="F8087" i="14"/>
  <c r="F8088" i="14"/>
  <c r="F8089" i="14"/>
  <c r="F8090" i="14"/>
  <c r="F8091" i="14"/>
  <c r="F8092" i="14"/>
  <c r="F8093" i="14"/>
  <c r="F8094" i="14"/>
  <c r="F8095" i="14"/>
  <c r="F8096" i="14"/>
  <c r="F8097" i="14"/>
  <c r="F8098" i="14"/>
  <c r="F8099" i="14"/>
  <c r="F8100" i="14"/>
  <c r="F8101" i="14"/>
  <c r="F8102" i="14"/>
  <c r="F8103" i="14"/>
  <c r="F8104" i="14"/>
  <c r="F8105" i="14"/>
  <c r="F8106" i="14"/>
  <c r="F8107" i="14"/>
  <c r="F8108" i="14"/>
  <c r="F8109" i="14"/>
  <c r="F8110" i="14"/>
  <c r="F8111" i="14"/>
  <c r="F8112" i="14"/>
  <c r="F8113" i="14"/>
  <c r="F8114" i="14"/>
  <c r="F8115" i="14"/>
  <c r="F8116" i="14"/>
  <c r="F8117" i="14"/>
  <c r="F8118" i="14"/>
  <c r="F8119" i="14"/>
  <c r="F8120" i="14"/>
  <c r="F8121" i="14"/>
  <c r="F8122" i="14"/>
  <c r="F8123" i="14"/>
  <c r="F8124" i="14"/>
  <c r="F8125" i="14"/>
  <c r="F8126" i="14"/>
  <c r="F8127" i="14"/>
  <c r="F8128" i="14"/>
  <c r="F8129" i="14"/>
  <c r="F8130" i="14"/>
  <c r="F8131" i="14"/>
  <c r="F8132" i="14"/>
  <c r="F8133" i="14"/>
  <c r="F8134" i="14"/>
  <c r="F8135" i="14"/>
  <c r="F8136" i="14"/>
  <c r="F8137" i="14"/>
  <c r="F8138" i="14"/>
  <c r="F8139" i="14"/>
  <c r="F8140" i="14"/>
  <c r="F8141" i="14"/>
  <c r="F8142" i="14"/>
  <c r="F8143" i="14"/>
  <c r="F8144" i="14"/>
  <c r="F8145" i="14"/>
  <c r="F8146" i="14"/>
  <c r="F8147" i="14"/>
  <c r="F8148" i="14"/>
  <c r="F8149" i="14"/>
  <c r="F8150" i="14"/>
  <c r="F8151" i="14"/>
  <c r="F8152" i="14"/>
  <c r="F8153" i="14"/>
  <c r="F8154" i="14"/>
  <c r="F8155" i="14"/>
  <c r="F8156" i="14"/>
  <c r="F8157" i="14"/>
  <c r="F8158" i="14"/>
  <c r="F8159" i="14"/>
  <c r="F8160" i="14"/>
  <c r="F8161" i="14"/>
  <c r="F8162" i="14"/>
  <c r="F8163" i="14"/>
  <c r="F8164" i="14"/>
  <c r="F8165" i="14"/>
  <c r="F8166" i="14"/>
  <c r="F8167" i="14"/>
  <c r="F8168" i="14"/>
  <c r="F8169" i="14"/>
  <c r="F8170" i="14"/>
  <c r="F8171" i="14"/>
  <c r="F8172" i="14"/>
  <c r="F8173" i="14"/>
  <c r="F8174" i="14"/>
  <c r="F8175" i="14"/>
  <c r="F8176" i="14"/>
  <c r="F8177" i="14"/>
  <c r="F8178" i="14"/>
  <c r="F8179" i="14"/>
  <c r="F8180" i="14"/>
  <c r="F8181" i="14"/>
  <c r="F8182" i="14"/>
  <c r="F8183" i="14"/>
  <c r="F8184" i="14"/>
  <c r="F8185" i="14"/>
  <c r="F8186" i="14"/>
  <c r="F8187" i="14"/>
  <c r="F8188" i="14"/>
  <c r="F8189" i="14"/>
  <c r="F8190" i="14"/>
  <c r="F8191" i="14"/>
  <c r="F8192" i="14"/>
  <c r="F8193" i="14"/>
  <c r="F8194" i="14"/>
  <c r="F8195" i="14"/>
  <c r="F8196" i="14"/>
  <c r="F8197" i="14"/>
  <c r="F8198" i="14"/>
  <c r="F8199" i="14"/>
  <c r="F8200" i="14"/>
  <c r="F8201" i="14"/>
  <c r="F8202" i="14"/>
  <c r="F8203" i="14"/>
  <c r="F8204" i="14"/>
  <c r="F8205" i="14"/>
  <c r="F8206" i="14"/>
  <c r="F8207" i="14"/>
  <c r="F8208" i="14"/>
  <c r="F8209" i="14"/>
  <c r="F8210" i="14"/>
  <c r="F8211" i="14"/>
  <c r="F8212" i="14"/>
  <c r="F8213" i="14"/>
  <c r="F8214" i="14"/>
  <c r="F8215" i="14"/>
  <c r="F8216" i="14"/>
  <c r="F8217" i="14"/>
  <c r="F8218" i="14"/>
  <c r="F8219" i="14"/>
  <c r="F8220" i="14"/>
  <c r="F8221" i="14"/>
  <c r="F8222" i="14"/>
  <c r="F8223" i="14"/>
  <c r="F8224" i="14"/>
  <c r="F8225" i="14"/>
  <c r="F8226" i="14"/>
  <c r="F8227" i="14"/>
  <c r="F8228" i="14"/>
  <c r="F8229" i="14"/>
  <c r="F8230" i="14"/>
  <c r="F8231" i="14"/>
  <c r="F8232" i="14"/>
  <c r="F8233" i="14"/>
  <c r="F8234" i="14"/>
  <c r="F8235" i="14"/>
  <c r="F8236" i="14"/>
  <c r="F8237" i="14"/>
  <c r="F8238" i="14"/>
  <c r="F8239" i="14"/>
  <c r="F8240" i="14"/>
  <c r="F8241" i="14"/>
  <c r="F8242" i="14"/>
  <c r="F8243" i="14"/>
  <c r="F8244" i="14"/>
  <c r="F8245" i="14"/>
  <c r="F8246" i="14"/>
  <c r="F8247" i="14"/>
  <c r="F8248" i="14"/>
  <c r="F8249" i="14"/>
  <c r="F8250" i="14"/>
  <c r="F8251" i="14"/>
  <c r="F8252" i="14"/>
  <c r="F8253" i="14"/>
  <c r="F8254" i="14"/>
  <c r="F8255" i="14"/>
  <c r="F8256" i="14"/>
  <c r="F8257" i="14"/>
  <c r="F8258" i="14"/>
  <c r="F8259" i="14"/>
  <c r="F8260" i="14"/>
  <c r="F8261" i="14"/>
  <c r="F8262" i="14"/>
  <c r="F8263" i="14"/>
  <c r="F8264" i="14"/>
  <c r="F8265" i="14"/>
  <c r="F8266" i="14"/>
  <c r="F8267" i="14"/>
  <c r="F8268" i="14"/>
  <c r="F8269" i="14"/>
  <c r="F8270" i="14"/>
  <c r="F8271" i="14"/>
  <c r="F8272" i="14"/>
  <c r="F8273" i="14"/>
  <c r="F8274" i="14"/>
  <c r="F8275" i="14"/>
  <c r="F8276" i="14"/>
  <c r="F8277" i="14"/>
  <c r="F8278" i="14"/>
  <c r="F8279" i="14"/>
  <c r="F8280" i="14"/>
  <c r="F8281" i="14"/>
  <c r="F8282" i="14"/>
  <c r="F8283" i="14"/>
  <c r="F8284" i="14"/>
  <c r="F8285" i="14"/>
  <c r="F8286" i="14"/>
  <c r="F8287" i="14"/>
  <c r="F8288" i="14"/>
  <c r="F8289" i="14"/>
  <c r="F8290" i="14"/>
  <c r="F8291" i="14"/>
  <c r="F8292" i="14"/>
  <c r="F8293" i="14"/>
  <c r="F8294" i="14"/>
  <c r="F8295" i="14"/>
  <c r="F8296" i="14"/>
  <c r="F8297" i="14"/>
  <c r="F8298" i="14"/>
  <c r="F8299" i="14"/>
  <c r="F8300" i="14"/>
  <c r="F8301" i="14"/>
  <c r="F8302" i="14"/>
  <c r="F8303" i="14"/>
  <c r="F8304" i="14"/>
  <c r="F8305" i="14"/>
  <c r="F8306" i="14"/>
  <c r="F8307" i="14"/>
  <c r="F8308" i="14"/>
  <c r="F8309" i="14"/>
  <c r="F8310" i="14"/>
  <c r="F8311" i="14"/>
  <c r="F8312" i="14"/>
  <c r="F8313" i="14"/>
  <c r="F8314" i="14"/>
  <c r="F8315" i="14"/>
  <c r="F8316" i="14"/>
  <c r="F8317" i="14"/>
  <c r="F8318" i="14"/>
  <c r="F8319" i="14"/>
  <c r="F8320" i="14"/>
  <c r="F8321" i="14"/>
  <c r="F8322" i="14"/>
  <c r="F8323" i="14"/>
  <c r="F8324" i="14"/>
  <c r="F8325" i="14"/>
  <c r="F8326" i="14"/>
  <c r="F8327" i="14"/>
  <c r="F8328" i="14"/>
  <c r="F8329" i="14"/>
  <c r="F8330" i="14"/>
  <c r="F8331" i="14"/>
  <c r="F8332" i="14"/>
  <c r="F8333" i="14"/>
  <c r="F8334" i="14"/>
  <c r="F8335" i="14"/>
  <c r="F8336" i="14"/>
  <c r="F8337" i="14"/>
  <c r="F8338" i="14"/>
  <c r="F8339" i="14"/>
  <c r="F8340" i="14"/>
  <c r="F8341" i="14"/>
  <c r="F8342" i="14"/>
  <c r="F8343" i="14"/>
  <c r="F8344" i="14"/>
  <c r="F8345" i="14"/>
  <c r="F8346" i="14"/>
  <c r="F8347" i="14"/>
  <c r="F8348" i="14"/>
  <c r="F8349" i="14"/>
  <c r="F8350" i="14"/>
  <c r="F8351" i="14"/>
  <c r="F8352" i="14"/>
  <c r="F8353" i="14"/>
  <c r="F8354" i="14"/>
  <c r="F8355" i="14"/>
  <c r="F8356" i="14"/>
  <c r="F8357" i="14"/>
  <c r="F8358" i="14"/>
  <c r="F8359" i="14"/>
  <c r="F8360" i="14"/>
  <c r="F8361" i="14"/>
  <c r="F8362" i="14"/>
  <c r="F8363" i="14"/>
  <c r="F8364" i="14"/>
  <c r="F8365" i="14"/>
  <c r="F8366" i="14"/>
  <c r="F8367" i="14"/>
  <c r="F8368" i="14"/>
  <c r="F8369" i="14"/>
  <c r="F8370" i="14"/>
  <c r="F8371" i="14"/>
  <c r="F8372" i="14"/>
  <c r="F8373" i="14"/>
  <c r="F8374" i="14"/>
  <c r="F8375" i="14"/>
  <c r="F8376" i="14"/>
  <c r="F8377" i="14"/>
  <c r="F8378" i="14"/>
  <c r="F8379" i="14"/>
  <c r="F8380" i="14"/>
  <c r="F8381" i="14"/>
  <c r="F8382" i="14"/>
  <c r="F8383" i="14"/>
  <c r="F8384" i="14"/>
  <c r="F8385" i="14"/>
  <c r="F8386" i="14"/>
  <c r="F8387" i="14"/>
  <c r="F8388" i="14"/>
  <c r="F8389" i="14"/>
  <c r="F8390" i="14"/>
  <c r="F8391" i="14"/>
  <c r="F8392" i="14"/>
  <c r="F8393" i="14"/>
  <c r="F8394" i="14"/>
  <c r="F8395" i="14"/>
  <c r="F8396" i="14"/>
  <c r="F8397" i="14"/>
  <c r="F8398" i="14"/>
  <c r="F8399" i="14"/>
  <c r="F8400" i="14"/>
  <c r="F8401" i="14"/>
  <c r="F8402" i="14"/>
  <c r="F8403" i="14"/>
  <c r="F8404" i="14"/>
  <c r="F8405" i="14"/>
  <c r="F8406" i="14"/>
  <c r="F8407" i="14"/>
  <c r="F8408" i="14"/>
  <c r="F8409" i="14"/>
  <c r="F8410" i="14"/>
  <c r="F8411" i="14"/>
  <c r="F8412" i="14"/>
  <c r="F8413" i="14"/>
  <c r="F8414" i="14"/>
  <c r="F8415" i="14"/>
  <c r="F8416" i="14"/>
  <c r="F8417" i="14"/>
  <c r="F8418" i="14"/>
  <c r="F8419" i="14"/>
  <c r="F8420" i="14"/>
  <c r="F8421" i="14"/>
  <c r="F8422" i="14"/>
  <c r="F8423" i="14"/>
  <c r="F8424" i="14"/>
  <c r="F8425" i="14"/>
  <c r="F8426" i="14"/>
  <c r="F8427" i="14"/>
  <c r="F8428" i="14"/>
  <c r="F8429" i="14"/>
  <c r="F8430" i="14"/>
  <c r="F8431" i="14"/>
  <c r="F8432" i="14"/>
  <c r="F8433" i="14"/>
  <c r="F8434" i="14"/>
  <c r="F8435" i="14"/>
  <c r="F8436" i="14"/>
  <c r="F8437" i="14"/>
  <c r="F8438" i="14"/>
  <c r="F8439" i="14"/>
  <c r="F8440" i="14"/>
  <c r="F8441" i="14"/>
  <c r="F8442" i="14"/>
  <c r="F8443" i="14"/>
  <c r="F8444" i="14"/>
  <c r="F8445" i="14"/>
  <c r="F8446" i="14"/>
  <c r="F8447" i="14"/>
  <c r="F8448" i="14"/>
  <c r="F8449" i="14"/>
  <c r="F8450" i="14"/>
  <c r="F8451" i="14"/>
  <c r="F8452" i="14"/>
  <c r="F8453" i="14"/>
  <c r="F8454" i="14"/>
  <c r="F8455" i="14"/>
  <c r="F8456" i="14"/>
  <c r="F8457" i="14"/>
  <c r="F8458" i="14"/>
  <c r="F8459" i="14"/>
  <c r="F8460" i="14"/>
  <c r="F8461" i="14"/>
  <c r="F8462" i="14"/>
  <c r="F8463" i="14"/>
  <c r="F8464" i="14"/>
  <c r="F8465" i="14"/>
  <c r="F8466" i="14"/>
  <c r="F8467" i="14"/>
  <c r="F8468" i="14"/>
  <c r="F8469" i="14"/>
  <c r="F8470" i="14"/>
  <c r="F8471" i="14"/>
  <c r="F8472" i="14"/>
  <c r="F8473" i="14"/>
  <c r="F8474" i="14"/>
  <c r="F8475" i="14"/>
  <c r="F8476" i="14"/>
  <c r="F8477" i="14"/>
  <c r="F8478" i="14"/>
  <c r="F8479" i="14"/>
  <c r="F8480" i="14"/>
  <c r="F8481" i="14"/>
  <c r="F8482" i="14"/>
  <c r="F8483" i="14"/>
  <c r="F8484" i="14"/>
  <c r="F8485" i="14"/>
  <c r="F8486" i="14"/>
  <c r="F8487" i="14"/>
  <c r="F8488" i="14"/>
  <c r="F8489" i="14"/>
  <c r="F8490" i="14"/>
  <c r="F8491" i="14"/>
  <c r="F8492" i="14"/>
  <c r="F8493" i="14"/>
  <c r="F8494" i="14"/>
  <c r="F8495" i="14"/>
  <c r="F8496" i="14"/>
  <c r="F8497" i="14"/>
  <c r="F8498" i="14"/>
  <c r="F8499" i="14"/>
  <c r="F8500" i="14"/>
  <c r="F8501" i="14"/>
  <c r="F8502" i="14"/>
  <c r="F8503" i="14"/>
  <c r="F8504" i="14"/>
  <c r="F8505" i="14"/>
  <c r="F8506" i="14"/>
  <c r="F8507" i="14"/>
  <c r="F8508" i="14"/>
  <c r="F8509" i="14"/>
  <c r="F8510" i="14"/>
  <c r="F8511" i="14"/>
  <c r="F8512" i="14"/>
  <c r="F8513" i="14"/>
  <c r="F8514" i="14"/>
  <c r="F8515" i="14"/>
  <c r="F8516" i="14"/>
  <c r="F8517" i="14"/>
  <c r="F8518" i="14"/>
  <c r="F8519" i="14"/>
  <c r="F8520" i="14"/>
  <c r="F8521" i="14"/>
  <c r="F8522" i="14"/>
  <c r="F8523" i="14"/>
  <c r="F8524" i="14"/>
  <c r="F8525" i="14"/>
  <c r="F8526" i="14"/>
  <c r="F8527" i="14"/>
  <c r="F8528" i="14"/>
  <c r="F8529" i="14"/>
  <c r="F8530" i="14"/>
  <c r="F8531" i="14"/>
  <c r="F8532" i="14"/>
  <c r="F8533" i="14"/>
  <c r="F8534" i="14"/>
  <c r="F8535" i="14"/>
  <c r="F8536" i="14"/>
  <c r="F8537" i="14"/>
  <c r="F8538" i="14"/>
  <c r="F8539" i="14"/>
  <c r="F8540" i="14"/>
  <c r="F8541" i="14"/>
  <c r="F8542" i="14"/>
  <c r="F8543" i="14"/>
  <c r="F8544" i="14"/>
  <c r="F8545" i="14"/>
  <c r="F8546" i="14"/>
  <c r="F8547" i="14"/>
  <c r="F8548" i="14"/>
  <c r="F8549" i="14"/>
  <c r="F8550" i="14"/>
  <c r="F8551" i="14"/>
  <c r="F8552" i="14"/>
  <c r="F8553" i="14"/>
  <c r="F8554" i="14"/>
  <c r="F8555" i="14"/>
  <c r="F8556" i="14"/>
  <c r="F8557" i="14"/>
  <c r="F8558" i="14"/>
  <c r="F8559" i="14"/>
  <c r="F8560" i="14"/>
  <c r="F8561" i="14"/>
  <c r="F8562" i="14"/>
  <c r="F8563" i="14"/>
  <c r="F8564" i="14"/>
  <c r="F8565" i="14"/>
  <c r="F8566" i="14"/>
  <c r="F8567" i="14"/>
  <c r="F8568" i="14"/>
  <c r="F8569" i="14"/>
  <c r="F8570" i="14"/>
  <c r="F8571" i="14"/>
  <c r="F8572" i="14"/>
  <c r="F8573" i="14"/>
  <c r="F8574" i="14"/>
  <c r="F8575" i="14"/>
  <c r="F8576" i="14"/>
  <c r="F8577" i="14"/>
  <c r="F8578" i="14"/>
  <c r="F8579" i="14"/>
  <c r="F8580" i="14"/>
  <c r="F8581" i="14"/>
  <c r="F8582" i="14"/>
  <c r="F8583" i="14"/>
  <c r="F8584" i="14"/>
  <c r="F8585" i="14"/>
  <c r="F8586" i="14"/>
  <c r="F8587" i="14"/>
  <c r="F8588" i="14"/>
  <c r="F8589" i="14"/>
  <c r="F8590" i="14"/>
  <c r="F8591" i="14"/>
  <c r="F8592" i="14"/>
  <c r="F8593" i="14"/>
  <c r="F8594" i="14"/>
  <c r="F8595" i="14"/>
  <c r="F8596" i="14"/>
  <c r="F8597" i="14"/>
  <c r="F8598" i="14"/>
  <c r="F8599" i="14"/>
  <c r="F8600" i="14"/>
  <c r="F8601" i="14"/>
  <c r="F8602" i="14"/>
  <c r="F8603" i="14"/>
  <c r="F8604" i="14"/>
  <c r="F8605" i="14"/>
  <c r="F8606" i="14"/>
  <c r="F8607" i="14"/>
  <c r="F8608" i="14"/>
  <c r="F8609" i="14"/>
  <c r="F8610" i="14"/>
  <c r="F8611" i="14"/>
  <c r="F8612" i="14"/>
  <c r="F8613" i="14"/>
  <c r="F8614" i="14"/>
  <c r="F8615" i="14"/>
  <c r="F8616" i="14"/>
  <c r="F8617" i="14"/>
  <c r="F8618" i="14"/>
  <c r="F8619" i="14"/>
  <c r="F8620" i="14"/>
  <c r="F8621" i="14"/>
  <c r="F8622" i="14"/>
  <c r="F8623" i="14"/>
  <c r="F8624" i="14"/>
  <c r="F8625" i="14"/>
  <c r="F8626" i="14"/>
  <c r="F8627" i="14"/>
  <c r="F8628" i="14"/>
  <c r="F8629" i="14"/>
  <c r="F8630" i="14"/>
  <c r="F8631" i="14"/>
  <c r="F8632" i="14"/>
  <c r="F8633" i="14"/>
  <c r="F8634" i="14"/>
  <c r="F8635" i="14"/>
  <c r="F8636" i="14"/>
  <c r="F8637" i="14"/>
  <c r="F8638" i="14"/>
  <c r="F8639" i="14"/>
  <c r="F8640" i="14"/>
  <c r="F8641" i="14"/>
  <c r="F8642" i="14"/>
  <c r="F8643" i="14"/>
  <c r="F8644" i="14"/>
  <c r="F8645" i="14"/>
  <c r="F8646" i="14"/>
  <c r="F8647" i="14"/>
  <c r="F8648" i="14"/>
  <c r="F8649" i="14"/>
  <c r="F8650" i="14"/>
  <c r="F8651" i="14"/>
  <c r="F8652" i="14"/>
  <c r="F8653" i="14"/>
  <c r="F8654" i="14"/>
  <c r="F8655" i="14"/>
  <c r="F8656" i="14"/>
  <c r="F8657" i="14"/>
  <c r="F8658" i="14"/>
  <c r="F8659" i="14"/>
  <c r="F8660" i="14"/>
  <c r="F8661" i="14"/>
  <c r="F8662" i="14"/>
  <c r="F8663" i="14"/>
  <c r="F8664" i="14"/>
  <c r="F8665" i="14"/>
  <c r="F8666" i="14"/>
  <c r="F8667" i="14"/>
  <c r="F8668" i="14"/>
  <c r="F8669" i="14"/>
  <c r="F8670" i="14"/>
  <c r="F8671" i="14"/>
  <c r="F8672" i="14"/>
  <c r="F8673" i="14"/>
  <c r="F8674" i="14"/>
  <c r="F8675" i="14"/>
  <c r="F8676" i="14"/>
  <c r="F8677" i="14"/>
  <c r="F8678" i="14"/>
  <c r="F8679" i="14"/>
  <c r="F8680" i="14"/>
  <c r="F8681" i="14"/>
  <c r="F8682" i="14"/>
  <c r="F8683" i="14"/>
  <c r="F8684" i="14"/>
  <c r="F8685" i="14"/>
  <c r="F8686" i="14"/>
  <c r="F8687" i="14"/>
  <c r="F8688" i="14"/>
  <c r="F8689" i="14"/>
  <c r="F8690" i="14"/>
  <c r="F8691" i="14"/>
  <c r="F8692" i="14"/>
  <c r="F8693" i="14"/>
  <c r="F8694" i="14"/>
  <c r="F8695" i="14"/>
  <c r="F8696" i="14"/>
  <c r="F8697" i="14"/>
  <c r="F8698" i="14"/>
  <c r="F8699" i="14"/>
  <c r="F8700" i="14"/>
  <c r="F8701" i="14"/>
  <c r="F8702" i="14"/>
  <c r="F8703" i="14"/>
  <c r="F8704" i="14"/>
  <c r="F8705" i="14"/>
  <c r="F8706" i="14"/>
  <c r="F8707" i="14"/>
  <c r="F8708" i="14"/>
  <c r="F8709" i="14"/>
  <c r="F8710" i="14"/>
  <c r="F8711" i="14"/>
  <c r="F8712" i="14"/>
  <c r="F8713" i="14"/>
  <c r="F8714" i="14"/>
  <c r="F8715" i="14"/>
  <c r="F8716" i="14"/>
  <c r="F8717" i="14"/>
  <c r="F8718" i="14"/>
  <c r="F8719" i="14"/>
  <c r="F8720" i="14"/>
  <c r="F8721" i="14"/>
  <c r="F8722" i="14"/>
  <c r="F8723" i="14"/>
  <c r="F8724" i="14"/>
  <c r="F8725" i="14"/>
  <c r="F8726" i="14"/>
  <c r="F8727" i="14"/>
  <c r="F8728" i="14"/>
  <c r="F8729" i="14"/>
  <c r="F8730" i="14"/>
  <c r="F8731" i="14"/>
  <c r="F8732" i="14"/>
  <c r="F8733" i="14"/>
  <c r="F8734" i="14"/>
  <c r="F8735" i="14"/>
  <c r="F8736" i="14"/>
  <c r="F8737" i="14"/>
  <c r="F8738" i="14"/>
  <c r="F8739" i="14"/>
  <c r="F8740" i="14"/>
  <c r="F8741" i="14"/>
  <c r="F8742" i="14"/>
  <c r="F8743" i="14"/>
  <c r="F8744" i="14"/>
  <c r="F8745" i="14"/>
  <c r="F8746" i="14"/>
  <c r="F8747" i="14"/>
  <c r="F8748" i="14"/>
  <c r="F8749" i="14"/>
  <c r="F8750" i="14"/>
  <c r="F8751" i="14"/>
  <c r="F8752" i="14"/>
  <c r="F8753" i="14"/>
  <c r="F8754" i="14"/>
  <c r="F8755" i="14"/>
  <c r="F8756" i="14"/>
  <c r="F8757" i="14"/>
  <c r="F8758" i="14"/>
  <c r="F8759" i="14"/>
  <c r="F8760" i="14"/>
  <c r="F8761" i="14"/>
  <c r="F8762" i="14"/>
  <c r="F8763" i="14"/>
  <c r="F8764" i="14"/>
  <c r="F8765" i="14"/>
  <c r="F8766" i="14"/>
  <c r="F8767" i="14"/>
  <c r="F8768" i="14"/>
  <c r="F8769" i="14"/>
  <c r="F8770" i="14"/>
  <c r="F8771" i="14"/>
  <c r="F8772" i="14"/>
  <c r="F8773" i="14"/>
  <c r="F8774" i="14"/>
  <c r="F8775" i="14"/>
  <c r="F8776" i="14"/>
  <c r="F8777" i="14"/>
  <c r="F8778" i="14"/>
  <c r="F8779" i="14"/>
  <c r="F8780" i="14"/>
  <c r="F8781" i="14"/>
  <c r="F8782" i="14"/>
  <c r="F8783" i="14"/>
  <c r="F8784" i="14"/>
  <c r="F8785" i="14"/>
  <c r="F8786" i="14"/>
  <c r="F8787" i="14"/>
  <c r="F8788" i="14"/>
  <c r="F8789" i="14"/>
  <c r="F8790" i="14"/>
  <c r="F8791" i="14"/>
  <c r="F8792" i="14"/>
  <c r="F8793" i="14"/>
  <c r="F8794" i="14"/>
  <c r="F8795" i="14"/>
  <c r="F8796" i="14"/>
  <c r="F8797" i="14"/>
  <c r="F8798" i="14"/>
  <c r="F8799" i="14"/>
  <c r="F8800" i="14"/>
  <c r="F8801" i="14"/>
  <c r="F8802" i="14"/>
  <c r="F8803" i="14"/>
  <c r="F8804" i="14"/>
  <c r="F8805" i="14"/>
  <c r="F8806" i="14"/>
  <c r="F8807" i="14"/>
  <c r="F8808" i="14"/>
  <c r="F8809" i="14"/>
  <c r="F8810" i="14"/>
  <c r="F8811" i="14"/>
  <c r="F8812" i="14"/>
  <c r="F8813" i="14"/>
  <c r="F8814" i="14"/>
  <c r="F8815" i="14"/>
  <c r="F8816" i="14"/>
  <c r="F8817" i="14"/>
  <c r="F8818" i="14"/>
  <c r="F8819" i="14"/>
  <c r="F8820" i="14"/>
  <c r="F8821" i="14"/>
  <c r="F8822" i="14"/>
  <c r="F8823" i="14"/>
  <c r="F8824" i="14"/>
  <c r="F8825" i="14"/>
  <c r="F8826" i="14"/>
  <c r="F8827" i="14"/>
  <c r="F8828" i="14"/>
  <c r="F8829" i="14"/>
  <c r="F8830" i="14"/>
  <c r="F8831" i="14"/>
  <c r="F8832" i="14"/>
  <c r="F8833" i="14"/>
  <c r="F8834" i="14"/>
  <c r="F8835" i="14"/>
  <c r="F8836" i="14"/>
  <c r="F8837" i="14"/>
  <c r="F8838" i="14"/>
  <c r="F8839" i="14"/>
  <c r="F8840" i="14"/>
  <c r="F8841" i="14"/>
  <c r="F8842" i="14"/>
  <c r="F8843" i="14"/>
  <c r="F8844" i="14"/>
  <c r="F8845" i="14"/>
  <c r="F8846" i="14"/>
  <c r="F8847" i="14"/>
  <c r="F8848" i="14"/>
  <c r="F8849" i="14"/>
  <c r="F8850" i="14"/>
  <c r="F8851" i="14"/>
  <c r="F8852" i="14"/>
  <c r="F8853" i="14"/>
  <c r="F8854" i="14"/>
  <c r="F8855" i="14"/>
  <c r="F8856" i="14"/>
  <c r="F8857" i="14"/>
  <c r="F8858" i="14"/>
  <c r="F8859" i="14"/>
  <c r="F8860" i="14"/>
  <c r="F8861" i="14"/>
  <c r="F8862" i="14"/>
  <c r="F8863" i="14"/>
  <c r="F8864" i="14"/>
  <c r="F8865" i="14"/>
  <c r="F8866" i="14"/>
  <c r="F8867" i="14"/>
  <c r="F8868" i="14"/>
  <c r="F8869" i="14"/>
  <c r="F8870" i="14"/>
  <c r="F8871" i="14"/>
  <c r="F8872" i="14"/>
  <c r="F8873" i="14"/>
  <c r="F8874" i="14"/>
  <c r="F8875" i="14"/>
  <c r="F8876" i="14"/>
  <c r="F8877" i="14"/>
  <c r="F8878" i="14"/>
  <c r="F8879" i="14"/>
  <c r="F8880" i="14"/>
  <c r="F8881" i="14"/>
  <c r="F8882" i="14"/>
  <c r="F8883" i="14"/>
  <c r="F8884" i="14"/>
  <c r="F8885" i="14"/>
  <c r="F8886" i="14"/>
  <c r="F8887" i="14"/>
  <c r="F8888" i="14"/>
  <c r="F8889" i="14"/>
  <c r="F8890" i="14"/>
  <c r="F8891" i="14"/>
  <c r="F8892" i="14"/>
  <c r="F8893" i="14"/>
  <c r="F8894" i="14"/>
  <c r="F8895" i="14"/>
  <c r="F8896" i="14"/>
  <c r="F8897" i="14"/>
  <c r="F8898" i="14"/>
  <c r="F8899" i="14"/>
  <c r="F8900" i="14"/>
  <c r="F8901" i="14"/>
  <c r="F8902" i="14"/>
  <c r="F8903" i="14"/>
  <c r="F8904" i="14"/>
  <c r="F8905" i="14"/>
  <c r="F8906" i="14"/>
  <c r="F8907" i="14"/>
  <c r="F8908" i="14"/>
  <c r="F8909" i="14"/>
  <c r="F8910" i="14"/>
  <c r="F8911" i="14"/>
  <c r="F8912" i="14"/>
  <c r="F8913" i="14"/>
  <c r="F8914" i="14"/>
  <c r="F8915" i="14"/>
  <c r="F8916" i="14"/>
  <c r="F8917" i="14"/>
  <c r="F8918" i="14"/>
  <c r="F8919" i="14"/>
  <c r="F8920" i="14"/>
  <c r="F8921" i="14"/>
  <c r="F8922" i="14"/>
  <c r="F8923" i="14"/>
  <c r="F8924" i="14"/>
  <c r="F8925" i="14"/>
  <c r="F8926" i="14"/>
  <c r="F8927" i="14"/>
  <c r="F8928" i="14"/>
  <c r="F8929" i="14"/>
  <c r="F8930" i="14"/>
  <c r="F8931" i="14"/>
  <c r="F8932" i="14"/>
  <c r="F8933" i="14"/>
  <c r="F8934" i="14"/>
  <c r="F8935" i="14"/>
  <c r="F8936" i="14"/>
  <c r="F8937" i="14"/>
  <c r="F8938" i="14"/>
  <c r="F8939" i="14"/>
  <c r="F8940" i="14"/>
  <c r="F8941" i="14"/>
  <c r="F8942" i="14"/>
  <c r="F8943" i="14"/>
  <c r="F8944" i="14"/>
  <c r="F8945" i="14"/>
  <c r="F8946" i="14"/>
  <c r="F8947" i="14"/>
  <c r="F8948" i="14"/>
  <c r="F8949" i="14"/>
  <c r="F8950" i="14"/>
  <c r="F8951" i="14"/>
  <c r="F8952" i="14"/>
  <c r="F8953" i="14"/>
  <c r="F8954" i="14"/>
  <c r="F8955" i="14"/>
  <c r="F8956" i="14"/>
  <c r="F8957" i="14"/>
  <c r="F8958" i="14"/>
  <c r="F8959" i="14"/>
  <c r="F8960" i="14"/>
  <c r="F8961" i="14"/>
  <c r="F8962" i="14"/>
  <c r="F8963" i="14"/>
  <c r="F8964" i="14"/>
  <c r="F8965" i="14"/>
  <c r="F8966" i="14"/>
  <c r="F8967" i="14"/>
  <c r="F8968" i="14"/>
  <c r="F8969" i="14"/>
  <c r="F8970" i="14"/>
  <c r="F8971" i="14"/>
  <c r="F8972" i="14"/>
  <c r="F8973" i="14"/>
  <c r="F8974" i="14"/>
  <c r="F8975" i="14"/>
  <c r="F8976" i="14"/>
  <c r="F8977" i="14"/>
  <c r="F8978" i="14"/>
  <c r="F8979" i="14"/>
  <c r="F8980" i="14"/>
  <c r="F8981" i="14"/>
  <c r="F8982" i="14"/>
  <c r="F8983" i="14"/>
  <c r="F8984" i="14"/>
  <c r="F8985" i="14"/>
  <c r="F8986" i="14"/>
  <c r="F8987" i="14"/>
  <c r="F8988" i="14"/>
  <c r="F8989" i="14"/>
  <c r="F8990" i="14"/>
  <c r="F8991" i="14"/>
  <c r="F8992" i="14"/>
  <c r="F8993" i="14"/>
  <c r="F8994" i="14"/>
  <c r="F8995" i="14"/>
  <c r="F8996" i="14"/>
  <c r="F8997" i="14"/>
  <c r="F8998" i="14"/>
  <c r="F8999" i="14"/>
  <c r="F9000" i="14"/>
  <c r="F9001" i="14"/>
  <c r="F9002" i="14"/>
  <c r="F9003" i="14"/>
  <c r="F9004" i="14"/>
  <c r="F9005" i="14"/>
  <c r="F9006" i="14"/>
  <c r="F9007" i="14"/>
  <c r="F9008" i="14"/>
  <c r="F9009" i="14"/>
  <c r="F9010" i="14"/>
  <c r="F9011" i="14"/>
  <c r="F9012" i="14"/>
  <c r="F9013" i="14"/>
  <c r="F9014" i="14"/>
  <c r="F9015" i="14"/>
  <c r="F9016" i="14"/>
  <c r="F9017" i="14"/>
  <c r="F9018" i="14"/>
  <c r="F9019" i="14"/>
  <c r="F9020" i="14"/>
  <c r="F9021" i="14"/>
  <c r="F9022" i="14"/>
  <c r="F9023" i="14"/>
  <c r="F9024" i="14"/>
  <c r="F9025" i="14"/>
  <c r="F9026" i="14"/>
  <c r="F9027" i="14"/>
  <c r="F9028" i="14"/>
  <c r="F9029" i="14"/>
  <c r="F9030" i="14"/>
  <c r="F9031" i="14"/>
  <c r="F9032" i="14"/>
  <c r="F9033" i="14"/>
  <c r="F9034" i="14"/>
  <c r="F9035" i="14"/>
  <c r="F9036" i="14"/>
  <c r="F9037" i="14"/>
  <c r="F9038" i="14"/>
  <c r="F9039" i="14"/>
  <c r="F9040" i="14"/>
  <c r="F9041" i="14"/>
  <c r="F9042" i="14"/>
  <c r="F9043" i="14"/>
  <c r="F9044" i="14"/>
  <c r="F9045" i="14"/>
  <c r="F9046" i="14"/>
  <c r="F9047" i="14"/>
  <c r="F9048" i="14"/>
  <c r="F9049" i="14"/>
  <c r="F9050" i="14"/>
  <c r="F9051" i="14"/>
  <c r="F9052" i="14"/>
  <c r="F9053" i="14"/>
  <c r="F9054" i="14"/>
  <c r="F9055" i="14"/>
  <c r="F9056" i="14"/>
  <c r="F9057" i="14"/>
  <c r="F9058" i="14"/>
  <c r="F9059" i="14"/>
  <c r="F9060" i="14"/>
  <c r="F9061" i="14"/>
  <c r="F9062" i="14"/>
  <c r="F9063" i="14"/>
  <c r="F9064" i="14"/>
  <c r="F9065" i="14"/>
  <c r="F9066" i="14"/>
  <c r="F9067" i="14"/>
  <c r="F9068" i="14"/>
  <c r="F9069" i="14"/>
  <c r="F9070" i="14"/>
  <c r="F9071" i="14"/>
  <c r="F9072" i="14"/>
  <c r="F9073" i="14"/>
  <c r="F9074" i="14"/>
  <c r="F9075" i="14"/>
  <c r="F9076" i="14"/>
  <c r="F9077" i="14"/>
  <c r="F9078" i="14"/>
  <c r="F9079" i="14"/>
  <c r="F9080" i="14"/>
  <c r="F9081" i="14"/>
  <c r="F9082" i="14"/>
  <c r="F9083" i="14"/>
  <c r="F9084" i="14"/>
  <c r="F9085" i="14"/>
  <c r="F9086" i="14"/>
  <c r="F9087" i="14"/>
  <c r="F9088" i="14"/>
  <c r="F9089" i="14"/>
  <c r="F9090" i="14"/>
  <c r="F9091" i="14"/>
  <c r="F9092" i="14"/>
  <c r="F9093" i="14"/>
  <c r="F9094" i="14"/>
  <c r="F9095" i="14"/>
  <c r="F9096" i="14"/>
  <c r="F9097" i="14"/>
  <c r="F9098" i="14"/>
  <c r="F9099" i="14"/>
  <c r="F9100" i="14"/>
  <c r="F9101" i="14"/>
  <c r="F9102" i="14"/>
  <c r="F9103" i="14"/>
  <c r="F9104" i="14"/>
  <c r="F9105" i="14"/>
  <c r="F9106" i="14"/>
  <c r="F9107" i="14"/>
  <c r="F9108" i="14"/>
  <c r="F9109" i="14"/>
  <c r="F9110" i="14"/>
  <c r="F9111" i="14"/>
  <c r="F9112" i="14"/>
  <c r="F9113" i="14"/>
  <c r="F9114" i="14"/>
  <c r="F9115" i="14"/>
  <c r="F9116" i="14"/>
  <c r="F9117" i="14"/>
  <c r="F9118" i="14"/>
  <c r="F9119" i="14"/>
  <c r="F9120" i="14"/>
  <c r="F9121" i="14"/>
  <c r="F9122" i="14"/>
  <c r="F9123" i="14"/>
  <c r="F9124" i="14"/>
  <c r="F9125" i="14"/>
  <c r="F9126" i="14"/>
  <c r="F9127" i="14"/>
  <c r="F9128" i="14"/>
  <c r="F9129" i="14"/>
  <c r="F9130" i="14"/>
  <c r="F9131" i="14"/>
  <c r="F9132" i="14"/>
  <c r="F9133" i="14"/>
  <c r="F9134" i="14"/>
  <c r="F9135" i="14"/>
  <c r="F9136" i="14"/>
  <c r="F9137" i="14"/>
  <c r="F9138" i="14"/>
  <c r="F9139" i="14"/>
  <c r="F9140" i="14"/>
  <c r="F9141" i="14"/>
  <c r="F9142" i="14"/>
  <c r="F9143" i="14"/>
  <c r="F9144" i="14"/>
  <c r="F9145" i="14"/>
  <c r="F9146" i="14"/>
  <c r="F9147" i="14"/>
  <c r="F9148" i="14"/>
  <c r="F9149" i="14"/>
  <c r="F9150" i="14"/>
  <c r="F9151" i="14"/>
  <c r="F9152" i="14"/>
  <c r="F9153" i="14"/>
  <c r="F9154" i="14"/>
  <c r="F9155" i="14"/>
  <c r="F9156" i="14"/>
  <c r="F9157" i="14"/>
  <c r="F9158" i="14"/>
  <c r="F9159" i="14"/>
  <c r="F9160" i="14"/>
  <c r="F9161" i="14"/>
  <c r="F9162" i="14"/>
  <c r="F9163" i="14"/>
  <c r="F9164" i="14"/>
  <c r="F9165" i="14"/>
  <c r="F9166" i="14"/>
  <c r="F9167" i="14"/>
  <c r="F9168" i="14"/>
  <c r="F9169" i="14"/>
  <c r="F9170" i="14"/>
  <c r="F9171" i="14"/>
  <c r="F9172" i="14"/>
  <c r="F9173" i="14"/>
  <c r="F9174" i="14"/>
  <c r="F9175" i="14"/>
  <c r="F9176" i="14"/>
  <c r="F9177" i="14"/>
  <c r="F9178" i="14"/>
  <c r="F9179" i="14"/>
  <c r="F9180" i="14"/>
  <c r="F9181" i="14"/>
  <c r="F9182" i="14"/>
  <c r="F9183" i="14"/>
  <c r="F9184" i="14"/>
  <c r="F9185" i="14"/>
  <c r="F9186" i="14"/>
  <c r="F9187" i="14"/>
  <c r="F9188" i="14"/>
  <c r="F9189" i="14"/>
  <c r="F9190" i="14"/>
  <c r="F9191" i="14"/>
  <c r="F9192" i="14"/>
  <c r="F9193" i="14"/>
  <c r="F9194" i="14"/>
  <c r="F9195" i="14"/>
  <c r="F9196" i="14"/>
  <c r="F9197" i="14"/>
  <c r="F9198" i="14"/>
  <c r="F9199" i="14"/>
  <c r="F9200" i="14"/>
  <c r="F9201" i="14"/>
  <c r="F9202" i="14"/>
  <c r="F9203" i="14"/>
  <c r="F9204" i="14"/>
  <c r="F9205" i="14"/>
  <c r="F9206" i="14"/>
  <c r="F9207" i="14"/>
  <c r="F9208" i="14"/>
  <c r="F9209" i="14"/>
  <c r="F9210" i="14"/>
  <c r="F9211" i="14"/>
  <c r="F9212" i="14"/>
  <c r="F9213" i="14"/>
  <c r="F9214" i="14"/>
  <c r="F9215" i="14"/>
  <c r="F9216" i="14"/>
  <c r="F9217" i="14"/>
  <c r="F9218" i="14"/>
  <c r="F9219" i="14"/>
  <c r="F9220" i="14"/>
  <c r="F9221" i="14"/>
  <c r="F9222" i="14"/>
  <c r="F9223" i="14"/>
  <c r="F9224" i="14"/>
  <c r="F9225" i="14"/>
  <c r="F9226" i="14"/>
  <c r="F9227" i="14"/>
  <c r="F9228" i="14"/>
  <c r="F9229" i="14"/>
  <c r="F9230" i="14"/>
  <c r="F9231" i="14"/>
  <c r="F9232" i="14"/>
  <c r="F9233" i="14"/>
  <c r="F9234" i="14"/>
  <c r="F9235" i="14"/>
  <c r="F9236" i="14"/>
  <c r="F9237" i="14"/>
  <c r="F9238" i="14"/>
  <c r="F9239" i="14"/>
  <c r="F9240" i="14"/>
  <c r="F9241" i="14"/>
  <c r="F9242" i="14"/>
  <c r="F9243" i="14"/>
  <c r="F9244" i="14"/>
  <c r="F9245" i="14"/>
  <c r="F9246" i="14"/>
  <c r="F9247" i="14"/>
  <c r="F9248" i="14"/>
  <c r="F9249" i="14"/>
  <c r="F9250" i="14"/>
  <c r="F9251" i="14"/>
  <c r="F9252" i="14"/>
  <c r="F9253" i="14"/>
  <c r="F9254" i="14"/>
  <c r="F9255" i="14"/>
  <c r="F9256" i="14"/>
  <c r="F9257" i="14"/>
  <c r="F9258" i="14"/>
  <c r="F9259" i="14"/>
  <c r="F9260" i="14"/>
  <c r="F9261" i="14"/>
  <c r="F9262" i="14"/>
  <c r="F9263" i="14"/>
  <c r="F9264" i="14"/>
  <c r="F9265" i="14"/>
  <c r="F9266" i="14"/>
  <c r="F9267" i="14"/>
  <c r="F9268" i="14"/>
  <c r="F9269" i="14"/>
  <c r="F9270" i="14"/>
  <c r="F9271" i="14"/>
  <c r="F9272" i="14"/>
  <c r="F9273" i="14"/>
  <c r="F9274" i="14"/>
  <c r="F9275" i="14"/>
  <c r="F9276" i="14"/>
  <c r="F9277" i="14"/>
  <c r="F9278" i="14"/>
  <c r="F9279" i="14"/>
  <c r="F9280" i="14"/>
  <c r="F9281" i="14"/>
  <c r="F9282" i="14"/>
  <c r="F9283" i="14"/>
  <c r="F9284" i="14"/>
  <c r="F9285" i="14"/>
  <c r="F9286" i="14"/>
  <c r="F9287" i="14"/>
  <c r="F9288" i="14"/>
  <c r="F9289" i="14"/>
  <c r="F9290" i="14"/>
  <c r="F9291" i="14"/>
  <c r="F9292" i="14"/>
  <c r="F9293" i="14"/>
  <c r="F9294" i="14"/>
  <c r="F9295" i="14"/>
  <c r="F9296" i="14"/>
  <c r="F9297" i="14"/>
  <c r="F9298" i="14"/>
  <c r="F9299" i="14"/>
  <c r="F9300" i="14"/>
  <c r="F9301" i="14"/>
  <c r="F9302" i="14"/>
  <c r="F9303" i="14"/>
  <c r="F9304" i="14"/>
  <c r="F9305" i="14"/>
  <c r="F9306" i="14"/>
  <c r="F9307" i="14"/>
  <c r="F9308" i="14"/>
  <c r="F9309" i="14"/>
  <c r="F9310" i="14"/>
  <c r="F9311" i="14"/>
  <c r="F9312" i="14"/>
  <c r="F9313" i="14"/>
  <c r="F9314" i="14"/>
  <c r="F9315" i="14"/>
  <c r="F9316" i="14"/>
  <c r="F9317" i="14"/>
  <c r="F9318" i="14"/>
  <c r="F9319" i="14"/>
  <c r="F9320" i="14"/>
  <c r="F9321" i="14"/>
  <c r="F9322" i="14"/>
  <c r="F9323" i="14"/>
  <c r="F9324" i="14"/>
  <c r="F9325" i="14"/>
  <c r="F9326" i="14"/>
  <c r="F9327" i="14"/>
  <c r="F9328" i="14"/>
  <c r="F9329" i="14"/>
  <c r="F9330" i="14"/>
  <c r="F9331" i="14"/>
  <c r="F9332" i="14"/>
  <c r="F9333" i="14"/>
  <c r="F9334" i="14"/>
  <c r="F9335" i="14"/>
  <c r="F9336" i="14"/>
  <c r="F9337" i="14"/>
  <c r="F9338" i="14"/>
  <c r="F9339" i="14"/>
  <c r="F9340" i="14"/>
  <c r="F9341" i="14"/>
  <c r="F9342" i="14"/>
  <c r="F9343" i="14"/>
  <c r="F9344" i="14"/>
  <c r="F9345" i="14"/>
  <c r="F9346" i="14"/>
  <c r="F9347" i="14"/>
  <c r="F9348" i="14"/>
  <c r="F9349" i="14"/>
  <c r="F9350" i="14"/>
  <c r="F9351" i="14"/>
  <c r="F9352" i="14"/>
  <c r="F9353" i="14"/>
  <c r="F9354" i="14"/>
  <c r="F9355" i="14"/>
  <c r="F9356" i="14"/>
  <c r="F9357" i="14"/>
  <c r="F9358" i="14"/>
  <c r="F9359" i="14"/>
  <c r="F9360" i="14"/>
  <c r="F9361" i="14"/>
  <c r="F9362" i="14"/>
  <c r="F9363" i="14"/>
  <c r="F9364" i="14"/>
  <c r="F9365" i="14"/>
  <c r="F9366" i="14"/>
  <c r="F9367" i="14"/>
  <c r="F9368" i="14"/>
  <c r="F9369" i="14"/>
  <c r="F9370" i="14"/>
  <c r="F9371" i="14"/>
  <c r="F9372" i="14"/>
  <c r="F9373" i="14"/>
  <c r="F9374" i="14"/>
  <c r="F9375" i="14"/>
  <c r="F9376" i="14"/>
  <c r="F9377" i="14"/>
  <c r="F9378" i="14"/>
  <c r="F9379" i="14"/>
  <c r="F9380" i="14"/>
  <c r="F9381" i="14"/>
  <c r="F9382" i="14"/>
  <c r="F9383" i="14"/>
  <c r="F9384" i="14"/>
  <c r="F9385" i="14"/>
  <c r="F9386" i="14"/>
  <c r="F9387" i="14"/>
  <c r="F9388" i="14"/>
  <c r="F9389" i="14"/>
  <c r="F9390" i="14"/>
  <c r="F9391" i="14"/>
  <c r="F9392" i="14"/>
  <c r="F9393" i="14"/>
  <c r="F9394" i="14"/>
  <c r="F9395" i="14"/>
  <c r="F9396" i="14"/>
  <c r="F9397" i="14"/>
  <c r="F9398" i="14"/>
  <c r="F9399" i="14"/>
  <c r="F9400" i="14"/>
  <c r="F9401" i="14"/>
  <c r="F9402" i="14"/>
  <c r="F9403" i="14"/>
  <c r="F9404" i="14"/>
  <c r="F9405" i="14"/>
  <c r="F9406" i="14"/>
  <c r="F9407" i="14"/>
  <c r="F9408" i="14"/>
  <c r="F9409" i="14"/>
  <c r="F9410" i="14"/>
  <c r="F9411" i="14"/>
  <c r="F9412" i="14"/>
  <c r="F9413" i="14"/>
  <c r="F9414" i="14"/>
  <c r="F9415" i="14"/>
  <c r="F9416" i="14"/>
  <c r="F9417" i="14"/>
  <c r="F9418" i="14"/>
  <c r="F9419" i="14"/>
  <c r="F9420" i="14"/>
  <c r="F9421" i="14"/>
  <c r="F9422" i="14"/>
  <c r="F9423" i="14"/>
  <c r="F9424" i="14"/>
  <c r="F9425" i="14"/>
  <c r="F9426" i="14"/>
  <c r="F9427" i="14"/>
  <c r="F9428" i="14"/>
  <c r="F9429" i="14"/>
  <c r="F9430" i="14"/>
  <c r="F9431" i="14"/>
  <c r="F9432" i="14"/>
  <c r="F9433" i="14"/>
  <c r="F9434" i="14"/>
  <c r="F9435" i="14"/>
  <c r="F9436" i="14"/>
  <c r="F9437" i="14"/>
  <c r="F9438" i="14"/>
  <c r="F9439" i="14"/>
  <c r="F9440" i="14"/>
  <c r="F9441" i="14"/>
  <c r="F9442" i="14"/>
  <c r="F9443" i="14"/>
  <c r="F9444" i="14"/>
  <c r="F9445" i="14"/>
  <c r="F9446" i="14"/>
  <c r="F9447" i="14"/>
  <c r="F9448" i="14"/>
  <c r="F9449" i="14"/>
  <c r="F9450" i="14"/>
  <c r="F9451" i="14"/>
  <c r="F9452" i="14"/>
  <c r="F9453" i="14"/>
  <c r="F9454" i="14"/>
  <c r="F9455" i="14"/>
  <c r="F9456" i="14"/>
  <c r="F9457" i="14"/>
  <c r="F9458" i="14"/>
  <c r="F9459" i="14"/>
  <c r="F9460" i="14"/>
  <c r="F9461" i="14"/>
  <c r="F9462" i="14"/>
  <c r="F9463" i="14"/>
  <c r="F9464" i="14"/>
  <c r="F9465" i="14"/>
  <c r="F9466" i="14"/>
  <c r="F9467" i="14"/>
  <c r="F9468" i="14"/>
  <c r="F9469" i="14"/>
  <c r="F9470" i="14"/>
  <c r="F9471" i="14"/>
  <c r="F9472" i="14"/>
  <c r="F9473" i="14"/>
  <c r="F9474" i="14"/>
  <c r="F9475" i="14"/>
  <c r="F9476" i="14"/>
  <c r="F9477" i="14"/>
  <c r="F9478" i="14"/>
  <c r="F9479" i="14"/>
  <c r="F9480" i="14"/>
  <c r="F9481" i="14"/>
  <c r="F9482" i="14"/>
  <c r="F9483" i="14"/>
  <c r="F9484" i="14"/>
  <c r="F9485" i="14"/>
  <c r="F9486" i="14"/>
  <c r="F9487" i="14"/>
  <c r="F9488" i="14"/>
  <c r="F9489" i="14"/>
  <c r="F9490" i="14"/>
  <c r="F9491" i="14"/>
  <c r="F9492" i="14"/>
  <c r="F9493" i="14"/>
  <c r="F9494" i="14"/>
  <c r="F9495" i="14"/>
  <c r="F9496" i="14"/>
  <c r="F9497" i="14"/>
  <c r="F9498" i="14"/>
  <c r="F9499" i="14"/>
  <c r="F9500" i="14"/>
  <c r="F9501" i="14"/>
  <c r="F9502" i="14"/>
  <c r="F9503" i="14"/>
  <c r="F9504" i="14"/>
  <c r="F9505" i="14"/>
  <c r="F9506" i="14"/>
  <c r="F9507" i="14"/>
  <c r="F9508" i="14"/>
  <c r="F9509" i="14"/>
  <c r="F9510" i="14"/>
  <c r="F9511" i="14"/>
  <c r="F9512" i="14"/>
  <c r="F9513" i="14"/>
  <c r="F9514" i="14"/>
  <c r="F9515" i="14"/>
  <c r="F9516" i="14"/>
  <c r="F9517" i="14"/>
  <c r="F9518" i="14"/>
  <c r="F9519" i="14"/>
  <c r="F9520" i="14"/>
  <c r="F9521" i="14"/>
  <c r="F9522" i="14"/>
  <c r="F9523" i="14"/>
  <c r="F9524" i="14"/>
  <c r="F9525" i="14"/>
  <c r="F9526" i="14"/>
  <c r="F9527" i="14"/>
  <c r="F9528" i="14"/>
  <c r="F9529" i="14"/>
  <c r="F9530" i="14"/>
  <c r="F9531" i="14"/>
  <c r="F9532" i="14"/>
  <c r="F9533" i="14"/>
  <c r="F9534" i="14"/>
  <c r="F9535" i="14"/>
  <c r="F9536" i="14"/>
  <c r="F9537" i="14"/>
  <c r="F9538" i="14"/>
  <c r="F9539" i="14"/>
  <c r="F9540" i="14"/>
  <c r="F9541" i="14"/>
  <c r="F9542" i="14"/>
  <c r="F9543" i="14"/>
  <c r="F9544" i="14"/>
  <c r="F9545" i="14"/>
  <c r="F9546" i="14"/>
  <c r="F9547" i="14"/>
  <c r="F9548" i="14"/>
  <c r="F9549" i="14"/>
  <c r="F9550" i="14"/>
  <c r="F9551" i="14"/>
  <c r="F9552" i="14"/>
  <c r="F9553" i="14"/>
  <c r="F9554" i="14"/>
  <c r="F9555" i="14"/>
  <c r="F9556" i="14"/>
  <c r="F9557" i="14"/>
  <c r="F9558" i="14"/>
  <c r="F9559" i="14"/>
  <c r="F9560" i="14"/>
  <c r="F9561" i="14"/>
  <c r="F9562" i="14"/>
  <c r="F9563" i="14"/>
  <c r="F9564" i="14"/>
  <c r="F9565" i="14"/>
  <c r="F9566" i="14"/>
  <c r="F9567" i="14"/>
  <c r="F9568" i="14"/>
  <c r="F9569" i="14"/>
  <c r="F9570" i="14"/>
  <c r="F9571" i="14"/>
  <c r="F9572" i="14"/>
  <c r="F9573" i="14"/>
  <c r="F9574" i="14"/>
  <c r="F9575" i="14"/>
  <c r="F9576" i="14"/>
  <c r="F9577" i="14"/>
  <c r="F9578" i="14"/>
  <c r="F9579" i="14"/>
  <c r="F9580" i="14"/>
  <c r="F9581" i="14"/>
  <c r="F9582" i="14"/>
  <c r="F9583" i="14"/>
  <c r="F9584" i="14"/>
  <c r="F9585" i="14"/>
  <c r="F9586" i="14"/>
  <c r="F9587" i="14"/>
  <c r="F9588" i="14"/>
  <c r="F9589" i="14"/>
  <c r="F9590" i="14"/>
  <c r="F9591" i="14"/>
  <c r="F9592" i="14"/>
  <c r="F9593" i="14"/>
  <c r="F9594" i="14"/>
  <c r="F9595" i="14"/>
  <c r="F9596" i="14"/>
  <c r="F9597" i="14"/>
  <c r="F9598" i="14"/>
  <c r="F9599" i="14"/>
  <c r="F9600" i="14"/>
  <c r="F9601" i="14"/>
  <c r="F9602" i="14"/>
  <c r="F9603" i="14"/>
  <c r="F9604" i="14"/>
  <c r="F9605" i="14"/>
  <c r="F9606" i="14"/>
  <c r="F9607" i="14"/>
  <c r="F9608" i="14"/>
  <c r="F9609" i="14"/>
  <c r="F9610" i="14"/>
  <c r="F9611" i="14"/>
  <c r="F9612" i="14"/>
  <c r="F9613" i="14"/>
  <c r="F9614" i="14"/>
  <c r="F9615" i="14"/>
  <c r="F9616" i="14"/>
  <c r="F9617" i="14"/>
  <c r="F9618" i="14"/>
  <c r="F9619" i="14"/>
  <c r="F9620" i="14"/>
  <c r="F9621" i="14"/>
  <c r="F9622" i="14"/>
  <c r="F9623" i="14"/>
  <c r="F9624" i="14"/>
  <c r="F9625" i="14"/>
  <c r="F9626" i="14"/>
  <c r="F9627" i="14"/>
  <c r="F9628" i="14"/>
  <c r="F9629" i="14"/>
  <c r="F9630" i="14"/>
  <c r="F9631" i="14"/>
  <c r="F9632" i="14"/>
  <c r="F9633" i="14"/>
  <c r="F9634" i="14"/>
  <c r="F9635" i="14"/>
  <c r="F9636" i="14"/>
  <c r="F9637" i="14"/>
  <c r="F9638" i="14"/>
  <c r="F9639" i="14"/>
  <c r="F9640" i="14"/>
  <c r="F9641" i="14"/>
  <c r="F9642" i="14"/>
  <c r="F9643" i="14"/>
  <c r="F9644" i="14"/>
  <c r="F9645" i="14"/>
  <c r="F9646" i="14"/>
  <c r="F9647" i="14"/>
  <c r="F9648" i="14"/>
  <c r="F9649" i="14"/>
  <c r="F9650" i="14"/>
  <c r="F9651" i="14"/>
  <c r="F9652" i="14"/>
  <c r="F9653" i="14"/>
  <c r="F9654" i="14"/>
  <c r="F9655" i="14"/>
  <c r="F9656" i="14"/>
  <c r="F9657" i="14"/>
  <c r="F9658" i="14"/>
  <c r="F9659" i="14"/>
  <c r="F9660" i="14"/>
  <c r="F9661" i="14"/>
  <c r="F9662" i="14"/>
  <c r="F9663" i="14"/>
  <c r="F9664" i="14"/>
  <c r="F9665" i="14"/>
  <c r="F9666" i="14"/>
  <c r="F9667" i="14"/>
  <c r="F9668" i="14"/>
  <c r="F9669" i="14"/>
  <c r="F9670" i="14"/>
  <c r="F9671" i="14"/>
  <c r="F9672" i="14"/>
  <c r="F9673" i="14"/>
  <c r="F9674" i="14"/>
  <c r="F9675" i="14"/>
  <c r="F9676" i="14"/>
  <c r="F9677" i="14"/>
  <c r="F9678" i="14"/>
  <c r="F9679" i="14"/>
  <c r="F9680" i="14"/>
  <c r="F9681" i="14"/>
  <c r="F9682" i="14"/>
  <c r="F9683" i="14"/>
  <c r="F9684" i="14"/>
  <c r="F9685" i="14"/>
  <c r="F9686" i="14"/>
  <c r="F9687" i="14"/>
  <c r="F9688" i="14"/>
  <c r="F9689" i="14"/>
  <c r="F9690" i="14"/>
  <c r="F9691" i="14"/>
  <c r="F9692" i="14"/>
  <c r="F9693" i="14"/>
  <c r="F9694" i="14"/>
  <c r="F9695" i="14"/>
  <c r="F9696" i="14"/>
  <c r="F9697" i="14"/>
  <c r="F9698" i="14"/>
  <c r="F9699" i="14"/>
  <c r="F9700" i="14"/>
  <c r="F9701" i="14"/>
  <c r="F9702" i="14"/>
  <c r="F9703" i="14"/>
  <c r="F9704" i="14"/>
  <c r="F9705" i="14"/>
  <c r="F9706" i="14"/>
  <c r="F9707" i="14"/>
  <c r="F9708" i="14"/>
  <c r="F9709" i="14"/>
  <c r="F9710" i="14"/>
  <c r="F9711" i="14"/>
  <c r="F9712" i="14"/>
  <c r="F9713" i="14"/>
  <c r="F9714" i="14"/>
  <c r="F9715" i="14"/>
  <c r="F9716" i="14"/>
  <c r="F9717" i="14"/>
  <c r="F9718" i="14"/>
  <c r="F9719" i="14"/>
  <c r="F9720" i="14"/>
  <c r="F9721" i="14"/>
  <c r="F9722" i="14"/>
  <c r="F9723" i="14"/>
  <c r="F9724" i="14"/>
  <c r="F9725" i="14"/>
  <c r="F9726" i="14"/>
  <c r="F9727" i="14"/>
  <c r="F9728" i="14"/>
  <c r="F9729" i="14"/>
  <c r="F9730" i="14"/>
  <c r="F9731" i="14"/>
  <c r="F9732" i="14"/>
  <c r="F9733" i="14"/>
  <c r="F9734" i="14"/>
  <c r="F9735" i="14"/>
  <c r="F9736" i="14"/>
  <c r="F9737" i="14"/>
  <c r="F9738" i="14"/>
  <c r="F9739" i="14"/>
  <c r="F9740" i="14"/>
  <c r="F9741" i="14"/>
  <c r="F9742" i="14"/>
  <c r="F9743" i="14"/>
  <c r="F9744" i="14"/>
  <c r="F9745" i="14"/>
  <c r="F9746" i="14"/>
  <c r="F9747" i="14"/>
  <c r="F9748" i="14"/>
  <c r="F9749" i="14"/>
  <c r="F9750" i="14"/>
  <c r="F9751" i="14"/>
  <c r="F9752" i="14"/>
  <c r="F9753" i="14"/>
  <c r="F9754" i="14"/>
  <c r="F9755" i="14"/>
  <c r="F9756" i="14"/>
  <c r="F9757" i="14"/>
  <c r="F9758" i="14"/>
  <c r="F9759" i="14"/>
  <c r="F9760" i="14"/>
  <c r="F9761" i="14"/>
  <c r="F9762" i="14"/>
  <c r="F9763" i="14"/>
  <c r="F9764" i="14"/>
  <c r="F9765" i="14"/>
  <c r="F9766" i="14"/>
  <c r="F9767" i="14"/>
  <c r="F9768" i="14"/>
  <c r="F9769" i="14"/>
  <c r="F9770" i="14"/>
  <c r="F9771" i="14"/>
  <c r="F9772" i="14"/>
  <c r="F9773" i="14"/>
  <c r="F9774" i="14"/>
  <c r="F9775" i="14"/>
  <c r="F9776" i="14"/>
  <c r="F9777" i="14"/>
  <c r="F9778" i="14"/>
  <c r="F9779" i="14"/>
  <c r="F9780" i="14"/>
  <c r="F9781" i="14"/>
  <c r="F9782" i="14"/>
  <c r="F9783" i="14"/>
  <c r="F9784" i="14"/>
  <c r="F9785" i="14"/>
  <c r="F9786" i="14"/>
  <c r="F9787" i="14"/>
  <c r="F9788" i="14"/>
  <c r="F9789" i="14"/>
  <c r="F9790" i="14"/>
  <c r="F9791" i="14"/>
  <c r="F9792" i="14"/>
  <c r="F9793" i="14"/>
  <c r="F9794" i="14"/>
  <c r="F9795" i="14"/>
  <c r="F9796" i="14"/>
  <c r="F9797" i="14"/>
  <c r="F9798" i="14"/>
  <c r="F9799" i="14"/>
  <c r="F9800" i="14"/>
  <c r="F9801" i="14"/>
  <c r="F9802" i="14"/>
  <c r="F9803" i="14"/>
  <c r="F9804" i="14"/>
  <c r="F9805" i="14"/>
  <c r="F9806" i="14"/>
  <c r="F9807" i="14"/>
  <c r="F9808" i="14"/>
  <c r="F9809" i="14"/>
  <c r="F9810" i="14"/>
  <c r="F9811" i="14"/>
  <c r="F9812" i="14"/>
  <c r="F9813" i="14"/>
  <c r="F9814" i="14"/>
  <c r="F9815" i="14"/>
  <c r="F9816" i="14"/>
  <c r="F9817" i="14"/>
  <c r="F9818" i="14"/>
  <c r="F9819" i="14"/>
  <c r="F9820" i="14"/>
  <c r="F9821" i="14"/>
  <c r="F9822" i="14"/>
  <c r="F9823" i="14"/>
  <c r="F9824" i="14"/>
  <c r="F9825" i="14"/>
  <c r="F9826" i="14"/>
  <c r="F9827" i="14"/>
  <c r="F9828" i="14"/>
  <c r="F9829" i="14"/>
  <c r="F9830" i="14"/>
  <c r="F9831" i="14"/>
  <c r="F9832" i="14"/>
  <c r="F9833" i="14"/>
  <c r="F9834" i="14"/>
  <c r="F9835" i="14"/>
  <c r="F9836" i="14"/>
  <c r="F9837" i="14"/>
  <c r="F9838" i="14"/>
  <c r="F9839" i="14"/>
  <c r="F9840" i="14"/>
  <c r="F9841" i="14"/>
  <c r="F9842" i="14"/>
  <c r="F9843" i="14"/>
  <c r="F9844" i="14"/>
  <c r="F9845" i="14"/>
  <c r="F9846" i="14"/>
  <c r="F9847" i="14"/>
  <c r="F9848" i="14"/>
  <c r="F9849" i="14"/>
  <c r="F9850" i="14"/>
  <c r="F9851" i="14"/>
  <c r="F9852" i="14"/>
  <c r="F9853" i="14"/>
  <c r="F9854" i="14"/>
  <c r="F9855" i="14"/>
  <c r="F9856" i="14"/>
  <c r="F9857" i="14"/>
  <c r="F9858" i="14"/>
  <c r="F9859" i="14"/>
  <c r="F9860" i="14"/>
  <c r="F9861" i="14"/>
  <c r="F9862" i="14"/>
  <c r="F9863" i="14"/>
  <c r="F9864" i="14"/>
  <c r="F9865" i="14"/>
  <c r="F9866" i="14"/>
  <c r="F9867" i="14"/>
  <c r="F9868" i="14"/>
  <c r="F9869" i="14"/>
  <c r="F9870" i="14"/>
  <c r="F9871" i="14"/>
  <c r="F9872" i="14"/>
  <c r="F9873" i="14"/>
  <c r="F9874" i="14"/>
  <c r="F9875" i="14"/>
  <c r="F9876" i="14"/>
  <c r="F9877" i="14"/>
  <c r="F9878" i="14"/>
  <c r="F9879" i="14"/>
  <c r="F9880" i="14"/>
  <c r="F9881" i="14"/>
  <c r="F9882" i="14"/>
  <c r="F9883" i="14"/>
  <c r="F9884" i="14"/>
  <c r="F9885" i="14"/>
  <c r="F9886" i="14"/>
  <c r="F9887" i="14"/>
  <c r="F9888" i="14"/>
  <c r="F9889" i="14"/>
  <c r="F9890" i="14"/>
  <c r="F9891" i="14"/>
  <c r="F9892" i="14"/>
  <c r="F9893" i="14"/>
  <c r="F9894" i="14"/>
  <c r="F9895" i="14"/>
  <c r="F9896" i="14"/>
  <c r="F9897" i="14"/>
  <c r="F9898" i="14"/>
  <c r="F9899" i="14"/>
  <c r="F9900" i="14"/>
  <c r="F9901" i="14"/>
  <c r="F9902" i="14"/>
  <c r="F9903" i="14"/>
  <c r="F9904" i="14"/>
  <c r="F9905" i="14"/>
  <c r="F9906" i="14"/>
  <c r="F9907" i="14"/>
  <c r="F9908" i="14"/>
  <c r="F9909" i="14"/>
  <c r="F9910" i="14"/>
  <c r="F9911" i="14"/>
  <c r="F9912" i="14"/>
  <c r="F9913" i="14"/>
  <c r="F9914" i="14"/>
  <c r="F9915" i="14"/>
  <c r="F9916" i="14"/>
  <c r="F9917" i="14"/>
  <c r="F9918" i="14"/>
  <c r="F9919" i="14"/>
  <c r="F9920" i="14"/>
  <c r="F9921" i="14"/>
  <c r="F9922" i="14"/>
  <c r="F9923" i="14"/>
  <c r="F9924" i="14"/>
  <c r="F9925" i="14"/>
  <c r="F9926" i="14"/>
  <c r="F9927" i="14"/>
  <c r="F9928" i="14"/>
  <c r="F9929" i="14"/>
  <c r="F9930" i="14"/>
  <c r="F9931" i="14"/>
  <c r="F9932" i="14"/>
  <c r="F9933" i="14"/>
  <c r="F9934" i="14"/>
  <c r="F9935" i="14"/>
  <c r="F9936" i="14"/>
  <c r="F9937" i="14"/>
  <c r="F9938" i="14"/>
  <c r="F9939" i="14"/>
  <c r="F9940" i="14"/>
  <c r="F9941" i="14"/>
  <c r="F9942" i="14"/>
  <c r="F9943" i="14"/>
  <c r="F9944" i="14"/>
  <c r="F9945" i="14"/>
  <c r="F9946" i="14"/>
  <c r="F9947" i="14"/>
  <c r="F9948" i="14"/>
  <c r="F9949" i="14"/>
  <c r="F9950" i="14"/>
  <c r="F9951" i="14"/>
  <c r="F9952" i="14"/>
  <c r="F9953" i="14"/>
  <c r="F9954" i="14"/>
  <c r="F9955" i="14"/>
  <c r="F9956" i="14"/>
  <c r="F9957" i="14"/>
  <c r="F9958" i="14"/>
  <c r="F9959" i="14"/>
  <c r="F9960" i="14"/>
  <c r="F9961" i="14"/>
  <c r="F9962" i="14"/>
  <c r="F9963" i="14"/>
  <c r="F9964" i="14"/>
  <c r="F9965" i="14"/>
  <c r="F9966" i="14"/>
  <c r="F9967" i="14"/>
  <c r="F9968" i="14"/>
  <c r="F9969" i="14"/>
  <c r="F9970" i="14"/>
  <c r="F9971" i="14"/>
  <c r="F9972" i="14"/>
  <c r="F9973" i="14"/>
  <c r="F9974" i="14"/>
  <c r="F9975" i="14"/>
  <c r="F9976" i="14"/>
  <c r="F9977" i="14"/>
  <c r="F9978" i="14"/>
  <c r="F9979" i="14"/>
  <c r="F9980" i="14"/>
  <c r="F9981" i="14"/>
  <c r="F9982" i="14"/>
  <c r="F9983" i="14"/>
  <c r="F9984" i="14"/>
  <c r="F9985" i="14"/>
  <c r="F9986" i="14"/>
  <c r="F9987" i="14"/>
  <c r="F9988" i="14"/>
  <c r="F9989" i="14"/>
  <c r="F9990" i="14"/>
  <c r="F9991" i="14"/>
  <c r="F9992" i="14"/>
  <c r="F9993" i="14"/>
  <c r="F9994" i="14"/>
  <c r="F9995" i="14"/>
  <c r="F9996" i="14"/>
  <c r="F9997" i="14"/>
  <c r="F9998" i="14"/>
  <c r="F9999" i="14"/>
  <c r="F10000" i="14"/>
  <c r="F10001" i="14"/>
  <c r="F10002" i="14"/>
  <c r="F10003" i="14"/>
  <c r="F10004" i="14"/>
  <c r="F10005" i="14"/>
  <c r="F10006" i="14"/>
  <c r="F10007" i="14"/>
  <c r="F10008" i="14"/>
  <c r="F10009" i="14"/>
  <c r="F10010" i="14"/>
  <c r="F10011" i="14"/>
  <c r="F10012" i="14"/>
  <c r="F10013" i="14"/>
  <c r="F10014" i="14"/>
  <c r="F10015" i="14"/>
  <c r="F10016" i="14"/>
  <c r="F10017" i="14"/>
  <c r="F10018" i="14"/>
  <c r="F10019" i="14"/>
  <c r="F10020" i="14"/>
  <c r="F10021" i="14"/>
  <c r="F10022" i="14"/>
  <c r="F100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1" i="14"/>
  <c r="E1212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4" i="14"/>
  <c r="E1235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1249" i="14"/>
  <c r="E1250" i="14"/>
  <c r="E1251" i="14"/>
  <c r="E1252" i="14"/>
  <c r="E1253" i="14"/>
  <c r="E1254" i="14"/>
  <c r="E1255" i="14"/>
  <c r="E1256" i="14"/>
  <c r="E1257" i="14"/>
  <c r="E1258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2" i="14"/>
  <c r="E1283" i="14"/>
  <c r="E1284" i="14"/>
  <c r="E1285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4" i="14"/>
  <c r="E1305" i="14"/>
  <c r="E1306" i="14"/>
  <c r="E1307" i="14"/>
  <c r="E1308" i="14"/>
  <c r="E1309" i="14"/>
  <c r="E1310" i="14"/>
  <c r="E1311" i="14"/>
  <c r="E1312" i="14"/>
  <c r="E1313" i="14"/>
  <c r="E1314" i="14"/>
  <c r="E1315" i="14"/>
  <c r="E1316" i="14"/>
  <c r="E1317" i="14"/>
  <c r="E1318" i="14"/>
  <c r="E1319" i="14"/>
  <c r="E1320" i="14"/>
  <c r="E1321" i="14"/>
  <c r="E1322" i="14"/>
  <c r="E1323" i="14"/>
  <c r="E1324" i="14"/>
  <c r="E1325" i="14"/>
  <c r="E1326" i="14"/>
  <c r="E1327" i="14"/>
  <c r="E1328" i="14"/>
  <c r="E1329" i="14"/>
  <c r="E1330" i="14"/>
  <c r="E1331" i="14"/>
  <c r="E1332" i="14"/>
  <c r="E1333" i="14"/>
  <c r="E1334" i="14"/>
  <c r="E1335" i="14"/>
  <c r="E1336" i="14"/>
  <c r="E1337" i="14"/>
  <c r="E1338" i="14"/>
  <c r="E1339" i="14"/>
  <c r="E1340" i="14"/>
  <c r="E1341" i="14"/>
  <c r="E1342" i="14"/>
  <c r="E1343" i="14"/>
  <c r="E1344" i="14"/>
  <c r="E1345" i="14"/>
  <c r="E1346" i="14"/>
  <c r="E1347" i="14"/>
  <c r="E1348" i="14"/>
  <c r="E1349" i="14"/>
  <c r="E1350" i="14"/>
  <c r="E1351" i="14"/>
  <c r="E1352" i="14"/>
  <c r="E1353" i="14"/>
  <c r="E1354" i="14"/>
  <c r="E1355" i="14"/>
  <c r="E1356" i="14"/>
  <c r="E1357" i="14"/>
  <c r="E1358" i="14"/>
  <c r="E1359" i="14"/>
  <c r="E1360" i="14"/>
  <c r="E1361" i="14"/>
  <c r="E1362" i="14"/>
  <c r="E1363" i="14"/>
  <c r="E1364" i="14"/>
  <c r="E1365" i="14"/>
  <c r="E1366" i="14"/>
  <c r="E1367" i="14"/>
  <c r="E1368" i="14"/>
  <c r="E1369" i="14"/>
  <c r="E1370" i="14"/>
  <c r="E1371" i="14"/>
  <c r="E1372" i="14"/>
  <c r="E1373" i="14"/>
  <c r="E1374" i="14"/>
  <c r="E1375" i="14"/>
  <c r="E1376" i="14"/>
  <c r="E1377" i="14"/>
  <c r="E1378" i="14"/>
  <c r="E1379" i="14"/>
  <c r="E1380" i="14"/>
  <c r="E1381" i="14"/>
  <c r="E1382" i="14"/>
  <c r="E1383" i="14"/>
  <c r="E1384" i="14"/>
  <c r="E1385" i="14"/>
  <c r="E1386" i="14"/>
  <c r="E1387" i="14"/>
  <c r="E1388" i="14"/>
  <c r="E1389" i="14"/>
  <c r="E1390" i="14"/>
  <c r="E1391" i="14"/>
  <c r="E1392" i="14"/>
  <c r="E1393" i="14"/>
  <c r="E1394" i="14"/>
  <c r="E1395" i="14"/>
  <c r="E1396" i="14"/>
  <c r="E1397" i="14"/>
  <c r="E1398" i="14"/>
  <c r="E1399" i="14"/>
  <c r="E1400" i="14"/>
  <c r="E1401" i="14"/>
  <c r="E1402" i="14"/>
  <c r="E1403" i="14"/>
  <c r="E1404" i="14"/>
  <c r="E1405" i="14"/>
  <c r="E1406" i="14"/>
  <c r="E1407" i="14"/>
  <c r="E1408" i="14"/>
  <c r="E1409" i="14"/>
  <c r="E1410" i="14"/>
  <c r="E1411" i="14"/>
  <c r="E1412" i="14"/>
  <c r="E1413" i="14"/>
  <c r="E1414" i="14"/>
  <c r="E1415" i="14"/>
  <c r="E1416" i="14"/>
  <c r="E1417" i="14"/>
  <c r="E1418" i="14"/>
  <c r="E1419" i="14"/>
  <c r="E1420" i="14"/>
  <c r="E1421" i="14"/>
  <c r="E1422" i="14"/>
  <c r="E1423" i="14"/>
  <c r="E1424" i="14"/>
  <c r="E1425" i="14"/>
  <c r="E1426" i="14"/>
  <c r="E1427" i="14"/>
  <c r="E1428" i="14"/>
  <c r="E1429" i="14"/>
  <c r="E1430" i="14"/>
  <c r="E1431" i="14"/>
  <c r="E1432" i="14"/>
  <c r="E1433" i="14"/>
  <c r="E1434" i="14"/>
  <c r="E1435" i="14"/>
  <c r="E1436" i="14"/>
  <c r="E1437" i="14"/>
  <c r="E1438" i="14"/>
  <c r="E1439" i="14"/>
  <c r="E1440" i="14"/>
  <c r="E1441" i="14"/>
  <c r="E1442" i="14"/>
  <c r="E1443" i="14"/>
  <c r="E1444" i="14"/>
  <c r="E1445" i="14"/>
  <c r="E1446" i="14"/>
  <c r="E1447" i="14"/>
  <c r="E1448" i="14"/>
  <c r="E1449" i="14"/>
  <c r="E1450" i="14"/>
  <c r="E1451" i="14"/>
  <c r="E1452" i="14"/>
  <c r="E1453" i="14"/>
  <c r="E1454" i="14"/>
  <c r="E1455" i="14"/>
  <c r="E1456" i="14"/>
  <c r="E1457" i="14"/>
  <c r="E1458" i="14"/>
  <c r="E1459" i="14"/>
  <c r="E1460" i="14"/>
  <c r="E1461" i="14"/>
  <c r="E1462" i="14"/>
  <c r="E1463" i="14"/>
  <c r="E1464" i="14"/>
  <c r="E1465" i="14"/>
  <c r="E1466" i="14"/>
  <c r="E1467" i="14"/>
  <c r="E1468" i="14"/>
  <c r="E1469" i="14"/>
  <c r="E1470" i="14"/>
  <c r="E1471" i="14"/>
  <c r="E1472" i="14"/>
  <c r="E1473" i="14"/>
  <c r="E1474" i="14"/>
  <c r="E1475" i="14"/>
  <c r="E1476" i="14"/>
  <c r="E1477" i="14"/>
  <c r="E1478" i="14"/>
  <c r="E1479" i="14"/>
  <c r="E1480" i="14"/>
  <c r="E1481" i="14"/>
  <c r="E1482" i="14"/>
  <c r="E1483" i="14"/>
  <c r="E1484" i="14"/>
  <c r="E1485" i="14"/>
  <c r="E1486" i="14"/>
  <c r="E1487" i="14"/>
  <c r="E1488" i="14"/>
  <c r="E1489" i="14"/>
  <c r="E1490" i="14"/>
  <c r="E1491" i="14"/>
  <c r="E1492" i="14"/>
  <c r="E1493" i="14"/>
  <c r="E1494" i="14"/>
  <c r="E1495" i="14"/>
  <c r="E1496" i="14"/>
  <c r="E1497" i="14"/>
  <c r="E1498" i="14"/>
  <c r="E1499" i="14"/>
  <c r="E1500" i="14"/>
  <c r="E1501" i="14"/>
  <c r="E1502" i="14"/>
  <c r="E1503" i="14"/>
  <c r="E1504" i="14"/>
  <c r="E1505" i="14"/>
  <c r="E1506" i="14"/>
  <c r="E1507" i="14"/>
  <c r="E1508" i="14"/>
  <c r="E1509" i="14"/>
  <c r="E1510" i="14"/>
  <c r="E1511" i="14"/>
  <c r="E1512" i="14"/>
  <c r="E1513" i="14"/>
  <c r="E1514" i="14"/>
  <c r="E1515" i="14"/>
  <c r="E1516" i="14"/>
  <c r="E1517" i="14"/>
  <c r="E1518" i="14"/>
  <c r="E1519" i="14"/>
  <c r="E1520" i="14"/>
  <c r="E1521" i="14"/>
  <c r="E1522" i="14"/>
  <c r="E1523" i="14"/>
  <c r="E1524" i="14"/>
  <c r="E1525" i="14"/>
  <c r="E1526" i="14"/>
  <c r="E1527" i="14"/>
  <c r="E1528" i="14"/>
  <c r="E1529" i="14"/>
  <c r="E1530" i="14"/>
  <c r="E1531" i="14"/>
  <c r="E1532" i="14"/>
  <c r="E1533" i="14"/>
  <c r="E1534" i="14"/>
  <c r="E1535" i="14"/>
  <c r="E1536" i="14"/>
  <c r="E1537" i="14"/>
  <c r="E1538" i="14"/>
  <c r="E1539" i="14"/>
  <c r="E1540" i="14"/>
  <c r="E1541" i="14"/>
  <c r="E1542" i="14"/>
  <c r="E1543" i="14"/>
  <c r="E1544" i="14"/>
  <c r="E1545" i="14"/>
  <c r="E1546" i="14"/>
  <c r="E1547" i="14"/>
  <c r="E1548" i="14"/>
  <c r="E1549" i="14"/>
  <c r="E1550" i="14"/>
  <c r="E1551" i="14"/>
  <c r="E1552" i="14"/>
  <c r="E1553" i="14"/>
  <c r="E1554" i="14"/>
  <c r="E1555" i="14"/>
  <c r="E1556" i="14"/>
  <c r="E1557" i="14"/>
  <c r="E1558" i="14"/>
  <c r="E1559" i="14"/>
  <c r="E1560" i="14"/>
  <c r="E1561" i="14"/>
  <c r="E1562" i="14"/>
  <c r="E1563" i="14"/>
  <c r="E1564" i="14"/>
  <c r="E1565" i="14"/>
  <c r="E1566" i="14"/>
  <c r="E1567" i="14"/>
  <c r="E1568" i="14"/>
  <c r="E1569" i="14"/>
  <c r="E1570" i="14"/>
  <c r="E1571" i="14"/>
  <c r="E1572" i="14"/>
  <c r="E1573" i="14"/>
  <c r="E1574" i="14"/>
  <c r="E1575" i="14"/>
  <c r="E1576" i="14"/>
  <c r="E1577" i="14"/>
  <c r="E1578" i="14"/>
  <c r="E1579" i="14"/>
  <c r="E1580" i="14"/>
  <c r="E1581" i="14"/>
  <c r="E1582" i="14"/>
  <c r="E1583" i="14"/>
  <c r="E1584" i="14"/>
  <c r="E1585" i="14"/>
  <c r="E1586" i="14"/>
  <c r="E1587" i="14"/>
  <c r="E1588" i="14"/>
  <c r="E1589" i="14"/>
  <c r="E1590" i="14"/>
  <c r="E1591" i="14"/>
  <c r="E1592" i="14"/>
  <c r="E1593" i="14"/>
  <c r="E1594" i="14"/>
  <c r="E1595" i="14"/>
  <c r="E1596" i="14"/>
  <c r="E1597" i="14"/>
  <c r="E1598" i="14"/>
  <c r="E1599" i="14"/>
  <c r="E1600" i="14"/>
  <c r="E1601" i="14"/>
  <c r="E1602" i="14"/>
  <c r="E1603" i="14"/>
  <c r="E1604" i="14"/>
  <c r="E1605" i="14"/>
  <c r="E1606" i="14"/>
  <c r="E1607" i="14"/>
  <c r="E1608" i="14"/>
  <c r="E1609" i="14"/>
  <c r="E1610" i="14"/>
  <c r="E1611" i="14"/>
  <c r="E1612" i="14"/>
  <c r="E1613" i="14"/>
  <c r="E1614" i="14"/>
  <c r="E1615" i="14"/>
  <c r="E1616" i="14"/>
  <c r="E1617" i="14"/>
  <c r="E1618" i="14"/>
  <c r="E1619" i="14"/>
  <c r="E1620" i="14"/>
  <c r="E1621" i="14"/>
  <c r="E1622" i="14"/>
  <c r="E1623" i="14"/>
  <c r="E1624" i="14"/>
  <c r="E1625" i="14"/>
  <c r="E1626" i="14"/>
  <c r="E1627" i="14"/>
  <c r="E1628" i="14"/>
  <c r="E1629" i="14"/>
  <c r="E1630" i="14"/>
  <c r="E1631" i="14"/>
  <c r="E1632" i="14"/>
  <c r="E1633" i="14"/>
  <c r="E1634" i="14"/>
  <c r="E1635" i="14"/>
  <c r="E1636" i="14"/>
  <c r="E1637" i="14"/>
  <c r="E1638" i="14"/>
  <c r="E1639" i="14"/>
  <c r="E1640" i="14"/>
  <c r="E1641" i="14"/>
  <c r="E1642" i="14"/>
  <c r="E1643" i="14"/>
  <c r="E1644" i="14"/>
  <c r="E1645" i="14"/>
  <c r="E1646" i="14"/>
  <c r="E1647" i="14"/>
  <c r="E1648" i="14"/>
  <c r="E1649" i="14"/>
  <c r="E1650" i="14"/>
  <c r="E1651" i="14"/>
  <c r="E1652" i="14"/>
  <c r="E1653" i="14"/>
  <c r="E1654" i="14"/>
  <c r="E1655" i="14"/>
  <c r="E1656" i="14"/>
  <c r="E1657" i="14"/>
  <c r="E1658" i="14"/>
  <c r="E1659" i="14"/>
  <c r="E1660" i="14"/>
  <c r="E1661" i="14"/>
  <c r="E1662" i="14"/>
  <c r="E1663" i="14"/>
  <c r="E1664" i="14"/>
  <c r="E1665" i="14"/>
  <c r="E1666" i="14"/>
  <c r="E1667" i="14"/>
  <c r="E1668" i="14"/>
  <c r="E1669" i="14"/>
  <c r="E1670" i="14"/>
  <c r="E1671" i="14"/>
  <c r="E1672" i="14"/>
  <c r="E1673" i="14"/>
  <c r="E1674" i="14"/>
  <c r="E1675" i="14"/>
  <c r="E1676" i="14"/>
  <c r="E1677" i="14"/>
  <c r="E1678" i="14"/>
  <c r="E1679" i="14"/>
  <c r="E1680" i="14"/>
  <c r="E1681" i="14"/>
  <c r="E1682" i="14"/>
  <c r="E1683" i="14"/>
  <c r="E1684" i="14"/>
  <c r="E1685" i="14"/>
  <c r="E1686" i="14"/>
  <c r="E1687" i="14"/>
  <c r="E1688" i="14"/>
  <c r="E1689" i="14"/>
  <c r="E1690" i="14"/>
  <c r="E1691" i="14"/>
  <c r="E1692" i="14"/>
  <c r="E1693" i="14"/>
  <c r="E1694" i="14"/>
  <c r="E1695" i="14"/>
  <c r="E1696" i="14"/>
  <c r="E1697" i="14"/>
  <c r="E1698" i="14"/>
  <c r="E1699" i="14"/>
  <c r="E1700" i="14"/>
  <c r="E1701" i="14"/>
  <c r="E1702" i="14"/>
  <c r="E1703" i="14"/>
  <c r="E1704" i="14"/>
  <c r="E1705" i="14"/>
  <c r="E1706" i="14"/>
  <c r="E1707" i="14"/>
  <c r="E1708" i="14"/>
  <c r="E1709" i="14"/>
  <c r="E1710" i="14"/>
  <c r="E1711" i="14"/>
  <c r="E1712" i="14"/>
  <c r="E1713" i="14"/>
  <c r="E1714" i="14"/>
  <c r="E1715" i="14"/>
  <c r="E1716" i="14"/>
  <c r="E1717" i="14"/>
  <c r="E1718" i="14"/>
  <c r="E1719" i="14"/>
  <c r="E1720" i="14"/>
  <c r="E1721" i="14"/>
  <c r="E1722" i="14"/>
  <c r="E1723" i="14"/>
  <c r="E1724" i="14"/>
  <c r="E1725" i="14"/>
  <c r="E1726" i="14"/>
  <c r="E1727" i="14"/>
  <c r="E1728" i="14"/>
  <c r="E1729" i="14"/>
  <c r="E1730" i="14"/>
  <c r="E1731" i="14"/>
  <c r="E1732" i="14"/>
  <c r="E1733" i="14"/>
  <c r="E1734" i="14"/>
  <c r="E1735" i="14"/>
  <c r="E1736" i="14"/>
  <c r="E1737" i="14"/>
  <c r="E1738" i="14"/>
  <c r="E1739" i="14"/>
  <c r="E1740" i="14"/>
  <c r="E1741" i="14"/>
  <c r="E1742" i="14"/>
  <c r="E1743" i="14"/>
  <c r="E1744" i="14"/>
  <c r="E1745" i="14"/>
  <c r="E1746" i="14"/>
  <c r="E1747" i="14"/>
  <c r="E1748" i="14"/>
  <c r="E1749" i="14"/>
  <c r="E1750" i="14"/>
  <c r="E1751" i="14"/>
  <c r="E1752" i="14"/>
  <c r="E1753" i="14"/>
  <c r="E1754" i="14"/>
  <c r="E1755" i="14"/>
  <c r="E1756" i="14"/>
  <c r="E1757" i="14"/>
  <c r="E1758" i="14"/>
  <c r="E1759" i="14"/>
  <c r="E1760" i="14"/>
  <c r="E1761" i="14"/>
  <c r="E1762" i="14"/>
  <c r="E1763" i="14"/>
  <c r="E1764" i="14"/>
  <c r="E1765" i="14"/>
  <c r="E1766" i="14"/>
  <c r="E1767" i="14"/>
  <c r="E1768" i="14"/>
  <c r="E1769" i="14"/>
  <c r="E1770" i="14"/>
  <c r="E1771" i="14"/>
  <c r="E1772" i="14"/>
  <c r="E1773" i="14"/>
  <c r="E1774" i="14"/>
  <c r="E1775" i="14"/>
  <c r="E1776" i="14"/>
  <c r="E1777" i="14"/>
  <c r="E1778" i="14"/>
  <c r="E1779" i="14"/>
  <c r="E1780" i="14"/>
  <c r="E1781" i="14"/>
  <c r="E1782" i="14"/>
  <c r="E1783" i="14"/>
  <c r="E1784" i="14"/>
  <c r="E1785" i="14"/>
  <c r="E1786" i="14"/>
  <c r="E1787" i="14"/>
  <c r="E1788" i="14"/>
  <c r="E1789" i="14"/>
  <c r="E1790" i="14"/>
  <c r="E1791" i="14"/>
  <c r="E1792" i="14"/>
  <c r="E1793" i="14"/>
  <c r="E1794" i="14"/>
  <c r="E1795" i="14"/>
  <c r="E1796" i="14"/>
  <c r="E1797" i="14"/>
  <c r="E1798" i="14"/>
  <c r="E1799" i="14"/>
  <c r="E1800" i="14"/>
  <c r="E1801" i="14"/>
  <c r="E1802" i="14"/>
  <c r="E1803" i="14"/>
  <c r="E1804" i="14"/>
  <c r="E1805" i="14"/>
  <c r="E1806" i="14"/>
  <c r="E1807" i="14"/>
  <c r="E1808" i="14"/>
  <c r="E1809" i="14"/>
  <c r="E1810" i="14"/>
  <c r="E1811" i="14"/>
  <c r="E1812" i="14"/>
  <c r="E1813" i="14"/>
  <c r="E1814" i="14"/>
  <c r="E1815" i="14"/>
  <c r="E1816" i="14"/>
  <c r="E1817" i="14"/>
  <c r="E1818" i="14"/>
  <c r="E1819" i="14"/>
  <c r="E1820" i="14"/>
  <c r="E1821" i="14"/>
  <c r="E1822" i="14"/>
  <c r="E1823" i="14"/>
  <c r="E1824" i="14"/>
  <c r="E1825" i="14"/>
  <c r="E1826" i="14"/>
  <c r="E1827" i="14"/>
  <c r="E1828" i="14"/>
  <c r="E1829" i="14"/>
  <c r="E1830" i="14"/>
  <c r="E1831" i="14"/>
  <c r="E1832" i="14"/>
  <c r="E1833" i="14"/>
  <c r="E1834" i="14"/>
  <c r="E1835" i="14"/>
  <c r="E1836" i="14"/>
  <c r="E1837" i="14"/>
  <c r="E1838" i="14"/>
  <c r="E1839" i="14"/>
  <c r="E1840" i="14"/>
  <c r="E1841" i="14"/>
  <c r="E1842" i="14"/>
  <c r="E1843" i="14"/>
  <c r="E1844" i="14"/>
  <c r="E1845" i="14"/>
  <c r="E1846" i="14"/>
  <c r="E1847" i="14"/>
  <c r="E1848" i="14"/>
  <c r="E1849" i="14"/>
  <c r="E1850" i="14"/>
  <c r="E1851" i="14"/>
  <c r="E1852" i="14"/>
  <c r="E1853" i="14"/>
  <c r="E1854" i="14"/>
  <c r="E1855" i="14"/>
  <c r="E1856" i="14"/>
  <c r="E1857" i="14"/>
  <c r="E1858" i="14"/>
  <c r="E1859" i="14"/>
  <c r="E1860" i="14"/>
  <c r="E1861" i="14"/>
  <c r="E1862" i="14"/>
  <c r="E1863" i="14"/>
  <c r="E1864" i="14"/>
  <c r="E1865" i="14"/>
  <c r="E1866" i="14"/>
  <c r="E1867" i="14"/>
  <c r="E1868" i="14"/>
  <c r="E1869" i="14"/>
  <c r="E1870" i="14"/>
  <c r="E1871" i="14"/>
  <c r="E1872" i="14"/>
  <c r="E1873" i="14"/>
  <c r="E1874" i="14"/>
  <c r="E1875" i="14"/>
  <c r="E1876" i="14"/>
  <c r="E1877" i="14"/>
  <c r="E1878" i="14"/>
  <c r="E1879" i="14"/>
  <c r="E1880" i="14"/>
  <c r="E1881" i="14"/>
  <c r="E1882" i="14"/>
  <c r="E1883" i="14"/>
  <c r="E1884" i="14"/>
  <c r="E1885" i="14"/>
  <c r="E1886" i="14"/>
  <c r="E1887" i="14"/>
  <c r="E1888" i="14"/>
  <c r="E1889" i="14"/>
  <c r="E1890" i="14"/>
  <c r="E1891" i="14"/>
  <c r="E1892" i="14"/>
  <c r="E1893" i="14"/>
  <c r="E1894" i="14"/>
  <c r="E1895" i="14"/>
  <c r="E1896" i="14"/>
  <c r="E1897" i="14"/>
  <c r="E1898" i="14"/>
  <c r="E1899" i="14"/>
  <c r="E1900" i="14"/>
  <c r="E1901" i="14"/>
  <c r="E1902" i="14"/>
  <c r="E1903" i="14"/>
  <c r="E1904" i="14"/>
  <c r="E1905" i="14"/>
  <c r="E1906" i="14"/>
  <c r="E1907" i="14"/>
  <c r="E1908" i="14"/>
  <c r="E1909" i="14"/>
  <c r="E1910" i="14"/>
  <c r="E1911" i="14"/>
  <c r="E1912" i="14"/>
  <c r="E1913" i="14"/>
  <c r="E1914" i="14"/>
  <c r="E1915" i="14"/>
  <c r="E1916" i="14"/>
  <c r="E1917" i="14"/>
  <c r="E1918" i="14"/>
  <c r="E1919" i="14"/>
  <c r="E1920" i="14"/>
  <c r="E1921" i="14"/>
  <c r="E1922" i="14"/>
  <c r="E1923" i="14"/>
  <c r="E1924" i="14"/>
  <c r="E1925" i="14"/>
  <c r="E1926" i="14"/>
  <c r="E1927" i="14"/>
  <c r="E1928" i="14"/>
  <c r="E1929" i="14"/>
  <c r="E1930" i="14"/>
  <c r="E1931" i="14"/>
  <c r="E1932" i="14"/>
  <c r="E1933" i="14"/>
  <c r="E1934" i="14"/>
  <c r="E1935" i="14"/>
  <c r="E1936" i="14"/>
  <c r="E1937" i="14"/>
  <c r="E1938" i="14"/>
  <c r="E1939" i="14"/>
  <c r="E1940" i="14"/>
  <c r="E1941" i="14"/>
  <c r="E1942" i="14"/>
  <c r="E1943" i="14"/>
  <c r="E1944" i="14"/>
  <c r="E1945" i="14"/>
  <c r="E1946" i="14"/>
  <c r="E1947" i="14"/>
  <c r="E1948" i="14"/>
  <c r="E1949" i="14"/>
  <c r="E1950" i="14"/>
  <c r="E1951" i="14"/>
  <c r="E1952" i="14"/>
  <c r="E1953" i="14"/>
  <c r="E1954" i="14"/>
  <c r="E1955" i="14"/>
  <c r="E1956" i="14"/>
  <c r="E1957" i="14"/>
  <c r="E1958" i="14"/>
  <c r="E1959" i="14"/>
  <c r="E1960" i="14"/>
  <c r="E1961" i="14"/>
  <c r="E1962" i="14"/>
  <c r="E1963" i="14"/>
  <c r="E1964" i="14"/>
  <c r="E1965" i="14"/>
  <c r="E1966" i="14"/>
  <c r="E1967" i="14"/>
  <c r="E1968" i="14"/>
  <c r="E1969" i="14"/>
  <c r="E1970" i="14"/>
  <c r="E1971" i="14"/>
  <c r="E1972" i="14"/>
  <c r="E1973" i="14"/>
  <c r="E1974" i="14"/>
  <c r="E1975" i="14"/>
  <c r="E1976" i="14"/>
  <c r="E1977" i="14"/>
  <c r="E1978" i="14"/>
  <c r="E1979" i="14"/>
  <c r="E1980" i="14"/>
  <c r="E1981" i="14"/>
  <c r="E1982" i="14"/>
  <c r="E1983" i="14"/>
  <c r="E1984" i="14"/>
  <c r="E1985" i="14"/>
  <c r="E1986" i="14"/>
  <c r="E1987" i="14"/>
  <c r="E1988" i="14"/>
  <c r="E1989" i="14"/>
  <c r="E1990" i="14"/>
  <c r="E1991" i="14"/>
  <c r="E1992" i="14"/>
  <c r="E1993" i="14"/>
  <c r="E1994" i="14"/>
  <c r="E1995" i="14"/>
  <c r="E1996" i="14"/>
  <c r="E1997" i="14"/>
  <c r="E1998" i="14"/>
  <c r="E1999" i="14"/>
  <c r="E2000" i="14"/>
  <c r="E2001" i="14"/>
  <c r="E2002" i="14"/>
  <c r="E2003" i="14"/>
  <c r="E2004" i="14"/>
  <c r="E2005" i="14"/>
  <c r="E2006" i="14"/>
  <c r="E2007" i="14"/>
  <c r="E2008" i="14"/>
  <c r="E2009" i="14"/>
  <c r="E2010" i="14"/>
  <c r="E2011" i="14"/>
  <c r="E2012" i="14"/>
  <c r="E2013" i="14"/>
  <c r="E2014" i="14"/>
  <c r="E2015" i="14"/>
  <c r="E2016" i="14"/>
  <c r="E2017" i="14"/>
  <c r="E2018" i="14"/>
  <c r="E2019" i="14"/>
  <c r="E2020" i="14"/>
  <c r="E2021" i="14"/>
  <c r="E2022" i="14"/>
  <c r="E2023" i="14"/>
  <c r="E2024" i="14"/>
  <c r="E2025" i="14"/>
  <c r="E2026" i="14"/>
  <c r="E2027" i="14"/>
  <c r="E2028" i="14"/>
  <c r="E2029" i="14"/>
  <c r="E2030" i="14"/>
  <c r="E2031" i="14"/>
  <c r="E2032" i="14"/>
  <c r="E2033" i="14"/>
  <c r="E2034" i="14"/>
  <c r="E2035" i="14"/>
  <c r="E2036" i="14"/>
  <c r="E2037" i="14"/>
  <c r="E2038" i="14"/>
  <c r="E2039" i="14"/>
  <c r="E2040" i="14"/>
  <c r="E2041" i="14"/>
  <c r="E2042" i="14"/>
  <c r="E2043" i="14"/>
  <c r="E2044" i="14"/>
  <c r="E2045" i="14"/>
  <c r="E2046" i="14"/>
  <c r="E2047" i="14"/>
  <c r="E2048" i="14"/>
  <c r="E2049" i="14"/>
  <c r="E2050" i="14"/>
  <c r="E2051" i="14"/>
  <c r="E2052" i="14"/>
  <c r="E2053" i="14"/>
  <c r="E2054" i="14"/>
  <c r="E2055" i="14"/>
  <c r="E2056" i="14"/>
  <c r="E2057" i="14"/>
  <c r="E2058" i="14"/>
  <c r="E2059" i="14"/>
  <c r="E2060" i="14"/>
  <c r="E2061" i="14"/>
  <c r="E2062" i="14"/>
  <c r="E2063" i="14"/>
  <c r="E2064" i="14"/>
  <c r="E2065" i="14"/>
  <c r="E2066" i="14"/>
  <c r="E2067" i="14"/>
  <c r="E2068" i="14"/>
  <c r="E2069" i="14"/>
  <c r="E2070" i="14"/>
  <c r="E2071" i="14"/>
  <c r="E2072" i="14"/>
  <c r="E2073" i="14"/>
  <c r="E2074" i="14"/>
  <c r="E2075" i="14"/>
  <c r="E2076" i="14"/>
  <c r="E2077" i="14"/>
  <c r="E2078" i="14"/>
  <c r="E2079" i="14"/>
  <c r="E2080" i="14"/>
  <c r="E2081" i="14"/>
  <c r="E2082" i="14"/>
  <c r="E2083" i="14"/>
  <c r="E2084" i="14"/>
  <c r="E2085" i="14"/>
  <c r="E2086" i="14"/>
  <c r="E2087" i="14"/>
  <c r="E2088" i="14"/>
  <c r="E2089" i="14"/>
  <c r="E2090" i="14"/>
  <c r="E2091" i="14"/>
  <c r="E2092" i="14"/>
  <c r="E2093" i="14"/>
  <c r="E2094" i="14"/>
  <c r="E2095" i="14"/>
  <c r="E2096" i="14"/>
  <c r="E2097" i="14"/>
  <c r="E2098" i="14"/>
  <c r="E2099" i="14"/>
  <c r="E2100" i="14"/>
  <c r="E2101" i="14"/>
  <c r="E2102" i="14"/>
  <c r="E2103" i="14"/>
  <c r="E2104" i="14"/>
  <c r="E2105" i="14"/>
  <c r="E2106" i="14"/>
  <c r="E2107" i="14"/>
  <c r="E2108" i="14"/>
  <c r="E2109" i="14"/>
  <c r="E2110" i="14"/>
  <c r="E2111" i="14"/>
  <c r="E2112" i="14"/>
  <c r="E2113" i="14"/>
  <c r="E2114" i="14"/>
  <c r="E2115" i="14"/>
  <c r="E2116" i="14"/>
  <c r="E2117" i="14"/>
  <c r="E2118" i="14"/>
  <c r="E2119" i="14"/>
  <c r="E2120" i="14"/>
  <c r="E2121" i="14"/>
  <c r="E2122" i="14"/>
  <c r="E2123" i="14"/>
  <c r="E2124" i="14"/>
  <c r="E2125" i="14"/>
  <c r="E2126" i="14"/>
  <c r="E2127" i="14"/>
  <c r="E2128" i="14"/>
  <c r="E2129" i="14"/>
  <c r="E2130" i="14"/>
  <c r="E2131" i="14"/>
  <c r="E2132" i="14"/>
  <c r="E2133" i="14"/>
  <c r="E2134" i="14"/>
  <c r="E2135" i="14"/>
  <c r="E2136" i="14"/>
  <c r="E2137" i="14"/>
  <c r="E2138" i="14"/>
  <c r="E2139" i="14"/>
  <c r="E2140" i="14"/>
  <c r="E2141" i="14"/>
  <c r="E2142" i="14"/>
  <c r="E2143" i="14"/>
  <c r="E2144" i="14"/>
  <c r="E2145" i="14"/>
  <c r="E2146" i="14"/>
  <c r="E2147" i="14"/>
  <c r="E2148" i="14"/>
  <c r="E2149" i="14"/>
  <c r="E2150" i="14"/>
  <c r="E2151" i="14"/>
  <c r="E2152" i="14"/>
  <c r="E2153" i="14"/>
  <c r="E2154" i="14"/>
  <c r="E2155" i="14"/>
  <c r="E2156" i="14"/>
  <c r="E2157" i="14"/>
  <c r="E2158" i="14"/>
  <c r="E2159" i="14"/>
  <c r="E2160" i="14"/>
  <c r="E2161" i="14"/>
  <c r="E2162" i="14"/>
  <c r="E2163" i="14"/>
  <c r="E2164" i="14"/>
  <c r="E2165" i="14"/>
  <c r="E2166" i="14"/>
  <c r="E2167" i="14"/>
  <c r="E2168" i="14"/>
  <c r="E2169" i="14"/>
  <c r="E2170" i="14"/>
  <c r="E2171" i="14"/>
  <c r="E2172" i="14"/>
  <c r="E2173" i="14"/>
  <c r="E2174" i="14"/>
  <c r="E2175" i="14"/>
  <c r="E2176" i="14"/>
  <c r="E2177" i="14"/>
  <c r="E2178" i="14"/>
  <c r="E2179" i="14"/>
  <c r="E2180" i="14"/>
  <c r="E2181" i="14"/>
  <c r="E2182" i="14"/>
  <c r="E2183" i="14"/>
  <c r="E2184" i="14"/>
  <c r="E2185" i="14"/>
  <c r="E2186" i="14"/>
  <c r="E2187" i="14"/>
  <c r="E2188" i="14"/>
  <c r="E2189" i="14"/>
  <c r="E2190" i="14"/>
  <c r="E2191" i="14"/>
  <c r="E2192" i="14"/>
  <c r="E2193" i="14"/>
  <c r="E2194" i="14"/>
  <c r="E2195" i="14"/>
  <c r="E2196" i="14"/>
  <c r="E2197" i="14"/>
  <c r="E2198" i="14"/>
  <c r="E2199" i="14"/>
  <c r="E2200" i="14"/>
  <c r="E2201" i="14"/>
  <c r="E2202" i="14"/>
  <c r="E2203" i="14"/>
  <c r="E2204" i="14"/>
  <c r="E2205" i="14"/>
  <c r="E2206" i="14"/>
  <c r="E2207" i="14"/>
  <c r="E2208" i="14"/>
  <c r="E2209" i="14"/>
  <c r="E2210" i="14"/>
  <c r="E2211" i="14"/>
  <c r="E2212" i="14"/>
  <c r="E2213" i="14"/>
  <c r="E2214" i="14"/>
  <c r="E2215" i="14"/>
  <c r="E2216" i="14"/>
  <c r="E2217" i="14"/>
  <c r="E2218" i="14"/>
  <c r="E2219" i="14"/>
  <c r="E2220" i="14"/>
  <c r="E2221" i="14"/>
  <c r="E2222" i="14"/>
  <c r="E2223" i="14"/>
  <c r="E2224" i="14"/>
  <c r="E2225" i="14"/>
  <c r="E2226" i="14"/>
  <c r="E2227" i="14"/>
  <c r="E2228" i="14"/>
  <c r="E2229" i="14"/>
  <c r="E2230" i="14"/>
  <c r="E2231" i="14"/>
  <c r="E2232" i="14"/>
  <c r="E2233" i="14"/>
  <c r="E2234" i="14"/>
  <c r="E2235" i="14"/>
  <c r="E2236" i="14"/>
  <c r="E2237" i="14"/>
  <c r="E2238" i="14"/>
  <c r="E2239" i="14"/>
  <c r="E2240" i="14"/>
  <c r="E2241" i="14"/>
  <c r="E2242" i="14"/>
  <c r="E2243" i="14"/>
  <c r="E2244" i="14"/>
  <c r="E2245" i="14"/>
  <c r="E2246" i="14"/>
  <c r="E2247" i="14"/>
  <c r="E2248" i="14"/>
  <c r="E2249" i="14"/>
  <c r="E2250" i="14"/>
  <c r="E2251" i="14"/>
  <c r="E2252" i="14"/>
  <c r="E2253" i="14"/>
  <c r="E2254" i="14"/>
  <c r="E2255" i="14"/>
  <c r="E2256" i="14"/>
  <c r="E2257" i="14"/>
  <c r="E2258" i="14"/>
  <c r="E2259" i="14"/>
  <c r="E2260" i="14"/>
  <c r="E2261" i="14"/>
  <c r="E2262" i="14"/>
  <c r="E2263" i="14"/>
  <c r="E2264" i="14"/>
  <c r="E2265" i="14"/>
  <c r="E2266" i="14"/>
  <c r="E2267" i="14"/>
  <c r="E2268" i="14"/>
  <c r="E2269" i="14"/>
  <c r="E2270" i="14"/>
  <c r="E2271" i="14"/>
  <c r="E2272" i="14"/>
  <c r="E2273" i="14"/>
  <c r="E2274" i="14"/>
  <c r="E2275" i="14"/>
  <c r="E2276" i="14"/>
  <c r="E2277" i="14"/>
  <c r="E2278" i="14"/>
  <c r="E2279" i="14"/>
  <c r="E2280" i="14"/>
  <c r="E2281" i="14"/>
  <c r="E2282" i="14"/>
  <c r="E2283" i="14"/>
  <c r="E2284" i="14"/>
  <c r="E2285" i="14"/>
  <c r="E2286" i="14"/>
  <c r="E2287" i="14"/>
  <c r="E2288" i="14"/>
  <c r="E2289" i="14"/>
  <c r="E2290" i="14"/>
  <c r="E2291" i="14"/>
  <c r="E2292" i="14"/>
  <c r="E2293" i="14"/>
  <c r="E2294" i="14"/>
  <c r="E2295" i="14"/>
  <c r="E2296" i="14"/>
  <c r="E2297" i="14"/>
  <c r="E2298" i="14"/>
  <c r="E2299" i="14"/>
  <c r="E2300" i="14"/>
  <c r="E2301" i="14"/>
  <c r="E2302" i="14"/>
  <c r="E2303" i="14"/>
  <c r="E2304" i="14"/>
  <c r="E2305" i="14"/>
  <c r="E2306" i="14"/>
  <c r="E2307" i="14"/>
  <c r="E2308" i="14"/>
  <c r="E2309" i="14"/>
  <c r="E2310" i="14"/>
  <c r="E2311" i="14"/>
  <c r="E2312" i="14"/>
  <c r="E2313" i="14"/>
  <c r="E2314" i="14"/>
  <c r="E2315" i="14"/>
  <c r="E2316" i="14"/>
  <c r="E2317" i="14"/>
  <c r="E2318" i="14"/>
  <c r="E2319" i="14"/>
  <c r="E2320" i="14"/>
  <c r="E2321" i="14"/>
  <c r="E2322" i="14"/>
  <c r="E2323" i="14"/>
  <c r="E2324" i="14"/>
  <c r="E2325" i="14"/>
  <c r="E2326" i="14"/>
  <c r="E2327" i="14"/>
  <c r="E2328" i="14"/>
  <c r="E2329" i="14"/>
  <c r="E2330" i="14"/>
  <c r="E2331" i="14"/>
  <c r="E2332" i="14"/>
  <c r="E2333" i="14"/>
  <c r="E2334" i="14"/>
  <c r="E2335" i="14"/>
  <c r="E2336" i="14"/>
  <c r="E2337" i="14"/>
  <c r="E2338" i="14"/>
  <c r="E2339" i="14"/>
  <c r="E2340" i="14"/>
  <c r="E2341" i="14"/>
  <c r="E2342" i="14"/>
  <c r="E2343" i="14"/>
  <c r="E2344" i="14"/>
  <c r="E2345" i="14"/>
  <c r="E2346" i="14"/>
  <c r="E2347" i="14"/>
  <c r="E2348" i="14"/>
  <c r="E2349" i="14"/>
  <c r="E2350" i="14"/>
  <c r="E2351" i="14"/>
  <c r="E2352" i="14"/>
  <c r="E2353" i="14"/>
  <c r="E2354" i="14"/>
  <c r="E2355" i="14"/>
  <c r="E2356" i="14"/>
  <c r="E2357" i="14"/>
  <c r="E2358" i="14"/>
  <c r="E2359" i="14"/>
  <c r="E2360" i="14"/>
  <c r="E2361" i="14"/>
  <c r="E2362" i="14"/>
  <c r="E2363" i="14"/>
  <c r="E2364" i="14"/>
  <c r="E2365" i="14"/>
  <c r="E2366" i="14"/>
  <c r="E2367" i="14"/>
  <c r="E2368" i="14"/>
  <c r="E2369" i="14"/>
  <c r="E2370" i="14"/>
  <c r="E2371" i="14"/>
  <c r="E2372" i="14"/>
  <c r="E2373" i="14"/>
  <c r="E2374" i="14"/>
  <c r="E2375" i="14"/>
  <c r="E2376" i="14"/>
  <c r="E2377" i="14"/>
  <c r="E2378" i="14"/>
  <c r="E2379" i="14"/>
  <c r="E2380" i="14"/>
  <c r="E2381" i="14"/>
  <c r="E2382" i="14"/>
  <c r="E2383" i="14"/>
  <c r="E2384" i="14"/>
  <c r="E2385" i="14"/>
  <c r="E2386" i="14"/>
  <c r="E2387" i="14"/>
  <c r="E2388" i="14"/>
  <c r="E2389" i="14"/>
  <c r="E2390" i="14"/>
  <c r="E2391" i="14"/>
  <c r="E2392" i="14"/>
  <c r="E2393" i="14"/>
  <c r="E2394" i="14"/>
  <c r="E2395" i="14"/>
  <c r="E2396" i="14"/>
  <c r="E2397" i="14"/>
  <c r="E2398" i="14"/>
  <c r="E2399" i="14"/>
  <c r="E2400" i="14"/>
  <c r="E2401" i="14"/>
  <c r="E2402" i="14"/>
  <c r="E2403" i="14"/>
  <c r="E2404" i="14"/>
  <c r="E2405" i="14"/>
  <c r="E2406" i="14"/>
  <c r="E2407" i="14"/>
  <c r="E2408" i="14"/>
  <c r="E2409" i="14"/>
  <c r="E2410" i="14"/>
  <c r="E2411" i="14"/>
  <c r="E2412" i="14"/>
  <c r="E2413" i="14"/>
  <c r="E2414" i="14"/>
  <c r="E2415" i="14"/>
  <c r="E2416" i="14"/>
  <c r="E2417" i="14"/>
  <c r="E2418" i="14"/>
  <c r="E2419" i="14"/>
  <c r="E2420" i="14"/>
  <c r="E2421" i="14"/>
  <c r="E2422" i="14"/>
  <c r="E2423" i="14"/>
  <c r="E2424" i="14"/>
  <c r="E2425" i="14"/>
  <c r="E2426" i="14"/>
  <c r="E2427" i="14"/>
  <c r="E2428" i="14"/>
  <c r="E2429" i="14"/>
  <c r="E2430" i="14"/>
  <c r="E2431" i="14"/>
  <c r="E2432" i="14"/>
  <c r="E2433" i="14"/>
  <c r="E2434" i="14"/>
  <c r="E2435" i="14"/>
  <c r="E2436" i="14"/>
  <c r="E2437" i="14"/>
  <c r="E2438" i="14"/>
  <c r="E2439" i="14"/>
  <c r="E2440" i="14"/>
  <c r="E2441" i="14"/>
  <c r="E2442" i="14"/>
  <c r="E2443" i="14"/>
  <c r="E2444" i="14"/>
  <c r="E2445" i="14"/>
  <c r="E2446" i="14"/>
  <c r="E2447" i="14"/>
  <c r="E2448" i="14"/>
  <c r="E2449" i="14"/>
  <c r="E2450" i="14"/>
  <c r="E2451" i="14"/>
  <c r="E2452" i="14"/>
  <c r="E2453" i="14"/>
  <c r="E2454" i="14"/>
  <c r="E2455" i="14"/>
  <c r="E2456" i="14"/>
  <c r="E2457" i="14"/>
  <c r="E2458" i="14"/>
  <c r="E2459" i="14"/>
  <c r="E2460" i="14"/>
  <c r="E2461" i="14"/>
  <c r="E2462" i="14"/>
  <c r="E2463" i="14"/>
  <c r="E2464" i="14"/>
  <c r="E2465" i="14"/>
  <c r="E2466" i="14"/>
  <c r="E2467" i="14"/>
  <c r="E2468" i="14"/>
  <c r="E2469" i="14"/>
  <c r="E2470" i="14"/>
  <c r="E2471" i="14"/>
  <c r="E2472" i="14"/>
  <c r="E2473" i="14"/>
  <c r="E2474" i="14"/>
  <c r="E2475" i="14"/>
  <c r="E2476" i="14"/>
  <c r="E2477" i="14"/>
  <c r="E2478" i="14"/>
  <c r="E2479" i="14"/>
  <c r="E2480" i="14"/>
  <c r="E2481" i="14"/>
  <c r="E2482" i="14"/>
  <c r="E2483" i="14"/>
  <c r="E2484" i="14"/>
  <c r="E2485" i="14"/>
  <c r="E2486" i="14"/>
  <c r="E2487" i="14"/>
  <c r="E2488" i="14"/>
  <c r="E2489" i="14"/>
  <c r="E2490" i="14"/>
  <c r="E2491" i="14"/>
  <c r="E2492" i="14"/>
  <c r="E2493" i="14"/>
  <c r="E2494" i="14"/>
  <c r="E2495" i="14"/>
  <c r="E2496" i="14"/>
  <c r="E2497" i="14"/>
  <c r="E2498" i="14"/>
  <c r="E2499" i="14"/>
  <c r="E2500" i="14"/>
  <c r="E2501" i="14"/>
  <c r="E2502" i="14"/>
  <c r="E2503" i="14"/>
  <c r="E2504" i="14"/>
  <c r="E2505" i="14"/>
  <c r="E2506" i="14"/>
  <c r="E2507" i="14"/>
  <c r="E2508" i="14"/>
  <c r="E2509" i="14"/>
  <c r="E2510" i="14"/>
  <c r="E2511" i="14"/>
  <c r="E2512" i="14"/>
  <c r="E2513" i="14"/>
  <c r="E2514" i="14"/>
  <c r="E2515" i="14"/>
  <c r="E2516" i="14"/>
  <c r="E2517" i="14"/>
  <c r="E2518" i="14"/>
  <c r="E2519" i="14"/>
  <c r="E2520" i="14"/>
  <c r="E2521" i="14"/>
  <c r="E2522" i="14"/>
  <c r="E2523" i="14"/>
  <c r="E2524" i="14"/>
  <c r="E2525" i="14"/>
  <c r="E2526" i="14"/>
  <c r="E2527" i="14"/>
  <c r="E2528" i="14"/>
  <c r="E2529" i="14"/>
  <c r="E2530" i="14"/>
  <c r="E2531" i="14"/>
  <c r="E2532" i="14"/>
  <c r="E2533" i="14"/>
  <c r="E2534" i="14"/>
  <c r="E2535" i="14"/>
  <c r="E2536" i="14"/>
  <c r="E2537" i="14"/>
  <c r="E2538" i="14"/>
  <c r="E2539" i="14"/>
  <c r="E2540" i="14"/>
  <c r="E2541" i="14"/>
  <c r="E2542" i="14"/>
  <c r="E2543" i="14"/>
  <c r="E2544" i="14"/>
  <c r="E2545" i="14"/>
  <c r="E2546" i="14"/>
  <c r="E2547" i="14"/>
  <c r="E2548" i="14"/>
  <c r="E2549" i="14"/>
  <c r="E2550" i="14"/>
  <c r="E2551" i="14"/>
  <c r="E2552" i="14"/>
  <c r="E2553" i="14"/>
  <c r="E2554" i="14"/>
  <c r="E2555" i="14"/>
  <c r="E2556" i="14"/>
  <c r="E2557" i="14"/>
  <c r="E2558" i="14"/>
  <c r="E2559" i="14"/>
  <c r="E2560" i="14"/>
  <c r="E2561" i="14"/>
  <c r="E2562" i="14"/>
  <c r="E2563" i="14"/>
  <c r="E2564" i="14"/>
  <c r="E2565" i="14"/>
  <c r="E2566" i="14"/>
  <c r="E2567" i="14"/>
  <c r="E2568" i="14"/>
  <c r="E2569" i="14"/>
  <c r="E2570" i="14"/>
  <c r="E2571" i="14"/>
  <c r="E2572" i="14"/>
  <c r="E2573" i="14"/>
  <c r="E2574" i="14"/>
  <c r="E2575" i="14"/>
  <c r="E2576" i="14"/>
  <c r="E2577" i="14"/>
  <c r="E2578" i="14"/>
  <c r="E2579" i="14"/>
  <c r="E2580" i="14"/>
  <c r="E2581" i="14"/>
  <c r="E2582" i="14"/>
  <c r="E2583" i="14"/>
  <c r="E2584" i="14"/>
  <c r="E2585" i="14"/>
  <c r="E2586" i="14"/>
  <c r="E2587" i="14"/>
  <c r="E2588" i="14"/>
  <c r="E2589" i="14"/>
  <c r="E2590" i="14"/>
  <c r="E2591" i="14"/>
  <c r="E2592" i="14"/>
  <c r="E2593" i="14"/>
  <c r="E2594" i="14"/>
  <c r="E2595" i="14"/>
  <c r="E2596" i="14"/>
  <c r="E2597" i="14"/>
  <c r="E2598" i="14"/>
  <c r="E2599" i="14"/>
  <c r="E2600" i="14"/>
  <c r="E2601" i="14"/>
  <c r="E2602" i="14"/>
  <c r="E2603" i="14"/>
  <c r="E2604" i="14"/>
  <c r="E2605" i="14"/>
  <c r="E2606" i="14"/>
  <c r="E2607" i="14"/>
  <c r="E2608" i="14"/>
  <c r="E2609" i="14"/>
  <c r="E2610" i="14"/>
  <c r="E2611" i="14"/>
  <c r="E2612" i="14"/>
  <c r="E2613" i="14"/>
  <c r="E2614" i="14"/>
  <c r="E2615" i="14"/>
  <c r="E2616" i="14"/>
  <c r="E2617" i="14"/>
  <c r="E2618" i="14"/>
  <c r="E2619" i="14"/>
  <c r="E2620" i="14"/>
  <c r="E2621" i="14"/>
  <c r="E2622" i="14"/>
  <c r="E2623" i="14"/>
  <c r="E2624" i="14"/>
  <c r="E2625" i="14"/>
  <c r="E2626" i="14"/>
  <c r="E2627" i="14"/>
  <c r="E2628" i="14"/>
  <c r="E2629" i="14"/>
  <c r="E2630" i="14"/>
  <c r="E2631" i="14"/>
  <c r="E2632" i="14"/>
  <c r="E2633" i="14"/>
  <c r="E2634" i="14"/>
  <c r="E2635" i="14"/>
  <c r="E2636" i="14"/>
  <c r="E2637" i="14"/>
  <c r="E2638" i="14"/>
  <c r="E2639" i="14"/>
  <c r="E2640" i="14"/>
  <c r="E2641" i="14"/>
  <c r="E2642" i="14"/>
  <c r="E2643" i="14"/>
  <c r="E2644" i="14"/>
  <c r="E2645" i="14"/>
  <c r="E2646" i="14"/>
  <c r="E2647" i="14"/>
  <c r="E2648" i="14"/>
  <c r="E2649" i="14"/>
  <c r="E2650" i="14"/>
  <c r="E2651" i="14"/>
  <c r="E2652" i="14"/>
  <c r="E2653" i="14"/>
  <c r="E2654" i="14"/>
  <c r="E2655" i="14"/>
  <c r="E2656" i="14"/>
  <c r="E2657" i="14"/>
  <c r="E2658" i="14"/>
  <c r="E2659" i="14"/>
  <c r="E2660" i="14"/>
  <c r="E2661" i="14"/>
  <c r="E2662" i="14"/>
  <c r="E2663" i="14"/>
  <c r="E2664" i="14"/>
  <c r="E2665" i="14"/>
  <c r="E2666" i="14"/>
  <c r="E2667" i="14"/>
  <c r="E2668" i="14"/>
  <c r="E2669" i="14"/>
  <c r="E2670" i="14"/>
  <c r="E2671" i="14"/>
  <c r="E2672" i="14"/>
  <c r="E2673" i="14"/>
  <c r="E2674" i="14"/>
  <c r="E2675" i="14"/>
  <c r="E2676" i="14"/>
  <c r="E2677" i="14"/>
  <c r="E2678" i="14"/>
  <c r="E2679" i="14"/>
  <c r="E2680" i="14"/>
  <c r="E2681" i="14"/>
  <c r="E2682" i="14"/>
  <c r="E2683" i="14"/>
  <c r="E2684" i="14"/>
  <c r="E2685" i="14"/>
  <c r="E2686" i="14"/>
  <c r="E2687" i="14"/>
  <c r="E2688" i="14"/>
  <c r="E2689" i="14"/>
  <c r="E2690" i="14"/>
  <c r="E2691" i="14"/>
  <c r="E2692" i="14"/>
  <c r="E2693" i="14"/>
  <c r="E2694" i="14"/>
  <c r="E2695" i="14"/>
  <c r="E2696" i="14"/>
  <c r="E2697" i="14"/>
  <c r="E2698" i="14"/>
  <c r="E2699" i="14"/>
  <c r="E2700" i="14"/>
  <c r="E2701" i="14"/>
  <c r="E2702" i="14"/>
  <c r="E2703" i="14"/>
  <c r="E2704" i="14"/>
  <c r="E2705" i="14"/>
  <c r="E2706" i="14"/>
  <c r="E2707" i="14"/>
  <c r="E2708" i="14"/>
  <c r="E2709" i="14"/>
  <c r="E2710" i="14"/>
  <c r="E2711" i="14"/>
  <c r="E2712" i="14"/>
  <c r="E2713" i="14"/>
  <c r="E2714" i="14"/>
  <c r="E2715" i="14"/>
  <c r="E2716" i="14"/>
  <c r="E2717" i="14"/>
  <c r="E2718" i="14"/>
  <c r="E2719" i="14"/>
  <c r="E2720" i="14"/>
  <c r="E2721" i="14"/>
  <c r="E2722" i="14"/>
  <c r="E2723" i="14"/>
  <c r="E2724" i="14"/>
  <c r="E2725" i="14"/>
  <c r="E2726" i="14"/>
  <c r="E2727" i="14"/>
  <c r="E2728" i="14"/>
  <c r="E2729" i="14"/>
  <c r="E2730" i="14"/>
  <c r="E2731" i="14"/>
  <c r="E2732" i="14"/>
  <c r="E2733" i="14"/>
  <c r="E2734" i="14"/>
  <c r="E2735" i="14"/>
  <c r="E2736" i="14"/>
  <c r="E2737" i="14"/>
  <c r="E2738" i="14"/>
  <c r="E2739" i="14"/>
  <c r="E2740" i="14"/>
  <c r="E2741" i="14"/>
  <c r="E2742" i="14"/>
  <c r="E2743" i="14"/>
  <c r="E2744" i="14"/>
  <c r="E2745" i="14"/>
  <c r="E2746" i="14"/>
  <c r="E2747" i="14"/>
  <c r="E2748" i="14"/>
  <c r="E2749" i="14"/>
  <c r="E2750" i="14"/>
  <c r="E2751" i="14"/>
  <c r="E2752" i="14"/>
  <c r="E2753" i="14"/>
  <c r="E2754" i="14"/>
  <c r="E2755" i="14"/>
  <c r="E2756" i="14"/>
  <c r="E2757" i="14"/>
  <c r="E2758" i="14"/>
  <c r="E2759" i="14"/>
  <c r="E2760" i="14"/>
  <c r="E2761" i="14"/>
  <c r="E2762" i="14"/>
  <c r="E2763" i="14"/>
  <c r="E2764" i="14"/>
  <c r="E2765" i="14"/>
  <c r="E2766" i="14"/>
  <c r="E2767" i="14"/>
  <c r="E2768" i="14"/>
  <c r="E2769" i="14"/>
  <c r="E2770" i="14"/>
  <c r="E2771" i="14"/>
  <c r="E2772" i="14"/>
  <c r="E2773" i="14"/>
  <c r="E2774" i="14"/>
  <c r="E2775" i="14"/>
  <c r="E2776" i="14"/>
  <c r="E2777" i="14"/>
  <c r="E2778" i="14"/>
  <c r="E2779" i="14"/>
  <c r="E2780" i="14"/>
  <c r="E2781" i="14"/>
  <c r="E2782" i="14"/>
  <c r="E2783" i="14"/>
  <c r="E2784" i="14"/>
  <c r="E2785" i="14"/>
  <c r="E2786" i="14"/>
  <c r="E2787" i="14"/>
  <c r="E2788" i="14"/>
  <c r="E2789" i="14"/>
  <c r="E2790" i="14"/>
  <c r="E2791" i="14"/>
  <c r="E2792" i="14"/>
  <c r="E2793" i="14"/>
  <c r="E2794" i="14"/>
  <c r="E2795" i="14"/>
  <c r="E2796" i="14"/>
  <c r="E2797" i="14"/>
  <c r="E2798" i="14"/>
  <c r="E2799" i="14"/>
  <c r="E2800" i="14"/>
  <c r="E2801" i="14"/>
  <c r="E2802" i="14"/>
  <c r="E2803" i="14"/>
  <c r="E2804" i="14"/>
  <c r="E2805" i="14"/>
  <c r="E2806" i="14"/>
  <c r="E2807" i="14"/>
  <c r="E2808" i="14"/>
  <c r="E2809" i="14"/>
  <c r="E2810" i="14"/>
  <c r="E2811" i="14"/>
  <c r="E2812" i="14"/>
  <c r="E2813" i="14"/>
  <c r="E2814" i="14"/>
  <c r="E2815" i="14"/>
  <c r="E2816" i="14"/>
  <c r="E2817" i="14"/>
  <c r="E2818" i="14"/>
  <c r="E2819" i="14"/>
  <c r="E2820" i="14"/>
  <c r="E2821" i="14"/>
  <c r="E2822" i="14"/>
  <c r="E2823" i="14"/>
  <c r="E2824" i="14"/>
  <c r="E2825" i="14"/>
  <c r="E2826" i="14"/>
  <c r="E2827" i="14"/>
  <c r="E2828" i="14"/>
  <c r="E2829" i="14"/>
  <c r="E2830" i="14"/>
  <c r="E2831" i="14"/>
  <c r="E2832" i="14"/>
  <c r="E2833" i="14"/>
  <c r="E2834" i="14"/>
  <c r="E2835" i="14"/>
  <c r="E2836" i="14"/>
  <c r="E2837" i="14"/>
  <c r="E2838" i="14"/>
  <c r="E2839" i="14"/>
  <c r="E2840" i="14"/>
  <c r="E2841" i="14"/>
  <c r="E2842" i="14"/>
  <c r="E2843" i="14"/>
  <c r="E2844" i="14"/>
  <c r="E2845" i="14"/>
  <c r="E2846" i="14"/>
  <c r="E2847" i="14"/>
  <c r="E2848" i="14"/>
  <c r="E2849" i="14"/>
  <c r="E2850" i="14"/>
  <c r="E2851" i="14"/>
  <c r="E2852" i="14"/>
  <c r="E2853" i="14"/>
  <c r="E2854" i="14"/>
  <c r="E2855" i="14"/>
  <c r="E2856" i="14"/>
  <c r="E2857" i="14"/>
  <c r="E2858" i="14"/>
  <c r="E2859" i="14"/>
  <c r="E2860" i="14"/>
  <c r="E2861" i="14"/>
  <c r="E2862" i="14"/>
  <c r="E2863" i="14"/>
  <c r="E2864" i="14"/>
  <c r="E2865" i="14"/>
  <c r="E2866" i="14"/>
  <c r="E2867" i="14"/>
  <c r="E2868" i="14"/>
  <c r="E2869" i="14"/>
  <c r="E2870" i="14"/>
  <c r="E2871" i="14"/>
  <c r="E2872" i="14"/>
  <c r="E2873" i="14"/>
  <c r="E2874" i="14"/>
  <c r="E2875" i="14"/>
  <c r="E2876" i="14"/>
  <c r="E2877" i="14"/>
  <c r="E2878" i="14"/>
  <c r="E2879" i="14"/>
  <c r="E2880" i="14"/>
  <c r="E2881" i="14"/>
  <c r="E2882" i="14"/>
  <c r="E2883" i="14"/>
  <c r="E2884" i="14"/>
  <c r="E2885" i="14"/>
  <c r="E2886" i="14"/>
  <c r="E2887" i="14"/>
  <c r="E2888" i="14"/>
  <c r="E2889" i="14"/>
  <c r="E2890" i="14"/>
  <c r="E2891" i="14"/>
  <c r="E2892" i="14"/>
  <c r="E2893" i="14"/>
  <c r="E2894" i="14"/>
  <c r="E2895" i="14"/>
  <c r="E2896" i="14"/>
  <c r="E2897" i="14"/>
  <c r="E2898" i="14"/>
  <c r="E2899" i="14"/>
  <c r="E2900" i="14"/>
  <c r="E2901" i="14"/>
  <c r="E2902" i="14"/>
  <c r="E2903" i="14"/>
  <c r="E2904" i="14"/>
  <c r="E2905" i="14"/>
  <c r="E2906" i="14"/>
  <c r="E2907" i="14"/>
  <c r="E2908" i="14"/>
  <c r="E2909" i="14"/>
  <c r="E2910" i="14"/>
  <c r="E2911" i="14"/>
  <c r="E2912" i="14"/>
  <c r="E2913" i="14"/>
  <c r="E2914" i="14"/>
  <c r="E2915" i="14"/>
  <c r="E2916" i="14"/>
  <c r="E2917" i="14"/>
  <c r="E2918" i="14"/>
  <c r="E2919" i="14"/>
  <c r="E2920" i="14"/>
  <c r="E2921" i="14"/>
  <c r="E2922" i="14"/>
  <c r="E2923" i="14"/>
  <c r="E2924" i="14"/>
  <c r="E2925" i="14"/>
  <c r="E2926" i="14"/>
  <c r="E2927" i="14"/>
  <c r="E2928" i="14"/>
  <c r="E2929" i="14"/>
  <c r="E2930" i="14"/>
  <c r="E2931" i="14"/>
  <c r="E2932" i="14"/>
  <c r="E2933" i="14"/>
  <c r="E2934" i="14"/>
  <c r="E2935" i="14"/>
  <c r="E2936" i="14"/>
  <c r="E2937" i="14"/>
  <c r="E2938" i="14"/>
  <c r="E2939" i="14"/>
  <c r="E2940" i="14"/>
  <c r="E2941" i="14"/>
  <c r="E2942" i="14"/>
  <c r="E2943" i="14"/>
  <c r="E2944" i="14"/>
  <c r="E2945" i="14"/>
  <c r="E2946" i="14"/>
  <c r="E2947" i="14"/>
  <c r="E2948" i="14"/>
  <c r="E2949" i="14"/>
  <c r="E2950" i="14"/>
  <c r="E2951" i="14"/>
  <c r="E2952" i="14"/>
  <c r="E2953" i="14"/>
  <c r="E2954" i="14"/>
  <c r="E2955" i="14"/>
  <c r="E2956" i="14"/>
  <c r="E2957" i="14"/>
  <c r="E2958" i="14"/>
  <c r="E2959" i="14"/>
  <c r="E2960" i="14"/>
  <c r="E2961" i="14"/>
  <c r="E2962" i="14"/>
  <c r="E2963" i="14"/>
  <c r="E2964" i="14"/>
  <c r="E2965" i="14"/>
  <c r="E2966" i="14"/>
  <c r="E2967" i="14"/>
  <c r="E2968" i="14"/>
  <c r="E2969" i="14"/>
  <c r="E2970" i="14"/>
  <c r="E2971" i="14"/>
  <c r="E2972" i="14"/>
  <c r="E2973" i="14"/>
  <c r="E2974" i="14"/>
  <c r="E2975" i="14"/>
  <c r="E2976" i="14"/>
  <c r="E2977" i="14"/>
  <c r="E2978" i="14"/>
  <c r="E2979" i="14"/>
  <c r="E2980" i="14"/>
  <c r="E2981" i="14"/>
  <c r="E2982" i="14"/>
  <c r="E2983" i="14"/>
  <c r="E2984" i="14"/>
  <c r="E2985" i="14"/>
  <c r="E2986" i="14"/>
  <c r="E2987" i="14"/>
  <c r="E2988" i="14"/>
  <c r="E2989" i="14"/>
  <c r="E2990" i="14"/>
  <c r="E2991" i="14"/>
  <c r="E2992" i="14"/>
  <c r="E2993" i="14"/>
  <c r="E2994" i="14"/>
  <c r="E2995" i="14"/>
  <c r="E2996" i="14"/>
  <c r="E2997" i="14"/>
  <c r="E2998" i="14"/>
  <c r="E2999" i="14"/>
  <c r="E3000" i="14"/>
  <c r="E3001" i="14"/>
  <c r="E3002" i="14"/>
  <c r="E3003" i="14"/>
  <c r="E3004" i="14"/>
  <c r="E3005" i="14"/>
  <c r="E3006" i="14"/>
  <c r="E3007" i="14"/>
  <c r="E3008" i="14"/>
  <c r="E3009" i="14"/>
  <c r="E3010" i="14"/>
  <c r="E3011" i="14"/>
  <c r="E3012" i="14"/>
  <c r="E3013" i="14"/>
  <c r="E3014" i="14"/>
  <c r="E3015" i="14"/>
  <c r="E3016" i="14"/>
  <c r="E3017" i="14"/>
  <c r="E3018" i="14"/>
  <c r="E3019" i="14"/>
  <c r="E3020" i="14"/>
  <c r="E3021" i="14"/>
  <c r="E3022" i="14"/>
  <c r="E3023" i="14"/>
  <c r="E3024" i="14"/>
  <c r="E3025" i="14"/>
  <c r="E3026" i="14"/>
  <c r="E3027" i="14"/>
  <c r="E3028" i="14"/>
  <c r="E3029" i="14"/>
  <c r="E3030" i="14"/>
  <c r="E3031" i="14"/>
  <c r="E3032" i="14"/>
  <c r="E3033" i="14"/>
  <c r="E3034" i="14"/>
  <c r="E3035" i="14"/>
  <c r="E3036" i="14"/>
  <c r="E3037" i="14"/>
  <c r="E3038" i="14"/>
  <c r="E3039" i="14"/>
  <c r="E3040" i="14"/>
  <c r="E3041" i="14"/>
  <c r="E3042" i="14"/>
  <c r="E3043" i="14"/>
  <c r="E3044" i="14"/>
  <c r="E3045" i="14"/>
  <c r="E3046" i="14"/>
  <c r="E3047" i="14"/>
  <c r="E3048" i="14"/>
  <c r="E3049" i="14"/>
  <c r="E3050" i="14"/>
  <c r="E3051" i="14"/>
  <c r="E3052" i="14"/>
  <c r="E3053" i="14"/>
  <c r="E3054" i="14"/>
  <c r="E3055" i="14"/>
  <c r="E3056" i="14"/>
  <c r="E3057" i="14"/>
  <c r="E3058" i="14"/>
  <c r="E3059" i="14"/>
  <c r="E3060" i="14"/>
  <c r="E3061" i="14"/>
  <c r="E3062" i="14"/>
  <c r="E3063" i="14"/>
  <c r="E3064" i="14"/>
  <c r="E3065" i="14"/>
  <c r="E3066" i="14"/>
  <c r="E3067" i="14"/>
  <c r="E3068" i="14"/>
  <c r="E3069" i="14"/>
  <c r="E3070" i="14"/>
  <c r="E3071" i="14"/>
  <c r="E3072" i="14"/>
  <c r="E3073" i="14"/>
  <c r="E3074" i="14"/>
  <c r="E3075" i="14"/>
  <c r="E3076" i="14"/>
  <c r="E3077" i="14"/>
  <c r="E3078" i="14"/>
  <c r="E3079" i="14"/>
  <c r="E3080" i="14"/>
  <c r="E3081" i="14"/>
  <c r="E3082" i="14"/>
  <c r="E3083" i="14"/>
  <c r="E3084" i="14"/>
  <c r="E3085" i="14"/>
  <c r="E3086" i="14"/>
  <c r="E3087" i="14"/>
  <c r="E3088" i="14"/>
  <c r="E3089" i="14"/>
  <c r="E3090" i="14"/>
  <c r="E3091" i="14"/>
  <c r="E3092" i="14"/>
  <c r="E3093" i="14"/>
  <c r="E3094" i="14"/>
  <c r="E3095" i="14"/>
  <c r="E3096" i="14"/>
  <c r="E3097" i="14"/>
  <c r="E3098" i="14"/>
  <c r="E3099" i="14"/>
  <c r="E3100" i="14"/>
  <c r="E3101" i="14"/>
  <c r="E3102" i="14"/>
  <c r="E3103" i="14"/>
  <c r="E3104" i="14"/>
  <c r="E3105" i="14"/>
  <c r="E3106" i="14"/>
  <c r="E3107" i="14"/>
  <c r="E3108" i="14"/>
  <c r="E3109" i="14"/>
  <c r="E3110" i="14"/>
  <c r="E3111" i="14"/>
  <c r="E3112" i="14"/>
  <c r="E3113" i="14"/>
  <c r="E3114" i="14"/>
  <c r="E3115" i="14"/>
  <c r="E3116" i="14"/>
  <c r="E3117" i="14"/>
  <c r="E3118" i="14"/>
  <c r="E3119" i="14"/>
  <c r="E3120" i="14"/>
  <c r="E3121" i="14"/>
  <c r="E3122" i="14"/>
  <c r="E3123" i="14"/>
  <c r="E3124" i="14"/>
  <c r="E3125" i="14"/>
  <c r="E3126" i="14"/>
  <c r="E3127" i="14"/>
  <c r="E3128" i="14"/>
  <c r="E3129" i="14"/>
  <c r="E3130" i="14"/>
  <c r="E3131" i="14"/>
  <c r="E3132" i="14"/>
  <c r="E3133" i="14"/>
  <c r="E3134" i="14"/>
  <c r="E3135" i="14"/>
  <c r="E3136" i="14"/>
  <c r="E3137" i="14"/>
  <c r="E3138" i="14"/>
  <c r="E3139" i="14"/>
  <c r="E3140" i="14"/>
  <c r="E3141" i="14"/>
  <c r="E3142" i="14"/>
  <c r="E3143" i="14"/>
  <c r="E3144" i="14"/>
  <c r="E3145" i="14"/>
  <c r="E3146" i="14"/>
  <c r="E3147" i="14"/>
  <c r="E3148" i="14"/>
  <c r="E3149" i="14"/>
  <c r="E3150" i="14"/>
  <c r="E3151" i="14"/>
  <c r="E3152" i="14"/>
  <c r="E3153" i="14"/>
  <c r="E3154" i="14"/>
  <c r="E3155" i="14"/>
  <c r="E3156" i="14"/>
  <c r="E3157" i="14"/>
  <c r="E3158" i="14"/>
  <c r="E3159" i="14"/>
  <c r="E3160" i="14"/>
  <c r="E3161" i="14"/>
  <c r="E3162" i="14"/>
  <c r="E3163" i="14"/>
  <c r="E3164" i="14"/>
  <c r="E3165" i="14"/>
  <c r="E3166" i="14"/>
  <c r="E3167" i="14"/>
  <c r="E3168" i="14"/>
  <c r="E3169" i="14"/>
  <c r="E3170" i="14"/>
  <c r="E3171" i="14"/>
  <c r="E3172" i="14"/>
  <c r="E3173" i="14"/>
  <c r="E3174" i="14"/>
  <c r="E3175" i="14"/>
  <c r="E3176" i="14"/>
  <c r="E3177" i="14"/>
  <c r="E3178" i="14"/>
  <c r="E3179" i="14"/>
  <c r="E3180" i="14"/>
  <c r="E3181" i="14"/>
  <c r="E3182" i="14"/>
  <c r="E3183" i="14"/>
  <c r="E3184" i="14"/>
  <c r="E3185" i="14"/>
  <c r="E3186" i="14"/>
  <c r="E3187" i="14"/>
  <c r="E3188" i="14"/>
  <c r="E3189" i="14"/>
  <c r="E3190" i="14"/>
  <c r="E3191" i="14"/>
  <c r="E3192" i="14"/>
  <c r="E3193" i="14"/>
  <c r="E3194" i="14"/>
  <c r="E3195" i="14"/>
  <c r="E3196" i="14"/>
  <c r="E3197" i="14"/>
  <c r="E3198" i="14"/>
  <c r="E3199" i="14"/>
  <c r="E3200" i="14"/>
  <c r="E3201" i="14"/>
  <c r="E3202" i="14"/>
  <c r="E3203" i="14"/>
  <c r="E3204" i="14"/>
  <c r="E3205" i="14"/>
  <c r="E3206" i="14"/>
  <c r="E3207" i="14"/>
  <c r="E3208" i="14"/>
  <c r="E3209" i="14"/>
  <c r="E3210" i="14"/>
  <c r="E3211" i="14"/>
  <c r="E3212" i="14"/>
  <c r="E3213" i="14"/>
  <c r="E3214" i="14"/>
  <c r="E3215" i="14"/>
  <c r="E3216" i="14"/>
  <c r="E3217" i="14"/>
  <c r="E3218" i="14"/>
  <c r="E3219" i="14"/>
  <c r="E3220" i="14"/>
  <c r="E3221" i="14"/>
  <c r="E3222" i="14"/>
  <c r="E3223" i="14"/>
  <c r="E3224" i="14"/>
  <c r="E3225" i="14"/>
  <c r="E3226" i="14"/>
  <c r="E3227" i="14"/>
  <c r="E3228" i="14"/>
  <c r="E3229" i="14"/>
  <c r="E3230" i="14"/>
  <c r="E3231" i="14"/>
  <c r="E3232" i="14"/>
  <c r="E3233" i="14"/>
  <c r="E3234" i="14"/>
  <c r="E3235" i="14"/>
  <c r="E3236" i="14"/>
  <c r="E3237" i="14"/>
  <c r="E3238" i="14"/>
  <c r="E3239" i="14"/>
  <c r="E3240" i="14"/>
  <c r="E3241" i="14"/>
  <c r="E3242" i="14"/>
  <c r="E3243" i="14"/>
  <c r="E3244" i="14"/>
  <c r="E3245" i="14"/>
  <c r="E3246" i="14"/>
  <c r="E3247" i="14"/>
  <c r="E3248" i="14"/>
  <c r="E3249" i="14"/>
  <c r="E3250" i="14"/>
  <c r="E3251" i="14"/>
  <c r="E3252" i="14"/>
  <c r="E3253" i="14"/>
  <c r="E3254" i="14"/>
  <c r="E3255" i="14"/>
  <c r="E3256" i="14"/>
  <c r="E3257" i="14"/>
  <c r="E3258" i="14"/>
  <c r="E3259" i="14"/>
  <c r="E3260" i="14"/>
  <c r="E3261" i="14"/>
  <c r="E3262" i="14"/>
  <c r="E3263" i="14"/>
  <c r="E3264" i="14"/>
  <c r="E3265" i="14"/>
  <c r="E3266" i="14"/>
  <c r="E3267" i="14"/>
  <c r="E3268" i="14"/>
  <c r="E3269" i="14"/>
  <c r="E3270" i="14"/>
  <c r="E3271" i="14"/>
  <c r="E3272" i="14"/>
  <c r="E3273" i="14"/>
  <c r="E3274" i="14"/>
  <c r="E3275" i="14"/>
  <c r="E3276" i="14"/>
  <c r="E3277" i="14"/>
  <c r="E3278" i="14"/>
  <c r="E3279" i="14"/>
  <c r="E3280" i="14"/>
  <c r="E3281" i="14"/>
  <c r="E3282" i="14"/>
  <c r="E3283" i="14"/>
  <c r="E3284" i="14"/>
  <c r="E3285" i="14"/>
  <c r="E3286" i="14"/>
  <c r="E3287" i="14"/>
  <c r="E3288" i="14"/>
  <c r="E3289" i="14"/>
  <c r="E3290" i="14"/>
  <c r="E3291" i="14"/>
  <c r="E3292" i="14"/>
  <c r="E3293" i="14"/>
  <c r="E3294" i="14"/>
  <c r="E3295" i="14"/>
  <c r="E3296" i="14"/>
  <c r="E3297" i="14"/>
  <c r="E3298" i="14"/>
  <c r="E3299" i="14"/>
  <c r="E3300" i="14"/>
  <c r="E3301" i="14"/>
  <c r="E3302" i="14"/>
  <c r="E3303" i="14"/>
  <c r="E3304" i="14"/>
  <c r="E3305" i="14"/>
  <c r="E3306" i="14"/>
  <c r="E3307" i="14"/>
  <c r="E3308" i="14"/>
  <c r="E3309" i="14"/>
  <c r="E3310" i="14"/>
  <c r="E3311" i="14"/>
  <c r="E3312" i="14"/>
  <c r="E3313" i="14"/>
  <c r="E3314" i="14"/>
  <c r="E3315" i="14"/>
  <c r="E3316" i="14"/>
  <c r="E3317" i="14"/>
  <c r="E3318" i="14"/>
  <c r="E3319" i="14"/>
  <c r="E3320" i="14"/>
  <c r="E3321" i="14"/>
  <c r="E3322" i="14"/>
  <c r="E3323" i="14"/>
  <c r="E3324" i="14"/>
  <c r="E3325" i="14"/>
  <c r="E3326" i="14"/>
  <c r="E3327" i="14"/>
  <c r="E3328" i="14"/>
  <c r="E3329" i="14"/>
  <c r="E3330" i="14"/>
  <c r="E3331" i="14"/>
  <c r="E3332" i="14"/>
  <c r="E3333" i="14"/>
  <c r="E3334" i="14"/>
  <c r="E3335" i="14"/>
  <c r="E3336" i="14"/>
  <c r="E3337" i="14"/>
  <c r="E3338" i="14"/>
  <c r="E3339" i="14"/>
  <c r="E3340" i="14"/>
  <c r="E3341" i="14"/>
  <c r="E3342" i="14"/>
  <c r="E3343" i="14"/>
  <c r="E3344" i="14"/>
  <c r="E3345" i="14"/>
  <c r="E3346" i="14"/>
  <c r="E3347" i="14"/>
  <c r="E3348" i="14"/>
  <c r="E3349" i="14"/>
  <c r="E3350" i="14"/>
  <c r="E3351" i="14"/>
  <c r="E3352" i="14"/>
  <c r="E3353" i="14"/>
  <c r="E3354" i="14"/>
  <c r="E3355" i="14"/>
  <c r="E3356" i="14"/>
  <c r="E3357" i="14"/>
  <c r="E3358" i="14"/>
  <c r="E3359" i="14"/>
  <c r="E3360" i="14"/>
  <c r="E3361" i="14"/>
  <c r="E3362" i="14"/>
  <c r="E3363" i="14"/>
  <c r="E3364" i="14"/>
  <c r="E3365" i="14"/>
  <c r="E3366" i="14"/>
  <c r="E3367" i="14"/>
  <c r="E3368" i="14"/>
  <c r="E3369" i="14"/>
  <c r="E3370" i="14"/>
  <c r="E3371" i="14"/>
  <c r="E3372" i="14"/>
  <c r="E3373" i="14"/>
  <c r="E3374" i="14"/>
  <c r="E3375" i="14"/>
  <c r="E3376" i="14"/>
  <c r="E3377" i="14"/>
  <c r="E3378" i="14"/>
  <c r="E3379" i="14"/>
  <c r="E3380" i="14"/>
  <c r="E3381" i="14"/>
  <c r="E3382" i="14"/>
  <c r="E3383" i="14"/>
  <c r="E3384" i="14"/>
  <c r="E3385" i="14"/>
  <c r="E3386" i="14"/>
  <c r="E3387" i="14"/>
  <c r="E3388" i="14"/>
  <c r="E3389" i="14"/>
  <c r="E3390" i="14"/>
  <c r="E3391" i="14"/>
  <c r="E3392" i="14"/>
  <c r="E3393" i="14"/>
  <c r="E3394" i="14"/>
  <c r="E3395" i="14"/>
  <c r="E3396" i="14"/>
  <c r="E3397" i="14"/>
  <c r="E3398" i="14"/>
  <c r="E3399" i="14"/>
  <c r="E3400" i="14"/>
  <c r="E3401" i="14"/>
  <c r="E3402" i="14"/>
  <c r="E3403" i="14"/>
  <c r="E3404" i="14"/>
  <c r="E3405" i="14"/>
  <c r="E3406" i="14"/>
  <c r="E3407" i="14"/>
  <c r="E3408" i="14"/>
  <c r="E3409" i="14"/>
  <c r="E3410" i="14"/>
  <c r="E3411" i="14"/>
  <c r="E3412" i="14"/>
  <c r="E3413" i="14"/>
  <c r="E3414" i="14"/>
  <c r="E3415" i="14"/>
  <c r="E3416" i="14"/>
  <c r="E3417" i="14"/>
  <c r="E3418" i="14"/>
  <c r="E3419" i="14"/>
  <c r="E3420" i="14"/>
  <c r="E3421" i="14"/>
  <c r="E3422" i="14"/>
  <c r="E3423" i="14"/>
  <c r="E3424" i="14"/>
  <c r="E3425" i="14"/>
  <c r="E3426" i="14"/>
  <c r="E3427" i="14"/>
  <c r="E3428" i="14"/>
  <c r="E3429" i="14"/>
  <c r="E3430" i="14"/>
  <c r="E3431" i="14"/>
  <c r="E3432" i="14"/>
  <c r="E3433" i="14"/>
  <c r="E3434" i="14"/>
  <c r="E3435" i="14"/>
  <c r="E3436" i="14"/>
  <c r="E3437" i="14"/>
  <c r="E3438" i="14"/>
  <c r="E3439" i="14"/>
  <c r="E3440" i="14"/>
  <c r="E3441" i="14"/>
  <c r="E3442" i="14"/>
  <c r="E3443" i="14"/>
  <c r="E3444" i="14"/>
  <c r="E3445" i="14"/>
  <c r="E3446" i="14"/>
  <c r="E3447" i="14"/>
  <c r="E3448" i="14"/>
  <c r="E3449" i="14"/>
  <c r="E3450" i="14"/>
  <c r="E3451" i="14"/>
  <c r="E3452" i="14"/>
  <c r="E3453" i="14"/>
  <c r="E3454" i="14"/>
  <c r="E3455" i="14"/>
  <c r="E3456" i="14"/>
  <c r="E3457" i="14"/>
  <c r="E3458" i="14"/>
  <c r="E3459" i="14"/>
  <c r="E3460" i="14"/>
  <c r="E3461" i="14"/>
  <c r="E3462" i="14"/>
  <c r="E3463" i="14"/>
  <c r="E3464" i="14"/>
  <c r="E3465" i="14"/>
  <c r="E3466" i="14"/>
  <c r="E3467" i="14"/>
  <c r="E3468" i="14"/>
  <c r="E3469" i="14"/>
  <c r="E3470" i="14"/>
  <c r="E3471" i="14"/>
  <c r="E3472" i="14"/>
  <c r="E3473" i="14"/>
  <c r="E3474" i="14"/>
  <c r="E3475" i="14"/>
  <c r="E3476" i="14"/>
  <c r="E3477" i="14"/>
  <c r="E3478" i="14"/>
  <c r="E3479" i="14"/>
  <c r="E3480" i="14"/>
  <c r="E3481" i="14"/>
  <c r="E3482" i="14"/>
  <c r="E3483" i="14"/>
  <c r="E3484" i="14"/>
  <c r="E3485" i="14"/>
  <c r="E3486" i="14"/>
  <c r="E3487" i="14"/>
  <c r="E3488" i="14"/>
  <c r="E3489" i="14"/>
  <c r="E3490" i="14"/>
  <c r="E3491" i="14"/>
  <c r="E3492" i="14"/>
  <c r="E3493" i="14"/>
  <c r="E3494" i="14"/>
  <c r="E3495" i="14"/>
  <c r="E3496" i="14"/>
  <c r="E3497" i="14"/>
  <c r="E3498" i="14"/>
  <c r="E3499" i="14"/>
  <c r="E3500" i="14"/>
  <c r="E3501" i="14"/>
  <c r="E3502" i="14"/>
  <c r="E3503" i="14"/>
  <c r="E3504" i="14"/>
  <c r="E3505" i="14"/>
  <c r="E3506" i="14"/>
  <c r="E3507" i="14"/>
  <c r="E3508" i="14"/>
  <c r="E3509" i="14"/>
  <c r="E3510" i="14"/>
  <c r="E3511" i="14"/>
  <c r="E3512" i="14"/>
  <c r="E3513" i="14"/>
  <c r="E3514" i="14"/>
  <c r="E3515" i="14"/>
  <c r="E3516" i="14"/>
  <c r="E3517" i="14"/>
  <c r="E3518" i="14"/>
  <c r="E3519" i="14"/>
  <c r="E3520" i="14"/>
  <c r="E3521" i="14"/>
  <c r="E3522" i="14"/>
  <c r="E3523" i="14"/>
  <c r="E3524" i="14"/>
  <c r="E3525" i="14"/>
  <c r="E3526" i="14"/>
  <c r="E3527" i="14"/>
  <c r="E3528" i="14"/>
  <c r="E3529" i="14"/>
  <c r="E3530" i="14"/>
  <c r="E3531" i="14"/>
  <c r="E3532" i="14"/>
  <c r="E3533" i="14"/>
  <c r="E3534" i="14"/>
  <c r="E3535" i="14"/>
  <c r="E3536" i="14"/>
  <c r="E3537" i="14"/>
  <c r="E3538" i="14"/>
  <c r="E3539" i="14"/>
  <c r="E3540" i="14"/>
  <c r="E3541" i="14"/>
  <c r="E3542" i="14"/>
  <c r="E3543" i="14"/>
  <c r="E3544" i="14"/>
  <c r="E3545" i="14"/>
  <c r="E3546" i="14"/>
  <c r="E3547" i="14"/>
  <c r="E3548" i="14"/>
  <c r="E3549" i="14"/>
  <c r="E3550" i="14"/>
  <c r="E3551" i="14"/>
  <c r="E3552" i="14"/>
  <c r="E3553" i="14"/>
  <c r="E3554" i="14"/>
  <c r="E3555" i="14"/>
  <c r="E3556" i="14"/>
  <c r="E3557" i="14"/>
  <c r="E3558" i="14"/>
  <c r="E3559" i="14"/>
  <c r="E3560" i="14"/>
  <c r="E3561" i="14"/>
  <c r="E3562" i="14"/>
  <c r="E3563" i="14"/>
  <c r="E3564" i="14"/>
  <c r="E3565" i="14"/>
  <c r="E3566" i="14"/>
  <c r="E3567" i="14"/>
  <c r="E3568" i="14"/>
  <c r="E3569" i="14"/>
  <c r="E3570" i="14"/>
  <c r="E3571" i="14"/>
  <c r="E3572" i="14"/>
  <c r="E3573" i="14"/>
  <c r="E3574" i="14"/>
  <c r="E3575" i="14"/>
  <c r="E3576" i="14"/>
  <c r="E3577" i="14"/>
  <c r="E3578" i="14"/>
  <c r="E3579" i="14"/>
  <c r="E3580" i="14"/>
  <c r="E3581" i="14"/>
  <c r="E3582" i="14"/>
  <c r="E3583" i="14"/>
  <c r="E3584" i="14"/>
  <c r="E3585" i="14"/>
  <c r="E3586" i="14"/>
  <c r="E3587" i="14"/>
  <c r="E3588" i="14"/>
  <c r="E3589" i="14"/>
  <c r="E3590" i="14"/>
  <c r="E3591" i="14"/>
  <c r="E3592" i="14"/>
  <c r="E3593" i="14"/>
  <c r="E3594" i="14"/>
  <c r="E3595" i="14"/>
  <c r="E3596" i="14"/>
  <c r="E3597" i="14"/>
  <c r="E3598" i="14"/>
  <c r="E3599" i="14"/>
  <c r="E3600" i="14"/>
  <c r="E3601" i="14"/>
  <c r="E3602" i="14"/>
  <c r="E3603" i="14"/>
  <c r="E3604" i="14"/>
  <c r="E3605" i="14"/>
  <c r="E3606" i="14"/>
  <c r="E3607" i="14"/>
  <c r="E3608" i="14"/>
  <c r="E3609" i="14"/>
  <c r="E3610" i="14"/>
  <c r="E3611" i="14"/>
  <c r="E3612" i="14"/>
  <c r="E3613" i="14"/>
  <c r="E3614" i="14"/>
  <c r="E3615" i="14"/>
  <c r="E3616" i="14"/>
  <c r="E3617" i="14"/>
  <c r="E3618" i="14"/>
  <c r="E3619" i="14"/>
  <c r="E3620" i="14"/>
  <c r="E3621" i="14"/>
  <c r="E3622" i="14"/>
  <c r="E3623" i="14"/>
  <c r="E3624" i="14"/>
  <c r="E3625" i="14"/>
  <c r="E3626" i="14"/>
  <c r="E3627" i="14"/>
  <c r="E3628" i="14"/>
  <c r="E3629" i="14"/>
  <c r="E3630" i="14"/>
  <c r="E3631" i="14"/>
  <c r="E3632" i="14"/>
  <c r="E3633" i="14"/>
  <c r="E3634" i="14"/>
  <c r="E3635" i="14"/>
  <c r="E3636" i="14"/>
  <c r="E3637" i="14"/>
  <c r="E3638" i="14"/>
  <c r="E3639" i="14"/>
  <c r="E3640" i="14"/>
  <c r="E3641" i="14"/>
  <c r="E3642" i="14"/>
  <c r="E3643" i="14"/>
  <c r="E3644" i="14"/>
  <c r="E3645" i="14"/>
  <c r="E3646" i="14"/>
  <c r="E3647" i="14"/>
  <c r="E3648" i="14"/>
  <c r="E3649" i="14"/>
  <c r="E3650" i="14"/>
  <c r="E3651" i="14"/>
  <c r="E3652" i="14"/>
  <c r="E3653" i="14"/>
  <c r="E3654" i="14"/>
  <c r="E3655" i="14"/>
  <c r="E3656" i="14"/>
  <c r="E3657" i="14"/>
  <c r="E3658" i="14"/>
  <c r="E3659" i="14"/>
  <c r="E3660" i="14"/>
  <c r="E3661" i="14"/>
  <c r="E3662" i="14"/>
  <c r="E3663" i="14"/>
  <c r="E3664" i="14"/>
  <c r="E3665" i="14"/>
  <c r="E3666" i="14"/>
  <c r="E3667" i="14"/>
  <c r="E3668" i="14"/>
  <c r="E3669" i="14"/>
  <c r="E3670" i="14"/>
  <c r="E3671" i="14"/>
  <c r="E3672" i="14"/>
  <c r="E3673" i="14"/>
  <c r="E3674" i="14"/>
  <c r="E3675" i="14"/>
  <c r="E3676" i="14"/>
  <c r="E3677" i="14"/>
  <c r="E3678" i="14"/>
  <c r="E3679" i="14"/>
  <c r="E3680" i="14"/>
  <c r="E3681" i="14"/>
  <c r="E3682" i="14"/>
  <c r="E3683" i="14"/>
  <c r="E3684" i="14"/>
  <c r="E3685" i="14"/>
  <c r="E3686" i="14"/>
  <c r="E3687" i="14"/>
  <c r="E3688" i="14"/>
  <c r="E3689" i="14"/>
  <c r="E3690" i="14"/>
  <c r="E3691" i="14"/>
  <c r="E3692" i="14"/>
  <c r="E3693" i="14"/>
  <c r="E3694" i="14"/>
  <c r="E3695" i="14"/>
  <c r="E3696" i="14"/>
  <c r="E3697" i="14"/>
  <c r="E3698" i="14"/>
  <c r="E3699" i="14"/>
  <c r="E3700" i="14"/>
  <c r="E3701" i="14"/>
  <c r="E3702" i="14"/>
  <c r="E3703" i="14"/>
  <c r="E3704" i="14"/>
  <c r="E3705" i="14"/>
  <c r="E3706" i="14"/>
  <c r="E3707" i="14"/>
  <c r="E3708" i="14"/>
  <c r="E3709" i="14"/>
  <c r="E3710" i="14"/>
  <c r="E3711" i="14"/>
  <c r="E3712" i="14"/>
  <c r="E3713" i="14"/>
  <c r="E3714" i="14"/>
  <c r="E3715" i="14"/>
  <c r="E3716" i="14"/>
  <c r="E3717" i="14"/>
  <c r="E3718" i="14"/>
  <c r="E3719" i="14"/>
  <c r="E3720" i="14"/>
  <c r="E3721" i="14"/>
  <c r="E3722" i="14"/>
  <c r="E3723" i="14"/>
  <c r="E3724" i="14"/>
  <c r="E3725" i="14"/>
  <c r="E3726" i="14"/>
  <c r="E3727" i="14"/>
  <c r="E3728" i="14"/>
  <c r="E3729" i="14"/>
  <c r="E3730" i="14"/>
  <c r="E3731" i="14"/>
  <c r="E3732" i="14"/>
  <c r="E3733" i="14"/>
  <c r="E3734" i="14"/>
  <c r="E3735" i="14"/>
  <c r="E3736" i="14"/>
  <c r="E3737" i="14"/>
  <c r="E3738" i="14"/>
  <c r="E3739" i="14"/>
  <c r="E3740" i="14"/>
  <c r="E3741" i="14"/>
  <c r="E3742" i="14"/>
  <c r="E3743" i="14"/>
  <c r="E3744" i="14"/>
  <c r="E3745" i="14"/>
  <c r="E3746" i="14"/>
  <c r="E3747" i="14"/>
  <c r="E3748" i="14"/>
  <c r="E3749" i="14"/>
  <c r="E3750" i="14"/>
  <c r="E3751" i="14"/>
  <c r="E3752" i="14"/>
  <c r="E3753" i="14"/>
  <c r="E3754" i="14"/>
  <c r="E3755" i="14"/>
  <c r="E3756" i="14"/>
  <c r="E3757" i="14"/>
  <c r="E3758" i="14"/>
  <c r="E3759" i="14"/>
  <c r="E3760" i="14"/>
  <c r="E3761" i="14"/>
  <c r="E3762" i="14"/>
  <c r="E3763" i="14"/>
  <c r="E3764" i="14"/>
  <c r="E3765" i="14"/>
  <c r="E3766" i="14"/>
  <c r="E3767" i="14"/>
  <c r="E3768" i="14"/>
  <c r="E3769" i="14"/>
  <c r="E3770" i="14"/>
  <c r="E3771" i="14"/>
  <c r="E3772" i="14"/>
  <c r="E3773" i="14"/>
  <c r="E3774" i="14"/>
  <c r="E3775" i="14"/>
  <c r="E3776" i="14"/>
  <c r="E3777" i="14"/>
  <c r="E3778" i="14"/>
  <c r="E3779" i="14"/>
  <c r="E3780" i="14"/>
  <c r="E3781" i="14"/>
  <c r="E3782" i="14"/>
  <c r="E3783" i="14"/>
  <c r="E3784" i="14"/>
  <c r="E3785" i="14"/>
  <c r="E3786" i="14"/>
  <c r="E3787" i="14"/>
  <c r="E3788" i="14"/>
  <c r="E3789" i="14"/>
  <c r="E3790" i="14"/>
  <c r="E3791" i="14"/>
  <c r="E3792" i="14"/>
  <c r="E3793" i="14"/>
  <c r="E3794" i="14"/>
  <c r="E3795" i="14"/>
  <c r="E3796" i="14"/>
  <c r="E3797" i="14"/>
  <c r="E3798" i="14"/>
  <c r="E3799" i="14"/>
  <c r="E3800" i="14"/>
  <c r="E3801" i="14"/>
  <c r="E3802" i="14"/>
  <c r="E3803" i="14"/>
  <c r="E3804" i="14"/>
  <c r="E3805" i="14"/>
  <c r="E3806" i="14"/>
  <c r="E3807" i="14"/>
  <c r="E3808" i="14"/>
  <c r="E3809" i="14"/>
  <c r="E3810" i="14"/>
  <c r="E3811" i="14"/>
  <c r="E3812" i="14"/>
  <c r="E3813" i="14"/>
  <c r="E3814" i="14"/>
  <c r="E3815" i="14"/>
  <c r="E3816" i="14"/>
  <c r="E3817" i="14"/>
  <c r="E3818" i="14"/>
  <c r="E3819" i="14"/>
  <c r="E3820" i="14"/>
  <c r="E3821" i="14"/>
  <c r="E3822" i="14"/>
  <c r="E3823" i="14"/>
  <c r="E3824" i="14"/>
  <c r="E3825" i="14"/>
  <c r="E3826" i="14"/>
  <c r="E3827" i="14"/>
  <c r="E3828" i="14"/>
  <c r="E3829" i="14"/>
  <c r="E3830" i="14"/>
  <c r="E3831" i="14"/>
  <c r="E3832" i="14"/>
  <c r="E3833" i="14"/>
  <c r="E3834" i="14"/>
  <c r="E3835" i="14"/>
  <c r="E3836" i="14"/>
  <c r="E3837" i="14"/>
  <c r="E3838" i="14"/>
  <c r="E3839" i="14"/>
  <c r="E3840" i="14"/>
  <c r="E3841" i="14"/>
  <c r="E3842" i="14"/>
  <c r="E3843" i="14"/>
  <c r="E3844" i="14"/>
  <c r="E3845" i="14"/>
  <c r="E3846" i="14"/>
  <c r="E3847" i="14"/>
  <c r="E3848" i="14"/>
  <c r="E3849" i="14"/>
  <c r="E3850" i="14"/>
  <c r="E3851" i="14"/>
  <c r="E3852" i="14"/>
  <c r="E3853" i="14"/>
  <c r="E3854" i="14"/>
  <c r="E3855" i="14"/>
  <c r="E3856" i="14"/>
  <c r="E3857" i="14"/>
  <c r="E3858" i="14"/>
  <c r="E3859" i="14"/>
  <c r="E3860" i="14"/>
  <c r="E3861" i="14"/>
  <c r="E3862" i="14"/>
  <c r="E3863" i="14"/>
  <c r="E3864" i="14"/>
  <c r="E3865" i="14"/>
  <c r="E3866" i="14"/>
  <c r="E3867" i="14"/>
  <c r="E3868" i="14"/>
  <c r="E3869" i="14"/>
  <c r="E3870" i="14"/>
  <c r="E3871" i="14"/>
  <c r="E3872" i="14"/>
  <c r="E3873" i="14"/>
  <c r="E3874" i="14"/>
  <c r="E3875" i="14"/>
  <c r="E3876" i="14"/>
  <c r="E3877" i="14"/>
  <c r="E3878" i="14"/>
  <c r="E3879" i="14"/>
  <c r="E3880" i="14"/>
  <c r="E3881" i="14"/>
  <c r="E3882" i="14"/>
  <c r="E3883" i="14"/>
  <c r="E3884" i="14"/>
  <c r="E3885" i="14"/>
  <c r="E3886" i="14"/>
  <c r="E3887" i="14"/>
  <c r="E3888" i="14"/>
  <c r="E3889" i="14"/>
  <c r="E3890" i="14"/>
  <c r="E3891" i="14"/>
  <c r="E3892" i="14"/>
  <c r="E3893" i="14"/>
  <c r="E3894" i="14"/>
  <c r="E3895" i="14"/>
  <c r="E3896" i="14"/>
  <c r="E3897" i="14"/>
  <c r="E3898" i="14"/>
  <c r="E3899" i="14"/>
  <c r="E3900" i="14"/>
  <c r="E3901" i="14"/>
  <c r="E3902" i="14"/>
  <c r="E3903" i="14"/>
  <c r="E3904" i="14"/>
  <c r="E3905" i="14"/>
  <c r="E3906" i="14"/>
  <c r="E3907" i="14"/>
  <c r="E3908" i="14"/>
  <c r="E3909" i="14"/>
  <c r="E3910" i="14"/>
  <c r="E3911" i="14"/>
  <c r="E3912" i="14"/>
  <c r="E3913" i="14"/>
  <c r="E3914" i="14"/>
  <c r="E3915" i="14"/>
  <c r="E3916" i="14"/>
  <c r="E3917" i="14"/>
  <c r="E3918" i="14"/>
  <c r="E3919" i="14"/>
  <c r="E3920" i="14"/>
  <c r="E3921" i="14"/>
  <c r="E3922" i="14"/>
  <c r="E3923" i="14"/>
  <c r="E3924" i="14"/>
  <c r="E3925" i="14"/>
  <c r="E3926" i="14"/>
  <c r="E3927" i="14"/>
  <c r="E3928" i="14"/>
  <c r="E3929" i="14"/>
  <c r="E3930" i="14"/>
  <c r="E3931" i="14"/>
  <c r="E3932" i="14"/>
  <c r="E3933" i="14"/>
  <c r="E3934" i="14"/>
  <c r="E3935" i="14"/>
  <c r="E3936" i="14"/>
  <c r="E3937" i="14"/>
  <c r="E3938" i="14"/>
  <c r="E3939" i="14"/>
  <c r="E3940" i="14"/>
  <c r="E3941" i="14"/>
  <c r="E3942" i="14"/>
  <c r="E3943" i="14"/>
  <c r="E3944" i="14"/>
  <c r="E3945" i="14"/>
  <c r="E3946" i="14"/>
  <c r="E3947" i="14"/>
  <c r="E3948" i="14"/>
  <c r="E3949" i="14"/>
  <c r="E3950" i="14"/>
  <c r="E3951" i="14"/>
  <c r="E3952" i="14"/>
  <c r="E3953" i="14"/>
  <c r="E3954" i="14"/>
  <c r="E3955" i="14"/>
  <c r="E3956" i="14"/>
  <c r="E3957" i="14"/>
  <c r="E3958" i="14"/>
  <c r="E3959" i="14"/>
  <c r="E3960" i="14"/>
  <c r="E3961" i="14"/>
  <c r="E3962" i="14"/>
  <c r="E3963" i="14"/>
  <c r="E3964" i="14"/>
  <c r="E3965" i="14"/>
  <c r="E3966" i="14"/>
  <c r="E3967" i="14"/>
  <c r="E3968" i="14"/>
  <c r="E3969" i="14"/>
  <c r="E3970" i="14"/>
  <c r="E3971" i="14"/>
  <c r="E3972" i="14"/>
  <c r="E3973" i="14"/>
  <c r="E3974" i="14"/>
  <c r="E3975" i="14"/>
  <c r="E3976" i="14"/>
  <c r="E3977" i="14"/>
  <c r="E3978" i="14"/>
  <c r="E3979" i="14"/>
  <c r="E3980" i="14"/>
  <c r="E3981" i="14"/>
  <c r="E3982" i="14"/>
  <c r="E3983" i="14"/>
  <c r="E3984" i="14"/>
  <c r="E3985" i="14"/>
  <c r="E3986" i="14"/>
  <c r="E3987" i="14"/>
  <c r="E3988" i="14"/>
  <c r="E3989" i="14"/>
  <c r="E3990" i="14"/>
  <c r="E3991" i="14"/>
  <c r="E3992" i="14"/>
  <c r="E3993" i="14"/>
  <c r="E3994" i="14"/>
  <c r="E3995" i="14"/>
  <c r="E3996" i="14"/>
  <c r="E3997" i="14"/>
  <c r="E3998" i="14"/>
  <c r="E3999" i="14"/>
  <c r="E4000" i="14"/>
  <c r="E4001" i="14"/>
  <c r="E4002" i="14"/>
  <c r="E4003" i="14"/>
  <c r="E4004" i="14"/>
  <c r="E4005" i="14"/>
  <c r="E4006" i="14"/>
  <c r="E4007" i="14"/>
  <c r="E4008" i="14"/>
  <c r="E4009" i="14"/>
  <c r="E4010" i="14"/>
  <c r="E4011" i="14"/>
  <c r="E4012" i="14"/>
  <c r="E4013" i="14"/>
  <c r="E4014" i="14"/>
  <c r="E4015" i="14"/>
  <c r="E4016" i="14"/>
  <c r="E4017" i="14"/>
  <c r="E4018" i="14"/>
  <c r="E4019" i="14"/>
  <c r="E4020" i="14"/>
  <c r="E4021" i="14"/>
  <c r="E4022" i="14"/>
  <c r="E4023" i="14"/>
  <c r="E4024" i="14"/>
  <c r="E4025" i="14"/>
  <c r="E4026" i="14"/>
  <c r="E4027" i="14"/>
  <c r="E4028" i="14"/>
  <c r="E4029" i="14"/>
  <c r="E4030" i="14"/>
  <c r="E4031" i="14"/>
  <c r="E4032" i="14"/>
  <c r="E4033" i="14"/>
  <c r="E4034" i="14"/>
  <c r="E4035" i="14"/>
  <c r="E4036" i="14"/>
  <c r="E4037" i="14"/>
  <c r="E4038" i="14"/>
  <c r="E4039" i="14"/>
  <c r="E4040" i="14"/>
  <c r="E4041" i="14"/>
  <c r="E4042" i="14"/>
  <c r="E4043" i="14"/>
  <c r="E4044" i="14"/>
  <c r="E4045" i="14"/>
  <c r="E4046" i="14"/>
  <c r="E4047" i="14"/>
  <c r="E4048" i="14"/>
  <c r="E4049" i="14"/>
  <c r="E4050" i="14"/>
  <c r="E4051" i="14"/>
  <c r="E4052" i="14"/>
  <c r="E4053" i="14"/>
  <c r="E4054" i="14"/>
  <c r="E4055" i="14"/>
  <c r="E4056" i="14"/>
  <c r="E4057" i="14"/>
  <c r="E4058" i="14"/>
  <c r="E4059" i="14"/>
  <c r="E4060" i="14"/>
  <c r="E4061" i="14"/>
  <c r="E4062" i="14"/>
  <c r="E4063" i="14"/>
  <c r="E4064" i="14"/>
  <c r="E4065" i="14"/>
  <c r="E4066" i="14"/>
  <c r="E4067" i="14"/>
  <c r="E4068" i="14"/>
  <c r="E4069" i="14"/>
  <c r="E4070" i="14"/>
  <c r="E4071" i="14"/>
  <c r="E4072" i="14"/>
  <c r="E4073" i="14"/>
  <c r="E4074" i="14"/>
  <c r="E4075" i="14"/>
  <c r="E4076" i="14"/>
  <c r="E4077" i="14"/>
  <c r="E4078" i="14"/>
  <c r="E4079" i="14"/>
  <c r="E4080" i="14"/>
  <c r="E4081" i="14"/>
  <c r="E4082" i="14"/>
  <c r="E4083" i="14"/>
  <c r="E4084" i="14"/>
  <c r="E4085" i="14"/>
  <c r="E4086" i="14"/>
  <c r="E4087" i="14"/>
  <c r="E4088" i="14"/>
  <c r="E4089" i="14"/>
  <c r="E4090" i="14"/>
  <c r="E4091" i="14"/>
  <c r="E4092" i="14"/>
  <c r="E4093" i="14"/>
  <c r="E4094" i="14"/>
  <c r="E4095" i="14"/>
  <c r="E4096" i="14"/>
  <c r="E4097" i="14"/>
  <c r="E4098" i="14"/>
  <c r="E4099" i="14"/>
  <c r="E4100" i="14"/>
  <c r="E4101" i="14"/>
  <c r="E4102" i="14"/>
  <c r="E4103" i="14"/>
  <c r="E4104" i="14"/>
  <c r="E4105" i="14"/>
  <c r="E4106" i="14"/>
  <c r="E4107" i="14"/>
  <c r="E4108" i="14"/>
  <c r="E4109" i="14"/>
  <c r="E4110" i="14"/>
  <c r="E4111" i="14"/>
  <c r="E4112" i="14"/>
  <c r="E4113" i="14"/>
  <c r="E4114" i="14"/>
  <c r="E4115" i="14"/>
  <c r="E4116" i="14"/>
  <c r="E4117" i="14"/>
  <c r="E4118" i="14"/>
  <c r="E4119" i="14"/>
  <c r="E4120" i="14"/>
  <c r="E4121" i="14"/>
  <c r="E4122" i="14"/>
  <c r="E4123" i="14"/>
  <c r="E4124" i="14"/>
  <c r="E4125" i="14"/>
  <c r="E4126" i="14"/>
  <c r="E4127" i="14"/>
  <c r="E4128" i="14"/>
  <c r="E4129" i="14"/>
  <c r="E4130" i="14"/>
  <c r="E4131" i="14"/>
  <c r="E4132" i="14"/>
  <c r="E4133" i="14"/>
  <c r="E4134" i="14"/>
  <c r="E4135" i="14"/>
  <c r="E4136" i="14"/>
  <c r="E4137" i="14"/>
  <c r="E4138" i="14"/>
  <c r="E4139" i="14"/>
  <c r="E4140" i="14"/>
  <c r="E4141" i="14"/>
  <c r="E4142" i="14"/>
  <c r="E4143" i="14"/>
  <c r="E4144" i="14"/>
  <c r="E4145" i="14"/>
  <c r="E4146" i="14"/>
  <c r="E4147" i="14"/>
  <c r="E4148" i="14"/>
  <c r="E4149" i="14"/>
  <c r="E4150" i="14"/>
  <c r="E4151" i="14"/>
  <c r="E4152" i="14"/>
  <c r="E4153" i="14"/>
  <c r="E4154" i="14"/>
  <c r="E4155" i="14"/>
  <c r="E4156" i="14"/>
  <c r="E4157" i="14"/>
  <c r="E4158" i="14"/>
  <c r="E4159" i="14"/>
  <c r="E4160" i="14"/>
  <c r="E4161" i="14"/>
  <c r="E4162" i="14"/>
  <c r="E4163" i="14"/>
  <c r="E4164" i="14"/>
  <c r="E4165" i="14"/>
  <c r="E4166" i="14"/>
  <c r="E4167" i="14"/>
  <c r="E4168" i="14"/>
  <c r="E4169" i="14"/>
  <c r="E4170" i="14"/>
  <c r="E4171" i="14"/>
  <c r="E4172" i="14"/>
  <c r="E4173" i="14"/>
  <c r="E4174" i="14"/>
  <c r="E4175" i="14"/>
  <c r="E4176" i="14"/>
  <c r="E4177" i="14"/>
  <c r="E4178" i="14"/>
  <c r="E4179" i="14"/>
  <c r="E4180" i="14"/>
  <c r="E4181" i="14"/>
  <c r="E4182" i="14"/>
  <c r="E4183" i="14"/>
  <c r="E4184" i="14"/>
  <c r="E4185" i="14"/>
  <c r="E4186" i="14"/>
  <c r="E4187" i="14"/>
  <c r="E4188" i="14"/>
  <c r="E4189" i="14"/>
  <c r="E4190" i="14"/>
  <c r="E4191" i="14"/>
  <c r="E4192" i="14"/>
  <c r="E4193" i="14"/>
  <c r="E4194" i="14"/>
  <c r="E4195" i="14"/>
  <c r="E4196" i="14"/>
  <c r="E4197" i="14"/>
  <c r="E4198" i="14"/>
  <c r="E4199" i="14"/>
  <c r="E4200" i="14"/>
  <c r="E4201" i="14"/>
  <c r="E4202" i="14"/>
  <c r="E4203" i="14"/>
  <c r="E4204" i="14"/>
  <c r="E4205" i="14"/>
  <c r="E4206" i="14"/>
  <c r="E4207" i="14"/>
  <c r="E4208" i="14"/>
  <c r="E4209" i="14"/>
  <c r="E4210" i="14"/>
  <c r="E4211" i="14"/>
  <c r="E4212" i="14"/>
  <c r="E4213" i="14"/>
  <c r="E4214" i="14"/>
  <c r="E4215" i="14"/>
  <c r="E4216" i="14"/>
  <c r="E4217" i="14"/>
  <c r="E4218" i="14"/>
  <c r="E4219" i="14"/>
  <c r="E4220" i="14"/>
  <c r="E4221" i="14"/>
  <c r="E4222" i="14"/>
  <c r="E4223" i="14"/>
  <c r="E4224" i="14"/>
  <c r="E4225" i="14"/>
  <c r="E4226" i="14"/>
  <c r="E4227" i="14"/>
  <c r="E4228" i="14"/>
  <c r="E4229" i="14"/>
  <c r="E4230" i="14"/>
  <c r="E4231" i="14"/>
  <c r="E4232" i="14"/>
  <c r="E4233" i="14"/>
  <c r="E4234" i="14"/>
  <c r="E4235" i="14"/>
  <c r="E4236" i="14"/>
  <c r="E4237" i="14"/>
  <c r="E4238" i="14"/>
  <c r="E4239" i="14"/>
  <c r="E4240" i="14"/>
  <c r="E4241" i="14"/>
  <c r="E4242" i="14"/>
  <c r="E4243" i="14"/>
  <c r="E4244" i="14"/>
  <c r="E4245" i="14"/>
  <c r="E4246" i="14"/>
  <c r="E4247" i="14"/>
  <c r="E4248" i="14"/>
  <c r="E4249" i="14"/>
  <c r="E4250" i="14"/>
  <c r="E4251" i="14"/>
  <c r="E4252" i="14"/>
  <c r="E4253" i="14"/>
  <c r="E4254" i="14"/>
  <c r="E4255" i="14"/>
  <c r="E4256" i="14"/>
  <c r="E4257" i="14"/>
  <c r="E4258" i="14"/>
  <c r="E4259" i="14"/>
  <c r="E4260" i="14"/>
  <c r="E4261" i="14"/>
  <c r="E4262" i="14"/>
  <c r="E4263" i="14"/>
  <c r="E4264" i="14"/>
  <c r="E4265" i="14"/>
  <c r="E4266" i="14"/>
  <c r="E4267" i="14"/>
  <c r="E4268" i="14"/>
  <c r="E4269" i="14"/>
  <c r="E4270" i="14"/>
  <c r="E4271" i="14"/>
  <c r="E4272" i="14"/>
  <c r="E4273" i="14"/>
  <c r="E4274" i="14"/>
  <c r="E4275" i="14"/>
  <c r="E4276" i="14"/>
  <c r="E4277" i="14"/>
  <c r="E4278" i="14"/>
  <c r="E4279" i="14"/>
  <c r="E4280" i="14"/>
  <c r="E4281" i="14"/>
  <c r="E4282" i="14"/>
  <c r="E4283" i="14"/>
  <c r="E4284" i="14"/>
  <c r="E4285" i="14"/>
  <c r="E4286" i="14"/>
  <c r="E4287" i="14"/>
  <c r="E4288" i="14"/>
  <c r="E4289" i="14"/>
  <c r="E4290" i="14"/>
  <c r="E4291" i="14"/>
  <c r="E4292" i="14"/>
  <c r="E4293" i="14"/>
  <c r="E4294" i="14"/>
  <c r="E4295" i="14"/>
  <c r="E4296" i="14"/>
  <c r="E4297" i="14"/>
  <c r="E4298" i="14"/>
  <c r="E4299" i="14"/>
  <c r="E4300" i="14"/>
  <c r="E4301" i="14"/>
  <c r="E4302" i="14"/>
  <c r="E4303" i="14"/>
  <c r="E4304" i="14"/>
  <c r="E4305" i="14"/>
  <c r="E4306" i="14"/>
  <c r="E4307" i="14"/>
  <c r="E4308" i="14"/>
  <c r="E4309" i="14"/>
  <c r="E4310" i="14"/>
  <c r="E4311" i="14"/>
  <c r="E4312" i="14"/>
  <c r="E4313" i="14"/>
  <c r="E4314" i="14"/>
  <c r="E4315" i="14"/>
  <c r="E4316" i="14"/>
  <c r="E4317" i="14"/>
  <c r="E4318" i="14"/>
  <c r="E4319" i="14"/>
  <c r="E4320" i="14"/>
  <c r="E4321" i="14"/>
  <c r="E4322" i="14"/>
  <c r="E4323" i="14"/>
  <c r="E4324" i="14"/>
  <c r="E4325" i="14"/>
  <c r="E4326" i="14"/>
  <c r="E4327" i="14"/>
  <c r="E4328" i="14"/>
  <c r="E4329" i="14"/>
  <c r="E4330" i="14"/>
  <c r="E4331" i="14"/>
  <c r="E4332" i="14"/>
  <c r="E4333" i="14"/>
  <c r="E4334" i="14"/>
  <c r="E4335" i="14"/>
  <c r="E4336" i="14"/>
  <c r="E4337" i="14"/>
  <c r="E4338" i="14"/>
  <c r="E4339" i="14"/>
  <c r="E4340" i="14"/>
  <c r="E4341" i="14"/>
  <c r="E4342" i="14"/>
  <c r="E4343" i="14"/>
  <c r="E4344" i="14"/>
  <c r="E4345" i="14"/>
  <c r="E4346" i="14"/>
  <c r="E4347" i="14"/>
  <c r="E4348" i="14"/>
  <c r="E4349" i="14"/>
  <c r="E4350" i="14"/>
  <c r="E4351" i="14"/>
  <c r="E4352" i="14"/>
  <c r="E4353" i="14"/>
  <c r="E4354" i="14"/>
  <c r="E4355" i="14"/>
  <c r="E4356" i="14"/>
  <c r="E4357" i="14"/>
  <c r="E4358" i="14"/>
  <c r="E4359" i="14"/>
  <c r="E4360" i="14"/>
  <c r="E4361" i="14"/>
  <c r="E4362" i="14"/>
  <c r="E4363" i="14"/>
  <c r="E4364" i="14"/>
  <c r="E4365" i="14"/>
  <c r="E4366" i="14"/>
  <c r="E4367" i="14"/>
  <c r="E4368" i="14"/>
  <c r="E4369" i="14"/>
  <c r="E4370" i="14"/>
  <c r="E4371" i="14"/>
  <c r="E4372" i="14"/>
  <c r="E4373" i="14"/>
  <c r="E4374" i="14"/>
  <c r="E4375" i="14"/>
  <c r="E4376" i="14"/>
  <c r="E4377" i="14"/>
  <c r="E4378" i="14"/>
  <c r="E4379" i="14"/>
  <c r="E4380" i="14"/>
  <c r="E4381" i="14"/>
  <c r="E4382" i="14"/>
  <c r="E4383" i="14"/>
  <c r="E4384" i="14"/>
  <c r="E4385" i="14"/>
  <c r="E4386" i="14"/>
  <c r="E4387" i="14"/>
  <c r="E4388" i="14"/>
  <c r="E4389" i="14"/>
  <c r="E4390" i="14"/>
  <c r="E4391" i="14"/>
  <c r="E4392" i="14"/>
  <c r="E4393" i="14"/>
  <c r="E4394" i="14"/>
  <c r="E4395" i="14"/>
  <c r="E4396" i="14"/>
  <c r="E4397" i="14"/>
  <c r="E4398" i="14"/>
  <c r="E4399" i="14"/>
  <c r="E4400" i="14"/>
  <c r="E4401" i="14"/>
  <c r="E4402" i="14"/>
  <c r="E4403" i="14"/>
  <c r="E4404" i="14"/>
  <c r="E4405" i="14"/>
  <c r="E4406" i="14"/>
  <c r="E4407" i="14"/>
  <c r="E4408" i="14"/>
  <c r="E4409" i="14"/>
  <c r="E4410" i="14"/>
  <c r="E4411" i="14"/>
  <c r="E4412" i="14"/>
  <c r="E4413" i="14"/>
  <c r="E4414" i="14"/>
  <c r="E4415" i="14"/>
  <c r="E4416" i="14"/>
  <c r="E4417" i="14"/>
  <c r="E4418" i="14"/>
  <c r="E4419" i="14"/>
  <c r="E4420" i="14"/>
  <c r="E4421" i="14"/>
  <c r="E4422" i="14"/>
  <c r="E4423" i="14"/>
  <c r="E4424" i="14"/>
  <c r="E4425" i="14"/>
  <c r="E4426" i="14"/>
  <c r="E4427" i="14"/>
  <c r="E4428" i="14"/>
  <c r="E4429" i="14"/>
  <c r="E4430" i="14"/>
  <c r="E4431" i="14"/>
  <c r="E4432" i="14"/>
  <c r="E4433" i="14"/>
  <c r="E4434" i="14"/>
  <c r="E4435" i="14"/>
  <c r="E4436" i="14"/>
  <c r="E4437" i="14"/>
  <c r="E4438" i="14"/>
  <c r="E4439" i="14"/>
  <c r="E4440" i="14"/>
  <c r="E4441" i="14"/>
  <c r="E4442" i="14"/>
  <c r="E4443" i="14"/>
  <c r="E4444" i="14"/>
  <c r="E4445" i="14"/>
  <c r="E4446" i="14"/>
  <c r="E4447" i="14"/>
  <c r="E4448" i="14"/>
  <c r="E4449" i="14"/>
  <c r="E4450" i="14"/>
  <c r="E4451" i="14"/>
  <c r="E4452" i="14"/>
  <c r="E4453" i="14"/>
  <c r="E4454" i="14"/>
  <c r="E4455" i="14"/>
  <c r="E4456" i="14"/>
  <c r="E4457" i="14"/>
  <c r="E4458" i="14"/>
  <c r="E4459" i="14"/>
  <c r="E4460" i="14"/>
  <c r="E4461" i="14"/>
  <c r="E4462" i="14"/>
  <c r="E4463" i="14"/>
  <c r="E4464" i="14"/>
  <c r="E4465" i="14"/>
  <c r="E4466" i="14"/>
  <c r="E4467" i="14"/>
  <c r="E4468" i="14"/>
  <c r="E4469" i="14"/>
  <c r="E4470" i="14"/>
  <c r="E4471" i="14"/>
  <c r="E4472" i="14"/>
  <c r="E4473" i="14"/>
  <c r="E4474" i="14"/>
  <c r="E4475" i="14"/>
  <c r="E4476" i="14"/>
  <c r="E4477" i="14"/>
  <c r="E4478" i="14"/>
  <c r="E4479" i="14"/>
  <c r="E4480" i="14"/>
  <c r="E4481" i="14"/>
  <c r="E4482" i="14"/>
  <c r="E4483" i="14"/>
  <c r="E4484" i="14"/>
  <c r="E4485" i="14"/>
  <c r="E4486" i="14"/>
  <c r="E4487" i="14"/>
  <c r="E4488" i="14"/>
  <c r="E4489" i="14"/>
  <c r="E4490" i="14"/>
  <c r="E4491" i="14"/>
  <c r="E4492" i="14"/>
  <c r="E4493" i="14"/>
  <c r="E4494" i="14"/>
  <c r="E4495" i="14"/>
  <c r="E4496" i="14"/>
  <c r="E4497" i="14"/>
  <c r="E4498" i="14"/>
  <c r="E4499" i="14"/>
  <c r="E4500" i="14"/>
  <c r="E4501" i="14"/>
  <c r="E4502" i="14"/>
  <c r="E4503" i="14"/>
  <c r="E4504" i="14"/>
  <c r="E4505" i="14"/>
  <c r="E4506" i="14"/>
  <c r="E4507" i="14"/>
  <c r="E4508" i="14"/>
  <c r="E4509" i="14"/>
  <c r="E4510" i="14"/>
  <c r="E4511" i="14"/>
  <c r="E4512" i="14"/>
  <c r="E4513" i="14"/>
  <c r="E4514" i="14"/>
  <c r="E4515" i="14"/>
  <c r="E4516" i="14"/>
  <c r="E4517" i="14"/>
  <c r="E4518" i="14"/>
  <c r="E4519" i="14"/>
  <c r="E4520" i="14"/>
  <c r="E4521" i="14"/>
  <c r="E4522" i="14"/>
  <c r="E4523" i="14"/>
  <c r="E4524" i="14"/>
  <c r="E4525" i="14"/>
  <c r="E4526" i="14"/>
  <c r="E4527" i="14"/>
  <c r="E4528" i="14"/>
  <c r="E4529" i="14"/>
  <c r="E4530" i="14"/>
  <c r="E4531" i="14"/>
  <c r="E4532" i="14"/>
  <c r="E4533" i="14"/>
  <c r="E4534" i="14"/>
  <c r="E4535" i="14"/>
  <c r="E4536" i="14"/>
  <c r="E4537" i="14"/>
  <c r="E4538" i="14"/>
  <c r="E4539" i="14"/>
  <c r="E4540" i="14"/>
  <c r="E4541" i="14"/>
  <c r="E4542" i="14"/>
  <c r="E4543" i="14"/>
  <c r="E4544" i="14"/>
  <c r="E4545" i="14"/>
  <c r="E4546" i="14"/>
  <c r="E4547" i="14"/>
  <c r="E4548" i="14"/>
  <c r="E4549" i="14"/>
  <c r="E4550" i="14"/>
  <c r="E4551" i="14"/>
  <c r="E4552" i="14"/>
  <c r="E4553" i="14"/>
  <c r="E4554" i="14"/>
  <c r="E4555" i="14"/>
  <c r="E4556" i="14"/>
  <c r="E4557" i="14"/>
  <c r="E4558" i="14"/>
  <c r="E4559" i="14"/>
  <c r="E4560" i="14"/>
  <c r="E4561" i="14"/>
  <c r="E4562" i="14"/>
  <c r="E4563" i="14"/>
  <c r="E4564" i="14"/>
  <c r="E4565" i="14"/>
  <c r="E4566" i="14"/>
  <c r="E4567" i="14"/>
  <c r="E4568" i="14"/>
  <c r="E4569" i="14"/>
  <c r="E4570" i="14"/>
  <c r="E4571" i="14"/>
  <c r="E4572" i="14"/>
  <c r="E4573" i="14"/>
  <c r="E4574" i="14"/>
  <c r="E4575" i="14"/>
  <c r="E4576" i="14"/>
  <c r="E4577" i="14"/>
  <c r="E4578" i="14"/>
  <c r="E4579" i="14"/>
  <c r="E4580" i="14"/>
  <c r="E4581" i="14"/>
  <c r="E4582" i="14"/>
  <c r="E4583" i="14"/>
  <c r="E4584" i="14"/>
  <c r="E4585" i="14"/>
  <c r="E4586" i="14"/>
  <c r="E4587" i="14"/>
  <c r="E4588" i="14"/>
  <c r="E4589" i="14"/>
  <c r="E4590" i="14"/>
  <c r="E4591" i="14"/>
  <c r="E4592" i="14"/>
  <c r="E4593" i="14"/>
  <c r="E4594" i="14"/>
  <c r="E4595" i="14"/>
  <c r="E4596" i="14"/>
  <c r="E4597" i="14"/>
  <c r="E4598" i="14"/>
  <c r="E4599" i="14"/>
  <c r="E4600" i="14"/>
  <c r="E4601" i="14"/>
  <c r="E4602" i="14"/>
  <c r="E4603" i="14"/>
  <c r="E4604" i="14"/>
  <c r="E4605" i="14"/>
  <c r="E4606" i="14"/>
  <c r="E4607" i="14"/>
  <c r="E4608" i="14"/>
  <c r="E4609" i="14"/>
  <c r="E4610" i="14"/>
  <c r="E4611" i="14"/>
  <c r="E4612" i="14"/>
  <c r="E4613" i="14"/>
  <c r="E4614" i="14"/>
  <c r="E4615" i="14"/>
  <c r="E4616" i="14"/>
  <c r="E4617" i="14"/>
  <c r="E4618" i="14"/>
  <c r="E4619" i="14"/>
  <c r="E4620" i="14"/>
  <c r="E4621" i="14"/>
  <c r="E4622" i="14"/>
  <c r="E4623" i="14"/>
  <c r="E4624" i="14"/>
  <c r="E4625" i="14"/>
  <c r="E4626" i="14"/>
  <c r="E4627" i="14"/>
  <c r="E4628" i="14"/>
  <c r="E4629" i="14"/>
  <c r="E4630" i="14"/>
  <c r="E4631" i="14"/>
  <c r="E4632" i="14"/>
  <c r="E4633" i="14"/>
  <c r="E4634" i="14"/>
  <c r="E4635" i="14"/>
  <c r="E4636" i="14"/>
  <c r="E4637" i="14"/>
  <c r="E4638" i="14"/>
  <c r="E4639" i="14"/>
  <c r="E4640" i="14"/>
  <c r="E4641" i="14"/>
  <c r="E4642" i="14"/>
  <c r="E4643" i="14"/>
  <c r="E4644" i="14"/>
  <c r="E4645" i="14"/>
  <c r="E4646" i="14"/>
  <c r="E4647" i="14"/>
  <c r="E4648" i="14"/>
  <c r="E4649" i="14"/>
  <c r="E4650" i="14"/>
  <c r="E4651" i="14"/>
  <c r="E4652" i="14"/>
  <c r="E4653" i="14"/>
  <c r="E4654" i="14"/>
  <c r="E4655" i="14"/>
  <c r="E4656" i="14"/>
  <c r="E4657" i="14"/>
  <c r="E4658" i="14"/>
  <c r="E4659" i="14"/>
  <c r="E4660" i="14"/>
  <c r="E4661" i="14"/>
  <c r="E4662" i="14"/>
  <c r="E4663" i="14"/>
  <c r="E4664" i="14"/>
  <c r="E4665" i="14"/>
  <c r="E4666" i="14"/>
  <c r="E4667" i="14"/>
  <c r="E4668" i="14"/>
  <c r="E4669" i="14"/>
  <c r="E4670" i="14"/>
  <c r="E4671" i="14"/>
  <c r="E4672" i="14"/>
  <c r="E4673" i="14"/>
  <c r="E4674" i="14"/>
  <c r="E4675" i="14"/>
  <c r="E4676" i="14"/>
  <c r="E4677" i="14"/>
  <c r="E4678" i="14"/>
  <c r="E4679" i="14"/>
  <c r="E4680" i="14"/>
  <c r="E4681" i="14"/>
  <c r="E4682" i="14"/>
  <c r="E4683" i="14"/>
  <c r="E4684" i="14"/>
  <c r="E4685" i="14"/>
  <c r="E4686" i="14"/>
  <c r="E4687" i="14"/>
  <c r="E4688" i="14"/>
  <c r="E4689" i="14"/>
  <c r="E4690" i="14"/>
  <c r="E4691" i="14"/>
  <c r="E4692" i="14"/>
  <c r="E4693" i="14"/>
  <c r="E4694" i="14"/>
  <c r="E4695" i="14"/>
  <c r="E4696" i="14"/>
  <c r="E4697" i="14"/>
  <c r="E4698" i="14"/>
  <c r="E4699" i="14"/>
  <c r="E4700" i="14"/>
  <c r="E4701" i="14"/>
  <c r="E4702" i="14"/>
  <c r="E4703" i="14"/>
  <c r="E4704" i="14"/>
  <c r="E4705" i="14"/>
  <c r="E4706" i="14"/>
  <c r="E4707" i="14"/>
  <c r="E4708" i="14"/>
  <c r="E4709" i="14"/>
  <c r="E4710" i="14"/>
  <c r="E4711" i="14"/>
  <c r="E4712" i="14"/>
  <c r="E4713" i="14"/>
  <c r="E4714" i="14"/>
  <c r="E4715" i="14"/>
  <c r="E4716" i="14"/>
  <c r="E4717" i="14"/>
  <c r="E4718" i="14"/>
  <c r="E4719" i="14"/>
  <c r="E4720" i="14"/>
  <c r="E4721" i="14"/>
  <c r="E4722" i="14"/>
  <c r="E4723" i="14"/>
  <c r="E4724" i="14"/>
  <c r="E4725" i="14"/>
  <c r="E4726" i="14"/>
  <c r="E4727" i="14"/>
  <c r="E4728" i="14"/>
  <c r="E4729" i="14"/>
  <c r="E4730" i="14"/>
  <c r="E4731" i="14"/>
  <c r="E4732" i="14"/>
  <c r="E4733" i="14"/>
  <c r="E4734" i="14"/>
  <c r="E4735" i="14"/>
  <c r="E4736" i="14"/>
  <c r="E4737" i="14"/>
  <c r="E4738" i="14"/>
  <c r="E4739" i="14"/>
  <c r="E4740" i="14"/>
  <c r="E4741" i="14"/>
  <c r="E4742" i="14"/>
  <c r="E4743" i="14"/>
  <c r="E4744" i="14"/>
  <c r="E4745" i="14"/>
  <c r="E4746" i="14"/>
  <c r="E4747" i="14"/>
  <c r="E4748" i="14"/>
  <c r="E4749" i="14"/>
  <c r="E4750" i="14"/>
  <c r="E4751" i="14"/>
  <c r="E4752" i="14"/>
  <c r="E4753" i="14"/>
  <c r="E4754" i="14"/>
  <c r="E4755" i="14"/>
  <c r="E4756" i="14"/>
  <c r="E4757" i="14"/>
  <c r="E4758" i="14"/>
  <c r="E4759" i="14"/>
  <c r="E4760" i="14"/>
  <c r="E4761" i="14"/>
  <c r="E4762" i="14"/>
  <c r="E4763" i="14"/>
  <c r="E4764" i="14"/>
  <c r="E4765" i="14"/>
  <c r="E4766" i="14"/>
  <c r="E4767" i="14"/>
  <c r="E4768" i="14"/>
  <c r="E4769" i="14"/>
  <c r="E4770" i="14"/>
  <c r="E4771" i="14"/>
  <c r="E4772" i="14"/>
  <c r="E4773" i="14"/>
  <c r="E4774" i="14"/>
  <c r="E4775" i="14"/>
  <c r="E4776" i="14"/>
  <c r="E4777" i="14"/>
  <c r="E4778" i="14"/>
  <c r="E4779" i="14"/>
  <c r="E4780" i="14"/>
  <c r="E4781" i="14"/>
  <c r="E4782" i="14"/>
  <c r="E4783" i="14"/>
  <c r="E4784" i="14"/>
  <c r="E4785" i="14"/>
  <c r="E4786" i="14"/>
  <c r="E4787" i="14"/>
  <c r="E4788" i="14"/>
  <c r="E4789" i="14"/>
  <c r="E4790" i="14"/>
  <c r="E4791" i="14"/>
  <c r="E4792" i="14"/>
  <c r="E4793" i="14"/>
  <c r="E4794" i="14"/>
  <c r="E4795" i="14"/>
  <c r="E4796" i="14"/>
  <c r="E4797" i="14"/>
  <c r="E4798" i="14"/>
  <c r="E4799" i="14"/>
  <c r="E4800" i="14"/>
  <c r="E4801" i="14"/>
  <c r="E4802" i="14"/>
  <c r="E4803" i="14"/>
  <c r="E4804" i="14"/>
  <c r="E4805" i="14"/>
  <c r="E4806" i="14"/>
  <c r="E4807" i="14"/>
  <c r="E4808" i="14"/>
  <c r="E4809" i="14"/>
  <c r="E4810" i="14"/>
  <c r="E4811" i="14"/>
  <c r="E4812" i="14"/>
  <c r="E4813" i="14"/>
  <c r="E4814" i="14"/>
  <c r="E4815" i="14"/>
  <c r="E4816" i="14"/>
  <c r="E4817" i="14"/>
  <c r="E4818" i="14"/>
  <c r="E4819" i="14"/>
  <c r="E4820" i="14"/>
  <c r="E4821" i="14"/>
  <c r="E4822" i="14"/>
  <c r="E4823" i="14"/>
  <c r="E4824" i="14"/>
  <c r="E4825" i="14"/>
  <c r="E4826" i="14"/>
  <c r="E4827" i="14"/>
  <c r="E4828" i="14"/>
  <c r="E4829" i="14"/>
  <c r="E4830" i="14"/>
  <c r="E4831" i="14"/>
  <c r="E4832" i="14"/>
  <c r="E4833" i="14"/>
  <c r="E4834" i="14"/>
  <c r="E4835" i="14"/>
  <c r="E4836" i="14"/>
  <c r="E4837" i="14"/>
  <c r="E4838" i="14"/>
  <c r="E4839" i="14"/>
  <c r="E4840" i="14"/>
  <c r="E4841" i="14"/>
  <c r="E4842" i="14"/>
  <c r="E4843" i="14"/>
  <c r="E4844" i="14"/>
  <c r="E4845" i="14"/>
  <c r="E4846" i="14"/>
  <c r="E4847" i="14"/>
  <c r="E4848" i="14"/>
  <c r="E4849" i="14"/>
  <c r="E4850" i="14"/>
  <c r="E4851" i="14"/>
  <c r="E4852" i="14"/>
  <c r="E4853" i="14"/>
  <c r="E4854" i="14"/>
  <c r="E4855" i="14"/>
  <c r="E4856" i="14"/>
  <c r="E4857" i="14"/>
  <c r="E4858" i="14"/>
  <c r="E4859" i="14"/>
  <c r="E4860" i="14"/>
  <c r="E4861" i="14"/>
  <c r="E4862" i="14"/>
  <c r="E4863" i="14"/>
  <c r="E4864" i="14"/>
  <c r="E4865" i="14"/>
  <c r="E4866" i="14"/>
  <c r="E4867" i="14"/>
  <c r="E4868" i="14"/>
  <c r="E4869" i="14"/>
  <c r="E4870" i="14"/>
  <c r="E4871" i="14"/>
  <c r="E4872" i="14"/>
  <c r="E4873" i="14"/>
  <c r="E4874" i="14"/>
  <c r="E4875" i="14"/>
  <c r="E4876" i="14"/>
  <c r="E4877" i="14"/>
  <c r="E4878" i="14"/>
  <c r="E4879" i="14"/>
  <c r="E4880" i="14"/>
  <c r="E4881" i="14"/>
  <c r="E4882" i="14"/>
  <c r="E4883" i="14"/>
  <c r="E4884" i="14"/>
  <c r="E4885" i="14"/>
  <c r="E4886" i="14"/>
  <c r="E4887" i="14"/>
  <c r="E4888" i="14"/>
  <c r="E4889" i="14"/>
  <c r="E4890" i="14"/>
  <c r="E4891" i="14"/>
  <c r="E4892" i="14"/>
  <c r="E4893" i="14"/>
  <c r="E4894" i="14"/>
  <c r="E4895" i="14"/>
  <c r="E4896" i="14"/>
  <c r="E4897" i="14"/>
  <c r="E4898" i="14"/>
  <c r="E4899" i="14"/>
  <c r="E4900" i="14"/>
  <c r="E4901" i="14"/>
  <c r="E4902" i="14"/>
  <c r="E4903" i="14"/>
  <c r="E4904" i="14"/>
  <c r="E4905" i="14"/>
  <c r="E4906" i="14"/>
  <c r="E4907" i="14"/>
  <c r="E4908" i="14"/>
  <c r="E4909" i="14"/>
  <c r="E4910" i="14"/>
  <c r="E4911" i="14"/>
  <c r="E4912" i="14"/>
  <c r="E4913" i="14"/>
  <c r="E4914" i="14"/>
  <c r="E4915" i="14"/>
  <c r="E4916" i="14"/>
  <c r="E4917" i="14"/>
  <c r="E4918" i="14"/>
  <c r="E4919" i="14"/>
  <c r="E4920" i="14"/>
  <c r="E4921" i="14"/>
  <c r="E4922" i="14"/>
  <c r="E4923" i="14"/>
  <c r="E4924" i="14"/>
  <c r="E4925" i="14"/>
  <c r="E4926" i="14"/>
  <c r="E4927" i="14"/>
  <c r="E4928" i="14"/>
  <c r="E4929" i="14"/>
  <c r="E4930" i="14"/>
  <c r="E4931" i="14"/>
  <c r="E4932" i="14"/>
  <c r="E4933" i="14"/>
  <c r="E4934" i="14"/>
  <c r="E4935" i="14"/>
  <c r="E4936" i="14"/>
  <c r="E4937" i="14"/>
  <c r="E4938" i="14"/>
  <c r="E4939" i="14"/>
  <c r="E4940" i="14"/>
  <c r="E4941" i="14"/>
  <c r="E4942" i="14"/>
  <c r="E4943" i="14"/>
  <c r="E4944" i="14"/>
  <c r="E4945" i="14"/>
  <c r="E4946" i="14"/>
  <c r="E4947" i="14"/>
  <c r="E4948" i="14"/>
  <c r="E4949" i="14"/>
  <c r="E4950" i="14"/>
  <c r="E4951" i="14"/>
  <c r="E4952" i="14"/>
  <c r="E4953" i="14"/>
  <c r="E4954" i="14"/>
  <c r="E4955" i="14"/>
  <c r="E4956" i="14"/>
  <c r="E4957" i="14"/>
  <c r="E4958" i="14"/>
  <c r="E4959" i="14"/>
  <c r="E4960" i="14"/>
  <c r="E4961" i="14"/>
  <c r="E4962" i="14"/>
  <c r="E4963" i="14"/>
  <c r="E4964" i="14"/>
  <c r="E4965" i="14"/>
  <c r="E4966" i="14"/>
  <c r="E4967" i="14"/>
  <c r="E4968" i="14"/>
  <c r="E4969" i="14"/>
  <c r="E4970" i="14"/>
  <c r="E4971" i="14"/>
  <c r="E4972" i="14"/>
  <c r="E4973" i="14"/>
  <c r="E4974" i="14"/>
  <c r="E4975" i="14"/>
  <c r="E4976" i="14"/>
  <c r="E4977" i="14"/>
  <c r="E4978" i="14"/>
  <c r="E4979" i="14"/>
  <c r="E4980" i="14"/>
  <c r="E4981" i="14"/>
  <c r="E4982" i="14"/>
  <c r="E4983" i="14"/>
  <c r="E4984" i="14"/>
  <c r="E4985" i="14"/>
  <c r="E4986" i="14"/>
  <c r="E4987" i="14"/>
  <c r="E4988" i="14"/>
  <c r="E4989" i="14"/>
  <c r="E4990" i="14"/>
  <c r="E4991" i="14"/>
  <c r="E4992" i="14"/>
  <c r="E4993" i="14"/>
  <c r="E4994" i="14"/>
  <c r="E4995" i="14"/>
  <c r="E4996" i="14"/>
  <c r="E4997" i="14"/>
  <c r="E4998" i="14"/>
  <c r="E4999" i="14"/>
  <c r="E5000" i="14"/>
  <c r="E5001" i="14"/>
  <c r="E5002" i="14"/>
  <c r="E5003" i="14"/>
  <c r="E5004" i="14"/>
  <c r="E5005" i="14"/>
  <c r="E5006" i="14"/>
  <c r="E5007" i="14"/>
  <c r="E5008" i="14"/>
  <c r="E5009" i="14"/>
  <c r="E5010" i="14"/>
  <c r="E5011" i="14"/>
  <c r="E5012" i="14"/>
  <c r="E5013" i="14"/>
  <c r="E5014" i="14"/>
  <c r="E5015" i="14"/>
  <c r="E5016" i="14"/>
  <c r="E5017" i="14"/>
  <c r="E5018" i="14"/>
  <c r="E5019" i="14"/>
  <c r="E5020" i="14"/>
  <c r="E5021" i="14"/>
  <c r="E5022" i="14"/>
  <c r="E5023" i="14"/>
  <c r="E5024" i="14"/>
  <c r="E5025" i="14"/>
  <c r="E5026" i="14"/>
  <c r="E5027" i="14"/>
  <c r="E5028" i="14"/>
  <c r="E5029" i="14"/>
  <c r="E5030" i="14"/>
  <c r="E5031" i="14"/>
  <c r="E5032" i="14"/>
  <c r="E5033" i="14"/>
  <c r="E5034" i="14"/>
  <c r="E5035" i="14"/>
  <c r="E5036" i="14"/>
  <c r="E5037" i="14"/>
  <c r="E5038" i="14"/>
  <c r="E5039" i="14"/>
  <c r="E5040" i="14"/>
  <c r="E5041" i="14"/>
  <c r="E5042" i="14"/>
  <c r="E5043" i="14"/>
  <c r="E5044" i="14"/>
  <c r="E5045" i="14"/>
  <c r="E5046" i="14"/>
  <c r="E5047" i="14"/>
  <c r="E5048" i="14"/>
  <c r="E5049" i="14"/>
  <c r="E5050" i="14"/>
  <c r="E5051" i="14"/>
  <c r="E5052" i="14"/>
  <c r="E5053" i="14"/>
  <c r="E5054" i="14"/>
  <c r="E5055" i="14"/>
  <c r="E5056" i="14"/>
  <c r="E5057" i="14"/>
  <c r="E5058" i="14"/>
  <c r="E5059" i="14"/>
  <c r="E5060" i="14"/>
  <c r="E5061" i="14"/>
  <c r="E5062" i="14"/>
  <c r="E5063" i="14"/>
  <c r="E5064" i="14"/>
  <c r="E5065" i="14"/>
  <c r="E5066" i="14"/>
  <c r="E5067" i="14"/>
  <c r="E5068" i="14"/>
  <c r="E5069" i="14"/>
  <c r="E5070" i="14"/>
  <c r="E5071" i="14"/>
  <c r="E5072" i="14"/>
  <c r="E5073" i="14"/>
  <c r="E5074" i="14"/>
  <c r="E5075" i="14"/>
  <c r="E5076" i="14"/>
  <c r="E5077" i="14"/>
  <c r="E5078" i="14"/>
  <c r="E5079" i="14"/>
  <c r="E5080" i="14"/>
  <c r="E5081" i="14"/>
  <c r="E5082" i="14"/>
  <c r="E5083" i="14"/>
  <c r="E5084" i="14"/>
  <c r="E5085" i="14"/>
  <c r="E5086" i="14"/>
  <c r="E5087" i="14"/>
  <c r="E5088" i="14"/>
  <c r="E5089" i="14"/>
  <c r="E5090" i="14"/>
  <c r="E5091" i="14"/>
  <c r="E5092" i="14"/>
  <c r="E5093" i="14"/>
  <c r="E5094" i="14"/>
  <c r="E5095" i="14"/>
  <c r="E5096" i="14"/>
  <c r="E5097" i="14"/>
  <c r="E5098" i="14"/>
  <c r="E5099" i="14"/>
  <c r="E5100" i="14"/>
  <c r="E5101" i="14"/>
  <c r="E5102" i="14"/>
  <c r="E5103" i="14"/>
  <c r="E5104" i="14"/>
  <c r="E5105" i="14"/>
  <c r="E5106" i="14"/>
  <c r="E5107" i="14"/>
  <c r="E5108" i="14"/>
  <c r="E5109" i="14"/>
  <c r="E5110" i="14"/>
  <c r="E5111" i="14"/>
  <c r="E5112" i="14"/>
  <c r="E5113" i="14"/>
  <c r="E5114" i="14"/>
  <c r="E5115" i="14"/>
  <c r="E5116" i="14"/>
  <c r="E5117" i="14"/>
  <c r="E5118" i="14"/>
  <c r="E5119" i="14"/>
  <c r="E5120" i="14"/>
  <c r="E5121" i="14"/>
  <c r="E5122" i="14"/>
  <c r="E5123" i="14"/>
  <c r="E5124" i="14"/>
  <c r="E5125" i="14"/>
  <c r="E5126" i="14"/>
  <c r="E5127" i="14"/>
  <c r="E5128" i="14"/>
  <c r="E5129" i="14"/>
  <c r="E5130" i="14"/>
  <c r="E5131" i="14"/>
  <c r="E5132" i="14"/>
  <c r="E5133" i="14"/>
  <c r="E5134" i="14"/>
  <c r="E5135" i="14"/>
  <c r="E5136" i="14"/>
  <c r="E5137" i="14"/>
  <c r="E5138" i="14"/>
  <c r="E5139" i="14"/>
  <c r="E5140" i="14"/>
  <c r="E5141" i="14"/>
  <c r="E5142" i="14"/>
  <c r="E5143" i="14"/>
  <c r="E5144" i="14"/>
  <c r="E5145" i="14"/>
  <c r="E5146" i="14"/>
  <c r="E5147" i="14"/>
  <c r="E5148" i="14"/>
  <c r="E5149" i="14"/>
  <c r="E5150" i="14"/>
  <c r="E5151" i="14"/>
  <c r="E5152" i="14"/>
  <c r="E5153" i="14"/>
  <c r="E5154" i="14"/>
  <c r="E5155" i="14"/>
  <c r="E5156" i="14"/>
  <c r="E5157" i="14"/>
  <c r="E5158" i="14"/>
  <c r="E5159" i="14"/>
  <c r="E5160" i="14"/>
  <c r="E5161" i="14"/>
  <c r="E5162" i="14"/>
  <c r="E5163" i="14"/>
  <c r="E5164" i="14"/>
  <c r="E5165" i="14"/>
  <c r="E5166" i="14"/>
  <c r="E5167" i="14"/>
  <c r="E5168" i="14"/>
  <c r="E5169" i="14"/>
  <c r="E5170" i="14"/>
  <c r="E5171" i="14"/>
  <c r="E5172" i="14"/>
  <c r="E5173" i="14"/>
  <c r="E5174" i="14"/>
  <c r="E5175" i="14"/>
  <c r="E5176" i="14"/>
  <c r="E5177" i="14"/>
  <c r="E5178" i="14"/>
  <c r="E5179" i="14"/>
  <c r="E5180" i="14"/>
  <c r="E5181" i="14"/>
  <c r="E5182" i="14"/>
  <c r="E5183" i="14"/>
  <c r="E5184" i="14"/>
  <c r="E5185" i="14"/>
  <c r="E5186" i="14"/>
  <c r="E5187" i="14"/>
  <c r="E5188" i="14"/>
  <c r="E5189" i="14"/>
  <c r="E5190" i="14"/>
  <c r="E5191" i="14"/>
  <c r="E5192" i="14"/>
  <c r="E5193" i="14"/>
  <c r="E5194" i="14"/>
  <c r="E5195" i="14"/>
  <c r="E5196" i="14"/>
  <c r="E5197" i="14"/>
  <c r="E5198" i="14"/>
  <c r="E5199" i="14"/>
  <c r="E5200" i="14"/>
  <c r="E5201" i="14"/>
  <c r="E5202" i="14"/>
  <c r="E5203" i="14"/>
  <c r="E5204" i="14"/>
  <c r="E5205" i="14"/>
  <c r="E5206" i="14"/>
  <c r="E5207" i="14"/>
  <c r="E5208" i="14"/>
  <c r="E5209" i="14"/>
  <c r="E5210" i="14"/>
  <c r="E5211" i="14"/>
  <c r="E5212" i="14"/>
  <c r="E5213" i="14"/>
  <c r="E5214" i="14"/>
  <c r="E5215" i="14"/>
  <c r="E5216" i="14"/>
  <c r="E5217" i="14"/>
  <c r="E5218" i="14"/>
  <c r="E5219" i="14"/>
  <c r="E5220" i="14"/>
  <c r="E5221" i="14"/>
  <c r="E5222" i="14"/>
  <c r="E5223" i="14"/>
  <c r="E5224" i="14"/>
  <c r="E5225" i="14"/>
  <c r="E5226" i="14"/>
  <c r="E5227" i="14"/>
  <c r="E5228" i="14"/>
  <c r="E5229" i="14"/>
  <c r="E5230" i="14"/>
  <c r="E5231" i="14"/>
  <c r="E5232" i="14"/>
  <c r="E5233" i="14"/>
  <c r="E5234" i="14"/>
  <c r="E5235" i="14"/>
  <c r="E5236" i="14"/>
  <c r="E5237" i="14"/>
  <c r="E5238" i="14"/>
  <c r="E5239" i="14"/>
  <c r="E5240" i="14"/>
  <c r="E5241" i="14"/>
  <c r="E5242" i="14"/>
  <c r="E5243" i="14"/>
  <c r="E5244" i="14"/>
  <c r="E5245" i="14"/>
  <c r="E5246" i="14"/>
  <c r="E5247" i="14"/>
  <c r="E5248" i="14"/>
  <c r="E5249" i="14"/>
  <c r="E5250" i="14"/>
  <c r="E5251" i="14"/>
  <c r="E5252" i="14"/>
  <c r="E5253" i="14"/>
  <c r="E5254" i="14"/>
  <c r="E5255" i="14"/>
  <c r="E5256" i="14"/>
  <c r="E5257" i="14"/>
  <c r="E5258" i="14"/>
  <c r="E5259" i="14"/>
  <c r="E5260" i="14"/>
  <c r="E5261" i="14"/>
  <c r="E5262" i="14"/>
  <c r="E5263" i="14"/>
  <c r="E5264" i="14"/>
  <c r="E5265" i="14"/>
  <c r="E5266" i="14"/>
  <c r="E5267" i="14"/>
  <c r="E5268" i="14"/>
  <c r="E5269" i="14"/>
  <c r="E5270" i="14"/>
  <c r="E5271" i="14"/>
  <c r="E5272" i="14"/>
  <c r="E5273" i="14"/>
  <c r="E5274" i="14"/>
  <c r="E5275" i="14"/>
  <c r="E5276" i="14"/>
  <c r="E5277" i="14"/>
  <c r="E5278" i="14"/>
  <c r="E5279" i="14"/>
  <c r="E5280" i="14"/>
  <c r="E5281" i="14"/>
  <c r="E5282" i="14"/>
  <c r="E5283" i="14"/>
  <c r="E5284" i="14"/>
  <c r="E5285" i="14"/>
  <c r="E5286" i="14"/>
  <c r="E5287" i="14"/>
  <c r="E5288" i="14"/>
  <c r="E5289" i="14"/>
  <c r="E5290" i="14"/>
  <c r="E5291" i="14"/>
  <c r="E5292" i="14"/>
  <c r="E5293" i="14"/>
  <c r="E5294" i="14"/>
  <c r="E5295" i="14"/>
  <c r="E5296" i="14"/>
  <c r="E5297" i="14"/>
  <c r="E5298" i="14"/>
  <c r="E5299" i="14"/>
  <c r="E5300" i="14"/>
  <c r="E5301" i="14"/>
  <c r="E5302" i="14"/>
  <c r="E5303" i="14"/>
  <c r="E5304" i="14"/>
  <c r="E5305" i="14"/>
  <c r="E5306" i="14"/>
  <c r="E5307" i="14"/>
  <c r="E5308" i="14"/>
  <c r="E5309" i="14"/>
  <c r="E5310" i="14"/>
  <c r="E5311" i="14"/>
  <c r="E5312" i="14"/>
  <c r="E5313" i="14"/>
  <c r="E5314" i="14"/>
  <c r="E5315" i="14"/>
  <c r="E5316" i="14"/>
  <c r="E5317" i="14"/>
  <c r="E5318" i="14"/>
  <c r="E5319" i="14"/>
  <c r="E5320" i="14"/>
  <c r="E5321" i="14"/>
  <c r="E5322" i="14"/>
  <c r="E5323" i="14"/>
  <c r="E5324" i="14"/>
  <c r="E5325" i="14"/>
  <c r="E5326" i="14"/>
  <c r="E5327" i="14"/>
  <c r="E5328" i="14"/>
  <c r="E5329" i="14"/>
  <c r="E5330" i="14"/>
  <c r="E5331" i="14"/>
  <c r="E5332" i="14"/>
  <c r="E5333" i="14"/>
  <c r="E5334" i="14"/>
  <c r="E5335" i="14"/>
  <c r="E5336" i="14"/>
  <c r="E5337" i="14"/>
  <c r="E5338" i="14"/>
  <c r="E5339" i="14"/>
  <c r="E5340" i="14"/>
  <c r="E5341" i="14"/>
  <c r="E5342" i="14"/>
  <c r="E5343" i="14"/>
  <c r="E5344" i="14"/>
  <c r="E5345" i="14"/>
  <c r="E5346" i="14"/>
  <c r="E5347" i="14"/>
  <c r="E5348" i="14"/>
  <c r="E5349" i="14"/>
  <c r="E5350" i="14"/>
  <c r="E5351" i="14"/>
  <c r="E5352" i="14"/>
  <c r="E5353" i="14"/>
  <c r="E5354" i="14"/>
  <c r="E5355" i="14"/>
  <c r="E5356" i="14"/>
  <c r="E5357" i="14"/>
  <c r="E5358" i="14"/>
  <c r="E5359" i="14"/>
  <c r="E5360" i="14"/>
  <c r="E5361" i="14"/>
  <c r="E5362" i="14"/>
  <c r="E5363" i="14"/>
  <c r="E5364" i="14"/>
  <c r="E5365" i="14"/>
  <c r="E5366" i="14"/>
  <c r="E5367" i="14"/>
  <c r="E5368" i="14"/>
  <c r="E5369" i="14"/>
  <c r="E5370" i="14"/>
  <c r="E5371" i="14"/>
  <c r="E5372" i="14"/>
  <c r="E5373" i="14"/>
  <c r="E5374" i="14"/>
  <c r="E5375" i="14"/>
  <c r="E5376" i="14"/>
  <c r="E5377" i="14"/>
  <c r="E5378" i="14"/>
  <c r="E5379" i="14"/>
  <c r="E5380" i="14"/>
  <c r="E5381" i="14"/>
  <c r="E5382" i="14"/>
  <c r="E5383" i="14"/>
  <c r="E5384" i="14"/>
  <c r="E5385" i="14"/>
  <c r="E5386" i="14"/>
  <c r="E5387" i="14"/>
  <c r="E5388" i="14"/>
  <c r="E5389" i="14"/>
  <c r="E5390" i="14"/>
  <c r="E5391" i="14"/>
  <c r="E5392" i="14"/>
  <c r="E5393" i="14"/>
  <c r="E5394" i="14"/>
  <c r="E5395" i="14"/>
  <c r="E5396" i="14"/>
  <c r="E5397" i="14"/>
  <c r="E5398" i="14"/>
  <c r="E5399" i="14"/>
  <c r="E5400" i="14"/>
  <c r="E5401" i="14"/>
  <c r="E5402" i="14"/>
  <c r="E5403" i="14"/>
  <c r="E5404" i="14"/>
  <c r="E5405" i="14"/>
  <c r="E5406" i="14"/>
  <c r="E5407" i="14"/>
  <c r="E5408" i="14"/>
  <c r="E5409" i="14"/>
  <c r="E5410" i="14"/>
  <c r="E5411" i="14"/>
  <c r="E5412" i="14"/>
  <c r="E5413" i="14"/>
  <c r="E5414" i="14"/>
  <c r="E5415" i="14"/>
  <c r="E5416" i="14"/>
  <c r="E5417" i="14"/>
  <c r="E5418" i="14"/>
  <c r="E5419" i="14"/>
  <c r="E5420" i="14"/>
  <c r="E5421" i="14"/>
  <c r="E5422" i="14"/>
  <c r="E5423" i="14"/>
  <c r="E5424" i="14"/>
  <c r="E5425" i="14"/>
  <c r="E5426" i="14"/>
  <c r="E5427" i="14"/>
  <c r="E5428" i="14"/>
  <c r="E5429" i="14"/>
  <c r="E5430" i="14"/>
  <c r="E5431" i="14"/>
  <c r="E5432" i="14"/>
  <c r="E5433" i="14"/>
  <c r="E5434" i="14"/>
  <c r="E5435" i="14"/>
  <c r="E5436" i="14"/>
  <c r="E5437" i="14"/>
  <c r="E5438" i="14"/>
  <c r="E5439" i="14"/>
  <c r="E5440" i="14"/>
  <c r="E5441" i="14"/>
  <c r="E5442" i="14"/>
  <c r="E5443" i="14"/>
  <c r="E5444" i="14"/>
  <c r="E5445" i="14"/>
  <c r="E5446" i="14"/>
  <c r="E5447" i="14"/>
  <c r="E5448" i="14"/>
  <c r="E5449" i="14"/>
  <c r="E5450" i="14"/>
  <c r="E5451" i="14"/>
  <c r="E5452" i="14"/>
  <c r="E5453" i="14"/>
  <c r="E5454" i="14"/>
  <c r="E5455" i="14"/>
  <c r="E5456" i="14"/>
  <c r="E5457" i="14"/>
  <c r="E5458" i="14"/>
  <c r="E5459" i="14"/>
  <c r="E5460" i="14"/>
  <c r="E5461" i="14"/>
  <c r="E5462" i="14"/>
  <c r="E5463" i="14"/>
  <c r="E5464" i="14"/>
  <c r="E5465" i="14"/>
  <c r="E5466" i="14"/>
  <c r="E5467" i="14"/>
  <c r="E5468" i="14"/>
  <c r="E5469" i="14"/>
  <c r="E5470" i="14"/>
  <c r="E5471" i="14"/>
  <c r="E5472" i="14"/>
  <c r="E5473" i="14"/>
  <c r="E5474" i="14"/>
  <c r="E5475" i="14"/>
  <c r="E5476" i="14"/>
  <c r="E5477" i="14"/>
  <c r="E5478" i="14"/>
  <c r="E5479" i="14"/>
  <c r="E5480" i="14"/>
  <c r="E5481" i="14"/>
  <c r="E5482" i="14"/>
  <c r="E5483" i="14"/>
  <c r="E5484" i="14"/>
  <c r="E5485" i="14"/>
  <c r="E5486" i="14"/>
  <c r="E5487" i="14"/>
  <c r="E5488" i="14"/>
  <c r="E5489" i="14"/>
  <c r="E5490" i="14"/>
  <c r="E5491" i="14"/>
  <c r="E5492" i="14"/>
  <c r="E5493" i="14"/>
  <c r="E5494" i="14"/>
  <c r="E5495" i="14"/>
  <c r="E5496" i="14"/>
  <c r="E5497" i="14"/>
  <c r="E5498" i="14"/>
  <c r="E5499" i="14"/>
  <c r="E5500" i="14"/>
  <c r="E5501" i="14"/>
  <c r="E5502" i="14"/>
  <c r="E5503" i="14"/>
  <c r="E5504" i="14"/>
  <c r="E5505" i="14"/>
  <c r="E5506" i="14"/>
  <c r="E5507" i="14"/>
  <c r="E5508" i="14"/>
  <c r="E5509" i="14"/>
  <c r="E5510" i="14"/>
  <c r="E5511" i="14"/>
  <c r="E5512" i="14"/>
  <c r="E5513" i="14"/>
  <c r="E5514" i="14"/>
  <c r="E5515" i="14"/>
  <c r="E5516" i="14"/>
  <c r="E5517" i="14"/>
  <c r="E5518" i="14"/>
  <c r="E5519" i="14"/>
  <c r="E5520" i="14"/>
  <c r="E5521" i="14"/>
  <c r="E5522" i="14"/>
  <c r="E5523" i="14"/>
  <c r="E5524" i="14"/>
  <c r="E5525" i="14"/>
  <c r="E5526" i="14"/>
  <c r="E5527" i="14"/>
  <c r="E5528" i="14"/>
  <c r="E5529" i="14"/>
  <c r="E5530" i="14"/>
  <c r="E5531" i="14"/>
  <c r="E5532" i="14"/>
  <c r="E5533" i="14"/>
  <c r="E5534" i="14"/>
  <c r="E5535" i="14"/>
  <c r="E5536" i="14"/>
  <c r="E5537" i="14"/>
  <c r="E5538" i="14"/>
  <c r="E5539" i="14"/>
  <c r="E5540" i="14"/>
  <c r="E5541" i="14"/>
  <c r="E5542" i="14"/>
  <c r="E5543" i="14"/>
  <c r="E5544" i="14"/>
  <c r="E5545" i="14"/>
  <c r="E5546" i="14"/>
  <c r="E5547" i="14"/>
  <c r="E5548" i="14"/>
  <c r="E5549" i="14"/>
  <c r="E5550" i="14"/>
  <c r="E5551" i="14"/>
  <c r="E5552" i="14"/>
  <c r="E5553" i="14"/>
  <c r="E5554" i="14"/>
  <c r="E5555" i="14"/>
  <c r="E5556" i="14"/>
  <c r="E5557" i="14"/>
  <c r="E5558" i="14"/>
  <c r="E5559" i="14"/>
  <c r="E5560" i="14"/>
  <c r="E5561" i="14"/>
  <c r="E5562" i="14"/>
  <c r="E5563" i="14"/>
  <c r="E5564" i="14"/>
  <c r="E5565" i="14"/>
  <c r="E5566" i="14"/>
  <c r="E5567" i="14"/>
  <c r="E5568" i="14"/>
  <c r="E5569" i="14"/>
  <c r="E5570" i="14"/>
  <c r="E5571" i="14"/>
  <c r="E5572" i="14"/>
  <c r="E5573" i="14"/>
  <c r="E5574" i="14"/>
  <c r="E5575" i="14"/>
  <c r="E5576" i="14"/>
  <c r="E5577" i="14"/>
  <c r="E5578" i="14"/>
  <c r="E5579" i="14"/>
  <c r="E5580" i="14"/>
  <c r="E5581" i="14"/>
  <c r="E5582" i="14"/>
  <c r="E5583" i="14"/>
  <c r="E5584" i="14"/>
  <c r="E5585" i="14"/>
  <c r="E5586" i="14"/>
  <c r="E5587" i="14"/>
  <c r="E5588" i="14"/>
  <c r="E5589" i="14"/>
  <c r="E5590" i="14"/>
  <c r="E5591" i="14"/>
  <c r="E5592" i="14"/>
  <c r="E5593" i="14"/>
  <c r="E5594" i="14"/>
  <c r="E5595" i="14"/>
  <c r="E5596" i="14"/>
  <c r="E5597" i="14"/>
  <c r="E5598" i="14"/>
  <c r="E5599" i="14"/>
  <c r="E5600" i="14"/>
  <c r="E5601" i="14"/>
  <c r="E5602" i="14"/>
  <c r="E5603" i="14"/>
  <c r="E5604" i="14"/>
  <c r="E5605" i="14"/>
  <c r="E5606" i="14"/>
  <c r="E5607" i="14"/>
  <c r="E5608" i="14"/>
  <c r="E5609" i="14"/>
  <c r="E5610" i="14"/>
  <c r="E5611" i="14"/>
  <c r="E5612" i="14"/>
  <c r="E5613" i="14"/>
  <c r="E5614" i="14"/>
  <c r="E5615" i="14"/>
  <c r="E5616" i="14"/>
  <c r="E5617" i="14"/>
  <c r="E5618" i="14"/>
  <c r="E5619" i="14"/>
  <c r="E5620" i="14"/>
  <c r="E5621" i="14"/>
  <c r="E5622" i="14"/>
  <c r="E5623" i="14"/>
  <c r="E5624" i="14"/>
  <c r="E5625" i="14"/>
  <c r="E5626" i="14"/>
  <c r="E5627" i="14"/>
  <c r="E5628" i="14"/>
  <c r="E5629" i="14"/>
  <c r="E5630" i="14"/>
  <c r="E5631" i="14"/>
  <c r="E5632" i="14"/>
  <c r="E5633" i="14"/>
  <c r="E5634" i="14"/>
  <c r="E5635" i="14"/>
  <c r="E5636" i="14"/>
  <c r="E5637" i="14"/>
  <c r="E5638" i="14"/>
  <c r="E5639" i="14"/>
  <c r="E5640" i="14"/>
  <c r="E5641" i="14"/>
  <c r="E5642" i="14"/>
  <c r="E5643" i="14"/>
  <c r="E5644" i="14"/>
  <c r="E5645" i="14"/>
  <c r="E5646" i="14"/>
  <c r="E5647" i="14"/>
  <c r="E5648" i="14"/>
  <c r="E5649" i="14"/>
  <c r="E5650" i="14"/>
  <c r="E5651" i="14"/>
  <c r="E5652" i="14"/>
  <c r="E5653" i="14"/>
  <c r="E5654" i="14"/>
  <c r="E5655" i="14"/>
  <c r="E5656" i="14"/>
  <c r="E5657" i="14"/>
  <c r="E5658" i="14"/>
  <c r="E5659" i="14"/>
  <c r="E5660" i="14"/>
  <c r="E5661" i="14"/>
  <c r="E5662" i="14"/>
  <c r="E5663" i="14"/>
  <c r="E5664" i="14"/>
  <c r="E5665" i="14"/>
  <c r="E5666" i="14"/>
  <c r="E5667" i="14"/>
  <c r="E5668" i="14"/>
  <c r="E5669" i="14"/>
  <c r="E5670" i="14"/>
  <c r="E5671" i="14"/>
  <c r="E5672" i="14"/>
  <c r="E5673" i="14"/>
  <c r="E5674" i="14"/>
  <c r="E5675" i="14"/>
  <c r="E5676" i="14"/>
  <c r="E5677" i="14"/>
  <c r="E5678" i="14"/>
  <c r="E5679" i="14"/>
  <c r="E5680" i="14"/>
  <c r="E5681" i="14"/>
  <c r="E5682" i="14"/>
  <c r="E5683" i="14"/>
  <c r="E5684" i="14"/>
  <c r="E5685" i="14"/>
  <c r="E5686" i="14"/>
  <c r="E5687" i="14"/>
  <c r="E5688" i="14"/>
  <c r="E5689" i="14"/>
  <c r="E5690" i="14"/>
  <c r="E5691" i="14"/>
  <c r="E5692" i="14"/>
  <c r="E5693" i="14"/>
  <c r="E5694" i="14"/>
  <c r="E5695" i="14"/>
  <c r="E5696" i="14"/>
  <c r="E5697" i="14"/>
  <c r="E5698" i="14"/>
  <c r="E5699" i="14"/>
  <c r="E5700" i="14"/>
  <c r="E5701" i="14"/>
  <c r="E5702" i="14"/>
  <c r="E5703" i="14"/>
  <c r="E5704" i="14"/>
  <c r="E5705" i="14"/>
  <c r="E5706" i="14"/>
  <c r="E5707" i="14"/>
  <c r="E5708" i="14"/>
  <c r="E5709" i="14"/>
  <c r="E5710" i="14"/>
  <c r="E5711" i="14"/>
  <c r="E5712" i="14"/>
  <c r="E5713" i="14"/>
  <c r="E5714" i="14"/>
  <c r="E5715" i="14"/>
  <c r="E5716" i="14"/>
  <c r="E5717" i="14"/>
  <c r="E5718" i="14"/>
  <c r="E5719" i="14"/>
  <c r="E5720" i="14"/>
  <c r="E5721" i="14"/>
  <c r="E5722" i="14"/>
  <c r="E5723" i="14"/>
  <c r="E5724" i="14"/>
  <c r="E5725" i="14"/>
  <c r="E5726" i="14"/>
  <c r="E5727" i="14"/>
  <c r="E5728" i="14"/>
  <c r="E5729" i="14"/>
  <c r="E5730" i="14"/>
  <c r="E5731" i="14"/>
  <c r="E5732" i="14"/>
  <c r="E5733" i="14"/>
  <c r="E5734" i="14"/>
  <c r="E5735" i="14"/>
  <c r="E5736" i="14"/>
  <c r="E5737" i="14"/>
  <c r="E5738" i="14"/>
  <c r="E5739" i="14"/>
  <c r="E5740" i="14"/>
  <c r="E5741" i="14"/>
  <c r="E5742" i="14"/>
  <c r="E5743" i="14"/>
  <c r="E5744" i="14"/>
  <c r="E5745" i="14"/>
  <c r="E5746" i="14"/>
  <c r="E5747" i="14"/>
  <c r="E5748" i="14"/>
  <c r="E5749" i="14"/>
  <c r="E5750" i="14"/>
  <c r="E5751" i="14"/>
  <c r="E5752" i="14"/>
  <c r="E5753" i="14"/>
  <c r="E5754" i="14"/>
  <c r="E5755" i="14"/>
  <c r="E5756" i="14"/>
  <c r="E5757" i="14"/>
  <c r="E5758" i="14"/>
  <c r="E5759" i="14"/>
  <c r="E5760" i="14"/>
  <c r="E5761" i="14"/>
  <c r="E5762" i="14"/>
  <c r="E5763" i="14"/>
  <c r="E5764" i="14"/>
  <c r="E5765" i="14"/>
  <c r="E5766" i="14"/>
  <c r="E5767" i="14"/>
  <c r="E5768" i="14"/>
  <c r="E5769" i="14"/>
  <c r="E5770" i="14"/>
  <c r="E5771" i="14"/>
  <c r="E5772" i="14"/>
  <c r="E5773" i="14"/>
  <c r="E5774" i="14"/>
  <c r="E5775" i="14"/>
  <c r="E5776" i="14"/>
  <c r="E5777" i="14"/>
  <c r="E5778" i="14"/>
  <c r="E5779" i="14"/>
  <c r="E5780" i="14"/>
  <c r="E5781" i="14"/>
  <c r="E5782" i="14"/>
  <c r="E5783" i="14"/>
  <c r="E5784" i="14"/>
  <c r="E5785" i="14"/>
  <c r="E5786" i="14"/>
  <c r="E5787" i="14"/>
  <c r="E5788" i="14"/>
  <c r="E5789" i="14"/>
  <c r="E5790" i="14"/>
  <c r="E5791" i="14"/>
  <c r="E5792" i="14"/>
  <c r="E5793" i="14"/>
  <c r="E5794" i="14"/>
  <c r="E5795" i="14"/>
  <c r="E5796" i="14"/>
  <c r="E5797" i="14"/>
  <c r="E5798" i="14"/>
  <c r="E5799" i="14"/>
  <c r="E5800" i="14"/>
  <c r="E5801" i="14"/>
  <c r="E5802" i="14"/>
  <c r="E5803" i="14"/>
  <c r="E5804" i="14"/>
  <c r="E5805" i="14"/>
  <c r="E5806" i="14"/>
  <c r="E5807" i="14"/>
  <c r="E5808" i="14"/>
  <c r="E5809" i="14"/>
  <c r="E5810" i="14"/>
  <c r="E5811" i="14"/>
  <c r="E5812" i="14"/>
  <c r="E5813" i="14"/>
  <c r="E5814" i="14"/>
  <c r="E5815" i="14"/>
  <c r="E5816" i="14"/>
  <c r="E5817" i="14"/>
  <c r="E5818" i="14"/>
  <c r="E5819" i="14"/>
  <c r="E5820" i="14"/>
  <c r="E5821" i="14"/>
  <c r="E5822" i="14"/>
  <c r="E5823" i="14"/>
  <c r="E5824" i="14"/>
  <c r="E5825" i="14"/>
  <c r="E5826" i="14"/>
  <c r="E5827" i="14"/>
  <c r="E5828" i="14"/>
  <c r="E5829" i="14"/>
  <c r="E5830" i="14"/>
  <c r="E5831" i="14"/>
  <c r="E5832" i="14"/>
  <c r="E5833" i="14"/>
  <c r="E5834" i="14"/>
  <c r="E5835" i="14"/>
  <c r="E5836" i="14"/>
  <c r="E5837" i="14"/>
  <c r="E5838" i="14"/>
  <c r="E5839" i="14"/>
  <c r="E5840" i="14"/>
  <c r="E5841" i="14"/>
  <c r="E5842" i="14"/>
  <c r="E5843" i="14"/>
  <c r="E5844" i="14"/>
  <c r="E5845" i="14"/>
  <c r="E5846" i="14"/>
  <c r="E5847" i="14"/>
  <c r="E5848" i="14"/>
  <c r="E5849" i="14"/>
  <c r="E5850" i="14"/>
  <c r="E5851" i="14"/>
  <c r="E5852" i="14"/>
  <c r="E5853" i="14"/>
  <c r="E5854" i="14"/>
  <c r="E5855" i="14"/>
  <c r="E5856" i="14"/>
  <c r="E5857" i="14"/>
  <c r="E5858" i="14"/>
  <c r="E5859" i="14"/>
  <c r="E5860" i="14"/>
  <c r="E5861" i="14"/>
  <c r="E5862" i="14"/>
  <c r="E5863" i="14"/>
  <c r="E5864" i="14"/>
  <c r="E5865" i="14"/>
  <c r="E5866" i="14"/>
  <c r="E5867" i="14"/>
  <c r="E5868" i="14"/>
  <c r="E5869" i="14"/>
  <c r="E5870" i="14"/>
  <c r="E5871" i="14"/>
  <c r="E5872" i="14"/>
  <c r="E5873" i="14"/>
  <c r="E5874" i="14"/>
  <c r="E5875" i="14"/>
  <c r="E5876" i="14"/>
  <c r="E5877" i="14"/>
  <c r="E5878" i="14"/>
  <c r="E5879" i="14"/>
  <c r="E5880" i="14"/>
  <c r="E5881" i="14"/>
  <c r="E5882" i="14"/>
  <c r="E5883" i="14"/>
  <c r="E5884" i="14"/>
  <c r="E5885" i="14"/>
  <c r="E5886" i="14"/>
  <c r="E5887" i="14"/>
  <c r="E5888" i="14"/>
  <c r="E5889" i="14"/>
  <c r="E5890" i="14"/>
  <c r="E5891" i="14"/>
  <c r="E5892" i="14"/>
  <c r="E5893" i="14"/>
  <c r="E5894" i="14"/>
  <c r="E5895" i="14"/>
  <c r="E5896" i="14"/>
  <c r="E5897" i="14"/>
  <c r="E5898" i="14"/>
  <c r="E5899" i="14"/>
  <c r="E5900" i="14"/>
  <c r="E5901" i="14"/>
  <c r="E5902" i="14"/>
  <c r="E5903" i="14"/>
  <c r="E5904" i="14"/>
  <c r="E5905" i="14"/>
  <c r="E5906" i="14"/>
  <c r="E5907" i="14"/>
  <c r="E5908" i="14"/>
  <c r="E5909" i="14"/>
  <c r="E5910" i="14"/>
  <c r="E5911" i="14"/>
  <c r="E5912" i="14"/>
  <c r="E5913" i="14"/>
  <c r="E5914" i="14"/>
  <c r="E5915" i="14"/>
  <c r="E5916" i="14"/>
  <c r="E5917" i="14"/>
  <c r="E5918" i="14"/>
  <c r="E5919" i="14"/>
  <c r="E5920" i="14"/>
  <c r="E5921" i="14"/>
  <c r="E5922" i="14"/>
  <c r="E5923" i="14"/>
  <c r="E5924" i="14"/>
  <c r="E5925" i="14"/>
  <c r="E5926" i="14"/>
  <c r="E5927" i="14"/>
  <c r="E5928" i="14"/>
  <c r="E5929" i="14"/>
  <c r="E5930" i="14"/>
  <c r="E5931" i="14"/>
  <c r="E5932" i="14"/>
  <c r="E5933" i="14"/>
  <c r="E5934" i="14"/>
  <c r="E5935" i="14"/>
  <c r="E5936" i="14"/>
  <c r="E5937" i="14"/>
  <c r="E5938" i="14"/>
  <c r="E5939" i="14"/>
  <c r="E5940" i="14"/>
  <c r="E5941" i="14"/>
  <c r="E5942" i="14"/>
  <c r="E5943" i="14"/>
  <c r="E5944" i="14"/>
  <c r="E5945" i="14"/>
  <c r="E5946" i="14"/>
  <c r="E5947" i="14"/>
  <c r="E5948" i="14"/>
  <c r="E5949" i="14"/>
  <c r="E5950" i="14"/>
  <c r="E5951" i="14"/>
  <c r="E5952" i="14"/>
  <c r="E5953" i="14"/>
  <c r="E5954" i="14"/>
  <c r="E5955" i="14"/>
  <c r="E5956" i="14"/>
  <c r="E5957" i="14"/>
  <c r="E5958" i="14"/>
  <c r="E5959" i="14"/>
  <c r="E5960" i="14"/>
  <c r="E5961" i="14"/>
  <c r="E5962" i="14"/>
  <c r="E5963" i="14"/>
  <c r="E5964" i="14"/>
  <c r="E5965" i="14"/>
  <c r="E5966" i="14"/>
  <c r="E5967" i="14"/>
  <c r="E5968" i="14"/>
  <c r="E5969" i="14"/>
  <c r="E5970" i="14"/>
  <c r="E5971" i="14"/>
  <c r="E5972" i="14"/>
  <c r="E5973" i="14"/>
  <c r="E5974" i="14"/>
  <c r="E5975" i="14"/>
  <c r="E5976" i="14"/>
  <c r="E5977" i="14"/>
  <c r="E5978" i="14"/>
  <c r="E5979" i="14"/>
  <c r="E5980" i="14"/>
  <c r="E5981" i="14"/>
  <c r="E5982" i="14"/>
  <c r="E5983" i="14"/>
  <c r="E5984" i="14"/>
  <c r="E5985" i="14"/>
  <c r="E5986" i="14"/>
  <c r="E5987" i="14"/>
  <c r="E5988" i="14"/>
  <c r="E5989" i="14"/>
  <c r="E5990" i="14"/>
  <c r="E5991" i="14"/>
  <c r="E5992" i="14"/>
  <c r="E5993" i="14"/>
  <c r="E5994" i="14"/>
  <c r="E5995" i="14"/>
  <c r="E5996" i="14"/>
  <c r="E5997" i="14"/>
  <c r="E5998" i="14"/>
  <c r="E5999" i="14"/>
  <c r="E6000" i="14"/>
  <c r="E6001" i="14"/>
  <c r="E6002" i="14"/>
  <c r="E6003" i="14"/>
  <c r="E6004" i="14"/>
  <c r="E6005" i="14"/>
  <c r="E6006" i="14"/>
  <c r="E6007" i="14"/>
  <c r="E6008" i="14"/>
  <c r="E6009" i="14"/>
  <c r="E6010" i="14"/>
  <c r="E6011" i="14"/>
  <c r="E6012" i="14"/>
  <c r="E6013" i="14"/>
  <c r="E6014" i="14"/>
  <c r="E6015" i="14"/>
  <c r="E6016" i="14"/>
  <c r="E6017" i="14"/>
  <c r="E6018" i="14"/>
  <c r="E6019" i="14"/>
  <c r="E6020" i="14"/>
  <c r="E6021" i="14"/>
  <c r="E6022" i="14"/>
  <c r="E6023" i="14"/>
  <c r="E6024" i="14"/>
  <c r="E6025" i="14"/>
  <c r="E6026" i="14"/>
  <c r="E6027" i="14"/>
  <c r="E6028" i="14"/>
  <c r="E6029" i="14"/>
  <c r="E6030" i="14"/>
  <c r="E6031" i="14"/>
  <c r="E6032" i="14"/>
  <c r="E6033" i="14"/>
  <c r="E6034" i="14"/>
  <c r="E6035" i="14"/>
  <c r="E6036" i="14"/>
  <c r="E6037" i="14"/>
  <c r="E6038" i="14"/>
  <c r="E6039" i="14"/>
  <c r="E6040" i="14"/>
  <c r="E6041" i="14"/>
  <c r="E6042" i="14"/>
  <c r="E6043" i="14"/>
  <c r="E6044" i="14"/>
  <c r="E6045" i="14"/>
  <c r="E6046" i="14"/>
  <c r="E6047" i="14"/>
  <c r="E6048" i="14"/>
  <c r="E6049" i="14"/>
  <c r="E6050" i="14"/>
  <c r="E6051" i="14"/>
  <c r="E6052" i="14"/>
  <c r="E6053" i="14"/>
  <c r="E6054" i="14"/>
  <c r="E6055" i="14"/>
  <c r="E6056" i="14"/>
  <c r="E6057" i="14"/>
  <c r="E6058" i="14"/>
  <c r="E6059" i="14"/>
  <c r="E6060" i="14"/>
  <c r="E6061" i="14"/>
  <c r="E6062" i="14"/>
  <c r="E6063" i="14"/>
  <c r="E6064" i="14"/>
  <c r="E6065" i="14"/>
  <c r="E6066" i="14"/>
  <c r="E6067" i="14"/>
  <c r="E6068" i="14"/>
  <c r="E6069" i="14"/>
  <c r="E6070" i="14"/>
  <c r="E6071" i="14"/>
  <c r="E6072" i="14"/>
  <c r="E6073" i="14"/>
  <c r="E6074" i="14"/>
  <c r="E6075" i="14"/>
  <c r="E6076" i="14"/>
  <c r="E6077" i="14"/>
  <c r="E6078" i="14"/>
  <c r="E6079" i="14"/>
  <c r="E6080" i="14"/>
  <c r="E6081" i="14"/>
  <c r="E6082" i="14"/>
  <c r="E6083" i="14"/>
  <c r="E6084" i="14"/>
  <c r="E6085" i="14"/>
  <c r="E6086" i="14"/>
  <c r="E6087" i="14"/>
  <c r="E6088" i="14"/>
  <c r="E6089" i="14"/>
  <c r="E6090" i="14"/>
  <c r="E6091" i="14"/>
  <c r="E6092" i="14"/>
  <c r="E6093" i="14"/>
  <c r="E6094" i="14"/>
  <c r="E6095" i="14"/>
  <c r="E6096" i="14"/>
  <c r="E6097" i="14"/>
  <c r="E6098" i="14"/>
  <c r="E6099" i="14"/>
  <c r="E6100" i="14"/>
  <c r="E6101" i="14"/>
  <c r="E6102" i="14"/>
  <c r="E6103" i="14"/>
  <c r="E6104" i="14"/>
  <c r="E6105" i="14"/>
  <c r="E6106" i="14"/>
  <c r="E6107" i="14"/>
  <c r="E6108" i="14"/>
  <c r="E6109" i="14"/>
  <c r="E6110" i="14"/>
  <c r="E6111" i="14"/>
  <c r="E6112" i="14"/>
  <c r="E6113" i="14"/>
  <c r="E6114" i="14"/>
  <c r="E6115" i="14"/>
  <c r="E6116" i="14"/>
  <c r="E6117" i="14"/>
  <c r="E6118" i="14"/>
  <c r="E6119" i="14"/>
  <c r="E6120" i="14"/>
  <c r="E6121" i="14"/>
  <c r="E6122" i="14"/>
  <c r="E6123" i="14"/>
  <c r="E6124" i="14"/>
  <c r="E6125" i="14"/>
  <c r="E6126" i="14"/>
  <c r="E6127" i="14"/>
  <c r="E6128" i="14"/>
  <c r="E6129" i="14"/>
  <c r="E6130" i="14"/>
  <c r="E6131" i="14"/>
  <c r="E6132" i="14"/>
  <c r="E6133" i="14"/>
  <c r="E6134" i="14"/>
  <c r="E6135" i="14"/>
  <c r="E6136" i="14"/>
  <c r="E6137" i="14"/>
  <c r="E6138" i="14"/>
  <c r="E6139" i="14"/>
  <c r="E6140" i="14"/>
  <c r="E6141" i="14"/>
  <c r="E6142" i="14"/>
  <c r="E6143" i="14"/>
  <c r="E6144" i="14"/>
  <c r="E6145" i="14"/>
  <c r="E6146" i="14"/>
  <c r="E6147" i="14"/>
  <c r="E6148" i="14"/>
  <c r="E6149" i="14"/>
  <c r="E6150" i="14"/>
  <c r="E6151" i="14"/>
  <c r="E6152" i="14"/>
  <c r="E6153" i="14"/>
  <c r="E6154" i="14"/>
  <c r="E6155" i="14"/>
  <c r="E6156" i="14"/>
  <c r="E6157" i="14"/>
  <c r="E6158" i="14"/>
  <c r="E6159" i="14"/>
  <c r="E6160" i="14"/>
  <c r="E6161" i="14"/>
  <c r="E6162" i="14"/>
  <c r="E6163" i="14"/>
  <c r="E6164" i="14"/>
  <c r="E6165" i="14"/>
  <c r="E6166" i="14"/>
  <c r="E6167" i="14"/>
  <c r="E6168" i="14"/>
  <c r="E6169" i="14"/>
  <c r="E6170" i="14"/>
  <c r="E6171" i="14"/>
  <c r="E6172" i="14"/>
  <c r="E6173" i="14"/>
  <c r="E6174" i="14"/>
  <c r="E6175" i="14"/>
  <c r="E6176" i="14"/>
  <c r="E6177" i="14"/>
  <c r="E6178" i="14"/>
  <c r="E6179" i="14"/>
  <c r="E6180" i="14"/>
  <c r="E6181" i="14"/>
  <c r="E6182" i="14"/>
  <c r="E6183" i="14"/>
  <c r="E6184" i="14"/>
  <c r="E6185" i="14"/>
  <c r="E6186" i="14"/>
  <c r="E6187" i="14"/>
  <c r="E6188" i="14"/>
  <c r="E6189" i="14"/>
  <c r="E6190" i="14"/>
  <c r="E6191" i="14"/>
  <c r="E6192" i="14"/>
  <c r="E6193" i="14"/>
  <c r="E6194" i="14"/>
  <c r="E6195" i="14"/>
  <c r="E6196" i="14"/>
  <c r="E6197" i="14"/>
  <c r="E6198" i="14"/>
  <c r="E6199" i="14"/>
  <c r="E6200" i="14"/>
  <c r="E6201" i="14"/>
  <c r="E6202" i="14"/>
  <c r="E6203" i="14"/>
  <c r="E6204" i="14"/>
  <c r="E6205" i="14"/>
  <c r="E6206" i="14"/>
  <c r="E6207" i="14"/>
  <c r="E6208" i="14"/>
  <c r="E6209" i="14"/>
  <c r="E6210" i="14"/>
  <c r="E6211" i="14"/>
  <c r="E6212" i="14"/>
  <c r="E6213" i="14"/>
  <c r="E6214" i="14"/>
  <c r="E6215" i="14"/>
  <c r="E6216" i="14"/>
  <c r="E6217" i="14"/>
  <c r="E6218" i="14"/>
  <c r="E6219" i="14"/>
  <c r="E6220" i="14"/>
  <c r="E6221" i="14"/>
  <c r="E6222" i="14"/>
  <c r="E6223" i="14"/>
  <c r="E6224" i="14"/>
  <c r="E6225" i="14"/>
  <c r="E6226" i="14"/>
  <c r="E6227" i="14"/>
  <c r="E6228" i="14"/>
  <c r="E6229" i="14"/>
  <c r="E6230" i="14"/>
  <c r="E6231" i="14"/>
  <c r="E6232" i="14"/>
  <c r="E6233" i="14"/>
  <c r="E6234" i="14"/>
  <c r="E6235" i="14"/>
  <c r="E6236" i="14"/>
  <c r="E6237" i="14"/>
  <c r="E6238" i="14"/>
  <c r="E6239" i="14"/>
  <c r="E6240" i="14"/>
  <c r="E6241" i="14"/>
  <c r="E6242" i="14"/>
  <c r="E6243" i="14"/>
  <c r="E6244" i="14"/>
  <c r="E6245" i="14"/>
  <c r="E6246" i="14"/>
  <c r="E6247" i="14"/>
  <c r="E6248" i="14"/>
  <c r="E6249" i="14"/>
  <c r="E6250" i="14"/>
  <c r="E6251" i="14"/>
  <c r="E6252" i="14"/>
  <c r="E6253" i="14"/>
  <c r="E6254" i="14"/>
  <c r="E6255" i="14"/>
  <c r="E6256" i="14"/>
  <c r="E6257" i="14"/>
  <c r="E6258" i="14"/>
  <c r="E6259" i="14"/>
  <c r="E6260" i="14"/>
  <c r="E6261" i="14"/>
  <c r="E6262" i="14"/>
  <c r="E6263" i="14"/>
  <c r="E6264" i="14"/>
  <c r="E6265" i="14"/>
  <c r="E6266" i="14"/>
  <c r="E6267" i="14"/>
  <c r="E6268" i="14"/>
  <c r="E6269" i="14"/>
  <c r="E6270" i="14"/>
  <c r="E6271" i="14"/>
  <c r="E6272" i="14"/>
  <c r="E6273" i="14"/>
  <c r="E6274" i="14"/>
  <c r="E6275" i="14"/>
  <c r="E6276" i="14"/>
  <c r="E6277" i="14"/>
  <c r="E6278" i="14"/>
  <c r="E6279" i="14"/>
  <c r="E6280" i="14"/>
  <c r="E6281" i="14"/>
  <c r="E6282" i="14"/>
  <c r="E6283" i="14"/>
  <c r="E6284" i="14"/>
  <c r="E6285" i="14"/>
  <c r="E6286" i="14"/>
  <c r="E6287" i="14"/>
  <c r="E6288" i="14"/>
  <c r="E6289" i="14"/>
  <c r="E6290" i="14"/>
  <c r="E6291" i="14"/>
  <c r="E6292" i="14"/>
  <c r="E6293" i="14"/>
  <c r="E6294" i="14"/>
  <c r="E6295" i="14"/>
  <c r="E6296" i="14"/>
  <c r="E6297" i="14"/>
  <c r="E6298" i="14"/>
  <c r="E6299" i="14"/>
  <c r="E6300" i="14"/>
  <c r="E6301" i="14"/>
  <c r="E6302" i="14"/>
  <c r="E6303" i="14"/>
  <c r="E6304" i="14"/>
  <c r="E6305" i="14"/>
  <c r="E6306" i="14"/>
  <c r="E6307" i="14"/>
  <c r="E6308" i="14"/>
  <c r="E6309" i="14"/>
  <c r="E6310" i="14"/>
  <c r="E6311" i="14"/>
  <c r="E6312" i="14"/>
  <c r="E6313" i="14"/>
  <c r="E6314" i="14"/>
  <c r="E6315" i="14"/>
  <c r="E6316" i="14"/>
  <c r="E6317" i="14"/>
  <c r="E6318" i="14"/>
  <c r="E6319" i="14"/>
  <c r="E6320" i="14"/>
  <c r="E6321" i="14"/>
  <c r="E6322" i="14"/>
  <c r="E6323" i="14"/>
  <c r="E6324" i="14"/>
  <c r="E6325" i="14"/>
  <c r="E6326" i="14"/>
  <c r="E6327" i="14"/>
  <c r="E6328" i="14"/>
  <c r="E6329" i="14"/>
  <c r="E6330" i="14"/>
  <c r="E6331" i="14"/>
  <c r="E6332" i="14"/>
  <c r="E6333" i="14"/>
  <c r="E6334" i="14"/>
  <c r="E6335" i="14"/>
  <c r="E6336" i="14"/>
  <c r="E6337" i="14"/>
  <c r="E6338" i="14"/>
  <c r="E6339" i="14"/>
  <c r="E6340" i="14"/>
  <c r="E6341" i="14"/>
  <c r="E6342" i="14"/>
  <c r="E6343" i="14"/>
  <c r="E6344" i="14"/>
  <c r="E6345" i="14"/>
  <c r="E6346" i="14"/>
  <c r="E6347" i="14"/>
  <c r="E6348" i="14"/>
  <c r="E6349" i="14"/>
  <c r="E6350" i="14"/>
  <c r="E6351" i="14"/>
  <c r="E6352" i="14"/>
  <c r="E6353" i="14"/>
  <c r="E6354" i="14"/>
  <c r="E6355" i="14"/>
  <c r="E6356" i="14"/>
  <c r="E6357" i="14"/>
  <c r="E6358" i="14"/>
  <c r="E6359" i="14"/>
  <c r="E6360" i="14"/>
  <c r="E6361" i="14"/>
  <c r="E6362" i="14"/>
  <c r="E6363" i="14"/>
  <c r="E6364" i="14"/>
  <c r="E6365" i="14"/>
  <c r="E6366" i="14"/>
  <c r="E6367" i="14"/>
  <c r="E6368" i="14"/>
  <c r="E6369" i="14"/>
  <c r="E6370" i="14"/>
  <c r="E6371" i="14"/>
  <c r="E6372" i="14"/>
  <c r="E6373" i="14"/>
  <c r="E6374" i="14"/>
  <c r="E6375" i="14"/>
  <c r="E6376" i="14"/>
  <c r="E6377" i="14"/>
  <c r="E6378" i="14"/>
  <c r="E6379" i="14"/>
  <c r="E6380" i="14"/>
  <c r="E6381" i="14"/>
  <c r="E6382" i="14"/>
  <c r="E6383" i="14"/>
  <c r="E6384" i="14"/>
  <c r="E6385" i="14"/>
  <c r="E6386" i="14"/>
  <c r="E6387" i="14"/>
  <c r="E6388" i="14"/>
  <c r="E6389" i="14"/>
  <c r="E6390" i="14"/>
  <c r="E6391" i="14"/>
  <c r="E6392" i="14"/>
  <c r="E6393" i="14"/>
  <c r="E6394" i="14"/>
  <c r="E6395" i="14"/>
  <c r="E6396" i="14"/>
  <c r="E6397" i="14"/>
  <c r="E6398" i="14"/>
  <c r="E6399" i="14"/>
  <c r="E6400" i="14"/>
  <c r="E6401" i="14"/>
  <c r="E6402" i="14"/>
  <c r="E6403" i="14"/>
  <c r="E6404" i="14"/>
  <c r="E6405" i="14"/>
  <c r="E6406" i="14"/>
  <c r="E6407" i="14"/>
  <c r="E6408" i="14"/>
  <c r="E6409" i="14"/>
  <c r="E6410" i="14"/>
  <c r="E6411" i="14"/>
  <c r="E6412" i="14"/>
  <c r="E6413" i="14"/>
  <c r="E6414" i="14"/>
  <c r="E6415" i="14"/>
  <c r="E6416" i="14"/>
  <c r="E6417" i="14"/>
  <c r="E6418" i="14"/>
  <c r="E6419" i="14"/>
  <c r="E6420" i="14"/>
  <c r="E6421" i="14"/>
  <c r="E6422" i="14"/>
  <c r="E6423" i="14"/>
  <c r="E6424" i="14"/>
  <c r="E6425" i="14"/>
  <c r="E6426" i="14"/>
  <c r="E6427" i="14"/>
  <c r="E6428" i="14"/>
  <c r="E6429" i="14"/>
  <c r="E6430" i="14"/>
  <c r="E6431" i="14"/>
  <c r="E6432" i="14"/>
  <c r="E6433" i="14"/>
  <c r="E6434" i="14"/>
  <c r="E6435" i="14"/>
  <c r="E6436" i="14"/>
  <c r="E6437" i="14"/>
  <c r="E6438" i="14"/>
  <c r="E6439" i="14"/>
  <c r="E6440" i="14"/>
  <c r="E6441" i="14"/>
  <c r="E6442" i="14"/>
  <c r="E6443" i="14"/>
  <c r="E6444" i="14"/>
  <c r="E6445" i="14"/>
  <c r="E6446" i="14"/>
  <c r="E6447" i="14"/>
  <c r="E6448" i="14"/>
  <c r="E6449" i="14"/>
  <c r="E6450" i="14"/>
  <c r="E6451" i="14"/>
  <c r="E6452" i="14"/>
  <c r="E6453" i="14"/>
  <c r="E6454" i="14"/>
  <c r="E6455" i="14"/>
  <c r="E6456" i="14"/>
  <c r="E6457" i="14"/>
  <c r="E6458" i="14"/>
  <c r="E6459" i="14"/>
  <c r="E6460" i="14"/>
  <c r="E6461" i="14"/>
  <c r="E6462" i="14"/>
  <c r="E6463" i="14"/>
  <c r="E6464" i="14"/>
  <c r="E6465" i="14"/>
  <c r="E6466" i="14"/>
  <c r="E6467" i="14"/>
  <c r="E6468" i="14"/>
  <c r="E6469" i="14"/>
  <c r="E6470" i="14"/>
  <c r="E6471" i="14"/>
  <c r="E6472" i="14"/>
  <c r="E6473" i="14"/>
  <c r="E6474" i="14"/>
  <c r="E6475" i="14"/>
  <c r="E6476" i="14"/>
  <c r="E6477" i="14"/>
  <c r="E6478" i="14"/>
  <c r="E6479" i="14"/>
  <c r="E6480" i="14"/>
  <c r="E6481" i="14"/>
  <c r="E6482" i="14"/>
  <c r="E6483" i="14"/>
  <c r="E6484" i="14"/>
  <c r="E6485" i="14"/>
  <c r="E6486" i="14"/>
  <c r="E6487" i="14"/>
  <c r="E6488" i="14"/>
  <c r="E6489" i="14"/>
  <c r="E6490" i="14"/>
  <c r="E6491" i="14"/>
  <c r="E6492" i="14"/>
  <c r="E6493" i="14"/>
  <c r="E6494" i="14"/>
  <c r="E6495" i="14"/>
  <c r="E6496" i="14"/>
  <c r="E6497" i="14"/>
  <c r="E6498" i="14"/>
  <c r="E6499" i="14"/>
  <c r="E6500" i="14"/>
  <c r="E6501" i="14"/>
  <c r="E6502" i="14"/>
  <c r="E6503" i="14"/>
  <c r="E6504" i="14"/>
  <c r="E6505" i="14"/>
  <c r="E6506" i="14"/>
  <c r="E6507" i="14"/>
  <c r="E6508" i="14"/>
  <c r="E6509" i="14"/>
  <c r="E6510" i="14"/>
  <c r="E6511" i="14"/>
  <c r="E6512" i="14"/>
  <c r="E6513" i="14"/>
  <c r="E6514" i="14"/>
  <c r="E6515" i="14"/>
  <c r="E6516" i="14"/>
  <c r="E6517" i="14"/>
  <c r="E6518" i="14"/>
  <c r="E6519" i="14"/>
  <c r="E6520" i="14"/>
  <c r="E6521" i="14"/>
  <c r="E6522" i="14"/>
  <c r="E6523" i="14"/>
  <c r="E6524" i="14"/>
  <c r="E6525" i="14"/>
  <c r="E6526" i="14"/>
  <c r="E6527" i="14"/>
  <c r="E6528" i="14"/>
  <c r="E6529" i="14"/>
  <c r="E6530" i="14"/>
  <c r="E6531" i="14"/>
  <c r="E6532" i="14"/>
  <c r="E6533" i="14"/>
  <c r="E6534" i="14"/>
  <c r="E6535" i="14"/>
  <c r="E6536" i="14"/>
  <c r="E6537" i="14"/>
  <c r="E6538" i="14"/>
  <c r="E6539" i="14"/>
  <c r="E6540" i="14"/>
  <c r="E6541" i="14"/>
  <c r="E6542" i="14"/>
  <c r="E6543" i="14"/>
  <c r="E6544" i="14"/>
  <c r="E6545" i="14"/>
  <c r="E6546" i="14"/>
  <c r="E6547" i="14"/>
  <c r="E6548" i="14"/>
  <c r="E6549" i="14"/>
  <c r="E6550" i="14"/>
  <c r="E6551" i="14"/>
  <c r="E6552" i="14"/>
  <c r="E6553" i="14"/>
  <c r="E6554" i="14"/>
  <c r="E6555" i="14"/>
  <c r="E6556" i="14"/>
  <c r="E6557" i="14"/>
  <c r="E6558" i="14"/>
  <c r="E6559" i="14"/>
  <c r="E6560" i="14"/>
  <c r="E6561" i="14"/>
  <c r="E6562" i="14"/>
  <c r="E6563" i="14"/>
  <c r="E6564" i="14"/>
  <c r="E6565" i="14"/>
  <c r="E6566" i="14"/>
  <c r="E6567" i="14"/>
  <c r="E6568" i="14"/>
  <c r="E6569" i="14"/>
  <c r="E6570" i="14"/>
  <c r="E6571" i="14"/>
  <c r="E6572" i="14"/>
  <c r="E6573" i="14"/>
  <c r="E6574" i="14"/>
  <c r="E6575" i="14"/>
  <c r="E6576" i="14"/>
  <c r="E6577" i="14"/>
  <c r="E6578" i="14"/>
  <c r="E6579" i="14"/>
  <c r="E6580" i="14"/>
  <c r="E6581" i="14"/>
  <c r="E6582" i="14"/>
  <c r="E6583" i="14"/>
  <c r="E6584" i="14"/>
  <c r="E6585" i="14"/>
  <c r="E6586" i="14"/>
  <c r="E6587" i="14"/>
  <c r="E6588" i="14"/>
  <c r="E6589" i="14"/>
  <c r="E6590" i="14"/>
  <c r="E6591" i="14"/>
  <c r="E6592" i="14"/>
  <c r="E6593" i="14"/>
  <c r="E6594" i="14"/>
  <c r="E6595" i="14"/>
  <c r="E6596" i="14"/>
  <c r="E6597" i="14"/>
  <c r="E6598" i="14"/>
  <c r="E6599" i="14"/>
  <c r="E6600" i="14"/>
  <c r="E6601" i="14"/>
  <c r="E6602" i="14"/>
  <c r="E6603" i="14"/>
  <c r="E6604" i="14"/>
  <c r="E6605" i="14"/>
  <c r="E6606" i="14"/>
  <c r="E6607" i="14"/>
  <c r="E6608" i="14"/>
  <c r="E6609" i="14"/>
  <c r="E6610" i="14"/>
  <c r="E6611" i="14"/>
  <c r="E6612" i="14"/>
  <c r="E6613" i="14"/>
  <c r="E6614" i="14"/>
  <c r="E6615" i="14"/>
  <c r="E6616" i="14"/>
  <c r="E6617" i="14"/>
  <c r="E6618" i="14"/>
  <c r="E6619" i="14"/>
  <c r="E6620" i="14"/>
  <c r="E6621" i="14"/>
  <c r="E6622" i="14"/>
  <c r="E6623" i="14"/>
  <c r="E6624" i="14"/>
  <c r="E6625" i="14"/>
  <c r="E6626" i="14"/>
  <c r="E6627" i="14"/>
  <c r="E6628" i="14"/>
  <c r="E6629" i="14"/>
  <c r="E6630" i="14"/>
  <c r="E6631" i="14"/>
  <c r="E6632" i="14"/>
  <c r="E6633" i="14"/>
  <c r="E6634" i="14"/>
  <c r="E6635" i="14"/>
  <c r="E6636" i="14"/>
  <c r="E6637" i="14"/>
  <c r="E6638" i="14"/>
  <c r="E6639" i="14"/>
  <c r="E6640" i="14"/>
  <c r="E6641" i="14"/>
  <c r="E6642" i="14"/>
  <c r="E6643" i="14"/>
  <c r="E6644" i="14"/>
  <c r="E6645" i="14"/>
  <c r="E6646" i="14"/>
  <c r="E6647" i="14"/>
  <c r="E6648" i="14"/>
  <c r="E6649" i="14"/>
  <c r="E6650" i="14"/>
  <c r="E6651" i="14"/>
  <c r="E6652" i="14"/>
  <c r="E6653" i="14"/>
  <c r="E6654" i="14"/>
  <c r="E6655" i="14"/>
  <c r="E6656" i="14"/>
  <c r="E6657" i="14"/>
  <c r="E6658" i="14"/>
  <c r="E6659" i="14"/>
  <c r="E6660" i="14"/>
  <c r="E6661" i="14"/>
  <c r="E6662" i="14"/>
  <c r="E6663" i="14"/>
  <c r="E6664" i="14"/>
  <c r="E6665" i="14"/>
  <c r="E6666" i="14"/>
  <c r="E6667" i="14"/>
  <c r="E6668" i="14"/>
  <c r="E6669" i="14"/>
  <c r="E6670" i="14"/>
  <c r="E6671" i="14"/>
  <c r="E6672" i="14"/>
  <c r="E6673" i="14"/>
  <c r="E6674" i="14"/>
  <c r="E6675" i="14"/>
  <c r="E6676" i="14"/>
  <c r="E6677" i="14"/>
  <c r="E6678" i="14"/>
  <c r="E6679" i="14"/>
  <c r="E6680" i="14"/>
  <c r="E6681" i="14"/>
  <c r="E6682" i="14"/>
  <c r="E6683" i="14"/>
  <c r="E6684" i="14"/>
  <c r="E6685" i="14"/>
  <c r="E6686" i="14"/>
  <c r="E6687" i="14"/>
  <c r="E6688" i="14"/>
  <c r="E6689" i="14"/>
  <c r="E6690" i="14"/>
  <c r="E6691" i="14"/>
  <c r="E6692" i="14"/>
  <c r="E6693" i="14"/>
  <c r="E6694" i="14"/>
  <c r="E6695" i="14"/>
  <c r="E6696" i="14"/>
  <c r="E6697" i="14"/>
  <c r="E6698" i="14"/>
  <c r="E6699" i="14"/>
  <c r="E6700" i="14"/>
  <c r="E6701" i="14"/>
  <c r="E6702" i="14"/>
  <c r="E6703" i="14"/>
  <c r="E6704" i="14"/>
  <c r="E6705" i="14"/>
  <c r="E6706" i="14"/>
  <c r="E6707" i="14"/>
  <c r="E6708" i="14"/>
  <c r="E6709" i="14"/>
  <c r="E6710" i="14"/>
  <c r="E6711" i="14"/>
  <c r="E6712" i="14"/>
  <c r="E6713" i="14"/>
  <c r="E6714" i="14"/>
  <c r="E6715" i="14"/>
  <c r="E6716" i="14"/>
  <c r="E6717" i="14"/>
  <c r="E6718" i="14"/>
  <c r="E6719" i="14"/>
  <c r="E6720" i="14"/>
  <c r="E6721" i="14"/>
  <c r="E6722" i="14"/>
  <c r="E6723" i="14"/>
  <c r="E6724" i="14"/>
  <c r="E6725" i="14"/>
  <c r="E6726" i="14"/>
  <c r="E6727" i="14"/>
  <c r="E6728" i="14"/>
  <c r="E6729" i="14"/>
  <c r="E6730" i="14"/>
  <c r="E6731" i="14"/>
  <c r="E6732" i="14"/>
  <c r="E6733" i="14"/>
  <c r="E6734" i="14"/>
  <c r="E6735" i="14"/>
  <c r="E6736" i="14"/>
  <c r="E6737" i="14"/>
  <c r="E6738" i="14"/>
  <c r="E6739" i="14"/>
  <c r="E6740" i="14"/>
  <c r="E6741" i="14"/>
  <c r="E6742" i="14"/>
  <c r="E6743" i="14"/>
  <c r="E6744" i="14"/>
  <c r="E6745" i="14"/>
  <c r="E6746" i="14"/>
  <c r="E6747" i="14"/>
  <c r="E6748" i="14"/>
  <c r="E6749" i="14"/>
  <c r="E6750" i="14"/>
  <c r="E6751" i="14"/>
  <c r="E6752" i="14"/>
  <c r="E6753" i="14"/>
  <c r="E6754" i="14"/>
  <c r="E6755" i="14"/>
  <c r="E6756" i="14"/>
  <c r="E6757" i="14"/>
  <c r="E6758" i="14"/>
  <c r="E6759" i="14"/>
  <c r="E6760" i="14"/>
  <c r="E6761" i="14"/>
  <c r="E6762" i="14"/>
  <c r="E6763" i="14"/>
  <c r="E6764" i="14"/>
  <c r="E6765" i="14"/>
  <c r="E6766" i="14"/>
  <c r="E6767" i="14"/>
  <c r="E6768" i="14"/>
  <c r="E6769" i="14"/>
  <c r="E6770" i="14"/>
  <c r="E6771" i="14"/>
  <c r="E6772" i="14"/>
  <c r="E6773" i="14"/>
  <c r="E6774" i="14"/>
  <c r="E6775" i="14"/>
  <c r="E6776" i="14"/>
  <c r="E6777" i="14"/>
  <c r="E6778" i="14"/>
  <c r="E6779" i="14"/>
  <c r="E6780" i="14"/>
  <c r="E6781" i="14"/>
  <c r="E6782" i="14"/>
  <c r="E6783" i="14"/>
  <c r="E6784" i="14"/>
  <c r="E6785" i="14"/>
  <c r="E6786" i="14"/>
  <c r="E6787" i="14"/>
  <c r="E6788" i="14"/>
  <c r="E6789" i="14"/>
  <c r="E6790" i="14"/>
  <c r="E6791" i="14"/>
  <c r="E6792" i="14"/>
  <c r="E6793" i="14"/>
  <c r="E6794" i="14"/>
  <c r="E6795" i="14"/>
  <c r="E6796" i="14"/>
  <c r="E6797" i="14"/>
  <c r="E6798" i="14"/>
  <c r="E6799" i="14"/>
  <c r="E6800" i="14"/>
  <c r="E6801" i="14"/>
  <c r="E6802" i="14"/>
  <c r="E6803" i="14"/>
  <c r="E6804" i="14"/>
  <c r="E6805" i="14"/>
  <c r="E6806" i="14"/>
  <c r="E6807" i="14"/>
  <c r="E6808" i="14"/>
  <c r="E6809" i="14"/>
  <c r="E6810" i="14"/>
  <c r="E6811" i="14"/>
  <c r="E6812" i="14"/>
  <c r="E6813" i="14"/>
  <c r="E6814" i="14"/>
  <c r="E6815" i="14"/>
  <c r="E6816" i="14"/>
  <c r="E6817" i="14"/>
  <c r="E6818" i="14"/>
  <c r="E6819" i="14"/>
  <c r="E6820" i="14"/>
  <c r="E6821" i="14"/>
  <c r="E6822" i="14"/>
  <c r="E6823" i="14"/>
  <c r="E6824" i="14"/>
  <c r="E6825" i="14"/>
  <c r="E6826" i="14"/>
  <c r="E6827" i="14"/>
  <c r="E6828" i="14"/>
  <c r="E6829" i="14"/>
  <c r="E6830" i="14"/>
  <c r="E6831" i="14"/>
  <c r="E6832" i="14"/>
  <c r="E6833" i="14"/>
  <c r="E6834" i="14"/>
  <c r="E6835" i="14"/>
  <c r="E6836" i="14"/>
  <c r="E6837" i="14"/>
  <c r="E6838" i="14"/>
  <c r="E6839" i="14"/>
  <c r="E6840" i="14"/>
  <c r="E6841" i="14"/>
  <c r="E6842" i="14"/>
  <c r="E6843" i="14"/>
  <c r="E6844" i="14"/>
  <c r="E6845" i="14"/>
  <c r="E6846" i="14"/>
  <c r="E6847" i="14"/>
  <c r="E6848" i="14"/>
  <c r="E6849" i="14"/>
  <c r="E6850" i="14"/>
  <c r="E6851" i="14"/>
  <c r="E6852" i="14"/>
  <c r="E6853" i="14"/>
  <c r="E6854" i="14"/>
  <c r="E6855" i="14"/>
  <c r="E6856" i="14"/>
  <c r="E6857" i="14"/>
  <c r="E6858" i="14"/>
  <c r="E6859" i="14"/>
  <c r="E6860" i="14"/>
  <c r="E6861" i="14"/>
  <c r="E6862" i="14"/>
  <c r="E6863" i="14"/>
  <c r="E6864" i="14"/>
  <c r="E6865" i="14"/>
  <c r="E6866" i="14"/>
  <c r="E6867" i="14"/>
  <c r="E6868" i="14"/>
  <c r="E6869" i="14"/>
  <c r="E6870" i="14"/>
  <c r="E6871" i="14"/>
  <c r="E6872" i="14"/>
  <c r="E6873" i="14"/>
  <c r="E6874" i="14"/>
  <c r="E6875" i="14"/>
  <c r="E6876" i="14"/>
  <c r="E6877" i="14"/>
  <c r="E6878" i="14"/>
  <c r="E6879" i="14"/>
  <c r="E6880" i="14"/>
  <c r="E6881" i="14"/>
  <c r="E6882" i="14"/>
  <c r="E6883" i="14"/>
  <c r="E6884" i="14"/>
  <c r="E6885" i="14"/>
  <c r="E6886" i="14"/>
  <c r="E6887" i="14"/>
  <c r="E6888" i="14"/>
  <c r="E6889" i="14"/>
  <c r="E6890" i="14"/>
  <c r="E6891" i="14"/>
  <c r="E6892" i="14"/>
  <c r="E6893" i="14"/>
  <c r="E6894" i="14"/>
  <c r="E6895" i="14"/>
  <c r="E6896" i="14"/>
  <c r="E6897" i="14"/>
  <c r="E6898" i="14"/>
  <c r="E6899" i="14"/>
  <c r="E6900" i="14"/>
  <c r="E6901" i="14"/>
  <c r="E6902" i="14"/>
  <c r="E6903" i="14"/>
  <c r="E6904" i="14"/>
  <c r="E6905" i="14"/>
  <c r="E6906" i="14"/>
  <c r="E6907" i="14"/>
  <c r="E6908" i="14"/>
  <c r="E6909" i="14"/>
  <c r="E6910" i="14"/>
  <c r="E6911" i="14"/>
  <c r="E6912" i="14"/>
  <c r="E6913" i="14"/>
  <c r="E6914" i="14"/>
  <c r="E6915" i="14"/>
  <c r="E6916" i="14"/>
  <c r="E6917" i="14"/>
  <c r="E6918" i="14"/>
  <c r="E6919" i="14"/>
  <c r="E6920" i="14"/>
  <c r="E6921" i="14"/>
  <c r="E6922" i="14"/>
  <c r="E6923" i="14"/>
  <c r="E6924" i="14"/>
  <c r="E6925" i="14"/>
  <c r="E6926" i="14"/>
  <c r="E6927" i="14"/>
  <c r="E6928" i="14"/>
  <c r="E6929" i="14"/>
  <c r="E6930" i="14"/>
  <c r="E6931" i="14"/>
  <c r="E6932" i="14"/>
  <c r="E6933" i="14"/>
  <c r="E6934" i="14"/>
  <c r="E6935" i="14"/>
  <c r="E6936" i="14"/>
  <c r="E6937" i="14"/>
  <c r="E6938" i="14"/>
  <c r="E6939" i="14"/>
  <c r="E6940" i="14"/>
  <c r="E6941" i="14"/>
  <c r="E6942" i="14"/>
  <c r="E6943" i="14"/>
  <c r="E6944" i="14"/>
  <c r="E6945" i="14"/>
  <c r="E6946" i="14"/>
  <c r="E6947" i="14"/>
  <c r="E6948" i="14"/>
  <c r="E6949" i="14"/>
  <c r="E6950" i="14"/>
  <c r="E6951" i="14"/>
  <c r="E6952" i="14"/>
  <c r="E6953" i="14"/>
  <c r="E6954" i="14"/>
  <c r="E6955" i="14"/>
  <c r="E6956" i="14"/>
  <c r="E6957" i="14"/>
  <c r="E6958" i="14"/>
  <c r="E6959" i="14"/>
  <c r="E6960" i="14"/>
  <c r="E6961" i="14"/>
  <c r="E6962" i="14"/>
  <c r="E6963" i="14"/>
  <c r="E6964" i="14"/>
  <c r="E6965" i="14"/>
  <c r="E6966" i="14"/>
  <c r="E6967" i="14"/>
  <c r="E6968" i="14"/>
  <c r="E6969" i="14"/>
  <c r="E6970" i="14"/>
  <c r="E6971" i="14"/>
  <c r="E6972" i="14"/>
  <c r="E6973" i="14"/>
  <c r="E6974" i="14"/>
  <c r="E6975" i="14"/>
  <c r="E6976" i="14"/>
  <c r="E6977" i="14"/>
  <c r="E6978" i="14"/>
  <c r="E6979" i="14"/>
  <c r="E6980" i="14"/>
  <c r="E6981" i="14"/>
  <c r="E6982" i="14"/>
  <c r="E6983" i="14"/>
  <c r="E6984" i="14"/>
  <c r="E6985" i="14"/>
  <c r="E6986" i="14"/>
  <c r="E6987" i="14"/>
  <c r="E6988" i="14"/>
  <c r="E6989" i="14"/>
  <c r="E6990" i="14"/>
  <c r="E6991" i="14"/>
  <c r="E6992" i="14"/>
  <c r="E6993" i="14"/>
  <c r="E6994" i="14"/>
  <c r="E6995" i="14"/>
  <c r="E6996" i="14"/>
  <c r="E6997" i="14"/>
  <c r="E6998" i="14"/>
  <c r="E6999" i="14"/>
  <c r="E7000" i="14"/>
  <c r="E7001" i="14"/>
  <c r="E7002" i="14"/>
  <c r="E7003" i="14"/>
  <c r="E7004" i="14"/>
  <c r="E7005" i="14"/>
  <c r="E7006" i="14"/>
  <c r="E7007" i="14"/>
  <c r="E7008" i="14"/>
  <c r="E7009" i="14"/>
  <c r="E7010" i="14"/>
  <c r="E7011" i="14"/>
  <c r="E7012" i="14"/>
  <c r="E7013" i="14"/>
  <c r="E7014" i="14"/>
  <c r="E7015" i="14"/>
  <c r="E7016" i="14"/>
  <c r="E7017" i="14"/>
  <c r="E7018" i="14"/>
  <c r="E7019" i="14"/>
  <c r="E7020" i="14"/>
  <c r="E7021" i="14"/>
  <c r="E7022" i="14"/>
  <c r="E7023" i="14"/>
  <c r="E7024" i="14"/>
  <c r="E7025" i="14"/>
  <c r="E7026" i="14"/>
  <c r="E7027" i="14"/>
  <c r="E7028" i="14"/>
  <c r="E7029" i="14"/>
  <c r="E7030" i="14"/>
  <c r="E7031" i="14"/>
  <c r="E7032" i="14"/>
  <c r="E7033" i="14"/>
  <c r="E7034" i="14"/>
  <c r="E7035" i="14"/>
  <c r="E7036" i="14"/>
  <c r="E7037" i="14"/>
  <c r="E7038" i="14"/>
  <c r="E7039" i="14"/>
  <c r="E7040" i="14"/>
  <c r="E7041" i="14"/>
  <c r="E7042" i="14"/>
  <c r="E7043" i="14"/>
  <c r="E7044" i="14"/>
  <c r="E7045" i="14"/>
  <c r="E7046" i="14"/>
  <c r="E7047" i="14"/>
  <c r="E7048" i="14"/>
  <c r="E7049" i="14"/>
  <c r="E7050" i="14"/>
  <c r="E7051" i="14"/>
  <c r="E7052" i="14"/>
  <c r="E7053" i="14"/>
  <c r="E7054" i="14"/>
  <c r="E7055" i="14"/>
  <c r="E7056" i="14"/>
  <c r="E7057" i="14"/>
  <c r="E7058" i="14"/>
  <c r="E7059" i="14"/>
  <c r="E7060" i="14"/>
  <c r="E7061" i="14"/>
  <c r="E7062" i="14"/>
  <c r="E7063" i="14"/>
  <c r="E7064" i="14"/>
  <c r="E7065" i="14"/>
  <c r="E7066" i="14"/>
  <c r="E7067" i="14"/>
  <c r="E7068" i="14"/>
  <c r="E7069" i="14"/>
  <c r="E7070" i="14"/>
  <c r="E7071" i="14"/>
  <c r="E7072" i="14"/>
  <c r="E7073" i="14"/>
  <c r="E7074" i="14"/>
  <c r="E7075" i="14"/>
  <c r="E7076" i="14"/>
  <c r="E7077" i="14"/>
  <c r="E7078" i="14"/>
  <c r="E7079" i="14"/>
  <c r="E7080" i="14"/>
  <c r="E7081" i="14"/>
  <c r="E7082" i="14"/>
  <c r="E7083" i="14"/>
  <c r="E7084" i="14"/>
  <c r="E7085" i="14"/>
  <c r="E7086" i="14"/>
  <c r="E7087" i="14"/>
  <c r="E7088" i="14"/>
  <c r="E7089" i="14"/>
  <c r="E7090" i="14"/>
  <c r="E7091" i="14"/>
  <c r="E7092" i="14"/>
  <c r="E7093" i="14"/>
  <c r="E7094" i="14"/>
  <c r="E7095" i="14"/>
  <c r="E7096" i="14"/>
  <c r="E7097" i="14"/>
  <c r="E7098" i="14"/>
  <c r="E7099" i="14"/>
  <c r="E7100" i="14"/>
  <c r="E7101" i="14"/>
  <c r="E7102" i="14"/>
  <c r="E7103" i="14"/>
  <c r="E7104" i="14"/>
  <c r="E7105" i="14"/>
  <c r="E7106" i="14"/>
  <c r="E7107" i="14"/>
  <c r="E7108" i="14"/>
  <c r="E7109" i="14"/>
  <c r="E7110" i="14"/>
  <c r="E7111" i="14"/>
  <c r="E7112" i="14"/>
  <c r="E7113" i="14"/>
  <c r="E7114" i="14"/>
  <c r="E7115" i="14"/>
  <c r="E7116" i="14"/>
  <c r="E7117" i="14"/>
  <c r="E7118" i="14"/>
  <c r="E7119" i="14"/>
  <c r="E7120" i="14"/>
  <c r="E7121" i="14"/>
  <c r="E7122" i="14"/>
  <c r="E7123" i="14"/>
  <c r="E7124" i="14"/>
  <c r="E7125" i="14"/>
  <c r="E7126" i="14"/>
  <c r="E7127" i="14"/>
  <c r="E7128" i="14"/>
  <c r="E7129" i="14"/>
  <c r="E7130" i="14"/>
  <c r="E7131" i="14"/>
  <c r="E7132" i="14"/>
  <c r="E7133" i="14"/>
  <c r="E7134" i="14"/>
  <c r="E7135" i="14"/>
  <c r="E7136" i="14"/>
  <c r="E7137" i="14"/>
  <c r="E7138" i="14"/>
  <c r="E7139" i="14"/>
  <c r="E7140" i="14"/>
  <c r="E7141" i="14"/>
  <c r="E7142" i="14"/>
  <c r="E7143" i="14"/>
  <c r="E7144" i="14"/>
  <c r="E7145" i="14"/>
  <c r="E7146" i="14"/>
  <c r="E7147" i="14"/>
  <c r="E7148" i="14"/>
  <c r="E7149" i="14"/>
  <c r="E7150" i="14"/>
  <c r="E7151" i="14"/>
  <c r="E7152" i="14"/>
  <c r="E7153" i="14"/>
  <c r="E7154" i="14"/>
  <c r="E7155" i="14"/>
  <c r="E7156" i="14"/>
  <c r="E7157" i="14"/>
  <c r="E7158" i="14"/>
  <c r="E7159" i="14"/>
  <c r="E7160" i="14"/>
  <c r="E7161" i="14"/>
  <c r="E7162" i="14"/>
  <c r="E7163" i="14"/>
  <c r="E7164" i="14"/>
  <c r="E7165" i="14"/>
  <c r="E7166" i="14"/>
  <c r="E7167" i="14"/>
  <c r="E7168" i="14"/>
  <c r="E7169" i="14"/>
  <c r="E7170" i="14"/>
  <c r="E7171" i="14"/>
  <c r="E7172" i="14"/>
  <c r="E7173" i="14"/>
  <c r="E7174" i="14"/>
  <c r="E7175" i="14"/>
  <c r="E7176" i="14"/>
  <c r="E7177" i="14"/>
  <c r="E7178" i="14"/>
  <c r="E7179" i="14"/>
  <c r="E7180" i="14"/>
  <c r="E7181" i="14"/>
  <c r="E7182" i="14"/>
  <c r="E7183" i="14"/>
  <c r="E7184" i="14"/>
  <c r="E7185" i="14"/>
  <c r="E7186" i="14"/>
  <c r="E7187" i="14"/>
  <c r="E7188" i="14"/>
  <c r="E7189" i="14"/>
  <c r="E7190" i="14"/>
  <c r="E7191" i="14"/>
  <c r="E7192" i="14"/>
  <c r="E7193" i="14"/>
  <c r="E7194" i="14"/>
  <c r="E7195" i="14"/>
  <c r="E7196" i="14"/>
  <c r="E7197" i="14"/>
  <c r="E7198" i="14"/>
  <c r="E7199" i="14"/>
  <c r="E7200" i="14"/>
  <c r="E7201" i="14"/>
  <c r="E7202" i="14"/>
  <c r="E7203" i="14"/>
  <c r="E7204" i="14"/>
  <c r="E7205" i="14"/>
  <c r="E7206" i="14"/>
  <c r="E7207" i="14"/>
  <c r="E7208" i="14"/>
  <c r="E7209" i="14"/>
  <c r="E7210" i="14"/>
  <c r="E7211" i="14"/>
  <c r="E7212" i="14"/>
  <c r="E7213" i="14"/>
  <c r="E7214" i="14"/>
  <c r="E7215" i="14"/>
  <c r="E7216" i="14"/>
  <c r="E7217" i="14"/>
  <c r="E7218" i="14"/>
  <c r="E7219" i="14"/>
  <c r="E7220" i="14"/>
  <c r="E7221" i="14"/>
  <c r="E7222" i="14"/>
  <c r="E7223" i="14"/>
  <c r="E7224" i="14"/>
  <c r="E7225" i="14"/>
  <c r="E7226" i="14"/>
  <c r="E7227" i="14"/>
  <c r="E7228" i="14"/>
  <c r="E7229" i="14"/>
  <c r="E7230" i="14"/>
  <c r="E7231" i="14"/>
  <c r="E7232" i="14"/>
  <c r="E7233" i="14"/>
  <c r="E7234" i="14"/>
  <c r="E7235" i="14"/>
  <c r="E7236" i="14"/>
  <c r="E7237" i="14"/>
  <c r="E7238" i="14"/>
  <c r="E7239" i="14"/>
  <c r="E7240" i="14"/>
  <c r="E7241" i="14"/>
  <c r="E7242" i="14"/>
  <c r="E7243" i="14"/>
  <c r="E7244" i="14"/>
  <c r="E7245" i="14"/>
  <c r="E7246" i="14"/>
  <c r="E7247" i="14"/>
  <c r="E7248" i="14"/>
  <c r="E7249" i="14"/>
  <c r="E7250" i="14"/>
  <c r="E7251" i="14"/>
  <c r="E7252" i="14"/>
  <c r="E7253" i="14"/>
  <c r="E7254" i="14"/>
  <c r="E7255" i="14"/>
  <c r="E7256" i="14"/>
  <c r="E7257" i="14"/>
  <c r="E7258" i="14"/>
  <c r="E7259" i="14"/>
  <c r="E7260" i="14"/>
  <c r="E7261" i="14"/>
  <c r="E7262" i="14"/>
  <c r="E7263" i="14"/>
  <c r="E7264" i="14"/>
  <c r="E7265" i="14"/>
  <c r="E7266" i="14"/>
  <c r="E7267" i="14"/>
  <c r="E7268" i="14"/>
  <c r="E7269" i="14"/>
  <c r="E7270" i="14"/>
  <c r="E7271" i="14"/>
  <c r="E7272" i="14"/>
  <c r="E7273" i="14"/>
  <c r="E7274" i="14"/>
  <c r="E7275" i="14"/>
  <c r="E7276" i="14"/>
  <c r="E7277" i="14"/>
  <c r="E7278" i="14"/>
  <c r="E7279" i="14"/>
  <c r="E7280" i="14"/>
  <c r="E7281" i="14"/>
  <c r="E7282" i="14"/>
  <c r="E7283" i="14"/>
  <c r="E7284" i="14"/>
  <c r="E7285" i="14"/>
  <c r="E7286" i="14"/>
  <c r="E7287" i="14"/>
  <c r="E7288" i="14"/>
  <c r="E7289" i="14"/>
  <c r="E7290" i="14"/>
  <c r="E7291" i="14"/>
  <c r="E7292" i="14"/>
  <c r="E7293" i="14"/>
  <c r="E7294" i="14"/>
  <c r="E7295" i="14"/>
  <c r="E7296" i="14"/>
  <c r="E7297" i="14"/>
  <c r="E7298" i="14"/>
  <c r="E7299" i="14"/>
  <c r="E7300" i="14"/>
  <c r="E7301" i="14"/>
  <c r="E7302" i="14"/>
  <c r="E7303" i="14"/>
  <c r="E7304" i="14"/>
  <c r="E7305" i="14"/>
  <c r="E7306" i="14"/>
  <c r="E7307" i="14"/>
  <c r="E7308" i="14"/>
  <c r="E7309" i="14"/>
  <c r="E7310" i="14"/>
  <c r="E7311" i="14"/>
  <c r="E7312" i="14"/>
  <c r="E7313" i="14"/>
  <c r="E7314" i="14"/>
  <c r="E7315" i="14"/>
  <c r="E7316" i="14"/>
  <c r="E7317" i="14"/>
  <c r="E7318" i="14"/>
  <c r="E7319" i="14"/>
  <c r="E7320" i="14"/>
  <c r="E7321" i="14"/>
  <c r="E7322" i="14"/>
  <c r="E7323" i="14"/>
  <c r="E7324" i="14"/>
  <c r="E7325" i="14"/>
  <c r="E7326" i="14"/>
  <c r="E7327" i="14"/>
  <c r="E7328" i="14"/>
  <c r="E7329" i="14"/>
  <c r="E7330" i="14"/>
  <c r="E7331" i="14"/>
  <c r="E7332" i="14"/>
  <c r="E7333" i="14"/>
  <c r="E7334" i="14"/>
  <c r="E7335" i="14"/>
  <c r="E7336" i="14"/>
  <c r="E7337" i="14"/>
  <c r="E7338" i="14"/>
  <c r="E7339" i="14"/>
  <c r="E7340" i="14"/>
  <c r="E7341" i="14"/>
  <c r="E7342" i="14"/>
  <c r="E7343" i="14"/>
  <c r="E7344" i="14"/>
  <c r="E7345" i="14"/>
  <c r="E7346" i="14"/>
  <c r="E7347" i="14"/>
  <c r="E7348" i="14"/>
  <c r="E7349" i="14"/>
  <c r="E7350" i="14"/>
  <c r="E7351" i="14"/>
  <c r="E7352" i="14"/>
  <c r="E7353" i="14"/>
  <c r="E7354" i="14"/>
  <c r="E7355" i="14"/>
  <c r="E7356" i="14"/>
  <c r="E7357" i="14"/>
  <c r="E7358" i="14"/>
  <c r="E7359" i="14"/>
  <c r="E7360" i="14"/>
  <c r="E7361" i="14"/>
  <c r="E7362" i="14"/>
  <c r="E7363" i="14"/>
  <c r="E7364" i="14"/>
  <c r="E7365" i="14"/>
  <c r="E7366" i="14"/>
  <c r="E7367" i="14"/>
  <c r="E7368" i="14"/>
  <c r="E7369" i="14"/>
  <c r="E7370" i="14"/>
  <c r="E7371" i="14"/>
  <c r="E7372" i="14"/>
  <c r="E7373" i="14"/>
  <c r="E7374" i="14"/>
  <c r="E7375" i="14"/>
  <c r="E7376" i="14"/>
  <c r="E7377" i="14"/>
  <c r="E7378" i="14"/>
  <c r="E7379" i="14"/>
  <c r="E7380" i="14"/>
  <c r="E7381" i="14"/>
  <c r="E7382" i="14"/>
  <c r="E7383" i="14"/>
  <c r="E7384" i="14"/>
  <c r="E7385" i="14"/>
  <c r="E7386" i="14"/>
  <c r="E7387" i="14"/>
  <c r="E7388" i="14"/>
  <c r="E7389" i="14"/>
  <c r="E7390" i="14"/>
  <c r="E7391" i="14"/>
  <c r="E7392" i="14"/>
  <c r="E7393" i="14"/>
  <c r="E7394" i="14"/>
  <c r="E7395" i="14"/>
  <c r="E7396" i="14"/>
  <c r="E7397" i="14"/>
  <c r="E7398" i="14"/>
  <c r="E7399" i="14"/>
  <c r="E7400" i="14"/>
  <c r="E7401" i="14"/>
  <c r="E7402" i="14"/>
  <c r="E7403" i="14"/>
  <c r="E7404" i="14"/>
  <c r="E7405" i="14"/>
  <c r="E7406" i="14"/>
  <c r="E7407" i="14"/>
  <c r="E7408" i="14"/>
  <c r="E7409" i="14"/>
  <c r="E7410" i="14"/>
  <c r="E7411" i="14"/>
  <c r="E7412" i="14"/>
  <c r="E7413" i="14"/>
  <c r="E7414" i="14"/>
  <c r="E7415" i="14"/>
  <c r="E7416" i="14"/>
  <c r="E7417" i="14"/>
  <c r="E7418" i="14"/>
  <c r="E7419" i="14"/>
  <c r="E7420" i="14"/>
  <c r="E7421" i="14"/>
  <c r="E7422" i="14"/>
  <c r="E7423" i="14"/>
  <c r="E7424" i="14"/>
  <c r="E7425" i="14"/>
  <c r="E7426" i="14"/>
  <c r="E7427" i="14"/>
  <c r="E7428" i="14"/>
  <c r="E7429" i="14"/>
  <c r="E7430" i="14"/>
  <c r="E7431" i="14"/>
  <c r="E7432" i="14"/>
  <c r="E7433" i="14"/>
  <c r="E7434" i="14"/>
  <c r="E7435" i="14"/>
  <c r="E7436" i="14"/>
  <c r="E7437" i="14"/>
  <c r="E7438" i="14"/>
  <c r="E7439" i="14"/>
  <c r="E7440" i="14"/>
  <c r="E7441" i="14"/>
  <c r="E7442" i="14"/>
  <c r="E7443" i="14"/>
  <c r="E7444" i="14"/>
  <c r="E7445" i="14"/>
  <c r="E7446" i="14"/>
  <c r="E7447" i="14"/>
  <c r="E7448" i="14"/>
  <c r="E7449" i="14"/>
  <c r="E7450" i="14"/>
  <c r="E7451" i="14"/>
  <c r="E7452" i="14"/>
  <c r="E7453" i="14"/>
  <c r="E7454" i="14"/>
  <c r="E7455" i="14"/>
  <c r="E7456" i="14"/>
  <c r="E7457" i="14"/>
  <c r="E7458" i="14"/>
  <c r="E7459" i="14"/>
  <c r="E7460" i="14"/>
  <c r="E7461" i="14"/>
  <c r="E7462" i="14"/>
  <c r="E7463" i="14"/>
  <c r="E7464" i="14"/>
  <c r="E7465" i="14"/>
  <c r="E7466" i="14"/>
  <c r="E7467" i="14"/>
  <c r="E7468" i="14"/>
  <c r="E7469" i="14"/>
  <c r="E7470" i="14"/>
  <c r="E7471" i="14"/>
  <c r="E7472" i="14"/>
  <c r="E7473" i="14"/>
  <c r="E7474" i="14"/>
  <c r="E7475" i="14"/>
  <c r="E7476" i="14"/>
  <c r="E7477" i="14"/>
  <c r="E7478" i="14"/>
  <c r="E7479" i="14"/>
  <c r="E7480" i="14"/>
  <c r="E7481" i="14"/>
  <c r="E7482" i="14"/>
  <c r="E7483" i="14"/>
  <c r="E7484" i="14"/>
  <c r="E7485" i="14"/>
  <c r="E7486" i="14"/>
  <c r="E7487" i="14"/>
  <c r="E7488" i="14"/>
  <c r="E7489" i="14"/>
  <c r="E7490" i="14"/>
  <c r="E7491" i="14"/>
  <c r="E7492" i="14"/>
  <c r="E7493" i="14"/>
  <c r="E7494" i="14"/>
  <c r="E7495" i="14"/>
  <c r="E7496" i="14"/>
  <c r="E7497" i="14"/>
  <c r="E7498" i="14"/>
  <c r="E7499" i="14"/>
  <c r="E7500" i="14"/>
  <c r="E7501" i="14"/>
  <c r="E7502" i="14"/>
  <c r="E7503" i="14"/>
  <c r="E7504" i="14"/>
  <c r="E7505" i="14"/>
  <c r="E7506" i="14"/>
  <c r="E7507" i="14"/>
  <c r="E7508" i="14"/>
  <c r="E7509" i="14"/>
  <c r="E7510" i="14"/>
  <c r="E7511" i="14"/>
  <c r="E7512" i="14"/>
  <c r="E7513" i="14"/>
  <c r="E7514" i="14"/>
  <c r="E7515" i="14"/>
  <c r="E7516" i="14"/>
  <c r="E7517" i="14"/>
  <c r="E7518" i="14"/>
  <c r="E7519" i="14"/>
  <c r="E7520" i="14"/>
  <c r="E7521" i="14"/>
  <c r="E7522" i="14"/>
  <c r="E7523" i="14"/>
  <c r="E7524" i="14"/>
  <c r="E7525" i="14"/>
  <c r="E7526" i="14"/>
  <c r="E7527" i="14"/>
  <c r="E7528" i="14"/>
  <c r="E7529" i="14"/>
  <c r="E7530" i="14"/>
  <c r="E7531" i="14"/>
  <c r="E7532" i="14"/>
  <c r="E7533" i="14"/>
  <c r="E7534" i="14"/>
  <c r="E7535" i="14"/>
  <c r="E7536" i="14"/>
  <c r="E7537" i="14"/>
  <c r="E7538" i="14"/>
  <c r="E7539" i="14"/>
  <c r="E7540" i="14"/>
  <c r="E7541" i="14"/>
  <c r="E7542" i="14"/>
  <c r="E7543" i="14"/>
  <c r="E7544" i="14"/>
  <c r="E7545" i="14"/>
  <c r="E7546" i="14"/>
  <c r="E7547" i="14"/>
  <c r="E7548" i="14"/>
  <c r="E7549" i="14"/>
  <c r="E7550" i="14"/>
  <c r="E7551" i="14"/>
  <c r="E7552" i="14"/>
  <c r="E7553" i="14"/>
  <c r="E7554" i="14"/>
  <c r="E7555" i="14"/>
  <c r="E7556" i="14"/>
  <c r="E7557" i="14"/>
  <c r="E7558" i="14"/>
  <c r="E7559" i="14"/>
  <c r="E7560" i="14"/>
  <c r="E7561" i="14"/>
  <c r="E7562" i="14"/>
  <c r="E7563" i="14"/>
  <c r="E7564" i="14"/>
  <c r="E7565" i="14"/>
  <c r="E7566" i="14"/>
  <c r="E7567" i="14"/>
  <c r="E7568" i="14"/>
  <c r="E7569" i="14"/>
  <c r="E7570" i="14"/>
  <c r="E7571" i="14"/>
  <c r="E7572" i="14"/>
  <c r="E7573" i="14"/>
  <c r="E7574" i="14"/>
  <c r="E7575" i="14"/>
  <c r="E7576" i="14"/>
  <c r="E7577" i="14"/>
  <c r="E7578" i="14"/>
  <c r="E7579" i="14"/>
  <c r="E7580" i="14"/>
  <c r="E7581" i="14"/>
  <c r="E7582" i="14"/>
  <c r="E7583" i="14"/>
  <c r="E7584" i="14"/>
  <c r="E7585" i="14"/>
  <c r="E7586" i="14"/>
  <c r="E7587" i="14"/>
  <c r="E7588" i="14"/>
  <c r="E7589" i="14"/>
  <c r="E7590" i="14"/>
  <c r="E7591" i="14"/>
  <c r="E7592" i="14"/>
  <c r="E7593" i="14"/>
  <c r="E7594" i="14"/>
  <c r="E7595" i="14"/>
  <c r="E7596" i="14"/>
  <c r="E7597" i="14"/>
  <c r="E7598" i="14"/>
  <c r="E7599" i="14"/>
  <c r="E7600" i="14"/>
  <c r="E7601" i="14"/>
  <c r="E7602" i="14"/>
  <c r="E7603" i="14"/>
  <c r="E7604" i="14"/>
  <c r="E7605" i="14"/>
  <c r="E7606" i="14"/>
  <c r="E7607" i="14"/>
  <c r="E7608" i="14"/>
  <c r="E7609" i="14"/>
  <c r="E7610" i="14"/>
  <c r="E7611" i="14"/>
  <c r="E7612" i="14"/>
  <c r="E7613" i="14"/>
  <c r="E7614" i="14"/>
  <c r="E7615" i="14"/>
  <c r="E7616" i="14"/>
  <c r="E7617" i="14"/>
  <c r="E7618" i="14"/>
  <c r="E7619" i="14"/>
  <c r="E7620" i="14"/>
  <c r="E7621" i="14"/>
  <c r="E7622" i="14"/>
  <c r="E7623" i="14"/>
  <c r="E7624" i="14"/>
  <c r="E7625" i="14"/>
  <c r="E7626" i="14"/>
  <c r="E7627" i="14"/>
  <c r="E7628" i="14"/>
  <c r="E7629" i="14"/>
  <c r="E7630" i="14"/>
  <c r="E7631" i="14"/>
  <c r="E7632" i="14"/>
  <c r="E7633" i="14"/>
  <c r="E7634" i="14"/>
  <c r="E7635" i="14"/>
  <c r="E7636" i="14"/>
  <c r="E7637" i="14"/>
  <c r="E7638" i="14"/>
  <c r="E7639" i="14"/>
  <c r="E7640" i="14"/>
  <c r="E7641" i="14"/>
  <c r="E7642" i="14"/>
  <c r="E7643" i="14"/>
  <c r="E7644" i="14"/>
  <c r="E7645" i="14"/>
  <c r="E7646" i="14"/>
  <c r="E7647" i="14"/>
  <c r="E7648" i="14"/>
  <c r="E7649" i="14"/>
  <c r="E7650" i="14"/>
  <c r="E7651" i="14"/>
  <c r="E7652" i="14"/>
  <c r="E7653" i="14"/>
  <c r="E7654" i="14"/>
  <c r="E7655" i="14"/>
  <c r="E7656" i="14"/>
  <c r="E7657" i="14"/>
  <c r="E7658" i="14"/>
  <c r="E7659" i="14"/>
  <c r="E7660" i="14"/>
  <c r="E7661" i="14"/>
  <c r="E7662" i="14"/>
  <c r="E7663" i="14"/>
  <c r="E7664" i="14"/>
  <c r="E7665" i="14"/>
  <c r="E7666" i="14"/>
  <c r="E7667" i="14"/>
  <c r="E7668" i="14"/>
  <c r="E7669" i="14"/>
  <c r="E7670" i="14"/>
  <c r="E7671" i="14"/>
  <c r="E7672" i="14"/>
  <c r="E7673" i="14"/>
  <c r="E7674" i="14"/>
  <c r="E7675" i="14"/>
  <c r="E7676" i="14"/>
  <c r="E7677" i="14"/>
  <c r="E7678" i="14"/>
  <c r="E7679" i="14"/>
  <c r="E7680" i="14"/>
  <c r="E7681" i="14"/>
  <c r="E7682" i="14"/>
  <c r="E7683" i="14"/>
  <c r="E7684" i="14"/>
  <c r="E7685" i="14"/>
  <c r="E7686" i="14"/>
  <c r="E7687" i="14"/>
  <c r="E7688" i="14"/>
  <c r="E7689" i="14"/>
  <c r="E7690" i="14"/>
  <c r="E7691" i="14"/>
  <c r="E7692" i="14"/>
  <c r="E7693" i="14"/>
  <c r="E7694" i="14"/>
  <c r="E7695" i="14"/>
  <c r="E7696" i="14"/>
  <c r="E7697" i="14"/>
  <c r="E7698" i="14"/>
  <c r="E7699" i="14"/>
  <c r="E7700" i="14"/>
  <c r="E7701" i="14"/>
  <c r="E7702" i="14"/>
  <c r="E7703" i="14"/>
  <c r="E7704" i="14"/>
  <c r="E7705" i="14"/>
  <c r="E7706" i="14"/>
  <c r="E7707" i="14"/>
  <c r="E7708" i="14"/>
  <c r="E7709" i="14"/>
  <c r="E7710" i="14"/>
  <c r="E7711" i="14"/>
  <c r="E7712" i="14"/>
  <c r="E7713" i="14"/>
  <c r="E7714" i="14"/>
  <c r="E7715" i="14"/>
  <c r="E7716" i="14"/>
  <c r="E7717" i="14"/>
  <c r="E7718" i="14"/>
  <c r="E7719" i="14"/>
  <c r="E7720" i="14"/>
  <c r="E7721" i="14"/>
  <c r="E7722" i="14"/>
  <c r="E7723" i="14"/>
  <c r="E7724" i="14"/>
  <c r="E7725" i="14"/>
  <c r="E7726" i="14"/>
  <c r="E7727" i="14"/>
  <c r="E7728" i="14"/>
  <c r="E7729" i="14"/>
  <c r="E7730" i="14"/>
  <c r="E7731" i="14"/>
  <c r="E7732" i="14"/>
  <c r="E7733" i="14"/>
  <c r="E7734" i="14"/>
  <c r="E7735" i="14"/>
  <c r="E7736" i="14"/>
  <c r="E7737" i="14"/>
  <c r="E7738" i="14"/>
  <c r="E7739" i="14"/>
  <c r="E7740" i="14"/>
  <c r="E7741" i="14"/>
  <c r="E7742" i="14"/>
  <c r="E7743" i="14"/>
  <c r="E7744" i="14"/>
  <c r="E7745" i="14"/>
  <c r="E7746" i="14"/>
  <c r="E7747" i="14"/>
  <c r="E7748" i="14"/>
  <c r="E7749" i="14"/>
  <c r="E7750" i="14"/>
  <c r="E7751" i="14"/>
  <c r="E7752" i="14"/>
  <c r="E7753" i="14"/>
  <c r="E7754" i="14"/>
  <c r="E7755" i="14"/>
  <c r="E7756" i="14"/>
  <c r="E7757" i="14"/>
  <c r="E7758" i="14"/>
  <c r="E7759" i="14"/>
  <c r="E7760" i="14"/>
  <c r="E7761" i="14"/>
  <c r="E7762" i="14"/>
  <c r="E7763" i="14"/>
  <c r="E7764" i="14"/>
  <c r="E7765" i="14"/>
  <c r="E7766" i="14"/>
  <c r="E7767" i="14"/>
  <c r="E7768" i="14"/>
  <c r="E7769" i="14"/>
  <c r="E7770" i="14"/>
  <c r="E7771" i="14"/>
  <c r="E7772" i="14"/>
  <c r="E7773" i="14"/>
  <c r="E7774" i="14"/>
  <c r="E7775" i="14"/>
  <c r="E7776" i="14"/>
  <c r="E7777" i="14"/>
  <c r="E7778" i="14"/>
  <c r="E7779" i="14"/>
  <c r="E7780" i="14"/>
  <c r="E7781" i="14"/>
  <c r="E7782" i="14"/>
  <c r="E7783" i="14"/>
  <c r="E7784" i="14"/>
  <c r="E7785" i="14"/>
  <c r="E7786" i="14"/>
  <c r="E7787" i="14"/>
  <c r="E7788" i="14"/>
  <c r="E7789" i="14"/>
  <c r="E7790" i="14"/>
  <c r="E7791" i="14"/>
  <c r="E7792" i="14"/>
  <c r="E7793" i="14"/>
  <c r="E7794" i="14"/>
  <c r="E7795" i="14"/>
  <c r="E7796" i="14"/>
  <c r="E7797" i="14"/>
  <c r="E7798" i="14"/>
  <c r="E7799" i="14"/>
  <c r="E7800" i="14"/>
  <c r="E7801" i="14"/>
  <c r="E7802" i="14"/>
  <c r="E7803" i="14"/>
  <c r="E7804" i="14"/>
  <c r="E7805" i="14"/>
  <c r="E7806" i="14"/>
  <c r="E7807" i="14"/>
  <c r="E7808" i="14"/>
  <c r="E7809" i="14"/>
  <c r="E7810" i="14"/>
  <c r="E7811" i="14"/>
  <c r="E7812" i="14"/>
  <c r="E7813" i="14"/>
  <c r="E7814" i="14"/>
  <c r="E7815" i="14"/>
  <c r="E7816" i="14"/>
  <c r="E7817" i="14"/>
  <c r="E7818" i="14"/>
  <c r="E7819" i="14"/>
  <c r="E7820" i="14"/>
  <c r="E7821" i="14"/>
  <c r="E7822" i="14"/>
  <c r="E7823" i="14"/>
  <c r="E7824" i="14"/>
  <c r="E7825" i="14"/>
  <c r="E7826" i="14"/>
  <c r="E7827" i="14"/>
  <c r="E7828" i="14"/>
  <c r="E7829" i="14"/>
  <c r="E7830" i="14"/>
  <c r="E7831" i="14"/>
  <c r="E7832" i="14"/>
  <c r="E7833" i="14"/>
  <c r="E7834" i="14"/>
  <c r="E7835" i="14"/>
  <c r="E7836" i="14"/>
  <c r="E7837" i="14"/>
  <c r="E7838" i="14"/>
  <c r="E7839" i="14"/>
  <c r="E7840" i="14"/>
  <c r="E7841" i="14"/>
  <c r="E7842" i="14"/>
  <c r="E7843" i="14"/>
  <c r="E7844" i="14"/>
  <c r="E7845" i="14"/>
  <c r="E7846" i="14"/>
  <c r="E7847" i="14"/>
  <c r="E7848" i="14"/>
  <c r="E7849" i="14"/>
  <c r="E7850" i="14"/>
  <c r="E7851" i="14"/>
  <c r="E7852" i="14"/>
  <c r="E7853" i="14"/>
  <c r="E7854" i="14"/>
  <c r="E7855" i="14"/>
  <c r="E7856" i="14"/>
  <c r="E7857" i="14"/>
  <c r="E7858" i="14"/>
  <c r="E7859" i="14"/>
  <c r="E7860" i="14"/>
  <c r="E7861" i="14"/>
  <c r="E7862" i="14"/>
  <c r="E7863" i="14"/>
  <c r="E7864" i="14"/>
  <c r="E7865" i="14"/>
  <c r="E7866" i="14"/>
  <c r="E7867" i="14"/>
  <c r="E7868" i="14"/>
  <c r="E7869" i="14"/>
  <c r="E7870" i="14"/>
  <c r="E7871" i="14"/>
  <c r="E7872" i="14"/>
  <c r="E7873" i="14"/>
  <c r="E7874" i="14"/>
  <c r="E7875" i="14"/>
  <c r="E7876" i="14"/>
  <c r="E7877" i="14"/>
  <c r="E7878" i="14"/>
  <c r="E7879" i="14"/>
  <c r="E7880" i="14"/>
  <c r="E7881" i="14"/>
  <c r="E7882" i="14"/>
  <c r="E7883" i="14"/>
  <c r="E7884" i="14"/>
  <c r="E7885" i="14"/>
  <c r="E7886" i="14"/>
  <c r="E7887" i="14"/>
  <c r="E7888" i="14"/>
  <c r="E7889" i="14"/>
  <c r="E7890" i="14"/>
  <c r="E7891" i="14"/>
  <c r="E7892" i="14"/>
  <c r="E7893" i="14"/>
  <c r="E7894" i="14"/>
  <c r="E7895" i="14"/>
  <c r="E7896" i="14"/>
  <c r="E7897" i="14"/>
  <c r="E7898" i="14"/>
  <c r="E7899" i="14"/>
  <c r="E7900" i="14"/>
  <c r="E7901" i="14"/>
  <c r="E7902" i="14"/>
  <c r="E7903" i="14"/>
  <c r="E7904" i="14"/>
  <c r="E7905" i="14"/>
  <c r="E7906" i="14"/>
  <c r="E7907" i="14"/>
  <c r="E7908" i="14"/>
  <c r="E7909" i="14"/>
  <c r="E7910" i="14"/>
  <c r="E7911" i="14"/>
  <c r="E7912" i="14"/>
  <c r="E7913" i="14"/>
  <c r="E7914" i="14"/>
  <c r="E7915" i="14"/>
  <c r="E7916" i="14"/>
  <c r="E7917" i="14"/>
  <c r="E7918" i="14"/>
  <c r="E7919" i="14"/>
  <c r="E7920" i="14"/>
  <c r="E7921" i="14"/>
  <c r="E7922" i="14"/>
  <c r="E7923" i="14"/>
  <c r="E7924" i="14"/>
  <c r="E7925" i="14"/>
  <c r="E7926" i="14"/>
  <c r="E7927" i="14"/>
  <c r="E7928" i="14"/>
  <c r="E7929" i="14"/>
  <c r="E7930" i="14"/>
  <c r="E7931" i="14"/>
  <c r="E7932" i="14"/>
  <c r="E7933" i="14"/>
  <c r="E7934" i="14"/>
  <c r="E7935" i="14"/>
  <c r="E7936" i="14"/>
  <c r="E7937" i="14"/>
  <c r="E7938" i="14"/>
  <c r="E7939" i="14"/>
  <c r="E7940" i="14"/>
  <c r="E7941" i="14"/>
  <c r="E7942" i="14"/>
  <c r="E7943" i="14"/>
  <c r="E7944" i="14"/>
  <c r="E7945" i="14"/>
  <c r="E7946" i="14"/>
  <c r="E7947" i="14"/>
  <c r="E7948" i="14"/>
  <c r="E7949" i="14"/>
  <c r="E7950" i="14"/>
  <c r="E7951" i="14"/>
  <c r="E7952" i="14"/>
  <c r="E7953" i="14"/>
  <c r="E7954" i="14"/>
  <c r="E7955" i="14"/>
  <c r="E7956" i="14"/>
  <c r="E7957" i="14"/>
  <c r="E7958" i="14"/>
  <c r="E7959" i="14"/>
  <c r="E7960" i="14"/>
  <c r="E7961" i="14"/>
  <c r="E7962" i="14"/>
  <c r="E7963" i="14"/>
  <c r="E7964" i="14"/>
  <c r="E7965" i="14"/>
  <c r="E7966" i="14"/>
  <c r="E7967" i="14"/>
  <c r="E7968" i="14"/>
  <c r="E7969" i="14"/>
  <c r="E7970" i="14"/>
  <c r="E7971" i="14"/>
  <c r="E7972" i="14"/>
  <c r="E7973" i="14"/>
  <c r="E7974" i="14"/>
  <c r="E7975" i="14"/>
  <c r="E7976" i="14"/>
  <c r="E7977" i="14"/>
  <c r="E7978" i="14"/>
  <c r="E7979" i="14"/>
  <c r="E7980" i="14"/>
  <c r="E7981" i="14"/>
  <c r="E7982" i="14"/>
  <c r="E7983" i="14"/>
  <c r="E7984" i="14"/>
  <c r="E7985" i="14"/>
  <c r="E7986" i="14"/>
  <c r="E7987" i="14"/>
  <c r="E7988" i="14"/>
  <c r="E7989" i="14"/>
  <c r="E7990" i="14"/>
  <c r="E7991" i="14"/>
  <c r="E7992" i="14"/>
  <c r="E7993" i="14"/>
  <c r="E7994" i="14"/>
  <c r="E7995" i="14"/>
  <c r="E7996" i="14"/>
  <c r="E7997" i="14"/>
  <c r="E7998" i="14"/>
  <c r="E7999" i="14"/>
  <c r="E8000" i="14"/>
  <c r="E8001" i="14"/>
  <c r="E8002" i="14"/>
  <c r="E8003" i="14"/>
  <c r="E8004" i="14"/>
  <c r="E8005" i="14"/>
  <c r="E8006" i="14"/>
  <c r="E8007" i="14"/>
  <c r="E8008" i="14"/>
  <c r="E8009" i="14"/>
  <c r="E8010" i="14"/>
  <c r="E8011" i="14"/>
  <c r="E8012" i="14"/>
  <c r="E8013" i="14"/>
  <c r="E8014" i="14"/>
  <c r="E8015" i="14"/>
  <c r="E8016" i="14"/>
  <c r="E8017" i="14"/>
  <c r="E8018" i="14"/>
  <c r="E8019" i="14"/>
  <c r="E8020" i="14"/>
  <c r="E8021" i="14"/>
  <c r="E8022" i="14"/>
  <c r="E8023" i="14"/>
  <c r="E8024" i="14"/>
  <c r="E8025" i="14"/>
  <c r="E8026" i="14"/>
  <c r="E8027" i="14"/>
  <c r="E8028" i="14"/>
  <c r="E8029" i="14"/>
  <c r="E8030" i="14"/>
  <c r="E8031" i="14"/>
  <c r="E8032" i="14"/>
  <c r="E8033" i="14"/>
  <c r="E8034" i="14"/>
  <c r="E8035" i="14"/>
  <c r="E8036" i="14"/>
  <c r="E8037" i="14"/>
  <c r="E8038" i="14"/>
  <c r="E8039" i="14"/>
  <c r="E8040" i="14"/>
  <c r="E8041" i="14"/>
  <c r="E8042" i="14"/>
  <c r="E8043" i="14"/>
  <c r="E8044" i="14"/>
  <c r="E8045" i="14"/>
  <c r="E8046" i="14"/>
  <c r="E8047" i="14"/>
  <c r="E8048" i="14"/>
  <c r="E8049" i="14"/>
  <c r="E8050" i="14"/>
  <c r="E8051" i="14"/>
  <c r="E8052" i="14"/>
  <c r="E8053" i="14"/>
  <c r="E8054" i="14"/>
  <c r="E8055" i="14"/>
  <c r="E8056" i="14"/>
  <c r="E8057" i="14"/>
  <c r="E8058" i="14"/>
  <c r="E8059" i="14"/>
  <c r="E8060" i="14"/>
  <c r="E8061" i="14"/>
  <c r="E8062" i="14"/>
  <c r="E8063" i="14"/>
  <c r="E8064" i="14"/>
  <c r="E8065" i="14"/>
  <c r="E8066" i="14"/>
  <c r="E8067" i="14"/>
  <c r="E8068" i="14"/>
  <c r="E8069" i="14"/>
  <c r="E8070" i="14"/>
  <c r="E8071" i="14"/>
  <c r="E8072" i="14"/>
  <c r="E8073" i="14"/>
  <c r="E8074" i="14"/>
  <c r="E8075" i="14"/>
  <c r="E8076" i="14"/>
  <c r="E8077" i="14"/>
  <c r="E8078" i="14"/>
  <c r="E8079" i="14"/>
  <c r="E8080" i="14"/>
  <c r="E8081" i="14"/>
  <c r="E8082" i="14"/>
  <c r="E8083" i="14"/>
  <c r="E8084" i="14"/>
  <c r="E8085" i="14"/>
  <c r="E8086" i="14"/>
  <c r="E8087" i="14"/>
  <c r="E8088" i="14"/>
  <c r="E8089" i="14"/>
  <c r="E8090" i="14"/>
  <c r="E8091" i="14"/>
  <c r="E8092" i="14"/>
  <c r="E8093" i="14"/>
  <c r="E8094" i="14"/>
  <c r="E8095" i="14"/>
  <c r="E8096" i="14"/>
  <c r="E8097" i="14"/>
  <c r="E8098" i="14"/>
  <c r="E8099" i="14"/>
  <c r="E8100" i="14"/>
  <c r="E8101" i="14"/>
  <c r="E8102" i="14"/>
  <c r="E8103" i="14"/>
  <c r="E8104" i="14"/>
  <c r="E8105" i="14"/>
  <c r="E8106" i="14"/>
  <c r="E8107" i="14"/>
  <c r="E8108" i="14"/>
  <c r="E8109" i="14"/>
  <c r="E8110" i="14"/>
  <c r="E8111" i="14"/>
  <c r="E8112" i="14"/>
  <c r="E8113" i="14"/>
  <c r="E8114" i="14"/>
  <c r="E8115" i="14"/>
  <c r="E8116" i="14"/>
  <c r="E8117" i="14"/>
  <c r="E8118" i="14"/>
  <c r="E8119" i="14"/>
  <c r="E8120" i="14"/>
  <c r="E8121" i="14"/>
  <c r="E8122" i="14"/>
  <c r="E8123" i="14"/>
  <c r="E8124" i="14"/>
  <c r="E8125" i="14"/>
  <c r="E8126" i="14"/>
  <c r="E8127" i="14"/>
  <c r="E8128" i="14"/>
  <c r="E8129" i="14"/>
  <c r="E8130" i="14"/>
  <c r="E8131" i="14"/>
  <c r="E8132" i="14"/>
  <c r="E8133" i="14"/>
  <c r="E8134" i="14"/>
  <c r="E8135" i="14"/>
  <c r="E8136" i="14"/>
  <c r="E8137" i="14"/>
  <c r="E8138" i="14"/>
  <c r="E8139" i="14"/>
  <c r="E8140" i="14"/>
  <c r="E8141" i="14"/>
  <c r="E8142" i="14"/>
  <c r="E8143" i="14"/>
  <c r="E8144" i="14"/>
  <c r="E8145" i="14"/>
  <c r="E8146" i="14"/>
  <c r="E8147" i="14"/>
  <c r="E8148" i="14"/>
  <c r="E8149" i="14"/>
  <c r="E8150" i="14"/>
  <c r="E8151" i="14"/>
  <c r="E8152" i="14"/>
  <c r="E8153" i="14"/>
  <c r="E8154" i="14"/>
  <c r="E8155" i="14"/>
  <c r="E8156" i="14"/>
  <c r="E8157" i="14"/>
  <c r="E8158" i="14"/>
  <c r="E8159" i="14"/>
  <c r="E8160" i="14"/>
  <c r="E8161" i="14"/>
  <c r="E8162" i="14"/>
  <c r="E8163" i="14"/>
  <c r="E8164" i="14"/>
  <c r="E8165" i="14"/>
  <c r="E8166" i="14"/>
  <c r="E8167" i="14"/>
  <c r="E8168" i="14"/>
  <c r="E8169" i="14"/>
  <c r="E8170" i="14"/>
  <c r="E8171" i="14"/>
  <c r="E8172" i="14"/>
  <c r="E8173" i="14"/>
  <c r="E8174" i="14"/>
  <c r="E8175" i="14"/>
  <c r="E8176" i="14"/>
  <c r="E8177" i="14"/>
  <c r="E8178" i="14"/>
  <c r="E8179" i="14"/>
  <c r="E8180" i="14"/>
  <c r="E8181" i="14"/>
  <c r="E8182" i="14"/>
  <c r="E8183" i="14"/>
  <c r="E8184" i="14"/>
  <c r="E8185" i="14"/>
  <c r="E8186" i="14"/>
  <c r="E8187" i="14"/>
  <c r="E8188" i="14"/>
  <c r="E8189" i="14"/>
  <c r="E8190" i="14"/>
  <c r="E8191" i="14"/>
  <c r="E8192" i="14"/>
  <c r="E8193" i="14"/>
  <c r="E8194" i="14"/>
  <c r="E8195" i="14"/>
  <c r="E8196" i="14"/>
  <c r="E8197" i="14"/>
  <c r="E8198" i="14"/>
  <c r="E8199" i="14"/>
  <c r="E8200" i="14"/>
  <c r="E8201" i="14"/>
  <c r="E8202" i="14"/>
  <c r="E8203" i="14"/>
  <c r="E8204" i="14"/>
  <c r="E8205" i="14"/>
  <c r="E8206" i="14"/>
  <c r="E8207" i="14"/>
  <c r="E8208" i="14"/>
  <c r="E8209" i="14"/>
  <c r="E8210" i="14"/>
  <c r="E8211" i="14"/>
  <c r="E8212" i="14"/>
  <c r="E8213" i="14"/>
  <c r="E8214" i="14"/>
  <c r="E8215" i="14"/>
  <c r="E8216" i="14"/>
  <c r="E8217" i="14"/>
  <c r="E8218" i="14"/>
  <c r="E8219" i="14"/>
  <c r="E8220" i="14"/>
  <c r="E8221" i="14"/>
  <c r="E8222" i="14"/>
  <c r="E8223" i="14"/>
  <c r="E8224" i="14"/>
  <c r="E8225" i="14"/>
  <c r="E8226" i="14"/>
  <c r="E8227" i="14"/>
  <c r="E8228" i="14"/>
  <c r="E8229" i="14"/>
  <c r="E8230" i="14"/>
  <c r="E8231" i="14"/>
  <c r="E8232" i="14"/>
  <c r="E8233" i="14"/>
  <c r="E8234" i="14"/>
  <c r="E8235" i="14"/>
  <c r="E8236" i="14"/>
  <c r="E8237" i="14"/>
  <c r="E8238" i="14"/>
  <c r="E8239" i="14"/>
  <c r="E8240" i="14"/>
  <c r="E8241" i="14"/>
  <c r="E8242" i="14"/>
  <c r="E8243" i="14"/>
  <c r="E8244" i="14"/>
  <c r="E8245" i="14"/>
  <c r="E8246" i="14"/>
  <c r="E8247" i="14"/>
  <c r="E8248" i="14"/>
  <c r="E8249" i="14"/>
  <c r="E8250" i="14"/>
  <c r="E8251" i="14"/>
  <c r="E8252" i="14"/>
  <c r="E8253" i="14"/>
  <c r="E8254" i="14"/>
  <c r="E8255" i="14"/>
  <c r="E8256" i="14"/>
  <c r="E8257" i="14"/>
  <c r="E8258" i="14"/>
  <c r="E8259" i="14"/>
  <c r="E8260" i="14"/>
  <c r="E8261" i="14"/>
  <c r="E8262" i="14"/>
  <c r="E8263" i="14"/>
  <c r="E8264" i="14"/>
  <c r="E8265" i="14"/>
  <c r="E8266" i="14"/>
  <c r="E8267" i="14"/>
  <c r="E8268" i="14"/>
  <c r="E8269" i="14"/>
  <c r="E8270" i="14"/>
  <c r="E8271" i="14"/>
  <c r="E8272" i="14"/>
  <c r="E8273" i="14"/>
  <c r="E8274" i="14"/>
  <c r="E8275" i="14"/>
  <c r="E8276" i="14"/>
  <c r="E8277" i="14"/>
  <c r="E8278" i="14"/>
  <c r="E8279" i="14"/>
  <c r="E8280" i="14"/>
  <c r="E8281" i="14"/>
  <c r="E8282" i="14"/>
  <c r="E8283" i="14"/>
  <c r="E8284" i="14"/>
  <c r="E8285" i="14"/>
  <c r="E8286" i="14"/>
  <c r="E8287" i="14"/>
  <c r="E8288" i="14"/>
  <c r="E8289" i="14"/>
  <c r="E8290" i="14"/>
  <c r="E8291" i="14"/>
  <c r="E8292" i="14"/>
  <c r="E8293" i="14"/>
  <c r="E8294" i="14"/>
  <c r="E8295" i="14"/>
  <c r="E8296" i="14"/>
  <c r="E8297" i="14"/>
  <c r="E8298" i="14"/>
  <c r="E8299" i="14"/>
  <c r="E8300" i="14"/>
  <c r="E8301" i="14"/>
  <c r="E8302" i="14"/>
  <c r="E8303" i="14"/>
  <c r="E8304" i="14"/>
  <c r="E8305" i="14"/>
  <c r="E8306" i="14"/>
  <c r="E8307" i="14"/>
  <c r="E8308" i="14"/>
  <c r="E8309" i="14"/>
  <c r="E8310" i="14"/>
  <c r="E8311" i="14"/>
  <c r="E8312" i="14"/>
  <c r="E8313" i="14"/>
  <c r="E8314" i="14"/>
  <c r="E8315" i="14"/>
  <c r="E8316" i="14"/>
  <c r="E8317" i="14"/>
  <c r="E8318" i="14"/>
  <c r="E8319" i="14"/>
  <c r="E8320" i="14"/>
  <c r="E8321" i="14"/>
  <c r="E8322" i="14"/>
  <c r="E8323" i="14"/>
  <c r="E8324" i="14"/>
  <c r="E8325" i="14"/>
  <c r="E8326" i="14"/>
  <c r="E8327" i="14"/>
  <c r="E8328" i="14"/>
  <c r="E8329" i="14"/>
  <c r="E8330" i="14"/>
  <c r="E8331" i="14"/>
  <c r="E8332" i="14"/>
  <c r="E8333" i="14"/>
  <c r="E8334" i="14"/>
  <c r="E8335" i="14"/>
  <c r="E8336" i="14"/>
  <c r="E8337" i="14"/>
  <c r="E8338" i="14"/>
  <c r="E8339" i="14"/>
  <c r="E8340" i="14"/>
  <c r="E8341" i="14"/>
  <c r="E8342" i="14"/>
  <c r="E8343" i="14"/>
  <c r="E8344" i="14"/>
  <c r="E8345" i="14"/>
  <c r="E8346" i="14"/>
  <c r="E8347" i="14"/>
  <c r="E8348" i="14"/>
  <c r="E8349" i="14"/>
  <c r="E8350" i="14"/>
  <c r="E8351" i="14"/>
  <c r="E8352" i="14"/>
  <c r="E8353" i="14"/>
  <c r="E8354" i="14"/>
  <c r="E8355" i="14"/>
  <c r="E8356" i="14"/>
  <c r="E8357" i="14"/>
  <c r="E8358" i="14"/>
  <c r="E8359" i="14"/>
  <c r="E8360" i="14"/>
  <c r="E8361" i="14"/>
  <c r="E8362" i="14"/>
  <c r="E8363" i="14"/>
  <c r="E8364" i="14"/>
  <c r="E8365" i="14"/>
  <c r="E8366" i="14"/>
  <c r="E8367" i="14"/>
  <c r="E8368" i="14"/>
  <c r="E8369" i="14"/>
  <c r="E8370" i="14"/>
  <c r="E8371" i="14"/>
  <c r="E8372" i="14"/>
  <c r="E8373" i="14"/>
  <c r="E8374" i="14"/>
  <c r="E8375" i="14"/>
  <c r="E8376" i="14"/>
  <c r="E8377" i="14"/>
  <c r="E8378" i="14"/>
  <c r="E8379" i="14"/>
  <c r="E8380" i="14"/>
  <c r="E8381" i="14"/>
  <c r="E8382" i="14"/>
  <c r="E8383" i="14"/>
  <c r="E8384" i="14"/>
  <c r="E8385" i="14"/>
  <c r="E8386" i="14"/>
  <c r="E8387" i="14"/>
  <c r="E8388" i="14"/>
  <c r="E8389" i="14"/>
  <c r="E8390" i="14"/>
  <c r="E8391" i="14"/>
  <c r="E8392" i="14"/>
  <c r="E8393" i="14"/>
  <c r="E8394" i="14"/>
  <c r="E8395" i="14"/>
  <c r="E8396" i="14"/>
  <c r="E8397" i="14"/>
  <c r="E8398" i="14"/>
  <c r="E8399" i="14"/>
  <c r="E8400" i="14"/>
  <c r="E8401" i="14"/>
  <c r="E8402" i="14"/>
  <c r="E8403" i="14"/>
  <c r="E8404" i="14"/>
  <c r="E8405" i="14"/>
  <c r="E8406" i="14"/>
  <c r="E8407" i="14"/>
  <c r="E8408" i="14"/>
  <c r="E8409" i="14"/>
  <c r="E8410" i="14"/>
  <c r="E8411" i="14"/>
  <c r="E8412" i="14"/>
  <c r="E8413" i="14"/>
  <c r="E8414" i="14"/>
  <c r="E8415" i="14"/>
  <c r="E8416" i="14"/>
  <c r="E8417" i="14"/>
  <c r="E8418" i="14"/>
  <c r="E8419" i="14"/>
  <c r="E8420" i="14"/>
  <c r="E8421" i="14"/>
  <c r="E8422" i="14"/>
  <c r="E8423" i="14"/>
  <c r="E8424" i="14"/>
  <c r="E8425" i="14"/>
  <c r="E8426" i="14"/>
  <c r="E8427" i="14"/>
  <c r="E8428" i="14"/>
  <c r="E8429" i="14"/>
  <c r="E8430" i="14"/>
  <c r="E8431" i="14"/>
  <c r="E8432" i="14"/>
  <c r="E8433" i="14"/>
  <c r="E8434" i="14"/>
  <c r="E8435" i="14"/>
  <c r="E8436" i="14"/>
  <c r="E8437" i="14"/>
  <c r="E8438" i="14"/>
  <c r="E8439" i="14"/>
  <c r="E8440" i="14"/>
  <c r="E8441" i="14"/>
  <c r="E8442" i="14"/>
  <c r="E8443" i="14"/>
  <c r="E8444" i="14"/>
  <c r="E8445" i="14"/>
  <c r="E8446" i="14"/>
  <c r="E8447" i="14"/>
  <c r="E8448" i="14"/>
  <c r="E8449" i="14"/>
  <c r="E8450" i="14"/>
  <c r="E8451" i="14"/>
  <c r="E8452" i="14"/>
  <c r="E8453" i="14"/>
  <c r="E8454" i="14"/>
  <c r="E8455" i="14"/>
  <c r="E8456" i="14"/>
  <c r="E8457" i="14"/>
  <c r="E8458" i="14"/>
  <c r="E8459" i="14"/>
  <c r="E8460" i="14"/>
  <c r="E8461" i="14"/>
  <c r="E8462" i="14"/>
  <c r="E8463" i="14"/>
  <c r="E8464" i="14"/>
  <c r="E8465" i="14"/>
  <c r="E8466" i="14"/>
  <c r="E8467" i="14"/>
  <c r="E8468" i="14"/>
  <c r="E8469" i="14"/>
  <c r="E8470" i="14"/>
  <c r="E8471" i="14"/>
  <c r="E8472" i="14"/>
  <c r="E8473" i="14"/>
  <c r="E8474" i="14"/>
  <c r="E8475" i="14"/>
  <c r="E8476" i="14"/>
  <c r="E8477" i="14"/>
  <c r="E8478" i="14"/>
  <c r="E8479" i="14"/>
  <c r="E8480" i="14"/>
  <c r="E8481" i="14"/>
  <c r="E8482" i="14"/>
  <c r="E8483" i="14"/>
  <c r="E8484" i="14"/>
  <c r="E8485" i="14"/>
  <c r="E8486" i="14"/>
  <c r="E8487" i="14"/>
  <c r="E8488" i="14"/>
  <c r="E8489" i="14"/>
  <c r="E8490" i="14"/>
  <c r="E8491" i="14"/>
  <c r="E8492" i="14"/>
  <c r="E8493" i="14"/>
  <c r="E8494" i="14"/>
  <c r="E8495" i="14"/>
  <c r="E8496" i="14"/>
  <c r="E8497" i="14"/>
  <c r="E8498" i="14"/>
  <c r="E8499" i="14"/>
  <c r="E8500" i="14"/>
  <c r="E8501" i="14"/>
  <c r="E8502" i="14"/>
  <c r="E8503" i="14"/>
  <c r="E8504" i="14"/>
  <c r="E8505" i="14"/>
  <c r="E8506" i="14"/>
  <c r="E8507" i="14"/>
  <c r="E8508" i="14"/>
  <c r="E8509" i="14"/>
  <c r="E8510" i="14"/>
  <c r="E8511" i="14"/>
  <c r="E8512" i="14"/>
  <c r="E8513" i="14"/>
  <c r="E8514" i="14"/>
  <c r="E8515" i="14"/>
  <c r="E8516" i="14"/>
  <c r="E8517" i="14"/>
  <c r="E8518" i="14"/>
  <c r="E8519" i="14"/>
  <c r="E8520" i="14"/>
  <c r="E8521" i="14"/>
  <c r="E8522" i="14"/>
  <c r="E8523" i="14"/>
  <c r="E8524" i="14"/>
  <c r="E8525" i="14"/>
  <c r="E8526" i="14"/>
  <c r="E8527" i="14"/>
  <c r="E8528" i="14"/>
  <c r="E8529" i="14"/>
  <c r="E8530" i="14"/>
  <c r="E8531" i="14"/>
  <c r="E8532" i="14"/>
  <c r="E8533" i="14"/>
  <c r="E8534" i="14"/>
  <c r="E8535" i="14"/>
  <c r="E8536" i="14"/>
  <c r="E8537" i="14"/>
  <c r="E8538" i="14"/>
  <c r="E8539" i="14"/>
  <c r="E8540" i="14"/>
  <c r="E8541" i="14"/>
  <c r="E8542" i="14"/>
  <c r="E8543" i="14"/>
  <c r="E8544" i="14"/>
  <c r="E8545" i="14"/>
  <c r="E8546" i="14"/>
  <c r="E8547" i="14"/>
  <c r="E8548" i="14"/>
  <c r="E8549" i="14"/>
  <c r="E8550" i="14"/>
  <c r="E8551" i="14"/>
  <c r="E8552" i="14"/>
  <c r="E8553" i="14"/>
  <c r="E8554" i="14"/>
  <c r="E8555" i="14"/>
  <c r="E8556" i="14"/>
  <c r="E8557" i="14"/>
  <c r="E8558" i="14"/>
  <c r="E8559" i="14"/>
  <c r="E8560" i="14"/>
  <c r="E8561" i="14"/>
  <c r="E8562" i="14"/>
  <c r="E8563" i="14"/>
  <c r="E8564" i="14"/>
  <c r="E8565" i="14"/>
  <c r="E8566" i="14"/>
  <c r="E8567" i="14"/>
  <c r="E8568" i="14"/>
  <c r="E8569" i="14"/>
  <c r="E8570" i="14"/>
  <c r="E8571" i="14"/>
  <c r="E8572" i="14"/>
  <c r="E8573" i="14"/>
  <c r="E8574" i="14"/>
  <c r="E8575" i="14"/>
  <c r="E8576" i="14"/>
  <c r="E8577" i="14"/>
  <c r="E8578" i="14"/>
  <c r="E8579" i="14"/>
  <c r="E8580" i="14"/>
  <c r="E8581" i="14"/>
  <c r="E8582" i="14"/>
  <c r="E8583" i="14"/>
  <c r="E8584" i="14"/>
  <c r="E8585" i="14"/>
  <c r="E8586" i="14"/>
  <c r="E8587" i="14"/>
  <c r="E8588" i="14"/>
  <c r="E8589" i="14"/>
  <c r="E8590" i="14"/>
  <c r="E8591" i="14"/>
  <c r="E8592" i="14"/>
  <c r="E8593" i="14"/>
  <c r="E8594" i="14"/>
  <c r="E8595" i="14"/>
  <c r="E8596" i="14"/>
  <c r="E8597" i="14"/>
  <c r="E8598" i="14"/>
  <c r="E8599" i="14"/>
  <c r="E8600" i="14"/>
  <c r="E8601" i="14"/>
  <c r="E8602" i="14"/>
  <c r="E8603" i="14"/>
  <c r="E8604" i="14"/>
  <c r="E8605" i="14"/>
  <c r="E8606" i="14"/>
  <c r="E8607" i="14"/>
  <c r="E8608" i="14"/>
  <c r="E8609" i="14"/>
  <c r="E8610" i="14"/>
  <c r="E8611" i="14"/>
  <c r="E8612" i="14"/>
  <c r="E8613" i="14"/>
  <c r="E8614" i="14"/>
  <c r="E8615" i="14"/>
  <c r="E8616" i="14"/>
  <c r="E8617" i="14"/>
  <c r="E8618" i="14"/>
  <c r="E8619" i="14"/>
  <c r="E8620" i="14"/>
  <c r="E8621" i="14"/>
  <c r="E8622" i="14"/>
  <c r="E8623" i="14"/>
  <c r="E8624" i="14"/>
  <c r="E8625" i="14"/>
  <c r="E8626" i="14"/>
  <c r="E8627" i="14"/>
  <c r="E8628" i="14"/>
  <c r="E8629" i="14"/>
  <c r="E8630" i="14"/>
  <c r="E8631" i="14"/>
  <c r="E8632" i="14"/>
  <c r="E8633" i="14"/>
  <c r="E8634" i="14"/>
  <c r="E8635" i="14"/>
  <c r="E8636" i="14"/>
  <c r="E8637" i="14"/>
  <c r="E8638" i="14"/>
  <c r="E8639" i="14"/>
  <c r="E8640" i="14"/>
  <c r="E8641" i="14"/>
  <c r="E8642" i="14"/>
  <c r="E8643" i="14"/>
  <c r="E8644" i="14"/>
  <c r="E8645" i="14"/>
  <c r="E8646" i="14"/>
  <c r="E8647" i="14"/>
  <c r="E8648" i="14"/>
  <c r="E8649" i="14"/>
  <c r="E8650" i="14"/>
  <c r="E8651" i="14"/>
  <c r="E8652" i="14"/>
  <c r="E8653" i="14"/>
  <c r="E8654" i="14"/>
  <c r="E8655" i="14"/>
  <c r="E8656" i="14"/>
  <c r="E8657" i="14"/>
  <c r="E8658" i="14"/>
  <c r="E8659" i="14"/>
  <c r="E8660" i="14"/>
  <c r="E8661" i="14"/>
  <c r="E8662" i="14"/>
  <c r="E8663" i="14"/>
  <c r="E8664" i="14"/>
  <c r="E8665" i="14"/>
  <c r="E8666" i="14"/>
  <c r="E8667" i="14"/>
  <c r="E8668" i="14"/>
  <c r="E8669" i="14"/>
  <c r="E8670" i="14"/>
  <c r="E8671" i="14"/>
  <c r="E8672" i="14"/>
  <c r="E8673" i="14"/>
  <c r="E8674" i="14"/>
  <c r="E8675" i="14"/>
  <c r="E8676" i="14"/>
  <c r="E8677" i="14"/>
  <c r="E8678" i="14"/>
  <c r="E8679" i="14"/>
  <c r="E8680" i="14"/>
  <c r="E8681" i="14"/>
  <c r="E8682" i="14"/>
  <c r="E8683" i="14"/>
  <c r="E8684" i="14"/>
  <c r="E8685" i="14"/>
  <c r="E8686" i="14"/>
  <c r="E8687" i="14"/>
  <c r="E8688" i="14"/>
  <c r="E8689" i="14"/>
  <c r="E8690" i="14"/>
  <c r="E8691" i="14"/>
  <c r="E8692" i="14"/>
  <c r="E8693" i="14"/>
  <c r="E8694" i="14"/>
  <c r="E8695" i="14"/>
  <c r="E8696" i="14"/>
  <c r="E8697" i="14"/>
  <c r="E8698" i="14"/>
  <c r="E8699" i="14"/>
  <c r="E8700" i="14"/>
  <c r="E8701" i="14"/>
  <c r="E8702" i="14"/>
  <c r="E8703" i="14"/>
  <c r="E8704" i="14"/>
  <c r="E8705" i="14"/>
  <c r="E8706" i="14"/>
  <c r="E8707" i="14"/>
  <c r="E8708" i="14"/>
  <c r="E8709" i="14"/>
  <c r="E8710" i="14"/>
  <c r="E8711" i="14"/>
  <c r="E8712" i="14"/>
  <c r="E8713" i="14"/>
  <c r="E8714" i="14"/>
  <c r="E8715" i="14"/>
  <c r="E8716" i="14"/>
  <c r="E8717" i="14"/>
  <c r="E8718" i="14"/>
  <c r="E8719" i="14"/>
  <c r="E8720" i="14"/>
  <c r="E8721" i="14"/>
  <c r="E8722" i="14"/>
  <c r="E8723" i="14"/>
  <c r="E8724" i="14"/>
  <c r="E8725" i="14"/>
  <c r="E8726" i="14"/>
  <c r="E8727" i="14"/>
  <c r="E8728" i="14"/>
  <c r="E8729" i="14"/>
  <c r="E8730" i="14"/>
  <c r="E8731" i="14"/>
  <c r="E8732" i="14"/>
  <c r="E8733" i="14"/>
  <c r="E8734" i="14"/>
  <c r="E8735" i="14"/>
  <c r="E8736" i="14"/>
  <c r="E8737" i="14"/>
  <c r="E8738" i="14"/>
  <c r="E8739" i="14"/>
  <c r="E8740" i="14"/>
  <c r="E8741" i="14"/>
  <c r="E8742" i="14"/>
  <c r="E8743" i="14"/>
  <c r="E8744" i="14"/>
  <c r="E8745" i="14"/>
  <c r="E8746" i="14"/>
  <c r="E8747" i="14"/>
  <c r="E8748" i="14"/>
  <c r="E8749" i="14"/>
  <c r="E8750" i="14"/>
  <c r="E8751" i="14"/>
  <c r="E8752" i="14"/>
  <c r="E8753" i="14"/>
  <c r="E8754" i="14"/>
  <c r="E8755" i="14"/>
  <c r="E8756" i="14"/>
  <c r="E8757" i="14"/>
  <c r="E8758" i="14"/>
  <c r="E8759" i="14"/>
  <c r="E8760" i="14"/>
  <c r="E8761" i="14"/>
  <c r="E8762" i="14"/>
  <c r="E8763" i="14"/>
  <c r="E8764" i="14"/>
  <c r="E8765" i="14"/>
  <c r="E8766" i="14"/>
  <c r="E8767" i="14"/>
  <c r="E8768" i="14"/>
  <c r="E8769" i="14"/>
  <c r="E8770" i="14"/>
  <c r="E8771" i="14"/>
  <c r="E8772" i="14"/>
  <c r="E8773" i="14"/>
  <c r="E8774" i="14"/>
  <c r="E8775" i="14"/>
  <c r="E8776" i="14"/>
  <c r="E8777" i="14"/>
  <c r="E8778" i="14"/>
  <c r="E8779" i="14"/>
  <c r="E8780" i="14"/>
  <c r="E8781" i="14"/>
  <c r="E8782" i="14"/>
  <c r="E8783" i="14"/>
  <c r="E8784" i="14"/>
  <c r="E8785" i="14"/>
  <c r="E8786" i="14"/>
  <c r="E8787" i="14"/>
  <c r="E8788" i="14"/>
  <c r="E8789" i="14"/>
  <c r="E8790" i="14"/>
  <c r="E8791" i="14"/>
  <c r="E8792" i="14"/>
  <c r="E8793" i="14"/>
  <c r="E8794" i="14"/>
  <c r="E8795" i="14"/>
  <c r="E8796" i="14"/>
  <c r="E8797" i="14"/>
  <c r="E8798" i="14"/>
  <c r="E8799" i="14"/>
  <c r="E8800" i="14"/>
  <c r="E8801" i="14"/>
  <c r="E8802" i="14"/>
  <c r="E8803" i="14"/>
  <c r="E8804" i="14"/>
  <c r="E8805" i="14"/>
  <c r="E8806" i="14"/>
  <c r="E8807" i="14"/>
  <c r="E8808" i="14"/>
  <c r="E8809" i="14"/>
  <c r="E8810" i="14"/>
  <c r="E8811" i="14"/>
  <c r="E8812" i="14"/>
  <c r="E8813" i="14"/>
  <c r="E8814" i="14"/>
  <c r="E8815" i="14"/>
  <c r="E8816" i="14"/>
  <c r="E8817" i="14"/>
  <c r="E8818" i="14"/>
  <c r="E8819" i="14"/>
  <c r="E8820" i="14"/>
  <c r="E8821" i="14"/>
  <c r="E8822" i="14"/>
  <c r="E8823" i="14"/>
  <c r="E8824" i="14"/>
  <c r="E8825" i="14"/>
  <c r="E8826" i="14"/>
  <c r="E8827" i="14"/>
  <c r="E8828" i="14"/>
  <c r="E8829" i="14"/>
  <c r="E8830" i="14"/>
  <c r="E8831" i="14"/>
  <c r="E8832" i="14"/>
  <c r="E8833" i="14"/>
  <c r="E8834" i="14"/>
  <c r="E8835" i="14"/>
  <c r="E8836" i="14"/>
  <c r="E8837" i="14"/>
  <c r="E8838" i="14"/>
  <c r="E8839" i="14"/>
  <c r="E8840" i="14"/>
  <c r="E8841" i="14"/>
  <c r="E8842" i="14"/>
  <c r="E8843" i="14"/>
  <c r="E8844" i="14"/>
  <c r="E8845" i="14"/>
  <c r="E8846" i="14"/>
  <c r="E8847" i="14"/>
  <c r="E8848" i="14"/>
  <c r="E8849" i="14"/>
  <c r="E8850" i="14"/>
  <c r="E8851" i="14"/>
  <c r="E8852" i="14"/>
  <c r="E8853" i="14"/>
  <c r="E8854" i="14"/>
  <c r="E8855" i="14"/>
  <c r="E8856" i="14"/>
  <c r="E8857" i="14"/>
  <c r="E8858" i="14"/>
  <c r="E8859" i="14"/>
  <c r="E8860" i="14"/>
  <c r="E8861" i="14"/>
  <c r="E8862" i="14"/>
  <c r="E8863" i="14"/>
  <c r="E8864" i="14"/>
  <c r="E8865" i="14"/>
  <c r="E8866" i="14"/>
  <c r="E8867" i="14"/>
  <c r="E8868" i="14"/>
  <c r="E8869" i="14"/>
  <c r="E8870" i="14"/>
  <c r="E8871" i="14"/>
  <c r="E8872" i="14"/>
  <c r="E8873" i="14"/>
  <c r="E8874" i="14"/>
  <c r="E8875" i="14"/>
  <c r="E8876" i="14"/>
  <c r="E8877" i="14"/>
  <c r="E8878" i="14"/>
  <c r="E8879" i="14"/>
  <c r="E8880" i="14"/>
  <c r="E8881" i="14"/>
  <c r="E8882" i="14"/>
  <c r="E8883" i="14"/>
  <c r="E8884" i="14"/>
  <c r="E8885" i="14"/>
  <c r="E8886" i="14"/>
  <c r="E8887" i="14"/>
  <c r="E8888" i="14"/>
  <c r="E8889" i="14"/>
  <c r="E8890" i="14"/>
  <c r="E8891" i="14"/>
  <c r="E8892" i="14"/>
  <c r="E8893" i="14"/>
  <c r="E8894" i="14"/>
  <c r="E8895" i="14"/>
  <c r="E8896" i="14"/>
  <c r="E8897" i="14"/>
  <c r="E8898" i="14"/>
  <c r="E8899" i="14"/>
  <c r="E8900" i="14"/>
  <c r="E8901" i="14"/>
  <c r="E8902" i="14"/>
  <c r="E8903" i="14"/>
  <c r="E8904" i="14"/>
  <c r="E8905" i="14"/>
  <c r="E8906" i="14"/>
  <c r="E8907" i="14"/>
  <c r="E8908" i="14"/>
  <c r="E8909" i="14"/>
  <c r="E8910" i="14"/>
  <c r="E8911" i="14"/>
  <c r="E8912" i="14"/>
  <c r="E8913" i="14"/>
  <c r="E8914" i="14"/>
  <c r="E8915" i="14"/>
  <c r="E8916" i="14"/>
  <c r="E8917" i="14"/>
  <c r="E8918" i="14"/>
  <c r="E8919" i="14"/>
  <c r="E8920" i="14"/>
  <c r="E8921" i="14"/>
  <c r="E8922" i="14"/>
  <c r="E8923" i="14"/>
  <c r="E8924" i="14"/>
  <c r="E8925" i="14"/>
  <c r="E8926" i="14"/>
  <c r="E8927" i="14"/>
  <c r="E8928" i="14"/>
  <c r="E8929" i="14"/>
  <c r="E8930" i="14"/>
  <c r="E8931" i="14"/>
  <c r="E8932" i="14"/>
  <c r="E8933" i="14"/>
  <c r="E8934" i="14"/>
  <c r="E8935" i="14"/>
  <c r="E8936" i="14"/>
  <c r="E8937" i="14"/>
  <c r="E8938" i="14"/>
  <c r="E8939" i="14"/>
  <c r="E8940" i="14"/>
  <c r="E8941" i="14"/>
  <c r="E8942" i="14"/>
  <c r="E8943" i="14"/>
  <c r="E8944" i="14"/>
  <c r="E8945" i="14"/>
  <c r="E8946" i="14"/>
  <c r="E8947" i="14"/>
  <c r="E8948" i="14"/>
  <c r="E8949" i="14"/>
  <c r="E8950" i="14"/>
  <c r="E8951" i="14"/>
  <c r="E8952" i="14"/>
  <c r="E8953" i="14"/>
  <c r="E8954" i="14"/>
  <c r="E8955" i="14"/>
  <c r="E8956" i="14"/>
  <c r="E8957" i="14"/>
  <c r="E8958" i="14"/>
  <c r="E8959" i="14"/>
  <c r="E8960" i="14"/>
  <c r="E8961" i="14"/>
  <c r="E8962" i="14"/>
  <c r="E8963" i="14"/>
  <c r="E8964" i="14"/>
  <c r="E8965" i="14"/>
  <c r="E8966" i="14"/>
  <c r="E8967" i="14"/>
  <c r="E8968" i="14"/>
  <c r="E8969" i="14"/>
  <c r="E8970" i="14"/>
  <c r="E8971" i="14"/>
  <c r="E8972" i="14"/>
  <c r="E8973" i="14"/>
  <c r="E8974" i="14"/>
  <c r="E8975" i="14"/>
  <c r="E8976" i="14"/>
  <c r="E8977" i="14"/>
  <c r="E8978" i="14"/>
  <c r="E8979" i="14"/>
  <c r="E8980" i="14"/>
  <c r="E8981" i="14"/>
  <c r="E8982" i="14"/>
  <c r="E8983" i="14"/>
  <c r="E8984" i="14"/>
  <c r="E8985" i="14"/>
  <c r="E8986" i="14"/>
  <c r="E8987" i="14"/>
  <c r="E8988" i="14"/>
  <c r="E8989" i="14"/>
  <c r="E8990" i="14"/>
  <c r="E8991" i="14"/>
  <c r="E8992" i="14"/>
  <c r="E8993" i="14"/>
  <c r="E8994" i="14"/>
  <c r="E8995" i="14"/>
  <c r="E8996" i="14"/>
  <c r="E8997" i="14"/>
  <c r="E8998" i="14"/>
  <c r="E8999" i="14"/>
  <c r="E9000" i="14"/>
  <c r="E9001" i="14"/>
  <c r="E9002" i="14"/>
  <c r="E9003" i="14"/>
  <c r="E9004" i="14"/>
  <c r="E9005" i="14"/>
  <c r="E9006" i="14"/>
  <c r="E9007" i="14"/>
  <c r="E9008" i="14"/>
  <c r="E9009" i="14"/>
  <c r="E9010" i="14"/>
  <c r="E9011" i="14"/>
  <c r="E9012" i="14"/>
  <c r="E9013" i="14"/>
  <c r="E9014" i="14"/>
  <c r="E9015" i="14"/>
  <c r="E9016" i="14"/>
  <c r="E9017" i="14"/>
  <c r="E9018" i="14"/>
  <c r="E9019" i="14"/>
  <c r="E9020" i="14"/>
  <c r="E9021" i="14"/>
  <c r="E9022" i="14"/>
  <c r="E9023" i="14"/>
  <c r="E9024" i="14"/>
  <c r="E9025" i="14"/>
  <c r="E9026" i="14"/>
  <c r="E9027" i="14"/>
  <c r="E9028" i="14"/>
  <c r="E9029" i="14"/>
  <c r="E9030" i="14"/>
  <c r="E9031" i="14"/>
  <c r="E9032" i="14"/>
  <c r="E9033" i="14"/>
  <c r="E9034" i="14"/>
  <c r="E9035" i="14"/>
  <c r="E9036" i="14"/>
  <c r="E9037" i="14"/>
  <c r="E9038" i="14"/>
  <c r="E9039" i="14"/>
  <c r="E9040" i="14"/>
  <c r="E9041" i="14"/>
  <c r="E9042" i="14"/>
  <c r="E9043" i="14"/>
  <c r="E9044" i="14"/>
  <c r="E9045" i="14"/>
  <c r="E9046" i="14"/>
  <c r="E9047" i="14"/>
  <c r="E9048" i="14"/>
  <c r="E9049" i="14"/>
  <c r="E9050" i="14"/>
  <c r="E9051" i="14"/>
  <c r="E9052" i="14"/>
  <c r="E9053" i="14"/>
  <c r="E9054" i="14"/>
  <c r="E9055" i="14"/>
  <c r="E9056" i="14"/>
  <c r="E9057" i="14"/>
  <c r="E9058" i="14"/>
  <c r="E9059" i="14"/>
  <c r="E9060" i="14"/>
  <c r="E9061" i="14"/>
  <c r="E9062" i="14"/>
  <c r="E9063" i="14"/>
  <c r="E9064" i="14"/>
  <c r="E9065" i="14"/>
  <c r="E9066" i="14"/>
  <c r="E9067" i="14"/>
  <c r="E9068" i="14"/>
  <c r="E9069" i="14"/>
  <c r="E9070" i="14"/>
  <c r="E9071" i="14"/>
  <c r="E9072" i="14"/>
  <c r="E9073" i="14"/>
  <c r="E9074" i="14"/>
  <c r="E9075" i="14"/>
  <c r="E9076" i="14"/>
  <c r="E9077" i="14"/>
  <c r="E9078" i="14"/>
  <c r="E9079" i="14"/>
  <c r="E9080" i="14"/>
  <c r="E9081" i="14"/>
  <c r="E9082" i="14"/>
  <c r="E9083" i="14"/>
  <c r="E9084" i="14"/>
  <c r="E9085" i="14"/>
  <c r="E9086" i="14"/>
  <c r="E9087" i="14"/>
  <c r="E9088" i="14"/>
  <c r="E9089" i="14"/>
  <c r="E9090" i="14"/>
  <c r="E9091" i="14"/>
  <c r="E9092" i="14"/>
  <c r="E9093" i="14"/>
  <c r="E9094" i="14"/>
  <c r="E9095" i="14"/>
  <c r="E9096" i="14"/>
  <c r="E9097" i="14"/>
  <c r="E9098" i="14"/>
  <c r="E9099" i="14"/>
  <c r="E9100" i="14"/>
  <c r="E9101" i="14"/>
  <c r="E9102" i="14"/>
  <c r="E9103" i="14"/>
  <c r="E9104" i="14"/>
  <c r="E9105" i="14"/>
  <c r="E9106" i="14"/>
  <c r="E9107" i="14"/>
  <c r="E9108" i="14"/>
  <c r="E9109" i="14"/>
  <c r="E9110" i="14"/>
  <c r="E9111" i="14"/>
  <c r="E9112" i="14"/>
  <c r="E9113" i="14"/>
  <c r="E9114" i="14"/>
  <c r="E9115" i="14"/>
  <c r="E9116" i="14"/>
  <c r="E9117" i="14"/>
  <c r="E9118" i="14"/>
  <c r="E9119" i="14"/>
  <c r="E9120" i="14"/>
  <c r="E9121" i="14"/>
  <c r="E9122" i="14"/>
  <c r="E9123" i="14"/>
  <c r="E9124" i="14"/>
  <c r="E9125" i="14"/>
  <c r="E9126" i="14"/>
  <c r="E9127" i="14"/>
  <c r="E9128" i="14"/>
  <c r="E9129" i="14"/>
  <c r="E9130" i="14"/>
  <c r="E9131" i="14"/>
  <c r="E9132" i="14"/>
  <c r="E9133" i="14"/>
  <c r="E9134" i="14"/>
  <c r="E9135" i="14"/>
  <c r="E9136" i="14"/>
  <c r="E9137" i="14"/>
  <c r="E9138" i="14"/>
  <c r="E9139" i="14"/>
  <c r="E9140" i="14"/>
  <c r="E9141" i="14"/>
  <c r="E9142" i="14"/>
  <c r="E9143" i="14"/>
  <c r="E9144" i="14"/>
  <c r="E9145" i="14"/>
  <c r="E9146" i="14"/>
  <c r="E9147" i="14"/>
  <c r="E9148" i="14"/>
  <c r="E9149" i="14"/>
  <c r="E9150" i="14"/>
  <c r="E9151" i="14"/>
  <c r="E9152" i="14"/>
  <c r="E9153" i="14"/>
  <c r="E9154" i="14"/>
  <c r="E9155" i="14"/>
  <c r="E9156" i="14"/>
  <c r="E9157" i="14"/>
  <c r="E9158" i="14"/>
  <c r="E9159" i="14"/>
  <c r="E9160" i="14"/>
  <c r="E9161" i="14"/>
  <c r="E9162" i="14"/>
  <c r="E9163" i="14"/>
  <c r="E9164" i="14"/>
  <c r="E9165" i="14"/>
  <c r="E9166" i="14"/>
  <c r="E9167" i="14"/>
  <c r="E9168" i="14"/>
  <c r="E9169" i="14"/>
  <c r="E9170" i="14"/>
  <c r="E9171" i="14"/>
  <c r="E9172" i="14"/>
  <c r="E9173" i="14"/>
  <c r="E9174" i="14"/>
  <c r="E9175" i="14"/>
  <c r="E9176" i="14"/>
  <c r="E9177" i="14"/>
  <c r="E9178" i="14"/>
  <c r="E9179" i="14"/>
  <c r="E9180" i="14"/>
  <c r="E9181" i="14"/>
  <c r="E9182" i="14"/>
  <c r="E9183" i="14"/>
  <c r="E9184" i="14"/>
  <c r="E9185" i="14"/>
  <c r="E9186" i="14"/>
  <c r="E9187" i="14"/>
  <c r="E9188" i="14"/>
  <c r="E9189" i="14"/>
  <c r="E9190" i="14"/>
  <c r="E9191" i="14"/>
  <c r="E9192" i="14"/>
  <c r="E9193" i="14"/>
  <c r="E9194" i="14"/>
  <c r="E9195" i="14"/>
  <c r="E9196" i="14"/>
  <c r="E9197" i="14"/>
  <c r="E9198" i="14"/>
  <c r="E9199" i="14"/>
  <c r="E9200" i="14"/>
  <c r="E9201" i="14"/>
  <c r="E9202" i="14"/>
  <c r="E9203" i="14"/>
  <c r="E9204" i="14"/>
  <c r="E9205" i="14"/>
  <c r="E9206" i="14"/>
  <c r="E9207" i="14"/>
  <c r="E9208" i="14"/>
  <c r="E9209" i="14"/>
  <c r="E9210" i="14"/>
  <c r="E9211" i="14"/>
  <c r="E9212" i="14"/>
  <c r="E9213" i="14"/>
  <c r="E9214" i="14"/>
  <c r="E9215" i="14"/>
  <c r="E9216" i="14"/>
  <c r="E9217" i="14"/>
  <c r="E9218" i="14"/>
  <c r="E9219" i="14"/>
  <c r="E9220" i="14"/>
  <c r="E9221" i="14"/>
  <c r="E9222" i="14"/>
  <c r="E9223" i="14"/>
  <c r="E9224" i="14"/>
  <c r="E9225" i="14"/>
  <c r="E9226" i="14"/>
  <c r="E9227" i="14"/>
  <c r="E9228" i="14"/>
  <c r="E9229" i="14"/>
  <c r="E9230" i="14"/>
  <c r="E9231" i="14"/>
  <c r="E9232" i="14"/>
  <c r="E9233" i="14"/>
  <c r="E9234" i="14"/>
  <c r="E9235" i="14"/>
  <c r="E9236" i="14"/>
  <c r="E9237" i="14"/>
  <c r="E9238" i="14"/>
  <c r="E9239" i="14"/>
  <c r="E9240" i="14"/>
  <c r="E9241" i="14"/>
  <c r="E9242" i="14"/>
  <c r="E9243" i="14"/>
  <c r="E9244" i="14"/>
  <c r="E9245" i="14"/>
  <c r="E9246" i="14"/>
  <c r="E9247" i="14"/>
  <c r="E9248" i="14"/>
  <c r="E9249" i="14"/>
  <c r="E9250" i="14"/>
  <c r="E9251" i="14"/>
  <c r="E9252" i="14"/>
  <c r="E9253" i="14"/>
  <c r="E9254" i="14"/>
  <c r="E9255" i="14"/>
  <c r="E9256" i="14"/>
  <c r="E9257" i="14"/>
  <c r="E9258" i="14"/>
  <c r="E9259" i="14"/>
  <c r="E9260" i="14"/>
  <c r="E9261" i="14"/>
  <c r="E9262" i="14"/>
  <c r="E9263" i="14"/>
  <c r="E9264" i="14"/>
  <c r="E9265" i="14"/>
  <c r="E9266" i="14"/>
  <c r="E9267" i="14"/>
  <c r="E9268" i="14"/>
  <c r="E9269" i="14"/>
  <c r="E9270" i="14"/>
  <c r="E9271" i="14"/>
  <c r="E9272" i="14"/>
  <c r="E9273" i="14"/>
  <c r="E9274" i="14"/>
  <c r="E9275" i="14"/>
  <c r="E9276" i="14"/>
  <c r="E9277" i="14"/>
  <c r="E9278" i="14"/>
  <c r="E9279" i="14"/>
  <c r="E9280" i="14"/>
  <c r="E9281" i="14"/>
  <c r="E9282" i="14"/>
  <c r="E9283" i="14"/>
  <c r="E9284" i="14"/>
  <c r="E9285" i="14"/>
  <c r="E9286" i="14"/>
  <c r="E9287" i="14"/>
  <c r="E9288" i="14"/>
  <c r="E9289" i="14"/>
  <c r="E9290" i="14"/>
  <c r="E9291" i="14"/>
  <c r="E9292" i="14"/>
  <c r="E9293" i="14"/>
  <c r="E9294" i="14"/>
  <c r="E9295" i="14"/>
  <c r="E9296" i="14"/>
  <c r="E9297" i="14"/>
  <c r="E9298" i="14"/>
  <c r="E9299" i="14"/>
  <c r="E9300" i="14"/>
  <c r="E9301" i="14"/>
  <c r="E9302" i="14"/>
  <c r="E9303" i="14"/>
  <c r="E9304" i="14"/>
  <c r="E9305" i="14"/>
  <c r="E9306" i="14"/>
  <c r="E9307" i="14"/>
  <c r="E9308" i="14"/>
  <c r="E9309" i="14"/>
  <c r="E9310" i="14"/>
  <c r="E9311" i="14"/>
  <c r="E9312" i="14"/>
  <c r="E9313" i="14"/>
  <c r="E9314" i="14"/>
  <c r="E9315" i="14"/>
  <c r="E9316" i="14"/>
  <c r="E9317" i="14"/>
  <c r="E9318" i="14"/>
  <c r="E9319" i="14"/>
  <c r="E9320" i="14"/>
  <c r="E9321" i="14"/>
  <c r="E9322" i="14"/>
  <c r="E9323" i="14"/>
  <c r="E9324" i="14"/>
  <c r="E9325" i="14"/>
  <c r="E9326" i="14"/>
  <c r="E9327" i="14"/>
  <c r="E9328" i="14"/>
  <c r="E9329" i="14"/>
  <c r="E9330" i="14"/>
  <c r="E9331" i="14"/>
  <c r="E9332" i="14"/>
  <c r="E9333" i="14"/>
  <c r="E9334" i="14"/>
  <c r="E9335" i="14"/>
  <c r="E9336" i="14"/>
  <c r="E9337" i="14"/>
  <c r="E9338" i="14"/>
  <c r="E9339" i="14"/>
  <c r="E9340" i="14"/>
  <c r="E9341" i="14"/>
  <c r="E9342" i="14"/>
  <c r="E9343" i="14"/>
  <c r="E9344" i="14"/>
  <c r="E9345" i="14"/>
  <c r="E9346" i="14"/>
  <c r="E9347" i="14"/>
  <c r="E9348" i="14"/>
  <c r="E9349" i="14"/>
  <c r="E9350" i="14"/>
  <c r="E9351" i="14"/>
  <c r="E9352" i="14"/>
  <c r="E9353" i="14"/>
  <c r="E9354" i="14"/>
  <c r="E9355" i="14"/>
  <c r="E9356" i="14"/>
  <c r="E9357" i="14"/>
  <c r="E9358" i="14"/>
  <c r="E9359" i="14"/>
  <c r="E9360" i="14"/>
  <c r="E9361" i="14"/>
  <c r="E9362" i="14"/>
  <c r="E9363" i="14"/>
  <c r="E9364" i="14"/>
  <c r="E9365" i="14"/>
  <c r="E9366" i="14"/>
  <c r="E9367" i="14"/>
  <c r="E9368" i="14"/>
  <c r="E9369" i="14"/>
  <c r="E9370" i="14"/>
  <c r="E9371" i="14"/>
  <c r="E9372" i="14"/>
  <c r="E9373" i="14"/>
  <c r="E9374" i="14"/>
  <c r="E9375" i="14"/>
  <c r="E9376" i="14"/>
  <c r="E9377" i="14"/>
  <c r="E9378" i="14"/>
  <c r="E9379" i="14"/>
  <c r="E9380" i="14"/>
  <c r="E9381" i="14"/>
  <c r="E9382" i="14"/>
  <c r="E9383" i="14"/>
  <c r="E9384" i="14"/>
  <c r="E9385" i="14"/>
  <c r="E9386" i="14"/>
  <c r="E9387" i="14"/>
  <c r="E9388" i="14"/>
  <c r="E9389" i="14"/>
  <c r="E9390" i="14"/>
  <c r="E9391" i="14"/>
  <c r="E9392" i="14"/>
  <c r="E9393" i="14"/>
  <c r="E9394" i="14"/>
  <c r="E9395" i="14"/>
  <c r="E9396" i="14"/>
  <c r="E9397" i="14"/>
  <c r="E9398" i="14"/>
  <c r="E9399" i="14"/>
  <c r="E9400" i="14"/>
  <c r="E9401" i="14"/>
  <c r="E9402" i="14"/>
  <c r="E9403" i="14"/>
  <c r="E9404" i="14"/>
  <c r="E9405" i="14"/>
  <c r="E9406" i="14"/>
  <c r="E9407" i="14"/>
  <c r="E9408" i="14"/>
  <c r="E9409" i="14"/>
  <c r="E9410" i="14"/>
  <c r="E9411" i="14"/>
  <c r="E9412" i="14"/>
  <c r="E9413" i="14"/>
  <c r="E9414" i="14"/>
  <c r="E9415" i="14"/>
  <c r="E9416" i="14"/>
  <c r="E9417" i="14"/>
  <c r="E9418" i="14"/>
  <c r="E9419" i="14"/>
  <c r="E9420" i="14"/>
  <c r="E9421" i="14"/>
  <c r="E9422" i="14"/>
  <c r="E9423" i="14"/>
  <c r="E9424" i="14"/>
  <c r="E9425" i="14"/>
  <c r="E9426" i="14"/>
  <c r="E9427" i="14"/>
  <c r="E9428" i="14"/>
  <c r="E9429" i="14"/>
  <c r="E9430" i="14"/>
  <c r="E9431" i="14"/>
  <c r="E9432" i="14"/>
  <c r="E9433" i="14"/>
  <c r="E9434" i="14"/>
  <c r="E9435" i="14"/>
  <c r="E9436" i="14"/>
  <c r="E9437" i="14"/>
  <c r="E9438" i="14"/>
  <c r="E9439" i="14"/>
  <c r="E9440" i="14"/>
  <c r="E9441" i="14"/>
  <c r="E9442" i="14"/>
  <c r="E9443" i="14"/>
  <c r="E9444" i="14"/>
  <c r="E9445" i="14"/>
  <c r="E9446" i="14"/>
  <c r="E9447" i="14"/>
  <c r="E9448" i="14"/>
  <c r="E9449" i="14"/>
  <c r="E9450" i="14"/>
  <c r="E9451" i="14"/>
  <c r="E9452" i="14"/>
  <c r="E9453" i="14"/>
  <c r="E9454" i="14"/>
  <c r="E9455" i="14"/>
  <c r="E9456" i="14"/>
  <c r="E9457" i="14"/>
  <c r="E9458" i="14"/>
  <c r="E9459" i="14"/>
  <c r="E9460" i="14"/>
  <c r="E9461" i="14"/>
  <c r="E9462" i="14"/>
  <c r="E9463" i="14"/>
  <c r="E9464" i="14"/>
  <c r="E9465" i="14"/>
  <c r="E9466" i="14"/>
  <c r="E9467" i="14"/>
  <c r="E9468" i="14"/>
  <c r="E9469" i="14"/>
  <c r="E9470" i="14"/>
  <c r="E9471" i="14"/>
  <c r="E9472" i="14"/>
  <c r="E9473" i="14"/>
  <c r="E9474" i="14"/>
  <c r="E9475" i="14"/>
  <c r="E9476" i="14"/>
  <c r="E9477" i="14"/>
  <c r="E9478" i="14"/>
  <c r="E9479" i="14"/>
  <c r="E9480" i="14"/>
  <c r="E9481" i="14"/>
  <c r="E9482" i="14"/>
  <c r="E9483" i="14"/>
  <c r="E9484" i="14"/>
  <c r="E9485" i="14"/>
  <c r="E9486" i="14"/>
  <c r="E9487" i="14"/>
  <c r="E9488" i="14"/>
  <c r="E9489" i="14"/>
  <c r="E9490" i="14"/>
  <c r="E9491" i="14"/>
  <c r="E9492" i="14"/>
  <c r="E9493" i="14"/>
  <c r="E9494" i="14"/>
  <c r="E9495" i="14"/>
  <c r="E9496" i="14"/>
  <c r="E9497" i="14"/>
  <c r="E9498" i="14"/>
  <c r="E9499" i="14"/>
  <c r="E9500" i="14"/>
  <c r="E9501" i="14"/>
  <c r="E9502" i="14"/>
  <c r="E9503" i="14"/>
  <c r="E9504" i="14"/>
  <c r="E9505" i="14"/>
  <c r="E9506" i="14"/>
  <c r="E9507" i="14"/>
  <c r="E9508" i="14"/>
  <c r="E9509" i="14"/>
  <c r="E9510" i="14"/>
  <c r="E9511" i="14"/>
  <c r="E9512" i="14"/>
  <c r="E9513" i="14"/>
  <c r="E9514" i="14"/>
  <c r="E9515" i="14"/>
  <c r="E9516" i="14"/>
  <c r="E9517" i="14"/>
  <c r="E9518" i="14"/>
  <c r="E9519" i="14"/>
  <c r="E9520" i="14"/>
  <c r="E9521" i="14"/>
  <c r="E9522" i="14"/>
  <c r="E9523" i="14"/>
  <c r="E9524" i="14"/>
  <c r="E9525" i="14"/>
  <c r="E9526" i="14"/>
  <c r="E9527" i="14"/>
  <c r="E9528" i="14"/>
  <c r="E9529" i="14"/>
  <c r="E9530" i="14"/>
  <c r="E9531" i="14"/>
  <c r="E9532" i="14"/>
  <c r="E9533" i="14"/>
  <c r="E9534" i="14"/>
  <c r="E9535" i="14"/>
  <c r="E9536" i="14"/>
  <c r="E9537" i="14"/>
  <c r="E9538" i="14"/>
  <c r="E9539" i="14"/>
  <c r="E9540" i="14"/>
  <c r="E9541" i="14"/>
  <c r="E9542" i="14"/>
  <c r="E9543" i="14"/>
  <c r="E9544" i="14"/>
  <c r="E9545" i="14"/>
  <c r="E9546" i="14"/>
  <c r="E9547" i="14"/>
  <c r="E9548" i="14"/>
  <c r="E9549" i="14"/>
  <c r="E9550" i="14"/>
  <c r="E9551" i="14"/>
  <c r="E9552" i="14"/>
  <c r="E9553" i="14"/>
  <c r="E9554" i="14"/>
  <c r="E9555" i="14"/>
  <c r="E9556" i="14"/>
  <c r="E9557" i="14"/>
  <c r="E9558" i="14"/>
  <c r="E9559" i="14"/>
  <c r="E9560" i="14"/>
  <c r="E9561" i="14"/>
  <c r="E9562" i="14"/>
  <c r="E9563" i="14"/>
  <c r="E9564" i="14"/>
  <c r="E9565" i="14"/>
  <c r="E9566" i="14"/>
  <c r="E9567" i="14"/>
  <c r="E9568" i="14"/>
  <c r="E9569" i="14"/>
  <c r="E9570" i="14"/>
  <c r="E9571" i="14"/>
  <c r="E9572" i="14"/>
  <c r="E9573" i="14"/>
  <c r="E9574" i="14"/>
  <c r="E9575" i="14"/>
  <c r="E9576" i="14"/>
  <c r="E9577" i="14"/>
  <c r="E9578" i="14"/>
  <c r="E9579" i="14"/>
  <c r="E9580" i="14"/>
  <c r="E9581" i="14"/>
  <c r="E9582" i="14"/>
  <c r="E9583" i="14"/>
  <c r="E9584" i="14"/>
  <c r="E9585" i="14"/>
  <c r="E9586" i="14"/>
  <c r="E9587" i="14"/>
  <c r="E9588" i="14"/>
  <c r="E9589" i="14"/>
  <c r="E9590" i="14"/>
  <c r="E9591" i="14"/>
  <c r="E9592" i="14"/>
  <c r="E9593" i="14"/>
  <c r="E9594" i="14"/>
  <c r="E9595" i="14"/>
  <c r="E9596" i="14"/>
  <c r="E9597" i="14"/>
  <c r="E9598" i="14"/>
  <c r="E9599" i="14"/>
  <c r="E9600" i="14"/>
  <c r="E9601" i="14"/>
  <c r="E9602" i="14"/>
  <c r="E9603" i="14"/>
  <c r="E9604" i="14"/>
  <c r="E9605" i="14"/>
  <c r="E9606" i="14"/>
  <c r="E9607" i="14"/>
  <c r="E9608" i="14"/>
  <c r="E9609" i="14"/>
  <c r="E9610" i="14"/>
  <c r="E9611" i="14"/>
  <c r="E9612" i="14"/>
  <c r="E9613" i="14"/>
  <c r="E9614" i="14"/>
  <c r="E9615" i="14"/>
  <c r="E9616" i="14"/>
  <c r="E9617" i="14"/>
  <c r="E9618" i="14"/>
  <c r="E9619" i="14"/>
  <c r="E9620" i="14"/>
  <c r="E9621" i="14"/>
  <c r="E9622" i="14"/>
  <c r="E9623" i="14"/>
  <c r="E9624" i="14"/>
  <c r="E9625" i="14"/>
  <c r="E9626" i="14"/>
  <c r="E9627" i="14"/>
  <c r="E9628" i="14"/>
  <c r="E9629" i="14"/>
  <c r="E9630" i="14"/>
  <c r="E9631" i="14"/>
  <c r="E9632" i="14"/>
  <c r="E9633" i="14"/>
  <c r="E9634" i="14"/>
  <c r="E9635" i="14"/>
  <c r="E9636" i="14"/>
  <c r="E9637" i="14"/>
  <c r="E9638" i="14"/>
  <c r="E9639" i="14"/>
  <c r="E9640" i="14"/>
  <c r="E9641" i="14"/>
  <c r="E9642" i="14"/>
  <c r="E9643" i="14"/>
  <c r="E9644" i="14"/>
  <c r="E9645" i="14"/>
  <c r="E9646" i="14"/>
  <c r="E9647" i="14"/>
  <c r="E9648" i="14"/>
  <c r="E9649" i="14"/>
  <c r="E9650" i="14"/>
  <c r="E9651" i="14"/>
  <c r="E9652" i="14"/>
  <c r="E9653" i="14"/>
  <c r="E9654" i="14"/>
  <c r="E9655" i="14"/>
  <c r="E9656" i="14"/>
  <c r="E9657" i="14"/>
  <c r="E9658" i="14"/>
  <c r="E9659" i="14"/>
  <c r="E9660" i="14"/>
  <c r="E9661" i="14"/>
  <c r="E9662" i="14"/>
  <c r="E9663" i="14"/>
  <c r="E9664" i="14"/>
  <c r="E9665" i="14"/>
  <c r="E9666" i="14"/>
  <c r="E9667" i="14"/>
  <c r="E9668" i="14"/>
  <c r="E9669" i="14"/>
  <c r="E9670" i="14"/>
  <c r="E9671" i="14"/>
  <c r="E9672" i="14"/>
  <c r="E9673" i="14"/>
  <c r="E9674" i="14"/>
  <c r="E9675" i="14"/>
  <c r="E9676" i="14"/>
  <c r="E9677" i="14"/>
  <c r="E9678" i="14"/>
  <c r="E9679" i="14"/>
  <c r="E9680" i="14"/>
  <c r="E9681" i="14"/>
  <c r="E9682" i="14"/>
  <c r="E9683" i="14"/>
  <c r="E9684" i="14"/>
  <c r="E9685" i="14"/>
  <c r="E9686" i="14"/>
  <c r="E9687" i="14"/>
  <c r="E9688" i="14"/>
  <c r="E9689" i="14"/>
  <c r="E9690" i="14"/>
  <c r="E9691" i="14"/>
  <c r="E9692" i="14"/>
  <c r="E9693" i="14"/>
  <c r="E9694" i="14"/>
  <c r="E9695" i="14"/>
  <c r="E9696" i="14"/>
  <c r="E9697" i="14"/>
  <c r="E9698" i="14"/>
  <c r="E9699" i="14"/>
  <c r="E9700" i="14"/>
  <c r="E9701" i="14"/>
  <c r="E9702" i="14"/>
  <c r="E9703" i="14"/>
  <c r="E9704" i="14"/>
  <c r="E9705" i="14"/>
  <c r="E9706" i="14"/>
  <c r="E9707" i="14"/>
  <c r="E9708" i="14"/>
  <c r="E9709" i="14"/>
  <c r="E9710" i="14"/>
  <c r="E9711" i="14"/>
  <c r="E9712" i="14"/>
  <c r="E9713" i="14"/>
  <c r="E9714" i="14"/>
  <c r="E9715" i="14"/>
  <c r="E9716" i="14"/>
  <c r="E9717" i="14"/>
  <c r="E9718" i="14"/>
  <c r="E9719" i="14"/>
  <c r="E9720" i="14"/>
  <c r="E9721" i="14"/>
  <c r="E9722" i="14"/>
  <c r="E9723" i="14"/>
  <c r="E9724" i="14"/>
  <c r="E9725" i="14"/>
  <c r="E9726" i="14"/>
  <c r="E9727" i="14"/>
  <c r="E9728" i="14"/>
  <c r="E9729" i="14"/>
  <c r="E9730" i="14"/>
  <c r="E9731" i="14"/>
  <c r="E9732" i="14"/>
  <c r="E9733" i="14"/>
  <c r="E9734" i="14"/>
  <c r="E9735" i="14"/>
  <c r="E9736" i="14"/>
  <c r="E9737" i="14"/>
  <c r="E9738" i="14"/>
  <c r="E9739" i="14"/>
  <c r="E9740" i="14"/>
  <c r="E9741" i="14"/>
  <c r="E9742" i="14"/>
  <c r="E9743" i="14"/>
  <c r="E9744" i="14"/>
  <c r="E9745" i="14"/>
  <c r="E9746" i="14"/>
  <c r="E9747" i="14"/>
  <c r="E9748" i="14"/>
  <c r="E9749" i="14"/>
  <c r="E9750" i="14"/>
  <c r="E9751" i="14"/>
  <c r="E9752" i="14"/>
  <c r="E9753" i="14"/>
  <c r="E9754" i="14"/>
  <c r="E9755" i="14"/>
  <c r="E9756" i="14"/>
  <c r="E9757" i="14"/>
  <c r="E9758" i="14"/>
  <c r="E9759" i="14"/>
  <c r="E9760" i="14"/>
  <c r="E9761" i="14"/>
  <c r="E9762" i="14"/>
  <c r="E9763" i="14"/>
  <c r="E9764" i="14"/>
  <c r="E9765" i="14"/>
  <c r="E9766" i="14"/>
  <c r="E9767" i="14"/>
  <c r="E9768" i="14"/>
  <c r="E9769" i="14"/>
  <c r="E9770" i="14"/>
  <c r="E9771" i="14"/>
  <c r="E9772" i="14"/>
  <c r="E9773" i="14"/>
  <c r="E9774" i="14"/>
  <c r="E9775" i="14"/>
  <c r="E9776" i="14"/>
  <c r="E9777" i="14"/>
  <c r="E9778" i="14"/>
  <c r="E9779" i="14"/>
  <c r="E9780" i="14"/>
  <c r="E9781" i="14"/>
  <c r="E9782" i="14"/>
  <c r="E9783" i="14"/>
  <c r="E9784" i="14"/>
  <c r="E9785" i="14"/>
  <c r="E9786" i="14"/>
  <c r="E9787" i="14"/>
  <c r="E9788" i="14"/>
  <c r="E9789" i="14"/>
  <c r="E9790" i="14"/>
  <c r="E9791" i="14"/>
  <c r="E9792" i="14"/>
  <c r="E9793" i="14"/>
  <c r="E9794" i="14"/>
  <c r="E9795" i="14"/>
  <c r="E9796" i="14"/>
  <c r="E9797" i="14"/>
  <c r="E9798" i="14"/>
  <c r="E9799" i="14"/>
  <c r="E9800" i="14"/>
  <c r="E9801" i="14"/>
  <c r="E9802" i="14"/>
  <c r="E9803" i="14"/>
  <c r="E9804" i="14"/>
  <c r="E9805" i="14"/>
  <c r="E9806" i="14"/>
  <c r="E9807" i="14"/>
  <c r="E9808" i="14"/>
  <c r="E9809" i="14"/>
  <c r="E9810" i="14"/>
  <c r="E9811" i="14"/>
  <c r="E9812" i="14"/>
  <c r="E9813" i="14"/>
  <c r="E9814" i="14"/>
  <c r="E9815" i="14"/>
  <c r="E9816" i="14"/>
  <c r="E9817" i="14"/>
  <c r="E9818" i="14"/>
  <c r="E9819" i="14"/>
  <c r="E9820" i="14"/>
  <c r="E9821" i="14"/>
  <c r="E9822" i="14"/>
  <c r="E9823" i="14"/>
  <c r="E9824" i="14"/>
  <c r="E9825" i="14"/>
  <c r="E9826" i="14"/>
  <c r="E9827" i="14"/>
  <c r="E9828" i="14"/>
  <c r="E9829" i="14"/>
  <c r="E9830" i="14"/>
  <c r="E9831" i="14"/>
  <c r="E9832" i="14"/>
  <c r="E9833" i="14"/>
  <c r="E9834" i="14"/>
  <c r="E9835" i="14"/>
  <c r="E9836" i="14"/>
  <c r="E9837" i="14"/>
  <c r="E9838" i="14"/>
  <c r="E9839" i="14"/>
  <c r="E9840" i="14"/>
  <c r="E9841" i="14"/>
  <c r="E9842" i="14"/>
  <c r="E9843" i="14"/>
  <c r="E9844" i="14"/>
  <c r="E9845" i="14"/>
  <c r="E9846" i="14"/>
  <c r="E9847" i="14"/>
  <c r="E9848" i="14"/>
  <c r="E9849" i="14"/>
  <c r="E9850" i="14"/>
  <c r="E9851" i="14"/>
  <c r="E9852" i="14"/>
  <c r="E9853" i="14"/>
  <c r="E9854" i="14"/>
  <c r="E9855" i="14"/>
  <c r="E9856" i="14"/>
  <c r="E9857" i="14"/>
  <c r="E9858" i="14"/>
  <c r="E9859" i="14"/>
  <c r="E9860" i="14"/>
  <c r="E9861" i="14"/>
  <c r="E9862" i="14"/>
  <c r="E9863" i="14"/>
  <c r="E9864" i="14"/>
  <c r="E9865" i="14"/>
  <c r="E9866" i="14"/>
  <c r="E9867" i="14"/>
  <c r="E9868" i="14"/>
  <c r="E9869" i="14"/>
  <c r="E9870" i="14"/>
  <c r="E9871" i="14"/>
  <c r="E9872" i="14"/>
  <c r="E9873" i="14"/>
  <c r="E9874" i="14"/>
  <c r="E9875" i="14"/>
  <c r="E9876" i="14"/>
  <c r="E9877" i="14"/>
  <c r="E9878" i="14"/>
  <c r="E9879" i="14"/>
  <c r="E9880" i="14"/>
  <c r="E9881" i="14"/>
  <c r="E9882" i="14"/>
  <c r="E9883" i="14"/>
  <c r="E9884" i="14"/>
  <c r="E9885" i="14"/>
  <c r="E9886" i="14"/>
  <c r="E9887" i="14"/>
  <c r="E9888" i="14"/>
  <c r="E9889" i="14"/>
  <c r="E9890" i="14"/>
  <c r="E9891" i="14"/>
  <c r="E9892" i="14"/>
  <c r="E9893" i="14"/>
  <c r="E9894" i="14"/>
  <c r="E9895" i="14"/>
  <c r="E9896" i="14"/>
  <c r="E9897" i="14"/>
  <c r="E9898" i="14"/>
  <c r="E9899" i="14"/>
  <c r="E9900" i="14"/>
  <c r="E9901" i="14"/>
  <c r="E9902" i="14"/>
  <c r="E9903" i="14"/>
  <c r="E9904" i="14"/>
  <c r="E9905" i="14"/>
  <c r="E9906" i="14"/>
  <c r="E9907" i="14"/>
  <c r="E9908" i="14"/>
  <c r="E9909" i="14"/>
  <c r="E9910" i="14"/>
  <c r="E9911" i="14"/>
  <c r="E9912" i="14"/>
  <c r="E9913" i="14"/>
  <c r="E9914" i="14"/>
  <c r="E9915" i="14"/>
  <c r="E9916" i="14"/>
  <c r="E9917" i="14"/>
  <c r="E9918" i="14"/>
  <c r="E9919" i="14"/>
  <c r="E9920" i="14"/>
  <c r="E9921" i="14"/>
  <c r="E9922" i="14"/>
  <c r="E9923" i="14"/>
  <c r="E9924" i="14"/>
  <c r="E9925" i="14"/>
  <c r="E9926" i="14"/>
  <c r="E9927" i="14"/>
  <c r="E9928" i="14"/>
  <c r="E9929" i="14"/>
  <c r="E9930" i="14"/>
  <c r="E9931" i="14"/>
  <c r="E9932" i="14"/>
  <c r="E9933" i="14"/>
  <c r="E9934" i="14"/>
  <c r="E9935" i="14"/>
  <c r="E9936" i="14"/>
  <c r="E9937" i="14"/>
  <c r="E9938" i="14"/>
  <c r="E9939" i="14"/>
  <c r="E9940" i="14"/>
  <c r="E9941" i="14"/>
  <c r="E9942" i="14"/>
  <c r="E9943" i="14"/>
  <c r="E9944" i="14"/>
  <c r="E9945" i="14"/>
  <c r="E9946" i="14"/>
  <c r="E9947" i="14"/>
  <c r="E9948" i="14"/>
  <c r="E9949" i="14"/>
  <c r="E9950" i="14"/>
  <c r="E9951" i="14"/>
  <c r="E9952" i="14"/>
  <c r="E9953" i="14"/>
  <c r="E9954" i="14"/>
  <c r="E9955" i="14"/>
  <c r="E9956" i="14"/>
  <c r="E9957" i="14"/>
  <c r="E9958" i="14"/>
  <c r="E9959" i="14"/>
  <c r="E9960" i="14"/>
  <c r="E9961" i="14"/>
  <c r="E9962" i="14"/>
  <c r="E9963" i="14"/>
  <c r="E9964" i="14"/>
  <c r="E9965" i="14"/>
  <c r="E9966" i="14"/>
  <c r="E9967" i="14"/>
  <c r="E9968" i="14"/>
  <c r="E9969" i="14"/>
  <c r="E9970" i="14"/>
  <c r="E9971" i="14"/>
  <c r="E9972" i="14"/>
  <c r="E9973" i="14"/>
  <c r="E9974" i="14"/>
  <c r="E9975" i="14"/>
  <c r="E9976" i="14"/>
  <c r="E9977" i="14"/>
  <c r="E9978" i="14"/>
  <c r="E9979" i="14"/>
  <c r="E9980" i="14"/>
  <c r="E9981" i="14"/>
  <c r="E9982" i="14"/>
  <c r="E9983" i="14"/>
  <c r="E9984" i="14"/>
  <c r="E9985" i="14"/>
  <c r="E9986" i="14"/>
  <c r="E9987" i="14"/>
  <c r="E9988" i="14"/>
  <c r="E9989" i="14"/>
  <c r="E9990" i="14"/>
  <c r="E9991" i="14"/>
  <c r="E9992" i="14"/>
  <c r="E9993" i="14"/>
  <c r="E9994" i="14"/>
  <c r="E9995" i="14"/>
  <c r="E9996" i="14"/>
  <c r="E9997" i="14"/>
  <c r="E9998" i="14"/>
  <c r="E9999" i="14"/>
  <c r="E10000" i="14"/>
  <c r="E10001" i="14"/>
  <c r="E10002" i="14"/>
  <c r="E10003" i="14"/>
  <c r="E10004" i="14"/>
  <c r="E10005" i="14"/>
  <c r="E10006" i="14"/>
  <c r="E10007" i="14"/>
  <c r="E10008" i="14"/>
  <c r="E10009" i="14"/>
  <c r="E10010" i="14"/>
  <c r="E10011" i="14"/>
  <c r="E10012" i="14"/>
  <c r="E10013" i="14"/>
  <c r="E10014" i="14"/>
  <c r="E10015" i="14"/>
  <c r="E10016" i="14"/>
  <c r="E10017" i="14"/>
  <c r="E10018" i="14"/>
  <c r="E10019" i="14"/>
  <c r="E10020" i="14"/>
  <c r="E10021" i="14"/>
  <c r="E10022" i="14"/>
  <c r="E100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26" i="14"/>
  <c r="D1327" i="14"/>
  <c r="D1328" i="14"/>
  <c r="D1329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1341" i="14"/>
  <c r="D1342" i="14"/>
  <c r="D1343" i="14"/>
  <c r="D1344" i="14"/>
  <c r="D1345" i="14"/>
  <c r="D1346" i="14"/>
  <c r="D1347" i="14"/>
  <c r="D1348" i="14"/>
  <c r="D1349" i="14"/>
  <c r="D1350" i="14"/>
  <c r="D1351" i="14"/>
  <c r="D1352" i="14"/>
  <c r="D1353" i="14"/>
  <c r="D1354" i="14"/>
  <c r="D1355" i="14"/>
  <c r="D1356" i="14"/>
  <c r="D1357" i="14"/>
  <c r="D1358" i="14"/>
  <c r="D1359" i="14"/>
  <c r="D1360" i="14"/>
  <c r="D1361" i="14"/>
  <c r="D1362" i="14"/>
  <c r="D1363" i="14"/>
  <c r="D1364" i="14"/>
  <c r="D1365" i="14"/>
  <c r="D1366" i="14"/>
  <c r="D1367" i="14"/>
  <c r="D1368" i="14"/>
  <c r="D1369" i="14"/>
  <c r="D1370" i="14"/>
  <c r="D1371" i="14"/>
  <c r="D1372" i="14"/>
  <c r="D1373" i="14"/>
  <c r="D1374" i="14"/>
  <c r="D1375" i="14"/>
  <c r="D1376" i="14"/>
  <c r="D1377" i="14"/>
  <c r="D1378" i="14"/>
  <c r="D1379" i="14"/>
  <c r="D1380" i="14"/>
  <c r="D1381" i="14"/>
  <c r="D1382" i="14"/>
  <c r="D1383" i="14"/>
  <c r="D1384" i="14"/>
  <c r="D1385" i="14"/>
  <c r="D1386" i="14"/>
  <c r="D1387" i="14"/>
  <c r="D1388" i="14"/>
  <c r="D1389" i="14"/>
  <c r="D1390" i="14"/>
  <c r="D1391" i="14"/>
  <c r="D1392" i="14"/>
  <c r="D1393" i="14"/>
  <c r="D1394" i="14"/>
  <c r="D1395" i="14"/>
  <c r="D1396" i="14"/>
  <c r="D1397" i="14"/>
  <c r="D1398" i="14"/>
  <c r="D1399" i="14"/>
  <c r="D1400" i="14"/>
  <c r="D1401" i="14"/>
  <c r="D1402" i="14"/>
  <c r="D1403" i="14"/>
  <c r="D1404" i="14"/>
  <c r="D1405" i="14"/>
  <c r="D1406" i="14"/>
  <c r="D1407" i="14"/>
  <c r="D1408" i="14"/>
  <c r="D1409" i="14"/>
  <c r="D1410" i="14"/>
  <c r="D1411" i="14"/>
  <c r="D1412" i="14"/>
  <c r="D1413" i="14"/>
  <c r="D1414" i="14"/>
  <c r="D1415" i="14"/>
  <c r="D1416" i="14"/>
  <c r="D1417" i="14"/>
  <c r="D1418" i="14"/>
  <c r="D1419" i="14"/>
  <c r="D1420" i="14"/>
  <c r="D1421" i="14"/>
  <c r="D1422" i="14"/>
  <c r="D1423" i="14"/>
  <c r="D1424" i="14"/>
  <c r="D1425" i="14"/>
  <c r="D1426" i="14"/>
  <c r="D1427" i="14"/>
  <c r="D1428" i="14"/>
  <c r="D1429" i="14"/>
  <c r="D1430" i="14"/>
  <c r="D1431" i="14"/>
  <c r="D1432" i="14"/>
  <c r="D1433" i="14"/>
  <c r="D1434" i="14"/>
  <c r="D1435" i="14"/>
  <c r="D1436" i="14"/>
  <c r="D1437" i="14"/>
  <c r="D1438" i="14"/>
  <c r="D1439" i="14"/>
  <c r="D1440" i="14"/>
  <c r="D1441" i="14"/>
  <c r="D1442" i="14"/>
  <c r="D1443" i="14"/>
  <c r="D1444" i="14"/>
  <c r="D1445" i="14"/>
  <c r="D1446" i="14"/>
  <c r="D1447" i="14"/>
  <c r="D1448" i="14"/>
  <c r="D1449" i="14"/>
  <c r="D1450" i="14"/>
  <c r="D1451" i="14"/>
  <c r="D1452" i="14"/>
  <c r="D1453" i="14"/>
  <c r="D1454" i="14"/>
  <c r="D1455" i="14"/>
  <c r="D1456" i="14"/>
  <c r="D1457" i="14"/>
  <c r="D1458" i="14"/>
  <c r="D1459" i="14"/>
  <c r="D1460" i="14"/>
  <c r="D1461" i="14"/>
  <c r="D1462" i="14"/>
  <c r="D1463" i="14"/>
  <c r="D1464" i="14"/>
  <c r="D1465" i="14"/>
  <c r="D1466" i="14"/>
  <c r="D1467" i="14"/>
  <c r="D1468" i="14"/>
  <c r="D1469" i="14"/>
  <c r="D1470" i="14"/>
  <c r="D1471" i="14"/>
  <c r="D1472" i="14"/>
  <c r="D1473" i="14"/>
  <c r="D1474" i="14"/>
  <c r="D1475" i="14"/>
  <c r="D1476" i="14"/>
  <c r="D1477" i="14"/>
  <c r="D1478" i="14"/>
  <c r="D1479" i="14"/>
  <c r="D1480" i="14"/>
  <c r="D1481" i="14"/>
  <c r="D1482" i="14"/>
  <c r="D1483" i="14"/>
  <c r="D1484" i="14"/>
  <c r="D1485" i="14"/>
  <c r="D1486" i="14"/>
  <c r="D1487" i="14"/>
  <c r="D1488" i="14"/>
  <c r="D1489" i="14"/>
  <c r="D1490" i="14"/>
  <c r="D1491" i="14"/>
  <c r="D1492" i="14"/>
  <c r="D1493" i="14"/>
  <c r="D1494" i="14"/>
  <c r="D1495" i="14"/>
  <c r="D1496" i="14"/>
  <c r="D1497" i="14"/>
  <c r="D1498" i="14"/>
  <c r="D1499" i="14"/>
  <c r="D1500" i="14"/>
  <c r="D1501" i="14"/>
  <c r="D1502" i="14"/>
  <c r="D1503" i="14"/>
  <c r="D1504" i="14"/>
  <c r="D1505" i="14"/>
  <c r="D1506" i="14"/>
  <c r="D1507" i="14"/>
  <c r="D1508" i="14"/>
  <c r="D1509" i="14"/>
  <c r="D1510" i="14"/>
  <c r="D1511" i="14"/>
  <c r="D1512" i="14"/>
  <c r="D1513" i="14"/>
  <c r="D1514" i="14"/>
  <c r="D1515" i="14"/>
  <c r="D1516" i="14"/>
  <c r="D1517" i="14"/>
  <c r="D1518" i="14"/>
  <c r="D1519" i="14"/>
  <c r="D1520" i="14"/>
  <c r="D1521" i="14"/>
  <c r="D1522" i="14"/>
  <c r="D1523" i="14"/>
  <c r="D1524" i="14"/>
  <c r="D1525" i="14"/>
  <c r="D1526" i="14"/>
  <c r="D1527" i="14"/>
  <c r="D1528" i="14"/>
  <c r="D1529" i="14"/>
  <c r="D1530" i="14"/>
  <c r="D1531" i="14"/>
  <c r="D1532" i="14"/>
  <c r="D1533" i="14"/>
  <c r="D1534" i="14"/>
  <c r="D1535" i="14"/>
  <c r="D1536" i="14"/>
  <c r="D1537" i="14"/>
  <c r="D1538" i="14"/>
  <c r="D1539" i="14"/>
  <c r="D1540" i="14"/>
  <c r="D1541" i="14"/>
  <c r="D1542" i="14"/>
  <c r="D1543" i="14"/>
  <c r="D1544" i="14"/>
  <c r="D1545" i="14"/>
  <c r="D1546" i="14"/>
  <c r="D1547" i="14"/>
  <c r="D1548" i="14"/>
  <c r="D1549" i="14"/>
  <c r="D1550" i="14"/>
  <c r="D1551" i="14"/>
  <c r="D1552" i="14"/>
  <c r="D1553" i="14"/>
  <c r="D1554" i="14"/>
  <c r="D1555" i="14"/>
  <c r="D1556" i="14"/>
  <c r="D1557" i="14"/>
  <c r="D1558" i="14"/>
  <c r="D1559" i="14"/>
  <c r="D1560" i="14"/>
  <c r="D1561" i="14"/>
  <c r="D1562" i="14"/>
  <c r="D1563" i="14"/>
  <c r="D1564" i="14"/>
  <c r="D1565" i="14"/>
  <c r="D1566" i="14"/>
  <c r="D1567" i="14"/>
  <c r="D1568" i="14"/>
  <c r="D1569" i="14"/>
  <c r="D1570" i="14"/>
  <c r="D1571" i="14"/>
  <c r="D1572" i="14"/>
  <c r="D1573" i="14"/>
  <c r="D1574" i="14"/>
  <c r="D1575" i="14"/>
  <c r="D1576" i="14"/>
  <c r="D1577" i="14"/>
  <c r="D1578" i="14"/>
  <c r="D1579" i="14"/>
  <c r="D1580" i="14"/>
  <c r="D1581" i="14"/>
  <c r="D1582" i="14"/>
  <c r="D1583" i="14"/>
  <c r="D1584" i="14"/>
  <c r="D1585" i="14"/>
  <c r="D1586" i="14"/>
  <c r="D1587" i="14"/>
  <c r="D1588" i="14"/>
  <c r="D1589" i="14"/>
  <c r="D1590" i="14"/>
  <c r="D1591" i="14"/>
  <c r="D1592" i="14"/>
  <c r="D1593" i="14"/>
  <c r="D1594" i="14"/>
  <c r="D1595" i="14"/>
  <c r="D1596" i="14"/>
  <c r="D1597" i="14"/>
  <c r="D1598" i="14"/>
  <c r="D1599" i="14"/>
  <c r="D1600" i="14"/>
  <c r="D1601" i="14"/>
  <c r="D1602" i="14"/>
  <c r="D1603" i="14"/>
  <c r="D1604" i="14"/>
  <c r="D1605" i="14"/>
  <c r="D1606" i="14"/>
  <c r="D1607" i="14"/>
  <c r="D1608" i="14"/>
  <c r="D1609" i="14"/>
  <c r="D1610" i="14"/>
  <c r="D1611" i="14"/>
  <c r="D1612" i="14"/>
  <c r="D1613" i="14"/>
  <c r="D1614" i="14"/>
  <c r="D1615" i="14"/>
  <c r="D1616" i="14"/>
  <c r="D1617" i="14"/>
  <c r="D1618" i="14"/>
  <c r="D1619" i="14"/>
  <c r="D1620" i="14"/>
  <c r="D1621" i="14"/>
  <c r="D1622" i="14"/>
  <c r="D1623" i="14"/>
  <c r="D1624" i="14"/>
  <c r="D1625" i="14"/>
  <c r="D1626" i="14"/>
  <c r="D1627" i="14"/>
  <c r="D1628" i="14"/>
  <c r="D1629" i="14"/>
  <c r="D1630" i="14"/>
  <c r="D1631" i="14"/>
  <c r="D1632" i="14"/>
  <c r="D1633" i="14"/>
  <c r="D1634" i="14"/>
  <c r="D1635" i="14"/>
  <c r="D1636" i="14"/>
  <c r="D1637" i="14"/>
  <c r="D1638" i="14"/>
  <c r="D1639" i="14"/>
  <c r="D1640" i="14"/>
  <c r="D1641" i="14"/>
  <c r="D1642" i="14"/>
  <c r="D1643" i="14"/>
  <c r="D1644" i="14"/>
  <c r="D1645" i="14"/>
  <c r="D1646" i="14"/>
  <c r="D1647" i="14"/>
  <c r="D1648" i="14"/>
  <c r="D1649" i="14"/>
  <c r="D1650" i="14"/>
  <c r="D1651" i="14"/>
  <c r="D1652" i="14"/>
  <c r="D1653" i="14"/>
  <c r="D1654" i="14"/>
  <c r="D1655" i="14"/>
  <c r="D1656" i="14"/>
  <c r="D1657" i="14"/>
  <c r="D1658" i="14"/>
  <c r="D1659" i="14"/>
  <c r="D1660" i="14"/>
  <c r="D1661" i="14"/>
  <c r="D1662" i="14"/>
  <c r="D1663" i="14"/>
  <c r="D1664" i="14"/>
  <c r="D1665" i="14"/>
  <c r="D1666" i="14"/>
  <c r="D1667" i="14"/>
  <c r="D1668" i="14"/>
  <c r="D1669" i="14"/>
  <c r="D1670" i="14"/>
  <c r="D1671" i="14"/>
  <c r="D1672" i="14"/>
  <c r="D1673" i="14"/>
  <c r="D1674" i="14"/>
  <c r="D1675" i="14"/>
  <c r="D1676" i="14"/>
  <c r="D1677" i="14"/>
  <c r="D1678" i="14"/>
  <c r="D1679" i="14"/>
  <c r="D1680" i="14"/>
  <c r="D1681" i="14"/>
  <c r="D1682" i="14"/>
  <c r="D1683" i="14"/>
  <c r="D1684" i="14"/>
  <c r="D1685" i="14"/>
  <c r="D1686" i="14"/>
  <c r="D1687" i="14"/>
  <c r="D1688" i="14"/>
  <c r="D1689" i="14"/>
  <c r="D1690" i="14"/>
  <c r="D1691" i="14"/>
  <c r="D1692" i="14"/>
  <c r="D1693" i="14"/>
  <c r="D1694" i="14"/>
  <c r="D1695" i="14"/>
  <c r="D1696" i="14"/>
  <c r="D1697" i="14"/>
  <c r="D1698" i="14"/>
  <c r="D1699" i="14"/>
  <c r="D1700" i="14"/>
  <c r="D1701" i="14"/>
  <c r="D1702" i="14"/>
  <c r="D1703" i="14"/>
  <c r="D1704" i="14"/>
  <c r="D1705" i="14"/>
  <c r="D1706" i="14"/>
  <c r="D1707" i="14"/>
  <c r="D1708" i="14"/>
  <c r="D1709" i="14"/>
  <c r="D1710" i="14"/>
  <c r="D1711" i="14"/>
  <c r="D1712" i="14"/>
  <c r="D1713" i="14"/>
  <c r="D1714" i="14"/>
  <c r="D1715" i="14"/>
  <c r="D1716" i="14"/>
  <c r="D1717" i="14"/>
  <c r="D1718" i="14"/>
  <c r="D1719" i="14"/>
  <c r="D1720" i="14"/>
  <c r="D1721" i="14"/>
  <c r="D1722" i="14"/>
  <c r="D1723" i="14"/>
  <c r="D1724" i="14"/>
  <c r="D1725" i="14"/>
  <c r="D1726" i="14"/>
  <c r="D1727" i="14"/>
  <c r="D1728" i="14"/>
  <c r="D1729" i="14"/>
  <c r="D1730" i="14"/>
  <c r="D1731" i="14"/>
  <c r="D1732" i="14"/>
  <c r="D1733" i="14"/>
  <c r="D1734" i="14"/>
  <c r="D1735" i="14"/>
  <c r="D1736" i="14"/>
  <c r="D1737" i="14"/>
  <c r="D1738" i="14"/>
  <c r="D1739" i="14"/>
  <c r="D1740" i="14"/>
  <c r="D1741" i="14"/>
  <c r="D1742" i="14"/>
  <c r="D1743" i="14"/>
  <c r="D1744" i="14"/>
  <c r="D1745" i="14"/>
  <c r="D1746" i="14"/>
  <c r="D1747" i="14"/>
  <c r="D1748" i="14"/>
  <c r="D1749" i="14"/>
  <c r="D1750" i="14"/>
  <c r="D1751" i="14"/>
  <c r="D1752" i="14"/>
  <c r="D1753" i="14"/>
  <c r="D1754" i="14"/>
  <c r="D1755" i="14"/>
  <c r="D1756" i="14"/>
  <c r="D1757" i="14"/>
  <c r="D1758" i="14"/>
  <c r="D1759" i="14"/>
  <c r="D1760" i="14"/>
  <c r="D1761" i="14"/>
  <c r="D1762" i="14"/>
  <c r="D1763" i="14"/>
  <c r="D1764" i="14"/>
  <c r="D1765" i="14"/>
  <c r="D1766" i="14"/>
  <c r="D1767" i="14"/>
  <c r="D1768" i="14"/>
  <c r="D1769" i="14"/>
  <c r="D1770" i="14"/>
  <c r="D1771" i="14"/>
  <c r="D1772" i="14"/>
  <c r="D1773" i="14"/>
  <c r="D1774" i="14"/>
  <c r="D1775" i="14"/>
  <c r="D1776" i="14"/>
  <c r="D1777" i="14"/>
  <c r="D1778" i="14"/>
  <c r="D1779" i="14"/>
  <c r="D1780" i="14"/>
  <c r="D1781" i="14"/>
  <c r="D1782" i="14"/>
  <c r="D1783" i="14"/>
  <c r="D1784" i="14"/>
  <c r="D1785" i="14"/>
  <c r="D1786" i="14"/>
  <c r="D1787" i="14"/>
  <c r="D1788" i="14"/>
  <c r="D1789" i="14"/>
  <c r="D1790" i="14"/>
  <c r="D1791" i="14"/>
  <c r="D1792" i="14"/>
  <c r="D1793" i="14"/>
  <c r="D1794" i="14"/>
  <c r="D1795" i="14"/>
  <c r="D1796" i="14"/>
  <c r="D1797" i="14"/>
  <c r="D1798" i="14"/>
  <c r="D1799" i="14"/>
  <c r="D1800" i="14"/>
  <c r="D1801" i="14"/>
  <c r="D1802" i="14"/>
  <c r="D1803" i="14"/>
  <c r="D1804" i="14"/>
  <c r="D1805" i="14"/>
  <c r="D1806" i="14"/>
  <c r="D1807" i="14"/>
  <c r="D1808" i="14"/>
  <c r="D1809" i="14"/>
  <c r="D1810" i="14"/>
  <c r="D1811" i="14"/>
  <c r="D1812" i="14"/>
  <c r="D1813" i="14"/>
  <c r="D1814" i="14"/>
  <c r="D1815" i="14"/>
  <c r="D1816" i="14"/>
  <c r="D1817" i="14"/>
  <c r="D1818" i="14"/>
  <c r="D1819" i="14"/>
  <c r="D1820" i="14"/>
  <c r="D1821" i="14"/>
  <c r="D1822" i="14"/>
  <c r="D1823" i="14"/>
  <c r="D1824" i="14"/>
  <c r="D1825" i="14"/>
  <c r="D1826" i="14"/>
  <c r="D1827" i="14"/>
  <c r="D1828" i="14"/>
  <c r="D1829" i="14"/>
  <c r="D1830" i="14"/>
  <c r="D1831" i="14"/>
  <c r="D1832" i="14"/>
  <c r="D1833" i="14"/>
  <c r="D1834" i="14"/>
  <c r="D1835" i="14"/>
  <c r="D1836" i="14"/>
  <c r="D1837" i="14"/>
  <c r="D1838" i="14"/>
  <c r="D1839" i="14"/>
  <c r="D1840" i="14"/>
  <c r="D1841" i="14"/>
  <c r="D1842" i="14"/>
  <c r="D1843" i="14"/>
  <c r="D1844" i="14"/>
  <c r="D1845" i="14"/>
  <c r="D1846" i="14"/>
  <c r="D1847" i="14"/>
  <c r="D1848" i="14"/>
  <c r="D1849" i="14"/>
  <c r="D1850" i="14"/>
  <c r="D1851" i="14"/>
  <c r="D1852" i="14"/>
  <c r="D1853" i="14"/>
  <c r="D1854" i="14"/>
  <c r="D1855" i="14"/>
  <c r="D1856" i="14"/>
  <c r="D1857" i="14"/>
  <c r="D1858" i="14"/>
  <c r="D1859" i="14"/>
  <c r="D1860" i="14"/>
  <c r="D1861" i="14"/>
  <c r="D1862" i="14"/>
  <c r="D1863" i="14"/>
  <c r="D1864" i="14"/>
  <c r="D1865" i="14"/>
  <c r="D1866" i="14"/>
  <c r="D1867" i="14"/>
  <c r="D1868" i="14"/>
  <c r="D1869" i="14"/>
  <c r="D1870" i="14"/>
  <c r="D1871" i="14"/>
  <c r="D1872" i="14"/>
  <c r="D1873" i="14"/>
  <c r="D1874" i="14"/>
  <c r="D1875" i="14"/>
  <c r="D1876" i="14"/>
  <c r="D1877" i="14"/>
  <c r="D1878" i="14"/>
  <c r="D1879" i="14"/>
  <c r="D1880" i="14"/>
  <c r="D1881" i="14"/>
  <c r="D1882" i="14"/>
  <c r="D1883" i="14"/>
  <c r="D1884" i="14"/>
  <c r="D1885" i="14"/>
  <c r="D1886" i="14"/>
  <c r="D1887" i="14"/>
  <c r="D1888" i="14"/>
  <c r="D1889" i="14"/>
  <c r="D1890" i="14"/>
  <c r="D1891" i="14"/>
  <c r="D1892" i="14"/>
  <c r="D1893" i="14"/>
  <c r="D1894" i="14"/>
  <c r="D1895" i="14"/>
  <c r="D1896" i="14"/>
  <c r="D1897" i="14"/>
  <c r="D1898" i="14"/>
  <c r="D1899" i="14"/>
  <c r="D1900" i="14"/>
  <c r="D1901" i="14"/>
  <c r="D1902" i="14"/>
  <c r="D1903" i="14"/>
  <c r="D1904" i="14"/>
  <c r="D1905" i="14"/>
  <c r="D1906" i="14"/>
  <c r="D1907" i="14"/>
  <c r="D1908" i="14"/>
  <c r="D1909" i="14"/>
  <c r="D1910" i="14"/>
  <c r="D1911" i="14"/>
  <c r="D1912" i="14"/>
  <c r="D1913" i="14"/>
  <c r="D1914" i="14"/>
  <c r="D1915" i="14"/>
  <c r="D1916" i="14"/>
  <c r="D1917" i="14"/>
  <c r="D1918" i="14"/>
  <c r="D1919" i="14"/>
  <c r="D1920" i="14"/>
  <c r="D1921" i="14"/>
  <c r="D1922" i="14"/>
  <c r="D1923" i="14"/>
  <c r="D1924" i="14"/>
  <c r="D1925" i="14"/>
  <c r="D1926" i="14"/>
  <c r="D1927" i="14"/>
  <c r="D1928" i="14"/>
  <c r="D1929" i="14"/>
  <c r="D1930" i="14"/>
  <c r="D1931" i="14"/>
  <c r="D1932" i="14"/>
  <c r="D1933" i="14"/>
  <c r="D1934" i="14"/>
  <c r="D1935" i="14"/>
  <c r="D1936" i="14"/>
  <c r="D1937" i="14"/>
  <c r="D1938" i="14"/>
  <c r="D1939" i="14"/>
  <c r="D1940" i="14"/>
  <c r="D1941" i="14"/>
  <c r="D1942" i="14"/>
  <c r="D1943" i="14"/>
  <c r="D1944" i="14"/>
  <c r="D1945" i="14"/>
  <c r="D1946" i="14"/>
  <c r="D1947" i="14"/>
  <c r="D1948" i="14"/>
  <c r="D1949" i="14"/>
  <c r="D1950" i="14"/>
  <c r="D1951" i="14"/>
  <c r="D1952" i="14"/>
  <c r="D1953" i="14"/>
  <c r="D1954" i="14"/>
  <c r="D1955" i="14"/>
  <c r="D1956" i="14"/>
  <c r="D1957" i="14"/>
  <c r="D1958" i="14"/>
  <c r="D1959" i="14"/>
  <c r="D1960" i="14"/>
  <c r="D1961" i="14"/>
  <c r="D1962" i="14"/>
  <c r="D1963" i="14"/>
  <c r="D1964" i="14"/>
  <c r="D1965" i="14"/>
  <c r="D1966" i="14"/>
  <c r="D1967" i="14"/>
  <c r="D1968" i="14"/>
  <c r="D1969" i="14"/>
  <c r="D1970" i="14"/>
  <c r="D1971" i="14"/>
  <c r="D1972" i="14"/>
  <c r="D1973" i="14"/>
  <c r="D1974" i="14"/>
  <c r="D1975" i="14"/>
  <c r="D1976" i="14"/>
  <c r="D1977" i="14"/>
  <c r="D1978" i="14"/>
  <c r="D1979" i="14"/>
  <c r="D1980" i="14"/>
  <c r="D1981" i="14"/>
  <c r="D1982" i="14"/>
  <c r="D1983" i="14"/>
  <c r="D1984" i="14"/>
  <c r="D1985" i="14"/>
  <c r="D1986" i="14"/>
  <c r="D1987" i="14"/>
  <c r="D1988" i="14"/>
  <c r="D1989" i="14"/>
  <c r="D1990" i="14"/>
  <c r="D1991" i="14"/>
  <c r="D1992" i="14"/>
  <c r="D1993" i="14"/>
  <c r="D1994" i="14"/>
  <c r="D1995" i="14"/>
  <c r="D1996" i="14"/>
  <c r="D1997" i="14"/>
  <c r="D1998" i="14"/>
  <c r="D1999" i="14"/>
  <c r="D2000" i="14"/>
  <c r="D2001" i="14"/>
  <c r="D2002" i="14"/>
  <c r="D2003" i="14"/>
  <c r="D2004" i="14"/>
  <c r="D2005" i="14"/>
  <c r="D2006" i="14"/>
  <c r="D2007" i="14"/>
  <c r="D2008" i="14"/>
  <c r="D2009" i="14"/>
  <c r="D2010" i="14"/>
  <c r="D2011" i="14"/>
  <c r="D2012" i="14"/>
  <c r="D2013" i="14"/>
  <c r="D2014" i="14"/>
  <c r="D2015" i="14"/>
  <c r="D2016" i="14"/>
  <c r="D2017" i="14"/>
  <c r="D2018" i="14"/>
  <c r="D2019" i="14"/>
  <c r="D2020" i="14"/>
  <c r="D2021" i="14"/>
  <c r="D2022" i="14"/>
  <c r="D2023" i="14"/>
  <c r="D2024" i="14"/>
  <c r="D2025" i="14"/>
  <c r="D2026" i="14"/>
  <c r="D2027" i="14"/>
  <c r="D2028" i="14"/>
  <c r="D2029" i="14"/>
  <c r="D2030" i="14"/>
  <c r="D2031" i="14"/>
  <c r="D2032" i="14"/>
  <c r="D2033" i="14"/>
  <c r="D2034" i="14"/>
  <c r="D2035" i="14"/>
  <c r="D2036" i="14"/>
  <c r="D2037" i="14"/>
  <c r="D2038" i="14"/>
  <c r="D2039" i="14"/>
  <c r="D2040" i="14"/>
  <c r="D2041" i="14"/>
  <c r="D2042" i="14"/>
  <c r="D2043" i="14"/>
  <c r="D2044" i="14"/>
  <c r="D2045" i="14"/>
  <c r="D2046" i="14"/>
  <c r="D2047" i="14"/>
  <c r="D2048" i="14"/>
  <c r="D2049" i="14"/>
  <c r="D2050" i="14"/>
  <c r="D2051" i="14"/>
  <c r="D2052" i="14"/>
  <c r="D2053" i="14"/>
  <c r="D2054" i="14"/>
  <c r="D2055" i="14"/>
  <c r="D2056" i="14"/>
  <c r="D2057" i="14"/>
  <c r="D2058" i="14"/>
  <c r="D2059" i="14"/>
  <c r="D2060" i="14"/>
  <c r="D2061" i="14"/>
  <c r="D2062" i="14"/>
  <c r="D2063" i="14"/>
  <c r="D2064" i="14"/>
  <c r="D2065" i="14"/>
  <c r="D2066" i="14"/>
  <c r="D2067" i="14"/>
  <c r="D2068" i="14"/>
  <c r="D2069" i="14"/>
  <c r="D2070" i="14"/>
  <c r="D2071" i="14"/>
  <c r="D2072" i="14"/>
  <c r="D2073" i="14"/>
  <c r="D2074" i="14"/>
  <c r="D2075" i="14"/>
  <c r="D2076" i="14"/>
  <c r="D2077" i="14"/>
  <c r="D2078" i="14"/>
  <c r="D2079" i="14"/>
  <c r="D2080" i="14"/>
  <c r="D2081" i="14"/>
  <c r="D2082" i="14"/>
  <c r="D2083" i="14"/>
  <c r="D2084" i="14"/>
  <c r="D2085" i="14"/>
  <c r="D2086" i="14"/>
  <c r="D2087" i="14"/>
  <c r="D2088" i="14"/>
  <c r="D2089" i="14"/>
  <c r="D2090" i="14"/>
  <c r="D2091" i="14"/>
  <c r="D2092" i="14"/>
  <c r="D2093" i="14"/>
  <c r="D2094" i="14"/>
  <c r="D2095" i="14"/>
  <c r="D2096" i="14"/>
  <c r="D2097" i="14"/>
  <c r="D2098" i="14"/>
  <c r="D2099" i="14"/>
  <c r="D2100" i="14"/>
  <c r="D2101" i="14"/>
  <c r="D2102" i="14"/>
  <c r="D2103" i="14"/>
  <c r="D2104" i="14"/>
  <c r="D2105" i="14"/>
  <c r="D2106" i="14"/>
  <c r="D2107" i="14"/>
  <c r="D2108" i="14"/>
  <c r="D2109" i="14"/>
  <c r="D2110" i="14"/>
  <c r="D2111" i="14"/>
  <c r="D2112" i="14"/>
  <c r="D2113" i="14"/>
  <c r="D2114" i="14"/>
  <c r="D2115" i="14"/>
  <c r="D2116" i="14"/>
  <c r="D2117" i="14"/>
  <c r="D2118" i="14"/>
  <c r="D2119" i="14"/>
  <c r="D2120" i="14"/>
  <c r="D2121" i="14"/>
  <c r="D2122" i="14"/>
  <c r="D2123" i="14"/>
  <c r="D2124" i="14"/>
  <c r="D2125" i="14"/>
  <c r="D2126" i="14"/>
  <c r="D2127" i="14"/>
  <c r="D2128" i="14"/>
  <c r="D2129" i="14"/>
  <c r="D2130" i="14"/>
  <c r="D2131" i="14"/>
  <c r="D2132" i="14"/>
  <c r="D2133" i="14"/>
  <c r="D2134" i="14"/>
  <c r="D2135" i="14"/>
  <c r="D2136" i="14"/>
  <c r="D2137" i="14"/>
  <c r="D2138" i="14"/>
  <c r="D2139" i="14"/>
  <c r="D2140" i="14"/>
  <c r="D2141" i="14"/>
  <c r="D2142" i="14"/>
  <c r="D2143" i="14"/>
  <c r="D2144" i="14"/>
  <c r="D2145" i="14"/>
  <c r="D2146" i="14"/>
  <c r="D2147" i="14"/>
  <c r="D2148" i="14"/>
  <c r="D2149" i="14"/>
  <c r="D2150" i="14"/>
  <c r="D2151" i="14"/>
  <c r="D2152" i="14"/>
  <c r="D2153" i="14"/>
  <c r="D2154" i="14"/>
  <c r="D2155" i="14"/>
  <c r="D2156" i="14"/>
  <c r="D2157" i="14"/>
  <c r="D2158" i="14"/>
  <c r="D2159" i="14"/>
  <c r="D2160" i="14"/>
  <c r="D2161" i="14"/>
  <c r="D2162" i="14"/>
  <c r="D2163" i="14"/>
  <c r="D2164" i="14"/>
  <c r="D2165" i="14"/>
  <c r="D2166" i="14"/>
  <c r="D2167" i="14"/>
  <c r="D2168" i="14"/>
  <c r="D2169" i="14"/>
  <c r="D2170" i="14"/>
  <c r="D2171" i="14"/>
  <c r="D2172" i="14"/>
  <c r="D2173" i="14"/>
  <c r="D2174" i="14"/>
  <c r="D2175" i="14"/>
  <c r="D2176" i="14"/>
  <c r="D2177" i="14"/>
  <c r="D2178" i="14"/>
  <c r="D2179" i="14"/>
  <c r="D2180" i="14"/>
  <c r="D2181" i="14"/>
  <c r="D2182" i="14"/>
  <c r="D2183" i="14"/>
  <c r="D2184" i="14"/>
  <c r="D2185" i="14"/>
  <c r="D2186" i="14"/>
  <c r="D2187" i="14"/>
  <c r="D2188" i="14"/>
  <c r="D2189" i="14"/>
  <c r="D2190" i="14"/>
  <c r="D2191" i="14"/>
  <c r="D2192" i="14"/>
  <c r="D2193" i="14"/>
  <c r="D2194" i="14"/>
  <c r="D2195" i="14"/>
  <c r="D2196" i="14"/>
  <c r="D2197" i="14"/>
  <c r="D2198" i="14"/>
  <c r="D2199" i="14"/>
  <c r="D2200" i="14"/>
  <c r="D2201" i="14"/>
  <c r="D2202" i="14"/>
  <c r="D2203" i="14"/>
  <c r="D2204" i="14"/>
  <c r="D2205" i="14"/>
  <c r="D2206" i="14"/>
  <c r="D2207" i="14"/>
  <c r="D2208" i="14"/>
  <c r="D2209" i="14"/>
  <c r="D2210" i="14"/>
  <c r="D2211" i="14"/>
  <c r="D2212" i="14"/>
  <c r="D2213" i="14"/>
  <c r="D2214" i="14"/>
  <c r="D2215" i="14"/>
  <c r="D2216" i="14"/>
  <c r="D2217" i="14"/>
  <c r="D2218" i="14"/>
  <c r="D2219" i="14"/>
  <c r="D2220" i="14"/>
  <c r="D2221" i="14"/>
  <c r="D2222" i="14"/>
  <c r="D2223" i="14"/>
  <c r="D2224" i="14"/>
  <c r="D2225" i="14"/>
  <c r="D2226" i="14"/>
  <c r="D2227" i="14"/>
  <c r="D2228" i="14"/>
  <c r="D2229" i="14"/>
  <c r="D2230" i="14"/>
  <c r="D2231" i="14"/>
  <c r="D2232" i="14"/>
  <c r="D2233" i="14"/>
  <c r="D2234" i="14"/>
  <c r="D2235" i="14"/>
  <c r="D2236" i="14"/>
  <c r="D2237" i="14"/>
  <c r="D2238" i="14"/>
  <c r="D2239" i="14"/>
  <c r="D2240" i="14"/>
  <c r="D2241" i="14"/>
  <c r="D2242" i="14"/>
  <c r="D2243" i="14"/>
  <c r="D2244" i="14"/>
  <c r="D2245" i="14"/>
  <c r="D2246" i="14"/>
  <c r="D2247" i="14"/>
  <c r="D2248" i="14"/>
  <c r="D2249" i="14"/>
  <c r="D2250" i="14"/>
  <c r="D2251" i="14"/>
  <c r="D2252" i="14"/>
  <c r="D2253" i="14"/>
  <c r="D2254" i="14"/>
  <c r="D2255" i="14"/>
  <c r="D2256" i="14"/>
  <c r="D2257" i="14"/>
  <c r="D2258" i="14"/>
  <c r="D2259" i="14"/>
  <c r="D2260" i="14"/>
  <c r="D2261" i="14"/>
  <c r="D2262" i="14"/>
  <c r="D2263" i="14"/>
  <c r="D2264" i="14"/>
  <c r="D2265" i="14"/>
  <c r="D2266" i="14"/>
  <c r="D2267" i="14"/>
  <c r="D2268" i="14"/>
  <c r="D2269" i="14"/>
  <c r="D2270" i="14"/>
  <c r="D2271" i="14"/>
  <c r="D2272" i="14"/>
  <c r="D2273" i="14"/>
  <c r="D2274" i="14"/>
  <c r="D2275" i="14"/>
  <c r="D2276" i="14"/>
  <c r="D2277" i="14"/>
  <c r="D2278" i="14"/>
  <c r="D2279" i="14"/>
  <c r="D2280" i="14"/>
  <c r="D2281" i="14"/>
  <c r="D2282" i="14"/>
  <c r="D2283" i="14"/>
  <c r="D2284" i="14"/>
  <c r="D2285" i="14"/>
  <c r="D2286" i="14"/>
  <c r="D2287" i="14"/>
  <c r="D2288" i="14"/>
  <c r="D2289" i="14"/>
  <c r="D2290" i="14"/>
  <c r="D2291" i="14"/>
  <c r="D2292" i="14"/>
  <c r="D2293" i="14"/>
  <c r="D2294" i="14"/>
  <c r="D2295" i="14"/>
  <c r="D2296" i="14"/>
  <c r="D2297" i="14"/>
  <c r="D2298" i="14"/>
  <c r="D2299" i="14"/>
  <c r="D2300" i="14"/>
  <c r="D2301" i="14"/>
  <c r="D2302" i="14"/>
  <c r="D2303" i="14"/>
  <c r="D2304" i="14"/>
  <c r="D2305" i="14"/>
  <c r="D2306" i="14"/>
  <c r="D2307" i="14"/>
  <c r="D2308" i="14"/>
  <c r="D2309" i="14"/>
  <c r="D2310" i="14"/>
  <c r="D2311" i="14"/>
  <c r="D2312" i="14"/>
  <c r="D2313" i="14"/>
  <c r="D2314" i="14"/>
  <c r="D2315" i="14"/>
  <c r="D2316" i="14"/>
  <c r="D2317" i="14"/>
  <c r="D2318" i="14"/>
  <c r="D2319" i="14"/>
  <c r="D2320" i="14"/>
  <c r="D2321" i="14"/>
  <c r="D2322" i="14"/>
  <c r="D2323" i="14"/>
  <c r="D2324" i="14"/>
  <c r="D2325" i="14"/>
  <c r="D2326" i="14"/>
  <c r="D2327" i="14"/>
  <c r="D2328" i="14"/>
  <c r="D2329" i="14"/>
  <c r="D2330" i="14"/>
  <c r="D2331" i="14"/>
  <c r="D2332" i="14"/>
  <c r="D2333" i="14"/>
  <c r="D2334" i="14"/>
  <c r="D2335" i="14"/>
  <c r="D2336" i="14"/>
  <c r="D2337" i="14"/>
  <c r="D2338" i="14"/>
  <c r="D2339" i="14"/>
  <c r="D2340" i="14"/>
  <c r="D2341" i="14"/>
  <c r="D2342" i="14"/>
  <c r="D2343" i="14"/>
  <c r="D2344" i="14"/>
  <c r="D2345" i="14"/>
  <c r="D2346" i="14"/>
  <c r="D2347" i="14"/>
  <c r="D2348" i="14"/>
  <c r="D2349" i="14"/>
  <c r="D2350" i="14"/>
  <c r="D2351" i="14"/>
  <c r="D2352" i="14"/>
  <c r="D2353" i="14"/>
  <c r="D2354" i="14"/>
  <c r="D2355" i="14"/>
  <c r="D2356" i="14"/>
  <c r="D2357" i="14"/>
  <c r="D2358" i="14"/>
  <c r="D2359" i="14"/>
  <c r="D2360" i="14"/>
  <c r="D2361" i="14"/>
  <c r="D2362" i="14"/>
  <c r="D2363" i="14"/>
  <c r="D2364" i="14"/>
  <c r="D2365" i="14"/>
  <c r="D2366" i="14"/>
  <c r="D2367" i="14"/>
  <c r="D2368" i="14"/>
  <c r="D2369" i="14"/>
  <c r="D2370" i="14"/>
  <c r="D2371" i="14"/>
  <c r="D2372" i="14"/>
  <c r="D2373" i="14"/>
  <c r="D2374" i="14"/>
  <c r="D2375" i="14"/>
  <c r="D2376" i="14"/>
  <c r="D2377" i="14"/>
  <c r="D2378" i="14"/>
  <c r="D2379" i="14"/>
  <c r="D2380" i="14"/>
  <c r="D2381" i="14"/>
  <c r="D2382" i="14"/>
  <c r="D2383" i="14"/>
  <c r="D2384" i="14"/>
  <c r="D2385" i="14"/>
  <c r="D2386" i="14"/>
  <c r="D2387" i="14"/>
  <c r="D2388" i="14"/>
  <c r="D2389" i="14"/>
  <c r="D2390" i="14"/>
  <c r="D2391" i="14"/>
  <c r="D2392" i="14"/>
  <c r="D2393" i="14"/>
  <c r="D2394" i="14"/>
  <c r="D2395" i="14"/>
  <c r="D2396" i="14"/>
  <c r="D2397" i="14"/>
  <c r="D2398" i="14"/>
  <c r="D2399" i="14"/>
  <c r="D2400" i="14"/>
  <c r="D2401" i="14"/>
  <c r="D2402" i="14"/>
  <c r="D2403" i="14"/>
  <c r="D2404" i="14"/>
  <c r="D2405" i="14"/>
  <c r="D2406" i="14"/>
  <c r="D2407" i="14"/>
  <c r="D2408" i="14"/>
  <c r="D2409" i="14"/>
  <c r="D2410" i="14"/>
  <c r="D2411" i="14"/>
  <c r="D2412" i="14"/>
  <c r="D2413" i="14"/>
  <c r="D2414" i="14"/>
  <c r="D2415" i="14"/>
  <c r="D2416" i="14"/>
  <c r="D2417" i="14"/>
  <c r="D2418" i="14"/>
  <c r="D2419" i="14"/>
  <c r="D2420" i="14"/>
  <c r="D2421" i="14"/>
  <c r="D2422" i="14"/>
  <c r="D2423" i="14"/>
  <c r="D2424" i="14"/>
  <c r="D2425" i="14"/>
  <c r="D2426" i="14"/>
  <c r="D2427" i="14"/>
  <c r="D2428" i="14"/>
  <c r="D2429" i="14"/>
  <c r="D2430" i="14"/>
  <c r="D2431" i="14"/>
  <c r="D2432" i="14"/>
  <c r="D2433" i="14"/>
  <c r="D2434" i="14"/>
  <c r="D2435" i="14"/>
  <c r="D2436" i="14"/>
  <c r="D2437" i="14"/>
  <c r="D2438" i="14"/>
  <c r="D2439" i="14"/>
  <c r="D2440" i="14"/>
  <c r="D2441" i="14"/>
  <c r="D2442" i="14"/>
  <c r="D2443" i="14"/>
  <c r="D2444" i="14"/>
  <c r="D2445" i="14"/>
  <c r="D2446" i="14"/>
  <c r="D2447" i="14"/>
  <c r="D2448" i="14"/>
  <c r="D2449" i="14"/>
  <c r="D2450" i="14"/>
  <c r="D2451" i="14"/>
  <c r="D2452" i="14"/>
  <c r="D2453" i="14"/>
  <c r="D2454" i="14"/>
  <c r="D2455" i="14"/>
  <c r="D2456" i="14"/>
  <c r="D2457" i="14"/>
  <c r="D2458" i="14"/>
  <c r="D2459" i="14"/>
  <c r="D2460" i="14"/>
  <c r="D2461" i="14"/>
  <c r="D2462" i="14"/>
  <c r="D2463" i="14"/>
  <c r="D2464" i="14"/>
  <c r="D2465" i="14"/>
  <c r="D2466" i="14"/>
  <c r="D2467" i="14"/>
  <c r="D2468" i="14"/>
  <c r="D2469" i="14"/>
  <c r="D2470" i="14"/>
  <c r="D2471" i="14"/>
  <c r="D2472" i="14"/>
  <c r="D2473" i="14"/>
  <c r="D2474" i="14"/>
  <c r="D2475" i="14"/>
  <c r="D2476" i="14"/>
  <c r="D2477" i="14"/>
  <c r="D2478" i="14"/>
  <c r="D2479" i="14"/>
  <c r="D2480" i="14"/>
  <c r="D2481" i="14"/>
  <c r="D2482" i="14"/>
  <c r="D2483" i="14"/>
  <c r="D2484" i="14"/>
  <c r="D2485" i="14"/>
  <c r="D2486" i="14"/>
  <c r="D2487" i="14"/>
  <c r="D2488" i="14"/>
  <c r="D2489" i="14"/>
  <c r="D2490" i="14"/>
  <c r="D2491" i="14"/>
  <c r="D2492" i="14"/>
  <c r="D2493" i="14"/>
  <c r="D2494" i="14"/>
  <c r="D2495" i="14"/>
  <c r="D2496" i="14"/>
  <c r="D2497" i="14"/>
  <c r="D2498" i="14"/>
  <c r="D2499" i="14"/>
  <c r="D2500" i="14"/>
  <c r="D2501" i="14"/>
  <c r="D2502" i="14"/>
  <c r="D2503" i="14"/>
  <c r="D2504" i="14"/>
  <c r="D2505" i="14"/>
  <c r="D2506" i="14"/>
  <c r="D2507" i="14"/>
  <c r="D2508" i="14"/>
  <c r="D2509" i="14"/>
  <c r="D2510" i="14"/>
  <c r="D2511" i="14"/>
  <c r="D2512" i="14"/>
  <c r="D2513" i="14"/>
  <c r="D2514" i="14"/>
  <c r="D2515" i="14"/>
  <c r="D2516" i="14"/>
  <c r="D2517" i="14"/>
  <c r="D2518" i="14"/>
  <c r="D2519" i="14"/>
  <c r="D2520" i="14"/>
  <c r="D2521" i="14"/>
  <c r="D2522" i="14"/>
  <c r="D2523" i="14"/>
  <c r="D2524" i="14"/>
  <c r="D2525" i="14"/>
  <c r="D2526" i="14"/>
  <c r="D2527" i="14"/>
  <c r="D2528" i="14"/>
  <c r="D2529" i="14"/>
  <c r="D2530" i="14"/>
  <c r="D2531" i="14"/>
  <c r="D2532" i="14"/>
  <c r="D2533" i="14"/>
  <c r="D2534" i="14"/>
  <c r="D2535" i="14"/>
  <c r="D2536" i="14"/>
  <c r="D2537" i="14"/>
  <c r="D2538" i="14"/>
  <c r="D2539" i="14"/>
  <c r="D2540" i="14"/>
  <c r="D2541" i="14"/>
  <c r="D2542" i="14"/>
  <c r="D2543" i="14"/>
  <c r="D2544" i="14"/>
  <c r="D2545" i="14"/>
  <c r="D2546" i="14"/>
  <c r="D2547" i="14"/>
  <c r="D2548" i="14"/>
  <c r="D2549" i="14"/>
  <c r="D2550" i="14"/>
  <c r="D2551" i="14"/>
  <c r="D2552" i="14"/>
  <c r="D2553" i="14"/>
  <c r="D2554" i="14"/>
  <c r="D2555" i="14"/>
  <c r="D2556" i="14"/>
  <c r="D2557" i="14"/>
  <c r="D2558" i="14"/>
  <c r="D2559" i="14"/>
  <c r="D2560" i="14"/>
  <c r="D2561" i="14"/>
  <c r="D2562" i="14"/>
  <c r="D2563" i="14"/>
  <c r="D2564" i="14"/>
  <c r="D2565" i="14"/>
  <c r="D2566" i="14"/>
  <c r="D2567" i="14"/>
  <c r="D2568" i="14"/>
  <c r="D2569" i="14"/>
  <c r="D2570" i="14"/>
  <c r="D2571" i="14"/>
  <c r="D2572" i="14"/>
  <c r="D2573" i="14"/>
  <c r="D2574" i="14"/>
  <c r="D2575" i="14"/>
  <c r="D2576" i="14"/>
  <c r="D2577" i="14"/>
  <c r="D2578" i="14"/>
  <c r="D2579" i="14"/>
  <c r="D2580" i="14"/>
  <c r="D2581" i="14"/>
  <c r="D2582" i="14"/>
  <c r="D2583" i="14"/>
  <c r="D2584" i="14"/>
  <c r="D2585" i="14"/>
  <c r="D2586" i="14"/>
  <c r="D2587" i="14"/>
  <c r="D2588" i="14"/>
  <c r="D2589" i="14"/>
  <c r="D2590" i="14"/>
  <c r="D2591" i="14"/>
  <c r="D2592" i="14"/>
  <c r="D2593" i="14"/>
  <c r="D2594" i="14"/>
  <c r="D2595" i="14"/>
  <c r="D2596" i="14"/>
  <c r="D2597" i="14"/>
  <c r="D2598" i="14"/>
  <c r="D2599" i="14"/>
  <c r="D2600" i="14"/>
  <c r="D2601" i="14"/>
  <c r="D2602" i="14"/>
  <c r="D2603" i="14"/>
  <c r="D2604" i="14"/>
  <c r="D2605" i="14"/>
  <c r="D2606" i="14"/>
  <c r="D2607" i="14"/>
  <c r="D2608" i="14"/>
  <c r="D2609" i="14"/>
  <c r="D2610" i="14"/>
  <c r="D2611" i="14"/>
  <c r="D2612" i="14"/>
  <c r="D2613" i="14"/>
  <c r="D2614" i="14"/>
  <c r="D2615" i="14"/>
  <c r="D2616" i="14"/>
  <c r="D2617" i="14"/>
  <c r="D2618" i="14"/>
  <c r="D2619" i="14"/>
  <c r="D2620" i="14"/>
  <c r="D2621" i="14"/>
  <c r="D2622" i="14"/>
  <c r="D2623" i="14"/>
  <c r="D2624" i="14"/>
  <c r="D2625" i="14"/>
  <c r="D2626" i="14"/>
  <c r="D2627" i="14"/>
  <c r="D2628" i="14"/>
  <c r="D2629" i="14"/>
  <c r="D2630" i="14"/>
  <c r="D2631" i="14"/>
  <c r="D2632" i="14"/>
  <c r="D2633" i="14"/>
  <c r="D2634" i="14"/>
  <c r="D2635" i="14"/>
  <c r="D2636" i="14"/>
  <c r="D2637" i="14"/>
  <c r="D2638" i="14"/>
  <c r="D2639" i="14"/>
  <c r="D2640" i="14"/>
  <c r="D2641" i="14"/>
  <c r="D2642" i="14"/>
  <c r="D2643" i="14"/>
  <c r="D2644" i="14"/>
  <c r="D2645" i="14"/>
  <c r="D2646" i="14"/>
  <c r="D2647" i="14"/>
  <c r="D2648" i="14"/>
  <c r="D2649" i="14"/>
  <c r="D2650" i="14"/>
  <c r="D2651" i="14"/>
  <c r="D2652" i="14"/>
  <c r="D2653" i="14"/>
  <c r="D2654" i="14"/>
  <c r="D2655" i="14"/>
  <c r="D2656" i="14"/>
  <c r="D2657" i="14"/>
  <c r="D2658" i="14"/>
  <c r="D2659" i="14"/>
  <c r="D2660" i="14"/>
  <c r="D2661" i="14"/>
  <c r="D2662" i="14"/>
  <c r="D2663" i="14"/>
  <c r="D2664" i="14"/>
  <c r="D2665" i="14"/>
  <c r="D2666" i="14"/>
  <c r="D2667" i="14"/>
  <c r="D2668" i="14"/>
  <c r="D2669" i="14"/>
  <c r="D2670" i="14"/>
  <c r="D2671" i="14"/>
  <c r="D2672" i="14"/>
  <c r="D2673" i="14"/>
  <c r="D2674" i="14"/>
  <c r="D2675" i="14"/>
  <c r="D2676" i="14"/>
  <c r="D2677" i="14"/>
  <c r="D2678" i="14"/>
  <c r="D2679" i="14"/>
  <c r="D2680" i="14"/>
  <c r="D2681" i="14"/>
  <c r="D2682" i="14"/>
  <c r="D2683" i="14"/>
  <c r="D2684" i="14"/>
  <c r="D2685" i="14"/>
  <c r="D2686" i="14"/>
  <c r="D2687" i="14"/>
  <c r="D2688" i="14"/>
  <c r="D2689" i="14"/>
  <c r="D2690" i="14"/>
  <c r="D2691" i="14"/>
  <c r="D2692" i="14"/>
  <c r="D2693" i="14"/>
  <c r="D2694" i="14"/>
  <c r="D2695" i="14"/>
  <c r="D2696" i="14"/>
  <c r="D2697" i="14"/>
  <c r="D2698" i="14"/>
  <c r="D2699" i="14"/>
  <c r="D2700" i="14"/>
  <c r="D2701" i="14"/>
  <c r="D2702" i="14"/>
  <c r="D2703" i="14"/>
  <c r="D2704" i="14"/>
  <c r="D2705" i="14"/>
  <c r="D2706" i="14"/>
  <c r="D2707" i="14"/>
  <c r="D2708" i="14"/>
  <c r="D2709" i="14"/>
  <c r="D2710" i="14"/>
  <c r="D2711" i="14"/>
  <c r="D2712" i="14"/>
  <c r="D2713" i="14"/>
  <c r="D2714" i="14"/>
  <c r="D2715" i="14"/>
  <c r="D2716" i="14"/>
  <c r="D2717" i="14"/>
  <c r="D2718" i="14"/>
  <c r="D2719" i="14"/>
  <c r="D2720" i="14"/>
  <c r="D2721" i="14"/>
  <c r="D2722" i="14"/>
  <c r="D2723" i="14"/>
  <c r="D2724" i="14"/>
  <c r="D2725" i="14"/>
  <c r="D2726" i="14"/>
  <c r="D2727" i="14"/>
  <c r="D2728" i="14"/>
  <c r="D2729" i="14"/>
  <c r="D2730" i="14"/>
  <c r="D2731" i="14"/>
  <c r="D2732" i="14"/>
  <c r="D2733" i="14"/>
  <c r="D2734" i="14"/>
  <c r="D2735" i="14"/>
  <c r="D2736" i="14"/>
  <c r="D2737" i="14"/>
  <c r="D2738" i="14"/>
  <c r="D2739" i="14"/>
  <c r="D2740" i="14"/>
  <c r="D2741" i="14"/>
  <c r="D2742" i="14"/>
  <c r="D2743" i="14"/>
  <c r="D2744" i="14"/>
  <c r="D2745" i="14"/>
  <c r="D2746" i="14"/>
  <c r="D2747" i="14"/>
  <c r="D2748" i="14"/>
  <c r="D2749" i="14"/>
  <c r="D2750" i="14"/>
  <c r="D2751" i="14"/>
  <c r="D2752" i="14"/>
  <c r="D2753" i="14"/>
  <c r="D2754" i="14"/>
  <c r="D2755" i="14"/>
  <c r="D2756" i="14"/>
  <c r="D2757" i="14"/>
  <c r="D2758" i="14"/>
  <c r="D2759" i="14"/>
  <c r="D2760" i="14"/>
  <c r="D2761" i="14"/>
  <c r="D2762" i="14"/>
  <c r="D2763" i="14"/>
  <c r="D2764" i="14"/>
  <c r="D2765" i="14"/>
  <c r="D2766" i="14"/>
  <c r="D2767" i="14"/>
  <c r="D2768" i="14"/>
  <c r="D2769" i="14"/>
  <c r="D2770" i="14"/>
  <c r="D2771" i="14"/>
  <c r="D2772" i="14"/>
  <c r="D2773" i="14"/>
  <c r="D2774" i="14"/>
  <c r="D2775" i="14"/>
  <c r="D2776" i="14"/>
  <c r="D2777" i="14"/>
  <c r="D2778" i="14"/>
  <c r="D2779" i="14"/>
  <c r="D2780" i="14"/>
  <c r="D2781" i="14"/>
  <c r="D2782" i="14"/>
  <c r="D2783" i="14"/>
  <c r="D2784" i="14"/>
  <c r="D2785" i="14"/>
  <c r="D2786" i="14"/>
  <c r="D2787" i="14"/>
  <c r="D2788" i="14"/>
  <c r="D2789" i="14"/>
  <c r="D2790" i="14"/>
  <c r="D2791" i="14"/>
  <c r="D2792" i="14"/>
  <c r="D2793" i="14"/>
  <c r="D2794" i="14"/>
  <c r="D2795" i="14"/>
  <c r="D2796" i="14"/>
  <c r="D2797" i="14"/>
  <c r="D2798" i="14"/>
  <c r="D2799" i="14"/>
  <c r="D2800" i="14"/>
  <c r="D2801" i="14"/>
  <c r="D2802" i="14"/>
  <c r="D2803" i="14"/>
  <c r="D2804" i="14"/>
  <c r="D2805" i="14"/>
  <c r="D2806" i="14"/>
  <c r="D2807" i="14"/>
  <c r="D2808" i="14"/>
  <c r="D2809" i="14"/>
  <c r="D2810" i="14"/>
  <c r="D2811" i="14"/>
  <c r="D2812" i="14"/>
  <c r="D2813" i="14"/>
  <c r="D2814" i="14"/>
  <c r="D2815" i="14"/>
  <c r="D2816" i="14"/>
  <c r="D2817" i="14"/>
  <c r="D2818" i="14"/>
  <c r="D2819" i="14"/>
  <c r="D2820" i="14"/>
  <c r="D2821" i="14"/>
  <c r="D2822" i="14"/>
  <c r="D2823" i="14"/>
  <c r="D2824" i="14"/>
  <c r="D2825" i="14"/>
  <c r="D2826" i="14"/>
  <c r="D2827" i="14"/>
  <c r="D2828" i="14"/>
  <c r="D2829" i="14"/>
  <c r="D2830" i="14"/>
  <c r="D2831" i="14"/>
  <c r="D2832" i="14"/>
  <c r="D2833" i="14"/>
  <c r="D2834" i="14"/>
  <c r="D2835" i="14"/>
  <c r="D2836" i="14"/>
  <c r="D2837" i="14"/>
  <c r="D2838" i="14"/>
  <c r="D2839" i="14"/>
  <c r="D2840" i="14"/>
  <c r="D2841" i="14"/>
  <c r="D2842" i="14"/>
  <c r="D2843" i="14"/>
  <c r="D2844" i="14"/>
  <c r="D2845" i="14"/>
  <c r="D2846" i="14"/>
  <c r="D2847" i="14"/>
  <c r="D2848" i="14"/>
  <c r="D2849" i="14"/>
  <c r="D2850" i="14"/>
  <c r="D2851" i="14"/>
  <c r="D2852" i="14"/>
  <c r="D2853" i="14"/>
  <c r="D2854" i="14"/>
  <c r="D2855" i="14"/>
  <c r="D2856" i="14"/>
  <c r="D2857" i="14"/>
  <c r="D2858" i="14"/>
  <c r="D2859" i="14"/>
  <c r="D2860" i="14"/>
  <c r="D2861" i="14"/>
  <c r="D2862" i="14"/>
  <c r="D2863" i="14"/>
  <c r="D2864" i="14"/>
  <c r="D2865" i="14"/>
  <c r="D2866" i="14"/>
  <c r="D2867" i="14"/>
  <c r="D2868" i="14"/>
  <c r="D2869" i="14"/>
  <c r="D2870" i="14"/>
  <c r="D2871" i="14"/>
  <c r="D2872" i="14"/>
  <c r="D2873" i="14"/>
  <c r="D2874" i="14"/>
  <c r="D2875" i="14"/>
  <c r="D2876" i="14"/>
  <c r="D2877" i="14"/>
  <c r="D2878" i="14"/>
  <c r="D2879" i="14"/>
  <c r="D2880" i="14"/>
  <c r="D2881" i="14"/>
  <c r="D2882" i="14"/>
  <c r="D2883" i="14"/>
  <c r="D2884" i="14"/>
  <c r="D2885" i="14"/>
  <c r="D2886" i="14"/>
  <c r="D2887" i="14"/>
  <c r="D2888" i="14"/>
  <c r="D2889" i="14"/>
  <c r="D2890" i="14"/>
  <c r="D2891" i="14"/>
  <c r="D2892" i="14"/>
  <c r="D2893" i="14"/>
  <c r="D2894" i="14"/>
  <c r="D2895" i="14"/>
  <c r="D2896" i="14"/>
  <c r="D2897" i="14"/>
  <c r="D2898" i="14"/>
  <c r="D2899" i="14"/>
  <c r="D2900" i="14"/>
  <c r="D2901" i="14"/>
  <c r="D2902" i="14"/>
  <c r="D2903" i="14"/>
  <c r="D2904" i="14"/>
  <c r="D2905" i="14"/>
  <c r="D2906" i="14"/>
  <c r="D2907" i="14"/>
  <c r="D2908" i="14"/>
  <c r="D2909" i="14"/>
  <c r="D2910" i="14"/>
  <c r="D2911" i="14"/>
  <c r="D2912" i="14"/>
  <c r="D2913" i="14"/>
  <c r="D2914" i="14"/>
  <c r="D2915" i="14"/>
  <c r="D2916" i="14"/>
  <c r="D2917" i="14"/>
  <c r="D2918" i="14"/>
  <c r="D2919" i="14"/>
  <c r="D2920" i="14"/>
  <c r="D2921" i="14"/>
  <c r="D2922" i="14"/>
  <c r="D2923" i="14"/>
  <c r="D2924" i="14"/>
  <c r="D2925" i="14"/>
  <c r="D2926" i="14"/>
  <c r="D2927" i="14"/>
  <c r="D2928" i="14"/>
  <c r="D2929" i="14"/>
  <c r="D2930" i="14"/>
  <c r="D2931" i="14"/>
  <c r="D2932" i="14"/>
  <c r="D2933" i="14"/>
  <c r="D2934" i="14"/>
  <c r="D2935" i="14"/>
  <c r="D2936" i="14"/>
  <c r="D2937" i="14"/>
  <c r="D2938" i="14"/>
  <c r="D2939" i="14"/>
  <c r="D2940" i="14"/>
  <c r="D2941" i="14"/>
  <c r="D2942" i="14"/>
  <c r="D2943" i="14"/>
  <c r="D2944" i="14"/>
  <c r="D2945" i="14"/>
  <c r="D2946" i="14"/>
  <c r="D2947" i="14"/>
  <c r="D2948" i="14"/>
  <c r="D2949" i="14"/>
  <c r="D2950" i="14"/>
  <c r="D2951" i="14"/>
  <c r="D2952" i="14"/>
  <c r="D2953" i="14"/>
  <c r="D2954" i="14"/>
  <c r="D2955" i="14"/>
  <c r="D2956" i="14"/>
  <c r="D2957" i="14"/>
  <c r="D2958" i="14"/>
  <c r="D2959" i="14"/>
  <c r="D2960" i="14"/>
  <c r="D2961" i="14"/>
  <c r="D2962" i="14"/>
  <c r="D2963" i="14"/>
  <c r="D2964" i="14"/>
  <c r="D2965" i="14"/>
  <c r="D2966" i="14"/>
  <c r="D2967" i="14"/>
  <c r="D2968" i="14"/>
  <c r="D2969" i="14"/>
  <c r="D2970" i="14"/>
  <c r="D2971" i="14"/>
  <c r="D2972" i="14"/>
  <c r="D2973" i="14"/>
  <c r="D2974" i="14"/>
  <c r="D2975" i="14"/>
  <c r="D2976" i="14"/>
  <c r="D2977" i="14"/>
  <c r="D2978" i="14"/>
  <c r="D2979" i="14"/>
  <c r="D2980" i="14"/>
  <c r="D2981" i="14"/>
  <c r="D2982" i="14"/>
  <c r="D2983" i="14"/>
  <c r="D2984" i="14"/>
  <c r="D2985" i="14"/>
  <c r="D2986" i="14"/>
  <c r="D2987" i="14"/>
  <c r="D2988" i="14"/>
  <c r="D2989" i="14"/>
  <c r="D2990" i="14"/>
  <c r="D2991" i="14"/>
  <c r="D2992" i="14"/>
  <c r="D2993" i="14"/>
  <c r="D2994" i="14"/>
  <c r="D2995" i="14"/>
  <c r="D2996" i="14"/>
  <c r="D2997" i="14"/>
  <c r="D2998" i="14"/>
  <c r="D2999" i="14"/>
  <c r="D3000" i="14"/>
  <c r="D3001" i="14"/>
  <c r="D3002" i="14"/>
  <c r="D3003" i="14"/>
  <c r="D3004" i="14"/>
  <c r="D3005" i="14"/>
  <c r="D3006" i="14"/>
  <c r="D3007" i="14"/>
  <c r="D3008" i="14"/>
  <c r="D3009" i="14"/>
  <c r="D3010" i="14"/>
  <c r="D3011" i="14"/>
  <c r="D3012" i="14"/>
  <c r="D3013" i="14"/>
  <c r="D3014" i="14"/>
  <c r="D3015" i="14"/>
  <c r="D3016" i="14"/>
  <c r="D3017" i="14"/>
  <c r="D3018" i="14"/>
  <c r="D3019" i="14"/>
  <c r="D3020" i="14"/>
  <c r="D3021" i="14"/>
  <c r="D3022" i="14"/>
  <c r="D3023" i="14"/>
  <c r="D3024" i="14"/>
  <c r="D3025" i="14"/>
  <c r="D3026" i="14"/>
  <c r="D3027" i="14"/>
  <c r="D3028" i="14"/>
  <c r="D3029" i="14"/>
  <c r="D3030" i="14"/>
  <c r="D3031" i="14"/>
  <c r="D3032" i="14"/>
  <c r="D3033" i="14"/>
  <c r="D3034" i="14"/>
  <c r="D3035" i="14"/>
  <c r="D3036" i="14"/>
  <c r="D3037" i="14"/>
  <c r="D3038" i="14"/>
  <c r="D3039" i="14"/>
  <c r="D3040" i="14"/>
  <c r="D3041" i="14"/>
  <c r="D3042" i="14"/>
  <c r="D3043" i="14"/>
  <c r="D3044" i="14"/>
  <c r="D3045" i="14"/>
  <c r="D3046" i="14"/>
  <c r="D3047" i="14"/>
  <c r="D3048" i="14"/>
  <c r="D3049" i="14"/>
  <c r="D3050" i="14"/>
  <c r="D3051" i="14"/>
  <c r="D3052" i="14"/>
  <c r="D3053" i="14"/>
  <c r="D3054" i="14"/>
  <c r="D3055" i="14"/>
  <c r="D3056" i="14"/>
  <c r="D3057" i="14"/>
  <c r="D3058" i="14"/>
  <c r="D3059" i="14"/>
  <c r="D3060" i="14"/>
  <c r="D3061" i="14"/>
  <c r="D3062" i="14"/>
  <c r="D3063" i="14"/>
  <c r="D3064" i="14"/>
  <c r="D3065" i="14"/>
  <c r="D3066" i="14"/>
  <c r="D3067" i="14"/>
  <c r="D3068" i="14"/>
  <c r="D3069" i="14"/>
  <c r="D3070" i="14"/>
  <c r="D3071" i="14"/>
  <c r="D3072" i="14"/>
  <c r="D3073" i="14"/>
  <c r="D3074" i="14"/>
  <c r="D3075" i="14"/>
  <c r="D3076" i="14"/>
  <c r="D3077" i="14"/>
  <c r="D3078" i="14"/>
  <c r="D3079" i="14"/>
  <c r="D3080" i="14"/>
  <c r="D3081" i="14"/>
  <c r="D3082" i="14"/>
  <c r="D3083" i="14"/>
  <c r="D3084" i="14"/>
  <c r="D3085" i="14"/>
  <c r="D3086" i="14"/>
  <c r="D3087" i="14"/>
  <c r="D3088" i="14"/>
  <c r="D3089" i="14"/>
  <c r="D3090" i="14"/>
  <c r="D3091" i="14"/>
  <c r="D3092" i="14"/>
  <c r="D3093" i="14"/>
  <c r="D3094" i="14"/>
  <c r="D3095" i="14"/>
  <c r="D3096" i="14"/>
  <c r="D3097" i="14"/>
  <c r="D3098" i="14"/>
  <c r="D3099" i="14"/>
  <c r="D3100" i="14"/>
  <c r="D3101" i="14"/>
  <c r="D3102" i="14"/>
  <c r="D3103" i="14"/>
  <c r="D3104" i="14"/>
  <c r="D3105" i="14"/>
  <c r="D3106" i="14"/>
  <c r="D3107" i="14"/>
  <c r="D3108" i="14"/>
  <c r="D3109" i="14"/>
  <c r="D3110" i="14"/>
  <c r="D3111" i="14"/>
  <c r="D3112" i="14"/>
  <c r="D3113" i="14"/>
  <c r="D3114" i="14"/>
  <c r="D3115" i="14"/>
  <c r="D3116" i="14"/>
  <c r="D3117" i="14"/>
  <c r="D3118" i="14"/>
  <c r="D3119" i="14"/>
  <c r="D3120" i="14"/>
  <c r="D3121" i="14"/>
  <c r="D3122" i="14"/>
  <c r="D3123" i="14"/>
  <c r="D3124" i="14"/>
  <c r="D3125" i="14"/>
  <c r="D3126" i="14"/>
  <c r="D3127" i="14"/>
  <c r="D3128" i="14"/>
  <c r="D3129" i="14"/>
  <c r="D3130" i="14"/>
  <c r="D3131" i="14"/>
  <c r="D3132" i="14"/>
  <c r="D3133" i="14"/>
  <c r="D3134" i="14"/>
  <c r="D3135" i="14"/>
  <c r="D3136" i="14"/>
  <c r="D3137" i="14"/>
  <c r="D3138" i="14"/>
  <c r="D3139" i="14"/>
  <c r="D3140" i="14"/>
  <c r="D3141" i="14"/>
  <c r="D3142" i="14"/>
  <c r="D3143" i="14"/>
  <c r="D3144" i="14"/>
  <c r="D3145" i="14"/>
  <c r="D3146" i="14"/>
  <c r="D3147" i="14"/>
  <c r="D3148" i="14"/>
  <c r="D3149" i="14"/>
  <c r="D3150" i="14"/>
  <c r="D3151" i="14"/>
  <c r="D3152" i="14"/>
  <c r="D3153" i="14"/>
  <c r="D3154" i="14"/>
  <c r="D3155" i="14"/>
  <c r="D3156" i="14"/>
  <c r="D3157" i="14"/>
  <c r="D3158" i="14"/>
  <c r="D3159" i="14"/>
  <c r="D3160" i="14"/>
  <c r="D3161" i="14"/>
  <c r="D3162" i="14"/>
  <c r="D3163" i="14"/>
  <c r="D3164" i="14"/>
  <c r="D3165" i="14"/>
  <c r="D3166" i="14"/>
  <c r="D3167" i="14"/>
  <c r="D3168" i="14"/>
  <c r="D3169" i="14"/>
  <c r="D3170" i="14"/>
  <c r="D3171" i="14"/>
  <c r="D3172" i="14"/>
  <c r="D3173" i="14"/>
  <c r="D3174" i="14"/>
  <c r="D3175" i="14"/>
  <c r="D3176" i="14"/>
  <c r="D3177" i="14"/>
  <c r="D3178" i="14"/>
  <c r="D3179" i="14"/>
  <c r="D3180" i="14"/>
  <c r="D3181" i="14"/>
  <c r="D3182" i="14"/>
  <c r="D3183" i="14"/>
  <c r="D3184" i="14"/>
  <c r="D3185" i="14"/>
  <c r="D3186" i="14"/>
  <c r="D3187" i="14"/>
  <c r="D3188" i="14"/>
  <c r="D3189" i="14"/>
  <c r="D3190" i="14"/>
  <c r="D3191" i="14"/>
  <c r="D3192" i="14"/>
  <c r="D3193" i="14"/>
  <c r="D3194" i="14"/>
  <c r="D3195" i="14"/>
  <c r="D3196" i="14"/>
  <c r="D3197" i="14"/>
  <c r="D3198" i="14"/>
  <c r="D3199" i="14"/>
  <c r="D3200" i="14"/>
  <c r="D3201" i="14"/>
  <c r="D3202" i="14"/>
  <c r="D3203" i="14"/>
  <c r="D3204" i="14"/>
  <c r="D3205" i="14"/>
  <c r="D3206" i="14"/>
  <c r="D3207" i="14"/>
  <c r="D3208" i="14"/>
  <c r="D3209" i="14"/>
  <c r="D3210" i="14"/>
  <c r="D3211" i="14"/>
  <c r="D3212" i="14"/>
  <c r="D3213" i="14"/>
  <c r="D3214" i="14"/>
  <c r="D3215" i="14"/>
  <c r="D3216" i="14"/>
  <c r="D3217" i="14"/>
  <c r="D3218" i="14"/>
  <c r="D3219" i="14"/>
  <c r="D3220" i="14"/>
  <c r="D3221" i="14"/>
  <c r="D3222" i="14"/>
  <c r="D3223" i="14"/>
  <c r="D3224" i="14"/>
  <c r="D3225" i="14"/>
  <c r="D3226" i="14"/>
  <c r="D3227" i="14"/>
  <c r="D3228" i="14"/>
  <c r="D3229" i="14"/>
  <c r="D3230" i="14"/>
  <c r="D3231" i="14"/>
  <c r="D3232" i="14"/>
  <c r="D3233" i="14"/>
  <c r="D3234" i="14"/>
  <c r="D3235" i="14"/>
  <c r="D3236" i="14"/>
  <c r="D3237" i="14"/>
  <c r="D3238" i="14"/>
  <c r="D3239" i="14"/>
  <c r="D3240" i="14"/>
  <c r="D3241" i="14"/>
  <c r="D3242" i="14"/>
  <c r="D3243" i="14"/>
  <c r="D3244" i="14"/>
  <c r="D3245" i="14"/>
  <c r="D3246" i="14"/>
  <c r="D3247" i="14"/>
  <c r="D3248" i="14"/>
  <c r="D3249" i="14"/>
  <c r="D3250" i="14"/>
  <c r="D3251" i="14"/>
  <c r="D3252" i="14"/>
  <c r="D3253" i="14"/>
  <c r="D3254" i="14"/>
  <c r="D3255" i="14"/>
  <c r="D3256" i="14"/>
  <c r="D3257" i="14"/>
  <c r="D3258" i="14"/>
  <c r="D3259" i="14"/>
  <c r="D3260" i="14"/>
  <c r="D3261" i="14"/>
  <c r="D3262" i="14"/>
  <c r="D3263" i="14"/>
  <c r="D3264" i="14"/>
  <c r="D3265" i="14"/>
  <c r="D3266" i="14"/>
  <c r="D3267" i="14"/>
  <c r="D3268" i="14"/>
  <c r="D3269" i="14"/>
  <c r="D3270" i="14"/>
  <c r="D3271" i="14"/>
  <c r="D3272" i="14"/>
  <c r="D3273" i="14"/>
  <c r="D3274" i="14"/>
  <c r="D3275" i="14"/>
  <c r="D3276" i="14"/>
  <c r="D3277" i="14"/>
  <c r="D3278" i="14"/>
  <c r="D3279" i="14"/>
  <c r="D3280" i="14"/>
  <c r="D3281" i="14"/>
  <c r="D3282" i="14"/>
  <c r="D3283" i="14"/>
  <c r="D3284" i="14"/>
  <c r="D3285" i="14"/>
  <c r="D3286" i="14"/>
  <c r="D3287" i="14"/>
  <c r="D3288" i="14"/>
  <c r="D3289" i="14"/>
  <c r="D3290" i="14"/>
  <c r="D3291" i="14"/>
  <c r="D3292" i="14"/>
  <c r="D3293" i="14"/>
  <c r="D3294" i="14"/>
  <c r="D3295" i="14"/>
  <c r="D3296" i="14"/>
  <c r="D3297" i="14"/>
  <c r="D3298" i="14"/>
  <c r="D3299" i="14"/>
  <c r="D3300" i="14"/>
  <c r="D3301" i="14"/>
  <c r="D3302" i="14"/>
  <c r="D3303" i="14"/>
  <c r="D3304" i="14"/>
  <c r="D3305" i="14"/>
  <c r="D3306" i="14"/>
  <c r="D3307" i="14"/>
  <c r="D3308" i="14"/>
  <c r="D3309" i="14"/>
  <c r="D3310" i="14"/>
  <c r="D3311" i="14"/>
  <c r="D3312" i="14"/>
  <c r="D3313" i="14"/>
  <c r="D3314" i="14"/>
  <c r="D3315" i="14"/>
  <c r="D3316" i="14"/>
  <c r="D3317" i="14"/>
  <c r="D3318" i="14"/>
  <c r="D3319" i="14"/>
  <c r="D3320" i="14"/>
  <c r="D3321" i="14"/>
  <c r="D3322" i="14"/>
  <c r="D3323" i="14"/>
  <c r="D3324" i="14"/>
  <c r="D3325" i="14"/>
  <c r="D3326" i="14"/>
  <c r="D3327" i="14"/>
  <c r="D3328" i="14"/>
  <c r="D3329" i="14"/>
  <c r="D3330" i="14"/>
  <c r="D3331" i="14"/>
  <c r="D3332" i="14"/>
  <c r="D3333" i="14"/>
  <c r="D3334" i="14"/>
  <c r="D3335" i="14"/>
  <c r="D3336" i="14"/>
  <c r="D3337" i="14"/>
  <c r="D3338" i="14"/>
  <c r="D3339" i="14"/>
  <c r="D3340" i="14"/>
  <c r="D3341" i="14"/>
  <c r="D3342" i="14"/>
  <c r="D3343" i="14"/>
  <c r="D3344" i="14"/>
  <c r="D3345" i="14"/>
  <c r="D3346" i="14"/>
  <c r="D3347" i="14"/>
  <c r="D3348" i="14"/>
  <c r="D3349" i="14"/>
  <c r="D3350" i="14"/>
  <c r="D3351" i="14"/>
  <c r="D3352" i="14"/>
  <c r="D3353" i="14"/>
  <c r="D3354" i="14"/>
  <c r="D3355" i="14"/>
  <c r="D3356" i="14"/>
  <c r="D3357" i="14"/>
  <c r="D3358" i="14"/>
  <c r="D3359" i="14"/>
  <c r="D3360" i="14"/>
  <c r="D3361" i="14"/>
  <c r="D3362" i="14"/>
  <c r="D3363" i="14"/>
  <c r="D3364" i="14"/>
  <c r="D3365" i="14"/>
  <c r="D3366" i="14"/>
  <c r="D3367" i="14"/>
  <c r="D3368" i="14"/>
  <c r="D3369" i="14"/>
  <c r="D3370" i="14"/>
  <c r="D3371" i="14"/>
  <c r="D3372" i="14"/>
  <c r="D3373" i="14"/>
  <c r="D3374" i="14"/>
  <c r="D3375" i="14"/>
  <c r="D3376" i="14"/>
  <c r="D3377" i="14"/>
  <c r="D3378" i="14"/>
  <c r="D3379" i="14"/>
  <c r="D3380" i="14"/>
  <c r="D3381" i="14"/>
  <c r="D3382" i="14"/>
  <c r="D3383" i="14"/>
  <c r="D3384" i="14"/>
  <c r="D3385" i="14"/>
  <c r="D3386" i="14"/>
  <c r="D3387" i="14"/>
  <c r="D3388" i="14"/>
  <c r="D3389" i="14"/>
  <c r="D3390" i="14"/>
  <c r="D3391" i="14"/>
  <c r="D3392" i="14"/>
  <c r="D3393" i="14"/>
  <c r="D3394" i="14"/>
  <c r="D3395" i="14"/>
  <c r="D3396" i="14"/>
  <c r="D3397" i="14"/>
  <c r="D3398" i="14"/>
  <c r="D3399" i="14"/>
  <c r="D3400" i="14"/>
  <c r="D3401" i="14"/>
  <c r="D3402" i="14"/>
  <c r="D3403" i="14"/>
  <c r="D3404" i="14"/>
  <c r="D3405" i="14"/>
  <c r="D3406" i="14"/>
  <c r="D3407" i="14"/>
  <c r="D3408" i="14"/>
  <c r="D3409" i="14"/>
  <c r="D3410" i="14"/>
  <c r="D3411" i="14"/>
  <c r="D3412" i="14"/>
  <c r="D3413" i="14"/>
  <c r="D3414" i="14"/>
  <c r="D3415" i="14"/>
  <c r="D3416" i="14"/>
  <c r="D3417" i="14"/>
  <c r="D3418" i="14"/>
  <c r="D3419" i="14"/>
  <c r="D3420" i="14"/>
  <c r="D3421" i="14"/>
  <c r="D3422" i="14"/>
  <c r="D3423" i="14"/>
  <c r="D3424" i="14"/>
  <c r="D3425" i="14"/>
  <c r="D3426" i="14"/>
  <c r="D3427" i="14"/>
  <c r="D3428" i="14"/>
  <c r="D3429" i="14"/>
  <c r="D3430" i="14"/>
  <c r="D3431" i="14"/>
  <c r="D3432" i="14"/>
  <c r="D3433" i="14"/>
  <c r="D3434" i="14"/>
  <c r="D3435" i="14"/>
  <c r="D3436" i="14"/>
  <c r="D3437" i="14"/>
  <c r="D3438" i="14"/>
  <c r="D3439" i="14"/>
  <c r="D3440" i="14"/>
  <c r="D3441" i="14"/>
  <c r="D3442" i="14"/>
  <c r="D3443" i="14"/>
  <c r="D3444" i="14"/>
  <c r="D3445" i="14"/>
  <c r="D3446" i="14"/>
  <c r="D3447" i="14"/>
  <c r="D3448" i="14"/>
  <c r="D3449" i="14"/>
  <c r="D3450" i="14"/>
  <c r="D3451" i="14"/>
  <c r="D3452" i="14"/>
  <c r="D3453" i="14"/>
  <c r="D3454" i="14"/>
  <c r="D3455" i="14"/>
  <c r="D3456" i="14"/>
  <c r="D3457" i="14"/>
  <c r="D3458" i="14"/>
  <c r="D3459" i="14"/>
  <c r="D3460" i="14"/>
  <c r="D3461" i="14"/>
  <c r="D3462" i="14"/>
  <c r="D3463" i="14"/>
  <c r="D3464" i="14"/>
  <c r="D3465" i="14"/>
  <c r="D3466" i="14"/>
  <c r="D3467" i="14"/>
  <c r="D3468" i="14"/>
  <c r="D3469" i="14"/>
  <c r="D3470" i="14"/>
  <c r="D3471" i="14"/>
  <c r="D3472" i="14"/>
  <c r="D3473" i="14"/>
  <c r="D3474" i="14"/>
  <c r="D3475" i="14"/>
  <c r="D3476" i="14"/>
  <c r="D3477" i="14"/>
  <c r="D3478" i="14"/>
  <c r="D3479" i="14"/>
  <c r="D3480" i="14"/>
  <c r="D3481" i="14"/>
  <c r="D3482" i="14"/>
  <c r="D3483" i="14"/>
  <c r="D3484" i="14"/>
  <c r="D3485" i="14"/>
  <c r="D3486" i="14"/>
  <c r="D3487" i="14"/>
  <c r="D3488" i="14"/>
  <c r="D3489" i="14"/>
  <c r="D3490" i="14"/>
  <c r="D3491" i="14"/>
  <c r="D3492" i="14"/>
  <c r="D3493" i="14"/>
  <c r="D3494" i="14"/>
  <c r="D3495" i="14"/>
  <c r="D3496" i="14"/>
  <c r="D3497" i="14"/>
  <c r="D3498" i="14"/>
  <c r="D3499" i="14"/>
  <c r="D3500" i="14"/>
  <c r="D3501" i="14"/>
  <c r="D3502" i="14"/>
  <c r="D3503" i="14"/>
  <c r="D3504" i="14"/>
  <c r="D3505" i="14"/>
  <c r="D3506" i="14"/>
  <c r="D3507" i="14"/>
  <c r="D3508" i="14"/>
  <c r="D3509" i="14"/>
  <c r="D3510" i="14"/>
  <c r="D3511" i="14"/>
  <c r="D3512" i="14"/>
  <c r="D3513" i="14"/>
  <c r="D3514" i="14"/>
  <c r="D3515" i="14"/>
  <c r="D3516" i="14"/>
  <c r="D3517" i="14"/>
  <c r="D3518" i="14"/>
  <c r="D3519" i="14"/>
  <c r="D3520" i="14"/>
  <c r="D3521" i="14"/>
  <c r="D3522" i="14"/>
  <c r="D3523" i="14"/>
  <c r="D3524" i="14"/>
  <c r="D3525" i="14"/>
  <c r="D3526" i="14"/>
  <c r="D3527" i="14"/>
  <c r="D3528" i="14"/>
  <c r="D3529" i="14"/>
  <c r="D3530" i="14"/>
  <c r="D3531" i="14"/>
  <c r="D3532" i="14"/>
  <c r="D3533" i="14"/>
  <c r="D3534" i="14"/>
  <c r="D3535" i="14"/>
  <c r="D3536" i="14"/>
  <c r="D3537" i="14"/>
  <c r="D3538" i="14"/>
  <c r="D3539" i="14"/>
  <c r="D3540" i="14"/>
  <c r="D3541" i="14"/>
  <c r="D3542" i="14"/>
  <c r="D3543" i="14"/>
  <c r="D3544" i="14"/>
  <c r="D3545" i="14"/>
  <c r="D3546" i="14"/>
  <c r="D3547" i="14"/>
  <c r="D3548" i="14"/>
  <c r="D3549" i="14"/>
  <c r="D3550" i="14"/>
  <c r="D3551" i="14"/>
  <c r="D3552" i="14"/>
  <c r="D3553" i="14"/>
  <c r="D3554" i="14"/>
  <c r="D3555" i="14"/>
  <c r="D3556" i="14"/>
  <c r="D3557" i="14"/>
  <c r="D3558" i="14"/>
  <c r="D3559" i="14"/>
  <c r="D3560" i="14"/>
  <c r="D3561" i="14"/>
  <c r="D3562" i="14"/>
  <c r="D3563" i="14"/>
  <c r="D3564" i="14"/>
  <c r="D3565" i="14"/>
  <c r="D3566" i="14"/>
  <c r="D3567" i="14"/>
  <c r="D3568" i="14"/>
  <c r="D3569" i="14"/>
  <c r="D3570" i="14"/>
  <c r="D3571" i="14"/>
  <c r="D3572" i="14"/>
  <c r="D3573" i="14"/>
  <c r="D3574" i="14"/>
  <c r="D3575" i="14"/>
  <c r="D3576" i="14"/>
  <c r="D3577" i="14"/>
  <c r="D3578" i="14"/>
  <c r="D3579" i="14"/>
  <c r="D3580" i="14"/>
  <c r="D3581" i="14"/>
  <c r="D3582" i="14"/>
  <c r="D3583" i="14"/>
  <c r="D3584" i="14"/>
  <c r="D3585" i="14"/>
  <c r="D3586" i="14"/>
  <c r="D3587" i="14"/>
  <c r="D3588" i="14"/>
  <c r="D3589" i="14"/>
  <c r="D3590" i="14"/>
  <c r="D3591" i="14"/>
  <c r="D3592" i="14"/>
  <c r="D3593" i="14"/>
  <c r="D3594" i="14"/>
  <c r="D3595" i="14"/>
  <c r="D3596" i="14"/>
  <c r="D3597" i="14"/>
  <c r="D3598" i="14"/>
  <c r="D3599" i="14"/>
  <c r="D3600" i="14"/>
  <c r="D3601" i="14"/>
  <c r="D3602" i="14"/>
  <c r="D3603" i="14"/>
  <c r="D3604" i="14"/>
  <c r="D3605" i="14"/>
  <c r="D3606" i="14"/>
  <c r="D3607" i="14"/>
  <c r="D3608" i="14"/>
  <c r="D3609" i="14"/>
  <c r="D3610" i="14"/>
  <c r="D3611" i="14"/>
  <c r="D3612" i="14"/>
  <c r="D3613" i="14"/>
  <c r="D3614" i="14"/>
  <c r="D3615" i="14"/>
  <c r="D3616" i="14"/>
  <c r="D3617" i="14"/>
  <c r="D3618" i="14"/>
  <c r="D3619" i="14"/>
  <c r="D3620" i="14"/>
  <c r="D3621" i="14"/>
  <c r="D3622" i="14"/>
  <c r="D3623" i="14"/>
  <c r="D3624" i="14"/>
  <c r="D3625" i="14"/>
  <c r="D3626" i="14"/>
  <c r="D3627" i="14"/>
  <c r="D3628" i="14"/>
  <c r="D3629" i="14"/>
  <c r="D3630" i="14"/>
  <c r="D3631" i="14"/>
  <c r="D3632" i="14"/>
  <c r="D3633" i="14"/>
  <c r="D3634" i="14"/>
  <c r="D3635" i="14"/>
  <c r="D3636" i="14"/>
  <c r="D3637" i="14"/>
  <c r="D3638" i="14"/>
  <c r="D3639" i="14"/>
  <c r="D3640" i="14"/>
  <c r="D3641" i="14"/>
  <c r="D3642" i="14"/>
  <c r="D3643" i="14"/>
  <c r="D3644" i="14"/>
  <c r="D3645" i="14"/>
  <c r="D3646" i="14"/>
  <c r="D3647" i="14"/>
  <c r="D3648" i="14"/>
  <c r="D3649" i="14"/>
  <c r="D3650" i="14"/>
  <c r="D3651" i="14"/>
  <c r="D3652" i="14"/>
  <c r="D3653" i="14"/>
  <c r="D3654" i="14"/>
  <c r="D3655" i="14"/>
  <c r="D3656" i="14"/>
  <c r="D3657" i="14"/>
  <c r="D3658" i="14"/>
  <c r="D3659" i="14"/>
  <c r="D3660" i="14"/>
  <c r="D3661" i="14"/>
  <c r="D3662" i="14"/>
  <c r="D3663" i="14"/>
  <c r="D3664" i="14"/>
  <c r="D3665" i="14"/>
  <c r="D3666" i="14"/>
  <c r="D3667" i="14"/>
  <c r="D3668" i="14"/>
  <c r="D3669" i="14"/>
  <c r="D3670" i="14"/>
  <c r="D3671" i="14"/>
  <c r="D3672" i="14"/>
  <c r="D3673" i="14"/>
  <c r="D3674" i="14"/>
  <c r="D3675" i="14"/>
  <c r="D3676" i="14"/>
  <c r="D3677" i="14"/>
  <c r="D3678" i="14"/>
  <c r="D3679" i="14"/>
  <c r="D3680" i="14"/>
  <c r="D3681" i="14"/>
  <c r="D3682" i="14"/>
  <c r="D3683" i="14"/>
  <c r="D3684" i="14"/>
  <c r="D3685" i="14"/>
  <c r="D3686" i="14"/>
  <c r="D3687" i="14"/>
  <c r="D3688" i="14"/>
  <c r="D3689" i="14"/>
  <c r="D3690" i="14"/>
  <c r="D3691" i="14"/>
  <c r="D3692" i="14"/>
  <c r="D3693" i="14"/>
  <c r="D3694" i="14"/>
  <c r="D3695" i="14"/>
  <c r="D3696" i="14"/>
  <c r="D3697" i="14"/>
  <c r="D3698" i="14"/>
  <c r="D3699" i="14"/>
  <c r="D3700" i="14"/>
  <c r="D3701" i="14"/>
  <c r="D3702" i="14"/>
  <c r="D3703" i="14"/>
  <c r="D3704" i="14"/>
  <c r="D3705" i="14"/>
  <c r="D3706" i="14"/>
  <c r="D3707" i="14"/>
  <c r="D3708" i="14"/>
  <c r="D3709" i="14"/>
  <c r="D3710" i="14"/>
  <c r="D3711" i="14"/>
  <c r="D3712" i="14"/>
  <c r="D3713" i="14"/>
  <c r="D3714" i="14"/>
  <c r="D3715" i="14"/>
  <c r="D3716" i="14"/>
  <c r="D3717" i="14"/>
  <c r="D3718" i="14"/>
  <c r="D3719" i="14"/>
  <c r="D3720" i="14"/>
  <c r="D3721" i="14"/>
  <c r="D3722" i="14"/>
  <c r="D3723" i="14"/>
  <c r="D3724" i="14"/>
  <c r="D3725" i="14"/>
  <c r="D3726" i="14"/>
  <c r="D3727" i="14"/>
  <c r="D3728" i="14"/>
  <c r="D3729" i="14"/>
  <c r="D3730" i="14"/>
  <c r="D3731" i="14"/>
  <c r="D3732" i="14"/>
  <c r="D3733" i="14"/>
  <c r="D3734" i="14"/>
  <c r="D3735" i="14"/>
  <c r="D3736" i="14"/>
  <c r="D3737" i="14"/>
  <c r="D3738" i="14"/>
  <c r="D3739" i="14"/>
  <c r="D3740" i="14"/>
  <c r="D3741" i="14"/>
  <c r="D3742" i="14"/>
  <c r="D3743" i="14"/>
  <c r="D3744" i="14"/>
  <c r="D3745" i="14"/>
  <c r="D3746" i="14"/>
  <c r="D3747" i="14"/>
  <c r="D3748" i="14"/>
  <c r="D3749" i="14"/>
  <c r="D3750" i="14"/>
  <c r="D3751" i="14"/>
  <c r="D3752" i="14"/>
  <c r="D3753" i="14"/>
  <c r="D3754" i="14"/>
  <c r="D3755" i="14"/>
  <c r="D3756" i="14"/>
  <c r="D3757" i="14"/>
  <c r="D3758" i="14"/>
  <c r="D3759" i="14"/>
  <c r="D3760" i="14"/>
  <c r="D3761" i="14"/>
  <c r="D3762" i="14"/>
  <c r="D3763" i="14"/>
  <c r="D3764" i="14"/>
  <c r="D3765" i="14"/>
  <c r="D3766" i="14"/>
  <c r="D3767" i="14"/>
  <c r="D3768" i="14"/>
  <c r="D3769" i="14"/>
  <c r="D3770" i="14"/>
  <c r="D3771" i="14"/>
  <c r="D3772" i="14"/>
  <c r="D3773" i="14"/>
  <c r="D3774" i="14"/>
  <c r="D3775" i="14"/>
  <c r="D3776" i="14"/>
  <c r="D3777" i="14"/>
  <c r="D3778" i="14"/>
  <c r="D3779" i="14"/>
  <c r="D3780" i="14"/>
  <c r="D3781" i="14"/>
  <c r="D3782" i="14"/>
  <c r="D3783" i="14"/>
  <c r="D3784" i="14"/>
  <c r="D3785" i="14"/>
  <c r="D3786" i="14"/>
  <c r="D3787" i="14"/>
  <c r="D3788" i="14"/>
  <c r="D3789" i="14"/>
  <c r="D3790" i="14"/>
  <c r="D3791" i="14"/>
  <c r="D3792" i="14"/>
  <c r="D3793" i="14"/>
  <c r="D3794" i="14"/>
  <c r="D3795" i="14"/>
  <c r="D3796" i="14"/>
  <c r="D3797" i="14"/>
  <c r="D3798" i="14"/>
  <c r="D3799" i="14"/>
  <c r="D3800" i="14"/>
  <c r="D3801" i="14"/>
  <c r="D3802" i="14"/>
  <c r="D3803" i="14"/>
  <c r="D3804" i="14"/>
  <c r="D3805" i="14"/>
  <c r="D3806" i="14"/>
  <c r="D3807" i="14"/>
  <c r="D3808" i="14"/>
  <c r="D3809" i="14"/>
  <c r="D3810" i="14"/>
  <c r="D3811" i="14"/>
  <c r="D3812" i="14"/>
  <c r="D3813" i="14"/>
  <c r="D3814" i="14"/>
  <c r="D3815" i="14"/>
  <c r="D3816" i="14"/>
  <c r="D3817" i="14"/>
  <c r="D3818" i="14"/>
  <c r="D3819" i="14"/>
  <c r="D3820" i="14"/>
  <c r="D3821" i="14"/>
  <c r="D3822" i="14"/>
  <c r="D3823" i="14"/>
  <c r="D3824" i="14"/>
  <c r="D3825" i="14"/>
  <c r="D3826" i="14"/>
  <c r="D3827" i="14"/>
  <c r="D3828" i="14"/>
  <c r="D3829" i="14"/>
  <c r="D3830" i="14"/>
  <c r="D3831" i="14"/>
  <c r="D3832" i="14"/>
  <c r="D3833" i="14"/>
  <c r="D3834" i="14"/>
  <c r="D3835" i="14"/>
  <c r="D3836" i="14"/>
  <c r="D3837" i="14"/>
  <c r="D3838" i="14"/>
  <c r="D3839" i="14"/>
  <c r="D3840" i="14"/>
  <c r="D3841" i="14"/>
  <c r="D3842" i="14"/>
  <c r="D3843" i="14"/>
  <c r="D3844" i="14"/>
  <c r="D3845" i="14"/>
  <c r="D3846" i="14"/>
  <c r="D3847" i="14"/>
  <c r="D3848" i="14"/>
  <c r="D3849" i="14"/>
  <c r="D3850" i="14"/>
  <c r="D3851" i="14"/>
  <c r="D3852" i="14"/>
  <c r="D3853" i="14"/>
  <c r="D3854" i="14"/>
  <c r="D3855" i="14"/>
  <c r="D3856" i="14"/>
  <c r="D3857" i="14"/>
  <c r="D3858" i="14"/>
  <c r="D3859" i="14"/>
  <c r="D3860" i="14"/>
  <c r="D3861" i="14"/>
  <c r="D3862" i="14"/>
  <c r="D3863" i="14"/>
  <c r="D3864" i="14"/>
  <c r="D3865" i="14"/>
  <c r="D3866" i="14"/>
  <c r="D3867" i="14"/>
  <c r="D3868" i="14"/>
  <c r="D3869" i="14"/>
  <c r="D3870" i="14"/>
  <c r="D3871" i="14"/>
  <c r="D3872" i="14"/>
  <c r="D3873" i="14"/>
  <c r="D3874" i="14"/>
  <c r="D3875" i="14"/>
  <c r="D3876" i="14"/>
  <c r="D3877" i="14"/>
  <c r="D3878" i="14"/>
  <c r="D3879" i="14"/>
  <c r="D3880" i="14"/>
  <c r="D3881" i="14"/>
  <c r="D3882" i="14"/>
  <c r="D3883" i="14"/>
  <c r="D3884" i="14"/>
  <c r="D3885" i="14"/>
  <c r="D3886" i="14"/>
  <c r="D3887" i="14"/>
  <c r="D3888" i="14"/>
  <c r="D3889" i="14"/>
  <c r="D3890" i="14"/>
  <c r="D3891" i="14"/>
  <c r="D3892" i="14"/>
  <c r="D3893" i="14"/>
  <c r="D3894" i="14"/>
  <c r="D3895" i="14"/>
  <c r="D3896" i="14"/>
  <c r="D3897" i="14"/>
  <c r="D3898" i="14"/>
  <c r="D3899" i="14"/>
  <c r="D3900" i="14"/>
  <c r="D3901" i="14"/>
  <c r="D3902" i="14"/>
  <c r="D3903" i="14"/>
  <c r="D3904" i="14"/>
  <c r="D3905" i="14"/>
  <c r="D3906" i="14"/>
  <c r="D3907" i="14"/>
  <c r="D3908" i="14"/>
  <c r="D3909" i="14"/>
  <c r="D3910" i="14"/>
  <c r="D3911" i="14"/>
  <c r="D3912" i="14"/>
  <c r="D3913" i="14"/>
  <c r="D3914" i="14"/>
  <c r="D3915" i="14"/>
  <c r="D3916" i="14"/>
  <c r="D3917" i="14"/>
  <c r="D3918" i="14"/>
  <c r="D3919" i="14"/>
  <c r="D3920" i="14"/>
  <c r="D3921" i="14"/>
  <c r="D3922" i="14"/>
  <c r="D3923" i="14"/>
  <c r="D3924" i="14"/>
  <c r="D3925" i="14"/>
  <c r="D3926" i="14"/>
  <c r="D3927" i="14"/>
  <c r="D3928" i="14"/>
  <c r="D3929" i="14"/>
  <c r="D3930" i="14"/>
  <c r="D3931" i="14"/>
  <c r="D3932" i="14"/>
  <c r="D3933" i="14"/>
  <c r="D3934" i="14"/>
  <c r="D3935" i="14"/>
  <c r="D3936" i="14"/>
  <c r="D3937" i="14"/>
  <c r="D3938" i="14"/>
  <c r="D3939" i="14"/>
  <c r="D3940" i="14"/>
  <c r="D3941" i="14"/>
  <c r="D3942" i="14"/>
  <c r="D3943" i="14"/>
  <c r="D3944" i="14"/>
  <c r="D3945" i="14"/>
  <c r="D3946" i="14"/>
  <c r="D3947" i="14"/>
  <c r="D3948" i="14"/>
  <c r="D3949" i="14"/>
  <c r="D3950" i="14"/>
  <c r="D3951" i="14"/>
  <c r="D3952" i="14"/>
  <c r="D3953" i="14"/>
  <c r="D3954" i="14"/>
  <c r="D3955" i="14"/>
  <c r="D3956" i="14"/>
  <c r="D3957" i="14"/>
  <c r="D3958" i="14"/>
  <c r="D3959" i="14"/>
  <c r="D3960" i="14"/>
  <c r="D3961" i="14"/>
  <c r="D3962" i="14"/>
  <c r="D3963" i="14"/>
  <c r="D3964" i="14"/>
  <c r="D3965" i="14"/>
  <c r="D3966" i="14"/>
  <c r="D3967" i="14"/>
  <c r="D3968" i="14"/>
  <c r="D3969" i="14"/>
  <c r="D3970" i="14"/>
  <c r="D3971" i="14"/>
  <c r="D3972" i="14"/>
  <c r="D3973" i="14"/>
  <c r="D3974" i="14"/>
  <c r="D3975" i="14"/>
  <c r="D3976" i="14"/>
  <c r="D3977" i="14"/>
  <c r="D3978" i="14"/>
  <c r="D3979" i="14"/>
  <c r="D3980" i="14"/>
  <c r="D3981" i="14"/>
  <c r="D3982" i="14"/>
  <c r="D3983" i="14"/>
  <c r="D3984" i="14"/>
  <c r="D3985" i="14"/>
  <c r="D3986" i="14"/>
  <c r="D3987" i="14"/>
  <c r="D3988" i="14"/>
  <c r="D3989" i="14"/>
  <c r="D3990" i="14"/>
  <c r="D3991" i="14"/>
  <c r="D3992" i="14"/>
  <c r="D3993" i="14"/>
  <c r="D3994" i="14"/>
  <c r="D3995" i="14"/>
  <c r="D3996" i="14"/>
  <c r="D3997" i="14"/>
  <c r="D3998" i="14"/>
  <c r="D3999" i="14"/>
  <c r="D4000" i="14"/>
  <c r="D4001" i="14"/>
  <c r="D4002" i="14"/>
  <c r="D4003" i="14"/>
  <c r="D4004" i="14"/>
  <c r="D4005" i="14"/>
  <c r="D4006" i="14"/>
  <c r="D4007" i="14"/>
  <c r="D4008" i="14"/>
  <c r="D4009" i="14"/>
  <c r="D4010" i="14"/>
  <c r="D4011" i="14"/>
  <c r="D4012" i="14"/>
  <c r="D4013" i="14"/>
  <c r="D4014" i="14"/>
  <c r="D4015" i="14"/>
  <c r="D4016" i="14"/>
  <c r="D4017" i="14"/>
  <c r="D4018" i="14"/>
  <c r="D4019" i="14"/>
  <c r="D4020" i="14"/>
  <c r="D4021" i="14"/>
  <c r="D4022" i="14"/>
  <c r="D4023" i="14"/>
  <c r="D4024" i="14"/>
  <c r="D4025" i="14"/>
  <c r="D4026" i="14"/>
  <c r="D4027" i="14"/>
  <c r="D4028" i="14"/>
  <c r="D4029" i="14"/>
  <c r="D4030" i="14"/>
  <c r="D4031" i="14"/>
  <c r="D4032" i="14"/>
  <c r="D4033" i="14"/>
  <c r="D4034" i="14"/>
  <c r="D4035" i="14"/>
  <c r="D4036" i="14"/>
  <c r="D4037" i="14"/>
  <c r="D4038" i="14"/>
  <c r="D4039" i="14"/>
  <c r="D4040" i="14"/>
  <c r="D4041" i="14"/>
  <c r="D4042" i="14"/>
  <c r="D4043" i="14"/>
  <c r="D4044" i="14"/>
  <c r="D4045" i="14"/>
  <c r="D4046" i="14"/>
  <c r="D4047" i="14"/>
  <c r="D4048" i="14"/>
  <c r="D4049" i="14"/>
  <c r="D4050" i="14"/>
  <c r="D4051" i="14"/>
  <c r="D4052" i="14"/>
  <c r="D4053" i="14"/>
  <c r="D4054" i="14"/>
  <c r="D4055" i="14"/>
  <c r="D4056" i="14"/>
  <c r="D4057" i="14"/>
  <c r="D4058" i="14"/>
  <c r="D4059" i="14"/>
  <c r="D4060" i="14"/>
  <c r="D4061" i="14"/>
  <c r="D4062" i="14"/>
  <c r="D4063" i="14"/>
  <c r="D4064" i="14"/>
  <c r="D4065" i="14"/>
  <c r="D4066" i="14"/>
  <c r="D4067" i="14"/>
  <c r="D4068" i="14"/>
  <c r="D4069" i="14"/>
  <c r="D4070" i="14"/>
  <c r="D4071" i="14"/>
  <c r="D4072" i="14"/>
  <c r="D4073" i="14"/>
  <c r="D4074" i="14"/>
  <c r="D4075" i="14"/>
  <c r="D4076" i="14"/>
  <c r="D4077" i="14"/>
  <c r="D4078" i="14"/>
  <c r="D4079" i="14"/>
  <c r="D4080" i="14"/>
  <c r="D4081" i="14"/>
  <c r="D4082" i="14"/>
  <c r="D4083" i="14"/>
  <c r="D4084" i="14"/>
  <c r="D4085" i="14"/>
  <c r="D4086" i="14"/>
  <c r="D4087" i="14"/>
  <c r="D4088" i="14"/>
  <c r="D4089" i="14"/>
  <c r="D4090" i="14"/>
  <c r="D4091" i="14"/>
  <c r="D4092" i="14"/>
  <c r="D4093" i="14"/>
  <c r="D4094" i="14"/>
  <c r="D4095" i="14"/>
  <c r="D4096" i="14"/>
  <c r="D4097" i="14"/>
  <c r="D4098" i="14"/>
  <c r="D4099" i="14"/>
  <c r="D4100" i="14"/>
  <c r="D4101" i="14"/>
  <c r="D4102" i="14"/>
  <c r="D4103" i="14"/>
  <c r="D4104" i="14"/>
  <c r="D4105" i="14"/>
  <c r="D4106" i="14"/>
  <c r="D4107" i="14"/>
  <c r="D4108" i="14"/>
  <c r="D4109" i="14"/>
  <c r="D4110" i="14"/>
  <c r="D4111" i="14"/>
  <c r="D4112" i="14"/>
  <c r="D4113" i="14"/>
  <c r="D4114" i="14"/>
  <c r="D4115" i="14"/>
  <c r="D4116" i="14"/>
  <c r="D4117" i="14"/>
  <c r="D4118" i="14"/>
  <c r="D4119" i="14"/>
  <c r="D4120" i="14"/>
  <c r="D4121" i="14"/>
  <c r="D4122" i="14"/>
  <c r="D4123" i="14"/>
  <c r="D4124" i="14"/>
  <c r="D4125" i="14"/>
  <c r="D4126" i="14"/>
  <c r="D4127" i="14"/>
  <c r="D4128" i="14"/>
  <c r="D4129" i="14"/>
  <c r="D4130" i="14"/>
  <c r="D4131" i="14"/>
  <c r="D4132" i="14"/>
  <c r="D4133" i="14"/>
  <c r="D4134" i="14"/>
  <c r="D4135" i="14"/>
  <c r="D4136" i="14"/>
  <c r="D4137" i="14"/>
  <c r="D4138" i="14"/>
  <c r="D4139" i="14"/>
  <c r="D4140" i="14"/>
  <c r="D4141" i="14"/>
  <c r="D4142" i="14"/>
  <c r="D4143" i="14"/>
  <c r="D4144" i="14"/>
  <c r="D4145" i="14"/>
  <c r="D4146" i="14"/>
  <c r="D4147" i="14"/>
  <c r="D4148" i="14"/>
  <c r="D4149" i="14"/>
  <c r="D4150" i="14"/>
  <c r="D4151" i="14"/>
  <c r="D4152" i="14"/>
  <c r="D4153" i="14"/>
  <c r="D4154" i="14"/>
  <c r="D4155" i="14"/>
  <c r="D4156" i="14"/>
  <c r="D4157" i="14"/>
  <c r="D4158" i="14"/>
  <c r="D4159" i="14"/>
  <c r="D4160" i="14"/>
  <c r="D4161" i="14"/>
  <c r="D4162" i="14"/>
  <c r="D4163" i="14"/>
  <c r="D4164" i="14"/>
  <c r="D4165" i="14"/>
  <c r="D4166" i="14"/>
  <c r="D4167" i="14"/>
  <c r="D4168" i="14"/>
  <c r="D4169" i="14"/>
  <c r="D4170" i="14"/>
  <c r="D4171" i="14"/>
  <c r="D4172" i="14"/>
  <c r="D4173" i="14"/>
  <c r="D4174" i="14"/>
  <c r="D4175" i="14"/>
  <c r="D4176" i="14"/>
  <c r="D4177" i="14"/>
  <c r="D4178" i="14"/>
  <c r="D4179" i="14"/>
  <c r="D4180" i="14"/>
  <c r="D4181" i="14"/>
  <c r="D4182" i="14"/>
  <c r="D4183" i="14"/>
  <c r="D4184" i="14"/>
  <c r="D4185" i="14"/>
  <c r="D4186" i="14"/>
  <c r="D4187" i="14"/>
  <c r="D4188" i="14"/>
  <c r="D4189" i="14"/>
  <c r="D4190" i="14"/>
  <c r="D4191" i="14"/>
  <c r="D4192" i="14"/>
  <c r="D4193" i="14"/>
  <c r="D4194" i="14"/>
  <c r="D4195" i="14"/>
  <c r="D4196" i="14"/>
  <c r="D4197" i="14"/>
  <c r="D4198" i="14"/>
  <c r="D4199" i="14"/>
  <c r="D4200" i="14"/>
  <c r="D4201" i="14"/>
  <c r="D4202" i="14"/>
  <c r="D4203" i="14"/>
  <c r="D4204" i="14"/>
  <c r="D4205" i="14"/>
  <c r="D4206" i="14"/>
  <c r="D4207" i="14"/>
  <c r="D4208" i="14"/>
  <c r="D4209" i="14"/>
  <c r="D4210" i="14"/>
  <c r="D4211" i="14"/>
  <c r="D4212" i="14"/>
  <c r="D4213" i="14"/>
  <c r="D4214" i="14"/>
  <c r="D4215" i="14"/>
  <c r="D4216" i="14"/>
  <c r="D4217" i="14"/>
  <c r="D4218" i="14"/>
  <c r="D4219" i="14"/>
  <c r="D4220" i="14"/>
  <c r="D4221" i="14"/>
  <c r="D4222" i="14"/>
  <c r="D4223" i="14"/>
  <c r="D4224" i="14"/>
  <c r="D4225" i="14"/>
  <c r="D4226" i="14"/>
  <c r="D4227" i="14"/>
  <c r="D4228" i="14"/>
  <c r="D4229" i="14"/>
  <c r="D4230" i="14"/>
  <c r="D4231" i="14"/>
  <c r="D4232" i="14"/>
  <c r="D4233" i="14"/>
  <c r="D4234" i="14"/>
  <c r="D4235" i="14"/>
  <c r="D4236" i="14"/>
  <c r="D4237" i="14"/>
  <c r="D4238" i="14"/>
  <c r="D4239" i="14"/>
  <c r="D4240" i="14"/>
  <c r="D4241" i="14"/>
  <c r="D4242" i="14"/>
  <c r="D4243" i="14"/>
  <c r="D4244" i="14"/>
  <c r="D4245" i="14"/>
  <c r="D4246" i="14"/>
  <c r="D4247" i="14"/>
  <c r="D4248" i="14"/>
  <c r="D4249" i="14"/>
  <c r="D4250" i="14"/>
  <c r="D4251" i="14"/>
  <c r="D4252" i="14"/>
  <c r="D4253" i="14"/>
  <c r="D4254" i="14"/>
  <c r="D4255" i="14"/>
  <c r="D4256" i="14"/>
  <c r="D4257" i="14"/>
  <c r="D4258" i="14"/>
  <c r="D4259" i="14"/>
  <c r="D4260" i="14"/>
  <c r="D4261" i="14"/>
  <c r="D4262" i="14"/>
  <c r="D4263" i="14"/>
  <c r="D4264" i="14"/>
  <c r="D4265" i="14"/>
  <c r="D4266" i="14"/>
  <c r="D4267" i="14"/>
  <c r="D4268" i="14"/>
  <c r="D4269" i="14"/>
  <c r="D4270" i="14"/>
  <c r="D4271" i="14"/>
  <c r="D4272" i="14"/>
  <c r="D4273" i="14"/>
  <c r="D4274" i="14"/>
  <c r="D4275" i="14"/>
  <c r="D4276" i="14"/>
  <c r="D4277" i="14"/>
  <c r="D4278" i="14"/>
  <c r="D4279" i="14"/>
  <c r="D4280" i="14"/>
  <c r="D4281" i="14"/>
  <c r="D4282" i="14"/>
  <c r="D4283" i="14"/>
  <c r="D4284" i="14"/>
  <c r="D4285" i="14"/>
  <c r="D4286" i="14"/>
  <c r="D4287" i="14"/>
  <c r="D4288" i="14"/>
  <c r="D4289" i="14"/>
  <c r="D4290" i="14"/>
  <c r="D4291" i="14"/>
  <c r="D4292" i="14"/>
  <c r="D4293" i="14"/>
  <c r="D4294" i="14"/>
  <c r="D4295" i="14"/>
  <c r="D4296" i="14"/>
  <c r="D4297" i="14"/>
  <c r="D4298" i="14"/>
  <c r="D4299" i="14"/>
  <c r="D4300" i="14"/>
  <c r="D4301" i="14"/>
  <c r="D4302" i="14"/>
  <c r="D4303" i="14"/>
  <c r="D4304" i="14"/>
  <c r="D4305" i="14"/>
  <c r="D4306" i="14"/>
  <c r="D4307" i="14"/>
  <c r="D4308" i="14"/>
  <c r="D4309" i="14"/>
  <c r="D4310" i="14"/>
  <c r="D4311" i="14"/>
  <c r="D4312" i="14"/>
  <c r="D4313" i="14"/>
  <c r="D4314" i="14"/>
  <c r="D4315" i="14"/>
  <c r="D4316" i="14"/>
  <c r="D4317" i="14"/>
  <c r="D4318" i="14"/>
  <c r="D4319" i="14"/>
  <c r="D4320" i="14"/>
  <c r="D4321" i="14"/>
  <c r="D4322" i="14"/>
  <c r="D4323" i="14"/>
  <c r="D4324" i="14"/>
  <c r="D4325" i="14"/>
  <c r="D4326" i="14"/>
  <c r="D4327" i="14"/>
  <c r="D4328" i="14"/>
  <c r="D4329" i="14"/>
  <c r="D4330" i="14"/>
  <c r="D4331" i="14"/>
  <c r="D4332" i="14"/>
  <c r="D4333" i="14"/>
  <c r="D4334" i="14"/>
  <c r="D4335" i="14"/>
  <c r="D4336" i="14"/>
  <c r="D4337" i="14"/>
  <c r="D4338" i="14"/>
  <c r="D4339" i="14"/>
  <c r="D4340" i="14"/>
  <c r="D4341" i="14"/>
  <c r="D4342" i="14"/>
  <c r="D4343" i="14"/>
  <c r="D4344" i="14"/>
  <c r="D4345" i="14"/>
  <c r="D4346" i="14"/>
  <c r="D4347" i="14"/>
  <c r="D4348" i="14"/>
  <c r="D4349" i="14"/>
  <c r="D4350" i="14"/>
  <c r="D4351" i="14"/>
  <c r="D4352" i="14"/>
  <c r="D4353" i="14"/>
  <c r="D4354" i="14"/>
  <c r="D4355" i="14"/>
  <c r="D4356" i="14"/>
  <c r="D4357" i="14"/>
  <c r="D4358" i="14"/>
  <c r="D4359" i="14"/>
  <c r="D4360" i="14"/>
  <c r="D4361" i="14"/>
  <c r="D4362" i="14"/>
  <c r="D4363" i="14"/>
  <c r="D4364" i="14"/>
  <c r="D4365" i="14"/>
  <c r="D4366" i="14"/>
  <c r="D4367" i="14"/>
  <c r="D4368" i="14"/>
  <c r="D4369" i="14"/>
  <c r="D4370" i="14"/>
  <c r="D4371" i="14"/>
  <c r="D4372" i="14"/>
  <c r="D4373" i="14"/>
  <c r="D4374" i="14"/>
  <c r="D4375" i="14"/>
  <c r="D4376" i="14"/>
  <c r="D4377" i="14"/>
  <c r="D4378" i="14"/>
  <c r="D4379" i="14"/>
  <c r="D4380" i="14"/>
  <c r="D4381" i="14"/>
  <c r="D4382" i="14"/>
  <c r="D4383" i="14"/>
  <c r="D4384" i="14"/>
  <c r="D4385" i="14"/>
  <c r="D4386" i="14"/>
  <c r="D4387" i="14"/>
  <c r="D4388" i="14"/>
  <c r="D4389" i="14"/>
  <c r="D4390" i="14"/>
  <c r="D4391" i="14"/>
  <c r="D4392" i="14"/>
  <c r="D4393" i="14"/>
  <c r="D4394" i="14"/>
  <c r="D4395" i="14"/>
  <c r="D4396" i="14"/>
  <c r="D4397" i="14"/>
  <c r="D4398" i="14"/>
  <c r="D4399" i="14"/>
  <c r="D4400" i="14"/>
  <c r="D4401" i="14"/>
  <c r="D4402" i="14"/>
  <c r="D4403" i="14"/>
  <c r="D4404" i="14"/>
  <c r="D4405" i="14"/>
  <c r="D4406" i="14"/>
  <c r="D4407" i="14"/>
  <c r="D4408" i="14"/>
  <c r="D4409" i="14"/>
  <c r="D4410" i="14"/>
  <c r="D4411" i="14"/>
  <c r="D4412" i="14"/>
  <c r="D4413" i="14"/>
  <c r="D4414" i="14"/>
  <c r="D4415" i="14"/>
  <c r="D4416" i="14"/>
  <c r="D4417" i="14"/>
  <c r="D4418" i="14"/>
  <c r="D4419" i="14"/>
  <c r="D4420" i="14"/>
  <c r="D4421" i="14"/>
  <c r="D4422" i="14"/>
  <c r="D4423" i="14"/>
  <c r="D4424" i="14"/>
  <c r="D4425" i="14"/>
  <c r="D4426" i="14"/>
  <c r="D4427" i="14"/>
  <c r="D4428" i="14"/>
  <c r="D4429" i="14"/>
  <c r="D4430" i="14"/>
  <c r="D4431" i="14"/>
  <c r="D4432" i="14"/>
  <c r="D4433" i="14"/>
  <c r="D4434" i="14"/>
  <c r="D4435" i="14"/>
  <c r="D4436" i="14"/>
  <c r="D4437" i="14"/>
  <c r="D4438" i="14"/>
  <c r="D4439" i="14"/>
  <c r="D4440" i="14"/>
  <c r="D4441" i="14"/>
  <c r="D4442" i="14"/>
  <c r="D4443" i="14"/>
  <c r="D4444" i="14"/>
  <c r="D4445" i="14"/>
  <c r="D4446" i="14"/>
  <c r="D4447" i="14"/>
  <c r="D4448" i="14"/>
  <c r="D4449" i="14"/>
  <c r="D4450" i="14"/>
  <c r="D4451" i="14"/>
  <c r="D4452" i="14"/>
  <c r="D4453" i="14"/>
  <c r="D4454" i="14"/>
  <c r="D4455" i="14"/>
  <c r="D4456" i="14"/>
  <c r="D4457" i="14"/>
  <c r="D4458" i="14"/>
  <c r="D4459" i="14"/>
  <c r="D4460" i="14"/>
  <c r="D4461" i="14"/>
  <c r="D4462" i="14"/>
  <c r="D4463" i="14"/>
  <c r="D4464" i="14"/>
  <c r="D4465" i="14"/>
  <c r="D4466" i="14"/>
  <c r="D4467" i="14"/>
  <c r="D4468" i="14"/>
  <c r="D4469" i="14"/>
  <c r="D4470" i="14"/>
  <c r="D4471" i="14"/>
  <c r="D4472" i="14"/>
  <c r="D4473" i="14"/>
  <c r="D4474" i="14"/>
  <c r="D4475" i="14"/>
  <c r="D4476" i="14"/>
  <c r="D4477" i="14"/>
  <c r="D4478" i="14"/>
  <c r="D4479" i="14"/>
  <c r="D4480" i="14"/>
  <c r="D4481" i="14"/>
  <c r="D4482" i="14"/>
  <c r="D4483" i="14"/>
  <c r="D4484" i="14"/>
  <c r="D4485" i="14"/>
  <c r="D4486" i="14"/>
  <c r="D4487" i="14"/>
  <c r="D4488" i="14"/>
  <c r="D4489" i="14"/>
  <c r="D4490" i="14"/>
  <c r="D4491" i="14"/>
  <c r="D4492" i="14"/>
  <c r="D4493" i="14"/>
  <c r="D4494" i="14"/>
  <c r="D4495" i="14"/>
  <c r="D4496" i="14"/>
  <c r="D4497" i="14"/>
  <c r="D4498" i="14"/>
  <c r="D4499" i="14"/>
  <c r="D4500" i="14"/>
  <c r="D4501" i="14"/>
  <c r="D4502" i="14"/>
  <c r="D4503" i="14"/>
  <c r="D4504" i="14"/>
  <c r="D4505" i="14"/>
  <c r="D4506" i="14"/>
  <c r="D4507" i="14"/>
  <c r="D4508" i="14"/>
  <c r="D4509" i="14"/>
  <c r="D4510" i="14"/>
  <c r="D4511" i="14"/>
  <c r="D4512" i="14"/>
  <c r="D4513" i="14"/>
  <c r="D4514" i="14"/>
  <c r="D4515" i="14"/>
  <c r="D4516" i="14"/>
  <c r="D4517" i="14"/>
  <c r="D4518" i="14"/>
  <c r="D4519" i="14"/>
  <c r="D4520" i="14"/>
  <c r="D4521" i="14"/>
  <c r="D4522" i="14"/>
  <c r="D4523" i="14"/>
  <c r="D4524" i="14"/>
  <c r="D4525" i="14"/>
  <c r="D4526" i="14"/>
  <c r="D4527" i="14"/>
  <c r="D4528" i="14"/>
  <c r="D4529" i="14"/>
  <c r="D4530" i="14"/>
  <c r="D4531" i="14"/>
  <c r="D4532" i="14"/>
  <c r="D4533" i="14"/>
  <c r="D4534" i="14"/>
  <c r="D4535" i="14"/>
  <c r="D4536" i="14"/>
  <c r="D4537" i="14"/>
  <c r="D4538" i="14"/>
  <c r="D4539" i="14"/>
  <c r="D4540" i="14"/>
  <c r="D4541" i="14"/>
  <c r="D4542" i="14"/>
  <c r="D4543" i="14"/>
  <c r="D4544" i="14"/>
  <c r="D4545" i="14"/>
  <c r="D4546" i="14"/>
  <c r="D4547" i="14"/>
  <c r="D4548" i="14"/>
  <c r="D4549" i="14"/>
  <c r="D4550" i="14"/>
  <c r="D4551" i="14"/>
  <c r="D4552" i="14"/>
  <c r="D4553" i="14"/>
  <c r="D4554" i="14"/>
  <c r="D4555" i="14"/>
  <c r="D4556" i="14"/>
  <c r="D4557" i="14"/>
  <c r="D4558" i="14"/>
  <c r="D4559" i="14"/>
  <c r="D4560" i="14"/>
  <c r="D4561" i="14"/>
  <c r="D4562" i="14"/>
  <c r="D4563" i="14"/>
  <c r="D4564" i="14"/>
  <c r="D4565" i="14"/>
  <c r="D4566" i="14"/>
  <c r="D4567" i="14"/>
  <c r="D4568" i="14"/>
  <c r="D4569" i="14"/>
  <c r="D4570" i="14"/>
  <c r="D4571" i="14"/>
  <c r="D4572" i="14"/>
  <c r="D4573" i="14"/>
  <c r="D4574" i="14"/>
  <c r="D4575" i="14"/>
  <c r="D4576" i="14"/>
  <c r="D4577" i="14"/>
  <c r="D4578" i="14"/>
  <c r="D4579" i="14"/>
  <c r="D4580" i="14"/>
  <c r="D4581" i="14"/>
  <c r="D4582" i="14"/>
  <c r="D4583" i="14"/>
  <c r="D4584" i="14"/>
  <c r="D4585" i="14"/>
  <c r="D4586" i="14"/>
  <c r="D4587" i="14"/>
  <c r="D4588" i="14"/>
  <c r="D4589" i="14"/>
  <c r="D4590" i="14"/>
  <c r="D4591" i="14"/>
  <c r="D4592" i="14"/>
  <c r="D4593" i="14"/>
  <c r="D4594" i="14"/>
  <c r="D4595" i="14"/>
  <c r="D4596" i="14"/>
  <c r="D4597" i="14"/>
  <c r="D4598" i="14"/>
  <c r="D4599" i="14"/>
  <c r="D4600" i="14"/>
  <c r="D4601" i="14"/>
  <c r="D4602" i="14"/>
  <c r="D4603" i="14"/>
  <c r="D4604" i="14"/>
  <c r="D4605" i="14"/>
  <c r="D4606" i="14"/>
  <c r="D4607" i="14"/>
  <c r="D4608" i="14"/>
  <c r="D4609" i="14"/>
  <c r="D4610" i="14"/>
  <c r="D4611" i="14"/>
  <c r="D4612" i="14"/>
  <c r="D4613" i="14"/>
  <c r="D4614" i="14"/>
  <c r="D4615" i="14"/>
  <c r="D4616" i="14"/>
  <c r="D4617" i="14"/>
  <c r="D4618" i="14"/>
  <c r="D4619" i="14"/>
  <c r="D4620" i="14"/>
  <c r="D4621" i="14"/>
  <c r="D4622" i="14"/>
  <c r="D4623" i="14"/>
  <c r="D4624" i="14"/>
  <c r="D4625" i="14"/>
  <c r="D4626" i="14"/>
  <c r="D4627" i="14"/>
  <c r="D4628" i="14"/>
  <c r="D4629" i="14"/>
  <c r="D4630" i="14"/>
  <c r="D4631" i="14"/>
  <c r="D4632" i="14"/>
  <c r="D4633" i="14"/>
  <c r="D4634" i="14"/>
  <c r="D4635" i="14"/>
  <c r="D4636" i="14"/>
  <c r="D4637" i="14"/>
  <c r="D4638" i="14"/>
  <c r="D4639" i="14"/>
  <c r="D4640" i="14"/>
  <c r="D4641" i="14"/>
  <c r="D4642" i="14"/>
  <c r="D4643" i="14"/>
  <c r="D4644" i="14"/>
  <c r="D4645" i="14"/>
  <c r="D4646" i="14"/>
  <c r="D4647" i="14"/>
  <c r="D4648" i="14"/>
  <c r="D4649" i="14"/>
  <c r="D4650" i="14"/>
  <c r="D4651" i="14"/>
  <c r="D4652" i="14"/>
  <c r="D4653" i="14"/>
  <c r="D4654" i="14"/>
  <c r="D4655" i="14"/>
  <c r="D4656" i="14"/>
  <c r="D4657" i="14"/>
  <c r="D4658" i="14"/>
  <c r="D4659" i="14"/>
  <c r="D4660" i="14"/>
  <c r="D4661" i="14"/>
  <c r="D4662" i="14"/>
  <c r="D4663" i="14"/>
  <c r="D4664" i="14"/>
  <c r="D4665" i="14"/>
  <c r="D4666" i="14"/>
  <c r="D4667" i="14"/>
  <c r="D4668" i="14"/>
  <c r="D4669" i="14"/>
  <c r="D4670" i="14"/>
  <c r="D4671" i="14"/>
  <c r="D4672" i="14"/>
  <c r="D4673" i="14"/>
  <c r="D4674" i="14"/>
  <c r="D4675" i="14"/>
  <c r="D4676" i="14"/>
  <c r="D4677" i="14"/>
  <c r="D4678" i="14"/>
  <c r="D4679" i="14"/>
  <c r="D4680" i="14"/>
  <c r="D4681" i="14"/>
  <c r="D4682" i="14"/>
  <c r="D4683" i="14"/>
  <c r="D4684" i="14"/>
  <c r="D4685" i="14"/>
  <c r="D4686" i="14"/>
  <c r="D4687" i="14"/>
  <c r="D4688" i="14"/>
  <c r="D4689" i="14"/>
  <c r="D4690" i="14"/>
  <c r="D4691" i="14"/>
  <c r="D4692" i="14"/>
  <c r="D4693" i="14"/>
  <c r="D4694" i="14"/>
  <c r="D4695" i="14"/>
  <c r="D4696" i="14"/>
  <c r="D4697" i="14"/>
  <c r="D4698" i="14"/>
  <c r="D4699" i="14"/>
  <c r="D4700" i="14"/>
  <c r="D4701" i="14"/>
  <c r="D4702" i="14"/>
  <c r="D4703" i="14"/>
  <c r="D4704" i="14"/>
  <c r="D4705" i="14"/>
  <c r="D4706" i="14"/>
  <c r="D4707" i="14"/>
  <c r="D4708" i="14"/>
  <c r="D4709" i="14"/>
  <c r="D4710" i="14"/>
  <c r="D4711" i="14"/>
  <c r="D4712" i="14"/>
  <c r="D4713" i="14"/>
  <c r="D4714" i="14"/>
  <c r="D4715" i="14"/>
  <c r="D4716" i="14"/>
  <c r="D4717" i="14"/>
  <c r="D4718" i="14"/>
  <c r="D4719" i="14"/>
  <c r="D4720" i="14"/>
  <c r="D4721" i="14"/>
  <c r="D4722" i="14"/>
  <c r="D4723" i="14"/>
  <c r="D4724" i="14"/>
  <c r="D4725" i="14"/>
  <c r="D4726" i="14"/>
  <c r="D4727" i="14"/>
  <c r="D4728" i="14"/>
  <c r="D4729" i="14"/>
  <c r="D4730" i="14"/>
  <c r="D4731" i="14"/>
  <c r="D4732" i="14"/>
  <c r="D4733" i="14"/>
  <c r="D4734" i="14"/>
  <c r="D4735" i="14"/>
  <c r="D4736" i="14"/>
  <c r="D4737" i="14"/>
  <c r="D4738" i="14"/>
  <c r="D4739" i="14"/>
  <c r="D4740" i="14"/>
  <c r="D4741" i="14"/>
  <c r="D4742" i="14"/>
  <c r="D4743" i="14"/>
  <c r="D4744" i="14"/>
  <c r="D4745" i="14"/>
  <c r="D4746" i="14"/>
  <c r="D4747" i="14"/>
  <c r="D4748" i="14"/>
  <c r="D4749" i="14"/>
  <c r="D4750" i="14"/>
  <c r="D4751" i="14"/>
  <c r="D4752" i="14"/>
  <c r="D4753" i="14"/>
  <c r="D4754" i="14"/>
  <c r="D4755" i="14"/>
  <c r="D4756" i="14"/>
  <c r="D4757" i="14"/>
  <c r="D4758" i="14"/>
  <c r="D4759" i="14"/>
  <c r="D4760" i="14"/>
  <c r="D4761" i="14"/>
  <c r="D4762" i="14"/>
  <c r="D4763" i="14"/>
  <c r="D4764" i="14"/>
  <c r="D4765" i="14"/>
  <c r="D4766" i="14"/>
  <c r="D4767" i="14"/>
  <c r="D4768" i="14"/>
  <c r="D4769" i="14"/>
  <c r="D4770" i="14"/>
  <c r="D4771" i="14"/>
  <c r="D4772" i="14"/>
  <c r="D4773" i="14"/>
  <c r="D4774" i="14"/>
  <c r="D4775" i="14"/>
  <c r="D4776" i="14"/>
  <c r="D4777" i="14"/>
  <c r="D4778" i="14"/>
  <c r="D4779" i="14"/>
  <c r="D4780" i="14"/>
  <c r="D4781" i="14"/>
  <c r="D4782" i="14"/>
  <c r="D4783" i="14"/>
  <c r="D4784" i="14"/>
  <c r="D4785" i="14"/>
  <c r="D4786" i="14"/>
  <c r="D4787" i="14"/>
  <c r="D4788" i="14"/>
  <c r="D4789" i="14"/>
  <c r="D4790" i="14"/>
  <c r="D4791" i="14"/>
  <c r="D4792" i="14"/>
  <c r="D4793" i="14"/>
  <c r="D4794" i="14"/>
  <c r="D4795" i="14"/>
  <c r="D4796" i="14"/>
  <c r="D4797" i="14"/>
  <c r="D4798" i="14"/>
  <c r="D4799" i="14"/>
  <c r="D4800" i="14"/>
  <c r="D4801" i="14"/>
  <c r="D4802" i="14"/>
  <c r="D4803" i="14"/>
  <c r="D4804" i="14"/>
  <c r="D4805" i="14"/>
  <c r="D4806" i="14"/>
  <c r="D4807" i="14"/>
  <c r="D4808" i="14"/>
  <c r="D4809" i="14"/>
  <c r="D4810" i="14"/>
  <c r="D4811" i="14"/>
  <c r="D4812" i="14"/>
  <c r="D4813" i="14"/>
  <c r="D4814" i="14"/>
  <c r="D4815" i="14"/>
  <c r="D4816" i="14"/>
  <c r="D4817" i="14"/>
  <c r="D4818" i="14"/>
  <c r="D4819" i="14"/>
  <c r="D4820" i="14"/>
  <c r="D4821" i="14"/>
  <c r="D4822" i="14"/>
  <c r="D4823" i="14"/>
  <c r="D4824" i="14"/>
  <c r="D4825" i="14"/>
  <c r="D4826" i="14"/>
  <c r="D4827" i="14"/>
  <c r="D4828" i="14"/>
  <c r="D4829" i="14"/>
  <c r="D4830" i="14"/>
  <c r="D4831" i="14"/>
  <c r="D4832" i="14"/>
  <c r="D4833" i="14"/>
  <c r="D4834" i="14"/>
  <c r="D4835" i="14"/>
  <c r="D4836" i="14"/>
  <c r="D4837" i="14"/>
  <c r="D4838" i="14"/>
  <c r="D4839" i="14"/>
  <c r="D4840" i="14"/>
  <c r="D4841" i="14"/>
  <c r="D4842" i="14"/>
  <c r="D4843" i="14"/>
  <c r="D4844" i="14"/>
  <c r="D4845" i="14"/>
  <c r="D4846" i="14"/>
  <c r="D4847" i="14"/>
  <c r="D4848" i="14"/>
  <c r="D4849" i="14"/>
  <c r="D4850" i="14"/>
  <c r="D4851" i="14"/>
  <c r="D4852" i="14"/>
  <c r="D4853" i="14"/>
  <c r="D4854" i="14"/>
  <c r="D4855" i="14"/>
  <c r="D4856" i="14"/>
  <c r="D4857" i="14"/>
  <c r="D4858" i="14"/>
  <c r="D4859" i="14"/>
  <c r="D4860" i="14"/>
  <c r="D4861" i="14"/>
  <c r="D4862" i="14"/>
  <c r="D4863" i="14"/>
  <c r="D4864" i="14"/>
  <c r="D4865" i="14"/>
  <c r="D4866" i="14"/>
  <c r="D4867" i="14"/>
  <c r="D4868" i="14"/>
  <c r="D4869" i="14"/>
  <c r="D4870" i="14"/>
  <c r="D4871" i="14"/>
  <c r="D4872" i="14"/>
  <c r="D4873" i="14"/>
  <c r="D4874" i="14"/>
  <c r="D4875" i="14"/>
  <c r="D4876" i="14"/>
  <c r="D4877" i="14"/>
  <c r="D4878" i="14"/>
  <c r="D4879" i="14"/>
  <c r="D4880" i="14"/>
  <c r="D4881" i="14"/>
  <c r="D4882" i="14"/>
  <c r="D4883" i="14"/>
  <c r="D4884" i="14"/>
  <c r="D4885" i="14"/>
  <c r="D4886" i="14"/>
  <c r="D4887" i="14"/>
  <c r="D4888" i="14"/>
  <c r="D4889" i="14"/>
  <c r="D4890" i="14"/>
  <c r="D4891" i="14"/>
  <c r="D4892" i="14"/>
  <c r="D4893" i="14"/>
  <c r="D4894" i="14"/>
  <c r="D4895" i="14"/>
  <c r="D4896" i="14"/>
  <c r="D4897" i="14"/>
  <c r="D4898" i="14"/>
  <c r="D4899" i="14"/>
  <c r="D4900" i="14"/>
  <c r="D4901" i="14"/>
  <c r="D4902" i="14"/>
  <c r="D4903" i="14"/>
  <c r="D4904" i="14"/>
  <c r="D4905" i="14"/>
  <c r="D4906" i="14"/>
  <c r="D4907" i="14"/>
  <c r="D4908" i="14"/>
  <c r="D4909" i="14"/>
  <c r="D4910" i="14"/>
  <c r="D4911" i="14"/>
  <c r="D4912" i="14"/>
  <c r="D4913" i="14"/>
  <c r="D4914" i="14"/>
  <c r="D4915" i="14"/>
  <c r="D4916" i="14"/>
  <c r="D4917" i="14"/>
  <c r="D4918" i="14"/>
  <c r="D4919" i="14"/>
  <c r="D4920" i="14"/>
  <c r="D4921" i="14"/>
  <c r="D4922" i="14"/>
  <c r="D4923" i="14"/>
  <c r="D4924" i="14"/>
  <c r="D4925" i="14"/>
  <c r="D4926" i="14"/>
  <c r="D4927" i="14"/>
  <c r="D4928" i="14"/>
  <c r="D4929" i="14"/>
  <c r="D4930" i="14"/>
  <c r="D4931" i="14"/>
  <c r="D4932" i="14"/>
  <c r="D4933" i="14"/>
  <c r="D4934" i="14"/>
  <c r="D4935" i="14"/>
  <c r="D4936" i="14"/>
  <c r="D4937" i="14"/>
  <c r="D4938" i="14"/>
  <c r="D4939" i="14"/>
  <c r="D4940" i="14"/>
  <c r="D4941" i="14"/>
  <c r="D4942" i="14"/>
  <c r="D4943" i="14"/>
  <c r="D4944" i="14"/>
  <c r="D4945" i="14"/>
  <c r="D4946" i="14"/>
  <c r="D4947" i="14"/>
  <c r="D4948" i="14"/>
  <c r="D4949" i="14"/>
  <c r="D4950" i="14"/>
  <c r="D4951" i="14"/>
  <c r="D4952" i="14"/>
  <c r="D4953" i="14"/>
  <c r="D4954" i="14"/>
  <c r="D4955" i="14"/>
  <c r="D4956" i="14"/>
  <c r="D4957" i="14"/>
  <c r="D4958" i="14"/>
  <c r="D4959" i="14"/>
  <c r="D4960" i="14"/>
  <c r="D4961" i="14"/>
  <c r="D4962" i="14"/>
  <c r="D4963" i="14"/>
  <c r="D4964" i="14"/>
  <c r="D4965" i="14"/>
  <c r="D4966" i="14"/>
  <c r="D4967" i="14"/>
  <c r="D4968" i="14"/>
  <c r="D4969" i="14"/>
  <c r="D4970" i="14"/>
  <c r="D4971" i="14"/>
  <c r="D4972" i="14"/>
  <c r="D4973" i="14"/>
  <c r="D4974" i="14"/>
  <c r="D4975" i="14"/>
  <c r="D4976" i="14"/>
  <c r="D4977" i="14"/>
  <c r="D4978" i="14"/>
  <c r="D4979" i="14"/>
  <c r="D4980" i="14"/>
  <c r="D4981" i="14"/>
  <c r="D4982" i="14"/>
  <c r="D4983" i="14"/>
  <c r="D4984" i="14"/>
  <c r="D4985" i="14"/>
  <c r="D4986" i="14"/>
  <c r="D4987" i="14"/>
  <c r="D4988" i="14"/>
  <c r="D4989" i="14"/>
  <c r="D4990" i="14"/>
  <c r="D4991" i="14"/>
  <c r="D4992" i="14"/>
  <c r="D4993" i="14"/>
  <c r="D4994" i="14"/>
  <c r="D4995" i="14"/>
  <c r="D4996" i="14"/>
  <c r="D4997" i="14"/>
  <c r="D4998" i="14"/>
  <c r="D4999" i="14"/>
  <c r="D5000" i="14"/>
  <c r="D5001" i="14"/>
  <c r="D5002" i="14"/>
  <c r="D5003" i="14"/>
  <c r="D5004" i="14"/>
  <c r="D5005" i="14"/>
  <c r="D5006" i="14"/>
  <c r="D5007" i="14"/>
  <c r="D5008" i="14"/>
  <c r="D5009" i="14"/>
  <c r="D5010" i="14"/>
  <c r="D5011" i="14"/>
  <c r="D5012" i="14"/>
  <c r="D5013" i="14"/>
  <c r="D5014" i="14"/>
  <c r="D5015" i="14"/>
  <c r="D5016" i="14"/>
  <c r="D5017" i="14"/>
  <c r="D5018" i="14"/>
  <c r="D5019" i="14"/>
  <c r="D5020" i="14"/>
  <c r="D5021" i="14"/>
  <c r="D5022" i="14"/>
  <c r="D5023" i="14"/>
  <c r="D5024" i="14"/>
  <c r="D5025" i="14"/>
  <c r="D5026" i="14"/>
  <c r="D5027" i="14"/>
  <c r="D5028" i="14"/>
  <c r="D5029" i="14"/>
  <c r="D5030" i="14"/>
  <c r="D5031" i="14"/>
  <c r="D5032" i="14"/>
  <c r="D5033" i="14"/>
  <c r="D5034" i="14"/>
  <c r="D5035" i="14"/>
  <c r="D5036" i="14"/>
  <c r="D5037" i="14"/>
  <c r="D5038" i="14"/>
  <c r="D5039" i="14"/>
  <c r="D5040" i="14"/>
  <c r="D5041" i="14"/>
  <c r="D5042" i="14"/>
  <c r="D5043" i="14"/>
  <c r="D5044" i="14"/>
  <c r="D5045" i="14"/>
  <c r="D5046" i="14"/>
  <c r="D5047" i="14"/>
  <c r="D5048" i="14"/>
  <c r="D5049" i="14"/>
  <c r="D5050" i="14"/>
  <c r="D5051" i="14"/>
  <c r="D5052" i="14"/>
  <c r="D5053" i="14"/>
  <c r="D5054" i="14"/>
  <c r="D5055" i="14"/>
  <c r="D5056" i="14"/>
  <c r="D5057" i="14"/>
  <c r="D5058" i="14"/>
  <c r="D5059" i="14"/>
  <c r="D5060" i="14"/>
  <c r="D5061" i="14"/>
  <c r="D5062" i="14"/>
  <c r="D5063" i="14"/>
  <c r="D5064" i="14"/>
  <c r="D5065" i="14"/>
  <c r="D5066" i="14"/>
  <c r="D5067" i="14"/>
  <c r="D5068" i="14"/>
  <c r="D5069" i="14"/>
  <c r="D5070" i="14"/>
  <c r="D5071" i="14"/>
  <c r="D5072" i="14"/>
  <c r="D5073" i="14"/>
  <c r="D5074" i="14"/>
  <c r="D5075" i="14"/>
  <c r="D5076" i="14"/>
  <c r="D5077" i="14"/>
  <c r="D5078" i="14"/>
  <c r="D5079" i="14"/>
  <c r="D5080" i="14"/>
  <c r="D5081" i="14"/>
  <c r="D5082" i="14"/>
  <c r="D5083" i="14"/>
  <c r="D5084" i="14"/>
  <c r="D5085" i="14"/>
  <c r="D5086" i="14"/>
  <c r="D5087" i="14"/>
  <c r="D5088" i="14"/>
  <c r="D5089" i="14"/>
  <c r="D5090" i="14"/>
  <c r="D5091" i="14"/>
  <c r="D5092" i="14"/>
  <c r="D5093" i="14"/>
  <c r="D5094" i="14"/>
  <c r="D5095" i="14"/>
  <c r="D5096" i="14"/>
  <c r="D5097" i="14"/>
  <c r="D5098" i="14"/>
  <c r="D5099" i="14"/>
  <c r="D5100" i="14"/>
  <c r="D5101" i="14"/>
  <c r="D5102" i="14"/>
  <c r="D5103" i="14"/>
  <c r="D5104" i="14"/>
  <c r="D5105" i="14"/>
  <c r="D5106" i="14"/>
  <c r="D5107" i="14"/>
  <c r="D5108" i="14"/>
  <c r="D5109" i="14"/>
  <c r="D5110" i="14"/>
  <c r="D5111" i="14"/>
  <c r="D5112" i="14"/>
  <c r="D5113" i="14"/>
  <c r="D5114" i="14"/>
  <c r="D5115" i="14"/>
  <c r="D5116" i="14"/>
  <c r="D5117" i="14"/>
  <c r="D5118" i="14"/>
  <c r="D5119" i="14"/>
  <c r="D5120" i="14"/>
  <c r="D5121" i="14"/>
  <c r="D5122" i="14"/>
  <c r="D5123" i="14"/>
  <c r="D5124" i="14"/>
  <c r="D5125" i="14"/>
  <c r="D5126" i="14"/>
  <c r="D5127" i="14"/>
  <c r="D5128" i="14"/>
  <c r="D5129" i="14"/>
  <c r="D5130" i="14"/>
  <c r="D5131" i="14"/>
  <c r="D5132" i="14"/>
  <c r="D5133" i="14"/>
  <c r="D5134" i="14"/>
  <c r="D5135" i="14"/>
  <c r="D5136" i="14"/>
  <c r="D5137" i="14"/>
  <c r="D5138" i="14"/>
  <c r="D5139" i="14"/>
  <c r="D5140" i="14"/>
  <c r="D5141" i="14"/>
  <c r="D5142" i="14"/>
  <c r="D5143" i="14"/>
  <c r="D5144" i="14"/>
  <c r="D5145" i="14"/>
  <c r="D5146" i="14"/>
  <c r="D5147" i="14"/>
  <c r="D5148" i="14"/>
  <c r="D5149" i="14"/>
  <c r="D5150" i="14"/>
  <c r="D5151" i="14"/>
  <c r="D5152" i="14"/>
  <c r="D5153" i="14"/>
  <c r="D5154" i="14"/>
  <c r="D5155" i="14"/>
  <c r="D5156" i="14"/>
  <c r="D5157" i="14"/>
  <c r="D5158" i="14"/>
  <c r="D5159" i="14"/>
  <c r="D5160" i="14"/>
  <c r="D5161" i="14"/>
  <c r="D5162" i="14"/>
  <c r="D5163" i="14"/>
  <c r="D5164" i="14"/>
  <c r="D5165" i="14"/>
  <c r="D5166" i="14"/>
  <c r="D5167" i="14"/>
  <c r="D5168" i="14"/>
  <c r="D5169" i="14"/>
  <c r="D5170" i="14"/>
  <c r="D5171" i="14"/>
  <c r="D5172" i="14"/>
  <c r="D5173" i="14"/>
  <c r="D5174" i="14"/>
  <c r="D5175" i="14"/>
  <c r="D5176" i="14"/>
  <c r="D5177" i="14"/>
  <c r="D5178" i="14"/>
  <c r="D5179" i="14"/>
  <c r="D5180" i="14"/>
  <c r="D5181" i="14"/>
  <c r="D5182" i="14"/>
  <c r="D5183" i="14"/>
  <c r="D5184" i="14"/>
  <c r="D5185" i="14"/>
  <c r="D5186" i="14"/>
  <c r="D5187" i="14"/>
  <c r="D5188" i="14"/>
  <c r="D5189" i="14"/>
  <c r="D5190" i="14"/>
  <c r="D5191" i="14"/>
  <c r="D5192" i="14"/>
  <c r="D5193" i="14"/>
  <c r="D5194" i="14"/>
  <c r="D5195" i="14"/>
  <c r="D5196" i="14"/>
  <c r="D5197" i="14"/>
  <c r="D5198" i="14"/>
  <c r="D5199" i="14"/>
  <c r="D5200" i="14"/>
  <c r="D5201" i="14"/>
  <c r="D5202" i="14"/>
  <c r="D5203" i="14"/>
  <c r="D5204" i="14"/>
  <c r="D5205" i="14"/>
  <c r="D5206" i="14"/>
  <c r="D5207" i="14"/>
  <c r="D5208" i="14"/>
  <c r="D5209" i="14"/>
  <c r="D5210" i="14"/>
  <c r="D5211" i="14"/>
  <c r="D5212" i="14"/>
  <c r="D5213" i="14"/>
  <c r="D5214" i="14"/>
  <c r="D5215" i="14"/>
  <c r="D5216" i="14"/>
  <c r="D5217" i="14"/>
  <c r="D5218" i="14"/>
  <c r="D5219" i="14"/>
  <c r="D5220" i="14"/>
  <c r="D5221" i="14"/>
  <c r="D5222" i="14"/>
  <c r="D5223" i="14"/>
  <c r="D5224" i="14"/>
  <c r="D5225" i="14"/>
  <c r="D5226" i="14"/>
  <c r="D5227" i="14"/>
  <c r="D5228" i="14"/>
  <c r="D5229" i="14"/>
  <c r="D5230" i="14"/>
  <c r="D5231" i="14"/>
  <c r="D5232" i="14"/>
  <c r="D5233" i="14"/>
  <c r="D5234" i="14"/>
  <c r="D5235" i="14"/>
  <c r="D5236" i="14"/>
  <c r="D5237" i="14"/>
  <c r="D5238" i="14"/>
  <c r="D5239" i="14"/>
  <c r="D5240" i="14"/>
  <c r="D5241" i="14"/>
  <c r="D5242" i="14"/>
  <c r="D5243" i="14"/>
  <c r="D5244" i="14"/>
  <c r="D5245" i="14"/>
  <c r="D5246" i="14"/>
  <c r="D5247" i="14"/>
  <c r="D5248" i="14"/>
  <c r="D5249" i="14"/>
  <c r="D5250" i="14"/>
  <c r="D5251" i="14"/>
  <c r="D5252" i="14"/>
  <c r="D5253" i="14"/>
  <c r="D5254" i="14"/>
  <c r="D5255" i="14"/>
  <c r="D5256" i="14"/>
  <c r="D5257" i="14"/>
  <c r="D5258" i="14"/>
  <c r="D5259" i="14"/>
  <c r="D5260" i="14"/>
  <c r="D5261" i="14"/>
  <c r="D5262" i="14"/>
  <c r="D5263" i="14"/>
  <c r="D5264" i="14"/>
  <c r="D5265" i="14"/>
  <c r="D5266" i="14"/>
  <c r="D5267" i="14"/>
  <c r="D5268" i="14"/>
  <c r="D5269" i="14"/>
  <c r="D5270" i="14"/>
  <c r="D5271" i="14"/>
  <c r="D5272" i="14"/>
  <c r="D5273" i="14"/>
  <c r="D5274" i="14"/>
  <c r="D5275" i="14"/>
  <c r="D5276" i="14"/>
  <c r="D5277" i="14"/>
  <c r="D5278" i="14"/>
  <c r="D5279" i="14"/>
  <c r="D5280" i="14"/>
  <c r="D5281" i="14"/>
  <c r="D5282" i="14"/>
  <c r="D5283" i="14"/>
  <c r="D5284" i="14"/>
  <c r="D5285" i="14"/>
  <c r="D5286" i="14"/>
  <c r="D5287" i="14"/>
  <c r="D5288" i="14"/>
  <c r="D5289" i="14"/>
  <c r="D5290" i="14"/>
  <c r="D5291" i="14"/>
  <c r="D5292" i="14"/>
  <c r="D5293" i="14"/>
  <c r="D5294" i="14"/>
  <c r="D5295" i="14"/>
  <c r="D5296" i="14"/>
  <c r="D5297" i="14"/>
  <c r="D5298" i="14"/>
  <c r="D5299" i="14"/>
  <c r="D5300" i="14"/>
  <c r="D5301" i="14"/>
  <c r="D5302" i="14"/>
  <c r="D5303" i="14"/>
  <c r="D5304" i="14"/>
  <c r="D5305" i="14"/>
  <c r="D5306" i="14"/>
  <c r="D5307" i="14"/>
  <c r="D5308" i="14"/>
  <c r="D5309" i="14"/>
  <c r="D5310" i="14"/>
  <c r="D5311" i="14"/>
  <c r="D5312" i="14"/>
  <c r="D5313" i="14"/>
  <c r="D5314" i="14"/>
  <c r="D5315" i="14"/>
  <c r="D5316" i="14"/>
  <c r="D5317" i="14"/>
  <c r="D5318" i="14"/>
  <c r="D5319" i="14"/>
  <c r="D5320" i="14"/>
  <c r="D5321" i="14"/>
  <c r="D5322" i="14"/>
  <c r="D5323" i="14"/>
  <c r="D5324" i="14"/>
  <c r="D5325" i="14"/>
  <c r="D5326" i="14"/>
  <c r="D5327" i="14"/>
  <c r="D5328" i="14"/>
  <c r="D5329" i="14"/>
  <c r="D5330" i="14"/>
  <c r="D5331" i="14"/>
  <c r="D5332" i="14"/>
  <c r="D5333" i="14"/>
  <c r="D5334" i="14"/>
  <c r="D5335" i="14"/>
  <c r="D5336" i="14"/>
  <c r="D5337" i="14"/>
  <c r="D5338" i="14"/>
  <c r="D5339" i="14"/>
  <c r="D5340" i="14"/>
  <c r="D5341" i="14"/>
  <c r="D5342" i="14"/>
  <c r="D5343" i="14"/>
  <c r="D5344" i="14"/>
  <c r="D5345" i="14"/>
  <c r="D5346" i="14"/>
  <c r="D5347" i="14"/>
  <c r="D5348" i="14"/>
  <c r="D5349" i="14"/>
  <c r="D5350" i="14"/>
  <c r="D5351" i="14"/>
  <c r="D5352" i="14"/>
  <c r="D5353" i="14"/>
  <c r="D5354" i="14"/>
  <c r="D5355" i="14"/>
  <c r="D5356" i="14"/>
  <c r="D5357" i="14"/>
  <c r="D5358" i="14"/>
  <c r="D5359" i="14"/>
  <c r="D5360" i="14"/>
  <c r="D5361" i="14"/>
  <c r="D5362" i="14"/>
  <c r="D5363" i="14"/>
  <c r="D5364" i="14"/>
  <c r="D5365" i="14"/>
  <c r="D5366" i="14"/>
  <c r="D5367" i="14"/>
  <c r="D5368" i="14"/>
  <c r="D5369" i="14"/>
  <c r="D5370" i="14"/>
  <c r="D5371" i="14"/>
  <c r="D5372" i="14"/>
  <c r="D5373" i="14"/>
  <c r="D5374" i="14"/>
  <c r="D5375" i="14"/>
  <c r="D5376" i="14"/>
  <c r="D5377" i="14"/>
  <c r="D5378" i="14"/>
  <c r="D5379" i="14"/>
  <c r="D5380" i="14"/>
  <c r="D5381" i="14"/>
  <c r="D5382" i="14"/>
  <c r="D5383" i="14"/>
  <c r="D5384" i="14"/>
  <c r="D5385" i="14"/>
  <c r="D5386" i="14"/>
  <c r="D5387" i="14"/>
  <c r="D5388" i="14"/>
  <c r="D5389" i="14"/>
  <c r="D5390" i="14"/>
  <c r="D5391" i="14"/>
  <c r="D5392" i="14"/>
  <c r="D5393" i="14"/>
  <c r="D5394" i="14"/>
  <c r="D5395" i="14"/>
  <c r="D5396" i="14"/>
  <c r="D5397" i="14"/>
  <c r="D5398" i="14"/>
  <c r="D5399" i="14"/>
  <c r="D5400" i="14"/>
  <c r="D5401" i="14"/>
  <c r="D5402" i="14"/>
  <c r="D5403" i="14"/>
  <c r="D5404" i="14"/>
  <c r="D5405" i="14"/>
  <c r="D5406" i="14"/>
  <c r="D5407" i="14"/>
  <c r="D5408" i="14"/>
  <c r="D5409" i="14"/>
  <c r="D5410" i="14"/>
  <c r="D5411" i="14"/>
  <c r="D5412" i="14"/>
  <c r="D5413" i="14"/>
  <c r="D5414" i="14"/>
  <c r="D5415" i="14"/>
  <c r="D5416" i="14"/>
  <c r="D5417" i="14"/>
  <c r="D5418" i="14"/>
  <c r="D5419" i="14"/>
  <c r="D5420" i="14"/>
  <c r="D5421" i="14"/>
  <c r="D5422" i="14"/>
  <c r="D5423" i="14"/>
  <c r="D5424" i="14"/>
  <c r="D5425" i="14"/>
  <c r="D5426" i="14"/>
  <c r="D5427" i="14"/>
  <c r="D5428" i="14"/>
  <c r="D5429" i="14"/>
  <c r="D5430" i="14"/>
  <c r="D5431" i="14"/>
  <c r="D5432" i="14"/>
  <c r="D5433" i="14"/>
  <c r="D5434" i="14"/>
  <c r="D5435" i="14"/>
  <c r="D5436" i="14"/>
  <c r="D5437" i="14"/>
  <c r="D5438" i="14"/>
  <c r="D5439" i="14"/>
  <c r="D5440" i="14"/>
  <c r="D5441" i="14"/>
  <c r="D5442" i="14"/>
  <c r="D5443" i="14"/>
  <c r="D5444" i="14"/>
  <c r="D5445" i="14"/>
  <c r="D5446" i="14"/>
  <c r="D5447" i="14"/>
  <c r="D5448" i="14"/>
  <c r="D5449" i="14"/>
  <c r="D5450" i="14"/>
  <c r="D5451" i="14"/>
  <c r="D5452" i="14"/>
  <c r="D5453" i="14"/>
  <c r="D5454" i="14"/>
  <c r="D5455" i="14"/>
  <c r="D5456" i="14"/>
  <c r="D5457" i="14"/>
  <c r="D5458" i="14"/>
  <c r="D5459" i="14"/>
  <c r="D5460" i="14"/>
  <c r="D5461" i="14"/>
  <c r="D5462" i="14"/>
  <c r="D5463" i="14"/>
  <c r="D5464" i="14"/>
  <c r="D5465" i="14"/>
  <c r="D5466" i="14"/>
  <c r="D5467" i="14"/>
  <c r="D5468" i="14"/>
  <c r="D5469" i="14"/>
  <c r="D5470" i="14"/>
  <c r="D5471" i="14"/>
  <c r="D5472" i="14"/>
  <c r="D5473" i="14"/>
  <c r="D5474" i="14"/>
  <c r="D5475" i="14"/>
  <c r="D5476" i="14"/>
  <c r="D5477" i="14"/>
  <c r="D5478" i="14"/>
  <c r="D5479" i="14"/>
  <c r="D5480" i="14"/>
  <c r="D5481" i="14"/>
  <c r="D5482" i="14"/>
  <c r="D5483" i="14"/>
  <c r="D5484" i="14"/>
  <c r="D5485" i="14"/>
  <c r="D5486" i="14"/>
  <c r="D5487" i="14"/>
  <c r="D5488" i="14"/>
  <c r="D5489" i="14"/>
  <c r="D5490" i="14"/>
  <c r="D5491" i="14"/>
  <c r="D5492" i="14"/>
  <c r="D5493" i="14"/>
  <c r="D5494" i="14"/>
  <c r="D5495" i="14"/>
  <c r="D5496" i="14"/>
  <c r="D5497" i="14"/>
  <c r="D5498" i="14"/>
  <c r="D5499" i="14"/>
  <c r="D5500" i="14"/>
  <c r="D5501" i="14"/>
  <c r="D5502" i="14"/>
  <c r="D5503" i="14"/>
  <c r="D5504" i="14"/>
  <c r="D5505" i="14"/>
  <c r="D5506" i="14"/>
  <c r="D5507" i="14"/>
  <c r="D5508" i="14"/>
  <c r="D5509" i="14"/>
  <c r="D5510" i="14"/>
  <c r="D5511" i="14"/>
  <c r="D5512" i="14"/>
  <c r="D5513" i="14"/>
  <c r="D5514" i="14"/>
  <c r="D5515" i="14"/>
  <c r="D5516" i="14"/>
  <c r="D5517" i="14"/>
  <c r="D5518" i="14"/>
  <c r="D5519" i="14"/>
  <c r="D5520" i="14"/>
  <c r="D5521" i="14"/>
  <c r="D5522" i="14"/>
  <c r="D5523" i="14"/>
  <c r="D5524" i="14"/>
  <c r="D5525" i="14"/>
  <c r="D5526" i="14"/>
  <c r="D5527" i="14"/>
  <c r="D5528" i="14"/>
  <c r="D5529" i="14"/>
  <c r="D5530" i="14"/>
  <c r="D5531" i="14"/>
  <c r="D5532" i="14"/>
  <c r="D5533" i="14"/>
  <c r="D5534" i="14"/>
  <c r="D5535" i="14"/>
  <c r="D5536" i="14"/>
  <c r="D5537" i="14"/>
  <c r="D5538" i="14"/>
  <c r="D5539" i="14"/>
  <c r="D5540" i="14"/>
  <c r="D5541" i="14"/>
  <c r="D5542" i="14"/>
  <c r="D5543" i="14"/>
  <c r="D5544" i="14"/>
  <c r="D5545" i="14"/>
  <c r="D5546" i="14"/>
  <c r="D5547" i="14"/>
  <c r="D5548" i="14"/>
  <c r="D5549" i="14"/>
  <c r="D5550" i="14"/>
  <c r="D5551" i="14"/>
  <c r="D5552" i="14"/>
  <c r="D5553" i="14"/>
  <c r="D5554" i="14"/>
  <c r="D5555" i="14"/>
  <c r="D5556" i="14"/>
  <c r="D5557" i="14"/>
  <c r="D5558" i="14"/>
  <c r="D5559" i="14"/>
  <c r="D5560" i="14"/>
  <c r="D5561" i="14"/>
  <c r="D5562" i="14"/>
  <c r="D5563" i="14"/>
  <c r="D5564" i="14"/>
  <c r="D5565" i="14"/>
  <c r="D5566" i="14"/>
  <c r="D5567" i="14"/>
  <c r="D5568" i="14"/>
  <c r="D5569" i="14"/>
  <c r="D5570" i="14"/>
  <c r="D5571" i="14"/>
  <c r="D5572" i="14"/>
  <c r="D5573" i="14"/>
  <c r="D5574" i="14"/>
  <c r="D5575" i="14"/>
  <c r="D5576" i="14"/>
  <c r="D5577" i="14"/>
  <c r="D5578" i="14"/>
  <c r="D5579" i="14"/>
  <c r="D5580" i="14"/>
  <c r="D5581" i="14"/>
  <c r="D5582" i="14"/>
  <c r="D5583" i="14"/>
  <c r="D5584" i="14"/>
  <c r="D5585" i="14"/>
  <c r="D5586" i="14"/>
  <c r="D5587" i="14"/>
  <c r="D5588" i="14"/>
  <c r="D5589" i="14"/>
  <c r="D5590" i="14"/>
  <c r="D5591" i="14"/>
  <c r="D5592" i="14"/>
  <c r="D5593" i="14"/>
  <c r="D5594" i="14"/>
  <c r="D5595" i="14"/>
  <c r="D5596" i="14"/>
  <c r="D5597" i="14"/>
  <c r="D5598" i="14"/>
  <c r="D5599" i="14"/>
  <c r="D5600" i="14"/>
  <c r="D5601" i="14"/>
  <c r="D5602" i="14"/>
  <c r="D5603" i="14"/>
  <c r="D5604" i="14"/>
  <c r="D5605" i="14"/>
  <c r="D5606" i="14"/>
  <c r="D5607" i="14"/>
  <c r="D5608" i="14"/>
  <c r="D5609" i="14"/>
  <c r="D5610" i="14"/>
  <c r="D5611" i="14"/>
  <c r="D5612" i="14"/>
  <c r="D5613" i="14"/>
  <c r="D5614" i="14"/>
  <c r="D5615" i="14"/>
  <c r="D5616" i="14"/>
  <c r="D5617" i="14"/>
  <c r="D5618" i="14"/>
  <c r="D5619" i="14"/>
  <c r="D5620" i="14"/>
  <c r="D5621" i="14"/>
  <c r="D5622" i="14"/>
  <c r="D5623" i="14"/>
  <c r="D5624" i="14"/>
  <c r="D5625" i="14"/>
  <c r="D5626" i="14"/>
  <c r="D5627" i="14"/>
  <c r="D5628" i="14"/>
  <c r="D5629" i="14"/>
  <c r="D5630" i="14"/>
  <c r="D5631" i="14"/>
  <c r="D5632" i="14"/>
  <c r="D5633" i="14"/>
  <c r="D5634" i="14"/>
  <c r="D5635" i="14"/>
  <c r="D5636" i="14"/>
  <c r="D5637" i="14"/>
  <c r="D5638" i="14"/>
  <c r="D5639" i="14"/>
  <c r="D5640" i="14"/>
  <c r="D5641" i="14"/>
  <c r="D5642" i="14"/>
  <c r="D5643" i="14"/>
  <c r="D5644" i="14"/>
  <c r="D5645" i="14"/>
  <c r="D5646" i="14"/>
  <c r="D5647" i="14"/>
  <c r="D5648" i="14"/>
  <c r="D5649" i="14"/>
  <c r="D5650" i="14"/>
  <c r="D5651" i="14"/>
  <c r="D5652" i="14"/>
  <c r="D5653" i="14"/>
  <c r="D5654" i="14"/>
  <c r="D5655" i="14"/>
  <c r="D5656" i="14"/>
  <c r="D5657" i="14"/>
  <c r="D5658" i="14"/>
  <c r="D5659" i="14"/>
  <c r="D5660" i="14"/>
  <c r="D5661" i="14"/>
  <c r="D5662" i="14"/>
  <c r="D5663" i="14"/>
  <c r="D5664" i="14"/>
  <c r="D5665" i="14"/>
  <c r="D5666" i="14"/>
  <c r="D5667" i="14"/>
  <c r="D5668" i="14"/>
  <c r="D5669" i="14"/>
  <c r="D5670" i="14"/>
  <c r="D5671" i="14"/>
  <c r="D5672" i="14"/>
  <c r="D5673" i="14"/>
  <c r="D5674" i="14"/>
  <c r="D5675" i="14"/>
  <c r="D5676" i="14"/>
  <c r="D5677" i="14"/>
  <c r="D5678" i="14"/>
  <c r="D5679" i="14"/>
  <c r="D5680" i="14"/>
  <c r="D5681" i="14"/>
  <c r="D5682" i="14"/>
  <c r="D5683" i="14"/>
  <c r="D5684" i="14"/>
  <c r="D5685" i="14"/>
  <c r="D5686" i="14"/>
  <c r="D5687" i="14"/>
  <c r="D5688" i="14"/>
  <c r="D5689" i="14"/>
  <c r="D5690" i="14"/>
  <c r="D5691" i="14"/>
  <c r="D5692" i="14"/>
  <c r="D5693" i="14"/>
  <c r="D5694" i="14"/>
  <c r="D5695" i="14"/>
  <c r="D5696" i="14"/>
  <c r="D5697" i="14"/>
  <c r="D5698" i="14"/>
  <c r="D5699" i="14"/>
  <c r="D5700" i="14"/>
  <c r="D5701" i="14"/>
  <c r="D5702" i="14"/>
  <c r="D5703" i="14"/>
  <c r="D5704" i="14"/>
  <c r="D5705" i="14"/>
  <c r="D5706" i="14"/>
  <c r="D5707" i="14"/>
  <c r="D5708" i="14"/>
  <c r="D5709" i="14"/>
  <c r="D5710" i="14"/>
  <c r="D5711" i="14"/>
  <c r="D5712" i="14"/>
  <c r="D5713" i="14"/>
  <c r="D5714" i="14"/>
  <c r="D5715" i="14"/>
  <c r="D5716" i="14"/>
  <c r="D5717" i="14"/>
  <c r="D5718" i="14"/>
  <c r="D5719" i="14"/>
  <c r="D5720" i="14"/>
  <c r="D5721" i="14"/>
  <c r="D5722" i="14"/>
  <c r="D5723" i="14"/>
  <c r="D5724" i="14"/>
  <c r="D5725" i="14"/>
  <c r="D5726" i="14"/>
  <c r="D5727" i="14"/>
  <c r="D5728" i="14"/>
  <c r="D5729" i="14"/>
  <c r="D5730" i="14"/>
  <c r="D5731" i="14"/>
  <c r="D5732" i="14"/>
  <c r="D5733" i="14"/>
  <c r="D5734" i="14"/>
  <c r="D5735" i="14"/>
  <c r="D5736" i="14"/>
  <c r="D5737" i="14"/>
  <c r="D5738" i="14"/>
  <c r="D5739" i="14"/>
  <c r="D5740" i="14"/>
  <c r="D5741" i="14"/>
  <c r="D5742" i="14"/>
  <c r="D5743" i="14"/>
  <c r="D5744" i="14"/>
  <c r="D5745" i="14"/>
  <c r="D5746" i="14"/>
  <c r="D5747" i="14"/>
  <c r="D5748" i="14"/>
  <c r="D5749" i="14"/>
  <c r="D5750" i="14"/>
  <c r="D5751" i="14"/>
  <c r="D5752" i="14"/>
  <c r="D5753" i="14"/>
  <c r="D5754" i="14"/>
  <c r="D5755" i="14"/>
  <c r="D5756" i="14"/>
  <c r="D5757" i="14"/>
  <c r="D5758" i="14"/>
  <c r="D5759" i="14"/>
  <c r="D5760" i="14"/>
  <c r="D5761" i="14"/>
  <c r="D5762" i="14"/>
  <c r="D5763" i="14"/>
  <c r="D5764" i="14"/>
  <c r="D5765" i="14"/>
  <c r="D5766" i="14"/>
  <c r="D5767" i="14"/>
  <c r="D5768" i="14"/>
  <c r="D5769" i="14"/>
  <c r="D5770" i="14"/>
  <c r="D5771" i="14"/>
  <c r="D5772" i="14"/>
  <c r="D5773" i="14"/>
  <c r="D5774" i="14"/>
  <c r="D5775" i="14"/>
  <c r="D5776" i="14"/>
  <c r="D5777" i="14"/>
  <c r="D5778" i="14"/>
  <c r="D5779" i="14"/>
  <c r="D5780" i="14"/>
  <c r="D5781" i="14"/>
  <c r="D5782" i="14"/>
  <c r="D5783" i="14"/>
  <c r="D5784" i="14"/>
  <c r="D5785" i="14"/>
  <c r="D5786" i="14"/>
  <c r="D5787" i="14"/>
  <c r="D5788" i="14"/>
  <c r="D5789" i="14"/>
  <c r="D5790" i="14"/>
  <c r="D5791" i="14"/>
  <c r="D5792" i="14"/>
  <c r="D5793" i="14"/>
  <c r="D5794" i="14"/>
  <c r="D5795" i="14"/>
  <c r="D5796" i="14"/>
  <c r="D5797" i="14"/>
  <c r="D5798" i="14"/>
  <c r="D5799" i="14"/>
  <c r="D5800" i="14"/>
  <c r="D5801" i="14"/>
  <c r="D5802" i="14"/>
  <c r="D5803" i="14"/>
  <c r="D5804" i="14"/>
  <c r="D5805" i="14"/>
  <c r="D5806" i="14"/>
  <c r="D5807" i="14"/>
  <c r="D5808" i="14"/>
  <c r="D5809" i="14"/>
  <c r="D5810" i="14"/>
  <c r="D5811" i="14"/>
  <c r="D5812" i="14"/>
  <c r="D5813" i="14"/>
  <c r="D5814" i="14"/>
  <c r="D5815" i="14"/>
  <c r="D5816" i="14"/>
  <c r="D5817" i="14"/>
  <c r="D5818" i="14"/>
  <c r="D5819" i="14"/>
  <c r="D5820" i="14"/>
  <c r="D5821" i="14"/>
  <c r="D5822" i="14"/>
  <c r="D5823" i="14"/>
  <c r="D5824" i="14"/>
  <c r="D5825" i="14"/>
  <c r="D5826" i="14"/>
  <c r="D5827" i="14"/>
  <c r="D5828" i="14"/>
  <c r="D5829" i="14"/>
  <c r="D5830" i="14"/>
  <c r="D5831" i="14"/>
  <c r="D5832" i="14"/>
  <c r="D5833" i="14"/>
  <c r="D5834" i="14"/>
  <c r="D5835" i="14"/>
  <c r="D5836" i="14"/>
  <c r="D5837" i="14"/>
  <c r="D5838" i="14"/>
  <c r="D5839" i="14"/>
  <c r="D5840" i="14"/>
  <c r="D5841" i="14"/>
  <c r="D5842" i="14"/>
  <c r="D5843" i="14"/>
  <c r="D5844" i="14"/>
  <c r="D5845" i="14"/>
  <c r="D5846" i="14"/>
  <c r="D5847" i="14"/>
  <c r="D5848" i="14"/>
  <c r="D5849" i="14"/>
  <c r="D5850" i="14"/>
  <c r="D5851" i="14"/>
  <c r="D5852" i="14"/>
  <c r="D5853" i="14"/>
  <c r="D5854" i="14"/>
  <c r="D5855" i="14"/>
  <c r="D5856" i="14"/>
  <c r="D5857" i="14"/>
  <c r="D5858" i="14"/>
  <c r="D5859" i="14"/>
  <c r="D5860" i="14"/>
  <c r="D5861" i="14"/>
  <c r="D5862" i="14"/>
  <c r="D5863" i="14"/>
  <c r="D5864" i="14"/>
  <c r="D5865" i="14"/>
  <c r="D5866" i="14"/>
  <c r="D5867" i="14"/>
  <c r="D5868" i="14"/>
  <c r="D5869" i="14"/>
  <c r="D5870" i="14"/>
  <c r="D5871" i="14"/>
  <c r="D5872" i="14"/>
  <c r="D5873" i="14"/>
  <c r="D5874" i="14"/>
  <c r="D5875" i="14"/>
  <c r="D5876" i="14"/>
  <c r="D5877" i="14"/>
  <c r="D5878" i="14"/>
  <c r="D5879" i="14"/>
  <c r="D5880" i="14"/>
  <c r="D5881" i="14"/>
  <c r="D5882" i="14"/>
  <c r="D5883" i="14"/>
  <c r="D5884" i="14"/>
  <c r="D5885" i="14"/>
  <c r="D5886" i="14"/>
  <c r="D5887" i="14"/>
  <c r="D5888" i="14"/>
  <c r="D5889" i="14"/>
  <c r="D5890" i="14"/>
  <c r="D5891" i="14"/>
  <c r="D5892" i="14"/>
  <c r="D5893" i="14"/>
  <c r="D5894" i="14"/>
  <c r="D5895" i="14"/>
  <c r="D5896" i="14"/>
  <c r="D5897" i="14"/>
  <c r="D5898" i="14"/>
  <c r="D5899" i="14"/>
  <c r="D5900" i="14"/>
  <c r="D5901" i="14"/>
  <c r="D5902" i="14"/>
  <c r="D5903" i="14"/>
  <c r="D5904" i="14"/>
  <c r="D5905" i="14"/>
  <c r="D5906" i="14"/>
  <c r="D5907" i="14"/>
  <c r="D5908" i="14"/>
  <c r="D5909" i="14"/>
  <c r="D5910" i="14"/>
  <c r="D5911" i="14"/>
  <c r="D5912" i="14"/>
  <c r="D5913" i="14"/>
  <c r="D5914" i="14"/>
  <c r="D5915" i="14"/>
  <c r="D5916" i="14"/>
  <c r="D5917" i="14"/>
  <c r="D5918" i="14"/>
  <c r="D5919" i="14"/>
  <c r="D5920" i="14"/>
  <c r="D5921" i="14"/>
  <c r="D5922" i="14"/>
  <c r="D5923" i="14"/>
  <c r="D5924" i="14"/>
  <c r="D5925" i="14"/>
  <c r="D5926" i="14"/>
  <c r="D5927" i="14"/>
  <c r="D5928" i="14"/>
  <c r="D5929" i="14"/>
  <c r="D5930" i="14"/>
  <c r="D5931" i="14"/>
  <c r="D5932" i="14"/>
  <c r="D5933" i="14"/>
  <c r="D5934" i="14"/>
  <c r="D5935" i="14"/>
  <c r="D5936" i="14"/>
  <c r="D5937" i="14"/>
  <c r="D5938" i="14"/>
  <c r="D5939" i="14"/>
  <c r="D5940" i="14"/>
  <c r="D5941" i="14"/>
  <c r="D5942" i="14"/>
  <c r="D5943" i="14"/>
  <c r="D5944" i="14"/>
  <c r="D5945" i="14"/>
  <c r="D5946" i="14"/>
  <c r="D5947" i="14"/>
  <c r="D5948" i="14"/>
  <c r="D5949" i="14"/>
  <c r="D5950" i="14"/>
  <c r="D5951" i="14"/>
  <c r="D5952" i="14"/>
  <c r="D5953" i="14"/>
  <c r="D5954" i="14"/>
  <c r="D5955" i="14"/>
  <c r="D5956" i="14"/>
  <c r="D5957" i="14"/>
  <c r="D5958" i="14"/>
  <c r="D5959" i="14"/>
  <c r="D5960" i="14"/>
  <c r="D5961" i="14"/>
  <c r="D5962" i="14"/>
  <c r="D5963" i="14"/>
  <c r="D5964" i="14"/>
  <c r="D5965" i="14"/>
  <c r="D5966" i="14"/>
  <c r="D5967" i="14"/>
  <c r="D5968" i="14"/>
  <c r="D5969" i="14"/>
  <c r="D5970" i="14"/>
  <c r="D5971" i="14"/>
  <c r="D5972" i="14"/>
  <c r="D5973" i="14"/>
  <c r="D5974" i="14"/>
  <c r="D5975" i="14"/>
  <c r="D5976" i="14"/>
  <c r="D5977" i="14"/>
  <c r="D5978" i="14"/>
  <c r="D5979" i="14"/>
  <c r="D5980" i="14"/>
  <c r="D5981" i="14"/>
  <c r="D5982" i="14"/>
  <c r="D5983" i="14"/>
  <c r="D5984" i="14"/>
  <c r="D5985" i="14"/>
  <c r="D5986" i="14"/>
  <c r="D5987" i="14"/>
  <c r="D5988" i="14"/>
  <c r="D5989" i="14"/>
  <c r="D5990" i="14"/>
  <c r="D5991" i="14"/>
  <c r="D5992" i="14"/>
  <c r="D5993" i="14"/>
  <c r="D5994" i="14"/>
  <c r="D5995" i="14"/>
  <c r="D5996" i="14"/>
  <c r="D5997" i="14"/>
  <c r="D5998" i="14"/>
  <c r="D5999" i="14"/>
  <c r="D6000" i="14"/>
  <c r="D6001" i="14"/>
  <c r="D6002" i="14"/>
  <c r="D6003" i="14"/>
  <c r="D6004" i="14"/>
  <c r="D6005" i="14"/>
  <c r="D6006" i="14"/>
  <c r="D6007" i="14"/>
  <c r="D6008" i="14"/>
  <c r="D6009" i="14"/>
  <c r="D6010" i="14"/>
  <c r="D6011" i="14"/>
  <c r="D6012" i="14"/>
  <c r="D6013" i="14"/>
  <c r="D6014" i="14"/>
  <c r="D6015" i="14"/>
  <c r="D6016" i="14"/>
  <c r="D6017" i="14"/>
  <c r="D6018" i="14"/>
  <c r="D6019" i="14"/>
  <c r="D6020" i="14"/>
  <c r="D6021" i="14"/>
  <c r="D6022" i="14"/>
  <c r="D6023" i="14"/>
  <c r="D6024" i="14"/>
  <c r="D6025" i="14"/>
  <c r="D6026" i="14"/>
  <c r="D6027" i="14"/>
  <c r="D6028" i="14"/>
  <c r="D6029" i="14"/>
  <c r="D6030" i="14"/>
  <c r="D6031" i="14"/>
  <c r="D6032" i="14"/>
  <c r="D6033" i="14"/>
  <c r="D6034" i="14"/>
  <c r="D6035" i="14"/>
  <c r="D6036" i="14"/>
  <c r="D6037" i="14"/>
  <c r="D6038" i="14"/>
  <c r="D6039" i="14"/>
  <c r="D6040" i="14"/>
  <c r="D6041" i="14"/>
  <c r="D6042" i="14"/>
  <c r="D6043" i="14"/>
  <c r="D6044" i="14"/>
  <c r="D6045" i="14"/>
  <c r="D6046" i="14"/>
  <c r="D6047" i="14"/>
  <c r="D6048" i="14"/>
  <c r="D6049" i="14"/>
  <c r="D6050" i="14"/>
  <c r="D6051" i="14"/>
  <c r="D6052" i="14"/>
  <c r="D6053" i="14"/>
  <c r="D6054" i="14"/>
  <c r="D6055" i="14"/>
  <c r="D6056" i="14"/>
  <c r="D6057" i="14"/>
  <c r="D6058" i="14"/>
  <c r="D6059" i="14"/>
  <c r="D6060" i="14"/>
  <c r="D6061" i="14"/>
  <c r="D6062" i="14"/>
  <c r="D6063" i="14"/>
  <c r="D6064" i="14"/>
  <c r="D6065" i="14"/>
  <c r="D6066" i="14"/>
  <c r="D6067" i="14"/>
  <c r="D6068" i="14"/>
  <c r="D6069" i="14"/>
  <c r="D6070" i="14"/>
  <c r="D6071" i="14"/>
  <c r="D6072" i="14"/>
  <c r="D6073" i="14"/>
  <c r="D6074" i="14"/>
  <c r="D6075" i="14"/>
  <c r="D6076" i="14"/>
  <c r="D6077" i="14"/>
  <c r="D6078" i="14"/>
  <c r="D6079" i="14"/>
  <c r="D6080" i="14"/>
  <c r="D6081" i="14"/>
  <c r="D6082" i="14"/>
  <c r="D6083" i="14"/>
  <c r="D6084" i="14"/>
  <c r="D6085" i="14"/>
  <c r="D6086" i="14"/>
  <c r="D6087" i="14"/>
  <c r="D6088" i="14"/>
  <c r="D6089" i="14"/>
  <c r="D6090" i="14"/>
  <c r="D6091" i="14"/>
  <c r="D6092" i="14"/>
  <c r="D6093" i="14"/>
  <c r="D6094" i="14"/>
  <c r="D6095" i="14"/>
  <c r="D6096" i="14"/>
  <c r="D6097" i="14"/>
  <c r="D6098" i="14"/>
  <c r="D6099" i="14"/>
  <c r="D6100" i="14"/>
  <c r="D6101" i="14"/>
  <c r="D6102" i="14"/>
  <c r="D6103" i="14"/>
  <c r="D6104" i="14"/>
  <c r="D6105" i="14"/>
  <c r="D6106" i="14"/>
  <c r="D6107" i="14"/>
  <c r="D6108" i="14"/>
  <c r="D6109" i="14"/>
  <c r="D6110" i="14"/>
  <c r="D6111" i="14"/>
  <c r="D6112" i="14"/>
  <c r="D6113" i="14"/>
  <c r="D6114" i="14"/>
  <c r="D6115" i="14"/>
  <c r="D6116" i="14"/>
  <c r="D6117" i="14"/>
  <c r="D6118" i="14"/>
  <c r="D6119" i="14"/>
  <c r="D6120" i="14"/>
  <c r="D6121" i="14"/>
  <c r="D6122" i="14"/>
  <c r="D6123" i="14"/>
  <c r="D6124" i="14"/>
  <c r="D6125" i="14"/>
  <c r="D6126" i="14"/>
  <c r="D6127" i="14"/>
  <c r="D6128" i="14"/>
  <c r="D6129" i="14"/>
  <c r="D6130" i="14"/>
  <c r="D6131" i="14"/>
  <c r="D6132" i="14"/>
  <c r="D6133" i="14"/>
  <c r="D6134" i="14"/>
  <c r="D6135" i="14"/>
  <c r="D6136" i="14"/>
  <c r="D6137" i="14"/>
  <c r="D6138" i="14"/>
  <c r="D6139" i="14"/>
  <c r="D6140" i="14"/>
  <c r="D6141" i="14"/>
  <c r="D6142" i="14"/>
  <c r="D6143" i="14"/>
  <c r="D6144" i="14"/>
  <c r="D6145" i="14"/>
  <c r="D6146" i="14"/>
  <c r="D6147" i="14"/>
  <c r="D6148" i="14"/>
  <c r="D6149" i="14"/>
  <c r="D6150" i="14"/>
  <c r="D6151" i="14"/>
  <c r="D6152" i="14"/>
  <c r="D6153" i="14"/>
  <c r="D6154" i="14"/>
  <c r="D6155" i="14"/>
  <c r="D6156" i="14"/>
  <c r="D6157" i="14"/>
  <c r="D6158" i="14"/>
  <c r="D6159" i="14"/>
  <c r="D6160" i="14"/>
  <c r="D6161" i="14"/>
  <c r="D6162" i="14"/>
  <c r="D6163" i="14"/>
  <c r="D6164" i="14"/>
  <c r="D6165" i="14"/>
  <c r="D6166" i="14"/>
  <c r="D6167" i="14"/>
  <c r="D6168" i="14"/>
  <c r="D6169" i="14"/>
  <c r="D6170" i="14"/>
  <c r="D6171" i="14"/>
  <c r="D6172" i="14"/>
  <c r="D6173" i="14"/>
  <c r="D6174" i="14"/>
  <c r="D6175" i="14"/>
  <c r="D6176" i="14"/>
  <c r="D6177" i="14"/>
  <c r="D6178" i="14"/>
  <c r="D6179" i="14"/>
  <c r="D6180" i="14"/>
  <c r="D6181" i="14"/>
  <c r="D6182" i="14"/>
  <c r="D6183" i="14"/>
  <c r="D6184" i="14"/>
  <c r="D6185" i="14"/>
  <c r="D6186" i="14"/>
  <c r="D6187" i="14"/>
  <c r="D6188" i="14"/>
  <c r="D6189" i="14"/>
  <c r="D6190" i="14"/>
  <c r="D6191" i="14"/>
  <c r="D6192" i="14"/>
  <c r="D6193" i="14"/>
  <c r="D6194" i="14"/>
  <c r="D6195" i="14"/>
  <c r="D6196" i="14"/>
  <c r="D6197" i="14"/>
  <c r="D6198" i="14"/>
  <c r="D6199" i="14"/>
  <c r="D6200" i="14"/>
  <c r="D6201" i="14"/>
  <c r="D6202" i="14"/>
  <c r="D6203" i="14"/>
  <c r="D6204" i="14"/>
  <c r="D6205" i="14"/>
  <c r="D6206" i="14"/>
  <c r="D6207" i="14"/>
  <c r="D6208" i="14"/>
  <c r="D6209" i="14"/>
  <c r="D6210" i="14"/>
  <c r="D6211" i="14"/>
  <c r="D6212" i="14"/>
  <c r="D6213" i="14"/>
  <c r="D6214" i="14"/>
  <c r="D6215" i="14"/>
  <c r="D6216" i="14"/>
  <c r="D6217" i="14"/>
  <c r="D6218" i="14"/>
  <c r="D6219" i="14"/>
  <c r="D6220" i="14"/>
  <c r="D6221" i="14"/>
  <c r="D6222" i="14"/>
  <c r="D6223" i="14"/>
  <c r="D6224" i="14"/>
  <c r="D6225" i="14"/>
  <c r="D6226" i="14"/>
  <c r="D6227" i="14"/>
  <c r="D6228" i="14"/>
  <c r="D6229" i="14"/>
  <c r="D6230" i="14"/>
  <c r="D6231" i="14"/>
  <c r="D6232" i="14"/>
  <c r="D6233" i="14"/>
  <c r="D6234" i="14"/>
  <c r="D6235" i="14"/>
  <c r="D6236" i="14"/>
  <c r="D6237" i="14"/>
  <c r="D6238" i="14"/>
  <c r="D6239" i="14"/>
  <c r="D6240" i="14"/>
  <c r="D6241" i="14"/>
  <c r="D6242" i="14"/>
  <c r="D6243" i="14"/>
  <c r="D6244" i="14"/>
  <c r="D6245" i="14"/>
  <c r="D6246" i="14"/>
  <c r="D6247" i="14"/>
  <c r="D6248" i="14"/>
  <c r="D6249" i="14"/>
  <c r="D6250" i="14"/>
  <c r="D6251" i="14"/>
  <c r="D6252" i="14"/>
  <c r="D6253" i="14"/>
  <c r="D6254" i="14"/>
  <c r="D6255" i="14"/>
  <c r="D6256" i="14"/>
  <c r="D6257" i="14"/>
  <c r="D6258" i="14"/>
  <c r="D6259" i="14"/>
  <c r="D6260" i="14"/>
  <c r="D6261" i="14"/>
  <c r="D6262" i="14"/>
  <c r="D6263" i="14"/>
  <c r="D6264" i="14"/>
  <c r="D6265" i="14"/>
  <c r="D6266" i="14"/>
  <c r="D6267" i="14"/>
  <c r="D6268" i="14"/>
  <c r="D6269" i="14"/>
  <c r="D6270" i="14"/>
  <c r="D6271" i="14"/>
  <c r="D6272" i="14"/>
  <c r="D6273" i="14"/>
  <c r="D6274" i="14"/>
  <c r="D6275" i="14"/>
  <c r="D6276" i="14"/>
  <c r="D6277" i="14"/>
  <c r="D6278" i="14"/>
  <c r="D6279" i="14"/>
  <c r="D6280" i="14"/>
  <c r="D6281" i="14"/>
  <c r="D6282" i="14"/>
  <c r="D6283" i="14"/>
  <c r="D6284" i="14"/>
  <c r="D6285" i="14"/>
  <c r="D6286" i="14"/>
  <c r="D6287" i="14"/>
  <c r="D6288" i="14"/>
  <c r="D6289" i="14"/>
  <c r="D6290" i="14"/>
  <c r="D6291" i="14"/>
  <c r="D6292" i="14"/>
  <c r="D6293" i="14"/>
  <c r="D6294" i="14"/>
  <c r="D6295" i="14"/>
  <c r="D6296" i="14"/>
  <c r="D6297" i="14"/>
  <c r="D6298" i="14"/>
  <c r="D6299" i="14"/>
  <c r="D6300" i="14"/>
  <c r="D6301" i="14"/>
  <c r="D6302" i="14"/>
  <c r="D6303" i="14"/>
  <c r="D6304" i="14"/>
  <c r="D6305" i="14"/>
  <c r="D6306" i="14"/>
  <c r="D6307" i="14"/>
  <c r="D6308" i="14"/>
  <c r="D6309" i="14"/>
  <c r="D6310" i="14"/>
  <c r="D6311" i="14"/>
  <c r="D6312" i="14"/>
  <c r="D6313" i="14"/>
  <c r="D6314" i="14"/>
  <c r="D6315" i="14"/>
  <c r="D6316" i="14"/>
  <c r="D6317" i="14"/>
  <c r="D6318" i="14"/>
  <c r="D6319" i="14"/>
  <c r="D6320" i="14"/>
  <c r="D6321" i="14"/>
  <c r="D6322" i="14"/>
  <c r="D6323" i="14"/>
  <c r="D6324" i="14"/>
  <c r="D6325" i="14"/>
  <c r="D6326" i="14"/>
  <c r="D6327" i="14"/>
  <c r="D6328" i="14"/>
  <c r="D6329" i="14"/>
  <c r="D6330" i="14"/>
  <c r="D6331" i="14"/>
  <c r="D6332" i="14"/>
  <c r="D6333" i="14"/>
  <c r="D6334" i="14"/>
  <c r="D6335" i="14"/>
  <c r="D6336" i="14"/>
  <c r="D6337" i="14"/>
  <c r="D6338" i="14"/>
  <c r="D6339" i="14"/>
  <c r="D6340" i="14"/>
  <c r="D6341" i="14"/>
  <c r="D6342" i="14"/>
  <c r="D6343" i="14"/>
  <c r="D6344" i="14"/>
  <c r="D6345" i="14"/>
  <c r="D6346" i="14"/>
  <c r="D6347" i="14"/>
  <c r="D6348" i="14"/>
  <c r="D6349" i="14"/>
  <c r="D6350" i="14"/>
  <c r="D6351" i="14"/>
  <c r="D6352" i="14"/>
  <c r="D6353" i="14"/>
  <c r="D6354" i="14"/>
  <c r="D6355" i="14"/>
  <c r="D6356" i="14"/>
  <c r="D6357" i="14"/>
  <c r="D6358" i="14"/>
  <c r="D6359" i="14"/>
  <c r="D6360" i="14"/>
  <c r="D6361" i="14"/>
  <c r="D6362" i="14"/>
  <c r="D6363" i="14"/>
  <c r="D6364" i="14"/>
  <c r="D6365" i="14"/>
  <c r="D6366" i="14"/>
  <c r="D6367" i="14"/>
  <c r="D6368" i="14"/>
  <c r="D6369" i="14"/>
  <c r="D6370" i="14"/>
  <c r="D6371" i="14"/>
  <c r="D6372" i="14"/>
  <c r="D6373" i="14"/>
  <c r="D6374" i="14"/>
  <c r="D6375" i="14"/>
  <c r="D6376" i="14"/>
  <c r="D6377" i="14"/>
  <c r="D6378" i="14"/>
  <c r="D6379" i="14"/>
  <c r="D6380" i="14"/>
  <c r="D6381" i="14"/>
  <c r="D6382" i="14"/>
  <c r="D6383" i="14"/>
  <c r="D6384" i="14"/>
  <c r="D6385" i="14"/>
  <c r="D6386" i="14"/>
  <c r="D6387" i="14"/>
  <c r="D6388" i="14"/>
  <c r="D6389" i="14"/>
  <c r="D6390" i="14"/>
  <c r="D6391" i="14"/>
  <c r="D6392" i="14"/>
  <c r="D6393" i="14"/>
  <c r="D6394" i="14"/>
  <c r="D6395" i="14"/>
  <c r="D6396" i="14"/>
  <c r="D6397" i="14"/>
  <c r="D6398" i="14"/>
  <c r="D6399" i="14"/>
  <c r="D6400" i="14"/>
  <c r="D6401" i="14"/>
  <c r="D6402" i="14"/>
  <c r="D6403" i="14"/>
  <c r="D6404" i="14"/>
  <c r="D6405" i="14"/>
  <c r="D6406" i="14"/>
  <c r="D6407" i="14"/>
  <c r="D6408" i="14"/>
  <c r="D6409" i="14"/>
  <c r="D6410" i="14"/>
  <c r="D6411" i="14"/>
  <c r="D6412" i="14"/>
  <c r="D6413" i="14"/>
  <c r="D6414" i="14"/>
  <c r="D6415" i="14"/>
  <c r="D6416" i="14"/>
  <c r="D6417" i="14"/>
  <c r="D6418" i="14"/>
  <c r="D6419" i="14"/>
  <c r="D6420" i="14"/>
  <c r="D6421" i="14"/>
  <c r="D6422" i="14"/>
  <c r="D6423" i="14"/>
  <c r="D6424" i="14"/>
  <c r="D6425" i="14"/>
  <c r="D6426" i="14"/>
  <c r="D6427" i="14"/>
  <c r="D6428" i="14"/>
  <c r="D6429" i="14"/>
  <c r="D6430" i="14"/>
  <c r="D6431" i="14"/>
  <c r="D6432" i="14"/>
  <c r="D6433" i="14"/>
  <c r="D6434" i="14"/>
  <c r="D6435" i="14"/>
  <c r="D6436" i="14"/>
  <c r="D6437" i="14"/>
  <c r="D6438" i="14"/>
  <c r="D6439" i="14"/>
  <c r="D6440" i="14"/>
  <c r="D6441" i="14"/>
  <c r="D6442" i="14"/>
  <c r="D6443" i="14"/>
  <c r="D6444" i="14"/>
  <c r="D6445" i="14"/>
  <c r="D6446" i="14"/>
  <c r="D6447" i="14"/>
  <c r="D6448" i="14"/>
  <c r="D6449" i="14"/>
  <c r="D6450" i="14"/>
  <c r="D6451" i="14"/>
  <c r="D6452" i="14"/>
  <c r="D6453" i="14"/>
  <c r="D6454" i="14"/>
  <c r="D6455" i="14"/>
  <c r="D6456" i="14"/>
  <c r="D6457" i="14"/>
  <c r="D6458" i="14"/>
  <c r="D6459" i="14"/>
  <c r="D6460" i="14"/>
  <c r="D6461" i="14"/>
  <c r="D6462" i="14"/>
  <c r="D6463" i="14"/>
  <c r="D6464" i="14"/>
  <c r="D6465" i="14"/>
  <c r="D6466" i="14"/>
  <c r="D6467" i="14"/>
  <c r="D6468" i="14"/>
  <c r="D6469" i="14"/>
  <c r="D6470" i="14"/>
  <c r="D6471" i="14"/>
  <c r="D6472" i="14"/>
  <c r="D6473" i="14"/>
  <c r="D6474" i="14"/>
  <c r="D6475" i="14"/>
  <c r="D6476" i="14"/>
  <c r="D6477" i="14"/>
  <c r="D6478" i="14"/>
  <c r="D6479" i="14"/>
  <c r="D6480" i="14"/>
  <c r="D6481" i="14"/>
  <c r="D6482" i="14"/>
  <c r="D6483" i="14"/>
  <c r="D6484" i="14"/>
  <c r="D6485" i="14"/>
  <c r="D6486" i="14"/>
  <c r="D6487" i="14"/>
  <c r="D6488" i="14"/>
  <c r="D6489" i="14"/>
  <c r="D6490" i="14"/>
  <c r="D6491" i="14"/>
  <c r="D6492" i="14"/>
  <c r="D6493" i="14"/>
  <c r="D6494" i="14"/>
  <c r="D6495" i="14"/>
  <c r="D6496" i="14"/>
  <c r="D6497" i="14"/>
  <c r="D6498" i="14"/>
  <c r="D6499" i="14"/>
  <c r="D6500" i="14"/>
  <c r="D6501" i="14"/>
  <c r="D6502" i="14"/>
  <c r="D6503" i="14"/>
  <c r="D6504" i="14"/>
  <c r="D6505" i="14"/>
  <c r="D6506" i="14"/>
  <c r="D6507" i="14"/>
  <c r="D6508" i="14"/>
  <c r="D6509" i="14"/>
  <c r="D6510" i="14"/>
  <c r="D6511" i="14"/>
  <c r="D6512" i="14"/>
  <c r="D6513" i="14"/>
  <c r="D6514" i="14"/>
  <c r="D6515" i="14"/>
  <c r="D6516" i="14"/>
  <c r="D6517" i="14"/>
  <c r="D6518" i="14"/>
  <c r="D6519" i="14"/>
  <c r="D6520" i="14"/>
  <c r="D6521" i="14"/>
  <c r="D6522" i="14"/>
  <c r="D6523" i="14"/>
  <c r="D6524" i="14"/>
  <c r="D6525" i="14"/>
  <c r="D6526" i="14"/>
  <c r="D6527" i="14"/>
  <c r="D6528" i="14"/>
  <c r="D6529" i="14"/>
  <c r="D6530" i="14"/>
  <c r="D6531" i="14"/>
  <c r="D6532" i="14"/>
  <c r="D6533" i="14"/>
  <c r="D6534" i="14"/>
  <c r="D6535" i="14"/>
  <c r="D6536" i="14"/>
  <c r="D6537" i="14"/>
  <c r="D6538" i="14"/>
  <c r="D6539" i="14"/>
  <c r="D6540" i="14"/>
  <c r="D6541" i="14"/>
  <c r="D6542" i="14"/>
  <c r="D6543" i="14"/>
  <c r="D6544" i="14"/>
  <c r="D6545" i="14"/>
  <c r="D6546" i="14"/>
  <c r="D6547" i="14"/>
  <c r="D6548" i="14"/>
  <c r="D6549" i="14"/>
  <c r="D6550" i="14"/>
  <c r="D6551" i="14"/>
  <c r="D6552" i="14"/>
  <c r="D6553" i="14"/>
  <c r="D6554" i="14"/>
  <c r="D6555" i="14"/>
  <c r="D6556" i="14"/>
  <c r="D6557" i="14"/>
  <c r="D6558" i="14"/>
  <c r="D6559" i="14"/>
  <c r="D6560" i="14"/>
  <c r="D6561" i="14"/>
  <c r="D6562" i="14"/>
  <c r="D6563" i="14"/>
  <c r="D6564" i="14"/>
  <c r="D6565" i="14"/>
  <c r="D6566" i="14"/>
  <c r="D6567" i="14"/>
  <c r="D6568" i="14"/>
  <c r="D6569" i="14"/>
  <c r="D6570" i="14"/>
  <c r="D6571" i="14"/>
  <c r="D6572" i="14"/>
  <c r="D6573" i="14"/>
  <c r="D6574" i="14"/>
  <c r="D6575" i="14"/>
  <c r="D6576" i="14"/>
  <c r="D6577" i="14"/>
  <c r="D6578" i="14"/>
  <c r="D6579" i="14"/>
  <c r="D6580" i="14"/>
  <c r="D6581" i="14"/>
  <c r="D6582" i="14"/>
  <c r="D6583" i="14"/>
  <c r="D6584" i="14"/>
  <c r="D6585" i="14"/>
  <c r="D6586" i="14"/>
  <c r="D6587" i="14"/>
  <c r="D6588" i="14"/>
  <c r="D6589" i="14"/>
  <c r="D6590" i="14"/>
  <c r="D6591" i="14"/>
  <c r="D6592" i="14"/>
  <c r="D6593" i="14"/>
  <c r="D6594" i="14"/>
  <c r="D6595" i="14"/>
  <c r="D6596" i="14"/>
  <c r="D6597" i="14"/>
  <c r="D6598" i="14"/>
  <c r="D6599" i="14"/>
  <c r="D6600" i="14"/>
  <c r="D6601" i="14"/>
  <c r="D6602" i="14"/>
  <c r="D6603" i="14"/>
  <c r="D6604" i="14"/>
  <c r="D6605" i="14"/>
  <c r="D6606" i="14"/>
  <c r="D6607" i="14"/>
  <c r="D6608" i="14"/>
  <c r="D6609" i="14"/>
  <c r="D6610" i="14"/>
  <c r="D6611" i="14"/>
  <c r="D6612" i="14"/>
  <c r="D6613" i="14"/>
  <c r="D6614" i="14"/>
  <c r="D6615" i="14"/>
  <c r="D6616" i="14"/>
  <c r="D6617" i="14"/>
  <c r="D6618" i="14"/>
  <c r="D6619" i="14"/>
  <c r="D6620" i="14"/>
  <c r="D6621" i="14"/>
  <c r="D6622" i="14"/>
  <c r="D6623" i="14"/>
  <c r="D6624" i="14"/>
  <c r="D6625" i="14"/>
  <c r="D6626" i="14"/>
  <c r="D6627" i="14"/>
  <c r="D6628" i="14"/>
  <c r="D6629" i="14"/>
  <c r="D6630" i="14"/>
  <c r="D6631" i="14"/>
  <c r="D6632" i="14"/>
  <c r="D6633" i="14"/>
  <c r="D6634" i="14"/>
  <c r="D6635" i="14"/>
  <c r="D6636" i="14"/>
  <c r="D6637" i="14"/>
  <c r="D6638" i="14"/>
  <c r="D6639" i="14"/>
  <c r="D6640" i="14"/>
  <c r="D6641" i="14"/>
  <c r="D6642" i="14"/>
  <c r="D6643" i="14"/>
  <c r="D6644" i="14"/>
  <c r="D6645" i="14"/>
  <c r="D6646" i="14"/>
  <c r="D6647" i="14"/>
  <c r="D6648" i="14"/>
  <c r="D6649" i="14"/>
  <c r="D6650" i="14"/>
  <c r="D6651" i="14"/>
  <c r="D6652" i="14"/>
  <c r="D6653" i="14"/>
  <c r="D6654" i="14"/>
  <c r="D6655" i="14"/>
  <c r="D6656" i="14"/>
  <c r="D6657" i="14"/>
  <c r="D6658" i="14"/>
  <c r="D6659" i="14"/>
  <c r="D6660" i="14"/>
  <c r="D6661" i="14"/>
  <c r="D6662" i="14"/>
  <c r="D6663" i="14"/>
  <c r="D6664" i="14"/>
  <c r="D6665" i="14"/>
  <c r="D6666" i="14"/>
  <c r="D6667" i="14"/>
  <c r="D6668" i="14"/>
  <c r="D6669" i="14"/>
  <c r="D6670" i="14"/>
  <c r="D6671" i="14"/>
  <c r="D6672" i="14"/>
  <c r="D6673" i="14"/>
  <c r="D6674" i="14"/>
  <c r="D6675" i="14"/>
  <c r="D6676" i="14"/>
  <c r="D6677" i="14"/>
  <c r="D6678" i="14"/>
  <c r="D6679" i="14"/>
  <c r="D6680" i="14"/>
  <c r="D6681" i="14"/>
  <c r="D6682" i="14"/>
  <c r="D6683" i="14"/>
  <c r="D6684" i="14"/>
  <c r="D6685" i="14"/>
  <c r="D6686" i="14"/>
  <c r="D6687" i="14"/>
  <c r="D6688" i="14"/>
  <c r="D6689" i="14"/>
  <c r="D6690" i="14"/>
  <c r="D6691" i="14"/>
  <c r="D6692" i="14"/>
  <c r="D6693" i="14"/>
  <c r="D6694" i="14"/>
  <c r="D6695" i="14"/>
  <c r="D6696" i="14"/>
  <c r="D6697" i="14"/>
  <c r="D6698" i="14"/>
  <c r="D6699" i="14"/>
  <c r="D6700" i="14"/>
  <c r="D6701" i="14"/>
  <c r="D6702" i="14"/>
  <c r="D6703" i="14"/>
  <c r="D6704" i="14"/>
  <c r="D6705" i="14"/>
  <c r="D6706" i="14"/>
  <c r="D6707" i="14"/>
  <c r="D6708" i="14"/>
  <c r="D6709" i="14"/>
  <c r="D6710" i="14"/>
  <c r="D6711" i="14"/>
  <c r="D6712" i="14"/>
  <c r="D6713" i="14"/>
  <c r="D6714" i="14"/>
  <c r="D6715" i="14"/>
  <c r="D6716" i="14"/>
  <c r="D6717" i="14"/>
  <c r="D6718" i="14"/>
  <c r="D6719" i="14"/>
  <c r="D6720" i="14"/>
  <c r="D6721" i="14"/>
  <c r="D6722" i="14"/>
  <c r="D6723" i="14"/>
  <c r="D6724" i="14"/>
  <c r="D6725" i="14"/>
  <c r="D6726" i="14"/>
  <c r="D6727" i="14"/>
  <c r="D6728" i="14"/>
  <c r="D6729" i="14"/>
  <c r="D6730" i="14"/>
  <c r="D6731" i="14"/>
  <c r="D6732" i="14"/>
  <c r="D6733" i="14"/>
  <c r="D6734" i="14"/>
  <c r="D6735" i="14"/>
  <c r="D6736" i="14"/>
  <c r="D6737" i="14"/>
  <c r="D6738" i="14"/>
  <c r="D6739" i="14"/>
  <c r="D6740" i="14"/>
  <c r="D6741" i="14"/>
  <c r="D6742" i="14"/>
  <c r="D6743" i="14"/>
  <c r="D6744" i="14"/>
  <c r="D6745" i="14"/>
  <c r="D6746" i="14"/>
  <c r="D6747" i="14"/>
  <c r="D6748" i="14"/>
  <c r="D6749" i="14"/>
  <c r="D6750" i="14"/>
  <c r="D6751" i="14"/>
  <c r="D6752" i="14"/>
  <c r="D6753" i="14"/>
  <c r="D6754" i="14"/>
  <c r="D6755" i="14"/>
  <c r="D6756" i="14"/>
  <c r="D6757" i="14"/>
  <c r="D6758" i="14"/>
  <c r="D6759" i="14"/>
  <c r="D6760" i="14"/>
  <c r="D6761" i="14"/>
  <c r="D6762" i="14"/>
  <c r="D6763" i="14"/>
  <c r="D6764" i="14"/>
  <c r="D6765" i="14"/>
  <c r="D6766" i="14"/>
  <c r="D6767" i="14"/>
  <c r="D6768" i="14"/>
  <c r="D6769" i="14"/>
  <c r="D6770" i="14"/>
  <c r="D6771" i="14"/>
  <c r="D6772" i="14"/>
  <c r="D6773" i="14"/>
  <c r="D6774" i="14"/>
  <c r="D6775" i="14"/>
  <c r="D6776" i="14"/>
  <c r="D6777" i="14"/>
  <c r="D6778" i="14"/>
  <c r="D6779" i="14"/>
  <c r="D6780" i="14"/>
  <c r="D6781" i="14"/>
  <c r="D6782" i="14"/>
  <c r="D6783" i="14"/>
  <c r="D6784" i="14"/>
  <c r="D6785" i="14"/>
  <c r="D6786" i="14"/>
  <c r="D6787" i="14"/>
  <c r="D6788" i="14"/>
  <c r="D6789" i="14"/>
  <c r="D6790" i="14"/>
  <c r="D6791" i="14"/>
  <c r="D6792" i="14"/>
  <c r="D6793" i="14"/>
  <c r="D6794" i="14"/>
  <c r="D6795" i="14"/>
  <c r="D6796" i="14"/>
  <c r="D6797" i="14"/>
  <c r="D6798" i="14"/>
  <c r="D6799" i="14"/>
  <c r="D6800" i="14"/>
  <c r="D6801" i="14"/>
  <c r="D6802" i="14"/>
  <c r="D6803" i="14"/>
  <c r="D6804" i="14"/>
  <c r="D6805" i="14"/>
  <c r="D6806" i="14"/>
  <c r="D6807" i="14"/>
  <c r="D6808" i="14"/>
  <c r="D6809" i="14"/>
  <c r="D6810" i="14"/>
  <c r="D6811" i="14"/>
  <c r="D6812" i="14"/>
  <c r="D6813" i="14"/>
  <c r="D6814" i="14"/>
  <c r="D6815" i="14"/>
  <c r="D6816" i="14"/>
  <c r="D6817" i="14"/>
  <c r="D6818" i="14"/>
  <c r="D6819" i="14"/>
  <c r="D6820" i="14"/>
  <c r="D6821" i="14"/>
  <c r="D6822" i="14"/>
  <c r="D6823" i="14"/>
  <c r="D6824" i="14"/>
  <c r="D6825" i="14"/>
  <c r="D6826" i="14"/>
  <c r="D6827" i="14"/>
  <c r="D6828" i="14"/>
  <c r="D6829" i="14"/>
  <c r="D6830" i="14"/>
  <c r="D6831" i="14"/>
  <c r="D6832" i="14"/>
  <c r="D6833" i="14"/>
  <c r="D6834" i="14"/>
  <c r="D6835" i="14"/>
  <c r="D6836" i="14"/>
  <c r="D6837" i="14"/>
  <c r="D6838" i="14"/>
  <c r="D6839" i="14"/>
  <c r="D6840" i="14"/>
  <c r="D6841" i="14"/>
  <c r="D6842" i="14"/>
  <c r="D6843" i="14"/>
  <c r="D6844" i="14"/>
  <c r="D6845" i="14"/>
  <c r="D6846" i="14"/>
  <c r="D6847" i="14"/>
  <c r="D6848" i="14"/>
  <c r="D6849" i="14"/>
  <c r="D6850" i="14"/>
  <c r="D6851" i="14"/>
  <c r="D6852" i="14"/>
  <c r="D6853" i="14"/>
  <c r="D6854" i="14"/>
  <c r="D6855" i="14"/>
  <c r="D6856" i="14"/>
  <c r="D6857" i="14"/>
  <c r="D6858" i="14"/>
  <c r="D6859" i="14"/>
  <c r="D6860" i="14"/>
  <c r="D6861" i="14"/>
  <c r="D6862" i="14"/>
  <c r="D6863" i="14"/>
  <c r="D6864" i="14"/>
  <c r="D6865" i="14"/>
  <c r="D6866" i="14"/>
  <c r="D6867" i="14"/>
  <c r="D6868" i="14"/>
  <c r="D6869" i="14"/>
  <c r="D6870" i="14"/>
  <c r="D6871" i="14"/>
  <c r="D6872" i="14"/>
  <c r="D6873" i="14"/>
  <c r="D6874" i="14"/>
  <c r="D6875" i="14"/>
  <c r="D6876" i="14"/>
  <c r="D6877" i="14"/>
  <c r="D6878" i="14"/>
  <c r="D6879" i="14"/>
  <c r="D6880" i="14"/>
  <c r="D6881" i="14"/>
  <c r="D6882" i="14"/>
  <c r="D6883" i="14"/>
  <c r="D6884" i="14"/>
  <c r="D6885" i="14"/>
  <c r="D6886" i="14"/>
  <c r="D6887" i="14"/>
  <c r="D6888" i="14"/>
  <c r="D6889" i="14"/>
  <c r="D6890" i="14"/>
  <c r="D6891" i="14"/>
  <c r="D6892" i="14"/>
  <c r="D6893" i="14"/>
  <c r="D6894" i="14"/>
  <c r="D6895" i="14"/>
  <c r="D6896" i="14"/>
  <c r="D6897" i="14"/>
  <c r="D6898" i="14"/>
  <c r="D6899" i="14"/>
  <c r="D6900" i="14"/>
  <c r="D6901" i="14"/>
  <c r="D6902" i="14"/>
  <c r="D6903" i="14"/>
  <c r="D6904" i="14"/>
  <c r="D6905" i="14"/>
  <c r="D6906" i="14"/>
  <c r="D6907" i="14"/>
  <c r="D6908" i="14"/>
  <c r="D6909" i="14"/>
  <c r="D6910" i="14"/>
  <c r="D6911" i="14"/>
  <c r="D6912" i="14"/>
  <c r="D6913" i="14"/>
  <c r="D6914" i="14"/>
  <c r="D6915" i="14"/>
  <c r="D6916" i="14"/>
  <c r="D6917" i="14"/>
  <c r="D6918" i="14"/>
  <c r="D6919" i="14"/>
  <c r="D6920" i="14"/>
  <c r="D6921" i="14"/>
  <c r="D6922" i="14"/>
  <c r="D6923" i="14"/>
  <c r="D6924" i="14"/>
  <c r="D6925" i="14"/>
  <c r="D6926" i="14"/>
  <c r="D6927" i="14"/>
  <c r="D6928" i="14"/>
  <c r="D6929" i="14"/>
  <c r="D6930" i="14"/>
  <c r="D6931" i="14"/>
  <c r="D6932" i="14"/>
  <c r="D6933" i="14"/>
  <c r="D6934" i="14"/>
  <c r="D6935" i="14"/>
  <c r="D6936" i="14"/>
  <c r="D6937" i="14"/>
  <c r="D6938" i="14"/>
  <c r="D6939" i="14"/>
  <c r="D6940" i="14"/>
  <c r="D6941" i="14"/>
  <c r="D6942" i="14"/>
  <c r="D6943" i="14"/>
  <c r="D6944" i="14"/>
  <c r="D6945" i="14"/>
  <c r="D6946" i="14"/>
  <c r="D6947" i="14"/>
  <c r="D6948" i="14"/>
  <c r="D6949" i="14"/>
  <c r="D6950" i="14"/>
  <c r="D6951" i="14"/>
  <c r="D6952" i="14"/>
  <c r="D6953" i="14"/>
  <c r="D6954" i="14"/>
  <c r="D6955" i="14"/>
  <c r="D6956" i="14"/>
  <c r="D6957" i="14"/>
  <c r="D6958" i="14"/>
  <c r="D6959" i="14"/>
  <c r="D6960" i="14"/>
  <c r="D6961" i="14"/>
  <c r="D6962" i="14"/>
  <c r="D6963" i="14"/>
  <c r="D6964" i="14"/>
  <c r="D6965" i="14"/>
  <c r="D6966" i="14"/>
  <c r="D6967" i="14"/>
  <c r="D6968" i="14"/>
  <c r="D6969" i="14"/>
  <c r="D6970" i="14"/>
  <c r="D6971" i="14"/>
  <c r="D6972" i="14"/>
  <c r="D6973" i="14"/>
  <c r="D6974" i="14"/>
  <c r="D6975" i="14"/>
  <c r="D6976" i="14"/>
  <c r="D6977" i="14"/>
  <c r="D6978" i="14"/>
  <c r="D6979" i="14"/>
  <c r="D6980" i="14"/>
  <c r="D6981" i="14"/>
  <c r="D6982" i="14"/>
  <c r="D6983" i="14"/>
  <c r="D6984" i="14"/>
  <c r="D6985" i="14"/>
  <c r="D6986" i="14"/>
  <c r="D6987" i="14"/>
  <c r="D6988" i="14"/>
  <c r="D6989" i="14"/>
  <c r="D6990" i="14"/>
  <c r="D6991" i="14"/>
  <c r="D6992" i="14"/>
  <c r="D6993" i="14"/>
  <c r="D6994" i="14"/>
  <c r="D6995" i="14"/>
  <c r="D6996" i="14"/>
  <c r="D6997" i="14"/>
  <c r="D6998" i="14"/>
  <c r="D6999" i="14"/>
  <c r="D7000" i="14"/>
  <c r="D7001" i="14"/>
  <c r="D7002" i="14"/>
  <c r="D7003" i="14"/>
  <c r="D7004" i="14"/>
  <c r="D7005" i="14"/>
  <c r="D7006" i="14"/>
  <c r="D7007" i="14"/>
  <c r="D7008" i="14"/>
  <c r="D7009" i="14"/>
  <c r="D7010" i="14"/>
  <c r="D7011" i="14"/>
  <c r="D7012" i="14"/>
  <c r="D7013" i="14"/>
  <c r="D7014" i="14"/>
  <c r="D7015" i="14"/>
  <c r="D7016" i="14"/>
  <c r="D7017" i="14"/>
  <c r="D7018" i="14"/>
  <c r="D7019" i="14"/>
  <c r="D7020" i="14"/>
  <c r="D7021" i="14"/>
  <c r="D7022" i="14"/>
  <c r="D7023" i="14"/>
  <c r="D7024" i="14"/>
  <c r="D7025" i="14"/>
  <c r="D7026" i="14"/>
  <c r="D7027" i="14"/>
  <c r="D7028" i="14"/>
  <c r="D7029" i="14"/>
  <c r="D7030" i="14"/>
  <c r="D7031" i="14"/>
  <c r="D7032" i="14"/>
  <c r="D7033" i="14"/>
  <c r="D7034" i="14"/>
  <c r="D7035" i="14"/>
  <c r="D7036" i="14"/>
  <c r="D7037" i="14"/>
  <c r="D7038" i="14"/>
  <c r="D7039" i="14"/>
  <c r="D7040" i="14"/>
  <c r="D7041" i="14"/>
  <c r="D7042" i="14"/>
  <c r="D7043" i="14"/>
  <c r="D7044" i="14"/>
  <c r="D7045" i="14"/>
  <c r="D7046" i="14"/>
  <c r="D7047" i="14"/>
  <c r="D7048" i="14"/>
  <c r="D7049" i="14"/>
  <c r="D7050" i="14"/>
  <c r="D7051" i="14"/>
  <c r="D7052" i="14"/>
  <c r="D7053" i="14"/>
  <c r="D7054" i="14"/>
  <c r="D7055" i="14"/>
  <c r="D7056" i="14"/>
  <c r="D7057" i="14"/>
  <c r="D7058" i="14"/>
  <c r="D7059" i="14"/>
  <c r="D7060" i="14"/>
  <c r="D7061" i="14"/>
  <c r="D7062" i="14"/>
  <c r="D7063" i="14"/>
  <c r="D7064" i="14"/>
  <c r="D7065" i="14"/>
  <c r="D7066" i="14"/>
  <c r="D7067" i="14"/>
  <c r="D7068" i="14"/>
  <c r="D7069" i="14"/>
  <c r="D7070" i="14"/>
  <c r="D7071" i="14"/>
  <c r="D7072" i="14"/>
  <c r="D7073" i="14"/>
  <c r="D7074" i="14"/>
  <c r="D7075" i="14"/>
  <c r="D7076" i="14"/>
  <c r="D7077" i="14"/>
  <c r="D7078" i="14"/>
  <c r="D7079" i="14"/>
  <c r="D7080" i="14"/>
  <c r="D7081" i="14"/>
  <c r="D7082" i="14"/>
  <c r="D7083" i="14"/>
  <c r="D7084" i="14"/>
  <c r="D7085" i="14"/>
  <c r="D7086" i="14"/>
  <c r="D7087" i="14"/>
  <c r="D7088" i="14"/>
  <c r="D7089" i="14"/>
  <c r="D7090" i="14"/>
  <c r="D7091" i="14"/>
  <c r="D7092" i="14"/>
  <c r="D7093" i="14"/>
  <c r="D7094" i="14"/>
  <c r="D7095" i="14"/>
  <c r="D7096" i="14"/>
  <c r="D7097" i="14"/>
  <c r="D7098" i="14"/>
  <c r="D7099" i="14"/>
  <c r="D7100" i="14"/>
  <c r="D7101" i="14"/>
  <c r="D7102" i="14"/>
  <c r="D7103" i="14"/>
  <c r="D7104" i="14"/>
  <c r="D7105" i="14"/>
  <c r="D7106" i="14"/>
  <c r="D7107" i="14"/>
  <c r="D7108" i="14"/>
  <c r="D7109" i="14"/>
  <c r="D7110" i="14"/>
  <c r="D7111" i="14"/>
  <c r="D7112" i="14"/>
  <c r="D7113" i="14"/>
  <c r="D7114" i="14"/>
  <c r="D7115" i="14"/>
  <c r="D7116" i="14"/>
  <c r="D7117" i="14"/>
  <c r="D7118" i="14"/>
  <c r="D7119" i="14"/>
  <c r="D7120" i="14"/>
  <c r="D7121" i="14"/>
  <c r="D7122" i="14"/>
  <c r="D7123" i="14"/>
  <c r="D7124" i="14"/>
  <c r="D7125" i="14"/>
  <c r="D7126" i="14"/>
  <c r="D7127" i="14"/>
  <c r="D7128" i="14"/>
  <c r="D7129" i="14"/>
  <c r="D7130" i="14"/>
  <c r="D7131" i="14"/>
  <c r="D7132" i="14"/>
  <c r="D7133" i="14"/>
  <c r="D7134" i="14"/>
  <c r="D7135" i="14"/>
  <c r="D7136" i="14"/>
  <c r="D7137" i="14"/>
  <c r="D7138" i="14"/>
  <c r="D7139" i="14"/>
  <c r="D7140" i="14"/>
  <c r="D7141" i="14"/>
  <c r="D7142" i="14"/>
  <c r="D7143" i="14"/>
  <c r="D7144" i="14"/>
  <c r="D7145" i="14"/>
  <c r="D7146" i="14"/>
  <c r="D7147" i="14"/>
  <c r="D7148" i="14"/>
  <c r="D7149" i="14"/>
  <c r="D7150" i="14"/>
  <c r="D7151" i="14"/>
  <c r="D7152" i="14"/>
  <c r="D7153" i="14"/>
  <c r="D7154" i="14"/>
  <c r="D7155" i="14"/>
  <c r="D7156" i="14"/>
  <c r="D7157" i="14"/>
  <c r="D7158" i="14"/>
  <c r="D7159" i="14"/>
  <c r="D7160" i="14"/>
  <c r="D7161" i="14"/>
  <c r="D7162" i="14"/>
  <c r="D7163" i="14"/>
  <c r="D7164" i="14"/>
  <c r="D7165" i="14"/>
  <c r="D7166" i="14"/>
  <c r="D7167" i="14"/>
  <c r="D7168" i="14"/>
  <c r="D7169" i="14"/>
  <c r="D7170" i="14"/>
  <c r="D7171" i="14"/>
  <c r="D7172" i="14"/>
  <c r="D7173" i="14"/>
  <c r="D7174" i="14"/>
  <c r="D7175" i="14"/>
  <c r="D7176" i="14"/>
  <c r="D7177" i="14"/>
  <c r="D7178" i="14"/>
  <c r="D7179" i="14"/>
  <c r="D7180" i="14"/>
  <c r="D7181" i="14"/>
  <c r="D7182" i="14"/>
  <c r="D7183" i="14"/>
  <c r="D7184" i="14"/>
  <c r="D7185" i="14"/>
  <c r="D7186" i="14"/>
  <c r="D7187" i="14"/>
  <c r="D7188" i="14"/>
  <c r="D7189" i="14"/>
  <c r="D7190" i="14"/>
  <c r="D7191" i="14"/>
  <c r="D7192" i="14"/>
  <c r="D7193" i="14"/>
  <c r="D7194" i="14"/>
  <c r="D7195" i="14"/>
  <c r="D7196" i="14"/>
  <c r="D7197" i="14"/>
  <c r="D7198" i="14"/>
  <c r="D7199" i="14"/>
  <c r="D7200" i="14"/>
  <c r="D7201" i="14"/>
  <c r="D7202" i="14"/>
  <c r="D7203" i="14"/>
  <c r="D7204" i="14"/>
  <c r="D7205" i="14"/>
  <c r="D7206" i="14"/>
  <c r="D7207" i="14"/>
  <c r="D7208" i="14"/>
  <c r="D7209" i="14"/>
  <c r="D7210" i="14"/>
  <c r="D7211" i="14"/>
  <c r="D7212" i="14"/>
  <c r="D7213" i="14"/>
  <c r="D7214" i="14"/>
  <c r="D7215" i="14"/>
  <c r="D7216" i="14"/>
  <c r="D7217" i="14"/>
  <c r="D7218" i="14"/>
  <c r="D7219" i="14"/>
  <c r="D7220" i="14"/>
  <c r="D7221" i="14"/>
  <c r="D7222" i="14"/>
  <c r="D7223" i="14"/>
  <c r="D7224" i="14"/>
  <c r="D7225" i="14"/>
  <c r="D7226" i="14"/>
  <c r="D7227" i="14"/>
  <c r="D7228" i="14"/>
  <c r="D7229" i="14"/>
  <c r="D7230" i="14"/>
  <c r="D7231" i="14"/>
  <c r="D7232" i="14"/>
  <c r="D7233" i="14"/>
  <c r="D7234" i="14"/>
  <c r="D7235" i="14"/>
  <c r="D7236" i="14"/>
  <c r="D7237" i="14"/>
  <c r="D7238" i="14"/>
  <c r="D7239" i="14"/>
  <c r="D7240" i="14"/>
  <c r="D7241" i="14"/>
  <c r="D7242" i="14"/>
  <c r="D7243" i="14"/>
  <c r="D7244" i="14"/>
  <c r="D7245" i="14"/>
  <c r="D7246" i="14"/>
  <c r="D7247" i="14"/>
  <c r="D7248" i="14"/>
  <c r="D7249" i="14"/>
  <c r="D7250" i="14"/>
  <c r="D7251" i="14"/>
  <c r="D7252" i="14"/>
  <c r="D7253" i="14"/>
  <c r="D7254" i="14"/>
  <c r="D7255" i="14"/>
  <c r="D7256" i="14"/>
  <c r="D7257" i="14"/>
  <c r="D7258" i="14"/>
  <c r="D7259" i="14"/>
  <c r="D7260" i="14"/>
  <c r="D7261" i="14"/>
  <c r="D7262" i="14"/>
  <c r="D7263" i="14"/>
  <c r="D7264" i="14"/>
  <c r="D7265" i="14"/>
  <c r="D7266" i="14"/>
  <c r="D7267" i="14"/>
  <c r="D7268" i="14"/>
  <c r="D7269" i="14"/>
  <c r="D7270" i="14"/>
  <c r="D7271" i="14"/>
  <c r="D7272" i="14"/>
  <c r="D7273" i="14"/>
  <c r="D7274" i="14"/>
  <c r="D7275" i="14"/>
  <c r="D7276" i="14"/>
  <c r="D7277" i="14"/>
  <c r="D7278" i="14"/>
  <c r="D7279" i="14"/>
  <c r="D7280" i="14"/>
  <c r="D7281" i="14"/>
  <c r="D7282" i="14"/>
  <c r="D7283" i="14"/>
  <c r="D7284" i="14"/>
  <c r="D7285" i="14"/>
  <c r="D7286" i="14"/>
  <c r="D7287" i="14"/>
  <c r="D7288" i="14"/>
  <c r="D7289" i="14"/>
  <c r="D7290" i="14"/>
  <c r="D7291" i="14"/>
  <c r="D7292" i="14"/>
  <c r="D7293" i="14"/>
  <c r="D7294" i="14"/>
  <c r="D7295" i="14"/>
  <c r="D7296" i="14"/>
  <c r="D7297" i="14"/>
  <c r="D7298" i="14"/>
  <c r="D7299" i="14"/>
  <c r="D7300" i="14"/>
  <c r="D7301" i="14"/>
  <c r="D7302" i="14"/>
  <c r="D7303" i="14"/>
  <c r="D7304" i="14"/>
  <c r="D7305" i="14"/>
  <c r="D7306" i="14"/>
  <c r="D7307" i="14"/>
  <c r="D7308" i="14"/>
  <c r="D7309" i="14"/>
  <c r="D7310" i="14"/>
  <c r="D7311" i="14"/>
  <c r="D7312" i="14"/>
  <c r="D7313" i="14"/>
  <c r="D7314" i="14"/>
  <c r="D7315" i="14"/>
  <c r="D7316" i="14"/>
  <c r="D7317" i="14"/>
  <c r="D7318" i="14"/>
  <c r="D7319" i="14"/>
  <c r="D7320" i="14"/>
  <c r="D7321" i="14"/>
  <c r="D7322" i="14"/>
  <c r="D7323" i="14"/>
  <c r="D7324" i="14"/>
  <c r="D7325" i="14"/>
  <c r="D7326" i="14"/>
  <c r="D7327" i="14"/>
  <c r="D7328" i="14"/>
  <c r="D7329" i="14"/>
  <c r="D7330" i="14"/>
  <c r="D7331" i="14"/>
  <c r="D7332" i="14"/>
  <c r="D7333" i="14"/>
  <c r="D7334" i="14"/>
  <c r="D7335" i="14"/>
  <c r="D7336" i="14"/>
  <c r="D7337" i="14"/>
  <c r="D7338" i="14"/>
  <c r="D7339" i="14"/>
  <c r="D7340" i="14"/>
  <c r="D7341" i="14"/>
  <c r="D7342" i="14"/>
  <c r="D7343" i="14"/>
  <c r="D7344" i="14"/>
  <c r="D7345" i="14"/>
  <c r="D7346" i="14"/>
  <c r="D7347" i="14"/>
  <c r="D7348" i="14"/>
  <c r="D7349" i="14"/>
  <c r="D7350" i="14"/>
  <c r="D7351" i="14"/>
  <c r="D7352" i="14"/>
  <c r="D7353" i="14"/>
  <c r="D7354" i="14"/>
  <c r="D7355" i="14"/>
  <c r="D7356" i="14"/>
  <c r="D7357" i="14"/>
  <c r="D7358" i="14"/>
  <c r="D7359" i="14"/>
  <c r="D7360" i="14"/>
  <c r="D7361" i="14"/>
  <c r="D7362" i="14"/>
  <c r="D7363" i="14"/>
  <c r="D7364" i="14"/>
  <c r="D7365" i="14"/>
  <c r="D7366" i="14"/>
  <c r="D7367" i="14"/>
  <c r="D7368" i="14"/>
  <c r="D7369" i="14"/>
  <c r="D7370" i="14"/>
  <c r="D7371" i="14"/>
  <c r="D7372" i="14"/>
  <c r="D7373" i="14"/>
  <c r="D7374" i="14"/>
  <c r="D7375" i="14"/>
  <c r="D7376" i="14"/>
  <c r="D7377" i="14"/>
  <c r="D7378" i="14"/>
  <c r="D7379" i="14"/>
  <c r="D7380" i="14"/>
  <c r="D7381" i="14"/>
  <c r="D7382" i="14"/>
  <c r="D7383" i="14"/>
  <c r="D7384" i="14"/>
  <c r="D7385" i="14"/>
  <c r="D7386" i="14"/>
  <c r="D7387" i="14"/>
  <c r="D7388" i="14"/>
  <c r="D7389" i="14"/>
  <c r="D7390" i="14"/>
  <c r="D7391" i="14"/>
  <c r="D7392" i="14"/>
  <c r="D7393" i="14"/>
  <c r="D7394" i="14"/>
  <c r="D7395" i="14"/>
  <c r="D7396" i="14"/>
  <c r="D7397" i="14"/>
  <c r="D7398" i="14"/>
  <c r="D7399" i="14"/>
  <c r="D7400" i="14"/>
  <c r="D7401" i="14"/>
  <c r="D7402" i="14"/>
  <c r="D7403" i="14"/>
  <c r="D7404" i="14"/>
  <c r="D7405" i="14"/>
  <c r="D7406" i="14"/>
  <c r="D7407" i="14"/>
  <c r="D7408" i="14"/>
  <c r="D7409" i="14"/>
  <c r="D7410" i="14"/>
  <c r="D7411" i="14"/>
  <c r="D7412" i="14"/>
  <c r="D7413" i="14"/>
  <c r="D7414" i="14"/>
  <c r="D7415" i="14"/>
  <c r="D7416" i="14"/>
  <c r="D7417" i="14"/>
  <c r="D7418" i="14"/>
  <c r="D7419" i="14"/>
  <c r="D7420" i="14"/>
  <c r="D7421" i="14"/>
  <c r="D7422" i="14"/>
  <c r="D7423" i="14"/>
  <c r="D7424" i="14"/>
  <c r="D7425" i="14"/>
  <c r="D7426" i="14"/>
  <c r="D7427" i="14"/>
  <c r="D7428" i="14"/>
  <c r="D7429" i="14"/>
  <c r="D7430" i="14"/>
  <c r="D7431" i="14"/>
  <c r="D7432" i="14"/>
  <c r="D7433" i="14"/>
  <c r="D7434" i="14"/>
  <c r="D7435" i="14"/>
  <c r="D7436" i="14"/>
  <c r="D7437" i="14"/>
  <c r="D7438" i="14"/>
  <c r="D7439" i="14"/>
  <c r="D7440" i="14"/>
  <c r="D7441" i="14"/>
  <c r="D7442" i="14"/>
  <c r="D7443" i="14"/>
  <c r="D7444" i="14"/>
  <c r="D7445" i="14"/>
  <c r="D7446" i="14"/>
  <c r="D7447" i="14"/>
  <c r="D7448" i="14"/>
  <c r="D7449" i="14"/>
  <c r="D7450" i="14"/>
  <c r="D7451" i="14"/>
  <c r="D7452" i="14"/>
  <c r="D7453" i="14"/>
  <c r="D7454" i="14"/>
  <c r="D7455" i="14"/>
  <c r="D7456" i="14"/>
  <c r="D7457" i="14"/>
  <c r="D7458" i="14"/>
  <c r="D7459" i="14"/>
  <c r="D7460" i="14"/>
  <c r="D7461" i="14"/>
  <c r="D7462" i="14"/>
  <c r="D7463" i="14"/>
  <c r="D7464" i="14"/>
  <c r="D7465" i="14"/>
  <c r="D7466" i="14"/>
  <c r="D7467" i="14"/>
  <c r="D7468" i="14"/>
  <c r="D7469" i="14"/>
  <c r="D7470" i="14"/>
  <c r="D7471" i="14"/>
  <c r="D7472" i="14"/>
  <c r="D7473" i="14"/>
  <c r="D7474" i="14"/>
  <c r="D7475" i="14"/>
  <c r="D7476" i="14"/>
  <c r="D7477" i="14"/>
  <c r="D7478" i="14"/>
  <c r="D7479" i="14"/>
  <c r="D7480" i="14"/>
  <c r="D7481" i="14"/>
  <c r="D7482" i="14"/>
  <c r="D7483" i="14"/>
  <c r="D7484" i="14"/>
  <c r="D7485" i="14"/>
  <c r="D7486" i="14"/>
  <c r="D7487" i="14"/>
  <c r="D7488" i="14"/>
  <c r="D7489" i="14"/>
  <c r="D7490" i="14"/>
  <c r="D7491" i="14"/>
  <c r="D7492" i="14"/>
  <c r="D7493" i="14"/>
  <c r="D7494" i="14"/>
  <c r="D7495" i="14"/>
  <c r="D7496" i="14"/>
  <c r="D7497" i="14"/>
  <c r="D7498" i="14"/>
  <c r="D7499" i="14"/>
  <c r="D7500" i="14"/>
  <c r="D7501" i="14"/>
  <c r="D7502" i="14"/>
  <c r="D7503" i="14"/>
  <c r="D7504" i="14"/>
  <c r="D7505" i="14"/>
  <c r="D7506" i="14"/>
  <c r="D7507" i="14"/>
  <c r="D7508" i="14"/>
  <c r="D7509" i="14"/>
  <c r="D7510" i="14"/>
  <c r="D7511" i="14"/>
  <c r="D7512" i="14"/>
  <c r="D7513" i="14"/>
  <c r="D7514" i="14"/>
  <c r="D7515" i="14"/>
  <c r="D7516" i="14"/>
  <c r="D7517" i="14"/>
  <c r="D7518" i="14"/>
  <c r="D7519" i="14"/>
  <c r="D7520" i="14"/>
  <c r="D7521" i="14"/>
  <c r="D7522" i="14"/>
  <c r="D7523" i="14"/>
  <c r="D7524" i="14"/>
  <c r="D7525" i="14"/>
  <c r="D7526" i="14"/>
  <c r="D7527" i="14"/>
  <c r="D7528" i="14"/>
  <c r="D7529" i="14"/>
  <c r="D7530" i="14"/>
  <c r="D7531" i="14"/>
  <c r="D7532" i="14"/>
  <c r="D7533" i="14"/>
  <c r="D7534" i="14"/>
  <c r="D7535" i="14"/>
  <c r="D7536" i="14"/>
  <c r="D7537" i="14"/>
  <c r="D7538" i="14"/>
  <c r="D7539" i="14"/>
  <c r="D7540" i="14"/>
  <c r="D7541" i="14"/>
  <c r="D7542" i="14"/>
  <c r="D7543" i="14"/>
  <c r="D7544" i="14"/>
  <c r="D7545" i="14"/>
  <c r="D7546" i="14"/>
  <c r="D7547" i="14"/>
  <c r="D7548" i="14"/>
  <c r="D7549" i="14"/>
  <c r="D7550" i="14"/>
  <c r="D7551" i="14"/>
  <c r="D7552" i="14"/>
  <c r="D7553" i="14"/>
  <c r="D7554" i="14"/>
  <c r="D7555" i="14"/>
  <c r="D7556" i="14"/>
  <c r="D7557" i="14"/>
  <c r="D7558" i="14"/>
  <c r="D7559" i="14"/>
  <c r="D7560" i="14"/>
  <c r="D7561" i="14"/>
  <c r="D7562" i="14"/>
  <c r="D7563" i="14"/>
  <c r="D7564" i="14"/>
  <c r="D7565" i="14"/>
  <c r="D7566" i="14"/>
  <c r="D7567" i="14"/>
  <c r="D7568" i="14"/>
  <c r="D7569" i="14"/>
  <c r="D7570" i="14"/>
  <c r="D7571" i="14"/>
  <c r="D7572" i="14"/>
  <c r="D7573" i="14"/>
  <c r="D7574" i="14"/>
  <c r="D7575" i="14"/>
  <c r="D7576" i="14"/>
  <c r="D7577" i="14"/>
  <c r="D7578" i="14"/>
  <c r="D7579" i="14"/>
  <c r="D7580" i="14"/>
  <c r="D7581" i="14"/>
  <c r="D7582" i="14"/>
  <c r="D7583" i="14"/>
  <c r="D7584" i="14"/>
  <c r="D7585" i="14"/>
  <c r="D7586" i="14"/>
  <c r="D7587" i="14"/>
  <c r="D7588" i="14"/>
  <c r="D7589" i="14"/>
  <c r="D7590" i="14"/>
  <c r="D7591" i="14"/>
  <c r="D7592" i="14"/>
  <c r="D7593" i="14"/>
  <c r="D7594" i="14"/>
  <c r="D7595" i="14"/>
  <c r="D7596" i="14"/>
  <c r="D7597" i="14"/>
  <c r="D7598" i="14"/>
  <c r="D7599" i="14"/>
  <c r="D7600" i="14"/>
  <c r="D7601" i="14"/>
  <c r="D7602" i="14"/>
  <c r="D7603" i="14"/>
  <c r="D7604" i="14"/>
  <c r="D7605" i="14"/>
  <c r="D7606" i="14"/>
  <c r="D7607" i="14"/>
  <c r="D7608" i="14"/>
  <c r="D7609" i="14"/>
  <c r="D7610" i="14"/>
  <c r="D7611" i="14"/>
  <c r="D7612" i="14"/>
  <c r="D7613" i="14"/>
  <c r="D7614" i="14"/>
  <c r="D7615" i="14"/>
  <c r="D7616" i="14"/>
  <c r="D7617" i="14"/>
  <c r="D7618" i="14"/>
  <c r="D7619" i="14"/>
  <c r="D7620" i="14"/>
  <c r="D7621" i="14"/>
  <c r="D7622" i="14"/>
  <c r="D7623" i="14"/>
  <c r="D7624" i="14"/>
  <c r="D7625" i="14"/>
  <c r="D7626" i="14"/>
  <c r="D7627" i="14"/>
  <c r="D7628" i="14"/>
  <c r="D7629" i="14"/>
  <c r="D7630" i="14"/>
  <c r="D7631" i="14"/>
  <c r="D7632" i="14"/>
  <c r="D7633" i="14"/>
  <c r="D7634" i="14"/>
  <c r="D7635" i="14"/>
  <c r="D7636" i="14"/>
  <c r="D7637" i="14"/>
  <c r="D7638" i="14"/>
  <c r="D7639" i="14"/>
  <c r="D7640" i="14"/>
  <c r="D7641" i="14"/>
  <c r="D7642" i="14"/>
  <c r="D7643" i="14"/>
  <c r="D7644" i="14"/>
  <c r="D7645" i="14"/>
  <c r="D7646" i="14"/>
  <c r="D7647" i="14"/>
  <c r="D7648" i="14"/>
  <c r="D7649" i="14"/>
  <c r="D7650" i="14"/>
  <c r="D7651" i="14"/>
  <c r="D7652" i="14"/>
  <c r="D7653" i="14"/>
  <c r="D7654" i="14"/>
  <c r="D7655" i="14"/>
  <c r="D7656" i="14"/>
  <c r="D7657" i="14"/>
  <c r="D7658" i="14"/>
  <c r="D7659" i="14"/>
  <c r="D7660" i="14"/>
  <c r="D7661" i="14"/>
  <c r="D7662" i="14"/>
  <c r="D7663" i="14"/>
  <c r="D7664" i="14"/>
  <c r="D7665" i="14"/>
  <c r="D7666" i="14"/>
  <c r="D7667" i="14"/>
  <c r="D7668" i="14"/>
  <c r="D7669" i="14"/>
  <c r="D7670" i="14"/>
  <c r="D7671" i="14"/>
  <c r="D7672" i="14"/>
  <c r="D7673" i="14"/>
  <c r="D7674" i="14"/>
  <c r="D7675" i="14"/>
  <c r="D7676" i="14"/>
  <c r="D7677" i="14"/>
  <c r="D7678" i="14"/>
  <c r="D7679" i="14"/>
  <c r="D7680" i="14"/>
  <c r="D7681" i="14"/>
  <c r="D7682" i="14"/>
  <c r="D7683" i="14"/>
  <c r="D7684" i="14"/>
  <c r="D7685" i="14"/>
  <c r="D7686" i="14"/>
  <c r="D7687" i="14"/>
  <c r="D7688" i="14"/>
  <c r="D7689" i="14"/>
  <c r="D7690" i="14"/>
  <c r="D7691" i="14"/>
  <c r="D7692" i="14"/>
  <c r="D7693" i="14"/>
  <c r="D7694" i="14"/>
  <c r="D7695" i="14"/>
  <c r="D7696" i="14"/>
  <c r="D7697" i="14"/>
  <c r="D7698" i="14"/>
  <c r="D7699" i="14"/>
  <c r="D7700" i="14"/>
  <c r="D7701" i="14"/>
  <c r="D7702" i="14"/>
  <c r="D7703" i="14"/>
  <c r="D7704" i="14"/>
  <c r="D7705" i="14"/>
  <c r="D7706" i="14"/>
  <c r="D7707" i="14"/>
  <c r="D7708" i="14"/>
  <c r="D7709" i="14"/>
  <c r="D7710" i="14"/>
  <c r="D7711" i="14"/>
  <c r="D7712" i="14"/>
  <c r="D7713" i="14"/>
  <c r="D7714" i="14"/>
  <c r="D7715" i="14"/>
  <c r="D7716" i="14"/>
  <c r="D7717" i="14"/>
  <c r="D7718" i="14"/>
  <c r="D7719" i="14"/>
  <c r="D7720" i="14"/>
  <c r="D7721" i="14"/>
  <c r="D7722" i="14"/>
  <c r="D7723" i="14"/>
  <c r="D7724" i="14"/>
  <c r="D7725" i="14"/>
  <c r="D7726" i="14"/>
  <c r="D7727" i="14"/>
  <c r="D7728" i="14"/>
  <c r="D7729" i="14"/>
  <c r="D7730" i="14"/>
  <c r="D7731" i="14"/>
  <c r="D7732" i="14"/>
  <c r="D7733" i="14"/>
  <c r="D7734" i="14"/>
  <c r="D7735" i="14"/>
  <c r="D7736" i="14"/>
  <c r="D7737" i="14"/>
  <c r="D7738" i="14"/>
  <c r="D7739" i="14"/>
  <c r="D7740" i="14"/>
  <c r="D7741" i="14"/>
  <c r="D7742" i="14"/>
  <c r="D7743" i="14"/>
  <c r="D7744" i="14"/>
  <c r="D7745" i="14"/>
  <c r="D7746" i="14"/>
  <c r="D7747" i="14"/>
  <c r="D7748" i="14"/>
  <c r="D7749" i="14"/>
  <c r="D7750" i="14"/>
  <c r="D7751" i="14"/>
  <c r="D7752" i="14"/>
  <c r="D7753" i="14"/>
  <c r="D7754" i="14"/>
  <c r="D7755" i="14"/>
  <c r="D7756" i="14"/>
  <c r="D7757" i="14"/>
  <c r="D7758" i="14"/>
  <c r="D7759" i="14"/>
  <c r="D7760" i="14"/>
  <c r="D7761" i="14"/>
  <c r="D7762" i="14"/>
  <c r="D7763" i="14"/>
  <c r="D7764" i="14"/>
  <c r="D7765" i="14"/>
  <c r="D7766" i="14"/>
  <c r="D7767" i="14"/>
  <c r="D7768" i="14"/>
  <c r="D7769" i="14"/>
  <c r="D7770" i="14"/>
  <c r="D7771" i="14"/>
  <c r="D7772" i="14"/>
  <c r="D7773" i="14"/>
  <c r="D7774" i="14"/>
  <c r="D7775" i="14"/>
  <c r="D7776" i="14"/>
  <c r="D7777" i="14"/>
  <c r="D7778" i="14"/>
  <c r="D7779" i="14"/>
  <c r="D7780" i="14"/>
  <c r="D7781" i="14"/>
  <c r="D7782" i="14"/>
  <c r="D7783" i="14"/>
  <c r="D7784" i="14"/>
  <c r="D7785" i="14"/>
  <c r="D7786" i="14"/>
  <c r="D7787" i="14"/>
  <c r="D7788" i="14"/>
  <c r="D7789" i="14"/>
  <c r="D7790" i="14"/>
  <c r="D7791" i="14"/>
  <c r="D7792" i="14"/>
  <c r="D7793" i="14"/>
  <c r="D7794" i="14"/>
  <c r="D7795" i="14"/>
  <c r="D7796" i="14"/>
  <c r="D7797" i="14"/>
  <c r="D7798" i="14"/>
  <c r="D7799" i="14"/>
  <c r="D7800" i="14"/>
  <c r="D7801" i="14"/>
  <c r="D7802" i="14"/>
  <c r="D7803" i="14"/>
  <c r="D7804" i="14"/>
  <c r="D7805" i="14"/>
  <c r="D7806" i="14"/>
  <c r="D7807" i="14"/>
  <c r="D7808" i="14"/>
  <c r="D7809" i="14"/>
  <c r="D7810" i="14"/>
  <c r="D7811" i="14"/>
  <c r="D7812" i="14"/>
  <c r="D7813" i="14"/>
  <c r="D7814" i="14"/>
  <c r="D7815" i="14"/>
  <c r="D7816" i="14"/>
  <c r="D7817" i="14"/>
  <c r="D7818" i="14"/>
  <c r="D7819" i="14"/>
  <c r="D7820" i="14"/>
  <c r="D7821" i="14"/>
  <c r="D7822" i="14"/>
  <c r="D7823" i="14"/>
  <c r="D7824" i="14"/>
  <c r="D7825" i="14"/>
  <c r="D7826" i="14"/>
  <c r="D7827" i="14"/>
  <c r="D7828" i="14"/>
  <c r="D7829" i="14"/>
  <c r="D7830" i="14"/>
  <c r="D7831" i="14"/>
  <c r="D7832" i="14"/>
  <c r="D7833" i="14"/>
  <c r="D7834" i="14"/>
  <c r="D7835" i="14"/>
  <c r="D7836" i="14"/>
  <c r="D7837" i="14"/>
  <c r="D7838" i="14"/>
  <c r="D7839" i="14"/>
  <c r="D7840" i="14"/>
  <c r="D7841" i="14"/>
  <c r="D7842" i="14"/>
  <c r="D7843" i="14"/>
  <c r="D7844" i="14"/>
  <c r="D7845" i="14"/>
  <c r="D7846" i="14"/>
  <c r="D7847" i="14"/>
  <c r="D7848" i="14"/>
  <c r="D7849" i="14"/>
  <c r="D7850" i="14"/>
  <c r="D7851" i="14"/>
  <c r="D7852" i="14"/>
  <c r="D7853" i="14"/>
  <c r="D7854" i="14"/>
  <c r="D7855" i="14"/>
  <c r="D7856" i="14"/>
  <c r="D7857" i="14"/>
  <c r="D7858" i="14"/>
  <c r="D7859" i="14"/>
  <c r="D7860" i="14"/>
  <c r="D7861" i="14"/>
  <c r="D7862" i="14"/>
  <c r="D7863" i="14"/>
  <c r="D7864" i="14"/>
  <c r="D7865" i="14"/>
  <c r="D7866" i="14"/>
  <c r="D7867" i="14"/>
  <c r="D7868" i="14"/>
  <c r="D7869" i="14"/>
  <c r="D7870" i="14"/>
  <c r="D7871" i="14"/>
  <c r="D7872" i="14"/>
  <c r="D7873" i="14"/>
  <c r="D7874" i="14"/>
  <c r="D7875" i="14"/>
  <c r="D7876" i="14"/>
  <c r="D7877" i="14"/>
  <c r="D7878" i="14"/>
  <c r="D7879" i="14"/>
  <c r="D7880" i="14"/>
  <c r="D7881" i="14"/>
  <c r="D7882" i="14"/>
  <c r="D7883" i="14"/>
  <c r="D7884" i="14"/>
  <c r="D7885" i="14"/>
  <c r="D7886" i="14"/>
  <c r="D7887" i="14"/>
  <c r="D7888" i="14"/>
  <c r="D7889" i="14"/>
  <c r="D7890" i="14"/>
  <c r="D7891" i="14"/>
  <c r="D7892" i="14"/>
  <c r="D7893" i="14"/>
  <c r="D7894" i="14"/>
  <c r="D7895" i="14"/>
  <c r="D7896" i="14"/>
  <c r="D7897" i="14"/>
  <c r="D7898" i="14"/>
  <c r="D7899" i="14"/>
  <c r="D7900" i="14"/>
  <c r="D7901" i="14"/>
  <c r="D7902" i="14"/>
  <c r="D7903" i="14"/>
  <c r="D7904" i="14"/>
  <c r="D7905" i="14"/>
  <c r="D7906" i="14"/>
  <c r="D7907" i="14"/>
  <c r="D7908" i="14"/>
  <c r="D7909" i="14"/>
  <c r="D7910" i="14"/>
  <c r="D7911" i="14"/>
  <c r="D7912" i="14"/>
  <c r="D7913" i="14"/>
  <c r="D7914" i="14"/>
  <c r="D7915" i="14"/>
  <c r="D7916" i="14"/>
  <c r="D7917" i="14"/>
  <c r="D7918" i="14"/>
  <c r="D7919" i="14"/>
  <c r="D7920" i="14"/>
  <c r="D7921" i="14"/>
  <c r="D7922" i="14"/>
  <c r="D7923" i="14"/>
  <c r="D7924" i="14"/>
  <c r="D7925" i="14"/>
  <c r="D7926" i="14"/>
  <c r="D7927" i="14"/>
  <c r="D7928" i="14"/>
  <c r="D7929" i="14"/>
  <c r="D7930" i="14"/>
  <c r="D7931" i="14"/>
  <c r="D7932" i="14"/>
  <c r="D7933" i="14"/>
  <c r="D7934" i="14"/>
  <c r="D7935" i="14"/>
  <c r="D7936" i="14"/>
  <c r="D7937" i="14"/>
  <c r="D7938" i="14"/>
  <c r="D7939" i="14"/>
  <c r="D7940" i="14"/>
  <c r="D7941" i="14"/>
  <c r="D7942" i="14"/>
  <c r="D7943" i="14"/>
  <c r="D7944" i="14"/>
  <c r="D7945" i="14"/>
  <c r="D7946" i="14"/>
  <c r="D7947" i="14"/>
  <c r="D7948" i="14"/>
  <c r="D7949" i="14"/>
  <c r="D7950" i="14"/>
  <c r="D7951" i="14"/>
  <c r="D7952" i="14"/>
  <c r="D7953" i="14"/>
  <c r="D7954" i="14"/>
  <c r="D7955" i="14"/>
  <c r="D7956" i="14"/>
  <c r="D7957" i="14"/>
  <c r="D7958" i="14"/>
  <c r="D7959" i="14"/>
  <c r="D7960" i="14"/>
  <c r="D7961" i="14"/>
  <c r="D7962" i="14"/>
  <c r="D7963" i="14"/>
  <c r="D7964" i="14"/>
  <c r="D7965" i="14"/>
  <c r="D7966" i="14"/>
  <c r="D7967" i="14"/>
  <c r="D7968" i="14"/>
  <c r="D7969" i="14"/>
  <c r="D7970" i="14"/>
  <c r="D7971" i="14"/>
  <c r="D7972" i="14"/>
  <c r="D7973" i="14"/>
  <c r="D7974" i="14"/>
  <c r="D7975" i="14"/>
  <c r="D7976" i="14"/>
  <c r="D7977" i="14"/>
  <c r="D7978" i="14"/>
  <c r="D7979" i="14"/>
  <c r="D7980" i="14"/>
  <c r="D7981" i="14"/>
  <c r="D7982" i="14"/>
  <c r="D7983" i="14"/>
  <c r="D7984" i="14"/>
  <c r="D7985" i="14"/>
  <c r="D7986" i="14"/>
  <c r="D7987" i="14"/>
  <c r="D7988" i="14"/>
  <c r="D7989" i="14"/>
  <c r="D7990" i="14"/>
  <c r="D7991" i="14"/>
  <c r="D7992" i="14"/>
  <c r="D7993" i="14"/>
  <c r="D7994" i="14"/>
  <c r="D7995" i="14"/>
  <c r="D7996" i="14"/>
  <c r="D7997" i="14"/>
  <c r="D7998" i="14"/>
  <c r="D7999" i="14"/>
  <c r="D8000" i="14"/>
  <c r="D8001" i="14"/>
  <c r="D8002" i="14"/>
  <c r="D8003" i="14"/>
  <c r="D8004" i="14"/>
  <c r="D8005" i="14"/>
  <c r="D8006" i="14"/>
  <c r="D8007" i="14"/>
  <c r="D8008" i="14"/>
  <c r="D8009" i="14"/>
  <c r="D8010" i="14"/>
  <c r="D8011" i="14"/>
  <c r="D8012" i="14"/>
  <c r="D8013" i="14"/>
  <c r="D8014" i="14"/>
  <c r="D8015" i="14"/>
  <c r="D8016" i="14"/>
  <c r="D8017" i="14"/>
  <c r="D8018" i="14"/>
  <c r="D8019" i="14"/>
  <c r="D8020" i="14"/>
  <c r="D8021" i="14"/>
  <c r="D8022" i="14"/>
  <c r="D8023" i="14"/>
  <c r="D8024" i="14"/>
  <c r="D8025" i="14"/>
  <c r="D8026" i="14"/>
  <c r="D8027" i="14"/>
  <c r="D8028" i="14"/>
  <c r="D8029" i="14"/>
  <c r="D8030" i="14"/>
  <c r="D8031" i="14"/>
  <c r="D8032" i="14"/>
  <c r="D8033" i="14"/>
  <c r="D8034" i="14"/>
  <c r="D8035" i="14"/>
  <c r="D8036" i="14"/>
  <c r="D8037" i="14"/>
  <c r="D8038" i="14"/>
  <c r="D8039" i="14"/>
  <c r="D8040" i="14"/>
  <c r="D8041" i="14"/>
  <c r="D8042" i="14"/>
  <c r="D8043" i="14"/>
  <c r="D8044" i="14"/>
  <c r="D8045" i="14"/>
  <c r="D8046" i="14"/>
  <c r="D8047" i="14"/>
  <c r="D8048" i="14"/>
  <c r="D8049" i="14"/>
  <c r="D8050" i="14"/>
  <c r="D8051" i="14"/>
  <c r="D8052" i="14"/>
  <c r="D8053" i="14"/>
  <c r="D8054" i="14"/>
  <c r="D8055" i="14"/>
  <c r="D8056" i="14"/>
  <c r="D8057" i="14"/>
  <c r="D8058" i="14"/>
  <c r="D8059" i="14"/>
  <c r="D8060" i="14"/>
  <c r="D8061" i="14"/>
  <c r="D8062" i="14"/>
  <c r="D8063" i="14"/>
  <c r="D8064" i="14"/>
  <c r="D8065" i="14"/>
  <c r="D8066" i="14"/>
  <c r="D8067" i="14"/>
  <c r="D8068" i="14"/>
  <c r="D8069" i="14"/>
  <c r="D8070" i="14"/>
  <c r="D8071" i="14"/>
  <c r="D8072" i="14"/>
  <c r="D8073" i="14"/>
  <c r="D8074" i="14"/>
  <c r="D8075" i="14"/>
  <c r="D8076" i="14"/>
  <c r="D8077" i="14"/>
  <c r="D8078" i="14"/>
  <c r="D8079" i="14"/>
  <c r="D8080" i="14"/>
  <c r="D8081" i="14"/>
  <c r="D8082" i="14"/>
  <c r="D8083" i="14"/>
  <c r="D8084" i="14"/>
  <c r="D8085" i="14"/>
  <c r="D8086" i="14"/>
  <c r="D8087" i="14"/>
  <c r="D8088" i="14"/>
  <c r="D8089" i="14"/>
  <c r="D8090" i="14"/>
  <c r="D8091" i="14"/>
  <c r="D8092" i="14"/>
  <c r="D8093" i="14"/>
  <c r="D8094" i="14"/>
  <c r="D8095" i="14"/>
  <c r="D8096" i="14"/>
  <c r="D8097" i="14"/>
  <c r="D8098" i="14"/>
  <c r="D8099" i="14"/>
  <c r="D8100" i="14"/>
  <c r="D8101" i="14"/>
  <c r="D8102" i="14"/>
  <c r="D8103" i="14"/>
  <c r="D8104" i="14"/>
  <c r="D8105" i="14"/>
  <c r="D8106" i="14"/>
  <c r="D8107" i="14"/>
  <c r="D8108" i="14"/>
  <c r="D8109" i="14"/>
  <c r="D8110" i="14"/>
  <c r="D8111" i="14"/>
  <c r="D8112" i="14"/>
  <c r="D8113" i="14"/>
  <c r="D8114" i="14"/>
  <c r="D8115" i="14"/>
  <c r="D8116" i="14"/>
  <c r="D8117" i="14"/>
  <c r="D8118" i="14"/>
  <c r="D8119" i="14"/>
  <c r="D8120" i="14"/>
  <c r="D8121" i="14"/>
  <c r="D8122" i="14"/>
  <c r="D8123" i="14"/>
  <c r="D8124" i="14"/>
  <c r="D8125" i="14"/>
  <c r="D8126" i="14"/>
  <c r="D8127" i="14"/>
  <c r="D8128" i="14"/>
  <c r="D8129" i="14"/>
  <c r="D8130" i="14"/>
  <c r="D8131" i="14"/>
  <c r="D8132" i="14"/>
  <c r="D8133" i="14"/>
  <c r="D8134" i="14"/>
  <c r="D8135" i="14"/>
  <c r="D8136" i="14"/>
  <c r="D8137" i="14"/>
  <c r="D8138" i="14"/>
  <c r="D8139" i="14"/>
  <c r="D8140" i="14"/>
  <c r="D8141" i="14"/>
  <c r="D8142" i="14"/>
  <c r="D8143" i="14"/>
  <c r="D8144" i="14"/>
  <c r="D8145" i="14"/>
  <c r="D8146" i="14"/>
  <c r="D8147" i="14"/>
  <c r="D8148" i="14"/>
  <c r="D8149" i="14"/>
  <c r="D8150" i="14"/>
  <c r="D8151" i="14"/>
  <c r="D8152" i="14"/>
  <c r="D8153" i="14"/>
  <c r="D8154" i="14"/>
  <c r="D8155" i="14"/>
  <c r="D8156" i="14"/>
  <c r="D8157" i="14"/>
  <c r="D8158" i="14"/>
  <c r="D8159" i="14"/>
  <c r="D8160" i="14"/>
  <c r="D8161" i="14"/>
  <c r="D8162" i="14"/>
  <c r="D8163" i="14"/>
  <c r="D8164" i="14"/>
  <c r="D8165" i="14"/>
  <c r="D8166" i="14"/>
  <c r="D8167" i="14"/>
  <c r="D8168" i="14"/>
  <c r="D8169" i="14"/>
  <c r="D8170" i="14"/>
  <c r="D8171" i="14"/>
  <c r="D8172" i="14"/>
  <c r="D8173" i="14"/>
  <c r="D8174" i="14"/>
  <c r="D8175" i="14"/>
  <c r="D8176" i="14"/>
  <c r="D8177" i="14"/>
  <c r="D8178" i="14"/>
  <c r="D8179" i="14"/>
  <c r="D8180" i="14"/>
  <c r="D8181" i="14"/>
  <c r="D8182" i="14"/>
  <c r="D8183" i="14"/>
  <c r="D8184" i="14"/>
  <c r="D8185" i="14"/>
  <c r="D8186" i="14"/>
  <c r="D8187" i="14"/>
  <c r="D8188" i="14"/>
  <c r="D8189" i="14"/>
  <c r="D8190" i="14"/>
  <c r="D8191" i="14"/>
  <c r="D8192" i="14"/>
  <c r="D8193" i="14"/>
  <c r="D8194" i="14"/>
  <c r="D8195" i="14"/>
  <c r="D8196" i="14"/>
  <c r="D8197" i="14"/>
  <c r="D8198" i="14"/>
  <c r="D8199" i="14"/>
  <c r="D8200" i="14"/>
  <c r="D8201" i="14"/>
  <c r="D8202" i="14"/>
  <c r="D8203" i="14"/>
  <c r="D8204" i="14"/>
  <c r="D8205" i="14"/>
  <c r="D8206" i="14"/>
  <c r="D8207" i="14"/>
  <c r="D8208" i="14"/>
  <c r="D8209" i="14"/>
  <c r="D8210" i="14"/>
  <c r="D8211" i="14"/>
  <c r="D8212" i="14"/>
  <c r="D8213" i="14"/>
  <c r="D8214" i="14"/>
  <c r="D8215" i="14"/>
  <c r="D8216" i="14"/>
  <c r="D8217" i="14"/>
  <c r="D8218" i="14"/>
  <c r="D8219" i="14"/>
  <c r="D8220" i="14"/>
  <c r="D8221" i="14"/>
  <c r="D8222" i="14"/>
  <c r="D8223" i="14"/>
  <c r="D8224" i="14"/>
  <c r="D8225" i="14"/>
  <c r="D8226" i="14"/>
  <c r="D8227" i="14"/>
  <c r="D8228" i="14"/>
  <c r="D8229" i="14"/>
  <c r="D8230" i="14"/>
  <c r="D8231" i="14"/>
  <c r="D8232" i="14"/>
  <c r="D8233" i="14"/>
  <c r="D8234" i="14"/>
  <c r="D8235" i="14"/>
  <c r="D8236" i="14"/>
  <c r="D8237" i="14"/>
  <c r="D8238" i="14"/>
  <c r="D8239" i="14"/>
  <c r="D8240" i="14"/>
  <c r="D8241" i="14"/>
  <c r="D8242" i="14"/>
  <c r="D8243" i="14"/>
  <c r="D8244" i="14"/>
  <c r="D8245" i="14"/>
  <c r="D8246" i="14"/>
  <c r="D8247" i="14"/>
  <c r="D8248" i="14"/>
  <c r="D8249" i="14"/>
  <c r="D8250" i="14"/>
  <c r="D8251" i="14"/>
  <c r="D8252" i="14"/>
  <c r="D8253" i="14"/>
  <c r="D8254" i="14"/>
  <c r="D8255" i="14"/>
  <c r="D8256" i="14"/>
  <c r="D8257" i="14"/>
  <c r="D8258" i="14"/>
  <c r="D8259" i="14"/>
  <c r="D8260" i="14"/>
  <c r="D8261" i="14"/>
  <c r="D8262" i="14"/>
  <c r="D8263" i="14"/>
  <c r="D8264" i="14"/>
  <c r="D8265" i="14"/>
  <c r="D8266" i="14"/>
  <c r="D8267" i="14"/>
  <c r="D8268" i="14"/>
  <c r="D8269" i="14"/>
  <c r="D8270" i="14"/>
  <c r="D8271" i="14"/>
  <c r="D8272" i="14"/>
  <c r="D8273" i="14"/>
  <c r="D8274" i="14"/>
  <c r="D8275" i="14"/>
  <c r="D8276" i="14"/>
  <c r="D8277" i="14"/>
  <c r="D8278" i="14"/>
  <c r="D8279" i="14"/>
  <c r="D8280" i="14"/>
  <c r="D8281" i="14"/>
  <c r="D8282" i="14"/>
  <c r="D8283" i="14"/>
  <c r="D8284" i="14"/>
  <c r="D8285" i="14"/>
  <c r="D8286" i="14"/>
  <c r="D8287" i="14"/>
  <c r="D8288" i="14"/>
  <c r="D8289" i="14"/>
  <c r="D8290" i="14"/>
  <c r="D8291" i="14"/>
  <c r="D8292" i="14"/>
  <c r="D8293" i="14"/>
  <c r="D8294" i="14"/>
  <c r="D8295" i="14"/>
  <c r="D8296" i="14"/>
  <c r="D8297" i="14"/>
  <c r="D8298" i="14"/>
  <c r="D8299" i="14"/>
  <c r="D8300" i="14"/>
  <c r="D8301" i="14"/>
  <c r="D8302" i="14"/>
  <c r="D8303" i="14"/>
  <c r="D8304" i="14"/>
  <c r="D8305" i="14"/>
  <c r="D8306" i="14"/>
  <c r="D8307" i="14"/>
  <c r="D8308" i="14"/>
  <c r="D8309" i="14"/>
  <c r="D8310" i="14"/>
  <c r="D8311" i="14"/>
  <c r="D8312" i="14"/>
  <c r="D8313" i="14"/>
  <c r="D8314" i="14"/>
  <c r="D8315" i="14"/>
  <c r="D8316" i="14"/>
  <c r="D8317" i="14"/>
  <c r="D8318" i="14"/>
  <c r="D8319" i="14"/>
  <c r="D8320" i="14"/>
  <c r="D8321" i="14"/>
  <c r="D8322" i="14"/>
  <c r="D8323" i="14"/>
  <c r="D8324" i="14"/>
  <c r="D8325" i="14"/>
  <c r="D8326" i="14"/>
  <c r="D8327" i="14"/>
  <c r="D8328" i="14"/>
  <c r="D8329" i="14"/>
  <c r="D8330" i="14"/>
  <c r="D8331" i="14"/>
  <c r="D8332" i="14"/>
  <c r="D8333" i="14"/>
  <c r="D8334" i="14"/>
  <c r="D8335" i="14"/>
  <c r="D8336" i="14"/>
  <c r="D8337" i="14"/>
  <c r="D8338" i="14"/>
  <c r="D8339" i="14"/>
  <c r="D8340" i="14"/>
  <c r="D8341" i="14"/>
  <c r="D8342" i="14"/>
  <c r="D8343" i="14"/>
  <c r="D8344" i="14"/>
  <c r="D8345" i="14"/>
  <c r="D8346" i="14"/>
  <c r="D8347" i="14"/>
  <c r="D8348" i="14"/>
  <c r="D8349" i="14"/>
  <c r="D8350" i="14"/>
  <c r="D8351" i="14"/>
  <c r="D8352" i="14"/>
  <c r="D8353" i="14"/>
  <c r="D8354" i="14"/>
  <c r="D8355" i="14"/>
  <c r="D8356" i="14"/>
  <c r="D8357" i="14"/>
  <c r="D8358" i="14"/>
  <c r="D8359" i="14"/>
  <c r="D8360" i="14"/>
  <c r="D8361" i="14"/>
  <c r="D8362" i="14"/>
  <c r="D8363" i="14"/>
  <c r="D8364" i="14"/>
  <c r="D8365" i="14"/>
  <c r="D8366" i="14"/>
  <c r="D8367" i="14"/>
  <c r="D8368" i="14"/>
  <c r="D8369" i="14"/>
  <c r="D8370" i="14"/>
  <c r="D8371" i="14"/>
  <c r="D8372" i="14"/>
  <c r="D8373" i="14"/>
  <c r="D8374" i="14"/>
  <c r="D8375" i="14"/>
  <c r="D8376" i="14"/>
  <c r="D8377" i="14"/>
  <c r="D8378" i="14"/>
  <c r="D8379" i="14"/>
  <c r="D8380" i="14"/>
  <c r="D8381" i="14"/>
  <c r="D8382" i="14"/>
  <c r="D8383" i="14"/>
  <c r="D8384" i="14"/>
  <c r="D8385" i="14"/>
  <c r="D8386" i="14"/>
  <c r="D8387" i="14"/>
  <c r="D8388" i="14"/>
  <c r="D8389" i="14"/>
  <c r="D8390" i="14"/>
  <c r="D8391" i="14"/>
  <c r="D8392" i="14"/>
  <c r="D8393" i="14"/>
  <c r="D8394" i="14"/>
  <c r="D8395" i="14"/>
  <c r="D8396" i="14"/>
  <c r="D8397" i="14"/>
  <c r="D8398" i="14"/>
  <c r="D8399" i="14"/>
  <c r="D8400" i="14"/>
  <c r="D8401" i="14"/>
  <c r="D8402" i="14"/>
  <c r="D8403" i="14"/>
  <c r="D8404" i="14"/>
  <c r="D8405" i="14"/>
  <c r="D8406" i="14"/>
  <c r="D8407" i="14"/>
  <c r="D8408" i="14"/>
  <c r="D8409" i="14"/>
  <c r="D8410" i="14"/>
  <c r="D8411" i="14"/>
  <c r="D8412" i="14"/>
  <c r="D8413" i="14"/>
  <c r="D8414" i="14"/>
  <c r="D8415" i="14"/>
  <c r="D8416" i="14"/>
  <c r="D8417" i="14"/>
  <c r="D8418" i="14"/>
  <c r="D8419" i="14"/>
  <c r="D8420" i="14"/>
  <c r="D8421" i="14"/>
  <c r="D8422" i="14"/>
  <c r="D8423" i="14"/>
  <c r="D8424" i="14"/>
  <c r="D8425" i="14"/>
  <c r="D8426" i="14"/>
  <c r="D8427" i="14"/>
  <c r="D8428" i="14"/>
  <c r="D8429" i="14"/>
  <c r="D8430" i="14"/>
  <c r="D8431" i="14"/>
  <c r="D8432" i="14"/>
  <c r="D8433" i="14"/>
  <c r="D8434" i="14"/>
  <c r="D8435" i="14"/>
  <c r="D8436" i="14"/>
  <c r="D8437" i="14"/>
  <c r="D8438" i="14"/>
  <c r="D8439" i="14"/>
  <c r="D8440" i="14"/>
  <c r="D8441" i="14"/>
  <c r="D8442" i="14"/>
  <c r="D8443" i="14"/>
  <c r="D8444" i="14"/>
  <c r="D8445" i="14"/>
  <c r="D8446" i="14"/>
  <c r="D8447" i="14"/>
  <c r="D8448" i="14"/>
  <c r="D8449" i="14"/>
  <c r="D8450" i="14"/>
  <c r="D8451" i="14"/>
  <c r="D8452" i="14"/>
  <c r="D8453" i="14"/>
  <c r="D8454" i="14"/>
  <c r="D8455" i="14"/>
  <c r="D8456" i="14"/>
  <c r="D8457" i="14"/>
  <c r="D8458" i="14"/>
  <c r="D8459" i="14"/>
  <c r="D8460" i="14"/>
  <c r="D8461" i="14"/>
  <c r="D8462" i="14"/>
  <c r="D8463" i="14"/>
  <c r="D8464" i="14"/>
  <c r="D8465" i="14"/>
  <c r="D8466" i="14"/>
  <c r="D8467" i="14"/>
  <c r="D8468" i="14"/>
  <c r="D8469" i="14"/>
  <c r="D8470" i="14"/>
  <c r="D8471" i="14"/>
  <c r="D8472" i="14"/>
  <c r="D8473" i="14"/>
  <c r="D8474" i="14"/>
  <c r="D8475" i="14"/>
  <c r="D8476" i="14"/>
  <c r="D8477" i="14"/>
  <c r="D8478" i="14"/>
  <c r="D8479" i="14"/>
  <c r="D8480" i="14"/>
  <c r="D8481" i="14"/>
  <c r="D8482" i="14"/>
  <c r="D8483" i="14"/>
  <c r="D8484" i="14"/>
  <c r="D8485" i="14"/>
  <c r="D8486" i="14"/>
  <c r="D8487" i="14"/>
  <c r="D8488" i="14"/>
  <c r="D8489" i="14"/>
  <c r="D8490" i="14"/>
  <c r="D8491" i="14"/>
  <c r="D8492" i="14"/>
  <c r="D8493" i="14"/>
  <c r="D8494" i="14"/>
  <c r="D8495" i="14"/>
  <c r="D8496" i="14"/>
  <c r="D8497" i="14"/>
  <c r="D8498" i="14"/>
  <c r="D8499" i="14"/>
  <c r="D8500" i="14"/>
  <c r="D8501" i="14"/>
  <c r="D8502" i="14"/>
  <c r="D8503" i="14"/>
  <c r="D8504" i="14"/>
  <c r="D8505" i="14"/>
  <c r="D8506" i="14"/>
  <c r="D8507" i="14"/>
  <c r="D8508" i="14"/>
  <c r="D8509" i="14"/>
  <c r="D8510" i="14"/>
  <c r="D8511" i="14"/>
  <c r="D8512" i="14"/>
  <c r="D8513" i="14"/>
  <c r="D8514" i="14"/>
  <c r="D8515" i="14"/>
  <c r="D8516" i="14"/>
  <c r="D8517" i="14"/>
  <c r="D8518" i="14"/>
  <c r="D8519" i="14"/>
  <c r="D8520" i="14"/>
  <c r="D8521" i="14"/>
  <c r="D8522" i="14"/>
  <c r="D8523" i="14"/>
  <c r="D8524" i="14"/>
  <c r="D8525" i="14"/>
  <c r="D8526" i="14"/>
  <c r="D8527" i="14"/>
  <c r="D8528" i="14"/>
  <c r="D8529" i="14"/>
  <c r="D8530" i="14"/>
  <c r="D8531" i="14"/>
  <c r="D8532" i="14"/>
  <c r="D8533" i="14"/>
  <c r="D8534" i="14"/>
  <c r="D8535" i="14"/>
  <c r="D8536" i="14"/>
  <c r="D8537" i="14"/>
  <c r="D8538" i="14"/>
  <c r="D8539" i="14"/>
  <c r="D8540" i="14"/>
  <c r="D8541" i="14"/>
  <c r="D8542" i="14"/>
  <c r="D8543" i="14"/>
  <c r="D8544" i="14"/>
  <c r="D8545" i="14"/>
  <c r="D8546" i="14"/>
  <c r="D8547" i="14"/>
  <c r="D8548" i="14"/>
  <c r="D8549" i="14"/>
  <c r="D8550" i="14"/>
  <c r="D8551" i="14"/>
  <c r="D8552" i="14"/>
  <c r="D8553" i="14"/>
  <c r="D8554" i="14"/>
  <c r="D8555" i="14"/>
  <c r="D8556" i="14"/>
  <c r="D8557" i="14"/>
  <c r="D8558" i="14"/>
  <c r="D8559" i="14"/>
  <c r="D8560" i="14"/>
  <c r="D8561" i="14"/>
  <c r="D8562" i="14"/>
  <c r="D8563" i="14"/>
  <c r="D8564" i="14"/>
  <c r="D8565" i="14"/>
  <c r="D8566" i="14"/>
  <c r="D8567" i="14"/>
  <c r="D8568" i="14"/>
  <c r="D8569" i="14"/>
  <c r="D8570" i="14"/>
  <c r="D8571" i="14"/>
  <c r="D8572" i="14"/>
  <c r="D8573" i="14"/>
  <c r="D8574" i="14"/>
  <c r="D8575" i="14"/>
  <c r="D8576" i="14"/>
  <c r="D8577" i="14"/>
  <c r="D8578" i="14"/>
  <c r="D8579" i="14"/>
  <c r="D8580" i="14"/>
  <c r="D8581" i="14"/>
  <c r="D8582" i="14"/>
  <c r="D8583" i="14"/>
  <c r="D8584" i="14"/>
  <c r="D8585" i="14"/>
  <c r="D8586" i="14"/>
  <c r="D8587" i="14"/>
  <c r="D8588" i="14"/>
  <c r="D8589" i="14"/>
  <c r="D8590" i="14"/>
  <c r="D8591" i="14"/>
  <c r="D8592" i="14"/>
  <c r="D8593" i="14"/>
  <c r="D8594" i="14"/>
  <c r="D8595" i="14"/>
  <c r="D8596" i="14"/>
  <c r="D8597" i="14"/>
  <c r="D8598" i="14"/>
  <c r="D8599" i="14"/>
  <c r="D8600" i="14"/>
  <c r="D8601" i="14"/>
  <c r="D8602" i="14"/>
  <c r="D8603" i="14"/>
  <c r="D8604" i="14"/>
  <c r="D8605" i="14"/>
  <c r="D8606" i="14"/>
  <c r="D8607" i="14"/>
  <c r="D8608" i="14"/>
  <c r="D8609" i="14"/>
  <c r="D8610" i="14"/>
  <c r="D8611" i="14"/>
  <c r="D8612" i="14"/>
  <c r="D8613" i="14"/>
  <c r="D8614" i="14"/>
  <c r="D8615" i="14"/>
  <c r="D8616" i="14"/>
  <c r="D8617" i="14"/>
  <c r="D8618" i="14"/>
  <c r="D8619" i="14"/>
  <c r="D8620" i="14"/>
  <c r="D8621" i="14"/>
  <c r="D8622" i="14"/>
  <c r="D8623" i="14"/>
  <c r="D8624" i="14"/>
  <c r="D8625" i="14"/>
  <c r="D8626" i="14"/>
  <c r="D8627" i="14"/>
  <c r="D8628" i="14"/>
  <c r="D8629" i="14"/>
  <c r="D8630" i="14"/>
  <c r="D8631" i="14"/>
  <c r="D8632" i="14"/>
  <c r="D8633" i="14"/>
  <c r="D8634" i="14"/>
  <c r="D8635" i="14"/>
  <c r="D8636" i="14"/>
  <c r="D8637" i="14"/>
  <c r="D8638" i="14"/>
  <c r="D8639" i="14"/>
  <c r="D8640" i="14"/>
  <c r="D8641" i="14"/>
  <c r="D8642" i="14"/>
  <c r="D8643" i="14"/>
  <c r="D8644" i="14"/>
  <c r="D8645" i="14"/>
  <c r="D8646" i="14"/>
  <c r="D8647" i="14"/>
  <c r="D8648" i="14"/>
  <c r="D8649" i="14"/>
  <c r="D8650" i="14"/>
  <c r="D8651" i="14"/>
  <c r="D8652" i="14"/>
  <c r="D8653" i="14"/>
  <c r="D8654" i="14"/>
  <c r="D8655" i="14"/>
  <c r="D8656" i="14"/>
  <c r="D8657" i="14"/>
  <c r="D8658" i="14"/>
  <c r="D8659" i="14"/>
  <c r="D8660" i="14"/>
  <c r="D8661" i="14"/>
  <c r="D8662" i="14"/>
  <c r="D8663" i="14"/>
  <c r="D8664" i="14"/>
  <c r="D8665" i="14"/>
  <c r="D8666" i="14"/>
  <c r="D8667" i="14"/>
  <c r="D8668" i="14"/>
  <c r="D8669" i="14"/>
  <c r="D8670" i="14"/>
  <c r="D8671" i="14"/>
  <c r="D8672" i="14"/>
  <c r="D8673" i="14"/>
  <c r="D8674" i="14"/>
  <c r="D8675" i="14"/>
  <c r="D8676" i="14"/>
  <c r="D8677" i="14"/>
  <c r="D8678" i="14"/>
  <c r="D8679" i="14"/>
  <c r="D8680" i="14"/>
  <c r="D8681" i="14"/>
  <c r="D8682" i="14"/>
  <c r="D8683" i="14"/>
  <c r="D8684" i="14"/>
  <c r="D8685" i="14"/>
  <c r="D8686" i="14"/>
  <c r="D8687" i="14"/>
  <c r="D8688" i="14"/>
  <c r="D8689" i="14"/>
  <c r="D8690" i="14"/>
  <c r="D8691" i="14"/>
  <c r="D8692" i="14"/>
  <c r="D8693" i="14"/>
  <c r="D8694" i="14"/>
  <c r="D8695" i="14"/>
  <c r="D8696" i="14"/>
  <c r="D8697" i="14"/>
  <c r="D8698" i="14"/>
  <c r="D8699" i="14"/>
  <c r="D8700" i="14"/>
  <c r="D8701" i="14"/>
  <c r="D8702" i="14"/>
  <c r="D8703" i="14"/>
  <c r="D8704" i="14"/>
  <c r="D8705" i="14"/>
  <c r="D8706" i="14"/>
  <c r="D8707" i="14"/>
  <c r="D8708" i="14"/>
  <c r="D8709" i="14"/>
  <c r="D8710" i="14"/>
  <c r="D8711" i="14"/>
  <c r="D8712" i="14"/>
  <c r="D8713" i="14"/>
  <c r="D8714" i="14"/>
  <c r="D8715" i="14"/>
  <c r="D8716" i="14"/>
  <c r="D8717" i="14"/>
  <c r="D8718" i="14"/>
  <c r="D8719" i="14"/>
  <c r="D8720" i="14"/>
  <c r="D8721" i="14"/>
  <c r="D8722" i="14"/>
  <c r="D8723" i="14"/>
  <c r="D8724" i="14"/>
  <c r="D8725" i="14"/>
  <c r="D8726" i="14"/>
  <c r="D8727" i="14"/>
  <c r="D8728" i="14"/>
  <c r="D8729" i="14"/>
  <c r="D8730" i="14"/>
  <c r="D8731" i="14"/>
  <c r="D8732" i="14"/>
  <c r="D8733" i="14"/>
  <c r="D8734" i="14"/>
  <c r="D8735" i="14"/>
  <c r="D8736" i="14"/>
  <c r="D8737" i="14"/>
  <c r="D8738" i="14"/>
  <c r="D8739" i="14"/>
  <c r="D8740" i="14"/>
  <c r="D8741" i="14"/>
  <c r="D8742" i="14"/>
  <c r="D8743" i="14"/>
  <c r="D8744" i="14"/>
  <c r="D8745" i="14"/>
  <c r="D8746" i="14"/>
  <c r="D8747" i="14"/>
  <c r="D8748" i="14"/>
  <c r="D8749" i="14"/>
  <c r="D8750" i="14"/>
  <c r="D8751" i="14"/>
  <c r="D8752" i="14"/>
  <c r="D8753" i="14"/>
  <c r="D8754" i="14"/>
  <c r="D8755" i="14"/>
  <c r="D8756" i="14"/>
  <c r="D8757" i="14"/>
  <c r="D8758" i="14"/>
  <c r="D8759" i="14"/>
  <c r="D8760" i="14"/>
  <c r="D8761" i="14"/>
  <c r="D8762" i="14"/>
  <c r="D8763" i="14"/>
  <c r="D8764" i="14"/>
  <c r="D8765" i="14"/>
  <c r="D8766" i="14"/>
  <c r="D8767" i="14"/>
  <c r="D8768" i="14"/>
  <c r="D8769" i="14"/>
  <c r="D8770" i="14"/>
  <c r="D8771" i="14"/>
  <c r="D8772" i="14"/>
  <c r="D8773" i="14"/>
  <c r="D8774" i="14"/>
  <c r="D8775" i="14"/>
  <c r="D8776" i="14"/>
  <c r="D8777" i="14"/>
  <c r="D8778" i="14"/>
  <c r="D8779" i="14"/>
  <c r="D8780" i="14"/>
  <c r="D8781" i="14"/>
  <c r="D8782" i="14"/>
  <c r="D8783" i="14"/>
  <c r="D8784" i="14"/>
  <c r="D8785" i="14"/>
  <c r="D8786" i="14"/>
  <c r="D8787" i="14"/>
  <c r="D8788" i="14"/>
  <c r="D8789" i="14"/>
  <c r="D8790" i="14"/>
  <c r="D8791" i="14"/>
  <c r="D8792" i="14"/>
  <c r="D8793" i="14"/>
  <c r="D8794" i="14"/>
  <c r="D8795" i="14"/>
  <c r="D8796" i="14"/>
  <c r="D8797" i="14"/>
  <c r="D8798" i="14"/>
  <c r="D8799" i="14"/>
  <c r="D8800" i="14"/>
  <c r="D8801" i="14"/>
  <c r="D8802" i="14"/>
  <c r="D8803" i="14"/>
  <c r="D8804" i="14"/>
  <c r="D8805" i="14"/>
  <c r="D8806" i="14"/>
  <c r="D8807" i="14"/>
  <c r="D8808" i="14"/>
  <c r="D8809" i="14"/>
  <c r="D8810" i="14"/>
  <c r="D8811" i="14"/>
  <c r="D8812" i="14"/>
  <c r="D8813" i="14"/>
  <c r="D8814" i="14"/>
  <c r="D8815" i="14"/>
  <c r="D8816" i="14"/>
  <c r="D8817" i="14"/>
  <c r="D8818" i="14"/>
  <c r="D8819" i="14"/>
  <c r="D8820" i="14"/>
  <c r="D8821" i="14"/>
  <c r="D8822" i="14"/>
  <c r="D8823" i="14"/>
  <c r="D8824" i="14"/>
  <c r="D8825" i="14"/>
  <c r="D8826" i="14"/>
  <c r="D8827" i="14"/>
  <c r="D8828" i="14"/>
  <c r="D8829" i="14"/>
  <c r="D8830" i="14"/>
  <c r="D8831" i="14"/>
  <c r="D8832" i="14"/>
  <c r="D8833" i="14"/>
  <c r="D8834" i="14"/>
  <c r="D8835" i="14"/>
  <c r="D8836" i="14"/>
  <c r="D8837" i="14"/>
  <c r="D8838" i="14"/>
  <c r="D8839" i="14"/>
  <c r="D8840" i="14"/>
  <c r="D8841" i="14"/>
  <c r="D8842" i="14"/>
  <c r="D8843" i="14"/>
  <c r="D8844" i="14"/>
  <c r="D8845" i="14"/>
  <c r="D8846" i="14"/>
  <c r="D8847" i="14"/>
  <c r="D8848" i="14"/>
  <c r="D8849" i="14"/>
  <c r="D8850" i="14"/>
  <c r="D8851" i="14"/>
  <c r="D8852" i="14"/>
  <c r="D8853" i="14"/>
  <c r="D8854" i="14"/>
  <c r="D8855" i="14"/>
  <c r="D8856" i="14"/>
  <c r="D8857" i="14"/>
  <c r="D8858" i="14"/>
  <c r="D8859" i="14"/>
  <c r="D8860" i="14"/>
  <c r="D8861" i="14"/>
  <c r="D8862" i="14"/>
  <c r="D8863" i="14"/>
  <c r="D8864" i="14"/>
  <c r="D8865" i="14"/>
  <c r="D8866" i="14"/>
  <c r="D8867" i="14"/>
  <c r="D8868" i="14"/>
  <c r="D8869" i="14"/>
  <c r="D8870" i="14"/>
  <c r="D8871" i="14"/>
  <c r="D8872" i="14"/>
  <c r="D8873" i="14"/>
  <c r="D8874" i="14"/>
  <c r="D8875" i="14"/>
  <c r="D8876" i="14"/>
  <c r="D8877" i="14"/>
  <c r="D8878" i="14"/>
  <c r="D8879" i="14"/>
  <c r="D8880" i="14"/>
  <c r="D8881" i="14"/>
  <c r="D8882" i="14"/>
  <c r="D8883" i="14"/>
  <c r="D8884" i="14"/>
  <c r="D8885" i="14"/>
  <c r="D8886" i="14"/>
  <c r="D8887" i="14"/>
  <c r="D8888" i="14"/>
  <c r="D8889" i="14"/>
  <c r="D8890" i="14"/>
  <c r="D8891" i="14"/>
  <c r="D8892" i="14"/>
  <c r="D8893" i="14"/>
  <c r="D8894" i="14"/>
  <c r="D8895" i="14"/>
  <c r="D8896" i="14"/>
  <c r="D8897" i="14"/>
  <c r="D8898" i="14"/>
  <c r="D8899" i="14"/>
  <c r="D8900" i="14"/>
  <c r="D8901" i="14"/>
  <c r="D8902" i="14"/>
  <c r="D8903" i="14"/>
  <c r="D8904" i="14"/>
  <c r="D8905" i="14"/>
  <c r="D8906" i="14"/>
  <c r="D8907" i="14"/>
  <c r="D8908" i="14"/>
  <c r="D8909" i="14"/>
  <c r="D8910" i="14"/>
  <c r="D8911" i="14"/>
  <c r="D8912" i="14"/>
  <c r="D8913" i="14"/>
  <c r="D8914" i="14"/>
  <c r="D8915" i="14"/>
  <c r="D8916" i="14"/>
  <c r="D8917" i="14"/>
  <c r="D8918" i="14"/>
  <c r="D8919" i="14"/>
  <c r="D8920" i="14"/>
  <c r="D8921" i="14"/>
  <c r="D8922" i="14"/>
  <c r="D8923" i="14"/>
  <c r="D8924" i="14"/>
  <c r="D8925" i="14"/>
  <c r="D8926" i="14"/>
  <c r="D8927" i="14"/>
  <c r="D8928" i="14"/>
  <c r="D8929" i="14"/>
  <c r="D8930" i="14"/>
  <c r="D8931" i="14"/>
  <c r="D8932" i="14"/>
  <c r="D8933" i="14"/>
  <c r="D8934" i="14"/>
  <c r="D8935" i="14"/>
  <c r="D8936" i="14"/>
  <c r="D8937" i="14"/>
  <c r="D8938" i="14"/>
  <c r="D8939" i="14"/>
  <c r="D8940" i="14"/>
  <c r="D8941" i="14"/>
  <c r="D8942" i="14"/>
  <c r="D8943" i="14"/>
  <c r="D8944" i="14"/>
  <c r="D8945" i="14"/>
  <c r="D8946" i="14"/>
  <c r="D8947" i="14"/>
  <c r="D8948" i="14"/>
  <c r="D8949" i="14"/>
  <c r="D8950" i="14"/>
  <c r="D8951" i="14"/>
  <c r="D8952" i="14"/>
  <c r="D8953" i="14"/>
  <c r="D8954" i="14"/>
  <c r="D8955" i="14"/>
  <c r="D8956" i="14"/>
  <c r="D8957" i="14"/>
  <c r="D8958" i="14"/>
  <c r="D8959" i="14"/>
  <c r="D8960" i="14"/>
  <c r="D8961" i="14"/>
  <c r="D8962" i="14"/>
  <c r="D8963" i="14"/>
  <c r="D8964" i="14"/>
  <c r="D8965" i="14"/>
  <c r="D8966" i="14"/>
  <c r="D8967" i="14"/>
  <c r="D8968" i="14"/>
  <c r="D8969" i="14"/>
  <c r="D8970" i="14"/>
  <c r="D8971" i="14"/>
  <c r="D8972" i="14"/>
  <c r="D8973" i="14"/>
  <c r="D8974" i="14"/>
  <c r="D8975" i="14"/>
  <c r="D8976" i="14"/>
  <c r="D8977" i="14"/>
  <c r="D8978" i="14"/>
  <c r="D8979" i="14"/>
  <c r="D8980" i="14"/>
  <c r="D8981" i="14"/>
  <c r="D8982" i="14"/>
  <c r="D8983" i="14"/>
  <c r="D8984" i="14"/>
  <c r="D8985" i="14"/>
  <c r="D8986" i="14"/>
  <c r="D8987" i="14"/>
  <c r="D8988" i="14"/>
  <c r="D8989" i="14"/>
  <c r="D8990" i="14"/>
  <c r="D8991" i="14"/>
  <c r="D8992" i="14"/>
  <c r="D8993" i="14"/>
  <c r="D8994" i="14"/>
  <c r="D8995" i="14"/>
  <c r="D8996" i="14"/>
  <c r="D8997" i="14"/>
  <c r="D8998" i="14"/>
  <c r="D8999" i="14"/>
  <c r="D9000" i="14"/>
  <c r="D9001" i="14"/>
  <c r="D9002" i="14"/>
  <c r="D9003" i="14"/>
  <c r="D9004" i="14"/>
  <c r="D9005" i="14"/>
  <c r="D9006" i="14"/>
  <c r="D9007" i="14"/>
  <c r="D9008" i="14"/>
  <c r="D9009" i="14"/>
  <c r="D9010" i="14"/>
  <c r="D9011" i="14"/>
  <c r="D9012" i="14"/>
  <c r="D9013" i="14"/>
  <c r="D9014" i="14"/>
  <c r="D9015" i="14"/>
  <c r="D9016" i="14"/>
  <c r="D9017" i="14"/>
  <c r="D9018" i="14"/>
  <c r="D9019" i="14"/>
  <c r="D9020" i="14"/>
  <c r="D9021" i="14"/>
  <c r="D9022" i="14"/>
  <c r="D9023" i="14"/>
  <c r="D9024" i="14"/>
  <c r="D9025" i="14"/>
  <c r="D9026" i="14"/>
  <c r="D9027" i="14"/>
  <c r="D9028" i="14"/>
  <c r="D9029" i="14"/>
  <c r="D9030" i="14"/>
  <c r="D9031" i="14"/>
  <c r="D9032" i="14"/>
  <c r="D9033" i="14"/>
  <c r="D9034" i="14"/>
  <c r="D9035" i="14"/>
  <c r="D9036" i="14"/>
  <c r="D9037" i="14"/>
  <c r="D9038" i="14"/>
  <c r="D9039" i="14"/>
  <c r="D9040" i="14"/>
  <c r="D9041" i="14"/>
  <c r="D9042" i="14"/>
  <c r="D9043" i="14"/>
  <c r="D9044" i="14"/>
  <c r="D9045" i="14"/>
  <c r="D9046" i="14"/>
  <c r="D9047" i="14"/>
  <c r="D9048" i="14"/>
  <c r="D9049" i="14"/>
  <c r="D9050" i="14"/>
  <c r="D9051" i="14"/>
  <c r="D9052" i="14"/>
  <c r="D9053" i="14"/>
  <c r="D9054" i="14"/>
  <c r="D9055" i="14"/>
  <c r="D9056" i="14"/>
  <c r="D9057" i="14"/>
  <c r="D9058" i="14"/>
  <c r="D9059" i="14"/>
  <c r="D9060" i="14"/>
  <c r="D9061" i="14"/>
  <c r="D9062" i="14"/>
  <c r="D9063" i="14"/>
  <c r="D9064" i="14"/>
  <c r="D9065" i="14"/>
  <c r="D9066" i="14"/>
  <c r="D9067" i="14"/>
  <c r="D9068" i="14"/>
  <c r="D9069" i="14"/>
  <c r="D9070" i="14"/>
  <c r="D9071" i="14"/>
  <c r="D9072" i="14"/>
  <c r="D9073" i="14"/>
  <c r="D9074" i="14"/>
  <c r="D9075" i="14"/>
  <c r="D9076" i="14"/>
  <c r="D9077" i="14"/>
  <c r="D9078" i="14"/>
  <c r="D9079" i="14"/>
  <c r="D9080" i="14"/>
  <c r="D9081" i="14"/>
  <c r="D9082" i="14"/>
  <c r="D9083" i="14"/>
  <c r="D9084" i="14"/>
  <c r="D9085" i="14"/>
  <c r="D9086" i="14"/>
  <c r="D9087" i="14"/>
  <c r="D9088" i="14"/>
  <c r="D9089" i="14"/>
  <c r="D9090" i="14"/>
  <c r="D9091" i="14"/>
  <c r="D9092" i="14"/>
  <c r="D9093" i="14"/>
  <c r="D9094" i="14"/>
  <c r="D9095" i="14"/>
  <c r="D9096" i="14"/>
  <c r="D9097" i="14"/>
  <c r="D9098" i="14"/>
  <c r="D9099" i="14"/>
  <c r="D9100" i="14"/>
  <c r="D9101" i="14"/>
  <c r="D9102" i="14"/>
  <c r="D9103" i="14"/>
  <c r="D9104" i="14"/>
  <c r="D9105" i="14"/>
  <c r="D9106" i="14"/>
  <c r="D9107" i="14"/>
  <c r="D9108" i="14"/>
  <c r="D9109" i="14"/>
  <c r="D9110" i="14"/>
  <c r="D9111" i="14"/>
  <c r="D9112" i="14"/>
  <c r="D9113" i="14"/>
  <c r="D9114" i="14"/>
  <c r="D9115" i="14"/>
  <c r="D9116" i="14"/>
  <c r="D9117" i="14"/>
  <c r="D9118" i="14"/>
  <c r="D9119" i="14"/>
  <c r="D9120" i="14"/>
  <c r="D9121" i="14"/>
  <c r="D9122" i="14"/>
  <c r="D9123" i="14"/>
  <c r="D9124" i="14"/>
  <c r="D9125" i="14"/>
  <c r="D9126" i="14"/>
  <c r="D9127" i="14"/>
  <c r="D9128" i="14"/>
  <c r="D9129" i="14"/>
  <c r="D9130" i="14"/>
  <c r="D9131" i="14"/>
  <c r="D9132" i="14"/>
  <c r="D9133" i="14"/>
  <c r="D9134" i="14"/>
  <c r="D9135" i="14"/>
  <c r="D9136" i="14"/>
  <c r="D9137" i="14"/>
  <c r="D9138" i="14"/>
  <c r="D9139" i="14"/>
  <c r="D9140" i="14"/>
  <c r="D9141" i="14"/>
  <c r="D9142" i="14"/>
  <c r="D9143" i="14"/>
  <c r="D9144" i="14"/>
  <c r="D9145" i="14"/>
  <c r="D9146" i="14"/>
  <c r="D9147" i="14"/>
  <c r="D9148" i="14"/>
  <c r="D9149" i="14"/>
  <c r="D9150" i="14"/>
  <c r="D9151" i="14"/>
  <c r="D9152" i="14"/>
  <c r="D9153" i="14"/>
  <c r="D9154" i="14"/>
  <c r="D9155" i="14"/>
  <c r="D9156" i="14"/>
  <c r="D9157" i="14"/>
  <c r="D9158" i="14"/>
  <c r="D9159" i="14"/>
  <c r="D9160" i="14"/>
  <c r="D9161" i="14"/>
  <c r="D9162" i="14"/>
  <c r="D9163" i="14"/>
  <c r="D9164" i="14"/>
  <c r="D9165" i="14"/>
  <c r="D9166" i="14"/>
  <c r="D9167" i="14"/>
  <c r="D9168" i="14"/>
  <c r="D9169" i="14"/>
  <c r="D9170" i="14"/>
  <c r="D9171" i="14"/>
  <c r="D9172" i="14"/>
  <c r="D9173" i="14"/>
  <c r="D9174" i="14"/>
  <c r="D9175" i="14"/>
  <c r="D9176" i="14"/>
  <c r="D9177" i="14"/>
  <c r="D9178" i="14"/>
  <c r="D9179" i="14"/>
  <c r="D9180" i="14"/>
  <c r="D9181" i="14"/>
  <c r="D9182" i="14"/>
  <c r="D9183" i="14"/>
  <c r="D9184" i="14"/>
  <c r="D9185" i="14"/>
  <c r="D9186" i="14"/>
  <c r="D9187" i="14"/>
  <c r="D9188" i="14"/>
  <c r="D9189" i="14"/>
  <c r="D9190" i="14"/>
  <c r="D9191" i="14"/>
  <c r="D9192" i="14"/>
  <c r="D9193" i="14"/>
  <c r="D9194" i="14"/>
  <c r="D9195" i="14"/>
  <c r="D9196" i="14"/>
  <c r="D9197" i="14"/>
  <c r="D9198" i="14"/>
  <c r="D9199" i="14"/>
  <c r="D9200" i="14"/>
  <c r="D9201" i="14"/>
  <c r="D9202" i="14"/>
  <c r="D9203" i="14"/>
  <c r="D9204" i="14"/>
  <c r="D9205" i="14"/>
  <c r="D9206" i="14"/>
  <c r="D9207" i="14"/>
  <c r="D9208" i="14"/>
  <c r="D9209" i="14"/>
  <c r="D9210" i="14"/>
  <c r="D9211" i="14"/>
  <c r="D9212" i="14"/>
  <c r="D9213" i="14"/>
  <c r="D9214" i="14"/>
  <c r="D9215" i="14"/>
  <c r="D9216" i="14"/>
  <c r="D9217" i="14"/>
  <c r="D9218" i="14"/>
  <c r="D9219" i="14"/>
  <c r="D9220" i="14"/>
  <c r="D9221" i="14"/>
  <c r="D9222" i="14"/>
  <c r="D9223" i="14"/>
  <c r="D9224" i="14"/>
  <c r="D9225" i="14"/>
  <c r="D9226" i="14"/>
  <c r="D9227" i="14"/>
  <c r="D9228" i="14"/>
  <c r="D9229" i="14"/>
  <c r="D9230" i="14"/>
  <c r="D9231" i="14"/>
  <c r="D9232" i="14"/>
  <c r="D9233" i="14"/>
  <c r="D9234" i="14"/>
  <c r="D9235" i="14"/>
  <c r="D9236" i="14"/>
  <c r="D9237" i="14"/>
  <c r="D9238" i="14"/>
  <c r="D9239" i="14"/>
  <c r="D9240" i="14"/>
  <c r="D9241" i="14"/>
  <c r="D9242" i="14"/>
  <c r="D9243" i="14"/>
  <c r="D9244" i="14"/>
  <c r="D9245" i="14"/>
  <c r="D9246" i="14"/>
  <c r="D9247" i="14"/>
  <c r="D9248" i="14"/>
  <c r="D9249" i="14"/>
  <c r="D9250" i="14"/>
  <c r="D9251" i="14"/>
  <c r="D9252" i="14"/>
  <c r="D9253" i="14"/>
  <c r="D9254" i="14"/>
  <c r="D9255" i="14"/>
  <c r="D9256" i="14"/>
  <c r="D9257" i="14"/>
  <c r="D9258" i="14"/>
  <c r="D9259" i="14"/>
  <c r="D9260" i="14"/>
  <c r="D9261" i="14"/>
  <c r="D9262" i="14"/>
  <c r="D9263" i="14"/>
  <c r="D9264" i="14"/>
  <c r="D9265" i="14"/>
  <c r="D9266" i="14"/>
  <c r="D9267" i="14"/>
  <c r="D9268" i="14"/>
  <c r="D9269" i="14"/>
  <c r="D9270" i="14"/>
  <c r="D9271" i="14"/>
  <c r="D9272" i="14"/>
  <c r="D9273" i="14"/>
  <c r="D9274" i="14"/>
  <c r="D9275" i="14"/>
  <c r="D9276" i="14"/>
  <c r="D9277" i="14"/>
  <c r="D9278" i="14"/>
  <c r="D9279" i="14"/>
  <c r="D9280" i="14"/>
  <c r="D9281" i="14"/>
  <c r="D9282" i="14"/>
  <c r="D9283" i="14"/>
  <c r="D9284" i="14"/>
  <c r="D9285" i="14"/>
  <c r="D9286" i="14"/>
  <c r="D9287" i="14"/>
  <c r="D9288" i="14"/>
  <c r="D9289" i="14"/>
  <c r="D9290" i="14"/>
  <c r="D9291" i="14"/>
  <c r="D9292" i="14"/>
  <c r="D9293" i="14"/>
  <c r="D9294" i="14"/>
  <c r="D9295" i="14"/>
  <c r="D9296" i="14"/>
  <c r="D9297" i="14"/>
  <c r="D9298" i="14"/>
  <c r="D9299" i="14"/>
  <c r="D9300" i="14"/>
  <c r="D9301" i="14"/>
  <c r="D9302" i="14"/>
  <c r="D9303" i="14"/>
  <c r="D9304" i="14"/>
  <c r="D9305" i="14"/>
  <c r="D9306" i="14"/>
  <c r="D9307" i="14"/>
  <c r="D9308" i="14"/>
  <c r="D9309" i="14"/>
  <c r="D9310" i="14"/>
  <c r="D9311" i="14"/>
  <c r="D9312" i="14"/>
  <c r="D9313" i="14"/>
  <c r="D9314" i="14"/>
  <c r="D9315" i="14"/>
  <c r="D9316" i="14"/>
  <c r="D9317" i="14"/>
  <c r="D9318" i="14"/>
  <c r="D9319" i="14"/>
  <c r="D9320" i="14"/>
  <c r="D9321" i="14"/>
  <c r="D9322" i="14"/>
  <c r="D9323" i="14"/>
  <c r="D9324" i="14"/>
  <c r="D9325" i="14"/>
  <c r="D9326" i="14"/>
  <c r="D9327" i="14"/>
  <c r="D9328" i="14"/>
  <c r="D9329" i="14"/>
  <c r="D9330" i="14"/>
  <c r="D9331" i="14"/>
  <c r="D9332" i="14"/>
  <c r="D9333" i="14"/>
  <c r="D9334" i="14"/>
  <c r="D9335" i="14"/>
  <c r="D9336" i="14"/>
  <c r="D9337" i="14"/>
  <c r="D9338" i="14"/>
  <c r="D9339" i="14"/>
  <c r="D9340" i="14"/>
  <c r="D9341" i="14"/>
  <c r="D9342" i="14"/>
  <c r="D9343" i="14"/>
  <c r="D9344" i="14"/>
  <c r="D9345" i="14"/>
  <c r="D9346" i="14"/>
  <c r="D9347" i="14"/>
  <c r="D9348" i="14"/>
  <c r="D9349" i="14"/>
  <c r="D9350" i="14"/>
  <c r="D9351" i="14"/>
  <c r="D9352" i="14"/>
  <c r="D9353" i="14"/>
  <c r="D9354" i="14"/>
  <c r="D9355" i="14"/>
  <c r="D9356" i="14"/>
  <c r="D9357" i="14"/>
  <c r="D9358" i="14"/>
  <c r="D9359" i="14"/>
  <c r="D9360" i="14"/>
  <c r="D9361" i="14"/>
  <c r="D9362" i="14"/>
  <c r="D9363" i="14"/>
  <c r="D9364" i="14"/>
  <c r="D9365" i="14"/>
  <c r="D9366" i="14"/>
  <c r="D9367" i="14"/>
  <c r="D9368" i="14"/>
  <c r="D9369" i="14"/>
  <c r="D9370" i="14"/>
  <c r="D9371" i="14"/>
  <c r="D9372" i="14"/>
  <c r="D9373" i="14"/>
  <c r="D9374" i="14"/>
  <c r="D9375" i="14"/>
  <c r="D9376" i="14"/>
  <c r="D9377" i="14"/>
  <c r="D9378" i="14"/>
  <c r="D9379" i="14"/>
  <c r="D9380" i="14"/>
  <c r="D9381" i="14"/>
  <c r="D9382" i="14"/>
  <c r="D9383" i="14"/>
  <c r="D9384" i="14"/>
  <c r="D9385" i="14"/>
  <c r="D9386" i="14"/>
  <c r="D9387" i="14"/>
  <c r="D9388" i="14"/>
  <c r="D9389" i="14"/>
  <c r="D9390" i="14"/>
  <c r="D9391" i="14"/>
  <c r="D9392" i="14"/>
  <c r="D9393" i="14"/>
  <c r="D9394" i="14"/>
  <c r="D9395" i="14"/>
  <c r="D9396" i="14"/>
  <c r="D9397" i="14"/>
  <c r="D9398" i="14"/>
  <c r="D9399" i="14"/>
  <c r="D9400" i="14"/>
  <c r="D9401" i="14"/>
  <c r="D9402" i="14"/>
  <c r="D9403" i="14"/>
  <c r="D9404" i="14"/>
  <c r="D9405" i="14"/>
  <c r="D9406" i="14"/>
  <c r="D9407" i="14"/>
  <c r="D9408" i="14"/>
  <c r="D9409" i="14"/>
  <c r="D9410" i="14"/>
  <c r="D9411" i="14"/>
  <c r="D9412" i="14"/>
  <c r="D9413" i="14"/>
  <c r="D9414" i="14"/>
  <c r="D9415" i="14"/>
  <c r="D9416" i="14"/>
  <c r="D9417" i="14"/>
  <c r="D9418" i="14"/>
  <c r="D9419" i="14"/>
  <c r="D9420" i="14"/>
  <c r="D9421" i="14"/>
  <c r="D9422" i="14"/>
  <c r="D9423" i="14"/>
  <c r="D9424" i="14"/>
  <c r="D9425" i="14"/>
  <c r="D9426" i="14"/>
  <c r="D9427" i="14"/>
  <c r="D9428" i="14"/>
  <c r="D9429" i="14"/>
  <c r="D9430" i="14"/>
  <c r="D9431" i="14"/>
  <c r="D9432" i="14"/>
  <c r="D9433" i="14"/>
  <c r="D9434" i="14"/>
  <c r="D9435" i="14"/>
  <c r="D9436" i="14"/>
  <c r="D9437" i="14"/>
  <c r="D9438" i="14"/>
  <c r="D9439" i="14"/>
  <c r="D9440" i="14"/>
  <c r="D9441" i="14"/>
  <c r="D9442" i="14"/>
  <c r="D9443" i="14"/>
  <c r="D9444" i="14"/>
  <c r="D9445" i="14"/>
  <c r="D9446" i="14"/>
  <c r="D9447" i="14"/>
  <c r="D9448" i="14"/>
  <c r="D9449" i="14"/>
  <c r="D9450" i="14"/>
  <c r="D9451" i="14"/>
  <c r="D9452" i="14"/>
  <c r="D9453" i="14"/>
  <c r="D9454" i="14"/>
  <c r="D9455" i="14"/>
  <c r="D9456" i="14"/>
  <c r="D9457" i="14"/>
  <c r="D9458" i="14"/>
  <c r="D9459" i="14"/>
  <c r="D9460" i="14"/>
  <c r="D9461" i="14"/>
  <c r="D9462" i="14"/>
  <c r="D9463" i="14"/>
  <c r="D9464" i="14"/>
  <c r="D9465" i="14"/>
  <c r="D9466" i="14"/>
  <c r="D9467" i="14"/>
  <c r="D9468" i="14"/>
  <c r="D9469" i="14"/>
  <c r="D9470" i="14"/>
  <c r="D9471" i="14"/>
  <c r="D9472" i="14"/>
  <c r="D9473" i="14"/>
  <c r="D9474" i="14"/>
  <c r="D9475" i="14"/>
  <c r="D9476" i="14"/>
  <c r="D9477" i="14"/>
  <c r="D9478" i="14"/>
  <c r="D9479" i="14"/>
  <c r="D9480" i="14"/>
  <c r="D9481" i="14"/>
  <c r="D9482" i="14"/>
  <c r="D9483" i="14"/>
  <c r="D9484" i="14"/>
  <c r="D9485" i="14"/>
  <c r="D9486" i="14"/>
  <c r="D9487" i="14"/>
  <c r="D9488" i="14"/>
  <c r="D9489" i="14"/>
  <c r="D9490" i="14"/>
  <c r="D9491" i="14"/>
  <c r="D9492" i="14"/>
  <c r="D9493" i="14"/>
  <c r="D9494" i="14"/>
  <c r="D9495" i="14"/>
  <c r="D9496" i="14"/>
  <c r="D9497" i="14"/>
  <c r="D9498" i="14"/>
  <c r="D9499" i="14"/>
  <c r="D9500" i="14"/>
  <c r="D9501" i="14"/>
  <c r="D9502" i="14"/>
  <c r="D9503" i="14"/>
  <c r="D9504" i="14"/>
  <c r="D9505" i="14"/>
  <c r="D9506" i="14"/>
  <c r="D9507" i="14"/>
  <c r="D9508" i="14"/>
  <c r="D9509" i="14"/>
  <c r="D9510" i="14"/>
  <c r="D9511" i="14"/>
  <c r="D9512" i="14"/>
  <c r="D9513" i="14"/>
  <c r="D9514" i="14"/>
  <c r="D9515" i="14"/>
  <c r="D9516" i="14"/>
  <c r="D9517" i="14"/>
  <c r="D9518" i="14"/>
  <c r="D9519" i="14"/>
  <c r="D9520" i="14"/>
  <c r="D9521" i="14"/>
  <c r="D9522" i="14"/>
  <c r="D9523" i="14"/>
  <c r="D9524" i="14"/>
  <c r="D9525" i="14"/>
  <c r="D9526" i="14"/>
  <c r="D9527" i="14"/>
  <c r="D9528" i="14"/>
  <c r="D9529" i="14"/>
  <c r="D9530" i="14"/>
  <c r="D9531" i="14"/>
  <c r="D9532" i="14"/>
  <c r="D9533" i="14"/>
  <c r="D9534" i="14"/>
  <c r="D9535" i="14"/>
  <c r="D9536" i="14"/>
  <c r="D9537" i="14"/>
  <c r="D9538" i="14"/>
  <c r="D9539" i="14"/>
  <c r="D9540" i="14"/>
  <c r="D9541" i="14"/>
  <c r="D9542" i="14"/>
  <c r="D9543" i="14"/>
  <c r="D9544" i="14"/>
  <c r="D9545" i="14"/>
  <c r="D9546" i="14"/>
  <c r="D9547" i="14"/>
  <c r="D9548" i="14"/>
  <c r="D9549" i="14"/>
  <c r="D9550" i="14"/>
  <c r="D9551" i="14"/>
  <c r="D9552" i="14"/>
  <c r="D9553" i="14"/>
  <c r="D9554" i="14"/>
  <c r="D9555" i="14"/>
  <c r="D9556" i="14"/>
  <c r="D9557" i="14"/>
  <c r="D9558" i="14"/>
  <c r="D9559" i="14"/>
  <c r="D9560" i="14"/>
  <c r="D9561" i="14"/>
  <c r="D9562" i="14"/>
  <c r="D9563" i="14"/>
  <c r="D9564" i="14"/>
  <c r="D9565" i="14"/>
  <c r="D9566" i="14"/>
  <c r="D9567" i="14"/>
  <c r="D9568" i="14"/>
  <c r="D9569" i="14"/>
  <c r="D9570" i="14"/>
  <c r="D9571" i="14"/>
  <c r="D9572" i="14"/>
  <c r="D9573" i="14"/>
  <c r="D9574" i="14"/>
  <c r="D9575" i="14"/>
  <c r="D9576" i="14"/>
  <c r="D9577" i="14"/>
  <c r="D9578" i="14"/>
  <c r="D9579" i="14"/>
  <c r="D9580" i="14"/>
  <c r="D9581" i="14"/>
  <c r="D9582" i="14"/>
  <c r="D9583" i="14"/>
  <c r="D9584" i="14"/>
  <c r="D9585" i="14"/>
  <c r="D9586" i="14"/>
  <c r="D9587" i="14"/>
  <c r="D9588" i="14"/>
  <c r="D9589" i="14"/>
  <c r="D9590" i="14"/>
  <c r="D9591" i="14"/>
  <c r="D9592" i="14"/>
  <c r="D9593" i="14"/>
  <c r="D9594" i="14"/>
  <c r="D9595" i="14"/>
  <c r="D9596" i="14"/>
  <c r="D9597" i="14"/>
  <c r="D9598" i="14"/>
  <c r="D9599" i="14"/>
  <c r="D9600" i="14"/>
  <c r="D9601" i="14"/>
  <c r="D9602" i="14"/>
  <c r="D9603" i="14"/>
  <c r="D9604" i="14"/>
  <c r="D9605" i="14"/>
  <c r="D9606" i="14"/>
  <c r="D9607" i="14"/>
  <c r="D9608" i="14"/>
  <c r="D9609" i="14"/>
  <c r="D9610" i="14"/>
  <c r="D9611" i="14"/>
  <c r="D9612" i="14"/>
  <c r="D9613" i="14"/>
  <c r="D9614" i="14"/>
  <c r="D9615" i="14"/>
  <c r="D9616" i="14"/>
  <c r="D9617" i="14"/>
  <c r="D9618" i="14"/>
  <c r="D9619" i="14"/>
  <c r="D9620" i="14"/>
  <c r="D9621" i="14"/>
  <c r="D9622" i="14"/>
  <c r="D9623" i="14"/>
  <c r="D9624" i="14"/>
  <c r="D9625" i="14"/>
  <c r="D9626" i="14"/>
  <c r="D9627" i="14"/>
  <c r="D9628" i="14"/>
  <c r="D9629" i="14"/>
  <c r="D9630" i="14"/>
  <c r="D9631" i="14"/>
  <c r="D9632" i="14"/>
  <c r="D9633" i="14"/>
  <c r="D9634" i="14"/>
  <c r="D9635" i="14"/>
  <c r="D9636" i="14"/>
  <c r="D9637" i="14"/>
  <c r="D9638" i="14"/>
  <c r="D9639" i="14"/>
  <c r="D9640" i="14"/>
  <c r="D9641" i="14"/>
  <c r="D9642" i="14"/>
  <c r="D9643" i="14"/>
  <c r="D9644" i="14"/>
  <c r="D9645" i="14"/>
  <c r="D9646" i="14"/>
  <c r="D9647" i="14"/>
  <c r="D9648" i="14"/>
  <c r="D9649" i="14"/>
  <c r="D9650" i="14"/>
  <c r="D9651" i="14"/>
  <c r="D9652" i="14"/>
  <c r="D9653" i="14"/>
  <c r="D9654" i="14"/>
  <c r="D9655" i="14"/>
  <c r="D9656" i="14"/>
  <c r="D9657" i="14"/>
  <c r="D9658" i="14"/>
  <c r="D9659" i="14"/>
  <c r="D9660" i="14"/>
  <c r="D9661" i="14"/>
  <c r="D9662" i="14"/>
  <c r="D9663" i="14"/>
  <c r="D9664" i="14"/>
  <c r="D9665" i="14"/>
  <c r="D9666" i="14"/>
  <c r="D9667" i="14"/>
  <c r="D9668" i="14"/>
  <c r="D9669" i="14"/>
  <c r="D9670" i="14"/>
  <c r="D9671" i="14"/>
  <c r="D9672" i="14"/>
  <c r="D9673" i="14"/>
  <c r="D9674" i="14"/>
  <c r="D9675" i="14"/>
  <c r="D9676" i="14"/>
  <c r="D9677" i="14"/>
  <c r="D9678" i="14"/>
  <c r="D9679" i="14"/>
  <c r="D9680" i="14"/>
  <c r="D9681" i="14"/>
  <c r="D9682" i="14"/>
  <c r="D9683" i="14"/>
  <c r="D9684" i="14"/>
  <c r="D9685" i="14"/>
  <c r="D9686" i="14"/>
  <c r="D9687" i="14"/>
  <c r="D9688" i="14"/>
  <c r="D9689" i="14"/>
  <c r="D9690" i="14"/>
  <c r="D9691" i="14"/>
  <c r="D9692" i="14"/>
  <c r="D9693" i="14"/>
  <c r="D9694" i="14"/>
  <c r="D9695" i="14"/>
  <c r="D9696" i="14"/>
  <c r="D9697" i="14"/>
  <c r="D9698" i="14"/>
  <c r="D9699" i="14"/>
  <c r="D9700" i="14"/>
  <c r="D9701" i="14"/>
  <c r="D9702" i="14"/>
  <c r="D9703" i="14"/>
  <c r="D9704" i="14"/>
  <c r="D9705" i="14"/>
  <c r="D9706" i="14"/>
  <c r="D9707" i="14"/>
  <c r="D9708" i="14"/>
  <c r="D9709" i="14"/>
  <c r="D9710" i="14"/>
  <c r="D9711" i="14"/>
  <c r="D9712" i="14"/>
  <c r="D9713" i="14"/>
  <c r="D9714" i="14"/>
  <c r="D9715" i="14"/>
  <c r="D9716" i="14"/>
  <c r="D9717" i="14"/>
  <c r="D9718" i="14"/>
  <c r="D9719" i="14"/>
  <c r="D9720" i="14"/>
  <c r="D9721" i="14"/>
  <c r="D9722" i="14"/>
  <c r="D9723" i="14"/>
  <c r="D9724" i="14"/>
  <c r="D9725" i="14"/>
  <c r="D9726" i="14"/>
  <c r="D9727" i="14"/>
  <c r="D9728" i="14"/>
  <c r="D9729" i="14"/>
  <c r="D9730" i="14"/>
  <c r="D9731" i="14"/>
  <c r="D9732" i="14"/>
  <c r="D9733" i="14"/>
  <c r="D9734" i="14"/>
  <c r="D9735" i="14"/>
  <c r="D9736" i="14"/>
  <c r="D9737" i="14"/>
  <c r="D9738" i="14"/>
  <c r="D9739" i="14"/>
  <c r="D9740" i="14"/>
  <c r="D9741" i="14"/>
  <c r="D9742" i="14"/>
  <c r="D9743" i="14"/>
  <c r="D9744" i="14"/>
  <c r="D9745" i="14"/>
  <c r="D9746" i="14"/>
  <c r="D9747" i="14"/>
  <c r="D9748" i="14"/>
  <c r="D9749" i="14"/>
  <c r="D9750" i="14"/>
  <c r="D9751" i="14"/>
  <c r="D9752" i="14"/>
  <c r="D9753" i="14"/>
  <c r="D9754" i="14"/>
  <c r="D9755" i="14"/>
  <c r="D9756" i="14"/>
  <c r="D9757" i="14"/>
  <c r="D9758" i="14"/>
  <c r="D9759" i="14"/>
  <c r="D9760" i="14"/>
  <c r="D9761" i="14"/>
  <c r="D9762" i="14"/>
  <c r="D9763" i="14"/>
  <c r="D9764" i="14"/>
  <c r="D9765" i="14"/>
  <c r="D9766" i="14"/>
  <c r="D9767" i="14"/>
  <c r="D9768" i="14"/>
  <c r="D9769" i="14"/>
  <c r="D9770" i="14"/>
  <c r="D9771" i="14"/>
  <c r="D9772" i="14"/>
  <c r="D9773" i="14"/>
  <c r="D9774" i="14"/>
  <c r="D9775" i="14"/>
  <c r="D9776" i="14"/>
  <c r="D9777" i="14"/>
  <c r="D9778" i="14"/>
  <c r="D9779" i="14"/>
  <c r="D9780" i="14"/>
  <c r="D9781" i="14"/>
  <c r="D9782" i="14"/>
  <c r="D9783" i="14"/>
  <c r="D9784" i="14"/>
  <c r="D9785" i="14"/>
  <c r="D9786" i="14"/>
  <c r="D9787" i="14"/>
  <c r="D9788" i="14"/>
  <c r="D9789" i="14"/>
  <c r="D9790" i="14"/>
  <c r="D9791" i="14"/>
  <c r="D9792" i="14"/>
  <c r="D9793" i="14"/>
  <c r="D9794" i="14"/>
  <c r="D9795" i="14"/>
  <c r="D9796" i="14"/>
  <c r="D9797" i="14"/>
  <c r="D9798" i="14"/>
  <c r="D9799" i="14"/>
  <c r="D9800" i="14"/>
  <c r="D9801" i="14"/>
  <c r="D9802" i="14"/>
  <c r="D9803" i="14"/>
  <c r="D9804" i="14"/>
  <c r="D9805" i="14"/>
  <c r="D9806" i="14"/>
  <c r="D9807" i="14"/>
  <c r="D9808" i="14"/>
  <c r="D9809" i="14"/>
  <c r="D9810" i="14"/>
  <c r="D9811" i="14"/>
  <c r="D9812" i="14"/>
  <c r="D9813" i="14"/>
  <c r="D9814" i="14"/>
  <c r="D9815" i="14"/>
  <c r="D9816" i="14"/>
  <c r="D9817" i="14"/>
  <c r="D9818" i="14"/>
  <c r="D9819" i="14"/>
  <c r="D9820" i="14"/>
  <c r="D9821" i="14"/>
  <c r="D9822" i="14"/>
  <c r="D9823" i="14"/>
  <c r="D9824" i="14"/>
  <c r="D9825" i="14"/>
  <c r="D9826" i="14"/>
  <c r="D9827" i="14"/>
  <c r="D9828" i="14"/>
  <c r="D9829" i="14"/>
  <c r="D9830" i="14"/>
  <c r="D9831" i="14"/>
  <c r="D9832" i="14"/>
  <c r="D9833" i="14"/>
  <c r="D9834" i="14"/>
  <c r="D9835" i="14"/>
  <c r="D9836" i="14"/>
  <c r="D9837" i="14"/>
  <c r="D9838" i="14"/>
  <c r="D9839" i="14"/>
  <c r="D9840" i="14"/>
  <c r="D9841" i="14"/>
  <c r="D9842" i="14"/>
  <c r="D9843" i="14"/>
  <c r="D9844" i="14"/>
  <c r="D9845" i="14"/>
  <c r="D9846" i="14"/>
  <c r="D9847" i="14"/>
  <c r="D9848" i="14"/>
  <c r="D9849" i="14"/>
  <c r="D9850" i="14"/>
  <c r="D9851" i="14"/>
  <c r="D9852" i="14"/>
  <c r="D9853" i="14"/>
  <c r="D9854" i="14"/>
  <c r="D9855" i="14"/>
  <c r="D9856" i="14"/>
  <c r="D9857" i="14"/>
  <c r="D9858" i="14"/>
  <c r="D9859" i="14"/>
  <c r="D9860" i="14"/>
  <c r="D9861" i="14"/>
  <c r="D9862" i="14"/>
  <c r="D9863" i="14"/>
  <c r="D9864" i="14"/>
  <c r="D9865" i="14"/>
  <c r="D9866" i="14"/>
  <c r="D9867" i="14"/>
  <c r="D9868" i="14"/>
  <c r="D9869" i="14"/>
  <c r="D9870" i="14"/>
  <c r="D9871" i="14"/>
  <c r="D9872" i="14"/>
  <c r="D9873" i="14"/>
  <c r="D9874" i="14"/>
  <c r="D9875" i="14"/>
  <c r="D9876" i="14"/>
  <c r="D9877" i="14"/>
  <c r="D9878" i="14"/>
  <c r="D9879" i="14"/>
  <c r="D9880" i="14"/>
  <c r="D9881" i="14"/>
  <c r="D9882" i="14"/>
  <c r="D9883" i="14"/>
  <c r="D9884" i="14"/>
  <c r="D9885" i="14"/>
  <c r="D9886" i="14"/>
  <c r="D9887" i="14"/>
  <c r="D9888" i="14"/>
  <c r="D9889" i="14"/>
  <c r="D9890" i="14"/>
  <c r="D9891" i="14"/>
  <c r="D9892" i="14"/>
  <c r="D9893" i="14"/>
  <c r="D9894" i="14"/>
  <c r="D9895" i="14"/>
  <c r="D9896" i="14"/>
  <c r="D9897" i="14"/>
  <c r="D9898" i="14"/>
  <c r="D9899" i="14"/>
  <c r="D9900" i="14"/>
  <c r="D9901" i="14"/>
  <c r="D9902" i="14"/>
  <c r="D9903" i="14"/>
  <c r="D9904" i="14"/>
  <c r="D9905" i="14"/>
  <c r="D9906" i="14"/>
  <c r="D9907" i="14"/>
  <c r="D9908" i="14"/>
  <c r="D9909" i="14"/>
  <c r="D9910" i="14"/>
  <c r="D9911" i="14"/>
  <c r="D9912" i="14"/>
  <c r="D9913" i="14"/>
  <c r="D9914" i="14"/>
  <c r="D9915" i="14"/>
  <c r="D9916" i="14"/>
  <c r="D9917" i="14"/>
  <c r="D9918" i="14"/>
  <c r="D9919" i="14"/>
  <c r="D9920" i="14"/>
  <c r="D9921" i="14"/>
  <c r="D9922" i="14"/>
  <c r="D9923" i="14"/>
  <c r="D9924" i="14"/>
  <c r="D9925" i="14"/>
  <c r="D9926" i="14"/>
  <c r="D9927" i="14"/>
  <c r="D9928" i="14"/>
  <c r="D9929" i="14"/>
  <c r="D9930" i="14"/>
  <c r="D9931" i="14"/>
  <c r="D9932" i="14"/>
  <c r="D9933" i="14"/>
  <c r="D9934" i="14"/>
  <c r="D9935" i="14"/>
  <c r="D9936" i="14"/>
  <c r="D9937" i="14"/>
  <c r="D9938" i="14"/>
  <c r="D9939" i="14"/>
  <c r="D9940" i="14"/>
  <c r="D9941" i="14"/>
  <c r="D9942" i="14"/>
  <c r="D9943" i="14"/>
  <c r="D9944" i="14"/>
  <c r="D9945" i="14"/>
  <c r="D9946" i="14"/>
  <c r="D9947" i="14"/>
  <c r="D9948" i="14"/>
  <c r="D9949" i="14"/>
  <c r="D9950" i="14"/>
  <c r="D9951" i="14"/>
  <c r="D9952" i="14"/>
  <c r="D9953" i="14"/>
  <c r="D9954" i="14"/>
  <c r="D9955" i="14"/>
  <c r="D9956" i="14"/>
  <c r="D9957" i="14"/>
  <c r="D9958" i="14"/>
  <c r="D9959" i="14"/>
  <c r="D9960" i="14"/>
  <c r="D9961" i="14"/>
  <c r="D9962" i="14"/>
  <c r="D9963" i="14"/>
  <c r="D9964" i="14"/>
  <c r="D9965" i="14"/>
  <c r="D9966" i="14"/>
  <c r="D9967" i="14"/>
  <c r="D9968" i="14"/>
  <c r="D9969" i="14"/>
  <c r="D9970" i="14"/>
  <c r="D9971" i="14"/>
  <c r="D9972" i="14"/>
  <c r="D9973" i="14"/>
  <c r="D9974" i="14"/>
  <c r="D9975" i="14"/>
  <c r="D9976" i="14"/>
  <c r="D9977" i="14"/>
  <c r="D9978" i="14"/>
  <c r="D9979" i="14"/>
  <c r="D9980" i="14"/>
  <c r="D9981" i="14"/>
  <c r="D9982" i="14"/>
  <c r="D9983" i="14"/>
  <c r="D9984" i="14"/>
  <c r="D9985" i="14"/>
  <c r="D9986" i="14"/>
  <c r="D9987" i="14"/>
  <c r="D9988" i="14"/>
  <c r="D9989" i="14"/>
  <c r="D9990" i="14"/>
  <c r="D9991" i="14"/>
  <c r="D9992" i="14"/>
  <c r="D9993" i="14"/>
  <c r="D9994" i="14"/>
  <c r="D9995" i="14"/>
  <c r="D9996" i="14"/>
  <c r="D9997" i="14"/>
  <c r="D9998" i="14"/>
  <c r="D9999" i="14"/>
  <c r="D10000" i="14"/>
  <c r="D10001" i="14"/>
  <c r="D10002" i="14"/>
  <c r="D10003" i="14"/>
  <c r="D10004" i="14"/>
  <c r="D10005" i="14"/>
  <c r="D10006" i="14"/>
  <c r="D10007" i="14"/>
  <c r="D10008" i="14"/>
  <c r="D10009" i="14"/>
  <c r="D10010" i="14"/>
  <c r="D10011" i="14"/>
  <c r="D10012" i="14"/>
  <c r="D10013" i="14"/>
  <c r="D10014" i="14"/>
  <c r="D10015" i="14"/>
  <c r="D10016" i="14"/>
  <c r="D10017" i="14"/>
  <c r="D10018" i="14"/>
  <c r="D10019" i="14"/>
  <c r="D10020" i="14"/>
  <c r="D10021" i="14"/>
  <c r="D10022" i="14"/>
  <c r="D10023" i="14"/>
  <c r="C50023" i="14"/>
  <c r="C50022" i="14"/>
  <c r="C50021" i="14"/>
  <c r="C50020" i="14"/>
  <c r="C50019" i="14"/>
  <c r="C50018" i="14"/>
  <c r="C50017" i="14"/>
  <c r="C50016" i="14"/>
  <c r="C50015" i="14"/>
  <c r="C50014" i="14"/>
  <c r="C50013" i="14"/>
  <c r="C50012" i="14"/>
  <c r="C50011" i="14"/>
  <c r="C50010" i="14"/>
  <c r="C50009" i="14"/>
  <c r="C50008" i="14"/>
  <c r="C50007" i="14"/>
  <c r="C50006" i="14"/>
  <c r="C50005" i="14"/>
  <c r="C50004" i="14"/>
  <c r="C50003" i="14"/>
  <c r="C50002" i="14"/>
  <c r="C50001" i="14"/>
  <c r="C50000" i="14"/>
  <c r="C49999" i="14"/>
  <c r="C49998" i="14"/>
  <c r="C49997" i="14"/>
  <c r="C49996" i="14"/>
  <c r="C49995" i="14"/>
  <c r="C49994" i="14"/>
  <c r="C49993" i="14"/>
  <c r="C49992" i="14"/>
  <c r="C49991" i="14"/>
  <c r="C49990" i="14"/>
  <c r="C49989" i="14"/>
  <c r="C49988" i="14"/>
  <c r="C49987" i="14"/>
  <c r="C49986" i="14"/>
  <c r="C49985" i="14"/>
  <c r="C49984" i="14"/>
  <c r="C49983" i="14"/>
  <c r="C49982" i="14"/>
  <c r="C49981" i="14"/>
  <c r="C49980" i="14"/>
  <c r="C49979" i="14"/>
  <c r="C49978" i="14"/>
  <c r="C49977" i="14"/>
  <c r="C49976" i="14"/>
  <c r="C49975" i="14"/>
  <c r="C49974" i="14"/>
  <c r="C49973" i="14"/>
  <c r="C49972" i="14"/>
  <c r="C49971" i="14"/>
  <c r="C49970" i="14"/>
  <c r="C49969" i="14"/>
  <c r="C49968" i="14"/>
  <c r="C49967" i="14"/>
  <c r="C49966" i="14"/>
  <c r="C49965" i="14"/>
  <c r="C49964" i="14"/>
  <c r="C49963" i="14"/>
  <c r="C49962" i="14"/>
  <c r="C49961" i="14"/>
  <c r="C49960" i="14"/>
  <c r="C49959" i="14"/>
  <c r="C49958" i="14"/>
  <c r="C49957" i="14"/>
  <c r="C49956" i="14"/>
  <c r="C49955" i="14"/>
  <c r="C49954" i="14"/>
  <c r="C49953" i="14"/>
  <c r="C49952" i="14"/>
  <c r="C49951" i="14"/>
  <c r="C49950" i="14"/>
  <c r="C49949" i="14"/>
  <c r="C49948" i="14"/>
  <c r="C49947" i="14"/>
  <c r="C49946" i="14"/>
  <c r="C49945" i="14"/>
  <c r="C49944" i="14"/>
  <c r="C49943" i="14"/>
  <c r="C49942" i="14"/>
  <c r="C49941" i="14"/>
  <c r="C49940" i="14"/>
  <c r="C49939" i="14"/>
  <c r="C49938" i="14"/>
  <c r="C49937" i="14"/>
  <c r="C49936" i="14"/>
  <c r="C49935" i="14"/>
  <c r="C49934" i="14"/>
  <c r="C49933" i="14"/>
  <c r="C49932" i="14"/>
  <c r="C49931" i="14"/>
  <c r="C49930" i="14"/>
  <c r="C49929" i="14"/>
  <c r="C49928" i="14"/>
  <c r="C49927" i="14"/>
  <c r="C49926" i="14"/>
  <c r="C49925" i="14"/>
  <c r="C49924" i="14"/>
  <c r="C49923" i="14"/>
  <c r="C49922" i="14"/>
  <c r="C49921" i="14"/>
  <c r="C49920" i="14"/>
  <c r="C49919" i="14"/>
  <c r="C49918" i="14"/>
  <c r="C49917" i="14"/>
  <c r="C49916" i="14"/>
  <c r="C49915" i="14"/>
  <c r="C49914" i="14"/>
  <c r="C49913" i="14"/>
  <c r="C49912" i="14"/>
  <c r="C49911" i="14"/>
  <c r="C49910" i="14"/>
  <c r="C49909" i="14"/>
  <c r="C49908" i="14"/>
  <c r="C49907" i="14"/>
  <c r="C49906" i="14"/>
  <c r="C49905" i="14"/>
  <c r="C49904" i="14"/>
  <c r="C49903" i="14"/>
  <c r="C49902" i="14"/>
  <c r="C49901" i="14"/>
  <c r="C49900" i="14"/>
  <c r="C49899" i="14"/>
  <c r="C49898" i="14"/>
  <c r="C49897" i="14"/>
  <c r="C49896" i="14"/>
  <c r="C49895" i="14"/>
  <c r="C49894" i="14"/>
  <c r="C49893" i="14"/>
  <c r="C49892" i="14"/>
  <c r="C49891" i="14"/>
  <c r="C49890" i="14"/>
  <c r="C49889" i="14"/>
  <c r="C49888" i="14"/>
  <c r="C49887" i="14"/>
  <c r="C49886" i="14"/>
  <c r="C49885" i="14"/>
  <c r="C49884" i="14"/>
  <c r="C49883" i="14"/>
  <c r="C49882" i="14"/>
  <c r="C49881" i="14"/>
  <c r="C49880" i="14"/>
  <c r="C49879" i="14"/>
  <c r="C49878" i="14"/>
  <c r="C49877" i="14"/>
  <c r="C49876" i="14"/>
  <c r="C49875" i="14"/>
  <c r="C49874" i="14"/>
  <c r="C49873" i="14"/>
  <c r="C49872" i="14"/>
  <c r="C49871" i="14"/>
  <c r="C49870" i="14"/>
  <c r="C49869" i="14"/>
  <c r="C49868" i="14"/>
  <c r="C49867" i="14"/>
  <c r="C49866" i="14"/>
  <c r="C49865" i="14"/>
  <c r="C49864" i="14"/>
  <c r="C49863" i="14"/>
  <c r="C49862" i="14"/>
  <c r="C49861" i="14"/>
  <c r="C49860" i="14"/>
  <c r="C49859" i="14"/>
  <c r="C49858" i="14"/>
  <c r="C49857" i="14"/>
  <c r="C49856" i="14"/>
  <c r="C49855" i="14"/>
  <c r="C49854" i="14"/>
  <c r="C49853" i="14"/>
  <c r="C49852" i="14"/>
  <c r="C49851" i="14"/>
  <c r="C49850" i="14"/>
  <c r="C49849" i="14"/>
  <c r="C49848" i="14"/>
  <c r="C49847" i="14"/>
  <c r="C49846" i="14"/>
  <c r="C49845" i="14"/>
  <c r="C49844" i="14"/>
  <c r="C49843" i="14"/>
  <c r="C49842" i="14"/>
  <c r="C49841" i="14"/>
  <c r="C49840" i="14"/>
  <c r="C49839" i="14"/>
  <c r="C49838" i="14"/>
  <c r="C49837" i="14"/>
  <c r="C49836" i="14"/>
  <c r="C49835" i="14"/>
  <c r="C49834" i="14"/>
  <c r="C49833" i="14"/>
  <c r="C49832" i="14"/>
  <c r="C49831" i="14"/>
  <c r="C49830" i="14"/>
  <c r="C49829" i="14"/>
  <c r="C49828" i="14"/>
  <c r="C49827" i="14"/>
  <c r="C49826" i="14"/>
  <c r="C49825" i="14"/>
  <c r="C49824" i="14"/>
  <c r="C49823" i="14"/>
  <c r="C49822" i="14"/>
  <c r="C49821" i="14"/>
  <c r="C49820" i="14"/>
  <c r="C49819" i="14"/>
  <c r="C49818" i="14"/>
  <c r="C49817" i="14"/>
  <c r="C49816" i="14"/>
  <c r="C49815" i="14"/>
  <c r="C49814" i="14"/>
  <c r="C49813" i="14"/>
  <c r="C49812" i="14"/>
  <c r="C49811" i="14"/>
  <c r="C49810" i="14"/>
  <c r="C49809" i="14"/>
  <c r="C49808" i="14"/>
  <c r="C49807" i="14"/>
  <c r="C49806" i="14"/>
  <c r="C49805" i="14"/>
  <c r="C49804" i="14"/>
  <c r="C49803" i="14"/>
  <c r="C49802" i="14"/>
  <c r="C49801" i="14"/>
  <c r="C49800" i="14"/>
  <c r="C49799" i="14"/>
  <c r="C49798" i="14"/>
  <c r="C49797" i="14"/>
  <c r="C49796" i="14"/>
  <c r="C49795" i="14"/>
  <c r="C49794" i="14"/>
  <c r="C49793" i="14"/>
  <c r="C49792" i="14"/>
  <c r="C49791" i="14"/>
  <c r="C49790" i="14"/>
  <c r="C49789" i="14"/>
  <c r="C49788" i="14"/>
  <c r="C49787" i="14"/>
  <c r="C49786" i="14"/>
  <c r="C49785" i="14"/>
  <c r="C49784" i="14"/>
  <c r="C49783" i="14"/>
  <c r="C49782" i="14"/>
  <c r="C49781" i="14"/>
  <c r="C49780" i="14"/>
  <c r="C49779" i="14"/>
  <c r="C49778" i="14"/>
  <c r="C49777" i="14"/>
  <c r="C49776" i="14"/>
  <c r="C49775" i="14"/>
  <c r="C49774" i="14"/>
  <c r="C49773" i="14"/>
  <c r="C49772" i="14"/>
  <c r="C49771" i="14"/>
  <c r="C49770" i="14"/>
  <c r="C49769" i="14"/>
  <c r="C49768" i="14"/>
  <c r="C49767" i="14"/>
  <c r="C49766" i="14"/>
  <c r="C49765" i="14"/>
  <c r="C49764" i="14"/>
  <c r="C49763" i="14"/>
  <c r="C49762" i="14"/>
  <c r="C49761" i="14"/>
  <c r="C49760" i="14"/>
  <c r="C49759" i="14"/>
  <c r="C49758" i="14"/>
  <c r="C49757" i="14"/>
  <c r="C49756" i="14"/>
  <c r="C49755" i="14"/>
  <c r="C49754" i="14"/>
  <c r="C49753" i="14"/>
  <c r="C49752" i="14"/>
  <c r="C49751" i="14"/>
  <c r="C49750" i="14"/>
  <c r="C49749" i="14"/>
  <c r="C49748" i="14"/>
  <c r="C49747" i="14"/>
  <c r="C49746" i="14"/>
  <c r="C49745" i="14"/>
  <c r="C49744" i="14"/>
  <c r="C49743" i="14"/>
  <c r="C49742" i="14"/>
  <c r="C49741" i="14"/>
  <c r="C49740" i="14"/>
  <c r="C49739" i="14"/>
  <c r="C49738" i="14"/>
  <c r="C49737" i="14"/>
  <c r="C49736" i="14"/>
  <c r="C49735" i="14"/>
  <c r="C49734" i="14"/>
  <c r="C49733" i="14"/>
  <c r="C49732" i="14"/>
  <c r="C49731" i="14"/>
  <c r="C49730" i="14"/>
  <c r="C49729" i="14"/>
  <c r="C49728" i="14"/>
  <c r="C49727" i="14"/>
  <c r="C49726" i="14"/>
  <c r="C49725" i="14"/>
  <c r="C49724" i="14"/>
  <c r="C49723" i="14"/>
  <c r="C49722" i="14"/>
  <c r="C49721" i="14"/>
  <c r="C49720" i="14"/>
  <c r="C49719" i="14"/>
  <c r="C49718" i="14"/>
  <c r="C49717" i="14"/>
  <c r="C49716" i="14"/>
  <c r="C49715" i="14"/>
  <c r="C49714" i="14"/>
  <c r="C49713" i="14"/>
  <c r="C49712" i="14"/>
  <c r="C49711" i="14"/>
  <c r="C49710" i="14"/>
  <c r="C49709" i="14"/>
  <c r="C49708" i="14"/>
  <c r="C49707" i="14"/>
  <c r="C49706" i="14"/>
  <c r="C49705" i="14"/>
  <c r="C49704" i="14"/>
  <c r="C49703" i="14"/>
  <c r="C49702" i="14"/>
  <c r="C49701" i="14"/>
  <c r="C49700" i="14"/>
  <c r="C49699" i="14"/>
  <c r="C49698" i="14"/>
  <c r="C49697" i="14"/>
  <c r="C49696" i="14"/>
  <c r="C49695" i="14"/>
  <c r="C49694" i="14"/>
  <c r="C49693" i="14"/>
  <c r="C49692" i="14"/>
  <c r="C49691" i="14"/>
  <c r="C49690" i="14"/>
  <c r="C49689" i="14"/>
  <c r="C49688" i="14"/>
  <c r="C49687" i="14"/>
  <c r="C49686" i="14"/>
  <c r="C49685" i="14"/>
  <c r="C49684" i="14"/>
  <c r="C49683" i="14"/>
  <c r="C49682" i="14"/>
  <c r="C49681" i="14"/>
  <c r="C49680" i="14"/>
  <c r="C49679" i="14"/>
  <c r="C49678" i="14"/>
  <c r="C49677" i="14"/>
  <c r="C49676" i="14"/>
  <c r="C49675" i="14"/>
  <c r="C49674" i="14"/>
  <c r="C49673" i="14"/>
  <c r="C49672" i="14"/>
  <c r="C49671" i="14"/>
  <c r="C49670" i="14"/>
  <c r="C49669" i="14"/>
  <c r="C49668" i="14"/>
  <c r="C49667" i="14"/>
  <c r="C49666" i="14"/>
  <c r="C49665" i="14"/>
  <c r="C49664" i="14"/>
  <c r="C49663" i="14"/>
  <c r="C49662" i="14"/>
  <c r="C49661" i="14"/>
  <c r="C49660" i="14"/>
  <c r="C49659" i="14"/>
  <c r="C49658" i="14"/>
  <c r="C49657" i="14"/>
  <c r="C49656" i="14"/>
  <c r="C49655" i="14"/>
  <c r="C49654" i="14"/>
  <c r="C49653" i="14"/>
  <c r="C49652" i="14"/>
  <c r="C49651" i="14"/>
  <c r="C49650" i="14"/>
  <c r="C49649" i="14"/>
  <c r="C49648" i="14"/>
  <c r="C49647" i="14"/>
  <c r="C49646" i="14"/>
  <c r="C49645" i="14"/>
  <c r="C49644" i="14"/>
  <c r="C49643" i="14"/>
  <c r="C49642" i="14"/>
  <c r="C49641" i="14"/>
  <c r="C49640" i="14"/>
  <c r="C49639" i="14"/>
  <c r="C49638" i="14"/>
  <c r="C49637" i="14"/>
  <c r="C49636" i="14"/>
  <c r="C49635" i="14"/>
  <c r="C49634" i="14"/>
  <c r="C49633" i="14"/>
  <c r="C49632" i="14"/>
  <c r="C49631" i="14"/>
  <c r="C49630" i="14"/>
  <c r="C49629" i="14"/>
  <c r="C49628" i="14"/>
  <c r="C49627" i="14"/>
  <c r="C49626" i="14"/>
  <c r="C49625" i="14"/>
  <c r="C49624" i="14"/>
  <c r="C49623" i="14"/>
  <c r="C49622" i="14"/>
  <c r="C49621" i="14"/>
  <c r="C49620" i="14"/>
  <c r="C49619" i="14"/>
  <c r="C49618" i="14"/>
  <c r="C49617" i="14"/>
  <c r="C49616" i="14"/>
  <c r="C49615" i="14"/>
  <c r="C49614" i="14"/>
  <c r="C49613" i="14"/>
  <c r="C49612" i="14"/>
  <c r="C49611" i="14"/>
  <c r="C49610" i="14"/>
  <c r="C49609" i="14"/>
  <c r="C49608" i="14"/>
  <c r="C49607" i="14"/>
  <c r="C49606" i="14"/>
  <c r="C49605" i="14"/>
  <c r="C49604" i="14"/>
  <c r="C49603" i="14"/>
  <c r="C49602" i="14"/>
  <c r="C49601" i="14"/>
  <c r="C49600" i="14"/>
  <c r="C49599" i="14"/>
  <c r="C49598" i="14"/>
  <c r="C49597" i="14"/>
  <c r="C49596" i="14"/>
  <c r="C49595" i="14"/>
  <c r="C49594" i="14"/>
  <c r="C49593" i="14"/>
  <c r="C49592" i="14"/>
  <c r="C49591" i="14"/>
  <c r="C49590" i="14"/>
  <c r="C49589" i="14"/>
  <c r="C49588" i="14"/>
  <c r="C49587" i="14"/>
  <c r="C49586" i="14"/>
  <c r="C49585" i="14"/>
  <c r="C49584" i="14"/>
  <c r="C49583" i="14"/>
  <c r="C49582" i="14"/>
  <c r="C49581" i="14"/>
  <c r="C49580" i="14"/>
  <c r="C49579" i="14"/>
  <c r="C49578" i="14"/>
  <c r="C49577" i="14"/>
  <c r="C49576" i="14"/>
  <c r="C49575" i="14"/>
  <c r="C49574" i="14"/>
  <c r="C49573" i="14"/>
  <c r="C49572" i="14"/>
  <c r="C49571" i="14"/>
  <c r="C49570" i="14"/>
  <c r="C49569" i="14"/>
  <c r="C49568" i="14"/>
  <c r="C49567" i="14"/>
  <c r="C49566" i="14"/>
  <c r="C49565" i="14"/>
  <c r="C49564" i="14"/>
  <c r="C49563" i="14"/>
  <c r="C49562" i="14"/>
  <c r="C49561" i="14"/>
  <c r="C49560" i="14"/>
  <c r="C49559" i="14"/>
  <c r="C49558" i="14"/>
  <c r="C49557" i="14"/>
  <c r="C49556" i="14"/>
  <c r="C49555" i="14"/>
  <c r="C49554" i="14"/>
  <c r="C49553" i="14"/>
  <c r="C49552" i="14"/>
  <c r="C49551" i="14"/>
  <c r="C49550" i="14"/>
  <c r="C49549" i="14"/>
  <c r="C49548" i="14"/>
  <c r="C49547" i="14"/>
  <c r="C49546" i="14"/>
  <c r="C49545" i="14"/>
  <c r="C49544" i="14"/>
  <c r="C49543" i="14"/>
  <c r="C49542" i="14"/>
  <c r="C49541" i="14"/>
  <c r="C49540" i="14"/>
  <c r="C49539" i="14"/>
  <c r="C49538" i="14"/>
  <c r="C49537" i="14"/>
  <c r="C49536" i="14"/>
  <c r="C49535" i="14"/>
  <c r="C49534" i="14"/>
  <c r="C49533" i="14"/>
  <c r="C49532" i="14"/>
  <c r="C49531" i="14"/>
  <c r="C49530" i="14"/>
  <c r="C49529" i="14"/>
  <c r="C49528" i="14"/>
  <c r="C49527" i="14"/>
  <c r="C49526" i="14"/>
  <c r="C49525" i="14"/>
  <c r="C49524" i="14"/>
  <c r="C49523" i="14"/>
  <c r="C49522" i="14"/>
  <c r="C49521" i="14"/>
  <c r="C49520" i="14"/>
  <c r="C49519" i="14"/>
  <c r="C49518" i="14"/>
  <c r="C49517" i="14"/>
  <c r="C49516" i="14"/>
  <c r="C49515" i="14"/>
  <c r="C49514" i="14"/>
  <c r="C49513" i="14"/>
  <c r="C49512" i="14"/>
  <c r="C49511" i="14"/>
  <c r="C49510" i="14"/>
  <c r="C49509" i="14"/>
  <c r="C49508" i="14"/>
  <c r="C49507" i="14"/>
  <c r="C49506" i="14"/>
  <c r="C49505" i="14"/>
  <c r="C49504" i="14"/>
  <c r="C49503" i="14"/>
  <c r="C49502" i="14"/>
  <c r="C49501" i="14"/>
  <c r="C49500" i="14"/>
  <c r="C49499" i="14"/>
  <c r="C49498" i="14"/>
  <c r="C49497" i="14"/>
  <c r="C49496" i="14"/>
  <c r="C49495" i="14"/>
  <c r="C49494" i="14"/>
  <c r="C49493" i="14"/>
  <c r="C49492" i="14"/>
  <c r="C49491" i="14"/>
  <c r="C49490" i="14"/>
  <c r="C49489" i="14"/>
  <c r="C49488" i="14"/>
  <c r="C49487" i="14"/>
  <c r="C49486" i="14"/>
  <c r="C49485" i="14"/>
  <c r="C49484" i="14"/>
  <c r="C49483" i="14"/>
  <c r="C49482" i="14"/>
  <c r="C49481" i="14"/>
  <c r="C49480" i="14"/>
  <c r="C49479" i="14"/>
  <c r="C49478" i="14"/>
  <c r="C49477" i="14"/>
  <c r="C49476" i="14"/>
  <c r="C49475" i="14"/>
  <c r="C49474" i="14"/>
  <c r="C49473" i="14"/>
  <c r="C49472" i="14"/>
  <c r="C49471" i="14"/>
  <c r="C49470" i="14"/>
  <c r="C49469" i="14"/>
  <c r="C49468" i="14"/>
  <c r="C49467" i="14"/>
  <c r="C49466" i="14"/>
  <c r="C49465" i="14"/>
  <c r="C49464" i="14"/>
  <c r="C49463" i="14"/>
  <c r="C49462" i="14"/>
  <c r="C49461" i="14"/>
  <c r="C49460" i="14"/>
  <c r="C49459" i="14"/>
  <c r="C49458" i="14"/>
  <c r="C49457" i="14"/>
  <c r="C49456" i="14"/>
  <c r="C49455" i="14"/>
  <c r="C49454" i="14"/>
  <c r="C49453" i="14"/>
  <c r="C49452" i="14"/>
  <c r="C49451" i="14"/>
  <c r="C49450" i="14"/>
  <c r="C49449" i="14"/>
  <c r="C49448" i="14"/>
  <c r="C49447" i="14"/>
  <c r="C49446" i="14"/>
  <c r="C49445" i="14"/>
  <c r="C49444" i="14"/>
  <c r="C49443" i="14"/>
  <c r="C49442" i="14"/>
  <c r="C49441" i="14"/>
  <c r="C49440" i="14"/>
  <c r="C49439" i="14"/>
  <c r="C49438" i="14"/>
  <c r="C49437" i="14"/>
  <c r="C49436" i="14"/>
  <c r="C49435" i="14"/>
  <c r="C49434" i="14"/>
  <c r="C49433" i="14"/>
  <c r="C49432" i="14"/>
  <c r="C49431" i="14"/>
  <c r="C49430" i="14"/>
  <c r="C49429" i="14"/>
  <c r="C49428" i="14"/>
  <c r="C49427" i="14"/>
  <c r="C49426" i="14"/>
  <c r="C49425" i="14"/>
  <c r="C49424" i="14"/>
  <c r="C49423" i="14"/>
  <c r="C49422" i="14"/>
  <c r="C49421" i="14"/>
  <c r="C49420" i="14"/>
  <c r="C49419" i="14"/>
  <c r="C49418" i="14"/>
  <c r="C49417" i="14"/>
  <c r="C49416" i="14"/>
  <c r="C49415" i="14"/>
  <c r="C49414" i="14"/>
  <c r="C49413" i="14"/>
  <c r="C49412" i="14"/>
  <c r="C49411" i="14"/>
  <c r="C49410" i="14"/>
  <c r="C49409" i="14"/>
  <c r="C49408" i="14"/>
  <c r="C49407" i="14"/>
  <c r="C49406" i="14"/>
  <c r="C49405" i="14"/>
  <c r="C49404" i="14"/>
  <c r="C49403" i="14"/>
  <c r="C49402" i="14"/>
  <c r="C49401" i="14"/>
  <c r="C49400" i="14"/>
  <c r="C49399" i="14"/>
  <c r="C49398" i="14"/>
  <c r="C49397" i="14"/>
  <c r="C49396" i="14"/>
  <c r="C49395" i="14"/>
  <c r="C49394" i="14"/>
  <c r="C49393" i="14"/>
  <c r="C49392" i="14"/>
  <c r="C49391" i="14"/>
  <c r="C49390" i="14"/>
  <c r="C49389" i="14"/>
  <c r="C49388" i="14"/>
  <c r="C49387" i="14"/>
  <c r="C49386" i="14"/>
  <c r="C49385" i="14"/>
  <c r="C49384" i="14"/>
  <c r="C49383" i="14"/>
  <c r="C49382" i="14"/>
  <c r="C49381" i="14"/>
  <c r="C49380" i="14"/>
  <c r="C49379" i="14"/>
  <c r="C49378" i="14"/>
  <c r="C49377" i="14"/>
  <c r="C49376" i="14"/>
  <c r="C49375" i="14"/>
  <c r="C49374" i="14"/>
  <c r="C49373" i="14"/>
  <c r="C49372" i="14"/>
  <c r="C49371" i="14"/>
  <c r="C49370" i="14"/>
  <c r="C49369" i="14"/>
  <c r="C49368" i="14"/>
  <c r="C49367" i="14"/>
  <c r="C49366" i="14"/>
  <c r="C49365" i="14"/>
  <c r="C49364" i="14"/>
  <c r="C49363" i="14"/>
  <c r="C49362" i="14"/>
  <c r="C49361" i="14"/>
  <c r="C49360" i="14"/>
  <c r="C49359" i="14"/>
  <c r="C49358" i="14"/>
  <c r="C49357" i="14"/>
  <c r="C49356" i="14"/>
  <c r="C49355" i="14"/>
  <c r="C49354" i="14"/>
  <c r="C49353" i="14"/>
  <c r="C49352" i="14"/>
  <c r="C49351" i="14"/>
  <c r="C49350" i="14"/>
  <c r="C49349" i="14"/>
  <c r="C49348" i="14"/>
  <c r="C49347" i="14"/>
  <c r="C49346" i="14"/>
  <c r="C49345" i="14"/>
  <c r="C49344" i="14"/>
  <c r="C49343" i="14"/>
  <c r="C49342" i="14"/>
  <c r="C49341" i="14"/>
  <c r="C49340" i="14"/>
  <c r="C49339" i="14"/>
  <c r="C49338" i="14"/>
  <c r="C49337" i="14"/>
  <c r="C49336" i="14"/>
  <c r="C49335" i="14"/>
  <c r="C49334" i="14"/>
  <c r="C49333" i="14"/>
  <c r="C49332" i="14"/>
  <c r="C49331" i="14"/>
  <c r="C49330" i="14"/>
  <c r="C49329" i="14"/>
  <c r="C49328" i="14"/>
  <c r="C49327" i="14"/>
  <c r="C49326" i="14"/>
  <c r="C49325" i="14"/>
  <c r="C49324" i="14"/>
  <c r="C49323" i="14"/>
  <c r="C49322" i="14"/>
  <c r="C49321" i="14"/>
  <c r="C49320" i="14"/>
  <c r="C49319" i="14"/>
  <c r="C49318" i="14"/>
  <c r="C49317" i="14"/>
  <c r="C49316" i="14"/>
  <c r="C49315" i="14"/>
  <c r="C49314" i="14"/>
  <c r="C49313" i="14"/>
  <c r="C49312" i="14"/>
  <c r="C49311" i="14"/>
  <c r="C49310" i="14"/>
  <c r="C49309" i="14"/>
  <c r="C49308" i="14"/>
  <c r="C49307" i="14"/>
  <c r="C49306" i="14"/>
  <c r="C49305" i="14"/>
  <c r="C49304" i="14"/>
  <c r="C49303" i="14"/>
  <c r="C49302" i="14"/>
  <c r="C49301" i="14"/>
  <c r="C49300" i="14"/>
  <c r="C49299" i="14"/>
  <c r="C49298" i="14"/>
  <c r="C49297" i="14"/>
  <c r="C49296" i="14"/>
  <c r="C49295" i="14"/>
  <c r="C49294" i="14"/>
  <c r="C49293" i="14"/>
  <c r="C49292" i="14"/>
  <c r="C49291" i="14"/>
  <c r="C49290" i="14"/>
  <c r="C49289" i="14"/>
  <c r="C49288" i="14"/>
  <c r="C49287" i="14"/>
  <c r="C49286" i="14"/>
  <c r="C49285" i="14"/>
  <c r="C49284" i="14"/>
  <c r="C49283" i="14"/>
  <c r="C49282" i="14"/>
  <c r="C49281" i="14"/>
  <c r="C49280" i="14"/>
  <c r="C49279" i="14"/>
  <c r="C49278" i="14"/>
  <c r="C49277" i="14"/>
  <c r="C49276" i="14"/>
  <c r="C49275" i="14"/>
  <c r="C49274" i="14"/>
  <c r="C49273" i="14"/>
  <c r="C49272" i="14"/>
  <c r="C49271" i="14"/>
  <c r="C49270" i="14"/>
  <c r="C49269" i="14"/>
  <c r="C49268" i="14"/>
  <c r="C49267" i="14"/>
  <c r="C49266" i="14"/>
  <c r="C49265" i="14"/>
  <c r="C49264" i="14"/>
  <c r="C49263" i="14"/>
  <c r="C49262" i="14"/>
  <c r="C49261" i="14"/>
  <c r="C49260" i="14"/>
  <c r="C49259" i="14"/>
  <c r="C49258" i="14"/>
  <c r="C49257" i="14"/>
  <c r="C49256" i="14"/>
  <c r="C49255" i="14"/>
  <c r="C49254" i="14"/>
  <c r="C49253" i="14"/>
  <c r="C49252" i="14"/>
  <c r="C49251" i="14"/>
  <c r="C49250" i="14"/>
  <c r="C49249" i="14"/>
  <c r="C49248" i="14"/>
  <c r="C49247" i="14"/>
  <c r="C49246" i="14"/>
  <c r="C49245" i="14"/>
  <c r="C49244" i="14"/>
  <c r="C49243" i="14"/>
  <c r="C49242" i="14"/>
  <c r="C49241" i="14"/>
  <c r="C49240" i="14"/>
  <c r="C49239" i="14"/>
  <c r="C49238" i="14"/>
  <c r="C49237" i="14"/>
  <c r="C49236" i="14"/>
  <c r="C49235" i="14"/>
  <c r="C49234" i="14"/>
  <c r="C49233" i="14"/>
  <c r="C49232" i="14"/>
  <c r="C49231" i="14"/>
  <c r="C49230" i="14"/>
  <c r="C49229" i="14"/>
  <c r="C49228" i="14"/>
  <c r="C49227" i="14"/>
  <c r="C49226" i="14"/>
  <c r="C49225" i="14"/>
  <c r="C49224" i="14"/>
  <c r="C49223" i="14"/>
  <c r="C49222" i="14"/>
  <c r="C49221" i="14"/>
  <c r="C49220" i="14"/>
  <c r="C49219" i="14"/>
  <c r="C49218" i="14"/>
  <c r="C49217" i="14"/>
  <c r="C49216" i="14"/>
  <c r="C49215" i="14"/>
  <c r="C49214" i="14"/>
  <c r="C49213" i="14"/>
  <c r="C49212" i="14"/>
  <c r="C49211" i="14"/>
  <c r="C49210" i="14"/>
  <c r="C49209" i="14"/>
  <c r="C49208" i="14"/>
  <c r="C49207" i="14"/>
  <c r="C49206" i="14"/>
  <c r="C49205" i="14"/>
  <c r="C49204" i="14"/>
  <c r="C49203" i="14"/>
  <c r="C49202" i="14"/>
  <c r="C49201" i="14"/>
  <c r="C49200" i="14"/>
  <c r="C49199" i="14"/>
  <c r="C49198" i="14"/>
  <c r="C49197" i="14"/>
  <c r="C49196" i="14"/>
  <c r="C49195" i="14"/>
  <c r="C49194" i="14"/>
  <c r="C49193" i="14"/>
  <c r="C49192" i="14"/>
  <c r="C49191" i="14"/>
  <c r="C49190" i="14"/>
  <c r="C49189" i="14"/>
  <c r="C49188" i="14"/>
  <c r="C49187" i="14"/>
  <c r="C49186" i="14"/>
  <c r="C49185" i="14"/>
  <c r="C49184" i="14"/>
  <c r="C49183" i="14"/>
  <c r="C49182" i="14"/>
  <c r="C49181" i="14"/>
  <c r="C49180" i="14"/>
  <c r="C49179" i="14"/>
  <c r="C49178" i="14"/>
  <c r="C49177" i="14"/>
  <c r="C49176" i="14"/>
  <c r="C49175" i="14"/>
  <c r="C49174" i="14"/>
  <c r="C49173" i="14"/>
  <c r="C49172" i="14"/>
  <c r="C49171" i="14"/>
  <c r="C49170" i="14"/>
  <c r="C49169" i="14"/>
  <c r="C49168" i="14"/>
  <c r="C49167" i="14"/>
  <c r="C49166" i="14"/>
  <c r="C49165" i="14"/>
  <c r="C49164" i="14"/>
  <c r="C49163" i="14"/>
  <c r="C49162" i="14"/>
  <c r="C49161" i="14"/>
  <c r="C49160" i="14"/>
  <c r="C49159" i="14"/>
  <c r="C49158" i="14"/>
  <c r="C49157" i="14"/>
  <c r="C49156" i="14"/>
  <c r="C49155" i="14"/>
  <c r="C49154" i="14"/>
  <c r="C49153" i="14"/>
  <c r="C49152" i="14"/>
  <c r="C49151" i="14"/>
  <c r="C49150" i="14"/>
  <c r="C49149" i="14"/>
  <c r="C49148" i="14"/>
  <c r="C49147" i="14"/>
  <c r="C49146" i="14"/>
  <c r="C49145" i="14"/>
  <c r="C49144" i="14"/>
  <c r="C49143" i="14"/>
  <c r="C49142" i="14"/>
  <c r="C49141" i="14"/>
  <c r="C49140" i="14"/>
  <c r="C49139" i="14"/>
  <c r="C49138" i="14"/>
  <c r="C49137" i="14"/>
  <c r="C49136" i="14"/>
  <c r="C49135" i="14"/>
  <c r="C49134" i="14"/>
  <c r="C49133" i="14"/>
  <c r="C49132" i="14"/>
  <c r="C49131" i="14"/>
  <c r="C49130" i="14"/>
  <c r="C49129" i="14"/>
  <c r="C49128" i="14"/>
  <c r="C49127" i="14"/>
  <c r="C49126" i="14"/>
  <c r="C49125" i="14"/>
  <c r="C49124" i="14"/>
  <c r="C49123" i="14"/>
  <c r="C49122" i="14"/>
  <c r="C49121" i="14"/>
  <c r="C49120" i="14"/>
  <c r="C49119" i="14"/>
  <c r="C49118" i="14"/>
  <c r="C49117" i="14"/>
  <c r="C49116" i="14"/>
  <c r="C49115" i="14"/>
  <c r="C49114" i="14"/>
  <c r="C49113" i="14"/>
  <c r="C49112" i="14"/>
  <c r="C49111" i="14"/>
  <c r="C49110" i="14"/>
  <c r="C49109" i="14"/>
  <c r="C49108" i="14"/>
  <c r="C49107" i="14"/>
  <c r="C49106" i="14"/>
  <c r="C49105" i="14"/>
  <c r="C49104" i="14"/>
  <c r="C49103" i="14"/>
  <c r="C49102" i="14"/>
  <c r="C49101" i="14"/>
  <c r="C49100" i="14"/>
  <c r="C49099" i="14"/>
  <c r="C49098" i="14"/>
  <c r="C49097" i="14"/>
  <c r="C49096" i="14"/>
  <c r="C49095" i="14"/>
  <c r="C49094" i="14"/>
  <c r="C49093" i="14"/>
  <c r="C49092" i="14"/>
  <c r="C49091" i="14"/>
  <c r="C49090" i="14"/>
  <c r="C49089" i="14"/>
  <c r="C49088" i="14"/>
  <c r="C49087" i="14"/>
  <c r="C49086" i="14"/>
  <c r="C49085" i="14"/>
  <c r="C49084" i="14"/>
  <c r="C49083" i="14"/>
  <c r="C49082" i="14"/>
  <c r="C49081" i="14"/>
  <c r="C49080" i="14"/>
  <c r="C49079" i="14"/>
  <c r="C49078" i="14"/>
  <c r="C49077" i="14"/>
  <c r="C49076" i="14"/>
  <c r="C49075" i="14"/>
  <c r="C49074" i="14"/>
  <c r="C49073" i="14"/>
  <c r="C49072" i="14"/>
  <c r="C49071" i="14"/>
  <c r="C49070" i="14"/>
  <c r="C49069" i="14"/>
  <c r="C49068" i="14"/>
  <c r="C49067" i="14"/>
  <c r="C49066" i="14"/>
  <c r="C49065" i="14"/>
  <c r="C49064" i="14"/>
  <c r="C49063" i="14"/>
  <c r="C49062" i="14"/>
  <c r="C49061" i="14"/>
  <c r="C49060" i="14"/>
  <c r="C49059" i="14"/>
  <c r="C49058" i="14"/>
  <c r="C49057" i="14"/>
  <c r="C49056" i="14"/>
  <c r="C49055" i="14"/>
  <c r="C49054" i="14"/>
  <c r="C49053" i="14"/>
  <c r="C49052" i="14"/>
  <c r="C49051" i="14"/>
  <c r="C49050" i="14"/>
  <c r="C49049" i="14"/>
  <c r="C49048" i="14"/>
  <c r="C49047" i="14"/>
  <c r="C49046" i="14"/>
  <c r="C49045" i="14"/>
  <c r="C49044" i="14"/>
  <c r="C49043" i="14"/>
  <c r="C49042" i="14"/>
  <c r="C49041" i="14"/>
  <c r="C49040" i="14"/>
  <c r="C49039" i="14"/>
  <c r="C49038" i="14"/>
  <c r="C49037" i="14"/>
  <c r="C49036" i="14"/>
  <c r="C49035" i="14"/>
  <c r="C49034" i="14"/>
  <c r="C49033" i="14"/>
  <c r="C49032" i="14"/>
  <c r="C49031" i="14"/>
  <c r="C49030" i="14"/>
  <c r="C49029" i="14"/>
  <c r="C49028" i="14"/>
  <c r="C49027" i="14"/>
  <c r="C49026" i="14"/>
  <c r="C49025" i="14"/>
  <c r="C49024" i="14"/>
  <c r="C49023" i="14"/>
  <c r="C49022" i="14"/>
  <c r="C49021" i="14"/>
  <c r="C49020" i="14"/>
  <c r="C49019" i="14"/>
  <c r="C49018" i="14"/>
  <c r="C49017" i="14"/>
  <c r="C49016" i="14"/>
  <c r="C49015" i="14"/>
  <c r="C49014" i="14"/>
  <c r="C49013" i="14"/>
  <c r="C49012" i="14"/>
  <c r="C49011" i="14"/>
  <c r="C49010" i="14"/>
  <c r="C49009" i="14"/>
  <c r="C49008" i="14"/>
  <c r="C49007" i="14"/>
  <c r="C49006" i="14"/>
  <c r="C49005" i="14"/>
  <c r="C49004" i="14"/>
  <c r="C49003" i="14"/>
  <c r="C49002" i="14"/>
  <c r="C49001" i="14"/>
  <c r="C49000" i="14"/>
  <c r="C48999" i="14"/>
  <c r="C48998" i="14"/>
  <c r="C48997" i="14"/>
  <c r="C48996" i="14"/>
  <c r="C48995" i="14"/>
  <c r="C48994" i="14"/>
  <c r="C48993" i="14"/>
  <c r="C48992" i="14"/>
  <c r="C48991" i="14"/>
  <c r="C48990" i="14"/>
  <c r="C48989" i="14"/>
  <c r="C48988" i="14"/>
  <c r="C48987" i="14"/>
  <c r="C48986" i="14"/>
  <c r="C48985" i="14"/>
  <c r="C48984" i="14"/>
  <c r="C48983" i="14"/>
  <c r="C48982" i="14"/>
  <c r="C48981" i="14"/>
  <c r="C48980" i="14"/>
  <c r="C48979" i="14"/>
  <c r="C48978" i="14"/>
  <c r="C48977" i="14"/>
  <c r="C48976" i="14"/>
  <c r="C48975" i="14"/>
  <c r="C48974" i="14"/>
  <c r="C48973" i="14"/>
  <c r="C48972" i="14"/>
  <c r="C48971" i="14"/>
  <c r="C48970" i="14"/>
  <c r="C48969" i="14"/>
  <c r="C48968" i="14"/>
  <c r="C48967" i="14"/>
  <c r="C48966" i="14"/>
  <c r="C48965" i="14"/>
  <c r="C48964" i="14"/>
  <c r="C48963" i="14"/>
  <c r="C48962" i="14"/>
  <c r="C48961" i="14"/>
  <c r="C48960" i="14"/>
  <c r="C48959" i="14"/>
  <c r="C48958" i="14"/>
  <c r="C48957" i="14"/>
  <c r="C48956" i="14"/>
  <c r="C48955" i="14"/>
  <c r="C48954" i="14"/>
  <c r="C48953" i="14"/>
  <c r="C48952" i="14"/>
  <c r="C48951" i="14"/>
  <c r="C48950" i="14"/>
  <c r="C48949" i="14"/>
  <c r="C48948" i="14"/>
  <c r="C48947" i="14"/>
  <c r="C48946" i="14"/>
  <c r="C48945" i="14"/>
  <c r="C48944" i="14"/>
  <c r="C48943" i="14"/>
  <c r="C48942" i="14"/>
  <c r="C48941" i="14"/>
  <c r="C48940" i="14"/>
  <c r="C48939" i="14"/>
  <c r="C48938" i="14"/>
  <c r="C48937" i="14"/>
  <c r="C48936" i="14"/>
  <c r="C48935" i="14"/>
  <c r="C48934" i="14"/>
  <c r="C48933" i="14"/>
  <c r="C48932" i="14"/>
  <c r="C48931" i="14"/>
  <c r="C48930" i="14"/>
  <c r="C48929" i="14"/>
  <c r="C48928" i="14"/>
  <c r="C48927" i="14"/>
  <c r="C48926" i="14"/>
  <c r="C48925" i="14"/>
  <c r="C48924" i="14"/>
  <c r="C48923" i="14"/>
  <c r="C48922" i="14"/>
  <c r="C48921" i="14"/>
  <c r="C48920" i="14"/>
  <c r="C48919" i="14"/>
  <c r="C48918" i="14"/>
  <c r="C48917" i="14"/>
  <c r="C48916" i="14"/>
  <c r="C48915" i="14"/>
  <c r="C48914" i="14"/>
  <c r="C48913" i="14"/>
  <c r="C48912" i="14"/>
  <c r="C48911" i="14"/>
  <c r="C48910" i="14"/>
  <c r="C48909" i="14"/>
  <c r="C48908" i="14"/>
  <c r="C48907" i="14"/>
  <c r="C48906" i="14"/>
  <c r="C48905" i="14"/>
  <c r="C48904" i="14"/>
  <c r="C48903" i="14"/>
  <c r="C48902" i="14"/>
  <c r="C48901" i="14"/>
  <c r="C48900" i="14"/>
  <c r="C48899" i="14"/>
  <c r="C48898" i="14"/>
  <c r="C48897" i="14"/>
  <c r="C48896" i="14"/>
  <c r="C48895" i="14"/>
  <c r="C48894" i="14"/>
  <c r="C48893" i="14"/>
  <c r="C48892" i="14"/>
  <c r="C48891" i="14"/>
  <c r="C48890" i="14"/>
  <c r="C48889" i="14"/>
  <c r="C48888" i="14"/>
  <c r="C48887" i="14"/>
  <c r="C48886" i="14"/>
  <c r="C48885" i="14"/>
  <c r="C48884" i="14"/>
  <c r="C48883" i="14"/>
  <c r="C48882" i="14"/>
  <c r="C48881" i="14"/>
  <c r="C48880" i="14"/>
  <c r="C48879" i="14"/>
  <c r="C48878" i="14"/>
  <c r="C48877" i="14"/>
  <c r="C48876" i="14"/>
  <c r="C48875" i="14"/>
  <c r="C48874" i="14"/>
  <c r="C48873" i="14"/>
  <c r="C48872" i="14"/>
  <c r="C48871" i="14"/>
  <c r="C48870" i="14"/>
  <c r="C48869" i="14"/>
  <c r="C48868" i="14"/>
  <c r="C48867" i="14"/>
  <c r="C48866" i="14"/>
  <c r="C48865" i="14"/>
  <c r="C48864" i="14"/>
  <c r="C48863" i="14"/>
  <c r="C48862" i="14"/>
  <c r="C48861" i="14"/>
  <c r="C48860" i="14"/>
  <c r="C48859" i="14"/>
  <c r="C48858" i="14"/>
  <c r="C48857" i="14"/>
  <c r="C48856" i="14"/>
  <c r="C48855" i="14"/>
  <c r="C48854" i="14"/>
  <c r="C48853" i="14"/>
  <c r="C48852" i="14"/>
  <c r="C48851" i="14"/>
  <c r="C48850" i="14"/>
  <c r="C48849" i="14"/>
  <c r="C48848" i="14"/>
  <c r="C48847" i="14"/>
  <c r="C48846" i="14"/>
  <c r="C48845" i="14"/>
  <c r="C48844" i="14"/>
  <c r="C48843" i="14"/>
  <c r="C48842" i="14"/>
  <c r="C48841" i="14"/>
  <c r="C48840" i="14"/>
  <c r="C48839" i="14"/>
  <c r="C48838" i="14"/>
  <c r="C48837" i="14"/>
  <c r="C48836" i="14"/>
  <c r="C48835" i="14"/>
  <c r="C48834" i="14"/>
  <c r="C48833" i="14"/>
  <c r="C48832" i="14"/>
  <c r="C48831" i="14"/>
  <c r="C48830" i="14"/>
  <c r="C48829" i="14"/>
  <c r="C48828" i="14"/>
  <c r="C48827" i="14"/>
  <c r="C48826" i="14"/>
  <c r="C48825" i="14"/>
  <c r="C48824" i="14"/>
  <c r="C48823" i="14"/>
  <c r="C48822" i="14"/>
  <c r="C48821" i="14"/>
  <c r="C48820" i="14"/>
  <c r="C48819" i="14"/>
  <c r="C48818" i="14"/>
  <c r="C48817" i="14"/>
  <c r="C48816" i="14"/>
  <c r="C48815" i="14"/>
  <c r="C48814" i="14"/>
  <c r="C48813" i="14"/>
  <c r="C48812" i="14"/>
  <c r="C48811" i="14"/>
  <c r="C48810" i="14"/>
  <c r="C48809" i="14"/>
  <c r="C48808" i="14"/>
  <c r="C48807" i="14"/>
  <c r="C48806" i="14"/>
  <c r="C48805" i="14"/>
  <c r="C48804" i="14"/>
  <c r="C48803" i="14"/>
  <c r="C48802" i="14"/>
  <c r="C48801" i="14"/>
  <c r="C48800" i="14"/>
  <c r="C48799" i="14"/>
  <c r="C48798" i="14"/>
  <c r="C48797" i="14"/>
  <c r="C48796" i="14"/>
  <c r="C48795" i="14"/>
  <c r="C48794" i="14"/>
  <c r="C48793" i="14"/>
  <c r="C48792" i="14"/>
  <c r="C48791" i="14"/>
  <c r="C48790" i="14"/>
  <c r="C48789" i="14"/>
  <c r="C48788" i="14"/>
  <c r="C48787" i="14"/>
  <c r="C48786" i="14"/>
  <c r="C48785" i="14"/>
  <c r="C48784" i="14"/>
  <c r="C48783" i="14"/>
  <c r="C48782" i="14"/>
  <c r="C48781" i="14"/>
  <c r="C48780" i="14"/>
  <c r="C48779" i="14"/>
  <c r="C48778" i="14"/>
  <c r="C48777" i="14"/>
  <c r="C48776" i="14"/>
  <c r="C48775" i="14"/>
  <c r="C48774" i="14"/>
  <c r="C48773" i="14"/>
  <c r="C48772" i="14"/>
  <c r="C48771" i="14"/>
  <c r="C48770" i="14"/>
  <c r="C48769" i="14"/>
  <c r="C48768" i="14"/>
  <c r="C48767" i="14"/>
  <c r="C48766" i="14"/>
  <c r="C48765" i="14"/>
  <c r="C48764" i="14"/>
  <c r="C48763" i="14"/>
  <c r="C48762" i="14"/>
  <c r="C48761" i="14"/>
  <c r="C48760" i="14"/>
  <c r="C48759" i="14"/>
  <c r="C48758" i="14"/>
  <c r="C48757" i="14"/>
  <c r="C48756" i="14"/>
  <c r="C48755" i="14"/>
  <c r="C48754" i="14"/>
  <c r="C48753" i="14"/>
  <c r="C48752" i="14"/>
  <c r="C48751" i="14"/>
  <c r="C48750" i="14"/>
  <c r="C48749" i="14"/>
  <c r="C48748" i="14"/>
  <c r="C48747" i="14"/>
  <c r="C48746" i="14"/>
  <c r="C48745" i="14"/>
  <c r="C48744" i="14"/>
  <c r="C48743" i="14"/>
  <c r="C48742" i="14"/>
  <c r="C48741" i="14"/>
  <c r="C48740" i="14"/>
  <c r="C48739" i="14"/>
  <c r="C48738" i="14"/>
  <c r="C48737" i="14"/>
  <c r="C48736" i="14"/>
  <c r="C48735" i="14"/>
  <c r="C48734" i="14"/>
  <c r="C48733" i="14"/>
  <c r="C48732" i="14"/>
  <c r="C48731" i="14"/>
  <c r="C48730" i="14"/>
  <c r="C48729" i="14"/>
  <c r="C48728" i="14"/>
  <c r="C48727" i="14"/>
  <c r="C48726" i="14"/>
  <c r="C48725" i="14"/>
  <c r="C48724" i="14"/>
  <c r="C48723" i="14"/>
  <c r="C48722" i="14"/>
  <c r="C48721" i="14"/>
  <c r="C48720" i="14"/>
  <c r="C48719" i="14"/>
  <c r="C48718" i="14"/>
  <c r="C48717" i="14"/>
  <c r="C48716" i="14"/>
  <c r="C48715" i="14"/>
  <c r="C48714" i="14"/>
  <c r="C48713" i="14"/>
  <c r="C48712" i="14"/>
  <c r="C48711" i="14"/>
  <c r="C48710" i="14"/>
  <c r="C48709" i="14"/>
  <c r="C48708" i="14"/>
  <c r="C48707" i="14"/>
  <c r="C48706" i="14"/>
  <c r="C48705" i="14"/>
  <c r="C48704" i="14"/>
  <c r="C48703" i="14"/>
  <c r="C48702" i="14"/>
  <c r="C48701" i="14"/>
  <c r="C48700" i="14"/>
  <c r="C48699" i="14"/>
  <c r="C48698" i="14"/>
  <c r="C48697" i="14"/>
  <c r="C48696" i="14"/>
  <c r="C48695" i="14"/>
  <c r="C48694" i="14"/>
  <c r="C48693" i="14"/>
  <c r="C48692" i="14"/>
  <c r="C48691" i="14"/>
  <c r="C48690" i="14"/>
  <c r="C48689" i="14"/>
  <c r="C48688" i="14"/>
  <c r="C48687" i="14"/>
  <c r="C48686" i="14"/>
  <c r="C48685" i="14"/>
  <c r="C48684" i="14"/>
  <c r="C48683" i="14"/>
  <c r="C48682" i="14"/>
  <c r="C48681" i="14"/>
  <c r="C48680" i="14"/>
  <c r="C48679" i="14"/>
  <c r="C48678" i="14"/>
  <c r="C48677" i="14"/>
  <c r="C48676" i="14"/>
  <c r="C48675" i="14"/>
  <c r="C48674" i="14"/>
  <c r="C48673" i="14"/>
  <c r="C48672" i="14"/>
  <c r="C48671" i="14"/>
  <c r="C48670" i="14"/>
  <c r="C48669" i="14"/>
  <c r="C48668" i="14"/>
  <c r="C48667" i="14"/>
  <c r="C48666" i="14"/>
  <c r="C48665" i="14"/>
  <c r="C48664" i="14"/>
  <c r="C48663" i="14"/>
  <c r="C48662" i="14"/>
  <c r="C48661" i="14"/>
  <c r="C48660" i="14"/>
  <c r="C48659" i="14"/>
  <c r="C48658" i="14"/>
  <c r="C48657" i="14"/>
  <c r="C48656" i="14"/>
  <c r="C48655" i="14"/>
  <c r="C48654" i="14"/>
  <c r="C48653" i="14"/>
  <c r="C48652" i="14"/>
  <c r="C48651" i="14"/>
  <c r="C48650" i="14"/>
  <c r="C48649" i="14"/>
  <c r="C48648" i="14"/>
  <c r="C48647" i="14"/>
  <c r="C48646" i="14"/>
  <c r="C48645" i="14"/>
  <c r="C48644" i="14"/>
  <c r="C48643" i="14"/>
  <c r="C48642" i="14"/>
  <c r="C48641" i="14"/>
  <c r="C48640" i="14"/>
  <c r="C48639" i="14"/>
  <c r="C48638" i="14"/>
  <c r="C48637" i="14"/>
  <c r="C48636" i="14"/>
  <c r="C48635" i="14"/>
  <c r="C48634" i="14"/>
  <c r="C48633" i="14"/>
  <c r="C48632" i="14"/>
  <c r="C48631" i="14"/>
  <c r="C48630" i="14"/>
  <c r="C48629" i="14"/>
  <c r="C48628" i="14"/>
  <c r="C48627" i="14"/>
  <c r="C48626" i="14"/>
  <c r="C48625" i="14"/>
  <c r="C48624" i="14"/>
  <c r="C48623" i="14"/>
  <c r="C48622" i="14"/>
  <c r="C48621" i="14"/>
  <c r="C48620" i="14"/>
  <c r="C48619" i="14"/>
  <c r="C48618" i="14"/>
  <c r="C48617" i="14"/>
  <c r="C48616" i="14"/>
  <c r="C48615" i="14"/>
  <c r="C48614" i="14"/>
  <c r="C48613" i="14"/>
  <c r="C48612" i="14"/>
  <c r="C48611" i="14"/>
  <c r="C48610" i="14"/>
  <c r="C48609" i="14"/>
  <c r="C48608" i="14"/>
  <c r="C48607" i="14"/>
  <c r="C48606" i="14"/>
  <c r="C48605" i="14"/>
  <c r="C48604" i="14"/>
  <c r="C48603" i="14"/>
  <c r="C48602" i="14"/>
  <c r="C48601" i="14"/>
  <c r="C48600" i="14"/>
  <c r="C48599" i="14"/>
  <c r="C48598" i="14"/>
  <c r="C48597" i="14"/>
  <c r="C48596" i="14"/>
  <c r="C48595" i="14"/>
  <c r="C48594" i="14"/>
  <c r="C48593" i="14"/>
  <c r="C48592" i="14"/>
  <c r="C48591" i="14"/>
  <c r="C48590" i="14"/>
  <c r="C48589" i="14"/>
  <c r="C48588" i="14"/>
  <c r="C48587" i="14"/>
  <c r="C48586" i="14"/>
  <c r="C48585" i="14"/>
  <c r="C48584" i="14"/>
  <c r="C48583" i="14"/>
  <c r="C48582" i="14"/>
  <c r="C48581" i="14"/>
  <c r="C48580" i="14"/>
  <c r="C48579" i="14"/>
  <c r="C48578" i="14"/>
  <c r="C48577" i="14"/>
  <c r="C48576" i="14"/>
  <c r="C48575" i="14"/>
  <c r="C48574" i="14"/>
  <c r="C48573" i="14"/>
  <c r="C48572" i="14"/>
  <c r="C48571" i="14"/>
  <c r="C48570" i="14"/>
  <c r="C48569" i="14"/>
  <c r="C48568" i="14"/>
  <c r="C48567" i="14"/>
  <c r="C48566" i="14"/>
  <c r="C48565" i="14"/>
  <c r="C48564" i="14"/>
  <c r="C48563" i="14"/>
  <c r="C48562" i="14"/>
  <c r="C48561" i="14"/>
  <c r="C48560" i="14"/>
  <c r="C48559" i="14"/>
  <c r="C48558" i="14"/>
  <c r="C48557" i="14"/>
  <c r="C48556" i="14"/>
  <c r="C48555" i="14"/>
  <c r="C48554" i="14"/>
  <c r="C48553" i="14"/>
  <c r="C48552" i="14"/>
  <c r="C48551" i="14"/>
  <c r="C48550" i="14"/>
  <c r="C48549" i="14"/>
  <c r="C48548" i="14"/>
  <c r="C48547" i="14"/>
  <c r="C48546" i="14"/>
  <c r="C48545" i="14"/>
  <c r="C48544" i="14"/>
  <c r="C48543" i="14"/>
  <c r="C48542" i="14"/>
  <c r="C48541" i="14"/>
  <c r="C48540" i="14"/>
  <c r="C48539" i="14"/>
  <c r="C48538" i="14"/>
  <c r="C48537" i="14"/>
  <c r="C48536" i="14"/>
  <c r="C48535" i="14"/>
  <c r="C48534" i="14"/>
  <c r="C48533" i="14"/>
  <c r="C48532" i="14"/>
  <c r="C48531" i="14"/>
  <c r="C48530" i="14"/>
  <c r="C48529" i="14"/>
  <c r="C48528" i="14"/>
  <c r="C48527" i="14"/>
  <c r="C48526" i="14"/>
  <c r="C48525" i="14"/>
  <c r="C48524" i="14"/>
  <c r="C48523" i="14"/>
  <c r="C48522" i="14"/>
  <c r="C48521" i="14"/>
  <c r="C48520" i="14"/>
  <c r="C48519" i="14"/>
  <c r="C48518" i="14"/>
  <c r="C48517" i="14"/>
  <c r="C48516" i="14"/>
  <c r="C48515" i="14"/>
  <c r="C48514" i="14"/>
  <c r="C48513" i="14"/>
  <c r="C48512" i="14"/>
  <c r="C48511" i="14"/>
  <c r="C48510" i="14"/>
  <c r="C48509" i="14"/>
  <c r="C48508" i="14"/>
  <c r="C48507" i="14"/>
  <c r="C48506" i="14"/>
  <c r="C48505" i="14"/>
  <c r="C48504" i="14"/>
  <c r="C48503" i="14"/>
  <c r="C48502" i="14"/>
  <c r="C48501" i="14"/>
  <c r="C48500" i="14"/>
  <c r="C48499" i="14"/>
  <c r="C48498" i="14"/>
  <c r="C48497" i="14"/>
  <c r="C48496" i="14"/>
  <c r="C48495" i="14"/>
  <c r="C48494" i="14"/>
  <c r="C48493" i="14"/>
  <c r="C48492" i="14"/>
  <c r="C48491" i="14"/>
  <c r="C48490" i="14"/>
  <c r="C48489" i="14"/>
  <c r="C48488" i="14"/>
  <c r="C48487" i="14"/>
  <c r="C48486" i="14"/>
  <c r="C48485" i="14"/>
  <c r="C48484" i="14"/>
  <c r="C48483" i="14"/>
  <c r="C48482" i="14"/>
  <c r="C48481" i="14"/>
  <c r="C48480" i="14"/>
  <c r="C48479" i="14"/>
  <c r="C48478" i="14"/>
  <c r="C48477" i="14"/>
  <c r="C48476" i="14"/>
  <c r="C48475" i="14"/>
  <c r="C48474" i="14"/>
  <c r="C48473" i="14"/>
  <c r="C48472" i="14"/>
  <c r="C48471" i="14"/>
  <c r="C48470" i="14"/>
  <c r="C48469" i="14"/>
  <c r="C48468" i="14"/>
  <c r="C48467" i="14"/>
  <c r="C48466" i="14"/>
  <c r="C48465" i="14"/>
  <c r="C48464" i="14"/>
  <c r="C48463" i="14"/>
  <c r="C48462" i="14"/>
  <c r="C48461" i="14"/>
  <c r="C48460" i="14"/>
  <c r="C48459" i="14"/>
  <c r="C48458" i="14"/>
  <c r="C48457" i="14"/>
  <c r="C48456" i="14"/>
  <c r="C48455" i="14"/>
  <c r="C48454" i="14"/>
  <c r="C48453" i="14"/>
  <c r="C48452" i="14"/>
  <c r="C48451" i="14"/>
  <c r="C48450" i="14"/>
  <c r="C48449" i="14"/>
  <c r="C48448" i="14"/>
  <c r="C48447" i="14"/>
  <c r="C48446" i="14"/>
  <c r="C48445" i="14"/>
  <c r="C48444" i="14"/>
  <c r="C48443" i="14"/>
  <c r="C48442" i="14"/>
  <c r="C48441" i="14"/>
  <c r="C48440" i="14"/>
  <c r="C48439" i="14"/>
  <c r="C48438" i="14"/>
  <c r="C48437" i="14"/>
  <c r="C48436" i="14"/>
  <c r="C48435" i="14"/>
  <c r="C48434" i="14"/>
  <c r="C48433" i="14"/>
  <c r="C48432" i="14"/>
  <c r="C48431" i="14"/>
  <c r="C48430" i="14"/>
  <c r="C48429" i="14"/>
  <c r="C48428" i="14"/>
  <c r="C48427" i="14"/>
  <c r="C48426" i="14"/>
  <c r="C48425" i="14"/>
  <c r="C48424" i="14"/>
  <c r="C48423" i="14"/>
  <c r="C48422" i="14"/>
  <c r="C48421" i="14"/>
  <c r="C48420" i="14"/>
  <c r="C48419" i="14"/>
  <c r="C48418" i="14"/>
  <c r="C48417" i="14"/>
  <c r="C48416" i="14"/>
  <c r="C48415" i="14"/>
  <c r="C48414" i="14"/>
  <c r="C48413" i="14"/>
  <c r="C48412" i="14"/>
  <c r="C48411" i="14"/>
  <c r="C48410" i="14"/>
  <c r="C48409" i="14"/>
  <c r="C48408" i="14"/>
  <c r="C48407" i="14"/>
  <c r="C48406" i="14"/>
  <c r="C48405" i="14"/>
  <c r="C48404" i="14"/>
  <c r="C48403" i="14"/>
  <c r="C48402" i="14"/>
  <c r="C48401" i="14"/>
  <c r="C48400" i="14"/>
  <c r="C48399" i="14"/>
  <c r="C48398" i="14"/>
  <c r="C48397" i="14"/>
  <c r="C48396" i="14"/>
  <c r="C48395" i="14"/>
  <c r="C48394" i="14"/>
  <c r="C48393" i="14"/>
  <c r="C48392" i="14"/>
  <c r="C48391" i="14"/>
  <c r="C48390" i="14"/>
  <c r="C48389" i="14"/>
  <c r="C48388" i="14"/>
  <c r="C48387" i="14"/>
  <c r="C48386" i="14"/>
  <c r="C48385" i="14"/>
  <c r="C48384" i="14"/>
  <c r="C48383" i="14"/>
  <c r="C48382" i="14"/>
  <c r="C48381" i="14"/>
  <c r="C48380" i="14"/>
  <c r="C48379" i="14"/>
  <c r="C48378" i="14"/>
  <c r="C48377" i="14"/>
  <c r="C48376" i="14"/>
  <c r="C48375" i="14"/>
  <c r="C48374" i="14"/>
  <c r="C48373" i="14"/>
  <c r="C48372" i="14"/>
  <c r="C48371" i="14"/>
  <c r="C48370" i="14"/>
  <c r="C48369" i="14"/>
  <c r="C48368" i="14"/>
  <c r="C48367" i="14"/>
  <c r="C48366" i="14"/>
  <c r="C48365" i="14"/>
  <c r="C48364" i="14"/>
  <c r="C48363" i="14"/>
  <c r="C48362" i="14"/>
  <c r="C48361" i="14"/>
  <c r="C48360" i="14"/>
  <c r="C48359" i="14"/>
  <c r="C48358" i="14"/>
  <c r="C48357" i="14"/>
  <c r="C48356" i="14"/>
  <c r="C48355" i="14"/>
  <c r="C48354" i="14"/>
  <c r="C48353" i="14"/>
  <c r="C48352" i="14"/>
  <c r="C48351" i="14"/>
  <c r="C48350" i="14"/>
  <c r="C48349" i="14"/>
  <c r="C48348" i="14"/>
  <c r="C48347" i="14"/>
  <c r="C48346" i="14"/>
  <c r="C48345" i="14"/>
  <c r="C48344" i="14"/>
  <c r="C48343" i="14"/>
  <c r="C48342" i="14"/>
  <c r="C48341" i="14"/>
  <c r="C48340" i="14"/>
  <c r="C48339" i="14"/>
  <c r="C48338" i="14"/>
  <c r="C48337" i="14"/>
  <c r="C48336" i="14"/>
  <c r="C48335" i="14"/>
  <c r="C48334" i="14"/>
  <c r="C48333" i="14"/>
  <c r="C48332" i="14"/>
  <c r="C48331" i="14"/>
  <c r="C48330" i="14"/>
  <c r="C48329" i="14"/>
  <c r="C48328" i="14"/>
  <c r="C48327" i="14"/>
  <c r="C48326" i="14"/>
  <c r="C48325" i="14"/>
  <c r="C48324" i="14"/>
  <c r="C48323" i="14"/>
  <c r="C48322" i="14"/>
  <c r="C48321" i="14"/>
  <c r="C48320" i="14"/>
  <c r="C48319" i="14"/>
  <c r="C48318" i="14"/>
  <c r="C48317" i="14"/>
  <c r="C48316" i="14"/>
  <c r="C48315" i="14"/>
  <c r="C48314" i="14"/>
  <c r="C48313" i="14"/>
  <c r="C48312" i="14"/>
  <c r="C48311" i="14"/>
  <c r="C48310" i="14"/>
  <c r="C48309" i="14"/>
  <c r="C48308" i="14"/>
  <c r="C48307" i="14"/>
  <c r="C48306" i="14"/>
  <c r="C48305" i="14"/>
  <c r="C48304" i="14"/>
  <c r="C48303" i="14"/>
  <c r="C48302" i="14"/>
  <c r="C48301" i="14"/>
  <c r="C48300" i="14"/>
  <c r="C48299" i="14"/>
  <c r="C48298" i="14"/>
  <c r="C48297" i="14"/>
  <c r="C48296" i="14"/>
  <c r="C48295" i="14"/>
  <c r="C48294" i="14"/>
  <c r="C48293" i="14"/>
  <c r="C48292" i="14"/>
  <c r="C48291" i="14"/>
  <c r="C48290" i="14"/>
  <c r="C48289" i="14"/>
  <c r="C48288" i="14"/>
  <c r="C48287" i="14"/>
  <c r="C48286" i="14"/>
  <c r="C48285" i="14"/>
  <c r="C48284" i="14"/>
  <c r="C48283" i="14"/>
  <c r="C48282" i="14"/>
  <c r="C48281" i="14"/>
  <c r="C48280" i="14"/>
  <c r="C48279" i="14"/>
  <c r="C48278" i="14"/>
  <c r="C48277" i="14"/>
  <c r="C48276" i="14"/>
  <c r="C48275" i="14"/>
  <c r="C48274" i="14"/>
  <c r="C48273" i="14"/>
  <c r="C48272" i="14"/>
  <c r="C48271" i="14"/>
  <c r="C48270" i="14"/>
  <c r="C48269" i="14"/>
  <c r="C48268" i="14"/>
  <c r="C48267" i="14"/>
  <c r="C48266" i="14"/>
  <c r="C48265" i="14"/>
  <c r="C48264" i="14"/>
  <c r="C48263" i="14"/>
  <c r="C48262" i="14"/>
  <c r="C48261" i="14"/>
  <c r="C48260" i="14"/>
  <c r="C48259" i="14"/>
  <c r="C48258" i="14"/>
  <c r="C48257" i="14"/>
  <c r="C48256" i="14"/>
  <c r="C48255" i="14"/>
  <c r="C48254" i="14"/>
  <c r="C48253" i="14"/>
  <c r="C48252" i="14"/>
  <c r="C48251" i="14"/>
  <c r="C48250" i="14"/>
  <c r="C48249" i="14"/>
  <c r="C48248" i="14"/>
  <c r="C48247" i="14"/>
  <c r="C48246" i="14"/>
  <c r="C48245" i="14"/>
  <c r="C48244" i="14"/>
  <c r="C48243" i="14"/>
  <c r="C48242" i="14"/>
  <c r="C48241" i="14"/>
  <c r="C48240" i="14"/>
  <c r="C48239" i="14"/>
  <c r="C48238" i="14"/>
  <c r="C48237" i="14"/>
  <c r="C48236" i="14"/>
  <c r="C48235" i="14"/>
  <c r="C48234" i="14"/>
  <c r="C48233" i="14"/>
  <c r="C48232" i="14"/>
  <c r="C48231" i="14"/>
  <c r="C48230" i="14"/>
  <c r="C48229" i="14"/>
  <c r="C48228" i="14"/>
  <c r="C48227" i="14"/>
  <c r="C48226" i="14"/>
  <c r="C48225" i="14"/>
  <c r="C48224" i="14"/>
  <c r="C48223" i="14"/>
  <c r="C48222" i="14"/>
  <c r="C48221" i="14"/>
  <c r="C48220" i="14"/>
  <c r="C48219" i="14"/>
  <c r="C48218" i="14"/>
  <c r="C48217" i="14"/>
  <c r="C48216" i="14"/>
  <c r="C48215" i="14"/>
  <c r="C48214" i="14"/>
  <c r="C48213" i="14"/>
  <c r="C48212" i="14"/>
  <c r="C48211" i="14"/>
  <c r="C48210" i="14"/>
  <c r="C48209" i="14"/>
  <c r="C48208" i="14"/>
  <c r="C48207" i="14"/>
  <c r="C48206" i="14"/>
  <c r="C48205" i="14"/>
  <c r="C48204" i="14"/>
  <c r="C48203" i="14"/>
  <c r="C48202" i="14"/>
  <c r="C48201" i="14"/>
  <c r="C48200" i="14"/>
  <c r="C48199" i="14"/>
  <c r="C48198" i="14"/>
  <c r="C48197" i="14"/>
  <c r="C48196" i="14"/>
  <c r="C48195" i="14"/>
  <c r="C48194" i="14"/>
  <c r="C48193" i="14"/>
  <c r="C48192" i="14"/>
  <c r="C48191" i="14"/>
  <c r="C48190" i="14"/>
  <c r="C48189" i="14"/>
  <c r="C48188" i="14"/>
  <c r="C48187" i="14"/>
  <c r="C48186" i="14"/>
  <c r="C48185" i="14"/>
  <c r="C48184" i="14"/>
  <c r="C48183" i="14"/>
  <c r="C48182" i="14"/>
  <c r="C48181" i="14"/>
  <c r="C48180" i="14"/>
  <c r="C48179" i="14"/>
  <c r="C48178" i="14"/>
  <c r="C48177" i="14"/>
  <c r="C48176" i="14"/>
  <c r="C48175" i="14"/>
  <c r="C48174" i="14"/>
  <c r="C48173" i="14"/>
  <c r="C48172" i="14"/>
  <c r="C48171" i="14"/>
  <c r="C48170" i="14"/>
  <c r="C48169" i="14"/>
  <c r="C48168" i="14"/>
  <c r="C48167" i="14"/>
  <c r="C48166" i="14"/>
  <c r="C48165" i="14"/>
  <c r="C48164" i="14"/>
  <c r="C48163" i="14"/>
  <c r="C48162" i="14"/>
  <c r="C48161" i="14"/>
  <c r="C48160" i="14"/>
  <c r="C48159" i="14"/>
  <c r="C48158" i="14"/>
  <c r="C48157" i="14"/>
  <c r="C48156" i="14"/>
  <c r="C48155" i="14"/>
  <c r="C48154" i="14"/>
  <c r="C48153" i="14"/>
  <c r="C48152" i="14"/>
  <c r="C48151" i="14"/>
  <c r="C48150" i="14"/>
  <c r="C48149" i="14"/>
  <c r="C48148" i="14"/>
  <c r="C48147" i="14"/>
  <c r="C48146" i="14"/>
  <c r="C48145" i="14"/>
  <c r="C48144" i="14"/>
  <c r="C48143" i="14"/>
  <c r="C48142" i="14"/>
  <c r="C48141" i="14"/>
  <c r="C48140" i="14"/>
  <c r="C48139" i="14"/>
  <c r="C48138" i="14"/>
  <c r="C48137" i="14"/>
  <c r="C48136" i="14"/>
  <c r="C48135" i="14"/>
  <c r="C48134" i="14"/>
  <c r="C48133" i="14"/>
  <c r="C48132" i="14"/>
  <c r="C48131" i="14"/>
  <c r="C48130" i="14"/>
  <c r="C48129" i="14"/>
  <c r="C48128" i="14"/>
  <c r="C48127" i="14"/>
  <c r="C48126" i="14"/>
  <c r="C48125" i="14"/>
  <c r="C48124" i="14"/>
  <c r="C48123" i="14"/>
  <c r="C48122" i="14"/>
  <c r="C48121" i="14"/>
  <c r="C48120" i="14"/>
  <c r="C48119" i="14"/>
  <c r="C48118" i="14"/>
  <c r="C48117" i="14"/>
  <c r="C48116" i="14"/>
  <c r="C48115" i="14"/>
  <c r="C48114" i="14"/>
  <c r="C48113" i="14"/>
  <c r="C48112" i="14"/>
  <c r="C48111" i="14"/>
  <c r="C48110" i="14"/>
  <c r="C48109" i="14"/>
  <c r="C48108" i="14"/>
  <c r="C48107" i="14"/>
  <c r="C48106" i="14"/>
  <c r="C48105" i="14"/>
  <c r="C48104" i="14"/>
  <c r="C48103" i="14"/>
  <c r="C48102" i="14"/>
  <c r="C48101" i="14"/>
  <c r="C48100" i="14"/>
  <c r="C48099" i="14"/>
  <c r="C48098" i="14"/>
  <c r="C48097" i="14"/>
  <c r="C48096" i="14"/>
  <c r="C48095" i="14"/>
  <c r="C48094" i="14"/>
  <c r="C48093" i="14"/>
  <c r="C48092" i="14"/>
  <c r="C48091" i="14"/>
  <c r="C48090" i="14"/>
  <c r="C48089" i="14"/>
  <c r="C48088" i="14"/>
  <c r="C48087" i="14"/>
  <c r="C48086" i="14"/>
  <c r="C48085" i="14"/>
  <c r="C48084" i="14"/>
  <c r="C48083" i="14"/>
  <c r="C48082" i="14"/>
  <c r="C48081" i="14"/>
  <c r="C48080" i="14"/>
  <c r="C48079" i="14"/>
  <c r="C48078" i="14"/>
  <c r="C48077" i="14"/>
  <c r="C48076" i="14"/>
  <c r="C48075" i="14"/>
  <c r="C48074" i="14"/>
  <c r="C48073" i="14"/>
  <c r="C48072" i="14"/>
  <c r="C48071" i="14"/>
  <c r="C48070" i="14"/>
  <c r="C48069" i="14"/>
  <c r="C48068" i="14"/>
  <c r="C48067" i="14"/>
  <c r="C48066" i="14"/>
  <c r="C48065" i="14"/>
  <c r="C48064" i="14"/>
  <c r="C48063" i="14"/>
  <c r="C48062" i="14"/>
  <c r="C48061" i="14"/>
  <c r="C48060" i="14"/>
  <c r="C48059" i="14"/>
  <c r="C48058" i="14"/>
  <c r="C48057" i="14"/>
  <c r="C48056" i="14"/>
  <c r="C48055" i="14"/>
  <c r="C48054" i="14"/>
  <c r="C48053" i="14"/>
  <c r="C48052" i="14"/>
  <c r="C48051" i="14"/>
  <c r="C48050" i="14"/>
  <c r="C48049" i="14"/>
  <c r="C48048" i="14"/>
  <c r="C48047" i="14"/>
  <c r="C48046" i="14"/>
  <c r="C48045" i="14"/>
  <c r="C48044" i="14"/>
  <c r="C48043" i="14"/>
  <c r="C48042" i="14"/>
  <c r="C48041" i="14"/>
  <c r="C48040" i="14"/>
  <c r="C48039" i="14"/>
  <c r="C48038" i="14"/>
  <c r="C48037" i="14"/>
  <c r="C48036" i="14"/>
  <c r="C48035" i="14"/>
  <c r="C48034" i="14"/>
  <c r="C48033" i="14"/>
  <c r="C48032" i="14"/>
  <c r="C48031" i="14"/>
  <c r="C48030" i="14"/>
  <c r="C48029" i="14"/>
  <c r="C48028" i="14"/>
  <c r="C48027" i="14"/>
  <c r="C48026" i="14"/>
  <c r="C48025" i="14"/>
  <c r="C48024" i="14"/>
  <c r="C48023" i="14"/>
  <c r="C48022" i="14"/>
  <c r="C48021" i="14"/>
  <c r="C48020" i="14"/>
  <c r="C48019" i="14"/>
  <c r="C48018" i="14"/>
  <c r="C48017" i="14"/>
  <c r="C48016" i="14"/>
  <c r="C48015" i="14"/>
  <c r="C48014" i="14"/>
  <c r="C48013" i="14"/>
  <c r="C48012" i="14"/>
  <c r="C48011" i="14"/>
  <c r="C48010" i="14"/>
  <c r="C48009" i="14"/>
  <c r="C48008" i="14"/>
  <c r="C48007" i="14"/>
  <c r="C48006" i="14"/>
  <c r="C48005" i="14"/>
  <c r="C48004" i="14"/>
  <c r="C48003" i="14"/>
  <c r="C48002" i="14"/>
  <c r="C48001" i="14"/>
  <c r="C48000" i="14"/>
  <c r="C47999" i="14"/>
  <c r="C47998" i="14"/>
  <c r="C47997" i="14"/>
  <c r="C47996" i="14"/>
  <c r="C47995" i="14"/>
  <c r="C47994" i="14"/>
  <c r="C47993" i="14"/>
  <c r="C47992" i="14"/>
  <c r="C47991" i="14"/>
  <c r="C47990" i="14"/>
  <c r="C47989" i="14"/>
  <c r="C47988" i="14"/>
  <c r="C47987" i="14"/>
  <c r="C47986" i="14"/>
  <c r="C47985" i="14"/>
  <c r="C47984" i="14"/>
  <c r="C47983" i="14"/>
  <c r="C47982" i="14"/>
  <c r="C47981" i="14"/>
  <c r="C47980" i="14"/>
  <c r="C47979" i="14"/>
  <c r="C47978" i="14"/>
  <c r="C47977" i="14"/>
  <c r="C47976" i="14"/>
  <c r="C47975" i="14"/>
  <c r="C47974" i="14"/>
  <c r="C47973" i="14"/>
  <c r="C47972" i="14"/>
  <c r="C47971" i="14"/>
  <c r="C47970" i="14"/>
  <c r="C47969" i="14"/>
  <c r="C47968" i="14"/>
  <c r="C47967" i="14"/>
  <c r="C47966" i="14"/>
  <c r="C47965" i="14"/>
  <c r="C47964" i="14"/>
  <c r="C47963" i="14"/>
  <c r="C47962" i="14"/>
  <c r="C47961" i="14"/>
  <c r="C47960" i="14"/>
  <c r="C47959" i="14"/>
  <c r="C47958" i="14"/>
  <c r="C47957" i="14"/>
  <c r="C47956" i="14"/>
  <c r="C47955" i="14"/>
  <c r="C47954" i="14"/>
  <c r="C47953" i="14"/>
  <c r="C47952" i="14"/>
  <c r="C47951" i="14"/>
  <c r="C47950" i="14"/>
  <c r="C47949" i="14"/>
  <c r="C47948" i="14"/>
  <c r="C47947" i="14"/>
  <c r="C47946" i="14"/>
  <c r="C47945" i="14"/>
  <c r="C47944" i="14"/>
  <c r="C47943" i="14"/>
  <c r="C47942" i="14"/>
  <c r="C47941" i="14"/>
  <c r="C47940" i="14"/>
  <c r="C47939" i="14"/>
  <c r="C47938" i="14"/>
  <c r="C47937" i="14"/>
  <c r="C47936" i="14"/>
  <c r="C47935" i="14"/>
  <c r="C47934" i="14"/>
  <c r="C47933" i="14"/>
  <c r="C47932" i="14"/>
  <c r="C47931" i="14"/>
  <c r="C47930" i="14"/>
  <c r="C47929" i="14"/>
  <c r="C47928" i="14"/>
  <c r="C47927" i="14"/>
  <c r="C47926" i="14"/>
  <c r="C47925" i="14"/>
  <c r="C47924" i="14"/>
  <c r="C47923" i="14"/>
  <c r="C47922" i="14"/>
  <c r="C47921" i="14"/>
  <c r="C47920" i="14"/>
  <c r="C47919" i="14"/>
  <c r="C47918" i="14"/>
  <c r="C47917" i="14"/>
  <c r="C47916" i="14"/>
  <c r="C47915" i="14"/>
  <c r="C47914" i="14"/>
  <c r="C47913" i="14"/>
  <c r="C47912" i="14"/>
  <c r="C47911" i="14"/>
  <c r="C47910" i="14"/>
  <c r="C47909" i="14"/>
  <c r="C47908" i="14"/>
  <c r="C47907" i="14"/>
  <c r="C47906" i="14"/>
  <c r="C47905" i="14"/>
  <c r="C47904" i="14"/>
  <c r="C47903" i="14"/>
  <c r="C47902" i="14"/>
  <c r="C47901" i="14"/>
  <c r="C47900" i="14"/>
  <c r="C47899" i="14"/>
  <c r="C47898" i="14"/>
  <c r="C47897" i="14"/>
  <c r="C47896" i="14"/>
  <c r="C47895" i="14"/>
  <c r="C47894" i="14"/>
  <c r="C47893" i="14"/>
  <c r="C47892" i="14"/>
  <c r="C47891" i="14"/>
  <c r="C47890" i="14"/>
  <c r="C47889" i="14"/>
  <c r="C47888" i="14"/>
  <c r="C47887" i="14"/>
  <c r="C47886" i="14"/>
  <c r="C47885" i="14"/>
  <c r="C47884" i="14"/>
  <c r="C47883" i="14"/>
  <c r="C47882" i="14"/>
  <c r="C47881" i="14"/>
  <c r="C47880" i="14"/>
  <c r="C47879" i="14"/>
  <c r="C47878" i="14"/>
  <c r="C47877" i="14"/>
  <c r="C47876" i="14"/>
  <c r="C47875" i="14"/>
  <c r="C47874" i="14"/>
  <c r="C47873" i="14"/>
  <c r="C47872" i="14"/>
  <c r="C47871" i="14"/>
  <c r="C47870" i="14"/>
  <c r="C47869" i="14"/>
  <c r="C47868" i="14"/>
  <c r="C47867" i="14"/>
  <c r="C47866" i="14"/>
  <c r="C47865" i="14"/>
  <c r="C47864" i="14"/>
  <c r="C47863" i="14"/>
  <c r="C47862" i="14"/>
  <c r="C47861" i="14"/>
  <c r="C47860" i="14"/>
  <c r="C47859" i="14"/>
  <c r="C47858" i="14"/>
  <c r="C47857" i="14"/>
  <c r="C47856" i="14"/>
  <c r="C47855" i="14"/>
  <c r="C47854" i="14"/>
  <c r="C47853" i="14"/>
  <c r="C47852" i="14"/>
  <c r="C47851" i="14"/>
  <c r="C47850" i="14"/>
  <c r="C47849" i="14"/>
  <c r="C47848" i="14"/>
  <c r="C47847" i="14"/>
  <c r="C47846" i="14"/>
  <c r="C47845" i="14"/>
  <c r="C47844" i="14"/>
  <c r="C47843" i="14"/>
  <c r="C47842" i="14"/>
  <c r="C47841" i="14"/>
  <c r="C47840" i="14"/>
  <c r="C47839" i="14"/>
  <c r="C47838" i="14"/>
  <c r="C47837" i="14"/>
  <c r="C47836" i="14"/>
  <c r="C47835" i="14"/>
  <c r="C47834" i="14"/>
  <c r="C47833" i="14"/>
  <c r="C47832" i="14"/>
  <c r="C47831" i="14"/>
  <c r="C47830" i="14"/>
  <c r="C47829" i="14"/>
  <c r="C47828" i="14"/>
  <c r="C47827" i="14"/>
  <c r="C47826" i="14"/>
  <c r="C47825" i="14"/>
  <c r="C47824" i="14"/>
  <c r="C47823" i="14"/>
  <c r="C47822" i="14"/>
  <c r="C47821" i="14"/>
  <c r="C47820" i="14"/>
  <c r="C47819" i="14"/>
  <c r="C47818" i="14"/>
  <c r="C47817" i="14"/>
  <c r="C47816" i="14"/>
  <c r="C47815" i="14"/>
  <c r="C47814" i="14"/>
  <c r="C47813" i="14"/>
  <c r="C47812" i="14"/>
  <c r="C47811" i="14"/>
  <c r="C47810" i="14"/>
  <c r="C47809" i="14"/>
  <c r="C47808" i="14"/>
  <c r="C47807" i="14"/>
  <c r="C47806" i="14"/>
  <c r="C47805" i="14"/>
  <c r="C47804" i="14"/>
  <c r="C47803" i="14"/>
  <c r="C47802" i="14"/>
  <c r="C47801" i="14"/>
  <c r="C47800" i="14"/>
  <c r="C47799" i="14"/>
  <c r="C47798" i="14"/>
  <c r="C47797" i="14"/>
  <c r="C47796" i="14"/>
  <c r="C47795" i="14"/>
  <c r="C47794" i="14"/>
  <c r="C47793" i="14"/>
  <c r="C47792" i="14"/>
  <c r="C47791" i="14"/>
  <c r="C47790" i="14"/>
  <c r="C47789" i="14"/>
  <c r="C47788" i="14"/>
  <c r="C47787" i="14"/>
  <c r="C47786" i="14"/>
  <c r="C47785" i="14"/>
  <c r="C47784" i="14"/>
  <c r="C47783" i="14"/>
  <c r="C47782" i="14"/>
  <c r="C47781" i="14"/>
  <c r="C47780" i="14"/>
  <c r="C47779" i="14"/>
  <c r="C47778" i="14"/>
  <c r="C47777" i="14"/>
  <c r="C47776" i="14"/>
  <c r="C47775" i="14"/>
  <c r="C47774" i="14"/>
  <c r="C47773" i="14"/>
  <c r="C47772" i="14"/>
  <c r="C47771" i="14"/>
  <c r="C47770" i="14"/>
  <c r="C47769" i="14"/>
  <c r="C47768" i="14"/>
  <c r="C47767" i="14"/>
  <c r="C47766" i="14"/>
  <c r="C47765" i="14"/>
  <c r="C47764" i="14"/>
  <c r="C47763" i="14"/>
  <c r="C47762" i="14"/>
  <c r="C47761" i="14"/>
  <c r="C47760" i="14"/>
  <c r="C47759" i="14"/>
  <c r="C47758" i="14"/>
  <c r="C47757" i="14"/>
  <c r="C47756" i="14"/>
  <c r="C47755" i="14"/>
  <c r="C47754" i="14"/>
  <c r="C47753" i="14"/>
  <c r="C47752" i="14"/>
  <c r="C47751" i="14"/>
  <c r="C47750" i="14"/>
  <c r="C47749" i="14"/>
  <c r="C47748" i="14"/>
  <c r="C47747" i="14"/>
  <c r="C47746" i="14"/>
  <c r="C47745" i="14"/>
  <c r="C47744" i="14"/>
  <c r="C47743" i="14"/>
  <c r="C47742" i="14"/>
  <c r="C47741" i="14"/>
  <c r="C47740" i="14"/>
  <c r="C47739" i="14"/>
  <c r="C47738" i="14"/>
  <c r="C47737" i="14"/>
  <c r="C47736" i="14"/>
  <c r="C47735" i="14"/>
  <c r="C47734" i="14"/>
  <c r="C47733" i="14"/>
  <c r="C47732" i="14"/>
  <c r="C47731" i="14"/>
  <c r="C47730" i="14"/>
  <c r="C47729" i="14"/>
  <c r="C47728" i="14"/>
  <c r="C47727" i="14"/>
  <c r="C47726" i="14"/>
  <c r="C47725" i="14"/>
  <c r="C47724" i="14"/>
  <c r="C47723" i="14"/>
  <c r="C47722" i="14"/>
  <c r="C47721" i="14"/>
  <c r="C47720" i="14"/>
  <c r="C47719" i="14"/>
  <c r="C47718" i="14"/>
  <c r="C47717" i="14"/>
  <c r="C47716" i="14"/>
  <c r="C47715" i="14"/>
  <c r="C47714" i="14"/>
  <c r="C47713" i="14"/>
  <c r="C47712" i="14"/>
  <c r="C47711" i="14"/>
  <c r="C47710" i="14"/>
  <c r="C47709" i="14"/>
  <c r="C47708" i="14"/>
  <c r="C47707" i="14"/>
  <c r="C47706" i="14"/>
  <c r="C47705" i="14"/>
  <c r="C47704" i="14"/>
  <c r="C47703" i="14"/>
  <c r="C47702" i="14"/>
  <c r="C47701" i="14"/>
  <c r="C47700" i="14"/>
  <c r="C47699" i="14"/>
  <c r="C47698" i="14"/>
  <c r="C47697" i="14"/>
  <c r="C47696" i="14"/>
  <c r="C47695" i="14"/>
  <c r="C47694" i="14"/>
  <c r="C47693" i="14"/>
  <c r="C47692" i="14"/>
  <c r="C47691" i="14"/>
  <c r="C47690" i="14"/>
  <c r="C47689" i="14"/>
  <c r="C47688" i="14"/>
  <c r="C47687" i="14"/>
  <c r="C47686" i="14"/>
  <c r="C47685" i="14"/>
  <c r="C47684" i="14"/>
  <c r="C47683" i="14"/>
  <c r="C47682" i="14"/>
  <c r="C47681" i="14"/>
  <c r="C47680" i="14"/>
  <c r="C47679" i="14"/>
  <c r="C47678" i="14"/>
  <c r="C47677" i="14"/>
  <c r="C47676" i="14"/>
  <c r="C47675" i="14"/>
  <c r="C47674" i="14"/>
  <c r="C47673" i="14"/>
  <c r="C47672" i="14"/>
  <c r="C47671" i="14"/>
  <c r="C47670" i="14"/>
  <c r="C47669" i="14"/>
  <c r="C47668" i="14"/>
  <c r="C47667" i="14"/>
  <c r="C47666" i="14"/>
  <c r="C47665" i="14"/>
  <c r="C47664" i="14"/>
  <c r="C47663" i="14"/>
  <c r="C47662" i="14"/>
  <c r="C47661" i="14"/>
  <c r="C47660" i="14"/>
  <c r="C47659" i="14"/>
  <c r="C47658" i="14"/>
  <c r="C47657" i="14"/>
  <c r="C47656" i="14"/>
  <c r="C47655" i="14"/>
  <c r="C47654" i="14"/>
  <c r="C47653" i="14"/>
  <c r="C47652" i="14"/>
  <c r="C47651" i="14"/>
  <c r="C47650" i="14"/>
  <c r="C47649" i="14"/>
  <c r="C47648" i="14"/>
  <c r="C47647" i="14"/>
  <c r="C47646" i="14"/>
  <c r="C47645" i="14"/>
  <c r="C47644" i="14"/>
  <c r="C47643" i="14"/>
  <c r="C47642" i="14"/>
  <c r="C47641" i="14"/>
  <c r="C47640" i="14"/>
  <c r="C47639" i="14"/>
  <c r="C47638" i="14"/>
  <c r="C47637" i="14"/>
  <c r="C47636" i="14"/>
  <c r="C47635" i="14"/>
  <c r="C47634" i="14"/>
  <c r="C47633" i="14"/>
  <c r="C47632" i="14"/>
  <c r="C47631" i="14"/>
  <c r="C47630" i="14"/>
  <c r="C47629" i="14"/>
  <c r="C47628" i="14"/>
  <c r="C47627" i="14"/>
  <c r="C47626" i="14"/>
  <c r="C47625" i="14"/>
  <c r="C47624" i="14"/>
  <c r="C47623" i="14"/>
  <c r="C47622" i="14"/>
  <c r="C47621" i="14"/>
  <c r="C47620" i="14"/>
  <c r="C47619" i="14"/>
  <c r="C47618" i="14"/>
  <c r="C47617" i="14"/>
  <c r="C47616" i="14"/>
  <c r="C47615" i="14"/>
  <c r="C47614" i="14"/>
  <c r="C47613" i="14"/>
  <c r="C47612" i="14"/>
  <c r="C47611" i="14"/>
  <c r="C47610" i="14"/>
  <c r="C47609" i="14"/>
  <c r="C47608" i="14"/>
  <c r="C47607" i="14"/>
  <c r="C47606" i="14"/>
  <c r="C47605" i="14"/>
  <c r="C47604" i="14"/>
  <c r="C47603" i="14"/>
  <c r="C47602" i="14"/>
  <c r="C47601" i="14"/>
  <c r="C47600" i="14"/>
  <c r="C47599" i="14"/>
  <c r="C47598" i="14"/>
  <c r="C47597" i="14"/>
  <c r="C47596" i="14"/>
  <c r="C47595" i="14"/>
  <c r="C47594" i="14"/>
  <c r="C47593" i="14"/>
  <c r="C47592" i="14"/>
  <c r="C47591" i="14"/>
  <c r="C47590" i="14"/>
  <c r="C47589" i="14"/>
  <c r="C47588" i="14"/>
  <c r="C47587" i="14"/>
  <c r="C47586" i="14"/>
  <c r="C47585" i="14"/>
  <c r="C47584" i="14"/>
  <c r="C47583" i="14"/>
  <c r="C47582" i="14"/>
  <c r="C47581" i="14"/>
  <c r="C47580" i="14"/>
  <c r="C47579" i="14"/>
  <c r="C47578" i="14"/>
  <c r="C47577" i="14"/>
  <c r="C47576" i="14"/>
  <c r="C47575" i="14"/>
  <c r="C47574" i="14"/>
  <c r="C47573" i="14"/>
  <c r="C47572" i="14"/>
  <c r="C47571" i="14"/>
  <c r="C47570" i="14"/>
  <c r="C47569" i="14"/>
  <c r="C47568" i="14"/>
  <c r="C47567" i="14"/>
  <c r="C47566" i="14"/>
  <c r="C47565" i="14"/>
  <c r="C47564" i="14"/>
  <c r="C47563" i="14"/>
  <c r="C47562" i="14"/>
  <c r="C47561" i="14"/>
  <c r="C47560" i="14"/>
  <c r="C47559" i="14"/>
  <c r="C47558" i="14"/>
  <c r="C47557" i="14"/>
  <c r="C47556" i="14"/>
  <c r="C47555" i="14"/>
  <c r="C47554" i="14"/>
  <c r="C47553" i="14"/>
  <c r="C47552" i="14"/>
  <c r="C47551" i="14"/>
  <c r="C47550" i="14"/>
  <c r="C47549" i="14"/>
  <c r="C47548" i="14"/>
  <c r="C47547" i="14"/>
  <c r="C47546" i="14"/>
  <c r="C47545" i="14"/>
  <c r="C47544" i="14"/>
  <c r="C47543" i="14"/>
  <c r="C47542" i="14"/>
  <c r="C47541" i="14"/>
  <c r="C47540" i="14"/>
  <c r="C47539" i="14"/>
  <c r="C47538" i="14"/>
  <c r="C47537" i="14"/>
  <c r="C47536" i="14"/>
  <c r="C47535" i="14"/>
  <c r="C47534" i="14"/>
  <c r="C47533" i="14"/>
  <c r="C47532" i="14"/>
  <c r="C47531" i="14"/>
  <c r="C47530" i="14"/>
  <c r="C47529" i="14"/>
  <c r="C47528" i="14"/>
  <c r="C47527" i="14"/>
  <c r="C47526" i="14"/>
  <c r="C47525" i="14"/>
  <c r="C47524" i="14"/>
  <c r="C47523" i="14"/>
  <c r="C47522" i="14"/>
  <c r="C47521" i="14"/>
  <c r="C47520" i="14"/>
  <c r="C47519" i="14"/>
  <c r="C47518" i="14"/>
  <c r="C47517" i="14"/>
  <c r="C47516" i="14"/>
  <c r="C47515" i="14"/>
  <c r="C47514" i="14"/>
  <c r="C47513" i="14"/>
  <c r="C47512" i="14"/>
  <c r="C47511" i="14"/>
  <c r="C47510" i="14"/>
  <c r="C47509" i="14"/>
  <c r="C47508" i="14"/>
  <c r="C47507" i="14"/>
  <c r="C47506" i="14"/>
  <c r="C47505" i="14"/>
  <c r="C47504" i="14"/>
  <c r="C47503" i="14"/>
  <c r="C47502" i="14"/>
  <c r="C47501" i="14"/>
  <c r="C47500" i="14"/>
  <c r="C47499" i="14"/>
  <c r="C47498" i="14"/>
  <c r="C47497" i="14"/>
  <c r="C47496" i="14"/>
  <c r="C47495" i="14"/>
  <c r="C47494" i="14"/>
  <c r="C47493" i="14"/>
  <c r="C47492" i="14"/>
  <c r="C47491" i="14"/>
  <c r="C47490" i="14"/>
  <c r="C47489" i="14"/>
  <c r="C47488" i="14"/>
  <c r="C47487" i="14"/>
  <c r="C47486" i="14"/>
  <c r="C47485" i="14"/>
  <c r="C47484" i="14"/>
  <c r="C47483" i="14"/>
  <c r="C47482" i="14"/>
  <c r="C47481" i="14"/>
  <c r="C47480" i="14"/>
  <c r="C47479" i="14"/>
  <c r="C47478" i="14"/>
  <c r="C47477" i="14"/>
  <c r="C47476" i="14"/>
  <c r="C47475" i="14"/>
  <c r="C47474" i="14"/>
  <c r="C47473" i="14"/>
  <c r="C47472" i="14"/>
  <c r="C47471" i="14"/>
  <c r="C47470" i="14"/>
  <c r="C47469" i="14"/>
  <c r="C47468" i="14"/>
  <c r="C47467" i="14"/>
  <c r="C47466" i="14"/>
  <c r="C47465" i="14"/>
  <c r="C47464" i="14"/>
  <c r="C47463" i="14"/>
  <c r="C47462" i="14"/>
  <c r="C47461" i="14"/>
  <c r="C47460" i="14"/>
  <c r="C47459" i="14"/>
  <c r="C47458" i="14"/>
  <c r="C47457" i="14"/>
  <c r="C47456" i="14"/>
  <c r="C47455" i="14"/>
  <c r="C47454" i="14"/>
  <c r="C47453" i="14"/>
  <c r="C47452" i="14"/>
  <c r="C47451" i="14"/>
  <c r="C47450" i="14"/>
  <c r="C47449" i="14"/>
  <c r="C47448" i="14"/>
  <c r="C47447" i="14"/>
  <c r="C47446" i="14"/>
  <c r="C47445" i="14"/>
  <c r="C47444" i="14"/>
  <c r="C47443" i="14"/>
  <c r="C47442" i="14"/>
  <c r="C47441" i="14"/>
  <c r="C47440" i="14"/>
  <c r="C47439" i="14"/>
  <c r="C47438" i="14"/>
  <c r="C47437" i="14"/>
  <c r="C47436" i="14"/>
  <c r="C47435" i="14"/>
  <c r="C47434" i="14"/>
  <c r="C47433" i="14"/>
  <c r="C47432" i="14"/>
  <c r="C47431" i="14"/>
  <c r="C47430" i="14"/>
  <c r="C47429" i="14"/>
  <c r="C47428" i="14"/>
  <c r="C47427" i="14"/>
  <c r="C47426" i="14"/>
  <c r="C47425" i="14"/>
  <c r="C47424" i="14"/>
  <c r="C47423" i="14"/>
  <c r="C47422" i="14"/>
  <c r="C47421" i="14"/>
  <c r="C47420" i="14"/>
  <c r="C47419" i="14"/>
  <c r="C47418" i="14"/>
  <c r="C47417" i="14"/>
  <c r="C47416" i="14"/>
  <c r="C47415" i="14"/>
  <c r="C47414" i="14"/>
  <c r="C47413" i="14"/>
  <c r="C47412" i="14"/>
  <c r="C47411" i="14"/>
  <c r="C47410" i="14"/>
  <c r="C47409" i="14"/>
  <c r="C47408" i="14"/>
  <c r="C47407" i="14"/>
  <c r="C47406" i="14"/>
  <c r="C47405" i="14"/>
  <c r="C47404" i="14"/>
  <c r="C47403" i="14"/>
  <c r="C47402" i="14"/>
  <c r="C47401" i="14"/>
  <c r="C47400" i="14"/>
  <c r="C47399" i="14"/>
  <c r="C47398" i="14"/>
  <c r="C47397" i="14"/>
  <c r="C47396" i="14"/>
  <c r="C47395" i="14"/>
  <c r="C47394" i="14"/>
  <c r="C47393" i="14"/>
  <c r="C47392" i="14"/>
  <c r="C47391" i="14"/>
  <c r="C47390" i="14"/>
  <c r="C47389" i="14"/>
  <c r="C47388" i="14"/>
  <c r="C47387" i="14"/>
  <c r="C47386" i="14"/>
  <c r="C47385" i="14"/>
  <c r="C47384" i="14"/>
  <c r="C47383" i="14"/>
  <c r="C47382" i="14"/>
  <c r="C47381" i="14"/>
  <c r="C47380" i="14"/>
  <c r="C47379" i="14"/>
  <c r="C47378" i="14"/>
  <c r="C47377" i="14"/>
  <c r="C47376" i="14"/>
  <c r="C47375" i="14"/>
  <c r="C47374" i="14"/>
  <c r="C47373" i="14"/>
  <c r="C47372" i="14"/>
  <c r="C47371" i="14"/>
  <c r="C47370" i="14"/>
  <c r="C47369" i="14"/>
  <c r="C47368" i="14"/>
  <c r="C47367" i="14"/>
  <c r="C47366" i="14"/>
  <c r="C47365" i="14"/>
  <c r="C47364" i="14"/>
  <c r="C47363" i="14"/>
  <c r="C47362" i="14"/>
  <c r="C47361" i="14"/>
  <c r="C47360" i="14"/>
  <c r="C47359" i="14"/>
  <c r="C47358" i="14"/>
  <c r="C47357" i="14"/>
  <c r="C47356" i="14"/>
  <c r="C47355" i="14"/>
  <c r="C47354" i="14"/>
  <c r="C47353" i="14"/>
  <c r="C47352" i="14"/>
  <c r="C47351" i="14"/>
  <c r="C47350" i="14"/>
  <c r="C47349" i="14"/>
  <c r="C47348" i="14"/>
  <c r="C47347" i="14"/>
  <c r="C47346" i="14"/>
  <c r="C47345" i="14"/>
  <c r="C47344" i="14"/>
  <c r="C47343" i="14"/>
  <c r="C47342" i="14"/>
  <c r="C47341" i="14"/>
  <c r="C47340" i="14"/>
  <c r="C47339" i="14"/>
  <c r="C47338" i="14"/>
  <c r="C47337" i="14"/>
  <c r="C47336" i="14"/>
  <c r="C47335" i="14"/>
  <c r="C47334" i="14"/>
  <c r="C47333" i="14"/>
  <c r="C47332" i="14"/>
  <c r="C47331" i="14"/>
  <c r="C47330" i="14"/>
  <c r="C47329" i="14"/>
  <c r="C47328" i="14"/>
  <c r="C47327" i="14"/>
  <c r="C47326" i="14"/>
  <c r="C47325" i="14"/>
  <c r="C47324" i="14"/>
  <c r="C47323" i="14"/>
  <c r="C47322" i="14"/>
  <c r="C47321" i="14"/>
  <c r="C47320" i="14"/>
  <c r="C47319" i="14"/>
  <c r="C47318" i="14"/>
  <c r="C47317" i="14"/>
  <c r="C47316" i="14"/>
  <c r="C47315" i="14"/>
  <c r="C47314" i="14"/>
  <c r="C47313" i="14"/>
  <c r="C47312" i="14"/>
  <c r="C47311" i="14"/>
  <c r="C47310" i="14"/>
  <c r="C47309" i="14"/>
  <c r="C47308" i="14"/>
  <c r="C47307" i="14"/>
  <c r="C47306" i="14"/>
  <c r="C47305" i="14"/>
  <c r="C47304" i="14"/>
  <c r="C47303" i="14"/>
  <c r="C47302" i="14"/>
  <c r="C47301" i="14"/>
  <c r="C47300" i="14"/>
  <c r="C47299" i="14"/>
  <c r="C47298" i="14"/>
  <c r="C47297" i="14"/>
  <c r="C47296" i="14"/>
  <c r="C47295" i="14"/>
  <c r="C47294" i="14"/>
  <c r="C47293" i="14"/>
  <c r="C47292" i="14"/>
  <c r="C47291" i="14"/>
  <c r="C47290" i="14"/>
  <c r="C47289" i="14"/>
  <c r="C47288" i="14"/>
  <c r="C47287" i="14"/>
  <c r="C47286" i="14"/>
  <c r="C47285" i="14"/>
  <c r="C47284" i="14"/>
  <c r="C47283" i="14"/>
  <c r="C47282" i="14"/>
  <c r="C47281" i="14"/>
  <c r="C47280" i="14"/>
  <c r="C47279" i="14"/>
  <c r="C47278" i="14"/>
  <c r="C47277" i="14"/>
  <c r="C47276" i="14"/>
  <c r="C47275" i="14"/>
  <c r="C47274" i="14"/>
  <c r="C47273" i="14"/>
  <c r="C47272" i="14"/>
  <c r="C47271" i="14"/>
  <c r="C47270" i="14"/>
  <c r="C47269" i="14"/>
  <c r="C47268" i="14"/>
  <c r="C47267" i="14"/>
  <c r="C47266" i="14"/>
  <c r="C47265" i="14"/>
  <c r="C47264" i="14"/>
  <c r="C47263" i="14"/>
  <c r="C47262" i="14"/>
  <c r="C47261" i="14"/>
  <c r="C47260" i="14"/>
  <c r="C47259" i="14"/>
  <c r="C47258" i="14"/>
  <c r="C47257" i="14"/>
  <c r="C47256" i="14"/>
  <c r="C47255" i="14"/>
  <c r="C47254" i="14"/>
  <c r="C47253" i="14"/>
  <c r="C47252" i="14"/>
  <c r="C47251" i="14"/>
  <c r="C47250" i="14"/>
  <c r="C47249" i="14"/>
  <c r="C47248" i="14"/>
  <c r="C47247" i="14"/>
  <c r="C47246" i="14"/>
  <c r="C47245" i="14"/>
  <c r="C47244" i="14"/>
  <c r="C47243" i="14"/>
  <c r="C47242" i="14"/>
  <c r="C47241" i="14"/>
  <c r="C47240" i="14"/>
  <c r="C47239" i="14"/>
  <c r="C47238" i="14"/>
  <c r="C47237" i="14"/>
  <c r="C47236" i="14"/>
  <c r="C47235" i="14"/>
  <c r="C47234" i="14"/>
  <c r="C47233" i="14"/>
  <c r="C47232" i="14"/>
  <c r="C47231" i="14"/>
  <c r="C47230" i="14"/>
  <c r="C47229" i="14"/>
  <c r="C47228" i="14"/>
  <c r="C47227" i="14"/>
  <c r="C47226" i="14"/>
  <c r="C47225" i="14"/>
  <c r="C47224" i="14"/>
  <c r="C47223" i="14"/>
  <c r="C47222" i="14"/>
  <c r="C47221" i="14"/>
  <c r="C47220" i="14"/>
  <c r="C47219" i="14"/>
  <c r="C47218" i="14"/>
  <c r="C47217" i="14"/>
  <c r="C47216" i="14"/>
  <c r="C47215" i="14"/>
  <c r="C47214" i="14"/>
  <c r="C47213" i="14"/>
  <c r="C47212" i="14"/>
  <c r="C47211" i="14"/>
  <c r="C47210" i="14"/>
  <c r="C47209" i="14"/>
  <c r="C47208" i="14"/>
  <c r="C47207" i="14"/>
  <c r="C47206" i="14"/>
  <c r="C47205" i="14"/>
  <c r="C47204" i="14"/>
  <c r="C47203" i="14"/>
  <c r="C47202" i="14"/>
  <c r="C47201" i="14"/>
  <c r="C47200" i="14"/>
  <c r="C47199" i="14"/>
  <c r="C47198" i="14"/>
  <c r="C47197" i="14"/>
  <c r="C47196" i="14"/>
  <c r="C47195" i="14"/>
  <c r="C47194" i="14"/>
  <c r="C47193" i="14"/>
  <c r="C47192" i="14"/>
  <c r="C47191" i="14"/>
  <c r="C47190" i="14"/>
  <c r="C47189" i="14"/>
  <c r="C47188" i="14"/>
  <c r="C47187" i="14"/>
  <c r="C47186" i="14"/>
  <c r="C47185" i="14"/>
  <c r="C47184" i="14"/>
  <c r="C47183" i="14"/>
  <c r="C47182" i="14"/>
  <c r="C47181" i="14"/>
  <c r="C47180" i="14"/>
  <c r="C47179" i="14"/>
  <c r="C47178" i="14"/>
  <c r="C47177" i="14"/>
  <c r="C47176" i="14"/>
  <c r="C47175" i="14"/>
  <c r="C47174" i="14"/>
  <c r="C47173" i="14"/>
  <c r="C47172" i="14"/>
  <c r="C47171" i="14"/>
  <c r="C47170" i="14"/>
  <c r="C47169" i="14"/>
  <c r="C47168" i="14"/>
  <c r="C47167" i="14"/>
  <c r="C47166" i="14"/>
  <c r="C47165" i="14"/>
  <c r="C47164" i="14"/>
  <c r="C47163" i="14"/>
  <c r="C47162" i="14"/>
  <c r="C47161" i="14"/>
  <c r="C47160" i="14"/>
  <c r="C47159" i="14"/>
  <c r="C47158" i="14"/>
  <c r="C47157" i="14"/>
  <c r="C47156" i="14"/>
  <c r="C47155" i="14"/>
  <c r="C47154" i="14"/>
  <c r="C47153" i="14"/>
  <c r="C47152" i="14"/>
  <c r="C47151" i="14"/>
  <c r="C47150" i="14"/>
  <c r="C47149" i="14"/>
  <c r="C47148" i="14"/>
  <c r="C47147" i="14"/>
  <c r="C47146" i="14"/>
  <c r="C47145" i="14"/>
  <c r="C47144" i="14"/>
  <c r="C47143" i="14"/>
  <c r="C47142" i="14"/>
  <c r="C47141" i="14"/>
  <c r="C47140" i="14"/>
  <c r="C47139" i="14"/>
  <c r="C47138" i="14"/>
  <c r="C47137" i="14"/>
  <c r="C47136" i="14"/>
  <c r="C47135" i="14"/>
  <c r="C47134" i="14"/>
  <c r="C47133" i="14"/>
  <c r="C47132" i="14"/>
  <c r="C47131" i="14"/>
  <c r="C47130" i="14"/>
  <c r="C47129" i="14"/>
  <c r="C47128" i="14"/>
  <c r="C47127" i="14"/>
  <c r="C47126" i="14"/>
  <c r="C47125" i="14"/>
  <c r="C47124" i="14"/>
  <c r="C47123" i="14"/>
  <c r="C47122" i="14"/>
  <c r="C47121" i="14"/>
  <c r="C47120" i="14"/>
  <c r="C47119" i="14"/>
  <c r="C47118" i="14"/>
  <c r="C47117" i="14"/>
  <c r="C47116" i="14"/>
  <c r="C47115" i="14"/>
  <c r="C47114" i="14"/>
  <c r="C47113" i="14"/>
  <c r="C47112" i="14"/>
  <c r="C47111" i="14"/>
  <c r="C47110" i="14"/>
  <c r="C47109" i="14"/>
  <c r="C47108" i="14"/>
  <c r="C47107" i="14"/>
  <c r="C47106" i="14"/>
  <c r="C47105" i="14"/>
  <c r="C47104" i="14"/>
  <c r="C47103" i="14"/>
  <c r="C47102" i="14"/>
  <c r="C47101" i="14"/>
  <c r="C47100" i="14"/>
  <c r="C47099" i="14"/>
  <c r="C47098" i="14"/>
  <c r="C47097" i="14"/>
  <c r="C47096" i="14"/>
  <c r="C47095" i="14"/>
  <c r="C47094" i="14"/>
  <c r="C47093" i="14"/>
  <c r="C47092" i="14"/>
  <c r="C47091" i="14"/>
  <c r="C47090" i="14"/>
  <c r="C47089" i="14"/>
  <c r="C47088" i="14"/>
  <c r="C47087" i="14"/>
  <c r="C47086" i="14"/>
  <c r="C47085" i="14"/>
  <c r="C47084" i="14"/>
  <c r="C47083" i="14"/>
  <c r="C47082" i="14"/>
  <c r="C47081" i="14"/>
  <c r="C47080" i="14"/>
  <c r="C47079" i="14"/>
  <c r="C47078" i="14"/>
  <c r="C47077" i="14"/>
  <c r="C47076" i="14"/>
  <c r="C47075" i="14"/>
  <c r="C47074" i="14"/>
  <c r="C47073" i="14"/>
  <c r="C47072" i="14"/>
  <c r="C47071" i="14"/>
  <c r="C47070" i="14"/>
  <c r="C47069" i="14"/>
  <c r="C47068" i="14"/>
  <c r="C47067" i="14"/>
  <c r="C47066" i="14"/>
  <c r="C47065" i="14"/>
  <c r="C47064" i="14"/>
  <c r="C47063" i="14"/>
  <c r="C47062" i="14"/>
  <c r="C47061" i="14"/>
  <c r="C47060" i="14"/>
  <c r="C47059" i="14"/>
  <c r="C47058" i="14"/>
  <c r="C47057" i="14"/>
  <c r="C47056" i="14"/>
  <c r="C47055" i="14"/>
  <c r="C47054" i="14"/>
  <c r="C47053" i="14"/>
  <c r="C47052" i="14"/>
  <c r="C47051" i="14"/>
  <c r="C47050" i="14"/>
  <c r="C47049" i="14"/>
  <c r="C47048" i="14"/>
  <c r="C47047" i="14"/>
  <c r="C47046" i="14"/>
  <c r="C47045" i="14"/>
  <c r="C47044" i="14"/>
  <c r="C47043" i="14"/>
  <c r="C47042" i="14"/>
  <c r="C47041" i="14"/>
  <c r="C47040" i="14"/>
  <c r="C47039" i="14"/>
  <c r="C47038" i="14"/>
  <c r="C47037" i="14"/>
  <c r="C47036" i="14"/>
  <c r="C47035" i="14"/>
  <c r="C47034" i="14"/>
  <c r="C47033" i="14"/>
  <c r="C47032" i="14"/>
  <c r="C47031" i="14"/>
  <c r="C47030" i="14"/>
  <c r="C47029" i="14"/>
  <c r="C47028" i="14"/>
  <c r="C47027" i="14"/>
  <c r="C47026" i="14"/>
  <c r="C47025" i="14"/>
  <c r="C47024" i="14"/>
  <c r="C47023" i="14"/>
  <c r="C47022" i="14"/>
  <c r="C47021" i="14"/>
  <c r="C47020" i="14"/>
  <c r="C47019" i="14"/>
  <c r="C47018" i="14"/>
  <c r="C47017" i="14"/>
  <c r="C47016" i="14"/>
  <c r="C47015" i="14"/>
  <c r="C47014" i="14"/>
  <c r="C47013" i="14"/>
  <c r="C47012" i="14"/>
  <c r="C47011" i="14"/>
  <c r="C47010" i="14"/>
  <c r="C47009" i="14"/>
  <c r="C47008" i="14"/>
  <c r="C47007" i="14"/>
  <c r="C47006" i="14"/>
  <c r="C47005" i="14"/>
  <c r="C47004" i="14"/>
  <c r="C47003" i="14"/>
  <c r="C47002" i="14"/>
  <c r="C47001" i="14"/>
  <c r="C47000" i="14"/>
  <c r="C46999" i="14"/>
  <c r="C46998" i="14"/>
  <c r="C46997" i="14"/>
  <c r="C46996" i="14"/>
  <c r="C46995" i="14"/>
  <c r="C46994" i="14"/>
  <c r="C46993" i="14"/>
  <c r="C46992" i="14"/>
  <c r="C46991" i="14"/>
  <c r="C46990" i="14"/>
  <c r="C46989" i="14"/>
  <c r="C46988" i="14"/>
  <c r="C46987" i="14"/>
  <c r="C46986" i="14"/>
  <c r="C46985" i="14"/>
  <c r="C46984" i="14"/>
  <c r="C46983" i="14"/>
  <c r="C46982" i="14"/>
  <c r="C46981" i="14"/>
  <c r="C46980" i="14"/>
  <c r="C46979" i="14"/>
  <c r="C46978" i="14"/>
  <c r="C46977" i="14"/>
  <c r="C46976" i="14"/>
  <c r="C46975" i="14"/>
  <c r="C46974" i="14"/>
  <c r="C46973" i="14"/>
  <c r="C46972" i="14"/>
  <c r="C46971" i="14"/>
  <c r="C46970" i="14"/>
  <c r="C46969" i="14"/>
  <c r="C46968" i="14"/>
  <c r="C46967" i="14"/>
  <c r="C46966" i="14"/>
  <c r="C46965" i="14"/>
  <c r="C46964" i="14"/>
  <c r="C46963" i="14"/>
  <c r="C46962" i="14"/>
  <c r="C46961" i="14"/>
  <c r="C46960" i="14"/>
  <c r="C46959" i="14"/>
  <c r="C46958" i="14"/>
  <c r="C46957" i="14"/>
  <c r="C46956" i="14"/>
  <c r="C46955" i="14"/>
  <c r="C46954" i="14"/>
  <c r="C46953" i="14"/>
  <c r="C46952" i="14"/>
  <c r="C46951" i="14"/>
  <c r="C46950" i="14"/>
  <c r="C46949" i="14"/>
  <c r="C46948" i="14"/>
  <c r="C46947" i="14"/>
  <c r="C46946" i="14"/>
  <c r="C46945" i="14"/>
  <c r="C46944" i="14"/>
  <c r="C46943" i="14"/>
  <c r="C46942" i="14"/>
  <c r="C46941" i="14"/>
  <c r="C46940" i="14"/>
  <c r="C46939" i="14"/>
  <c r="C46938" i="14"/>
  <c r="C46937" i="14"/>
  <c r="C46936" i="14"/>
  <c r="C46935" i="14"/>
  <c r="C46934" i="14"/>
  <c r="C46933" i="14"/>
  <c r="C46932" i="14"/>
  <c r="C46931" i="14"/>
  <c r="C46930" i="14"/>
  <c r="C46929" i="14"/>
  <c r="C46928" i="14"/>
  <c r="C46927" i="14"/>
  <c r="C46926" i="14"/>
  <c r="C46925" i="14"/>
  <c r="C46924" i="14"/>
  <c r="C46923" i="14"/>
  <c r="C46922" i="14"/>
  <c r="C46921" i="14"/>
  <c r="C46920" i="14"/>
  <c r="C46919" i="14"/>
  <c r="C46918" i="14"/>
  <c r="C46917" i="14"/>
  <c r="C46916" i="14"/>
  <c r="C46915" i="14"/>
  <c r="C46914" i="14"/>
  <c r="C46913" i="14"/>
  <c r="C46912" i="14"/>
  <c r="C46911" i="14"/>
  <c r="C46910" i="14"/>
  <c r="C46909" i="14"/>
  <c r="C46908" i="14"/>
  <c r="C46907" i="14"/>
  <c r="C46906" i="14"/>
  <c r="C46905" i="14"/>
  <c r="C46904" i="14"/>
  <c r="C46903" i="14"/>
  <c r="C46902" i="14"/>
  <c r="C46901" i="14"/>
  <c r="C46900" i="14"/>
  <c r="C46899" i="14"/>
  <c r="C46898" i="14"/>
  <c r="C46897" i="14"/>
  <c r="C46896" i="14"/>
  <c r="C46895" i="14"/>
  <c r="C46894" i="14"/>
  <c r="C46893" i="14"/>
  <c r="C46892" i="14"/>
  <c r="C46891" i="14"/>
  <c r="C46890" i="14"/>
  <c r="C46889" i="14"/>
  <c r="C46888" i="14"/>
  <c r="C46887" i="14"/>
  <c r="C46886" i="14"/>
  <c r="C46885" i="14"/>
  <c r="C46884" i="14"/>
  <c r="C46883" i="14"/>
  <c r="C46882" i="14"/>
  <c r="C46881" i="14"/>
  <c r="C46880" i="14"/>
  <c r="C46879" i="14"/>
  <c r="C46878" i="14"/>
  <c r="C46877" i="14"/>
  <c r="C46876" i="14"/>
  <c r="C46875" i="14"/>
  <c r="C46874" i="14"/>
  <c r="C46873" i="14"/>
  <c r="C46872" i="14"/>
  <c r="C46871" i="14"/>
  <c r="C46870" i="14"/>
  <c r="C46869" i="14"/>
  <c r="C46868" i="14"/>
  <c r="C46867" i="14"/>
  <c r="C46866" i="14"/>
  <c r="C46865" i="14"/>
  <c r="C46864" i="14"/>
  <c r="C46863" i="14"/>
  <c r="C46862" i="14"/>
  <c r="C46861" i="14"/>
  <c r="C46860" i="14"/>
  <c r="C46859" i="14"/>
  <c r="C46858" i="14"/>
  <c r="C46857" i="14"/>
  <c r="C46856" i="14"/>
  <c r="C46855" i="14"/>
  <c r="C46854" i="14"/>
  <c r="C46853" i="14"/>
  <c r="C46852" i="14"/>
  <c r="C46851" i="14"/>
  <c r="C46850" i="14"/>
  <c r="C46849" i="14"/>
  <c r="C46848" i="14"/>
  <c r="C46847" i="14"/>
  <c r="C46846" i="14"/>
  <c r="C46845" i="14"/>
  <c r="C46844" i="14"/>
  <c r="C46843" i="14"/>
  <c r="C46842" i="14"/>
  <c r="C46841" i="14"/>
  <c r="C46840" i="14"/>
  <c r="C46839" i="14"/>
  <c r="C46838" i="14"/>
  <c r="C46837" i="14"/>
  <c r="C46836" i="14"/>
  <c r="C46835" i="14"/>
  <c r="C46834" i="14"/>
  <c r="C46833" i="14"/>
  <c r="C46832" i="14"/>
  <c r="C46831" i="14"/>
  <c r="C46830" i="14"/>
  <c r="C46829" i="14"/>
  <c r="C46828" i="14"/>
  <c r="C46827" i="14"/>
  <c r="C46826" i="14"/>
  <c r="C46825" i="14"/>
  <c r="C46824" i="14"/>
  <c r="C46823" i="14"/>
  <c r="C46822" i="14"/>
  <c r="C46821" i="14"/>
  <c r="C46820" i="14"/>
  <c r="C46819" i="14"/>
  <c r="C46818" i="14"/>
  <c r="C46817" i="14"/>
  <c r="C46816" i="14"/>
  <c r="C46815" i="14"/>
  <c r="C46814" i="14"/>
  <c r="C46813" i="14"/>
  <c r="C46812" i="14"/>
  <c r="C46811" i="14"/>
  <c r="C46810" i="14"/>
  <c r="C46809" i="14"/>
  <c r="C46808" i="14"/>
  <c r="C46807" i="14"/>
  <c r="C46806" i="14"/>
  <c r="C46805" i="14"/>
  <c r="C46804" i="14"/>
  <c r="C46803" i="14"/>
  <c r="C46802" i="14"/>
  <c r="C46801" i="14"/>
  <c r="C46800" i="14"/>
  <c r="C46799" i="14"/>
  <c r="C46798" i="14"/>
  <c r="C46797" i="14"/>
  <c r="C46796" i="14"/>
  <c r="C46795" i="14"/>
  <c r="C46794" i="14"/>
  <c r="C46793" i="14"/>
  <c r="C46792" i="14"/>
  <c r="C46791" i="14"/>
  <c r="C46790" i="14"/>
  <c r="C46789" i="14"/>
  <c r="C46788" i="14"/>
  <c r="C46787" i="14"/>
  <c r="C46786" i="14"/>
  <c r="C46785" i="14"/>
  <c r="C46784" i="14"/>
  <c r="C46783" i="14"/>
  <c r="C46782" i="14"/>
  <c r="C46781" i="14"/>
  <c r="C46780" i="14"/>
  <c r="C46779" i="14"/>
  <c r="C46778" i="14"/>
  <c r="C46777" i="14"/>
  <c r="C46776" i="14"/>
  <c r="C46775" i="14"/>
  <c r="C46774" i="14"/>
  <c r="C46773" i="14"/>
  <c r="C46772" i="14"/>
  <c r="C46771" i="14"/>
  <c r="C46770" i="14"/>
  <c r="C46769" i="14"/>
  <c r="C46768" i="14"/>
  <c r="C46767" i="14"/>
  <c r="C46766" i="14"/>
  <c r="C46765" i="14"/>
  <c r="C46764" i="14"/>
  <c r="C46763" i="14"/>
  <c r="C46762" i="14"/>
  <c r="C46761" i="14"/>
  <c r="C46760" i="14"/>
  <c r="C46759" i="14"/>
  <c r="C46758" i="14"/>
  <c r="C46757" i="14"/>
  <c r="C46756" i="14"/>
  <c r="C46755" i="14"/>
  <c r="C46754" i="14"/>
  <c r="C46753" i="14"/>
  <c r="C46752" i="14"/>
  <c r="C46751" i="14"/>
  <c r="C46750" i="14"/>
  <c r="C46749" i="14"/>
  <c r="C46748" i="14"/>
  <c r="C46747" i="14"/>
  <c r="C46746" i="14"/>
  <c r="C46745" i="14"/>
  <c r="C46744" i="14"/>
  <c r="C46743" i="14"/>
  <c r="C46742" i="14"/>
  <c r="C46741" i="14"/>
  <c r="C46740" i="14"/>
  <c r="C46739" i="14"/>
  <c r="C46738" i="14"/>
  <c r="C46737" i="14"/>
  <c r="C46736" i="14"/>
  <c r="C46735" i="14"/>
  <c r="C46734" i="14"/>
  <c r="C46733" i="14"/>
  <c r="C46732" i="14"/>
  <c r="C46731" i="14"/>
  <c r="C46730" i="14"/>
  <c r="C46729" i="14"/>
  <c r="C46728" i="14"/>
  <c r="C46727" i="14"/>
  <c r="C46726" i="14"/>
  <c r="C46725" i="14"/>
  <c r="C46724" i="14"/>
  <c r="C46723" i="14"/>
  <c r="C46722" i="14"/>
  <c r="C46721" i="14"/>
  <c r="C46720" i="14"/>
  <c r="C46719" i="14"/>
  <c r="C46718" i="14"/>
  <c r="C46717" i="14"/>
  <c r="C46716" i="14"/>
  <c r="C46715" i="14"/>
  <c r="C46714" i="14"/>
  <c r="C46713" i="14"/>
  <c r="C46712" i="14"/>
  <c r="C46711" i="14"/>
  <c r="C46710" i="14"/>
  <c r="C46709" i="14"/>
  <c r="C46708" i="14"/>
  <c r="C46707" i="14"/>
  <c r="C46706" i="14"/>
  <c r="C46705" i="14"/>
  <c r="C46704" i="14"/>
  <c r="C46703" i="14"/>
  <c r="C46702" i="14"/>
  <c r="C46701" i="14"/>
  <c r="C46700" i="14"/>
  <c r="C46699" i="14"/>
  <c r="C46698" i="14"/>
  <c r="C46697" i="14"/>
  <c r="C46696" i="14"/>
  <c r="C46695" i="14"/>
  <c r="C46694" i="14"/>
  <c r="C46693" i="14"/>
  <c r="C46692" i="14"/>
  <c r="C46691" i="14"/>
  <c r="C46690" i="14"/>
  <c r="C46689" i="14"/>
  <c r="C46688" i="14"/>
  <c r="C46687" i="14"/>
  <c r="C46686" i="14"/>
  <c r="C46685" i="14"/>
  <c r="C46684" i="14"/>
  <c r="C46683" i="14"/>
  <c r="C46682" i="14"/>
  <c r="C46681" i="14"/>
  <c r="C46680" i="14"/>
  <c r="C46679" i="14"/>
  <c r="C46678" i="14"/>
  <c r="C46677" i="14"/>
  <c r="C46676" i="14"/>
  <c r="C46675" i="14"/>
  <c r="C46674" i="14"/>
  <c r="C46673" i="14"/>
  <c r="C46672" i="14"/>
  <c r="C46671" i="14"/>
  <c r="C46670" i="14"/>
  <c r="C46669" i="14"/>
  <c r="C46668" i="14"/>
  <c r="C46667" i="14"/>
  <c r="C46666" i="14"/>
  <c r="C46665" i="14"/>
  <c r="C46664" i="14"/>
  <c r="C46663" i="14"/>
  <c r="C46662" i="14"/>
  <c r="C46661" i="14"/>
  <c r="C46660" i="14"/>
  <c r="C46659" i="14"/>
  <c r="C46658" i="14"/>
  <c r="C46657" i="14"/>
  <c r="C46656" i="14"/>
  <c r="C46655" i="14"/>
  <c r="C46654" i="14"/>
  <c r="C46653" i="14"/>
  <c r="C46652" i="14"/>
  <c r="C46651" i="14"/>
  <c r="C46650" i="14"/>
  <c r="C46649" i="14"/>
  <c r="C46648" i="14"/>
  <c r="C46647" i="14"/>
  <c r="C46646" i="14"/>
  <c r="C46645" i="14"/>
  <c r="C46644" i="14"/>
  <c r="C46643" i="14"/>
  <c r="C46642" i="14"/>
  <c r="C46641" i="14"/>
  <c r="C46640" i="14"/>
  <c r="C46639" i="14"/>
  <c r="C46638" i="14"/>
  <c r="C46637" i="14"/>
  <c r="C46636" i="14"/>
  <c r="C46635" i="14"/>
  <c r="C46634" i="14"/>
  <c r="C46633" i="14"/>
  <c r="C46632" i="14"/>
  <c r="C46631" i="14"/>
  <c r="C46630" i="14"/>
  <c r="C46629" i="14"/>
  <c r="C46628" i="14"/>
  <c r="C46627" i="14"/>
  <c r="C46626" i="14"/>
  <c r="C46625" i="14"/>
  <c r="C46624" i="14"/>
  <c r="C46623" i="14"/>
  <c r="C46622" i="14"/>
  <c r="C46621" i="14"/>
  <c r="C46620" i="14"/>
  <c r="C46619" i="14"/>
  <c r="C46618" i="14"/>
  <c r="C46617" i="14"/>
  <c r="C46616" i="14"/>
  <c r="C46615" i="14"/>
  <c r="C46614" i="14"/>
  <c r="C46613" i="14"/>
  <c r="C46612" i="14"/>
  <c r="C46611" i="14"/>
  <c r="C46610" i="14"/>
  <c r="C46609" i="14"/>
  <c r="C46608" i="14"/>
  <c r="C46607" i="14"/>
  <c r="C46606" i="14"/>
  <c r="C46605" i="14"/>
  <c r="C46604" i="14"/>
  <c r="C46603" i="14"/>
  <c r="C46602" i="14"/>
  <c r="C46601" i="14"/>
  <c r="C46600" i="14"/>
  <c r="C46599" i="14"/>
  <c r="C46598" i="14"/>
  <c r="C46597" i="14"/>
  <c r="C46596" i="14"/>
  <c r="C46595" i="14"/>
  <c r="C46594" i="14"/>
  <c r="C46593" i="14"/>
  <c r="C46592" i="14"/>
  <c r="C46591" i="14"/>
  <c r="C46590" i="14"/>
  <c r="C46589" i="14"/>
  <c r="C46588" i="14"/>
  <c r="C46587" i="14"/>
  <c r="C46586" i="14"/>
  <c r="C46585" i="14"/>
  <c r="C46584" i="14"/>
  <c r="C46583" i="14"/>
  <c r="C46582" i="14"/>
  <c r="C46581" i="14"/>
  <c r="C46580" i="14"/>
  <c r="C46579" i="14"/>
  <c r="C46578" i="14"/>
  <c r="C46577" i="14"/>
  <c r="C46576" i="14"/>
  <c r="C46575" i="14"/>
  <c r="C46574" i="14"/>
  <c r="C46573" i="14"/>
  <c r="C46572" i="14"/>
  <c r="C46571" i="14"/>
  <c r="C46570" i="14"/>
  <c r="C46569" i="14"/>
  <c r="C46568" i="14"/>
  <c r="C46567" i="14"/>
  <c r="C46566" i="14"/>
  <c r="C46565" i="14"/>
  <c r="C46564" i="14"/>
  <c r="C46563" i="14"/>
  <c r="C46562" i="14"/>
  <c r="C46561" i="14"/>
  <c r="C46560" i="14"/>
  <c r="C46559" i="14"/>
  <c r="C46558" i="14"/>
  <c r="C46557" i="14"/>
  <c r="C46556" i="14"/>
  <c r="C46555" i="14"/>
  <c r="C46554" i="14"/>
  <c r="C46553" i="14"/>
  <c r="C46552" i="14"/>
  <c r="C46551" i="14"/>
  <c r="C46550" i="14"/>
  <c r="C46549" i="14"/>
  <c r="C46548" i="14"/>
  <c r="C46547" i="14"/>
  <c r="C46546" i="14"/>
  <c r="C46545" i="14"/>
  <c r="C46544" i="14"/>
  <c r="C46543" i="14"/>
  <c r="C46542" i="14"/>
  <c r="C46541" i="14"/>
  <c r="C46540" i="14"/>
  <c r="C46539" i="14"/>
  <c r="C46538" i="14"/>
  <c r="C46537" i="14"/>
  <c r="C46536" i="14"/>
  <c r="C46535" i="14"/>
  <c r="C46534" i="14"/>
  <c r="C46533" i="14"/>
  <c r="C46532" i="14"/>
  <c r="C46531" i="14"/>
  <c r="C46530" i="14"/>
  <c r="C46529" i="14"/>
  <c r="C46528" i="14"/>
  <c r="C46527" i="14"/>
  <c r="C46526" i="14"/>
  <c r="C46525" i="14"/>
  <c r="C46524" i="14"/>
  <c r="C46523" i="14"/>
  <c r="C46522" i="14"/>
  <c r="C46521" i="14"/>
  <c r="C46520" i="14"/>
  <c r="C46519" i="14"/>
  <c r="C46518" i="14"/>
  <c r="C46517" i="14"/>
  <c r="C46516" i="14"/>
  <c r="C46515" i="14"/>
  <c r="C46514" i="14"/>
  <c r="C46513" i="14"/>
  <c r="C46512" i="14"/>
  <c r="C46511" i="14"/>
  <c r="C46510" i="14"/>
  <c r="C46509" i="14"/>
  <c r="C46508" i="14"/>
  <c r="C46507" i="14"/>
  <c r="C46506" i="14"/>
  <c r="C46505" i="14"/>
  <c r="C46504" i="14"/>
  <c r="C46503" i="14"/>
  <c r="C46502" i="14"/>
  <c r="C46501" i="14"/>
  <c r="C46500" i="14"/>
  <c r="C46499" i="14"/>
  <c r="C46498" i="14"/>
  <c r="C46497" i="14"/>
  <c r="C46496" i="14"/>
  <c r="C46495" i="14"/>
  <c r="C46494" i="14"/>
  <c r="C46493" i="14"/>
  <c r="C46492" i="14"/>
  <c r="C46491" i="14"/>
  <c r="C46490" i="14"/>
  <c r="C46489" i="14"/>
  <c r="C46488" i="14"/>
  <c r="C46487" i="14"/>
  <c r="C46486" i="14"/>
  <c r="C46485" i="14"/>
  <c r="C46484" i="14"/>
  <c r="C46483" i="14"/>
  <c r="C46482" i="14"/>
  <c r="C46481" i="14"/>
  <c r="C46480" i="14"/>
  <c r="C46479" i="14"/>
  <c r="C46478" i="14"/>
  <c r="C46477" i="14"/>
  <c r="C46476" i="14"/>
  <c r="C46475" i="14"/>
  <c r="C46474" i="14"/>
  <c r="C46473" i="14"/>
  <c r="C46472" i="14"/>
  <c r="C46471" i="14"/>
  <c r="C46470" i="14"/>
  <c r="C46469" i="14"/>
  <c r="C46468" i="14"/>
  <c r="C46467" i="14"/>
  <c r="C46466" i="14"/>
  <c r="C46465" i="14"/>
  <c r="C46464" i="14"/>
  <c r="C46463" i="14"/>
  <c r="C46462" i="14"/>
  <c r="C46461" i="14"/>
  <c r="C46460" i="14"/>
  <c r="C46459" i="14"/>
  <c r="C46458" i="14"/>
  <c r="C46457" i="14"/>
  <c r="C46456" i="14"/>
  <c r="C46455" i="14"/>
  <c r="C46454" i="14"/>
  <c r="C46453" i="14"/>
  <c r="C46452" i="14"/>
  <c r="C46451" i="14"/>
  <c r="C46450" i="14"/>
  <c r="C46449" i="14"/>
  <c r="C46448" i="14"/>
  <c r="C46447" i="14"/>
  <c r="C46446" i="14"/>
  <c r="C46445" i="14"/>
  <c r="C46444" i="14"/>
  <c r="C46443" i="14"/>
  <c r="C46442" i="14"/>
  <c r="C46441" i="14"/>
  <c r="C46440" i="14"/>
  <c r="C46439" i="14"/>
  <c r="C46438" i="14"/>
  <c r="C46437" i="14"/>
  <c r="C46436" i="14"/>
  <c r="C46435" i="14"/>
  <c r="C46434" i="14"/>
  <c r="C46433" i="14"/>
  <c r="C46432" i="14"/>
  <c r="C46431" i="14"/>
  <c r="C46430" i="14"/>
  <c r="C46429" i="14"/>
  <c r="C46428" i="14"/>
  <c r="C46427" i="14"/>
  <c r="C46426" i="14"/>
  <c r="C46425" i="14"/>
  <c r="C46424" i="14"/>
  <c r="C46423" i="14"/>
  <c r="C46422" i="14"/>
  <c r="C46421" i="14"/>
  <c r="C46420" i="14"/>
  <c r="C46419" i="14"/>
  <c r="C46418" i="14"/>
  <c r="C46417" i="14"/>
  <c r="C46416" i="14"/>
  <c r="C46415" i="14"/>
  <c r="C46414" i="14"/>
  <c r="C46413" i="14"/>
  <c r="C46412" i="14"/>
  <c r="C46411" i="14"/>
  <c r="C46410" i="14"/>
  <c r="C46409" i="14"/>
  <c r="C46408" i="14"/>
  <c r="C46407" i="14"/>
  <c r="C46406" i="14"/>
  <c r="C46405" i="14"/>
  <c r="C46404" i="14"/>
  <c r="C46403" i="14"/>
  <c r="C46402" i="14"/>
  <c r="C46401" i="14"/>
  <c r="C46400" i="14"/>
  <c r="C46399" i="14"/>
  <c r="C46398" i="14"/>
  <c r="C46397" i="14"/>
  <c r="C46396" i="14"/>
  <c r="C46395" i="14"/>
  <c r="C46394" i="14"/>
  <c r="C46393" i="14"/>
  <c r="C46392" i="14"/>
  <c r="C46391" i="14"/>
  <c r="C46390" i="14"/>
  <c r="C46389" i="14"/>
  <c r="C46388" i="14"/>
  <c r="C46387" i="14"/>
  <c r="C46386" i="14"/>
  <c r="C46385" i="14"/>
  <c r="C46384" i="14"/>
  <c r="C46383" i="14"/>
  <c r="C46382" i="14"/>
  <c r="C46381" i="14"/>
  <c r="C46380" i="14"/>
  <c r="C46379" i="14"/>
  <c r="C46378" i="14"/>
  <c r="C46377" i="14"/>
  <c r="C46376" i="14"/>
  <c r="C46375" i="14"/>
  <c r="C46374" i="14"/>
  <c r="C46373" i="14"/>
  <c r="C46372" i="14"/>
  <c r="C46371" i="14"/>
  <c r="C46370" i="14"/>
  <c r="C46369" i="14"/>
  <c r="C46368" i="14"/>
  <c r="C46367" i="14"/>
  <c r="C46366" i="14"/>
  <c r="C46365" i="14"/>
  <c r="C46364" i="14"/>
  <c r="C46363" i="14"/>
  <c r="C46362" i="14"/>
  <c r="C46361" i="14"/>
  <c r="C46360" i="14"/>
  <c r="C46359" i="14"/>
  <c r="C46358" i="14"/>
  <c r="C46357" i="14"/>
  <c r="C46356" i="14"/>
  <c r="C46355" i="14"/>
  <c r="C46354" i="14"/>
  <c r="C46353" i="14"/>
  <c r="C46352" i="14"/>
  <c r="C46351" i="14"/>
  <c r="C46350" i="14"/>
  <c r="C46349" i="14"/>
  <c r="C46348" i="14"/>
  <c r="C46347" i="14"/>
  <c r="C46346" i="14"/>
  <c r="C46345" i="14"/>
  <c r="C46344" i="14"/>
  <c r="C46343" i="14"/>
  <c r="C46342" i="14"/>
  <c r="C46341" i="14"/>
  <c r="C46340" i="14"/>
  <c r="C46339" i="14"/>
  <c r="C46338" i="14"/>
  <c r="C46337" i="14"/>
  <c r="C46336" i="14"/>
  <c r="C46335" i="14"/>
  <c r="C46334" i="14"/>
  <c r="C46333" i="14"/>
  <c r="C46332" i="14"/>
  <c r="C46331" i="14"/>
  <c r="C46330" i="14"/>
  <c r="C46329" i="14"/>
  <c r="C46328" i="14"/>
  <c r="C46327" i="14"/>
  <c r="C46326" i="14"/>
  <c r="C46325" i="14"/>
  <c r="C46324" i="14"/>
  <c r="C46323" i="14"/>
  <c r="C46322" i="14"/>
  <c r="C46321" i="14"/>
  <c r="C46320" i="14"/>
  <c r="C46319" i="14"/>
  <c r="C46318" i="14"/>
  <c r="C46317" i="14"/>
  <c r="C46316" i="14"/>
  <c r="C46315" i="14"/>
  <c r="C46314" i="14"/>
  <c r="C46313" i="14"/>
  <c r="C46312" i="14"/>
  <c r="C46311" i="14"/>
  <c r="C46310" i="14"/>
  <c r="C46309" i="14"/>
  <c r="C46308" i="14"/>
  <c r="C46307" i="14"/>
  <c r="C46306" i="14"/>
  <c r="C46305" i="14"/>
  <c r="C46304" i="14"/>
  <c r="C46303" i="14"/>
  <c r="C46302" i="14"/>
  <c r="C46301" i="14"/>
  <c r="C46300" i="14"/>
  <c r="C46299" i="14"/>
  <c r="C46298" i="14"/>
  <c r="C46297" i="14"/>
  <c r="C46296" i="14"/>
  <c r="C46295" i="14"/>
  <c r="C46294" i="14"/>
  <c r="C46293" i="14"/>
  <c r="C46292" i="14"/>
  <c r="C46291" i="14"/>
  <c r="C46290" i="14"/>
  <c r="C46289" i="14"/>
  <c r="C46288" i="14"/>
  <c r="C46287" i="14"/>
  <c r="C46286" i="14"/>
  <c r="C46285" i="14"/>
  <c r="C46284" i="14"/>
  <c r="C46283" i="14"/>
  <c r="C46282" i="14"/>
  <c r="C46281" i="14"/>
  <c r="C46280" i="14"/>
  <c r="C46279" i="14"/>
  <c r="C46278" i="14"/>
  <c r="C46277" i="14"/>
  <c r="C46276" i="14"/>
  <c r="C46275" i="14"/>
  <c r="C46274" i="14"/>
  <c r="C46273" i="14"/>
  <c r="C46272" i="14"/>
  <c r="C46271" i="14"/>
  <c r="C46270" i="14"/>
  <c r="C46269" i="14"/>
  <c r="C46268" i="14"/>
  <c r="C46267" i="14"/>
  <c r="C46266" i="14"/>
  <c r="C46265" i="14"/>
  <c r="C46264" i="14"/>
  <c r="C46263" i="14"/>
  <c r="C46262" i="14"/>
  <c r="C46261" i="14"/>
  <c r="C46260" i="14"/>
  <c r="C46259" i="14"/>
  <c r="C46258" i="14"/>
  <c r="C46257" i="14"/>
  <c r="C46256" i="14"/>
  <c r="C46255" i="14"/>
  <c r="C46254" i="14"/>
  <c r="C46253" i="14"/>
  <c r="C46252" i="14"/>
  <c r="C46251" i="14"/>
  <c r="C46250" i="14"/>
  <c r="C46249" i="14"/>
  <c r="C46248" i="14"/>
  <c r="C46247" i="14"/>
  <c r="C46246" i="14"/>
  <c r="C46245" i="14"/>
  <c r="C46244" i="14"/>
  <c r="C46243" i="14"/>
  <c r="C46242" i="14"/>
  <c r="C46241" i="14"/>
  <c r="C46240" i="14"/>
  <c r="C46239" i="14"/>
  <c r="C46238" i="14"/>
  <c r="C46237" i="14"/>
  <c r="C46236" i="14"/>
  <c r="C46235" i="14"/>
  <c r="C46234" i="14"/>
  <c r="C46233" i="14"/>
  <c r="C46232" i="14"/>
  <c r="C46231" i="14"/>
  <c r="C46230" i="14"/>
  <c r="C46229" i="14"/>
  <c r="C46228" i="14"/>
  <c r="C46227" i="14"/>
  <c r="C46226" i="14"/>
  <c r="C46225" i="14"/>
  <c r="C46224" i="14"/>
  <c r="C46223" i="14"/>
  <c r="C46222" i="14"/>
  <c r="C46221" i="14"/>
  <c r="C46220" i="14"/>
  <c r="C46219" i="14"/>
  <c r="C46218" i="14"/>
  <c r="C46217" i="14"/>
  <c r="C46216" i="14"/>
  <c r="C46215" i="14"/>
  <c r="C46214" i="14"/>
  <c r="C46213" i="14"/>
  <c r="C46212" i="14"/>
  <c r="C46211" i="14"/>
  <c r="C46210" i="14"/>
  <c r="C46209" i="14"/>
  <c r="C46208" i="14"/>
  <c r="C46207" i="14"/>
  <c r="C46206" i="14"/>
  <c r="C46205" i="14"/>
  <c r="C46204" i="14"/>
  <c r="C46203" i="14"/>
  <c r="C46202" i="14"/>
  <c r="C46201" i="14"/>
  <c r="C46200" i="14"/>
  <c r="C46199" i="14"/>
  <c r="C46198" i="14"/>
  <c r="C46197" i="14"/>
  <c r="C46196" i="14"/>
  <c r="C46195" i="14"/>
  <c r="C46194" i="14"/>
  <c r="C46193" i="14"/>
  <c r="C46192" i="14"/>
  <c r="C46191" i="14"/>
  <c r="C46190" i="14"/>
  <c r="C46189" i="14"/>
  <c r="C46188" i="14"/>
  <c r="C46187" i="14"/>
  <c r="C46186" i="14"/>
  <c r="C46185" i="14"/>
  <c r="C46184" i="14"/>
  <c r="C46183" i="14"/>
  <c r="C46182" i="14"/>
  <c r="C46181" i="14"/>
  <c r="C46180" i="14"/>
  <c r="C46179" i="14"/>
  <c r="C46178" i="14"/>
  <c r="C46177" i="14"/>
  <c r="C46176" i="14"/>
  <c r="C46175" i="14"/>
  <c r="C46174" i="14"/>
  <c r="C46173" i="14"/>
  <c r="C46172" i="14"/>
  <c r="C46171" i="14"/>
  <c r="C46170" i="14"/>
  <c r="C46169" i="14"/>
  <c r="C46168" i="14"/>
  <c r="C46167" i="14"/>
  <c r="C46166" i="14"/>
  <c r="C46165" i="14"/>
  <c r="C46164" i="14"/>
  <c r="C46163" i="14"/>
  <c r="C46162" i="14"/>
  <c r="C46161" i="14"/>
  <c r="C46160" i="14"/>
  <c r="C46159" i="14"/>
  <c r="C46158" i="14"/>
  <c r="C46157" i="14"/>
  <c r="C46156" i="14"/>
  <c r="C46155" i="14"/>
  <c r="C46154" i="14"/>
  <c r="C46153" i="14"/>
  <c r="C46152" i="14"/>
  <c r="C46151" i="14"/>
  <c r="C46150" i="14"/>
  <c r="C46149" i="14"/>
  <c r="C46148" i="14"/>
  <c r="C46147" i="14"/>
  <c r="C46146" i="14"/>
  <c r="C46145" i="14"/>
  <c r="C46144" i="14"/>
  <c r="C46143" i="14"/>
  <c r="C46142" i="14"/>
  <c r="C46141" i="14"/>
  <c r="C46140" i="14"/>
  <c r="C46139" i="14"/>
  <c r="C46138" i="14"/>
  <c r="C46137" i="14"/>
  <c r="C46136" i="14"/>
  <c r="C46135" i="14"/>
  <c r="C46134" i="14"/>
  <c r="C46133" i="14"/>
  <c r="C46132" i="14"/>
  <c r="C46131" i="14"/>
  <c r="C46130" i="14"/>
  <c r="C46129" i="14"/>
  <c r="C46128" i="14"/>
  <c r="C46127" i="14"/>
  <c r="C46126" i="14"/>
  <c r="C46125" i="14"/>
  <c r="C46124" i="14"/>
  <c r="C46123" i="14"/>
  <c r="C46122" i="14"/>
  <c r="C46121" i="14"/>
  <c r="C46120" i="14"/>
  <c r="C46119" i="14"/>
  <c r="C46118" i="14"/>
  <c r="C46117" i="14"/>
  <c r="C46116" i="14"/>
  <c r="C46115" i="14"/>
  <c r="C46114" i="14"/>
  <c r="C46113" i="14"/>
  <c r="C46112" i="14"/>
  <c r="C46111" i="14"/>
  <c r="C46110" i="14"/>
  <c r="C46109" i="14"/>
  <c r="C46108" i="14"/>
  <c r="C46107" i="14"/>
  <c r="C46106" i="14"/>
  <c r="C46105" i="14"/>
  <c r="C46104" i="14"/>
  <c r="C46103" i="14"/>
  <c r="C46102" i="14"/>
  <c r="C46101" i="14"/>
  <c r="C46100" i="14"/>
  <c r="C46099" i="14"/>
  <c r="C46098" i="14"/>
  <c r="C46097" i="14"/>
  <c r="C46096" i="14"/>
  <c r="C46095" i="14"/>
  <c r="C46094" i="14"/>
  <c r="C46093" i="14"/>
  <c r="C46092" i="14"/>
  <c r="C46091" i="14"/>
  <c r="C46090" i="14"/>
  <c r="C46089" i="14"/>
  <c r="C46088" i="14"/>
  <c r="C46087" i="14"/>
  <c r="C46086" i="14"/>
  <c r="C46085" i="14"/>
  <c r="C46084" i="14"/>
  <c r="C46083" i="14"/>
  <c r="C46082" i="14"/>
  <c r="C46081" i="14"/>
  <c r="C46080" i="14"/>
  <c r="C46079" i="14"/>
  <c r="C46078" i="14"/>
  <c r="C46077" i="14"/>
  <c r="C46076" i="14"/>
  <c r="C46075" i="14"/>
  <c r="C46074" i="14"/>
  <c r="C46073" i="14"/>
  <c r="C46072" i="14"/>
  <c r="C46071" i="14"/>
  <c r="C46070" i="14"/>
  <c r="C46069" i="14"/>
  <c r="C46068" i="14"/>
  <c r="C46067" i="14"/>
  <c r="C46066" i="14"/>
  <c r="C46065" i="14"/>
  <c r="C46064" i="14"/>
  <c r="C46063" i="14"/>
  <c r="C46062" i="14"/>
  <c r="C46061" i="14"/>
  <c r="C46060" i="14"/>
  <c r="C46059" i="14"/>
  <c r="C46058" i="14"/>
  <c r="C46057" i="14"/>
  <c r="C46056" i="14"/>
  <c r="C46055" i="14"/>
  <c r="C46054" i="14"/>
  <c r="C46053" i="14"/>
  <c r="C46052" i="14"/>
  <c r="C46051" i="14"/>
  <c r="C46050" i="14"/>
  <c r="C46049" i="14"/>
  <c r="C46048" i="14"/>
  <c r="C46047" i="14"/>
  <c r="C46046" i="14"/>
  <c r="C46045" i="14"/>
  <c r="C46044" i="14"/>
  <c r="C46043" i="14"/>
  <c r="C46042" i="14"/>
  <c r="C46041" i="14"/>
  <c r="C46040" i="14"/>
  <c r="C46039" i="14"/>
  <c r="C46038" i="14"/>
  <c r="C46037" i="14"/>
  <c r="C46036" i="14"/>
  <c r="C46035" i="14"/>
  <c r="C46034" i="14"/>
  <c r="C46033" i="14"/>
  <c r="C46032" i="14"/>
  <c r="C46031" i="14"/>
  <c r="C46030" i="14"/>
  <c r="C46029" i="14"/>
  <c r="C46028" i="14"/>
  <c r="C46027" i="14"/>
  <c r="C46026" i="14"/>
  <c r="C46025" i="14"/>
  <c r="C46024" i="14"/>
  <c r="C46023" i="14"/>
  <c r="C46022" i="14"/>
  <c r="C46021" i="14"/>
  <c r="C46020" i="14"/>
  <c r="C46019" i="14"/>
  <c r="C46018" i="14"/>
  <c r="C46017" i="14"/>
  <c r="C46016" i="14"/>
  <c r="C46015" i="14"/>
  <c r="C46014" i="14"/>
  <c r="C46013" i="14"/>
  <c r="C46012" i="14"/>
  <c r="C46011" i="14"/>
  <c r="C46010" i="14"/>
  <c r="C46009" i="14"/>
  <c r="C46008" i="14"/>
  <c r="C46007" i="14"/>
  <c r="C46006" i="14"/>
  <c r="C46005" i="14"/>
  <c r="C46004" i="14"/>
  <c r="C46003" i="14"/>
  <c r="C46002" i="14"/>
  <c r="C46001" i="14"/>
  <c r="C46000" i="14"/>
  <c r="C45999" i="14"/>
  <c r="C45998" i="14"/>
  <c r="C45997" i="14"/>
  <c r="C45996" i="14"/>
  <c r="C45995" i="14"/>
  <c r="C45994" i="14"/>
  <c r="C45993" i="14"/>
  <c r="C45992" i="14"/>
  <c r="C45991" i="14"/>
  <c r="C45990" i="14"/>
  <c r="C45989" i="14"/>
  <c r="C45988" i="14"/>
  <c r="C45987" i="14"/>
  <c r="C45986" i="14"/>
  <c r="C45985" i="14"/>
  <c r="C45984" i="14"/>
  <c r="C45983" i="14"/>
  <c r="C45982" i="14"/>
  <c r="C45981" i="14"/>
  <c r="C45980" i="14"/>
  <c r="C45979" i="14"/>
  <c r="C45978" i="14"/>
  <c r="C45977" i="14"/>
  <c r="C45976" i="14"/>
  <c r="C45975" i="14"/>
  <c r="C45974" i="14"/>
  <c r="C45973" i="14"/>
  <c r="C45972" i="14"/>
  <c r="C45971" i="14"/>
  <c r="C45970" i="14"/>
  <c r="C45969" i="14"/>
  <c r="C45968" i="14"/>
  <c r="C45967" i="14"/>
  <c r="C45966" i="14"/>
  <c r="C45965" i="14"/>
  <c r="C45964" i="14"/>
  <c r="C45963" i="14"/>
  <c r="C45962" i="14"/>
  <c r="C45961" i="14"/>
  <c r="C45960" i="14"/>
  <c r="C45959" i="14"/>
  <c r="C45958" i="14"/>
  <c r="C45957" i="14"/>
  <c r="C45956" i="14"/>
  <c r="C45955" i="14"/>
  <c r="C45954" i="14"/>
  <c r="C45953" i="14"/>
  <c r="C45952" i="14"/>
  <c r="C45951" i="14"/>
  <c r="C45950" i="14"/>
  <c r="C45949" i="14"/>
  <c r="C45948" i="14"/>
  <c r="C45947" i="14"/>
  <c r="C45946" i="14"/>
  <c r="C45945" i="14"/>
  <c r="C45944" i="14"/>
  <c r="C45943" i="14"/>
  <c r="C45942" i="14"/>
  <c r="C45941" i="14"/>
  <c r="C45940" i="14"/>
  <c r="C45939" i="14"/>
  <c r="C45938" i="14"/>
  <c r="C45937" i="14"/>
  <c r="C45936" i="14"/>
  <c r="C45935" i="14"/>
  <c r="C45934" i="14"/>
  <c r="C45933" i="14"/>
  <c r="C45932" i="14"/>
  <c r="C45931" i="14"/>
  <c r="C45930" i="14"/>
  <c r="C45929" i="14"/>
  <c r="C45928" i="14"/>
  <c r="C45927" i="14"/>
  <c r="C45926" i="14"/>
  <c r="C45925" i="14"/>
  <c r="C45924" i="14"/>
  <c r="C45923" i="14"/>
  <c r="C45922" i="14"/>
  <c r="C45921" i="14"/>
  <c r="C45920" i="14"/>
  <c r="C45919" i="14"/>
  <c r="C45918" i="14"/>
  <c r="C45917" i="14"/>
  <c r="C45916" i="14"/>
  <c r="C45915" i="14"/>
  <c r="C45914" i="14"/>
  <c r="C45913" i="14"/>
  <c r="C45912" i="14"/>
  <c r="C45911" i="14"/>
  <c r="C45910" i="14"/>
  <c r="C45909" i="14"/>
  <c r="C45908" i="14"/>
  <c r="C45907" i="14"/>
  <c r="C45906" i="14"/>
  <c r="C45905" i="14"/>
  <c r="C45904" i="14"/>
  <c r="C45903" i="14"/>
  <c r="C45902" i="14"/>
  <c r="C45901" i="14"/>
  <c r="C45900" i="14"/>
  <c r="C45899" i="14"/>
  <c r="C45898" i="14"/>
  <c r="C45897" i="14"/>
  <c r="C45896" i="14"/>
  <c r="C45895" i="14"/>
  <c r="C45894" i="14"/>
  <c r="C45893" i="14"/>
  <c r="C45892" i="14"/>
  <c r="C45891" i="14"/>
  <c r="C45890" i="14"/>
  <c r="C45889" i="14"/>
  <c r="C45888" i="14"/>
  <c r="C45887" i="14"/>
  <c r="C45886" i="14"/>
  <c r="C45885" i="14"/>
  <c r="C45884" i="14"/>
  <c r="C45883" i="14"/>
  <c r="C45882" i="14"/>
  <c r="C45881" i="14"/>
  <c r="C45880" i="14"/>
  <c r="C45879" i="14"/>
  <c r="C45878" i="14"/>
  <c r="C45877" i="14"/>
  <c r="C45876" i="14"/>
  <c r="C45875" i="14"/>
  <c r="C45874" i="14"/>
  <c r="C45873" i="14"/>
  <c r="C45872" i="14"/>
  <c r="C45871" i="14"/>
  <c r="C45870" i="14"/>
  <c r="C45869" i="14"/>
  <c r="C45868" i="14"/>
  <c r="C45867" i="14"/>
  <c r="C45866" i="14"/>
  <c r="C45865" i="14"/>
  <c r="C45864" i="14"/>
  <c r="C45863" i="14"/>
  <c r="C45862" i="14"/>
  <c r="C45861" i="14"/>
  <c r="C45860" i="14"/>
  <c r="C45859" i="14"/>
  <c r="C45858" i="14"/>
  <c r="C45857" i="14"/>
  <c r="C45856" i="14"/>
  <c r="C45855" i="14"/>
  <c r="C45854" i="14"/>
  <c r="C45853" i="14"/>
  <c r="C45852" i="14"/>
  <c r="C45851" i="14"/>
  <c r="C45850" i="14"/>
  <c r="C45849" i="14"/>
  <c r="C45848" i="14"/>
  <c r="C45847" i="14"/>
  <c r="C45846" i="14"/>
  <c r="C45845" i="14"/>
  <c r="C45844" i="14"/>
  <c r="C45843" i="14"/>
  <c r="C45842" i="14"/>
  <c r="C45841" i="14"/>
  <c r="C45840" i="14"/>
  <c r="C45839" i="14"/>
  <c r="C45838" i="14"/>
  <c r="C45837" i="14"/>
  <c r="C45836" i="14"/>
  <c r="C45835" i="14"/>
  <c r="C45834" i="14"/>
  <c r="C45833" i="14"/>
  <c r="C45832" i="14"/>
  <c r="C45831" i="14"/>
  <c r="C45830" i="14"/>
  <c r="C45829" i="14"/>
  <c r="C45828" i="14"/>
  <c r="C45827" i="14"/>
  <c r="C45826" i="14"/>
  <c r="C45825" i="14"/>
  <c r="C45824" i="14"/>
  <c r="C45823" i="14"/>
  <c r="C45822" i="14"/>
  <c r="C45821" i="14"/>
  <c r="C45820" i="14"/>
  <c r="C45819" i="14"/>
  <c r="C45818" i="14"/>
  <c r="C45817" i="14"/>
  <c r="C45816" i="14"/>
  <c r="C45815" i="14"/>
  <c r="C45814" i="14"/>
  <c r="C45813" i="14"/>
  <c r="C45812" i="14"/>
  <c r="C45811" i="14"/>
  <c r="C45810" i="14"/>
  <c r="C45809" i="14"/>
  <c r="C45808" i="14"/>
  <c r="C45807" i="14"/>
  <c r="C45806" i="14"/>
  <c r="C45805" i="14"/>
  <c r="C45804" i="14"/>
  <c r="C45803" i="14"/>
  <c r="C45802" i="14"/>
  <c r="C45801" i="14"/>
  <c r="C45800" i="14"/>
  <c r="C45799" i="14"/>
  <c r="C45798" i="14"/>
  <c r="C45797" i="14"/>
  <c r="C45796" i="14"/>
  <c r="C45795" i="14"/>
  <c r="C45794" i="14"/>
  <c r="C45793" i="14"/>
  <c r="C45792" i="14"/>
  <c r="C45791" i="14"/>
  <c r="C45790" i="14"/>
  <c r="C45789" i="14"/>
  <c r="C45788" i="14"/>
  <c r="C45787" i="14"/>
  <c r="C45786" i="14"/>
  <c r="C45785" i="14"/>
  <c r="C45784" i="14"/>
  <c r="C45783" i="14"/>
  <c r="C45782" i="14"/>
  <c r="C45781" i="14"/>
  <c r="C45780" i="14"/>
  <c r="C45779" i="14"/>
  <c r="C45778" i="14"/>
  <c r="C45777" i="14"/>
  <c r="C45776" i="14"/>
  <c r="C45775" i="14"/>
  <c r="C45774" i="14"/>
  <c r="C45773" i="14"/>
  <c r="C45772" i="14"/>
  <c r="C45771" i="14"/>
  <c r="C45770" i="14"/>
  <c r="C45769" i="14"/>
  <c r="C45768" i="14"/>
  <c r="C45767" i="14"/>
  <c r="C45766" i="14"/>
  <c r="C45765" i="14"/>
  <c r="C45764" i="14"/>
  <c r="C45763" i="14"/>
  <c r="C45762" i="14"/>
  <c r="C45761" i="14"/>
  <c r="C45760" i="14"/>
  <c r="C45759" i="14"/>
  <c r="C45758" i="14"/>
  <c r="C45757" i="14"/>
  <c r="C45756" i="14"/>
  <c r="C45755" i="14"/>
  <c r="C45754" i="14"/>
  <c r="C45753" i="14"/>
  <c r="C45752" i="14"/>
  <c r="C45751" i="14"/>
  <c r="C45750" i="14"/>
  <c r="C45749" i="14"/>
  <c r="C45748" i="14"/>
  <c r="C45747" i="14"/>
  <c r="C45746" i="14"/>
  <c r="C45745" i="14"/>
  <c r="C45744" i="14"/>
  <c r="C45743" i="14"/>
  <c r="C45742" i="14"/>
  <c r="C45741" i="14"/>
  <c r="C45740" i="14"/>
  <c r="C45739" i="14"/>
  <c r="C45738" i="14"/>
  <c r="C45737" i="14"/>
  <c r="C45736" i="14"/>
  <c r="C45735" i="14"/>
  <c r="C45734" i="14"/>
  <c r="C45733" i="14"/>
  <c r="C45732" i="14"/>
  <c r="C45731" i="14"/>
  <c r="C45730" i="14"/>
  <c r="C45729" i="14"/>
  <c r="C45728" i="14"/>
  <c r="C45727" i="14"/>
  <c r="C45726" i="14"/>
  <c r="C45725" i="14"/>
  <c r="C45724" i="14"/>
  <c r="C45723" i="14"/>
  <c r="C45722" i="14"/>
  <c r="C45721" i="14"/>
  <c r="C45720" i="14"/>
  <c r="C45719" i="14"/>
  <c r="C45718" i="14"/>
  <c r="C45717" i="14"/>
  <c r="C45716" i="14"/>
  <c r="C45715" i="14"/>
  <c r="C45714" i="14"/>
  <c r="C45713" i="14"/>
  <c r="C45712" i="14"/>
  <c r="C45711" i="14"/>
  <c r="C45710" i="14"/>
  <c r="C45709" i="14"/>
  <c r="C45708" i="14"/>
  <c r="C45707" i="14"/>
  <c r="C45706" i="14"/>
  <c r="C45705" i="14"/>
  <c r="C45704" i="14"/>
  <c r="C45703" i="14"/>
  <c r="C45702" i="14"/>
  <c r="C45701" i="14"/>
  <c r="C45700" i="14"/>
  <c r="C45699" i="14"/>
  <c r="C45698" i="14"/>
  <c r="C45697" i="14"/>
  <c r="C45696" i="14"/>
  <c r="C45695" i="14"/>
  <c r="C45694" i="14"/>
  <c r="C45693" i="14"/>
  <c r="C45692" i="14"/>
  <c r="C45691" i="14"/>
  <c r="C45690" i="14"/>
  <c r="C45689" i="14"/>
  <c r="C45688" i="14"/>
  <c r="C45687" i="14"/>
  <c r="C45686" i="14"/>
  <c r="C45685" i="14"/>
  <c r="C45684" i="14"/>
  <c r="C45683" i="14"/>
  <c r="C45682" i="14"/>
  <c r="C45681" i="14"/>
  <c r="C45680" i="14"/>
  <c r="C45679" i="14"/>
  <c r="C45678" i="14"/>
  <c r="C45677" i="14"/>
  <c r="C45676" i="14"/>
  <c r="C45675" i="14"/>
  <c r="C45674" i="14"/>
  <c r="C45673" i="14"/>
  <c r="C45672" i="14"/>
  <c r="C45671" i="14"/>
  <c r="C45670" i="14"/>
  <c r="C45669" i="14"/>
  <c r="C45668" i="14"/>
  <c r="C45667" i="14"/>
  <c r="C45666" i="14"/>
  <c r="C45665" i="14"/>
  <c r="C45664" i="14"/>
  <c r="C45663" i="14"/>
  <c r="C45662" i="14"/>
  <c r="C45661" i="14"/>
  <c r="C45660" i="14"/>
  <c r="C45659" i="14"/>
  <c r="C45658" i="14"/>
  <c r="C45657" i="14"/>
  <c r="C45656" i="14"/>
  <c r="C45655" i="14"/>
  <c r="C45654" i="14"/>
  <c r="C45653" i="14"/>
  <c r="C45652" i="14"/>
  <c r="C45651" i="14"/>
  <c r="C45650" i="14"/>
  <c r="C45649" i="14"/>
  <c r="C45648" i="14"/>
  <c r="C45647" i="14"/>
  <c r="C45646" i="14"/>
  <c r="C45645" i="14"/>
  <c r="C45644" i="14"/>
  <c r="C45643" i="14"/>
  <c r="C45642" i="14"/>
  <c r="C45641" i="14"/>
  <c r="C45640" i="14"/>
  <c r="C45639" i="14"/>
  <c r="C45638" i="14"/>
  <c r="C45637" i="14"/>
  <c r="C45636" i="14"/>
  <c r="C45635" i="14"/>
  <c r="C45634" i="14"/>
  <c r="C45633" i="14"/>
  <c r="C45632" i="14"/>
  <c r="C45631" i="14"/>
  <c r="C45630" i="14"/>
  <c r="C45629" i="14"/>
  <c r="C45628" i="14"/>
  <c r="C45627" i="14"/>
  <c r="C45626" i="14"/>
  <c r="C45625" i="14"/>
  <c r="C45624" i="14"/>
  <c r="C45623" i="14"/>
  <c r="C45622" i="14"/>
  <c r="C45621" i="14"/>
  <c r="C45620" i="14"/>
  <c r="C45619" i="14"/>
  <c r="C45618" i="14"/>
  <c r="C45617" i="14"/>
  <c r="C45616" i="14"/>
  <c r="C45615" i="14"/>
  <c r="C45614" i="14"/>
  <c r="C45613" i="14"/>
  <c r="C45612" i="14"/>
  <c r="C45611" i="14"/>
  <c r="C45610" i="14"/>
  <c r="C45609" i="14"/>
  <c r="C45608" i="14"/>
  <c r="C45607" i="14"/>
  <c r="C45606" i="14"/>
  <c r="C45605" i="14"/>
  <c r="C45604" i="14"/>
  <c r="C45603" i="14"/>
  <c r="C45602" i="14"/>
  <c r="C45601" i="14"/>
  <c r="C45600" i="14"/>
  <c r="C45599" i="14"/>
  <c r="C45598" i="14"/>
  <c r="C45597" i="14"/>
  <c r="C45596" i="14"/>
  <c r="C45595" i="14"/>
  <c r="C45594" i="14"/>
  <c r="C45593" i="14"/>
  <c r="C45592" i="14"/>
  <c r="C45591" i="14"/>
  <c r="C45590" i="14"/>
  <c r="C45589" i="14"/>
  <c r="C45588" i="14"/>
  <c r="C45587" i="14"/>
  <c r="C45586" i="14"/>
  <c r="C45585" i="14"/>
  <c r="C45584" i="14"/>
  <c r="C45583" i="14"/>
  <c r="C45582" i="14"/>
  <c r="C45581" i="14"/>
  <c r="C45580" i="14"/>
  <c r="C45579" i="14"/>
  <c r="C45578" i="14"/>
  <c r="C45577" i="14"/>
  <c r="C45576" i="14"/>
  <c r="C45575" i="14"/>
  <c r="C45574" i="14"/>
  <c r="C45573" i="14"/>
  <c r="C45572" i="14"/>
  <c r="C45571" i="14"/>
  <c r="C45570" i="14"/>
  <c r="C45569" i="14"/>
  <c r="C45568" i="14"/>
  <c r="C45567" i="14"/>
  <c r="C45566" i="14"/>
  <c r="C45565" i="14"/>
  <c r="C45564" i="14"/>
  <c r="C45563" i="14"/>
  <c r="C45562" i="14"/>
  <c r="C45561" i="14"/>
  <c r="C45560" i="14"/>
  <c r="C45559" i="14"/>
  <c r="C45558" i="14"/>
  <c r="C45557" i="14"/>
  <c r="C45556" i="14"/>
  <c r="C45555" i="14"/>
  <c r="C45554" i="14"/>
  <c r="C45553" i="14"/>
  <c r="C45552" i="14"/>
  <c r="C45551" i="14"/>
  <c r="C45550" i="14"/>
  <c r="C45549" i="14"/>
  <c r="C45548" i="14"/>
  <c r="C45547" i="14"/>
  <c r="C45546" i="14"/>
  <c r="C45545" i="14"/>
  <c r="C45544" i="14"/>
  <c r="C45543" i="14"/>
  <c r="C45542" i="14"/>
  <c r="C45541" i="14"/>
  <c r="C45540" i="14"/>
  <c r="C45539" i="14"/>
  <c r="C45538" i="14"/>
  <c r="C45537" i="14"/>
  <c r="C45536" i="14"/>
  <c r="C45535" i="14"/>
  <c r="C45534" i="14"/>
  <c r="C45533" i="14"/>
  <c r="C45532" i="14"/>
  <c r="C45531" i="14"/>
  <c r="C45530" i="14"/>
  <c r="C45529" i="14"/>
  <c r="C45528" i="14"/>
  <c r="C45527" i="14"/>
  <c r="C45526" i="14"/>
  <c r="C45525" i="14"/>
  <c r="C45524" i="14"/>
  <c r="C45523" i="14"/>
  <c r="C45522" i="14"/>
  <c r="C45521" i="14"/>
  <c r="C45520" i="14"/>
  <c r="C45519" i="14"/>
  <c r="C45518" i="14"/>
  <c r="C45517" i="14"/>
  <c r="C45516" i="14"/>
  <c r="C45515" i="14"/>
  <c r="C45514" i="14"/>
  <c r="C45513" i="14"/>
  <c r="C45512" i="14"/>
  <c r="C45511" i="14"/>
  <c r="C45510" i="14"/>
  <c r="C45509" i="14"/>
  <c r="C45508" i="14"/>
  <c r="C45507" i="14"/>
  <c r="C45506" i="14"/>
  <c r="C45505" i="14"/>
  <c r="C45504" i="14"/>
  <c r="C45503" i="14"/>
  <c r="C45502" i="14"/>
  <c r="C45501" i="14"/>
  <c r="C45500" i="14"/>
  <c r="C45499" i="14"/>
  <c r="C45498" i="14"/>
  <c r="C45497" i="14"/>
  <c r="C45496" i="14"/>
  <c r="C45495" i="14"/>
  <c r="C45494" i="14"/>
  <c r="C45493" i="14"/>
  <c r="C45492" i="14"/>
  <c r="C45491" i="14"/>
  <c r="C45490" i="14"/>
  <c r="C45489" i="14"/>
  <c r="C45488" i="14"/>
  <c r="C45487" i="14"/>
  <c r="C45486" i="14"/>
  <c r="C45485" i="14"/>
  <c r="C45484" i="14"/>
  <c r="C45483" i="14"/>
  <c r="C45482" i="14"/>
  <c r="C45481" i="14"/>
  <c r="C45480" i="14"/>
  <c r="C45479" i="14"/>
  <c r="C45478" i="14"/>
  <c r="C45477" i="14"/>
  <c r="C45476" i="14"/>
  <c r="C45475" i="14"/>
  <c r="C45474" i="14"/>
  <c r="C45473" i="14"/>
  <c r="C45472" i="14"/>
  <c r="C45471" i="14"/>
  <c r="C45470" i="14"/>
  <c r="C45469" i="14"/>
  <c r="C45468" i="14"/>
  <c r="C45467" i="14"/>
  <c r="C45466" i="14"/>
  <c r="C45465" i="14"/>
  <c r="C45464" i="14"/>
  <c r="C45463" i="14"/>
  <c r="C45462" i="14"/>
  <c r="C45461" i="14"/>
  <c r="C45460" i="14"/>
  <c r="C45459" i="14"/>
  <c r="C45458" i="14"/>
  <c r="C45457" i="14"/>
  <c r="C45456" i="14"/>
  <c r="C45455" i="14"/>
  <c r="C45454" i="14"/>
  <c r="C45453" i="14"/>
  <c r="C45452" i="14"/>
  <c r="C45451" i="14"/>
  <c r="C45450" i="14"/>
  <c r="C45449" i="14"/>
  <c r="C45448" i="14"/>
  <c r="C45447" i="14"/>
  <c r="C45446" i="14"/>
  <c r="C45445" i="14"/>
  <c r="C45444" i="14"/>
  <c r="C45443" i="14"/>
  <c r="C45442" i="14"/>
  <c r="C45441" i="14"/>
  <c r="C45440" i="14"/>
  <c r="C45439" i="14"/>
  <c r="C45438" i="14"/>
  <c r="C45437" i="14"/>
  <c r="C45436" i="14"/>
  <c r="C45435" i="14"/>
  <c r="C45434" i="14"/>
  <c r="C45433" i="14"/>
  <c r="C45432" i="14"/>
  <c r="C45431" i="14"/>
  <c r="C45430" i="14"/>
  <c r="C45429" i="14"/>
  <c r="C45428" i="14"/>
  <c r="C45427" i="14"/>
  <c r="C45426" i="14"/>
  <c r="C45425" i="14"/>
  <c r="C45424" i="14"/>
  <c r="C45423" i="14"/>
  <c r="C45422" i="14"/>
  <c r="C45421" i="14"/>
  <c r="C45420" i="14"/>
  <c r="C45419" i="14"/>
  <c r="C45418" i="14"/>
  <c r="C45417" i="14"/>
  <c r="C45416" i="14"/>
  <c r="C45415" i="14"/>
  <c r="C45414" i="14"/>
  <c r="C45413" i="14"/>
  <c r="C45412" i="14"/>
  <c r="C45411" i="14"/>
  <c r="C45410" i="14"/>
  <c r="C45409" i="14"/>
  <c r="C45408" i="14"/>
  <c r="C45407" i="14"/>
  <c r="C45406" i="14"/>
  <c r="C45405" i="14"/>
  <c r="C45404" i="14"/>
  <c r="C45403" i="14"/>
  <c r="C45402" i="14"/>
  <c r="C45401" i="14"/>
  <c r="C45400" i="14"/>
  <c r="C45399" i="14"/>
  <c r="C45398" i="14"/>
  <c r="C45397" i="14"/>
  <c r="C45396" i="14"/>
  <c r="C45395" i="14"/>
  <c r="C45394" i="14"/>
  <c r="C45393" i="14"/>
  <c r="C45392" i="14"/>
  <c r="C45391" i="14"/>
  <c r="C45390" i="14"/>
  <c r="C45389" i="14"/>
  <c r="C45388" i="14"/>
  <c r="C45387" i="14"/>
  <c r="C45386" i="14"/>
  <c r="C45385" i="14"/>
  <c r="C45384" i="14"/>
  <c r="C45383" i="14"/>
  <c r="C45382" i="14"/>
  <c r="C45381" i="14"/>
  <c r="C45380" i="14"/>
  <c r="C45379" i="14"/>
  <c r="C45378" i="14"/>
  <c r="C45377" i="14"/>
  <c r="C45376" i="14"/>
  <c r="C45375" i="14"/>
  <c r="C45374" i="14"/>
  <c r="C45373" i="14"/>
  <c r="C45372" i="14"/>
  <c r="C45371" i="14"/>
  <c r="C45370" i="14"/>
  <c r="C45369" i="14"/>
  <c r="C45368" i="14"/>
  <c r="C45367" i="14"/>
  <c r="C45366" i="14"/>
  <c r="C45365" i="14"/>
  <c r="C45364" i="14"/>
  <c r="C45363" i="14"/>
  <c r="C45362" i="14"/>
  <c r="C45361" i="14"/>
  <c r="C45360" i="14"/>
  <c r="C45359" i="14"/>
  <c r="C45358" i="14"/>
  <c r="C45357" i="14"/>
  <c r="C45356" i="14"/>
  <c r="C45355" i="14"/>
  <c r="C45354" i="14"/>
  <c r="C45353" i="14"/>
  <c r="C45352" i="14"/>
  <c r="C45351" i="14"/>
  <c r="C45350" i="14"/>
  <c r="C45349" i="14"/>
  <c r="C45348" i="14"/>
  <c r="C45347" i="14"/>
  <c r="C45346" i="14"/>
  <c r="C45345" i="14"/>
  <c r="C45344" i="14"/>
  <c r="C45343" i="14"/>
  <c r="C45342" i="14"/>
  <c r="C45341" i="14"/>
  <c r="C45340" i="14"/>
  <c r="C45339" i="14"/>
  <c r="C45338" i="14"/>
  <c r="C45337" i="14"/>
  <c r="C45336" i="14"/>
  <c r="C45335" i="14"/>
  <c r="C45334" i="14"/>
  <c r="C45333" i="14"/>
  <c r="C45332" i="14"/>
  <c r="C45331" i="14"/>
  <c r="C45330" i="14"/>
  <c r="C45329" i="14"/>
  <c r="C45328" i="14"/>
  <c r="C45327" i="14"/>
  <c r="C45326" i="14"/>
  <c r="C45325" i="14"/>
  <c r="C45324" i="14"/>
  <c r="C45323" i="14"/>
  <c r="C45322" i="14"/>
  <c r="C45321" i="14"/>
  <c r="C45320" i="14"/>
  <c r="C45319" i="14"/>
  <c r="C45318" i="14"/>
  <c r="C45317" i="14"/>
  <c r="C45316" i="14"/>
  <c r="C45315" i="14"/>
  <c r="C45314" i="14"/>
  <c r="C45313" i="14"/>
  <c r="C45312" i="14"/>
  <c r="C45311" i="14"/>
  <c r="C45310" i="14"/>
  <c r="C45309" i="14"/>
  <c r="C45308" i="14"/>
  <c r="C45307" i="14"/>
  <c r="C45306" i="14"/>
  <c r="C45305" i="14"/>
  <c r="C45304" i="14"/>
  <c r="C45303" i="14"/>
  <c r="C45302" i="14"/>
  <c r="C45301" i="14"/>
  <c r="C45300" i="14"/>
  <c r="C45299" i="14"/>
  <c r="C45298" i="14"/>
  <c r="C45297" i="14"/>
  <c r="C45296" i="14"/>
  <c r="C45295" i="14"/>
  <c r="C45294" i="14"/>
  <c r="C45293" i="14"/>
  <c r="C45292" i="14"/>
  <c r="C45291" i="14"/>
  <c r="C45290" i="14"/>
  <c r="C45289" i="14"/>
  <c r="C45288" i="14"/>
  <c r="C45287" i="14"/>
  <c r="C45286" i="14"/>
  <c r="C45285" i="14"/>
  <c r="C45284" i="14"/>
  <c r="C45283" i="14"/>
  <c r="C45282" i="14"/>
  <c r="C45281" i="14"/>
  <c r="C45280" i="14"/>
  <c r="C45279" i="14"/>
  <c r="C45278" i="14"/>
  <c r="C45277" i="14"/>
  <c r="C45276" i="14"/>
  <c r="C45275" i="14"/>
  <c r="C45274" i="14"/>
  <c r="C45273" i="14"/>
  <c r="C45272" i="14"/>
  <c r="C45271" i="14"/>
  <c r="C45270" i="14"/>
  <c r="C45269" i="14"/>
  <c r="C45268" i="14"/>
  <c r="C45267" i="14"/>
  <c r="C45266" i="14"/>
  <c r="C45265" i="14"/>
  <c r="C45264" i="14"/>
  <c r="C45263" i="14"/>
  <c r="C45262" i="14"/>
  <c r="C45261" i="14"/>
  <c r="C45260" i="14"/>
  <c r="C45259" i="14"/>
  <c r="C45258" i="14"/>
  <c r="C45257" i="14"/>
  <c r="C45256" i="14"/>
  <c r="C45255" i="14"/>
  <c r="C45254" i="14"/>
  <c r="C45253" i="14"/>
  <c r="C45252" i="14"/>
  <c r="C45251" i="14"/>
  <c r="C45250" i="14"/>
  <c r="C45249" i="14"/>
  <c r="C45248" i="14"/>
  <c r="C45247" i="14"/>
  <c r="C45246" i="14"/>
  <c r="C45245" i="14"/>
  <c r="C45244" i="14"/>
  <c r="C45243" i="14"/>
  <c r="C45242" i="14"/>
  <c r="C45241" i="14"/>
  <c r="C45240" i="14"/>
  <c r="C45239" i="14"/>
  <c r="C45238" i="14"/>
  <c r="C45237" i="14"/>
  <c r="C45236" i="14"/>
  <c r="C45235" i="14"/>
  <c r="C45234" i="14"/>
  <c r="C45233" i="14"/>
  <c r="C45232" i="14"/>
  <c r="C45231" i="14"/>
  <c r="C45230" i="14"/>
  <c r="C45229" i="14"/>
  <c r="C45228" i="14"/>
  <c r="C45227" i="14"/>
  <c r="C45226" i="14"/>
  <c r="C45225" i="14"/>
  <c r="C45224" i="14"/>
  <c r="C45223" i="14"/>
  <c r="C45222" i="14"/>
  <c r="C45221" i="14"/>
  <c r="C45220" i="14"/>
  <c r="C45219" i="14"/>
  <c r="C45218" i="14"/>
  <c r="C45217" i="14"/>
  <c r="C45216" i="14"/>
  <c r="C45215" i="14"/>
  <c r="C45214" i="14"/>
  <c r="C45213" i="14"/>
  <c r="C45212" i="14"/>
  <c r="C45211" i="14"/>
  <c r="C45210" i="14"/>
  <c r="C45209" i="14"/>
  <c r="C45208" i="14"/>
  <c r="C45207" i="14"/>
  <c r="C45206" i="14"/>
  <c r="C45205" i="14"/>
  <c r="C45204" i="14"/>
  <c r="C45203" i="14"/>
  <c r="C45202" i="14"/>
  <c r="C45201" i="14"/>
  <c r="C45200" i="14"/>
  <c r="C45199" i="14"/>
  <c r="C45198" i="14"/>
  <c r="C45197" i="14"/>
  <c r="C45196" i="14"/>
  <c r="C45195" i="14"/>
  <c r="C45194" i="14"/>
  <c r="C45193" i="14"/>
  <c r="C45192" i="14"/>
  <c r="C45191" i="14"/>
  <c r="C45190" i="14"/>
  <c r="C45189" i="14"/>
  <c r="C45188" i="14"/>
  <c r="C45187" i="14"/>
  <c r="C45186" i="14"/>
  <c r="C45185" i="14"/>
  <c r="C45184" i="14"/>
  <c r="C45183" i="14"/>
  <c r="C45182" i="14"/>
  <c r="C45181" i="14"/>
  <c r="C45180" i="14"/>
  <c r="C45179" i="14"/>
  <c r="C45178" i="14"/>
  <c r="C45177" i="14"/>
  <c r="C45176" i="14"/>
  <c r="C45175" i="14"/>
  <c r="C45174" i="14"/>
  <c r="C45173" i="14"/>
  <c r="C45172" i="14"/>
  <c r="C45171" i="14"/>
  <c r="C45170" i="14"/>
  <c r="C45169" i="14"/>
  <c r="C45168" i="14"/>
  <c r="C45167" i="14"/>
  <c r="C45166" i="14"/>
  <c r="C45165" i="14"/>
  <c r="C45164" i="14"/>
  <c r="C45163" i="14"/>
  <c r="C45162" i="14"/>
  <c r="C45161" i="14"/>
  <c r="C45160" i="14"/>
  <c r="C45159" i="14"/>
  <c r="C45158" i="14"/>
  <c r="C45157" i="14"/>
  <c r="C45156" i="14"/>
  <c r="C45155" i="14"/>
  <c r="C45154" i="14"/>
  <c r="C45153" i="14"/>
  <c r="C45152" i="14"/>
  <c r="C45151" i="14"/>
  <c r="C45150" i="14"/>
  <c r="C45149" i="14"/>
  <c r="C45148" i="14"/>
  <c r="C45147" i="14"/>
  <c r="C45146" i="14"/>
  <c r="C45145" i="14"/>
  <c r="C45144" i="14"/>
  <c r="C45143" i="14"/>
  <c r="C45142" i="14"/>
  <c r="C45141" i="14"/>
  <c r="C45140" i="14"/>
  <c r="C45139" i="14"/>
  <c r="C45138" i="14"/>
  <c r="C45137" i="14"/>
  <c r="C45136" i="14"/>
  <c r="C45135" i="14"/>
  <c r="C45134" i="14"/>
  <c r="C45133" i="14"/>
  <c r="C45132" i="14"/>
  <c r="C45131" i="14"/>
  <c r="C45130" i="14"/>
  <c r="C45129" i="14"/>
  <c r="C45128" i="14"/>
  <c r="C45127" i="14"/>
  <c r="C45126" i="14"/>
  <c r="C45125" i="14"/>
  <c r="C45124" i="14"/>
  <c r="C45123" i="14"/>
  <c r="C45122" i="14"/>
  <c r="C45121" i="14"/>
  <c r="C45120" i="14"/>
  <c r="C45119" i="14"/>
  <c r="C45118" i="14"/>
  <c r="C45117" i="14"/>
  <c r="C45116" i="14"/>
  <c r="C45115" i="14"/>
  <c r="C45114" i="14"/>
  <c r="C45113" i="14"/>
  <c r="C45112" i="14"/>
  <c r="C45111" i="14"/>
  <c r="C45110" i="14"/>
  <c r="C45109" i="14"/>
  <c r="C45108" i="14"/>
  <c r="C45107" i="14"/>
  <c r="C45106" i="14"/>
  <c r="C45105" i="14"/>
  <c r="C45104" i="14"/>
  <c r="C45103" i="14"/>
  <c r="C45102" i="14"/>
  <c r="C45101" i="14"/>
  <c r="C45100" i="14"/>
  <c r="C45099" i="14"/>
  <c r="C45098" i="14"/>
  <c r="C45097" i="14"/>
  <c r="C45096" i="14"/>
  <c r="C45095" i="14"/>
  <c r="C45094" i="14"/>
  <c r="C45093" i="14"/>
  <c r="C45092" i="14"/>
  <c r="C45091" i="14"/>
  <c r="C45090" i="14"/>
  <c r="C45089" i="14"/>
  <c r="C45088" i="14"/>
  <c r="C45087" i="14"/>
  <c r="C45086" i="14"/>
  <c r="C45085" i="14"/>
  <c r="C45084" i="14"/>
  <c r="C45083" i="14"/>
  <c r="C45082" i="14"/>
  <c r="C45081" i="14"/>
  <c r="C45080" i="14"/>
  <c r="C45079" i="14"/>
  <c r="C45078" i="14"/>
  <c r="C45077" i="14"/>
  <c r="C45076" i="14"/>
  <c r="C45075" i="14"/>
  <c r="C45074" i="14"/>
  <c r="C45073" i="14"/>
  <c r="C45072" i="14"/>
  <c r="C45071" i="14"/>
  <c r="C45070" i="14"/>
  <c r="C45069" i="14"/>
  <c r="C45068" i="14"/>
  <c r="C45067" i="14"/>
  <c r="C45066" i="14"/>
  <c r="C45065" i="14"/>
  <c r="C45064" i="14"/>
  <c r="C45063" i="14"/>
  <c r="C45062" i="14"/>
  <c r="C45061" i="14"/>
  <c r="C45060" i="14"/>
  <c r="C45059" i="14"/>
  <c r="C45058" i="14"/>
  <c r="C45057" i="14"/>
  <c r="C45056" i="14"/>
  <c r="C45055" i="14"/>
  <c r="C45054" i="14"/>
  <c r="C45053" i="14"/>
  <c r="C45052" i="14"/>
  <c r="C45051" i="14"/>
  <c r="C45050" i="14"/>
  <c r="C45049" i="14"/>
  <c r="C45048" i="14"/>
  <c r="C45047" i="14"/>
  <c r="C45046" i="14"/>
  <c r="C45045" i="14"/>
  <c r="C45044" i="14"/>
  <c r="C45043" i="14"/>
  <c r="C45042" i="14"/>
  <c r="C45041" i="14"/>
  <c r="C45040" i="14"/>
  <c r="C45039" i="14"/>
  <c r="C45038" i="14"/>
  <c r="C45037" i="14"/>
  <c r="C45036" i="14"/>
  <c r="C45035" i="14"/>
  <c r="C45034" i="14"/>
  <c r="C45033" i="14"/>
  <c r="C45032" i="14"/>
  <c r="C45031" i="14"/>
  <c r="C45030" i="14"/>
  <c r="C45029" i="14"/>
  <c r="C45028" i="14"/>
  <c r="C45027" i="14"/>
  <c r="C45026" i="14"/>
  <c r="C45025" i="14"/>
  <c r="C45024" i="14"/>
  <c r="C45023" i="14"/>
  <c r="C45022" i="14"/>
  <c r="C45021" i="14"/>
  <c r="C45020" i="14"/>
  <c r="C45019" i="14"/>
  <c r="C45018" i="14"/>
  <c r="C45017" i="14"/>
  <c r="C45016" i="14"/>
  <c r="C45015" i="14"/>
  <c r="C45014" i="14"/>
  <c r="C45013" i="14"/>
  <c r="C45012" i="14"/>
  <c r="C45011" i="14"/>
  <c r="C45010" i="14"/>
  <c r="C45009" i="14"/>
  <c r="C45008" i="14"/>
  <c r="C45007" i="14"/>
  <c r="C45006" i="14"/>
  <c r="C45005" i="14"/>
  <c r="C45004" i="14"/>
  <c r="C45003" i="14"/>
  <c r="C45002" i="14"/>
  <c r="C45001" i="14"/>
  <c r="C45000" i="14"/>
  <c r="C44999" i="14"/>
  <c r="C44998" i="14"/>
  <c r="C44997" i="14"/>
  <c r="C44996" i="14"/>
  <c r="C44995" i="14"/>
  <c r="C44994" i="14"/>
  <c r="C44993" i="14"/>
  <c r="C44992" i="14"/>
  <c r="C44991" i="14"/>
  <c r="C44990" i="14"/>
  <c r="C44989" i="14"/>
  <c r="C44988" i="14"/>
  <c r="C44987" i="14"/>
  <c r="C44986" i="14"/>
  <c r="C44985" i="14"/>
  <c r="C44984" i="14"/>
  <c r="C44983" i="14"/>
  <c r="C44982" i="14"/>
  <c r="C44981" i="14"/>
  <c r="C44980" i="14"/>
  <c r="C44979" i="14"/>
  <c r="C44978" i="14"/>
  <c r="C44977" i="14"/>
  <c r="C44976" i="14"/>
  <c r="C44975" i="14"/>
  <c r="C44974" i="14"/>
  <c r="C44973" i="14"/>
  <c r="C44972" i="14"/>
  <c r="C44971" i="14"/>
  <c r="C44970" i="14"/>
  <c r="C44969" i="14"/>
  <c r="C44968" i="14"/>
  <c r="C44967" i="14"/>
  <c r="C44966" i="14"/>
  <c r="C44965" i="14"/>
  <c r="C44964" i="14"/>
  <c r="C44963" i="14"/>
  <c r="C44962" i="14"/>
  <c r="C44961" i="14"/>
  <c r="C44960" i="14"/>
  <c r="C44959" i="14"/>
  <c r="C44958" i="14"/>
  <c r="C44957" i="14"/>
  <c r="C44956" i="14"/>
  <c r="C44955" i="14"/>
  <c r="C44954" i="14"/>
  <c r="C44953" i="14"/>
  <c r="C44952" i="14"/>
  <c r="C44951" i="14"/>
  <c r="C44950" i="14"/>
  <c r="C44949" i="14"/>
  <c r="C44948" i="14"/>
  <c r="C44947" i="14"/>
  <c r="C44946" i="14"/>
  <c r="C44945" i="14"/>
  <c r="C44944" i="14"/>
  <c r="C44943" i="14"/>
  <c r="C44942" i="14"/>
  <c r="C44941" i="14"/>
  <c r="C44940" i="14"/>
  <c r="C44939" i="14"/>
  <c r="C44938" i="14"/>
  <c r="C44937" i="14"/>
  <c r="C44936" i="14"/>
  <c r="C44935" i="14"/>
  <c r="C44934" i="14"/>
  <c r="C44933" i="14"/>
  <c r="C44932" i="14"/>
  <c r="C44931" i="14"/>
  <c r="C44930" i="14"/>
  <c r="C44929" i="14"/>
  <c r="C44928" i="14"/>
  <c r="C44927" i="14"/>
  <c r="C44926" i="14"/>
  <c r="C44925" i="14"/>
  <c r="C44924" i="14"/>
  <c r="C44923" i="14"/>
  <c r="C44922" i="14"/>
  <c r="C44921" i="14"/>
  <c r="C44920" i="14"/>
  <c r="C44919" i="14"/>
  <c r="C44918" i="14"/>
  <c r="C44917" i="14"/>
  <c r="C44916" i="14"/>
  <c r="C44915" i="14"/>
  <c r="C44914" i="14"/>
  <c r="C44913" i="14"/>
  <c r="C44912" i="14"/>
  <c r="C44911" i="14"/>
  <c r="C44910" i="14"/>
  <c r="C44909" i="14"/>
  <c r="C44908" i="14"/>
  <c r="C44907" i="14"/>
  <c r="C44906" i="14"/>
  <c r="C44905" i="14"/>
  <c r="C44904" i="14"/>
  <c r="C44903" i="14"/>
  <c r="C44902" i="14"/>
  <c r="C44901" i="14"/>
  <c r="C44900" i="14"/>
  <c r="C44899" i="14"/>
  <c r="C44898" i="14"/>
  <c r="C44897" i="14"/>
  <c r="C44896" i="14"/>
  <c r="C44895" i="14"/>
  <c r="C44894" i="14"/>
  <c r="C44893" i="14"/>
  <c r="C44892" i="14"/>
  <c r="C44891" i="14"/>
  <c r="C44890" i="14"/>
  <c r="C44889" i="14"/>
  <c r="C44888" i="14"/>
  <c r="C44887" i="14"/>
  <c r="C44886" i="14"/>
  <c r="C44885" i="14"/>
  <c r="C44884" i="14"/>
  <c r="C44883" i="14"/>
  <c r="C44882" i="14"/>
  <c r="C44881" i="14"/>
  <c r="C44880" i="14"/>
  <c r="C44879" i="14"/>
  <c r="C44878" i="14"/>
  <c r="C44877" i="14"/>
  <c r="C44876" i="14"/>
  <c r="C44875" i="14"/>
  <c r="C44874" i="14"/>
  <c r="C44873" i="14"/>
  <c r="C44872" i="14"/>
  <c r="C44871" i="14"/>
  <c r="C44870" i="14"/>
  <c r="C44869" i="14"/>
  <c r="C44868" i="14"/>
  <c r="C44867" i="14"/>
  <c r="C44866" i="14"/>
  <c r="C44865" i="14"/>
  <c r="C44864" i="14"/>
  <c r="C44863" i="14"/>
  <c r="C44862" i="14"/>
  <c r="C44861" i="14"/>
  <c r="C44860" i="14"/>
  <c r="C44859" i="14"/>
  <c r="C44858" i="14"/>
  <c r="C44857" i="14"/>
  <c r="C44856" i="14"/>
  <c r="C44855" i="14"/>
  <c r="C44854" i="14"/>
  <c r="C44853" i="14"/>
  <c r="C44852" i="14"/>
  <c r="C44851" i="14"/>
  <c r="C44850" i="14"/>
  <c r="C44849" i="14"/>
  <c r="C44848" i="14"/>
  <c r="C44847" i="14"/>
  <c r="C44846" i="14"/>
  <c r="C44845" i="14"/>
  <c r="C44844" i="14"/>
  <c r="C44843" i="14"/>
  <c r="C44842" i="14"/>
  <c r="C44841" i="14"/>
  <c r="C44840" i="14"/>
  <c r="C44839" i="14"/>
  <c r="C44838" i="14"/>
  <c r="C44837" i="14"/>
  <c r="C44836" i="14"/>
  <c r="C44835" i="14"/>
  <c r="C44834" i="14"/>
  <c r="C44833" i="14"/>
  <c r="C44832" i="14"/>
  <c r="C44831" i="14"/>
  <c r="C44830" i="14"/>
  <c r="C44829" i="14"/>
  <c r="C44828" i="14"/>
  <c r="C44827" i="14"/>
  <c r="C44826" i="14"/>
  <c r="C44825" i="14"/>
  <c r="C44824" i="14"/>
  <c r="C44823" i="14"/>
  <c r="C44822" i="14"/>
  <c r="C44821" i="14"/>
  <c r="C44820" i="14"/>
  <c r="C44819" i="14"/>
  <c r="C44818" i="14"/>
  <c r="C44817" i="14"/>
  <c r="C44816" i="14"/>
  <c r="C44815" i="14"/>
  <c r="C44814" i="14"/>
  <c r="C44813" i="14"/>
  <c r="C44812" i="14"/>
  <c r="C44811" i="14"/>
  <c r="C44810" i="14"/>
  <c r="C44809" i="14"/>
  <c r="C44808" i="14"/>
  <c r="C44807" i="14"/>
  <c r="C44806" i="14"/>
  <c r="C44805" i="14"/>
  <c r="C44804" i="14"/>
  <c r="C44803" i="14"/>
  <c r="C44802" i="14"/>
  <c r="C44801" i="14"/>
  <c r="C44800" i="14"/>
  <c r="C44799" i="14"/>
  <c r="C44798" i="14"/>
  <c r="C44797" i="14"/>
  <c r="C44796" i="14"/>
  <c r="C44795" i="14"/>
  <c r="C44794" i="14"/>
  <c r="C44793" i="14"/>
  <c r="C44792" i="14"/>
  <c r="C44791" i="14"/>
  <c r="C44790" i="14"/>
  <c r="C44789" i="14"/>
  <c r="C44788" i="14"/>
  <c r="C44787" i="14"/>
  <c r="C44786" i="14"/>
  <c r="C44785" i="14"/>
  <c r="C44784" i="14"/>
  <c r="C44783" i="14"/>
  <c r="C44782" i="14"/>
  <c r="C44781" i="14"/>
  <c r="C44780" i="14"/>
  <c r="C44779" i="14"/>
  <c r="C44778" i="14"/>
  <c r="C44777" i="14"/>
  <c r="C44776" i="14"/>
  <c r="C44775" i="14"/>
  <c r="C44774" i="14"/>
  <c r="C44773" i="14"/>
  <c r="C44772" i="14"/>
  <c r="C44771" i="14"/>
  <c r="C44770" i="14"/>
  <c r="C44769" i="14"/>
  <c r="C44768" i="14"/>
  <c r="C44767" i="14"/>
  <c r="C44766" i="14"/>
  <c r="C44765" i="14"/>
  <c r="C44764" i="14"/>
  <c r="C44763" i="14"/>
  <c r="C44762" i="14"/>
  <c r="C44761" i="14"/>
  <c r="C44760" i="14"/>
  <c r="C44759" i="14"/>
  <c r="C44758" i="14"/>
  <c r="C44757" i="14"/>
  <c r="C44756" i="14"/>
  <c r="C44755" i="14"/>
  <c r="C44754" i="14"/>
  <c r="C44753" i="14"/>
  <c r="C44752" i="14"/>
  <c r="C44751" i="14"/>
  <c r="C44750" i="14"/>
  <c r="C44749" i="14"/>
  <c r="C44748" i="14"/>
  <c r="C44747" i="14"/>
  <c r="C44746" i="14"/>
  <c r="C44745" i="14"/>
  <c r="C44744" i="14"/>
  <c r="C44743" i="14"/>
  <c r="C44742" i="14"/>
  <c r="C44741" i="14"/>
  <c r="C44740" i="14"/>
  <c r="C44739" i="14"/>
  <c r="C44738" i="14"/>
  <c r="C44737" i="14"/>
  <c r="C44736" i="14"/>
  <c r="C44735" i="14"/>
  <c r="C44734" i="14"/>
  <c r="C44733" i="14"/>
  <c r="C44732" i="14"/>
  <c r="C44731" i="14"/>
  <c r="C44730" i="14"/>
  <c r="C44729" i="14"/>
  <c r="C44728" i="14"/>
  <c r="C44727" i="14"/>
  <c r="C44726" i="14"/>
  <c r="C44725" i="14"/>
  <c r="C44724" i="14"/>
  <c r="C44723" i="14"/>
  <c r="C44722" i="14"/>
  <c r="C44721" i="14"/>
  <c r="C44720" i="14"/>
  <c r="C44719" i="14"/>
  <c r="C44718" i="14"/>
  <c r="C44717" i="14"/>
  <c r="C44716" i="14"/>
  <c r="C44715" i="14"/>
  <c r="C44714" i="14"/>
  <c r="C44713" i="14"/>
  <c r="C44712" i="14"/>
  <c r="C44711" i="14"/>
  <c r="C44710" i="14"/>
  <c r="C44709" i="14"/>
  <c r="C44708" i="14"/>
  <c r="C44707" i="14"/>
  <c r="C44706" i="14"/>
  <c r="C44705" i="14"/>
  <c r="C44704" i="14"/>
  <c r="C44703" i="14"/>
  <c r="C44702" i="14"/>
  <c r="C44701" i="14"/>
  <c r="C44700" i="14"/>
  <c r="C44699" i="14"/>
  <c r="C44698" i="14"/>
  <c r="C44697" i="14"/>
  <c r="C44696" i="14"/>
  <c r="C44695" i="14"/>
  <c r="C44694" i="14"/>
  <c r="C44693" i="14"/>
  <c r="C44692" i="14"/>
  <c r="C44691" i="14"/>
  <c r="C44690" i="14"/>
  <c r="C44689" i="14"/>
  <c r="C44688" i="14"/>
  <c r="C44687" i="14"/>
  <c r="C44686" i="14"/>
  <c r="C44685" i="14"/>
  <c r="C44684" i="14"/>
  <c r="C44683" i="14"/>
  <c r="C44682" i="14"/>
  <c r="C44681" i="14"/>
  <c r="C44680" i="14"/>
  <c r="C44679" i="14"/>
  <c r="C44678" i="14"/>
  <c r="C44677" i="14"/>
  <c r="C44676" i="14"/>
  <c r="C44675" i="14"/>
  <c r="C44674" i="14"/>
  <c r="C44673" i="14"/>
  <c r="C44672" i="14"/>
  <c r="C44671" i="14"/>
  <c r="C44670" i="14"/>
  <c r="C44669" i="14"/>
  <c r="C44668" i="14"/>
  <c r="C44667" i="14"/>
  <c r="C44666" i="14"/>
  <c r="C44665" i="14"/>
  <c r="C44664" i="14"/>
  <c r="C44663" i="14"/>
  <c r="C44662" i="14"/>
  <c r="C44661" i="14"/>
  <c r="C44660" i="14"/>
  <c r="C44659" i="14"/>
  <c r="C44658" i="14"/>
  <c r="C44657" i="14"/>
  <c r="C44656" i="14"/>
  <c r="C44655" i="14"/>
  <c r="C44654" i="14"/>
  <c r="C44653" i="14"/>
  <c r="C44652" i="14"/>
  <c r="C44651" i="14"/>
  <c r="C44650" i="14"/>
  <c r="C44649" i="14"/>
  <c r="C44648" i="14"/>
  <c r="C44647" i="14"/>
  <c r="C44646" i="14"/>
  <c r="C44645" i="14"/>
  <c r="C44644" i="14"/>
  <c r="C44643" i="14"/>
  <c r="C44642" i="14"/>
  <c r="C44641" i="14"/>
  <c r="C44640" i="14"/>
  <c r="C44639" i="14"/>
  <c r="C44638" i="14"/>
  <c r="C44637" i="14"/>
  <c r="C44636" i="14"/>
  <c r="C44635" i="14"/>
  <c r="C44634" i="14"/>
  <c r="C44633" i="14"/>
  <c r="C44632" i="14"/>
  <c r="C44631" i="14"/>
  <c r="C44630" i="14"/>
  <c r="C44629" i="14"/>
  <c r="C44628" i="14"/>
  <c r="C44627" i="14"/>
  <c r="C44626" i="14"/>
  <c r="C44625" i="14"/>
  <c r="C44624" i="14"/>
  <c r="C44623" i="14"/>
  <c r="C44622" i="14"/>
  <c r="C44621" i="14"/>
  <c r="C44620" i="14"/>
  <c r="C44619" i="14"/>
  <c r="C44618" i="14"/>
  <c r="C44617" i="14"/>
  <c r="C44616" i="14"/>
  <c r="C44615" i="14"/>
  <c r="C44614" i="14"/>
  <c r="C44613" i="14"/>
  <c r="C44612" i="14"/>
  <c r="C44611" i="14"/>
  <c r="C44610" i="14"/>
  <c r="C44609" i="14"/>
  <c r="C44608" i="14"/>
  <c r="C44607" i="14"/>
  <c r="C44606" i="14"/>
  <c r="C44605" i="14"/>
  <c r="C44604" i="14"/>
  <c r="C44603" i="14"/>
  <c r="C44602" i="14"/>
  <c r="C44601" i="14"/>
  <c r="C44600" i="14"/>
  <c r="C44599" i="14"/>
  <c r="C44598" i="14"/>
  <c r="C44597" i="14"/>
  <c r="C44596" i="14"/>
  <c r="C44595" i="14"/>
  <c r="C44594" i="14"/>
  <c r="C44593" i="14"/>
  <c r="C44592" i="14"/>
  <c r="C44591" i="14"/>
  <c r="C44590" i="14"/>
  <c r="C44589" i="14"/>
  <c r="C44588" i="14"/>
  <c r="C44587" i="14"/>
  <c r="C44586" i="14"/>
  <c r="C44585" i="14"/>
  <c r="C44584" i="14"/>
  <c r="C44583" i="14"/>
  <c r="C44582" i="14"/>
  <c r="C44581" i="14"/>
  <c r="C44580" i="14"/>
  <c r="C44579" i="14"/>
  <c r="C44578" i="14"/>
  <c r="C44577" i="14"/>
  <c r="C44576" i="14"/>
  <c r="C44575" i="14"/>
  <c r="C44574" i="14"/>
  <c r="C44573" i="14"/>
  <c r="C44572" i="14"/>
  <c r="C44571" i="14"/>
  <c r="C44570" i="14"/>
  <c r="C44569" i="14"/>
  <c r="C44568" i="14"/>
  <c r="C44567" i="14"/>
  <c r="C44566" i="14"/>
  <c r="C44565" i="14"/>
  <c r="C44564" i="14"/>
  <c r="C44563" i="14"/>
  <c r="C44562" i="14"/>
  <c r="C44561" i="14"/>
  <c r="C44560" i="14"/>
  <c r="C44559" i="14"/>
  <c r="C44558" i="14"/>
  <c r="C44557" i="14"/>
  <c r="C44556" i="14"/>
  <c r="C44555" i="14"/>
  <c r="C44554" i="14"/>
  <c r="C44553" i="14"/>
  <c r="C44552" i="14"/>
  <c r="C44551" i="14"/>
  <c r="C44550" i="14"/>
  <c r="C44549" i="14"/>
  <c r="C44548" i="14"/>
  <c r="C44547" i="14"/>
  <c r="C44546" i="14"/>
  <c r="C44545" i="14"/>
  <c r="C44544" i="14"/>
  <c r="C44543" i="14"/>
  <c r="C44542" i="14"/>
  <c r="C44541" i="14"/>
  <c r="C44540" i="14"/>
  <c r="C44539" i="14"/>
  <c r="C44538" i="14"/>
  <c r="C44537" i="14"/>
  <c r="C44536" i="14"/>
  <c r="C44535" i="14"/>
  <c r="C44534" i="14"/>
  <c r="C44533" i="14"/>
  <c r="C44532" i="14"/>
  <c r="C44531" i="14"/>
  <c r="C44530" i="14"/>
  <c r="C44529" i="14"/>
  <c r="C44528" i="14"/>
  <c r="C44527" i="14"/>
  <c r="C44526" i="14"/>
  <c r="C44525" i="14"/>
  <c r="C44524" i="14"/>
  <c r="C44523" i="14"/>
  <c r="C44522" i="14"/>
  <c r="C44521" i="14"/>
  <c r="C44520" i="14"/>
  <c r="C44519" i="14"/>
  <c r="C44518" i="14"/>
  <c r="C44517" i="14"/>
  <c r="C44516" i="14"/>
  <c r="C44515" i="14"/>
  <c r="C44514" i="14"/>
  <c r="C44513" i="14"/>
  <c r="C44512" i="14"/>
  <c r="C44511" i="14"/>
  <c r="C44510" i="14"/>
  <c r="C44509" i="14"/>
  <c r="C44508" i="14"/>
  <c r="C44507" i="14"/>
  <c r="C44506" i="14"/>
  <c r="C44505" i="14"/>
  <c r="C44504" i="14"/>
  <c r="C44503" i="14"/>
  <c r="C44502" i="14"/>
  <c r="C44501" i="14"/>
  <c r="C44500" i="14"/>
  <c r="C44499" i="14"/>
  <c r="C44498" i="14"/>
  <c r="C44497" i="14"/>
  <c r="C44496" i="14"/>
  <c r="C44495" i="14"/>
  <c r="C44494" i="14"/>
  <c r="C44493" i="14"/>
  <c r="C44492" i="14"/>
  <c r="C44491" i="14"/>
  <c r="C44490" i="14"/>
  <c r="C44489" i="14"/>
  <c r="C44488" i="14"/>
  <c r="C44487" i="14"/>
  <c r="C44486" i="14"/>
  <c r="C44485" i="14"/>
  <c r="C44484" i="14"/>
  <c r="C44483" i="14"/>
  <c r="C44482" i="14"/>
  <c r="C44481" i="14"/>
  <c r="C44480" i="14"/>
  <c r="C44479" i="14"/>
  <c r="C44478" i="14"/>
  <c r="C44477" i="14"/>
  <c r="C44476" i="14"/>
  <c r="C44475" i="14"/>
  <c r="C44474" i="14"/>
  <c r="C44473" i="14"/>
  <c r="C44472" i="14"/>
  <c r="C44471" i="14"/>
  <c r="C44470" i="14"/>
  <c r="C44469" i="14"/>
  <c r="C44468" i="14"/>
  <c r="C44467" i="14"/>
  <c r="C44466" i="14"/>
  <c r="C44465" i="14"/>
  <c r="C44464" i="14"/>
  <c r="C44463" i="14"/>
  <c r="C44462" i="14"/>
  <c r="C44461" i="14"/>
  <c r="C44460" i="14"/>
  <c r="C44459" i="14"/>
  <c r="C44458" i="14"/>
  <c r="C44457" i="14"/>
  <c r="C44456" i="14"/>
  <c r="C44455" i="14"/>
  <c r="C44454" i="14"/>
  <c r="C44453" i="14"/>
  <c r="C44452" i="14"/>
  <c r="C44451" i="14"/>
  <c r="C44450" i="14"/>
  <c r="C44449" i="14"/>
  <c r="C44448" i="14"/>
  <c r="C44447" i="14"/>
  <c r="C44446" i="14"/>
  <c r="C44445" i="14"/>
  <c r="C44444" i="14"/>
  <c r="C44443" i="14"/>
  <c r="C44442" i="14"/>
  <c r="C44441" i="14"/>
  <c r="C44440" i="14"/>
  <c r="C44439" i="14"/>
  <c r="C44438" i="14"/>
  <c r="C44437" i="14"/>
  <c r="C44436" i="14"/>
  <c r="C44435" i="14"/>
  <c r="C44434" i="14"/>
  <c r="C44433" i="14"/>
  <c r="C44432" i="14"/>
  <c r="C44431" i="14"/>
  <c r="C44430" i="14"/>
  <c r="C44429" i="14"/>
  <c r="C44428" i="14"/>
  <c r="C44427" i="14"/>
  <c r="C44426" i="14"/>
  <c r="C44425" i="14"/>
  <c r="C44424" i="14"/>
  <c r="C44423" i="14"/>
  <c r="C44422" i="14"/>
  <c r="C44421" i="14"/>
  <c r="C44420" i="14"/>
  <c r="C44419" i="14"/>
  <c r="C44418" i="14"/>
  <c r="C44417" i="14"/>
  <c r="C44416" i="14"/>
  <c r="C44415" i="14"/>
  <c r="C44414" i="14"/>
  <c r="C44413" i="14"/>
  <c r="C44412" i="14"/>
  <c r="C44411" i="14"/>
  <c r="C44410" i="14"/>
  <c r="C44409" i="14"/>
  <c r="C44408" i="14"/>
  <c r="C44407" i="14"/>
  <c r="C44406" i="14"/>
  <c r="C44405" i="14"/>
  <c r="C44404" i="14"/>
  <c r="C44403" i="14"/>
  <c r="C44402" i="14"/>
  <c r="C44401" i="14"/>
  <c r="C44400" i="14"/>
  <c r="C44399" i="14"/>
  <c r="C44398" i="14"/>
  <c r="C44397" i="14"/>
  <c r="C44396" i="14"/>
  <c r="C44395" i="14"/>
  <c r="C44394" i="14"/>
  <c r="C44393" i="14"/>
  <c r="C44392" i="14"/>
  <c r="C44391" i="14"/>
  <c r="C44390" i="14"/>
  <c r="C44389" i="14"/>
  <c r="C44388" i="14"/>
  <c r="C44387" i="14"/>
  <c r="C44386" i="14"/>
  <c r="C44385" i="14"/>
  <c r="C44384" i="14"/>
  <c r="C44383" i="14"/>
  <c r="C44382" i="14"/>
  <c r="C44381" i="14"/>
  <c r="C44380" i="14"/>
  <c r="C44379" i="14"/>
  <c r="C44378" i="14"/>
  <c r="C44377" i="14"/>
  <c r="C44376" i="14"/>
  <c r="C44375" i="14"/>
  <c r="C44374" i="14"/>
  <c r="C44373" i="14"/>
  <c r="C44372" i="14"/>
  <c r="C44371" i="14"/>
  <c r="C44370" i="14"/>
  <c r="C44369" i="14"/>
  <c r="C44368" i="14"/>
  <c r="C44367" i="14"/>
  <c r="C44366" i="14"/>
  <c r="C44365" i="14"/>
  <c r="C44364" i="14"/>
  <c r="C44363" i="14"/>
  <c r="C44362" i="14"/>
  <c r="C44361" i="14"/>
  <c r="C44360" i="14"/>
  <c r="C44359" i="14"/>
  <c r="C44358" i="14"/>
  <c r="C44357" i="14"/>
  <c r="C44356" i="14"/>
  <c r="C44355" i="14"/>
  <c r="C44354" i="14"/>
  <c r="C44353" i="14"/>
  <c r="C44352" i="14"/>
  <c r="C44351" i="14"/>
  <c r="C44350" i="14"/>
  <c r="C44349" i="14"/>
  <c r="C44348" i="14"/>
  <c r="C44347" i="14"/>
  <c r="C44346" i="14"/>
  <c r="C44345" i="14"/>
  <c r="C44344" i="14"/>
  <c r="C44343" i="14"/>
  <c r="C44342" i="14"/>
  <c r="C44341" i="14"/>
  <c r="C44340" i="14"/>
  <c r="C44339" i="14"/>
  <c r="C44338" i="14"/>
  <c r="C44337" i="14"/>
  <c r="C44336" i="14"/>
  <c r="C44335" i="14"/>
  <c r="C44334" i="14"/>
  <c r="C44333" i="14"/>
  <c r="C44332" i="14"/>
  <c r="C44331" i="14"/>
  <c r="C44330" i="14"/>
  <c r="C44329" i="14"/>
  <c r="C44328" i="14"/>
  <c r="C44327" i="14"/>
  <c r="C44326" i="14"/>
  <c r="C44325" i="14"/>
  <c r="C44324" i="14"/>
  <c r="C44323" i="14"/>
  <c r="C44322" i="14"/>
  <c r="C44321" i="14"/>
  <c r="C44320" i="14"/>
  <c r="C44319" i="14"/>
  <c r="C44318" i="14"/>
  <c r="C44317" i="14"/>
  <c r="C44316" i="14"/>
  <c r="C44315" i="14"/>
  <c r="C44314" i="14"/>
  <c r="C44313" i="14"/>
  <c r="C44312" i="14"/>
  <c r="C44311" i="14"/>
  <c r="C44310" i="14"/>
  <c r="C44309" i="14"/>
  <c r="C44308" i="14"/>
  <c r="C44307" i="14"/>
  <c r="C44306" i="14"/>
  <c r="C44305" i="14"/>
  <c r="C44304" i="14"/>
  <c r="C44303" i="14"/>
  <c r="C44302" i="14"/>
  <c r="C44301" i="14"/>
  <c r="C44300" i="14"/>
  <c r="C44299" i="14"/>
  <c r="C44298" i="14"/>
  <c r="C44297" i="14"/>
  <c r="C44296" i="14"/>
  <c r="C44295" i="14"/>
  <c r="C44294" i="14"/>
  <c r="C44293" i="14"/>
  <c r="C44292" i="14"/>
  <c r="C44291" i="14"/>
  <c r="C44290" i="14"/>
  <c r="C44289" i="14"/>
  <c r="C44288" i="14"/>
  <c r="C44287" i="14"/>
  <c r="C44286" i="14"/>
  <c r="C44285" i="14"/>
  <c r="C44284" i="14"/>
  <c r="C44283" i="14"/>
  <c r="C44282" i="14"/>
  <c r="C44281" i="14"/>
  <c r="C44280" i="14"/>
  <c r="C44279" i="14"/>
  <c r="C44278" i="14"/>
  <c r="C44277" i="14"/>
  <c r="C44276" i="14"/>
  <c r="C44275" i="14"/>
  <c r="C44274" i="14"/>
  <c r="C44273" i="14"/>
  <c r="C44272" i="14"/>
  <c r="C44271" i="14"/>
  <c r="C44270" i="14"/>
  <c r="C44269" i="14"/>
  <c r="C44268" i="14"/>
  <c r="C44267" i="14"/>
  <c r="C44266" i="14"/>
  <c r="C44265" i="14"/>
  <c r="C44264" i="14"/>
  <c r="C44263" i="14"/>
  <c r="C44262" i="14"/>
  <c r="C44261" i="14"/>
  <c r="C44260" i="14"/>
  <c r="C44259" i="14"/>
  <c r="C44258" i="14"/>
  <c r="C44257" i="14"/>
  <c r="C44256" i="14"/>
  <c r="C44255" i="14"/>
  <c r="C44254" i="14"/>
  <c r="C44253" i="14"/>
  <c r="C44252" i="14"/>
  <c r="C44251" i="14"/>
  <c r="C44250" i="14"/>
  <c r="C44249" i="14"/>
  <c r="C44248" i="14"/>
  <c r="C44247" i="14"/>
  <c r="C44246" i="14"/>
  <c r="C44245" i="14"/>
  <c r="C44244" i="14"/>
  <c r="C44243" i="14"/>
  <c r="C44242" i="14"/>
  <c r="C44241" i="14"/>
  <c r="C44240" i="14"/>
  <c r="C44239" i="14"/>
  <c r="C44238" i="14"/>
  <c r="C44237" i="14"/>
  <c r="C44236" i="14"/>
  <c r="C44235" i="14"/>
  <c r="C44234" i="14"/>
  <c r="C44233" i="14"/>
  <c r="C44232" i="14"/>
  <c r="C44231" i="14"/>
  <c r="C44230" i="14"/>
  <c r="C44229" i="14"/>
  <c r="C44228" i="14"/>
  <c r="C44227" i="14"/>
  <c r="C44226" i="14"/>
  <c r="C44225" i="14"/>
  <c r="C44224" i="14"/>
  <c r="C44223" i="14"/>
  <c r="C44222" i="14"/>
  <c r="C44221" i="14"/>
  <c r="C44220" i="14"/>
  <c r="C44219" i="14"/>
  <c r="C44218" i="14"/>
  <c r="C44217" i="14"/>
  <c r="C44216" i="14"/>
  <c r="C44215" i="14"/>
  <c r="C44214" i="14"/>
  <c r="C44213" i="14"/>
  <c r="C44212" i="14"/>
  <c r="C44211" i="14"/>
  <c r="C44210" i="14"/>
  <c r="C44209" i="14"/>
  <c r="C44208" i="14"/>
  <c r="C44207" i="14"/>
  <c r="C44206" i="14"/>
  <c r="C44205" i="14"/>
  <c r="C44204" i="14"/>
  <c r="C44203" i="14"/>
  <c r="C44202" i="14"/>
  <c r="C44201" i="14"/>
  <c r="C44200" i="14"/>
  <c r="C44199" i="14"/>
  <c r="C44198" i="14"/>
  <c r="C44197" i="14"/>
  <c r="C44196" i="14"/>
  <c r="C44195" i="14"/>
  <c r="C44194" i="14"/>
  <c r="C44193" i="14"/>
  <c r="C44192" i="14"/>
  <c r="C44191" i="14"/>
  <c r="C44190" i="14"/>
  <c r="C44189" i="14"/>
  <c r="C44188" i="14"/>
  <c r="C44187" i="14"/>
  <c r="C44186" i="14"/>
  <c r="C44185" i="14"/>
  <c r="C44184" i="14"/>
  <c r="C44183" i="14"/>
  <c r="C44182" i="14"/>
  <c r="C44181" i="14"/>
  <c r="C44180" i="14"/>
  <c r="C44179" i="14"/>
  <c r="C44178" i="14"/>
  <c r="C44177" i="14"/>
  <c r="C44176" i="14"/>
  <c r="C44175" i="14"/>
  <c r="C44174" i="14"/>
  <c r="C44173" i="14"/>
  <c r="C44172" i="14"/>
  <c r="C44171" i="14"/>
  <c r="C44170" i="14"/>
  <c r="C44169" i="14"/>
  <c r="C44168" i="14"/>
  <c r="C44167" i="14"/>
  <c r="C44166" i="14"/>
  <c r="C44165" i="14"/>
  <c r="C44164" i="14"/>
  <c r="C44163" i="14"/>
  <c r="C44162" i="14"/>
  <c r="C44161" i="14"/>
  <c r="C44160" i="14"/>
  <c r="C44159" i="14"/>
  <c r="C44158" i="14"/>
  <c r="C44157" i="14"/>
  <c r="C44156" i="14"/>
  <c r="C44155" i="14"/>
  <c r="C44154" i="14"/>
  <c r="C44153" i="14"/>
  <c r="C44152" i="14"/>
  <c r="C44151" i="14"/>
  <c r="C44150" i="14"/>
  <c r="C44149" i="14"/>
  <c r="C44148" i="14"/>
  <c r="C44147" i="14"/>
  <c r="C44146" i="14"/>
  <c r="C44145" i="14"/>
  <c r="C44144" i="14"/>
  <c r="C44143" i="14"/>
  <c r="C44142" i="14"/>
  <c r="C44141" i="14"/>
  <c r="C44140" i="14"/>
  <c r="C44139" i="14"/>
  <c r="C44138" i="14"/>
  <c r="C44137" i="14"/>
  <c r="C44136" i="14"/>
  <c r="C44135" i="14"/>
  <c r="C44134" i="14"/>
  <c r="C44133" i="14"/>
  <c r="C44132" i="14"/>
  <c r="C44131" i="14"/>
  <c r="C44130" i="14"/>
  <c r="C44129" i="14"/>
  <c r="C44128" i="14"/>
  <c r="C44127" i="14"/>
  <c r="C44126" i="14"/>
  <c r="C44125" i="14"/>
  <c r="C44124" i="14"/>
  <c r="C44123" i="14"/>
  <c r="C44122" i="14"/>
  <c r="C44121" i="14"/>
  <c r="C44120" i="14"/>
  <c r="C44119" i="14"/>
  <c r="C44118" i="14"/>
  <c r="C44117" i="14"/>
  <c r="C44116" i="14"/>
  <c r="C44115" i="14"/>
  <c r="C44114" i="14"/>
  <c r="C44113" i="14"/>
  <c r="C44112" i="14"/>
  <c r="C44111" i="14"/>
  <c r="C44110" i="14"/>
  <c r="C44109" i="14"/>
  <c r="C44108" i="14"/>
  <c r="C44107" i="14"/>
  <c r="C44106" i="14"/>
  <c r="C44105" i="14"/>
  <c r="C44104" i="14"/>
  <c r="C44103" i="14"/>
  <c r="C44102" i="14"/>
  <c r="C44101" i="14"/>
  <c r="C44100" i="14"/>
  <c r="C44099" i="14"/>
  <c r="C44098" i="14"/>
  <c r="C44097" i="14"/>
  <c r="C44096" i="14"/>
  <c r="C44095" i="14"/>
  <c r="C44094" i="14"/>
  <c r="C44093" i="14"/>
  <c r="C44092" i="14"/>
  <c r="C44091" i="14"/>
  <c r="C44090" i="14"/>
  <c r="C44089" i="14"/>
  <c r="C44088" i="14"/>
  <c r="C44087" i="14"/>
  <c r="C44086" i="14"/>
  <c r="C44085" i="14"/>
  <c r="C44084" i="14"/>
  <c r="C44083" i="14"/>
  <c r="C44082" i="14"/>
  <c r="C44081" i="14"/>
  <c r="C44080" i="14"/>
  <c r="C44079" i="14"/>
  <c r="C44078" i="14"/>
  <c r="C44077" i="14"/>
  <c r="C44076" i="14"/>
  <c r="C44075" i="14"/>
  <c r="C44074" i="14"/>
  <c r="C44073" i="14"/>
  <c r="C44072" i="14"/>
  <c r="C44071" i="14"/>
  <c r="C44070" i="14"/>
  <c r="C44069" i="14"/>
  <c r="C44068" i="14"/>
  <c r="C44067" i="14"/>
  <c r="C44066" i="14"/>
  <c r="C44065" i="14"/>
  <c r="C44064" i="14"/>
  <c r="C44063" i="14"/>
  <c r="C44062" i="14"/>
  <c r="C44061" i="14"/>
  <c r="C44060" i="14"/>
  <c r="C44059" i="14"/>
  <c r="C44058" i="14"/>
  <c r="C44057" i="14"/>
  <c r="C44056" i="14"/>
  <c r="C44055" i="14"/>
  <c r="C44054" i="14"/>
  <c r="C44053" i="14"/>
  <c r="C44052" i="14"/>
  <c r="C44051" i="14"/>
  <c r="C44050" i="14"/>
  <c r="C44049" i="14"/>
  <c r="C44048" i="14"/>
  <c r="C44047" i="14"/>
  <c r="C44046" i="14"/>
  <c r="C44045" i="14"/>
  <c r="C44044" i="14"/>
  <c r="C44043" i="14"/>
  <c r="C44042" i="14"/>
  <c r="C44041" i="14"/>
  <c r="C44040" i="14"/>
  <c r="C44039" i="14"/>
  <c r="C44038" i="14"/>
  <c r="C44037" i="14"/>
  <c r="C44036" i="14"/>
  <c r="C44035" i="14"/>
  <c r="C44034" i="14"/>
  <c r="C44033" i="14"/>
  <c r="C44032" i="14"/>
  <c r="C44031" i="14"/>
  <c r="C44030" i="14"/>
  <c r="C44029" i="14"/>
  <c r="C44028" i="14"/>
  <c r="C44027" i="14"/>
  <c r="C44026" i="14"/>
  <c r="C44025" i="14"/>
  <c r="C44024" i="14"/>
  <c r="C44023" i="14"/>
  <c r="C44022" i="14"/>
  <c r="C44021" i="14"/>
  <c r="C44020" i="14"/>
  <c r="C44019" i="14"/>
  <c r="C44018" i="14"/>
  <c r="C44017" i="14"/>
  <c r="C44016" i="14"/>
  <c r="C44015" i="14"/>
  <c r="C44014" i="14"/>
  <c r="C44013" i="14"/>
  <c r="C44012" i="14"/>
  <c r="C44011" i="14"/>
  <c r="C44010" i="14"/>
  <c r="C44009" i="14"/>
  <c r="C44008" i="14"/>
  <c r="C44007" i="14"/>
  <c r="C44006" i="14"/>
  <c r="C44005" i="14"/>
  <c r="C44004" i="14"/>
  <c r="C44003" i="14"/>
  <c r="C44002" i="14"/>
  <c r="C44001" i="14"/>
  <c r="C44000" i="14"/>
  <c r="C43999" i="14"/>
  <c r="C43998" i="14"/>
  <c r="C43997" i="14"/>
  <c r="C43996" i="14"/>
  <c r="C43995" i="14"/>
  <c r="C43994" i="14"/>
  <c r="C43993" i="14"/>
  <c r="C43992" i="14"/>
  <c r="C43991" i="14"/>
  <c r="C43990" i="14"/>
  <c r="C43989" i="14"/>
  <c r="C43988" i="14"/>
  <c r="C43987" i="14"/>
  <c r="C43986" i="14"/>
  <c r="C43985" i="14"/>
  <c r="C43984" i="14"/>
  <c r="C43983" i="14"/>
  <c r="C43982" i="14"/>
  <c r="C43981" i="14"/>
  <c r="C43980" i="14"/>
  <c r="C43979" i="14"/>
  <c r="C43978" i="14"/>
  <c r="C43977" i="14"/>
  <c r="C43976" i="14"/>
  <c r="C43975" i="14"/>
  <c r="C43974" i="14"/>
  <c r="C43973" i="14"/>
  <c r="C43972" i="14"/>
  <c r="C43971" i="14"/>
  <c r="C43970" i="14"/>
  <c r="C43969" i="14"/>
  <c r="C43968" i="14"/>
  <c r="C43967" i="14"/>
  <c r="C43966" i="14"/>
  <c r="C43965" i="14"/>
  <c r="C43964" i="14"/>
  <c r="C43963" i="14"/>
  <c r="C43962" i="14"/>
  <c r="C43961" i="14"/>
  <c r="C43960" i="14"/>
  <c r="C43959" i="14"/>
  <c r="C43958" i="14"/>
  <c r="C43957" i="14"/>
  <c r="C43956" i="14"/>
  <c r="C43955" i="14"/>
  <c r="C43954" i="14"/>
  <c r="C43953" i="14"/>
  <c r="C43952" i="14"/>
  <c r="C43951" i="14"/>
  <c r="C43950" i="14"/>
  <c r="C43949" i="14"/>
  <c r="C43948" i="14"/>
  <c r="C43947" i="14"/>
  <c r="C43946" i="14"/>
  <c r="C43945" i="14"/>
  <c r="C43944" i="14"/>
  <c r="C43943" i="14"/>
  <c r="C43942" i="14"/>
  <c r="C43941" i="14"/>
  <c r="C43940" i="14"/>
  <c r="C43939" i="14"/>
  <c r="C43938" i="14"/>
  <c r="C43937" i="14"/>
  <c r="C43936" i="14"/>
  <c r="C43935" i="14"/>
  <c r="C43934" i="14"/>
  <c r="C43933" i="14"/>
  <c r="C43932" i="14"/>
  <c r="C43931" i="14"/>
  <c r="C43930" i="14"/>
  <c r="C43929" i="14"/>
  <c r="C43928" i="14"/>
  <c r="C43927" i="14"/>
  <c r="C43926" i="14"/>
  <c r="C43925" i="14"/>
  <c r="C43924" i="14"/>
  <c r="C43923" i="14"/>
  <c r="C43922" i="14"/>
  <c r="C43921" i="14"/>
  <c r="C43920" i="14"/>
  <c r="C43919" i="14"/>
  <c r="C43918" i="14"/>
  <c r="C43917" i="14"/>
  <c r="C43916" i="14"/>
  <c r="C43915" i="14"/>
  <c r="C43914" i="14"/>
  <c r="C43913" i="14"/>
  <c r="C43912" i="14"/>
  <c r="C43911" i="14"/>
  <c r="C43910" i="14"/>
  <c r="C43909" i="14"/>
  <c r="C43908" i="14"/>
  <c r="C43907" i="14"/>
  <c r="C43906" i="14"/>
  <c r="C43905" i="14"/>
  <c r="C43904" i="14"/>
  <c r="C43903" i="14"/>
  <c r="C43902" i="14"/>
  <c r="C43901" i="14"/>
  <c r="C43900" i="14"/>
  <c r="C43899" i="14"/>
  <c r="C43898" i="14"/>
  <c r="C43897" i="14"/>
  <c r="C43896" i="14"/>
  <c r="C43895" i="14"/>
  <c r="C43894" i="14"/>
  <c r="C43893" i="14"/>
  <c r="C43892" i="14"/>
  <c r="C43891" i="14"/>
  <c r="C43890" i="14"/>
  <c r="C43889" i="14"/>
  <c r="C43888" i="14"/>
  <c r="C43887" i="14"/>
  <c r="C43886" i="14"/>
  <c r="C43885" i="14"/>
  <c r="C43884" i="14"/>
  <c r="C43883" i="14"/>
  <c r="C43882" i="14"/>
  <c r="C43881" i="14"/>
  <c r="C43880" i="14"/>
  <c r="C43879" i="14"/>
  <c r="C43878" i="14"/>
  <c r="C43877" i="14"/>
  <c r="C43876" i="14"/>
  <c r="C43875" i="14"/>
  <c r="C43874" i="14"/>
  <c r="C43873" i="14"/>
  <c r="C43872" i="14"/>
  <c r="C43871" i="14"/>
  <c r="C43870" i="14"/>
  <c r="C43869" i="14"/>
  <c r="C43868" i="14"/>
  <c r="C43867" i="14"/>
  <c r="C43866" i="14"/>
  <c r="C43865" i="14"/>
  <c r="C43864" i="14"/>
  <c r="C43863" i="14"/>
  <c r="C43862" i="14"/>
  <c r="C43861" i="14"/>
  <c r="C43860" i="14"/>
  <c r="C43859" i="14"/>
  <c r="C43858" i="14"/>
  <c r="C43857" i="14"/>
  <c r="C43856" i="14"/>
  <c r="C43855" i="14"/>
  <c r="C43854" i="14"/>
  <c r="C43853" i="14"/>
  <c r="C43852" i="14"/>
  <c r="C43851" i="14"/>
  <c r="C43850" i="14"/>
  <c r="C43849" i="14"/>
  <c r="C43848" i="14"/>
  <c r="C43847" i="14"/>
  <c r="C43846" i="14"/>
  <c r="C43845" i="14"/>
  <c r="C43844" i="14"/>
  <c r="C43843" i="14"/>
  <c r="C43842" i="14"/>
  <c r="C43841" i="14"/>
  <c r="C43840" i="14"/>
  <c r="C43839" i="14"/>
  <c r="C43838" i="14"/>
  <c r="C43837" i="14"/>
  <c r="C43836" i="14"/>
  <c r="C43835" i="14"/>
  <c r="C43834" i="14"/>
  <c r="C43833" i="14"/>
  <c r="C43832" i="14"/>
  <c r="C43831" i="14"/>
  <c r="C43830" i="14"/>
  <c r="C43829" i="14"/>
  <c r="C43828" i="14"/>
  <c r="C43827" i="14"/>
  <c r="C43826" i="14"/>
  <c r="C43825" i="14"/>
  <c r="C43824" i="14"/>
  <c r="C43823" i="14"/>
  <c r="C43822" i="14"/>
  <c r="C43821" i="14"/>
  <c r="C43820" i="14"/>
  <c r="C43819" i="14"/>
  <c r="C43818" i="14"/>
  <c r="C43817" i="14"/>
  <c r="C43816" i="14"/>
  <c r="C43815" i="14"/>
  <c r="C43814" i="14"/>
  <c r="C43813" i="14"/>
  <c r="C43812" i="14"/>
  <c r="C43811" i="14"/>
  <c r="C43810" i="14"/>
  <c r="C43809" i="14"/>
  <c r="C43808" i="14"/>
  <c r="C43807" i="14"/>
  <c r="C43806" i="14"/>
  <c r="C43805" i="14"/>
  <c r="C43804" i="14"/>
  <c r="C43803" i="14"/>
  <c r="C43802" i="14"/>
  <c r="C43801" i="14"/>
  <c r="C43800" i="14"/>
  <c r="C43799" i="14"/>
  <c r="C43798" i="14"/>
  <c r="C43797" i="14"/>
  <c r="C43796" i="14"/>
  <c r="C43795" i="14"/>
  <c r="C43794" i="14"/>
  <c r="C43793" i="14"/>
  <c r="C43792" i="14"/>
  <c r="C43791" i="14"/>
  <c r="C43790" i="14"/>
  <c r="C43789" i="14"/>
  <c r="C43788" i="14"/>
  <c r="C43787" i="14"/>
  <c r="C43786" i="14"/>
  <c r="C43785" i="14"/>
  <c r="C43784" i="14"/>
  <c r="C43783" i="14"/>
  <c r="C43782" i="14"/>
  <c r="C43781" i="14"/>
  <c r="C43780" i="14"/>
  <c r="C43779" i="14"/>
  <c r="C43778" i="14"/>
  <c r="C43777" i="14"/>
  <c r="C43776" i="14"/>
  <c r="C43775" i="14"/>
  <c r="C43774" i="14"/>
  <c r="C43773" i="14"/>
  <c r="C43772" i="14"/>
  <c r="C43771" i="14"/>
  <c r="C43770" i="14"/>
  <c r="C43769" i="14"/>
  <c r="C43768" i="14"/>
  <c r="C43767" i="14"/>
  <c r="C43766" i="14"/>
  <c r="C43765" i="14"/>
  <c r="C43764" i="14"/>
  <c r="C43763" i="14"/>
  <c r="C43762" i="14"/>
  <c r="C43761" i="14"/>
  <c r="C43760" i="14"/>
  <c r="C43759" i="14"/>
  <c r="C43758" i="14"/>
  <c r="C43757" i="14"/>
  <c r="C43756" i="14"/>
  <c r="C43755" i="14"/>
  <c r="C43754" i="14"/>
  <c r="C43753" i="14"/>
  <c r="C43752" i="14"/>
  <c r="C43751" i="14"/>
  <c r="C43750" i="14"/>
  <c r="C43749" i="14"/>
  <c r="C43748" i="14"/>
  <c r="C43747" i="14"/>
  <c r="C43746" i="14"/>
  <c r="C43745" i="14"/>
  <c r="C43744" i="14"/>
  <c r="C43743" i="14"/>
  <c r="C43742" i="14"/>
  <c r="C43741" i="14"/>
  <c r="C43740" i="14"/>
  <c r="C43739" i="14"/>
  <c r="C43738" i="14"/>
  <c r="C43737" i="14"/>
  <c r="C43736" i="14"/>
  <c r="C43735" i="14"/>
  <c r="C43734" i="14"/>
  <c r="C43733" i="14"/>
  <c r="C43732" i="14"/>
  <c r="C43731" i="14"/>
  <c r="C43730" i="14"/>
  <c r="C43729" i="14"/>
  <c r="C43728" i="14"/>
  <c r="C43727" i="14"/>
  <c r="C43726" i="14"/>
  <c r="C43725" i="14"/>
  <c r="C43724" i="14"/>
  <c r="C43723" i="14"/>
  <c r="C43722" i="14"/>
  <c r="C43721" i="14"/>
  <c r="C43720" i="14"/>
  <c r="C43719" i="14"/>
  <c r="C43718" i="14"/>
  <c r="C43717" i="14"/>
  <c r="C43716" i="14"/>
  <c r="C43715" i="14"/>
  <c r="C43714" i="14"/>
  <c r="C43713" i="14"/>
  <c r="C43712" i="14"/>
  <c r="C43711" i="14"/>
  <c r="C43710" i="14"/>
  <c r="C43709" i="14"/>
  <c r="C43708" i="14"/>
  <c r="C43707" i="14"/>
  <c r="C43706" i="14"/>
  <c r="C43705" i="14"/>
  <c r="C43704" i="14"/>
  <c r="C43703" i="14"/>
  <c r="C43702" i="14"/>
  <c r="C43701" i="14"/>
  <c r="C43700" i="14"/>
  <c r="C43699" i="14"/>
  <c r="C43698" i="14"/>
  <c r="C43697" i="14"/>
  <c r="C43696" i="14"/>
  <c r="C43695" i="14"/>
  <c r="C43694" i="14"/>
  <c r="C43693" i="14"/>
  <c r="C43692" i="14"/>
  <c r="C43691" i="14"/>
  <c r="C43690" i="14"/>
  <c r="C43689" i="14"/>
  <c r="C43688" i="14"/>
  <c r="C43687" i="14"/>
  <c r="C43686" i="14"/>
  <c r="C43685" i="14"/>
  <c r="C43684" i="14"/>
  <c r="C43683" i="14"/>
  <c r="C43682" i="14"/>
  <c r="C43681" i="14"/>
  <c r="C43680" i="14"/>
  <c r="C43679" i="14"/>
  <c r="C43678" i="14"/>
  <c r="C43677" i="14"/>
  <c r="C43676" i="14"/>
  <c r="C43675" i="14"/>
  <c r="C43674" i="14"/>
  <c r="C43673" i="14"/>
  <c r="C43672" i="14"/>
  <c r="C43671" i="14"/>
  <c r="C43670" i="14"/>
  <c r="C43669" i="14"/>
  <c r="C43668" i="14"/>
  <c r="C43667" i="14"/>
  <c r="C43666" i="14"/>
  <c r="C43665" i="14"/>
  <c r="C43664" i="14"/>
  <c r="C43663" i="14"/>
  <c r="C43662" i="14"/>
  <c r="C43661" i="14"/>
  <c r="C43660" i="14"/>
  <c r="C43659" i="14"/>
  <c r="C43658" i="14"/>
  <c r="C43657" i="14"/>
  <c r="C43656" i="14"/>
  <c r="C43655" i="14"/>
  <c r="C43654" i="14"/>
  <c r="C43653" i="14"/>
  <c r="C43652" i="14"/>
  <c r="C43651" i="14"/>
  <c r="C43650" i="14"/>
  <c r="C43649" i="14"/>
  <c r="C43648" i="14"/>
  <c r="C43647" i="14"/>
  <c r="C43646" i="14"/>
  <c r="C43645" i="14"/>
  <c r="C43644" i="14"/>
  <c r="C43643" i="14"/>
  <c r="C43642" i="14"/>
  <c r="C43641" i="14"/>
  <c r="C43640" i="14"/>
  <c r="C43639" i="14"/>
  <c r="C43638" i="14"/>
  <c r="C43637" i="14"/>
  <c r="C43636" i="14"/>
  <c r="C43635" i="14"/>
  <c r="C43634" i="14"/>
  <c r="C43633" i="14"/>
  <c r="C43632" i="14"/>
  <c r="C43631" i="14"/>
  <c r="C43630" i="14"/>
  <c r="C43629" i="14"/>
  <c r="C43628" i="14"/>
  <c r="C43627" i="14"/>
  <c r="C43626" i="14"/>
  <c r="C43625" i="14"/>
  <c r="C43624" i="14"/>
  <c r="C43623" i="14"/>
  <c r="C43622" i="14"/>
  <c r="C43621" i="14"/>
  <c r="C43620" i="14"/>
  <c r="C43619" i="14"/>
  <c r="C43618" i="14"/>
  <c r="C43617" i="14"/>
  <c r="C43616" i="14"/>
  <c r="C43615" i="14"/>
  <c r="C43614" i="14"/>
  <c r="C43613" i="14"/>
  <c r="C43612" i="14"/>
  <c r="C43611" i="14"/>
  <c r="C43610" i="14"/>
  <c r="C43609" i="14"/>
  <c r="C43608" i="14"/>
  <c r="C43607" i="14"/>
  <c r="C43606" i="14"/>
  <c r="C43605" i="14"/>
  <c r="C43604" i="14"/>
  <c r="C43603" i="14"/>
  <c r="C43602" i="14"/>
  <c r="C43601" i="14"/>
  <c r="C43600" i="14"/>
  <c r="C43599" i="14"/>
  <c r="C43598" i="14"/>
  <c r="C43597" i="14"/>
  <c r="C43596" i="14"/>
  <c r="C43595" i="14"/>
  <c r="C43594" i="14"/>
  <c r="C43593" i="14"/>
  <c r="C43592" i="14"/>
  <c r="C43591" i="14"/>
  <c r="C43590" i="14"/>
  <c r="C43589" i="14"/>
  <c r="C43588" i="14"/>
  <c r="C43587" i="14"/>
  <c r="C43586" i="14"/>
  <c r="C43585" i="14"/>
  <c r="C43584" i="14"/>
  <c r="C43583" i="14"/>
  <c r="C43582" i="14"/>
  <c r="C43581" i="14"/>
  <c r="C43580" i="14"/>
  <c r="C43579" i="14"/>
  <c r="C43578" i="14"/>
  <c r="C43577" i="14"/>
  <c r="C43576" i="14"/>
  <c r="C43575" i="14"/>
  <c r="C43574" i="14"/>
  <c r="C43573" i="14"/>
  <c r="C43572" i="14"/>
  <c r="C43571" i="14"/>
  <c r="C43570" i="14"/>
  <c r="C43569" i="14"/>
  <c r="C43568" i="14"/>
  <c r="C43567" i="14"/>
  <c r="C43566" i="14"/>
  <c r="C43565" i="14"/>
  <c r="C43564" i="14"/>
  <c r="C43563" i="14"/>
  <c r="C43562" i="14"/>
  <c r="C43561" i="14"/>
  <c r="C43560" i="14"/>
  <c r="C43559" i="14"/>
  <c r="C43558" i="14"/>
  <c r="C43557" i="14"/>
  <c r="C43556" i="14"/>
  <c r="C43555" i="14"/>
  <c r="C43554" i="14"/>
  <c r="C43553" i="14"/>
  <c r="C43552" i="14"/>
  <c r="C43551" i="14"/>
  <c r="C43550" i="14"/>
  <c r="C43549" i="14"/>
  <c r="C43548" i="14"/>
  <c r="C43547" i="14"/>
  <c r="C43546" i="14"/>
  <c r="C43545" i="14"/>
  <c r="C43544" i="14"/>
  <c r="C43543" i="14"/>
  <c r="C43542" i="14"/>
  <c r="C43541" i="14"/>
  <c r="C43540" i="14"/>
  <c r="C43539" i="14"/>
  <c r="C43538" i="14"/>
  <c r="C43537" i="14"/>
  <c r="C43536" i="14"/>
  <c r="C43535" i="14"/>
  <c r="C43534" i="14"/>
  <c r="C43533" i="14"/>
  <c r="C43532" i="14"/>
  <c r="C43531" i="14"/>
  <c r="C43530" i="14"/>
  <c r="C43529" i="14"/>
  <c r="C43528" i="14"/>
  <c r="C43527" i="14"/>
  <c r="C43526" i="14"/>
  <c r="C43525" i="14"/>
  <c r="C43524" i="14"/>
  <c r="C43523" i="14"/>
  <c r="C43522" i="14"/>
  <c r="C43521" i="14"/>
  <c r="C43520" i="14"/>
  <c r="C43519" i="14"/>
  <c r="C43518" i="14"/>
  <c r="C43517" i="14"/>
  <c r="C43516" i="14"/>
  <c r="C43515" i="14"/>
  <c r="C43514" i="14"/>
  <c r="C43513" i="14"/>
  <c r="C43512" i="14"/>
  <c r="C43511" i="14"/>
  <c r="C43510" i="14"/>
  <c r="C43509" i="14"/>
  <c r="C43508" i="14"/>
  <c r="C43507" i="14"/>
  <c r="C43506" i="14"/>
  <c r="C43505" i="14"/>
  <c r="C43504" i="14"/>
  <c r="C43503" i="14"/>
  <c r="C43502" i="14"/>
  <c r="C43501" i="14"/>
  <c r="C43500" i="14"/>
  <c r="C43499" i="14"/>
  <c r="C43498" i="14"/>
  <c r="C43497" i="14"/>
  <c r="C43496" i="14"/>
  <c r="C43495" i="14"/>
  <c r="C43494" i="14"/>
  <c r="C43493" i="14"/>
  <c r="C43492" i="14"/>
  <c r="C43491" i="14"/>
  <c r="C43490" i="14"/>
  <c r="C43489" i="14"/>
  <c r="C43488" i="14"/>
  <c r="C43487" i="14"/>
  <c r="C43486" i="14"/>
  <c r="C43485" i="14"/>
  <c r="C43484" i="14"/>
  <c r="C43483" i="14"/>
  <c r="C43482" i="14"/>
  <c r="C43481" i="14"/>
  <c r="C43480" i="14"/>
  <c r="C43479" i="14"/>
  <c r="C43478" i="14"/>
  <c r="C43477" i="14"/>
  <c r="C43476" i="14"/>
  <c r="C43475" i="14"/>
  <c r="C43474" i="14"/>
  <c r="C43473" i="14"/>
  <c r="C43472" i="14"/>
  <c r="C43471" i="14"/>
  <c r="C43470" i="14"/>
  <c r="C43469" i="14"/>
  <c r="C43468" i="14"/>
  <c r="C43467" i="14"/>
  <c r="C43466" i="14"/>
  <c r="C43465" i="14"/>
  <c r="C43464" i="14"/>
  <c r="C43463" i="14"/>
  <c r="C43462" i="14"/>
  <c r="C43461" i="14"/>
  <c r="C43460" i="14"/>
  <c r="C43459" i="14"/>
  <c r="C43458" i="14"/>
  <c r="C43457" i="14"/>
  <c r="C43456" i="14"/>
  <c r="C43455" i="14"/>
  <c r="C43454" i="14"/>
  <c r="C43453" i="14"/>
  <c r="C43452" i="14"/>
  <c r="C43451" i="14"/>
  <c r="C43450" i="14"/>
  <c r="C43449" i="14"/>
  <c r="C43448" i="14"/>
  <c r="C43447" i="14"/>
  <c r="C43446" i="14"/>
  <c r="C43445" i="14"/>
  <c r="C43444" i="14"/>
  <c r="C43443" i="14"/>
  <c r="C43442" i="14"/>
  <c r="C43441" i="14"/>
  <c r="C43440" i="14"/>
  <c r="C43439" i="14"/>
  <c r="C43438" i="14"/>
  <c r="C43437" i="14"/>
  <c r="C43436" i="14"/>
  <c r="C43435" i="14"/>
  <c r="C43434" i="14"/>
  <c r="C43433" i="14"/>
  <c r="C43432" i="14"/>
  <c r="C43431" i="14"/>
  <c r="C43430" i="14"/>
  <c r="C43429" i="14"/>
  <c r="C43428" i="14"/>
  <c r="C43427" i="14"/>
  <c r="C43426" i="14"/>
  <c r="C43425" i="14"/>
  <c r="C43424" i="14"/>
  <c r="C43423" i="14"/>
  <c r="C43422" i="14"/>
  <c r="C43421" i="14"/>
  <c r="C43420" i="14"/>
  <c r="C43419" i="14"/>
  <c r="C43418" i="14"/>
  <c r="C43417" i="14"/>
  <c r="C43416" i="14"/>
  <c r="C43415" i="14"/>
  <c r="C43414" i="14"/>
  <c r="C43413" i="14"/>
  <c r="C43412" i="14"/>
  <c r="C43411" i="14"/>
  <c r="C43410" i="14"/>
  <c r="C43409" i="14"/>
  <c r="C43408" i="14"/>
  <c r="C43407" i="14"/>
  <c r="C43406" i="14"/>
  <c r="C43405" i="14"/>
  <c r="C43404" i="14"/>
  <c r="C43403" i="14"/>
  <c r="C43402" i="14"/>
  <c r="C43401" i="14"/>
  <c r="C43400" i="14"/>
  <c r="C43399" i="14"/>
  <c r="C43398" i="14"/>
  <c r="C43397" i="14"/>
  <c r="C43396" i="14"/>
  <c r="C43395" i="14"/>
  <c r="C43394" i="14"/>
  <c r="C43393" i="14"/>
  <c r="C43392" i="14"/>
  <c r="C43391" i="14"/>
  <c r="C43390" i="14"/>
  <c r="C43389" i="14"/>
  <c r="C43388" i="14"/>
  <c r="C43387" i="14"/>
  <c r="C43386" i="14"/>
  <c r="C43385" i="14"/>
  <c r="C43384" i="14"/>
  <c r="C43383" i="14"/>
  <c r="C43382" i="14"/>
  <c r="C43381" i="14"/>
  <c r="C43380" i="14"/>
  <c r="C43379" i="14"/>
  <c r="C43378" i="14"/>
  <c r="C43377" i="14"/>
  <c r="C43376" i="14"/>
  <c r="C43375" i="14"/>
  <c r="C43374" i="14"/>
  <c r="C43373" i="14"/>
  <c r="C43372" i="14"/>
  <c r="C43371" i="14"/>
  <c r="C43370" i="14"/>
  <c r="C43369" i="14"/>
  <c r="C43368" i="14"/>
  <c r="C43367" i="14"/>
  <c r="C43366" i="14"/>
  <c r="C43365" i="14"/>
  <c r="C43364" i="14"/>
  <c r="C43363" i="14"/>
  <c r="C43362" i="14"/>
  <c r="C43361" i="14"/>
  <c r="C43360" i="14"/>
  <c r="C43359" i="14"/>
  <c r="C43358" i="14"/>
  <c r="C43357" i="14"/>
  <c r="C43356" i="14"/>
  <c r="C43355" i="14"/>
  <c r="C43354" i="14"/>
  <c r="C43353" i="14"/>
  <c r="C43352" i="14"/>
  <c r="C43351" i="14"/>
  <c r="C43350" i="14"/>
  <c r="C43349" i="14"/>
  <c r="C43348" i="14"/>
  <c r="C43347" i="14"/>
  <c r="C43346" i="14"/>
  <c r="C43345" i="14"/>
  <c r="C43344" i="14"/>
  <c r="C43343" i="14"/>
  <c r="C43342" i="14"/>
  <c r="C43341" i="14"/>
  <c r="C43340" i="14"/>
  <c r="C43339" i="14"/>
  <c r="C43338" i="14"/>
  <c r="C43337" i="14"/>
  <c r="C43336" i="14"/>
  <c r="C43335" i="14"/>
  <c r="C43334" i="14"/>
  <c r="C43333" i="14"/>
  <c r="C43332" i="14"/>
  <c r="C43331" i="14"/>
  <c r="C43330" i="14"/>
  <c r="C43329" i="14"/>
  <c r="C43328" i="14"/>
  <c r="C43327" i="14"/>
  <c r="C43326" i="14"/>
  <c r="C43325" i="14"/>
  <c r="C43324" i="14"/>
  <c r="C43323" i="14"/>
  <c r="C43322" i="14"/>
  <c r="C43321" i="14"/>
  <c r="C43320" i="14"/>
  <c r="C43319" i="14"/>
  <c r="C43318" i="14"/>
  <c r="C43317" i="14"/>
  <c r="C43316" i="14"/>
  <c r="C43315" i="14"/>
  <c r="C43314" i="14"/>
  <c r="C43313" i="14"/>
  <c r="C43312" i="14"/>
  <c r="C43311" i="14"/>
  <c r="C43310" i="14"/>
  <c r="C43309" i="14"/>
  <c r="C43308" i="14"/>
  <c r="C43307" i="14"/>
  <c r="C43306" i="14"/>
  <c r="C43305" i="14"/>
  <c r="C43304" i="14"/>
  <c r="C43303" i="14"/>
  <c r="C43302" i="14"/>
  <c r="C43301" i="14"/>
  <c r="C43300" i="14"/>
  <c r="C43299" i="14"/>
  <c r="C43298" i="14"/>
  <c r="C43297" i="14"/>
  <c r="C43296" i="14"/>
  <c r="C43295" i="14"/>
  <c r="C43294" i="14"/>
  <c r="C43293" i="14"/>
  <c r="C43292" i="14"/>
  <c r="C43291" i="14"/>
  <c r="C43290" i="14"/>
  <c r="C43289" i="14"/>
  <c r="C43288" i="14"/>
  <c r="C43287" i="14"/>
  <c r="C43286" i="14"/>
  <c r="C43285" i="14"/>
  <c r="C43284" i="14"/>
  <c r="C43283" i="14"/>
  <c r="C43282" i="14"/>
  <c r="C43281" i="14"/>
  <c r="C43280" i="14"/>
  <c r="C43279" i="14"/>
  <c r="C43278" i="14"/>
  <c r="C43277" i="14"/>
  <c r="C43276" i="14"/>
  <c r="C43275" i="14"/>
  <c r="C43274" i="14"/>
  <c r="C43273" i="14"/>
  <c r="C43272" i="14"/>
  <c r="C43271" i="14"/>
  <c r="C43270" i="14"/>
  <c r="C43269" i="14"/>
  <c r="C43268" i="14"/>
  <c r="C43267" i="14"/>
  <c r="C43266" i="14"/>
  <c r="C43265" i="14"/>
  <c r="C43264" i="14"/>
  <c r="C43263" i="14"/>
  <c r="C43262" i="14"/>
  <c r="C43261" i="14"/>
  <c r="C43260" i="14"/>
  <c r="C43259" i="14"/>
  <c r="C43258" i="14"/>
  <c r="C43257" i="14"/>
  <c r="C43256" i="14"/>
  <c r="C43255" i="14"/>
  <c r="C43254" i="14"/>
  <c r="C43253" i="14"/>
  <c r="C43252" i="14"/>
  <c r="C43251" i="14"/>
  <c r="C43250" i="14"/>
  <c r="C43249" i="14"/>
  <c r="C43248" i="14"/>
  <c r="C43247" i="14"/>
  <c r="C43246" i="14"/>
  <c r="C43245" i="14"/>
  <c r="C43244" i="14"/>
  <c r="C43243" i="14"/>
  <c r="C43242" i="14"/>
  <c r="C43241" i="14"/>
  <c r="C43240" i="14"/>
  <c r="C43239" i="14"/>
  <c r="C43238" i="14"/>
  <c r="C43237" i="14"/>
  <c r="C43236" i="14"/>
  <c r="C43235" i="14"/>
  <c r="C43234" i="14"/>
  <c r="C43233" i="14"/>
  <c r="C43232" i="14"/>
  <c r="C43231" i="14"/>
  <c r="C43230" i="14"/>
  <c r="C43229" i="14"/>
  <c r="C43228" i="14"/>
  <c r="C43227" i="14"/>
  <c r="C43226" i="14"/>
  <c r="C43225" i="14"/>
  <c r="C43224" i="14"/>
  <c r="C43223" i="14"/>
  <c r="C43222" i="14"/>
  <c r="C43221" i="14"/>
  <c r="C43220" i="14"/>
  <c r="C43219" i="14"/>
  <c r="C43218" i="14"/>
  <c r="C43217" i="14"/>
  <c r="C43216" i="14"/>
  <c r="C43215" i="14"/>
  <c r="C43214" i="14"/>
  <c r="C43213" i="14"/>
  <c r="C43212" i="14"/>
  <c r="C43211" i="14"/>
  <c r="C43210" i="14"/>
  <c r="C43209" i="14"/>
  <c r="C43208" i="14"/>
  <c r="C43207" i="14"/>
  <c r="C43206" i="14"/>
  <c r="C43205" i="14"/>
  <c r="C43204" i="14"/>
  <c r="C43203" i="14"/>
  <c r="C43202" i="14"/>
  <c r="C43201" i="14"/>
  <c r="C43200" i="14"/>
  <c r="C43199" i="14"/>
  <c r="C43198" i="14"/>
  <c r="C43197" i="14"/>
  <c r="C43196" i="14"/>
  <c r="C43195" i="14"/>
  <c r="C43194" i="14"/>
  <c r="C43193" i="14"/>
  <c r="C43192" i="14"/>
  <c r="C43191" i="14"/>
  <c r="C43190" i="14"/>
  <c r="C43189" i="14"/>
  <c r="C43188" i="14"/>
  <c r="C43187" i="14"/>
  <c r="C43186" i="14"/>
  <c r="C43185" i="14"/>
  <c r="C43184" i="14"/>
  <c r="C43183" i="14"/>
  <c r="C43182" i="14"/>
  <c r="C43181" i="14"/>
  <c r="C43180" i="14"/>
  <c r="C43179" i="14"/>
  <c r="C43178" i="14"/>
  <c r="C43177" i="14"/>
  <c r="C43176" i="14"/>
  <c r="C43175" i="14"/>
  <c r="C43174" i="14"/>
  <c r="C43173" i="14"/>
  <c r="C43172" i="14"/>
  <c r="C43171" i="14"/>
  <c r="C43170" i="14"/>
  <c r="C43169" i="14"/>
  <c r="C43168" i="14"/>
  <c r="C43167" i="14"/>
  <c r="C43166" i="14"/>
  <c r="C43165" i="14"/>
  <c r="C43164" i="14"/>
  <c r="C43163" i="14"/>
  <c r="C43162" i="14"/>
  <c r="C43161" i="14"/>
  <c r="C43160" i="14"/>
  <c r="C43159" i="14"/>
  <c r="C43158" i="14"/>
  <c r="C43157" i="14"/>
  <c r="C43156" i="14"/>
  <c r="C43155" i="14"/>
  <c r="C43154" i="14"/>
  <c r="C43153" i="14"/>
  <c r="C43152" i="14"/>
  <c r="C43151" i="14"/>
  <c r="C43150" i="14"/>
  <c r="C43149" i="14"/>
  <c r="C43148" i="14"/>
  <c r="C43147" i="14"/>
  <c r="C43146" i="14"/>
  <c r="C43145" i="14"/>
  <c r="C43144" i="14"/>
  <c r="C43143" i="14"/>
  <c r="C43142" i="14"/>
  <c r="C43141" i="14"/>
  <c r="C43140" i="14"/>
  <c r="C43139" i="14"/>
  <c r="C43138" i="14"/>
  <c r="C43137" i="14"/>
  <c r="C43136" i="14"/>
  <c r="C43135" i="14"/>
  <c r="C43134" i="14"/>
  <c r="C43133" i="14"/>
  <c r="C43132" i="14"/>
  <c r="C43131" i="14"/>
  <c r="C43130" i="14"/>
  <c r="C43129" i="14"/>
  <c r="C43128" i="14"/>
  <c r="C43127" i="14"/>
  <c r="C43126" i="14"/>
  <c r="C43125" i="14"/>
  <c r="C43124" i="14"/>
  <c r="C43123" i="14"/>
  <c r="C43122" i="14"/>
  <c r="C43121" i="14"/>
  <c r="C43120" i="14"/>
  <c r="C43119" i="14"/>
  <c r="C43118" i="14"/>
  <c r="C43117" i="14"/>
  <c r="C43116" i="14"/>
  <c r="C43115" i="14"/>
  <c r="C43114" i="14"/>
  <c r="C43113" i="14"/>
  <c r="C43112" i="14"/>
  <c r="C43111" i="14"/>
  <c r="C43110" i="14"/>
  <c r="C43109" i="14"/>
  <c r="C43108" i="14"/>
  <c r="C43107" i="14"/>
  <c r="C43106" i="14"/>
  <c r="C43105" i="14"/>
  <c r="C43104" i="14"/>
  <c r="C43103" i="14"/>
  <c r="C43102" i="14"/>
  <c r="C43101" i="14"/>
  <c r="C43100" i="14"/>
  <c r="C43099" i="14"/>
  <c r="C43098" i="14"/>
  <c r="C43097" i="14"/>
  <c r="C43096" i="14"/>
  <c r="C43095" i="14"/>
  <c r="C43094" i="14"/>
  <c r="C43093" i="14"/>
  <c r="C43092" i="14"/>
  <c r="C43091" i="14"/>
  <c r="C43090" i="14"/>
  <c r="C43089" i="14"/>
  <c r="C43088" i="14"/>
  <c r="C43087" i="14"/>
  <c r="C43086" i="14"/>
  <c r="C43085" i="14"/>
  <c r="C43084" i="14"/>
  <c r="C43083" i="14"/>
  <c r="C43082" i="14"/>
  <c r="C43081" i="14"/>
  <c r="C43080" i="14"/>
  <c r="C43079" i="14"/>
  <c r="C43078" i="14"/>
  <c r="C43077" i="14"/>
  <c r="C43076" i="14"/>
  <c r="C43075" i="14"/>
  <c r="C43074" i="14"/>
  <c r="C43073" i="14"/>
  <c r="C43072" i="14"/>
  <c r="C43071" i="14"/>
  <c r="C43070" i="14"/>
  <c r="C43069" i="14"/>
  <c r="C43068" i="14"/>
  <c r="C43067" i="14"/>
  <c r="C43066" i="14"/>
  <c r="C43065" i="14"/>
  <c r="C43064" i="14"/>
  <c r="C43063" i="14"/>
  <c r="C43062" i="14"/>
  <c r="C43061" i="14"/>
  <c r="C43060" i="14"/>
  <c r="C43059" i="14"/>
  <c r="C43058" i="14"/>
  <c r="C43057" i="14"/>
  <c r="C43056" i="14"/>
  <c r="C43055" i="14"/>
  <c r="C43054" i="14"/>
  <c r="C43053" i="14"/>
  <c r="C43052" i="14"/>
  <c r="C43051" i="14"/>
  <c r="C43050" i="14"/>
  <c r="C43049" i="14"/>
  <c r="C43048" i="14"/>
  <c r="C43047" i="14"/>
  <c r="C43046" i="14"/>
  <c r="C43045" i="14"/>
  <c r="C43044" i="14"/>
  <c r="C43043" i="14"/>
  <c r="C43042" i="14"/>
  <c r="C43041" i="14"/>
  <c r="C43040" i="14"/>
  <c r="C43039" i="14"/>
  <c r="C43038" i="14"/>
  <c r="C43037" i="14"/>
  <c r="C43036" i="14"/>
  <c r="C43035" i="14"/>
  <c r="C43034" i="14"/>
  <c r="C43033" i="14"/>
  <c r="C43032" i="14"/>
  <c r="C43031" i="14"/>
  <c r="C43030" i="14"/>
  <c r="C43029" i="14"/>
  <c r="C43028" i="14"/>
  <c r="C43027" i="14"/>
  <c r="C43026" i="14"/>
  <c r="C43025" i="14"/>
  <c r="C43024" i="14"/>
  <c r="C43023" i="14"/>
  <c r="C43022" i="14"/>
  <c r="C43021" i="14"/>
  <c r="C43020" i="14"/>
  <c r="C43019" i="14"/>
  <c r="C43018" i="14"/>
  <c r="C43017" i="14"/>
  <c r="C43016" i="14"/>
  <c r="C43015" i="14"/>
  <c r="C43014" i="14"/>
  <c r="C43013" i="14"/>
  <c r="C43012" i="14"/>
  <c r="C43011" i="14"/>
  <c r="C43010" i="14"/>
  <c r="C43009" i="14"/>
  <c r="C43008" i="14"/>
  <c r="C43007" i="14"/>
  <c r="C43006" i="14"/>
  <c r="C43005" i="14"/>
  <c r="C43004" i="14"/>
  <c r="C43003" i="14"/>
  <c r="C43002" i="14"/>
  <c r="C43001" i="14"/>
  <c r="C43000" i="14"/>
  <c r="C42999" i="14"/>
  <c r="C42998" i="14"/>
  <c r="C42997" i="14"/>
  <c r="C42996" i="14"/>
  <c r="C42995" i="14"/>
  <c r="C42994" i="14"/>
  <c r="C42993" i="14"/>
  <c r="C42992" i="14"/>
  <c r="C42991" i="14"/>
  <c r="C42990" i="14"/>
  <c r="C42989" i="14"/>
  <c r="C42988" i="14"/>
  <c r="C42987" i="14"/>
  <c r="C42986" i="14"/>
  <c r="C42985" i="14"/>
  <c r="C42984" i="14"/>
  <c r="C42983" i="14"/>
  <c r="C42982" i="14"/>
  <c r="C42981" i="14"/>
  <c r="C42980" i="14"/>
  <c r="C42979" i="14"/>
  <c r="C42978" i="14"/>
  <c r="C42977" i="14"/>
  <c r="C42976" i="14"/>
  <c r="C42975" i="14"/>
  <c r="C42974" i="14"/>
  <c r="C42973" i="14"/>
  <c r="C42972" i="14"/>
  <c r="C42971" i="14"/>
  <c r="C42970" i="14"/>
  <c r="C42969" i="14"/>
  <c r="C42968" i="14"/>
  <c r="C42967" i="14"/>
  <c r="C42966" i="14"/>
  <c r="C42965" i="14"/>
  <c r="C42964" i="14"/>
  <c r="C42963" i="14"/>
  <c r="C42962" i="14"/>
  <c r="C42961" i="14"/>
  <c r="C42960" i="14"/>
  <c r="C42959" i="14"/>
  <c r="C42958" i="14"/>
  <c r="C42957" i="14"/>
  <c r="C42956" i="14"/>
  <c r="C42955" i="14"/>
  <c r="C42954" i="14"/>
  <c r="C42953" i="14"/>
  <c r="C42952" i="14"/>
  <c r="C42951" i="14"/>
  <c r="C42950" i="14"/>
  <c r="C42949" i="14"/>
  <c r="C42948" i="14"/>
  <c r="C42947" i="14"/>
  <c r="C42946" i="14"/>
  <c r="C42945" i="14"/>
  <c r="C42944" i="14"/>
  <c r="C42943" i="14"/>
  <c r="C42942" i="14"/>
  <c r="C42941" i="14"/>
  <c r="C42940" i="14"/>
  <c r="C42939" i="14"/>
  <c r="C42938" i="14"/>
  <c r="C42937" i="14"/>
  <c r="C42936" i="14"/>
  <c r="C42935" i="14"/>
  <c r="C42934" i="14"/>
  <c r="C42933" i="14"/>
  <c r="C42932" i="14"/>
  <c r="C42931" i="14"/>
  <c r="C42930" i="14"/>
  <c r="C42929" i="14"/>
  <c r="C42928" i="14"/>
  <c r="C42927" i="14"/>
  <c r="C42926" i="14"/>
  <c r="C42925" i="14"/>
  <c r="C42924" i="14"/>
  <c r="C42923" i="14"/>
  <c r="C42922" i="14"/>
  <c r="C42921" i="14"/>
  <c r="C42920" i="14"/>
  <c r="C42919" i="14"/>
  <c r="C42918" i="14"/>
  <c r="C42917" i="14"/>
  <c r="C42916" i="14"/>
  <c r="C42915" i="14"/>
  <c r="C42914" i="14"/>
  <c r="C42913" i="14"/>
  <c r="C42912" i="14"/>
  <c r="C42911" i="14"/>
  <c r="C42910" i="14"/>
  <c r="C42909" i="14"/>
  <c r="C42908" i="14"/>
  <c r="C42907" i="14"/>
  <c r="C42906" i="14"/>
  <c r="C42905" i="14"/>
  <c r="C42904" i="14"/>
  <c r="C42903" i="14"/>
  <c r="C42902" i="14"/>
  <c r="C42901" i="14"/>
  <c r="C42900" i="14"/>
  <c r="C42899" i="14"/>
  <c r="C42898" i="14"/>
  <c r="C42897" i="14"/>
  <c r="C42896" i="14"/>
  <c r="C42895" i="14"/>
  <c r="C42894" i="14"/>
  <c r="C42893" i="14"/>
  <c r="C42892" i="14"/>
  <c r="C42891" i="14"/>
  <c r="C42890" i="14"/>
  <c r="C42889" i="14"/>
  <c r="C42888" i="14"/>
  <c r="C42887" i="14"/>
  <c r="C42886" i="14"/>
  <c r="C42885" i="14"/>
  <c r="C42884" i="14"/>
  <c r="C42883" i="14"/>
  <c r="C42882" i="14"/>
  <c r="C42881" i="14"/>
  <c r="C42880" i="14"/>
  <c r="C42879" i="14"/>
  <c r="C42878" i="14"/>
  <c r="C42877" i="14"/>
  <c r="C42876" i="14"/>
  <c r="C42875" i="14"/>
  <c r="C42874" i="14"/>
  <c r="C42873" i="14"/>
  <c r="C42872" i="14"/>
  <c r="C42871" i="14"/>
  <c r="C42870" i="14"/>
  <c r="C42869" i="14"/>
  <c r="C42868" i="14"/>
  <c r="C42867" i="14"/>
  <c r="C42866" i="14"/>
  <c r="C42865" i="14"/>
  <c r="C42864" i="14"/>
  <c r="C42863" i="14"/>
  <c r="C42862" i="14"/>
  <c r="C42861" i="14"/>
  <c r="C42860" i="14"/>
  <c r="C42859" i="14"/>
  <c r="C42858" i="14"/>
  <c r="C42857" i="14"/>
  <c r="C42856" i="14"/>
  <c r="C42855" i="14"/>
  <c r="C42854" i="14"/>
  <c r="C42853" i="14"/>
  <c r="C42852" i="14"/>
  <c r="C42851" i="14"/>
  <c r="C42850" i="14"/>
  <c r="C42849" i="14"/>
  <c r="C42848" i="14"/>
  <c r="C42847" i="14"/>
  <c r="C42846" i="14"/>
  <c r="C42845" i="14"/>
  <c r="C42844" i="14"/>
  <c r="C42843" i="14"/>
  <c r="C42842" i="14"/>
  <c r="C42841" i="14"/>
  <c r="C42840" i="14"/>
  <c r="C42839" i="14"/>
  <c r="C42838" i="14"/>
  <c r="C42837" i="14"/>
  <c r="C42836" i="14"/>
  <c r="C42835" i="14"/>
  <c r="C42834" i="14"/>
  <c r="C42833" i="14"/>
  <c r="C42832" i="14"/>
  <c r="C42831" i="14"/>
  <c r="C42830" i="14"/>
  <c r="C42829" i="14"/>
  <c r="C42828" i="14"/>
  <c r="C42827" i="14"/>
  <c r="C42826" i="14"/>
  <c r="C42825" i="14"/>
  <c r="C42824" i="14"/>
  <c r="C42823" i="14"/>
  <c r="C42822" i="14"/>
  <c r="C42821" i="14"/>
  <c r="C42820" i="14"/>
  <c r="C42819" i="14"/>
  <c r="C42818" i="14"/>
  <c r="C42817" i="14"/>
  <c r="C42816" i="14"/>
  <c r="C42815" i="14"/>
  <c r="C42814" i="14"/>
  <c r="C42813" i="14"/>
  <c r="C42812" i="14"/>
  <c r="C42811" i="14"/>
  <c r="C42810" i="14"/>
  <c r="C42809" i="14"/>
  <c r="C42808" i="14"/>
  <c r="C42807" i="14"/>
  <c r="C42806" i="14"/>
  <c r="C42805" i="14"/>
  <c r="C42804" i="14"/>
  <c r="C42803" i="14"/>
  <c r="C42802" i="14"/>
  <c r="C42801" i="14"/>
  <c r="C42800" i="14"/>
  <c r="C42799" i="14"/>
  <c r="C42798" i="14"/>
  <c r="C42797" i="14"/>
  <c r="C42796" i="14"/>
  <c r="C42795" i="14"/>
  <c r="C42794" i="14"/>
  <c r="C42793" i="14"/>
  <c r="C42792" i="14"/>
  <c r="C42791" i="14"/>
  <c r="C42790" i="14"/>
  <c r="C42789" i="14"/>
  <c r="C42788" i="14"/>
  <c r="C42787" i="14"/>
  <c r="C42786" i="14"/>
  <c r="C42785" i="14"/>
  <c r="C42784" i="14"/>
  <c r="C42783" i="14"/>
  <c r="C42782" i="14"/>
  <c r="C42781" i="14"/>
  <c r="C42780" i="14"/>
  <c r="C42779" i="14"/>
  <c r="C42778" i="14"/>
  <c r="C42777" i="14"/>
  <c r="C42776" i="14"/>
  <c r="C42775" i="14"/>
  <c r="C42774" i="14"/>
  <c r="C42773" i="14"/>
  <c r="C42772" i="14"/>
  <c r="C42771" i="14"/>
  <c r="C42770" i="14"/>
  <c r="C42769" i="14"/>
  <c r="C42768" i="14"/>
  <c r="C42767" i="14"/>
  <c r="C42766" i="14"/>
  <c r="C42765" i="14"/>
  <c r="C42764" i="14"/>
  <c r="C42763" i="14"/>
  <c r="C42762" i="14"/>
  <c r="C42761" i="14"/>
  <c r="C42760" i="14"/>
  <c r="C42759" i="14"/>
  <c r="C42758" i="14"/>
  <c r="C42757" i="14"/>
  <c r="C42756" i="14"/>
  <c r="C42755" i="14"/>
  <c r="C42754" i="14"/>
  <c r="C42753" i="14"/>
  <c r="C42752" i="14"/>
  <c r="C42751" i="14"/>
  <c r="C42750" i="14"/>
  <c r="C42749" i="14"/>
  <c r="C42748" i="14"/>
  <c r="C42747" i="14"/>
  <c r="C42746" i="14"/>
  <c r="C42745" i="14"/>
  <c r="C42744" i="14"/>
  <c r="C42743" i="14"/>
  <c r="C42742" i="14"/>
  <c r="C42741" i="14"/>
  <c r="C42740" i="14"/>
  <c r="C42739" i="14"/>
  <c r="C42738" i="14"/>
  <c r="C42737" i="14"/>
  <c r="C42736" i="14"/>
  <c r="C42735" i="14"/>
  <c r="C42734" i="14"/>
  <c r="C42733" i="14"/>
  <c r="C42732" i="14"/>
  <c r="C42731" i="14"/>
  <c r="C42730" i="14"/>
  <c r="C42729" i="14"/>
  <c r="C42728" i="14"/>
  <c r="C42727" i="14"/>
  <c r="C42726" i="14"/>
  <c r="C42725" i="14"/>
  <c r="C42724" i="14"/>
  <c r="C42723" i="14"/>
  <c r="C42722" i="14"/>
  <c r="C42721" i="14"/>
  <c r="C42720" i="14"/>
  <c r="C42719" i="14"/>
  <c r="C42718" i="14"/>
  <c r="C42717" i="14"/>
  <c r="C42716" i="14"/>
  <c r="C42715" i="14"/>
  <c r="C42714" i="14"/>
  <c r="C42713" i="14"/>
  <c r="C42712" i="14"/>
  <c r="C42711" i="14"/>
  <c r="C42710" i="14"/>
  <c r="C42709" i="14"/>
  <c r="C42708" i="14"/>
  <c r="C42707" i="14"/>
  <c r="C42706" i="14"/>
  <c r="C42705" i="14"/>
  <c r="C42704" i="14"/>
  <c r="C42703" i="14"/>
  <c r="C42702" i="14"/>
  <c r="C42701" i="14"/>
  <c r="C42700" i="14"/>
  <c r="C42699" i="14"/>
  <c r="C42698" i="14"/>
  <c r="C42697" i="14"/>
  <c r="C42696" i="14"/>
  <c r="C42695" i="14"/>
  <c r="C42694" i="14"/>
  <c r="C42693" i="14"/>
  <c r="C42692" i="14"/>
  <c r="C42691" i="14"/>
  <c r="C42690" i="14"/>
  <c r="C42689" i="14"/>
  <c r="C42688" i="14"/>
  <c r="C42687" i="14"/>
  <c r="C42686" i="14"/>
  <c r="C42685" i="14"/>
  <c r="C42684" i="14"/>
  <c r="C42683" i="14"/>
  <c r="C42682" i="14"/>
  <c r="C42681" i="14"/>
  <c r="C42680" i="14"/>
  <c r="C42679" i="14"/>
  <c r="C42678" i="14"/>
  <c r="C42677" i="14"/>
  <c r="C42676" i="14"/>
  <c r="C42675" i="14"/>
  <c r="C42674" i="14"/>
  <c r="C42673" i="14"/>
  <c r="C42672" i="14"/>
  <c r="C42671" i="14"/>
  <c r="C42670" i="14"/>
  <c r="C42669" i="14"/>
  <c r="C42668" i="14"/>
  <c r="C42667" i="14"/>
  <c r="C42666" i="14"/>
  <c r="C42665" i="14"/>
  <c r="C42664" i="14"/>
  <c r="C42663" i="14"/>
  <c r="C42662" i="14"/>
  <c r="C42661" i="14"/>
  <c r="C42660" i="14"/>
  <c r="C42659" i="14"/>
  <c r="C42658" i="14"/>
  <c r="C42657" i="14"/>
  <c r="C42656" i="14"/>
  <c r="C42655" i="14"/>
  <c r="C42654" i="14"/>
  <c r="C42653" i="14"/>
  <c r="C42652" i="14"/>
  <c r="C42651" i="14"/>
  <c r="C42650" i="14"/>
  <c r="C42649" i="14"/>
  <c r="C42648" i="14"/>
  <c r="C42647" i="14"/>
  <c r="C42646" i="14"/>
  <c r="C42645" i="14"/>
  <c r="C42644" i="14"/>
  <c r="C42643" i="14"/>
  <c r="C42642" i="14"/>
  <c r="C42641" i="14"/>
  <c r="C42640" i="14"/>
  <c r="C42639" i="14"/>
  <c r="C42638" i="14"/>
  <c r="C42637" i="14"/>
  <c r="C42636" i="14"/>
  <c r="C42635" i="14"/>
  <c r="C42634" i="14"/>
  <c r="C42633" i="14"/>
  <c r="C42632" i="14"/>
  <c r="C42631" i="14"/>
  <c r="C42630" i="14"/>
  <c r="C42629" i="14"/>
  <c r="C42628" i="14"/>
  <c r="C42627" i="14"/>
  <c r="C42626" i="14"/>
  <c r="C42625" i="14"/>
  <c r="C42624" i="14"/>
  <c r="C42623" i="14"/>
  <c r="C42622" i="14"/>
  <c r="C42621" i="14"/>
  <c r="C42620" i="14"/>
  <c r="C42619" i="14"/>
  <c r="C42618" i="14"/>
  <c r="C42617" i="14"/>
  <c r="C42616" i="14"/>
  <c r="C42615" i="14"/>
  <c r="C42614" i="14"/>
  <c r="C42613" i="14"/>
  <c r="C42612" i="14"/>
  <c r="C42611" i="14"/>
  <c r="C42610" i="14"/>
  <c r="C42609" i="14"/>
  <c r="C42608" i="14"/>
  <c r="C42607" i="14"/>
  <c r="C42606" i="14"/>
  <c r="C42605" i="14"/>
  <c r="C42604" i="14"/>
  <c r="C42603" i="14"/>
  <c r="C42602" i="14"/>
  <c r="C42601" i="14"/>
  <c r="C42600" i="14"/>
  <c r="C42599" i="14"/>
  <c r="C42598" i="14"/>
  <c r="C42597" i="14"/>
  <c r="C42596" i="14"/>
  <c r="C42595" i="14"/>
  <c r="C42594" i="14"/>
  <c r="C42593" i="14"/>
  <c r="C42592" i="14"/>
  <c r="C42591" i="14"/>
  <c r="C42590" i="14"/>
  <c r="C42589" i="14"/>
  <c r="C42588" i="14"/>
  <c r="C42587" i="14"/>
  <c r="C42586" i="14"/>
  <c r="C42585" i="14"/>
  <c r="C42584" i="14"/>
  <c r="C42583" i="14"/>
  <c r="C42582" i="14"/>
  <c r="C42581" i="14"/>
  <c r="C42580" i="14"/>
  <c r="C42579" i="14"/>
  <c r="C42578" i="14"/>
  <c r="C42577" i="14"/>
  <c r="C42576" i="14"/>
  <c r="C42575" i="14"/>
  <c r="C42574" i="14"/>
  <c r="C42573" i="14"/>
  <c r="C42572" i="14"/>
  <c r="C42571" i="14"/>
  <c r="C42570" i="14"/>
  <c r="C42569" i="14"/>
  <c r="C42568" i="14"/>
  <c r="C42567" i="14"/>
  <c r="C42566" i="14"/>
  <c r="C42565" i="14"/>
  <c r="C42564" i="14"/>
  <c r="C42563" i="14"/>
  <c r="C42562" i="14"/>
  <c r="C42561" i="14"/>
  <c r="C42560" i="14"/>
  <c r="C42559" i="14"/>
  <c r="C42558" i="14"/>
  <c r="C42557" i="14"/>
  <c r="C42556" i="14"/>
  <c r="C42555" i="14"/>
  <c r="C42554" i="14"/>
  <c r="C42553" i="14"/>
  <c r="C42552" i="14"/>
  <c r="C42551" i="14"/>
  <c r="C42550" i="14"/>
  <c r="C42549" i="14"/>
  <c r="C42548" i="14"/>
  <c r="C42547" i="14"/>
  <c r="C42546" i="14"/>
  <c r="C42545" i="14"/>
  <c r="C42544" i="14"/>
  <c r="C42543" i="14"/>
  <c r="C42542" i="14"/>
  <c r="C42541" i="14"/>
  <c r="C42540" i="14"/>
  <c r="C42539" i="14"/>
  <c r="C42538" i="14"/>
  <c r="C42537" i="14"/>
  <c r="C42536" i="14"/>
  <c r="C42535" i="14"/>
  <c r="C42534" i="14"/>
  <c r="C42533" i="14"/>
  <c r="C42532" i="14"/>
  <c r="C42531" i="14"/>
  <c r="C42530" i="14"/>
  <c r="C42529" i="14"/>
  <c r="C42528" i="14"/>
  <c r="C42527" i="14"/>
  <c r="C42526" i="14"/>
  <c r="C42525" i="14"/>
  <c r="C42524" i="14"/>
  <c r="C42523" i="14"/>
  <c r="C42522" i="14"/>
  <c r="C42521" i="14"/>
  <c r="C42520" i="14"/>
  <c r="C42519" i="14"/>
  <c r="C42518" i="14"/>
  <c r="C42517" i="14"/>
  <c r="C42516" i="14"/>
  <c r="C42515" i="14"/>
  <c r="C42514" i="14"/>
  <c r="C42513" i="14"/>
  <c r="C42512" i="14"/>
  <c r="C42511" i="14"/>
  <c r="C42510" i="14"/>
  <c r="C42509" i="14"/>
  <c r="C42508" i="14"/>
  <c r="C42507" i="14"/>
  <c r="C42506" i="14"/>
  <c r="C42505" i="14"/>
  <c r="C42504" i="14"/>
  <c r="C42503" i="14"/>
  <c r="C42502" i="14"/>
  <c r="C42501" i="14"/>
  <c r="C42500" i="14"/>
  <c r="C42499" i="14"/>
  <c r="C42498" i="14"/>
  <c r="C42497" i="14"/>
  <c r="C42496" i="14"/>
  <c r="C42495" i="14"/>
  <c r="C42494" i="14"/>
  <c r="C42493" i="14"/>
  <c r="C42492" i="14"/>
  <c r="C42491" i="14"/>
  <c r="C42490" i="14"/>
  <c r="C42489" i="14"/>
  <c r="C42488" i="14"/>
  <c r="C42487" i="14"/>
  <c r="C42486" i="14"/>
  <c r="C42485" i="14"/>
  <c r="C42484" i="14"/>
  <c r="C42483" i="14"/>
  <c r="C42482" i="14"/>
  <c r="C42481" i="14"/>
  <c r="C42480" i="14"/>
  <c r="C42479" i="14"/>
  <c r="C42478" i="14"/>
  <c r="C42477" i="14"/>
  <c r="C42476" i="14"/>
  <c r="C42475" i="14"/>
  <c r="C42474" i="14"/>
  <c r="C42473" i="14"/>
  <c r="C42472" i="14"/>
  <c r="C42471" i="14"/>
  <c r="C42470" i="14"/>
  <c r="C42469" i="14"/>
  <c r="C42468" i="14"/>
  <c r="C42467" i="14"/>
  <c r="C42466" i="14"/>
  <c r="C42465" i="14"/>
  <c r="C42464" i="14"/>
  <c r="C42463" i="14"/>
  <c r="C42462" i="14"/>
  <c r="C42461" i="14"/>
  <c r="C42460" i="14"/>
  <c r="C42459" i="14"/>
  <c r="C42458" i="14"/>
  <c r="C42457" i="14"/>
  <c r="C42456" i="14"/>
  <c r="C42455" i="14"/>
  <c r="C42454" i="14"/>
  <c r="C42453" i="14"/>
  <c r="C42452" i="14"/>
  <c r="C42451" i="14"/>
  <c r="C42450" i="14"/>
  <c r="C42449" i="14"/>
  <c r="C42448" i="14"/>
  <c r="C42447" i="14"/>
  <c r="C42446" i="14"/>
  <c r="C42445" i="14"/>
  <c r="C42444" i="14"/>
  <c r="C42443" i="14"/>
  <c r="C42442" i="14"/>
  <c r="C42441" i="14"/>
  <c r="C42440" i="14"/>
  <c r="C42439" i="14"/>
  <c r="C42438" i="14"/>
  <c r="C42437" i="14"/>
  <c r="C42436" i="14"/>
  <c r="C42435" i="14"/>
  <c r="C42434" i="14"/>
  <c r="C42433" i="14"/>
  <c r="C42432" i="14"/>
  <c r="C42431" i="14"/>
  <c r="C42430" i="14"/>
  <c r="C42429" i="14"/>
  <c r="C42428" i="14"/>
  <c r="C42427" i="14"/>
  <c r="C42426" i="14"/>
  <c r="C42425" i="14"/>
  <c r="C42424" i="14"/>
  <c r="C42423" i="14"/>
  <c r="C42422" i="14"/>
  <c r="C42421" i="14"/>
  <c r="C42420" i="14"/>
  <c r="C42419" i="14"/>
  <c r="C42418" i="14"/>
  <c r="C42417" i="14"/>
  <c r="C42416" i="14"/>
  <c r="C42415" i="14"/>
  <c r="C42414" i="14"/>
  <c r="C42413" i="14"/>
  <c r="C42412" i="14"/>
  <c r="C42411" i="14"/>
  <c r="C42410" i="14"/>
  <c r="C42409" i="14"/>
  <c r="C42408" i="14"/>
  <c r="C42407" i="14"/>
  <c r="C42406" i="14"/>
  <c r="C42405" i="14"/>
  <c r="C42404" i="14"/>
  <c r="C42403" i="14"/>
  <c r="C42402" i="14"/>
  <c r="C42401" i="14"/>
  <c r="C42400" i="14"/>
  <c r="C42399" i="14"/>
  <c r="C42398" i="14"/>
  <c r="C42397" i="14"/>
  <c r="C42396" i="14"/>
  <c r="C42395" i="14"/>
  <c r="C42394" i="14"/>
  <c r="C42393" i="14"/>
  <c r="C42392" i="14"/>
  <c r="C42391" i="14"/>
  <c r="C42390" i="14"/>
  <c r="C42389" i="14"/>
  <c r="C42388" i="14"/>
  <c r="C42387" i="14"/>
  <c r="C42386" i="14"/>
  <c r="C42385" i="14"/>
  <c r="C42384" i="14"/>
  <c r="C42383" i="14"/>
  <c r="C42382" i="14"/>
  <c r="C42381" i="14"/>
  <c r="C42380" i="14"/>
  <c r="C42379" i="14"/>
  <c r="C42378" i="14"/>
  <c r="C42377" i="14"/>
  <c r="C42376" i="14"/>
  <c r="C42375" i="14"/>
  <c r="C42374" i="14"/>
  <c r="C42373" i="14"/>
  <c r="C42372" i="14"/>
  <c r="C42371" i="14"/>
  <c r="C42370" i="14"/>
  <c r="C42369" i="14"/>
  <c r="C42368" i="14"/>
  <c r="C42367" i="14"/>
  <c r="C42366" i="14"/>
  <c r="C42365" i="14"/>
  <c r="C42364" i="14"/>
  <c r="C42363" i="14"/>
  <c r="C42362" i="14"/>
  <c r="C42361" i="14"/>
  <c r="C42360" i="14"/>
  <c r="C42359" i="14"/>
  <c r="C42358" i="14"/>
  <c r="C42357" i="14"/>
  <c r="C42356" i="14"/>
  <c r="C42355" i="14"/>
  <c r="C42354" i="14"/>
  <c r="C42353" i="14"/>
  <c r="C42352" i="14"/>
  <c r="C42351" i="14"/>
  <c r="C42350" i="14"/>
  <c r="C42349" i="14"/>
  <c r="C42348" i="14"/>
  <c r="C42347" i="14"/>
  <c r="C42346" i="14"/>
  <c r="C42345" i="14"/>
  <c r="C42344" i="14"/>
  <c r="C42343" i="14"/>
  <c r="C42342" i="14"/>
  <c r="C42341" i="14"/>
  <c r="C42340" i="14"/>
  <c r="C42339" i="14"/>
  <c r="C42338" i="14"/>
  <c r="C42337" i="14"/>
  <c r="C42336" i="14"/>
  <c r="C42335" i="14"/>
  <c r="C42334" i="14"/>
  <c r="C42333" i="14"/>
  <c r="C42332" i="14"/>
  <c r="C42331" i="14"/>
  <c r="C42330" i="14"/>
  <c r="C42329" i="14"/>
  <c r="C42328" i="14"/>
  <c r="C42327" i="14"/>
  <c r="C42326" i="14"/>
  <c r="C42325" i="14"/>
  <c r="C42324" i="14"/>
  <c r="C42323" i="14"/>
  <c r="C42322" i="14"/>
  <c r="C42321" i="14"/>
  <c r="C42320" i="14"/>
  <c r="C42319" i="14"/>
  <c r="C42318" i="14"/>
  <c r="C42317" i="14"/>
  <c r="C42316" i="14"/>
  <c r="C42315" i="14"/>
  <c r="C42314" i="14"/>
  <c r="C42313" i="14"/>
  <c r="C42312" i="14"/>
  <c r="C42311" i="14"/>
  <c r="C42310" i="14"/>
  <c r="C42309" i="14"/>
  <c r="C42308" i="14"/>
  <c r="C42307" i="14"/>
  <c r="C42306" i="14"/>
  <c r="C42305" i="14"/>
  <c r="C42304" i="14"/>
  <c r="C42303" i="14"/>
  <c r="C42302" i="14"/>
  <c r="C42301" i="14"/>
  <c r="C42300" i="14"/>
  <c r="C42299" i="14"/>
  <c r="C42298" i="14"/>
  <c r="C42297" i="14"/>
  <c r="C42296" i="14"/>
  <c r="C42295" i="14"/>
  <c r="C42294" i="14"/>
  <c r="C42293" i="14"/>
  <c r="C42292" i="14"/>
  <c r="C42291" i="14"/>
  <c r="C42290" i="14"/>
  <c r="C42289" i="14"/>
  <c r="C42288" i="14"/>
  <c r="C42287" i="14"/>
  <c r="C42286" i="14"/>
  <c r="C42285" i="14"/>
  <c r="C42284" i="14"/>
  <c r="C42283" i="14"/>
  <c r="C42282" i="14"/>
  <c r="C42281" i="14"/>
  <c r="C42280" i="14"/>
  <c r="C42279" i="14"/>
  <c r="C42278" i="14"/>
  <c r="C42277" i="14"/>
  <c r="C42276" i="14"/>
  <c r="C42275" i="14"/>
  <c r="C42274" i="14"/>
  <c r="C42273" i="14"/>
  <c r="C42272" i="14"/>
  <c r="C42271" i="14"/>
  <c r="C42270" i="14"/>
  <c r="C42269" i="14"/>
  <c r="C42268" i="14"/>
  <c r="C42267" i="14"/>
  <c r="C42266" i="14"/>
  <c r="C42265" i="14"/>
  <c r="C42264" i="14"/>
  <c r="C42263" i="14"/>
  <c r="C42262" i="14"/>
  <c r="C42261" i="14"/>
  <c r="C42260" i="14"/>
  <c r="C42259" i="14"/>
  <c r="C42258" i="14"/>
  <c r="C42257" i="14"/>
  <c r="C42256" i="14"/>
  <c r="C42255" i="14"/>
  <c r="C42254" i="14"/>
  <c r="C42253" i="14"/>
  <c r="C42252" i="14"/>
  <c r="C42251" i="14"/>
  <c r="C42250" i="14"/>
  <c r="C42249" i="14"/>
  <c r="C42248" i="14"/>
  <c r="C42247" i="14"/>
  <c r="C42246" i="14"/>
  <c r="C42245" i="14"/>
  <c r="C42244" i="14"/>
  <c r="C42243" i="14"/>
  <c r="C42242" i="14"/>
  <c r="C42241" i="14"/>
  <c r="C42240" i="14"/>
  <c r="C42239" i="14"/>
  <c r="C42238" i="14"/>
  <c r="C42237" i="14"/>
  <c r="C42236" i="14"/>
  <c r="C42235" i="14"/>
  <c r="C42234" i="14"/>
  <c r="C42233" i="14"/>
  <c r="C42232" i="14"/>
  <c r="C42231" i="14"/>
  <c r="C42230" i="14"/>
  <c r="C42229" i="14"/>
  <c r="C42228" i="14"/>
  <c r="C42227" i="14"/>
  <c r="C42226" i="14"/>
  <c r="C42225" i="14"/>
  <c r="C42224" i="14"/>
  <c r="C42223" i="14"/>
  <c r="C42222" i="14"/>
  <c r="C42221" i="14"/>
  <c r="C42220" i="14"/>
  <c r="C42219" i="14"/>
  <c r="C42218" i="14"/>
  <c r="C42217" i="14"/>
  <c r="C42216" i="14"/>
  <c r="C42215" i="14"/>
  <c r="C42214" i="14"/>
  <c r="C42213" i="14"/>
  <c r="C42212" i="14"/>
  <c r="C42211" i="14"/>
  <c r="C42210" i="14"/>
  <c r="C42209" i="14"/>
  <c r="C42208" i="14"/>
  <c r="C42207" i="14"/>
  <c r="C42206" i="14"/>
  <c r="C42205" i="14"/>
  <c r="C42204" i="14"/>
  <c r="C42203" i="14"/>
  <c r="C42202" i="14"/>
  <c r="C42201" i="14"/>
  <c r="C42200" i="14"/>
  <c r="C42199" i="14"/>
  <c r="C42198" i="14"/>
  <c r="C42197" i="14"/>
  <c r="C42196" i="14"/>
  <c r="C42195" i="14"/>
  <c r="C42194" i="14"/>
  <c r="C42193" i="14"/>
  <c r="C42192" i="14"/>
  <c r="C42191" i="14"/>
  <c r="C42190" i="14"/>
  <c r="C42189" i="14"/>
  <c r="C42188" i="14"/>
  <c r="C42187" i="14"/>
  <c r="C42186" i="14"/>
  <c r="C42185" i="14"/>
  <c r="C42184" i="14"/>
  <c r="C42183" i="14"/>
  <c r="C42182" i="14"/>
  <c r="C42181" i="14"/>
  <c r="C42180" i="14"/>
  <c r="C42179" i="14"/>
  <c r="C42178" i="14"/>
  <c r="C42177" i="14"/>
  <c r="C42176" i="14"/>
  <c r="C42175" i="14"/>
  <c r="C42174" i="14"/>
  <c r="C42173" i="14"/>
  <c r="C42172" i="14"/>
  <c r="C42171" i="14"/>
  <c r="C42170" i="14"/>
  <c r="C42169" i="14"/>
  <c r="C42168" i="14"/>
  <c r="C42167" i="14"/>
  <c r="C42166" i="14"/>
  <c r="C42165" i="14"/>
  <c r="C42164" i="14"/>
  <c r="C42163" i="14"/>
  <c r="C42162" i="14"/>
  <c r="C42161" i="14"/>
  <c r="C42160" i="14"/>
  <c r="C42159" i="14"/>
  <c r="C42158" i="14"/>
  <c r="C42157" i="14"/>
  <c r="C42156" i="14"/>
  <c r="C42155" i="14"/>
  <c r="C42154" i="14"/>
  <c r="C42153" i="14"/>
  <c r="C42152" i="14"/>
  <c r="C42151" i="14"/>
  <c r="C42150" i="14"/>
  <c r="C42149" i="14"/>
  <c r="C42148" i="14"/>
  <c r="C42147" i="14"/>
  <c r="C42146" i="14"/>
  <c r="C42145" i="14"/>
  <c r="C42144" i="14"/>
  <c r="C42143" i="14"/>
  <c r="C42142" i="14"/>
  <c r="C42141" i="14"/>
  <c r="C42140" i="14"/>
  <c r="C42139" i="14"/>
  <c r="C42138" i="14"/>
  <c r="C42137" i="14"/>
  <c r="C42136" i="14"/>
  <c r="C42135" i="14"/>
  <c r="C42134" i="14"/>
  <c r="C42133" i="14"/>
  <c r="C42132" i="14"/>
  <c r="C42131" i="14"/>
  <c r="C42130" i="14"/>
  <c r="C42129" i="14"/>
  <c r="C42128" i="14"/>
  <c r="C42127" i="14"/>
  <c r="C42126" i="14"/>
  <c r="C42125" i="14"/>
  <c r="C42124" i="14"/>
  <c r="C42123" i="14"/>
  <c r="C42122" i="14"/>
  <c r="C42121" i="14"/>
  <c r="C42120" i="14"/>
  <c r="C42119" i="14"/>
  <c r="C42118" i="14"/>
  <c r="C42117" i="14"/>
  <c r="C42116" i="14"/>
  <c r="C42115" i="14"/>
  <c r="C42114" i="14"/>
  <c r="C42113" i="14"/>
  <c r="C42112" i="14"/>
  <c r="C42111" i="14"/>
  <c r="C42110" i="14"/>
  <c r="C42109" i="14"/>
  <c r="C42108" i="14"/>
  <c r="C42107" i="14"/>
  <c r="C42106" i="14"/>
  <c r="C42105" i="14"/>
  <c r="C42104" i="14"/>
  <c r="C42103" i="14"/>
  <c r="C42102" i="14"/>
  <c r="C42101" i="14"/>
  <c r="C42100" i="14"/>
  <c r="C42099" i="14"/>
  <c r="C42098" i="14"/>
  <c r="C42097" i="14"/>
  <c r="C42096" i="14"/>
  <c r="C42095" i="14"/>
  <c r="C42094" i="14"/>
  <c r="C42093" i="14"/>
  <c r="C42092" i="14"/>
  <c r="C42091" i="14"/>
  <c r="C42090" i="14"/>
  <c r="C42089" i="14"/>
  <c r="C42088" i="14"/>
  <c r="C42087" i="14"/>
  <c r="C42086" i="14"/>
  <c r="C42085" i="14"/>
  <c r="C42084" i="14"/>
  <c r="C42083" i="14"/>
  <c r="C42082" i="14"/>
  <c r="C42081" i="14"/>
  <c r="C42080" i="14"/>
  <c r="C42079" i="14"/>
  <c r="C42078" i="14"/>
  <c r="C42077" i="14"/>
  <c r="C42076" i="14"/>
  <c r="C42075" i="14"/>
  <c r="C42074" i="14"/>
  <c r="C42073" i="14"/>
  <c r="C42072" i="14"/>
  <c r="C42071" i="14"/>
  <c r="C42070" i="14"/>
  <c r="C42069" i="14"/>
  <c r="C42068" i="14"/>
  <c r="C42067" i="14"/>
  <c r="C42066" i="14"/>
  <c r="C42065" i="14"/>
  <c r="C42064" i="14"/>
  <c r="C42063" i="14"/>
  <c r="C42062" i="14"/>
  <c r="C42061" i="14"/>
  <c r="C42060" i="14"/>
  <c r="C42059" i="14"/>
  <c r="C42058" i="14"/>
  <c r="C42057" i="14"/>
  <c r="C42056" i="14"/>
  <c r="C42055" i="14"/>
  <c r="C42054" i="14"/>
  <c r="C42053" i="14"/>
  <c r="C42052" i="14"/>
  <c r="C42051" i="14"/>
  <c r="C42050" i="14"/>
  <c r="C42049" i="14"/>
  <c r="C42048" i="14"/>
  <c r="C42047" i="14"/>
  <c r="C42046" i="14"/>
  <c r="C42045" i="14"/>
  <c r="C42044" i="14"/>
  <c r="C42043" i="14"/>
  <c r="C42042" i="14"/>
  <c r="C42041" i="14"/>
  <c r="C42040" i="14"/>
  <c r="C42039" i="14"/>
  <c r="C42038" i="14"/>
  <c r="C42037" i="14"/>
  <c r="C42036" i="14"/>
  <c r="C42035" i="14"/>
  <c r="C42034" i="14"/>
  <c r="C42033" i="14"/>
  <c r="C42032" i="14"/>
  <c r="C42031" i="14"/>
  <c r="C42030" i="14"/>
  <c r="C42029" i="14"/>
  <c r="C42028" i="14"/>
  <c r="C42027" i="14"/>
  <c r="C42026" i="14"/>
  <c r="C42025" i="14"/>
  <c r="C42024" i="14"/>
  <c r="C42023" i="14"/>
  <c r="C42022" i="14"/>
  <c r="C42021" i="14"/>
  <c r="C42020" i="14"/>
  <c r="C42019" i="14"/>
  <c r="C42018" i="14"/>
  <c r="C42017" i="14"/>
  <c r="C42016" i="14"/>
  <c r="C42015" i="14"/>
  <c r="C42014" i="14"/>
  <c r="C42013" i="14"/>
  <c r="C42012" i="14"/>
  <c r="C42011" i="14"/>
  <c r="C42010" i="14"/>
  <c r="C42009" i="14"/>
  <c r="C42008" i="14"/>
  <c r="C42007" i="14"/>
  <c r="C42006" i="14"/>
  <c r="C42005" i="14"/>
  <c r="C42004" i="14"/>
  <c r="C42003" i="14"/>
  <c r="C42002" i="14"/>
  <c r="C42001" i="14"/>
  <c r="C42000" i="14"/>
  <c r="C41999" i="14"/>
  <c r="C41998" i="14"/>
  <c r="C41997" i="14"/>
  <c r="C41996" i="14"/>
  <c r="C41995" i="14"/>
  <c r="C41994" i="14"/>
  <c r="C41993" i="14"/>
  <c r="C41992" i="14"/>
  <c r="C41991" i="14"/>
  <c r="C41990" i="14"/>
  <c r="C41989" i="14"/>
  <c r="C41988" i="14"/>
  <c r="C41987" i="14"/>
  <c r="C41986" i="14"/>
  <c r="C41985" i="14"/>
  <c r="C41984" i="14"/>
  <c r="C41983" i="14"/>
  <c r="C41982" i="14"/>
  <c r="C41981" i="14"/>
  <c r="C41980" i="14"/>
  <c r="C41979" i="14"/>
  <c r="C41978" i="14"/>
  <c r="C41977" i="14"/>
  <c r="C41976" i="14"/>
  <c r="C41975" i="14"/>
  <c r="C41974" i="14"/>
  <c r="C41973" i="14"/>
  <c r="C41972" i="14"/>
  <c r="C41971" i="14"/>
  <c r="C41970" i="14"/>
  <c r="C41969" i="14"/>
  <c r="C41968" i="14"/>
  <c r="C41967" i="14"/>
  <c r="C41966" i="14"/>
  <c r="C41965" i="14"/>
  <c r="C41964" i="14"/>
  <c r="C41963" i="14"/>
  <c r="C41962" i="14"/>
  <c r="C41961" i="14"/>
  <c r="C41960" i="14"/>
  <c r="C41959" i="14"/>
  <c r="C41958" i="14"/>
  <c r="C41957" i="14"/>
  <c r="C41956" i="14"/>
  <c r="C41955" i="14"/>
  <c r="C41954" i="14"/>
  <c r="C41953" i="14"/>
  <c r="C41952" i="14"/>
  <c r="C41951" i="14"/>
  <c r="C41950" i="14"/>
  <c r="C41949" i="14"/>
  <c r="C41948" i="14"/>
  <c r="C41947" i="14"/>
  <c r="C41946" i="14"/>
  <c r="C41945" i="14"/>
  <c r="C41944" i="14"/>
  <c r="C41943" i="14"/>
  <c r="C41942" i="14"/>
  <c r="C41941" i="14"/>
  <c r="C41940" i="14"/>
  <c r="C41939" i="14"/>
  <c r="C41938" i="14"/>
  <c r="C41937" i="14"/>
  <c r="C41936" i="14"/>
  <c r="C41935" i="14"/>
  <c r="C41934" i="14"/>
  <c r="C41933" i="14"/>
  <c r="C41932" i="14"/>
  <c r="C41931" i="14"/>
  <c r="C41930" i="14"/>
  <c r="C41929" i="14"/>
  <c r="C41928" i="14"/>
  <c r="C41927" i="14"/>
  <c r="C41926" i="14"/>
  <c r="C41925" i="14"/>
  <c r="C41924" i="14"/>
  <c r="C41923" i="14"/>
  <c r="C41922" i="14"/>
  <c r="C41921" i="14"/>
  <c r="C41920" i="14"/>
  <c r="C41919" i="14"/>
  <c r="C41918" i="14"/>
  <c r="C41917" i="14"/>
  <c r="C41916" i="14"/>
  <c r="C41915" i="14"/>
  <c r="C41914" i="14"/>
  <c r="C41913" i="14"/>
  <c r="C41912" i="14"/>
  <c r="C41911" i="14"/>
  <c r="C41910" i="14"/>
  <c r="C41909" i="14"/>
  <c r="C41908" i="14"/>
  <c r="C41907" i="14"/>
  <c r="C41906" i="14"/>
  <c r="C41905" i="14"/>
  <c r="C41904" i="14"/>
  <c r="C41903" i="14"/>
  <c r="C41902" i="14"/>
  <c r="C41901" i="14"/>
  <c r="C41900" i="14"/>
  <c r="C41899" i="14"/>
  <c r="C41898" i="14"/>
  <c r="C41897" i="14"/>
  <c r="C41896" i="14"/>
  <c r="C41895" i="14"/>
  <c r="C41894" i="14"/>
  <c r="C41893" i="14"/>
  <c r="C41892" i="14"/>
  <c r="C41891" i="14"/>
  <c r="C41890" i="14"/>
  <c r="C41889" i="14"/>
  <c r="C41888" i="14"/>
  <c r="C41887" i="14"/>
  <c r="C41886" i="14"/>
  <c r="C41885" i="14"/>
  <c r="C41884" i="14"/>
  <c r="C41883" i="14"/>
  <c r="C41882" i="14"/>
  <c r="C41881" i="14"/>
  <c r="C41880" i="14"/>
  <c r="C41879" i="14"/>
  <c r="C41878" i="14"/>
  <c r="C41877" i="14"/>
  <c r="C41876" i="14"/>
  <c r="C41875" i="14"/>
  <c r="C41874" i="14"/>
  <c r="C41873" i="14"/>
  <c r="C41872" i="14"/>
  <c r="C41871" i="14"/>
  <c r="C41870" i="14"/>
  <c r="C41869" i="14"/>
  <c r="C41868" i="14"/>
  <c r="C41867" i="14"/>
  <c r="C41866" i="14"/>
  <c r="C41865" i="14"/>
  <c r="C41864" i="14"/>
  <c r="C41863" i="14"/>
  <c r="C41862" i="14"/>
  <c r="C41861" i="14"/>
  <c r="C41860" i="14"/>
  <c r="C41859" i="14"/>
  <c r="C41858" i="14"/>
  <c r="C41857" i="14"/>
  <c r="C41856" i="14"/>
  <c r="C41855" i="14"/>
  <c r="C41854" i="14"/>
  <c r="C41853" i="14"/>
  <c r="C41852" i="14"/>
  <c r="C41851" i="14"/>
  <c r="C41850" i="14"/>
  <c r="C41849" i="14"/>
  <c r="C41848" i="14"/>
  <c r="C41847" i="14"/>
  <c r="C41846" i="14"/>
  <c r="C41845" i="14"/>
  <c r="C41844" i="14"/>
  <c r="C41843" i="14"/>
  <c r="C41842" i="14"/>
  <c r="C41841" i="14"/>
  <c r="C41840" i="14"/>
  <c r="C41839" i="14"/>
  <c r="C41838" i="14"/>
  <c r="C41837" i="14"/>
  <c r="C41836" i="14"/>
  <c r="C41835" i="14"/>
  <c r="C41834" i="14"/>
  <c r="C41833" i="14"/>
  <c r="C41832" i="14"/>
  <c r="C41831" i="14"/>
  <c r="C41830" i="14"/>
  <c r="C41829" i="14"/>
  <c r="C41828" i="14"/>
  <c r="C41827" i="14"/>
  <c r="C41826" i="14"/>
  <c r="C41825" i="14"/>
  <c r="C41824" i="14"/>
  <c r="C41823" i="14"/>
  <c r="C41822" i="14"/>
  <c r="C41821" i="14"/>
  <c r="C41820" i="14"/>
  <c r="C41819" i="14"/>
  <c r="C41818" i="14"/>
  <c r="C41817" i="14"/>
  <c r="C41816" i="14"/>
  <c r="C41815" i="14"/>
  <c r="C41814" i="14"/>
  <c r="C41813" i="14"/>
  <c r="C41812" i="14"/>
  <c r="C41811" i="14"/>
  <c r="C41810" i="14"/>
  <c r="C41809" i="14"/>
  <c r="C41808" i="14"/>
  <c r="C41807" i="14"/>
  <c r="C41806" i="14"/>
  <c r="C41805" i="14"/>
  <c r="C41804" i="14"/>
  <c r="C41803" i="14"/>
  <c r="C41802" i="14"/>
  <c r="C41801" i="14"/>
  <c r="C41800" i="14"/>
  <c r="C41799" i="14"/>
  <c r="C41798" i="14"/>
  <c r="C41797" i="14"/>
  <c r="C41796" i="14"/>
  <c r="C41795" i="14"/>
  <c r="C41794" i="14"/>
  <c r="C41793" i="14"/>
  <c r="C41792" i="14"/>
  <c r="C41791" i="14"/>
  <c r="C41790" i="14"/>
  <c r="C41789" i="14"/>
  <c r="C41788" i="14"/>
  <c r="C41787" i="14"/>
  <c r="C41786" i="14"/>
  <c r="C41785" i="14"/>
  <c r="C41784" i="14"/>
  <c r="C41783" i="14"/>
  <c r="C41782" i="14"/>
  <c r="C41781" i="14"/>
  <c r="C41780" i="14"/>
  <c r="C41779" i="14"/>
  <c r="C41778" i="14"/>
  <c r="C41777" i="14"/>
  <c r="C41776" i="14"/>
  <c r="C41775" i="14"/>
  <c r="C41774" i="14"/>
  <c r="C41773" i="14"/>
  <c r="C41772" i="14"/>
  <c r="C41771" i="14"/>
  <c r="C41770" i="14"/>
  <c r="C41769" i="14"/>
  <c r="C41768" i="14"/>
  <c r="C41767" i="14"/>
  <c r="C41766" i="14"/>
  <c r="C41765" i="14"/>
  <c r="C41764" i="14"/>
  <c r="C41763" i="14"/>
  <c r="C41762" i="14"/>
  <c r="C41761" i="14"/>
  <c r="C41760" i="14"/>
  <c r="C41759" i="14"/>
  <c r="C41758" i="14"/>
  <c r="C41757" i="14"/>
  <c r="C41756" i="14"/>
  <c r="C41755" i="14"/>
  <c r="C41754" i="14"/>
  <c r="C41753" i="14"/>
  <c r="C41752" i="14"/>
  <c r="C41751" i="14"/>
  <c r="C41750" i="14"/>
  <c r="C41749" i="14"/>
  <c r="C41748" i="14"/>
  <c r="C41747" i="14"/>
  <c r="C41746" i="14"/>
  <c r="C41745" i="14"/>
  <c r="C41744" i="14"/>
  <c r="C41743" i="14"/>
  <c r="C41742" i="14"/>
  <c r="C41741" i="14"/>
  <c r="C41740" i="14"/>
  <c r="C41739" i="14"/>
  <c r="C41738" i="14"/>
  <c r="C41737" i="14"/>
  <c r="C41736" i="14"/>
  <c r="C41735" i="14"/>
  <c r="C41734" i="14"/>
  <c r="C41733" i="14"/>
  <c r="C41732" i="14"/>
  <c r="C41731" i="14"/>
  <c r="C41730" i="14"/>
  <c r="C41729" i="14"/>
  <c r="C41728" i="14"/>
  <c r="C41727" i="14"/>
  <c r="C41726" i="14"/>
  <c r="C41725" i="14"/>
  <c r="C41724" i="14"/>
  <c r="C41723" i="14"/>
  <c r="C41722" i="14"/>
  <c r="C41721" i="14"/>
  <c r="C41720" i="14"/>
  <c r="C41719" i="14"/>
  <c r="C41718" i="14"/>
  <c r="C41717" i="14"/>
  <c r="C41716" i="14"/>
  <c r="C41715" i="14"/>
  <c r="C41714" i="14"/>
  <c r="C41713" i="14"/>
  <c r="C41712" i="14"/>
  <c r="C41711" i="14"/>
  <c r="C41710" i="14"/>
  <c r="C41709" i="14"/>
  <c r="C41708" i="14"/>
  <c r="C41707" i="14"/>
  <c r="C41706" i="14"/>
  <c r="C41705" i="14"/>
  <c r="C41704" i="14"/>
  <c r="C41703" i="14"/>
  <c r="C41702" i="14"/>
  <c r="C41701" i="14"/>
  <c r="C41700" i="14"/>
  <c r="C41699" i="14"/>
  <c r="C41698" i="14"/>
  <c r="C41697" i="14"/>
  <c r="C41696" i="14"/>
  <c r="C41695" i="14"/>
  <c r="C41694" i="14"/>
  <c r="C41693" i="14"/>
  <c r="C41692" i="14"/>
  <c r="C41691" i="14"/>
  <c r="C41690" i="14"/>
  <c r="C41689" i="14"/>
  <c r="C41688" i="14"/>
  <c r="C41687" i="14"/>
  <c r="C41686" i="14"/>
  <c r="C41685" i="14"/>
  <c r="C41684" i="14"/>
  <c r="C41683" i="14"/>
  <c r="C41682" i="14"/>
  <c r="C41681" i="14"/>
  <c r="C41680" i="14"/>
  <c r="C41679" i="14"/>
  <c r="C41678" i="14"/>
  <c r="C41677" i="14"/>
  <c r="C41676" i="14"/>
  <c r="C41675" i="14"/>
  <c r="C41674" i="14"/>
  <c r="C41673" i="14"/>
  <c r="C41672" i="14"/>
  <c r="C41671" i="14"/>
  <c r="C41670" i="14"/>
  <c r="C41669" i="14"/>
  <c r="C41668" i="14"/>
  <c r="C41667" i="14"/>
  <c r="C41666" i="14"/>
  <c r="C41665" i="14"/>
  <c r="C41664" i="14"/>
  <c r="C41663" i="14"/>
  <c r="C41662" i="14"/>
  <c r="C41661" i="14"/>
  <c r="C41660" i="14"/>
  <c r="C41659" i="14"/>
  <c r="C41658" i="14"/>
  <c r="C41657" i="14"/>
  <c r="C41656" i="14"/>
  <c r="C41655" i="14"/>
  <c r="C41654" i="14"/>
  <c r="C41653" i="14"/>
  <c r="C41652" i="14"/>
  <c r="C41651" i="14"/>
  <c r="C41650" i="14"/>
  <c r="C41649" i="14"/>
  <c r="C41648" i="14"/>
  <c r="C41647" i="14"/>
  <c r="C41646" i="14"/>
  <c r="C41645" i="14"/>
  <c r="C41644" i="14"/>
  <c r="C41643" i="14"/>
  <c r="C41642" i="14"/>
  <c r="C41641" i="14"/>
  <c r="C41640" i="14"/>
  <c r="C41639" i="14"/>
  <c r="C41638" i="14"/>
  <c r="C41637" i="14"/>
  <c r="C41636" i="14"/>
  <c r="C41635" i="14"/>
  <c r="C41634" i="14"/>
  <c r="C41633" i="14"/>
  <c r="C41632" i="14"/>
  <c r="C41631" i="14"/>
  <c r="C41630" i="14"/>
  <c r="C41629" i="14"/>
  <c r="C41628" i="14"/>
  <c r="C41627" i="14"/>
  <c r="C41626" i="14"/>
  <c r="C41625" i="14"/>
  <c r="C41624" i="14"/>
  <c r="C41623" i="14"/>
  <c r="C41622" i="14"/>
  <c r="C41621" i="14"/>
  <c r="C41620" i="14"/>
  <c r="C41619" i="14"/>
  <c r="C41618" i="14"/>
  <c r="C41617" i="14"/>
  <c r="C41616" i="14"/>
  <c r="C41615" i="14"/>
  <c r="C41614" i="14"/>
  <c r="C41613" i="14"/>
  <c r="C41612" i="14"/>
  <c r="C41611" i="14"/>
  <c r="C41610" i="14"/>
  <c r="C41609" i="14"/>
  <c r="C41608" i="14"/>
  <c r="C41607" i="14"/>
  <c r="C41606" i="14"/>
  <c r="C41605" i="14"/>
  <c r="C41604" i="14"/>
  <c r="C41603" i="14"/>
  <c r="C41602" i="14"/>
  <c r="C41601" i="14"/>
  <c r="C41600" i="14"/>
  <c r="C41599" i="14"/>
  <c r="C41598" i="14"/>
  <c r="C41597" i="14"/>
  <c r="C41596" i="14"/>
  <c r="C41595" i="14"/>
  <c r="C41594" i="14"/>
  <c r="C41593" i="14"/>
  <c r="C41592" i="14"/>
  <c r="C41591" i="14"/>
  <c r="C41590" i="14"/>
  <c r="C41589" i="14"/>
  <c r="C41588" i="14"/>
  <c r="C41587" i="14"/>
  <c r="C41586" i="14"/>
  <c r="C41585" i="14"/>
  <c r="C41584" i="14"/>
  <c r="C41583" i="14"/>
  <c r="C41582" i="14"/>
  <c r="C41581" i="14"/>
  <c r="C41580" i="14"/>
  <c r="C41579" i="14"/>
  <c r="C41578" i="14"/>
  <c r="C41577" i="14"/>
  <c r="C41576" i="14"/>
  <c r="C41575" i="14"/>
  <c r="C41574" i="14"/>
  <c r="C41573" i="14"/>
  <c r="C41572" i="14"/>
  <c r="C41571" i="14"/>
  <c r="C41570" i="14"/>
  <c r="C41569" i="14"/>
  <c r="C41568" i="14"/>
  <c r="C41567" i="14"/>
  <c r="C41566" i="14"/>
  <c r="C41565" i="14"/>
  <c r="C41564" i="14"/>
  <c r="C41563" i="14"/>
  <c r="C41562" i="14"/>
  <c r="C41561" i="14"/>
  <c r="C41560" i="14"/>
  <c r="C41559" i="14"/>
  <c r="C41558" i="14"/>
  <c r="C41557" i="14"/>
  <c r="C41556" i="14"/>
  <c r="C41555" i="14"/>
  <c r="C41554" i="14"/>
  <c r="C41553" i="14"/>
  <c r="C41552" i="14"/>
  <c r="C41551" i="14"/>
  <c r="C41550" i="14"/>
  <c r="C41549" i="14"/>
  <c r="C41548" i="14"/>
  <c r="C41547" i="14"/>
  <c r="C41546" i="14"/>
  <c r="C41545" i="14"/>
  <c r="C41544" i="14"/>
  <c r="C41543" i="14"/>
  <c r="C41542" i="14"/>
  <c r="C41541" i="14"/>
  <c r="C41540" i="14"/>
  <c r="C41539" i="14"/>
  <c r="C41538" i="14"/>
  <c r="C41537" i="14"/>
  <c r="C41536" i="14"/>
  <c r="C41535" i="14"/>
  <c r="C41534" i="14"/>
  <c r="C41533" i="14"/>
  <c r="C41532" i="14"/>
  <c r="C41531" i="14"/>
  <c r="C41530" i="14"/>
  <c r="C41529" i="14"/>
  <c r="C41528" i="14"/>
  <c r="C41527" i="14"/>
  <c r="C41526" i="14"/>
  <c r="C41525" i="14"/>
  <c r="C41524" i="14"/>
  <c r="C41523" i="14"/>
  <c r="C41522" i="14"/>
  <c r="C41521" i="14"/>
  <c r="C41520" i="14"/>
  <c r="C41519" i="14"/>
  <c r="C41518" i="14"/>
  <c r="C41517" i="14"/>
  <c r="C41516" i="14"/>
  <c r="C41515" i="14"/>
  <c r="C41514" i="14"/>
  <c r="C41513" i="14"/>
  <c r="C41512" i="14"/>
  <c r="C41511" i="14"/>
  <c r="C41510" i="14"/>
  <c r="C41509" i="14"/>
  <c r="C41508" i="14"/>
  <c r="C41507" i="14"/>
  <c r="C41506" i="14"/>
  <c r="C41505" i="14"/>
  <c r="C41504" i="14"/>
  <c r="C41503" i="14"/>
  <c r="C41502" i="14"/>
  <c r="C41501" i="14"/>
  <c r="C41500" i="14"/>
  <c r="C41499" i="14"/>
  <c r="C41498" i="14"/>
  <c r="C41497" i="14"/>
  <c r="C41496" i="14"/>
  <c r="C41495" i="14"/>
  <c r="C41494" i="14"/>
  <c r="C41493" i="14"/>
  <c r="C41492" i="14"/>
  <c r="C41491" i="14"/>
  <c r="C41490" i="14"/>
  <c r="C41489" i="14"/>
  <c r="C41488" i="14"/>
  <c r="C41487" i="14"/>
  <c r="C41486" i="14"/>
  <c r="C41485" i="14"/>
  <c r="C41484" i="14"/>
  <c r="C41483" i="14"/>
  <c r="C41482" i="14"/>
  <c r="C41481" i="14"/>
  <c r="C41480" i="14"/>
  <c r="C41479" i="14"/>
  <c r="C41478" i="14"/>
  <c r="C41477" i="14"/>
  <c r="C41476" i="14"/>
  <c r="C41475" i="14"/>
  <c r="C41474" i="14"/>
  <c r="C41473" i="14"/>
  <c r="C41472" i="14"/>
  <c r="C41471" i="14"/>
  <c r="C41470" i="14"/>
  <c r="C41469" i="14"/>
  <c r="C41468" i="14"/>
  <c r="C41467" i="14"/>
  <c r="C41466" i="14"/>
  <c r="C41465" i="14"/>
  <c r="C41464" i="14"/>
  <c r="C41463" i="14"/>
  <c r="C41462" i="14"/>
  <c r="C41461" i="14"/>
  <c r="C41460" i="14"/>
  <c r="C41459" i="14"/>
  <c r="C41458" i="14"/>
  <c r="C41457" i="14"/>
  <c r="C41456" i="14"/>
  <c r="C41455" i="14"/>
  <c r="C41454" i="14"/>
  <c r="C41453" i="14"/>
  <c r="C41452" i="14"/>
  <c r="C41451" i="14"/>
  <c r="C41450" i="14"/>
  <c r="C41449" i="14"/>
  <c r="C41448" i="14"/>
  <c r="C41447" i="14"/>
  <c r="C41446" i="14"/>
  <c r="C41445" i="14"/>
  <c r="C41444" i="14"/>
  <c r="C41443" i="14"/>
  <c r="C41442" i="14"/>
  <c r="C41441" i="14"/>
  <c r="C41440" i="14"/>
  <c r="C41439" i="14"/>
  <c r="C41438" i="14"/>
  <c r="C41437" i="14"/>
  <c r="C41436" i="14"/>
  <c r="C41435" i="14"/>
  <c r="C41434" i="14"/>
  <c r="C41433" i="14"/>
  <c r="C41432" i="14"/>
  <c r="C41431" i="14"/>
  <c r="C41430" i="14"/>
  <c r="C41429" i="14"/>
  <c r="C41428" i="14"/>
  <c r="C41427" i="14"/>
  <c r="C41426" i="14"/>
  <c r="C41425" i="14"/>
  <c r="C41424" i="14"/>
  <c r="C41423" i="14"/>
  <c r="C41422" i="14"/>
  <c r="C41421" i="14"/>
  <c r="C41420" i="14"/>
  <c r="C41419" i="14"/>
  <c r="C41418" i="14"/>
  <c r="C41417" i="14"/>
  <c r="C41416" i="14"/>
  <c r="C41415" i="14"/>
  <c r="C41414" i="14"/>
  <c r="C41413" i="14"/>
  <c r="C41412" i="14"/>
  <c r="C41411" i="14"/>
  <c r="C41410" i="14"/>
  <c r="C41409" i="14"/>
  <c r="C41408" i="14"/>
  <c r="C41407" i="14"/>
  <c r="C41406" i="14"/>
  <c r="C41405" i="14"/>
  <c r="C41404" i="14"/>
  <c r="C41403" i="14"/>
  <c r="C41402" i="14"/>
  <c r="C41401" i="14"/>
  <c r="C41400" i="14"/>
  <c r="C41399" i="14"/>
  <c r="C41398" i="14"/>
  <c r="C41397" i="14"/>
  <c r="C41396" i="14"/>
  <c r="C41395" i="14"/>
  <c r="C41394" i="14"/>
  <c r="C41393" i="14"/>
  <c r="C41392" i="14"/>
  <c r="C41391" i="14"/>
  <c r="C41390" i="14"/>
  <c r="C41389" i="14"/>
  <c r="C41388" i="14"/>
  <c r="C41387" i="14"/>
  <c r="C41386" i="14"/>
  <c r="C41385" i="14"/>
  <c r="C41384" i="14"/>
  <c r="C41383" i="14"/>
  <c r="C41382" i="14"/>
  <c r="C41381" i="14"/>
  <c r="C41380" i="14"/>
  <c r="C41379" i="14"/>
  <c r="C41378" i="14"/>
  <c r="C41377" i="14"/>
  <c r="C41376" i="14"/>
  <c r="C41375" i="14"/>
  <c r="C41374" i="14"/>
  <c r="C41373" i="14"/>
  <c r="C41372" i="14"/>
  <c r="C41371" i="14"/>
  <c r="C41370" i="14"/>
  <c r="C41369" i="14"/>
  <c r="C41368" i="14"/>
  <c r="C41367" i="14"/>
  <c r="C41366" i="14"/>
  <c r="C41365" i="14"/>
  <c r="C41364" i="14"/>
  <c r="C41363" i="14"/>
  <c r="C41362" i="14"/>
  <c r="C41361" i="14"/>
  <c r="C41360" i="14"/>
  <c r="C41359" i="14"/>
  <c r="C41358" i="14"/>
  <c r="C41357" i="14"/>
  <c r="C41356" i="14"/>
  <c r="C41355" i="14"/>
  <c r="C41354" i="14"/>
  <c r="C41353" i="14"/>
  <c r="C41352" i="14"/>
  <c r="C41351" i="14"/>
  <c r="C41350" i="14"/>
  <c r="C41349" i="14"/>
  <c r="C41348" i="14"/>
  <c r="C41347" i="14"/>
  <c r="C41346" i="14"/>
  <c r="C41345" i="14"/>
  <c r="C41344" i="14"/>
  <c r="C41343" i="14"/>
  <c r="C41342" i="14"/>
  <c r="C41341" i="14"/>
  <c r="C41340" i="14"/>
  <c r="C41339" i="14"/>
  <c r="C41338" i="14"/>
  <c r="C41337" i="14"/>
  <c r="C41336" i="14"/>
  <c r="C41335" i="14"/>
  <c r="C41334" i="14"/>
  <c r="C41333" i="14"/>
  <c r="C41332" i="14"/>
  <c r="C41331" i="14"/>
  <c r="C41330" i="14"/>
  <c r="C41329" i="14"/>
  <c r="C41328" i="14"/>
  <c r="C41327" i="14"/>
  <c r="C41326" i="14"/>
  <c r="C41325" i="14"/>
  <c r="C41324" i="14"/>
  <c r="C41323" i="14"/>
  <c r="C41322" i="14"/>
  <c r="C41321" i="14"/>
  <c r="C41320" i="14"/>
  <c r="C41319" i="14"/>
  <c r="C41318" i="14"/>
  <c r="C41317" i="14"/>
  <c r="C41316" i="14"/>
  <c r="C41315" i="14"/>
  <c r="C41314" i="14"/>
  <c r="C41313" i="14"/>
  <c r="C41312" i="14"/>
  <c r="C41311" i="14"/>
  <c r="C41310" i="14"/>
  <c r="C41309" i="14"/>
  <c r="C41308" i="14"/>
  <c r="C41307" i="14"/>
  <c r="C41306" i="14"/>
  <c r="C41305" i="14"/>
  <c r="C41304" i="14"/>
  <c r="C41303" i="14"/>
  <c r="C41302" i="14"/>
  <c r="C41301" i="14"/>
  <c r="C41300" i="14"/>
  <c r="C41299" i="14"/>
  <c r="C41298" i="14"/>
  <c r="C41297" i="14"/>
  <c r="C41296" i="14"/>
  <c r="C41295" i="14"/>
  <c r="C41294" i="14"/>
  <c r="C41293" i="14"/>
  <c r="C41292" i="14"/>
  <c r="C41291" i="14"/>
  <c r="C41290" i="14"/>
  <c r="C41289" i="14"/>
  <c r="C41288" i="14"/>
  <c r="C41287" i="14"/>
  <c r="C41286" i="14"/>
  <c r="C41285" i="14"/>
  <c r="C41284" i="14"/>
  <c r="C41283" i="14"/>
  <c r="C41282" i="14"/>
  <c r="C41281" i="14"/>
  <c r="C41280" i="14"/>
  <c r="C41279" i="14"/>
  <c r="C41278" i="14"/>
  <c r="C41277" i="14"/>
  <c r="C41276" i="14"/>
  <c r="C41275" i="14"/>
  <c r="C41274" i="14"/>
  <c r="C41273" i="14"/>
  <c r="C41272" i="14"/>
  <c r="C41271" i="14"/>
  <c r="C41270" i="14"/>
  <c r="C41269" i="14"/>
  <c r="C41268" i="14"/>
  <c r="C41267" i="14"/>
  <c r="C41266" i="14"/>
  <c r="C41265" i="14"/>
  <c r="C41264" i="14"/>
  <c r="C41263" i="14"/>
  <c r="C41262" i="14"/>
  <c r="C41261" i="14"/>
  <c r="C41260" i="14"/>
  <c r="C41259" i="14"/>
  <c r="C41258" i="14"/>
  <c r="C41257" i="14"/>
  <c r="C41256" i="14"/>
  <c r="C41255" i="14"/>
  <c r="C41254" i="14"/>
  <c r="C41253" i="14"/>
  <c r="C41252" i="14"/>
  <c r="C41251" i="14"/>
  <c r="C41250" i="14"/>
  <c r="C41249" i="14"/>
  <c r="C41248" i="14"/>
  <c r="C41247" i="14"/>
  <c r="C41246" i="14"/>
  <c r="C41245" i="14"/>
  <c r="C41244" i="14"/>
  <c r="C41243" i="14"/>
  <c r="C41242" i="14"/>
  <c r="C41241" i="14"/>
  <c r="C41240" i="14"/>
  <c r="C41239" i="14"/>
  <c r="C41238" i="14"/>
  <c r="C41237" i="14"/>
  <c r="C41236" i="14"/>
  <c r="C41235" i="14"/>
  <c r="C41234" i="14"/>
  <c r="C41233" i="14"/>
  <c r="C41232" i="14"/>
  <c r="C41231" i="14"/>
  <c r="C41230" i="14"/>
  <c r="C41229" i="14"/>
  <c r="C41228" i="14"/>
  <c r="C41227" i="14"/>
  <c r="C41226" i="14"/>
  <c r="C41225" i="14"/>
  <c r="C41224" i="14"/>
  <c r="C41223" i="14"/>
  <c r="C41222" i="14"/>
  <c r="C41221" i="14"/>
  <c r="C41220" i="14"/>
  <c r="C41219" i="14"/>
  <c r="C41218" i="14"/>
  <c r="C41217" i="14"/>
  <c r="C41216" i="14"/>
  <c r="C41215" i="14"/>
  <c r="C41214" i="14"/>
  <c r="C41213" i="14"/>
  <c r="C41212" i="14"/>
  <c r="C41211" i="14"/>
  <c r="C41210" i="14"/>
  <c r="C41209" i="14"/>
  <c r="C41208" i="14"/>
  <c r="C41207" i="14"/>
  <c r="C41206" i="14"/>
  <c r="C41205" i="14"/>
  <c r="C41204" i="14"/>
  <c r="C41203" i="14"/>
  <c r="C41202" i="14"/>
  <c r="C41201" i="14"/>
  <c r="C41200" i="14"/>
  <c r="C41199" i="14"/>
  <c r="C41198" i="14"/>
  <c r="C41197" i="14"/>
  <c r="C41196" i="14"/>
  <c r="C41195" i="14"/>
  <c r="C41194" i="14"/>
  <c r="C41193" i="14"/>
  <c r="C41192" i="14"/>
  <c r="C41191" i="14"/>
  <c r="C41190" i="14"/>
  <c r="C41189" i="14"/>
  <c r="C41188" i="14"/>
  <c r="C41187" i="14"/>
  <c r="C41186" i="14"/>
  <c r="C41185" i="14"/>
  <c r="C41184" i="14"/>
  <c r="C41183" i="14"/>
  <c r="C41182" i="14"/>
  <c r="C41181" i="14"/>
  <c r="C41180" i="14"/>
  <c r="C41179" i="14"/>
  <c r="C41178" i="14"/>
  <c r="C41177" i="14"/>
  <c r="C41176" i="14"/>
  <c r="C41175" i="14"/>
  <c r="C41174" i="14"/>
  <c r="C41173" i="14"/>
  <c r="C41172" i="14"/>
  <c r="C41171" i="14"/>
  <c r="C41170" i="14"/>
  <c r="C41169" i="14"/>
  <c r="C41168" i="14"/>
  <c r="C41167" i="14"/>
  <c r="C41166" i="14"/>
  <c r="C41165" i="14"/>
  <c r="C41164" i="14"/>
  <c r="C41163" i="14"/>
  <c r="C41162" i="14"/>
  <c r="C41161" i="14"/>
  <c r="C41160" i="14"/>
  <c r="C41159" i="14"/>
  <c r="C41158" i="14"/>
  <c r="C41157" i="14"/>
  <c r="C41156" i="14"/>
  <c r="C41155" i="14"/>
  <c r="C41154" i="14"/>
  <c r="C41153" i="14"/>
  <c r="C41152" i="14"/>
  <c r="C41151" i="14"/>
  <c r="C41150" i="14"/>
  <c r="C41149" i="14"/>
  <c r="C41148" i="14"/>
  <c r="C41147" i="14"/>
  <c r="C41146" i="14"/>
  <c r="C41145" i="14"/>
  <c r="C41144" i="14"/>
  <c r="C41143" i="14"/>
  <c r="C41142" i="14"/>
  <c r="C41141" i="14"/>
  <c r="C41140" i="14"/>
  <c r="C41139" i="14"/>
  <c r="C41138" i="14"/>
  <c r="C41137" i="14"/>
  <c r="C41136" i="14"/>
  <c r="C41135" i="14"/>
  <c r="C41134" i="14"/>
  <c r="C41133" i="14"/>
  <c r="C41132" i="14"/>
  <c r="C41131" i="14"/>
  <c r="C41130" i="14"/>
  <c r="C41129" i="14"/>
  <c r="C41128" i="14"/>
  <c r="C41127" i="14"/>
  <c r="C41126" i="14"/>
  <c r="C41125" i="14"/>
  <c r="C41124" i="14"/>
  <c r="C41123" i="14"/>
  <c r="C41122" i="14"/>
  <c r="C41121" i="14"/>
  <c r="C41120" i="14"/>
  <c r="C41119" i="14"/>
  <c r="C41118" i="14"/>
  <c r="C41117" i="14"/>
  <c r="C41116" i="14"/>
  <c r="C41115" i="14"/>
  <c r="C41114" i="14"/>
  <c r="C41113" i="14"/>
  <c r="C41112" i="14"/>
  <c r="C41111" i="14"/>
  <c r="C41110" i="14"/>
  <c r="C41109" i="14"/>
  <c r="C41108" i="14"/>
  <c r="C41107" i="14"/>
  <c r="C41106" i="14"/>
  <c r="C41105" i="14"/>
  <c r="C41104" i="14"/>
  <c r="C41103" i="14"/>
  <c r="C41102" i="14"/>
  <c r="C41101" i="14"/>
  <c r="C41100" i="14"/>
  <c r="C41099" i="14"/>
  <c r="C41098" i="14"/>
  <c r="C41097" i="14"/>
  <c r="C41096" i="14"/>
  <c r="C41095" i="14"/>
  <c r="C41094" i="14"/>
  <c r="C41093" i="14"/>
  <c r="C41092" i="14"/>
  <c r="C41091" i="14"/>
  <c r="C41090" i="14"/>
  <c r="C41089" i="14"/>
  <c r="C41088" i="14"/>
  <c r="C41087" i="14"/>
  <c r="C41086" i="14"/>
  <c r="C41085" i="14"/>
  <c r="C41084" i="14"/>
  <c r="C41083" i="14"/>
  <c r="C41082" i="14"/>
  <c r="C41081" i="14"/>
  <c r="C41080" i="14"/>
  <c r="C41079" i="14"/>
  <c r="C41078" i="14"/>
  <c r="C41077" i="14"/>
  <c r="C41076" i="14"/>
  <c r="C41075" i="14"/>
  <c r="C41074" i="14"/>
  <c r="C41073" i="14"/>
  <c r="C41072" i="14"/>
  <c r="C41071" i="14"/>
  <c r="C41070" i="14"/>
  <c r="C41069" i="14"/>
  <c r="C41068" i="14"/>
  <c r="C41067" i="14"/>
  <c r="C41066" i="14"/>
  <c r="C41065" i="14"/>
  <c r="C41064" i="14"/>
  <c r="C41063" i="14"/>
  <c r="C41062" i="14"/>
  <c r="C41061" i="14"/>
  <c r="C41060" i="14"/>
  <c r="C41059" i="14"/>
  <c r="C41058" i="14"/>
  <c r="C41057" i="14"/>
  <c r="C41056" i="14"/>
  <c r="C41055" i="14"/>
  <c r="C41054" i="14"/>
  <c r="C41053" i="14"/>
  <c r="C41052" i="14"/>
  <c r="C41051" i="14"/>
  <c r="C41050" i="14"/>
  <c r="C41049" i="14"/>
  <c r="C41048" i="14"/>
  <c r="C41047" i="14"/>
  <c r="C41046" i="14"/>
  <c r="C41045" i="14"/>
  <c r="C41044" i="14"/>
  <c r="C41043" i="14"/>
  <c r="C41042" i="14"/>
  <c r="C41041" i="14"/>
  <c r="C41040" i="14"/>
  <c r="C41039" i="14"/>
  <c r="C41038" i="14"/>
  <c r="C41037" i="14"/>
  <c r="C41036" i="14"/>
  <c r="C41035" i="14"/>
  <c r="C41034" i="14"/>
  <c r="C41033" i="14"/>
  <c r="C41032" i="14"/>
  <c r="C41031" i="14"/>
  <c r="C41030" i="14"/>
  <c r="C41029" i="14"/>
  <c r="C41028" i="14"/>
  <c r="C41027" i="14"/>
  <c r="C41026" i="14"/>
  <c r="C41025" i="14"/>
  <c r="C41024" i="14"/>
  <c r="C41023" i="14"/>
  <c r="C41022" i="14"/>
  <c r="C41021" i="14"/>
  <c r="C41020" i="14"/>
  <c r="C41019" i="14"/>
  <c r="C41018" i="14"/>
  <c r="C41017" i="14"/>
  <c r="C41016" i="14"/>
  <c r="C41015" i="14"/>
  <c r="C41014" i="14"/>
  <c r="C41013" i="14"/>
  <c r="C41012" i="14"/>
  <c r="C41011" i="14"/>
  <c r="C41010" i="14"/>
  <c r="C41009" i="14"/>
  <c r="C41008" i="14"/>
  <c r="C41007" i="14"/>
  <c r="C41006" i="14"/>
  <c r="C41005" i="14"/>
  <c r="C41004" i="14"/>
  <c r="C41003" i="14"/>
  <c r="C41002" i="14"/>
  <c r="C41001" i="14"/>
  <c r="C41000" i="14"/>
  <c r="C40999" i="14"/>
  <c r="C40998" i="14"/>
  <c r="C40997" i="14"/>
  <c r="C40996" i="14"/>
  <c r="C40995" i="14"/>
  <c r="C40994" i="14"/>
  <c r="C40993" i="14"/>
  <c r="C40992" i="14"/>
  <c r="C40991" i="14"/>
  <c r="C40990" i="14"/>
  <c r="C40989" i="14"/>
  <c r="C40988" i="14"/>
  <c r="C40987" i="14"/>
  <c r="C40986" i="14"/>
  <c r="C40985" i="14"/>
  <c r="C40984" i="14"/>
  <c r="C40983" i="14"/>
  <c r="C40982" i="14"/>
  <c r="C40981" i="14"/>
  <c r="C40980" i="14"/>
  <c r="C40979" i="14"/>
  <c r="C40978" i="14"/>
  <c r="C40977" i="14"/>
  <c r="C40976" i="14"/>
  <c r="C40975" i="14"/>
  <c r="C40974" i="14"/>
  <c r="C40973" i="14"/>
  <c r="C40972" i="14"/>
  <c r="C40971" i="14"/>
  <c r="C40970" i="14"/>
  <c r="C40969" i="14"/>
  <c r="C40968" i="14"/>
  <c r="C40967" i="14"/>
  <c r="C40966" i="14"/>
  <c r="C40965" i="14"/>
  <c r="C40964" i="14"/>
  <c r="C40963" i="14"/>
  <c r="C40962" i="14"/>
  <c r="C40961" i="14"/>
  <c r="C40960" i="14"/>
  <c r="C40959" i="14"/>
  <c r="C40958" i="14"/>
  <c r="C40957" i="14"/>
  <c r="C40956" i="14"/>
  <c r="C40955" i="14"/>
  <c r="C40954" i="14"/>
  <c r="C40953" i="14"/>
  <c r="C40952" i="14"/>
  <c r="C40951" i="14"/>
  <c r="C40950" i="14"/>
  <c r="C40949" i="14"/>
  <c r="C40948" i="14"/>
  <c r="C40947" i="14"/>
  <c r="C40946" i="14"/>
  <c r="C40945" i="14"/>
  <c r="C40944" i="14"/>
  <c r="C40943" i="14"/>
  <c r="C40942" i="14"/>
  <c r="C40941" i="14"/>
  <c r="C40940" i="14"/>
  <c r="C40939" i="14"/>
  <c r="C40938" i="14"/>
  <c r="C40937" i="14"/>
  <c r="C40936" i="14"/>
  <c r="C40935" i="14"/>
  <c r="C40934" i="14"/>
  <c r="C40933" i="14"/>
  <c r="C40932" i="14"/>
  <c r="C40931" i="14"/>
  <c r="C40930" i="14"/>
  <c r="C40929" i="14"/>
  <c r="C40928" i="14"/>
  <c r="C40927" i="14"/>
  <c r="C40926" i="14"/>
  <c r="C40925" i="14"/>
  <c r="C40924" i="14"/>
  <c r="C40923" i="14"/>
  <c r="C40922" i="14"/>
  <c r="C40921" i="14"/>
  <c r="C40920" i="14"/>
  <c r="C40919" i="14"/>
  <c r="C40918" i="14"/>
  <c r="C40917" i="14"/>
  <c r="C40916" i="14"/>
  <c r="C40915" i="14"/>
  <c r="C40914" i="14"/>
  <c r="C40913" i="14"/>
  <c r="C40912" i="14"/>
  <c r="C40911" i="14"/>
  <c r="C40910" i="14"/>
  <c r="C40909" i="14"/>
  <c r="C40908" i="14"/>
  <c r="C40907" i="14"/>
  <c r="C40906" i="14"/>
  <c r="C40905" i="14"/>
  <c r="C40904" i="14"/>
  <c r="C40903" i="14"/>
  <c r="C40902" i="14"/>
  <c r="C40901" i="14"/>
  <c r="C40900" i="14"/>
  <c r="C40899" i="14"/>
  <c r="C40898" i="14"/>
  <c r="C40897" i="14"/>
  <c r="C40896" i="14"/>
  <c r="C40895" i="14"/>
  <c r="C40894" i="14"/>
  <c r="C40893" i="14"/>
  <c r="C40892" i="14"/>
  <c r="C40891" i="14"/>
  <c r="C40890" i="14"/>
  <c r="C40889" i="14"/>
  <c r="C40888" i="14"/>
  <c r="C40887" i="14"/>
  <c r="C40886" i="14"/>
  <c r="C40885" i="14"/>
  <c r="C40884" i="14"/>
  <c r="C40883" i="14"/>
  <c r="C40882" i="14"/>
  <c r="C40881" i="14"/>
  <c r="C40880" i="14"/>
  <c r="C40879" i="14"/>
  <c r="C40878" i="14"/>
  <c r="C40877" i="14"/>
  <c r="C40876" i="14"/>
  <c r="C40875" i="14"/>
  <c r="C40874" i="14"/>
  <c r="C40873" i="14"/>
  <c r="C40872" i="14"/>
  <c r="C40871" i="14"/>
  <c r="C40870" i="14"/>
  <c r="C40869" i="14"/>
  <c r="C40868" i="14"/>
  <c r="C40867" i="14"/>
  <c r="C40866" i="14"/>
  <c r="C40865" i="14"/>
  <c r="C40864" i="14"/>
  <c r="C40863" i="14"/>
  <c r="C40862" i="14"/>
  <c r="C40861" i="14"/>
  <c r="C40860" i="14"/>
  <c r="C40859" i="14"/>
  <c r="C40858" i="14"/>
  <c r="C40857" i="14"/>
  <c r="C40856" i="14"/>
  <c r="C40855" i="14"/>
  <c r="C40854" i="14"/>
  <c r="C40853" i="14"/>
  <c r="C40852" i="14"/>
  <c r="C40851" i="14"/>
  <c r="C40850" i="14"/>
  <c r="C40849" i="14"/>
  <c r="C40848" i="14"/>
  <c r="C40847" i="14"/>
  <c r="C40846" i="14"/>
  <c r="C40845" i="14"/>
  <c r="C40844" i="14"/>
  <c r="C40843" i="14"/>
  <c r="C40842" i="14"/>
  <c r="C40841" i="14"/>
  <c r="C40840" i="14"/>
  <c r="C40839" i="14"/>
  <c r="C40838" i="14"/>
  <c r="C40837" i="14"/>
  <c r="C40836" i="14"/>
  <c r="C40835" i="14"/>
  <c r="C40834" i="14"/>
  <c r="C40833" i="14"/>
  <c r="C40832" i="14"/>
  <c r="C40831" i="14"/>
  <c r="C40830" i="14"/>
  <c r="C40829" i="14"/>
  <c r="C40828" i="14"/>
  <c r="C40827" i="14"/>
  <c r="C40826" i="14"/>
  <c r="C40825" i="14"/>
  <c r="C40824" i="14"/>
  <c r="C40823" i="14"/>
  <c r="C40822" i="14"/>
  <c r="C40821" i="14"/>
  <c r="C40820" i="14"/>
  <c r="C40819" i="14"/>
  <c r="C40818" i="14"/>
  <c r="C40817" i="14"/>
  <c r="C40816" i="14"/>
  <c r="C40815" i="14"/>
  <c r="C40814" i="14"/>
  <c r="C40813" i="14"/>
  <c r="C40812" i="14"/>
  <c r="C40811" i="14"/>
  <c r="C40810" i="14"/>
  <c r="C40809" i="14"/>
  <c r="C40808" i="14"/>
  <c r="C40807" i="14"/>
  <c r="C40806" i="14"/>
  <c r="C40805" i="14"/>
  <c r="C40804" i="14"/>
  <c r="C40803" i="14"/>
  <c r="C40802" i="14"/>
  <c r="C40801" i="14"/>
  <c r="C40800" i="14"/>
  <c r="C40799" i="14"/>
  <c r="C40798" i="14"/>
  <c r="C40797" i="14"/>
  <c r="C40796" i="14"/>
  <c r="C40795" i="14"/>
  <c r="C40794" i="14"/>
  <c r="C40793" i="14"/>
  <c r="C40792" i="14"/>
  <c r="C40791" i="14"/>
  <c r="C40790" i="14"/>
  <c r="C40789" i="14"/>
  <c r="C40788" i="14"/>
  <c r="C40787" i="14"/>
  <c r="C40786" i="14"/>
  <c r="C40785" i="14"/>
  <c r="C40784" i="14"/>
  <c r="C40783" i="14"/>
  <c r="C40782" i="14"/>
  <c r="C40781" i="14"/>
  <c r="C40780" i="14"/>
  <c r="C40779" i="14"/>
  <c r="C40778" i="14"/>
  <c r="C40777" i="14"/>
  <c r="C40776" i="14"/>
  <c r="C40775" i="14"/>
  <c r="C40774" i="14"/>
  <c r="C40773" i="14"/>
  <c r="C40772" i="14"/>
  <c r="C40771" i="14"/>
  <c r="C40770" i="14"/>
  <c r="C40769" i="14"/>
  <c r="C40768" i="14"/>
  <c r="C40767" i="14"/>
  <c r="C40766" i="14"/>
  <c r="C40765" i="14"/>
  <c r="C40764" i="14"/>
  <c r="C40763" i="14"/>
  <c r="C40762" i="14"/>
  <c r="C40761" i="14"/>
  <c r="C40760" i="14"/>
  <c r="C40759" i="14"/>
  <c r="C40758" i="14"/>
  <c r="C40757" i="14"/>
  <c r="C40756" i="14"/>
  <c r="C40755" i="14"/>
  <c r="C40754" i="14"/>
  <c r="C40753" i="14"/>
  <c r="C40752" i="14"/>
  <c r="C40751" i="14"/>
  <c r="C40750" i="14"/>
  <c r="C40749" i="14"/>
  <c r="C40748" i="14"/>
  <c r="C40747" i="14"/>
  <c r="C40746" i="14"/>
  <c r="C40745" i="14"/>
  <c r="C40744" i="14"/>
  <c r="C40743" i="14"/>
  <c r="C40742" i="14"/>
  <c r="C40741" i="14"/>
  <c r="C40740" i="14"/>
  <c r="C40739" i="14"/>
  <c r="C40738" i="14"/>
  <c r="C40737" i="14"/>
  <c r="C40736" i="14"/>
  <c r="C40735" i="14"/>
  <c r="C40734" i="14"/>
  <c r="C40733" i="14"/>
  <c r="C40732" i="14"/>
  <c r="C40731" i="14"/>
  <c r="C40730" i="14"/>
  <c r="C40729" i="14"/>
  <c r="C40728" i="14"/>
  <c r="C40727" i="14"/>
  <c r="C40726" i="14"/>
  <c r="C40725" i="14"/>
  <c r="C40724" i="14"/>
  <c r="C40723" i="14"/>
  <c r="C40722" i="14"/>
  <c r="C40721" i="14"/>
  <c r="C40720" i="14"/>
  <c r="C40719" i="14"/>
  <c r="C40718" i="14"/>
  <c r="C40717" i="14"/>
  <c r="C40716" i="14"/>
  <c r="C40715" i="14"/>
  <c r="C40714" i="14"/>
  <c r="C40713" i="14"/>
  <c r="C40712" i="14"/>
  <c r="C40711" i="14"/>
  <c r="C40710" i="14"/>
  <c r="C40709" i="14"/>
  <c r="C40708" i="14"/>
  <c r="C40707" i="14"/>
  <c r="C40706" i="14"/>
  <c r="C40705" i="14"/>
  <c r="C40704" i="14"/>
  <c r="C40703" i="14"/>
  <c r="C40702" i="14"/>
  <c r="C40701" i="14"/>
  <c r="C40700" i="14"/>
  <c r="C40699" i="14"/>
  <c r="C40698" i="14"/>
  <c r="C40697" i="14"/>
  <c r="C40696" i="14"/>
  <c r="C40695" i="14"/>
  <c r="C40694" i="14"/>
  <c r="C40693" i="14"/>
  <c r="C40692" i="14"/>
  <c r="C40691" i="14"/>
  <c r="C40690" i="14"/>
  <c r="C40689" i="14"/>
  <c r="C40688" i="14"/>
  <c r="C40687" i="14"/>
  <c r="C40686" i="14"/>
  <c r="C40685" i="14"/>
  <c r="C40684" i="14"/>
  <c r="C40683" i="14"/>
  <c r="C40682" i="14"/>
  <c r="C40681" i="14"/>
  <c r="C40680" i="14"/>
  <c r="C40679" i="14"/>
  <c r="C40678" i="14"/>
  <c r="C40677" i="14"/>
  <c r="C40676" i="14"/>
  <c r="C40675" i="14"/>
  <c r="C40674" i="14"/>
  <c r="C40673" i="14"/>
  <c r="C40672" i="14"/>
  <c r="C40671" i="14"/>
  <c r="C40670" i="14"/>
  <c r="C40669" i="14"/>
  <c r="C40668" i="14"/>
  <c r="C40667" i="14"/>
  <c r="C40666" i="14"/>
  <c r="C40665" i="14"/>
  <c r="C40664" i="14"/>
  <c r="C40663" i="14"/>
  <c r="C40662" i="14"/>
  <c r="C40661" i="14"/>
  <c r="C40660" i="14"/>
  <c r="C40659" i="14"/>
  <c r="C40658" i="14"/>
  <c r="C40657" i="14"/>
  <c r="C40656" i="14"/>
  <c r="C40655" i="14"/>
  <c r="C40654" i="14"/>
  <c r="C40653" i="14"/>
  <c r="C40652" i="14"/>
  <c r="C40651" i="14"/>
  <c r="C40650" i="14"/>
  <c r="C40649" i="14"/>
  <c r="C40648" i="14"/>
  <c r="C40647" i="14"/>
  <c r="C40646" i="14"/>
  <c r="C40645" i="14"/>
  <c r="C40644" i="14"/>
  <c r="C40643" i="14"/>
  <c r="C40642" i="14"/>
  <c r="C40641" i="14"/>
  <c r="C40640" i="14"/>
  <c r="C40639" i="14"/>
  <c r="C40638" i="14"/>
  <c r="C40637" i="14"/>
  <c r="C40636" i="14"/>
  <c r="C40635" i="14"/>
  <c r="C40634" i="14"/>
  <c r="C40633" i="14"/>
  <c r="C40632" i="14"/>
  <c r="C40631" i="14"/>
  <c r="C40630" i="14"/>
  <c r="C40629" i="14"/>
  <c r="C40628" i="14"/>
  <c r="C40627" i="14"/>
  <c r="C40626" i="14"/>
  <c r="C40625" i="14"/>
  <c r="C40624" i="14"/>
  <c r="C40623" i="14"/>
  <c r="C40622" i="14"/>
  <c r="C40621" i="14"/>
  <c r="C40620" i="14"/>
  <c r="C40619" i="14"/>
  <c r="C40618" i="14"/>
  <c r="C40617" i="14"/>
  <c r="C40616" i="14"/>
  <c r="C40615" i="14"/>
  <c r="C40614" i="14"/>
  <c r="C40613" i="14"/>
  <c r="C40612" i="14"/>
  <c r="C40611" i="14"/>
  <c r="C40610" i="14"/>
  <c r="C40609" i="14"/>
  <c r="C40608" i="14"/>
  <c r="C40607" i="14"/>
  <c r="C40606" i="14"/>
  <c r="C40605" i="14"/>
  <c r="C40604" i="14"/>
  <c r="C40603" i="14"/>
  <c r="C40602" i="14"/>
  <c r="C40601" i="14"/>
  <c r="C40600" i="14"/>
  <c r="C40599" i="14"/>
  <c r="C40598" i="14"/>
  <c r="C40597" i="14"/>
  <c r="C40596" i="14"/>
  <c r="C40595" i="14"/>
  <c r="C40594" i="14"/>
  <c r="C40593" i="14"/>
  <c r="C40592" i="14"/>
  <c r="C40591" i="14"/>
  <c r="C40590" i="14"/>
  <c r="C40589" i="14"/>
  <c r="C40588" i="14"/>
  <c r="C40587" i="14"/>
  <c r="C40586" i="14"/>
  <c r="C40585" i="14"/>
  <c r="C40584" i="14"/>
  <c r="C40583" i="14"/>
  <c r="C40582" i="14"/>
  <c r="C40581" i="14"/>
  <c r="C40580" i="14"/>
  <c r="C40579" i="14"/>
  <c r="C40578" i="14"/>
  <c r="C40577" i="14"/>
  <c r="C40576" i="14"/>
  <c r="C40575" i="14"/>
  <c r="C40574" i="14"/>
  <c r="C40573" i="14"/>
  <c r="C40572" i="14"/>
  <c r="C40571" i="14"/>
  <c r="C40570" i="14"/>
  <c r="C40569" i="14"/>
  <c r="C40568" i="14"/>
  <c r="C40567" i="14"/>
  <c r="C40566" i="14"/>
  <c r="C40565" i="14"/>
  <c r="C40564" i="14"/>
  <c r="C40563" i="14"/>
  <c r="C40562" i="14"/>
  <c r="C40561" i="14"/>
  <c r="C40560" i="14"/>
  <c r="C40559" i="14"/>
  <c r="C40558" i="14"/>
  <c r="C40557" i="14"/>
  <c r="C40556" i="14"/>
  <c r="C40555" i="14"/>
  <c r="C40554" i="14"/>
  <c r="C40553" i="14"/>
  <c r="C40552" i="14"/>
  <c r="C40551" i="14"/>
  <c r="C40550" i="14"/>
  <c r="C40549" i="14"/>
  <c r="C40548" i="14"/>
  <c r="C40547" i="14"/>
  <c r="C40546" i="14"/>
  <c r="C40545" i="14"/>
  <c r="C40544" i="14"/>
  <c r="C40543" i="14"/>
  <c r="C40542" i="14"/>
  <c r="C40541" i="14"/>
  <c r="C40540" i="14"/>
  <c r="C40539" i="14"/>
  <c r="C40538" i="14"/>
  <c r="C40537" i="14"/>
  <c r="C40536" i="14"/>
  <c r="C40535" i="14"/>
  <c r="C40534" i="14"/>
  <c r="C40533" i="14"/>
  <c r="C40532" i="14"/>
  <c r="C40531" i="14"/>
  <c r="C40530" i="14"/>
  <c r="C40529" i="14"/>
  <c r="C40528" i="14"/>
  <c r="C40527" i="14"/>
  <c r="C40526" i="14"/>
  <c r="C40525" i="14"/>
  <c r="C40524" i="14"/>
  <c r="C40523" i="14"/>
  <c r="C40522" i="14"/>
  <c r="C40521" i="14"/>
  <c r="C40520" i="14"/>
  <c r="C40519" i="14"/>
  <c r="C40518" i="14"/>
  <c r="C40517" i="14"/>
  <c r="C40516" i="14"/>
  <c r="C40515" i="14"/>
  <c r="C40514" i="14"/>
  <c r="C40513" i="14"/>
  <c r="C40512" i="14"/>
  <c r="C40511" i="14"/>
  <c r="C40510" i="14"/>
  <c r="C40509" i="14"/>
  <c r="C40508" i="14"/>
  <c r="C40507" i="14"/>
  <c r="C40506" i="14"/>
  <c r="C40505" i="14"/>
  <c r="C40504" i="14"/>
  <c r="C40503" i="14"/>
  <c r="C40502" i="14"/>
  <c r="C40501" i="14"/>
  <c r="C40500" i="14"/>
  <c r="C40499" i="14"/>
  <c r="C40498" i="14"/>
  <c r="C40497" i="14"/>
  <c r="C40496" i="14"/>
  <c r="C40495" i="14"/>
  <c r="C40494" i="14"/>
  <c r="C40493" i="14"/>
  <c r="C40492" i="14"/>
  <c r="C40491" i="14"/>
  <c r="C40490" i="14"/>
  <c r="C40489" i="14"/>
  <c r="C40488" i="14"/>
  <c r="C40487" i="14"/>
  <c r="C40486" i="14"/>
  <c r="C40485" i="14"/>
  <c r="C40484" i="14"/>
  <c r="C40483" i="14"/>
  <c r="C40482" i="14"/>
  <c r="C40481" i="14"/>
  <c r="C40480" i="14"/>
  <c r="C40479" i="14"/>
  <c r="C40478" i="14"/>
  <c r="C40477" i="14"/>
  <c r="C40476" i="14"/>
  <c r="C40475" i="14"/>
  <c r="C40474" i="14"/>
  <c r="C40473" i="14"/>
  <c r="C40472" i="14"/>
  <c r="C40471" i="14"/>
  <c r="C40470" i="14"/>
  <c r="C40469" i="14"/>
  <c r="C40468" i="14"/>
  <c r="C40467" i="14"/>
  <c r="C40466" i="14"/>
  <c r="C40465" i="14"/>
  <c r="C40464" i="14"/>
  <c r="C40463" i="14"/>
  <c r="C40462" i="14"/>
  <c r="C40461" i="14"/>
  <c r="C40460" i="14"/>
  <c r="C40459" i="14"/>
  <c r="C40458" i="14"/>
  <c r="C40457" i="14"/>
  <c r="C40456" i="14"/>
  <c r="C40455" i="14"/>
  <c r="C40454" i="14"/>
  <c r="C40453" i="14"/>
  <c r="C40452" i="14"/>
  <c r="C40451" i="14"/>
  <c r="C40450" i="14"/>
  <c r="C40449" i="14"/>
  <c r="C40448" i="14"/>
  <c r="C40447" i="14"/>
  <c r="C40446" i="14"/>
  <c r="C40445" i="14"/>
  <c r="C40444" i="14"/>
  <c r="C40443" i="14"/>
  <c r="C40442" i="14"/>
  <c r="C40441" i="14"/>
  <c r="C40440" i="14"/>
  <c r="C40439" i="14"/>
  <c r="C40438" i="14"/>
  <c r="C40437" i="14"/>
  <c r="C40436" i="14"/>
  <c r="C40435" i="14"/>
  <c r="C40434" i="14"/>
  <c r="C40433" i="14"/>
  <c r="C40432" i="14"/>
  <c r="C40431" i="14"/>
  <c r="C40430" i="14"/>
  <c r="C40429" i="14"/>
  <c r="C40428" i="14"/>
  <c r="C40427" i="14"/>
  <c r="C40426" i="14"/>
  <c r="C40425" i="14"/>
  <c r="C40424" i="14"/>
  <c r="C40423" i="14"/>
  <c r="C40422" i="14"/>
  <c r="C40421" i="14"/>
  <c r="C40420" i="14"/>
  <c r="C40419" i="14"/>
  <c r="C40418" i="14"/>
  <c r="C40417" i="14"/>
  <c r="C40416" i="14"/>
  <c r="C40415" i="14"/>
  <c r="C40414" i="14"/>
  <c r="C40413" i="14"/>
  <c r="C40412" i="14"/>
  <c r="C40411" i="14"/>
  <c r="C40410" i="14"/>
  <c r="C40409" i="14"/>
  <c r="C40408" i="14"/>
  <c r="C40407" i="14"/>
  <c r="C40406" i="14"/>
  <c r="C40405" i="14"/>
  <c r="C40404" i="14"/>
  <c r="C40403" i="14"/>
  <c r="C40402" i="14"/>
  <c r="C40401" i="14"/>
  <c r="C40400" i="14"/>
  <c r="C40399" i="14"/>
  <c r="C40398" i="14"/>
  <c r="C40397" i="14"/>
  <c r="C40396" i="14"/>
  <c r="C40395" i="14"/>
  <c r="C40394" i="14"/>
  <c r="C40393" i="14"/>
  <c r="C40392" i="14"/>
  <c r="C40391" i="14"/>
  <c r="C40390" i="14"/>
  <c r="C40389" i="14"/>
  <c r="C40388" i="14"/>
  <c r="C40387" i="14"/>
  <c r="C40386" i="14"/>
  <c r="C40385" i="14"/>
  <c r="C40384" i="14"/>
  <c r="C40383" i="14"/>
  <c r="C40382" i="14"/>
  <c r="C40381" i="14"/>
  <c r="C40380" i="14"/>
  <c r="C40379" i="14"/>
  <c r="C40378" i="14"/>
  <c r="C40377" i="14"/>
  <c r="C40376" i="14"/>
  <c r="C40375" i="14"/>
  <c r="C40374" i="14"/>
  <c r="C40373" i="14"/>
  <c r="C40372" i="14"/>
  <c r="C40371" i="14"/>
  <c r="C40370" i="14"/>
  <c r="C40369" i="14"/>
  <c r="C40368" i="14"/>
  <c r="C40367" i="14"/>
  <c r="C40366" i="14"/>
  <c r="C40365" i="14"/>
  <c r="C40364" i="14"/>
  <c r="C40363" i="14"/>
  <c r="C40362" i="14"/>
  <c r="C40361" i="14"/>
  <c r="C40360" i="14"/>
  <c r="C40359" i="14"/>
  <c r="C40358" i="14"/>
  <c r="C40357" i="14"/>
  <c r="C40356" i="14"/>
  <c r="C40355" i="14"/>
  <c r="C40354" i="14"/>
  <c r="C40353" i="14"/>
  <c r="C40352" i="14"/>
  <c r="C40351" i="14"/>
  <c r="C40350" i="14"/>
  <c r="C40349" i="14"/>
  <c r="C40348" i="14"/>
  <c r="C40347" i="14"/>
  <c r="C40346" i="14"/>
  <c r="C40345" i="14"/>
  <c r="C40344" i="14"/>
  <c r="C40343" i="14"/>
  <c r="C40342" i="14"/>
  <c r="C40341" i="14"/>
  <c r="C40340" i="14"/>
  <c r="C40339" i="14"/>
  <c r="C40338" i="14"/>
  <c r="C40337" i="14"/>
  <c r="C40336" i="14"/>
  <c r="C40335" i="14"/>
  <c r="C40334" i="14"/>
  <c r="C40333" i="14"/>
  <c r="C40332" i="14"/>
  <c r="C40331" i="14"/>
  <c r="C40330" i="14"/>
  <c r="C40329" i="14"/>
  <c r="C40328" i="14"/>
  <c r="C40327" i="14"/>
  <c r="C40326" i="14"/>
  <c r="C40325" i="14"/>
  <c r="C40324" i="14"/>
  <c r="C40323" i="14"/>
  <c r="C40322" i="14"/>
  <c r="C40321" i="14"/>
  <c r="C40320" i="14"/>
  <c r="C40319" i="14"/>
  <c r="C40318" i="14"/>
  <c r="C40317" i="14"/>
  <c r="C40316" i="14"/>
  <c r="C40315" i="14"/>
  <c r="C40314" i="14"/>
  <c r="C40313" i="14"/>
  <c r="C40312" i="14"/>
  <c r="C40311" i="14"/>
  <c r="C40310" i="14"/>
  <c r="C40309" i="14"/>
  <c r="C40308" i="14"/>
  <c r="C40307" i="14"/>
  <c r="C40306" i="14"/>
  <c r="C40305" i="14"/>
  <c r="C40304" i="14"/>
  <c r="C40303" i="14"/>
  <c r="C40302" i="14"/>
  <c r="C40301" i="14"/>
  <c r="C40300" i="14"/>
  <c r="C40299" i="14"/>
  <c r="C40298" i="14"/>
  <c r="C40297" i="14"/>
  <c r="C40296" i="14"/>
  <c r="C40295" i="14"/>
  <c r="C40294" i="14"/>
  <c r="C40293" i="14"/>
  <c r="C40292" i="14"/>
  <c r="C40291" i="14"/>
  <c r="C40290" i="14"/>
  <c r="C40289" i="14"/>
  <c r="C40288" i="14"/>
  <c r="C40287" i="14"/>
  <c r="C40286" i="14"/>
  <c r="C40285" i="14"/>
  <c r="C40284" i="14"/>
  <c r="C40283" i="14"/>
  <c r="C40282" i="14"/>
  <c r="C40281" i="14"/>
  <c r="C40280" i="14"/>
  <c r="C40279" i="14"/>
  <c r="C40278" i="14"/>
  <c r="C40277" i="14"/>
  <c r="C40276" i="14"/>
  <c r="C40275" i="14"/>
  <c r="C40274" i="14"/>
  <c r="C40273" i="14"/>
  <c r="C40272" i="14"/>
  <c r="C40271" i="14"/>
  <c r="C40270" i="14"/>
  <c r="C40269" i="14"/>
  <c r="C40268" i="14"/>
  <c r="C40267" i="14"/>
  <c r="C40266" i="14"/>
  <c r="C40265" i="14"/>
  <c r="C40264" i="14"/>
  <c r="C40263" i="14"/>
  <c r="C40262" i="14"/>
  <c r="C40261" i="14"/>
  <c r="C40260" i="14"/>
  <c r="C40259" i="14"/>
  <c r="C40258" i="14"/>
  <c r="C40257" i="14"/>
  <c r="C40256" i="14"/>
  <c r="C40255" i="14"/>
  <c r="C40254" i="14"/>
  <c r="C40253" i="14"/>
  <c r="C40252" i="14"/>
  <c r="C40251" i="14"/>
  <c r="C40250" i="14"/>
  <c r="C40249" i="14"/>
  <c r="C40248" i="14"/>
  <c r="C40247" i="14"/>
  <c r="C40246" i="14"/>
  <c r="C40245" i="14"/>
  <c r="C40244" i="14"/>
  <c r="C40243" i="14"/>
  <c r="C40242" i="14"/>
  <c r="C40241" i="14"/>
  <c r="C40240" i="14"/>
  <c r="C40239" i="14"/>
  <c r="C40238" i="14"/>
  <c r="C40237" i="14"/>
  <c r="C40236" i="14"/>
  <c r="C40235" i="14"/>
  <c r="C40234" i="14"/>
  <c r="C40233" i="14"/>
  <c r="C40232" i="14"/>
  <c r="C40231" i="14"/>
  <c r="C40230" i="14"/>
  <c r="C40229" i="14"/>
  <c r="C40228" i="14"/>
  <c r="C40227" i="14"/>
  <c r="C40226" i="14"/>
  <c r="C40225" i="14"/>
  <c r="C40224" i="14"/>
  <c r="C40223" i="14"/>
  <c r="C40222" i="14"/>
  <c r="C40221" i="14"/>
  <c r="C40220" i="14"/>
  <c r="C40219" i="14"/>
  <c r="C40218" i="14"/>
  <c r="C40217" i="14"/>
  <c r="C40216" i="14"/>
  <c r="C40215" i="14"/>
  <c r="C40214" i="14"/>
  <c r="C40213" i="14"/>
  <c r="C40212" i="14"/>
  <c r="C40211" i="14"/>
  <c r="C40210" i="14"/>
  <c r="C40209" i="14"/>
  <c r="C40208" i="14"/>
  <c r="C40207" i="14"/>
  <c r="C40206" i="14"/>
  <c r="C40205" i="14"/>
  <c r="C40204" i="14"/>
  <c r="C40203" i="14"/>
  <c r="C40202" i="14"/>
  <c r="C40201" i="14"/>
  <c r="C40200" i="14"/>
  <c r="C40199" i="14"/>
  <c r="C40198" i="14"/>
  <c r="C40197" i="14"/>
  <c r="C40196" i="14"/>
  <c r="C40195" i="14"/>
  <c r="C40194" i="14"/>
  <c r="C40193" i="14"/>
  <c r="C40192" i="14"/>
  <c r="C40191" i="14"/>
  <c r="C40190" i="14"/>
  <c r="C40189" i="14"/>
  <c r="C40188" i="14"/>
  <c r="C40187" i="14"/>
  <c r="C40186" i="14"/>
  <c r="C40185" i="14"/>
  <c r="C40184" i="14"/>
  <c r="C40183" i="14"/>
  <c r="C40182" i="14"/>
  <c r="C40181" i="14"/>
  <c r="C40180" i="14"/>
  <c r="C40179" i="14"/>
  <c r="C40178" i="14"/>
  <c r="C40177" i="14"/>
  <c r="C40176" i="14"/>
  <c r="C40175" i="14"/>
  <c r="C40174" i="14"/>
  <c r="C40173" i="14"/>
  <c r="C40172" i="14"/>
  <c r="C40171" i="14"/>
  <c r="C40170" i="14"/>
  <c r="C40169" i="14"/>
  <c r="C40168" i="14"/>
  <c r="C40167" i="14"/>
  <c r="C40166" i="14"/>
  <c r="C40165" i="14"/>
  <c r="C40164" i="14"/>
  <c r="C40163" i="14"/>
  <c r="C40162" i="14"/>
  <c r="C40161" i="14"/>
  <c r="C40160" i="14"/>
  <c r="C40159" i="14"/>
  <c r="C40158" i="14"/>
  <c r="C40157" i="14"/>
  <c r="C40156" i="14"/>
  <c r="C40155" i="14"/>
  <c r="C40154" i="14"/>
  <c r="C40153" i="14"/>
  <c r="C40152" i="14"/>
  <c r="C40151" i="14"/>
  <c r="C40150" i="14"/>
  <c r="C40149" i="14"/>
  <c r="C40148" i="14"/>
  <c r="C40147" i="14"/>
  <c r="C40146" i="14"/>
  <c r="C40145" i="14"/>
  <c r="C40144" i="14"/>
  <c r="C40143" i="14"/>
  <c r="C40142" i="14"/>
  <c r="C40141" i="14"/>
  <c r="C40140" i="14"/>
  <c r="C40139" i="14"/>
  <c r="C40138" i="14"/>
  <c r="C40137" i="14"/>
  <c r="C40136" i="14"/>
  <c r="C40135" i="14"/>
  <c r="C40134" i="14"/>
  <c r="C40133" i="14"/>
  <c r="C40132" i="14"/>
  <c r="C40131" i="14"/>
  <c r="C40130" i="14"/>
  <c r="C40129" i="14"/>
  <c r="C40128" i="14"/>
  <c r="C40127" i="14"/>
  <c r="C40126" i="14"/>
  <c r="C40125" i="14"/>
  <c r="C40124" i="14"/>
  <c r="C40123" i="14"/>
  <c r="C40122" i="14"/>
  <c r="C40121" i="14"/>
  <c r="C40120" i="14"/>
  <c r="C40119" i="14"/>
  <c r="C40118" i="14"/>
  <c r="C40117" i="14"/>
  <c r="C40116" i="14"/>
  <c r="C40115" i="14"/>
  <c r="C40114" i="14"/>
  <c r="C40113" i="14"/>
  <c r="C40112" i="14"/>
  <c r="C40111" i="14"/>
  <c r="C40110" i="14"/>
  <c r="C40109" i="14"/>
  <c r="C40108" i="14"/>
  <c r="C40107" i="14"/>
  <c r="C40106" i="14"/>
  <c r="C40105" i="14"/>
  <c r="C40104" i="14"/>
  <c r="C40103" i="14"/>
  <c r="C40102" i="14"/>
  <c r="C40101" i="14"/>
  <c r="C40100" i="14"/>
  <c r="C40099" i="14"/>
  <c r="C40098" i="14"/>
  <c r="C40097" i="14"/>
  <c r="C40096" i="14"/>
  <c r="C40095" i="14"/>
  <c r="C40094" i="14"/>
  <c r="C40093" i="14"/>
  <c r="C40092" i="14"/>
  <c r="C40091" i="14"/>
  <c r="C40090" i="14"/>
  <c r="C40089" i="14"/>
  <c r="C40088" i="14"/>
  <c r="C40087" i="14"/>
  <c r="C40086" i="14"/>
  <c r="C40085" i="14"/>
  <c r="C40084" i="14"/>
  <c r="C40083" i="14"/>
  <c r="C40082" i="14"/>
  <c r="C40081" i="14"/>
  <c r="C40080" i="14"/>
  <c r="C40079" i="14"/>
  <c r="C40078" i="14"/>
  <c r="C40077" i="14"/>
  <c r="C40076" i="14"/>
  <c r="C40075" i="14"/>
  <c r="C40074" i="14"/>
  <c r="C40073" i="14"/>
  <c r="C40072" i="14"/>
  <c r="C40071" i="14"/>
  <c r="C40070" i="14"/>
  <c r="C40069" i="14"/>
  <c r="C40068" i="14"/>
  <c r="C40067" i="14"/>
  <c r="C40066" i="14"/>
  <c r="C40065" i="14"/>
  <c r="C40064" i="14"/>
  <c r="C40063" i="14"/>
  <c r="C40062" i="14"/>
  <c r="C40061" i="14"/>
  <c r="C40060" i="14"/>
  <c r="C40059" i="14"/>
  <c r="C40058" i="14"/>
  <c r="C40057" i="14"/>
  <c r="C40056" i="14"/>
  <c r="C40055" i="14"/>
  <c r="C40054" i="14"/>
  <c r="C40053" i="14"/>
  <c r="C40052" i="14"/>
  <c r="C40051" i="14"/>
  <c r="C40050" i="14"/>
  <c r="C40049" i="14"/>
  <c r="C40048" i="14"/>
  <c r="C40047" i="14"/>
  <c r="C40046" i="14"/>
  <c r="C40045" i="14"/>
  <c r="C40044" i="14"/>
  <c r="C40043" i="14"/>
  <c r="C40042" i="14"/>
  <c r="C40041" i="14"/>
  <c r="C40040" i="14"/>
  <c r="C40039" i="14"/>
  <c r="C40038" i="14"/>
  <c r="C40037" i="14"/>
  <c r="C40036" i="14"/>
  <c r="C40035" i="14"/>
  <c r="C40034" i="14"/>
  <c r="C40033" i="14"/>
  <c r="C40032" i="14"/>
  <c r="C40031" i="14"/>
  <c r="C40030" i="14"/>
  <c r="C40029" i="14"/>
  <c r="C40028" i="14"/>
  <c r="C40027" i="14"/>
  <c r="C40026" i="14"/>
  <c r="C40025" i="14"/>
  <c r="C40024" i="14"/>
  <c r="C40023" i="14"/>
  <c r="C40022" i="14"/>
  <c r="C40021" i="14"/>
  <c r="C40020" i="14"/>
  <c r="C40019" i="14"/>
  <c r="C40018" i="14"/>
  <c r="C40017" i="14"/>
  <c r="C40016" i="14"/>
  <c r="C40015" i="14"/>
  <c r="C40014" i="14"/>
  <c r="C40013" i="14"/>
  <c r="C40012" i="14"/>
  <c r="C40011" i="14"/>
  <c r="C40010" i="14"/>
  <c r="C40009" i="14"/>
  <c r="C40008" i="14"/>
  <c r="C40007" i="14"/>
  <c r="C40006" i="14"/>
  <c r="C40005" i="14"/>
  <c r="C40004" i="14"/>
  <c r="C40003" i="14"/>
  <c r="C40002" i="14"/>
  <c r="C40001" i="14"/>
  <c r="C40000" i="14"/>
  <c r="C39999" i="14"/>
  <c r="C39998" i="14"/>
  <c r="C39997" i="14"/>
  <c r="C39996" i="14"/>
  <c r="C39995" i="14"/>
  <c r="C39994" i="14"/>
  <c r="C39993" i="14"/>
  <c r="C39992" i="14"/>
  <c r="C39991" i="14"/>
  <c r="C39990" i="14"/>
  <c r="C39989" i="14"/>
  <c r="C39988" i="14"/>
  <c r="C39987" i="14"/>
  <c r="C39986" i="14"/>
  <c r="C39985" i="14"/>
  <c r="C39984" i="14"/>
  <c r="C39983" i="14"/>
  <c r="C39982" i="14"/>
  <c r="C39981" i="14"/>
  <c r="C39980" i="14"/>
  <c r="C39979" i="14"/>
  <c r="C39978" i="14"/>
  <c r="C39977" i="14"/>
  <c r="C39976" i="14"/>
  <c r="C39975" i="14"/>
  <c r="C39974" i="14"/>
  <c r="C39973" i="14"/>
  <c r="C39972" i="14"/>
  <c r="C39971" i="14"/>
  <c r="C39970" i="14"/>
  <c r="C39969" i="14"/>
  <c r="C39968" i="14"/>
  <c r="C39967" i="14"/>
  <c r="C39966" i="14"/>
  <c r="C39965" i="14"/>
  <c r="C39964" i="14"/>
  <c r="C39963" i="14"/>
  <c r="C39962" i="14"/>
  <c r="C39961" i="14"/>
  <c r="C39960" i="14"/>
  <c r="C39959" i="14"/>
  <c r="C39958" i="14"/>
  <c r="C39957" i="14"/>
  <c r="C39956" i="14"/>
  <c r="C39955" i="14"/>
  <c r="C39954" i="14"/>
  <c r="C39953" i="14"/>
  <c r="C39952" i="14"/>
  <c r="C39951" i="14"/>
  <c r="C39950" i="14"/>
  <c r="C39949" i="14"/>
  <c r="C39948" i="14"/>
  <c r="C39947" i="14"/>
  <c r="C39946" i="14"/>
  <c r="C39945" i="14"/>
  <c r="C39944" i="14"/>
  <c r="C39943" i="14"/>
  <c r="C39942" i="14"/>
  <c r="C39941" i="14"/>
  <c r="C39940" i="14"/>
  <c r="C39939" i="14"/>
  <c r="C39938" i="14"/>
  <c r="C39937" i="14"/>
  <c r="C39936" i="14"/>
  <c r="C39935" i="14"/>
  <c r="C39934" i="14"/>
  <c r="C39933" i="14"/>
  <c r="C39932" i="14"/>
  <c r="C39931" i="14"/>
  <c r="C39930" i="14"/>
  <c r="C39929" i="14"/>
  <c r="C39928" i="14"/>
  <c r="C39927" i="14"/>
  <c r="C39926" i="14"/>
  <c r="C39925" i="14"/>
  <c r="C39924" i="14"/>
  <c r="C39923" i="14"/>
  <c r="C39922" i="14"/>
  <c r="C39921" i="14"/>
  <c r="C39920" i="14"/>
  <c r="C39919" i="14"/>
  <c r="C39918" i="14"/>
  <c r="C39917" i="14"/>
  <c r="C39916" i="14"/>
  <c r="C39915" i="14"/>
  <c r="C39914" i="14"/>
  <c r="C39913" i="14"/>
  <c r="C39912" i="14"/>
  <c r="C39911" i="14"/>
  <c r="C39910" i="14"/>
  <c r="C39909" i="14"/>
  <c r="C39908" i="14"/>
  <c r="C39907" i="14"/>
  <c r="C39906" i="14"/>
  <c r="C39905" i="14"/>
  <c r="C39904" i="14"/>
  <c r="C39903" i="14"/>
  <c r="C39902" i="14"/>
  <c r="C39901" i="14"/>
  <c r="C39900" i="14"/>
  <c r="C39899" i="14"/>
  <c r="C39898" i="14"/>
  <c r="C39897" i="14"/>
  <c r="C39896" i="14"/>
  <c r="C39895" i="14"/>
  <c r="C39894" i="14"/>
  <c r="C39893" i="14"/>
  <c r="C39892" i="14"/>
  <c r="C39891" i="14"/>
  <c r="C39890" i="14"/>
  <c r="C39889" i="14"/>
  <c r="C39888" i="14"/>
  <c r="C39887" i="14"/>
  <c r="C39886" i="14"/>
  <c r="C39885" i="14"/>
  <c r="C39884" i="14"/>
  <c r="C39883" i="14"/>
  <c r="C39882" i="14"/>
  <c r="C39881" i="14"/>
  <c r="C39880" i="14"/>
  <c r="C39879" i="14"/>
  <c r="C39878" i="14"/>
  <c r="C39877" i="14"/>
  <c r="C39876" i="14"/>
  <c r="C39875" i="14"/>
  <c r="C39874" i="14"/>
  <c r="C39873" i="14"/>
  <c r="C39872" i="14"/>
  <c r="C39871" i="14"/>
  <c r="C39870" i="14"/>
  <c r="C39869" i="14"/>
  <c r="C39868" i="14"/>
  <c r="C39867" i="14"/>
  <c r="C39866" i="14"/>
  <c r="C39865" i="14"/>
  <c r="C39864" i="14"/>
  <c r="C39863" i="14"/>
  <c r="C39862" i="14"/>
  <c r="C39861" i="14"/>
  <c r="C39860" i="14"/>
  <c r="C39859" i="14"/>
  <c r="C39858" i="14"/>
  <c r="C39857" i="14"/>
  <c r="C39856" i="14"/>
  <c r="C39855" i="14"/>
  <c r="C39854" i="14"/>
  <c r="C39853" i="14"/>
  <c r="C39852" i="14"/>
  <c r="C39851" i="14"/>
  <c r="C39850" i="14"/>
  <c r="C39849" i="14"/>
  <c r="C39848" i="14"/>
  <c r="C39847" i="14"/>
  <c r="C39846" i="14"/>
  <c r="C39845" i="14"/>
  <c r="C39844" i="14"/>
  <c r="C39843" i="14"/>
  <c r="C39842" i="14"/>
  <c r="C39841" i="14"/>
  <c r="C39840" i="14"/>
  <c r="C39839" i="14"/>
  <c r="C39838" i="14"/>
  <c r="C39837" i="14"/>
  <c r="C39836" i="14"/>
  <c r="C39835" i="14"/>
  <c r="C39834" i="14"/>
  <c r="C39833" i="14"/>
  <c r="C39832" i="14"/>
  <c r="C39831" i="14"/>
  <c r="C39830" i="14"/>
  <c r="C39829" i="14"/>
  <c r="C39828" i="14"/>
  <c r="C39827" i="14"/>
  <c r="C39826" i="14"/>
  <c r="C39825" i="14"/>
  <c r="C39824" i="14"/>
  <c r="C39823" i="14"/>
  <c r="C39822" i="14"/>
  <c r="C39821" i="14"/>
  <c r="C39820" i="14"/>
  <c r="C39819" i="14"/>
  <c r="C39818" i="14"/>
  <c r="C39817" i="14"/>
  <c r="C39816" i="14"/>
  <c r="C39815" i="14"/>
  <c r="C39814" i="14"/>
  <c r="C39813" i="14"/>
  <c r="C39812" i="14"/>
  <c r="C39811" i="14"/>
  <c r="C39810" i="14"/>
  <c r="C39809" i="14"/>
  <c r="C39808" i="14"/>
  <c r="C39807" i="14"/>
  <c r="C39806" i="14"/>
  <c r="C39805" i="14"/>
  <c r="C39804" i="14"/>
  <c r="C39803" i="14"/>
  <c r="C39802" i="14"/>
  <c r="C39801" i="14"/>
  <c r="C39800" i="14"/>
  <c r="C39799" i="14"/>
  <c r="C39798" i="14"/>
  <c r="C39797" i="14"/>
  <c r="C39796" i="14"/>
  <c r="C39795" i="14"/>
  <c r="C39794" i="14"/>
  <c r="C39793" i="14"/>
  <c r="C39792" i="14"/>
  <c r="C39791" i="14"/>
  <c r="C39790" i="14"/>
  <c r="C39789" i="14"/>
  <c r="C39788" i="14"/>
  <c r="C39787" i="14"/>
  <c r="C39786" i="14"/>
  <c r="C39785" i="14"/>
  <c r="C39784" i="14"/>
  <c r="C39783" i="14"/>
  <c r="C39782" i="14"/>
  <c r="C39781" i="14"/>
  <c r="C39780" i="14"/>
  <c r="C39779" i="14"/>
  <c r="C39778" i="14"/>
  <c r="C39777" i="14"/>
  <c r="C39776" i="14"/>
  <c r="C39775" i="14"/>
  <c r="C39774" i="14"/>
  <c r="C39773" i="14"/>
  <c r="C39772" i="14"/>
  <c r="C39771" i="14"/>
  <c r="C39770" i="14"/>
  <c r="C39769" i="14"/>
  <c r="C39768" i="14"/>
  <c r="C39767" i="14"/>
  <c r="C39766" i="14"/>
  <c r="C39765" i="14"/>
  <c r="C39764" i="14"/>
  <c r="C39763" i="14"/>
  <c r="C39762" i="14"/>
  <c r="C39761" i="14"/>
  <c r="C39760" i="14"/>
  <c r="C39759" i="14"/>
  <c r="C39758" i="14"/>
  <c r="C39757" i="14"/>
  <c r="C39756" i="14"/>
  <c r="C39755" i="14"/>
  <c r="C39754" i="14"/>
  <c r="C39753" i="14"/>
  <c r="C39752" i="14"/>
  <c r="C39751" i="14"/>
  <c r="C39750" i="14"/>
  <c r="C39749" i="14"/>
  <c r="C39748" i="14"/>
  <c r="C39747" i="14"/>
  <c r="C39746" i="14"/>
  <c r="C39745" i="14"/>
  <c r="C39744" i="14"/>
  <c r="C39743" i="14"/>
  <c r="C39742" i="14"/>
  <c r="C39741" i="14"/>
  <c r="C39740" i="14"/>
  <c r="C39739" i="14"/>
  <c r="C39738" i="14"/>
  <c r="C39737" i="14"/>
  <c r="C39736" i="14"/>
  <c r="C39735" i="14"/>
  <c r="C39734" i="14"/>
  <c r="C39733" i="14"/>
  <c r="C39732" i="14"/>
  <c r="C39731" i="14"/>
  <c r="C39730" i="14"/>
  <c r="C39729" i="14"/>
  <c r="C39728" i="14"/>
  <c r="C39727" i="14"/>
  <c r="C39726" i="14"/>
  <c r="C39725" i="14"/>
  <c r="C39724" i="14"/>
  <c r="C39723" i="14"/>
  <c r="C39722" i="14"/>
  <c r="C39721" i="14"/>
  <c r="C39720" i="14"/>
  <c r="C39719" i="14"/>
  <c r="C39718" i="14"/>
  <c r="C39717" i="14"/>
  <c r="C39716" i="14"/>
  <c r="C39715" i="14"/>
  <c r="C39714" i="14"/>
  <c r="C39713" i="14"/>
  <c r="C39712" i="14"/>
  <c r="C39711" i="14"/>
  <c r="C39710" i="14"/>
  <c r="C39709" i="14"/>
  <c r="C39708" i="14"/>
  <c r="C39707" i="14"/>
  <c r="C39706" i="14"/>
  <c r="C39705" i="14"/>
  <c r="C39704" i="14"/>
  <c r="C39703" i="14"/>
  <c r="C39702" i="14"/>
  <c r="C39701" i="14"/>
  <c r="C39700" i="14"/>
  <c r="C39699" i="14"/>
  <c r="C39698" i="14"/>
  <c r="C39697" i="14"/>
  <c r="C39696" i="14"/>
  <c r="C39695" i="14"/>
  <c r="C39694" i="14"/>
  <c r="C39693" i="14"/>
  <c r="C39692" i="14"/>
  <c r="C39691" i="14"/>
  <c r="C39690" i="14"/>
  <c r="C39689" i="14"/>
  <c r="C39688" i="14"/>
  <c r="C39687" i="14"/>
  <c r="C39686" i="14"/>
  <c r="C39685" i="14"/>
  <c r="C39684" i="14"/>
  <c r="C39683" i="14"/>
  <c r="C39682" i="14"/>
  <c r="C39681" i="14"/>
  <c r="C39680" i="14"/>
  <c r="C39679" i="14"/>
  <c r="C39678" i="14"/>
  <c r="C39677" i="14"/>
  <c r="C39676" i="14"/>
  <c r="C39675" i="14"/>
  <c r="C39674" i="14"/>
  <c r="C39673" i="14"/>
  <c r="C39672" i="14"/>
  <c r="C39671" i="14"/>
  <c r="C39670" i="14"/>
  <c r="C39669" i="14"/>
  <c r="C39668" i="14"/>
  <c r="C39667" i="14"/>
  <c r="C39666" i="14"/>
  <c r="C39665" i="14"/>
  <c r="C39664" i="14"/>
  <c r="C39663" i="14"/>
  <c r="C39662" i="14"/>
  <c r="C39661" i="14"/>
  <c r="C39660" i="14"/>
  <c r="C39659" i="14"/>
  <c r="C39658" i="14"/>
  <c r="C39657" i="14"/>
  <c r="C39656" i="14"/>
  <c r="C39655" i="14"/>
  <c r="C39654" i="14"/>
  <c r="C39653" i="14"/>
  <c r="C39652" i="14"/>
  <c r="C39651" i="14"/>
  <c r="C39650" i="14"/>
  <c r="C39649" i="14"/>
  <c r="C39648" i="14"/>
  <c r="C39647" i="14"/>
  <c r="C39646" i="14"/>
  <c r="C39645" i="14"/>
  <c r="C39644" i="14"/>
  <c r="C39643" i="14"/>
  <c r="C39642" i="14"/>
  <c r="C39641" i="14"/>
  <c r="C39640" i="14"/>
  <c r="C39639" i="14"/>
  <c r="C39638" i="14"/>
  <c r="C39637" i="14"/>
  <c r="C39636" i="14"/>
  <c r="C39635" i="14"/>
  <c r="C39634" i="14"/>
  <c r="C39633" i="14"/>
  <c r="C39632" i="14"/>
  <c r="C39631" i="14"/>
  <c r="C39630" i="14"/>
  <c r="C39629" i="14"/>
  <c r="C39628" i="14"/>
  <c r="C39627" i="14"/>
  <c r="C39626" i="14"/>
  <c r="C39625" i="14"/>
  <c r="C39624" i="14"/>
  <c r="C39623" i="14"/>
  <c r="C39622" i="14"/>
  <c r="C39621" i="14"/>
  <c r="C39620" i="14"/>
  <c r="C39619" i="14"/>
  <c r="C39618" i="14"/>
  <c r="C39617" i="14"/>
  <c r="C39616" i="14"/>
  <c r="C39615" i="14"/>
  <c r="C39614" i="14"/>
  <c r="C39613" i="14"/>
  <c r="C39612" i="14"/>
  <c r="C39611" i="14"/>
  <c r="C39610" i="14"/>
  <c r="C39609" i="14"/>
  <c r="C39608" i="14"/>
  <c r="C39607" i="14"/>
  <c r="C39606" i="14"/>
  <c r="C39605" i="14"/>
  <c r="C39604" i="14"/>
  <c r="C39603" i="14"/>
  <c r="C39602" i="14"/>
  <c r="C39601" i="14"/>
  <c r="C39600" i="14"/>
  <c r="C39599" i="14"/>
  <c r="C39598" i="14"/>
  <c r="C39597" i="14"/>
  <c r="C39596" i="14"/>
  <c r="C39595" i="14"/>
  <c r="C39594" i="14"/>
  <c r="C39593" i="14"/>
  <c r="C39592" i="14"/>
  <c r="C39591" i="14"/>
  <c r="C39590" i="14"/>
  <c r="C39589" i="14"/>
  <c r="C39588" i="14"/>
  <c r="C39587" i="14"/>
  <c r="C39586" i="14"/>
  <c r="C39585" i="14"/>
  <c r="C39584" i="14"/>
  <c r="C39583" i="14"/>
  <c r="C39582" i="14"/>
  <c r="C39581" i="14"/>
  <c r="C39580" i="14"/>
  <c r="C39579" i="14"/>
  <c r="C39578" i="14"/>
  <c r="C39577" i="14"/>
  <c r="C39576" i="14"/>
  <c r="C39575" i="14"/>
  <c r="C39574" i="14"/>
  <c r="C39573" i="14"/>
  <c r="C39572" i="14"/>
  <c r="C39571" i="14"/>
  <c r="C39570" i="14"/>
  <c r="C39569" i="14"/>
  <c r="C39568" i="14"/>
  <c r="C39567" i="14"/>
  <c r="C39566" i="14"/>
  <c r="C39565" i="14"/>
  <c r="C39564" i="14"/>
  <c r="C39563" i="14"/>
  <c r="C39562" i="14"/>
  <c r="C39561" i="14"/>
  <c r="C39560" i="14"/>
  <c r="C39559" i="14"/>
  <c r="C39558" i="14"/>
  <c r="C39557" i="14"/>
  <c r="C39556" i="14"/>
  <c r="C39555" i="14"/>
  <c r="C39554" i="14"/>
  <c r="C39553" i="14"/>
  <c r="C39552" i="14"/>
  <c r="C39551" i="14"/>
  <c r="C39550" i="14"/>
  <c r="C39549" i="14"/>
  <c r="C39548" i="14"/>
  <c r="C39547" i="14"/>
  <c r="C39546" i="14"/>
  <c r="C39545" i="14"/>
  <c r="C39544" i="14"/>
  <c r="C39543" i="14"/>
  <c r="C39542" i="14"/>
  <c r="C39541" i="14"/>
  <c r="C39540" i="14"/>
  <c r="C39539" i="14"/>
  <c r="C39538" i="14"/>
  <c r="C39537" i="14"/>
  <c r="C39536" i="14"/>
  <c r="C39535" i="14"/>
  <c r="C39534" i="14"/>
  <c r="C39533" i="14"/>
  <c r="C39532" i="14"/>
  <c r="C39531" i="14"/>
  <c r="C39530" i="14"/>
  <c r="C39529" i="14"/>
  <c r="C39528" i="14"/>
  <c r="C39527" i="14"/>
  <c r="C39526" i="14"/>
  <c r="C39525" i="14"/>
  <c r="C39524" i="14"/>
  <c r="C39523" i="14"/>
  <c r="C39522" i="14"/>
  <c r="C39521" i="14"/>
  <c r="C39520" i="14"/>
  <c r="C39519" i="14"/>
  <c r="C39518" i="14"/>
  <c r="C39517" i="14"/>
  <c r="C39516" i="14"/>
  <c r="C39515" i="14"/>
  <c r="C39514" i="14"/>
  <c r="C39513" i="14"/>
  <c r="C39512" i="14"/>
  <c r="C39511" i="14"/>
  <c r="C39510" i="14"/>
  <c r="C39509" i="14"/>
  <c r="C39508" i="14"/>
  <c r="C39507" i="14"/>
  <c r="C39506" i="14"/>
  <c r="C39505" i="14"/>
  <c r="C39504" i="14"/>
  <c r="C39503" i="14"/>
  <c r="C39502" i="14"/>
  <c r="C39501" i="14"/>
  <c r="C39500" i="14"/>
  <c r="C39499" i="14"/>
  <c r="C39498" i="14"/>
  <c r="C39497" i="14"/>
  <c r="C39496" i="14"/>
  <c r="C39495" i="14"/>
  <c r="C39494" i="14"/>
  <c r="C39493" i="14"/>
  <c r="C39492" i="14"/>
  <c r="C39491" i="14"/>
  <c r="C39490" i="14"/>
  <c r="C39489" i="14"/>
  <c r="C39488" i="14"/>
  <c r="C39487" i="14"/>
  <c r="C39486" i="14"/>
  <c r="C39485" i="14"/>
  <c r="C39484" i="14"/>
  <c r="C39483" i="14"/>
  <c r="C39482" i="14"/>
  <c r="C39481" i="14"/>
  <c r="C39480" i="14"/>
  <c r="C39479" i="14"/>
  <c r="C39478" i="14"/>
  <c r="C39477" i="14"/>
  <c r="C39476" i="14"/>
  <c r="C39475" i="14"/>
  <c r="C39474" i="14"/>
  <c r="C39473" i="14"/>
  <c r="C39472" i="14"/>
  <c r="C39471" i="14"/>
  <c r="C39470" i="14"/>
  <c r="C39469" i="14"/>
  <c r="C39468" i="14"/>
  <c r="C39467" i="14"/>
  <c r="C39466" i="14"/>
  <c r="C39465" i="14"/>
  <c r="C39464" i="14"/>
  <c r="C39463" i="14"/>
  <c r="C39462" i="14"/>
  <c r="C39461" i="14"/>
  <c r="C39460" i="14"/>
  <c r="C39459" i="14"/>
  <c r="C39458" i="14"/>
  <c r="C39457" i="14"/>
  <c r="C39456" i="14"/>
  <c r="C39455" i="14"/>
  <c r="C39454" i="14"/>
  <c r="C39453" i="14"/>
  <c r="C39452" i="14"/>
  <c r="C39451" i="14"/>
  <c r="C39450" i="14"/>
  <c r="C39449" i="14"/>
  <c r="C39448" i="14"/>
  <c r="C39447" i="14"/>
  <c r="C39446" i="14"/>
  <c r="C39445" i="14"/>
  <c r="C39444" i="14"/>
  <c r="C39443" i="14"/>
  <c r="C39442" i="14"/>
  <c r="C39441" i="14"/>
  <c r="C39440" i="14"/>
  <c r="C39439" i="14"/>
  <c r="C39438" i="14"/>
  <c r="C39437" i="14"/>
  <c r="C39436" i="14"/>
  <c r="C39435" i="14"/>
  <c r="C39434" i="14"/>
  <c r="C39433" i="14"/>
  <c r="C39432" i="14"/>
  <c r="C39431" i="14"/>
  <c r="C39430" i="14"/>
  <c r="C39429" i="14"/>
  <c r="C39428" i="14"/>
  <c r="C39427" i="14"/>
  <c r="C39426" i="14"/>
  <c r="C39425" i="14"/>
  <c r="C39424" i="14"/>
  <c r="C39423" i="14"/>
  <c r="C39422" i="14"/>
  <c r="C39421" i="14"/>
  <c r="C39420" i="14"/>
  <c r="C39419" i="14"/>
  <c r="C39418" i="14"/>
  <c r="C39417" i="14"/>
  <c r="C39416" i="14"/>
  <c r="C39415" i="14"/>
  <c r="C39414" i="14"/>
  <c r="C39413" i="14"/>
  <c r="C39412" i="14"/>
  <c r="C39411" i="14"/>
  <c r="C39410" i="14"/>
  <c r="C39409" i="14"/>
  <c r="C39408" i="14"/>
  <c r="C39407" i="14"/>
  <c r="C39406" i="14"/>
  <c r="C39405" i="14"/>
  <c r="C39404" i="14"/>
  <c r="C39403" i="14"/>
  <c r="C39402" i="14"/>
  <c r="C39401" i="14"/>
  <c r="C39400" i="14"/>
  <c r="C39399" i="14"/>
  <c r="C39398" i="14"/>
  <c r="C39397" i="14"/>
  <c r="C39396" i="14"/>
  <c r="C39395" i="14"/>
  <c r="C39394" i="14"/>
  <c r="C39393" i="14"/>
  <c r="C39392" i="14"/>
  <c r="C39391" i="14"/>
  <c r="C39390" i="14"/>
  <c r="C39389" i="14"/>
  <c r="C39388" i="14"/>
  <c r="C39387" i="14"/>
  <c r="C39386" i="14"/>
  <c r="C39385" i="14"/>
  <c r="C39384" i="14"/>
  <c r="C39383" i="14"/>
  <c r="C39382" i="14"/>
  <c r="C39381" i="14"/>
  <c r="C39380" i="14"/>
  <c r="C39379" i="14"/>
  <c r="C39378" i="14"/>
  <c r="C39377" i="14"/>
  <c r="C39376" i="14"/>
  <c r="C39375" i="14"/>
  <c r="C39374" i="14"/>
  <c r="C39373" i="14"/>
  <c r="C39372" i="14"/>
  <c r="C39371" i="14"/>
  <c r="C39370" i="14"/>
  <c r="C39369" i="14"/>
  <c r="C39368" i="14"/>
  <c r="C39367" i="14"/>
  <c r="C39366" i="14"/>
  <c r="C39365" i="14"/>
  <c r="C39364" i="14"/>
  <c r="C39363" i="14"/>
  <c r="C39362" i="14"/>
  <c r="C39361" i="14"/>
  <c r="C39360" i="14"/>
  <c r="C39359" i="14"/>
  <c r="C39358" i="14"/>
  <c r="C39357" i="14"/>
  <c r="C39356" i="14"/>
  <c r="C39355" i="14"/>
  <c r="C39354" i="14"/>
  <c r="C39353" i="14"/>
  <c r="C39352" i="14"/>
  <c r="C39351" i="14"/>
  <c r="C39350" i="14"/>
  <c r="C39349" i="14"/>
  <c r="C39348" i="14"/>
  <c r="C39347" i="14"/>
  <c r="C39346" i="14"/>
  <c r="C39345" i="14"/>
  <c r="C39344" i="14"/>
  <c r="C39343" i="14"/>
  <c r="C39342" i="14"/>
  <c r="C39341" i="14"/>
  <c r="C39340" i="14"/>
  <c r="C39339" i="14"/>
  <c r="C39338" i="14"/>
  <c r="C39337" i="14"/>
  <c r="C39336" i="14"/>
  <c r="C39335" i="14"/>
  <c r="C39334" i="14"/>
  <c r="C39333" i="14"/>
  <c r="C39332" i="14"/>
  <c r="C39331" i="14"/>
  <c r="C39330" i="14"/>
  <c r="C39329" i="14"/>
  <c r="C39328" i="14"/>
  <c r="C39327" i="14"/>
  <c r="C39326" i="14"/>
  <c r="C39325" i="14"/>
  <c r="C39324" i="14"/>
  <c r="C39323" i="14"/>
  <c r="C39322" i="14"/>
  <c r="C39321" i="14"/>
  <c r="C39320" i="14"/>
  <c r="C39319" i="14"/>
  <c r="C39318" i="14"/>
  <c r="C39317" i="14"/>
  <c r="C39316" i="14"/>
  <c r="C39315" i="14"/>
  <c r="C39314" i="14"/>
  <c r="C39313" i="14"/>
  <c r="C39312" i="14"/>
  <c r="C39311" i="14"/>
  <c r="C39310" i="14"/>
  <c r="C39309" i="14"/>
  <c r="C39308" i="14"/>
  <c r="C39307" i="14"/>
  <c r="C39306" i="14"/>
  <c r="C39305" i="14"/>
  <c r="C39304" i="14"/>
  <c r="C39303" i="14"/>
  <c r="C39302" i="14"/>
  <c r="C39301" i="14"/>
  <c r="C39300" i="14"/>
  <c r="C39299" i="14"/>
  <c r="C39298" i="14"/>
  <c r="C39297" i="14"/>
  <c r="C39296" i="14"/>
  <c r="C39295" i="14"/>
  <c r="C39294" i="14"/>
  <c r="C39293" i="14"/>
  <c r="C39292" i="14"/>
  <c r="C39291" i="14"/>
  <c r="C39290" i="14"/>
  <c r="C39289" i="14"/>
  <c r="C39288" i="14"/>
  <c r="C39287" i="14"/>
  <c r="C39286" i="14"/>
  <c r="C39285" i="14"/>
  <c r="C39284" i="14"/>
  <c r="C39283" i="14"/>
  <c r="C39282" i="14"/>
  <c r="C39281" i="14"/>
  <c r="C39280" i="14"/>
  <c r="C39279" i="14"/>
  <c r="C39278" i="14"/>
  <c r="C39277" i="14"/>
  <c r="C39276" i="14"/>
  <c r="C39275" i="14"/>
  <c r="C39274" i="14"/>
  <c r="C39273" i="14"/>
  <c r="C39272" i="14"/>
  <c r="C39271" i="14"/>
  <c r="C39270" i="14"/>
  <c r="C39269" i="14"/>
  <c r="C39268" i="14"/>
  <c r="C39267" i="14"/>
  <c r="C39266" i="14"/>
  <c r="C39265" i="14"/>
  <c r="C39264" i="14"/>
  <c r="C39263" i="14"/>
  <c r="C39262" i="14"/>
  <c r="C39261" i="14"/>
  <c r="C39260" i="14"/>
  <c r="C39259" i="14"/>
  <c r="C39258" i="14"/>
  <c r="C39257" i="14"/>
  <c r="C39256" i="14"/>
  <c r="C39255" i="14"/>
  <c r="C39254" i="14"/>
  <c r="C39253" i="14"/>
  <c r="C39252" i="14"/>
  <c r="C39251" i="14"/>
  <c r="C39250" i="14"/>
  <c r="C39249" i="14"/>
  <c r="C39248" i="14"/>
  <c r="C39247" i="14"/>
  <c r="C39246" i="14"/>
  <c r="C39245" i="14"/>
  <c r="C39244" i="14"/>
  <c r="C39243" i="14"/>
  <c r="C39242" i="14"/>
  <c r="C39241" i="14"/>
  <c r="C39240" i="14"/>
  <c r="C39239" i="14"/>
  <c r="C39238" i="14"/>
  <c r="C39237" i="14"/>
  <c r="C39236" i="14"/>
  <c r="C39235" i="14"/>
  <c r="C39234" i="14"/>
  <c r="C39233" i="14"/>
  <c r="C39232" i="14"/>
  <c r="C39231" i="14"/>
  <c r="C39230" i="14"/>
  <c r="C39229" i="14"/>
  <c r="C39228" i="14"/>
  <c r="C39227" i="14"/>
  <c r="C39226" i="14"/>
  <c r="C39225" i="14"/>
  <c r="C39224" i="14"/>
  <c r="C39223" i="14"/>
  <c r="C39222" i="14"/>
  <c r="C39221" i="14"/>
  <c r="C39220" i="14"/>
  <c r="C39219" i="14"/>
  <c r="C39218" i="14"/>
  <c r="C39217" i="14"/>
  <c r="C39216" i="14"/>
  <c r="C39215" i="14"/>
  <c r="C39214" i="14"/>
  <c r="C39213" i="14"/>
  <c r="C39212" i="14"/>
  <c r="C39211" i="14"/>
  <c r="C39210" i="14"/>
  <c r="C39209" i="14"/>
  <c r="C39208" i="14"/>
  <c r="C39207" i="14"/>
  <c r="C39206" i="14"/>
  <c r="C39205" i="14"/>
  <c r="C39204" i="14"/>
  <c r="C39203" i="14"/>
  <c r="C39202" i="14"/>
  <c r="C39201" i="14"/>
  <c r="C39200" i="14"/>
  <c r="C39199" i="14"/>
  <c r="C39198" i="14"/>
  <c r="C39197" i="14"/>
  <c r="C39196" i="14"/>
  <c r="C39195" i="14"/>
  <c r="C39194" i="14"/>
  <c r="C39193" i="14"/>
  <c r="C39192" i="14"/>
  <c r="C39191" i="14"/>
  <c r="C39190" i="14"/>
  <c r="C39189" i="14"/>
  <c r="C39188" i="14"/>
  <c r="C39187" i="14"/>
  <c r="C39186" i="14"/>
  <c r="C39185" i="14"/>
  <c r="C39184" i="14"/>
  <c r="C39183" i="14"/>
  <c r="C39182" i="14"/>
  <c r="C39181" i="14"/>
  <c r="C39180" i="14"/>
  <c r="C39179" i="14"/>
  <c r="C39178" i="14"/>
  <c r="C39177" i="14"/>
  <c r="C39176" i="14"/>
  <c r="C39175" i="14"/>
  <c r="C39174" i="14"/>
  <c r="C39173" i="14"/>
  <c r="C39172" i="14"/>
  <c r="C39171" i="14"/>
  <c r="C39170" i="14"/>
  <c r="C39169" i="14"/>
  <c r="C39168" i="14"/>
  <c r="C39167" i="14"/>
  <c r="C39166" i="14"/>
  <c r="C39165" i="14"/>
  <c r="C39164" i="14"/>
  <c r="C39163" i="14"/>
  <c r="C39162" i="14"/>
  <c r="C39161" i="14"/>
  <c r="C39160" i="14"/>
  <c r="C39159" i="14"/>
  <c r="C39158" i="14"/>
  <c r="C39157" i="14"/>
  <c r="C39156" i="14"/>
  <c r="C39155" i="14"/>
  <c r="C39154" i="14"/>
  <c r="C39153" i="14"/>
  <c r="C39152" i="14"/>
  <c r="C39151" i="14"/>
  <c r="C39150" i="14"/>
  <c r="C39149" i="14"/>
  <c r="C39148" i="14"/>
  <c r="C39147" i="14"/>
  <c r="C39146" i="14"/>
  <c r="C39145" i="14"/>
  <c r="C39144" i="14"/>
  <c r="C39143" i="14"/>
  <c r="C39142" i="14"/>
  <c r="C39141" i="14"/>
  <c r="C39140" i="14"/>
  <c r="C39139" i="14"/>
  <c r="C39138" i="14"/>
  <c r="C39137" i="14"/>
  <c r="C39136" i="14"/>
  <c r="C39135" i="14"/>
  <c r="C39134" i="14"/>
  <c r="C39133" i="14"/>
  <c r="C39132" i="14"/>
  <c r="C39131" i="14"/>
  <c r="C39130" i="14"/>
  <c r="C39129" i="14"/>
  <c r="C39128" i="14"/>
  <c r="C39127" i="14"/>
  <c r="C39126" i="14"/>
  <c r="C39125" i="14"/>
  <c r="C39124" i="14"/>
  <c r="C39123" i="14"/>
  <c r="C39122" i="14"/>
  <c r="C39121" i="14"/>
  <c r="C39120" i="14"/>
  <c r="C39119" i="14"/>
  <c r="C39118" i="14"/>
  <c r="C39117" i="14"/>
  <c r="C39116" i="14"/>
  <c r="C39115" i="14"/>
  <c r="C39114" i="14"/>
  <c r="C39113" i="14"/>
  <c r="C39112" i="14"/>
  <c r="C39111" i="14"/>
  <c r="C39110" i="14"/>
  <c r="C39109" i="14"/>
  <c r="C39108" i="14"/>
  <c r="C39107" i="14"/>
  <c r="C39106" i="14"/>
  <c r="C39105" i="14"/>
  <c r="C39104" i="14"/>
  <c r="C39103" i="14"/>
  <c r="C39102" i="14"/>
  <c r="C39101" i="14"/>
  <c r="C39100" i="14"/>
  <c r="C39099" i="14"/>
  <c r="C39098" i="14"/>
  <c r="C39097" i="14"/>
  <c r="C39096" i="14"/>
  <c r="C39095" i="14"/>
  <c r="C39094" i="14"/>
  <c r="C39093" i="14"/>
  <c r="C39092" i="14"/>
  <c r="C39091" i="14"/>
  <c r="C39090" i="14"/>
  <c r="C39089" i="14"/>
  <c r="C39088" i="14"/>
  <c r="C39087" i="14"/>
  <c r="C39086" i="14"/>
  <c r="C39085" i="14"/>
  <c r="C39084" i="14"/>
  <c r="C39083" i="14"/>
  <c r="C39082" i="14"/>
  <c r="C39081" i="14"/>
  <c r="C39080" i="14"/>
  <c r="C39079" i="14"/>
  <c r="C39078" i="14"/>
  <c r="C39077" i="14"/>
  <c r="C39076" i="14"/>
  <c r="C39075" i="14"/>
  <c r="C39074" i="14"/>
  <c r="C39073" i="14"/>
  <c r="C39072" i="14"/>
  <c r="C39071" i="14"/>
  <c r="C39070" i="14"/>
  <c r="C39069" i="14"/>
  <c r="C39068" i="14"/>
  <c r="C39067" i="14"/>
  <c r="C39066" i="14"/>
  <c r="C39065" i="14"/>
  <c r="C39064" i="14"/>
  <c r="C39063" i="14"/>
  <c r="C39062" i="14"/>
  <c r="C39061" i="14"/>
  <c r="C39060" i="14"/>
  <c r="C39059" i="14"/>
  <c r="C39058" i="14"/>
  <c r="C39057" i="14"/>
  <c r="C39056" i="14"/>
  <c r="C39055" i="14"/>
  <c r="C39054" i="14"/>
  <c r="C39053" i="14"/>
  <c r="C39052" i="14"/>
  <c r="C39051" i="14"/>
  <c r="C39050" i="14"/>
  <c r="C39049" i="14"/>
  <c r="C39048" i="14"/>
  <c r="C39047" i="14"/>
  <c r="C39046" i="14"/>
  <c r="C39045" i="14"/>
  <c r="C39044" i="14"/>
  <c r="C39043" i="14"/>
  <c r="C39042" i="14"/>
  <c r="C39041" i="14"/>
  <c r="C39040" i="14"/>
  <c r="C39039" i="14"/>
  <c r="C39038" i="14"/>
  <c r="C39037" i="14"/>
  <c r="C39036" i="14"/>
  <c r="C39035" i="14"/>
  <c r="C39034" i="14"/>
  <c r="C39033" i="14"/>
  <c r="C39032" i="14"/>
  <c r="C39031" i="14"/>
  <c r="C39030" i="14"/>
  <c r="C39029" i="14"/>
  <c r="C39028" i="14"/>
  <c r="C39027" i="14"/>
  <c r="C39026" i="14"/>
  <c r="C39025" i="14"/>
  <c r="C39024" i="14"/>
  <c r="C39023" i="14"/>
  <c r="C39022" i="14"/>
  <c r="C39021" i="14"/>
  <c r="C39020" i="14"/>
  <c r="C39019" i="14"/>
  <c r="C39018" i="14"/>
  <c r="C39017" i="14"/>
  <c r="C39016" i="14"/>
  <c r="C39015" i="14"/>
  <c r="C39014" i="14"/>
  <c r="C39013" i="14"/>
  <c r="C39012" i="14"/>
  <c r="C39011" i="14"/>
  <c r="C39010" i="14"/>
  <c r="C39009" i="14"/>
  <c r="C39008" i="14"/>
  <c r="C39007" i="14"/>
  <c r="C39006" i="14"/>
  <c r="C39005" i="14"/>
  <c r="C39004" i="14"/>
  <c r="C39003" i="14"/>
  <c r="C39002" i="14"/>
  <c r="C39001" i="14"/>
  <c r="C39000" i="14"/>
  <c r="C38999" i="14"/>
  <c r="C38998" i="14"/>
  <c r="C38997" i="14"/>
  <c r="C38996" i="14"/>
  <c r="C38995" i="14"/>
  <c r="C38994" i="14"/>
  <c r="C38993" i="14"/>
  <c r="C38992" i="14"/>
  <c r="C38991" i="14"/>
  <c r="C38990" i="14"/>
  <c r="C38989" i="14"/>
  <c r="C38988" i="14"/>
  <c r="C38987" i="14"/>
  <c r="C38986" i="14"/>
  <c r="C38985" i="14"/>
  <c r="C38984" i="14"/>
  <c r="C38983" i="14"/>
  <c r="C38982" i="14"/>
  <c r="C38981" i="14"/>
  <c r="C38980" i="14"/>
  <c r="C38979" i="14"/>
  <c r="C38978" i="14"/>
  <c r="C38977" i="14"/>
  <c r="C38976" i="14"/>
  <c r="C38975" i="14"/>
  <c r="C38974" i="14"/>
  <c r="C38973" i="14"/>
  <c r="C38972" i="14"/>
  <c r="C38971" i="14"/>
  <c r="C38970" i="14"/>
  <c r="C38969" i="14"/>
  <c r="C38968" i="14"/>
  <c r="C38967" i="14"/>
  <c r="C38966" i="14"/>
  <c r="C38965" i="14"/>
  <c r="C38964" i="14"/>
  <c r="C38963" i="14"/>
  <c r="C38962" i="14"/>
  <c r="C38961" i="14"/>
  <c r="C38960" i="14"/>
  <c r="C38959" i="14"/>
  <c r="C38958" i="14"/>
  <c r="C38957" i="14"/>
  <c r="C38956" i="14"/>
  <c r="C38955" i="14"/>
  <c r="C38954" i="14"/>
  <c r="C38953" i="14"/>
  <c r="C38952" i="14"/>
  <c r="C38951" i="14"/>
  <c r="C38950" i="14"/>
  <c r="C38949" i="14"/>
  <c r="C38948" i="14"/>
  <c r="C38947" i="14"/>
  <c r="C38946" i="14"/>
  <c r="C38945" i="14"/>
  <c r="C38944" i="14"/>
  <c r="C38943" i="14"/>
  <c r="C38942" i="14"/>
  <c r="C38941" i="14"/>
  <c r="C38940" i="14"/>
  <c r="C38939" i="14"/>
  <c r="C38938" i="14"/>
  <c r="C38937" i="14"/>
  <c r="C38936" i="14"/>
  <c r="C38935" i="14"/>
  <c r="C38934" i="14"/>
  <c r="C38933" i="14"/>
  <c r="C38932" i="14"/>
  <c r="C38931" i="14"/>
  <c r="C38930" i="14"/>
  <c r="C38929" i="14"/>
  <c r="C38928" i="14"/>
  <c r="C38927" i="14"/>
  <c r="C38926" i="14"/>
  <c r="C38925" i="14"/>
  <c r="C38924" i="14"/>
  <c r="C38923" i="14"/>
  <c r="C38922" i="14"/>
  <c r="C38921" i="14"/>
  <c r="C38920" i="14"/>
  <c r="C38919" i="14"/>
  <c r="C38918" i="14"/>
  <c r="C38917" i="14"/>
  <c r="C38916" i="14"/>
  <c r="C38915" i="14"/>
  <c r="C38914" i="14"/>
  <c r="C38913" i="14"/>
  <c r="C38912" i="14"/>
  <c r="C38911" i="14"/>
  <c r="C38910" i="14"/>
  <c r="C38909" i="14"/>
  <c r="C38908" i="14"/>
  <c r="C38907" i="14"/>
  <c r="C38906" i="14"/>
  <c r="C38905" i="14"/>
  <c r="C38904" i="14"/>
  <c r="C38903" i="14"/>
  <c r="C38902" i="14"/>
  <c r="C38901" i="14"/>
  <c r="C38900" i="14"/>
  <c r="C38899" i="14"/>
  <c r="C38898" i="14"/>
  <c r="C38897" i="14"/>
  <c r="C38896" i="14"/>
  <c r="C38895" i="14"/>
  <c r="C38894" i="14"/>
  <c r="C38893" i="14"/>
  <c r="C38892" i="14"/>
  <c r="C38891" i="14"/>
  <c r="C38890" i="14"/>
  <c r="C38889" i="14"/>
  <c r="C38888" i="14"/>
  <c r="C38887" i="14"/>
  <c r="C38886" i="14"/>
  <c r="C38885" i="14"/>
  <c r="C38884" i="14"/>
  <c r="C38883" i="14"/>
  <c r="C38882" i="14"/>
  <c r="C38881" i="14"/>
  <c r="C38880" i="14"/>
  <c r="C38879" i="14"/>
  <c r="C38878" i="14"/>
  <c r="C38877" i="14"/>
  <c r="C38876" i="14"/>
  <c r="C38875" i="14"/>
  <c r="C38874" i="14"/>
  <c r="C38873" i="14"/>
  <c r="C38872" i="14"/>
  <c r="C38871" i="14"/>
  <c r="C38870" i="14"/>
  <c r="C38869" i="14"/>
  <c r="C38868" i="14"/>
  <c r="C38867" i="14"/>
  <c r="C38866" i="14"/>
  <c r="C38865" i="14"/>
  <c r="C38864" i="14"/>
  <c r="C38863" i="14"/>
  <c r="C38862" i="14"/>
  <c r="C38861" i="14"/>
  <c r="C38860" i="14"/>
  <c r="C38859" i="14"/>
  <c r="C38858" i="14"/>
  <c r="C38857" i="14"/>
  <c r="C38856" i="14"/>
  <c r="C38855" i="14"/>
  <c r="C38854" i="14"/>
  <c r="C38853" i="14"/>
  <c r="C38852" i="14"/>
  <c r="C38851" i="14"/>
  <c r="C38850" i="14"/>
  <c r="C38849" i="14"/>
  <c r="C38848" i="14"/>
  <c r="C38847" i="14"/>
  <c r="C38846" i="14"/>
  <c r="C38845" i="14"/>
  <c r="C38844" i="14"/>
  <c r="C38843" i="14"/>
  <c r="C38842" i="14"/>
  <c r="C38841" i="14"/>
  <c r="C38840" i="14"/>
  <c r="C38839" i="14"/>
  <c r="C38838" i="14"/>
  <c r="C38837" i="14"/>
  <c r="C38836" i="14"/>
  <c r="C38835" i="14"/>
  <c r="C38834" i="14"/>
  <c r="C38833" i="14"/>
  <c r="C38832" i="14"/>
  <c r="C38831" i="14"/>
  <c r="C38830" i="14"/>
  <c r="C38829" i="14"/>
  <c r="C38828" i="14"/>
  <c r="C38827" i="14"/>
  <c r="C38826" i="14"/>
  <c r="C38825" i="14"/>
  <c r="C38824" i="14"/>
  <c r="C38823" i="14"/>
  <c r="C38822" i="14"/>
  <c r="C38821" i="14"/>
  <c r="C38820" i="14"/>
  <c r="C38819" i="14"/>
  <c r="C38818" i="14"/>
  <c r="C38817" i="14"/>
  <c r="C38816" i="14"/>
  <c r="C38815" i="14"/>
  <c r="C38814" i="14"/>
  <c r="C38813" i="14"/>
  <c r="C38812" i="14"/>
  <c r="C38811" i="14"/>
  <c r="C38810" i="14"/>
  <c r="C38809" i="14"/>
  <c r="C38808" i="14"/>
  <c r="C38807" i="14"/>
  <c r="C38806" i="14"/>
  <c r="C38805" i="14"/>
  <c r="C38804" i="14"/>
  <c r="C38803" i="14"/>
  <c r="C38802" i="14"/>
  <c r="C38801" i="14"/>
  <c r="C38800" i="14"/>
  <c r="C38799" i="14"/>
  <c r="C38798" i="14"/>
  <c r="C38797" i="14"/>
  <c r="C38796" i="14"/>
  <c r="C38795" i="14"/>
  <c r="C38794" i="14"/>
  <c r="C38793" i="14"/>
  <c r="C38792" i="14"/>
  <c r="C38791" i="14"/>
  <c r="C38790" i="14"/>
  <c r="C38789" i="14"/>
  <c r="C38788" i="14"/>
  <c r="C38787" i="14"/>
  <c r="C38786" i="14"/>
  <c r="C38785" i="14"/>
  <c r="C38784" i="14"/>
  <c r="C38783" i="14"/>
  <c r="C38782" i="14"/>
  <c r="C38781" i="14"/>
  <c r="C38780" i="14"/>
  <c r="C38779" i="14"/>
  <c r="C38778" i="14"/>
  <c r="C38777" i="14"/>
  <c r="C38776" i="14"/>
  <c r="C38775" i="14"/>
  <c r="C38774" i="14"/>
  <c r="C38773" i="14"/>
  <c r="C38772" i="14"/>
  <c r="C38771" i="14"/>
  <c r="C38770" i="14"/>
  <c r="C38769" i="14"/>
  <c r="C38768" i="14"/>
  <c r="C38767" i="14"/>
  <c r="C38766" i="14"/>
  <c r="C38765" i="14"/>
  <c r="C38764" i="14"/>
  <c r="C38763" i="14"/>
  <c r="C38762" i="14"/>
  <c r="C38761" i="14"/>
  <c r="C38760" i="14"/>
  <c r="C38759" i="14"/>
  <c r="C38758" i="14"/>
  <c r="C38757" i="14"/>
  <c r="C38756" i="14"/>
  <c r="C38755" i="14"/>
  <c r="C38754" i="14"/>
  <c r="C38753" i="14"/>
  <c r="C38752" i="14"/>
  <c r="C38751" i="14"/>
  <c r="C38750" i="14"/>
  <c r="C38749" i="14"/>
  <c r="C38748" i="14"/>
  <c r="C38747" i="14"/>
  <c r="C38746" i="14"/>
  <c r="C38745" i="14"/>
  <c r="C38744" i="14"/>
  <c r="C38743" i="14"/>
  <c r="C38742" i="14"/>
  <c r="C38741" i="14"/>
  <c r="C38740" i="14"/>
  <c r="C38739" i="14"/>
  <c r="C38738" i="14"/>
  <c r="C38737" i="14"/>
  <c r="C38736" i="14"/>
  <c r="C38735" i="14"/>
  <c r="C38734" i="14"/>
  <c r="C38733" i="14"/>
  <c r="C38732" i="14"/>
  <c r="C38731" i="14"/>
  <c r="C38730" i="14"/>
  <c r="C38729" i="14"/>
  <c r="C38728" i="14"/>
  <c r="C38727" i="14"/>
  <c r="C38726" i="14"/>
  <c r="C38725" i="14"/>
  <c r="C38724" i="14"/>
  <c r="C38723" i="14"/>
  <c r="C38722" i="14"/>
  <c r="C38721" i="14"/>
  <c r="C38720" i="14"/>
  <c r="C38719" i="14"/>
  <c r="C38718" i="14"/>
  <c r="C38717" i="14"/>
  <c r="C38716" i="14"/>
  <c r="C38715" i="14"/>
  <c r="C38714" i="14"/>
  <c r="C38713" i="14"/>
  <c r="C38712" i="14"/>
  <c r="C38711" i="14"/>
  <c r="C38710" i="14"/>
  <c r="C38709" i="14"/>
  <c r="C38708" i="14"/>
  <c r="C38707" i="14"/>
  <c r="C38706" i="14"/>
  <c r="C38705" i="14"/>
  <c r="C38704" i="14"/>
  <c r="C38703" i="14"/>
  <c r="C38702" i="14"/>
  <c r="C38701" i="14"/>
  <c r="C38700" i="14"/>
  <c r="C38699" i="14"/>
  <c r="C38698" i="14"/>
  <c r="C38697" i="14"/>
  <c r="C38696" i="14"/>
  <c r="C38695" i="14"/>
  <c r="C38694" i="14"/>
  <c r="C38693" i="14"/>
  <c r="C38692" i="14"/>
  <c r="C38691" i="14"/>
  <c r="C38690" i="14"/>
  <c r="C38689" i="14"/>
  <c r="C38688" i="14"/>
  <c r="C38687" i="14"/>
  <c r="C38686" i="14"/>
  <c r="C38685" i="14"/>
  <c r="C38684" i="14"/>
  <c r="C38683" i="14"/>
  <c r="C38682" i="14"/>
  <c r="C38681" i="14"/>
  <c r="C38680" i="14"/>
  <c r="C38679" i="14"/>
  <c r="C38678" i="14"/>
  <c r="C38677" i="14"/>
  <c r="C38676" i="14"/>
  <c r="C38675" i="14"/>
  <c r="C38674" i="14"/>
  <c r="C38673" i="14"/>
  <c r="C38672" i="14"/>
  <c r="C38671" i="14"/>
  <c r="C38670" i="14"/>
  <c r="C38669" i="14"/>
  <c r="C38668" i="14"/>
  <c r="C38667" i="14"/>
  <c r="C38666" i="14"/>
  <c r="C38665" i="14"/>
  <c r="C38664" i="14"/>
  <c r="C38663" i="14"/>
  <c r="C38662" i="14"/>
  <c r="C38661" i="14"/>
  <c r="C38660" i="14"/>
  <c r="C38659" i="14"/>
  <c r="C38658" i="14"/>
  <c r="C38657" i="14"/>
  <c r="C38656" i="14"/>
  <c r="C38655" i="14"/>
  <c r="C38654" i="14"/>
  <c r="C38653" i="14"/>
  <c r="C38652" i="14"/>
  <c r="C38651" i="14"/>
  <c r="C38650" i="14"/>
  <c r="C38649" i="14"/>
  <c r="C38648" i="14"/>
  <c r="C38647" i="14"/>
  <c r="C38646" i="14"/>
  <c r="C38645" i="14"/>
  <c r="C38644" i="14"/>
  <c r="C38643" i="14"/>
  <c r="C38642" i="14"/>
  <c r="C38641" i="14"/>
  <c r="C38640" i="14"/>
  <c r="C38639" i="14"/>
  <c r="C38638" i="14"/>
  <c r="C38637" i="14"/>
  <c r="C38636" i="14"/>
  <c r="C38635" i="14"/>
  <c r="C38634" i="14"/>
  <c r="C38633" i="14"/>
  <c r="C38632" i="14"/>
  <c r="C38631" i="14"/>
  <c r="C38630" i="14"/>
  <c r="C38629" i="14"/>
  <c r="C38628" i="14"/>
  <c r="C38627" i="14"/>
  <c r="C38626" i="14"/>
  <c r="C38625" i="14"/>
  <c r="C38624" i="14"/>
  <c r="C38623" i="14"/>
  <c r="C38622" i="14"/>
  <c r="C38621" i="14"/>
  <c r="C38620" i="14"/>
  <c r="C38619" i="14"/>
  <c r="C38618" i="14"/>
  <c r="C38617" i="14"/>
  <c r="C38616" i="14"/>
  <c r="C38615" i="14"/>
  <c r="C38614" i="14"/>
  <c r="C38613" i="14"/>
  <c r="C38612" i="14"/>
  <c r="C38611" i="14"/>
  <c r="C38610" i="14"/>
  <c r="C38609" i="14"/>
  <c r="C38608" i="14"/>
  <c r="C38607" i="14"/>
  <c r="C38606" i="14"/>
  <c r="C38605" i="14"/>
  <c r="C38604" i="14"/>
  <c r="C38603" i="14"/>
  <c r="C38602" i="14"/>
  <c r="C38601" i="14"/>
  <c r="C38600" i="14"/>
  <c r="C38599" i="14"/>
  <c r="C38598" i="14"/>
  <c r="C38597" i="14"/>
  <c r="C38596" i="14"/>
  <c r="C38595" i="14"/>
  <c r="C38594" i="14"/>
  <c r="C38593" i="14"/>
  <c r="C38592" i="14"/>
  <c r="C38591" i="14"/>
  <c r="C38590" i="14"/>
  <c r="C38589" i="14"/>
  <c r="C38588" i="14"/>
  <c r="C38587" i="14"/>
  <c r="C38586" i="14"/>
  <c r="C38585" i="14"/>
  <c r="C38584" i="14"/>
  <c r="C38583" i="14"/>
  <c r="C38582" i="14"/>
  <c r="C38581" i="14"/>
  <c r="C38580" i="14"/>
  <c r="C38579" i="14"/>
  <c r="C38578" i="14"/>
  <c r="C38577" i="14"/>
  <c r="C38576" i="14"/>
  <c r="C38575" i="14"/>
  <c r="C38574" i="14"/>
  <c r="C38573" i="14"/>
  <c r="C38572" i="14"/>
  <c r="C38571" i="14"/>
  <c r="C38570" i="14"/>
  <c r="C38569" i="14"/>
  <c r="C38568" i="14"/>
  <c r="C38567" i="14"/>
  <c r="C38566" i="14"/>
  <c r="C38565" i="14"/>
  <c r="C38564" i="14"/>
  <c r="C38563" i="14"/>
  <c r="C38562" i="14"/>
  <c r="C38561" i="14"/>
  <c r="C38560" i="14"/>
  <c r="C38559" i="14"/>
  <c r="C38558" i="14"/>
  <c r="C38557" i="14"/>
  <c r="C38556" i="14"/>
  <c r="C38555" i="14"/>
  <c r="C38554" i="14"/>
  <c r="C38553" i="14"/>
  <c r="C38552" i="14"/>
  <c r="C38551" i="14"/>
  <c r="C38550" i="14"/>
  <c r="C38549" i="14"/>
  <c r="C38548" i="14"/>
  <c r="C38547" i="14"/>
  <c r="C38546" i="14"/>
  <c r="C38545" i="14"/>
  <c r="C38544" i="14"/>
  <c r="C38543" i="14"/>
  <c r="C38542" i="14"/>
  <c r="C38541" i="14"/>
  <c r="C38540" i="14"/>
  <c r="C38539" i="14"/>
  <c r="C38538" i="14"/>
  <c r="C38537" i="14"/>
  <c r="C38536" i="14"/>
  <c r="C38535" i="14"/>
  <c r="C38534" i="14"/>
  <c r="C38533" i="14"/>
  <c r="C38532" i="14"/>
  <c r="C38531" i="14"/>
  <c r="C38530" i="14"/>
  <c r="C38529" i="14"/>
  <c r="C38528" i="14"/>
  <c r="C38527" i="14"/>
  <c r="C38526" i="14"/>
  <c r="C38525" i="14"/>
  <c r="C38524" i="14"/>
  <c r="C38523" i="14"/>
  <c r="C38522" i="14"/>
  <c r="C38521" i="14"/>
  <c r="C38520" i="14"/>
  <c r="C38519" i="14"/>
  <c r="C38518" i="14"/>
  <c r="C38517" i="14"/>
  <c r="C38516" i="14"/>
  <c r="C38515" i="14"/>
  <c r="C38514" i="14"/>
  <c r="C38513" i="14"/>
  <c r="C38512" i="14"/>
  <c r="C38511" i="14"/>
  <c r="C38510" i="14"/>
  <c r="C38509" i="14"/>
  <c r="C38508" i="14"/>
  <c r="C38507" i="14"/>
  <c r="C38506" i="14"/>
  <c r="C38505" i="14"/>
  <c r="C38504" i="14"/>
  <c r="C38503" i="14"/>
  <c r="C38502" i="14"/>
  <c r="C38501" i="14"/>
  <c r="C38500" i="14"/>
  <c r="C38499" i="14"/>
  <c r="C38498" i="14"/>
  <c r="C38497" i="14"/>
  <c r="C38496" i="14"/>
  <c r="C38495" i="14"/>
  <c r="C38494" i="14"/>
  <c r="C38493" i="14"/>
  <c r="C38492" i="14"/>
  <c r="C38491" i="14"/>
  <c r="C38490" i="14"/>
  <c r="C38489" i="14"/>
  <c r="C38488" i="14"/>
  <c r="C38487" i="14"/>
  <c r="C38486" i="14"/>
  <c r="C38485" i="14"/>
  <c r="C38484" i="14"/>
  <c r="C38483" i="14"/>
  <c r="C38482" i="14"/>
  <c r="C38481" i="14"/>
  <c r="C38480" i="14"/>
  <c r="C38479" i="14"/>
  <c r="C38478" i="14"/>
  <c r="C38477" i="14"/>
  <c r="C38476" i="14"/>
  <c r="C38475" i="14"/>
  <c r="C38474" i="14"/>
  <c r="C38473" i="14"/>
  <c r="C38472" i="14"/>
  <c r="C38471" i="14"/>
  <c r="C38470" i="14"/>
  <c r="C38469" i="14"/>
  <c r="C38468" i="14"/>
  <c r="C38467" i="14"/>
  <c r="C38466" i="14"/>
  <c r="C38465" i="14"/>
  <c r="C38464" i="14"/>
  <c r="C38463" i="14"/>
  <c r="C38462" i="14"/>
  <c r="C38461" i="14"/>
  <c r="C38460" i="14"/>
  <c r="C38459" i="14"/>
  <c r="C38458" i="14"/>
  <c r="C38457" i="14"/>
  <c r="C38456" i="14"/>
  <c r="C38455" i="14"/>
  <c r="C38454" i="14"/>
  <c r="C38453" i="14"/>
  <c r="C38452" i="14"/>
  <c r="C38451" i="14"/>
  <c r="C38450" i="14"/>
  <c r="C38449" i="14"/>
  <c r="C38448" i="14"/>
  <c r="C38447" i="14"/>
  <c r="C38446" i="14"/>
  <c r="C38445" i="14"/>
  <c r="C38444" i="14"/>
  <c r="C38443" i="14"/>
  <c r="C38442" i="14"/>
  <c r="C38441" i="14"/>
  <c r="C38440" i="14"/>
  <c r="C38439" i="14"/>
  <c r="C38438" i="14"/>
  <c r="C38437" i="14"/>
  <c r="C38436" i="14"/>
  <c r="C38435" i="14"/>
  <c r="C38434" i="14"/>
  <c r="C38433" i="14"/>
  <c r="C38432" i="14"/>
  <c r="C38431" i="14"/>
  <c r="C38430" i="14"/>
  <c r="C38429" i="14"/>
  <c r="C38428" i="14"/>
  <c r="C38427" i="14"/>
  <c r="C38426" i="14"/>
  <c r="C38425" i="14"/>
  <c r="C38424" i="14"/>
  <c r="C38423" i="14"/>
  <c r="C38422" i="14"/>
  <c r="C38421" i="14"/>
  <c r="C38420" i="14"/>
  <c r="C38419" i="14"/>
  <c r="C38418" i="14"/>
  <c r="C38417" i="14"/>
  <c r="C38416" i="14"/>
  <c r="C38415" i="14"/>
  <c r="C38414" i="14"/>
  <c r="C38413" i="14"/>
  <c r="C38412" i="14"/>
  <c r="C38411" i="14"/>
  <c r="C38410" i="14"/>
  <c r="C38409" i="14"/>
  <c r="C38408" i="14"/>
  <c r="C38407" i="14"/>
  <c r="C38406" i="14"/>
  <c r="C38405" i="14"/>
  <c r="C38404" i="14"/>
  <c r="C38403" i="14"/>
  <c r="C38402" i="14"/>
  <c r="C38401" i="14"/>
  <c r="C38400" i="14"/>
  <c r="C38399" i="14"/>
  <c r="C38398" i="14"/>
  <c r="C38397" i="14"/>
  <c r="C38396" i="14"/>
  <c r="C38395" i="14"/>
  <c r="C38394" i="14"/>
  <c r="C38393" i="14"/>
  <c r="C38392" i="14"/>
  <c r="C38391" i="14"/>
  <c r="C38390" i="14"/>
  <c r="C38389" i="14"/>
  <c r="C38388" i="14"/>
  <c r="C38387" i="14"/>
  <c r="C38386" i="14"/>
  <c r="C38385" i="14"/>
  <c r="C38384" i="14"/>
  <c r="C38383" i="14"/>
  <c r="C38382" i="14"/>
  <c r="C38381" i="14"/>
  <c r="C38380" i="14"/>
  <c r="C38379" i="14"/>
  <c r="C38378" i="14"/>
  <c r="C38377" i="14"/>
  <c r="C38376" i="14"/>
  <c r="C38375" i="14"/>
  <c r="C38374" i="14"/>
  <c r="C38373" i="14"/>
  <c r="C38372" i="14"/>
  <c r="C38371" i="14"/>
  <c r="C38370" i="14"/>
  <c r="C38369" i="14"/>
  <c r="C38368" i="14"/>
  <c r="C38367" i="14"/>
  <c r="C38366" i="14"/>
  <c r="C38365" i="14"/>
  <c r="C38364" i="14"/>
  <c r="C38363" i="14"/>
  <c r="C38362" i="14"/>
  <c r="C38361" i="14"/>
  <c r="C38360" i="14"/>
  <c r="C38359" i="14"/>
  <c r="C38358" i="14"/>
  <c r="C38357" i="14"/>
  <c r="C38356" i="14"/>
  <c r="C38355" i="14"/>
  <c r="C38354" i="14"/>
  <c r="C38353" i="14"/>
  <c r="C38352" i="14"/>
  <c r="C38351" i="14"/>
  <c r="C38350" i="14"/>
  <c r="C38349" i="14"/>
  <c r="C38348" i="14"/>
  <c r="C38347" i="14"/>
  <c r="C38346" i="14"/>
  <c r="C38345" i="14"/>
  <c r="C38344" i="14"/>
  <c r="C38343" i="14"/>
  <c r="C38342" i="14"/>
  <c r="C38341" i="14"/>
  <c r="C38340" i="14"/>
  <c r="C38339" i="14"/>
  <c r="C38338" i="14"/>
  <c r="C38337" i="14"/>
  <c r="C38336" i="14"/>
  <c r="C38335" i="14"/>
  <c r="C38334" i="14"/>
  <c r="C38333" i="14"/>
  <c r="C38332" i="14"/>
  <c r="C38331" i="14"/>
  <c r="C38330" i="14"/>
  <c r="C38329" i="14"/>
  <c r="C38328" i="14"/>
  <c r="C38327" i="14"/>
  <c r="C38326" i="14"/>
  <c r="C38325" i="14"/>
  <c r="C38324" i="14"/>
  <c r="C38323" i="14"/>
  <c r="C38322" i="14"/>
  <c r="C38321" i="14"/>
  <c r="C38320" i="14"/>
  <c r="C38319" i="14"/>
  <c r="C38318" i="14"/>
  <c r="C38317" i="14"/>
  <c r="C38316" i="14"/>
  <c r="C38315" i="14"/>
  <c r="C38314" i="14"/>
  <c r="C38313" i="14"/>
  <c r="C38312" i="14"/>
  <c r="C38311" i="14"/>
  <c r="C38310" i="14"/>
  <c r="C38309" i="14"/>
  <c r="C38308" i="14"/>
  <c r="C38307" i="14"/>
  <c r="C38306" i="14"/>
  <c r="C38305" i="14"/>
  <c r="C38304" i="14"/>
  <c r="C38303" i="14"/>
  <c r="C38302" i="14"/>
  <c r="C38301" i="14"/>
  <c r="C38300" i="14"/>
  <c r="C38299" i="14"/>
  <c r="C38298" i="14"/>
  <c r="C38297" i="14"/>
  <c r="C38296" i="14"/>
  <c r="C38295" i="14"/>
  <c r="C38294" i="14"/>
  <c r="C38293" i="14"/>
  <c r="C38292" i="14"/>
  <c r="C38291" i="14"/>
  <c r="C38290" i="14"/>
  <c r="C38289" i="14"/>
  <c r="C38288" i="14"/>
  <c r="C38287" i="14"/>
  <c r="C38286" i="14"/>
  <c r="C38285" i="14"/>
  <c r="C38284" i="14"/>
  <c r="C38283" i="14"/>
  <c r="C38282" i="14"/>
  <c r="C38281" i="14"/>
  <c r="C38280" i="14"/>
  <c r="C38279" i="14"/>
  <c r="C38278" i="14"/>
  <c r="C38277" i="14"/>
  <c r="C38276" i="14"/>
  <c r="C38275" i="14"/>
  <c r="C38274" i="14"/>
  <c r="C38273" i="14"/>
  <c r="C38272" i="14"/>
  <c r="C38271" i="14"/>
  <c r="C38270" i="14"/>
  <c r="C38269" i="14"/>
  <c r="C38268" i="14"/>
  <c r="C38267" i="14"/>
  <c r="C38266" i="14"/>
  <c r="C38265" i="14"/>
  <c r="C38264" i="14"/>
  <c r="C38263" i="14"/>
  <c r="C38262" i="14"/>
  <c r="C38261" i="14"/>
  <c r="C38260" i="14"/>
  <c r="C38259" i="14"/>
  <c r="C38258" i="14"/>
  <c r="C38257" i="14"/>
  <c r="C38256" i="14"/>
  <c r="C38255" i="14"/>
  <c r="C38254" i="14"/>
  <c r="C38253" i="14"/>
  <c r="C38252" i="14"/>
  <c r="C38251" i="14"/>
  <c r="C38250" i="14"/>
  <c r="C38249" i="14"/>
  <c r="C38248" i="14"/>
  <c r="C38247" i="14"/>
  <c r="C38246" i="14"/>
  <c r="C38245" i="14"/>
  <c r="C38244" i="14"/>
  <c r="C38243" i="14"/>
  <c r="C38242" i="14"/>
  <c r="C38241" i="14"/>
  <c r="C38240" i="14"/>
  <c r="C38239" i="14"/>
  <c r="C38238" i="14"/>
  <c r="C38237" i="14"/>
  <c r="C38236" i="14"/>
  <c r="C38235" i="14"/>
  <c r="C38234" i="14"/>
  <c r="C38233" i="14"/>
  <c r="C38232" i="14"/>
  <c r="C38231" i="14"/>
  <c r="C38230" i="14"/>
  <c r="C38229" i="14"/>
  <c r="C38228" i="14"/>
  <c r="C38227" i="14"/>
  <c r="C38226" i="14"/>
  <c r="C38225" i="14"/>
  <c r="C38224" i="14"/>
  <c r="C38223" i="14"/>
  <c r="C38222" i="14"/>
  <c r="C38221" i="14"/>
  <c r="C38220" i="14"/>
  <c r="C38219" i="14"/>
  <c r="C38218" i="14"/>
  <c r="C38217" i="14"/>
  <c r="C38216" i="14"/>
  <c r="C38215" i="14"/>
  <c r="C38214" i="14"/>
  <c r="C38213" i="14"/>
  <c r="C38212" i="14"/>
  <c r="C38211" i="14"/>
  <c r="C38210" i="14"/>
  <c r="C38209" i="14"/>
  <c r="C38208" i="14"/>
  <c r="C38207" i="14"/>
  <c r="C38206" i="14"/>
  <c r="C38205" i="14"/>
  <c r="C38204" i="14"/>
  <c r="C38203" i="14"/>
  <c r="C38202" i="14"/>
  <c r="C38201" i="14"/>
  <c r="C38200" i="14"/>
  <c r="C38199" i="14"/>
  <c r="C38198" i="14"/>
  <c r="C38197" i="14"/>
  <c r="C38196" i="14"/>
  <c r="C38195" i="14"/>
  <c r="C38194" i="14"/>
  <c r="C38193" i="14"/>
  <c r="C38192" i="14"/>
  <c r="C38191" i="14"/>
  <c r="C38190" i="14"/>
  <c r="C38189" i="14"/>
  <c r="C38188" i="14"/>
  <c r="C38187" i="14"/>
  <c r="C38186" i="14"/>
  <c r="C38185" i="14"/>
  <c r="C38184" i="14"/>
  <c r="C38183" i="14"/>
  <c r="C38182" i="14"/>
  <c r="C38181" i="14"/>
  <c r="C38180" i="14"/>
  <c r="C38179" i="14"/>
  <c r="C38178" i="14"/>
  <c r="C38177" i="14"/>
  <c r="C38176" i="14"/>
  <c r="C38175" i="14"/>
  <c r="C38174" i="14"/>
  <c r="C38173" i="14"/>
  <c r="C38172" i="14"/>
  <c r="C38171" i="14"/>
  <c r="C38170" i="14"/>
  <c r="C38169" i="14"/>
  <c r="C38168" i="14"/>
  <c r="C38167" i="14"/>
  <c r="C38166" i="14"/>
  <c r="C38165" i="14"/>
  <c r="C38164" i="14"/>
  <c r="C38163" i="14"/>
  <c r="C38162" i="14"/>
  <c r="C38161" i="14"/>
  <c r="C38160" i="14"/>
  <c r="C38159" i="14"/>
  <c r="C38158" i="14"/>
  <c r="C38157" i="14"/>
  <c r="C38156" i="14"/>
  <c r="C38155" i="14"/>
  <c r="C38154" i="14"/>
  <c r="C38153" i="14"/>
  <c r="C38152" i="14"/>
  <c r="C38151" i="14"/>
  <c r="C38150" i="14"/>
  <c r="C38149" i="14"/>
  <c r="C38148" i="14"/>
  <c r="C38147" i="14"/>
  <c r="C38146" i="14"/>
  <c r="C38145" i="14"/>
  <c r="C38144" i="14"/>
  <c r="C38143" i="14"/>
  <c r="C38142" i="14"/>
  <c r="C38141" i="14"/>
  <c r="C38140" i="14"/>
  <c r="C38139" i="14"/>
  <c r="C38138" i="14"/>
  <c r="C38137" i="14"/>
  <c r="C38136" i="14"/>
  <c r="C38135" i="14"/>
  <c r="C38134" i="14"/>
  <c r="C38133" i="14"/>
  <c r="C38132" i="14"/>
  <c r="C38131" i="14"/>
  <c r="C38130" i="14"/>
  <c r="C38129" i="14"/>
  <c r="C38128" i="14"/>
  <c r="C38127" i="14"/>
  <c r="C38126" i="14"/>
  <c r="C38125" i="14"/>
  <c r="C38124" i="14"/>
  <c r="C38123" i="14"/>
  <c r="C38122" i="14"/>
  <c r="C38121" i="14"/>
  <c r="C38120" i="14"/>
  <c r="C38119" i="14"/>
  <c r="C38118" i="14"/>
  <c r="C38117" i="14"/>
  <c r="C38116" i="14"/>
  <c r="C38115" i="14"/>
  <c r="C38114" i="14"/>
  <c r="C38113" i="14"/>
  <c r="C38112" i="14"/>
  <c r="C38111" i="14"/>
  <c r="C38110" i="14"/>
  <c r="C38109" i="14"/>
  <c r="C38108" i="14"/>
  <c r="C38107" i="14"/>
  <c r="C38106" i="14"/>
  <c r="C38105" i="14"/>
  <c r="C38104" i="14"/>
  <c r="C38103" i="14"/>
  <c r="C38102" i="14"/>
  <c r="C38101" i="14"/>
  <c r="C38100" i="14"/>
  <c r="C38099" i="14"/>
  <c r="C38098" i="14"/>
  <c r="C38097" i="14"/>
  <c r="C38096" i="14"/>
  <c r="C38095" i="14"/>
  <c r="C38094" i="14"/>
  <c r="C38093" i="14"/>
  <c r="C38092" i="14"/>
  <c r="C38091" i="14"/>
  <c r="C38090" i="14"/>
  <c r="C38089" i="14"/>
  <c r="C38088" i="14"/>
  <c r="C38087" i="14"/>
  <c r="C38086" i="14"/>
  <c r="C38085" i="14"/>
  <c r="C38084" i="14"/>
  <c r="C38083" i="14"/>
  <c r="C38082" i="14"/>
  <c r="C38081" i="14"/>
  <c r="C38080" i="14"/>
  <c r="C38079" i="14"/>
  <c r="C38078" i="14"/>
  <c r="C38077" i="14"/>
  <c r="C38076" i="14"/>
  <c r="C38075" i="14"/>
  <c r="C38074" i="14"/>
  <c r="C38073" i="14"/>
  <c r="C38072" i="14"/>
  <c r="C38071" i="14"/>
  <c r="C38070" i="14"/>
  <c r="C38069" i="14"/>
  <c r="C38068" i="14"/>
  <c r="C38067" i="14"/>
  <c r="C38066" i="14"/>
  <c r="C38065" i="14"/>
  <c r="C38064" i="14"/>
  <c r="C38063" i="14"/>
  <c r="C38062" i="14"/>
  <c r="C38061" i="14"/>
  <c r="C38060" i="14"/>
  <c r="C38059" i="14"/>
  <c r="C38058" i="14"/>
  <c r="C38057" i="14"/>
  <c r="C38056" i="14"/>
  <c r="C38055" i="14"/>
  <c r="C38054" i="14"/>
  <c r="C38053" i="14"/>
  <c r="C38052" i="14"/>
  <c r="C38051" i="14"/>
  <c r="C38050" i="14"/>
  <c r="C38049" i="14"/>
  <c r="C38048" i="14"/>
  <c r="C38047" i="14"/>
  <c r="C38046" i="14"/>
  <c r="C38045" i="14"/>
  <c r="C38044" i="14"/>
  <c r="C38043" i="14"/>
  <c r="C38042" i="14"/>
  <c r="C38041" i="14"/>
  <c r="C38040" i="14"/>
  <c r="C38039" i="14"/>
  <c r="C38038" i="14"/>
  <c r="C38037" i="14"/>
  <c r="C38036" i="14"/>
  <c r="C38035" i="14"/>
  <c r="C38034" i="14"/>
  <c r="C38033" i="14"/>
  <c r="C38032" i="14"/>
  <c r="C38031" i="14"/>
  <c r="C38030" i="14"/>
  <c r="C38029" i="14"/>
  <c r="C38028" i="14"/>
  <c r="C38027" i="14"/>
  <c r="C38026" i="14"/>
  <c r="C38025" i="14"/>
  <c r="C38024" i="14"/>
  <c r="C38023" i="14"/>
  <c r="C38022" i="14"/>
  <c r="C38021" i="14"/>
  <c r="C38020" i="14"/>
  <c r="C38019" i="14"/>
  <c r="C38018" i="14"/>
  <c r="C38017" i="14"/>
  <c r="C38016" i="14"/>
  <c r="C38015" i="14"/>
  <c r="C38014" i="14"/>
  <c r="C38013" i="14"/>
  <c r="C38012" i="14"/>
  <c r="C38011" i="14"/>
  <c r="C38010" i="14"/>
  <c r="C38009" i="14"/>
  <c r="C38008" i="14"/>
  <c r="C38007" i="14"/>
  <c r="C38006" i="14"/>
  <c r="C38005" i="14"/>
  <c r="C38004" i="14"/>
  <c r="C38003" i="14"/>
  <c r="C38002" i="14"/>
  <c r="C38001" i="14"/>
  <c r="C38000" i="14"/>
  <c r="C37999" i="14"/>
  <c r="C37998" i="14"/>
  <c r="C37997" i="14"/>
  <c r="C37996" i="14"/>
  <c r="C37995" i="14"/>
  <c r="C37994" i="14"/>
  <c r="C37993" i="14"/>
  <c r="C37992" i="14"/>
  <c r="C37991" i="14"/>
  <c r="C37990" i="14"/>
  <c r="C37989" i="14"/>
  <c r="C37988" i="14"/>
  <c r="C37987" i="14"/>
  <c r="C37986" i="14"/>
  <c r="C37985" i="14"/>
  <c r="C37984" i="14"/>
  <c r="C37983" i="14"/>
  <c r="C37982" i="14"/>
  <c r="C37981" i="14"/>
  <c r="C37980" i="14"/>
  <c r="C37979" i="14"/>
  <c r="C37978" i="14"/>
  <c r="C37977" i="14"/>
  <c r="C37976" i="14"/>
  <c r="C37975" i="14"/>
  <c r="C37974" i="14"/>
  <c r="C37973" i="14"/>
  <c r="C37972" i="14"/>
  <c r="C37971" i="14"/>
  <c r="C37970" i="14"/>
  <c r="C37969" i="14"/>
  <c r="C37968" i="14"/>
  <c r="C37967" i="14"/>
  <c r="C37966" i="14"/>
  <c r="C37965" i="14"/>
  <c r="C37964" i="14"/>
  <c r="C37963" i="14"/>
  <c r="C37962" i="14"/>
  <c r="C37961" i="14"/>
  <c r="C37960" i="14"/>
  <c r="C37959" i="14"/>
  <c r="C37958" i="14"/>
  <c r="C37957" i="14"/>
  <c r="C37956" i="14"/>
  <c r="C37955" i="14"/>
  <c r="C37954" i="14"/>
  <c r="C37953" i="14"/>
  <c r="C37952" i="14"/>
  <c r="C37951" i="14"/>
  <c r="C37950" i="14"/>
  <c r="C37949" i="14"/>
  <c r="C37948" i="14"/>
  <c r="C37947" i="14"/>
  <c r="C37946" i="14"/>
  <c r="C37945" i="14"/>
  <c r="C37944" i="14"/>
  <c r="C37943" i="14"/>
  <c r="C37942" i="14"/>
  <c r="C37941" i="14"/>
  <c r="C37940" i="14"/>
  <c r="C37939" i="14"/>
  <c r="C37938" i="14"/>
  <c r="C37937" i="14"/>
  <c r="C37936" i="14"/>
  <c r="C37935" i="14"/>
  <c r="C37934" i="14"/>
  <c r="C37933" i="14"/>
  <c r="C37932" i="14"/>
  <c r="C37931" i="14"/>
  <c r="C37930" i="14"/>
  <c r="C37929" i="14"/>
  <c r="C37928" i="14"/>
  <c r="C37927" i="14"/>
  <c r="C37926" i="14"/>
  <c r="C37925" i="14"/>
  <c r="C37924" i="14"/>
  <c r="C37923" i="14"/>
  <c r="C37922" i="14"/>
  <c r="C37921" i="14"/>
  <c r="C37920" i="14"/>
  <c r="C37919" i="14"/>
  <c r="C37918" i="14"/>
  <c r="C37917" i="14"/>
  <c r="C37916" i="14"/>
  <c r="C37915" i="14"/>
  <c r="C37914" i="14"/>
  <c r="C37913" i="14"/>
  <c r="C37912" i="14"/>
  <c r="C37911" i="14"/>
  <c r="C37910" i="14"/>
  <c r="C37909" i="14"/>
  <c r="C37908" i="14"/>
  <c r="C37907" i="14"/>
  <c r="C37906" i="14"/>
  <c r="C37905" i="14"/>
  <c r="C37904" i="14"/>
  <c r="C37903" i="14"/>
  <c r="C37902" i="14"/>
  <c r="C37901" i="14"/>
  <c r="C37900" i="14"/>
  <c r="C37899" i="14"/>
  <c r="C37898" i="14"/>
  <c r="C37897" i="14"/>
  <c r="C37896" i="14"/>
  <c r="C37895" i="14"/>
  <c r="C37894" i="14"/>
  <c r="C37893" i="14"/>
  <c r="C37892" i="14"/>
  <c r="C37891" i="14"/>
  <c r="C37890" i="14"/>
  <c r="C37889" i="14"/>
  <c r="C37888" i="14"/>
  <c r="C37887" i="14"/>
  <c r="C37886" i="14"/>
  <c r="C37885" i="14"/>
  <c r="C37884" i="14"/>
  <c r="C37883" i="14"/>
  <c r="C37882" i="14"/>
  <c r="C37881" i="14"/>
  <c r="C37880" i="14"/>
  <c r="C37879" i="14"/>
  <c r="C37878" i="14"/>
  <c r="C37877" i="14"/>
  <c r="C37876" i="14"/>
  <c r="C37875" i="14"/>
  <c r="C37874" i="14"/>
  <c r="C37873" i="14"/>
  <c r="C37872" i="14"/>
  <c r="C37871" i="14"/>
  <c r="C37870" i="14"/>
  <c r="C37869" i="14"/>
  <c r="C37868" i="14"/>
  <c r="C37867" i="14"/>
  <c r="C37866" i="14"/>
  <c r="C37865" i="14"/>
  <c r="C37864" i="14"/>
  <c r="C37863" i="14"/>
  <c r="C37862" i="14"/>
  <c r="C37861" i="14"/>
  <c r="C37860" i="14"/>
  <c r="C37859" i="14"/>
  <c r="C37858" i="14"/>
  <c r="C37857" i="14"/>
  <c r="C37856" i="14"/>
  <c r="C37855" i="14"/>
  <c r="C37854" i="14"/>
  <c r="C37853" i="14"/>
  <c r="C37852" i="14"/>
  <c r="C37851" i="14"/>
  <c r="C37850" i="14"/>
  <c r="C37849" i="14"/>
  <c r="C37848" i="14"/>
  <c r="C37847" i="14"/>
  <c r="C37846" i="14"/>
  <c r="C37845" i="14"/>
  <c r="C37844" i="14"/>
  <c r="C37843" i="14"/>
  <c r="C37842" i="14"/>
  <c r="C37841" i="14"/>
  <c r="C37840" i="14"/>
  <c r="C37839" i="14"/>
  <c r="C37838" i="14"/>
  <c r="C37837" i="14"/>
  <c r="C37836" i="14"/>
  <c r="C37835" i="14"/>
  <c r="C37834" i="14"/>
  <c r="C37833" i="14"/>
  <c r="C37832" i="14"/>
  <c r="C37831" i="14"/>
  <c r="C37830" i="14"/>
  <c r="C37829" i="14"/>
  <c r="C37828" i="14"/>
  <c r="C37827" i="14"/>
  <c r="C37826" i="14"/>
  <c r="C37825" i="14"/>
  <c r="C37824" i="14"/>
  <c r="C37823" i="14"/>
  <c r="C37822" i="14"/>
  <c r="C37821" i="14"/>
  <c r="C37820" i="14"/>
  <c r="C37819" i="14"/>
  <c r="C37818" i="14"/>
  <c r="C37817" i="14"/>
  <c r="C37816" i="14"/>
  <c r="C37815" i="14"/>
  <c r="C37814" i="14"/>
  <c r="C37813" i="14"/>
  <c r="C37812" i="14"/>
  <c r="C37811" i="14"/>
  <c r="C37810" i="14"/>
  <c r="C37809" i="14"/>
  <c r="C37808" i="14"/>
  <c r="C37807" i="14"/>
  <c r="C37806" i="14"/>
  <c r="C37805" i="14"/>
  <c r="C37804" i="14"/>
  <c r="C37803" i="14"/>
  <c r="C37802" i="14"/>
  <c r="C37801" i="14"/>
  <c r="C37800" i="14"/>
  <c r="C37799" i="14"/>
  <c r="C37798" i="14"/>
  <c r="C37797" i="14"/>
  <c r="C37796" i="14"/>
  <c r="C37795" i="14"/>
  <c r="C37794" i="14"/>
  <c r="C37793" i="14"/>
  <c r="C37792" i="14"/>
  <c r="C37791" i="14"/>
  <c r="C37790" i="14"/>
  <c r="C37789" i="14"/>
  <c r="C37788" i="14"/>
  <c r="C37787" i="14"/>
  <c r="C37786" i="14"/>
  <c r="C37785" i="14"/>
  <c r="C37784" i="14"/>
  <c r="C37783" i="14"/>
  <c r="C37782" i="14"/>
  <c r="C37781" i="14"/>
  <c r="C37780" i="14"/>
  <c r="C37779" i="14"/>
  <c r="C37778" i="14"/>
  <c r="C37777" i="14"/>
  <c r="C37776" i="14"/>
  <c r="C37775" i="14"/>
  <c r="C37774" i="14"/>
  <c r="C37773" i="14"/>
  <c r="C37772" i="14"/>
  <c r="C37771" i="14"/>
  <c r="C37770" i="14"/>
  <c r="C37769" i="14"/>
  <c r="C37768" i="14"/>
  <c r="C37767" i="14"/>
  <c r="C37766" i="14"/>
  <c r="C37765" i="14"/>
  <c r="C37764" i="14"/>
  <c r="C37763" i="14"/>
  <c r="C37762" i="14"/>
  <c r="C37761" i="14"/>
  <c r="C37760" i="14"/>
  <c r="C37759" i="14"/>
  <c r="C37758" i="14"/>
  <c r="C37757" i="14"/>
  <c r="C37756" i="14"/>
  <c r="C37755" i="14"/>
  <c r="C37754" i="14"/>
  <c r="C37753" i="14"/>
  <c r="C37752" i="14"/>
  <c r="C37751" i="14"/>
  <c r="C37750" i="14"/>
  <c r="C37749" i="14"/>
  <c r="C37748" i="14"/>
  <c r="C37747" i="14"/>
  <c r="C37746" i="14"/>
  <c r="C37745" i="14"/>
  <c r="C37744" i="14"/>
  <c r="C37743" i="14"/>
  <c r="C37742" i="14"/>
  <c r="C37741" i="14"/>
  <c r="C37740" i="14"/>
  <c r="C37739" i="14"/>
  <c r="C37738" i="14"/>
  <c r="C37737" i="14"/>
  <c r="C37736" i="14"/>
  <c r="C37735" i="14"/>
  <c r="C37734" i="14"/>
  <c r="C37733" i="14"/>
  <c r="C37732" i="14"/>
  <c r="C37731" i="14"/>
  <c r="C37730" i="14"/>
  <c r="C37729" i="14"/>
  <c r="C37728" i="14"/>
  <c r="C37727" i="14"/>
  <c r="C37726" i="14"/>
  <c r="C37725" i="14"/>
  <c r="C37724" i="14"/>
  <c r="C37723" i="14"/>
  <c r="C37722" i="14"/>
  <c r="C37721" i="14"/>
  <c r="C37720" i="14"/>
  <c r="C37719" i="14"/>
  <c r="C37718" i="14"/>
  <c r="C37717" i="14"/>
  <c r="C37716" i="14"/>
  <c r="C37715" i="14"/>
  <c r="C37714" i="14"/>
  <c r="C37713" i="14"/>
  <c r="C37712" i="14"/>
  <c r="C37711" i="14"/>
  <c r="C37710" i="14"/>
  <c r="C37709" i="14"/>
  <c r="C37708" i="14"/>
  <c r="C37707" i="14"/>
  <c r="C37706" i="14"/>
  <c r="C37705" i="14"/>
  <c r="C37704" i="14"/>
  <c r="C37703" i="14"/>
  <c r="C37702" i="14"/>
  <c r="C37701" i="14"/>
  <c r="C37700" i="14"/>
  <c r="C37699" i="14"/>
  <c r="C37698" i="14"/>
  <c r="C37697" i="14"/>
  <c r="C37696" i="14"/>
  <c r="C37695" i="14"/>
  <c r="C37694" i="14"/>
  <c r="C37693" i="14"/>
  <c r="C37692" i="14"/>
  <c r="C37691" i="14"/>
  <c r="C37690" i="14"/>
  <c r="C37689" i="14"/>
  <c r="C37688" i="14"/>
  <c r="C37687" i="14"/>
  <c r="C37686" i="14"/>
  <c r="C37685" i="14"/>
  <c r="C37684" i="14"/>
  <c r="C37683" i="14"/>
  <c r="C37682" i="14"/>
  <c r="C37681" i="14"/>
  <c r="C37680" i="14"/>
  <c r="C37679" i="14"/>
  <c r="C37678" i="14"/>
  <c r="C37677" i="14"/>
  <c r="C37676" i="14"/>
  <c r="C37675" i="14"/>
  <c r="C37674" i="14"/>
  <c r="C37673" i="14"/>
  <c r="C37672" i="14"/>
  <c r="C37671" i="14"/>
  <c r="C37670" i="14"/>
  <c r="C37669" i="14"/>
  <c r="C37668" i="14"/>
  <c r="C37667" i="14"/>
  <c r="C37666" i="14"/>
  <c r="C37665" i="14"/>
  <c r="C37664" i="14"/>
  <c r="C37663" i="14"/>
  <c r="C37662" i="14"/>
  <c r="C37661" i="14"/>
  <c r="C37660" i="14"/>
  <c r="C37659" i="14"/>
  <c r="C37658" i="14"/>
  <c r="C37657" i="14"/>
  <c r="C37656" i="14"/>
  <c r="C37655" i="14"/>
  <c r="C37654" i="14"/>
  <c r="C37653" i="14"/>
  <c r="C37652" i="14"/>
  <c r="C37651" i="14"/>
  <c r="C37650" i="14"/>
  <c r="C37649" i="14"/>
  <c r="C37648" i="14"/>
  <c r="C37647" i="14"/>
  <c r="C37646" i="14"/>
  <c r="C37645" i="14"/>
  <c r="C37644" i="14"/>
  <c r="C37643" i="14"/>
  <c r="C37642" i="14"/>
  <c r="C37641" i="14"/>
  <c r="C37640" i="14"/>
  <c r="C37639" i="14"/>
  <c r="C37638" i="14"/>
  <c r="C37637" i="14"/>
  <c r="C37636" i="14"/>
  <c r="C37635" i="14"/>
  <c r="C37634" i="14"/>
  <c r="C37633" i="14"/>
  <c r="C37632" i="14"/>
  <c r="C37631" i="14"/>
  <c r="C37630" i="14"/>
  <c r="C37629" i="14"/>
  <c r="C37628" i="14"/>
  <c r="C37627" i="14"/>
  <c r="C37626" i="14"/>
  <c r="C37625" i="14"/>
  <c r="C37624" i="14"/>
  <c r="C37623" i="14"/>
  <c r="C37622" i="14"/>
  <c r="C37621" i="14"/>
  <c r="C37620" i="14"/>
  <c r="C37619" i="14"/>
  <c r="C37618" i="14"/>
  <c r="C37617" i="14"/>
  <c r="C37616" i="14"/>
  <c r="C37615" i="14"/>
  <c r="C37614" i="14"/>
  <c r="C37613" i="14"/>
  <c r="C37612" i="14"/>
  <c r="C37611" i="14"/>
  <c r="C37610" i="14"/>
  <c r="C37609" i="14"/>
  <c r="C37608" i="14"/>
  <c r="C37607" i="14"/>
  <c r="C37606" i="14"/>
  <c r="C37605" i="14"/>
  <c r="C37604" i="14"/>
  <c r="C37603" i="14"/>
  <c r="C37602" i="14"/>
  <c r="C37601" i="14"/>
  <c r="C37600" i="14"/>
  <c r="C37599" i="14"/>
  <c r="C37598" i="14"/>
  <c r="C37597" i="14"/>
  <c r="C37596" i="14"/>
  <c r="C37595" i="14"/>
  <c r="C37594" i="14"/>
  <c r="C37593" i="14"/>
  <c r="C37592" i="14"/>
  <c r="C37591" i="14"/>
  <c r="C37590" i="14"/>
  <c r="C37589" i="14"/>
  <c r="C37588" i="14"/>
  <c r="C37587" i="14"/>
  <c r="C37586" i="14"/>
  <c r="C37585" i="14"/>
  <c r="C37584" i="14"/>
  <c r="C37583" i="14"/>
  <c r="C37582" i="14"/>
  <c r="C37581" i="14"/>
  <c r="C37580" i="14"/>
  <c r="C37579" i="14"/>
  <c r="C37578" i="14"/>
  <c r="C37577" i="14"/>
  <c r="C37576" i="14"/>
  <c r="C37575" i="14"/>
  <c r="C37574" i="14"/>
  <c r="C37573" i="14"/>
  <c r="C37572" i="14"/>
  <c r="C37571" i="14"/>
  <c r="C37570" i="14"/>
  <c r="C37569" i="14"/>
  <c r="C37568" i="14"/>
  <c r="C37567" i="14"/>
  <c r="C37566" i="14"/>
  <c r="C37565" i="14"/>
  <c r="C37564" i="14"/>
  <c r="C37563" i="14"/>
  <c r="C37562" i="14"/>
  <c r="C37561" i="14"/>
  <c r="C37560" i="14"/>
  <c r="C37559" i="14"/>
  <c r="C37558" i="14"/>
  <c r="C37557" i="14"/>
  <c r="C37556" i="14"/>
  <c r="C37555" i="14"/>
  <c r="C37554" i="14"/>
  <c r="C37553" i="14"/>
  <c r="C37552" i="14"/>
  <c r="C37551" i="14"/>
  <c r="C37550" i="14"/>
  <c r="C37549" i="14"/>
  <c r="C37548" i="14"/>
  <c r="C37547" i="14"/>
  <c r="C37546" i="14"/>
  <c r="C37545" i="14"/>
  <c r="C37544" i="14"/>
  <c r="C37543" i="14"/>
  <c r="C37542" i="14"/>
  <c r="C37541" i="14"/>
  <c r="C37540" i="14"/>
  <c r="C37539" i="14"/>
  <c r="C37538" i="14"/>
  <c r="C37537" i="14"/>
  <c r="C37536" i="14"/>
  <c r="C37535" i="14"/>
  <c r="C37534" i="14"/>
  <c r="C37533" i="14"/>
  <c r="C37532" i="14"/>
  <c r="C37531" i="14"/>
  <c r="C37530" i="14"/>
  <c r="C37529" i="14"/>
  <c r="C37528" i="14"/>
  <c r="C37527" i="14"/>
  <c r="C37526" i="14"/>
  <c r="C37525" i="14"/>
  <c r="C37524" i="14"/>
  <c r="C37523" i="14"/>
  <c r="C37522" i="14"/>
  <c r="C37521" i="14"/>
  <c r="C37520" i="14"/>
  <c r="C37519" i="14"/>
  <c r="C37518" i="14"/>
  <c r="C37517" i="14"/>
  <c r="C37516" i="14"/>
  <c r="C37515" i="14"/>
  <c r="C37514" i="14"/>
  <c r="C37513" i="14"/>
  <c r="C37512" i="14"/>
  <c r="C37511" i="14"/>
  <c r="C37510" i="14"/>
  <c r="C37509" i="14"/>
  <c r="C37508" i="14"/>
  <c r="C37507" i="14"/>
  <c r="C37506" i="14"/>
  <c r="C37505" i="14"/>
  <c r="C37504" i="14"/>
  <c r="C37503" i="14"/>
  <c r="C37502" i="14"/>
  <c r="C37501" i="14"/>
  <c r="C37500" i="14"/>
  <c r="C37499" i="14"/>
  <c r="C37498" i="14"/>
  <c r="C37497" i="14"/>
  <c r="C37496" i="14"/>
  <c r="C37495" i="14"/>
  <c r="C37494" i="14"/>
  <c r="C37493" i="14"/>
  <c r="C37492" i="14"/>
  <c r="C37491" i="14"/>
  <c r="C37490" i="14"/>
  <c r="C37489" i="14"/>
  <c r="C37488" i="14"/>
  <c r="C37487" i="14"/>
  <c r="C37486" i="14"/>
  <c r="C37485" i="14"/>
  <c r="C37484" i="14"/>
  <c r="C37483" i="14"/>
  <c r="C37482" i="14"/>
  <c r="C37481" i="14"/>
  <c r="C37480" i="14"/>
  <c r="C37479" i="14"/>
  <c r="C37478" i="14"/>
  <c r="C37477" i="14"/>
  <c r="C37476" i="14"/>
  <c r="C37475" i="14"/>
  <c r="C37474" i="14"/>
  <c r="C37473" i="14"/>
  <c r="C37472" i="14"/>
  <c r="C37471" i="14"/>
  <c r="C37470" i="14"/>
  <c r="C37469" i="14"/>
  <c r="C37468" i="14"/>
  <c r="C37467" i="14"/>
  <c r="C37466" i="14"/>
  <c r="C37465" i="14"/>
  <c r="C37464" i="14"/>
  <c r="C37463" i="14"/>
  <c r="C37462" i="14"/>
  <c r="C37461" i="14"/>
  <c r="C37460" i="14"/>
  <c r="C37459" i="14"/>
  <c r="C37458" i="14"/>
  <c r="C37457" i="14"/>
  <c r="C37456" i="14"/>
  <c r="C37455" i="14"/>
  <c r="C37454" i="14"/>
  <c r="C37453" i="14"/>
  <c r="C37452" i="14"/>
  <c r="C37451" i="14"/>
  <c r="C37450" i="14"/>
  <c r="C37449" i="14"/>
  <c r="C37448" i="14"/>
  <c r="C37447" i="14"/>
  <c r="C37446" i="14"/>
  <c r="C37445" i="14"/>
  <c r="C37444" i="14"/>
  <c r="C37443" i="14"/>
  <c r="C37442" i="14"/>
  <c r="C37441" i="14"/>
  <c r="C37440" i="14"/>
  <c r="C37439" i="14"/>
  <c r="C37438" i="14"/>
  <c r="C37437" i="14"/>
  <c r="C37436" i="14"/>
  <c r="C37435" i="14"/>
  <c r="C37434" i="14"/>
  <c r="C37433" i="14"/>
  <c r="C37432" i="14"/>
  <c r="C37431" i="14"/>
  <c r="C37430" i="14"/>
  <c r="C37429" i="14"/>
  <c r="C37428" i="14"/>
  <c r="C37427" i="14"/>
  <c r="C37426" i="14"/>
  <c r="C37425" i="14"/>
  <c r="C37424" i="14"/>
  <c r="C37423" i="14"/>
  <c r="C37422" i="14"/>
  <c r="C37421" i="14"/>
  <c r="C37420" i="14"/>
  <c r="C37419" i="14"/>
  <c r="C37418" i="14"/>
  <c r="C37417" i="14"/>
  <c r="C37416" i="14"/>
  <c r="C37415" i="14"/>
  <c r="C37414" i="14"/>
  <c r="C37413" i="14"/>
  <c r="C37412" i="14"/>
  <c r="C37411" i="14"/>
  <c r="C37410" i="14"/>
  <c r="C37409" i="14"/>
  <c r="C37408" i="14"/>
  <c r="C37407" i="14"/>
  <c r="C37406" i="14"/>
  <c r="C37405" i="14"/>
  <c r="C37404" i="14"/>
  <c r="C37403" i="14"/>
  <c r="C37402" i="14"/>
  <c r="C37401" i="14"/>
  <c r="C37400" i="14"/>
  <c r="C37399" i="14"/>
  <c r="C37398" i="14"/>
  <c r="C37397" i="14"/>
  <c r="C37396" i="14"/>
  <c r="C37395" i="14"/>
  <c r="C37394" i="14"/>
  <c r="C37393" i="14"/>
  <c r="C37392" i="14"/>
  <c r="C37391" i="14"/>
  <c r="C37390" i="14"/>
  <c r="C37389" i="14"/>
  <c r="C37388" i="14"/>
  <c r="C37387" i="14"/>
  <c r="C37386" i="14"/>
  <c r="C37385" i="14"/>
  <c r="C37384" i="14"/>
  <c r="C37383" i="14"/>
  <c r="C37382" i="14"/>
  <c r="C37381" i="14"/>
  <c r="C37380" i="14"/>
  <c r="C37379" i="14"/>
  <c r="C37378" i="14"/>
  <c r="C37377" i="14"/>
  <c r="C37376" i="14"/>
  <c r="C37375" i="14"/>
  <c r="C37374" i="14"/>
  <c r="C37373" i="14"/>
  <c r="C37372" i="14"/>
  <c r="C37371" i="14"/>
  <c r="C37370" i="14"/>
  <c r="C37369" i="14"/>
  <c r="C37368" i="14"/>
  <c r="C37367" i="14"/>
  <c r="C37366" i="14"/>
  <c r="C37365" i="14"/>
  <c r="C37364" i="14"/>
  <c r="C37363" i="14"/>
  <c r="C37362" i="14"/>
  <c r="C37361" i="14"/>
  <c r="C37360" i="14"/>
  <c r="C37359" i="14"/>
  <c r="C37358" i="14"/>
  <c r="C37357" i="14"/>
  <c r="C37356" i="14"/>
  <c r="C37355" i="14"/>
  <c r="C37354" i="14"/>
  <c r="C37353" i="14"/>
  <c r="C37352" i="14"/>
  <c r="C37351" i="14"/>
  <c r="C37350" i="14"/>
  <c r="C37349" i="14"/>
  <c r="C37348" i="14"/>
  <c r="C37347" i="14"/>
  <c r="C37346" i="14"/>
  <c r="C37345" i="14"/>
  <c r="C37344" i="14"/>
  <c r="C37343" i="14"/>
  <c r="C37342" i="14"/>
  <c r="C37341" i="14"/>
  <c r="C37340" i="14"/>
  <c r="C37339" i="14"/>
  <c r="C37338" i="14"/>
  <c r="C37337" i="14"/>
  <c r="C37336" i="14"/>
  <c r="C37335" i="14"/>
  <c r="C37334" i="14"/>
  <c r="C37333" i="14"/>
  <c r="C37332" i="14"/>
  <c r="C37331" i="14"/>
  <c r="C37330" i="14"/>
  <c r="C37329" i="14"/>
  <c r="C37328" i="14"/>
  <c r="C37327" i="14"/>
  <c r="C37326" i="14"/>
  <c r="C37325" i="14"/>
  <c r="C37324" i="14"/>
  <c r="C37323" i="14"/>
  <c r="C37322" i="14"/>
  <c r="C37321" i="14"/>
  <c r="C37320" i="14"/>
  <c r="C37319" i="14"/>
  <c r="C37318" i="14"/>
  <c r="C37317" i="14"/>
  <c r="C37316" i="14"/>
  <c r="C37315" i="14"/>
  <c r="C37314" i="14"/>
  <c r="C37313" i="14"/>
  <c r="C37312" i="14"/>
  <c r="C37311" i="14"/>
  <c r="C37310" i="14"/>
  <c r="C37309" i="14"/>
  <c r="C37308" i="14"/>
  <c r="C37307" i="14"/>
  <c r="C37306" i="14"/>
  <c r="C37305" i="14"/>
  <c r="C37304" i="14"/>
  <c r="C37303" i="14"/>
  <c r="C37302" i="14"/>
  <c r="C37301" i="14"/>
  <c r="C37300" i="14"/>
  <c r="C37299" i="14"/>
  <c r="C37298" i="14"/>
  <c r="C37297" i="14"/>
  <c r="C37296" i="14"/>
  <c r="C37295" i="14"/>
  <c r="C37294" i="14"/>
  <c r="C37293" i="14"/>
  <c r="C37292" i="14"/>
  <c r="C37291" i="14"/>
  <c r="C37290" i="14"/>
  <c r="C37289" i="14"/>
  <c r="C37288" i="14"/>
  <c r="C37287" i="14"/>
  <c r="C37286" i="14"/>
  <c r="C37285" i="14"/>
  <c r="C37284" i="14"/>
  <c r="C37283" i="14"/>
  <c r="C37282" i="14"/>
  <c r="C37281" i="14"/>
  <c r="C37280" i="14"/>
  <c r="C37279" i="14"/>
  <c r="C37278" i="14"/>
  <c r="C37277" i="14"/>
  <c r="C37276" i="14"/>
  <c r="C37275" i="14"/>
  <c r="C37274" i="14"/>
  <c r="C37273" i="14"/>
  <c r="C37272" i="14"/>
  <c r="C37271" i="14"/>
  <c r="C37270" i="14"/>
  <c r="C37269" i="14"/>
  <c r="C37268" i="14"/>
  <c r="C37267" i="14"/>
  <c r="C37266" i="14"/>
  <c r="C37265" i="14"/>
  <c r="C37264" i="14"/>
  <c r="C37263" i="14"/>
  <c r="C37262" i="14"/>
  <c r="C37261" i="14"/>
  <c r="C37260" i="14"/>
  <c r="C37259" i="14"/>
  <c r="C37258" i="14"/>
  <c r="C37257" i="14"/>
  <c r="C37256" i="14"/>
  <c r="C37255" i="14"/>
  <c r="C37254" i="14"/>
  <c r="C37253" i="14"/>
  <c r="C37252" i="14"/>
  <c r="C37251" i="14"/>
  <c r="C37250" i="14"/>
  <c r="C37249" i="14"/>
  <c r="C37248" i="14"/>
  <c r="C37247" i="14"/>
  <c r="C37246" i="14"/>
  <c r="C37245" i="14"/>
  <c r="C37244" i="14"/>
  <c r="C37243" i="14"/>
  <c r="C37242" i="14"/>
  <c r="C37241" i="14"/>
  <c r="C37240" i="14"/>
  <c r="C37239" i="14"/>
  <c r="C37238" i="14"/>
  <c r="C37237" i="14"/>
  <c r="C37236" i="14"/>
  <c r="C37235" i="14"/>
  <c r="C37234" i="14"/>
  <c r="C37233" i="14"/>
  <c r="C37232" i="14"/>
  <c r="C37231" i="14"/>
  <c r="C37230" i="14"/>
  <c r="C37229" i="14"/>
  <c r="C37228" i="14"/>
  <c r="C37227" i="14"/>
  <c r="C37226" i="14"/>
  <c r="C37225" i="14"/>
  <c r="C37224" i="14"/>
  <c r="C37223" i="14"/>
  <c r="C37222" i="14"/>
  <c r="C37221" i="14"/>
  <c r="C37220" i="14"/>
  <c r="C37219" i="14"/>
  <c r="C37218" i="14"/>
  <c r="C37217" i="14"/>
  <c r="C37216" i="14"/>
  <c r="C37215" i="14"/>
  <c r="C37214" i="14"/>
  <c r="C37213" i="14"/>
  <c r="C37212" i="14"/>
  <c r="C37211" i="14"/>
  <c r="C37210" i="14"/>
  <c r="C37209" i="14"/>
  <c r="C37208" i="14"/>
  <c r="C37207" i="14"/>
  <c r="C37206" i="14"/>
  <c r="C37205" i="14"/>
  <c r="C37204" i="14"/>
  <c r="C37203" i="14"/>
  <c r="C37202" i="14"/>
  <c r="C37201" i="14"/>
  <c r="C37200" i="14"/>
  <c r="C37199" i="14"/>
  <c r="C37198" i="14"/>
  <c r="C37197" i="14"/>
  <c r="C37196" i="14"/>
  <c r="C37195" i="14"/>
  <c r="C37194" i="14"/>
  <c r="C37193" i="14"/>
  <c r="C37192" i="14"/>
  <c r="C37191" i="14"/>
  <c r="C37190" i="14"/>
  <c r="C37189" i="14"/>
  <c r="C37188" i="14"/>
  <c r="C37187" i="14"/>
  <c r="C37186" i="14"/>
  <c r="C37185" i="14"/>
  <c r="C37184" i="14"/>
  <c r="C37183" i="14"/>
  <c r="C37182" i="14"/>
  <c r="C37181" i="14"/>
  <c r="C37180" i="14"/>
  <c r="C37179" i="14"/>
  <c r="C37178" i="14"/>
  <c r="C37177" i="14"/>
  <c r="C37176" i="14"/>
  <c r="C37175" i="14"/>
  <c r="C37174" i="14"/>
  <c r="C37173" i="14"/>
  <c r="C37172" i="14"/>
  <c r="C37171" i="14"/>
  <c r="C37170" i="14"/>
  <c r="C37169" i="14"/>
  <c r="C37168" i="14"/>
  <c r="C37167" i="14"/>
  <c r="C37166" i="14"/>
  <c r="C37165" i="14"/>
  <c r="C37164" i="14"/>
  <c r="C37163" i="14"/>
  <c r="C37162" i="14"/>
  <c r="C37161" i="14"/>
  <c r="C37160" i="14"/>
  <c r="C37159" i="14"/>
  <c r="C37158" i="14"/>
  <c r="C37157" i="14"/>
  <c r="C37156" i="14"/>
  <c r="C37155" i="14"/>
  <c r="C37154" i="14"/>
  <c r="C37153" i="14"/>
  <c r="C37152" i="14"/>
  <c r="C37151" i="14"/>
  <c r="C37150" i="14"/>
  <c r="C37149" i="14"/>
  <c r="C37148" i="14"/>
  <c r="C37147" i="14"/>
  <c r="C37146" i="14"/>
  <c r="C37145" i="14"/>
  <c r="C37144" i="14"/>
  <c r="C37143" i="14"/>
  <c r="C37142" i="14"/>
  <c r="C37141" i="14"/>
  <c r="C37140" i="14"/>
  <c r="C37139" i="14"/>
  <c r="C37138" i="14"/>
  <c r="C37137" i="14"/>
  <c r="C37136" i="14"/>
  <c r="C37135" i="14"/>
  <c r="C37134" i="14"/>
  <c r="C37133" i="14"/>
  <c r="C37132" i="14"/>
  <c r="C37131" i="14"/>
  <c r="C37130" i="14"/>
  <c r="C37129" i="14"/>
  <c r="C37128" i="14"/>
  <c r="C37127" i="14"/>
  <c r="C37126" i="14"/>
  <c r="C37125" i="14"/>
  <c r="C37124" i="14"/>
  <c r="C37123" i="14"/>
  <c r="C37122" i="14"/>
  <c r="C37121" i="14"/>
  <c r="C37120" i="14"/>
  <c r="C37119" i="14"/>
  <c r="C37118" i="14"/>
  <c r="C37117" i="14"/>
  <c r="C37116" i="14"/>
  <c r="C37115" i="14"/>
  <c r="C37114" i="14"/>
  <c r="C37113" i="14"/>
  <c r="C37112" i="14"/>
  <c r="C37111" i="14"/>
  <c r="C37110" i="14"/>
  <c r="C37109" i="14"/>
  <c r="C37108" i="14"/>
  <c r="C37107" i="14"/>
  <c r="C37106" i="14"/>
  <c r="C37105" i="14"/>
  <c r="C37104" i="14"/>
  <c r="C37103" i="14"/>
  <c r="C37102" i="14"/>
  <c r="C37101" i="14"/>
  <c r="C37100" i="14"/>
  <c r="C37099" i="14"/>
  <c r="C37098" i="14"/>
  <c r="C37097" i="14"/>
  <c r="C37096" i="14"/>
  <c r="C37095" i="14"/>
  <c r="C37094" i="14"/>
  <c r="C37093" i="14"/>
  <c r="C37092" i="14"/>
  <c r="C37091" i="14"/>
  <c r="C37090" i="14"/>
  <c r="C37089" i="14"/>
  <c r="C37088" i="14"/>
  <c r="C37087" i="14"/>
  <c r="C37086" i="14"/>
  <c r="C37085" i="14"/>
  <c r="C37084" i="14"/>
  <c r="C37083" i="14"/>
  <c r="C37082" i="14"/>
  <c r="C37081" i="14"/>
  <c r="C37080" i="14"/>
  <c r="C37079" i="14"/>
  <c r="C37078" i="14"/>
  <c r="C37077" i="14"/>
  <c r="C37076" i="14"/>
  <c r="C37075" i="14"/>
  <c r="C37074" i="14"/>
  <c r="C37073" i="14"/>
  <c r="C37072" i="14"/>
  <c r="C37071" i="14"/>
  <c r="C37070" i="14"/>
  <c r="C37069" i="14"/>
  <c r="C37068" i="14"/>
  <c r="C37067" i="14"/>
  <c r="C37066" i="14"/>
  <c r="C37065" i="14"/>
  <c r="C37064" i="14"/>
  <c r="C37063" i="14"/>
  <c r="C37062" i="14"/>
  <c r="C37061" i="14"/>
  <c r="C37060" i="14"/>
  <c r="C37059" i="14"/>
  <c r="C37058" i="14"/>
  <c r="C37057" i="14"/>
  <c r="C37056" i="14"/>
  <c r="C37055" i="14"/>
  <c r="C37054" i="14"/>
  <c r="C37053" i="14"/>
  <c r="C37052" i="14"/>
  <c r="C37051" i="14"/>
  <c r="C37050" i="14"/>
  <c r="C37049" i="14"/>
  <c r="C37048" i="14"/>
  <c r="C37047" i="14"/>
  <c r="C37046" i="14"/>
  <c r="C37045" i="14"/>
  <c r="C37044" i="14"/>
  <c r="C37043" i="14"/>
  <c r="C37042" i="14"/>
  <c r="C37041" i="14"/>
  <c r="C37040" i="14"/>
  <c r="C37039" i="14"/>
  <c r="C37038" i="14"/>
  <c r="C37037" i="14"/>
  <c r="C37036" i="14"/>
  <c r="C37035" i="14"/>
  <c r="C37034" i="14"/>
  <c r="C37033" i="14"/>
  <c r="C37032" i="14"/>
  <c r="C37031" i="14"/>
  <c r="C37030" i="14"/>
  <c r="C37029" i="14"/>
  <c r="C37028" i="14"/>
  <c r="C37027" i="14"/>
  <c r="C37026" i="14"/>
  <c r="C37025" i="14"/>
  <c r="C37024" i="14"/>
  <c r="C37023" i="14"/>
  <c r="C37022" i="14"/>
  <c r="C37021" i="14"/>
  <c r="C37020" i="14"/>
  <c r="C37019" i="14"/>
  <c r="C37018" i="14"/>
  <c r="C37017" i="14"/>
  <c r="C37016" i="14"/>
  <c r="C37015" i="14"/>
  <c r="C37014" i="14"/>
  <c r="C37013" i="14"/>
  <c r="C37012" i="14"/>
  <c r="C37011" i="14"/>
  <c r="C37010" i="14"/>
  <c r="C37009" i="14"/>
  <c r="C37008" i="14"/>
  <c r="C37007" i="14"/>
  <c r="C37006" i="14"/>
  <c r="C37005" i="14"/>
  <c r="C37004" i="14"/>
  <c r="C37003" i="14"/>
  <c r="C37002" i="14"/>
  <c r="C37001" i="14"/>
  <c r="C37000" i="14"/>
  <c r="C36999" i="14"/>
  <c r="C36998" i="14"/>
  <c r="C36997" i="14"/>
  <c r="C36996" i="14"/>
  <c r="C36995" i="14"/>
  <c r="C36994" i="14"/>
  <c r="C36993" i="14"/>
  <c r="C36992" i="14"/>
  <c r="C36991" i="14"/>
  <c r="C36990" i="14"/>
  <c r="C36989" i="14"/>
  <c r="C36988" i="14"/>
  <c r="C36987" i="14"/>
  <c r="C36986" i="14"/>
  <c r="C36985" i="14"/>
  <c r="C36984" i="14"/>
  <c r="C36983" i="14"/>
  <c r="C36982" i="14"/>
  <c r="C36981" i="14"/>
  <c r="C36980" i="14"/>
  <c r="C36979" i="14"/>
  <c r="C36978" i="14"/>
  <c r="C36977" i="14"/>
  <c r="C36976" i="14"/>
  <c r="C36975" i="14"/>
  <c r="C36974" i="14"/>
  <c r="C36973" i="14"/>
  <c r="C36972" i="14"/>
  <c r="C36971" i="14"/>
  <c r="C36970" i="14"/>
  <c r="C36969" i="14"/>
  <c r="C36968" i="14"/>
  <c r="C36967" i="14"/>
  <c r="C36966" i="14"/>
  <c r="C36965" i="14"/>
  <c r="C36964" i="14"/>
  <c r="C36963" i="14"/>
  <c r="C36962" i="14"/>
  <c r="C36961" i="14"/>
  <c r="C36960" i="14"/>
  <c r="C36959" i="14"/>
  <c r="C36958" i="14"/>
  <c r="C36957" i="14"/>
  <c r="C36956" i="14"/>
  <c r="C36955" i="14"/>
  <c r="C36954" i="14"/>
  <c r="C36953" i="14"/>
  <c r="C36952" i="14"/>
  <c r="C36951" i="14"/>
  <c r="C36950" i="14"/>
  <c r="C36949" i="14"/>
  <c r="C36948" i="14"/>
  <c r="C36947" i="14"/>
  <c r="C36946" i="14"/>
  <c r="C36945" i="14"/>
  <c r="C36944" i="14"/>
  <c r="C36943" i="14"/>
  <c r="C36942" i="14"/>
  <c r="C36941" i="14"/>
  <c r="C36940" i="14"/>
  <c r="C36939" i="14"/>
  <c r="C36938" i="14"/>
  <c r="C36937" i="14"/>
  <c r="C36936" i="14"/>
  <c r="C36935" i="14"/>
  <c r="C36934" i="14"/>
  <c r="C36933" i="14"/>
  <c r="C36932" i="14"/>
  <c r="C36931" i="14"/>
  <c r="C36930" i="14"/>
  <c r="C36929" i="14"/>
  <c r="C36928" i="14"/>
  <c r="C36927" i="14"/>
  <c r="C36926" i="14"/>
  <c r="C36925" i="14"/>
  <c r="C36924" i="14"/>
  <c r="C36923" i="14"/>
  <c r="C36922" i="14"/>
  <c r="C36921" i="14"/>
  <c r="C36920" i="14"/>
  <c r="C36919" i="14"/>
  <c r="C36918" i="14"/>
  <c r="C36917" i="14"/>
  <c r="C36916" i="14"/>
  <c r="C36915" i="14"/>
  <c r="C36914" i="14"/>
  <c r="C36913" i="14"/>
  <c r="C36912" i="14"/>
  <c r="C36911" i="14"/>
  <c r="C36910" i="14"/>
  <c r="C36909" i="14"/>
  <c r="C36908" i="14"/>
  <c r="C36907" i="14"/>
  <c r="C36906" i="14"/>
  <c r="C36905" i="14"/>
  <c r="C36904" i="14"/>
  <c r="C36903" i="14"/>
  <c r="C36902" i="14"/>
  <c r="C36901" i="14"/>
  <c r="C36900" i="14"/>
  <c r="C36899" i="14"/>
  <c r="C36898" i="14"/>
  <c r="C36897" i="14"/>
  <c r="C36896" i="14"/>
  <c r="C36895" i="14"/>
  <c r="C36894" i="14"/>
  <c r="C36893" i="14"/>
  <c r="C36892" i="14"/>
  <c r="C36891" i="14"/>
  <c r="C36890" i="14"/>
  <c r="C36889" i="14"/>
  <c r="C36888" i="14"/>
  <c r="C36887" i="14"/>
  <c r="C36886" i="14"/>
  <c r="C36885" i="14"/>
  <c r="C36884" i="14"/>
  <c r="C36883" i="14"/>
  <c r="C36882" i="14"/>
  <c r="C36881" i="14"/>
  <c r="C36880" i="14"/>
  <c r="C36879" i="14"/>
  <c r="C36878" i="14"/>
  <c r="C36877" i="14"/>
  <c r="C36876" i="14"/>
  <c r="C36875" i="14"/>
  <c r="C36874" i="14"/>
  <c r="C36873" i="14"/>
  <c r="C36872" i="14"/>
  <c r="C36871" i="14"/>
  <c r="C36870" i="14"/>
  <c r="C36869" i="14"/>
  <c r="C36868" i="14"/>
  <c r="C36867" i="14"/>
  <c r="C36866" i="14"/>
  <c r="C36865" i="14"/>
  <c r="C36864" i="14"/>
  <c r="C36863" i="14"/>
  <c r="C36862" i="14"/>
  <c r="C36861" i="14"/>
  <c r="C36860" i="14"/>
  <c r="C36859" i="14"/>
  <c r="C36858" i="14"/>
  <c r="C36857" i="14"/>
  <c r="C36856" i="14"/>
  <c r="C36855" i="14"/>
  <c r="C36854" i="14"/>
  <c r="C36853" i="14"/>
  <c r="C36852" i="14"/>
  <c r="C36851" i="14"/>
  <c r="C36850" i="14"/>
  <c r="C36849" i="14"/>
  <c r="C36848" i="14"/>
  <c r="C36847" i="14"/>
  <c r="C36846" i="14"/>
  <c r="C36845" i="14"/>
  <c r="C36844" i="14"/>
  <c r="C36843" i="14"/>
  <c r="C36842" i="14"/>
  <c r="C36841" i="14"/>
  <c r="C36840" i="14"/>
  <c r="C36839" i="14"/>
  <c r="C36838" i="14"/>
  <c r="C36837" i="14"/>
  <c r="C36836" i="14"/>
  <c r="C36835" i="14"/>
  <c r="C36834" i="14"/>
  <c r="C36833" i="14"/>
  <c r="C36832" i="14"/>
  <c r="C36831" i="14"/>
  <c r="C36830" i="14"/>
  <c r="C36829" i="14"/>
  <c r="C36828" i="14"/>
  <c r="C36827" i="14"/>
  <c r="C36826" i="14"/>
  <c r="C36825" i="14"/>
  <c r="C36824" i="14"/>
  <c r="C36823" i="14"/>
  <c r="C36822" i="14"/>
  <c r="C36821" i="14"/>
  <c r="C36820" i="14"/>
  <c r="C36819" i="14"/>
  <c r="C36818" i="14"/>
  <c r="C36817" i="14"/>
  <c r="C36816" i="14"/>
  <c r="C36815" i="14"/>
  <c r="C36814" i="14"/>
  <c r="C36813" i="14"/>
  <c r="C36812" i="14"/>
  <c r="C36811" i="14"/>
  <c r="C36810" i="14"/>
  <c r="C36809" i="14"/>
  <c r="C36808" i="14"/>
  <c r="C36807" i="14"/>
  <c r="C36806" i="14"/>
  <c r="C36805" i="14"/>
  <c r="C36804" i="14"/>
  <c r="C36803" i="14"/>
  <c r="C36802" i="14"/>
  <c r="C36801" i="14"/>
  <c r="C36800" i="14"/>
  <c r="C36799" i="14"/>
  <c r="C36798" i="14"/>
  <c r="C36797" i="14"/>
  <c r="C36796" i="14"/>
  <c r="C36795" i="14"/>
  <c r="C36794" i="14"/>
  <c r="C36793" i="14"/>
  <c r="C36792" i="14"/>
  <c r="C36791" i="14"/>
  <c r="C36790" i="14"/>
  <c r="C36789" i="14"/>
  <c r="C36788" i="14"/>
  <c r="C36787" i="14"/>
  <c r="C36786" i="14"/>
  <c r="C36785" i="14"/>
  <c r="C36784" i="14"/>
  <c r="C36783" i="14"/>
  <c r="C36782" i="14"/>
  <c r="C36781" i="14"/>
  <c r="C36780" i="14"/>
  <c r="C36779" i="14"/>
  <c r="C36778" i="14"/>
  <c r="C36777" i="14"/>
  <c r="C36776" i="14"/>
  <c r="C36775" i="14"/>
  <c r="C36774" i="14"/>
  <c r="C36773" i="14"/>
  <c r="C36772" i="14"/>
  <c r="C36771" i="14"/>
  <c r="C36770" i="14"/>
  <c r="C36769" i="14"/>
  <c r="C36768" i="14"/>
  <c r="C36767" i="14"/>
  <c r="C36766" i="14"/>
  <c r="C36765" i="14"/>
  <c r="C36764" i="14"/>
  <c r="C36763" i="14"/>
  <c r="C36762" i="14"/>
  <c r="C36761" i="14"/>
  <c r="C36760" i="14"/>
  <c r="C36759" i="14"/>
  <c r="C36758" i="14"/>
  <c r="C36757" i="14"/>
  <c r="C36756" i="14"/>
  <c r="C36755" i="14"/>
  <c r="C36754" i="14"/>
  <c r="C36753" i="14"/>
  <c r="C36752" i="14"/>
  <c r="C36751" i="14"/>
  <c r="C36750" i="14"/>
  <c r="C36749" i="14"/>
  <c r="C36748" i="14"/>
  <c r="C36747" i="14"/>
  <c r="C36746" i="14"/>
  <c r="C36745" i="14"/>
  <c r="C36744" i="14"/>
  <c r="C36743" i="14"/>
  <c r="C36742" i="14"/>
  <c r="C36741" i="14"/>
  <c r="C36740" i="14"/>
  <c r="C36739" i="14"/>
  <c r="C36738" i="14"/>
  <c r="C36737" i="14"/>
  <c r="C36736" i="14"/>
  <c r="C36735" i="14"/>
  <c r="C36734" i="14"/>
  <c r="C36733" i="14"/>
  <c r="C36732" i="14"/>
  <c r="C36731" i="14"/>
  <c r="C36730" i="14"/>
  <c r="C36729" i="14"/>
  <c r="C36728" i="14"/>
  <c r="C36727" i="14"/>
  <c r="C36726" i="14"/>
  <c r="C36725" i="14"/>
  <c r="C36724" i="14"/>
  <c r="C36723" i="14"/>
  <c r="C36722" i="14"/>
  <c r="C36721" i="14"/>
  <c r="C36720" i="14"/>
  <c r="C36719" i="14"/>
  <c r="C36718" i="14"/>
  <c r="C36717" i="14"/>
  <c r="C36716" i="14"/>
  <c r="C36715" i="14"/>
  <c r="C36714" i="14"/>
  <c r="C36713" i="14"/>
  <c r="C36712" i="14"/>
  <c r="C36711" i="14"/>
  <c r="C36710" i="14"/>
  <c r="C36709" i="14"/>
  <c r="C36708" i="14"/>
  <c r="C36707" i="14"/>
  <c r="C36706" i="14"/>
  <c r="C36705" i="14"/>
  <c r="C36704" i="14"/>
  <c r="C36703" i="14"/>
  <c r="C36702" i="14"/>
  <c r="C36701" i="14"/>
  <c r="C36700" i="14"/>
  <c r="C36699" i="14"/>
  <c r="C36698" i="14"/>
  <c r="C36697" i="14"/>
  <c r="C36696" i="14"/>
  <c r="C36695" i="14"/>
  <c r="C36694" i="14"/>
  <c r="C36693" i="14"/>
  <c r="C36692" i="14"/>
  <c r="C36691" i="14"/>
  <c r="C36690" i="14"/>
  <c r="C36689" i="14"/>
  <c r="C36688" i="14"/>
  <c r="C36687" i="14"/>
  <c r="C36686" i="14"/>
  <c r="C36685" i="14"/>
  <c r="C36684" i="14"/>
  <c r="C36683" i="14"/>
  <c r="C36682" i="14"/>
  <c r="C36681" i="14"/>
  <c r="C36680" i="14"/>
  <c r="C36679" i="14"/>
  <c r="C36678" i="14"/>
  <c r="C36677" i="14"/>
  <c r="C36676" i="14"/>
  <c r="C36675" i="14"/>
  <c r="C36674" i="14"/>
  <c r="C36673" i="14"/>
  <c r="C36672" i="14"/>
  <c r="C36671" i="14"/>
  <c r="C36670" i="14"/>
  <c r="C36669" i="14"/>
  <c r="C36668" i="14"/>
  <c r="C36667" i="14"/>
  <c r="C36666" i="14"/>
  <c r="C36665" i="14"/>
  <c r="C36664" i="14"/>
  <c r="C36663" i="14"/>
  <c r="C36662" i="14"/>
  <c r="C36661" i="14"/>
  <c r="C36660" i="14"/>
  <c r="C36659" i="14"/>
  <c r="C36658" i="14"/>
  <c r="C36657" i="14"/>
  <c r="C36656" i="14"/>
  <c r="C36655" i="14"/>
  <c r="C36654" i="14"/>
  <c r="C36653" i="14"/>
  <c r="C36652" i="14"/>
  <c r="C36651" i="14"/>
  <c r="C36650" i="14"/>
  <c r="C36649" i="14"/>
  <c r="C36648" i="14"/>
  <c r="C36647" i="14"/>
  <c r="C36646" i="14"/>
  <c r="C36645" i="14"/>
  <c r="C36644" i="14"/>
  <c r="C36643" i="14"/>
  <c r="C36642" i="14"/>
  <c r="C36641" i="14"/>
  <c r="C36640" i="14"/>
  <c r="C36639" i="14"/>
  <c r="C36638" i="14"/>
  <c r="C36637" i="14"/>
  <c r="C36636" i="14"/>
  <c r="C36635" i="14"/>
  <c r="C36634" i="14"/>
  <c r="C36633" i="14"/>
  <c r="C36632" i="14"/>
  <c r="C36631" i="14"/>
  <c r="C36630" i="14"/>
  <c r="C36629" i="14"/>
  <c r="C36628" i="14"/>
  <c r="C36627" i="14"/>
  <c r="C36626" i="14"/>
  <c r="C36625" i="14"/>
  <c r="C36624" i="14"/>
  <c r="C36623" i="14"/>
  <c r="C36622" i="14"/>
  <c r="C36621" i="14"/>
  <c r="C36620" i="14"/>
  <c r="C36619" i="14"/>
  <c r="C36618" i="14"/>
  <c r="C36617" i="14"/>
  <c r="C36616" i="14"/>
  <c r="C36615" i="14"/>
  <c r="C36614" i="14"/>
  <c r="C36613" i="14"/>
  <c r="C36612" i="14"/>
  <c r="C36611" i="14"/>
  <c r="C36610" i="14"/>
  <c r="C36609" i="14"/>
  <c r="C36608" i="14"/>
  <c r="C36607" i="14"/>
  <c r="C36606" i="14"/>
  <c r="C36605" i="14"/>
  <c r="C36604" i="14"/>
  <c r="C36603" i="14"/>
  <c r="C36602" i="14"/>
  <c r="C36601" i="14"/>
  <c r="C36600" i="14"/>
  <c r="C36599" i="14"/>
  <c r="C36598" i="14"/>
  <c r="C36597" i="14"/>
  <c r="C36596" i="14"/>
  <c r="C36595" i="14"/>
  <c r="C36594" i="14"/>
  <c r="C36593" i="14"/>
  <c r="C36592" i="14"/>
  <c r="C36591" i="14"/>
  <c r="C36590" i="14"/>
  <c r="C36589" i="14"/>
  <c r="C36588" i="14"/>
  <c r="C36587" i="14"/>
  <c r="C36586" i="14"/>
  <c r="C36585" i="14"/>
  <c r="C36584" i="14"/>
  <c r="C36583" i="14"/>
  <c r="C36582" i="14"/>
  <c r="C36581" i="14"/>
  <c r="C36580" i="14"/>
  <c r="C36579" i="14"/>
  <c r="C36578" i="14"/>
  <c r="C36577" i="14"/>
  <c r="C36576" i="14"/>
  <c r="C36575" i="14"/>
  <c r="C36574" i="14"/>
  <c r="C36573" i="14"/>
  <c r="C36572" i="14"/>
  <c r="C36571" i="14"/>
  <c r="C36570" i="14"/>
  <c r="C36569" i="14"/>
  <c r="C36568" i="14"/>
  <c r="C36567" i="14"/>
  <c r="C36566" i="14"/>
  <c r="C36565" i="14"/>
  <c r="C36564" i="14"/>
  <c r="C36563" i="14"/>
  <c r="C36562" i="14"/>
  <c r="C36561" i="14"/>
  <c r="C36560" i="14"/>
  <c r="C36559" i="14"/>
  <c r="C36558" i="14"/>
  <c r="C36557" i="14"/>
  <c r="C36556" i="14"/>
  <c r="C36555" i="14"/>
  <c r="C36554" i="14"/>
  <c r="C36553" i="14"/>
  <c r="C36552" i="14"/>
  <c r="C36551" i="14"/>
  <c r="C36550" i="14"/>
  <c r="C36549" i="14"/>
  <c r="C36548" i="14"/>
  <c r="C36547" i="14"/>
  <c r="C36546" i="14"/>
  <c r="C36545" i="14"/>
  <c r="C36544" i="14"/>
  <c r="C36543" i="14"/>
  <c r="C36542" i="14"/>
  <c r="C36541" i="14"/>
  <c r="C36540" i="14"/>
  <c r="C36539" i="14"/>
  <c r="C36538" i="14"/>
  <c r="C36537" i="14"/>
  <c r="C36536" i="14"/>
  <c r="C36535" i="14"/>
  <c r="C36534" i="14"/>
  <c r="C36533" i="14"/>
  <c r="C36532" i="14"/>
  <c r="C36531" i="14"/>
  <c r="C36530" i="14"/>
  <c r="C36529" i="14"/>
  <c r="C36528" i="14"/>
  <c r="C36527" i="14"/>
  <c r="C36526" i="14"/>
  <c r="C36525" i="14"/>
  <c r="C36524" i="14"/>
  <c r="C36523" i="14"/>
  <c r="C36522" i="14"/>
  <c r="C36521" i="14"/>
  <c r="C36520" i="14"/>
  <c r="C36519" i="14"/>
  <c r="C36518" i="14"/>
  <c r="C36517" i="14"/>
  <c r="C36516" i="14"/>
  <c r="C36515" i="14"/>
  <c r="C36514" i="14"/>
  <c r="C36513" i="14"/>
  <c r="C36512" i="14"/>
  <c r="C36511" i="14"/>
  <c r="C36510" i="14"/>
  <c r="C36509" i="14"/>
  <c r="C36508" i="14"/>
  <c r="C36507" i="14"/>
  <c r="C36506" i="14"/>
  <c r="C36505" i="14"/>
  <c r="C36504" i="14"/>
  <c r="C36503" i="14"/>
  <c r="C36502" i="14"/>
  <c r="C36501" i="14"/>
  <c r="C36500" i="14"/>
  <c r="C36499" i="14"/>
  <c r="C36498" i="14"/>
  <c r="C36497" i="14"/>
  <c r="C36496" i="14"/>
  <c r="C36495" i="14"/>
  <c r="C36494" i="14"/>
  <c r="C36493" i="14"/>
  <c r="C36492" i="14"/>
  <c r="C36491" i="14"/>
  <c r="C36490" i="14"/>
  <c r="C36489" i="14"/>
  <c r="C36488" i="14"/>
  <c r="C36487" i="14"/>
  <c r="C36486" i="14"/>
  <c r="C36485" i="14"/>
  <c r="C36484" i="14"/>
  <c r="C36483" i="14"/>
  <c r="C36482" i="14"/>
  <c r="C36481" i="14"/>
  <c r="C36480" i="14"/>
  <c r="C36479" i="14"/>
  <c r="C36478" i="14"/>
  <c r="C36477" i="14"/>
  <c r="C36476" i="14"/>
  <c r="C36475" i="14"/>
  <c r="C36474" i="14"/>
  <c r="C36473" i="14"/>
  <c r="C36472" i="14"/>
  <c r="C36471" i="14"/>
  <c r="C36470" i="14"/>
  <c r="C36469" i="14"/>
  <c r="C36468" i="14"/>
  <c r="C36467" i="14"/>
  <c r="C36466" i="14"/>
  <c r="C36465" i="14"/>
  <c r="C36464" i="14"/>
  <c r="C36463" i="14"/>
  <c r="C36462" i="14"/>
  <c r="C36461" i="14"/>
  <c r="C36460" i="14"/>
  <c r="C36459" i="14"/>
  <c r="C36458" i="14"/>
  <c r="C36457" i="14"/>
  <c r="C36456" i="14"/>
  <c r="C36455" i="14"/>
  <c r="C36454" i="14"/>
  <c r="C36453" i="14"/>
  <c r="C36452" i="14"/>
  <c r="C36451" i="14"/>
  <c r="C36450" i="14"/>
  <c r="C36449" i="14"/>
  <c r="C36448" i="14"/>
  <c r="C36447" i="14"/>
  <c r="C36446" i="14"/>
  <c r="C36445" i="14"/>
  <c r="C36444" i="14"/>
  <c r="C36443" i="14"/>
  <c r="C36442" i="14"/>
  <c r="C36441" i="14"/>
  <c r="C36440" i="14"/>
  <c r="C36439" i="14"/>
  <c r="C36438" i="14"/>
  <c r="C36437" i="14"/>
  <c r="C36436" i="14"/>
  <c r="C36435" i="14"/>
  <c r="C36434" i="14"/>
  <c r="C36433" i="14"/>
  <c r="C36432" i="14"/>
  <c r="C36431" i="14"/>
  <c r="C36430" i="14"/>
  <c r="C36429" i="14"/>
  <c r="C36428" i="14"/>
  <c r="C36427" i="14"/>
  <c r="C36426" i="14"/>
  <c r="C36425" i="14"/>
  <c r="C36424" i="14"/>
  <c r="C36423" i="14"/>
  <c r="C36422" i="14"/>
  <c r="C36421" i="14"/>
  <c r="C36420" i="14"/>
  <c r="C36419" i="14"/>
  <c r="C36418" i="14"/>
  <c r="C36417" i="14"/>
  <c r="C36416" i="14"/>
  <c r="C36415" i="14"/>
  <c r="C36414" i="14"/>
  <c r="C36413" i="14"/>
  <c r="C36412" i="14"/>
  <c r="C36411" i="14"/>
  <c r="C36410" i="14"/>
  <c r="C36409" i="14"/>
  <c r="C36408" i="14"/>
  <c r="C36407" i="14"/>
  <c r="C36406" i="14"/>
  <c r="C36405" i="14"/>
  <c r="C36404" i="14"/>
  <c r="C36403" i="14"/>
  <c r="C36402" i="14"/>
  <c r="C36401" i="14"/>
  <c r="C36400" i="14"/>
  <c r="C36399" i="14"/>
  <c r="C36398" i="14"/>
  <c r="C36397" i="14"/>
  <c r="C36396" i="14"/>
  <c r="C36395" i="14"/>
  <c r="C36394" i="14"/>
  <c r="C36393" i="14"/>
  <c r="C36392" i="14"/>
  <c r="C36391" i="14"/>
  <c r="C36390" i="14"/>
  <c r="C36389" i="14"/>
  <c r="C36388" i="14"/>
  <c r="C36387" i="14"/>
  <c r="C36386" i="14"/>
  <c r="C36385" i="14"/>
  <c r="C36384" i="14"/>
  <c r="C36383" i="14"/>
  <c r="C36382" i="14"/>
  <c r="C36381" i="14"/>
  <c r="C36380" i="14"/>
  <c r="C36379" i="14"/>
  <c r="C36378" i="14"/>
  <c r="C36377" i="14"/>
  <c r="C36376" i="14"/>
  <c r="C36375" i="14"/>
  <c r="C36374" i="14"/>
  <c r="C36373" i="14"/>
  <c r="C36372" i="14"/>
  <c r="C36371" i="14"/>
  <c r="C36370" i="14"/>
  <c r="C36369" i="14"/>
  <c r="C36368" i="14"/>
  <c r="C36367" i="14"/>
  <c r="C36366" i="14"/>
  <c r="C36365" i="14"/>
  <c r="C36364" i="14"/>
  <c r="C36363" i="14"/>
  <c r="C36362" i="14"/>
  <c r="C36361" i="14"/>
  <c r="C36360" i="14"/>
  <c r="C36359" i="14"/>
  <c r="C36358" i="14"/>
  <c r="C36357" i="14"/>
  <c r="C36356" i="14"/>
  <c r="C36355" i="14"/>
  <c r="C36354" i="14"/>
  <c r="C36353" i="14"/>
  <c r="C36352" i="14"/>
  <c r="C36351" i="14"/>
  <c r="C36350" i="14"/>
  <c r="C36349" i="14"/>
  <c r="C36348" i="14"/>
  <c r="C36347" i="14"/>
  <c r="C36346" i="14"/>
  <c r="C36345" i="14"/>
  <c r="C36344" i="14"/>
  <c r="C36343" i="14"/>
  <c r="C36342" i="14"/>
  <c r="C36341" i="14"/>
  <c r="C36340" i="14"/>
  <c r="C36339" i="14"/>
  <c r="C36338" i="14"/>
  <c r="C36337" i="14"/>
  <c r="C36336" i="14"/>
  <c r="C36335" i="14"/>
  <c r="C36334" i="14"/>
  <c r="C36333" i="14"/>
  <c r="C36332" i="14"/>
  <c r="C36331" i="14"/>
  <c r="C36330" i="14"/>
  <c r="C36329" i="14"/>
  <c r="C36328" i="14"/>
  <c r="C36327" i="14"/>
  <c r="C36326" i="14"/>
  <c r="C36325" i="14"/>
  <c r="C36324" i="14"/>
  <c r="C36323" i="14"/>
  <c r="C36322" i="14"/>
  <c r="C36321" i="14"/>
  <c r="C36320" i="14"/>
  <c r="C36319" i="14"/>
  <c r="C36318" i="14"/>
  <c r="C36317" i="14"/>
  <c r="C36316" i="14"/>
  <c r="C36315" i="14"/>
  <c r="C36314" i="14"/>
  <c r="C36313" i="14"/>
  <c r="C36312" i="14"/>
  <c r="C36311" i="14"/>
  <c r="C36310" i="14"/>
  <c r="C36309" i="14"/>
  <c r="C36308" i="14"/>
  <c r="C36307" i="14"/>
  <c r="C36306" i="14"/>
  <c r="C36305" i="14"/>
  <c r="C36304" i="14"/>
  <c r="C36303" i="14"/>
  <c r="C36302" i="14"/>
  <c r="C36301" i="14"/>
  <c r="C36300" i="14"/>
  <c r="C36299" i="14"/>
  <c r="C36298" i="14"/>
  <c r="C36297" i="14"/>
  <c r="C36296" i="14"/>
  <c r="C36295" i="14"/>
  <c r="C36294" i="14"/>
  <c r="C36293" i="14"/>
  <c r="C36292" i="14"/>
  <c r="C36291" i="14"/>
  <c r="C36290" i="14"/>
  <c r="C36289" i="14"/>
  <c r="C36288" i="14"/>
  <c r="C36287" i="14"/>
  <c r="C36286" i="14"/>
  <c r="C36285" i="14"/>
  <c r="C36284" i="14"/>
  <c r="C36283" i="14"/>
  <c r="C36282" i="14"/>
  <c r="C36281" i="14"/>
  <c r="C36280" i="14"/>
  <c r="C36279" i="14"/>
  <c r="C36278" i="14"/>
  <c r="C36277" i="14"/>
  <c r="C36276" i="14"/>
  <c r="C36275" i="14"/>
  <c r="C36274" i="14"/>
  <c r="C36273" i="14"/>
  <c r="C36272" i="14"/>
  <c r="C36271" i="14"/>
  <c r="C36270" i="14"/>
  <c r="C36269" i="14"/>
  <c r="C36268" i="14"/>
  <c r="C36267" i="14"/>
  <c r="C36266" i="14"/>
  <c r="C36265" i="14"/>
  <c r="C36264" i="14"/>
  <c r="C36263" i="14"/>
  <c r="C36262" i="14"/>
  <c r="C36261" i="14"/>
  <c r="C36260" i="14"/>
  <c r="C36259" i="14"/>
  <c r="C36258" i="14"/>
  <c r="C36257" i="14"/>
  <c r="C36256" i="14"/>
  <c r="C36255" i="14"/>
  <c r="C36254" i="14"/>
  <c r="C36253" i="14"/>
  <c r="C36252" i="14"/>
  <c r="C36251" i="14"/>
  <c r="C36250" i="14"/>
  <c r="C36249" i="14"/>
  <c r="C36248" i="14"/>
  <c r="C36247" i="14"/>
  <c r="C36246" i="14"/>
  <c r="C36245" i="14"/>
  <c r="C36244" i="14"/>
  <c r="C36243" i="14"/>
  <c r="C36242" i="14"/>
  <c r="C36241" i="14"/>
  <c r="C36240" i="14"/>
  <c r="C36239" i="14"/>
  <c r="C36238" i="14"/>
  <c r="C36237" i="14"/>
  <c r="C36236" i="14"/>
  <c r="C36235" i="14"/>
  <c r="C36234" i="14"/>
  <c r="C36233" i="14"/>
  <c r="C36232" i="14"/>
  <c r="C36231" i="14"/>
  <c r="C36230" i="14"/>
  <c r="C36229" i="14"/>
  <c r="C36228" i="14"/>
  <c r="C36227" i="14"/>
  <c r="C36226" i="14"/>
  <c r="C36225" i="14"/>
  <c r="C36224" i="14"/>
  <c r="C36223" i="14"/>
  <c r="C36222" i="14"/>
  <c r="C36221" i="14"/>
  <c r="C36220" i="14"/>
  <c r="C36219" i="14"/>
  <c r="C36218" i="14"/>
  <c r="C36217" i="14"/>
  <c r="C36216" i="14"/>
  <c r="C36215" i="14"/>
  <c r="C36214" i="14"/>
  <c r="C36213" i="14"/>
  <c r="C36212" i="14"/>
  <c r="C36211" i="14"/>
  <c r="C36210" i="14"/>
  <c r="C36209" i="14"/>
  <c r="C36208" i="14"/>
  <c r="C36207" i="14"/>
  <c r="C36206" i="14"/>
  <c r="C36205" i="14"/>
  <c r="C36204" i="14"/>
  <c r="C36203" i="14"/>
  <c r="C36202" i="14"/>
  <c r="C36201" i="14"/>
  <c r="C36200" i="14"/>
  <c r="C36199" i="14"/>
  <c r="C36198" i="14"/>
  <c r="C36197" i="14"/>
  <c r="C36196" i="14"/>
  <c r="C36195" i="14"/>
  <c r="C36194" i="14"/>
  <c r="C36193" i="14"/>
  <c r="C36192" i="14"/>
  <c r="C36191" i="14"/>
  <c r="C36190" i="14"/>
  <c r="C36189" i="14"/>
  <c r="C36188" i="14"/>
  <c r="C36187" i="14"/>
  <c r="C36186" i="14"/>
  <c r="C36185" i="14"/>
  <c r="C36184" i="14"/>
  <c r="C36183" i="14"/>
  <c r="C36182" i="14"/>
  <c r="C36181" i="14"/>
  <c r="C36180" i="14"/>
  <c r="C36179" i="14"/>
  <c r="C36178" i="14"/>
  <c r="C36177" i="14"/>
  <c r="C36176" i="14"/>
  <c r="C36175" i="14"/>
  <c r="C36174" i="14"/>
  <c r="C36173" i="14"/>
  <c r="C36172" i="14"/>
  <c r="C36171" i="14"/>
  <c r="C36170" i="14"/>
  <c r="C36169" i="14"/>
  <c r="C36168" i="14"/>
  <c r="C36167" i="14"/>
  <c r="C36166" i="14"/>
  <c r="C36165" i="14"/>
  <c r="C36164" i="14"/>
  <c r="C36163" i="14"/>
  <c r="C36162" i="14"/>
  <c r="C36161" i="14"/>
  <c r="C36160" i="14"/>
  <c r="C36159" i="14"/>
  <c r="C36158" i="14"/>
  <c r="C36157" i="14"/>
  <c r="C36156" i="14"/>
  <c r="C36155" i="14"/>
  <c r="C36154" i="14"/>
  <c r="C36153" i="14"/>
  <c r="C36152" i="14"/>
  <c r="C36151" i="14"/>
  <c r="C36150" i="14"/>
  <c r="C36149" i="14"/>
  <c r="C36148" i="14"/>
  <c r="C36147" i="14"/>
  <c r="C36146" i="14"/>
  <c r="C36145" i="14"/>
  <c r="C36144" i="14"/>
  <c r="C36143" i="14"/>
  <c r="C36142" i="14"/>
  <c r="C36141" i="14"/>
  <c r="C36140" i="14"/>
  <c r="C36139" i="14"/>
  <c r="C36138" i="14"/>
  <c r="C36137" i="14"/>
  <c r="C36136" i="14"/>
  <c r="C36135" i="14"/>
  <c r="C36134" i="14"/>
  <c r="C36133" i="14"/>
  <c r="C36132" i="14"/>
  <c r="C36131" i="14"/>
  <c r="C36130" i="14"/>
  <c r="C36129" i="14"/>
  <c r="C36128" i="14"/>
  <c r="C36127" i="14"/>
  <c r="C36126" i="14"/>
  <c r="C36125" i="14"/>
  <c r="C36124" i="14"/>
  <c r="C36123" i="14"/>
  <c r="C36122" i="14"/>
  <c r="C36121" i="14"/>
  <c r="C36120" i="14"/>
  <c r="C36119" i="14"/>
  <c r="C36118" i="14"/>
  <c r="C36117" i="14"/>
  <c r="C36116" i="14"/>
  <c r="C36115" i="14"/>
  <c r="C36114" i="14"/>
  <c r="C36113" i="14"/>
  <c r="C36112" i="14"/>
  <c r="C36111" i="14"/>
  <c r="C36110" i="14"/>
  <c r="C36109" i="14"/>
  <c r="C36108" i="14"/>
  <c r="C36107" i="14"/>
  <c r="C36106" i="14"/>
  <c r="C36105" i="14"/>
  <c r="C36104" i="14"/>
  <c r="C36103" i="14"/>
  <c r="C36102" i="14"/>
  <c r="C36101" i="14"/>
  <c r="C36100" i="14"/>
  <c r="C36099" i="14"/>
  <c r="C36098" i="14"/>
  <c r="C36097" i="14"/>
  <c r="C36096" i="14"/>
  <c r="C36095" i="14"/>
  <c r="C36094" i="14"/>
  <c r="C36093" i="14"/>
  <c r="C36092" i="14"/>
  <c r="C36091" i="14"/>
  <c r="C36090" i="14"/>
  <c r="C36089" i="14"/>
  <c r="C36088" i="14"/>
  <c r="C36087" i="14"/>
  <c r="C36086" i="14"/>
  <c r="C36085" i="14"/>
  <c r="C36084" i="14"/>
  <c r="C36083" i="14"/>
  <c r="C36082" i="14"/>
  <c r="C36081" i="14"/>
  <c r="C36080" i="14"/>
  <c r="C36079" i="14"/>
  <c r="C36078" i="14"/>
  <c r="C36077" i="14"/>
  <c r="C36076" i="14"/>
  <c r="C36075" i="14"/>
  <c r="C36074" i="14"/>
  <c r="C36073" i="14"/>
  <c r="C36072" i="14"/>
  <c r="C36071" i="14"/>
  <c r="C36070" i="14"/>
  <c r="C36069" i="14"/>
  <c r="C36068" i="14"/>
  <c r="C36067" i="14"/>
  <c r="C36066" i="14"/>
  <c r="C36065" i="14"/>
  <c r="C36064" i="14"/>
  <c r="C36063" i="14"/>
  <c r="C36062" i="14"/>
  <c r="C36061" i="14"/>
  <c r="C36060" i="14"/>
  <c r="C36059" i="14"/>
  <c r="C36058" i="14"/>
  <c r="C36057" i="14"/>
  <c r="C36056" i="14"/>
  <c r="C36055" i="14"/>
  <c r="C36054" i="14"/>
  <c r="C36053" i="14"/>
  <c r="C36052" i="14"/>
  <c r="C36051" i="14"/>
  <c r="C36050" i="14"/>
  <c r="C36049" i="14"/>
  <c r="C36048" i="14"/>
  <c r="C36047" i="14"/>
  <c r="C36046" i="14"/>
  <c r="C36045" i="14"/>
  <c r="C36044" i="14"/>
  <c r="C36043" i="14"/>
  <c r="C36042" i="14"/>
  <c r="C36041" i="14"/>
  <c r="C36040" i="14"/>
  <c r="C36039" i="14"/>
  <c r="C36038" i="14"/>
  <c r="C36037" i="14"/>
  <c r="C36036" i="14"/>
  <c r="C36035" i="14"/>
  <c r="C36034" i="14"/>
  <c r="C36033" i="14"/>
  <c r="C36032" i="14"/>
  <c r="C36031" i="14"/>
  <c r="C36030" i="14"/>
  <c r="C36029" i="14"/>
  <c r="C36028" i="14"/>
  <c r="C36027" i="14"/>
  <c r="C36026" i="14"/>
  <c r="C36025" i="14"/>
  <c r="C36024" i="14"/>
  <c r="C36023" i="14"/>
  <c r="C36022" i="14"/>
  <c r="C36021" i="14"/>
  <c r="C36020" i="14"/>
  <c r="C36019" i="14"/>
  <c r="C36018" i="14"/>
  <c r="C36017" i="14"/>
  <c r="C36016" i="14"/>
  <c r="C36015" i="14"/>
  <c r="C36014" i="14"/>
  <c r="C36013" i="14"/>
  <c r="C36012" i="14"/>
  <c r="C36011" i="14"/>
  <c r="C36010" i="14"/>
  <c r="C36009" i="14"/>
  <c r="C36008" i="14"/>
  <c r="C36007" i="14"/>
  <c r="C36006" i="14"/>
  <c r="C36005" i="14"/>
  <c r="C36004" i="14"/>
  <c r="C36003" i="14"/>
  <c r="C36002" i="14"/>
  <c r="C36001" i="14"/>
  <c r="C36000" i="14"/>
  <c r="C35999" i="14"/>
  <c r="C35998" i="14"/>
  <c r="C35997" i="14"/>
  <c r="C35996" i="14"/>
  <c r="C35995" i="14"/>
  <c r="C35994" i="14"/>
  <c r="C35993" i="14"/>
  <c r="C35992" i="14"/>
  <c r="C35991" i="14"/>
  <c r="C35990" i="14"/>
  <c r="C35989" i="14"/>
  <c r="C35988" i="14"/>
  <c r="C35987" i="14"/>
  <c r="C35986" i="14"/>
  <c r="C35985" i="14"/>
  <c r="C35984" i="14"/>
  <c r="C35983" i="14"/>
  <c r="C35982" i="14"/>
  <c r="C35981" i="14"/>
  <c r="C35980" i="14"/>
  <c r="C35979" i="14"/>
  <c r="C35978" i="14"/>
  <c r="C35977" i="14"/>
  <c r="C35976" i="14"/>
  <c r="C35975" i="14"/>
  <c r="C35974" i="14"/>
  <c r="C35973" i="14"/>
  <c r="C35972" i="14"/>
  <c r="C35971" i="14"/>
  <c r="C35970" i="14"/>
  <c r="C35969" i="14"/>
  <c r="C35968" i="14"/>
  <c r="C35967" i="14"/>
  <c r="C35966" i="14"/>
  <c r="C35965" i="14"/>
  <c r="C35964" i="14"/>
  <c r="C35963" i="14"/>
  <c r="C35962" i="14"/>
  <c r="C35961" i="14"/>
  <c r="C35960" i="14"/>
  <c r="C35959" i="14"/>
  <c r="C35958" i="14"/>
  <c r="C35957" i="14"/>
  <c r="C35956" i="14"/>
  <c r="C35955" i="14"/>
  <c r="C35954" i="14"/>
  <c r="C35953" i="14"/>
  <c r="C35952" i="14"/>
  <c r="C35951" i="14"/>
  <c r="C35950" i="14"/>
  <c r="C35949" i="14"/>
  <c r="C35948" i="14"/>
  <c r="C35947" i="14"/>
  <c r="C35946" i="14"/>
  <c r="C35945" i="14"/>
  <c r="C35944" i="14"/>
  <c r="C35943" i="14"/>
  <c r="C35942" i="14"/>
  <c r="C35941" i="14"/>
  <c r="C35940" i="14"/>
  <c r="C35939" i="14"/>
  <c r="C35938" i="14"/>
  <c r="C35937" i="14"/>
  <c r="C35936" i="14"/>
  <c r="C35935" i="14"/>
  <c r="C35934" i="14"/>
  <c r="C35933" i="14"/>
  <c r="C35932" i="14"/>
  <c r="C35931" i="14"/>
  <c r="C35930" i="14"/>
  <c r="C35929" i="14"/>
  <c r="C35928" i="14"/>
  <c r="C35927" i="14"/>
  <c r="C35926" i="14"/>
  <c r="C35925" i="14"/>
  <c r="C35924" i="14"/>
  <c r="C35923" i="14"/>
  <c r="C35922" i="14"/>
  <c r="C35921" i="14"/>
  <c r="C35920" i="14"/>
  <c r="C35919" i="14"/>
  <c r="C35918" i="14"/>
  <c r="C35917" i="14"/>
  <c r="C35916" i="14"/>
  <c r="C35915" i="14"/>
  <c r="C35914" i="14"/>
  <c r="C35913" i="14"/>
  <c r="C35912" i="14"/>
  <c r="C35911" i="14"/>
  <c r="C35910" i="14"/>
  <c r="C35909" i="14"/>
  <c r="C35908" i="14"/>
  <c r="C35907" i="14"/>
  <c r="C35906" i="14"/>
  <c r="C35905" i="14"/>
  <c r="C35904" i="14"/>
  <c r="C35903" i="14"/>
  <c r="C35902" i="14"/>
  <c r="C35901" i="14"/>
  <c r="C35900" i="14"/>
  <c r="C35899" i="14"/>
  <c r="C35898" i="14"/>
  <c r="C35897" i="14"/>
  <c r="C35896" i="14"/>
  <c r="C35895" i="14"/>
  <c r="C35894" i="14"/>
  <c r="C35893" i="14"/>
  <c r="C35892" i="14"/>
  <c r="C35891" i="14"/>
  <c r="C35890" i="14"/>
  <c r="C35889" i="14"/>
  <c r="C35888" i="14"/>
  <c r="C35887" i="14"/>
  <c r="C35886" i="14"/>
  <c r="C35885" i="14"/>
  <c r="C35884" i="14"/>
  <c r="C35883" i="14"/>
  <c r="C35882" i="14"/>
  <c r="C35881" i="14"/>
  <c r="C35880" i="14"/>
  <c r="C35879" i="14"/>
  <c r="C35878" i="14"/>
  <c r="C35877" i="14"/>
  <c r="C35876" i="14"/>
  <c r="C35875" i="14"/>
  <c r="C35874" i="14"/>
  <c r="C35873" i="14"/>
  <c r="C35872" i="14"/>
  <c r="C35871" i="14"/>
  <c r="C35870" i="14"/>
  <c r="C35869" i="14"/>
  <c r="C35868" i="14"/>
  <c r="C35867" i="14"/>
  <c r="C35866" i="14"/>
  <c r="C35865" i="14"/>
  <c r="C35864" i="14"/>
  <c r="C35863" i="14"/>
  <c r="C35862" i="14"/>
  <c r="C35861" i="14"/>
  <c r="C35860" i="14"/>
  <c r="C35859" i="14"/>
  <c r="C35858" i="14"/>
  <c r="C35857" i="14"/>
  <c r="C35856" i="14"/>
  <c r="C35855" i="14"/>
  <c r="C35854" i="14"/>
  <c r="C35853" i="14"/>
  <c r="C35852" i="14"/>
  <c r="C35851" i="14"/>
  <c r="C35850" i="14"/>
  <c r="C35849" i="14"/>
  <c r="C35848" i="14"/>
  <c r="C35847" i="14"/>
  <c r="C35846" i="14"/>
  <c r="C35845" i="14"/>
  <c r="C35844" i="14"/>
  <c r="C35843" i="14"/>
  <c r="C35842" i="14"/>
  <c r="C35841" i="14"/>
  <c r="C35840" i="14"/>
  <c r="C35839" i="14"/>
  <c r="C35838" i="14"/>
  <c r="C35837" i="14"/>
  <c r="C35836" i="14"/>
  <c r="C35835" i="14"/>
  <c r="C35834" i="14"/>
  <c r="C35833" i="14"/>
  <c r="C35832" i="14"/>
  <c r="C35831" i="14"/>
  <c r="C35830" i="14"/>
  <c r="C35829" i="14"/>
  <c r="C35828" i="14"/>
  <c r="C35827" i="14"/>
  <c r="C35826" i="14"/>
  <c r="C35825" i="14"/>
  <c r="C35824" i="14"/>
  <c r="C35823" i="14"/>
  <c r="C35822" i="14"/>
  <c r="C35821" i="14"/>
  <c r="C35820" i="14"/>
  <c r="C35819" i="14"/>
  <c r="C35818" i="14"/>
  <c r="C35817" i="14"/>
  <c r="C35816" i="14"/>
  <c r="C35815" i="14"/>
  <c r="C35814" i="14"/>
  <c r="C35813" i="14"/>
  <c r="C35812" i="14"/>
  <c r="C35811" i="14"/>
  <c r="C35810" i="14"/>
  <c r="C35809" i="14"/>
  <c r="C35808" i="14"/>
  <c r="C35807" i="14"/>
  <c r="C35806" i="14"/>
  <c r="C35805" i="14"/>
  <c r="C35804" i="14"/>
  <c r="C35803" i="14"/>
  <c r="C35802" i="14"/>
  <c r="C35801" i="14"/>
  <c r="C35800" i="14"/>
  <c r="C35799" i="14"/>
  <c r="C35798" i="14"/>
  <c r="C35797" i="14"/>
  <c r="C35796" i="14"/>
  <c r="C35795" i="14"/>
  <c r="C35794" i="14"/>
  <c r="C35793" i="14"/>
  <c r="C35792" i="14"/>
  <c r="C35791" i="14"/>
  <c r="C35790" i="14"/>
  <c r="C35789" i="14"/>
  <c r="C35788" i="14"/>
  <c r="C35787" i="14"/>
  <c r="C35786" i="14"/>
  <c r="C35785" i="14"/>
  <c r="C35784" i="14"/>
  <c r="C35783" i="14"/>
  <c r="C35782" i="14"/>
  <c r="C35781" i="14"/>
  <c r="C35780" i="14"/>
  <c r="C35779" i="14"/>
  <c r="C35778" i="14"/>
  <c r="C35777" i="14"/>
  <c r="C35776" i="14"/>
  <c r="C35775" i="14"/>
  <c r="C35774" i="14"/>
  <c r="C35773" i="14"/>
  <c r="C35772" i="14"/>
  <c r="C35771" i="14"/>
  <c r="C35770" i="14"/>
  <c r="C35769" i="14"/>
  <c r="C35768" i="14"/>
  <c r="C35767" i="14"/>
  <c r="C35766" i="14"/>
  <c r="C35765" i="14"/>
  <c r="C35764" i="14"/>
  <c r="C35763" i="14"/>
  <c r="C35762" i="14"/>
  <c r="C35761" i="14"/>
  <c r="C35760" i="14"/>
  <c r="C35759" i="14"/>
  <c r="C35758" i="14"/>
  <c r="C35757" i="14"/>
  <c r="C35756" i="14"/>
  <c r="C35755" i="14"/>
  <c r="C35754" i="14"/>
  <c r="C35753" i="14"/>
  <c r="C35752" i="14"/>
  <c r="C35751" i="14"/>
  <c r="C35750" i="14"/>
  <c r="C35749" i="14"/>
  <c r="C35748" i="14"/>
  <c r="C35747" i="14"/>
  <c r="C35746" i="14"/>
  <c r="C35745" i="14"/>
  <c r="C35744" i="14"/>
  <c r="C35743" i="14"/>
  <c r="C35742" i="14"/>
  <c r="C35741" i="14"/>
  <c r="C35740" i="14"/>
  <c r="C35739" i="14"/>
  <c r="C35738" i="14"/>
  <c r="C35737" i="14"/>
  <c r="C35736" i="14"/>
  <c r="C35735" i="14"/>
  <c r="C35734" i="14"/>
  <c r="C35733" i="14"/>
  <c r="C35732" i="14"/>
  <c r="C35731" i="14"/>
  <c r="C35730" i="14"/>
  <c r="C35729" i="14"/>
  <c r="C35728" i="14"/>
  <c r="C35727" i="14"/>
  <c r="C35726" i="14"/>
  <c r="C35725" i="14"/>
  <c r="C35724" i="14"/>
  <c r="C35723" i="14"/>
  <c r="C35722" i="14"/>
  <c r="C35721" i="14"/>
  <c r="C35720" i="14"/>
  <c r="C35719" i="14"/>
  <c r="C35718" i="14"/>
  <c r="C35717" i="14"/>
  <c r="C35716" i="14"/>
  <c r="C35715" i="14"/>
  <c r="C35714" i="14"/>
  <c r="C35713" i="14"/>
  <c r="C35712" i="14"/>
  <c r="C35711" i="14"/>
  <c r="C35710" i="14"/>
  <c r="C35709" i="14"/>
  <c r="C35708" i="14"/>
  <c r="C35707" i="14"/>
  <c r="C35706" i="14"/>
  <c r="C35705" i="14"/>
  <c r="C35704" i="14"/>
  <c r="C35703" i="14"/>
  <c r="C35702" i="14"/>
  <c r="C35701" i="14"/>
  <c r="C35700" i="14"/>
  <c r="C35699" i="14"/>
  <c r="C35698" i="14"/>
  <c r="C35697" i="14"/>
  <c r="C35696" i="14"/>
  <c r="C35695" i="14"/>
  <c r="C35694" i="14"/>
  <c r="C35693" i="14"/>
  <c r="C35692" i="14"/>
  <c r="C35691" i="14"/>
  <c r="C35690" i="14"/>
  <c r="C35689" i="14"/>
  <c r="C35688" i="14"/>
  <c r="C35687" i="14"/>
  <c r="C35686" i="14"/>
  <c r="C35685" i="14"/>
  <c r="C35684" i="14"/>
  <c r="C35683" i="14"/>
  <c r="C35682" i="14"/>
  <c r="C35681" i="14"/>
  <c r="C35680" i="14"/>
  <c r="C35679" i="14"/>
  <c r="C35678" i="14"/>
  <c r="C35677" i="14"/>
  <c r="C35676" i="14"/>
  <c r="C35675" i="14"/>
  <c r="C35674" i="14"/>
  <c r="C35673" i="14"/>
  <c r="C35672" i="14"/>
  <c r="C35671" i="14"/>
  <c r="C35670" i="14"/>
  <c r="C35669" i="14"/>
  <c r="C35668" i="14"/>
  <c r="C35667" i="14"/>
  <c r="C35666" i="14"/>
  <c r="C35665" i="14"/>
  <c r="C35664" i="14"/>
  <c r="C35663" i="14"/>
  <c r="C35662" i="14"/>
  <c r="C35661" i="14"/>
  <c r="C35660" i="14"/>
  <c r="C35659" i="14"/>
  <c r="C35658" i="14"/>
  <c r="C35657" i="14"/>
  <c r="C35656" i="14"/>
  <c r="C35655" i="14"/>
  <c r="C35654" i="14"/>
  <c r="C35653" i="14"/>
  <c r="C35652" i="14"/>
  <c r="C35651" i="14"/>
  <c r="C35650" i="14"/>
  <c r="C35649" i="14"/>
  <c r="C35648" i="14"/>
  <c r="C35647" i="14"/>
  <c r="C35646" i="14"/>
  <c r="C35645" i="14"/>
  <c r="C35644" i="14"/>
  <c r="C35643" i="14"/>
  <c r="C35642" i="14"/>
  <c r="C35641" i="14"/>
  <c r="C35640" i="14"/>
  <c r="C35639" i="14"/>
  <c r="C35638" i="14"/>
  <c r="C35637" i="14"/>
  <c r="C35636" i="14"/>
  <c r="C35635" i="14"/>
  <c r="C35634" i="14"/>
  <c r="C35633" i="14"/>
  <c r="C35632" i="14"/>
  <c r="C35631" i="14"/>
  <c r="C35630" i="14"/>
  <c r="C35629" i="14"/>
  <c r="C35628" i="14"/>
  <c r="C35627" i="14"/>
  <c r="C35626" i="14"/>
  <c r="C35625" i="14"/>
  <c r="C35624" i="14"/>
  <c r="C35623" i="14"/>
  <c r="C35622" i="14"/>
  <c r="C35621" i="14"/>
  <c r="C35620" i="14"/>
  <c r="C35619" i="14"/>
  <c r="C35618" i="14"/>
  <c r="C35617" i="14"/>
  <c r="C35616" i="14"/>
  <c r="C35615" i="14"/>
  <c r="C35614" i="14"/>
  <c r="C35613" i="14"/>
  <c r="C35612" i="14"/>
  <c r="C35611" i="14"/>
  <c r="C35610" i="14"/>
  <c r="C35609" i="14"/>
  <c r="C35608" i="14"/>
  <c r="C35607" i="14"/>
  <c r="C35606" i="14"/>
  <c r="C35605" i="14"/>
  <c r="C35604" i="14"/>
  <c r="C35603" i="14"/>
  <c r="C35602" i="14"/>
  <c r="C35601" i="14"/>
  <c r="C35600" i="14"/>
  <c r="C35599" i="14"/>
  <c r="C35598" i="14"/>
  <c r="C35597" i="14"/>
  <c r="C35596" i="14"/>
  <c r="C35595" i="14"/>
  <c r="C35594" i="14"/>
  <c r="C35593" i="14"/>
  <c r="C35592" i="14"/>
  <c r="C35591" i="14"/>
  <c r="C35590" i="14"/>
  <c r="C35589" i="14"/>
  <c r="C35588" i="14"/>
  <c r="C35587" i="14"/>
  <c r="C35586" i="14"/>
  <c r="C35585" i="14"/>
  <c r="C35584" i="14"/>
  <c r="C35583" i="14"/>
  <c r="C35582" i="14"/>
  <c r="C35581" i="14"/>
  <c r="C35580" i="14"/>
  <c r="C35579" i="14"/>
  <c r="C35578" i="14"/>
  <c r="C35577" i="14"/>
  <c r="C35576" i="14"/>
  <c r="C35575" i="14"/>
  <c r="C35574" i="14"/>
  <c r="C35573" i="14"/>
  <c r="C35572" i="14"/>
  <c r="C35571" i="14"/>
  <c r="C35570" i="14"/>
  <c r="C35569" i="14"/>
  <c r="C35568" i="14"/>
  <c r="C35567" i="14"/>
  <c r="C35566" i="14"/>
  <c r="C35565" i="14"/>
  <c r="C35564" i="14"/>
  <c r="C35563" i="14"/>
  <c r="C35562" i="14"/>
  <c r="C35561" i="14"/>
  <c r="C35560" i="14"/>
  <c r="C35559" i="14"/>
  <c r="C35558" i="14"/>
  <c r="C35557" i="14"/>
  <c r="C35556" i="14"/>
  <c r="C35555" i="14"/>
  <c r="C35554" i="14"/>
  <c r="C35553" i="14"/>
  <c r="C35552" i="14"/>
  <c r="C35551" i="14"/>
  <c r="C35550" i="14"/>
  <c r="C35549" i="14"/>
  <c r="C35548" i="14"/>
  <c r="C35547" i="14"/>
  <c r="C35546" i="14"/>
  <c r="C35545" i="14"/>
  <c r="C35544" i="14"/>
  <c r="C35543" i="14"/>
  <c r="C35542" i="14"/>
  <c r="C35541" i="14"/>
  <c r="C35540" i="14"/>
  <c r="C35539" i="14"/>
  <c r="C35538" i="14"/>
  <c r="C35537" i="14"/>
  <c r="C35536" i="14"/>
  <c r="C35535" i="14"/>
  <c r="C35534" i="14"/>
  <c r="C35533" i="14"/>
  <c r="C35532" i="14"/>
  <c r="C35531" i="14"/>
  <c r="C35530" i="14"/>
  <c r="C35529" i="14"/>
  <c r="C35528" i="14"/>
  <c r="C35527" i="14"/>
  <c r="C35526" i="14"/>
  <c r="C35525" i="14"/>
  <c r="C35524" i="14"/>
  <c r="C35523" i="14"/>
  <c r="C35522" i="14"/>
  <c r="C35521" i="14"/>
  <c r="C35520" i="14"/>
  <c r="C35519" i="14"/>
  <c r="C35518" i="14"/>
  <c r="C35517" i="14"/>
  <c r="C35516" i="14"/>
  <c r="C35515" i="14"/>
  <c r="C35514" i="14"/>
  <c r="C35513" i="14"/>
  <c r="C35512" i="14"/>
  <c r="C35511" i="14"/>
  <c r="C35510" i="14"/>
  <c r="C35509" i="14"/>
  <c r="C35508" i="14"/>
  <c r="C35507" i="14"/>
  <c r="C35506" i="14"/>
  <c r="C35505" i="14"/>
  <c r="C35504" i="14"/>
  <c r="C35503" i="14"/>
  <c r="C35502" i="14"/>
  <c r="C35501" i="14"/>
  <c r="C35500" i="14"/>
  <c r="C35499" i="14"/>
  <c r="C35498" i="14"/>
  <c r="C35497" i="14"/>
  <c r="C35496" i="14"/>
  <c r="C35495" i="14"/>
  <c r="C35494" i="14"/>
  <c r="C35493" i="14"/>
  <c r="C35492" i="14"/>
  <c r="C35491" i="14"/>
  <c r="C35490" i="14"/>
  <c r="C35489" i="14"/>
  <c r="C35488" i="14"/>
  <c r="C35487" i="14"/>
  <c r="C35486" i="14"/>
  <c r="C35485" i="14"/>
  <c r="C35484" i="14"/>
  <c r="C35483" i="14"/>
  <c r="C35482" i="14"/>
  <c r="C35481" i="14"/>
  <c r="C35480" i="14"/>
  <c r="C35479" i="14"/>
  <c r="C35478" i="14"/>
  <c r="C35477" i="14"/>
  <c r="C35476" i="14"/>
  <c r="C35475" i="14"/>
  <c r="C35474" i="14"/>
  <c r="C35473" i="14"/>
  <c r="C35472" i="14"/>
  <c r="C35471" i="14"/>
  <c r="C35470" i="14"/>
  <c r="C35469" i="14"/>
  <c r="C35468" i="14"/>
  <c r="C35467" i="14"/>
  <c r="C35466" i="14"/>
  <c r="C35465" i="14"/>
  <c r="C35464" i="14"/>
  <c r="C35463" i="14"/>
  <c r="C35462" i="14"/>
  <c r="C35461" i="14"/>
  <c r="C35460" i="14"/>
  <c r="C35459" i="14"/>
  <c r="C35458" i="14"/>
  <c r="C35457" i="14"/>
  <c r="C35456" i="14"/>
  <c r="C35455" i="14"/>
  <c r="C35454" i="14"/>
  <c r="C35453" i="14"/>
  <c r="C35452" i="14"/>
  <c r="C35451" i="14"/>
  <c r="C35450" i="14"/>
  <c r="C35449" i="14"/>
  <c r="C35448" i="14"/>
  <c r="C35447" i="14"/>
  <c r="C35446" i="14"/>
  <c r="C35445" i="14"/>
  <c r="C35444" i="14"/>
  <c r="C35443" i="14"/>
  <c r="C35442" i="14"/>
  <c r="C35441" i="14"/>
  <c r="C35440" i="14"/>
  <c r="C35439" i="14"/>
  <c r="C35438" i="14"/>
  <c r="C35437" i="14"/>
  <c r="C35436" i="14"/>
  <c r="C35435" i="14"/>
  <c r="C35434" i="14"/>
  <c r="C35433" i="14"/>
  <c r="C35432" i="14"/>
  <c r="C35431" i="14"/>
  <c r="C35430" i="14"/>
  <c r="C35429" i="14"/>
  <c r="C35428" i="14"/>
  <c r="C35427" i="14"/>
  <c r="C35426" i="14"/>
  <c r="C35425" i="14"/>
  <c r="C35424" i="14"/>
  <c r="C35423" i="14"/>
  <c r="C35422" i="14"/>
  <c r="C35421" i="14"/>
  <c r="C35420" i="14"/>
  <c r="C35419" i="14"/>
  <c r="C35418" i="14"/>
  <c r="C35417" i="14"/>
  <c r="C35416" i="14"/>
  <c r="C35415" i="14"/>
  <c r="C35414" i="14"/>
  <c r="C35413" i="14"/>
  <c r="C35412" i="14"/>
  <c r="C35411" i="14"/>
  <c r="C35410" i="14"/>
  <c r="C35409" i="14"/>
  <c r="C35408" i="14"/>
  <c r="C35407" i="14"/>
  <c r="C35406" i="14"/>
  <c r="C35405" i="14"/>
  <c r="C35404" i="14"/>
  <c r="C35403" i="14"/>
  <c r="C35402" i="14"/>
  <c r="C35401" i="14"/>
  <c r="C35400" i="14"/>
  <c r="C35399" i="14"/>
  <c r="C35398" i="14"/>
  <c r="C35397" i="14"/>
  <c r="C35396" i="14"/>
  <c r="C35395" i="14"/>
  <c r="C35394" i="14"/>
  <c r="C35393" i="14"/>
  <c r="C35392" i="14"/>
  <c r="C35391" i="14"/>
  <c r="C35390" i="14"/>
  <c r="C35389" i="14"/>
  <c r="C35388" i="14"/>
  <c r="C35387" i="14"/>
  <c r="C35386" i="14"/>
  <c r="C35385" i="14"/>
  <c r="C35384" i="14"/>
  <c r="C35383" i="14"/>
  <c r="C35382" i="14"/>
  <c r="C35381" i="14"/>
  <c r="C35380" i="14"/>
  <c r="C35379" i="14"/>
  <c r="C35378" i="14"/>
  <c r="C35377" i="14"/>
  <c r="C35376" i="14"/>
  <c r="C35375" i="14"/>
  <c r="C35374" i="14"/>
  <c r="C35373" i="14"/>
  <c r="C35372" i="14"/>
  <c r="C35371" i="14"/>
  <c r="C35370" i="14"/>
  <c r="C35369" i="14"/>
  <c r="C35368" i="14"/>
  <c r="C35367" i="14"/>
  <c r="C35366" i="14"/>
  <c r="C35365" i="14"/>
  <c r="C35364" i="14"/>
  <c r="C35363" i="14"/>
  <c r="C35362" i="14"/>
  <c r="C35361" i="14"/>
  <c r="C35360" i="14"/>
  <c r="C35359" i="14"/>
  <c r="C35358" i="14"/>
  <c r="C35357" i="14"/>
  <c r="C35356" i="14"/>
  <c r="C35355" i="14"/>
  <c r="C35354" i="14"/>
  <c r="C35353" i="14"/>
  <c r="C35352" i="14"/>
  <c r="C35351" i="14"/>
  <c r="C35350" i="14"/>
  <c r="C35349" i="14"/>
  <c r="C35348" i="14"/>
  <c r="C35347" i="14"/>
  <c r="C35346" i="14"/>
  <c r="C35345" i="14"/>
  <c r="C35344" i="14"/>
  <c r="C35343" i="14"/>
  <c r="C35342" i="14"/>
  <c r="C35341" i="14"/>
  <c r="C35340" i="14"/>
  <c r="C35339" i="14"/>
  <c r="C35338" i="14"/>
  <c r="C35337" i="14"/>
  <c r="C35336" i="14"/>
  <c r="C35335" i="14"/>
  <c r="C35334" i="14"/>
  <c r="C35333" i="14"/>
  <c r="C35332" i="14"/>
  <c r="C35331" i="14"/>
  <c r="C35330" i="14"/>
  <c r="C35329" i="14"/>
  <c r="C35328" i="14"/>
  <c r="C35327" i="14"/>
  <c r="C35326" i="14"/>
  <c r="C35325" i="14"/>
  <c r="C35324" i="14"/>
  <c r="C35323" i="14"/>
  <c r="C35322" i="14"/>
  <c r="C35321" i="14"/>
  <c r="C35320" i="14"/>
  <c r="C35319" i="14"/>
  <c r="C35318" i="14"/>
  <c r="C35317" i="14"/>
  <c r="C35316" i="14"/>
  <c r="C35315" i="14"/>
  <c r="C35314" i="14"/>
  <c r="C35313" i="14"/>
  <c r="C35312" i="14"/>
  <c r="C35311" i="14"/>
  <c r="C35310" i="14"/>
  <c r="C35309" i="14"/>
  <c r="C35308" i="14"/>
  <c r="C35307" i="14"/>
  <c r="C35306" i="14"/>
  <c r="C35305" i="14"/>
  <c r="C35304" i="14"/>
  <c r="C35303" i="14"/>
  <c r="C35302" i="14"/>
  <c r="C35301" i="14"/>
  <c r="C35300" i="14"/>
  <c r="C35299" i="14"/>
  <c r="C35298" i="14"/>
  <c r="C35297" i="14"/>
  <c r="C35296" i="14"/>
  <c r="C35295" i="14"/>
  <c r="C35294" i="14"/>
  <c r="C35293" i="14"/>
  <c r="C35292" i="14"/>
  <c r="C35291" i="14"/>
  <c r="C35290" i="14"/>
  <c r="C35289" i="14"/>
  <c r="C35288" i="14"/>
  <c r="C35287" i="14"/>
  <c r="C35286" i="14"/>
  <c r="C35285" i="14"/>
  <c r="C35284" i="14"/>
  <c r="C35283" i="14"/>
  <c r="C35282" i="14"/>
  <c r="C35281" i="14"/>
  <c r="C35280" i="14"/>
  <c r="C35279" i="14"/>
  <c r="C35278" i="14"/>
  <c r="C35277" i="14"/>
  <c r="C35276" i="14"/>
  <c r="C35275" i="14"/>
  <c r="C35274" i="14"/>
  <c r="C35273" i="14"/>
  <c r="C35272" i="14"/>
  <c r="C35271" i="14"/>
  <c r="C35270" i="14"/>
  <c r="C35269" i="14"/>
  <c r="C35268" i="14"/>
  <c r="C35267" i="14"/>
  <c r="C35266" i="14"/>
  <c r="C35265" i="14"/>
  <c r="C35264" i="14"/>
  <c r="C35263" i="14"/>
  <c r="C35262" i="14"/>
  <c r="C35261" i="14"/>
  <c r="C35260" i="14"/>
  <c r="C35259" i="14"/>
  <c r="C35258" i="14"/>
  <c r="C35257" i="14"/>
  <c r="C35256" i="14"/>
  <c r="C35255" i="14"/>
  <c r="C35254" i="14"/>
  <c r="C35253" i="14"/>
  <c r="C35252" i="14"/>
  <c r="C35251" i="14"/>
  <c r="C35250" i="14"/>
  <c r="C35249" i="14"/>
  <c r="C35248" i="14"/>
  <c r="C35247" i="14"/>
  <c r="C35246" i="14"/>
  <c r="C35245" i="14"/>
  <c r="C35244" i="14"/>
  <c r="C35243" i="14"/>
  <c r="C35242" i="14"/>
  <c r="C35241" i="14"/>
  <c r="C35240" i="14"/>
  <c r="C35239" i="14"/>
  <c r="C35238" i="14"/>
  <c r="C35237" i="14"/>
  <c r="C35236" i="14"/>
  <c r="C35235" i="14"/>
  <c r="C35234" i="14"/>
  <c r="C35233" i="14"/>
  <c r="C35232" i="14"/>
  <c r="C35231" i="14"/>
  <c r="C35230" i="14"/>
  <c r="C35229" i="14"/>
  <c r="C35228" i="14"/>
  <c r="C35227" i="14"/>
  <c r="C35226" i="14"/>
  <c r="C35225" i="14"/>
  <c r="C35224" i="14"/>
  <c r="C35223" i="14"/>
  <c r="C35222" i="14"/>
  <c r="C35221" i="14"/>
  <c r="C35220" i="14"/>
  <c r="C35219" i="14"/>
  <c r="C35218" i="14"/>
  <c r="C35217" i="14"/>
  <c r="C35216" i="14"/>
  <c r="C35215" i="14"/>
  <c r="C35214" i="14"/>
  <c r="C35213" i="14"/>
  <c r="C35212" i="14"/>
  <c r="C35211" i="14"/>
  <c r="C35210" i="14"/>
  <c r="C35209" i="14"/>
  <c r="C35208" i="14"/>
  <c r="C35207" i="14"/>
  <c r="C35206" i="14"/>
  <c r="C35205" i="14"/>
  <c r="C35204" i="14"/>
  <c r="C35203" i="14"/>
  <c r="C35202" i="14"/>
  <c r="C35201" i="14"/>
  <c r="C35200" i="14"/>
  <c r="C35199" i="14"/>
  <c r="C35198" i="14"/>
  <c r="C35197" i="14"/>
  <c r="C35196" i="14"/>
  <c r="C35195" i="14"/>
  <c r="C35194" i="14"/>
  <c r="C35193" i="14"/>
  <c r="C35192" i="14"/>
  <c r="C35191" i="14"/>
  <c r="C35190" i="14"/>
  <c r="C35189" i="14"/>
  <c r="C35188" i="14"/>
  <c r="C35187" i="14"/>
  <c r="C35186" i="14"/>
  <c r="C35185" i="14"/>
  <c r="C35184" i="14"/>
  <c r="C35183" i="14"/>
  <c r="C35182" i="14"/>
  <c r="C35181" i="14"/>
  <c r="C35180" i="14"/>
  <c r="C35179" i="14"/>
  <c r="C35178" i="14"/>
  <c r="C35177" i="14"/>
  <c r="C35176" i="14"/>
  <c r="C35175" i="14"/>
  <c r="C35174" i="14"/>
  <c r="C35173" i="14"/>
  <c r="C35172" i="14"/>
  <c r="C35171" i="14"/>
  <c r="C35170" i="14"/>
  <c r="C35169" i="14"/>
  <c r="C35168" i="14"/>
  <c r="C35167" i="14"/>
  <c r="C35166" i="14"/>
  <c r="C35165" i="14"/>
  <c r="C35164" i="14"/>
  <c r="C35163" i="14"/>
  <c r="C35162" i="14"/>
  <c r="C35161" i="14"/>
  <c r="C35160" i="14"/>
  <c r="C35159" i="14"/>
  <c r="C35158" i="14"/>
  <c r="C35157" i="14"/>
  <c r="C35156" i="14"/>
  <c r="C35155" i="14"/>
  <c r="C35154" i="14"/>
  <c r="C35153" i="14"/>
  <c r="C35152" i="14"/>
  <c r="C35151" i="14"/>
  <c r="C35150" i="14"/>
  <c r="C35149" i="14"/>
  <c r="C35148" i="14"/>
  <c r="C35147" i="14"/>
  <c r="C35146" i="14"/>
  <c r="C35145" i="14"/>
  <c r="C35144" i="14"/>
  <c r="C35143" i="14"/>
  <c r="C35142" i="14"/>
  <c r="C35141" i="14"/>
  <c r="C35140" i="14"/>
  <c r="C35139" i="14"/>
  <c r="C35138" i="14"/>
  <c r="C35137" i="14"/>
  <c r="C35136" i="14"/>
  <c r="C35135" i="14"/>
  <c r="C35134" i="14"/>
  <c r="C35133" i="14"/>
  <c r="C35132" i="14"/>
  <c r="C35131" i="14"/>
  <c r="C35130" i="14"/>
  <c r="C35129" i="14"/>
  <c r="C35128" i="14"/>
  <c r="C35127" i="14"/>
  <c r="C35126" i="14"/>
  <c r="C35125" i="14"/>
  <c r="C35124" i="14"/>
  <c r="C35123" i="14"/>
  <c r="C35122" i="14"/>
  <c r="C35121" i="14"/>
  <c r="C35120" i="14"/>
  <c r="C35119" i="14"/>
  <c r="C35118" i="14"/>
  <c r="C35117" i="14"/>
  <c r="C35116" i="14"/>
  <c r="C35115" i="14"/>
  <c r="C35114" i="14"/>
  <c r="C35113" i="14"/>
  <c r="C35112" i="14"/>
  <c r="C35111" i="14"/>
  <c r="C35110" i="14"/>
  <c r="C35109" i="14"/>
  <c r="C35108" i="14"/>
  <c r="C35107" i="14"/>
  <c r="C35106" i="14"/>
  <c r="C35105" i="14"/>
  <c r="C35104" i="14"/>
  <c r="C35103" i="14"/>
  <c r="C35102" i="14"/>
  <c r="C35101" i="14"/>
  <c r="C35100" i="14"/>
  <c r="C35099" i="14"/>
  <c r="C35098" i="14"/>
  <c r="C35097" i="14"/>
  <c r="C35096" i="14"/>
  <c r="C35095" i="14"/>
  <c r="C35094" i="14"/>
  <c r="C35093" i="14"/>
  <c r="C35092" i="14"/>
  <c r="C35091" i="14"/>
  <c r="C35090" i="14"/>
  <c r="C35089" i="14"/>
  <c r="C35088" i="14"/>
  <c r="C35087" i="14"/>
  <c r="C35086" i="14"/>
  <c r="C35085" i="14"/>
  <c r="C35084" i="14"/>
  <c r="C35083" i="14"/>
  <c r="C35082" i="14"/>
  <c r="C35081" i="14"/>
  <c r="C35080" i="14"/>
  <c r="C35079" i="14"/>
  <c r="C35078" i="14"/>
  <c r="C35077" i="14"/>
  <c r="C35076" i="14"/>
  <c r="C35075" i="14"/>
  <c r="C35074" i="14"/>
  <c r="C35073" i="14"/>
  <c r="C35072" i="14"/>
  <c r="C35071" i="14"/>
  <c r="C35070" i="14"/>
  <c r="C35069" i="14"/>
  <c r="C35068" i="14"/>
  <c r="C35067" i="14"/>
  <c r="C35066" i="14"/>
  <c r="C35065" i="14"/>
  <c r="C35064" i="14"/>
  <c r="C35063" i="14"/>
  <c r="C35062" i="14"/>
  <c r="C35061" i="14"/>
  <c r="C35060" i="14"/>
  <c r="C35059" i="14"/>
  <c r="C35058" i="14"/>
  <c r="C35057" i="14"/>
  <c r="C35056" i="14"/>
  <c r="C35055" i="14"/>
  <c r="C35054" i="14"/>
  <c r="C35053" i="14"/>
  <c r="C35052" i="14"/>
  <c r="C35051" i="14"/>
  <c r="C35050" i="14"/>
  <c r="C35049" i="14"/>
  <c r="C35048" i="14"/>
  <c r="C35047" i="14"/>
  <c r="C35046" i="14"/>
  <c r="C35045" i="14"/>
  <c r="C35044" i="14"/>
  <c r="C35043" i="14"/>
  <c r="C35042" i="14"/>
  <c r="C35041" i="14"/>
  <c r="C35040" i="14"/>
  <c r="C35039" i="14"/>
  <c r="C35038" i="14"/>
  <c r="C35037" i="14"/>
  <c r="C35036" i="14"/>
  <c r="C35035" i="14"/>
  <c r="C35034" i="14"/>
  <c r="C35033" i="14"/>
  <c r="C35032" i="14"/>
  <c r="C35031" i="14"/>
  <c r="C35030" i="14"/>
  <c r="C35029" i="14"/>
  <c r="C35028" i="14"/>
  <c r="C35027" i="14"/>
  <c r="C35026" i="14"/>
  <c r="C35025" i="14"/>
  <c r="C35024" i="14"/>
  <c r="C35023" i="14"/>
  <c r="C35022" i="14"/>
  <c r="C35021" i="14"/>
  <c r="C35020" i="14"/>
  <c r="C35019" i="14"/>
  <c r="C35018" i="14"/>
  <c r="C35017" i="14"/>
  <c r="C35016" i="14"/>
  <c r="C35015" i="14"/>
  <c r="C35014" i="14"/>
  <c r="C35013" i="14"/>
  <c r="C35012" i="14"/>
  <c r="C35011" i="14"/>
  <c r="C35010" i="14"/>
  <c r="C35009" i="14"/>
  <c r="C35008" i="14"/>
  <c r="C35007" i="14"/>
  <c r="C35006" i="14"/>
  <c r="C35005" i="14"/>
  <c r="C35004" i="14"/>
  <c r="C35003" i="14"/>
  <c r="C35002" i="14"/>
  <c r="C35001" i="14"/>
  <c r="C35000" i="14"/>
  <c r="C34999" i="14"/>
  <c r="C34998" i="14"/>
  <c r="C34997" i="14"/>
  <c r="C34996" i="14"/>
  <c r="C34995" i="14"/>
  <c r="C34994" i="14"/>
  <c r="C34993" i="14"/>
  <c r="C34992" i="14"/>
  <c r="C34991" i="14"/>
  <c r="C34990" i="14"/>
  <c r="C34989" i="14"/>
  <c r="C34988" i="14"/>
  <c r="C34987" i="14"/>
  <c r="C34986" i="14"/>
  <c r="C34985" i="14"/>
  <c r="C34984" i="14"/>
  <c r="C34983" i="14"/>
  <c r="C34982" i="14"/>
  <c r="C34981" i="14"/>
  <c r="C34980" i="14"/>
  <c r="C34979" i="14"/>
  <c r="C34978" i="14"/>
  <c r="C34977" i="14"/>
  <c r="C34976" i="14"/>
  <c r="C34975" i="14"/>
  <c r="C34974" i="14"/>
  <c r="C34973" i="14"/>
  <c r="C34972" i="14"/>
  <c r="C34971" i="14"/>
  <c r="C34970" i="14"/>
  <c r="C34969" i="14"/>
  <c r="C34968" i="14"/>
  <c r="C34967" i="14"/>
  <c r="C34966" i="14"/>
  <c r="C34965" i="14"/>
  <c r="C34964" i="14"/>
  <c r="C34963" i="14"/>
  <c r="C34962" i="14"/>
  <c r="C34961" i="14"/>
  <c r="C34960" i="14"/>
  <c r="C34959" i="14"/>
  <c r="C34958" i="14"/>
  <c r="C34957" i="14"/>
  <c r="C34956" i="14"/>
  <c r="C34955" i="14"/>
  <c r="C34954" i="14"/>
  <c r="C34953" i="14"/>
  <c r="C34952" i="14"/>
  <c r="C34951" i="14"/>
  <c r="C34950" i="14"/>
  <c r="C34949" i="14"/>
  <c r="C34948" i="14"/>
  <c r="C34947" i="14"/>
  <c r="C34946" i="14"/>
  <c r="C34945" i="14"/>
  <c r="C34944" i="14"/>
  <c r="C34943" i="14"/>
  <c r="C34942" i="14"/>
  <c r="C34941" i="14"/>
  <c r="C34940" i="14"/>
  <c r="C34939" i="14"/>
  <c r="C34938" i="14"/>
  <c r="C34937" i="14"/>
  <c r="C34936" i="14"/>
  <c r="C34935" i="14"/>
  <c r="C34934" i="14"/>
  <c r="C34933" i="14"/>
  <c r="C34932" i="14"/>
  <c r="C34931" i="14"/>
  <c r="C34930" i="14"/>
  <c r="C34929" i="14"/>
  <c r="C34928" i="14"/>
  <c r="C34927" i="14"/>
  <c r="C34926" i="14"/>
  <c r="C34925" i="14"/>
  <c r="C34924" i="14"/>
  <c r="C34923" i="14"/>
  <c r="C34922" i="14"/>
  <c r="C34921" i="14"/>
  <c r="C34920" i="14"/>
  <c r="C34919" i="14"/>
  <c r="C34918" i="14"/>
  <c r="C34917" i="14"/>
  <c r="C34916" i="14"/>
  <c r="C34915" i="14"/>
  <c r="C34914" i="14"/>
  <c r="C34913" i="14"/>
  <c r="C34912" i="14"/>
  <c r="C34911" i="14"/>
  <c r="C34910" i="14"/>
  <c r="C34909" i="14"/>
  <c r="C34908" i="14"/>
  <c r="C34907" i="14"/>
  <c r="C34906" i="14"/>
  <c r="C34905" i="14"/>
  <c r="C34904" i="14"/>
  <c r="C34903" i="14"/>
  <c r="C34902" i="14"/>
  <c r="C34901" i="14"/>
  <c r="C34900" i="14"/>
  <c r="C34899" i="14"/>
  <c r="C34898" i="14"/>
  <c r="C34897" i="14"/>
  <c r="C34896" i="14"/>
  <c r="C34895" i="14"/>
  <c r="C34894" i="14"/>
  <c r="C34893" i="14"/>
  <c r="C34892" i="14"/>
  <c r="C34891" i="14"/>
  <c r="C34890" i="14"/>
  <c r="C34889" i="14"/>
  <c r="C34888" i="14"/>
  <c r="C34887" i="14"/>
  <c r="C34886" i="14"/>
  <c r="C34885" i="14"/>
  <c r="C34884" i="14"/>
  <c r="C34883" i="14"/>
  <c r="C34882" i="14"/>
  <c r="C34881" i="14"/>
  <c r="C34880" i="14"/>
  <c r="C34879" i="14"/>
  <c r="C34878" i="14"/>
  <c r="C34877" i="14"/>
  <c r="C34876" i="14"/>
  <c r="C34875" i="14"/>
  <c r="C34874" i="14"/>
  <c r="C34873" i="14"/>
  <c r="C34872" i="14"/>
  <c r="C34871" i="14"/>
  <c r="C34870" i="14"/>
  <c r="C34869" i="14"/>
  <c r="C34868" i="14"/>
  <c r="C34867" i="14"/>
  <c r="C34866" i="14"/>
  <c r="C34865" i="14"/>
  <c r="C34864" i="14"/>
  <c r="C34863" i="14"/>
  <c r="C34862" i="14"/>
  <c r="C34861" i="14"/>
  <c r="C34860" i="14"/>
  <c r="C34859" i="14"/>
  <c r="C34858" i="14"/>
  <c r="C34857" i="14"/>
  <c r="C34856" i="14"/>
  <c r="C34855" i="14"/>
  <c r="C34854" i="14"/>
  <c r="C34853" i="14"/>
  <c r="C34852" i="14"/>
  <c r="C34851" i="14"/>
  <c r="C34850" i="14"/>
  <c r="C34849" i="14"/>
  <c r="C34848" i="14"/>
  <c r="C34847" i="14"/>
  <c r="C34846" i="14"/>
  <c r="C34845" i="14"/>
  <c r="C34844" i="14"/>
  <c r="C34843" i="14"/>
  <c r="C34842" i="14"/>
  <c r="C34841" i="14"/>
  <c r="C34840" i="14"/>
  <c r="C34839" i="14"/>
  <c r="C34838" i="14"/>
  <c r="C34837" i="14"/>
  <c r="C34836" i="14"/>
  <c r="C34835" i="14"/>
  <c r="C34834" i="14"/>
  <c r="C34833" i="14"/>
  <c r="C34832" i="14"/>
  <c r="C34831" i="14"/>
  <c r="C34830" i="14"/>
  <c r="C34829" i="14"/>
  <c r="C34828" i="14"/>
  <c r="C34827" i="14"/>
  <c r="C34826" i="14"/>
  <c r="C34825" i="14"/>
  <c r="C34824" i="14"/>
  <c r="C34823" i="14"/>
  <c r="C34822" i="14"/>
  <c r="C34821" i="14"/>
  <c r="C34820" i="14"/>
  <c r="C34819" i="14"/>
  <c r="C34818" i="14"/>
  <c r="C34817" i="14"/>
  <c r="C34816" i="14"/>
  <c r="C34815" i="14"/>
  <c r="C34814" i="14"/>
  <c r="C34813" i="14"/>
  <c r="C34812" i="14"/>
  <c r="C34811" i="14"/>
  <c r="C34810" i="14"/>
  <c r="C34809" i="14"/>
  <c r="C34808" i="14"/>
  <c r="C34807" i="14"/>
  <c r="C34806" i="14"/>
  <c r="C34805" i="14"/>
  <c r="C34804" i="14"/>
  <c r="C34803" i="14"/>
  <c r="C34802" i="14"/>
  <c r="C34801" i="14"/>
  <c r="C34800" i="14"/>
  <c r="C34799" i="14"/>
  <c r="C34798" i="14"/>
  <c r="C34797" i="14"/>
  <c r="C34796" i="14"/>
  <c r="C34795" i="14"/>
  <c r="C34794" i="14"/>
  <c r="C34793" i="14"/>
  <c r="C34792" i="14"/>
  <c r="C34791" i="14"/>
  <c r="C34790" i="14"/>
  <c r="C34789" i="14"/>
  <c r="C34788" i="14"/>
  <c r="C34787" i="14"/>
  <c r="C34786" i="14"/>
  <c r="C34785" i="14"/>
  <c r="C34784" i="14"/>
  <c r="C34783" i="14"/>
  <c r="C34782" i="14"/>
  <c r="C34781" i="14"/>
  <c r="C34780" i="14"/>
  <c r="C34779" i="14"/>
  <c r="C34778" i="14"/>
  <c r="C34777" i="14"/>
  <c r="C34776" i="14"/>
  <c r="C34775" i="14"/>
  <c r="C34774" i="14"/>
  <c r="C34773" i="14"/>
  <c r="C34772" i="14"/>
  <c r="C34771" i="14"/>
  <c r="C34770" i="14"/>
  <c r="C34769" i="14"/>
  <c r="C34768" i="14"/>
  <c r="C34767" i="14"/>
  <c r="C34766" i="14"/>
  <c r="C34765" i="14"/>
  <c r="C34764" i="14"/>
  <c r="C34763" i="14"/>
  <c r="C34762" i="14"/>
  <c r="C34761" i="14"/>
  <c r="C34760" i="14"/>
  <c r="C34759" i="14"/>
  <c r="C34758" i="14"/>
  <c r="C34757" i="14"/>
  <c r="C34756" i="14"/>
  <c r="C34755" i="14"/>
  <c r="C34754" i="14"/>
  <c r="C34753" i="14"/>
  <c r="C34752" i="14"/>
  <c r="C34751" i="14"/>
  <c r="C34750" i="14"/>
  <c r="C34749" i="14"/>
  <c r="C34748" i="14"/>
  <c r="C34747" i="14"/>
  <c r="C34746" i="14"/>
  <c r="C34745" i="14"/>
  <c r="C34744" i="14"/>
  <c r="C34743" i="14"/>
  <c r="C34742" i="14"/>
  <c r="C34741" i="14"/>
  <c r="C34740" i="14"/>
  <c r="C34739" i="14"/>
  <c r="C34738" i="14"/>
  <c r="C34737" i="14"/>
  <c r="C34736" i="14"/>
  <c r="C34735" i="14"/>
  <c r="C34734" i="14"/>
  <c r="C34733" i="14"/>
  <c r="C34732" i="14"/>
  <c r="C34731" i="14"/>
  <c r="C34730" i="14"/>
  <c r="C34729" i="14"/>
  <c r="C34728" i="14"/>
  <c r="C34727" i="14"/>
  <c r="C34726" i="14"/>
  <c r="C34725" i="14"/>
  <c r="C34724" i="14"/>
  <c r="C34723" i="14"/>
  <c r="C34722" i="14"/>
  <c r="C34721" i="14"/>
  <c r="C34720" i="14"/>
  <c r="C34719" i="14"/>
  <c r="C34718" i="14"/>
  <c r="C34717" i="14"/>
  <c r="C34716" i="14"/>
  <c r="C34715" i="14"/>
  <c r="C34714" i="14"/>
  <c r="C34713" i="14"/>
  <c r="C34712" i="14"/>
  <c r="C34711" i="14"/>
  <c r="C34710" i="14"/>
  <c r="C34709" i="14"/>
  <c r="C34708" i="14"/>
  <c r="C34707" i="14"/>
  <c r="C34706" i="14"/>
  <c r="C34705" i="14"/>
  <c r="C34704" i="14"/>
  <c r="C34703" i="14"/>
  <c r="C34702" i="14"/>
  <c r="C34701" i="14"/>
  <c r="C34700" i="14"/>
  <c r="C34699" i="14"/>
  <c r="C34698" i="14"/>
  <c r="C34697" i="14"/>
  <c r="C34696" i="14"/>
  <c r="C34695" i="14"/>
  <c r="C34694" i="14"/>
  <c r="C34693" i="14"/>
  <c r="C34692" i="14"/>
  <c r="C34691" i="14"/>
  <c r="C34690" i="14"/>
  <c r="C34689" i="14"/>
  <c r="C34688" i="14"/>
  <c r="C34687" i="14"/>
  <c r="C34686" i="14"/>
  <c r="C34685" i="14"/>
  <c r="C34684" i="14"/>
  <c r="C34683" i="14"/>
  <c r="C34682" i="14"/>
  <c r="C34681" i="14"/>
  <c r="C34680" i="14"/>
  <c r="C34679" i="14"/>
  <c r="C34678" i="14"/>
  <c r="C34677" i="14"/>
  <c r="C34676" i="14"/>
  <c r="C34675" i="14"/>
  <c r="C34674" i="14"/>
  <c r="C34673" i="14"/>
  <c r="C34672" i="14"/>
  <c r="C34671" i="14"/>
  <c r="C34670" i="14"/>
  <c r="C34669" i="14"/>
  <c r="C34668" i="14"/>
  <c r="C34667" i="14"/>
  <c r="C34666" i="14"/>
  <c r="C34665" i="14"/>
  <c r="C34664" i="14"/>
  <c r="C34663" i="14"/>
  <c r="C34662" i="14"/>
  <c r="C34661" i="14"/>
  <c r="C34660" i="14"/>
  <c r="C34659" i="14"/>
  <c r="C34658" i="14"/>
  <c r="C34657" i="14"/>
  <c r="C34656" i="14"/>
  <c r="C34655" i="14"/>
  <c r="C34654" i="14"/>
  <c r="C34653" i="14"/>
  <c r="C34652" i="14"/>
  <c r="C34651" i="14"/>
  <c r="C34650" i="14"/>
  <c r="C34649" i="14"/>
  <c r="C34648" i="14"/>
  <c r="C34647" i="14"/>
  <c r="C34646" i="14"/>
  <c r="C34645" i="14"/>
  <c r="C34644" i="14"/>
  <c r="C34643" i="14"/>
  <c r="C34642" i="14"/>
  <c r="C34641" i="14"/>
  <c r="C34640" i="14"/>
  <c r="C34639" i="14"/>
  <c r="C34638" i="14"/>
  <c r="C34637" i="14"/>
  <c r="C34636" i="14"/>
  <c r="C34635" i="14"/>
  <c r="C34634" i="14"/>
  <c r="C34633" i="14"/>
  <c r="C34632" i="14"/>
  <c r="C34631" i="14"/>
  <c r="C34630" i="14"/>
  <c r="C34629" i="14"/>
  <c r="C34628" i="14"/>
  <c r="C34627" i="14"/>
  <c r="C34626" i="14"/>
  <c r="C34625" i="14"/>
  <c r="C34624" i="14"/>
  <c r="C34623" i="14"/>
  <c r="C34622" i="14"/>
  <c r="C34621" i="14"/>
  <c r="C34620" i="14"/>
  <c r="C34619" i="14"/>
  <c r="C34618" i="14"/>
  <c r="C34617" i="14"/>
  <c r="C34616" i="14"/>
  <c r="C34615" i="14"/>
  <c r="C34614" i="14"/>
  <c r="C34613" i="14"/>
  <c r="C34612" i="14"/>
  <c r="C34611" i="14"/>
  <c r="C34610" i="14"/>
  <c r="C34609" i="14"/>
  <c r="C34608" i="14"/>
  <c r="C34607" i="14"/>
  <c r="C34606" i="14"/>
  <c r="C34605" i="14"/>
  <c r="C34604" i="14"/>
  <c r="C34603" i="14"/>
  <c r="C34602" i="14"/>
  <c r="C34601" i="14"/>
  <c r="C34600" i="14"/>
  <c r="C34599" i="14"/>
  <c r="C34598" i="14"/>
  <c r="C34597" i="14"/>
  <c r="C34596" i="14"/>
  <c r="C34595" i="14"/>
  <c r="C34594" i="14"/>
  <c r="C34593" i="14"/>
  <c r="C34592" i="14"/>
  <c r="C34591" i="14"/>
  <c r="C34590" i="14"/>
  <c r="C34589" i="14"/>
  <c r="C34588" i="14"/>
  <c r="C34587" i="14"/>
  <c r="C34586" i="14"/>
  <c r="C34585" i="14"/>
  <c r="C34584" i="14"/>
  <c r="C34583" i="14"/>
  <c r="C34582" i="14"/>
  <c r="C34581" i="14"/>
  <c r="C34580" i="14"/>
  <c r="C34579" i="14"/>
  <c r="C34578" i="14"/>
  <c r="C34577" i="14"/>
  <c r="C34576" i="14"/>
  <c r="C34575" i="14"/>
  <c r="C34574" i="14"/>
  <c r="C34573" i="14"/>
  <c r="C34572" i="14"/>
  <c r="C34571" i="14"/>
  <c r="C34570" i="14"/>
  <c r="C34569" i="14"/>
  <c r="C34568" i="14"/>
  <c r="C34567" i="14"/>
  <c r="C34566" i="14"/>
  <c r="C34565" i="14"/>
  <c r="C34564" i="14"/>
  <c r="C34563" i="14"/>
  <c r="C34562" i="14"/>
  <c r="C34561" i="14"/>
  <c r="C34560" i="14"/>
  <c r="C34559" i="14"/>
  <c r="C34558" i="14"/>
  <c r="C34557" i="14"/>
  <c r="C34556" i="14"/>
  <c r="C34555" i="14"/>
  <c r="C34554" i="14"/>
  <c r="C34553" i="14"/>
  <c r="C34552" i="14"/>
  <c r="C34551" i="14"/>
  <c r="C34550" i="14"/>
  <c r="C34549" i="14"/>
  <c r="C34548" i="14"/>
  <c r="C34547" i="14"/>
  <c r="C34546" i="14"/>
  <c r="C34545" i="14"/>
  <c r="C34544" i="14"/>
  <c r="C34543" i="14"/>
  <c r="C34542" i="14"/>
  <c r="C34541" i="14"/>
  <c r="C34540" i="14"/>
  <c r="C34539" i="14"/>
  <c r="C34538" i="14"/>
  <c r="C34537" i="14"/>
  <c r="C34536" i="14"/>
  <c r="C34535" i="14"/>
  <c r="C34534" i="14"/>
  <c r="C34533" i="14"/>
  <c r="C34532" i="14"/>
  <c r="C34531" i="14"/>
  <c r="C34530" i="14"/>
  <c r="C34529" i="14"/>
  <c r="C34528" i="14"/>
  <c r="C34527" i="14"/>
  <c r="C34526" i="14"/>
  <c r="C34525" i="14"/>
  <c r="C34524" i="14"/>
  <c r="C34523" i="14"/>
  <c r="C34522" i="14"/>
  <c r="C34521" i="14"/>
  <c r="C34520" i="14"/>
  <c r="C34519" i="14"/>
  <c r="C34518" i="14"/>
  <c r="C34517" i="14"/>
  <c r="C34516" i="14"/>
  <c r="C34515" i="14"/>
  <c r="C34514" i="14"/>
  <c r="C34513" i="14"/>
  <c r="C34512" i="14"/>
  <c r="C34511" i="14"/>
  <c r="C34510" i="14"/>
  <c r="C34509" i="14"/>
  <c r="C34508" i="14"/>
  <c r="C34507" i="14"/>
  <c r="C34506" i="14"/>
  <c r="C34505" i="14"/>
  <c r="C34504" i="14"/>
  <c r="C34503" i="14"/>
  <c r="C34502" i="14"/>
  <c r="C34501" i="14"/>
  <c r="C34500" i="14"/>
  <c r="C34499" i="14"/>
  <c r="C34498" i="14"/>
  <c r="C34497" i="14"/>
  <c r="C34496" i="14"/>
  <c r="C34495" i="14"/>
  <c r="C34494" i="14"/>
  <c r="C34493" i="14"/>
  <c r="C34492" i="14"/>
  <c r="C34491" i="14"/>
  <c r="C34490" i="14"/>
  <c r="C34489" i="14"/>
  <c r="C34488" i="14"/>
  <c r="C34487" i="14"/>
  <c r="C34486" i="14"/>
  <c r="C34485" i="14"/>
  <c r="C34484" i="14"/>
  <c r="C34483" i="14"/>
  <c r="C34482" i="14"/>
  <c r="C34481" i="14"/>
  <c r="C34480" i="14"/>
  <c r="C34479" i="14"/>
  <c r="C34478" i="14"/>
  <c r="C34477" i="14"/>
  <c r="C34476" i="14"/>
  <c r="C34475" i="14"/>
  <c r="C34474" i="14"/>
  <c r="C34473" i="14"/>
  <c r="C34472" i="14"/>
  <c r="C34471" i="14"/>
  <c r="C34470" i="14"/>
  <c r="C34469" i="14"/>
  <c r="C34468" i="14"/>
  <c r="C34467" i="14"/>
  <c r="C34466" i="14"/>
  <c r="C34465" i="14"/>
  <c r="C34464" i="14"/>
  <c r="C34463" i="14"/>
  <c r="C34462" i="14"/>
  <c r="C34461" i="14"/>
  <c r="C34460" i="14"/>
  <c r="C34459" i="14"/>
  <c r="C34458" i="14"/>
  <c r="C34457" i="14"/>
  <c r="C34456" i="14"/>
  <c r="C34455" i="14"/>
  <c r="C34454" i="14"/>
  <c r="C34453" i="14"/>
  <c r="C34452" i="14"/>
  <c r="C34451" i="14"/>
  <c r="C34450" i="14"/>
  <c r="C34449" i="14"/>
  <c r="C34448" i="14"/>
  <c r="C34447" i="14"/>
  <c r="C34446" i="14"/>
  <c r="C34445" i="14"/>
  <c r="C34444" i="14"/>
  <c r="C34443" i="14"/>
  <c r="C34442" i="14"/>
  <c r="C34441" i="14"/>
  <c r="C34440" i="14"/>
  <c r="C34439" i="14"/>
  <c r="C34438" i="14"/>
  <c r="C34437" i="14"/>
  <c r="C34436" i="14"/>
  <c r="C34435" i="14"/>
  <c r="C34434" i="14"/>
  <c r="C34433" i="14"/>
  <c r="C34432" i="14"/>
  <c r="C34431" i="14"/>
  <c r="C34430" i="14"/>
  <c r="C34429" i="14"/>
  <c r="C34428" i="14"/>
  <c r="C34427" i="14"/>
  <c r="C34426" i="14"/>
  <c r="C34425" i="14"/>
  <c r="C34424" i="14"/>
  <c r="C34423" i="14"/>
  <c r="C34422" i="14"/>
  <c r="C34421" i="14"/>
  <c r="C34420" i="14"/>
  <c r="C34419" i="14"/>
  <c r="C34418" i="14"/>
  <c r="C34417" i="14"/>
  <c r="C34416" i="14"/>
  <c r="C34415" i="14"/>
  <c r="C34414" i="14"/>
  <c r="C34413" i="14"/>
  <c r="C34412" i="14"/>
  <c r="C34411" i="14"/>
  <c r="C34410" i="14"/>
  <c r="C34409" i="14"/>
  <c r="C34408" i="14"/>
  <c r="C34407" i="14"/>
  <c r="C34406" i="14"/>
  <c r="C34405" i="14"/>
  <c r="C34404" i="14"/>
  <c r="C34403" i="14"/>
  <c r="C34402" i="14"/>
  <c r="C34401" i="14"/>
  <c r="C34400" i="14"/>
  <c r="C34399" i="14"/>
  <c r="C34398" i="14"/>
  <c r="C34397" i="14"/>
  <c r="C34396" i="14"/>
  <c r="C34395" i="14"/>
  <c r="C34394" i="14"/>
  <c r="C34393" i="14"/>
  <c r="C34392" i="14"/>
  <c r="C34391" i="14"/>
  <c r="C34390" i="14"/>
  <c r="C34389" i="14"/>
  <c r="C34388" i="14"/>
  <c r="C34387" i="14"/>
  <c r="C34386" i="14"/>
  <c r="C34385" i="14"/>
  <c r="C34384" i="14"/>
  <c r="C34383" i="14"/>
  <c r="C34382" i="14"/>
  <c r="C34381" i="14"/>
  <c r="C34380" i="14"/>
  <c r="C34379" i="14"/>
  <c r="C34378" i="14"/>
  <c r="C34377" i="14"/>
  <c r="C34376" i="14"/>
  <c r="C34375" i="14"/>
  <c r="C34374" i="14"/>
  <c r="C34373" i="14"/>
  <c r="C34372" i="14"/>
  <c r="C34371" i="14"/>
  <c r="C34370" i="14"/>
  <c r="C34369" i="14"/>
  <c r="C34368" i="14"/>
  <c r="C34367" i="14"/>
  <c r="C34366" i="14"/>
  <c r="C34365" i="14"/>
  <c r="C34364" i="14"/>
  <c r="C34363" i="14"/>
  <c r="C34362" i="14"/>
  <c r="C34361" i="14"/>
  <c r="C34360" i="14"/>
  <c r="C34359" i="14"/>
  <c r="C34358" i="14"/>
  <c r="C34357" i="14"/>
  <c r="C34356" i="14"/>
  <c r="C34355" i="14"/>
  <c r="C34354" i="14"/>
  <c r="C34353" i="14"/>
  <c r="C34352" i="14"/>
  <c r="C34351" i="14"/>
  <c r="C34350" i="14"/>
  <c r="C34349" i="14"/>
  <c r="C34348" i="14"/>
  <c r="C34347" i="14"/>
  <c r="C34346" i="14"/>
  <c r="C34345" i="14"/>
  <c r="C34344" i="14"/>
  <c r="C34343" i="14"/>
  <c r="C34342" i="14"/>
  <c r="C34341" i="14"/>
  <c r="C34340" i="14"/>
  <c r="C34339" i="14"/>
  <c r="C34338" i="14"/>
  <c r="C34337" i="14"/>
  <c r="C34336" i="14"/>
  <c r="C34335" i="14"/>
  <c r="C34334" i="14"/>
  <c r="C34333" i="14"/>
  <c r="C34332" i="14"/>
  <c r="C34331" i="14"/>
  <c r="C34330" i="14"/>
  <c r="C34329" i="14"/>
  <c r="C34328" i="14"/>
  <c r="C34327" i="14"/>
  <c r="C34326" i="14"/>
  <c r="C34325" i="14"/>
  <c r="C34324" i="14"/>
  <c r="C34323" i="14"/>
  <c r="C34322" i="14"/>
  <c r="C34321" i="14"/>
  <c r="C34320" i="14"/>
  <c r="C34319" i="14"/>
  <c r="C34318" i="14"/>
  <c r="C34317" i="14"/>
  <c r="C34316" i="14"/>
  <c r="C34315" i="14"/>
  <c r="C34314" i="14"/>
  <c r="C34313" i="14"/>
  <c r="C34312" i="14"/>
  <c r="C34311" i="14"/>
  <c r="C34310" i="14"/>
  <c r="C34309" i="14"/>
  <c r="C34308" i="14"/>
  <c r="C34307" i="14"/>
  <c r="C34306" i="14"/>
  <c r="C34305" i="14"/>
  <c r="C34304" i="14"/>
  <c r="C34303" i="14"/>
  <c r="C34302" i="14"/>
  <c r="C34301" i="14"/>
  <c r="C34300" i="14"/>
  <c r="C34299" i="14"/>
  <c r="C34298" i="14"/>
  <c r="C34297" i="14"/>
  <c r="C34296" i="14"/>
  <c r="C34295" i="14"/>
  <c r="C34294" i="14"/>
  <c r="C34293" i="14"/>
  <c r="C34292" i="14"/>
  <c r="C34291" i="14"/>
  <c r="C34290" i="14"/>
  <c r="C34289" i="14"/>
  <c r="C34288" i="14"/>
  <c r="C34287" i="14"/>
  <c r="C34286" i="14"/>
  <c r="C34285" i="14"/>
  <c r="C34284" i="14"/>
  <c r="C34283" i="14"/>
  <c r="C34282" i="14"/>
  <c r="C34281" i="14"/>
  <c r="C34280" i="14"/>
  <c r="C34279" i="14"/>
  <c r="C34278" i="14"/>
  <c r="C34277" i="14"/>
  <c r="C34276" i="14"/>
  <c r="C34275" i="14"/>
  <c r="C34274" i="14"/>
  <c r="C34273" i="14"/>
  <c r="C34272" i="14"/>
  <c r="C34271" i="14"/>
  <c r="C34270" i="14"/>
  <c r="C34269" i="14"/>
  <c r="C34268" i="14"/>
  <c r="C34267" i="14"/>
  <c r="C34266" i="14"/>
  <c r="C34265" i="14"/>
  <c r="C34264" i="14"/>
  <c r="C34263" i="14"/>
  <c r="C34262" i="14"/>
  <c r="C34261" i="14"/>
  <c r="C34260" i="14"/>
  <c r="C34259" i="14"/>
  <c r="C34258" i="14"/>
  <c r="C34257" i="14"/>
  <c r="C34256" i="14"/>
  <c r="C34255" i="14"/>
  <c r="C34254" i="14"/>
  <c r="C34253" i="14"/>
  <c r="C34252" i="14"/>
  <c r="C34251" i="14"/>
  <c r="C34250" i="14"/>
  <c r="C34249" i="14"/>
  <c r="C34248" i="14"/>
  <c r="C34247" i="14"/>
  <c r="C34246" i="14"/>
  <c r="C34245" i="14"/>
  <c r="C34244" i="14"/>
  <c r="C34243" i="14"/>
  <c r="C34242" i="14"/>
  <c r="C34241" i="14"/>
  <c r="C34240" i="14"/>
  <c r="C34239" i="14"/>
  <c r="C34238" i="14"/>
  <c r="C34237" i="14"/>
  <c r="C34236" i="14"/>
  <c r="C34235" i="14"/>
  <c r="C34234" i="14"/>
  <c r="C34233" i="14"/>
  <c r="C34232" i="14"/>
  <c r="C34231" i="14"/>
  <c r="C34230" i="14"/>
  <c r="C34229" i="14"/>
  <c r="C34228" i="14"/>
  <c r="C34227" i="14"/>
  <c r="C34226" i="14"/>
  <c r="C34225" i="14"/>
  <c r="C34224" i="14"/>
  <c r="C34223" i="14"/>
  <c r="C34222" i="14"/>
  <c r="C34221" i="14"/>
  <c r="C34220" i="14"/>
  <c r="C34219" i="14"/>
  <c r="C34218" i="14"/>
  <c r="C34217" i="14"/>
  <c r="C34216" i="14"/>
  <c r="C34215" i="14"/>
  <c r="C34214" i="14"/>
  <c r="C34213" i="14"/>
  <c r="C34212" i="14"/>
  <c r="C34211" i="14"/>
  <c r="C34210" i="14"/>
  <c r="C34209" i="14"/>
  <c r="C34208" i="14"/>
  <c r="C34207" i="14"/>
  <c r="C34206" i="14"/>
  <c r="C34205" i="14"/>
  <c r="C34204" i="14"/>
  <c r="C34203" i="14"/>
  <c r="C34202" i="14"/>
  <c r="C34201" i="14"/>
  <c r="C34200" i="14"/>
  <c r="C34199" i="14"/>
  <c r="C34198" i="14"/>
  <c r="C34197" i="14"/>
  <c r="C34196" i="14"/>
  <c r="C34195" i="14"/>
  <c r="C34194" i="14"/>
  <c r="C34193" i="14"/>
  <c r="C34192" i="14"/>
  <c r="C34191" i="14"/>
  <c r="C34190" i="14"/>
  <c r="C34189" i="14"/>
  <c r="C34188" i="14"/>
  <c r="C34187" i="14"/>
  <c r="C34186" i="14"/>
  <c r="C34185" i="14"/>
  <c r="C34184" i="14"/>
  <c r="C34183" i="14"/>
  <c r="C34182" i="14"/>
  <c r="C34181" i="14"/>
  <c r="C34180" i="14"/>
  <c r="C34179" i="14"/>
  <c r="C34178" i="14"/>
  <c r="C34177" i="14"/>
  <c r="C34176" i="14"/>
  <c r="C34175" i="14"/>
  <c r="C34174" i="14"/>
  <c r="C34173" i="14"/>
  <c r="C34172" i="14"/>
  <c r="C34171" i="14"/>
  <c r="C34170" i="14"/>
  <c r="C34169" i="14"/>
  <c r="C34168" i="14"/>
  <c r="C34167" i="14"/>
  <c r="C34166" i="14"/>
  <c r="C34165" i="14"/>
  <c r="C34164" i="14"/>
  <c r="C34163" i="14"/>
  <c r="C34162" i="14"/>
  <c r="C34161" i="14"/>
  <c r="C34160" i="14"/>
  <c r="C34159" i="14"/>
  <c r="C34158" i="14"/>
  <c r="C34157" i="14"/>
  <c r="C34156" i="14"/>
  <c r="C34155" i="14"/>
  <c r="C34154" i="14"/>
  <c r="C34153" i="14"/>
  <c r="C34152" i="14"/>
  <c r="C34151" i="14"/>
  <c r="C34150" i="14"/>
  <c r="C34149" i="14"/>
  <c r="C34148" i="14"/>
  <c r="C34147" i="14"/>
  <c r="C34146" i="14"/>
  <c r="C34145" i="14"/>
  <c r="C34144" i="14"/>
  <c r="C34143" i="14"/>
  <c r="C34142" i="14"/>
  <c r="C34141" i="14"/>
  <c r="C34140" i="14"/>
  <c r="C34139" i="14"/>
  <c r="C34138" i="14"/>
  <c r="C34137" i="14"/>
  <c r="C34136" i="14"/>
  <c r="C34135" i="14"/>
  <c r="C34134" i="14"/>
  <c r="C34133" i="14"/>
  <c r="C34132" i="14"/>
  <c r="C34131" i="14"/>
  <c r="C34130" i="14"/>
  <c r="C34129" i="14"/>
  <c r="C34128" i="14"/>
  <c r="C34127" i="14"/>
  <c r="C34126" i="14"/>
  <c r="C34125" i="14"/>
  <c r="C34124" i="14"/>
  <c r="C34123" i="14"/>
  <c r="C34122" i="14"/>
  <c r="C34121" i="14"/>
  <c r="C34120" i="14"/>
  <c r="C34119" i="14"/>
  <c r="C34118" i="14"/>
  <c r="C34117" i="14"/>
  <c r="C34116" i="14"/>
  <c r="C34115" i="14"/>
  <c r="C34114" i="14"/>
  <c r="C34113" i="14"/>
  <c r="C34112" i="14"/>
  <c r="C34111" i="14"/>
  <c r="C34110" i="14"/>
  <c r="C34109" i="14"/>
  <c r="C34108" i="14"/>
  <c r="C34107" i="14"/>
  <c r="C34106" i="14"/>
  <c r="C34105" i="14"/>
  <c r="C34104" i="14"/>
  <c r="C34103" i="14"/>
  <c r="C34102" i="14"/>
  <c r="C34101" i="14"/>
  <c r="C34100" i="14"/>
  <c r="C34099" i="14"/>
  <c r="C34098" i="14"/>
  <c r="C34097" i="14"/>
  <c r="C34096" i="14"/>
  <c r="C34095" i="14"/>
  <c r="C34094" i="14"/>
  <c r="C34093" i="14"/>
  <c r="C34092" i="14"/>
  <c r="C34091" i="14"/>
  <c r="C34090" i="14"/>
  <c r="C34089" i="14"/>
  <c r="C34088" i="14"/>
  <c r="C34087" i="14"/>
  <c r="C34086" i="14"/>
  <c r="C34085" i="14"/>
  <c r="C34084" i="14"/>
  <c r="C34083" i="14"/>
  <c r="C34082" i="14"/>
  <c r="C34081" i="14"/>
  <c r="C34080" i="14"/>
  <c r="C34079" i="14"/>
  <c r="C34078" i="14"/>
  <c r="C34077" i="14"/>
  <c r="C34076" i="14"/>
  <c r="C34075" i="14"/>
  <c r="C34074" i="14"/>
  <c r="C34073" i="14"/>
  <c r="C34072" i="14"/>
  <c r="C34071" i="14"/>
  <c r="C34070" i="14"/>
  <c r="C34069" i="14"/>
  <c r="C34068" i="14"/>
  <c r="C34067" i="14"/>
  <c r="C34066" i="14"/>
  <c r="C34065" i="14"/>
  <c r="C34064" i="14"/>
  <c r="C34063" i="14"/>
  <c r="C34062" i="14"/>
  <c r="C34061" i="14"/>
  <c r="C34060" i="14"/>
  <c r="C34059" i="14"/>
  <c r="C34058" i="14"/>
  <c r="C34057" i="14"/>
  <c r="C34056" i="14"/>
  <c r="C34055" i="14"/>
  <c r="C34054" i="14"/>
  <c r="C34053" i="14"/>
  <c r="C34052" i="14"/>
  <c r="C34051" i="14"/>
  <c r="C34050" i="14"/>
  <c r="C34049" i="14"/>
  <c r="C34048" i="14"/>
  <c r="C34047" i="14"/>
  <c r="C34046" i="14"/>
  <c r="C34045" i="14"/>
  <c r="C34044" i="14"/>
  <c r="C34043" i="14"/>
  <c r="C34042" i="14"/>
  <c r="C34041" i="14"/>
  <c r="C34040" i="14"/>
  <c r="C34039" i="14"/>
  <c r="C34038" i="14"/>
  <c r="C34037" i="14"/>
  <c r="C34036" i="14"/>
  <c r="C34035" i="14"/>
  <c r="C34034" i="14"/>
  <c r="C34033" i="14"/>
  <c r="C34032" i="14"/>
  <c r="C34031" i="14"/>
  <c r="C34030" i="14"/>
  <c r="C34029" i="14"/>
  <c r="C34028" i="14"/>
  <c r="C34027" i="14"/>
  <c r="C34026" i="14"/>
  <c r="C34025" i="14"/>
  <c r="C34024" i="14"/>
  <c r="C34023" i="14"/>
  <c r="C34022" i="14"/>
  <c r="C34021" i="14"/>
  <c r="C34020" i="14"/>
  <c r="C34019" i="14"/>
  <c r="C34018" i="14"/>
  <c r="C34017" i="14"/>
  <c r="C34016" i="14"/>
  <c r="C34015" i="14"/>
  <c r="C34014" i="14"/>
  <c r="C34013" i="14"/>
  <c r="C34012" i="14"/>
  <c r="C34011" i="14"/>
  <c r="C34010" i="14"/>
  <c r="C34009" i="14"/>
  <c r="C34008" i="14"/>
  <c r="C34007" i="14"/>
  <c r="C34006" i="14"/>
  <c r="C34005" i="14"/>
  <c r="C34004" i="14"/>
  <c r="C34003" i="14"/>
  <c r="C34002" i="14"/>
  <c r="C34001" i="14"/>
  <c r="C34000" i="14"/>
  <c r="C33999" i="14"/>
  <c r="C33998" i="14"/>
  <c r="C33997" i="14"/>
  <c r="C33996" i="14"/>
  <c r="C33995" i="14"/>
  <c r="C33994" i="14"/>
  <c r="C33993" i="14"/>
  <c r="C33992" i="14"/>
  <c r="C33991" i="14"/>
  <c r="C33990" i="14"/>
  <c r="C33989" i="14"/>
  <c r="C33988" i="14"/>
  <c r="C33987" i="14"/>
  <c r="C33986" i="14"/>
  <c r="C33985" i="14"/>
  <c r="C33984" i="14"/>
  <c r="C33983" i="14"/>
  <c r="C33982" i="14"/>
  <c r="C33981" i="14"/>
  <c r="C33980" i="14"/>
  <c r="C33979" i="14"/>
  <c r="C33978" i="14"/>
  <c r="C33977" i="14"/>
  <c r="C33976" i="14"/>
  <c r="C33975" i="14"/>
  <c r="C33974" i="14"/>
  <c r="C33973" i="14"/>
  <c r="C33972" i="14"/>
  <c r="C33971" i="14"/>
  <c r="C33970" i="14"/>
  <c r="C33969" i="14"/>
  <c r="C33968" i="14"/>
  <c r="C33967" i="14"/>
  <c r="C33966" i="14"/>
  <c r="C33965" i="14"/>
  <c r="C33964" i="14"/>
  <c r="C33963" i="14"/>
  <c r="C33962" i="14"/>
  <c r="C33961" i="14"/>
  <c r="C33960" i="14"/>
  <c r="C33959" i="14"/>
  <c r="C33958" i="14"/>
  <c r="C33957" i="14"/>
  <c r="C33956" i="14"/>
  <c r="C33955" i="14"/>
  <c r="C33954" i="14"/>
  <c r="C33953" i="14"/>
  <c r="C33952" i="14"/>
  <c r="C33951" i="14"/>
  <c r="C33950" i="14"/>
  <c r="C33949" i="14"/>
  <c r="C33948" i="14"/>
  <c r="C33947" i="14"/>
  <c r="C33946" i="14"/>
  <c r="C33945" i="14"/>
  <c r="C33944" i="14"/>
  <c r="C33943" i="14"/>
  <c r="C33942" i="14"/>
  <c r="C33941" i="14"/>
  <c r="C33940" i="14"/>
  <c r="C33939" i="14"/>
  <c r="C33938" i="14"/>
  <c r="C33937" i="14"/>
  <c r="C33936" i="14"/>
  <c r="C33935" i="14"/>
  <c r="C33934" i="14"/>
  <c r="C33933" i="14"/>
  <c r="C33932" i="14"/>
  <c r="C33931" i="14"/>
  <c r="C33930" i="14"/>
  <c r="C33929" i="14"/>
  <c r="C33928" i="14"/>
  <c r="C33927" i="14"/>
  <c r="C33926" i="14"/>
  <c r="C33925" i="14"/>
  <c r="C33924" i="14"/>
  <c r="C33923" i="14"/>
  <c r="C33922" i="14"/>
  <c r="C33921" i="14"/>
  <c r="C33920" i="14"/>
  <c r="C33919" i="14"/>
  <c r="C33918" i="14"/>
  <c r="C33917" i="14"/>
  <c r="C33916" i="14"/>
  <c r="C33915" i="14"/>
  <c r="C33914" i="14"/>
  <c r="C33913" i="14"/>
  <c r="C33912" i="14"/>
  <c r="C33911" i="14"/>
  <c r="C33910" i="14"/>
  <c r="C33909" i="14"/>
  <c r="C33908" i="14"/>
  <c r="C33907" i="14"/>
  <c r="C33906" i="14"/>
  <c r="C33905" i="14"/>
  <c r="C33904" i="14"/>
  <c r="C33903" i="14"/>
  <c r="C33902" i="14"/>
  <c r="C33901" i="14"/>
  <c r="C33900" i="14"/>
  <c r="C33899" i="14"/>
  <c r="C33898" i="14"/>
  <c r="C33897" i="14"/>
  <c r="C33896" i="14"/>
  <c r="C33895" i="14"/>
  <c r="C33894" i="14"/>
  <c r="C33893" i="14"/>
  <c r="C33892" i="14"/>
  <c r="C33891" i="14"/>
  <c r="C33890" i="14"/>
  <c r="C33889" i="14"/>
  <c r="C33888" i="14"/>
  <c r="C33887" i="14"/>
  <c r="C33886" i="14"/>
  <c r="C33885" i="14"/>
  <c r="C33884" i="14"/>
  <c r="C33883" i="14"/>
  <c r="C33882" i="14"/>
  <c r="C33881" i="14"/>
  <c r="C33880" i="14"/>
  <c r="C33879" i="14"/>
  <c r="C33878" i="14"/>
  <c r="C33877" i="14"/>
  <c r="C33876" i="14"/>
  <c r="C33875" i="14"/>
  <c r="C33874" i="14"/>
  <c r="C33873" i="14"/>
  <c r="C33872" i="14"/>
  <c r="C33871" i="14"/>
  <c r="C33870" i="14"/>
  <c r="C33869" i="14"/>
  <c r="C33868" i="14"/>
  <c r="C33867" i="14"/>
  <c r="C33866" i="14"/>
  <c r="C33865" i="14"/>
  <c r="C33864" i="14"/>
  <c r="C33863" i="14"/>
  <c r="C33862" i="14"/>
  <c r="C33861" i="14"/>
  <c r="C33860" i="14"/>
  <c r="C33859" i="14"/>
  <c r="C33858" i="14"/>
  <c r="C33857" i="14"/>
  <c r="C33856" i="14"/>
  <c r="C33855" i="14"/>
  <c r="C33854" i="14"/>
  <c r="C33853" i="14"/>
  <c r="C33852" i="14"/>
  <c r="C33851" i="14"/>
  <c r="C33850" i="14"/>
  <c r="C33849" i="14"/>
  <c r="C33848" i="14"/>
  <c r="C33847" i="14"/>
  <c r="C33846" i="14"/>
  <c r="C33845" i="14"/>
  <c r="C33844" i="14"/>
  <c r="C33843" i="14"/>
  <c r="C33842" i="14"/>
  <c r="C33841" i="14"/>
  <c r="C33840" i="14"/>
  <c r="C33839" i="14"/>
  <c r="C33838" i="14"/>
  <c r="C33837" i="14"/>
  <c r="C33836" i="14"/>
  <c r="C33835" i="14"/>
  <c r="C33834" i="14"/>
  <c r="C33833" i="14"/>
  <c r="C33832" i="14"/>
  <c r="C33831" i="14"/>
  <c r="C33830" i="14"/>
  <c r="C33829" i="14"/>
  <c r="C33828" i="14"/>
  <c r="C33827" i="14"/>
  <c r="C33826" i="14"/>
  <c r="C33825" i="14"/>
  <c r="C33824" i="14"/>
  <c r="C33823" i="14"/>
  <c r="C33822" i="14"/>
  <c r="C33821" i="14"/>
  <c r="C33820" i="14"/>
  <c r="C33819" i="14"/>
  <c r="C33818" i="14"/>
  <c r="C33817" i="14"/>
  <c r="C33816" i="14"/>
  <c r="C33815" i="14"/>
  <c r="C33814" i="14"/>
  <c r="C33813" i="14"/>
  <c r="C33812" i="14"/>
  <c r="C33811" i="14"/>
  <c r="C33810" i="14"/>
  <c r="C33809" i="14"/>
  <c r="C33808" i="14"/>
  <c r="C33807" i="14"/>
  <c r="C33806" i="14"/>
  <c r="C33805" i="14"/>
  <c r="C33804" i="14"/>
  <c r="C33803" i="14"/>
  <c r="C33802" i="14"/>
  <c r="C33801" i="14"/>
  <c r="C33800" i="14"/>
  <c r="C33799" i="14"/>
  <c r="C33798" i="14"/>
  <c r="C33797" i="14"/>
  <c r="C33796" i="14"/>
  <c r="C33795" i="14"/>
  <c r="C33794" i="14"/>
  <c r="C33793" i="14"/>
  <c r="C33792" i="14"/>
  <c r="C33791" i="14"/>
  <c r="C33790" i="14"/>
  <c r="C33789" i="14"/>
  <c r="C33788" i="14"/>
  <c r="C33787" i="14"/>
  <c r="C33786" i="14"/>
  <c r="C33785" i="14"/>
  <c r="C33784" i="14"/>
  <c r="C33783" i="14"/>
  <c r="C33782" i="14"/>
  <c r="C33781" i="14"/>
  <c r="C33780" i="14"/>
  <c r="C33779" i="14"/>
  <c r="C33778" i="14"/>
  <c r="C33777" i="14"/>
  <c r="C33776" i="14"/>
  <c r="C33775" i="14"/>
  <c r="C33774" i="14"/>
  <c r="C33773" i="14"/>
  <c r="C33772" i="14"/>
  <c r="C33771" i="14"/>
  <c r="C33770" i="14"/>
  <c r="C33769" i="14"/>
  <c r="C33768" i="14"/>
  <c r="C33767" i="14"/>
  <c r="C33766" i="14"/>
  <c r="C33765" i="14"/>
  <c r="C33764" i="14"/>
  <c r="C33763" i="14"/>
  <c r="C33762" i="14"/>
  <c r="C33761" i="14"/>
  <c r="C33760" i="14"/>
  <c r="C33759" i="14"/>
  <c r="C33758" i="14"/>
  <c r="C33757" i="14"/>
  <c r="C33756" i="14"/>
  <c r="C33755" i="14"/>
  <c r="C33754" i="14"/>
  <c r="C33753" i="14"/>
  <c r="C33752" i="14"/>
  <c r="C33751" i="14"/>
  <c r="C33750" i="14"/>
  <c r="C33749" i="14"/>
  <c r="C33748" i="14"/>
  <c r="C33747" i="14"/>
  <c r="C33746" i="14"/>
  <c r="C33745" i="14"/>
  <c r="C33744" i="14"/>
  <c r="C33743" i="14"/>
  <c r="C33742" i="14"/>
  <c r="C33741" i="14"/>
  <c r="C33740" i="14"/>
  <c r="C33739" i="14"/>
  <c r="C33738" i="14"/>
  <c r="C33737" i="14"/>
  <c r="C33736" i="14"/>
  <c r="C33735" i="14"/>
  <c r="C33734" i="14"/>
  <c r="C33733" i="14"/>
  <c r="C33732" i="14"/>
  <c r="C33731" i="14"/>
  <c r="C33730" i="14"/>
  <c r="C33729" i="14"/>
  <c r="C33728" i="14"/>
  <c r="C33727" i="14"/>
  <c r="C33726" i="14"/>
  <c r="C33725" i="14"/>
  <c r="C33724" i="14"/>
  <c r="C33723" i="14"/>
  <c r="C33722" i="14"/>
  <c r="C33721" i="14"/>
  <c r="C33720" i="14"/>
  <c r="C33719" i="14"/>
  <c r="C33718" i="14"/>
  <c r="C33717" i="14"/>
  <c r="C33716" i="14"/>
  <c r="C33715" i="14"/>
  <c r="C33714" i="14"/>
  <c r="C33713" i="14"/>
  <c r="C33712" i="14"/>
  <c r="C33711" i="14"/>
  <c r="C33710" i="14"/>
  <c r="C33709" i="14"/>
  <c r="C33708" i="14"/>
  <c r="C33707" i="14"/>
  <c r="C33706" i="14"/>
  <c r="C33705" i="14"/>
  <c r="C33704" i="14"/>
  <c r="C33703" i="14"/>
  <c r="C33702" i="14"/>
  <c r="C33701" i="14"/>
  <c r="C33700" i="14"/>
  <c r="C33699" i="14"/>
  <c r="C33698" i="14"/>
  <c r="C33697" i="14"/>
  <c r="C33696" i="14"/>
  <c r="C33695" i="14"/>
  <c r="C33694" i="14"/>
  <c r="C33693" i="14"/>
  <c r="C33692" i="14"/>
  <c r="C33691" i="14"/>
  <c r="C33690" i="14"/>
  <c r="C33689" i="14"/>
  <c r="C33688" i="14"/>
  <c r="C33687" i="14"/>
  <c r="C33686" i="14"/>
  <c r="C33685" i="14"/>
  <c r="C33684" i="14"/>
  <c r="C33683" i="14"/>
  <c r="C33682" i="14"/>
  <c r="C33681" i="14"/>
  <c r="C33680" i="14"/>
  <c r="C33679" i="14"/>
  <c r="C33678" i="14"/>
  <c r="C33677" i="14"/>
  <c r="C33676" i="14"/>
  <c r="C33675" i="14"/>
  <c r="C33674" i="14"/>
  <c r="C33673" i="14"/>
  <c r="C33672" i="14"/>
  <c r="C33671" i="14"/>
  <c r="C33670" i="14"/>
  <c r="C33669" i="14"/>
  <c r="C33668" i="14"/>
  <c r="C33667" i="14"/>
  <c r="C33666" i="14"/>
  <c r="C33665" i="14"/>
  <c r="C33664" i="14"/>
  <c r="C33663" i="14"/>
  <c r="C33662" i="14"/>
  <c r="C33661" i="14"/>
  <c r="C33660" i="14"/>
  <c r="C33659" i="14"/>
  <c r="C33658" i="14"/>
  <c r="C33657" i="14"/>
  <c r="C33656" i="14"/>
  <c r="C33655" i="14"/>
  <c r="C33654" i="14"/>
  <c r="C33653" i="14"/>
  <c r="C33652" i="14"/>
  <c r="C33651" i="14"/>
  <c r="C33650" i="14"/>
  <c r="C33649" i="14"/>
  <c r="C33648" i="14"/>
  <c r="C33647" i="14"/>
  <c r="C33646" i="14"/>
  <c r="C33645" i="14"/>
  <c r="C33644" i="14"/>
  <c r="C33643" i="14"/>
  <c r="C33642" i="14"/>
  <c r="C33641" i="14"/>
  <c r="C33640" i="14"/>
  <c r="C33639" i="14"/>
  <c r="C33638" i="14"/>
  <c r="C33637" i="14"/>
  <c r="C33636" i="14"/>
  <c r="C33635" i="14"/>
  <c r="C33634" i="14"/>
  <c r="C33633" i="14"/>
  <c r="C33632" i="14"/>
  <c r="C33631" i="14"/>
  <c r="C33630" i="14"/>
  <c r="C33629" i="14"/>
  <c r="C33628" i="14"/>
  <c r="C33627" i="14"/>
  <c r="C33626" i="14"/>
  <c r="C33625" i="14"/>
  <c r="C33624" i="14"/>
  <c r="C33623" i="14"/>
  <c r="C33622" i="14"/>
  <c r="C33621" i="14"/>
  <c r="C33620" i="14"/>
  <c r="C33619" i="14"/>
  <c r="C33618" i="14"/>
  <c r="C33617" i="14"/>
  <c r="C33616" i="14"/>
  <c r="C33615" i="14"/>
  <c r="C33614" i="14"/>
  <c r="C33613" i="14"/>
  <c r="C33612" i="14"/>
  <c r="C33611" i="14"/>
  <c r="C33610" i="14"/>
  <c r="C33609" i="14"/>
  <c r="C33608" i="14"/>
  <c r="C33607" i="14"/>
  <c r="C33606" i="14"/>
  <c r="C33605" i="14"/>
  <c r="C33604" i="14"/>
  <c r="C33603" i="14"/>
  <c r="C33602" i="14"/>
  <c r="C33601" i="14"/>
  <c r="C33600" i="14"/>
  <c r="C33599" i="14"/>
  <c r="C33598" i="14"/>
  <c r="C33597" i="14"/>
  <c r="C33596" i="14"/>
  <c r="C33595" i="14"/>
  <c r="C33594" i="14"/>
  <c r="C33593" i="14"/>
  <c r="C33592" i="14"/>
  <c r="C33591" i="14"/>
  <c r="C33590" i="14"/>
  <c r="C33589" i="14"/>
  <c r="C33588" i="14"/>
  <c r="C33587" i="14"/>
  <c r="C33586" i="14"/>
  <c r="C33585" i="14"/>
  <c r="C33584" i="14"/>
  <c r="C33583" i="14"/>
  <c r="C33582" i="14"/>
  <c r="C33581" i="14"/>
  <c r="C33580" i="14"/>
  <c r="C33579" i="14"/>
  <c r="C33578" i="14"/>
  <c r="C33577" i="14"/>
  <c r="C33576" i="14"/>
  <c r="C33575" i="14"/>
  <c r="C33574" i="14"/>
  <c r="C33573" i="14"/>
  <c r="C33572" i="14"/>
  <c r="C33571" i="14"/>
  <c r="C33570" i="14"/>
  <c r="C33569" i="14"/>
  <c r="C33568" i="14"/>
  <c r="C33567" i="14"/>
  <c r="C33566" i="14"/>
  <c r="C33565" i="14"/>
  <c r="C33564" i="14"/>
  <c r="C33563" i="14"/>
  <c r="C33562" i="14"/>
  <c r="C33561" i="14"/>
  <c r="C33560" i="14"/>
  <c r="C33559" i="14"/>
  <c r="C33558" i="14"/>
  <c r="C33557" i="14"/>
  <c r="C33556" i="14"/>
  <c r="C33555" i="14"/>
  <c r="C33554" i="14"/>
  <c r="C33553" i="14"/>
  <c r="C33552" i="14"/>
  <c r="C33551" i="14"/>
  <c r="C33550" i="14"/>
  <c r="C33549" i="14"/>
  <c r="C33548" i="14"/>
  <c r="C33547" i="14"/>
  <c r="C33546" i="14"/>
  <c r="C33545" i="14"/>
  <c r="C33544" i="14"/>
  <c r="C33543" i="14"/>
  <c r="C33542" i="14"/>
  <c r="C33541" i="14"/>
  <c r="C33540" i="14"/>
  <c r="C33539" i="14"/>
  <c r="C33538" i="14"/>
  <c r="C33537" i="14"/>
  <c r="C33536" i="14"/>
  <c r="C33535" i="14"/>
  <c r="C33534" i="14"/>
  <c r="C33533" i="14"/>
  <c r="C33532" i="14"/>
  <c r="C33531" i="14"/>
  <c r="C33530" i="14"/>
  <c r="C33529" i="14"/>
  <c r="C33528" i="14"/>
  <c r="C33527" i="14"/>
  <c r="C33526" i="14"/>
  <c r="C33525" i="14"/>
  <c r="C33524" i="14"/>
  <c r="C33523" i="14"/>
  <c r="C33522" i="14"/>
  <c r="C33521" i="14"/>
  <c r="C33520" i="14"/>
  <c r="C33519" i="14"/>
  <c r="C33518" i="14"/>
  <c r="C33517" i="14"/>
  <c r="C33516" i="14"/>
  <c r="C33515" i="14"/>
  <c r="C33514" i="14"/>
  <c r="C33513" i="14"/>
  <c r="C33512" i="14"/>
  <c r="C33511" i="14"/>
  <c r="C33510" i="14"/>
  <c r="C33509" i="14"/>
  <c r="C33508" i="14"/>
  <c r="C33507" i="14"/>
  <c r="C33506" i="14"/>
  <c r="C33505" i="14"/>
  <c r="C33504" i="14"/>
  <c r="C33503" i="14"/>
  <c r="C33502" i="14"/>
  <c r="C33501" i="14"/>
  <c r="C33500" i="14"/>
  <c r="C33499" i="14"/>
  <c r="C33498" i="14"/>
  <c r="C33497" i="14"/>
  <c r="C33496" i="14"/>
  <c r="C33495" i="14"/>
  <c r="C33494" i="14"/>
  <c r="C33493" i="14"/>
  <c r="C33492" i="14"/>
  <c r="C33491" i="14"/>
  <c r="C33490" i="14"/>
  <c r="C33489" i="14"/>
  <c r="C33488" i="14"/>
  <c r="C33487" i="14"/>
  <c r="C33486" i="14"/>
  <c r="C33485" i="14"/>
  <c r="C33484" i="14"/>
  <c r="C33483" i="14"/>
  <c r="C33482" i="14"/>
  <c r="C33481" i="14"/>
  <c r="C33480" i="14"/>
  <c r="C33479" i="14"/>
  <c r="C33478" i="14"/>
  <c r="C33477" i="14"/>
  <c r="C33476" i="14"/>
  <c r="C33475" i="14"/>
  <c r="C33474" i="14"/>
  <c r="C33473" i="14"/>
  <c r="C33472" i="14"/>
  <c r="C33471" i="14"/>
  <c r="C33470" i="14"/>
  <c r="C33469" i="14"/>
  <c r="C33468" i="14"/>
  <c r="C33467" i="14"/>
  <c r="C33466" i="14"/>
  <c r="C33465" i="14"/>
  <c r="C33464" i="14"/>
  <c r="C33463" i="14"/>
  <c r="C33462" i="14"/>
  <c r="C33461" i="14"/>
  <c r="C33460" i="14"/>
  <c r="C33459" i="14"/>
  <c r="C33458" i="14"/>
  <c r="C33457" i="14"/>
  <c r="C33456" i="14"/>
  <c r="C33455" i="14"/>
  <c r="C33454" i="14"/>
  <c r="C33453" i="14"/>
  <c r="C33452" i="14"/>
  <c r="C33451" i="14"/>
  <c r="C33450" i="14"/>
  <c r="C33449" i="14"/>
  <c r="C33448" i="14"/>
  <c r="C33447" i="14"/>
  <c r="C33446" i="14"/>
  <c r="C33445" i="14"/>
  <c r="C33444" i="14"/>
  <c r="C33443" i="14"/>
  <c r="C33442" i="14"/>
  <c r="C33441" i="14"/>
  <c r="C33440" i="14"/>
  <c r="C33439" i="14"/>
  <c r="C33438" i="14"/>
  <c r="C33437" i="14"/>
  <c r="C33436" i="14"/>
  <c r="C33435" i="14"/>
  <c r="C33434" i="14"/>
  <c r="C33433" i="14"/>
  <c r="C33432" i="14"/>
  <c r="C33431" i="14"/>
  <c r="C33430" i="14"/>
  <c r="C33429" i="14"/>
  <c r="C33428" i="14"/>
  <c r="C33427" i="14"/>
  <c r="C33426" i="14"/>
  <c r="C33425" i="14"/>
  <c r="C33424" i="14"/>
  <c r="C33423" i="14"/>
  <c r="C33422" i="14"/>
  <c r="C33421" i="14"/>
  <c r="C33420" i="14"/>
  <c r="C33419" i="14"/>
  <c r="C33418" i="14"/>
  <c r="C33417" i="14"/>
  <c r="C33416" i="14"/>
  <c r="C33415" i="14"/>
  <c r="C33414" i="14"/>
  <c r="C33413" i="14"/>
  <c r="C33412" i="14"/>
  <c r="C33411" i="14"/>
  <c r="C33410" i="14"/>
  <c r="C33409" i="14"/>
  <c r="C33408" i="14"/>
  <c r="C33407" i="14"/>
  <c r="C33406" i="14"/>
  <c r="C33405" i="14"/>
  <c r="C33404" i="14"/>
  <c r="C33403" i="14"/>
  <c r="C33402" i="14"/>
  <c r="C33401" i="14"/>
  <c r="C33400" i="14"/>
  <c r="C33399" i="14"/>
  <c r="C33398" i="14"/>
  <c r="C33397" i="14"/>
  <c r="C33396" i="14"/>
  <c r="C33395" i="14"/>
  <c r="C33394" i="14"/>
  <c r="C33393" i="14"/>
  <c r="C33392" i="14"/>
  <c r="C33391" i="14"/>
  <c r="C33390" i="14"/>
  <c r="C33389" i="14"/>
  <c r="C33388" i="14"/>
  <c r="C33387" i="14"/>
  <c r="C33386" i="14"/>
  <c r="C33385" i="14"/>
  <c r="C33384" i="14"/>
  <c r="C33383" i="14"/>
  <c r="C33382" i="14"/>
  <c r="C33381" i="14"/>
  <c r="C33380" i="14"/>
  <c r="C33379" i="14"/>
  <c r="C33378" i="14"/>
  <c r="C33377" i="14"/>
  <c r="C33376" i="14"/>
  <c r="C33375" i="14"/>
  <c r="C33374" i="14"/>
  <c r="C33373" i="14"/>
  <c r="C33372" i="14"/>
  <c r="C33371" i="14"/>
  <c r="C33370" i="14"/>
  <c r="C33369" i="14"/>
  <c r="C33368" i="14"/>
  <c r="C33367" i="14"/>
  <c r="C33366" i="14"/>
  <c r="C33365" i="14"/>
  <c r="C33364" i="14"/>
  <c r="C33363" i="14"/>
  <c r="C33362" i="14"/>
  <c r="C33361" i="14"/>
  <c r="C33360" i="14"/>
  <c r="C33359" i="14"/>
  <c r="C33358" i="14"/>
  <c r="C33357" i="14"/>
  <c r="C33356" i="14"/>
  <c r="C33355" i="14"/>
  <c r="C33354" i="14"/>
  <c r="C33353" i="14"/>
  <c r="C33352" i="14"/>
  <c r="C33351" i="14"/>
  <c r="C33350" i="14"/>
  <c r="C33349" i="14"/>
  <c r="C33348" i="14"/>
  <c r="C33347" i="14"/>
  <c r="C33346" i="14"/>
  <c r="C33345" i="14"/>
  <c r="C33344" i="14"/>
  <c r="C33343" i="14"/>
  <c r="C33342" i="14"/>
  <c r="C33341" i="14"/>
  <c r="C33340" i="14"/>
  <c r="C33339" i="14"/>
  <c r="C33338" i="14"/>
  <c r="C33337" i="14"/>
  <c r="C33336" i="14"/>
  <c r="C33335" i="14"/>
  <c r="C33334" i="14"/>
  <c r="C33333" i="14"/>
  <c r="C33332" i="14"/>
  <c r="C33331" i="14"/>
  <c r="C33330" i="14"/>
  <c r="C33329" i="14"/>
  <c r="C33328" i="14"/>
  <c r="C33327" i="14"/>
  <c r="C33326" i="14"/>
  <c r="C33325" i="14"/>
  <c r="C33324" i="14"/>
  <c r="C33323" i="14"/>
  <c r="C33322" i="14"/>
  <c r="C33321" i="14"/>
  <c r="C33320" i="14"/>
  <c r="C33319" i="14"/>
  <c r="C33318" i="14"/>
  <c r="C33317" i="14"/>
  <c r="C33316" i="14"/>
  <c r="C33315" i="14"/>
  <c r="C33314" i="14"/>
  <c r="C33313" i="14"/>
  <c r="C33312" i="14"/>
  <c r="C33311" i="14"/>
  <c r="C33310" i="14"/>
  <c r="C33309" i="14"/>
  <c r="C33308" i="14"/>
  <c r="C33307" i="14"/>
  <c r="C33306" i="14"/>
  <c r="C33305" i="14"/>
  <c r="C33304" i="14"/>
  <c r="C33303" i="14"/>
  <c r="C33302" i="14"/>
  <c r="C33301" i="14"/>
  <c r="C33300" i="14"/>
  <c r="C33299" i="14"/>
  <c r="C33298" i="14"/>
  <c r="C33297" i="14"/>
  <c r="C33296" i="14"/>
  <c r="C33295" i="14"/>
  <c r="C33294" i="14"/>
  <c r="C33293" i="14"/>
  <c r="C33292" i="14"/>
  <c r="C33291" i="14"/>
  <c r="C33290" i="14"/>
  <c r="C33289" i="14"/>
  <c r="C33288" i="14"/>
  <c r="C33287" i="14"/>
  <c r="C33286" i="14"/>
  <c r="C33285" i="14"/>
  <c r="C33284" i="14"/>
  <c r="C33283" i="14"/>
  <c r="C33282" i="14"/>
  <c r="C33281" i="14"/>
  <c r="C33280" i="14"/>
  <c r="C33279" i="14"/>
  <c r="C33278" i="14"/>
  <c r="C33277" i="14"/>
  <c r="C33276" i="14"/>
  <c r="C33275" i="14"/>
  <c r="C33274" i="14"/>
  <c r="C33273" i="14"/>
  <c r="C33272" i="14"/>
  <c r="C33271" i="14"/>
  <c r="C33270" i="14"/>
  <c r="C33269" i="14"/>
  <c r="C33268" i="14"/>
  <c r="C33267" i="14"/>
  <c r="C33266" i="14"/>
  <c r="C33265" i="14"/>
  <c r="C33264" i="14"/>
  <c r="C33263" i="14"/>
  <c r="C33262" i="14"/>
  <c r="C33261" i="14"/>
  <c r="C33260" i="14"/>
  <c r="C33259" i="14"/>
  <c r="C33258" i="14"/>
  <c r="C33257" i="14"/>
  <c r="C33256" i="14"/>
  <c r="C33255" i="14"/>
  <c r="C33254" i="14"/>
  <c r="C33253" i="14"/>
  <c r="C33252" i="14"/>
  <c r="C33251" i="14"/>
  <c r="C33250" i="14"/>
  <c r="C33249" i="14"/>
  <c r="C33248" i="14"/>
  <c r="C33247" i="14"/>
  <c r="C33246" i="14"/>
  <c r="C33245" i="14"/>
  <c r="C33244" i="14"/>
  <c r="C33243" i="14"/>
  <c r="C33242" i="14"/>
  <c r="C33241" i="14"/>
  <c r="C33240" i="14"/>
  <c r="C33239" i="14"/>
  <c r="C33238" i="14"/>
  <c r="C33237" i="14"/>
  <c r="C33236" i="14"/>
  <c r="C33235" i="14"/>
  <c r="C33234" i="14"/>
  <c r="C33233" i="14"/>
  <c r="C33232" i="14"/>
  <c r="C33231" i="14"/>
  <c r="C33230" i="14"/>
  <c r="C33229" i="14"/>
  <c r="C33228" i="14"/>
  <c r="C33227" i="14"/>
  <c r="C33226" i="14"/>
  <c r="C33225" i="14"/>
  <c r="C33224" i="14"/>
  <c r="C33223" i="14"/>
  <c r="C33222" i="14"/>
  <c r="C33221" i="14"/>
  <c r="C33220" i="14"/>
  <c r="C33219" i="14"/>
  <c r="C33218" i="14"/>
  <c r="C33217" i="14"/>
  <c r="C33216" i="14"/>
  <c r="C33215" i="14"/>
  <c r="C33214" i="14"/>
  <c r="C33213" i="14"/>
  <c r="C33212" i="14"/>
  <c r="C33211" i="14"/>
  <c r="C33210" i="14"/>
  <c r="C33209" i="14"/>
  <c r="C33208" i="14"/>
  <c r="C33207" i="14"/>
  <c r="C33206" i="14"/>
  <c r="C33205" i="14"/>
  <c r="C33204" i="14"/>
  <c r="C33203" i="14"/>
  <c r="C33202" i="14"/>
  <c r="C33201" i="14"/>
  <c r="C33200" i="14"/>
  <c r="C33199" i="14"/>
  <c r="C33198" i="14"/>
  <c r="C33197" i="14"/>
  <c r="C33196" i="14"/>
  <c r="C33195" i="14"/>
  <c r="C33194" i="14"/>
  <c r="C33193" i="14"/>
  <c r="C33192" i="14"/>
  <c r="C33191" i="14"/>
  <c r="C33190" i="14"/>
  <c r="C33189" i="14"/>
  <c r="C33188" i="14"/>
  <c r="C33187" i="14"/>
  <c r="C33186" i="14"/>
  <c r="C33185" i="14"/>
  <c r="C33184" i="14"/>
  <c r="C33183" i="14"/>
  <c r="C33182" i="14"/>
  <c r="C33181" i="14"/>
  <c r="C33180" i="14"/>
  <c r="C33179" i="14"/>
  <c r="C33178" i="14"/>
  <c r="C33177" i="14"/>
  <c r="C33176" i="14"/>
  <c r="C33175" i="14"/>
  <c r="C33174" i="14"/>
  <c r="C33173" i="14"/>
  <c r="C33172" i="14"/>
  <c r="C33171" i="14"/>
  <c r="C33170" i="14"/>
  <c r="C33169" i="14"/>
  <c r="C33168" i="14"/>
  <c r="C33167" i="14"/>
  <c r="C33166" i="14"/>
  <c r="C33165" i="14"/>
  <c r="C33164" i="14"/>
  <c r="C33163" i="14"/>
  <c r="C33162" i="14"/>
  <c r="C33161" i="14"/>
  <c r="C33160" i="14"/>
  <c r="C33159" i="14"/>
  <c r="C33158" i="14"/>
  <c r="C33157" i="14"/>
  <c r="C33156" i="14"/>
  <c r="C33155" i="14"/>
  <c r="C33154" i="14"/>
  <c r="C33153" i="14"/>
  <c r="C33152" i="14"/>
  <c r="C33151" i="14"/>
  <c r="C33150" i="14"/>
  <c r="C33149" i="14"/>
  <c r="C33148" i="14"/>
  <c r="C33147" i="14"/>
  <c r="C33146" i="14"/>
  <c r="C33145" i="14"/>
  <c r="C33144" i="14"/>
  <c r="C33143" i="14"/>
  <c r="C33142" i="14"/>
  <c r="C33141" i="14"/>
  <c r="C33140" i="14"/>
  <c r="C33139" i="14"/>
  <c r="C33138" i="14"/>
  <c r="C33137" i="14"/>
  <c r="C33136" i="14"/>
  <c r="C33135" i="14"/>
  <c r="C33134" i="14"/>
  <c r="C33133" i="14"/>
  <c r="C33132" i="14"/>
  <c r="C33131" i="14"/>
  <c r="C33130" i="14"/>
  <c r="C33129" i="14"/>
  <c r="C33128" i="14"/>
  <c r="C33127" i="14"/>
  <c r="C33126" i="14"/>
  <c r="C33125" i="14"/>
  <c r="C33124" i="14"/>
  <c r="C33123" i="14"/>
  <c r="C33122" i="14"/>
  <c r="C33121" i="14"/>
  <c r="C33120" i="14"/>
  <c r="C33119" i="14"/>
  <c r="C33118" i="14"/>
  <c r="C33117" i="14"/>
  <c r="C33116" i="14"/>
  <c r="C33115" i="14"/>
  <c r="C33114" i="14"/>
  <c r="C33113" i="14"/>
  <c r="C33112" i="14"/>
  <c r="C33111" i="14"/>
  <c r="C33110" i="14"/>
  <c r="C33109" i="14"/>
  <c r="C33108" i="14"/>
  <c r="C33107" i="14"/>
  <c r="C33106" i="14"/>
  <c r="C33105" i="14"/>
  <c r="C33104" i="14"/>
  <c r="C33103" i="14"/>
  <c r="C33102" i="14"/>
  <c r="C33101" i="14"/>
  <c r="C33100" i="14"/>
  <c r="C33099" i="14"/>
  <c r="C33098" i="14"/>
  <c r="C33097" i="14"/>
  <c r="C33096" i="14"/>
  <c r="C33095" i="14"/>
  <c r="C33094" i="14"/>
  <c r="C33093" i="14"/>
  <c r="C33092" i="14"/>
  <c r="C33091" i="14"/>
  <c r="C33090" i="14"/>
  <c r="C33089" i="14"/>
  <c r="C33088" i="14"/>
  <c r="C33087" i="14"/>
  <c r="C33086" i="14"/>
  <c r="C33085" i="14"/>
  <c r="C33084" i="14"/>
  <c r="C33083" i="14"/>
  <c r="C33082" i="14"/>
  <c r="C33081" i="14"/>
  <c r="C33080" i="14"/>
  <c r="C33079" i="14"/>
  <c r="C33078" i="14"/>
  <c r="C33077" i="14"/>
  <c r="C33076" i="14"/>
  <c r="C33075" i="14"/>
  <c r="C33074" i="14"/>
  <c r="C33073" i="14"/>
  <c r="C33072" i="14"/>
  <c r="C33071" i="14"/>
  <c r="C33070" i="14"/>
  <c r="C33069" i="14"/>
  <c r="C33068" i="14"/>
  <c r="C33067" i="14"/>
  <c r="C33066" i="14"/>
  <c r="C33065" i="14"/>
  <c r="C33064" i="14"/>
  <c r="C33063" i="14"/>
  <c r="C33062" i="14"/>
  <c r="C33061" i="14"/>
  <c r="C33060" i="14"/>
  <c r="C33059" i="14"/>
  <c r="C33058" i="14"/>
  <c r="C33057" i="14"/>
  <c r="C33056" i="14"/>
  <c r="C33055" i="14"/>
  <c r="C33054" i="14"/>
  <c r="C33053" i="14"/>
  <c r="C33052" i="14"/>
  <c r="C33051" i="14"/>
  <c r="C33050" i="14"/>
  <c r="C33049" i="14"/>
  <c r="C33048" i="14"/>
  <c r="C33047" i="14"/>
  <c r="C33046" i="14"/>
  <c r="C33045" i="14"/>
  <c r="C33044" i="14"/>
  <c r="C33043" i="14"/>
  <c r="C33042" i="14"/>
  <c r="C33041" i="14"/>
  <c r="C33040" i="14"/>
  <c r="C33039" i="14"/>
  <c r="C33038" i="14"/>
  <c r="C33037" i="14"/>
  <c r="C33036" i="14"/>
  <c r="C33035" i="14"/>
  <c r="C33034" i="14"/>
  <c r="C33033" i="14"/>
  <c r="C33032" i="14"/>
  <c r="C33031" i="14"/>
  <c r="C33030" i="14"/>
  <c r="C33029" i="14"/>
  <c r="C33028" i="14"/>
  <c r="C33027" i="14"/>
  <c r="C33026" i="14"/>
  <c r="C33025" i="14"/>
  <c r="C33024" i="14"/>
  <c r="C33023" i="14"/>
  <c r="C33022" i="14"/>
  <c r="C33021" i="14"/>
  <c r="C33020" i="14"/>
  <c r="C33019" i="14"/>
  <c r="C33018" i="14"/>
  <c r="C33017" i="14"/>
  <c r="C33016" i="14"/>
  <c r="C33015" i="14"/>
  <c r="C33014" i="14"/>
  <c r="C33013" i="14"/>
  <c r="C33012" i="14"/>
  <c r="C33011" i="14"/>
  <c r="C33010" i="14"/>
  <c r="C33009" i="14"/>
  <c r="C33008" i="14"/>
  <c r="C33007" i="14"/>
  <c r="C33006" i="14"/>
  <c r="C33005" i="14"/>
  <c r="C33004" i="14"/>
  <c r="C33003" i="14"/>
  <c r="C33002" i="14"/>
  <c r="C33001" i="14"/>
  <c r="C33000" i="14"/>
  <c r="C32999" i="14"/>
  <c r="C32998" i="14"/>
  <c r="C32997" i="14"/>
  <c r="C32996" i="14"/>
  <c r="C32995" i="14"/>
  <c r="C32994" i="14"/>
  <c r="C32993" i="14"/>
  <c r="C32992" i="14"/>
  <c r="C32991" i="14"/>
  <c r="C32990" i="14"/>
  <c r="C32989" i="14"/>
  <c r="C32988" i="14"/>
  <c r="C32987" i="14"/>
  <c r="C32986" i="14"/>
  <c r="C32985" i="14"/>
  <c r="C32984" i="14"/>
  <c r="C32983" i="14"/>
  <c r="C32982" i="14"/>
  <c r="C32981" i="14"/>
  <c r="C32980" i="14"/>
  <c r="C32979" i="14"/>
  <c r="C32978" i="14"/>
  <c r="C32977" i="14"/>
  <c r="C32976" i="14"/>
  <c r="C32975" i="14"/>
  <c r="C32974" i="14"/>
  <c r="C32973" i="14"/>
  <c r="C32972" i="14"/>
  <c r="C32971" i="14"/>
  <c r="C32970" i="14"/>
  <c r="C32969" i="14"/>
  <c r="C32968" i="14"/>
  <c r="C32967" i="14"/>
  <c r="C32966" i="14"/>
  <c r="C32965" i="14"/>
  <c r="C32964" i="14"/>
  <c r="C32963" i="14"/>
  <c r="C32962" i="14"/>
  <c r="C32961" i="14"/>
  <c r="C32960" i="14"/>
  <c r="C32959" i="14"/>
  <c r="C32958" i="14"/>
  <c r="C32957" i="14"/>
  <c r="C32956" i="14"/>
  <c r="C32955" i="14"/>
  <c r="C32954" i="14"/>
  <c r="C32953" i="14"/>
  <c r="C32952" i="14"/>
  <c r="C32951" i="14"/>
  <c r="C32950" i="14"/>
  <c r="C32949" i="14"/>
  <c r="C32948" i="14"/>
  <c r="C32947" i="14"/>
  <c r="C32946" i="14"/>
  <c r="C32945" i="14"/>
  <c r="C32944" i="14"/>
  <c r="C32943" i="14"/>
  <c r="C32942" i="14"/>
  <c r="C32941" i="14"/>
  <c r="C32940" i="14"/>
  <c r="C32939" i="14"/>
  <c r="C32938" i="14"/>
  <c r="C32937" i="14"/>
  <c r="C32936" i="14"/>
  <c r="C32935" i="14"/>
  <c r="C32934" i="14"/>
  <c r="C32933" i="14"/>
  <c r="C32932" i="14"/>
  <c r="C32931" i="14"/>
  <c r="C32930" i="14"/>
  <c r="C32929" i="14"/>
  <c r="C32928" i="14"/>
  <c r="C32927" i="14"/>
  <c r="C32926" i="14"/>
  <c r="C32925" i="14"/>
  <c r="C32924" i="14"/>
  <c r="C32923" i="14"/>
  <c r="C32922" i="14"/>
  <c r="C32921" i="14"/>
  <c r="C32920" i="14"/>
  <c r="C32919" i="14"/>
  <c r="C32918" i="14"/>
  <c r="C32917" i="14"/>
  <c r="C32916" i="14"/>
  <c r="C32915" i="14"/>
  <c r="C32914" i="14"/>
  <c r="C32913" i="14"/>
  <c r="C32912" i="14"/>
  <c r="C32911" i="14"/>
  <c r="C32910" i="14"/>
  <c r="C32909" i="14"/>
  <c r="C32908" i="14"/>
  <c r="C32907" i="14"/>
  <c r="C32906" i="14"/>
  <c r="C32905" i="14"/>
  <c r="C32904" i="14"/>
  <c r="C32903" i="14"/>
  <c r="C32902" i="14"/>
  <c r="C32901" i="14"/>
  <c r="C32900" i="14"/>
  <c r="C32899" i="14"/>
  <c r="C32898" i="14"/>
  <c r="C32897" i="14"/>
  <c r="C32896" i="14"/>
  <c r="C32895" i="14"/>
  <c r="C32894" i="14"/>
  <c r="C32893" i="14"/>
  <c r="C32892" i="14"/>
  <c r="C32891" i="14"/>
  <c r="C32890" i="14"/>
  <c r="C32889" i="14"/>
  <c r="C32888" i="14"/>
  <c r="C32887" i="14"/>
  <c r="C32886" i="14"/>
  <c r="C32885" i="14"/>
  <c r="C32884" i="14"/>
  <c r="C32883" i="14"/>
  <c r="C32882" i="14"/>
  <c r="C32881" i="14"/>
  <c r="C32880" i="14"/>
  <c r="C32879" i="14"/>
  <c r="C32878" i="14"/>
  <c r="C32877" i="14"/>
  <c r="C32876" i="14"/>
  <c r="C32875" i="14"/>
  <c r="C32874" i="14"/>
  <c r="C32873" i="14"/>
  <c r="C32872" i="14"/>
  <c r="C32871" i="14"/>
  <c r="C32870" i="14"/>
  <c r="C32869" i="14"/>
  <c r="C32868" i="14"/>
  <c r="C32867" i="14"/>
  <c r="C32866" i="14"/>
  <c r="C32865" i="14"/>
  <c r="C32864" i="14"/>
  <c r="C32863" i="14"/>
  <c r="C32862" i="14"/>
  <c r="C32861" i="14"/>
  <c r="C32860" i="14"/>
  <c r="C32859" i="14"/>
  <c r="C32858" i="14"/>
  <c r="C32857" i="14"/>
  <c r="C32856" i="14"/>
  <c r="C32855" i="14"/>
  <c r="C32854" i="14"/>
  <c r="C32853" i="14"/>
  <c r="C32852" i="14"/>
  <c r="C32851" i="14"/>
  <c r="C32850" i="14"/>
  <c r="C32849" i="14"/>
  <c r="C32848" i="14"/>
  <c r="C32847" i="14"/>
  <c r="C32846" i="14"/>
  <c r="C32845" i="14"/>
  <c r="C32844" i="14"/>
  <c r="C32843" i="14"/>
  <c r="C32842" i="14"/>
  <c r="C32841" i="14"/>
  <c r="C32840" i="14"/>
  <c r="C32839" i="14"/>
  <c r="C32838" i="14"/>
  <c r="C32837" i="14"/>
  <c r="C32836" i="14"/>
  <c r="C32835" i="14"/>
  <c r="C32834" i="14"/>
  <c r="C32833" i="14"/>
  <c r="C32832" i="14"/>
  <c r="C32831" i="14"/>
  <c r="C32830" i="14"/>
  <c r="C32829" i="14"/>
  <c r="C32828" i="14"/>
  <c r="C32827" i="14"/>
  <c r="C32826" i="14"/>
  <c r="C32825" i="14"/>
  <c r="C32824" i="14"/>
  <c r="C32823" i="14"/>
  <c r="C32822" i="14"/>
  <c r="C32821" i="14"/>
  <c r="C32820" i="14"/>
  <c r="C32819" i="14"/>
  <c r="C32818" i="14"/>
  <c r="C32817" i="14"/>
  <c r="C32816" i="14"/>
  <c r="C32815" i="14"/>
  <c r="C32814" i="14"/>
  <c r="C32813" i="14"/>
  <c r="C32812" i="14"/>
  <c r="C32811" i="14"/>
  <c r="C32810" i="14"/>
  <c r="C32809" i="14"/>
  <c r="C32808" i="14"/>
  <c r="C32807" i="14"/>
  <c r="C32806" i="14"/>
  <c r="C32805" i="14"/>
  <c r="C32804" i="14"/>
  <c r="C32803" i="14"/>
  <c r="C32802" i="14"/>
  <c r="C32801" i="14"/>
  <c r="C32800" i="14"/>
  <c r="C32799" i="14"/>
  <c r="C32798" i="14"/>
  <c r="C32797" i="14"/>
  <c r="C32796" i="14"/>
  <c r="C32795" i="14"/>
  <c r="C32794" i="14"/>
  <c r="C32793" i="14"/>
  <c r="C32792" i="14"/>
  <c r="C32791" i="14"/>
  <c r="C32790" i="14"/>
  <c r="C32789" i="14"/>
  <c r="C32788" i="14"/>
  <c r="C32787" i="14"/>
  <c r="C32786" i="14"/>
  <c r="C32785" i="14"/>
  <c r="C32784" i="14"/>
  <c r="C32783" i="14"/>
  <c r="C32782" i="14"/>
  <c r="C32781" i="14"/>
  <c r="C32780" i="14"/>
  <c r="C32779" i="14"/>
  <c r="C32778" i="14"/>
  <c r="C32777" i="14"/>
  <c r="C32776" i="14"/>
  <c r="C32775" i="14"/>
  <c r="C32774" i="14"/>
  <c r="C32773" i="14"/>
  <c r="C32772" i="14"/>
  <c r="C32771" i="14"/>
  <c r="C32770" i="14"/>
  <c r="C32769" i="14"/>
  <c r="C32768" i="14"/>
  <c r="C32767" i="14"/>
  <c r="C32766" i="14"/>
  <c r="C32765" i="14"/>
  <c r="C32764" i="14"/>
  <c r="C32763" i="14"/>
  <c r="C32762" i="14"/>
  <c r="C32761" i="14"/>
  <c r="C32760" i="14"/>
  <c r="C32759" i="14"/>
  <c r="C32758" i="14"/>
  <c r="C32757" i="14"/>
  <c r="C32756" i="14"/>
  <c r="C32755" i="14"/>
  <c r="C32754" i="14"/>
  <c r="C32753" i="14"/>
  <c r="C32752" i="14"/>
  <c r="C32751" i="14"/>
  <c r="C32750" i="14"/>
  <c r="C32749" i="14"/>
  <c r="C32748" i="14"/>
  <c r="C32747" i="14"/>
  <c r="C32746" i="14"/>
  <c r="C32745" i="14"/>
  <c r="C32744" i="14"/>
  <c r="C32743" i="14"/>
  <c r="C32742" i="14"/>
  <c r="C32741" i="14"/>
  <c r="C32740" i="14"/>
  <c r="C32739" i="14"/>
  <c r="C32738" i="14"/>
  <c r="C32737" i="14"/>
  <c r="C32736" i="14"/>
  <c r="C32735" i="14"/>
  <c r="C32734" i="14"/>
  <c r="C32733" i="14"/>
  <c r="C32732" i="14"/>
  <c r="C32731" i="14"/>
  <c r="C32730" i="14"/>
  <c r="C32729" i="14"/>
  <c r="C32728" i="14"/>
  <c r="C32727" i="14"/>
  <c r="C32726" i="14"/>
  <c r="C32725" i="14"/>
  <c r="C32724" i="14"/>
  <c r="C32723" i="14"/>
  <c r="C32722" i="14"/>
  <c r="C32721" i="14"/>
  <c r="C32720" i="14"/>
  <c r="C32719" i="14"/>
  <c r="C32718" i="14"/>
  <c r="C32717" i="14"/>
  <c r="C32716" i="14"/>
  <c r="C32715" i="14"/>
  <c r="C32714" i="14"/>
  <c r="C32713" i="14"/>
  <c r="C32712" i="14"/>
  <c r="C32711" i="14"/>
  <c r="C32710" i="14"/>
  <c r="C32709" i="14"/>
  <c r="C32708" i="14"/>
  <c r="C32707" i="14"/>
  <c r="C32706" i="14"/>
  <c r="C32705" i="14"/>
  <c r="C32704" i="14"/>
  <c r="C32703" i="14"/>
  <c r="C32702" i="14"/>
  <c r="C32701" i="14"/>
  <c r="C32700" i="14"/>
  <c r="C32699" i="14"/>
  <c r="C32698" i="14"/>
  <c r="C32697" i="14"/>
  <c r="C32696" i="14"/>
  <c r="C32695" i="14"/>
  <c r="C32694" i="14"/>
  <c r="C32693" i="14"/>
  <c r="C32692" i="14"/>
  <c r="C32691" i="14"/>
  <c r="C32690" i="14"/>
  <c r="C32689" i="14"/>
  <c r="C32688" i="14"/>
  <c r="C32687" i="14"/>
  <c r="C32686" i="14"/>
  <c r="C32685" i="14"/>
  <c r="C32684" i="14"/>
  <c r="C32683" i="14"/>
  <c r="C32682" i="14"/>
  <c r="C32681" i="14"/>
  <c r="C32680" i="14"/>
  <c r="C32679" i="14"/>
  <c r="C32678" i="14"/>
  <c r="C32677" i="14"/>
  <c r="C32676" i="14"/>
  <c r="C32675" i="14"/>
  <c r="C32674" i="14"/>
  <c r="C32673" i="14"/>
  <c r="C32672" i="14"/>
  <c r="C32671" i="14"/>
  <c r="C32670" i="14"/>
  <c r="C32669" i="14"/>
  <c r="C32668" i="14"/>
  <c r="C32667" i="14"/>
  <c r="C32666" i="14"/>
  <c r="C32665" i="14"/>
  <c r="C32664" i="14"/>
  <c r="C32663" i="14"/>
  <c r="C32662" i="14"/>
  <c r="C32661" i="14"/>
  <c r="C32660" i="14"/>
  <c r="C32659" i="14"/>
  <c r="C32658" i="14"/>
  <c r="C32657" i="14"/>
  <c r="C32656" i="14"/>
  <c r="C32655" i="14"/>
  <c r="C32654" i="14"/>
  <c r="C32653" i="14"/>
  <c r="C32652" i="14"/>
  <c r="C32651" i="14"/>
  <c r="C32650" i="14"/>
  <c r="C32649" i="14"/>
  <c r="C32648" i="14"/>
  <c r="C32647" i="14"/>
  <c r="C32646" i="14"/>
  <c r="C32645" i="14"/>
  <c r="C32644" i="14"/>
  <c r="C32643" i="14"/>
  <c r="C32642" i="14"/>
  <c r="C32641" i="14"/>
  <c r="C32640" i="14"/>
  <c r="C32639" i="14"/>
  <c r="C32638" i="14"/>
  <c r="C32637" i="14"/>
  <c r="C32636" i="14"/>
  <c r="C32635" i="14"/>
  <c r="C32634" i="14"/>
  <c r="C32633" i="14"/>
  <c r="C32632" i="14"/>
  <c r="C32631" i="14"/>
  <c r="C32630" i="14"/>
  <c r="C32629" i="14"/>
  <c r="C32628" i="14"/>
  <c r="C32627" i="14"/>
  <c r="C32626" i="14"/>
  <c r="C32625" i="14"/>
  <c r="C32624" i="14"/>
  <c r="C32623" i="14"/>
  <c r="C32622" i="14"/>
  <c r="C32621" i="14"/>
  <c r="C32620" i="14"/>
  <c r="C32619" i="14"/>
  <c r="C32618" i="14"/>
  <c r="C32617" i="14"/>
  <c r="C32616" i="14"/>
  <c r="C32615" i="14"/>
  <c r="C32614" i="14"/>
  <c r="C32613" i="14"/>
  <c r="C32612" i="14"/>
  <c r="C32611" i="14"/>
  <c r="C32610" i="14"/>
  <c r="C32609" i="14"/>
  <c r="C32608" i="14"/>
  <c r="C32607" i="14"/>
  <c r="C32606" i="14"/>
  <c r="C32605" i="14"/>
  <c r="C32604" i="14"/>
  <c r="C32603" i="14"/>
  <c r="C32602" i="14"/>
  <c r="C32601" i="14"/>
  <c r="C32600" i="14"/>
  <c r="C32599" i="14"/>
  <c r="C32598" i="14"/>
  <c r="C32597" i="14"/>
  <c r="C32596" i="14"/>
  <c r="C32595" i="14"/>
  <c r="C32594" i="14"/>
  <c r="C32593" i="14"/>
  <c r="C32592" i="14"/>
  <c r="C32591" i="14"/>
  <c r="C32590" i="14"/>
  <c r="C32589" i="14"/>
  <c r="C32588" i="14"/>
  <c r="C32587" i="14"/>
  <c r="C32586" i="14"/>
  <c r="C32585" i="14"/>
  <c r="C32584" i="14"/>
  <c r="C32583" i="14"/>
  <c r="C32582" i="14"/>
  <c r="C32581" i="14"/>
  <c r="C32580" i="14"/>
  <c r="C32579" i="14"/>
  <c r="C32578" i="14"/>
  <c r="C32577" i="14"/>
  <c r="C32576" i="14"/>
  <c r="C32575" i="14"/>
  <c r="C32574" i="14"/>
  <c r="C32573" i="14"/>
  <c r="C32572" i="14"/>
  <c r="C32571" i="14"/>
  <c r="C32570" i="14"/>
  <c r="C32569" i="14"/>
  <c r="C32568" i="14"/>
  <c r="C32567" i="14"/>
  <c r="C32566" i="14"/>
  <c r="C32565" i="14"/>
  <c r="C32564" i="14"/>
  <c r="C32563" i="14"/>
  <c r="C32562" i="14"/>
  <c r="C32561" i="14"/>
  <c r="C32560" i="14"/>
  <c r="C32559" i="14"/>
  <c r="C32558" i="14"/>
  <c r="C32557" i="14"/>
  <c r="C32556" i="14"/>
  <c r="C32555" i="14"/>
  <c r="C32554" i="14"/>
  <c r="C32553" i="14"/>
  <c r="C32552" i="14"/>
  <c r="C32551" i="14"/>
  <c r="C32550" i="14"/>
  <c r="C32549" i="14"/>
  <c r="C32548" i="14"/>
  <c r="C32547" i="14"/>
  <c r="C32546" i="14"/>
  <c r="C32545" i="14"/>
  <c r="C32544" i="14"/>
  <c r="C32543" i="14"/>
  <c r="C32542" i="14"/>
  <c r="C32541" i="14"/>
  <c r="C32540" i="14"/>
  <c r="C32539" i="14"/>
  <c r="C32538" i="14"/>
  <c r="C32537" i="14"/>
  <c r="C32536" i="14"/>
  <c r="C32535" i="14"/>
  <c r="C32534" i="14"/>
  <c r="C32533" i="14"/>
  <c r="C32532" i="14"/>
  <c r="C32531" i="14"/>
  <c r="C32530" i="14"/>
  <c r="C32529" i="14"/>
  <c r="C32528" i="14"/>
  <c r="C32527" i="14"/>
  <c r="C32526" i="14"/>
  <c r="C32525" i="14"/>
  <c r="C32524" i="14"/>
  <c r="C32523" i="14"/>
  <c r="C32522" i="14"/>
  <c r="C32521" i="14"/>
  <c r="C32520" i="14"/>
  <c r="C32519" i="14"/>
  <c r="C32518" i="14"/>
  <c r="C32517" i="14"/>
  <c r="C32516" i="14"/>
  <c r="C32515" i="14"/>
  <c r="C32514" i="14"/>
  <c r="C32513" i="14"/>
  <c r="C32512" i="14"/>
  <c r="C32511" i="14"/>
  <c r="C32510" i="14"/>
  <c r="C32509" i="14"/>
  <c r="C32508" i="14"/>
  <c r="C32507" i="14"/>
  <c r="C32506" i="14"/>
  <c r="C32505" i="14"/>
  <c r="C32504" i="14"/>
  <c r="C32503" i="14"/>
  <c r="C32502" i="14"/>
  <c r="C32501" i="14"/>
  <c r="C32500" i="14"/>
  <c r="C32499" i="14"/>
  <c r="C32498" i="14"/>
  <c r="C32497" i="14"/>
  <c r="C32496" i="14"/>
  <c r="C32495" i="14"/>
  <c r="C32494" i="14"/>
  <c r="C32493" i="14"/>
  <c r="C32492" i="14"/>
  <c r="C32491" i="14"/>
  <c r="C32490" i="14"/>
  <c r="C32489" i="14"/>
  <c r="C32488" i="14"/>
  <c r="C32487" i="14"/>
  <c r="C32486" i="14"/>
  <c r="C32485" i="14"/>
  <c r="C32484" i="14"/>
  <c r="C32483" i="14"/>
  <c r="C32482" i="14"/>
  <c r="C32481" i="14"/>
  <c r="C32480" i="14"/>
  <c r="C32479" i="14"/>
  <c r="C32478" i="14"/>
  <c r="C32477" i="14"/>
  <c r="C32476" i="14"/>
  <c r="C32475" i="14"/>
  <c r="C32474" i="14"/>
  <c r="C32473" i="14"/>
  <c r="C32472" i="14"/>
  <c r="C32471" i="14"/>
  <c r="C32470" i="14"/>
  <c r="C32469" i="14"/>
  <c r="C32468" i="14"/>
  <c r="C32467" i="14"/>
  <c r="C32466" i="14"/>
  <c r="C32465" i="14"/>
  <c r="C32464" i="14"/>
  <c r="C32463" i="14"/>
  <c r="C32462" i="14"/>
  <c r="C32461" i="14"/>
  <c r="C32460" i="14"/>
  <c r="C32459" i="14"/>
  <c r="C32458" i="14"/>
  <c r="C32457" i="14"/>
  <c r="C32456" i="14"/>
  <c r="C32455" i="14"/>
  <c r="C32454" i="14"/>
  <c r="C32453" i="14"/>
  <c r="C32452" i="14"/>
  <c r="C32451" i="14"/>
  <c r="C32450" i="14"/>
  <c r="C32449" i="14"/>
  <c r="C32448" i="14"/>
  <c r="C32447" i="14"/>
  <c r="C32446" i="14"/>
  <c r="C32445" i="14"/>
  <c r="C32444" i="14"/>
  <c r="C32443" i="14"/>
  <c r="C32442" i="14"/>
  <c r="C32441" i="14"/>
  <c r="C32440" i="14"/>
  <c r="C32439" i="14"/>
  <c r="C32438" i="14"/>
  <c r="C32437" i="14"/>
  <c r="C32436" i="14"/>
  <c r="C32435" i="14"/>
  <c r="C32434" i="14"/>
  <c r="C32433" i="14"/>
  <c r="C32432" i="14"/>
  <c r="C32431" i="14"/>
  <c r="C32430" i="14"/>
  <c r="C32429" i="14"/>
  <c r="C32428" i="14"/>
  <c r="C32427" i="14"/>
  <c r="C32426" i="14"/>
  <c r="C32425" i="14"/>
  <c r="C32424" i="14"/>
  <c r="C32423" i="14"/>
  <c r="C32422" i="14"/>
  <c r="C32421" i="14"/>
  <c r="C32420" i="14"/>
  <c r="C32419" i="14"/>
  <c r="C32418" i="14"/>
  <c r="C32417" i="14"/>
  <c r="C32416" i="14"/>
  <c r="C32415" i="14"/>
  <c r="C32414" i="14"/>
  <c r="C32413" i="14"/>
  <c r="C32412" i="14"/>
  <c r="C32411" i="14"/>
  <c r="C32410" i="14"/>
  <c r="C32409" i="14"/>
  <c r="C32408" i="14"/>
  <c r="C32407" i="14"/>
  <c r="C32406" i="14"/>
  <c r="C32405" i="14"/>
  <c r="C32404" i="14"/>
  <c r="C32403" i="14"/>
  <c r="C32402" i="14"/>
  <c r="C32401" i="14"/>
  <c r="C32400" i="14"/>
  <c r="C32399" i="14"/>
  <c r="C32398" i="14"/>
  <c r="C32397" i="14"/>
  <c r="C32396" i="14"/>
  <c r="C32395" i="14"/>
  <c r="C32394" i="14"/>
  <c r="C32393" i="14"/>
  <c r="C32392" i="14"/>
  <c r="C32391" i="14"/>
  <c r="C32390" i="14"/>
  <c r="C32389" i="14"/>
  <c r="C32388" i="14"/>
  <c r="C32387" i="14"/>
  <c r="C32386" i="14"/>
  <c r="C32385" i="14"/>
  <c r="C32384" i="14"/>
  <c r="C32383" i="14"/>
  <c r="C32382" i="14"/>
  <c r="C32381" i="14"/>
  <c r="C32380" i="14"/>
  <c r="C32379" i="14"/>
  <c r="C32378" i="14"/>
  <c r="C32377" i="14"/>
  <c r="C32376" i="14"/>
  <c r="C32375" i="14"/>
  <c r="C32374" i="14"/>
  <c r="C32373" i="14"/>
  <c r="C32372" i="14"/>
  <c r="C32371" i="14"/>
  <c r="C32370" i="14"/>
  <c r="C32369" i="14"/>
  <c r="C32368" i="14"/>
  <c r="C32367" i="14"/>
  <c r="C32366" i="14"/>
  <c r="C32365" i="14"/>
  <c r="C32364" i="14"/>
  <c r="C32363" i="14"/>
  <c r="C32362" i="14"/>
  <c r="C32361" i="14"/>
  <c r="C32360" i="14"/>
  <c r="C32359" i="14"/>
  <c r="C32358" i="14"/>
  <c r="C32357" i="14"/>
  <c r="C32356" i="14"/>
  <c r="C32355" i="14"/>
  <c r="C32354" i="14"/>
  <c r="C32353" i="14"/>
  <c r="C32352" i="14"/>
  <c r="C32351" i="14"/>
  <c r="C32350" i="14"/>
  <c r="C32349" i="14"/>
  <c r="C32348" i="14"/>
  <c r="C32347" i="14"/>
  <c r="C32346" i="14"/>
  <c r="C32345" i="14"/>
  <c r="C32344" i="14"/>
  <c r="C32343" i="14"/>
  <c r="C32342" i="14"/>
  <c r="C32341" i="14"/>
  <c r="C32340" i="14"/>
  <c r="C32339" i="14"/>
  <c r="C32338" i="14"/>
  <c r="C32337" i="14"/>
  <c r="C32336" i="14"/>
  <c r="C32335" i="14"/>
  <c r="C32334" i="14"/>
  <c r="C32333" i="14"/>
  <c r="C32332" i="14"/>
  <c r="C32331" i="14"/>
  <c r="C32330" i="14"/>
  <c r="C32329" i="14"/>
  <c r="C32328" i="14"/>
  <c r="C32327" i="14"/>
  <c r="C32326" i="14"/>
  <c r="C32325" i="14"/>
  <c r="C32324" i="14"/>
  <c r="C32323" i="14"/>
  <c r="C32322" i="14"/>
  <c r="C32321" i="14"/>
  <c r="C32320" i="14"/>
  <c r="C32319" i="14"/>
  <c r="C32318" i="14"/>
  <c r="C32317" i="14"/>
  <c r="C32316" i="14"/>
  <c r="C32315" i="14"/>
  <c r="C32314" i="14"/>
  <c r="C32313" i="14"/>
  <c r="C32312" i="14"/>
  <c r="C32311" i="14"/>
  <c r="C32310" i="14"/>
  <c r="C32309" i="14"/>
  <c r="C32308" i="14"/>
  <c r="C32307" i="14"/>
  <c r="C32306" i="14"/>
  <c r="C32305" i="14"/>
  <c r="C32304" i="14"/>
  <c r="C32303" i="14"/>
  <c r="C32302" i="14"/>
  <c r="C32301" i="14"/>
  <c r="C32300" i="14"/>
  <c r="C32299" i="14"/>
  <c r="C32298" i="14"/>
  <c r="C32297" i="14"/>
  <c r="C32296" i="14"/>
  <c r="C32295" i="14"/>
  <c r="C32294" i="14"/>
  <c r="C32293" i="14"/>
  <c r="C32292" i="14"/>
  <c r="C32291" i="14"/>
  <c r="C32290" i="14"/>
  <c r="C32289" i="14"/>
  <c r="C32288" i="14"/>
  <c r="C32287" i="14"/>
  <c r="C32286" i="14"/>
  <c r="C32285" i="14"/>
  <c r="C32284" i="14"/>
  <c r="C32283" i="14"/>
  <c r="C32282" i="14"/>
  <c r="C32281" i="14"/>
  <c r="C32280" i="14"/>
  <c r="C32279" i="14"/>
  <c r="C32278" i="14"/>
  <c r="C32277" i="14"/>
  <c r="C32276" i="14"/>
  <c r="C32275" i="14"/>
  <c r="C32274" i="14"/>
  <c r="C32273" i="14"/>
  <c r="C32272" i="14"/>
  <c r="C32271" i="14"/>
  <c r="C32270" i="14"/>
  <c r="C32269" i="14"/>
  <c r="C32268" i="14"/>
  <c r="C32267" i="14"/>
  <c r="C32266" i="14"/>
  <c r="C32265" i="14"/>
  <c r="C32264" i="14"/>
  <c r="C32263" i="14"/>
  <c r="C32262" i="14"/>
  <c r="C32261" i="14"/>
  <c r="C32260" i="14"/>
  <c r="C32259" i="14"/>
  <c r="C32258" i="14"/>
  <c r="C32257" i="14"/>
  <c r="C32256" i="14"/>
  <c r="C32255" i="14"/>
  <c r="C32254" i="14"/>
  <c r="C32253" i="14"/>
  <c r="C32252" i="14"/>
  <c r="C32251" i="14"/>
  <c r="C32250" i="14"/>
  <c r="C32249" i="14"/>
  <c r="C32248" i="14"/>
  <c r="C32247" i="14"/>
  <c r="C32246" i="14"/>
  <c r="C32245" i="14"/>
  <c r="C32244" i="14"/>
  <c r="C32243" i="14"/>
  <c r="C32242" i="14"/>
  <c r="C32241" i="14"/>
  <c r="C32240" i="14"/>
  <c r="C32239" i="14"/>
  <c r="C32238" i="14"/>
  <c r="C32237" i="14"/>
  <c r="C32236" i="14"/>
  <c r="C32235" i="14"/>
  <c r="C32234" i="14"/>
  <c r="C32233" i="14"/>
  <c r="C32232" i="14"/>
  <c r="C32231" i="14"/>
  <c r="C32230" i="14"/>
  <c r="C32229" i="14"/>
  <c r="C32228" i="14"/>
  <c r="C32227" i="14"/>
  <c r="C32226" i="14"/>
  <c r="C32225" i="14"/>
  <c r="C32224" i="14"/>
  <c r="C32223" i="14"/>
  <c r="C32222" i="14"/>
  <c r="C32221" i="14"/>
  <c r="C32220" i="14"/>
  <c r="C32219" i="14"/>
  <c r="C32218" i="14"/>
  <c r="C32217" i="14"/>
  <c r="C32216" i="14"/>
  <c r="C32215" i="14"/>
  <c r="C32214" i="14"/>
  <c r="C32213" i="14"/>
  <c r="C32212" i="14"/>
  <c r="C32211" i="14"/>
  <c r="C32210" i="14"/>
  <c r="C32209" i="14"/>
  <c r="C32208" i="14"/>
  <c r="C32207" i="14"/>
  <c r="C32206" i="14"/>
  <c r="C32205" i="14"/>
  <c r="C32204" i="14"/>
  <c r="C32203" i="14"/>
  <c r="C32202" i="14"/>
  <c r="C32201" i="14"/>
  <c r="C32200" i="14"/>
  <c r="C32199" i="14"/>
  <c r="C32198" i="14"/>
  <c r="C32197" i="14"/>
  <c r="C32196" i="14"/>
  <c r="C32195" i="14"/>
  <c r="C32194" i="14"/>
  <c r="C32193" i="14"/>
  <c r="C32192" i="14"/>
  <c r="C32191" i="14"/>
  <c r="C32190" i="14"/>
  <c r="C32189" i="14"/>
  <c r="C32188" i="14"/>
  <c r="C32187" i="14"/>
  <c r="C32186" i="14"/>
  <c r="C32185" i="14"/>
  <c r="C32184" i="14"/>
  <c r="C32183" i="14"/>
  <c r="C32182" i="14"/>
  <c r="C32181" i="14"/>
  <c r="C32180" i="14"/>
  <c r="C32179" i="14"/>
  <c r="C32178" i="14"/>
  <c r="C32177" i="14"/>
  <c r="C32176" i="14"/>
  <c r="C32175" i="14"/>
  <c r="C32174" i="14"/>
  <c r="C32173" i="14"/>
  <c r="C32172" i="14"/>
  <c r="C32171" i="14"/>
  <c r="C32170" i="14"/>
  <c r="C32169" i="14"/>
  <c r="C32168" i="14"/>
  <c r="C32167" i="14"/>
  <c r="C32166" i="14"/>
  <c r="C32165" i="14"/>
  <c r="C32164" i="14"/>
  <c r="C32163" i="14"/>
  <c r="C32162" i="14"/>
  <c r="C32161" i="14"/>
  <c r="C32160" i="14"/>
  <c r="C32159" i="14"/>
  <c r="C32158" i="14"/>
  <c r="C32157" i="14"/>
  <c r="C32156" i="14"/>
  <c r="C32155" i="14"/>
  <c r="C32154" i="14"/>
  <c r="C32153" i="14"/>
  <c r="C32152" i="14"/>
  <c r="C32151" i="14"/>
  <c r="C32150" i="14"/>
  <c r="C32149" i="14"/>
  <c r="C32148" i="14"/>
  <c r="C32147" i="14"/>
  <c r="C32146" i="14"/>
  <c r="C32145" i="14"/>
  <c r="C32144" i="14"/>
  <c r="C32143" i="14"/>
  <c r="C32142" i="14"/>
  <c r="C32141" i="14"/>
  <c r="C32140" i="14"/>
  <c r="C32139" i="14"/>
  <c r="C32138" i="14"/>
  <c r="C32137" i="14"/>
  <c r="C32136" i="14"/>
  <c r="C32135" i="14"/>
  <c r="C32134" i="14"/>
  <c r="C32133" i="14"/>
  <c r="C32132" i="14"/>
  <c r="C32131" i="14"/>
  <c r="C32130" i="14"/>
  <c r="C32129" i="14"/>
  <c r="C32128" i="14"/>
  <c r="C32127" i="14"/>
  <c r="C32126" i="14"/>
  <c r="C32125" i="14"/>
  <c r="C32124" i="14"/>
  <c r="C32123" i="14"/>
  <c r="C32122" i="14"/>
  <c r="C32121" i="14"/>
  <c r="C32120" i="14"/>
  <c r="C32119" i="14"/>
  <c r="C32118" i="14"/>
  <c r="C32117" i="14"/>
  <c r="C32116" i="14"/>
  <c r="C32115" i="14"/>
  <c r="C32114" i="14"/>
  <c r="C32113" i="14"/>
  <c r="C32112" i="14"/>
  <c r="C32111" i="14"/>
  <c r="C32110" i="14"/>
  <c r="C32109" i="14"/>
  <c r="C32108" i="14"/>
  <c r="C32107" i="14"/>
  <c r="C32106" i="14"/>
  <c r="C32105" i="14"/>
  <c r="C32104" i="14"/>
  <c r="C32103" i="14"/>
  <c r="C32102" i="14"/>
  <c r="C32101" i="14"/>
  <c r="C32100" i="14"/>
  <c r="C32099" i="14"/>
  <c r="C32098" i="14"/>
  <c r="C32097" i="14"/>
  <c r="C32096" i="14"/>
  <c r="C32095" i="14"/>
  <c r="C32094" i="14"/>
  <c r="C32093" i="14"/>
  <c r="C32092" i="14"/>
  <c r="C32091" i="14"/>
  <c r="C32090" i="14"/>
  <c r="C32089" i="14"/>
  <c r="C32088" i="14"/>
  <c r="C32087" i="14"/>
  <c r="C32086" i="14"/>
  <c r="C32085" i="14"/>
  <c r="C32084" i="14"/>
  <c r="C32083" i="14"/>
  <c r="C32082" i="14"/>
  <c r="C32081" i="14"/>
  <c r="C32080" i="14"/>
  <c r="C32079" i="14"/>
  <c r="C32078" i="14"/>
  <c r="C32077" i="14"/>
  <c r="C32076" i="14"/>
  <c r="C32075" i="14"/>
  <c r="C32074" i="14"/>
  <c r="C32073" i="14"/>
  <c r="C32072" i="14"/>
  <c r="C32071" i="14"/>
  <c r="C32070" i="14"/>
  <c r="C32069" i="14"/>
  <c r="C32068" i="14"/>
  <c r="C32067" i="14"/>
  <c r="C32066" i="14"/>
  <c r="C32065" i="14"/>
  <c r="C32064" i="14"/>
  <c r="C32063" i="14"/>
  <c r="C32062" i="14"/>
  <c r="C32061" i="14"/>
  <c r="C32060" i="14"/>
  <c r="C32059" i="14"/>
  <c r="C32058" i="14"/>
  <c r="C32057" i="14"/>
  <c r="C32056" i="14"/>
  <c r="C32055" i="14"/>
  <c r="C32054" i="14"/>
  <c r="C32053" i="14"/>
  <c r="C32052" i="14"/>
  <c r="C32051" i="14"/>
  <c r="C32050" i="14"/>
  <c r="C32049" i="14"/>
  <c r="C32048" i="14"/>
  <c r="C32047" i="14"/>
  <c r="C32046" i="14"/>
  <c r="C32045" i="14"/>
  <c r="C32044" i="14"/>
  <c r="C32043" i="14"/>
  <c r="C32042" i="14"/>
  <c r="C32041" i="14"/>
  <c r="C32040" i="14"/>
  <c r="C32039" i="14"/>
  <c r="C32038" i="14"/>
  <c r="C32037" i="14"/>
  <c r="C32036" i="14"/>
  <c r="C32035" i="14"/>
  <c r="C32034" i="14"/>
  <c r="C32033" i="14"/>
  <c r="C32032" i="14"/>
  <c r="C32031" i="14"/>
  <c r="C32030" i="14"/>
  <c r="C32029" i="14"/>
  <c r="C32028" i="14"/>
  <c r="C32027" i="14"/>
  <c r="C32026" i="14"/>
  <c r="C32025" i="14"/>
  <c r="C32024" i="14"/>
  <c r="C32023" i="14"/>
  <c r="C32022" i="14"/>
  <c r="C32021" i="14"/>
  <c r="C32020" i="14"/>
  <c r="C32019" i="14"/>
  <c r="C32018" i="14"/>
  <c r="C32017" i="14"/>
  <c r="C32016" i="14"/>
  <c r="C32015" i="14"/>
  <c r="C32014" i="14"/>
  <c r="C32013" i="14"/>
  <c r="C32012" i="14"/>
  <c r="C32011" i="14"/>
  <c r="C32010" i="14"/>
  <c r="C32009" i="14"/>
  <c r="C32008" i="14"/>
  <c r="C32007" i="14"/>
  <c r="C32006" i="14"/>
  <c r="C32005" i="14"/>
  <c r="C32004" i="14"/>
  <c r="C32003" i="14"/>
  <c r="C32002" i="14"/>
  <c r="C32001" i="14"/>
  <c r="C32000" i="14"/>
  <c r="C31999" i="14"/>
  <c r="C31998" i="14"/>
  <c r="C31997" i="14"/>
  <c r="C31996" i="14"/>
  <c r="C31995" i="14"/>
  <c r="C31994" i="14"/>
  <c r="C31993" i="14"/>
  <c r="C31992" i="14"/>
  <c r="C31991" i="14"/>
  <c r="C31990" i="14"/>
  <c r="C31989" i="14"/>
  <c r="C31988" i="14"/>
  <c r="C31987" i="14"/>
  <c r="C31986" i="14"/>
  <c r="C31985" i="14"/>
  <c r="C31984" i="14"/>
  <c r="C31983" i="14"/>
  <c r="C31982" i="14"/>
  <c r="C31981" i="14"/>
  <c r="C31980" i="14"/>
  <c r="C31979" i="14"/>
  <c r="C31978" i="14"/>
  <c r="C31977" i="14"/>
  <c r="C31976" i="14"/>
  <c r="C31975" i="14"/>
  <c r="C31974" i="14"/>
  <c r="C31973" i="14"/>
  <c r="C31972" i="14"/>
  <c r="C31971" i="14"/>
  <c r="C31970" i="14"/>
  <c r="C31969" i="14"/>
  <c r="C31968" i="14"/>
  <c r="C31967" i="14"/>
  <c r="C31966" i="14"/>
  <c r="C31965" i="14"/>
  <c r="C31964" i="14"/>
  <c r="C31963" i="14"/>
  <c r="C31962" i="14"/>
  <c r="C31961" i="14"/>
  <c r="C31960" i="14"/>
  <c r="C31959" i="14"/>
  <c r="C31958" i="14"/>
  <c r="C31957" i="14"/>
  <c r="C31956" i="14"/>
  <c r="C31955" i="14"/>
  <c r="C31954" i="14"/>
  <c r="C31953" i="14"/>
  <c r="C31952" i="14"/>
  <c r="C31951" i="14"/>
  <c r="C31950" i="14"/>
  <c r="C31949" i="14"/>
  <c r="C31948" i="14"/>
  <c r="C31947" i="14"/>
  <c r="C31946" i="14"/>
  <c r="C31945" i="14"/>
  <c r="C31944" i="14"/>
  <c r="C31943" i="14"/>
  <c r="C31942" i="14"/>
  <c r="C31941" i="14"/>
  <c r="C31940" i="14"/>
  <c r="C31939" i="14"/>
  <c r="C31938" i="14"/>
  <c r="C31937" i="14"/>
  <c r="C31936" i="14"/>
  <c r="C31935" i="14"/>
  <c r="C31934" i="14"/>
  <c r="C31933" i="14"/>
  <c r="C31932" i="14"/>
  <c r="C31931" i="14"/>
  <c r="C31930" i="14"/>
  <c r="C31929" i="14"/>
  <c r="C31928" i="14"/>
  <c r="C31927" i="14"/>
  <c r="C31926" i="14"/>
  <c r="C31925" i="14"/>
  <c r="C31924" i="14"/>
  <c r="C31923" i="14"/>
  <c r="C31922" i="14"/>
  <c r="C31921" i="14"/>
  <c r="C31920" i="14"/>
  <c r="C31919" i="14"/>
  <c r="C31918" i="14"/>
  <c r="C31917" i="14"/>
  <c r="C31916" i="14"/>
  <c r="C31915" i="14"/>
  <c r="C31914" i="14"/>
  <c r="C31913" i="14"/>
  <c r="C31912" i="14"/>
  <c r="C31911" i="14"/>
  <c r="C31910" i="14"/>
  <c r="C31909" i="14"/>
  <c r="C31908" i="14"/>
  <c r="C31907" i="14"/>
  <c r="C31906" i="14"/>
  <c r="C31905" i="14"/>
  <c r="C31904" i="14"/>
  <c r="C31903" i="14"/>
  <c r="C31902" i="14"/>
  <c r="C31901" i="14"/>
  <c r="C31900" i="14"/>
  <c r="C31899" i="14"/>
  <c r="C31898" i="14"/>
  <c r="C31897" i="14"/>
  <c r="C31896" i="14"/>
  <c r="C31895" i="14"/>
  <c r="C31894" i="14"/>
  <c r="C31893" i="14"/>
  <c r="C31892" i="14"/>
  <c r="C31891" i="14"/>
  <c r="C31890" i="14"/>
  <c r="C31889" i="14"/>
  <c r="C31888" i="14"/>
  <c r="C31887" i="14"/>
  <c r="C31886" i="14"/>
  <c r="C31885" i="14"/>
  <c r="C31884" i="14"/>
  <c r="C31883" i="14"/>
  <c r="C31882" i="14"/>
  <c r="C31881" i="14"/>
  <c r="C31880" i="14"/>
  <c r="C31879" i="14"/>
  <c r="C31878" i="14"/>
  <c r="C31877" i="14"/>
  <c r="C31876" i="14"/>
  <c r="C31875" i="14"/>
  <c r="C31874" i="14"/>
  <c r="C31873" i="14"/>
  <c r="C31872" i="14"/>
  <c r="C31871" i="14"/>
  <c r="C31870" i="14"/>
  <c r="C31869" i="14"/>
  <c r="C31868" i="14"/>
  <c r="C31867" i="14"/>
  <c r="C31866" i="14"/>
  <c r="C31865" i="14"/>
  <c r="C31864" i="14"/>
  <c r="C31863" i="14"/>
  <c r="C31862" i="14"/>
  <c r="C31861" i="14"/>
  <c r="C31860" i="14"/>
  <c r="C31859" i="14"/>
  <c r="C31858" i="14"/>
  <c r="C31857" i="14"/>
  <c r="C31856" i="14"/>
  <c r="C31855" i="14"/>
  <c r="C31854" i="14"/>
  <c r="C31853" i="14"/>
  <c r="C31852" i="14"/>
  <c r="C31851" i="14"/>
  <c r="C31850" i="14"/>
  <c r="C31849" i="14"/>
  <c r="C31848" i="14"/>
  <c r="C31847" i="14"/>
  <c r="C31846" i="14"/>
  <c r="C31845" i="14"/>
  <c r="C31844" i="14"/>
  <c r="C31843" i="14"/>
  <c r="C31842" i="14"/>
  <c r="C31841" i="14"/>
  <c r="C31840" i="14"/>
  <c r="C31839" i="14"/>
  <c r="C31838" i="14"/>
  <c r="C31837" i="14"/>
  <c r="C31836" i="14"/>
  <c r="C31835" i="14"/>
  <c r="C31834" i="14"/>
  <c r="C31833" i="14"/>
  <c r="C31832" i="14"/>
  <c r="C31831" i="14"/>
  <c r="C31830" i="14"/>
  <c r="C31829" i="14"/>
  <c r="C31828" i="14"/>
  <c r="C31827" i="14"/>
  <c r="C31826" i="14"/>
  <c r="C31825" i="14"/>
  <c r="C31824" i="14"/>
  <c r="C31823" i="14"/>
  <c r="C31822" i="14"/>
  <c r="C31821" i="14"/>
  <c r="C31820" i="14"/>
  <c r="C31819" i="14"/>
  <c r="C31818" i="14"/>
  <c r="C31817" i="14"/>
  <c r="C31816" i="14"/>
  <c r="C31815" i="14"/>
  <c r="C31814" i="14"/>
  <c r="C31813" i="14"/>
  <c r="C31812" i="14"/>
  <c r="C31811" i="14"/>
  <c r="C31810" i="14"/>
  <c r="C31809" i="14"/>
  <c r="C31808" i="14"/>
  <c r="C31807" i="14"/>
  <c r="C31806" i="14"/>
  <c r="C31805" i="14"/>
  <c r="C31804" i="14"/>
  <c r="C31803" i="14"/>
  <c r="C31802" i="14"/>
  <c r="C31801" i="14"/>
  <c r="C31800" i="14"/>
  <c r="C31799" i="14"/>
  <c r="C31798" i="14"/>
  <c r="C31797" i="14"/>
  <c r="C31796" i="14"/>
  <c r="C31795" i="14"/>
  <c r="C31794" i="14"/>
  <c r="C31793" i="14"/>
  <c r="C31792" i="14"/>
  <c r="C31791" i="14"/>
  <c r="C31790" i="14"/>
  <c r="C31789" i="14"/>
  <c r="C31788" i="14"/>
  <c r="C31787" i="14"/>
  <c r="C31786" i="14"/>
  <c r="C31785" i="14"/>
  <c r="C31784" i="14"/>
  <c r="C31783" i="14"/>
  <c r="C31782" i="14"/>
  <c r="C31781" i="14"/>
  <c r="C31780" i="14"/>
  <c r="C31779" i="14"/>
  <c r="C31778" i="14"/>
  <c r="C31777" i="14"/>
  <c r="C31776" i="14"/>
  <c r="C31775" i="14"/>
  <c r="C31774" i="14"/>
  <c r="C31773" i="14"/>
  <c r="C31772" i="14"/>
  <c r="C31771" i="14"/>
  <c r="C31770" i="14"/>
  <c r="C31769" i="14"/>
  <c r="C31768" i="14"/>
  <c r="C31767" i="14"/>
  <c r="C31766" i="14"/>
  <c r="C31765" i="14"/>
  <c r="C31764" i="14"/>
  <c r="C31763" i="14"/>
  <c r="C31762" i="14"/>
  <c r="C31761" i="14"/>
  <c r="C31760" i="14"/>
  <c r="C31759" i="14"/>
  <c r="C31758" i="14"/>
  <c r="C31757" i="14"/>
  <c r="C31756" i="14"/>
  <c r="C31755" i="14"/>
  <c r="C31754" i="14"/>
  <c r="C31753" i="14"/>
  <c r="C31752" i="14"/>
  <c r="C31751" i="14"/>
  <c r="C31750" i="14"/>
  <c r="C31749" i="14"/>
  <c r="C31748" i="14"/>
  <c r="C31747" i="14"/>
  <c r="C31746" i="14"/>
  <c r="C31745" i="14"/>
  <c r="C31744" i="14"/>
  <c r="C31743" i="14"/>
  <c r="C31742" i="14"/>
  <c r="C31741" i="14"/>
  <c r="C31740" i="14"/>
  <c r="C31739" i="14"/>
  <c r="C31738" i="14"/>
  <c r="C31737" i="14"/>
  <c r="C31736" i="14"/>
  <c r="C31735" i="14"/>
  <c r="C31734" i="14"/>
  <c r="C31733" i="14"/>
  <c r="C31732" i="14"/>
  <c r="C31731" i="14"/>
  <c r="C31730" i="14"/>
  <c r="C31729" i="14"/>
  <c r="C31728" i="14"/>
  <c r="C31727" i="14"/>
  <c r="C31726" i="14"/>
  <c r="C31725" i="14"/>
  <c r="C31724" i="14"/>
  <c r="C31723" i="14"/>
  <c r="C31722" i="14"/>
  <c r="C31721" i="14"/>
  <c r="C31720" i="14"/>
  <c r="C31719" i="14"/>
  <c r="C31718" i="14"/>
  <c r="C31717" i="14"/>
  <c r="C31716" i="14"/>
  <c r="C31715" i="14"/>
  <c r="C31714" i="14"/>
  <c r="C31713" i="14"/>
  <c r="C31712" i="14"/>
  <c r="C31711" i="14"/>
  <c r="C31710" i="14"/>
  <c r="C31709" i="14"/>
  <c r="C31708" i="14"/>
  <c r="C31707" i="14"/>
  <c r="C31706" i="14"/>
  <c r="C31705" i="14"/>
  <c r="C31704" i="14"/>
  <c r="C31703" i="14"/>
  <c r="C31702" i="14"/>
  <c r="C31701" i="14"/>
  <c r="C31700" i="14"/>
  <c r="C31699" i="14"/>
  <c r="C31698" i="14"/>
  <c r="C31697" i="14"/>
  <c r="C31696" i="14"/>
  <c r="C31695" i="14"/>
  <c r="C31694" i="14"/>
  <c r="C31693" i="14"/>
  <c r="C31692" i="14"/>
  <c r="C31691" i="14"/>
  <c r="C31690" i="14"/>
  <c r="C31689" i="14"/>
  <c r="C31688" i="14"/>
  <c r="C31687" i="14"/>
  <c r="C31686" i="14"/>
  <c r="C31685" i="14"/>
  <c r="C31684" i="14"/>
  <c r="C31683" i="14"/>
  <c r="C31682" i="14"/>
  <c r="C31681" i="14"/>
  <c r="C31680" i="14"/>
  <c r="C31679" i="14"/>
  <c r="C31678" i="14"/>
  <c r="C31677" i="14"/>
  <c r="C31676" i="14"/>
  <c r="C31675" i="14"/>
  <c r="C31674" i="14"/>
  <c r="C31673" i="14"/>
  <c r="C31672" i="14"/>
  <c r="C31671" i="14"/>
  <c r="C31670" i="14"/>
  <c r="C31669" i="14"/>
  <c r="C31668" i="14"/>
  <c r="C31667" i="14"/>
  <c r="C31666" i="14"/>
  <c r="C31665" i="14"/>
  <c r="C31664" i="14"/>
  <c r="C31663" i="14"/>
  <c r="C31662" i="14"/>
  <c r="C31661" i="14"/>
  <c r="C31660" i="14"/>
  <c r="C31659" i="14"/>
  <c r="C31658" i="14"/>
  <c r="C31657" i="14"/>
  <c r="C31656" i="14"/>
  <c r="C31655" i="14"/>
  <c r="C31654" i="14"/>
  <c r="C31653" i="14"/>
  <c r="C31652" i="14"/>
  <c r="C31651" i="14"/>
  <c r="C31650" i="14"/>
  <c r="C31649" i="14"/>
  <c r="C31648" i="14"/>
  <c r="C31647" i="14"/>
  <c r="C31646" i="14"/>
  <c r="C31645" i="14"/>
  <c r="C31644" i="14"/>
  <c r="C31643" i="14"/>
  <c r="C31642" i="14"/>
  <c r="C31641" i="14"/>
  <c r="C31640" i="14"/>
  <c r="C31639" i="14"/>
  <c r="C31638" i="14"/>
  <c r="C31637" i="14"/>
  <c r="C31636" i="14"/>
  <c r="C31635" i="14"/>
  <c r="C31634" i="14"/>
  <c r="C31633" i="14"/>
  <c r="C31632" i="14"/>
  <c r="C31631" i="14"/>
  <c r="C31630" i="14"/>
  <c r="C31629" i="14"/>
  <c r="C31628" i="14"/>
  <c r="C31627" i="14"/>
  <c r="C31626" i="14"/>
  <c r="C31625" i="14"/>
  <c r="C31624" i="14"/>
  <c r="C31623" i="14"/>
  <c r="C31622" i="14"/>
  <c r="C31621" i="14"/>
  <c r="C31620" i="14"/>
  <c r="C31619" i="14"/>
  <c r="C31618" i="14"/>
  <c r="C31617" i="14"/>
  <c r="C31616" i="14"/>
  <c r="C31615" i="14"/>
  <c r="C31614" i="14"/>
  <c r="C31613" i="14"/>
  <c r="C31612" i="14"/>
  <c r="C31611" i="14"/>
  <c r="C31610" i="14"/>
  <c r="C31609" i="14"/>
  <c r="C31608" i="14"/>
  <c r="C31607" i="14"/>
  <c r="C31606" i="14"/>
  <c r="C31605" i="14"/>
  <c r="C31604" i="14"/>
  <c r="C31603" i="14"/>
  <c r="C31602" i="14"/>
  <c r="C31601" i="14"/>
  <c r="C31600" i="14"/>
  <c r="C31599" i="14"/>
  <c r="C31598" i="14"/>
  <c r="C31597" i="14"/>
  <c r="C31596" i="14"/>
  <c r="C31595" i="14"/>
  <c r="C31594" i="14"/>
  <c r="C31593" i="14"/>
  <c r="C31592" i="14"/>
  <c r="C31591" i="14"/>
  <c r="C31590" i="14"/>
  <c r="C31589" i="14"/>
  <c r="C31588" i="14"/>
  <c r="C31587" i="14"/>
  <c r="C31586" i="14"/>
  <c r="C31585" i="14"/>
  <c r="C31584" i="14"/>
  <c r="C31583" i="14"/>
  <c r="C31582" i="14"/>
  <c r="C31581" i="14"/>
  <c r="C31580" i="14"/>
  <c r="C31579" i="14"/>
  <c r="C31578" i="14"/>
  <c r="C31577" i="14"/>
  <c r="C31576" i="14"/>
  <c r="C31575" i="14"/>
  <c r="C31574" i="14"/>
  <c r="C31573" i="14"/>
  <c r="C31572" i="14"/>
  <c r="C31571" i="14"/>
  <c r="C31570" i="14"/>
  <c r="C31569" i="14"/>
  <c r="C31568" i="14"/>
  <c r="C31567" i="14"/>
  <c r="C31566" i="14"/>
  <c r="C31565" i="14"/>
  <c r="C31564" i="14"/>
  <c r="C31563" i="14"/>
  <c r="C31562" i="14"/>
  <c r="C31561" i="14"/>
  <c r="C31560" i="14"/>
  <c r="C31559" i="14"/>
  <c r="C31558" i="14"/>
  <c r="C31557" i="14"/>
  <c r="C31556" i="14"/>
  <c r="C31555" i="14"/>
  <c r="C31554" i="14"/>
  <c r="C31553" i="14"/>
  <c r="C31552" i="14"/>
  <c r="C31551" i="14"/>
  <c r="C31550" i="14"/>
  <c r="C31549" i="14"/>
  <c r="C31548" i="14"/>
  <c r="C31547" i="14"/>
  <c r="C31546" i="14"/>
  <c r="C31545" i="14"/>
  <c r="C31544" i="14"/>
  <c r="C31543" i="14"/>
  <c r="C31542" i="14"/>
  <c r="C31541" i="14"/>
  <c r="C31540" i="14"/>
  <c r="C31539" i="14"/>
  <c r="C31538" i="14"/>
  <c r="C31537" i="14"/>
  <c r="C31536" i="14"/>
  <c r="C31535" i="14"/>
  <c r="C31534" i="14"/>
  <c r="C31533" i="14"/>
  <c r="C31532" i="14"/>
  <c r="C31531" i="14"/>
  <c r="C31530" i="14"/>
  <c r="C31529" i="14"/>
  <c r="C31528" i="14"/>
  <c r="C31527" i="14"/>
  <c r="C31526" i="14"/>
  <c r="C31525" i="14"/>
  <c r="C31524" i="14"/>
  <c r="C31523" i="14"/>
  <c r="C31522" i="14"/>
  <c r="C31521" i="14"/>
  <c r="C31520" i="14"/>
  <c r="C31519" i="14"/>
  <c r="C31518" i="14"/>
  <c r="C31517" i="14"/>
  <c r="C31516" i="14"/>
  <c r="C31515" i="14"/>
  <c r="C31514" i="14"/>
  <c r="C31513" i="14"/>
  <c r="C31512" i="14"/>
  <c r="C31511" i="14"/>
  <c r="C31510" i="14"/>
  <c r="C31509" i="14"/>
  <c r="C31508" i="14"/>
  <c r="C31507" i="14"/>
  <c r="C31506" i="14"/>
  <c r="C31505" i="14"/>
  <c r="C31504" i="14"/>
  <c r="C31503" i="14"/>
  <c r="C31502" i="14"/>
  <c r="C31501" i="14"/>
  <c r="C31500" i="14"/>
  <c r="C31499" i="14"/>
  <c r="C31498" i="14"/>
  <c r="C31497" i="14"/>
  <c r="C31496" i="14"/>
  <c r="C31495" i="14"/>
  <c r="C31494" i="14"/>
  <c r="C31493" i="14"/>
  <c r="C31492" i="14"/>
  <c r="C31491" i="14"/>
  <c r="C31490" i="14"/>
  <c r="C31489" i="14"/>
  <c r="C31488" i="14"/>
  <c r="C31487" i="14"/>
  <c r="C31486" i="14"/>
  <c r="C31485" i="14"/>
  <c r="C31484" i="14"/>
  <c r="C31483" i="14"/>
  <c r="C31482" i="14"/>
  <c r="C31481" i="14"/>
  <c r="C31480" i="14"/>
  <c r="C31479" i="14"/>
  <c r="C31478" i="14"/>
  <c r="C31477" i="14"/>
  <c r="C31476" i="14"/>
  <c r="C31475" i="14"/>
  <c r="C31474" i="14"/>
  <c r="C31473" i="14"/>
  <c r="C31472" i="14"/>
  <c r="C31471" i="14"/>
  <c r="C31470" i="14"/>
  <c r="C31469" i="14"/>
  <c r="C31468" i="14"/>
  <c r="C31467" i="14"/>
  <c r="C31466" i="14"/>
  <c r="C31465" i="14"/>
  <c r="C31464" i="14"/>
  <c r="C31463" i="14"/>
  <c r="C31462" i="14"/>
  <c r="C31461" i="14"/>
  <c r="C31460" i="14"/>
  <c r="C31459" i="14"/>
  <c r="C31458" i="14"/>
  <c r="C31457" i="14"/>
  <c r="C31456" i="14"/>
  <c r="C31455" i="14"/>
  <c r="C31454" i="14"/>
  <c r="C31453" i="14"/>
  <c r="C31452" i="14"/>
  <c r="C31451" i="14"/>
  <c r="C31450" i="14"/>
  <c r="C31449" i="14"/>
  <c r="C31448" i="14"/>
  <c r="C31447" i="14"/>
  <c r="C31446" i="14"/>
  <c r="C31445" i="14"/>
  <c r="C31444" i="14"/>
  <c r="C31443" i="14"/>
  <c r="C31442" i="14"/>
  <c r="C31441" i="14"/>
  <c r="C31440" i="14"/>
  <c r="C31439" i="14"/>
  <c r="C31438" i="14"/>
  <c r="C31437" i="14"/>
  <c r="C31436" i="14"/>
  <c r="C31435" i="14"/>
  <c r="C31434" i="14"/>
  <c r="C31433" i="14"/>
  <c r="C31432" i="14"/>
  <c r="C31431" i="14"/>
  <c r="C31430" i="14"/>
  <c r="C31429" i="14"/>
  <c r="C31428" i="14"/>
  <c r="C31427" i="14"/>
  <c r="C31426" i="14"/>
  <c r="C31425" i="14"/>
  <c r="C31424" i="14"/>
  <c r="C31423" i="14"/>
  <c r="C31422" i="14"/>
  <c r="C31421" i="14"/>
  <c r="C31420" i="14"/>
  <c r="C31419" i="14"/>
  <c r="C31418" i="14"/>
  <c r="C31417" i="14"/>
  <c r="C31416" i="14"/>
  <c r="C31415" i="14"/>
  <c r="C31414" i="14"/>
  <c r="C31413" i="14"/>
  <c r="C31412" i="14"/>
  <c r="C31411" i="14"/>
  <c r="C31410" i="14"/>
  <c r="C31409" i="14"/>
  <c r="C31408" i="14"/>
  <c r="C31407" i="14"/>
  <c r="C31406" i="14"/>
  <c r="C31405" i="14"/>
  <c r="C31404" i="14"/>
  <c r="C31403" i="14"/>
  <c r="C31402" i="14"/>
  <c r="C31401" i="14"/>
  <c r="C31400" i="14"/>
  <c r="C31399" i="14"/>
  <c r="C31398" i="14"/>
  <c r="C31397" i="14"/>
  <c r="C31396" i="14"/>
  <c r="C31395" i="14"/>
  <c r="C31394" i="14"/>
  <c r="C31393" i="14"/>
  <c r="C31392" i="14"/>
  <c r="C31391" i="14"/>
  <c r="C31390" i="14"/>
  <c r="C31389" i="14"/>
  <c r="C31388" i="14"/>
  <c r="C31387" i="14"/>
  <c r="C31386" i="14"/>
  <c r="C31385" i="14"/>
  <c r="C31384" i="14"/>
  <c r="C31383" i="14"/>
  <c r="C31382" i="14"/>
  <c r="C31381" i="14"/>
  <c r="C31380" i="14"/>
  <c r="C31379" i="14"/>
  <c r="C31378" i="14"/>
  <c r="C31377" i="14"/>
  <c r="C31376" i="14"/>
  <c r="C31375" i="14"/>
  <c r="C31374" i="14"/>
  <c r="C31373" i="14"/>
  <c r="C31372" i="14"/>
  <c r="C31371" i="14"/>
  <c r="C31370" i="14"/>
  <c r="C31369" i="14"/>
  <c r="C31368" i="14"/>
  <c r="C31367" i="14"/>
  <c r="C31366" i="14"/>
  <c r="C31365" i="14"/>
  <c r="C31364" i="14"/>
  <c r="C31363" i="14"/>
  <c r="C31362" i="14"/>
  <c r="C31361" i="14"/>
  <c r="C31360" i="14"/>
  <c r="C31359" i="14"/>
  <c r="C31358" i="14"/>
  <c r="C31357" i="14"/>
  <c r="C31356" i="14"/>
  <c r="C31355" i="14"/>
  <c r="C31354" i="14"/>
  <c r="C31353" i="14"/>
  <c r="C31352" i="14"/>
  <c r="C31351" i="14"/>
  <c r="C31350" i="14"/>
  <c r="C31349" i="14"/>
  <c r="C31348" i="14"/>
  <c r="C31347" i="14"/>
  <c r="C31346" i="14"/>
  <c r="C31345" i="14"/>
  <c r="C31344" i="14"/>
  <c r="C31343" i="14"/>
  <c r="C31342" i="14"/>
  <c r="C31341" i="14"/>
  <c r="C31340" i="14"/>
  <c r="C31339" i="14"/>
  <c r="C31338" i="14"/>
  <c r="C31337" i="14"/>
  <c r="C31336" i="14"/>
  <c r="C31335" i="14"/>
  <c r="C31334" i="14"/>
  <c r="C31333" i="14"/>
  <c r="C31332" i="14"/>
  <c r="C31331" i="14"/>
  <c r="C31330" i="14"/>
  <c r="C31329" i="14"/>
  <c r="C31328" i="14"/>
  <c r="C31327" i="14"/>
  <c r="C31326" i="14"/>
  <c r="C31325" i="14"/>
  <c r="C31324" i="14"/>
  <c r="C31323" i="14"/>
  <c r="C31322" i="14"/>
  <c r="C31321" i="14"/>
  <c r="C31320" i="14"/>
  <c r="C31319" i="14"/>
  <c r="C31318" i="14"/>
  <c r="C31317" i="14"/>
  <c r="C31316" i="14"/>
  <c r="C31315" i="14"/>
  <c r="C31314" i="14"/>
  <c r="C31313" i="14"/>
  <c r="C31312" i="14"/>
  <c r="C31311" i="14"/>
  <c r="C31310" i="14"/>
  <c r="C31309" i="14"/>
  <c r="C31308" i="14"/>
  <c r="C31307" i="14"/>
  <c r="C31306" i="14"/>
  <c r="C31305" i="14"/>
  <c r="C31304" i="14"/>
  <c r="C31303" i="14"/>
  <c r="C31302" i="14"/>
  <c r="C31301" i="14"/>
  <c r="C31300" i="14"/>
  <c r="C31299" i="14"/>
  <c r="C31298" i="14"/>
  <c r="C31297" i="14"/>
  <c r="C31296" i="14"/>
  <c r="C31295" i="14"/>
  <c r="C31294" i="14"/>
  <c r="C31293" i="14"/>
  <c r="C31292" i="14"/>
  <c r="C31291" i="14"/>
  <c r="C31290" i="14"/>
  <c r="C31289" i="14"/>
  <c r="C31288" i="14"/>
  <c r="C31287" i="14"/>
  <c r="C31286" i="14"/>
  <c r="C31285" i="14"/>
  <c r="C31284" i="14"/>
  <c r="C31283" i="14"/>
  <c r="C31282" i="14"/>
  <c r="C31281" i="14"/>
  <c r="C31280" i="14"/>
  <c r="C31279" i="14"/>
  <c r="C31278" i="14"/>
  <c r="C31277" i="14"/>
  <c r="C31276" i="14"/>
  <c r="C31275" i="14"/>
  <c r="C31274" i="14"/>
  <c r="C31273" i="14"/>
  <c r="C31272" i="14"/>
  <c r="C31271" i="14"/>
  <c r="C31270" i="14"/>
  <c r="C31269" i="14"/>
  <c r="C31268" i="14"/>
  <c r="C31267" i="14"/>
  <c r="C31266" i="14"/>
  <c r="C31265" i="14"/>
  <c r="C31264" i="14"/>
  <c r="C31263" i="14"/>
  <c r="C31262" i="14"/>
  <c r="C31261" i="14"/>
  <c r="C31260" i="14"/>
  <c r="C31259" i="14"/>
  <c r="C31258" i="14"/>
  <c r="C31257" i="14"/>
  <c r="C31256" i="14"/>
  <c r="C31255" i="14"/>
  <c r="C31254" i="14"/>
  <c r="C31253" i="14"/>
  <c r="C31252" i="14"/>
  <c r="C31251" i="14"/>
  <c r="C31250" i="14"/>
  <c r="C31249" i="14"/>
  <c r="C31248" i="14"/>
  <c r="C31247" i="14"/>
  <c r="C31246" i="14"/>
  <c r="C31245" i="14"/>
  <c r="C31244" i="14"/>
  <c r="C31243" i="14"/>
  <c r="C31242" i="14"/>
  <c r="C31241" i="14"/>
  <c r="C31240" i="14"/>
  <c r="C31239" i="14"/>
  <c r="C31238" i="14"/>
  <c r="C31237" i="14"/>
  <c r="C31236" i="14"/>
  <c r="C31235" i="14"/>
  <c r="C31234" i="14"/>
  <c r="C31233" i="14"/>
  <c r="C31232" i="14"/>
  <c r="C31231" i="14"/>
  <c r="C31230" i="14"/>
  <c r="C31229" i="14"/>
  <c r="C31228" i="14"/>
  <c r="C31227" i="14"/>
  <c r="C31226" i="14"/>
  <c r="C31225" i="14"/>
  <c r="C31224" i="14"/>
  <c r="C31223" i="14"/>
  <c r="C31222" i="14"/>
  <c r="C31221" i="14"/>
  <c r="C31220" i="14"/>
  <c r="C31219" i="14"/>
  <c r="C31218" i="14"/>
  <c r="C31217" i="14"/>
  <c r="C31216" i="14"/>
  <c r="C31215" i="14"/>
  <c r="C31214" i="14"/>
  <c r="C31213" i="14"/>
  <c r="C31212" i="14"/>
  <c r="C31211" i="14"/>
  <c r="C31210" i="14"/>
  <c r="C31209" i="14"/>
  <c r="C31208" i="14"/>
  <c r="C31207" i="14"/>
  <c r="C31206" i="14"/>
  <c r="C31205" i="14"/>
  <c r="C31204" i="14"/>
  <c r="C31203" i="14"/>
  <c r="C31202" i="14"/>
  <c r="C31201" i="14"/>
  <c r="C31200" i="14"/>
  <c r="C31199" i="14"/>
  <c r="C31198" i="14"/>
  <c r="C31197" i="14"/>
  <c r="C31196" i="14"/>
  <c r="C31195" i="14"/>
  <c r="C31194" i="14"/>
  <c r="C31193" i="14"/>
  <c r="C31192" i="14"/>
  <c r="C31191" i="14"/>
  <c r="C31190" i="14"/>
  <c r="C31189" i="14"/>
  <c r="C31188" i="14"/>
  <c r="C31187" i="14"/>
  <c r="C31186" i="14"/>
  <c r="C31185" i="14"/>
  <c r="C31184" i="14"/>
  <c r="C31183" i="14"/>
  <c r="C31182" i="14"/>
  <c r="C31181" i="14"/>
  <c r="C31180" i="14"/>
  <c r="C31179" i="14"/>
  <c r="C31178" i="14"/>
  <c r="C31177" i="14"/>
  <c r="C31176" i="14"/>
  <c r="C31175" i="14"/>
  <c r="C31174" i="14"/>
  <c r="C31173" i="14"/>
  <c r="C31172" i="14"/>
  <c r="C31171" i="14"/>
  <c r="C31170" i="14"/>
  <c r="C31169" i="14"/>
  <c r="C31168" i="14"/>
  <c r="C31167" i="14"/>
  <c r="C31166" i="14"/>
  <c r="C31165" i="14"/>
  <c r="C31164" i="14"/>
  <c r="C31163" i="14"/>
  <c r="C31162" i="14"/>
  <c r="C31161" i="14"/>
  <c r="C31160" i="14"/>
  <c r="C31159" i="14"/>
  <c r="C31158" i="14"/>
  <c r="C31157" i="14"/>
  <c r="C31156" i="14"/>
  <c r="C31155" i="14"/>
  <c r="C31154" i="14"/>
  <c r="C31153" i="14"/>
  <c r="C31152" i="14"/>
  <c r="C31151" i="14"/>
  <c r="C31150" i="14"/>
  <c r="C31149" i="14"/>
  <c r="C31148" i="14"/>
  <c r="C31147" i="14"/>
  <c r="C31146" i="14"/>
  <c r="C31145" i="14"/>
  <c r="C31144" i="14"/>
  <c r="C31143" i="14"/>
  <c r="C31142" i="14"/>
  <c r="C31141" i="14"/>
  <c r="C31140" i="14"/>
  <c r="C31139" i="14"/>
  <c r="C31138" i="14"/>
  <c r="C31137" i="14"/>
  <c r="C31136" i="14"/>
  <c r="C31135" i="14"/>
  <c r="C31134" i="14"/>
  <c r="C31133" i="14"/>
  <c r="C31132" i="14"/>
  <c r="C31131" i="14"/>
  <c r="C31130" i="14"/>
  <c r="C31129" i="14"/>
  <c r="C31128" i="14"/>
  <c r="C31127" i="14"/>
  <c r="C31126" i="14"/>
  <c r="C31125" i="14"/>
  <c r="C31124" i="14"/>
  <c r="C31123" i="14"/>
  <c r="C31122" i="14"/>
  <c r="C31121" i="14"/>
  <c r="C31120" i="14"/>
  <c r="C31119" i="14"/>
  <c r="C31118" i="14"/>
  <c r="C31117" i="14"/>
  <c r="C31116" i="14"/>
  <c r="C31115" i="14"/>
  <c r="C31114" i="14"/>
  <c r="C31113" i="14"/>
  <c r="C31112" i="14"/>
  <c r="C31111" i="14"/>
  <c r="C31110" i="14"/>
  <c r="C31109" i="14"/>
  <c r="C31108" i="14"/>
  <c r="C31107" i="14"/>
  <c r="C31106" i="14"/>
  <c r="C31105" i="14"/>
  <c r="C31104" i="14"/>
  <c r="C31103" i="14"/>
  <c r="C31102" i="14"/>
  <c r="C31101" i="14"/>
  <c r="C31100" i="14"/>
  <c r="C31099" i="14"/>
  <c r="C31098" i="14"/>
  <c r="C31097" i="14"/>
  <c r="C31096" i="14"/>
  <c r="C31095" i="14"/>
  <c r="C31094" i="14"/>
  <c r="C31093" i="14"/>
  <c r="C31092" i="14"/>
  <c r="C31091" i="14"/>
  <c r="C31090" i="14"/>
  <c r="C31089" i="14"/>
  <c r="C31088" i="14"/>
  <c r="C31087" i="14"/>
  <c r="C31086" i="14"/>
  <c r="C31085" i="14"/>
  <c r="C31084" i="14"/>
  <c r="C31083" i="14"/>
  <c r="C31082" i="14"/>
  <c r="C31081" i="14"/>
  <c r="C31080" i="14"/>
  <c r="C31079" i="14"/>
  <c r="C31078" i="14"/>
  <c r="C31077" i="14"/>
  <c r="C31076" i="14"/>
  <c r="C31075" i="14"/>
  <c r="C31074" i="14"/>
  <c r="C31073" i="14"/>
  <c r="C31072" i="14"/>
  <c r="C31071" i="14"/>
  <c r="C31070" i="14"/>
  <c r="C31069" i="14"/>
  <c r="C31068" i="14"/>
  <c r="C31067" i="14"/>
  <c r="C31066" i="14"/>
  <c r="C31065" i="14"/>
  <c r="C31064" i="14"/>
  <c r="C31063" i="14"/>
  <c r="C31062" i="14"/>
  <c r="C31061" i="14"/>
  <c r="C31060" i="14"/>
  <c r="C31059" i="14"/>
  <c r="C31058" i="14"/>
  <c r="C31057" i="14"/>
  <c r="C31056" i="14"/>
  <c r="C31055" i="14"/>
  <c r="C31054" i="14"/>
  <c r="C31053" i="14"/>
  <c r="C31052" i="14"/>
  <c r="C31051" i="14"/>
  <c r="C31050" i="14"/>
  <c r="C31049" i="14"/>
  <c r="C31048" i="14"/>
  <c r="C31047" i="14"/>
  <c r="C31046" i="14"/>
  <c r="C31045" i="14"/>
  <c r="C31044" i="14"/>
  <c r="C31043" i="14"/>
  <c r="C31042" i="14"/>
  <c r="C31041" i="14"/>
  <c r="C31040" i="14"/>
  <c r="C31039" i="14"/>
  <c r="C31038" i="14"/>
  <c r="C31037" i="14"/>
  <c r="C31036" i="14"/>
  <c r="C31035" i="14"/>
  <c r="C31034" i="14"/>
  <c r="C31033" i="14"/>
  <c r="C31032" i="14"/>
  <c r="C31031" i="14"/>
  <c r="C31030" i="14"/>
  <c r="C31029" i="14"/>
  <c r="C31028" i="14"/>
  <c r="C31027" i="14"/>
  <c r="C31026" i="14"/>
  <c r="C31025" i="14"/>
  <c r="C31024" i="14"/>
  <c r="C31023" i="14"/>
  <c r="C31022" i="14"/>
  <c r="C31021" i="14"/>
  <c r="C31020" i="14"/>
  <c r="C31019" i="14"/>
  <c r="C31018" i="14"/>
  <c r="C31017" i="14"/>
  <c r="C31016" i="14"/>
  <c r="C31015" i="14"/>
  <c r="C31014" i="14"/>
  <c r="C31013" i="14"/>
  <c r="C31012" i="14"/>
  <c r="C31011" i="14"/>
  <c r="C31010" i="14"/>
  <c r="C31009" i="14"/>
  <c r="C31008" i="14"/>
  <c r="C31007" i="14"/>
  <c r="C31006" i="14"/>
  <c r="C31005" i="14"/>
  <c r="C31004" i="14"/>
  <c r="C31003" i="14"/>
  <c r="C31002" i="14"/>
  <c r="C31001" i="14"/>
  <c r="C31000" i="14"/>
  <c r="C30999" i="14"/>
  <c r="C30998" i="14"/>
  <c r="C30997" i="14"/>
  <c r="C30996" i="14"/>
  <c r="C30995" i="14"/>
  <c r="C30994" i="14"/>
  <c r="C30993" i="14"/>
  <c r="C30992" i="14"/>
  <c r="C30991" i="14"/>
  <c r="C30990" i="14"/>
  <c r="C30989" i="14"/>
  <c r="C30988" i="14"/>
  <c r="C30987" i="14"/>
  <c r="C30986" i="14"/>
  <c r="C30985" i="14"/>
  <c r="C30984" i="14"/>
  <c r="C30983" i="14"/>
  <c r="C30982" i="14"/>
  <c r="C30981" i="14"/>
  <c r="C30980" i="14"/>
  <c r="C30979" i="14"/>
  <c r="C30978" i="14"/>
  <c r="C30977" i="14"/>
  <c r="C30976" i="14"/>
  <c r="C30975" i="14"/>
  <c r="C30974" i="14"/>
  <c r="C30973" i="14"/>
  <c r="C30972" i="14"/>
  <c r="C30971" i="14"/>
  <c r="C30970" i="14"/>
  <c r="C30969" i="14"/>
  <c r="C30968" i="14"/>
  <c r="C30967" i="14"/>
  <c r="C30966" i="14"/>
  <c r="C30965" i="14"/>
  <c r="C30964" i="14"/>
  <c r="C30963" i="14"/>
  <c r="C30962" i="14"/>
  <c r="C30961" i="14"/>
  <c r="C30960" i="14"/>
  <c r="C30959" i="14"/>
  <c r="C30958" i="14"/>
  <c r="C30957" i="14"/>
  <c r="C30956" i="14"/>
  <c r="C30955" i="14"/>
  <c r="C30954" i="14"/>
  <c r="C30953" i="14"/>
  <c r="C30952" i="14"/>
  <c r="C30951" i="14"/>
  <c r="C30950" i="14"/>
  <c r="C30949" i="14"/>
  <c r="C30948" i="14"/>
  <c r="C30947" i="14"/>
  <c r="C30946" i="14"/>
  <c r="C30945" i="14"/>
  <c r="C30944" i="14"/>
  <c r="C30943" i="14"/>
  <c r="C30942" i="14"/>
  <c r="C30941" i="14"/>
  <c r="C30940" i="14"/>
  <c r="C30939" i="14"/>
  <c r="C30938" i="14"/>
  <c r="C30937" i="14"/>
  <c r="C30936" i="14"/>
  <c r="C30935" i="14"/>
  <c r="C30934" i="14"/>
  <c r="C30933" i="14"/>
  <c r="C30932" i="14"/>
  <c r="C30931" i="14"/>
  <c r="C30930" i="14"/>
  <c r="C30929" i="14"/>
  <c r="C30928" i="14"/>
  <c r="C30927" i="14"/>
  <c r="C30926" i="14"/>
  <c r="C30925" i="14"/>
  <c r="C30924" i="14"/>
  <c r="C30923" i="14"/>
  <c r="C30922" i="14"/>
  <c r="C30921" i="14"/>
  <c r="C30920" i="14"/>
  <c r="C30919" i="14"/>
  <c r="C30918" i="14"/>
  <c r="C30917" i="14"/>
  <c r="C30916" i="14"/>
  <c r="C30915" i="14"/>
  <c r="C30914" i="14"/>
  <c r="C30913" i="14"/>
  <c r="C30912" i="14"/>
  <c r="C30911" i="14"/>
  <c r="C30910" i="14"/>
  <c r="C30909" i="14"/>
  <c r="C30908" i="14"/>
  <c r="C30907" i="14"/>
  <c r="C30906" i="14"/>
  <c r="C30905" i="14"/>
  <c r="C30904" i="14"/>
  <c r="C30903" i="14"/>
  <c r="C30902" i="14"/>
  <c r="C30901" i="14"/>
  <c r="C30900" i="14"/>
  <c r="C30899" i="14"/>
  <c r="C30898" i="14"/>
  <c r="C30897" i="14"/>
  <c r="C30896" i="14"/>
  <c r="C30895" i="14"/>
  <c r="C30894" i="14"/>
  <c r="C30893" i="14"/>
  <c r="C30892" i="14"/>
  <c r="C30891" i="14"/>
  <c r="C30890" i="14"/>
  <c r="C30889" i="14"/>
  <c r="C30888" i="14"/>
  <c r="C30887" i="14"/>
  <c r="C30886" i="14"/>
  <c r="C30885" i="14"/>
  <c r="C30884" i="14"/>
  <c r="C30883" i="14"/>
  <c r="C30882" i="14"/>
  <c r="C30881" i="14"/>
  <c r="C30880" i="14"/>
  <c r="C30879" i="14"/>
  <c r="C30878" i="14"/>
  <c r="C30877" i="14"/>
  <c r="C30876" i="14"/>
  <c r="C30875" i="14"/>
  <c r="C30874" i="14"/>
  <c r="C30873" i="14"/>
  <c r="C30872" i="14"/>
  <c r="C30871" i="14"/>
  <c r="C30870" i="14"/>
  <c r="C30869" i="14"/>
  <c r="C30868" i="14"/>
  <c r="C30867" i="14"/>
  <c r="C30866" i="14"/>
  <c r="C30865" i="14"/>
  <c r="C30864" i="14"/>
  <c r="C30863" i="14"/>
  <c r="C30862" i="14"/>
  <c r="C30861" i="14"/>
  <c r="C30860" i="14"/>
  <c r="C30859" i="14"/>
  <c r="C30858" i="14"/>
  <c r="C30857" i="14"/>
  <c r="C30856" i="14"/>
  <c r="C30855" i="14"/>
  <c r="C30854" i="14"/>
  <c r="C30853" i="14"/>
  <c r="C30852" i="14"/>
  <c r="C30851" i="14"/>
  <c r="C30850" i="14"/>
  <c r="C30849" i="14"/>
  <c r="C30848" i="14"/>
  <c r="C30847" i="14"/>
  <c r="C30846" i="14"/>
  <c r="C30845" i="14"/>
  <c r="C30844" i="14"/>
  <c r="C30843" i="14"/>
  <c r="C30842" i="14"/>
  <c r="C30841" i="14"/>
  <c r="C30840" i="14"/>
  <c r="C30839" i="14"/>
  <c r="C30838" i="14"/>
  <c r="C30837" i="14"/>
  <c r="C30836" i="14"/>
  <c r="C30835" i="14"/>
  <c r="C30834" i="14"/>
  <c r="C30833" i="14"/>
  <c r="C30832" i="14"/>
  <c r="C30831" i="14"/>
  <c r="C30830" i="14"/>
  <c r="C30829" i="14"/>
  <c r="C30828" i="14"/>
  <c r="C30827" i="14"/>
  <c r="C30826" i="14"/>
  <c r="C30825" i="14"/>
  <c r="C30824" i="14"/>
  <c r="C30823" i="14"/>
  <c r="C30822" i="14"/>
  <c r="C30821" i="14"/>
  <c r="C30820" i="14"/>
  <c r="C30819" i="14"/>
  <c r="C30818" i="14"/>
  <c r="C30817" i="14"/>
  <c r="C30816" i="14"/>
  <c r="C30815" i="14"/>
  <c r="C30814" i="14"/>
  <c r="C30813" i="14"/>
  <c r="C30812" i="14"/>
  <c r="C30811" i="14"/>
  <c r="C30810" i="14"/>
  <c r="C30809" i="14"/>
  <c r="C30808" i="14"/>
  <c r="C30807" i="14"/>
  <c r="C30806" i="14"/>
  <c r="C30805" i="14"/>
  <c r="C30804" i="14"/>
  <c r="C30803" i="14"/>
  <c r="C30802" i="14"/>
  <c r="C30801" i="14"/>
  <c r="C30800" i="14"/>
  <c r="C30799" i="14"/>
  <c r="C30798" i="14"/>
  <c r="C30797" i="14"/>
  <c r="C30796" i="14"/>
  <c r="C30795" i="14"/>
  <c r="C30794" i="14"/>
  <c r="C30793" i="14"/>
  <c r="C30792" i="14"/>
  <c r="C30791" i="14"/>
  <c r="C30790" i="14"/>
  <c r="C30789" i="14"/>
  <c r="C30788" i="14"/>
  <c r="C30787" i="14"/>
  <c r="C30786" i="14"/>
  <c r="C30785" i="14"/>
  <c r="C30784" i="14"/>
  <c r="C30783" i="14"/>
  <c r="C30782" i="14"/>
  <c r="C30781" i="14"/>
  <c r="C30780" i="14"/>
  <c r="C30779" i="14"/>
  <c r="C30778" i="14"/>
  <c r="C30777" i="14"/>
  <c r="C30776" i="14"/>
  <c r="C30775" i="14"/>
  <c r="C30774" i="14"/>
  <c r="C30773" i="14"/>
  <c r="C30772" i="14"/>
  <c r="C30771" i="14"/>
  <c r="C30770" i="14"/>
  <c r="C30769" i="14"/>
  <c r="C30768" i="14"/>
  <c r="C30767" i="14"/>
  <c r="C30766" i="14"/>
  <c r="C30765" i="14"/>
  <c r="C30764" i="14"/>
  <c r="C30763" i="14"/>
  <c r="C30762" i="14"/>
  <c r="C30761" i="14"/>
  <c r="C30760" i="14"/>
  <c r="C30759" i="14"/>
  <c r="C30758" i="14"/>
  <c r="C30757" i="14"/>
  <c r="C30756" i="14"/>
  <c r="C30755" i="14"/>
  <c r="C30754" i="14"/>
  <c r="C30753" i="14"/>
  <c r="C30752" i="14"/>
  <c r="C30751" i="14"/>
  <c r="C30750" i="14"/>
  <c r="C30749" i="14"/>
  <c r="C30748" i="14"/>
  <c r="C30747" i="14"/>
  <c r="C30746" i="14"/>
  <c r="C30745" i="14"/>
  <c r="C30744" i="14"/>
  <c r="C30743" i="14"/>
  <c r="C30742" i="14"/>
  <c r="C30741" i="14"/>
  <c r="C30740" i="14"/>
  <c r="C30739" i="14"/>
  <c r="C30738" i="14"/>
  <c r="C30737" i="14"/>
  <c r="C30736" i="14"/>
  <c r="C30735" i="14"/>
  <c r="C30734" i="14"/>
  <c r="C30733" i="14"/>
  <c r="C30732" i="14"/>
  <c r="C30731" i="14"/>
  <c r="C30730" i="14"/>
  <c r="C30729" i="14"/>
  <c r="C30728" i="14"/>
  <c r="C30727" i="14"/>
  <c r="C30726" i="14"/>
  <c r="C30725" i="14"/>
  <c r="C30724" i="14"/>
  <c r="C30723" i="14"/>
  <c r="C30722" i="14"/>
  <c r="C30721" i="14"/>
  <c r="C30720" i="14"/>
  <c r="C30719" i="14"/>
  <c r="C30718" i="14"/>
  <c r="C30717" i="14"/>
  <c r="C30716" i="14"/>
  <c r="C30715" i="14"/>
  <c r="C30714" i="14"/>
  <c r="C30713" i="14"/>
  <c r="C30712" i="14"/>
  <c r="C30711" i="14"/>
  <c r="C30710" i="14"/>
  <c r="C30709" i="14"/>
  <c r="C30708" i="14"/>
  <c r="C30707" i="14"/>
  <c r="C30706" i="14"/>
  <c r="C30705" i="14"/>
  <c r="C30704" i="14"/>
  <c r="C30703" i="14"/>
  <c r="C30702" i="14"/>
  <c r="C30701" i="14"/>
  <c r="C30700" i="14"/>
  <c r="C30699" i="14"/>
  <c r="C30698" i="14"/>
  <c r="C30697" i="14"/>
  <c r="C30696" i="14"/>
  <c r="C30695" i="14"/>
  <c r="C30694" i="14"/>
  <c r="C30693" i="14"/>
  <c r="C30692" i="14"/>
  <c r="C30691" i="14"/>
  <c r="C30690" i="14"/>
  <c r="C30689" i="14"/>
  <c r="C30688" i="14"/>
  <c r="C30687" i="14"/>
  <c r="C30686" i="14"/>
  <c r="C30685" i="14"/>
  <c r="C30684" i="14"/>
  <c r="C30683" i="14"/>
  <c r="C30682" i="14"/>
  <c r="C30681" i="14"/>
  <c r="C30680" i="14"/>
  <c r="C30679" i="14"/>
  <c r="C30678" i="14"/>
  <c r="C30677" i="14"/>
  <c r="C30676" i="14"/>
  <c r="C30675" i="14"/>
  <c r="C30674" i="14"/>
  <c r="C30673" i="14"/>
  <c r="C30672" i="14"/>
  <c r="C30671" i="14"/>
  <c r="C30670" i="14"/>
  <c r="C30669" i="14"/>
  <c r="C30668" i="14"/>
  <c r="C30667" i="14"/>
  <c r="C30666" i="14"/>
  <c r="C30665" i="14"/>
  <c r="C30664" i="14"/>
  <c r="C30663" i="14"/>
  <c r="C30662" i="14"/>
  <c r="C30661" i="14"/>
  <c r="C30660" i="14"/>
  <c r="C30659" i="14"/>
  <c r="C30658" i="14"/>
  <c r="C30657" i="14"/>
  <c r="C30656" i="14"/>
  <c r="C30655" i="14"/>
  <c r="C30654" i="14"/>
  <c r="C30653" i="14"/>
  <c r="C30652" i="14"/>
  <c r="C30651" i="14"/>
  <c r="C30650" i="14"/>
  <c r="C30649" i="14"/>
  <c r="C30648" i="14"/>
  <c r="C30647" i="14"/>
  <c r="C30646" i="14"/>
  <c r="C30645" i="14"/>
  <c r="C30644" i="14"/>
  <c r="C30643" i="14"/>
  <c r="C30642" i="14"/>
  <c r="C30641" i="14"/>
  <c r="C30640" i="14"/>
  <c r="C30639" i="14"/>
  <c r="C30638" i="14"/>
  <c r="C30637" i="14"/>
  <c r="C30636" i="14"/>
  <c r="C30635" i="14"/>
  <c r="C30634" i="14"/>
  <c r="C30633" i="14"/>
  <c r="C30632" i="14"/>
  <c r="C30631" i="14"/>
  <c r="C30630" i="14"/>
  <c r="C30629" i="14"/>
  <c r="C30628" i="14"/>
  <c r="C30627" i="14"/>
  <c r="C30626" i="14"/>
  <c r="C30625" i="14"/>
  <c r="C30624" i="14"/>
  <c r="C30623" i="14"/>
  <c r="C30622" i="14"/>
  <c r="C30621" i="14"/>
  <c r="C30620" i="14"/>
  <c r="C30619" i="14"/>
  <c r="C30618" i="14"/>
  <c r="C30617" i="14"/>
  <c r="C30616" i="14"/>
  <c r="C30615" i="14"/>
  <c r="C30614" i="14"/>
  <c r="C30613" i="14"/>
  <c r="C30612" i="14"/>
  <c r="C30611" i="14"/>
  <c r="C30610" i="14"/>
  <c r="C30609" i="14"/>
  <c r="C30608" i="14"/>
  <c r="C30607" i="14"/>
  <c r="C30606" i="14"/>
  <c r="C30605" i="14"/>
  <c r="C30604" i="14"/>
  <c r="C30603" i="14"/>
  <c r="C30602" i="14"/>
  <c r="C30601" i="14"/>
  <c r="C30600" i="14"/>
  <c r="C30599" i="14"/>
  <c r="C30598" i="14"/>
  <c r="C30597" i="14"/>
  <c r="C30596" i="14"/>
  <c r="C30595" i="14"/>
  <c r="C30594" i="14"/>
  <c r="C30593" i="14"/>
  <c r="C30592" i="14"/>
  <c r="C30591" i="14"/>
  <c r="C30590" i="14"/>
  <c r="C30589" i="14"/>
  <c r="C30588" i="14"/>
  <c r="C30587" i="14"/>
  <c r="C30586" i="14"/>
  <c r="C30585" i="14"/>
  <c r="C30584" i="14"/>
  <c r="C30583" i="14"/>
  <c r="C30582" i="14"/>
  <c r="C30581" i="14"/>
  <c r="C30580" i="14"/>
  <c r="C30579" i="14"/>
  <c r="C30578" i="14"/>
  <c r="C30577" i="14"/>
  <c r="C30576" i="14"/>
  <c r="C30575" i="14"/>
  <c r="C30574" i="14"/>
  <c r="C30573" i="14"/>
  <c r="C30572" i="14"/>
  <c r="C30571" i="14"/>
  <c r="C30570" i="14"/>
  <c r="C30569" i="14"/>
  <c r="C30568" i="14"/>
  <c r="C30567" i="14"/>
  <c r="C30566" i="14"/>
  <c r="C30565" i="14"/>
  <c r="C30564" i="14"/>
  <c r="C30563" i="14"/>
  <c r="C30562" i="14"/>
  <c r="C30561" i="14"/>
  <c r="C30560" i="14"/>
  <c r="C30559" i="14"/>
  <c r="C30558" i="14"/>
  <c r="C30557" i="14"/>
  <c r="C30556" i="14"/>
  <c r="C30555" i="14"/>
  <c r="C30554" i="14"/>
  <c r="C30553" i="14"/>
  <c r="C30552" i="14"/>
  <c r="C30551" i="14"/>
  <c r="C30550" i="14"/>
  <c r="C30549" i="14"/>
  <c r="C30548" i="14"/>
  <c r="C30547" i="14"/>
  <c r="C30546" i="14"/>
  <c r="C30545" i="14"/>
  <c r="C30544" i="14"/>
  <c r="C30543" i="14"/>
  <c r="C30542" i="14"/>
  <c r="C30541" i="14"/>
  <c r="C30540" i="14"/>
  <c r="C30539" i="14"/>
  <c r="C30538" i="14"/>
  <c r="C30537" i="14"/>
  <c r="C30536" i="14"/>
  <c r="C30535" i="14"/>
  <c r="C30534" i="14"/>
  <c r="C30533" i="14"/>
  <c r="C30532" i="14"/>
  <c r="C30531" i="14"/>
  <c r="C30530" i="14"/>
  <c r="C30529" i="14"/>
  <c r="C30528" i="14"/>
  <c r="C30527" i="14"/>
  <c r="C30526" i="14"/>
  <c r="C30525" i="14"/>
  <c r="C30524" i="14"/>
  <c r="C30523" i="14"/>
  <c r="C30522" i="14"/>
  <c r="C30521" i="14"/>
  <c r="C30520" i="14"/>
  <c r="C30519" i="14"/>
  <c r="C30518" i="14"/>
  <c r="C30517" i="14"/>
  <c r="C30516" i="14"/>
  <c r="C30515" i="14"/>
  <c r="C30514" i="14"/>
  <c r="C30513" i="14"/>
  <c r="C30512" i="14"/>
  <c r="C30511" i="14"/>
  <c r="C30510" i="14"/>
  <c r="C30509" i="14"/>
  <c r="C30508" i="14"/>
  <c r="C30507" i="14"/>
  <c r="C30506" i="14"/>
  <c r="C30505" i="14"/>
  <c r="C30504" i="14"/>
  <c r="C30503" i="14"/>
  <c r="C30502" i="14"/>
  <c r="C30501" i="14"/>
  <c r="C30500" i="14"/>
  <c r="C30499" i="14"/>
  <c r="C30498" i="14"/>
  <c r="C30497" i="14"/>
  <c r="C30496" i="14"/>
  <c r="C30495" i="14"/>
  <c r="C30494" i="14"/>
  <c r="C30493" i="14"/>
  <c r="C30492" i="14"/>
  <c r="C30491" i="14"/>
  <c r="C30490" i="14"/>
  <c r="C30489" i="14"/>
  <c r="C30488" i="14"/>
  <c r="C30487" i="14"/>
  <c r="C30486" i="14"/>
  <c r="C30485" i="14"/>
  <c r="C30484" i="14"/>
  <c r="C30483" i="14"/>
  <c r="C30482" i="14"/>
  <c r="C30481" i="14"/>
  <c r="C30480" i="14"/>
  <c r="C30479" i="14"/>
  <c r="C30478" i="14"/>
  <c r="C30477" i="14"/>
  <c r="C30476" i="14"/>
  <c r="C30475" i="14"/>
  <c r="C30474" i="14"/>
  <c r="C30473" i="14"/>
  <c r="C30472" i="14"/>
  <c r="C30471" i="14"/>
  <c r="C30470" i="14"/>
  <c r="C30469" i="14"/>
  <c r="C30468" i="14"/>
  <c r="C30467" i="14"/>
  <c r="C30466" i="14"/>
  <c r="C30465" i="14"/>
  <c r="C30464" i="14"/>
  <c r="C30463" i="14"/>
  <c r="C30462" i="14"/>
  <c r="C30461" i="14"/>
  <c r="C30460" i="14"/>
  <c r="C30459" i="14"/>
  <c r="C30458" i="14"/>
  <c r="C30457" i="14"/>
  <c r="C30456" i="14"/>
  <c r="C30455" i="14"/>
  <c r="C30454" i="14"/>
  <c r="C30453" i="14"/>
  <c r="C30452" i="14"/>
  <c r="C30451" i="14"/>
  <c r="C30450" i="14"/>
  <c r="C30449" i="14"/>
  <c r="C30448" i="14"/>
  <c r="C30447" i="14"/>
  <c r="C30446" i="14"/>
  <c r="C30445" i="14"/>
  <c r="C30444" i="14"/>
  <c r="C30443" i="14"/>
  <c r="C30442" i="14"/>
  <c r="C30441" i="14"/>
  <c r="C30440" i="14"/>
  <c r="C30439" i="14"/>
  <c r="C30438" i="14"/>
  <c r="C30437" i="14"/>
  <c r="C30436" i="14"/>
  <c r="C30435" i="14"/>
  <c r="C30434" i="14"/>
  <c r="C30433" i="14"/>
  <c r="C30432" i="14"/>
  <c r="C30431" i="14"/>
  <c r="C30430" i="14"/>
  <c r="C30429" i="14"/>
  <c r="C30428" i="14"/>
  <c r="C30427" i="14"/>
  <c r="C30426" i="14"/>
  <c r="C30425" i="14"/>
  <c r="C30424" i="14"/>
  <c r="C30423" i="14"/>
  <c r="C30422" i="14"/>
  <c r="C30421" i="14"/>
  <c r="C30420" i="14"/>
  <c r="C30419" i="14"/>
  <c r="C30418" i="14"/>
  <c r="C30417" i="14"/>
  <c r="C30416" i="14"/>
  <c r="C30415" i="14"/>
  <c r="C30414" i="14"/>
  <c r="C30413" i="14"/>
  <c r="C30412" i="14"/>
  <c r="C30411" i="14"/>
  <c r="C30410" i="14"/>
  <c r="C30409" i="14"/>
  <c r="C30408" i="14"/>
  <c r="C30407" i="14"/>
  <c r="C30406" i="14"/>
  <c r="C30405" i="14"/>
  <c r="C30404" i="14"/>
  <c r="C30403" i="14"/>
  <c r="C30402" i="14"/>
  <c r="C30401" i="14"/>
  <c r="C30400" i="14"/>
  <c r="C30399" i="14"/>
  <c r="C30398" i="14"/>
  <c r="C30397" i="14"/>
  <c r="C30396" i="14"/>
  <c r="C30395" i="14"/>
  <c r="C30394" i="14"/>
  <c r="C30393" i="14"/>
  <c r="C30392" i="14"/>
  <c r="C30391" i="14"/>
  <c r="C30390" i="14"/>
  <c r="C30389" i="14"/>
  <c r="C30388" i="14"/>
  <c r="C30387" i="14"/>
  <c r="C30386" i="14"/>
  <c r="C30385" i="14"/>
  <c r="C30384" i="14"/>
  <c r="C30383" i="14"/>
  <c r="C30382" i="14"/>
  <c r="C30381" i="14"/>
  <c r="C30380" i="14"/>
  <c r="C30379" i="14"/>
  <c r="C30378" i="14"/>
  <c r="C30377" i="14"/>
  <c r="C30376" i="14"/>
  <c r="C30375" i="14"/>
  <c r="C30374" i="14"/>
  <c r="C30373" i="14"/>
  <c r="C30372" i="14"/>
  <c r="C30371" i="14"/>
  <c r="C30370" i="14"/>
  <c r="C30369" i="14"/>
  <c r="C30368" i="14"/>
  <c r="C30367" i="14"/>
  <c r="C30366" i="14"/>
  <c r="C30365" i="14"/>
  <c r="C30364" i="14"/>
  <c r="C30363" i="14"/>
  <c r="C30362" i="14"/>
  <c r="C30361" i="14"/>
  <c r="C30360" i="14"/>
  <c r="C30359" i="14"/>
  <c r="C30358" i="14"/>
  <c r="C30357" i="14"/>
  <c r="C30356" i="14"/>
  <c r="C30355" i="14"/>
  <c r="C30354" i="14"/>
  <c r="C30353" i="14"/>
  <c r="C30352" i="14"/>
  <c r="C30351" i="14"/>
  <c r="C30350" i="14"/>
  <c r="C30349" i="14"/>
  <c r="C30348" i="14"/>
  <c r="C30347" i="14"/>
  <c r="C30346" i="14"/>
  <c r="C30345" i="14"/>
  <c r="C30344" i="14"/>
  <c r="C30343" i="14"/>
  <c r="C30342" i="14"/>
  <c r="C30341" i="14"/>
  <c r="C30340" i="14"/>
  <c r="C30339" i="14"/>
  <c r="C30338" i="14"/>
  <c r="C30337" i="14"/>
  <c r="C30336" i="14"/>
  <c r="C30335" i="14"/>
  <c r="C30334" i="14"/>
  <c r="C30333" i="14"/>
  <c r="C30332" i="14"/>
  <c r="C30331" i="14"/>
  <c r="C30330" i="14"/>
  <c r="C30329" i="14"/>
  <c r="C30328" i="14"/>
  <c r="C30327" i="14"/>
  <c r="C30326" i="14"/>
  <c r="C30325" i="14"/>
  <c r="C30324" i="14"/>
  <c r="C30323" i="14"/>
  <c r="C30322" i="14"/>
  <c r="C30321" i="14"/>
  <c r="C30320" i="14"/>
  <c r="C30319" i="14"/>
  <c r="C30318" i="14"/>
  <c r="C30317" i="14"/>
  <c r="C30316" i="14"/>
  <c r="C30315" i="14"/>
  <c r="C30314" i="14"/>
  <c r="C30313" i="14"/>
  <c r="C30312" i="14"/>
  <c r="C30311" i="14"/>
  <c r="C30310" i="14"/>
  <c r="C30309" i="14"/>
  <c r="C30308" i="14"/>
  <c r="C30307" i="14"/>
  <c r="C30306" i="14"/>
  <c r="C30305" i="14"/>
  <c r="C30304" i="14"/>
  <c r="C30303" i="14"/>
  <c r="C30302" i="14"/>
  <c r="C30301" i="14"/>
  <c r="C30300" i="14"/>
  <c r="C30299" i="14"/>
  <c r="C30298" i="14"/>
  <c r="C30297" i="14"/>
  <c r="C30296" i="14"/>
  <c r="C30295" i="14"/>
  <c r="C30294" i="14"/>
  <c r="C30293" i="14"/>
  <c r="C30292" i="14"/>
  <c r="C30291" i="14"/>
  <c r="C30290" i="14"/>
  <c r="C30289" i="14"/>
  <c r="C30288" i="14"/>
  <c r="C30287" i="14"/>
  <c r="C30286" i="14"/>
  <c r="C30285" i="14"/>
  <c r="C30284" i="14"/>
  <c r="C30283" i="14"/>
  <c r="C30282" i="14"/>
  <c r="C30281" i="14"/>
  <c r="C30280" i="14"/>
  <c r="C30279" i="14"/>
  <c r="C30278" i="14"/>
  <c r="C30277" i="14"/>
  <c r="C30276" i="14"/>
  <c r="C30275" i="14"/>
  <c r="C30274" i="14"/>
  <c r="C30273" i="14"/>
  <c r="C30272" i="14"/>
  <c r="C30271" i="14"/>
  <c r="C30270" i="14"/>
  <c r="C30269" i="14"/>
  <c r="C30268" i="14"/>
  <c r="C30267" i="14"/>
  <c r="C30266" i="14"/>
  <c r="C30265" i="14"/>
  <c r="C30264" i="14"/>
  <c r="C30263" i="14"/>
  <c r="C30262" i="14"/>
  <c r="C30261" i="14"/>
  <c r="C30260" i="14"/>
  <c r="C30259" i="14"/>
  <c r="C30258" i="14"/>
  <c r="C30257" i="14"/>
  <c r="C30256" i="14"/>
  <c r="C30255" i="14"/>
  <c r="C30254" i="14"/>
  <c r="C30253" i="14"/>
  <c r="C30252" i="14"/>
  <c r="C30251" i="14"/>
  <c r="C30250" i="14"/>
  <c r="C30249" i="14"/>
  <c r="C30248" i="14"/>
  <c r="C30247" i="14"/>
  <c r="C30246" i="14"/>
  <c r="C30245" i="14"/>
  <c r="C30244" i="14"/>
  <c r="C30243" i="14"/>
  <c r="C30242" i="14"/>
  <c r="C30241" i="14"/>
  <c r="C30240" i="14"/>
  <c r="C30239" i="14"/>
  <c r="C30238" i="14"/>
  <c r="C30237" i="14"/>
  <c r="C30236" i="14"/>
  <c r="C30235" i="14"/>
  <c r="C30234" i="14"/>
  <c r="C30233" i="14"/>
  <c r="C30232" i="14"/>
  <c r="C30231" i="14"/>
  <c r="C30230" i="14"/>
  <c r="C30229" i="14"/>
  <c r="C30228" i="14"/>
  <c r="C30227" i="14"/>
  <c r="C30226" i="14"/>
  <c r="C30225" i="14"/>
  <c r="C30224" i="14"/>
  <c r="C30223" i="14"/>
  <c r="C30222" i="14"/>
  <c r="C30221" i="14"/>
  <c r="C30220" i="14"/>
  <c r="C30219" i="14"/>
  <c r="C30218" i="14"/>
  <c r="C30217" i="14"/>
  <c r="C30216" i="14"/>
  <c r="C30215" i="14"/>
  <c r="C30214" i="14"/>
  <c r="C30213" i="14"/>
  <c r="C30212" i="14"/>
  <c r="C30211" i="14"/>
  <c r="C30210" i="14"/>
  <c r="C30209" i="14"/>
  <c r="C30208" i="14"/>
  <c r="C30207" i="14"/>
  <c r="C30206" i="14"/>
  <c r="C30205" i="14"/>
  <c r="C30204" i="14"/>
  <c r="C30203" i="14"/>
  <c r="C30202" i="14"/>
  <c r="C30201" i="14"/>
  <c r="C30200" i="14"/>
  <c r="C30199" i="14"/>
  <c r="C30198" i="14"/>
  <c r="C30197" i="14"/>
  <c r="C30196" i="14"/>
  <c r="C30195" i="14"/>
  <c r="C30194" i="14"/>
  <c r="C30193" i="14"/>
  <c r="C30192" i="14"/>
  <c r="C30191" i="14"/>
  <c r="C30190" i="14"/>
  <c r="C30189" i="14"/>
  <c r="C30188" i="14"/>
  <c r="C30187" i="14"/>
  <c r="C30186" i="14"/>
  <c r="C30185" i="14"/>
  <c r="C30184" i="14"/>
  <c r="C30183" i="14"/>
  <c r="C30182" i="14"/>
  <c r="C30181" i="14"/>
  <c r="C30180" i="14"/>
  <c r="C30179" i="14"/>
  <c r="C30178" i="14"/>
  <c r="C30177" i="14"/>
  <c r="C30176" i="14"/>
  <c r="C30175" i="14"/>
  <c r="C30174" i="14"/>
  <c r="C30173" i="14"/>
  <c r="C30172" i="14"/>
  <c r="C30171" i="14"/>
  <c r="C30170" i="14"/>
  <c r="C30169" i="14"/>
  <c r="C30168" i="14"/>
  <c r="C30167" i="14"/>
  <c r="C30166" i="14"/>
  <c r="C30165" i="14"/>
  <c r="C30164" i="14"/>
  <c r="C30163" i="14"/>
  <c r="C30162" i="14"/>
  <c r="C30161" i="14"/>
  <c r="C30160" i="14"/>
  <c r="C30159" i="14"/>
  <c r="C30158" i="14"/>
  <c r="C30157" i="14"/>
  <c r="C30156" i="14"/>
  <c r="C30155" i="14"/>
  <c r="C30154" i="14"/>
  <c r="C30153" i="14"/>
  <c r="C30152" i="14"/>
  <c r="C30151" i="14"/>
  <c r="C30150" i="14"/>
  <c r="C30149" i="14"/>
  <c r="C30148" i="14"/>
  <c r="C30147" i="14"/>
  <c r="C30146" i="14"/>
  <c r="C30145" i="14"/>
  <c r="C30144" i="14"/>
  <c r="C30143" i="14"/>
  <c r="C30142" i="14"/>
  <c r="C30141" i="14"/>
  <c r="C30140" i="14"/>
  <c r="C30139" i="14"/>
  <c r="C30138" i="14"/>
  <c r="C30137" i="14"/>
  <c r="C30136" i="14"/>
  <c r="C30135" i="14"/>
  <c r="C30134" i="14"/>
  <c r="C30133" i="14"/>
  <c r="C30132" i="14"/>
  <c r="C30131" i="14"/>
  <c r="C30130" i="14"/>
  <c r="C30129" i="14"/>
  <c r="C30128" i="14"/>
  <c r="C30127" i="14"/>
  <c r="C30126" i="14"/>
  <c r="C30125" i="14"/>
  <c r="C30124" i="14"/>
  <c r="C30123" i="14"/>
  <c r="C30122" i="14"/>
  <c r="C30121" i="14"/>
  <c r="C30120" i="14"/>
  <c r="C30119" i="14"/>
  <c r="C30118" i="14"/>
  <c r="C30117" i="14"/>
  <c r="C30116" i="14"/>
  <c r="C30115" i="14"/>
  <c r="C30114" i="14"/>
  <c r="C30113" i="14"/>
  <c r="C30112" i="14"/>
  <c r="C30111" i="14"/>
  <c r="C30110" i="14"/>
  <c r="C30109" i="14"/>
  <c r="C30108" i="14"/>
  <c r="C30107" i="14"/>
  <c r="C30106" i="14"/>
  <c r="C30105" i="14"/>
  <c r="C30104" i="14"/>
  <c r="C30103" i="14"/>
  <c r="C30102" i="14"/>
  <c r="C30101" i="14"/>
  <c r="C30100" i="14"/>
  <c r="C30099" i="14"/>
  <c r="C30098" i="14"/>
  <c r="C30097" i="14"/>
  <c r="C30096" i="14"/>
  <c r="C30095" i="14"/>
  <c r="C30094" i="14"/>
  <c r="C30093" i="14"/>
  <c r="C30092" i="14"/>
  <c r="C30091" i="14"/>
  <c r="C30090" i="14"/>
  <c r="C30089" i="14"/>
  <c r="C30088" i="14"/>
  <c r="C30087" i="14"/>
  <c r="C30086" i="14"/>
  <c r="C30085" i="14"/>
  <c r="C30084" i="14"/>
  <c r="C30083" i="14"/>
  <c r="C30082" i="14"/>
  <c r="C30081" i="14"/>
  <c r="C30080" i="14"/>
  <c r="C30079" i="14"/>
  <c r="C30078" i="14"/>
  <c r="C30077" i="14"/>
  <c r="C30076" i="14"/>
  <c r="C30075" i="14"/>
  <c r="C30074" i="14"/>
  <c r="C30073" i="14"/>
  <c r="C30072" i="14"/>
  <c r="C30071" i="14"/>
  <c r="C30070" i="14"/>
  <c r="C30069" i="14"/>
  <c r="C30068" i="14"/>
  <c r="C30067" i="14"/>
  <c r="C30066" i="14"/>
  <c r="C30065" i="14"/>
  <c r="C30064" i="14"/>
  <c r="C30063" i="14"/>
  <c r="C30062" i="14"/>
  <c r="C30061" i="14"/>
  <c r="C30060" i="14"/>
  <c r="C30059" i="14"/>
  <c r="C30058" i="14"/>
  <c r="C30057" i="14"/>
  <c r="C30056" i="14"/>
  <c r="C30055" i="14"/>
  <c r="C30054" i="14"/>
  <c r="C30053" i="14"/>
  <c r="C30052" i="14"/>
  <c r="C30051" i="14"/>
  <c r="C30050" i="14"/>
  <c r="C30049" i="14"/>
  <c r="C30048" i="14"/>
  <c r="C30047" i="14"/>
  <c r="C30046" i="14"/>
  <c r="C30045" i="14"/>
  <c r="C30044" i="14"/>
  <c r="C30043" i="14"/>
  <c r="C30042" i="14"/>
  <c r="C30041" i="14"/>
  <c r="C30040" i="14"/>
  <c r="C30039" i="14"/>
  <c r="C30038" i="14"/>
  <c r="C30037" i="14"/>
  <c r="C30036" i="14"/>
  <c r="C30035" i="14"/>
  <c r="C30034" i="14"/>
  <c r="C30033" i="14"/>
  <c r="C30032" i="14"/>
  <c r="C30031" i="14"/>
  <c r="C30030" i="14"/>
  <c r="C30029" i="14"/>
  <c r="C30028" i="14"/>
  <c r="C30027" i="14"/>
  <c r="C30026" i="14"/>
  <c r="C30025" i="14"/>
  <c r="C30024" i="14"/>
  <c r="C30023" i="14"/>
  <c r="C30022" i="14"/>
  <c r="C30021" i="14"/>
  <c r="C30020" i="14"/>
  <c r="C30019" i="14"/>
  <c r="C30018" i="14"/>
  <c r="C30017" i="14"/>
  <c r="C30016" i="14"/>
  <c r="C30015" i="14"/>
  <c r="C30014" i="14"/>
  <c r="C30013" i="14"/>
  <c r="C30012" i="14"/>
  <c r="C30011" i="14"/>
  <c r="C30010" i="14"/>
  <c r="C30009" i="14"/>
  <c r="C30008" i="14"/>
  <c r="C30007" i="14"/>
  <c r="C30006" i="14"/>
  <c r="C30005" i="14"/>
  <c r="C30004" i="14"/>
  <c r="C30003" i="14"/>
  <c r="C30002" i="14"/>
  <c r="C30001" i="14"/>
  <c r="C30000" i="14"/>
  <c r="C29999" i="14"/>
  <c r="C29998" i="14"/>
  <c r="C29997" i="14"/>
  <c r="C29996" i="14"/>
  <c r="C29995" i="14"/>
  <c r="C29994" i="14"/>
  <c r="C29993" i="14"/>
  <c r="C29992" i="14"/>
  <c r="C29991" i="14"/>
  <c r="C29990" i="14"/>
  <c r="C29989" i="14"/>
  <c r="C29988" i="14"/>
  <c r="C29987" i="14"/>
  <c r="C29986" i="14"/>
  <c r="C29985" i="14"/>
  <c r="C29984" i="14"/>
  <c r="C29983" i="14"/>
  <c r="C29982" i="14"/>
  <c r="C29981" i="14"/>
  <c r="C29980" i="14"/>
  <c r="C29979" i="14"/>
  <c r="C29978" i="14"/>
  <c r="C29977" i="14"/>
  <c r="C29976" i="14"/>
  <c r="C29975" i="14"/>
  <c r="C29974" i="14"/>
  <c r="C29973" i="14"/>
  <c r="C29972" i="14"/>
  <c r="C29971" i="14"/>
  <c r="C29970" i="14"/>
  <c r="C29969" i="14"/>
  <c r="C29968" i="14"/>
  <c r="C29967" i="14"/>
  <c r="C29966" i="14"/>
  <c r="C29965" i="14"/>
  <c r="C29964" i="14"/>
  <c r="C29963" i="14"/>
  <c r="C29962" i="14"/>
  <c r="C29961" i="14"/>
  <c r="C29960" i="14"/>
  <c r="C29959" i="14"/>
  <c r="C29958" i="14"/>
  <c r="C29957" i="14"/>
  <c r="C29956" i="14"/>
  <c r="C29955" i="14"/>
  <c r="C29954" i="14"/>
  <c r="C29953" i="14"/>
  <c r="C29952" i="14"/>
  <c r="C29951" i="14"/>
  <c r="C29950" i="14"/>
  <c r="C29949" i="14"/>
  <c r="C29948" i="14"/>
  <c r="C29947" i="14"/>
  <c r="C29946" i="14"/>
  <c r="C29945" i="14"/>
  <c r="C29944" i="14"/>
  <c r="C29943" i="14"/>
  <c r="C29942" i="14"/>
  <c r="C29941" i="14"/>
  <c r="C29940" i="14"/>
  <c r="C29939" i="14"/>
  <c r="C29938" i="14"/>
  <c r="C29937" i="14"/>
  <c r="C29936" i="14"/>
  <c r="C29935" i="14"/>
  <c r="C29934" i="14"/>
  <c r="C29933" i="14"/>
  <c r="C29932" i="14"/>
  <c r="C29931" i="14"/>
  <c r="C29930" i="14"/>
  <c r="C29929" i="14"/>
  <c r="C29928" i="14"/>
  <c r="C29927" i="14"/>
  <c r="C29926" i="14"/>
  <c r="C29925" i="14"/>
  <c r="C29924" i="14"/>
  <c r="C29923" i="14"/>
  <c r="C29922" i="14"/>
  <c r="C29921" i="14"/>
  <c r="C29920" i="14"/>
  <c r="C29919" i="14"/>
  <c r="C29918" i="14"/>
  <c r="C29917" i="14"/>
  <c r="C29916" i="14"/>
  <c r="C29915" i="14"/>
  <c r="C29914" i="14"/>
  <c r="C29913" i="14"/>
  <c r="C29912" i="14"/>
  <c r="C29911" i="14"/>
  <c r="C29910" i="14"/>
  <c r="C29909" i="14"/>
  <c r="C29908" i="14"/>
  <c r="C29907" i="14"/>
  <c r="C29906" i="14"/>
  <c r="C29905" i="14"/>
  <c r="C29904" i="14"/>
  <c r="C29903" i="14"/>
  <c r="C29902" i="14"/>
  <c r="C29901" i="14"/>
  <c r="C29900" i="14"/>
  <c r="C29899" i="14"/>
  <c r="C29898" i="14"/>
  <c r="C29897" i="14"/>
  <c r="C29896" i="14"/>
  <c r="C29895" i="14"/>
  <c r="C29894" i="14"/>
  <c r="C29893" i="14"/>
  <c r="C29892" i="14"/>
  <c r="C29891" i="14"/>
  <c r="C29890" i="14"/>
  <c r="C29889" i="14"/>
  <c r="C29888" i="14"/>
  <c r="C29887" i="14"/>
  <c r="C29886" i="14"/>
  <c r="C29885" i="14"/>
  <c r="C29884" i="14"/>
  <c r="C29883" i="14"/>
  <c r="C29882" i="14"/>
  <c r="C29881" i="14"/>
  <c r="C29880" i="14"/>
  <c r="C29879" i="14"/>
  <c r="C29878" i="14"/>
  <c r="C29877" i="14"/>
  <c r="C29876" i="14"/>
  <c r="C29875" i="14"/>
  <c r="C29874" i="14"/>
  <c r="C29873" i="14"/>
  <c r="C29872" i="14"/>
  <c r="C29871" i="14"/>
  <c r="C29870" i="14"/>
  <c r="C29869" i="14"/>
  <c r="C29868" i="14"/>
  <c r="C29867" i="14"/>
  <c r="C29866" i="14"/>
  <c r="C29865" i="14"/>
  <c r="C29864" i="14"/>
  <c r="C29863" i="14"/>
  <c r="C29862" i="14"/>
  <c r="C29861" i="14"/>
  <c r="C29860" i="14"/>
  <c r="C29859" i="14"/>
  <c r="C29858" i="14"/>
  <c r="C29857" i="14"/>
  <c r="C29856" i="14"/>
  <c r="C29855" i="14"/>
  <c r="C29854" i="14"/>
  <c r="C29853" i="14"/>
  <c r="C29852" i="14"/>
  <c r="C29851" i="14"/>
  <c r="C29850" i="14"/>
  <c r="C29849" i="14"/>
  <c r="C29848" i="14"/>
  <c r="C29847" i="14"/>
  <c r="C29846" i="14"/>
  <c r="C29845" i="14"/>
  <c r="C29844" i="14"/>
  <c r="C29843" i="14"/>
  <c r="C29842" i="14"/>
  <c r="C29841" i="14"/>
  <c r="C29840" i="14"/>
  <c r="C29839" i="14"/>
  <c r="C29838" i="14"/>
  <c r="C29837" i="14"/>
  <c r="C29836" i="14"/>
  <c r="C29835" i="14"/>
  <c r="C29834" i="14"/>
  <c r="C29833" i="14"/>
  <c r="C29832" i="14"/>
  <c r="C29831" i="14"/>
  <c r="C29830" i="14"/>
  <c r="C29829" i="14"/>
  <c r="C29828" i="14"/>
  <c r="C29827" i="14"/>
  <c r="C29826" i="14"/>
  <c r="C29825" i="14"/>
  <c r="C29824" i="14"/>
  <c r="C29823" i="14"/>
  <c r="C29822" i="14"/>
  <c r="C29821" i="14"/>
  <c r="C29820" i="14"/>
  <c r="C29819" i="14"/>
  <c r="C29818" i="14"/>
  <c r="C29817" i="14"/>
  <c r="C29816" i="14"/>
  <c r="C29815" i="14"/>
  <c r="C29814" i="14"/>
  <c r="C29813" i="14"/>
  <c r="C29812" i="14"/>
  <c r="C29811" i="14"/>
  <c r="C29810" i="14"/>
  <c r="C29809" i="14"/>
  <c r="C29808" i="14"/>
  <c r="C29807" i="14"/>
  <c r="C29806" i="14"/>
  <c r="C29805" i="14"/>
  <c r="C29804" i="14"/>
  <c r="C29803" i="14"/>
  <c r="C29802" i="14"/>
  <c r="C29801" i="14"/>
  <c r="C29800" i="14"/>
  <c r="C29799" i="14"/>
  <c r="C29798" i="14"/>
  <c r="C29797" i="14"/>
  <c r="C29796" i="14"/>
  <c r="C29795" i="14"/>
  <c r="C29794" i="14"/>
  <c r="C29793" i="14"/>
  <c r="C29792" i="14"/>
  <c r="C29791" i="14"/>
  <c r="C29790" i="14"/>
  <c r="C29789" i="14"/>
  <c r="C29788" i="14"/>
  <c r="C29787" i="14"/>
  <c r="C29786" i="14"/>
  <c r="C29785" i="14"/>
  <c r="C29784" i="14"/>
  <c r="C29783" i="14"/>
  <c r="C29782" i="14"/>
  <c r="C29781" i="14"/>
  <c r="C29780" i="14"/>
  <c r="C29779" i="14"/>
  <c r="C29778" i="14"/>
  <c r="C29777" i="14"/>
  <c r="C29776" i="14"/>
  <c r="C29775" i="14"/>
  <c r="C29774" i="14"/>
  <c r="C29773" i="14"/>
  <c r="C29772" i="14"/>
  <c r="C29771" i="14"/>
  <c r="C29770" i="14"/>
  <c r="C29769" i="14"/>
  <c r="C29768" i="14"/>
  <c r="C29767" i="14"/>
  <c r="C29766" i="14"/>
  <c r="C29765" i="14"/>
  <c r="C29764" i="14"/>
  <c r="C29763" i="14"/>
  <c r="C29762" i="14"/>
  <c r="C29761" i="14"/>
  <c r="C29760" i="14"/>
  <c r="C29759" i="14"/>
  <c r="C29758" i="14"/>
  <c r="C29757" i="14"/>
  <c r="C29756" i="14"/>
  <c r="C29755" i="14"/>
  <c r="C29754" i="14"/>
  <c r="C29753" i="14"/>
  <c r="C29752" i="14"/>
  <c r="C29751" i="14"/>
  <c r="C29750" i="14"/>
  <c r="C29749" i="14"/>
  <c r="C29748" i="14"/>
  <c r="C29747" i="14"/>
  <c r="C29746" i="14"/>
  <c r="C29745" i="14"/>
  <c r="C29744" i="14"/>
  <c r="C29743" i="14"/>
  <c r="C29742" i="14"/>
  <c r="C29741" i="14"/>
  <c r="C29740" i="14"/>
  <c r="C29739" i="14"/>
  <c r="C29738" i="14"/>
  <c r="C29737" i="14"/>
  <c r="C29736" i="14"/>
  <c r="C29735" i="14"/>
  <c r="C29734" i="14"/>
  <c r="C29733" i="14"/>
  <c r="C29732" i="14"/>
  <c r="C29731" i="14"/>
  <c r="C29730" i="14"/>
  <c r="C29729" i="14"/>
  <c r="C29728" i="14"/>
  <c r="C29727" i="14"/>
  <c r="C29726" i="14"/>
  <c r="C29725" i="14"/>
  <c r="C29724" i="14"/>
  <c r="C29723" i="14"/>
  <c r="C29722" i="14"/>
  <c r="C29721" i="14"/>
  <c r="C29720" i="14"/>
  <c r="C29719" i="14"/>
  <c r="C29718" i="14"/>
  <c r="C29717" i="14"/>
  <c r="C29716" i="14"/>
  <c r="C29715" i="14"/>
  <c r="C29714" i="14"/>
  <c r="C29713" i="14"/>
  <c r="C29712" i="14"/>
  <c r="C29711" i="14"/>
  <c r="C29710" i="14"/>
  <c r="C29709" i="14"/>
  <c r="C29708" i="14"/>
  <c r="C29707" i="14"/>
  <c r="C29706" i="14"/>
  <c r="C29705" i="14"/>
  <c r="C29704" i="14"/>
  <c r="C29703" i="14"/>
  <c r="C29702" i="14"/>
  <c r="C29701" i="14"/>
  <c r="C29700" i="14"/>
  <c r="C29699" i="14"/>
  <c r="C29698" i="14"/>
  <c r="C29697" i="14"/>
  <c r="C29696" i="14"/>
  <c r="C29695" i="14"/>
  <c r="C29694" i="14"/>
  <c r="C29693" i="14"/>
  <c r="C29692" i="14"/>
  <c r="C29691" i="14"/>
  <c r="C29690" i="14"/>
  <c r="C29689" i="14"/>
  <c r="C29688" i="14"/>
  <c r="C29687" i="14"/>
  <c r="C29686" i="14"/>
  <c r="C29685" i="14"/>
  <c r="C29684" i="14"/>
  <c r="C29683" i="14"/>
  <c r="C29682" i="14"/>
  <c r="C29681" i="14"/>
  <c r="C29680" i="14"/>
  <c r="C29679" i="14"/>
  <c r="C29678" i="14"/>
  <c r="C29677" i="14"/>
  <c r="C29676" i="14"/>
  <c r="C29675" i="14"/>
  <c r="C29674" i="14"/>
  <c r="C29673" i="14"/>
  <c r="C29672" i="14"/>
  <c r="C29671" i="14"/>
  <c r="C29670" i="14"/>
  <c r="C29669" i="14"/>
  <c r="C29668" i="14"/>
  <c r="C29667" i="14"/>
  <c r="C29666" i="14"/>
  <c r="C29665" i="14"/>
  <c r="C29664" i="14"/>
  <c r="C29663" i="14"/>
  <c r="C29662" i="14"/>
  <c r="C29661" i="14"/>
  <c r="C29660" i="14"/>
  <c r="C29659" i="14"/>
  <c r="C29658" i="14"/>
  <c r="C29657" i="14"/>
  <c r="C29656" i="14"/>
  <c r="C29655" i="14"/>
  <c r="C29654" i="14"/>
  <c r="C29653" i="14"/>
  <c r="C29652" i="14"/>
  <c r="C29651" i="14"/>
  <c r="C29650" i="14"/>
  <c r="C29649" i="14"/>
  <c r="C29648" i="14"/>
  <c r="C29647" i="14"/>
  <c r="C29646" i="14"/>
  <c r="C29645" i="14"/>
  <c r="C29644" i="14"/>
  <c r="C29643" i="14"/>
  <c r="C29642" i="14"/>
  <c r="C29641" i="14"/>
  <c r="C29640" i="14"/>
  <c r="C29639" i="14"/>
  <c r="C29638" i="14"/>
  <c r="C29637" i="14"/>
  <c r="C29636" i="14"/>
  <c r="C29635" i="14"/>
  <c r="C29634" i="14"/>
  <c r="C29633" i="14"/>
  <c r="C29632" i="14"/>
  <c r="C29631" i="14"/>
  <c r="C29630" i="14"/>
  <c r="C29629" i="14"/>
  <c r="C29628" i="14"/>
  <c r="C29627" i="14"/>
  <c r="C29626" i="14"/>
  <c r="C29625" i="14"/>
  <c r="C29624" i="14"/>
  <c r="C29623" i="14"/>
  <c r="C29622" i="14"/>
  <c r="C29621" i="14"/>
  <c r="C29620" i="14"/>
  <c r="C29619" i="14"/>
  <c r="C29618" i="14"/>
  <c r="C29617" i="14"/>
  <c r="C29616" i="14"/>
  <c r="C29615" i="14"/>
  <c r="C29614" i="14"/>
  <c r="C29613" i="14"/>
  <c r="C29612" i="14"/>
  <c r="C29611" i="14"/>
  <c r="C29610" i="14"/>
  <c r="C29609" i="14"/>
  <c r="C29608" i="14"/>
  <c r="C29607" i="14"/>
  <c r="C29606" i="14"/>
  <c r="C29605" i="14"/>
  <c r="C29604" i="14"/>
  <c r="C29603" i="14"/>
  <c r="C29602" i="14"/>
  <c r="C29601" i="14"/>
  <c r="C29600" i="14"/>
  <c r="C29599" i="14"/>
  <c r="C29598" i="14"/>
  <c r="C29597" i="14"/>
  <c r="C29596" i="14"/>
  <c r="C29595" i="14"/>
  <c r="C29594" i="14"/>
  <c r="C29593" i="14"/>
  <c r="C29592" i="14"/>
  <c r="C29591" i="14"/>
  <c r="C29590" i="14"/>
  <c r="C29589" i="14"/>
  <c r="C29588" i="14"/>
  <c r="C29587" i="14"/>
  <c r="C29586" i="14"/>
  <c r="C29585" i="14"/>
  <c r="C29584" i="14"/>
  <c r="C29583" i="14"/>
  <c r="C29582" i="14"/>
  <c r="C29581" i="14"/>
  <c r="C29580" i="14"/>
  <c r="C29579" i="14"/>
  <c r="C29578" i="14"/>
  <c r="C29577" i="14"/>
  <c r="C29576" i="14"/>
  <c r="C29575" i="14"/>
  <c r="C29574" i="14"/>
  <c r="C29573" i="14"/>
  <c r="C29572" i="14"/>
  <c r="C29571" i="14"/>
  <c r="C29570" i="14"/>
  <c r="C29569" i="14"/>
  <c r="C29568" i="14"/>
  <c r="C29567" i="14"/>
  <c r="C29566" i="14"/>
  <c r="C29565" i="14"/>
  <c r="C29564" i="14"/>
  <c r="C29563" i="14"/>
  <c r="C29562" i="14"/>
  <c r="C29561" i="14"/>
  <c r="C29560" i="14"/>
  <c r="C29559" i="14"/>
  <c r="C29558" i="14"/>
  <c r="C29557" i="14"/>
  <c r="C29556" i="14"/>
  <c r="C29555" i="14"/>
  <c r="C29554" i="14"/>
  <c r="C29553" i="14"/>
  <c r="C29552" i="14"/>
  <c r="C29551" i="14"/>
  <c r="C29550" i="14"/>
  <c r="C29549" i="14"/>
  <c r="C29548" i="14"/>
  <c r="C29547" i="14"/>
  <c r="C29546" i="14"/>
  <c r="C29545" i="14"/>
  <c r="C29544" i="14"/>
  <c r="C29543" i="14"/>
  <c r="C29542" i="14"/>
  <c r="C29541" i="14"/>
  <c r="C29540" i="14"/>
  <c r="C29539" i="14"/>
  <c r="C29538" i="14"/>
  <c r="C29537" i="14"/>
  <c r="C29536" i="14"/>
  <c r="C29535" i="14"/>
  <c r="C29534" i="14"/>
  <c r="C29533" i="14"/>
  <c r="C29532" i="14"/>
  <c r="C29531" i="14"/>
  <c r="C29530" i="14"/>
  <c r="C29529" i="14"/>
  <c r="C29528" i="14"/>
  <c r="C29527" i="14"/>
  <c r="C29526" i="14"/>
  <c r="C29525" i="14"/>
  <c r="C29524" i="14"/>
  <c r="C29523" i="14"/>
  <c r="C29522" i="14"/>
  <c r="C29521" i="14"/>
  <c r="C29520" i="14"/>
  <c r="C29519" i="14"/>
  <c r="C29518" i="14"/>
  <c r="C29517" i="14"/>
  <c r="C29516" i="14"/>
  <c r="C29515" i="14"/>
  <c r="C29514" i="14"/>
  <c r="C29513" i="14"/>
  <c r="C29512" i="14"/>
  <c r="C29511" i="14"/>
  <c r="C29510" i="14"/>
  <c r="C29509" i="14"/>
  <c r="C29508" i="14"/>
  <c r="C29507" i="14"/>
  <c r="C29506" i="14"/>
  <c r="C29505" i="14"/>
  <c r="C29504" i="14"/>
  <c r="C29503" i="14"/>
  <c r="C29502" i="14"/>
  <c r="C29501" i="14"/>
  <c r="C29500" i="14"/>
  <c r="C29499" i="14"/>
  <c r="C29498" i="14"/>
  <c r="C29497" i="14"/>
  <c r="C29496" i="14"/>
  <c r="C29495" i="14"/>
  <c r="C29494" i="14"/>
  <c r="C29493" i="14"/>
  <c r="C29492" i="14"/>
  <c r="C29491" i="14"/>
  <c r="C29490" i="14"/>
  <c r="C29489" i="14"/>
  <c r="C29488" i="14"/>
  <c r="C29487" i="14"/>
  <c r="C29486" i="14"/>
  <c r="C29485" i="14"/>
  <c r="C29484" i="14"/>
  <c r="C29483" i="14"/>
  <c r="C29482" i="14"/>
  <c r="C29481" i="14"/>
  <c r="C29480" i="14"/>
  <c r="C29479" i="14"/>
  <c r="C29478" i="14"/>
  <c r="C29477" i="14"/>
  <c r="C29476" i="14"/>
  <c r="C29475" i="14"/>
  <c r="C29474" i="14"/>
  <c r="C29473" i="14"/>
  <c r="C29472" i="14"/>
  <c r="C29471" i="14"/>
  <c r="C29470" i="14"/>
  <c r="C29469" i="14"/>
  <c r="C29468" i="14"/>
  <c r="C29467" i="14"/>
  <c r="C29466" i="14"/>
  <c r="C29465" i="14"/>
  <c r="C29464" i="14"/>
  <c r="C29463" i="14"/>
  <c r="C29462" i="14"/>
  <c r="C29461" i="14"/>
  <c r="C29460" i="14"/>
  <c r="C29459" i="14"/>
  <c r="C29458" i="14"/>
  <c r="C29457" i="14"/>
  <c r="C29456" i="14"/>
  <c r="C29455" i="14"/>
  <c r="C29454" i="14"/>
  <c r="C29453" i="14"/>
  <c r="C29452" i="14"/>
  <c r="C29451" i="14"/>
  <c r="C29450" i="14"/>
  <c r="C29449" i="14"/>
  <c r="C29448" i="14"/>
  <c r="C29447" i="14"/>
  <c r="C29446" i="14"/>
  <c r="C29445" i="14"/>
  <c r="C29444" i="14"/>
  <c r="C29443" i="14"/>
  <c r="C29442" i="14"/>
  <c r="C29441" i="14"/>
  <c r="C29440" i="14"/>
  <c r="C29439" i="14"/>
  <c r="C29438" i="14"/>
  <c r="C29437" i="14"/>
  <c r="C29436" i="14"/>
  <c r="C29435" i="14"/>
  <c r="C29434" i="14"/>
  <c r="C29433" i="14"/>
  <c r="C29432" i="14"/>
  <c r="C29431" i="14"/>
  <c r="C29430" i="14"/>
  <c r="C29429" i="14"/>
  <c r="C29428" i="14"/>
  <c r="C29427" i="14"/>
  <c r="C29426" i="14"/>
  <c r="C29425" i="14"/>
  <c r="C29424" i="14"/>
  <c r="C29423" i="14"/>
  <c r="C29422" i="14"/>
  <c r="C29421" i="14"/>
  <c r="C29420" i="14"/>
  <c r="C29419" i="14"/>
  <c r="C29418" i="14"/>
  <c r="C29417" i="14"/>
  <c r="C29416" i="14"/>
  <c r="C29415" i="14"/>
  <c r="C29414" i="14"/>
  <c r="C29413" i="14"/>
  <c r="C29412" i="14"/>
  <c r="C29411" i="14"/>
  <c r="C29410" i="14"/>
  <c r="C29409" i="14"/>
  <c r="C29408" i="14"/>
  <c r="C29407" i="14"/>
  <c r="C29406" i="14"/>
  <c r="C29405" i="14"/>
  <c r="C29404" i="14"/>
  <c r="C29403" i="14"/>
  <c r="C29402" i="14"/>
  <c r="C29401" i="14"/>
  <c r="C29400" i="14"/>
  <c r="C29399" i="14"/>
  <c r="C29398" i="14"/>
  <c r="C29397" i="14"/>
  <c r="C29396" i="14"/>
  <c r="C29395" i="14"/>
  <c r="C29394" i="14"/>
  <c r="C29393" i="14"/>
  <c r="C29392" i="14"/>
  <c r="C29391" i="14"/>
  <c r="C29390" i="14"/>
  <c r="C29389" i="14"/>
  <c r="C29388" i="14"/>
  <c r="C29387" i="14"/>
  <c r="C29386" i="14"/>
  <c r="C29385" i="14"/>
  <c r="C29384" i="14"/>
  <c r="C29383" i="14"/>
  <c r="C29382" i="14"/>
  <c r="C29381" i="14"/>
  <c r="C29380" i="14"/>
  <c r="C29379" i="14"/>
  <c r="C29378" i="14"/>
  <c r="C29377" i="14"/>
  <c r="C29376" i="14"/>
  <c r="C29375" i="14"/>
  <c r="C29374" i="14"/>
  <c r="C29373" i="14"/>
  <c r="C29372" i="14"/>
  <c r="C29371" i="14"/>
  <c r="C29370" i="14"/>
  <c r="C29369" i="14"/>
  <c r="C29368" i="14"/>
  <c r="C29367" i="14"/>
  <c r="C29366" i="14"/>
  <c r="C29365" i="14"/>
  <c r="C29364" i="14"/>
  <c r="C29363" i="14"/>
  <c r="C29362" i="14"/>
  <c r="C29361" i="14"/>
  <c r="C29360" i="14"/>
  <c r="C29359" i="14"/>
  <c r="C29358" i="14"/>
  <c r="C29357" i="14"/>
  <c r="C29356" i="14"/>
  <c r="C29355" i="14"/>
  <c r="C29354" i="14"/>
  <c r="C29353" i="14"/>
  <c r="C29352" i="14"/>
  <c r="C29351" i="14"/>
  <c r="C29350" i="14"/>
  <c r="C29349" i="14"/>
  <c r="C29348" i="14"/>
  <c r="C29347" i="14"/>
  <c r="C29346" i="14"/>
  <c r="C29345" i="14"/>
  <c r="C29344" i="14"/>
  <c r="C29343" i="14"/>
  <c r="C29342" i="14"/>
  <c r="C29341" i="14"/>
  <c r="C29340" i="14"/>
  <c r="C29339" i="14"/>
  <c r="C29338" i="14"/>
  <c r="C29337" i="14"/>
  <c r="C29336" i="14"/>
  <c r="C29335" i="14"/>
  <c r="C29334" i="14"/>
  <c r="C29333" i="14"/>
  <c r="C29332" i="14"/>
  <c r="C29331" i="14"/>
  <c r="C29330" i="14"/>
  <c r="C29329" i="14"/>
  <c r="C29328" i="14"/>
  <c r="C29327" i="14"/>
  <c r="C29326" i="14"/>
  <c r="C29325" i="14"/>
  <c r="C29324" i="14"/>
  <c r="C29323" i="14"/>
  <c r="C29322" i="14"/>
  <c r="C29321" i="14"/>
  <c r="C29320" i="14"/>
  <c r="C29319" i="14"/>
  <c r="C29318" i="14"/>
  <c r="C29317" i="14"/>
  <c r="C29316" i="14"/>
  <c r="C29315" i="14"/>
  <c r="C29314" i="14"/>
  <c r="C29313" i="14"/>
  <c r="C29312" i="14"/>
  <c r="C29311" i="14"/>
  <c r="C29310" i="14"/>
  <c r="C29309" i="14"/>
  <c r="C29308" i="14"/>
  <c r="C29307" i="14"/>
  <c r="C29306" i="14"/>
  <c r="C29305" i="14"/>
  <c r="C29304" i="14"/>
  <c r="C29303" i="14"/>
  <c r="C29302" i="14"/>
  <c r="C29301" i="14"/>
  <c r="C29300" i="14"/>
  <c r="C29299" i="14"/>
  <c r="C29298" i="14"/>
  <c r="C29297" i="14"/>
  <c r="C29296" i="14"/>
  <c r="C29295" i="14"/>
  <c r="C29294" i="14"/>
  <c r="C29293" i="14"/>
  <c r="C29292" i="14"/>
  <c r="C29291" i="14"/>
  <c r="C29290" i="14"/>
  <c r="C29289" i="14"/>
  <c r="C29288" i="14"/>
  <c r="C29287" i="14"/>
  <c r="C29286" i="14"/>
  <c r="C29285" i="14"/>
  <c r="C29284" i="14"/>
  <c r="C29283" i="14"/>
  <c r="C29282" i="14"/>
  <c r="C29281" i="14"/>
  <c r="C29280" i="14"/>
  <c r="C29279" i="14"/>
  <c r="C29278" i="14"/>
  <c r="C29277" i="14"/>
  <c r="C29276" i="14"/>
  <c r="C29275" i="14"/>
  <c r="C29274" i="14"/>
  <c r="C29273" i="14"/>
  <c r="C29272" i="14"/>
  <c r="C29271" i="14"/>
  <c r="C29270" i="14"/>
  <c r="C29269" i="14"/>
  <c r="C29268" i="14"/>
  <c r="C29267" i="14"/>
  <c r="C29266" i="14"/>
  <c r="C29265" i="14"/>
  <c r="C29264" i="14"/>
  <c r="C29263" i="14"/>
  <c r="C29262" i="14"/>
  <c r="C29261" i="14"/>
  <c r="C29260" i="14"/>
  <c r="C29259" i="14"/>
  <c r="C29258" i="14"/>
  <c r="C29257" i="14"/>
  <c r="C29256" i="14"/>
  <c r="C29255" i="14"/>
  <c r="C29254" i="14"/>
  <c r="C29253" i="14"/>
  <c r="C29252" i="14"/>
  <c r="C29251" i="14"/>
  <c r="C29250" i="14"/>
  <c r="C29249" i="14"/>
  <c r="C29248" i="14"/>
  <c r="C29247" i="14"/>
  <c r="C29246" i="14"/>
  <c r="C29245" i="14"/>
  <c r="C29244" i="14"/>
  <c r="C29243" i="14"/>
  <c r="C29242" i="14"/>
  <c r="C29241" i="14"/>
  <c r="C29240" i="14"/>
  <c r="C29239" i="14"/>
  <c r="C29238" i="14"/>
  <c r="C29237" i="14"/>
  <c r="C29236" i="14"/>
  <c r="C29235" i="14"/>
  <c r="C29234" i="14"/>
  <c r="C29233" i="14"/>
  <c r="C29232" i="14"/>
  <c r="C29231" i="14"/>
  <c r="C29230" i="14"/>
  <c r="C29229" i="14"/>
  <c r="C29228" i="14"/>
  <c r="C29227" i="14"/>
  <c r="C29226" i="14"/>
  <c r="C29225" i="14"/>
  <c r="C29224" i="14"/>
  <c r="C29223" i="14"/>
  <c r="C29222" i="14"/>
  <c r="C29221" i="14"/>
  <c r="C29220" i="14"/>
  <c r="C29219" i="14"/>
  <c r="C29218" i="14"/>
  <c r="C29217" i="14"/>
  <c r="C29216" i="14"/>
  <c r="C29215" i="14"/>
  <c r="C29214" i="14"/>
  <c r="C29213" i="14"/>
  <c r="C29212" i="14"/>
  <c r="C29211" i="14"/>
  <c r="C29210" i="14"/>
  <c r="C29209" i="14"/>
  <c r="C29208" i="14"/>
  <c r="C29207" i="14"/>
  <c r="C29206" i="14"/>
  <c r="C29205" i="14"/>
  <c r="C29204" i="14"/>
  <c r="C29203" i="14"/>
  <c r="C29202" i="14"/>
  <c r="C29201" i="14"/>
  <c r="C29200" i="14"/>
  <c r="C29199" i="14"/>
  <c r="C29198" i="14"/>
  <c r="C29197" i="14"/>
  <c r="C29196" i="14"/>
  <c r="C29195" i="14"/>
  <c r="C29194" i="14"/>
  <c r="C29193" i="14"/>
  <c r="C29192" i="14"/>
  <c r="C29191" i="14"/>
  <c r="C29190" i="14"/>
  <c r="C29189" i="14"/>
  <c r="C29188" i="14"/>
  <c r="C29187" i="14"/>
  <c r="C29186" i="14"/>
  <c r="C29185" i="14"/>
  <c r="C29184" i="14"/>
  <c r="C29183" i="14"/>
  <c r="C29182" i="14"/>
  <c r="C29181" i="14"/>
  <c r="C29180" i="14"/>
  <c r="C29179" i="14"/>
  <c r="C29178" i="14"/>
  <c r="C29177" i="14"/>
  <c r="C29176" i="14"/>
  <c r="C29175" i="14"/>
  <c r="C29174" i="14"/>
  <c r="C29173" i="14"/>
  <c r="C29172" i="14"/>
  <c r="C29171" i="14"/>
  <c r="C29170" i="14"/>
  <c r="C29169" i="14"/>
  <c r="C29168" i="14"/>
  <c r="C29167" i="14"/>
  <c r="C29166" i="14"/>
  <c r="C29165" i="14"/>
  <c r="C29164" i="14"/>
  <c r="C29163" i="14"/>
  <c r="C29162" i="14"/>
  <c r="C29161" i="14"/>
  <c r="C29160" i="14"/>
  <c r="C29159" i="14"/>
  <c r="C29158" i="14"/>
  <c r="C29157" i="14"/>
  <c r="C29156" i="14"/>
  <c r="C29155" i="14"/>
  <c r="C29154" i="14"/>
  <c r="C29153" i="14"/>
  <c r="C29152" i="14"/>
  <c r="C29151" i="14"/>
  <c r="C29150" i="14"/>
  <c r="C29149" i="14"/>
  <c r="C29148" i="14"/>
  <c r="C29147" i="14"/>
  <c r="C29146" i="14"/>
  <c r="C29145" i="14"/>
  <c r="C29144" i="14"/>
  <c r="C29143" i="14"/>
  <c r="C29142" i="14"/>
  <c r="C29141" i="14"/>
  <c r="C29140" i="14"/>
  <c r="C29139" i="14"/>
  <c r="C29138" i="14"/>
  <c r="C29137" i="14"/>
  <c r="C29136" i="14"/>
  <c r="C29135" i="14"/>
  <c r="C29134" i="14"/>
  <c r="C29133" i="14"/>
  <c r="C29132" i="14"/>
  <c r="C29131" i="14"/>
  <c r="C29130" i="14"/>
  <c r="C29129" i="14"/>
  <c r="C29128" i="14"/>
  <c r="C29127" i="14"/>
  <c r="C29126" i="14"/>
  <c r="C29125" i="14"/>
  <c r="C29124" i="14"/>
  <c r="C29123" i="14"/>
  <c r="C29122" i="14"/>
  <c r="C29121" i="14"/>
  <c r="C29120" i="14"/>
  <c r="C29119" i="14"/>
  <c r="C29118" i="14"/>
  <c r="C29117" i="14"/>
  <c r="C29116" i="14"/>
  <c r="C29115" i="14"/>
  <c r="C29114" i="14"/>
  <c r="C29113" i="14"/>
  <c r="C29112" i="14"/>
  <c r="C29111" i="14"/>
  <c r="C29110" i="14"/>
  <c r="C29109" i="14"/>
  <c r="C29108" i="14"/>
  <c r="C29107" i="14"/>
  <c r="C29106" i="14"/>
  <c r="C29105" i="14"/>
  <c r="C29104" i="14"/>
  <c r="C29103" i="14"/>
  <c r="C29102" i="14"/>
  <c r="C29101" i="14"/>
  <c r="C29100" i="14"/>
  <c r="C29099" i="14"/>
  <c r="C29098" i="14"/>
  <c r="C29097" i="14"/>
  <c r="C29096" i="14"/>
  <c r="C29095" i="14"/>
  <c r="C29094" i="14"/>
  <c r="C29093" i="14"/>
  <c r="C29092" i="14"/>
  <c r="C29091" i="14"/>
  <c r="C29090" i="14"/>
  <c r="C29089" i="14"/>
  <c r="C29088" i="14"/>
  <c r="C29087" i="14"/>
  <c r="C29086" i="14"/>
  <c r="C29085" i="14"/>
  <c r="C29084" i="14"/>
  <c r="C29083" i="14"/>
  <c r="C29082" i="14"/>
  <c r="C29081" i="14"/>
  <c r="C29080" i="14"/>
  <c r="C29079" i="14"/>
  <c r="C29078" i="14"/>
  <c r="C29077" i="14"/>
  <c r="C29076" i="14"/>
  <c r="C29075" i="14"/>
  <c r="C29074" i="14"/>
  <c r="C29073" i="14"/>
  <c r="C29072" i="14"/>
  <c r="C29071" i="14"/>
  <c r="C29070" i="14"/>
  <c r="C29069" i="14"/>
  <c r="C29068" i="14"/>
  <c r="C29067" i="14"/>
  <c r="C29066" i="14"/>
  <c r="C29065" i="14"/>
  <c r="C29064" i="14"/>
  <c r="C29063" i="14"/>
  <c r="C29062" i="14"/>
  <c r="C29061" i="14"/>
  <c r="C29060" i="14"/>
  <c r="C29059" i="14"/>
  <c r="C29058" i="14"/>
  <c r="C29057" i="14"/>
  <c r="C29056" i="14"/>
  <c r="C29055" i="14"/>
  <c r="C29054" i="14"/>
  <c r="C29053" i="14"/>
  <c r="C29052" i="14"/>
  <c r="C29051" i="14"/>
  <c r="C29050" i="14"/>
  <c r="C29049" i="14"/>
  <c r="C29048" i="14"/>
  <c r="C29047" i="14"/>
  <c r="C29046" i="14"/>
  <c r="C29045" i="14"/>
  <c r="C29044" i="14"/>
  <c r="C29043" i="14"/>
  <c r="C29042" i="14"/>
  <c r="C29041" i="14"/>
  <c r="C29040" i="14"/>
  <c r="C29039" i="14"/>
  <c r="C29038" i="14"/>
  <c r="C29037" i="14"/>
  <c r="C29036" i="14"/>
  <c r="C29035" i="14"/>
  <c r="C29034" i="14"/>
  <c r="C29033" i="14"/>
  <c r="C29032" i="14"/>
  <c r="C29031" i="14"/>
  <c r="C29030" i="14"/>
  <c r="C29029" i="14"/>
  <c r="C29028" i="14"/>
  <c r="C29027" i="14"/>
  <c r="C29026" i="14"/>
  <c r="C29025" i="14"/>
  <c r="C29024" i="14"/>
  <c r="C29023" i="14"/>
  <c r="C29022" i="14"/>
  <c r="C29021" i="14"/>
  <c r="C29020" i="14"/>
  <c r="C29019" i="14"/>
  <c r="C29018" i="14"/>
  <c r="C29017" i="14"/>
  <c r="C29016" i="14"/>
  <c r="C29015" i="14"/>
  <c r="C29014" i="14"/>
  <c r="C29013" i="14"/>
  <c r="C29012" i="14"/>
  <c r="C29011" i="14"/>
  <c r="C29010" i="14"/>
  <c r="C29009" i="14"/>
  <c r="C29008" i="14"/>
  <c r="C29007" i="14"/>
  <c r="C29006" i="14"/>
  <c r="C29005" i="14"/>
  <c r="C29004" i="14"/>
  <c r="C29003" i="14"/>
  <c r="C29002" i="14"/>
  <c r="C29001" i="14"/>
  <c r="C29000" i="14"/>
  <c r="C28999" i="14"/>
  <c r="C28998" i="14"/>
  <c r="C28997" i="14"/>
  <c r="C28996" i="14"/>
  <c r="C28995" i="14"/>
  <c r="C28994" i="14"/>
  <c r="C28993" i="14"/>
  <c r="C28992" i="14"/>
  <c r="C28991" i="14"/>
  <c r="C28990" i="14"/>
  <c r="C28989" i="14"/>
  <c r="C28988" i="14"/>
  <c r="C28987" i="14"/>
  <c r="C28986" i="14"/>
  <c r="C28985" i="14"/>
  <c r="C28984" i="14"/>
  <c r="C28983" i="14"/>
  <c r="C28982" i="14"/>
  <c r="C28981" i="14"/>
  <c r="C28980" i="14"/>
  <c r="C28979" i="14"/>
  <c r="C28978" i="14"/>
  <c r="C28977" i="14"/>
  <c r="C28976" i="14"/>
  <c r="C28975" i="14"/>
  <c r="C28974" i="14"/>
  <c r="C28973" i="14"/>
  <c r="C28972" i="14"/>
  <c r="C28971" i="14"/>
  <c r="C28970" i="14"/>
  <c r="C28969" i="14"/>
  <c r="C28968" i="14"/>
  <c r="C28967" i="14"/>
  <c r="C28966" i="14"/>
  <c r="C28965" i="14"/>
  <c r="C28964" i="14"/>
  <c r="C28963" i="14"/>
  <c r="C28962" i="14"/>
  <c r="C28961" i="14"/>
  <c r="C28960" i="14"/>
  <c r="C28959" i="14"/>
  <c r="C28958" i="14"/>
  <c r="C28957" i="14"/>
  <c r="C28956" i="14"/>
  <c r="C28955" i="14"/>
  <c r="C28954" i="14"/>
  <c r="C28953" i="14"/>
  <c r="C28952" i="14"/>
  <c r="C28951" i="14"/>
  <c r="C28950" i="14"/>
  <c r="C28949" i="14"/>
  <c r="C28948" i="14"/>
  <c r="C28947" i="14"/>
  <c r="C28946" i="14"/>
  <c r="C28945" i="14"/>
  <c r="C28944" i="14"/>
  <c r="C28943" i="14"/>
  <c r="C28942" i="14"/>
  <c r="C28941" i="14"/>
  <c r="C28940" i="14"/>
  <c r="C28939" i="14"/>
  <c r="C28938" i="14"/>
  <c r="C28937" i="14"/>
  <c r="C28936" i="14"/>
  <c r="C28935" i="14"/>
  <c r="C28934" i="14"/>
  <c r="C28933" i="14"/>
  <c r="C28932" i="14"/>
  <c r="C28931" i="14"/>
  <c r="C28930" i="14"/>
  <c r="C28929" i="14"/>
  <c r="C28928" i="14"/>
  <c r="C28927" i="14"/>
  <c r="C28926" i="14"/>
  <c r="C28925" i="14"/>
  <c r="C28924" i="14"/>
  <c r="C28923" i="14"/>
  <c r="C28922" i="14"/>
  <c r="C28921" i="14"/>
  <c r="C28920" i="14"/>
  <c r="C28919" i="14"/>
  <c r="C28918" i="14"/>
  <c r="C28917" i="14"/>
  <c r="C28916" i="14"/>
  <c r="C28915" i="14"/>
  <c r="C28914" i="14"/>
  <c r="C28913" i="14"/>
  <c r="C28912" i="14"/>
  <c r="C28911" i="14"/>
  <c r="C28910" i="14"/>
  <c r="C28909" i="14"/>
  <c r="C28908" i="14"/>
  <c r="C28907" i="14"/>
  <c r="C28906" i="14"/>
  <c r="C28905" i="14"/>
  <c r="C28904" i="14"/>
  <c r="C28903" i="14"/>
  <c r="C28902" i="14"/>
  <c r="C28901" i="14"/>
  <c r="C28900" i="14"/>
  <c r="C28899" i="14"/>
  <c r="C28898" i="14"/>
  <c r="C28897" i="14"/>
  <c r="C28896" i="14"/>
  <c r="C28895" i="14"/>
  <c r="C28894" i="14"/>
  <c r="C28893" i="14"/>
  <c r="C28892" i="14"/>
  <c r="C28891" i="14"/>
  <c r="C28890" i="14"/>
  <c r="C28889" i="14"/>
  <c r="C28888" i="14"/>
  <c r="C28887" i="14"/>
  <c r="C28886" i="14"/>
  <c r="C28885" i="14"/>
  <c r="C28884" i="14"/>
  <c r="C28883" i="14"/>
  <c r="C28882" i="14"/>
  <c r="C28881" i="14"/>
  <c r="C28880" i="14"/>
  <c r="C28879" i="14"/>
  <c r="C28878" i="14"/>
  <c r="C28877" i="14"/>
  <c r="C28876" i="14"/>
  <c r="C28875" i="14"/>
  <c r="C28874" i="14"/>
  <c r="C28873" i="14"/>
  <c r="C28872" i="14"/>
  <c r="C28871" i="14"/>
  <c r="C28870" i="14"/>
  <c r="C28869" i="14"/>
  <c r="C28868" i="14"/>
  <c r="C28867" i="14"/>
  <c r="C28866" i="14"/>
  <c r="C28865" i="14"/>
  <c r="C28864" i="14"/>
  <c r="C28863" i="14"/>
  <c r="C28862" i="14"/>
  <c r="C28861" i="14"/>
  <c r="C28860" i="14"/>
  <c r="C28859" i="14"/>
  <c r="C28858" i="14"/>
  <c r="C28857" i="14"/>
  <c r="C28856" i="14"/>
  <c r="C28855" i="14"/>
  <c r="C28854" i="14"/>
  <c r="C28853" i="14"/>
  <c r="C28852" i="14"/>
  <c r="C28851" i="14"/>
  <c r="C28850" i="14"/>
  <c r="C28849" i="14"/>
  <c r="C28848" i="14"/>
  <c r="C28847" i="14"/>
  <c r="C28846" i="14"/>
  <c r="C28845" i="14"/>
  <c r="C28844" i="14"/>
  <c r="C28843" i="14"/>
  <c r="C28842" i="14"/>
  <c r="C28841" i="14"/>
  <c r="C28840" i="14"/>
  <c r="C28839" i="14"/>
  <c r="C28838" i="14"/>
  <c r="C28837" i="14"/>
  <c r="C28836" i="14"/>
  <c r="C28835" i="14"/>
  <c r="C28834" i="14"/>
  <c r="C28833" i="14"/>
  <c r="C28832" i="14"/>
  <c r="C28831" i="14"/>
  <c r="C28830" i="14"/>
  <c r="C28829" i="14"/>
  <c r="C28828" i="14"/>
  <c r="C28827" i="14"/>
  <c r="C28826" i="14"/>
  <c r="C28825" i="14"/>
  <c r="C28824" i="14"/>
  <c r="C28823" i="14"/>
  <c r="C28822" i="14"/>
  <c r="C28821" i="14"/>
  <c r="C28820" i="14"/>
  <c r="C28819" i="14"/>
  <c r="C28818" i="14"/>
  <c r="C28817" i="14"/>
  <c r="C28816" i="14"/>
  <c r="C28815" i="14"/>
  <c r="C28814" i="14"/>
  <c r="C28813" i="14"/>
  <c r="C28812" i="14"/>
  <c r="C28811" i="14"/>
  <c r="C28810" i="14"/>
  <c r="C28809" i="14"/>
  <c r="C28808" i="14"/>
  <c r="C28807" i="14"/>
  <c r="C28806" i="14"/>
  <c r="C28805" i="14"/>
  <c r="C28804" i="14"/>
  <c r="C28803" i="14"/>
  <c r="C28802" i="14"/>
  <c r="C28801" i="14"/>
  <c r="C28800" i="14"/>
  <c r="C28799" i="14"/>
  <c r="C28798" i="14"/>
  <c r="C28797" i="14"/>
  <c r="C28796" i="14"/>
  <c r="C28795" i="14"/>
  <c r="C28794" i="14"/>
  <c r="C28793" i="14"/>
  <c r="C28792" i="14"/>
  <c r="C28791" i="14"/>
  <c r="C28790" i="14"/>
  <c r="C28789" i="14"/>
  <c r="C28788" i="14"/>
  <c r="C28787" i="14"/>
  <c r="C28786" i="14"/>
  <c r="C28785" i="14"/>
  <c r="C28784" i="14"/>
  <c r="C28783" i="14"/>
  <c r="C28782" i="14"/>
  <c r="C28781" i="14"/>
  <c r="C28780" i="14"/>
  <c r="C28779" i="14"/>
  <c r="C28778" i="14"/>
  <c r="C28777" i="14"/>
  <c r="C28776" i="14"/>
  <c r="C28775" i="14"/>
  <c r="C28774" i="14"/>
  <c r="C28773" i="14"/>
  <c r="C28772" i="14"/>
  <c r="C28771" i="14"/>
  <c r="C28770" i="14"/>
  <c r="C28769" i="14"/>
  <c r="C28768" i="14"/>
  <c r="C28767" i="14"/>
  <c r="C28766" i="14"/>
  <c r="C28765" i="14"/>
  <c r="C28764" i="14"/>
  <c r="C28763" i="14"/>
  <c r="C28762" i="14"/>
  <c r="C28761" i="14"/>
  <c r="C28760" i="14"/>
  <c r="C28759" i="14"/>
  <c r="C28758" i="14"/>
  <c r="C28757" i="14"/>
  <c r="C28756" i="14"/>
  <c r="C28755" i="14"/>
  <c r="C28754" i="14"/>
  <c r="C28753" i="14"/>
  <c r="C28752" i="14"/>
  <c r="C28751" i="14"/>
  <c r="C28750" i="14"/>
  <c r="C28749" i="14"/>
  <c r="C28748" i="14"/>
  <c r="C28747" i="14"/>
  <c r="C28746" i="14"/>
  <c r="C28745" i="14"/>
  <c r="C28744" i="14"/>
  <c r="C28743" i="14"/>
  <c r="C28742" i="14"/>
  <c r="C28741" i="14"/>
  <c r="C28740" i="14"/>
  <c r="C28739" i="14"/>
  <c r="C28738" i="14"/>
  <c r="C28737" i="14"/>
  <c r="C28736" i="14"/>
  <c r="C28735" i="14"/>
  <c r="C28734" i="14"/>
  <c r="C28733" i="14"/>
  <c r="C28732" i="14"/>
  <c r="C28731" i="14"/>
  <c r="C28730" i="14"/>
  <c r="C28729" i="14"/>
  <c r="C28728" i="14"/>
  <c r="C28727" i="14"/>
  <c r="C28726" i="14"/>
  <c r="C28725" i="14"/>
  <c r="C28724" i="14"/>
  <c r="C28723" i="14"/>
  <c r="C28722" i="14"/>
  <c r="C28721" i="14"/>
  <c r="C28720" i="14"/>
  <c r="C28719" i="14"/>
  <c r="C28718" i="14"/>
  <c r="C28717" i="14"/>
  <c r="C28716" i="14"/>
  <c r="C28715" i="14"/>
  <c r="C28714" i="14"/>
  <c r="C28713" i="14"/>
  <c r="C28712" i="14"/>
  <c r="C28711" i="14"/>
  <c r="C28710" i="14"/>
  <c r="C28709" i="14"/>
  <c r="C28708" i="14"/>
  <c r="C28707" i="14"/>
  <c r="C28706" i="14"/>
  <c r="C28705" i="14"/>
  <c r="C28704" i="14"/>
  <c r="C28703" i="14"/>
  <c r="C28702" i="14"/>
  <c r="C28701" i="14"/>
  <c r="C28700" i="14"/>
  <c r="C28699" i="14"/>
  <c r="C28698" i="14"/>
  <c r="C28697" i="14"/>
  <c r="C28696" i="14"/>
  <c r="C28695" i="14"/>
  <c r="C28694" i="14"/>
  <c r="C28693" i="14"/>
  <c r="C28692" i="14"/>
  <c r="C28691" i="14"/>
  <c r="C28690" i="14"/>
  <c r="C28689" i="14"/>
  <c r="C28688" i="14"/>
  <c r="C28687" i="14"/>
  <c r="C28686" i="14"/>
  <c r="C28685" i="14"/>
  <c r="C28684" i="14"/>
  <c r="C28683" i="14"/>
  <c r="C28682" i="14"/>
  <c r="C28681" i="14"/>
  <c r="C28680" i="14"/>
  <c r="C28679" i="14"/>
  <c r="C28678" i="14"/>
  <c r="C28677" i="14"/>
  <c r="C28676" i="14"/>
  <c r="C28675" i="14"/>
  <c r="C28674" i="14"/>
  <c r="C28673" i="14"/>
  <c r="C28672" i="14"/>
  <c r="C28671" i="14"/>
  <c r="C28670" i="14"/>
  <c r="C28669" i="14"/>
  <c r="C28668" i="14"/>
  <c r="C28667" i="14"/>
  <c r="C28666" i="14"/>
  <c r="C28665" i="14"/>
  <c r="C28664" i="14"/>
  <c r="C28663" i="14"/>
  <c r="C28662" i="14"/>
  <c r="C28661" i="14"/>
  <c r="C28660" i="14"/>
  <c r="C28659" i="14"/>
  <c r="C28658" i="14"/>
  <c r="C28657" i="14"/>
  <c r="C28656" i="14"/>
  <c r="C28655" i="14"/>
  <c r="C28654" i="14"/>
  <c r="C28653" i="14"/>
  <c r="C28652" i="14"/>
  <c r="C28651" i="14"/>
  <c r="C28650" i="14"/>
  <c r="C28649" i="14"/>
  <c r="C28648" i="14"/>
  <c r="C28647" i="14"/>
  <c r="C28646" i="14"/>
  <c r="C28645" i="14"/>
  <c r="C28644" i="14"/>
  <c r="C28643" i="14"/>
  <c r="C28642" i="14"/>
  <c r="C28641" i="14"/>
  <c r="C28640" i="14"/>
  <c r="C28639" i="14"/>
  <c r="C28638" i="14"/>
  <c r="C28637" i="14"/>
  <c r="C28636" i="14"/>
  <c r="C28635" i="14"/>
  <c r="C28634" i="14"/>
  <c r="C28633" i="14"/>
  <c r="C28632" i="14"/>
  <c r="C28631" i="14"/>
  <c r="C28630" i="14"/>
  <c r="C28629" i="14"/>
  <c r="C28628" i="14"/>
  <c r="C28627" i="14"/>
  <c r="C28626" i="14"/>
  <c r="C28625" i="14"/>
  <c r="C28624" i="14"/>
  <c r="C28623" i="14"/>
  <c r="C28622" i="14"/>
  <c r="C28621" i="14"/>
  <c r="C28620" i="14"/>
  <c r="C28619" i="14"/>
  <c r="C28618" i="14"/>
  <c r="C28617" i="14"/>
  <c r="C28616" i="14"/>
  <c r="C28615" i="14"/>
  <c r="C28614" i="14"/>
  <c r="C28613" i="14"/>
  <c r="C28612" i="14"/>
  <c r="C28611" i="14"/>
  <c r="C28610" i="14"/>
  <c r="C28609" i="14"/>
  <c r="C28608" i="14"/>
  <c r="C28607" i="14"/>
  <c r="C28606" i="14"/>
  <c r="C28605" i="14"/>
  <c r="C28604" i="14"/>
  <c r="C28603" i="14"/>
  <c r="C28602" i="14"/>
  <c r="C28601" i="14"/>
  <c r="C28600" i="14"/>
  <c r="C28599" i="14"/>
  <c r="C28598" i="14"/>
  <c r="C28597" i="14"/>
  <c r="C28596" i="14"/>
  <c r="C28595" i="14"/>
  <c r="C28594" i="14"/>
  <c r="C28593" i="14"/>
  <c r="C28592" i="14"/>
  <c r="C28591" i="14"/>
  <c r="C28590" i="14"/>
  <c r="C28589" i="14"/>
  <c r="C28588" i="14"/>
  <c r="C28587" i="14"/>
  <c r="C28586" i="14"/>
  <c r="C28585" i="14"/>
  <c r="C28584" i="14"/>
  <c r="C28583" i="14"/>
  <c r="C28582" i="14"/>
  <c r="C28581" i="14"/>
  <c r="C28580" i="14"/>
  <c r="C28579" i="14"/>
  <c r="C28578" i="14"/>
  <c r="C28577" i="14"/>
  <c r="C28576" i="14"/>
  <c r="C28575" i="14"/>
  <c r="C28574" i="14"/>
  <c r="C28573" i="14"/>
  <c r="C28572" i="14"/>
  <c r="C28571" i="14"/>
  <c r="C28570" i="14"/>
  <c r="C28569" i="14"/>
  <c r="C28568" i="14"/>
  <c r="C28567" i="14"/>
  <c r="C28566" i="14"/>
  <c r="C28565" i="14"/>
  <c r="C28564" i="14"/>
  <c r="C28563" i="14"/>
  <c r="C28562" i="14"/>
  <c r="C28561" i="14"/>
  <c r="C28560" i="14"/>
  <c r="C28559" i="14"/>
  <c r="C28558" i="14"/>
  <c r="C28557" i="14"/>
  <c r="C28556" i="14"/>
  <c r="C28555" i="14"/>
  <c r="C28554" i="14"/>
  <c r="C28553" i="14"/>
  <c r="C28552" i="14"/>
  <c r="C28551" i="14"/>
  <c r="C28550" i="14"/>
  <c r="C28549" i="14"/>
  <c r="C28548" i="14"/>
  <c r="C28547" i="14"/>
  <c r="C28546" i="14"/>
  <c r="C28545" i="14"/>
  <c r="C28544" i="14"/>
  <c r="C28543" i="14"/>
  <c r="C28542" i="14"/>
  <c r="C28541" i="14"/>
  <c r="C28540" i="14"/>
  <c r="C28539" i="14"/>
  <c r="C28538" i="14"/>
  <c r="C28537" i="14"/>
  <c r="C28536" i="14"/>
  <c r="C28535" i="14"/>
  <c r="C28534" i="14"/>
  <c r="C28533" i="14"/>
  <c r="C28532" i="14"/>
  <c r="C28531" i="14"/>
  <c r="C28530" i="14"/>
  <c r="C28529" i="14"/>
  <c r="C28528" i="14"/>
  <c r="C28527" i="14"/>
  <c r="C28526" i="14"/>
  <c r="C28525" i="14"/>
  <c r="C28524" i="14"/>
  <c r="C28523" i="14"/>
  <c r="C28522" i="14"/>
  <c r="C28521" i="14"/>
  <c r="C28520" i="14"/>
  <c r="C28519" i="14"/>
  <c r="C28518" i="14"/>
  <c r="C28517" i="14"/>
  <c r="C28516" i="14"/>
  <c r="C28515" i="14"/>
  <c r="C28514" i="14"/>
  <c r="C28513" i="14"/>
  <c r="C28512" i="14"/>
  <c r="C28511" i="14"/>
  <c r="C28510" i="14"/>
  <c r="C28509" i="14"/>
  <c r="C28508" i="14"/>
  <c r="C28507" i="14"/>
  <c r="C28506" i="14"/>
  <c r="C28505" i="14"/>
  <c r="C28504" i="14"/>
  <c r="C28503" i="14"/>
  <c r="C28502" i="14"/>
  <c r="C28501" i="14"/>
  <c r="C28500" i="14"/>
  <c r="C28499" i="14"/>
  <c r="C28498" i="14"/>
  <c r="C28497" i="14"/>
  <c r="C28496" i="14"/>
  <c r="C28495" i="14"/>
  <c r="C28494" i="14"/>
  <c r="C28493" i="14"/>
  <c r="C28492" i="14"/>
  <c r="C28491" i="14"/>
  <c r="C28490" i="14"/>
  <c r="C28489" i="14"/>
  <c r="C28488" i="14"/>
  <c r="C28487" i="14"/>
  <c r="C28486" i="14"/>
  <c r="C28485" i="14"/>
  <c r="C28484" i="14"/>
  <c r="C28483" i="14"/>
  <c r="C28482" i="14"/>
  <c r="C28481" i="14"/>
  <c r="C28480" i="14"/>
  <c r="C28479" i="14"/>
  <c r="C28478" i="14"/>
  <c r="C28477" i="14"/>
  <c r="C28476" i="14"/>
  <c r="C28475" i="14"/>
  <c r="C28474" i="14"/>
  <c r="C28473" i="14"/>
  <c r="C28472" i="14"/>
  <c r="C28471" i="14"/>
  <c r="C28470" i="14"/>
  <c r="C28469" i="14"/>
  <c r="C28468" i="14"/>
  <c r="C28467" i="14"/>
  <c r="C28466" i="14"/>
  <c r="C28465" i="14"/>
  <c r="C28464" i="14"/>
  <c r="C28463" i="14"/>
  <c r="C28462" i="14"/>
  <c r="C28461" i="14"/>
  <c r="C28460" i="14"/>
  <c r="C28459" i="14"/>
  <c r="C28458" i="14"/>
  <c r="C28457" i="14"/>
  <c r="C28456" i="14"/>
  <c r="C28455" i="14"/>
  <c r="C28454" i="14"/>
  <c r="C28453" i="14"/>
  <c r="C28452" i="14"/>
  <c r="C28451" i="14"/>
  <c r="C28450" i="14"/>
  <c r="C28449" i="14"/>
  <c r="C28448" i="14"/>
  <c r="C28447" i="14"/>
  <c r="C28446" i="14"/>
  <c r="C28445" i="14"/>
  <c r="C28444" i="14"/>
  <c r="C28443" i="14"/>
  <c r="C28442" i="14"/>
  <c r="C28441" i="14"/>
  <c r="C28440" i="14"/>
  <c r="C28439" i="14"/>
  <c r="C28438" i="14"/>
  <c r="C28437" i="14"/>
  <c r="C28436" i="14"/>
  <c r="C28435" i="14"/>
  <c r="C28434" i="14"/>
  <c r="C28433" i="14"/>
  <c r="C28432" i="14"/>
  <c r="C28431" i="14"/>
  <c r="C28430" i="14"/>
  <c r="C28429" i="14"/>
  <c r="C28428" i="14"/>
  <c r="C28427" i="14"/>
  <c r="C28426" i="14"/>
  <c r="C28425" i="14"/>
  <c r="C28424" i="14"/>
  <c r="C28423" i="14"/>
  <c r="C28422" i="14"/>
  <c r="C28421" i="14"/>
  <c r="C28420" i="14"/>
  <c r="C28419" i="14"/>
  <c r="C28418" i="14"/>
  <c r="C28417" i="14"/>
  <c r="C28416" i="14"/>
  <c r="C28415" i="14"/>
  <c r="C28414" i="14"/>
  <c r="C28413" i="14"/>
  <c r="C28412" i="14"/>
  <c r="C28411" i="14"/>
  <c r="C28410" i="14"/>
  <c r="C28409" i="14"/>
  <c r="C28408" i="14"/>
  <c r="C28407" i="14"/>
  <c r="C28406" i="14"/>
  <c r="C28405" i="14"/>
  <c r="C28404" i="14"/>
  <c r="C28403" i="14"/>
  <c r="C28402" i="14"/>
  <c r="C28401" i="14"/>
  <c r="C28400" i="14"/>
  <c r="C28399" i="14"/>
  <c r="C28398" i="14"/>
  <c r="C28397" i="14"/>
  <c r="C28396" i="14"/>
  <c r="C28395" i="14"/>
  <c r="C28394" i="14"/>
  <c r="C28393" i="14"/>
  <c r="C28392" i="14"/>
  <c r="C28391" i="14"/>
  <c r="C28390" i="14"/>
  <c r="C28389" i="14"/>
  <c r="C28388" i="14"/>
  <c r="C28387" i="14"/>
  <c r="C28386" i="14"/>
  <c r="C28385" i="14"/>
  <c r="C28384" i="14"/>
  <c r="C28383" i="14"/>
  <c r="C28382" i="14"/>
  <c r="C28381" i="14"/>
  <c r="C28380" i="14"/>
  <c r="C28379" i="14"/>
  <c r="C28378" i="14"/>
  <c r="C28377" i="14"/>
  <c r="C28376" i="14"/>
  <c r="C28375" i="14"/>
  <c r="C28374" i="14"/>
  <c r="C28373" i="14"/>
  <c r="C28372" i="14"/>
  <c r="C28371" i="14"/>
  <c r="C28370" i="14"/>
  <c r="C28369" i="14"/>
  <c r="C28368" i="14"/>
  <c r="C28367" i="14"/>
  <c r="C28366" i="14"/>
  <c r="C28365" i="14"/>
  <c r="C28364" i="14"/>
  <c r="C28363" i="14"/>
  <c r="C28362" i="14"/>
  <c r="C28361" i="14"/>
  <c r="C28360" i="14"/>
  <c r="C28359" i="14"/>
  <c r="C28358" i="14"/>
  <c r="C28357" i="14"/>
  <c r="C28356" i="14"/>
  <c r="C28355" i="14"/>
  <c r="C28354" i="14"/>
  <c r="C28353" i="14"/>
  <c r="C28352" i="14"/>
  <c r="C28351" i="14"/>
  <c r="C28350" i="14"/>
  <c r="C28349" i="14"/>
  <c r="C28348" i="14"/>
  <c r="C28347" i="14"/>
  <c r="C28346" i="14"/>
  <c r="C28345" i="14"/>
  <c r="C28344" i="14"/>
  <c r="C28343" i="14"/>
  <c r="C28342" i="14"/>
  <c r="C28341" i="14"/>
  <c r="C28340" i="14"/>
  <c r="C28339" i="14"/>
  <c r="C28338" i="14"/>
  <c r="C28337" i="14"/>
  <c r="C28336" i="14"/>
  <c r="C28335" i="14"/>
  <c r="C28334" i="14"/>
  <c r="C28333" i="14"/>
  <c r="C28332" i="14"/>
  <c r="C28331" i="14"/>
  <c r="C28330" i="14"/>
  <c r="C28329" i="14"/>
  <c r="C28328" i="14"/>
  <c r="C28327" i="14"/>
  <c r="C28326" i="14"/>
  <c r="C28325" i="14"/>
  <c r="C28324" i="14"/>
  <c r="C28323" i="14"/>
  <c r="C28322" i="14"/>
  <c r="C28321" i="14"/>
  <c r="C28320" i="14"/>
  <c r="C28319" i="14"/>
  <c r="C28318" i="14"/>
  <c r="C28317" i="14"/>
  <c r="C28316" i="14"/>
  <c r="C28315" i="14"/>
  <c r="C28314" i="14"/>
  <c r="C28313" i="14"/>
  <c r="C28312" i="14"/>
  <c r="C28311" i="14"/>
  <c r="C28310" i="14"/>
  <c r="C28309" i="14"/>
  <c r="C28308" i="14"/>
  <c r="C28307" i="14"/>
  <c r="C28306" i="14"/>
  <c r="C28305" i="14"/>
  <c r="C28304" i="14"/>
  <c r="C28303" i="14"/>
  <c r="C28302" i="14"/>
  <c r="C28301" i="14"/>
  <c r="C28300" i="14"/>
  <c r="C28299" i="14"/>
  <c r="C28298" i="14"/>
  <c r="C28297" i="14"/>
  <c r="C28296" i="14"/>
  <c r="C28295" i="14"/>
  <c r="C28294" i="14"/>
  <c r="C28293" i="14"/>
  <c r="C28292" i="14"/>
  <c r="C28291" i="14"/>
  <c r="C28290" i="14"/>
  <c r="C28289" i="14"/>
  <c r="C28288" i="14"/>
  <c r="C28287" i="14"/>
  <c r="C28286" i="14"/>
  <c r="C28285" i="14"/>
  <c r="C28284" i="14"/>
  <c r="C28283" i="14"/>
  <c r="C28282" i="14"/>
  <c r="C28281" i="14"/>
  <c r="C28280" i="14"/>
  <c r="C28279" i="14"/>
  <c r="C28278" i="14"/>
  <c r="C28277" i="14"/>
  <c r="C28276" i="14"/>
  <c r="C28275" i="14"/>
  <c r="C28274" i="14"/>
  <c r="C28273" i="14"/>
  <c r="C28272" i="14"/>
  <c r="C28271" i="14"/>
  <c r="C28270" i="14"/>
  <c r="C28269" i="14"/>
  <c r="C28268" i="14"/>
  <c r="C28267" i="14"/>
  <c r="C28266" i="14"/>
  <c r="C28265" i="14"/>
  <c r="C28264" i="14"/>
  <c r="C28263" i="14"/>
  <c r="C28262" i="14"/>
  <c r="C28261" i="14"/>
  <c r="C28260" i="14"/>
  <c r="C28259" i="14"/>
  <c r="C28258" i="14"/>
  <c r="C28257" i="14"/>
  <c r="C28256" i="14"/>
  <c r="C28255" i="14"/>
  <c r="C28254" i="14"/>
  <c r="C28253" i="14"/>
  <c r="C28252" i="14"/>
  <c r="C28251" i="14"/>
  <c r="C28250" i="14"/>
  <c r="C28249" i="14"/>
  <c r="C28248" i="14"/>
  <c r="C28247" i="14"/>
  <c r="C28246" i="14"/>
  <c r="C28245" i="14"/>
  <c r="C28244" i="14"/>
  <c r="C28243" i="14"/>
  <c r="C28242" i="14"/>
  <c r="C28241" i="14"/>
  <c r="C28240" i="14"/>
  <c r="C28239" i="14"/>
  <c r="C28238" i="14"/>
  <c r="C28237" i="14"/>
  <c r="C28236" i="14"/>
  <c r="C28235" i="14"/>
  <c r="C28234" i="14"/>
  <c r="C28233" i="14"/>
  <c r="C28232" i="14"/>
  <c r="C28231" i="14"/>
  <c r="C28230" i="14"/>
  <c r="C28229" i="14"/>
  <c r="C28228" i="14"/>
  <c r="C28227" i="14"/>
  <c r="C28226" i="14"/>
  <c r="C28225" i="14"/>
  <c r="C28224" i="14"/>
  <c r="C28223" i="14"/>
  <c r="C28222" i="14"/>
  <c r="C28221" i="14"/>
  <c r="C28220" i="14"/>
  <c r="C28219" i="14"/>
  <c r="C28218" i="14"/>
  <c r="C28217" i="14"/>
  <c r="C28216" i="14"/>
  <c r="C28215" i="14"/>
  <c r="C28214" i="14"/>
  <c r="C28213" i="14"/>
  <c r="C28212" i="14"/>
  <c r="C28211" i="14"/>
  <c r="C28210" i="14"/>
  <c r="C28209" i="14"/>
  <c r="C28208" i="14"/>
  <c r="C28207" i="14"/>
  <c r="C28206" i="14"/>
  <c r="C28205" i="14"/>
  <c r="C28204" i="14"/>
  <c r="C28203" i="14"/>
  <c r="C28202" i="14"/>
  <c r="C28201" i="14"/>
  <c r="C28200" i="14"/>
  <c r="C28199" i="14"/>
  <c r="C28198" i="14"/>
  <c r="C28197" i="14"/>
  <c r="C28196" i="14"/>
  <c r="C28195" i="14"/>
  <c r="C28194" i="14"/>
  <c r="C28193" i="14"/>
  <c r="C28192" i="14"/>
  <c r="C28191" i="14"/>
  <c r="C28190" i="14"/>
  <c r="C28189" i="14"/>
  <c r="C28188" i="14"/>
  <c r="C28187" i="14"/>
  <c r="C28186" i="14"/>
  <c r="C28185" i="14"/>
  <c r="C28184" i="14"/>
  <c r="C28183" i="14"/>
  <c r="C28182" i="14"/>
  <c r="C28181" i="14"/>
  <c r="C28180" i="14"/>
  <c r="C28179" i="14"/>
  <c r="C28178" i="14"/>
  <c r="C28177" i="14"/>
  <c r="C28176" i="14"/>
  <c r="C28175" i="14"/>
  <c r="C28174" i="14"/>
  <c r="C28173" i="14"/>
  <c r="C28172" i="14"/>
  <c r="C28171" i="14"/>
  <c r="C28170" i="14"/>
  <c r="C28169" i="14"/>
  <c r="C28168" i="14"/>
  <c r="C28167" i="14"/>
  <c r="C28166" i="14"/>
  <c r="C28165" i="14"/>
  <c r="C28164" i="14"/>
  <c r="C28163" i="14"/>
  <c r="C28162" i="14"/>
  <c r="C28161" i="14"/>
  <c r="C28160" i="14"/>
  <c r="C28159" i="14"/>
  <c r="C28158" i="14"/>
  <c r="C28157" i="14"/>
  <c r="C28156" i="14"/>
  <c r="C28155" i="14"/>
  <c r="C28154" i="14"/>
  <c r="C28153" i="14"/>
  <c r="C28152" i="14"/>
  <c r="C28151" i="14"/>
  <c r="C28150" i="14"/>
  <c r="C28149" i="14"/>
  <c r="C28148" i="14"/>
  <c r="C28147" i="14"/>
  <c r="C28146" i="14"/>
  <c r="C28145" i="14"/>
  <c r="C28144" i="14"/>
  <c r="C28143" i="14"/>
  <c r="C28142" i="14"/>
  <c r="C28141" i="14"/>
  <c r="C28140" i="14"/>
  <c r="C28139" i="14"/>
  <c r="C28138" i="14"/>
  <c r="C28137" i="14"/>
  <c r="C28136" i="14"/>
  <c r="C28135" i="14"/>
  <c r="C28134" i="14"/>
  <c r="C28133" i="14"/>
  <c r="C28132" i="14"/>
  <c r="C28131" i="14"/>
  <c r="C28130" i="14"/>
  <c r="C28129" i="14"/>
  <c r="C28128" i="14"/>
  <c r="C28127" i="14"/>
  <c r="C28126" i="14"/>
  <c r="C28125" i="14"/>
  <c r="C28124" i="14"/>
  <c r="C28123" i="14"/>
  <c r="C28122" i="14"/>
  <c r="C28121" i="14"/>
  <c r="C28120" i="14"/>
  <c r="C28119" i="14"/>
  <c r="C28118" i="14"/>
  <c r="C28117" i="14"/>
  <c r="C28116" i="14"/>
  <c r="C28115" i="14"/>
  <c r="C28114" i="14"/>
  <c r="C28113" i="14"/>
  <c r="C28112" i="14"/>
  <c r="C28111" i="14"/>
  <c r="C28110" i="14"/>
  <c r="C28109" i="14"/>
  <c r="C28108" i="14"/>
  <c r="C28107" i="14"/>
  <c r="C28106" i="14"/>
  <c r="C28105" i="14"/>
  <c r="C28104" i="14"/>
  <c r="C28103" i="14"/>
  <c r="C28102" i="14"/>
  <c r="C28101" i="14"/>
  <c r="C28100" i="14"/>
  <c r="C28099" i="14"/>
  <c r="C28098" i="14"/>
  <c r="C28097" i="14"/>
  <c r="C28096" i="14"/>
  <c r="C28095" i="14"/>
  <c r="C28094" i="14"/>
  <c r="C28093" i="14"/>
  <c r="C28092" i="14"/>
  <c r="C28091" i="14"/>
  <c r="C28090" i="14"/>
  <c r="C28089" i="14"/>
  <c r="C28088" i="14"/>
  <c r="C28087" i="14"/>
  <c r="C28086" i="14"/>
  <c r="C28085" i="14"/>
  <c r="C28084" i="14"/>
  <c r="C28083" i="14"/>
  <c r="C28082" i="14"/>
  <c r="C28081" i="14"/>
  <c r="C28080" i="14"/>
  <c r="C28079" i="14"/>
  <c r="C28078" i="14"/>
  <c r="C28077" i="14"/>
  <c r="C28076" i="14"/>
  <c r="C28075" i="14"/>
  <c r="C28074" i="14"/>
  <c r="C28073" i="14"/>
  <c r="C28072" i="14"/>
  <c r="C28071" i="14"/>
  <c r="C28070" i="14"/>
  <c r="C28069" i="14"/>
  <c r="C28068" i="14"/>
  <c r="C28067" i="14"/>
  <c r="C28066" i="14"/>
  <c r="C28065" i="14"/>
  <c r="C28064" i="14"/>
  <c r="C28063" i="14"/>
  <c r="C28062" i="14"/>
  <c r="C28061" i="14"/>
  <c r="C28060" i="14"/>
  <c r="C28059" i="14"/>
  <c r="C28058" i="14"/>
  <c r="C28057" i="14"/>
  <c r="C28056" i="14"/>
  <c r="C28055" i="14"/>
  <c r="C28054" i="14"/>
  <c r="C28053" i="14"/>
  <c r="C28052" i="14"/>
  <c r="C28051" i="14"/>
  <c r="C28050" i="14"/>
  <c r="C28049" i="14"/>
  <c r="C28048" i="14"/>
  <c r="C28047" i="14"/>
  <c r="C28046" i="14"/>
  <c r="C28045" i="14"/>
  <c r="C28044" i="14"/>
  <c r="C28043" i="14"/>
  <c r="C28042" i="14"/>
  <c r="C28041" i="14"/>
  <c r="C28040" i="14"/>
  <c r="C28039" i="14"/>
  <c r="C28038" i="14"/>
  <c r="C28037" i="14"/>
  <c r="C28036" i="14"/>
  <c r="C28035" i="14"/>
  <c r="C28034" i="14"/>
  <c r="C28033" i="14"/>
  <c r="C28032" i="14"/>
  <c r="C28031" i="14"/>
  <c r="C28030" i="14"/>
  <c r="C28029" i="14"/>
  <c r="C28028" i="14"/>
  <c r="C28027" i="14"/>
  <c r="C28026" i="14"/>
  <c r="C28025" i="14"/>
  <c r="C28024" i="14"/>
  <c r="C28023" i="14"/>
  <c r="C28022" i="14"/>
  <c r="C28021" i="14"/>
  <c r="C28020" i="14"/>
  <c r="C28019" i="14"/>
  <c r="C28018" i="14"/>
  <c r="C28017" i="14"/>
  <c r="C28016" i="14"/>
  <c r="C28015" i="14"/>
  <c r="C28014" i="14"/>
  <c r="C28013" i="14"/>
  <c r="C28012" i="14"/>
  <c r="C28011" i="14"/>
  <c r="C28010" i="14"/>
  <c r="C28009" i="14"/>
  <c r="C28008" i="14"/>
  <c r="C28007" i="14"/>
  <c r="C28006" i="14"/>
  <c r="C28005" i="14"/>
  <c r="C28004" i="14"/>
  <c r="C28003" i="14"/>
  <c r="C28002" i="14"/>
  <c r="C28001" i="14"/>
  <c r="C28000" i="14"/>
  <c r="C27999" i="14"/>
  <c r="C27998" i="14"/>
  <c r="C27997" i="14"/>
  <c r="C27996" i="14"/>
  <c r="C27995" i="14"/>
  <c r="C27994" i="14"/>
  <c r="C27993" i="14"/>
  <c r="C27992" i="14"/>
  <c r="C27991" i="14"/>
  <c r="C27990" i="14"/>
  <c r="C27989" i="14"/>
  <c r="C27988" i="14"/>
  <c r="C27987" i="14"/>
  <c r="C27986" i="14"/>
  <c r="C27985" i="14"/>
  <c r="C27984" i="14"/>
  <c r="C27983" i="14"/>
  <c r="C27982" i="14"/>
  <c r="C27981" i="14"/>
  <c r="C27980" i="14"/>
  <c r="C27979" i="14"/>
  <c r="C27978" i="14"/>
  <c r="C27977" i="14"/>
  <c r="C27976" i="14"/>
  <c r="C27975" i="14"/>
  <c r="C27974" i="14"/>
  <c r="C27973" i="14"/>
  <c r="C27972" i="14"/>
  <c r="C27971" i="14"/>
  <c r="C27970" i="14"/>
  <c r="C27969" i="14"/>
  <c r="C27968" i="14"/>
  <c r="C27967" i="14"/>
  <c r="C27966" i="14"/>
  <c r="C27965" i="14"/>
  <c r="C27964" i="14"/>
  <c r="C27963" i="14"/>
  <c r="C27962" i="14"/>
  <c r="C27961" i="14"/>
  <c r="C27960" i="14"/>
  <c r="C27959" i="14"/>
  <c r="C27958" i="14"/>
  <c r="C27957" i="14"/>
  <c r="C27956" i="14"/>
  <c r="C27955" i="14"/>
  <c r="C27954" i="14"/>
  <c r="C27953" i="14"/>
  <c r="C27952" i="14"/>
  <c r="C27951" i="14"/>
  <c r="C27950" i="14"/>
  <c r="C27949" i="14"/>
  <c r="C27948" i="14"/>
  <c r="C27947" i="14"/>
  <c r="C27946" i="14"/>
  <c r="C27945" i="14"/>
  <c r="C27944" i="14"/>
  <c r="C27943" i="14"/>
  <c r="C27942" i="14"/>
  <c r="C27941" i="14"/>
  <c r="C27940" i="14"/>
  <c r="C27939" i="14"/>
  <c r="C27938" i="14"/>
  <c r="C27937" i="14"/>
  <c r="C27936" i="14"/>
  <c r="C27935" i="14"/>
  <c r="C27934" i="14"/>
  <c r="C27933" i="14"/>
  <c r="C27932" i="14"/>
  <c r="C27931" i="14"/>
  <c r="C27930" i="14"/>
  <c r="C27929" i="14"/>
  <c r="C27928" i="14"/>
  <c r="C27927" i="14"/>
  <c r="C27926" i="14"/>
  <c r="C27925" i="14"/>
  <c r="C27924" i="14"/>
  <c r="C27923" i="14"/>
  <c r="C27922" i="14"/>
  <c r="C27921" i="14"/>
  <c r="C27920" i="14"/>
  <c r="C27919" i="14"/>
  <c r="C27918" i="14"/>
  <c r="C27917" i="14"/>
  <c r="C27916" i="14"/>
  <c r="C27915" i="14"/>
  <c r="C27914" i="14"/>
  <c r="C27913" i="14"/>
  <c r="C27912" i="14"/>
  <c r="C27911" i="14"/>
  <c r="C27910" i="14"/>
  <c r="C27909" i="14"/>
  <c r="C27908" i="14"/>
  <c r="C27907" i="14"/>
  <c r="C27906" i="14"/>
  <c r="C27905" i="14"/>
  <c r="C27904" i="14"/>
  <c r="C27903" i="14"/>
  <c r="C27902" i="14"/>
  <c r="C27901" i="14"/>
  <c r="C27900" i="14"/>
  <c r="C27899" i="14"/>
  <c r="C27898" i="14"/>
  <c r="C27897" i="14"/>
  <c r="C27896" i="14"/>
  <c r="C27895" i="14"/>
  <c r="C27894" i="14"/>
  <c r="C27893" i="14"/>
  <c r="C27892" i="14"/>
  <c r="C27891" i="14"/>
  <c r="C27890" i="14"/>
  <c r="C27889" i="14"/>
  <c r="C27888" i="14"/>
  <c r="C27887" i="14"/>
  <c r="C27886" i="14"/>
  <c r="C27885" i="14"/>
  <c r="C27884" i="14"/>
  <c r="C27883" i="14"/>
  <c r="C27882" i="14"/>
  <c r="C27881" i="14"/>
  <c r="C27880" i="14"/>
  <c r="C27879" i="14"/>
  <c r="C27878" i="14"/>
  <c r="C27877" i="14"/>
  <c r="C27876" i="14"/>
  <c r="C27875" i="14"/>
  <c r="C27874" i="14"/>
  <c r="C27873" i="14"/>
  <c r="C27872" i="14"/>
  <c r="C27871" i="14"/>
  <c r="C27870" i="14"/>
  <c r="C27869" i="14"/>
  <c r="C27868" i="14"/>
  <c r="C27867" i="14"/>
  <c r="C27866" i="14"/>
  <c r="C27865" i="14"/>
  <c r="C27864" i="14"/>
  <c r="C27863" i="14"/>
  <c r="C27862" i="14"/>
  <c r="C27861" i="14"/>
  <c r="C27860" i="14"/>
  <c r="C27859" i="14"/>
  <c r="C27858" i="14"/>
  <c r="C27857" i="14"/>
  <c r="C27856" i="14"/>
  <c r="C27855" i="14"/>
  <c r="C27854" i="14"/>
  <c r="C27853" i="14"/>
  <c r="C27852" i="14"/>
  <c r="C27851" i="14"/>
  <c r="C27850" i="14"/>
  <c r="C27849" i="14"/>
  <c r="C27848" i="14"/>
  <c r="C27847" i="14"/>
  <c r="C27846" i="14"/>
  <c r="C27845" i="14"/>
  <c r="C27844" i="14"/>
  <c r="C27843" i="14"/>
  <c r="C27842" i="14"/>
  <c r="C27841" i="14"/>
  <c r="C27840" i="14"/>
  <c r="C27839" i="14"/>
  <c r="C27838" i="14"/>
  <c r="C27837" i="14"/>
  <c r="C27836" i="14"/>
  <c r="C27835" i="14"/>
  <c r="C27834" i="14"/>
  <c r="C27833" i="14"/>
  <c r="C27832" i="14"/>
  <c r="C27831" i="14"/>
  <c r="C27830" i="14"/>
  <c r="C27829" i="14"/>
  <c r="C27828" i="14"/>
  <c r="C27827" i="14"/>
  <c r="C27826" i="14"/>
  <c r="C27825" i="14"/>
  <c r="C27824" i="14"/>
  <c r="C27823" i="14"/>
  <c r="C27822" i="14"/>
  <c r="C27821" i="14"/>
  <c r="C27820" i="14"/>
  <c r="C27819" i="14"/>
  <c r="C27818" i="14"/>
  <c r="C27817" i="14"/>
  <c r="C27816" i="14"/>
  <c r="C27815" i="14"/>
  <c r="C27814" i="14"/>
  <c r="C27813" i="14"/>
  <c r="C27812" i="14"/>
  <c r="C27811" i="14"/>
  <c r="C27810" i="14"/>
  <c r="C27809" i="14"/>
  <c r="C27808" i="14"/>
  <c r="C27807" i="14"/>
  <c r="C27806" i="14"/>
  <c r="C27805" i="14"/>
  <c r="C27804" i="14"/>
  <c r="C27803" i="14"/>
  <c r="C27802" i="14"/>
  <c r="C27801" i="14"/>
  <c r="C27800" i="14"/>
  <c r="C27799" i="14"/>
  <c r="C27798" i="14"/>
  <c r="C27797" i="14"/>
  <c r="C27796" i="14"/>
  <c r="C27795" i="14"/>
  <c r="C27794" i="14"/>
  <c r="C27793" i="14"/>
  <c r="C27792" i="14"/>
  <c r="C27791" i="14"/>
  <c r="C27790" i="14"/>
  <c r="C27789" i="14"/>
  <c r="C27788" i="14"/>
  <c r="C27787" i="14"/>
  <c r="C27786" i="14"/>
  <c r="C27785" i="14"/>
  <c r="C27784" i="14"/>
  <c r="C27783" i="14"/>
  <c r="C27782" i="14"/>
  <c r="C27781" i="14"/>
  <c r="C27780" i="14"/>
  <c r="C27779" i="14"/>
  <c r="C27778" i="14"/>
  <c r="C27777" i="14"/>
  <c r="C27776" i="14"/>
  <c r="C27775" i="14"/>
  <c r="C27774" i="14"/>
  <c r="C27773" i="14"/>
  <c r="C27772" i="14"/>
  <c r="C27771" i="14"/>
  <c r="C27770" i="14"/>
  <c r="C27769" i="14"/>
  <c r="C27768" i="14"/>
  <c r="C27767" i="14"/>
  <c r="C27766" i="14"/>
  <c r="C27765" i="14"/>
  <c r="C27764" i="14"/>
  <c r="C27763" i="14"/>
  <c r="C27762" i="14"/>
  <c r="C27761" i="14"/>
  <c r="C27760" i="14"/>
  <c r="C27759" i="14"/>
  <c r="C27758" i="14"/>
  <c r="C27757" i="14"/>
  <c r="C27756" i="14"/>
  <c r="C27755" i="14"/>
  <c r="C27754" i="14"/>
  <c r="C27753" i="14"/>
  <c r="C27752" i="14"/>
  <c r="C27751" i="14"/>
  <c r="C27750" i="14"/>
  <c r="C27749" i="14"/>
  <c r="C27748" i="14"/>
  <c r="C27747" i="14"/>
  <c r="C27746" i="14"/>
  <c r="C27745" i="14"/>
  <c r="C27744" i="14"/>
  <c r="C27743" i="14"/>
  <c r="C27742" i="14"/>
  <c r="C27741" i="14"/>
  <c r="C27740" i="14"/>
  <c r="C27739" i="14"/>
  <c r="C27738" i="14"/>
  <c r="C27737" i="14"/>
  <c r="C27736" i="14"/>
  <c r="C27735" i="14"/>
  <c r="C27734" i="14"/>
  <c r="C27733" i="14"/>
  <c r="C27732" i="14"/>
  <c r="C27731" i="14"/>
  <c r="C27730" i="14"/>
  <c r="C27729" i="14"/>
  <c r="C27728" i="14"/>
  <c r="C27727" i="14"/>
  <c r="C27726" i="14"/>
  <c r="C27725" i="14"/>
  <c r="C27724" i="14"/>
  <c r="C27723" i="14"/>
  <c r="C27722" i="14"/>
  <c r="C27721" i="14"/>
  <c r="C27720" i="14"/>
  <c r="C27719" i="14"/>
  <c r="C27718" i="14"/>
  <c r="C27717" i="14"/>
  <c r="C27716" i="14"/>
  <c r="C27715" i="14"/>
  <c r="C27714" i="14"/>
  <c r="C27713" i="14"/>
  <c r="C27712" i="14"/>
  <c r="C27711" i="14"/>
  <c r="C27710" i="14"/>
  <c r="C27709" i="14"/>
  <c r="C27708" i="14"/>
  <c r="C27707" i="14"/>
  <c r="C27706" i="14"/>
  <c r="C27705" i="14"/>
  <c r="C27704" i="14"/>
  <c r="C27703" i="14"/>
  <c r="C27702" i="14"/>
  <c r="C27701" i="14"/>
  <c r="C27700" i="14"/>
  <c r="C27699" i="14"/>
  <c r="C27698" i="14"/>
  <c r="C27697" i="14"/>
  <c r="C27696" i="14"/>
  <c r="C27695" i="14"/>
  <c r="C27694" i="14"/>
  <c r="C27693" i="14"/>
  <c r="C27692" i="14"/>
  <c r="C27691" i="14"/>
  <c r="C27690" i="14"/>
  <c r="C27689" i="14"/>
  <c r="C27688" i="14"/>
  <c r="C27687" i="14"/>
  <c r="C27686" i="14"/>
  <c r="C27685" i="14"/>
  <c r="C27684" i="14"/>
  <c r="C27683" i="14"/>
  <c r="C27682" i="14"/>
  <c r="C27681" i="14"/>
  <c r="C27680" i="14"/>
  <c r="C27679" i="14"/>
  <c r="C27678" i="14"/>
  <c r="C27677" i="14"/>
  <c r="C27676" i="14"/>
  <c r="C27675" i="14"/>
  <c r="C27674" i="14"/>
  <c r="C27673" i="14"/>
  <c r="C27672" i="14"/>
  <c r="C27671" i="14"/>
  <c r="C27670" i="14"/>
  <c r="C27669" i="14"/>
  <c r="C27668" i="14"/>
  <c r="C27667" i="14"/>
  <c r="C27666" i="14"/>
  <c r="C27665" i="14"/>
  <c r="C27664" i="14"/>
  <c r="C27663" i="14"/>
  <c r="C27662" i="14"/>
  <c r="C27661" i="14"/>
  <c r="C27660" i="14"/>
  <c r="C27659" i="14"/>
  <c r="C27658" i="14"/>
  <c r="C27657" i="14"/>
  <c r="C27656" i="14"/>
  <c r="C27655" i="14"/>
  <c r="C27654" i="14"/>
  <c r="C27653" i="14"/>
  <c r="C27652" i="14"/>
  <c r="C27651" i="14"/>
  <c r="C27650" i="14"/>
  <c r="C27649" i="14"/>
  <c r="C27648" i="14"/>
  <c r="C27647" i="14"/>
  <c r="C27646" i="14"/>
  <c r="C27645" i="14"/>
  <c r="C27644" i="14"/>
  <c r="C27643" i="14"/>
  <c r="C27642" i="14"/>
  <c r="C27641" i="14"/>
  <c r="C27640" i="14"/>
  <c r="C27639" i="14"/>
  <c r="C27638" i="14"/>
  <c r="C27637" i="14"/>
  <c r="C27636" i="14"/>
  <c r="C27635" i="14"/>
  <c r="C27634" i="14"/>
  <c r="C27633" i="14"/>
  <c r="C27632" i="14"/>
  <c r="C27631" i="14"/>
  <c r="C27630" i="14"/>
  <c r="C27629" i="14"/>
  <c r="C27628" i="14"/>
  <c r="C27627" i="14"/>
  <c r="C27626" i="14"/>
  <c r="C27625" i="14"/>
  <c r="C27624" i="14"/>
  <c r="C27623" i="14"/>
  <c r="C27622" i="14"/>
  <c r="C27621" i="14"/>
  <c r="C27620" i="14"/>
  <c r="C27619" i="14"/>
  <c r="C27618" i="14"/>
  <c r="C27617" i="14"/>
  <c r="C27616" i="14"/>
  <c r="C27615" i="14"/>
  <c r="C27614" i="14"/>
  <c r="C27613" i="14"/>
  <c r="C27612" i="14"/>
  <c r="C27611" i="14"/>
  <c r="C27610" i="14"/>
  <c r="C27609" i="14"/>
  <c r="C27608" i="14"/>
  <c r="C27607" i="14"/>
  <c r="C27606" i="14"/>
  <c r="C27605" i="14"/>
  <c r="C27604" i="14"/>
  <c r="C27603" i="14"/>
  <c r="C27602" i="14"/>
  <c r="C27601" i="14"/>
  <c r="C27600" i="14"/>
  <c r="C27599" i="14"/>
  <c r="C27598" i="14"/>
  <c r="C27597" i="14"/>
  <c r="C27596" i="14"/>
  <c r="C27595" i="14"/>
  <c r="C27594" i="14"/>
  <c r="C27593" i="14"/>
  <c r="C27592" i="14"/>
  <c r="C27591" i="14"/>
  <c r="C27590" i="14"/>
  <c r="C27589" i="14"/>
  <c r="C27588" i="14"/>
  <c r="C27587" i="14"/>
  <c r="C27586" i="14"/>
  <c r="C27585" i="14"/>
  <c r="C27584" i="14"/>
  <c r="C27583" i="14"/>
  <c r="C27582" i="14"/>
  <c r="C27581" i="14"/>
  <c r="C27580" i="14"/>
  <c r="C27579" i="14"/>
  <c r="C27578" i="14"/>
  <c r="C27577" i="14"/>
  <c r="C27576" i="14"/>
  <c r="C27575" i="14"/>
  <c r="C27574" i="14"/>
  <c r="C27573" i="14"/>
  <c r="C27572" i="14"/>
  <c r="C27571" i="14"/>
  <c r="C27570" i="14"/>
  <c r="C27569" i="14"/>
  <c r="C27568" i="14"/>
  <c r="C27567" i="14"/>
  <c r="C27566" i="14"/>
  <c r="C27565" i="14"/>
  <c r="C27564" i="14"/>
  <c r="C27563" i="14"/>
  <c r="C27562" i="14"/>
  <c r="C27561" i="14"/>
  <c r="C27560" i="14"/>
  <c r="C27559" i="14"/>
  <c r="C27558" i="14"/>
  <c r="C27557" i="14"/>
  <c r="C27556" i="14"/>
  <c r="C27555" i="14"/>
  <c r="C27554" i="14"/>
  <c r="C27553" i="14"/>
  <c r="C27552" i="14"/>
  <c r="C27551" i="14"/>
  <c r="C27550" i="14"/>
  <c r="C27549" i="14"/>
  <c r="C27548" i="14"/>
  <c r="C27547" i="14"/>
  <c r="C27546" i="14"/>
  <c r="C27545" i="14"/>
  <c r="C27544" i="14"/>
  <c r="C27543" i="14"/>
  <c r="C27542" i="14"/>
  <c r="C27541" i="14"/>
  <c r="C27540" i="14"/>
  <c r="C27539" i="14"/>
  <c r="C27538" i="14"/>
  <c r="C27537" i="14"/>
  <c r="C27536" i="14"/>
  <c r="C27535" i="14"/>
  <c r="C27534" i="14"/>
  <c r="C27533" i="14"/>
  <c r="C27532" i="14"/>
  <c r="C27531" i="14"/>
  <c r="C27530" i="14"/>
  <c r="C27529" i="14"/>
  <c r="C27528" i="14"/>
  <c r="C27527" i="14"/>
  <c r="C27526" i="14"/>
  <c r="C27525" i="14"/>
  <c r="C27524" i="14"/>
  <c r="C27523" i="14"/>
  <c r="C27522" i="14"/>
  <c r="C27521" i="14"/>
  <c r="C27520" i="14"/>
  <c r="C27519" i="14"/>
  <c r="C27518" i="14"/>
  <c r="C27517" i="14"/>
  <c r="C27516" i="14"/>
  <c r="C27515" i="14"/>
  <c r="C27514" i="14"/>
  <c r="C27513" i="14"/>
  <c r="C27512" i="14"/>
  <c r="C27511" i="14"/>
  <c r="C27510" i="14"/>
  <c r="C27509" i="14"/>
  <c r="C27508" i="14"/>
  <c r="C27507" i="14"/>
  <c r="C27506" i="14"/>
  <c r="C27505" i="14"/>
  <c r="C27504" i="14"/>
  <c r="C27503" i="14"/>
  <c r="C27502" i="14"/>
  <c r="C27501" i="14"/>
  <c r="C27500" i="14"/>
  <c r="C27499" i="14"/>
  <c r="C27498" i="14"/>
  <c r="C27497" i="14"/>
  <c r="C27496" i="14"/>
  <c r="C27495" i="14"/>
  <c r="C27494" i="14"/>
  <c r="C27493" i="14"/>
  <c r="C27492" i="14"/>
  <c r="C27491" i="14"/>
  <c r="C27490" i="14"/>
  <c r="C27489" i="14"/>
  <c r="C27488" i="14"/>
  <c r="C27487" i="14"/>
  <c r="C27486" i="14"/>
  <c r="C27485" i="14"/>
  <c r="C27484" i="14"/>
  <c r="C27483" i="14"/>
  <c r="C27482" i="14"/>
  <c r="C27481" i="14"/>
  <c r="C27480" i="14"/>
  <c r="C27479" i="14"/>
  <c r="C27478" i="14"/>
  <c r="C27477" i="14"/>
  <c r="C27476" i="14"/>
  <c r="C27475" i="14"/>
  <c r="C27474" i="14"/>
  <c r="C27473" i="14"/>
  <c r="C27472" i="14"/>
  <c r="C27471" i="14"/>
  <c r="C27470" i="14"/>
  <c r="C27469" i="14"/>
  <c r="C27468" i="14"/>
  <c r="C27467" i="14"/>
  <c r="C27466" i="14"/>
  <c r="C27465" i="14"/>
  <c r="C27464" i="14"/>
  <c r="C27463" i="14"/>
  <c r="C27462" i="14"/>
  <c r="C27461" i="14"/>
  <c r="C27460" i="14"/>
  <c r="C27459" i="14"/>
  <c r="C27458" i="14"/>
  <c r="C27457" i="14"/>
  <c r="C27456" i="14"/>
  <c r="C27455" i="14"/>
  <c r="C27454" i="14"/>
  <c r="C27453" i="14"/>
  <c r="C27452" i="14"/>
  <c r="C27451" i="14"/>
  <c r="C27450" i="14"/>
  <c r="C27449" i="14"/>
  <c r="C27448" i="14"/>
  <c r="C27447" i="14"/>
  <c r="C27446" i="14"/>
  <c r="C27445" i="14"/>
  <c r="C27444" i="14"/>
  <c r="C27443" i="14"/>
  <c r="C27442" i="14"/>
  <c r="C27441" i="14"/>
  <c r="C27440" i="14"/>
  <c r="C27439" i="14"/>
  <c r="C27438" i="14"/>
  <c r="C27437" i="14"/>
  <c r="C27436" i="14"/>
  <c r="C27435" i="14"/>
  <c r="C27434" i="14"/>
  <c r="C27433" i="14"/>
  <c r="C27432" i="14"/>
  <c r="C27431" i="14"/>
  <c r="C27430" i="14"/>
  <c r="C27429" i="14"/>
  <c r="C27428" i="14"/>
  <c r="C27427" i="14"/>
  <c r="C27426" i="14"/>
  <c r="C27425" i="14"/>
  <c r="C27424" i="14"/>
  <c r="C27423" i="14"/>
  <c r="C27422" i="14"/>
  <c r="C27421" i="14"/>
  <c r="C27420" i="14"/>
  <c r="C27419" i="14"/>
  <c r="C27418" i="14"/>
  <c r="C27417" i="14"/>
  <c r="C27416" i="14"/>
  <c r="C27415" i="14"/>
  <c r="C27414" i="14"/>
  <c r="C27413" i="14"/>
  <c r="C27412" i="14"/>
  <c r="C27411" i="14"/>
  <c r="C27410" i="14"/>
  <c r="C27409" i="14"/>
  <c r="C27408" i="14"/>
  <c r="C27407" i="14"/>
  <c r="C27406" i="14"/>
  <c r="C27405" i="14"/>
  <c r="C27404" i="14"/>
  <c r="C27403" i="14"/>
  <c r="C27402" i="14"/>
  <c r="C27401" i="14"/>
  <c r="C27400" i="14"/>
  <c r="C27399" i="14"/>
  <c r="C27398" i="14"/>
  <c r="C27397" i="14"/>
  <c r="C27396" i="14"/>
  <c r="C27395" i="14"/>
  <c r="C27394" i="14"/>
  <c r="C27393" i="14"/>
  <c r="C27392" i="14"/>
  <c r="C27391" i="14"/>
  <c r="C27390" i="14"/>
  <c r="C27389" i="14"/>
  <c r="C27388" i="14"/>
  <c r="C27387" i="14"/>
  <c r="C27386" i="14"/>
  <c r="C27385" i="14"/>
  <c r="C27384" i="14"/>
  <c r="C27383" i="14"/>
  <c r="C27382" i="14"/>
  <c r="C27381" i="14"/>
  <c r="C27380" i="14"/>
  <c r="C27379" i="14"/>
  <c r="C27378" i="14"/>
  <c r="C27377" i="14"/>
  <c r="C27376" i="14"/>
  <c r="C27375" i="14"/>
  <c r="C27374" i="14"/>
  <c r="C27373" i="14"/>
  <c r="C27372" i="14"/>
  <c r="C27371" i="14"/>
  <c r="C27370" i="14"/>
  <c r="C27369" i="14"/>
  <c r="C27368" i="14"/>
  <c r="C27367" i="14"/>
  <c r="C27366" i="14"/>
  <c r="C27365" i="14"/>
  <c r="C27364" i="14"/>
  <c r="C27363" i="14"/>
  <c r="C27362" i="14"/>
  <c r="C27361" i="14"/>
  <c r="C27360" i="14"/>
  <c r="C27359" i="14"/>
  <c r="C27358" i="14"/>
  <c r="C27357" i="14"/>
  <c r="C27356" i="14"/>
  <c r="C27355" i="14"/>
  <c r="C27354" i="14"/>
  <c r="C27353" i="14"/>
  <c r="C27352" i="14"/>
  <c r="C27351" i="14"/>
  <c r="C27350" i="14"/>
  <c r="C27349" i="14"/>
  <c r="C27348" i="14"/>
  <c r="C27347" i="14"/>
  <c r="C27346" i="14"/>
  <c r="C27345" i="14"/>
  <c r="C27344" i="14"/>
  <c r="C27343" i="14"/>
  <c r="C27342" i="14"/>
  <c r="C27341" i="14"/>
  <c r="C27340" i="14"/>
  <c r="C27339" i="14"/>
  <c r="C27338" i="14"/>
  <c r="C27337" i="14"/>
  <c r="C27336" i="14"/>
  <c r="C27335" i="14"/>
  <c r="C27334" i="14"/>
  <c r="C27333" i="14"/>
  <c r="C27332" i="14"/>
  <c r="C27331" i="14"/>
  <c r="C27330" i="14"/>
  <c r="C27329" i="14"/>
  <c r="C27328" i="14"/>
  <c r="C27327" i="14"/>
  <c r="C27326" i="14"/>
  <c r="C27325" i="14"/>
  <c r="C27324" i="14"/>
  <c r="C27323" i="14"/>
  <c r="C27322" i="14"/>
  <c r="C27321" i="14"/>
  <c r="C27320" i="14"/>
  <c r="C27319" i="14"/>
  <c r="C27318" i="14"/>
  <c r="C27317" i="14"/>
  <c r="C27316" i="14"/>
  <c r="C27315" i="14"/>
  <c r="C27314" i="14"/>
  <c r="C27313" i="14"/>
  <c r="C27312" i="14"/>
  <c r="C27311" i="14"/>
  <c r="C27310" i="14"/>
  <c r="C27309" i="14"/>
  <c r="C27308" i="14"/>
  <c r="C27307" i="14"/>
  <c r="C27306" i="14"/>
  <c r="C27305" i="14"/>
  <c r="C27304" i="14"/>
  <c r="C27303" i="14"/>
  <c r="C27302" i="14"/>
  <c r="C27301" i="14"/>
  <c r="C27300" i="14"/>
  <c r="C27299" i="14"/>
  <c r="C27298" i="14"/>
  <c r="C27297" i="14"/>
  <c r="C27296" i="14"/>
  <c r="C27295" i="14"/>
  <c r="C27294" i="14"/>
  <c r="C27293" i="14"/>
  <c r="C27292" i="14"/>
  <c r="C27291" i="14"/>
  <c r="C27290" i="14"/>
  <c r="C27289" i="14"/>
  <c r="C27288" i="14"/>
  <c r="C27287" i="14"/>
  <c r="C27286" i="14"/>
  <c r="C27285" i="14"/>
  <c r="C27284" i="14"/>
  <c r="C27283" i="14"/>
  <c r="C27282" i="14"/>
  <c r="C27281" i="14"/>
  <c r="C27280" i="14"/>
  <c r="C27279" i="14"/>
  <c r="C27278" i="14"/>
  <c r="C27277" i="14"/>
  <c r="C27276" i="14"/>
  <c r="C27275" i="14"/>
  <c r="C27274" i="14"/>
  <c r="C27273" i="14"/>
  <c r="C27272" i="14"/>
  <c r="C27271" i="14"/>
  <c r="C27270" i="14"/>
  <c r="C27269" i="14"/>
  <c r="C27268" i="14"/>
  <c r="C27267" i="14"/>
  <c r="C27266" i="14"/>
  <c r="C27265" i="14"/>
  <c r="C27264" i="14"/>
  <c r="C27263" i="14"/>
  <c r="C27262" i="14"/>
  <c r="C27261" i="14"/>
  <c r="C27260" i="14"/>
  <c r="C27259" i="14"/>
  <c r="C27258" i="14"/>
  <c r="C27257" i="14"/>
  <c r="C27256" i="14"/>
  <c r="C27255" i="14"/>
  <c r="C27254" i="14"/>
  <c r="C27253" i="14"/>
  <c r="C27252" i="14"/>
  <c r="C27251" i="14"/>
  <c r="C27250" i="14"/>
  <c r="C27249" i="14"/>
  <c r="C27248" i="14"/>
  <c r="C27247" i="14"/>
  <c r="C27246" i="14"/>
  <c r="C27245" i="14"/>
  <c r="C27244" i="14"/>
  <c r="C27243" i="14"/>
  <c r="C27242" i="14"/>
  <c r="C27241" i="14"/>
  <c r="C27240" i="14"/>
  <c r="C27239" i="14"/>
  <c r="C27238" i="14"/>
  <c r="C27237" i="14"/>
  <c r="C27236" i="14"/>
  <c r="C27235" i="14"/>
  <c r="C27234" i="14"/>
  <c r="C27233" i="14"/>
  <c r="C27232" i="14"/>
  <c r="C27231" i="14"/>
  <c r="C27230" i="14"/>
  <c r="C27229" i="14"/>
  <c r="C27228" i="14"/>
  <c r="C27227" i="14"/>
  <c r="C27226" i="14"/>
  <c r="C27225" i="14"/>
  <c r="C27224" i="14"/>
  <c r="C27223" i="14"/>
  <c r="C27222" i="14"/>
  <c r="C27221" i="14"/>
  <c r="C27220" i="14"/>
  <c r="C27219" i="14"/>
  <c r="C27218" i="14"/>
  <c r="C27217" i="14"/>
  <c r="C27216" i="14"/>
  <c r="C27215" i="14"/>
  <c r="C27214" i="14"/>
  <c r="C27213" i="14"/>
  <c r="C27212" i="14"/>
  <c r="C27211" i="14"/>
  <c r="C27210" i="14"/>
  <c r="C27209" i="14"/>
  <c r="C27208" i="14"/>
  <c r="C27207" i="14"/>
  <c r="C27206" i="14"/>
  <c r="C27205" i="14"/>
  <c r="C27204" i="14"/>
  <c r="C27203" i="14"/>
  <c r="C27202" i="14"/>
  <c r="C27201" i="14"/>
  <c r="C27200" i="14"/>
  <c r="C27199" i="14"/>
  <c r="C27198" i="14"/>
  <c r="C27197" i="14"/>
  <c r="C27196" i="14"/>
  <c r="C27195" i="14"/>
  <c r="C27194" i="14"/>
  <c r="C27193" i="14"/>
  <c r="C27192" i="14"/>
  <c r="C27191" i="14"/>
  <c r="C27190" i="14"/>
  <c r="C27189" i="14"/>
  <c r="C27188" i="14"/>
  <c r="C27187" i="14"/>
  <c r="C27186" i="14"/>
  <c r="C27185" i="14"/>
  <c r="C27184" i="14"/>
  <c r="C27183" i="14"/>
  <c r="C27182" i="14"/>
  <c r="C27181" i="14"/>
  <c r="C27180" i="14"/>
  <c r="C27179" i="14"/>
  <c r="C27178" i="14"/>
  <c r="C27177" i="14"/>
  <c r="C27176" i="14"/>
  <c r="C27175" i="14"/>
  <c r="C27174" i="14"/>
  <c r="C27173" i="14"/>
  <c r="C27172" i="14"/>
  <c r="C27171" i="14"/>
  <c r="C27170" i="14"/>
  <c r="C27169" i="14"/>
  <c r="C27168" i="14"/>
  <c r="C27167" i="14"/>
  <c r="C27166" i="14"/>
  <c r="C27165" i="14"/>
  <c r="C27164" i="14"/>
  <c r="C27163" i="14"/>
  <c r="C27162" i="14"/>
  <c r="C27161" i="14"/>
  <c r="C27160" i="14"/>
  <c r="C27159" i="14"/>
  <c r="C27158" i="14"/>
  <c r="C27157" i="14"/>
  <c r="C27156" i="14"/>
  <c r="C27155" i="14"/>
  <c r="C27154" i="14"/>
  <c r="C27153" i="14"/>
  <c r="C27152" i="14"/>
  <c r="C27151" i="14"/>
  <c r="C27150" i="14"/>
  <c r="C27149" i="14"/>
  <c r="C27148" i="14"/>
  <c r="C27147" i="14"/>
  <c r="C27146" i="14"/>
  <c r="C27145" i="14"/>
  <c r="C27144" i="14"/>
  <c r="C27143" i="14"/>
  <c r="C27142" i="14"/>
  <c r="C27141" i="14"/>
  <c r="C27140" i="14"/>
  <c r="C27139" i="14"/>
  <c r="C27138" i="14"/>
  <c r="C27137" i="14"/>
  <c r="C27136" i="14"/>
  <c r="C27135" i="14"/>
  <c r="C27134" i="14"/>
  <c r="C27133" i="14"/>
  <c r="C27132" i="14"/>
  <c r="C27131" i="14"/>
  <c r="C27130" i="14"/>
  <c r="C27129" i="14"/>
  <c r="C27128" i="14"/>
  <c r="C27127" i="14"/>
  <c r="C27126" i="14"/>
  <c r="C27125" i="14"/>
  <c r="C27124" i="14"/>
  <c r="C27123" i="14"/>
  <c r="C27122" i="14"/>
  <c r="C27121" i="14"/>
  <c r="C27120" i="14"/>
  <c r="C27119" i="14"/>
  <c r="C27118" i="14"/>
  <c r="C27117" i="14"/>
  <c r="C27116" i="14"/>
  <c r="C27115" i="14"/>
  <c r="C27114" i="14"/>
  <c r="C27113" i="14"/>
  <c r="C27112" i="14"/>
  <c r="C27111" i="14"/>
  <c r="C27110" i="14"/>
  <c r="C27109" i="14"/>
  <c r="C27108" i="14"/>
  <c r="C27107" i="14"/>
  <c r="C27106" i="14"/>
  <c r="C27105" i="14"/>
  <c r="C27104" i="14"/>
  <c r="C27103" i="14"/>
  <c r="C27102" i="14"/>
  <c r="C27101" i="14"/>
  <c r="C27100" i="14"/>
  <c r="C27099" i="14"/>
  <c r="C27098" i="14"/>
  <c r="C27097" i="14"/>
  <c r="C27096" i="14"/>
  <c r="C27095" i="14"/>
  <c r="C27094" i="14"/>
  <c r="C27093" i="14"/>
  <c r="C27092" i="14"/>
  <c r="C27091" i="14"/>
  <c r="C27090" i="14"/>
  <c r="C27089" i="14"/>
  <c r="C27088" i="14"/>
  <c r="C27087" i="14"/>
  <c r="C27086" i="14"/>
  <c r="C27085" i="14"/>
  <c r="C27084" i="14"/>
  <c r="C27083" i="14"/>
  <c r="C27082" i="14"/>
  <c r="C27081" i="14"/>
  <c r="C27080" i="14"/>
  <c r="C27079" i="14"/>
  <c r="C27078" i="14"/>
  <c r="C27077" i="14"/>
  <c r="C27076" i="14"/>
  <c r="C27075" i="14"/>
  <c r="C27074" i="14"/>
  <c r="C27073" i="14"/>
  <c r="C27072" i="14"/>
  <c r="C27071" i="14"/>
  <c r="C27070" i="14"/>
  <c r="C27069" i="14"/>
  <c r="C27068" i="14"/>
  <c r="C27067" i="14"/>
  <c r="C27066" i="14"/>
  <c r="C27065" i="14"/>
  <c r="C27064" i="14"/>
  <c r="C27063" i="14"/>
  <c r="C27062" i="14"/>
  <c r="C27061" i="14"/>
  <c r="C27060" i="14"/>
  <c r="C27059" i="14"/>
  <c r="C27058" i="14"/>
  <c r="C27057" i="14"/>
  <c r="C27056" i="14"/>
  <c r="C27055" i="14"/>
  <c r="C27054" i="14"/>
  <c r="C27053" i="14"/>
  <c r="C27052" i="14"/>
  <c r="C27051" i="14"/>
  <c r="C27050" i="14"/>
  <c r="C27049" i="14"/>
  <c r="C27048" i="14"/>
  <c r="C27047" i="14"/>
  <c r="C27046" i="14"/>
  <c r="C27045" i="14"/>
  <c r="C27044" i="14"/>
  <c r="C27043" i="14"/>
  <c r="C27042" i="14"/>
  <c r="C27041" i="14"/>
  <c r="C27040" i="14"/>
  <c r="C27039" i="14"/>
  <c r="C27038" i="14"/>
  <c r="C27037" i="14"/>
  <c r="C27036" i="14"/>
  <c r="C27035" i="14"/>
  <c r="C27034" i="14"/>
  <c r="C27033" i="14"/>
  <c r="C27032" i="14"/>
  <c r="C27031" i="14"/>
  <c r="C27030" i="14"/>
  <c r="C27029" i="14"/>
  <c r="C27028" i="14"/>
  <c r="C27027" i="14"/>
  <c r="C27026" i="14"/>
  <c r="C27025" i="14"/>
  <c r="C27024" i="14"/>
  <c r="C27023" i="14"/>
  <c r="C27022" i="14"/>
  <c r="C27021" i="14"/>
  <c r="C27020" i="14"/>
  <c r="C27019" i="14"/>
  <c r="C27018" i="14"/>
  <c r="C27017" i="14"/>
  <c r="C27016" i="14"/>
  <c r="C27015" i="14"/>
  <c r="C27014" i="14"/>
  <c r="C27013" i="14"/>
  <c r="C27012" i="14"/>
  <c r="C27011" i="14"/>
  <c r="C27010" i="14"/>
  <c r="C27009" i="14"/>
  <c r="C27008" i="14"/>
  <c r="C27007" i="14"/>
  <c r="C27006" i="14"/>
  <c r="C27005" i="14"/>
  <c r="C27004" i="14"/>
  <c r="C27003" i="14"/>
  <c r="C27002" i="14"/>
  <c r="C27001" i="14"/>
  <c r="C27000" i="14"/>
  <c r="C26999" i="14"/>
  <c r="C26998" i="14"/>
  <c r="C26997" i="14"/>
  <c r="C26996" i="14"/>
  <c r="C26995" i="14"/>
  <c r="C26994" i="14"/>
  <c r="C26993" i="14"/>
  <c r="C26992" i="14"/>
  <c r="C26991" i="14"/>
  <c r="C26990" i="14"/>
  <c r="C26989" i="14"/>
  <c r="C26988" i="14"/>
  <c r="C26987" i="14"/>
  <c r="C26986" i="14"/>
  <c r="C26985" i="14"/>
  <c r="C26984" i="14"/>
  <c r="C26983" i="14"/>
  <c r="C26982" i="14"/>
  <c r="C26981" i="14"/>
  <c r="C26980" i="14"/>
  <c r="C26979" i="14"/>
  <c r="C26978" i="14"/>
  <c r="C26977" i="14"/>
  <c r="C26976" i="14"/>
  <c r="C26975" i="14"/>
  <c r="C26974" i="14"/>
  <c r="C26973" i="14"/>
  <c r="C26972" i="14"/>
  <c r="C26971" i="14"/>
  <c r="C26970" i="14"/>
  <c r="C26969" i="14"/>
  <c r="C26968" i="14"/>
  <c r="C26967" i="14"/>
  <c r="C26966" i="14"/>
  <c r="C26965" i="14"/>
  <c r="C26964" i="14"/>
  <c r="C26963" i="14"/>
  <c r="C26962" i="14"/>
  <c r="C26961" i="14"/>
  <c r="C26960" i="14"/>
  <c r="C26959" i="14"/>
  <c r="C26958" i="14"/>
  <c r="C26957" i="14"/>
  <c r="C26956" i="14"/>
  <c r="C26955" i="14"/>
  <c r="C26954" i="14"/>
  <c r="C26953" i="14"/>
  <c r="C26952" i="14"/>
  <c r="C26951" i="14"/>
  <c r="C26950" i="14"/>
  <c r="C26949" i="14"/>
  <c r="C26948" i="14"/>
  <c r="C26947" i="14"/>
  <c r="C26946" i="14"/>
  <c r="C26945" i="14"/>
  <c r="C26944" i="14"/>
  <c r="C26943" i="14"/>
  <c r="C26942" i="14"/>
  <c r="C26941" i="14"/>
  <c r="C26940" i="14"/>
  <c r="C26939" i="14"/>
  <c r="C26938" i="14"/>
  <c r="C26937" i="14"/>
  <c r="C26936" i="14"/>
  <c r="C26935" i="14"/>
  <c r="C26934" i="14"/>
  <c r="C26933" i="14"/>
  <c r="C26932" i="14"/>
  <c r="C26931" i="14"/>
  <c r="C26930" i="14"/>
  <c r="C26929" i="14"/>
  <c r="C26928" i="14"/>
  <c r="C26927" i="14"/>
  <c r="C26926" i="14"/>
  <c r="C26925" i="14"/>
  <c r="C26924" i="14"/>
  <c r="C26923" i="14"/>
  <c r="C26922" i="14"/>
  <c r="C26921" i="14"/>
  <c r="C26920" i="14"/>
  <c r="C26919" i="14"/>
  <c r="C26918" i="14"/>
  <c r="C26917" i="14"/>
  <c r="C26916" i="14"/>
  <c r="C26915" i="14"/>
  <c r="C26914" i="14"/>
  <c r="C26913" i="14"/>
  <c r="C26912" i="14"/>
  <c r="C26911" i="14"/>
  <c r="C26910" i="14"/>
  <c r="C26909" i="14"/>
  <c r="C26908" i="14"/>
  <c r="C26907" i="14"/>
  <c r="C26906" i="14"/>
  <c r="C26905" i="14"/>
  <c r="C26904" i="14"/>
  <c r="C26903" i="14"/>
  <c r="C26902" i="14"/>
  <c r="C26901" i="14"/>
  <c r="C26900" i="14"/>
  <c r="C26899" i="14"/>
  <c r="C26898" i="14"/>
  <c r="C26897" i="14"/>
  <c r="C26896" i="14"/>
  <c r="C26895" i="14"/>
  <c r="C26894" i="14"/>
  <c r="C26893" i="14"/>
  <c r="C26892" i="14"/>
  <c r="C26891" i="14"/>
  <c r="C26890" i="14"/>
  <c r="C26889" i="14"/>
  <c r="C26888" i="14"/>
  <c r="C26887" i="14"/>
  <c r="C26886" i="14"/>
  <c r="C26885" i="14"/>
  <c r="C26884" i="14"/>
  <c r="C26883" i="14"/>
  <c r="C26882" i="14"/>
  <c r="C26881" i="14"/>
  <c r="C26880" i="14"/>
  <c r="C26879" i="14"/>
  <c r="C26878" i="14"/>
  <c r="C26877" i="14"/>
  <c r="C26876" i="14"/>
  <c r="C26875" i="14"/>
  <c r="C26874" i="14"/>
  <c r="C26873" i="14"/>
  <c r="C26872" i="14"/>
  <c r="C26871" i="14"/>
  <c r="C26870" i="14"/>
  <c r="C26869" i="14"/>
  <c r="C26868" i="14"/>
  <c r="C26867" i="14"/>
  <c r="C26866" i="14"/>
  <c r="C26865" i="14"/>
  <c r="C26864" i="14"/>
  <c r="C26863" i="14"/>
  <c r="C26862" i="14"/>
  <c r="C26861" i="14"/>
  <c r="C26860" i="14"/>
  <c r="C26859" i="14"/>
  <c r="C26858" i="14"/>
  <c r="C26857" i="14"/>
  <c r="C26856" i="14"/>
  <c r="C26855" i="14"/>
  <c r="C26854" i="14"/>
  <c r="C26853" i="14"/>
  <c r="C26852" i="14"/>
  <c r="C26851" i="14"/>
  <c r="C26850" i="14"/>
  <c r="C26849" i="14"/>
  <c r="C26848" i="14"/>
  <c r="C26847" i="14"/>
  <c r="C26846" i="14"/>
  <c r="C26845" i="14"/>
  <c r="C26844" i="14"/>
  <c r="C26843" i="14"/>
  <c r="C26842" i="14"/>
  <c r="C26841" i="14"/>
  <c r="C26840" i="14"/>
  <c r="C26839" i="14"/>
  <c r="C26838" i="14"/>
  <c r="C26837" i="14"/>
  <c r="C26836" i="14"/>
  <c r="C26835" i="14"/>
  <c r="C26834" i="14"/>
  <c r="C26833" i="14"/>
  <c r="C26832" i="14"/>
  <c r="C26831" i="14"/>
  <c r="C26830" i="14"/>
  <c r="C26829" i="14"/>
  <c r="C26828" i="14"/>
  <c r="C26827" i="14"/>
  <c r="C26826" i="14"/>
  <c r="C26825" i="14"/>
  <c r="C26824" i="14"/>
  <c r="C26823" i="14"/>
  <c r="C26822" i="14"/>
  <c r="C26821" i="14"/>
  <c r="C26820" i="14"/>
  <c r="C26819" i="14"/>
  <c r="C26818" i="14"/>
  <c r="C26817" i="14"/>
  <c r="C26816" i="14"/>
  <c r="C26815" i="14"/>
  <c r="C26814" i="14"/>
  <c r="C26813" i="14"/>
  <c r="C26812" i="14"/>
  <c r="C26811" i="14"/>
  <c r="C26810" i="14"/>
  <c r="C26809" i="14"/>
  <c r="C26808" i="14"/>
  <c r="C26807" i="14"/>
  <c r="C26806" i="14"/>
  <c r="C26805" i="14"/>
  <c r="C26804" i="14"/>
  <c r="C26803" i="14"/>
  <c r="C26802" i="14"/>
  <c r="C26801" i="14"/>
  <c r="C26800" i="14"/>
  <c r="C26799" i="14"/>
  <c r="C26798" i="14"/>
  <c r="C26797" i="14"/>
  <c r="C26796" i="14"/>
  <c r="C26795" i="14"/>
  <c r="C26794" i="14"/>
  <c r="C26793" i="14"/>
  <c r="C26792" i="14"/>
  <c r="C26791" i="14"/>
  <c r="C26790" i="14"/>
  <c r="C26789" i="14"/>
  <c r="C26788" i="14"/>
  <c r="C26787" i="14"/>
  <c r="C26786" i="14"/>
  <c r="C26785" i="14"/>
  <c r="C26784" i="14"/>
  <c r="C26783" i="14"/>
  <c r="C26782" i="14"/>
  <c r="C26781" i="14"/>
  <c r="C26780" i="14"/>
  <c r="C26779" i="14"/>
  <c r="C26778" i="14"/>
  <c r="C26777" i="14"/>
  <c r="C26776" i="14"/>
  <c r="C26775" i="14"/>
  <c r="C26774" i="14"/>
  <c r="C26773" i="14"/>
  <c r="C26772" i="14"/>
  <c r="C26771" i="14"/>
  <c r="C26770" i="14"/>
  <c r="C26769" i="14"/>
  <c r="C26768" i="14"/>
  <c r="C26767" i="14"/>
  <c r="C26766" i="14"/>
  <c r="C26765" i="14"/>
  <c r="C26764" i="14"/>
  <c r="C26763" i="14"/>
  <c r="C26762" i="14"/>
  <c r="C26761" i="14"/>
  <c r="C26760" i="14"/>
  <c r="C26759" i="14"/>
  <c r="C26758" i="14"/>
  <c r="C26757" i="14"/>
  <c r="C26756" i="14"/>
  <c r="C26755" i="14"/>
  <c r="C26754" i="14"/>
  <c r="C26753" i="14"/>
  <c r="C26752" i="14"/>
  <c r="C26751" i="14"/>
  <c r="C26750" i="14"/>
  <c r="C26749" i="14"/>
  <c r="C26748" i="14"/>
  <c r="C26747" i="14"/>
  <c r="C26746" i="14"/>
  <c r="C26745" i="14"/>
  <c r="C26744" i="14"/>
  <c r="C26743" i="14"/>
  <c r="C26742" i="14"/>
  <c r="C26741" i="14"/>
  <c r="C26740" i="14"/>
  <c r="C26739" i="14"/>
  <c r="C26738" i="14"/>
  <c r="C26737" i="14"/>
  <c r="C26736" i="14"/>
  <c r="C26735" i="14"/>
  <c r="C26734" i="14"/>
  <c r="C26733" i="14"/>
  <c r="C26732" i="14"/>
  <c r="C26731" i="14"/>
  <c r="C26730" i="14"/>
  <c r="C26729" i="14"/>
  <c r="C26728" i="14"/>
  <c r="C26727" i="14"/>
  <c r="C26726" i="14"/>
  <c r="C26725" i="14"/>
  <c r="C26724" i="14"/>
  <c r="C26723" i="14"/>
  <c r="C26722" i="14"/>
  <c r="C26721" i="14"/>
  <c r="C26720" i="14"/>
  <c r="C26719" i="14"/>
  <c r="C26718" i="14"/>
  <c r="C26717" i="14"/>
  <c r="C26716" i="14"/>
  <c r="C26715" i="14"/>
  <c r="C26714" i="14"/>
  <c r="C26713" i="14"/>
  <c r="C26712" i="14"/>
  <c r="C26711" i="14"/>
  <c r="C26710" i="14"/>
  <c r="C26709" i="14"/>
  <c r="C26708" i="14"/>
  <c r="C26707" i="14"/>
  <c r="C26706" i="14"/>
  <c r="C26705" i="14"/>
  <c r="C26704" i="14"/>
  <c r="C26703" i="14"/>
  <c r="C26702" i="14"/>
  <c r="C26701" i="14"/>
  <c r="C26700" i="14"/>
  <c r="C26699" i="14"/>
  <c r="C26698" i="14"/>
  <c r="C26697" i="14"/>
  <c r="C26696" i="14"/>
  <c r="C26695" i="14"/>
  <c r="C26694" i="14"/>
  <c r="C26693" i="14"/>
  <c r="C26692" i="14"/>
  <c r="C26691" i="14"/>
  <c r="C26690" i="14"/>
  <c r="C26689" i="14"/>
  <c r="C26688" i="14"/>
  <c r="C26687" i="14"/>
  <c r="C26686" i="14"/>
  <c r="C26685" i="14"/>
  <c r="C26684" i="14"/>
  <c r="C26683" i="14"/>
  <c r="C26682" i="14"/>
  <c r="C26681" i="14"/>
  <c r="C26680" i="14"/>
  <c r="C26679" i="14"/>
  <c r="C26678" i="14"/>
  <c r="C26677" i="14"/>
  <c r="C26676" i="14"/>
  <c r="C26675" i="14"/>
  <c r="C26674" i="14"/>
  <c r="C26673" i="14"/>
  <c r="C26672" i="14"/>
  <c r="C26671" i="14"/>
  <c r="C26670" i="14"/>
  <c r="C26669" i="14"/>
  <c r="C26668" i="14"/>
  <c r="C26667" i="14"/>
  <c r="C26666" i="14"/>
  <c r="C26665" i="14"/>
  <c r="C26664" i="14"/>
  <c r="C26663" i="14"/>
  <c r="C26662" i="14"/>
  <c r="C26661" i="14"/>
  <c r="C26660" i="14"/>
  <c r="C26659" i="14"/>
  <c r="C26658" i="14"/>
  <c r="C26657" i="14"/>
  <c r="C26656" i="14"/>
  <c r="C26655" i="14"/>
  <c r="C26654" i="14"/>
  <c r="C26653" i="14"/>
  <c r="C26652" i="14"/>
  <c r="C26651" i="14"/>
  <c r="C26650" i="14"/>
  <c r="C26649" i="14"/>
  <c r="C26648" i="14"/>
  <c r="C26647" i="14"/>
  <c r="C26646" i="14"/>
  <c r="C26645" i="14"/>
  <c r="C26644" i="14"/>
  <c r="C26643" i="14"/>
  <c r="C26642" i="14"/>
  <c r="C26641" i="14"/>
  <c r="C26640" i="14"/>
  <c r="C26639" i="14"/>
  <c r="C26638" i="14"/>
  <c r="C26637" i="14"/>
  <c r="C26636" i="14"/>
  <c r="C26635" i="14"/>
  <c r="C26634" i="14"/>
  <c r="C26633" i="14"/>
  <c r="C26632" i="14"/>
  <c r="C26631" i="14"/>
  <c r="C26630" i="14"/>
  <c r="C26629" i="14"/>
  <c r="C26628" i="14"/>
  <c r="C26627" i="14"/>
  <c r="C26626" i="14"/>
  <c r="C26625" i="14"/>
  <c r="C26624" i="14"/>
  <c r="C26623" i="14"/>
  <c r="C26622" i="14"/>
  <c r="C26621" i="14"/>
  <c r="C26620" i="14"/>
  <c r="C26619" i="14"/>
  <c r="C26618" i="14"/>
  <c r="C26617" i="14"/>
  <c r="C26616" i="14"/>
  <c r="C26615" i="14"/>
  <c r="C26614" i="14"/>
  <c r="C26613" i="14"/>
  <c r="C26612" i="14"/>
  <c r="C26611" i="14"/>
  <c r="C26610" i="14"/>
  <c r="C26609" i="14"/>
  <c r="C26608" i="14"/>
  <c r="C26607" i="14"/>
  <c r="C26606" i="14"/>
  <c r="C26605" i="14"/>
  <c r="C26604" i="14"/>
  <c r="C26603" i="14"/>
  <c r="C26602" i="14"/>
  <c r="C26601" i="14"/>
  <c r="C26600" i="14"/>
  <c r="C26599" i="14"/>
  <c r="C26598" i="14"/>
  <c r="C26597" i="14"/>
  <c r="C26596" i="14"/>
  <c r="C26595" i="14"/>
  <c r="C26594" i="14"/>
  <c r="C26593" i="14"/>
  <c r="C26592" i="14"/>
  <c r="C26591" i="14"/>
  <c r="C26590" i="14"/>
  <c r="C26589" i="14"/>
  <c r="C26588" i="14"/>
  <c r="C26587" i="14"/>
  <c r="C26586" i="14"/>
  <c r="C26585" i="14"/>
  <c r="C26584" i="14"/>
  <c r="C26583" i="14"/>
  <c r="C26582" i="14"/>
  <c r="C26581" i="14"/>
  <c r="C26580" i="14"/>
  <c r="C26579" i="14"/>
  <c r="C26578" i="14"/>
  <c r="C26577" i="14"/>
  <c r="C26576" i="14"/>
  <c r="C26575" i="14"/>
  <c r="C26574" i="14"/>
  <c r="C26573" i="14"/>
  <c r="C26572" i="14"/>
  <c r="C26571" i="14"/>
  <c r="C26570" i="14"/>
  <c r="C26569" i="14"/>
  <c r="C26568" i="14"/>
  <c r="C26567" i="14"/>
  <c r="C26566" i="14"/>
  <c r="C26565" i="14"/>
  <c r="C26564" i="14"/>
  <c r="C26563" i="14"/>
  <c r="C26562" i="14"/>
  <c r="C26561" i="14"/>
  <c r="C26560" i="14"/>
  <c r="C26559" i="14"/>
  <c r="C26558" i="14"/>
  <c r="C26557" i="14"/>
  <c r="C26556" i="14"/>
  <c r="C26555" i="14"/>
  <c r="C26554" i="14"/>
  <c r="C26553" i="14"/>
  <c r="C26552" i="14"/>
  <c r="C26551" i="14"/>
  <c r="C26550" i="14"/>
  <c r="C26549" i="14"/>
  <c r="C26548" i="14"/>
  <c r="C26547" i="14"/>
  <c r="C26546" i="14"/>
  <c r="C26545" i="14"/>
  <c r="C26544" i="14"/>
  <c r="C26543" i="14"/>
  <c r="C26542" i="14"/>
  <c r="C26541" i="14"/>
  <c r="C26540" i="14"/>
  <c r="C26539" i="14"/>
  <c r="C26538" i="14"/>
  <c r="C26537" i="14"/>
  <c r="C26536" i="14"/>
  <c r="C26535" i="14"/>
  <c r="C26534" i="14"/>
  <c r="C26533" i="14"/>
  <c r="C26532" i="14"/>
  <c r="C26531" i="14"/>
  <c r="C26530" i="14"/>
  <c r="C26529" i="14"/>
  <c r="C26528" i="14"/>
  <c r="C26527" i="14"/>
  <c r="C26526" i="14"/>
  <c r="C26525" i="14"/>
  <c r="C26524" i="14"/>
  <c r="C26523" i="14"/>
  <c r="C26522" i="14"/>
  <c r="C26521" i="14"/>
  <c r="C26520" i="14"/>
  <c r="C26519" i="14"/>
  <c r="C26518" i="14"/>
  <c r="C26517" i="14"/>
  <c r="C26516" i="14"/>
  <c r="C26515" i="14"/>
  <c r="C26514" i="14"/>
  <c r="C26513" i="14"/>
  <c r="C26512" i="14"/>
  <c r="C26511" i="14"/>
  <c r="C26510" i="14"/>
  <c r="C26509" i="14"/>
  <c r="C26508" i="14"/>
  <c r="C26507" i="14"/>
  <c r="C26506" i="14"/>
  <c r="C26505" i="14"/>
  <c r="C26504" i="14"/>
  <c r="C26503" i="14"/>
  <c r="C26502" i="14"/>
  <c r="C26501" i="14"/>
  <c r="C26500" i="14"/>
  <c r="C26499" i="14"/>
  <c r="C26498" i="14"/>
  <c r="C26497" i="14"/>
  <c r="C26496" i="14"/>
  <c r="C26495" i="14"/>
  <c r="C26494" i="14"/>
  <c r="C26493" i="14"/>
  <c r="C26492" i="14"/>
  <c r="C26491" i="14"/>
  <c r="C26490" i="14"/>
  <c r="C26489" i="14"/>
  <c r="C26488" i="14"/>
  <c r="C26487" i="14"/>
  <c r="C26486" i="14"/>
  <c r="C26485" i="14"/>
  <c r="C26484" i="14"/>
  <c r="C26483" i="14"/>
  <c r="C26482" i="14"/>
  <c r="C26481" i="14"/>
  <c r="C26480" i="14"/>
  <c r="C26479" i="14"/>
  <c r="C26478" i="14"/>
  <c r="C26477" i="14"/>
  <c r="C26476" i="14"/>
  <c r="C26475" i="14"/>
  <c r="C26474" i="14"/>
  <c r="C26473" i="14"/>
  <c r="C26472" i="14"/>
  <c r="C26471" i="14"/>
  <c r="C26470" i="14"/>
  <c r="C26469" i="14"/>
  <c r="C26468" i="14"/>
  <c r="C26467" i="14"/>
  <c r="C26466" i="14"/>
  <c r="C26465" i="14"/>
  <c r="C26464" i="14"/>
  <c r="C26463" i="14"/>
  <c r="C26462" i="14"/>
  <c r="C26461" i="14"/>
  <c r="C26460" i="14"/>
  <c r="C26459" i="14"/>
  <c r="C26458" i="14"/>
  <c r="C26457" i="14"/>
  <c r="C26456" i="14"/>
  <c r="C26455" i="14"/>
  <c r="C26454" i="14"/>
  <c r="C26453" i="14"/>
  <c r="C26452" i="14"/>
  <c r="C26451" i="14"/>
  <c r="C26450" i="14"/>
  <c r="C26449" i="14"/>
  <c r="C26448" i="14"/>
  <c r="C26447" i="14"/>
  <c r="C26446" i="14"/>
  <c r="C26445" i="14"/>
  <c r="C26444" i="14"/>
  <c r="C26443" i="14"/>
  <c r="C26442" i="14"/>
  <c r="C26441" i="14"/>
  <c r="C26440" i="14"/>
  <c r="C26439" i="14"/>
  <c r="C26438" i="14"/>
  <c r="C26437" i="14"/>
  <c r="C26436" i="14"/>
  <c r="C26435" i="14"/>
  <c r="C26434" i="14"/>
  <c r="C26433" i="14"/>
  <c r="C26432" i="14"/>
  <c r="C26431" i="14"/>
  <c r="C26430" i="14"/>
  <c r="C26429" i="14"/>
  <c r="C26428" i="14"/>
  <c r="C26427" i="14"/>
  <c r="C26426" i="14"/>
  <c r="C26425" i="14"/>
  <c r="C26424" i="14"/>
  <c r="C26423" i="14"/>
  <c r="C26422" i="14"/>
  <c r="C26421" i="14"/>
  <c r="C26420" i="14"/>
  <c r="C26419" i="14"/>
  <c r="C26418" i="14"/>
  <c r="C26417" i="14"/>
  <c r="C26416" i="14"/>
  <c r="C26415" i="14"/>
  <c r="C26414" i="14"/>
  <c r="C26413" i="14"/>
  <c r="C26412" i="14"/>
  <c r="C26411" i="14"/>
  <c r="C26410" i="14"/>
  <c r="C26409" i="14"/>
  <c r="C26408" i="14"/>
  <c r="C26407" i="14"/>
  <c r="C26406" i="14"/>
  <c r="C26405" i="14"/>
  <c r="C26404" i="14"/>
  <c r="C26403" i="14"/>
  <c r="C26402" i="14"/>
  <c r="C26401" i="14"/>
  <c r="C26400" i="14"/>
  <c r="C26399" i="14"/>
  <c r="C26398" i="14"/>
  <c r="C26397" i="14"/>
  <c r="C26396" i="14"/>
  <c r="C26395" i="14"/>
  <c r="C26394" i="14"/>
  <c r="C26393" i="14"/>
  <c r="C26392" i="14"/>
  <c r="C26391" i="14"/>
  <c r="C26390" i="14"/>
  <c r="C26389" i="14"/>
  <c r="C26388" i="14"/>
  <c r="C26387" i="14"/>
  <c r="C26386" i="14"/>
  <c r="C26385" i="14"/>
  <c r="C26384" i="14"/>
  <c r="C26383" i="14"/>
  <c r="C26382" i="14"/>
  <c r="C26381" i="14"/>
  <c r="C26380" i="14"/>
  <c r="C26379" i="14"/>
  <c r="C26378" i="14"/>
  <c r="C26377" i="14"/>
  <c r="C26376" i="14"/>
  <c r="C26375" i="14"/>
  <c r="C26374" i="14"/>
  <c r="C26373" i="14"/>
  <c r="C26372" i="14"/>
  <c r="C26371" i="14"/>
  <c r="C26370" i="14"/>
  <c r="C26369" i="14"/>
  <c r="C26368" i="14"/>
  <c r="C26367" i="14"/>
  <c r="C26366" i="14"/>
  <c r="C26365" i="14"/>
  <c r="C26364" i="14"/>
  <c r="C26363" i="14"/>
  <c r="C26362" i="14"/>
  <c r="C26361" i="14"/>
  <c r="C26360" i="14"/>
  <c r="C26359" i="14"/>
  <c r="C26358" i="14"/>
  <c r="C26357" i="14"/>
  <c r="C26356" i="14"/>
  <c r="C26355" i="14"/>
  <c r="C26354" i="14"/>
  <c r="C26353" i="14"/>
  <c r="C26352" i="14"/>
  <c r="C26351" i="14"/>
  <c r="C26350" i="14"/>
  <c r="C26349" i="14"/>
  <c r="C26348" i="14"/>
  <c r="C26347" i="14"/>
  <c r="C26346" i="14"/>
  <c r="C26345" i="14"/>
  <c r="C26344" i="14"/>
  <c r="C26343" i="14"/>
  <c r="C26342" i="14"/>
  <c r="C26341" i="14"/>
  <c r="C26340" i="14"/>
  <c r="C26339" i="14"/>
  <c r="C26338" i="14"/>
  <c r="C26337" i="14"/>
  <c r="C26336" i="14"/>
  <c r="C26335" i="14"/>
  <c r="C26334" i="14"/>
  <c r="C26333" i="14"/>
  <c r="C26332" i="14"/>
  <c r="C26331" i="14"/>
  <c r="C26330" i="14"/>
  <c r="C26329" i="14"/>
  <c r="C26328" i="14"/>
  <c r="C26327" i="14"/>
  <c r="C26326" i="14"/>
  <c r="C26325" i="14"/>
  <c r="C26324" i="14"/>
  <c r="C26323" i="14"/>
  <c r="C26322" i="14"/>
  <c r="C26321" i="14"/>
  <c r="C26320" i="14"/>
  <c r="C26319" i="14"/>
  <c r="C26318" i="14"/>
  <c r="C26317" i="14"/>
  <c r="C26316" i="14"/>
  <c r="C26315" i="14"/>
  <c r="C26314" i="14"/>
  <c r="C26313" i="14"/>
  <c r="C26312" i="14"/>
  <c r="C26311" i="14"/>
  <c r="C26310" i="14"/>
  <c r="C26309" i="14"/>
  <c r="C26308" i="14"/>
  <c r="C26307" i="14"/>
  <c r="C26306" i="14"/>
  <c r="C26305" i="14"/>
  <c r="C26304" i="14"/>
  <c r="C26303" i="14"/>
  <c r="C26302" i="14"/>
  <c r="C26301" i="14"/>
  <c r="C26300" i="14"/>
  <c r="C26299" i="14"/>
  <c r="C26298" i="14"/>
  <c r="C26297" i="14"/>
  <c r="C26296" i="14"/>
  <c r="C26295" i="14"/>
  <c r="C26294" i="14"/>
  <c r="C26293" i="14"/>
  <c r="C26292" i="14"/>
  <c r="C26291" i="14"/>
  <c r="C26290" i="14"/>
  <c r="C26289" i="14"/>
  <c r="C26288" i="14"/>
  <c r="C26287" i="14"/>
  <c r="C26286" i="14"/>
  <c r="C26285" i="14"/>
  <c r="C26284" i="14"/>
  <c r="C26283" i="14"/>
  <c r="C26282" i="14"/>
  <c r="C26281" i="14"/>
  <c r="C26280" i="14"/>
  <c r="C26279" i="14"/>
  <c r="C26278" i="14"/>
  <c r="C26277" i="14"/>
  <c r="C26276" i="14"/>
  <c r="C26275" i="14"/>
  <c r="C26274" i="14"/>
  <c r="C26273" i="14"/>
  <c r="C26272" i="14"/>
  <c r="C26271" i="14"/>
  <c r="C26270" i="14"/>
  <c r="C26269" i="14"/>
  <c r="C26268" i="14"/>
  <c r="C26267" i="14"/>
  <c r="C26266" i="14"/>
  <c r="C26265" i="14"/>
  <c r="C26264" i="14"/>
  <c r="C26263" i="14"/>
  <c r="C26262" i="14"/>
  <c r="C26261" i="14"/>
  <c r="C26260" i="14"/>
  <c r="C26259" i="14"/>
  <c r="C26258" i="14"/>
  <c r="C26257" i="14"/>
  <c r="C26256" i="14"/>
  <c r="C26255" i="14"/>
  <c r="C26254" i="14"/>
  <c r="C26253" i="14"/>
  <c r="C26252" i="14"/>
  <c r="C26251" i="14"/>
  <c r="C26250" i="14"/>
  <c r="C26249" i="14"/>
  <c r="C26248" i="14"/>
  <c r="C26247" i="14"/>
  <c r="C26246" i="14"/>
  <c r="C26245" i="14"/>
  <c r="C26244" i="14"/>
  <c r="C26243" i="14"/>
  <c r="C26242" i="14"/>
  <c r="C26241" i="14"/>
  <c r="C26240" i="14"/>
  <c r="C26239" i="14"/>
  <c r="C26238" i="14"/>
  <c r="C26237" i="14"/>
  <c r="C26236" i="14"/>
  <c r="C26235" i="14"/>
  <c r="C26234" i="14"/>
  <c r="C26233" i="14"/>
  <c r="C26232" i="14"/>
  <c r="C26231" i="14"/>
  <c r="C26230" i="14"/>
  <c r="C26229" i="14"/>
  <c r="C26228" i="14"/>
  <c r="C26227" i="14"/>
  <c r="C26226" i="14"/>
  <c r="C26225" i="14"/>
  <c r="C26224" i="14"/>
  <c r="C26223" i="14"/>
  <c r="C26222" i="14"/>
  <c r="C26221" i="14"/>
  <c r="C26220" i="14"/>
  <c r="C26219" i="14"/>
  <c r="C26218" i="14"/>
  <c r="C26217" i="14"/>
  <c r="C26216" i="14"/>
  <c r="C26215" i="14"/>
  <c r="C26214" i="14"/>
  <c r="C26213" i="14"/>
  <c r="C26212" i="14"/>
  <c r="C26211" i="14"/>
  <c r="C26210" i="14"/>
  <c r="C26209" i="14"/>
  <c r="C26208" i="14"/>
  <c r="C26207" i="14"/>
  <c r="C26206" i="14"/>
  <c r="C26205" i="14"/>
  <c r="C26204" i="14"/>
  <c r="C26203" i="14"/>
  <c r="C26202" i="14"/>
  <c r="C26201" i="14"/>
  <c r="C26200" i="14"/>
  <c r="C26199" i="14"/>
  <c r="C26198" i="14"/>
  <c r="C26197" i="14"/>
  <c r="C26196" i="14"/>
  <c r="C26195" i="14"/>
  <c r="C26194" i="14"/>
  <c r="C26193" i="14"/>
  <c r="C26192" i="14"/>
  <c r="C26191" i="14"/>
  <c r="C26190" i="14"/>
  <c r="C26189" i="14"/>
  <c r="C26188" i="14"/>
  <c r="C26187" i="14"/>
  <c r="C26186" i="14"/>
  <c r="C26185" i="14"/>
  <c r="C26184" i="14"/>
  <c r="C26183" i="14"/>
  <c r="C26182" i="14"/>
  <c r="C26181" i="14"/>
  <c r="C26180" i="14"/>
  <c r="C26179" i="14"/>
  <c r="C26178" i="14"/>
  <c r="C26177" i="14"/>
  <c r="C26176" i="14"/>
  <c r="C26175" i="14"/>
  <c r="C26174" i="14"/>
  <c r="C26173" i="14"/>
  <c r="C26172" i="14"/>
  <c r="C26171" i="14"/>
  <c r="C26170" i="14"/>
  <c r="C26169" i="14"/>
  <c r="C26168" i="14"/>
  <c r="C26167" i="14"/>
  <c r="C26166" i="14"/>
  <c r="C26165" i="14"/>
  <c r="C26164" i="14"/>
  <c r="C26163" i="14"/>
  <c r="C26162" i="14"/>
  <c r="C26161" i="14"/>
  <c r="C26160" i="14"/>
  <c r="C26159" i="14"/>
  <c r="C26158" i="14"/>
  <c r="C26157" i="14"/>
  <c r="C26156" i="14"/>
  <c r="C26155" i="14"/>
  <c r="C26154" i="14"/>
  <c r="C26153" i="14"/>
  <c r="C26152" i="14"/>
  <c r="C26151" i="14"/>
  <c r="C26150" i="14"/>
  <c r="C26149" i="14"/>
  <c r="C26148" i="14"/>
  <c r="C26147" i="14"/>
  <c r="C26146" i="14"/>
  <c r="C26145" i="14"/>
  <c r="C26144" i="14"/>
  <c r="C26143" i="14"/>
  <c r="C26142" i="14"/>
  <c r="C26141" i="14"/>
  <c r="C26140" i="14"/>
  <c r="C26139" i="14"/>
  <c r="C26138" i="14"/>
  <c r="C26137" i="14"/>
  <c r="C26136" i="14"/>
  <c r="C26135" i="14"/>
  <c r="C26134" i="14"/>
  <c r="C26133" i="14"/>
  <c r="C26132" i="14"/>
  <c r="C26131" i="14"/>
  <c r="C26130" i="14"/>
  <c r="C26129" i="14"/>
  <c r="C26128" i="14"/>
  <c r="C26127" i="14"/>
  <c r="C26126" i="14"/>
  <c r="C26125" i="14"/>
  <c r="C26124" i="14"/>
  <c r="C26123" i="14"/>
  <c r="C26122" i="14"/>
  <c r="C26121" i="14"/>
  <c r="C26120" i="14"/>
  <c r="C26119" i="14"/>
  <c r="C26118" i="14"/>
  <c r="C26117" i="14"/>
  <c r="C26116" i="14"/>
  <c r="C26115" i="14"/>
  <c r="C26114" i="14"/>
  <c r="C26113" i="14"/>
  <c r="C26112" i="14"/>
  <c r="C26111" i="14"/>
  <c r="C26110" i="14"/>
  <c r="C26109" i="14"/>
  <c r="C26108" i="14"/>
  <c r="C26107" i="14"/>
  <c r="C26106" i="14"/>
  <c r="C26105" i="14"/>
  <c r="C26104" i="14"/>
  <c r="C26103" i="14"/>
  <c r="C26102" i="14"/>
  <c r="C26101" i="14"/>
  <c r="C26100" i="14"/>
  <c r="C26099" i="14"/>
  <c r="C26098" i="14"/>
  <c r="C26097" i="14"/>
  <c r="C26096" i="14"/>
  <c r="C26095" i="14"/>
  <c r="C26094" i="14"/>
  <c r="C26093" i="14"/>
  <c r="C26092" i="14"/>
  <c r="C26091" i="14"/>
  <c r="C26090" i="14"/>
  <c r="C26089" i="14"/>
  <c r="C26088" i="14"/>
  <c r="C26087" i="14"/>
  <c r="C26086" i="14"/>
  <c r="C26085" i="14"/>
  <c r="C26084" i="14"/>
  <c r="C26083" i="14"/>
  <c r="C26082" i="14"/>
  <c r="C26081" i="14"/>
  <c r="C26080" i="14"/>
  <c r="C26079" i="14"/>
  <c r="C26078" i="14"/>
  <c r="C26077" i="14"/>
  <c r="C26076" i="14"/>
  <c r="C26075" i="14"/>
  <c r="C26074" i="14"/>
  <c r="C26073" i="14"/>
  <c r="C26072" i="14"/>
  <c r="C26071" i="14"/>
  <c r="C26070" i="14"/>
  <c r="C26069" i="14"/>
  <c r="C26068" i="14"/>
  <c r="C26067" i="14"/>
  <c r="C26066" i="14"/>
  <c r="C26065" i="14"/>
  <c r="C26064" i="14"/>
  <c r="C26063" i="14"/>
  <c r="C26062" i="14"/>
  <c r="C26061" i="14"/>
  <c r="C26060" i="14"/>
  <c r="C26059" i="14"/>
  <c r="C26058" i="14"/>
  <c r="C26057" i="14"/>
  <c r="C26056" i="14"/>
  <c r="C26055" i="14"/>
  <c r="C26054" i="14"/>
  <c r="C26053" i="14"/>
  <c r="C26052" i="14"/>
  <c r="C26051" i="14"/>
  <c r="C26050" i="14"/>
  <c r="C26049" i="14"/>
  <c r="C26048" i="14"/>
  <c r="C26047" i="14"/>
  <c r="C26046" i="14"/>
  <c r="C26045" i="14"/>
  <c r="C26044" i="14"/>
  <c r="C26043" i="14"/>
  <c r="C26042" i="14"/>
  <c r="C26041" i="14"/>
  <c r="C26040" i="14"/>
  <c r="C26039" i="14"/>
  <c r="C26038" i="14"/>
  <c r="C26037" i="14"/>
  <c r="C26036" i="14"/>
  <c r="C26035" i="14"/>
  <c r="C26034" i="14"/>
  <c r="C26033" i="14"/>
  <c r="C26032" i="14"/>
  <c r="C26031" i="14"/>
  <c r="C26030" i="14"/>
  <c r="C26029" i="14"/>
  <c r="C26028" i="14"/>
  <c r="C26027" i="14"/>
  <c r="C26026" i="14"/>
  <c r="C26025" i="14"/>
  <c r="C26024" i="14"/>
  <c r="C26023" i="14"/>
  <c r="C26022" i="14"/>
  <c r="C26021" i="14"/>
  <c r="C26020" i="14"/>
  <c r="C26019" i="14"/>
  <c r="C26018" i="14"/>
  <c r="C26017" i="14"/>
  <c r="C26016" i="14"/>
  <c r="C26015" i="14"/>
  <c r="C26014" i="14"/>
  <c r="C26013" i="14"/>
  <c r="C26012" i="14"/>
  <c r="C26011" i="14"/>
  <c r="C26010" i="14"/>
  <c r="C26009" i="14"/>
  <c r="C26008" i="14"/>
  <c r="C26007" i="14"/>
  <c r="C26006" i="14"/>
  <c r="C26005" i="14"/>
  <c r="C26004" i="14"/>
  <c r="C26003" i="14"/>
  <c r="C26002" i="14"/>
  <c r="C26001" i="14"/>
  <c r="C26000" i="14"/>
  <c r="C25999" i="14"/>
  <c r="C25998" i="14"/>
  <c r="C25997" i="14"/>
  <c r="C25996" i="14"/>
  <c r="C25995" i="14"/>
  <c r="C25994" i="14"/>
  <c r="C25993" i="14"/>
  <c r="C25992" i="14"/>
  <c r="C25991" i="14"/>
  <c r="C25990" i="14"/>
  <c r="C25989" i="14"/>
  <c r="C25988" i="14"/>
  <c r="C25987" i="14"/>
  <c r="C25986" i="14"/>
  <c r="C25985" i="14"/>
  <c r="C25984" i="14"/>
  <c r="C25983" i="14"/>
  <c r="C25982" i="14"/>
  <c r="C25981" i="14"/>
  <c r="C25980" i="14"/>
  <c r="C25979" i="14"/>
  <c r="C25978" i="14"/>
  <c r="C25977" i="14"/>
  <c r="C25976" i="14"/>
  <c r="C25975" i="14"/>
  <c r="C25974" i="14"/>
  <c r="C25973" i="14"/>
  <c r="C25972" i="14"/>
  <c r="C25971" i="14"/>
  <c r="C25970" i="14"/>
  <c r="C25969" i="14"/>
  <c r="C25968" i="14"/>
  <c r="C25967" i="14"/>
  <c r="C25966" i="14"/>
  <c r="C25965" i="14"/>
  <c r="C25964" i="14"/>
  <c r="C25963" i="14"/>
  <c r="C25962" i="14"/>
  <c r="C25961" i="14"/>
  <c r="C25960" i="14"/>
  <c r="C25959" i="14"/>
  <c r="C25958" i="14"/>
  <c r="C25957" i="14"/>
  <c r="C25956" i="14"/>
  <c r="C25955" i="14"/>
  <c r="C25954" i="14"/>
  <c r="C25953" i="14"/>
  <c r="C25952" i="14"/>
  <c r="C25951" i="14"/>
  <c r="C25950" i="14"/>
  <c r="C25949" i="14"/>
  <c r="C25948" i="14"/>
  <c r="C25947" i="14"/>
  <c r="C25946" i="14"/>
  <c r="C25945" i="14"/>
  <c r="C25944" i="14"/>
  <c r="C25943" i="14"/>
  <c r="C25942" i="14"/>
  <c r="C25941" i="14"/>
  <c r="C25940" i="14"/>
  <c r="C25939" i="14"/>
  <c r="C25938" i="14"/>
  <c r="C25937" i="14"/>
  <c r="C25936" i="14"/>
  <c r="C25935" i="14"/>
  <c r="C25934" i="14"/>
  <c r="C25933" i="14"/>
  <c r="C25932" i="14"/>
  <c r="C25931" i="14"/>
  <c r="C25930" i="14"/>
  <c r="C25929" i="14"/>
  <c r="C25928" i="14"/>
  <c r="C25927" i="14"/>
  <c r="C25926" i="14"/>
  <c r="C25925" i="14"/>
  <c r="C25924" i="14"/>
  <c r="C25923" i="14"/>
  <c r="C25922" i="14"/>
  <c r="C25921" i="14"/>
  <c r="C25920" i="14"/>
  <c r="C25919" i="14"/>
  <c r="C25918" i="14"/>
  <c r="C25917" i="14"/>
  <c r="C25916" i="14"/>
  <c r="C25915" i="14"/>
  <c r="C25914" i="14"/>
  <c r="C25913" i="14"/>
  <c r="C25912" i="14"/>
  <c r="C25911" i="14"/>
  <c r="C25910" i="14"/>
  <c r="C25909" i="14"/>
  <c r="C25908" i="14"/>
  <c r="C25907" i="14"/>
  <c r="C25906" i="14"/>
  <c r="C25905" i="14"/>
  <c r="C25904" i="14"/>
  <c r="C25903" i="14"/>
  <c r="C25902" i="14"/>
  <c r="C25901" i="14"/>
  <c r="C25900" i="14"/>
  <c r="C25899" i="14"/>
  <c r="C25898" i="14"/>
  <c r="C25897" i="14"/>
  <c r="C25896" i="14"/>
  <c r="C25895" i="14"/>
  <c r="C25894" i="14"/>
  <c r="C25893" i="14"/>
  <c r="C25892" i="14"/>
  <c r="C25891" i="14"/>
  <c r="C25890" i="14"/>
  <c r="C25889" i="14"/>
  <c r="C25888" i="14"/>
  <c r="C25887" i="14"/>
  <c r="C25886" i="14"/>
  <c r="C25885" i="14"/>
  <c r="C25884" i="14"/>
  <c r="C25883" i="14"/>
  <c r="C25882" i="14"/>
  <c r="C25881" i="14"/>
  <c r="C25880" i="14"/>
  <c r="C25879" i="14"/>
  <c r="C25878" i="14"/>
  <c r="C25877" i="14"/>
  <c r="C25876" i="14"/>
  <c r="C25875" i="14"/>
  <c r="C25874" i="14"/>
  <c r="C25873" i="14"/>
  <c r="C25872" i="14"/>
  <c r="C25871" i="14"/>
  <c r="C25870" i="14"/>
  <c r="C25869" i="14"/>
  <c r="C25868" i="14"/>
  <c r="C25867" i="14"/>
  <c r="C25866" i="14"/>
  <c r="C25865" i="14"/>
  <c r="C25864" i="14"/>
  <c r="C25863" i="14"/>
  <c r="C25862" i="14"/>
  <c r="C25861" i="14"/>
  <c r="C25860" i="14"/>
  <c r="C25859" i="14"/>
  <c r="C25858" i="14"/>
  <c r="C25857" i="14"/>
  <c r="C25856" i="14"/>
  <c r="C25855" i="14"/>
  <c r="C25854" i="14"/>
  <c r="C25853" i="14"/>
  <c r="C25852" i="14"/>
  <c r="C25851" i="14"/>
  <c r="C25850" i="14"/>
  <c r="C25849" i="14"/>
  <c r="C25848" i="14"/>
  <c r="C25847" i="14"/>
  <c r="C25846" i="14"/>
  <c r="C25845" i="14"/>
  <c r="C25844" i="14"/>
  <c r="C25843" i="14"/>
  <c r="C25842" i="14"/>
  <c r="C25841" i="14"/>
  <c r="C25840" i="14"/>
  <c r="C25839" i="14"/>
  <c r="C25838" i="14"/>
  <c r="C25837" i="14"/>
  <c r="C25836" i="14"/>
  <c r="C25835" i="14"/>
  <c r="C25834" i="14"/>
  <c r="C25833" i="14"/>
  <c r="C25832" i="14"/>
  <c r="C25831" i="14"/>
  <c r="C25830" i="14"/>
  <c r="C25829" i="14"/>
  <c r="C25828" i="14"/>
  <c r="C25827" i="14"/>
  <c r="C25826" i="14"/>
  <c r="C25825" i="14"/>
  <c r="C25824" i="14"/>
  <c r="C25823" i="14"/>
  <c r="C25822" i="14"/>
  <c r="C25821" i="14"/>
  <c r="C25820" i="14"/>
  <c r="C25819" i="14"/>
  <c r="C25818" i="14"/>
  <c r="C25817" i="14"/>
  <c r="C25816" i="14"/>
  <c r="C25815" i="14"/>
  <c r="C25814" i="14"/>
  <c r="C25813" i="14"/>
  <c r="C25812" i="14"/>
  <c r="C25811" i="14"/>
  <c r="C25810" i="14"/>
  <c r="C25809" i="14"/>
  <c r="C25808" i="14"/>
  <c r="C25807" i="14"/>
  <c r="C25806" i="14"/>
  <c r="C25805" i="14"/>
  <c r="C25804" i="14"/>
  <c r="C25803" i="14"/>
  <c r="C25802" i="14"/>
  <c r="C25801" i="14"/>
  <c r="C25800" i="14"/>
  <c r="C25799" i="14"/>
  <c r="C25798" i="14"/>
  <c r="C25797" i="14"/>
  <c r="C25796" i="14"/>
  <c r="C25795" i="14"/>
  <c r="C25794" i="14"/>
  <c r="C25793" i="14"/>
  <c r="C25792" i="14"/>
  <c r="C25791" i="14"/>
  <c r="C25790" i="14"/>
  <c r="C25789" i="14"/>
  <c r="C25788" i="14"/>
  <c r="C25787" i="14"/>
  <c r="C25786" i="14"/>
  <c r="C25785" i="14"/>
  <c r="C25784" i="14"/>
  <c r="C25783" i="14"/>
  <c r="C25782" i="14"/>
  <c r="C25781" i="14"/>
  <c r="C25780" i="14"/>
  <c r="C25779" i="14"/>
  <c r="C25778" i="14"/>
  <c r="C25777" i="14"/>
  <c r="C25776" i="14"/>
  <c r="C25775" i="14"/>
  <c r="C25774" i="14"/>
  <c r="C25773" i="14"/>
  <c r="C25772" i="14"/>
  <c r="C25771" i="14"/>
  <c r="C25770" i="14"/>
  <c r="C25769" i="14"/>
  <c r="C25768" i="14"/>
  <c r="C25767" i="14"/>
  <c r="C25766" i="14"/>
  <c r="C25765" i="14"/>
  <c r="C25764" i="14"/>
  <c r="C25763" i="14"/>
  <c r="C25762" i="14"/>
  <c r="C25761" i="14"/>
  <c r="C25760" i="14"/>
  <c r="C25759" i="14"/>
  <c r="C25758" i="14"/>
  <c r="C25757" i="14"/>
  <c r="C25756" i="14"/>
  <c r="C25755" i="14"/>
  <c r="C25754" i="14"/>
  <c r="C25753" i="14"/>
  <c r="C25752" i="14"/>
  <c r="C25751" i="14"/>
  <c r="C25750" i="14"/>
  <c r="C25749" i="14"/>
  <c r="C25748" i="14"/>
  <c r="C25747" i="14"/>
  <c r="C25746" i="14"/>
  <c r="C25745" i="14"/>
  <c r="C25744" i="14"/>
  <c r="C25743" i="14"/>
  <c r="C25742" i="14"/>
  <c r="C25741" i="14"/>
  <c r="C25740" i="14"/>
  <c r="C25739" i="14"/>
  <c r="C25738" i="14"/>
  <c r="C25737" i="14"/>
  <c r="C25736" i="14"/>
  <c r="C25735" i="14"/>
  <c r="C25734" i="14"/>
  <c r="C25733" i="14"/>
  <c r="C25732" i="14"/>
  <c r="C25731" i="14"/>
  <c r="C25730" i="14"/>
  <c r="C25729" i="14"/>
  <c r="C25728" i="14"/>
  <c r="C25727" i="14"/>
  <c r="C25726" i="14"/>
  <c r="C25725" i="14"/>
  <c r="C25724" i="14"/>
  <c r="C25723" i="14"/>
  <c r="C25722" i="14"/>
  <c r="C25721" i="14"/>
  <c r="C25720" i="14"/>
  <c r="C25719" i="14"/>
  <c r="C25718" i="14"/>
  <c r="C25717" i="14"/>
  <c r="C25716" i="14"/>
  <c r="C25715" i="14"/>
  <c r="C25714" i="14"/>
  <c r="C25713" i="14"/>
  <c r="C25712" i="14"/>
  <c r="C25711" i="14"/>
  <c r="C25710" i="14"/>
  <c r="C25709" i="14"/>
  <c r="C25708" i="14"/>
  <c r="C25707" i="14"/>
  <c r="C25706" i="14"/>
  <c r="C25705" i="14"/>
  <c r="C25704" i="14"/>
  <c r="C25703" i="14"/>
  <c r="C25702" i="14"/>
  <c r="C25701" i="14"/>
  <c r="C25700" i="14"/>
  <c r="C25699" i="14"/>
  <c r="C25698" i="14"/>
  <c r="C25697" i="14"/>
  <c r="C25696" i="14"/>
  <c r="C25695" i="14"/>
  <c r="C25694" i="14"/>
  <c r="C25693" i="14"/>
  <c r="C25692" i="14"/>
  <c r="C25691" i="14"/>
  <c r="C25690" i="14"/>
  <c r="C25689" i="14"/>
  <c r="C25688" i="14"/>
  <c r="C25687" i="14"/>
  <c r="C25686" i="14"/>
  <c r="C25685" i="14"/>
  <c r="C25684" i="14"/>
  <c r="C25683" i="14"/>
  <c r="C25682" i="14"/>
  <c r="C25681" i="14"/>
  <c r="C25680" i="14"/>
  <c r="C25679" i="14"/>
  <c r="C25678" i="14"/>
  <c r="C25677" i="14"/>
  <c r="C25676" i="14"/>
  <c r="C25675" i="14"/>
  <c r="C25674" i="14"/>
  <c r="C25673" i="14"/>
  <c r="C25672" i="14"/>
  <c r="C25671" i="14"/>
  <c r="C25670" i="14"/>
  <c r="C25669" i="14"/>
  <c r="C25668" i="14"/>
  <c r="C25667" i="14"/>
  <c r="C25666" i="14"/>
  <c r="C25665" i="14"/>
  <c r="C25664" i="14"/>
  <c r="C25663" i="14"/>
  <c r="C25662" i="14"/>
  <c r="C25661" i="14"/>
  <c r="C25660" i="14"/>
  <c r="C25659" i="14"/>
  <c r="C25658" i="14"/>
  <c r="C25657" i="14"/>
  <c r="C25656" i="14"/>
  <c r="C25655" i="14"/>
  <c r="C25654" i="14"/>
  <c r="C25653" i="14"/>
  <c r="C25652" i="14"/>
  <c r="C25651" i="14"/>
  <c r="C25650" i="14"/>
  <c r="C25649" i="14"/>
  <c r="C25648" i="14"/>
  <c r="C25647" i="14"/>
  <c r="C25646" i="14"/>
  <c r="C25645" i="14"/>
  <c r="C25644" i="14"/>
  <c r="C25643" i="14"/>
  <c r="C25642" i="14"/>
  <c r="C25641" i="14"/>
  <c r="C25640" i="14"/>
  <c r="C25639" i="14"/>
  <c r="C25638" i="14"/>
  <c r="C25637" i="14"/>
  <c r="C25636" i="14"/>
  <c r="C25635" i="14"/>
  <c r="C25634" i="14"/>
  <c r="C25633" i="14"/>
  <c r="C25632" i="14"/>
  <c r="C25631" i="14"/>
  <c r="C25630" i="14"/>
  <c r="C25629" i="14"/>
  <c r="C25628" i="14"/>
  <c r="C25627" i="14"/>
  <c r="C25626" i="14"/>
  <c r="C25625" i="14"/>
  <c r="C25624" i="14"/>
  <c r="C25623" i="14"/>
  <c r="C25622" i="14"/>
  <c r="C25621" i="14"/>
  <c r="C25620" i="14"/>
  <c r="C25619" i="14"/>
  <c r="C25618" i="14"/>
  <c r="C25617" i="14"/>
  <c r="C25616" i="14"/>
  <c r="C25615" i="14"/>
  <c r="C25614" i="14"/>
  <c r="C25613" i="14"/>
  <c r="C25612" i="14"/>
  <c r="C25611" i="14"/>
  <c r="C25610" i="14"/>
  <c r="C25609" i="14"/>
  <c r="C25608" i="14"/>
  <c r="C25607" i="14"/>
  <c r="C25606" i="14"/>
  <c r="C25605" i="14"/>
  <c r="C25604" i="14"/>
  <c r="C25603" i="14"/>
  <c r="C25602" i="14"/>
  <c r="C25601" i="14"/>
  <c r="C25600" i="14"/>
  <c r="C25599" i="14"/>
  <c r="C25598" i="14"/>
  <c r="C25597" i="14"/>
  <c r="C25596" i="14"/>
  <c r="C25595" i="14"/>
  <c r="C25594" i="14"/>
  <c r="C25593" i="14"/>
  <c r="C25592" i="14"/>
  <c r="C25591" i="14"/>
  <c r="C25590" i="14"/>
  <c r="C25589" i="14"/>
  <c r="C25588" i="14"/>
  <c r="C25587" i="14"/>
  <c r="C25586" i="14"/>
  <c r="C25585" i="14"/>
  <c r="C25584" i="14"/>
  <c r="C25583" i="14"/>
  <c r="C25582" i="14"/>
  <c r="C25581" i="14"/>
  <c r="C25580" i="14"/>
  <c r="C25579" i="14"/>
  <c r="C25578" i="14"/>
  <c r="C25577" i="14"/>
  <c r="C25576" i="14"/>
  <c r="C25575" i="14"/>
  <c r="C25574" i="14"/>
  <c r="C25573" i="14"/>
  <c r="C25572" i="14"/>
  <c r="C25571" i="14"/>
  <c r="C25570" i="14"/>
  <c r="C25569" i="14"/>
  <c r="C25568" i="14"/>
  <c r="C25567" i="14"/>
  <c r="C25566" i="14"/>
  <c r="C25565" i="14"/>
  <c r="C25564" i="14"/>
  <c r="C25563" i="14"/>
  <c r="C25562" i="14"/>
  <c r="C25561" i="14"/>
  <c r="C25560" i="14"/>
  <c r="C25559" i="14"/>
  <c r="C25558" i="14"/>
  <c r="C25557" i="14"/>
  <c r="C25556" i="14"/>
  <c r="C25555" i="14"/>
  <c r="C25554" i="14"/>
  <c r="C25553" i="14"/>
  <c r="C25552" i="14"/>
  <c r="C25551" i="14"/>
  <c r="C25550" i="14"/>
  <c r="C25549" i="14"/>
  <c r="C25548" i="14"/>
  <c r="C25547" i="14"/>
  <c r="C25546" i="14"/>
  <c r="C25545" i="14"/>
  <c r="C25544" i="14"/>
  <c r="C25543" i="14"/>
  <c r="C25542" i="14"/>
  <c r="C25541" i="14"/>
  <c r="C25540" i="14"/>
  <c r="C25539" i="14"/>
  <c r="C25538" i="14"/>
  <c r="C25537" i="14"/>
  <c r="C25536" i="14"/>
  <c r="C25535" i="14"/>
  <c r="C25534" i="14"/>
  <c r="C25533" i="14"/>
  <c r="C25532" i="14"/>
  <c r="C25531" i="14"/>
  <c r="C25530" i="14"/>
  <c r="C25529" i="14"/>
  <c r="C25528" i="14"/>
  <c r="C25527" i="14"/>
  <c r="C25526" i="14"/>
  <c r="C25525" i="14"/>
  <c r="C25524" i="14"/>
  <c r="C25523" i="14"/>
  <c r="C25522" i="14"/>
  <c r="C25521" i="14"/>
  <c r="C25520" i="14"/>
  <c r="C25519" i="14"/>
  <c r="C25518" i="14"/>
  <c r="C25517" i="14"/>
  <c r="C25516" i="14"/>
  <c r="C25515" i="14"/>
  <c r="C25514" i="14"/>
  <c r="C25513" i="14"/>
  <c r="C25512" i="14"/>
  <c r="C25511" i="14"/>
  <c r="C25510" i="14"/>
  <c r="C25509" i="14"/>
  <c r="C25508" i="14"/>
  <c r="C25507" i="14"/>
  <c r="C25506" i="14"/>
  <c r="C25505" i="14"/>
  <c r="C25504" i="14"/>
  <c r="C25503" i="14"/>
  <c r="C25502" i="14"/>
  <c r="C25501" i="14"/>
  <c r="C25500" i="14"/>
  <c r="C25499" i="14"/>
  <c r="C25498" i="14"/>
  <c r="C25497" i="14"/>
  <c r="C25496" i="14"/>
  <c r="C25495" i="14"/>
  <c r="C25494" i="14"/>
  <c r="C25493" i="14"/>
  <c r="C25492" i="14"/>
  <c r="C25491" i="14"/>
  <c r="C25490" i="14"/>
  <c r="C25489" i="14"/>
  <c r="C25488" i="14"/>
  <c r="C25487" i="14"/>
  <c r="C25486" i="14"/>
  <c r="C25485" i="14"/>
  <c r="C25484" i="14"/>
  <c r="C25483" i="14"/>
  <c r="C25482" i="14"/>
  <c r="C25481" i="14"/>
  <c r="C25480" i="14"/>
  <c r="C25479" i="14"/>
  <c r="C25478" i="14"/>
  <c r="C25477" i="14"/>
  <c r="C25476" i="14"/>
  <c r="C25475" i="14"/>
  <c r="C25474" i="14"/>
  <c r="C25473" i="14"/>
  <c r="C25472" i="14"/>
  <c r="C25471" i="14"/>
  <c r="C25470" i="14"/>
  <c r="C25469" i="14"/>
  <c r="C25468" i="14"/>
  <c r="C25467" i="14"/>
  <c r="C25466" i="14"/>
  <c r="C25465" i="14"/>
  <c r="C25464" i="14"/>
  <c r="C25463" i="14"/>
  <c r="C25462" i="14"/>
  <c r="C25461" i="14"/>
  <c r="C25460" i="14"/>
  <c r="C25459" i="14"/>
  <c r="C25458" i="14"/>
  <c r="C25457" i="14"/>
  <c r="C25456" i="14"/>
  <c r="C25455" i="14"/>
  <c r="C25454" i="14"/>
  <c r="C25453" i="14"/>
  <c r="C25452" i="14"/>
  <c r="C25451" i="14"/>
  <c r="C25450" i="14"/>
  <c r="C25449" i="14"/>
  <c r="C25448" i="14"/>
  <c r="C25447" i="14"/>
  <c r="C25446" i="14"/>
  <c r="C25445" i="14"/>
  <c r="C25444" i="14"/>
  <c r="C25443" i="14"/>
  <c r="C25442" i="14"/>
  <c r="C25441" i="14"/>
  <c r="C25440" i="14"/>
  <c r="C25439" i="14"/>
  <c r="C25438" i="14"/>
  <c r="C25437" i="14"/>
  <c r="C25436" i="14"/>
  <c r="C25435" i="14"/>
  <c r="C25434" i="14"/>
  <c r="C25433" i="14"/>
  <c r="C25432" i="14"/>
  <c r="C25431" i="14"/>
  <c r="C25430" i="14"/>
  <c r="C25429" i="14"/>
  <c r="C25428" i="14"/>
  <c r="C25427" i="14"/>
  <c r="C25426" i="14"/>
  <c r="C25425" i="14"/>
  <c r="C25424" i="14"/>
  <c r="C25423" i="14"/>
  <c r="C25422" i="14"/>
  <c r="C25421" i="14"/>
  <c r="C25420" i="14"/>
  <c r="C25419" i="14"/>
  <c r="C25418" i="14"/>
  <c r="C25417" i="14"/>
  <c r="C25416" i="14"/>
  <c r="C25415" i="14"/>
  <c r="C25414" i="14"/>
  <c r="C25413" i="14"/>
  <c r="C25412" i="14"/>
  <c r="C25411" i="14"/>
  <c r="C25410" i="14"/>
  <c r="C25409" i="14"/>
  <c r="C25408" i="14"/>
  <c r="C25407" i="14"/>
  <c r="C25406" i="14"/>
  <c r="C25405" i="14"/>
  <c r="C25404" i="14"/>
  <c r="C25403" i="14"/>
  <c r="C25402" i="14"/>
  <c r="C25401" i="14"/>
  <c r="C25400" i="14"/>
  <c r="C25399" i="14"/>
  <c r="C25398" i="14"/>
  <c r="C25397" i="14"/>
  <c r="C25396" i="14"/>
  <c r="C25395" i="14"/>
  <c r="C25394" i="14"/>
  <c r="C25393" i="14"/>
  <c r="C25392" i="14"/>
  <c r="C25391" i="14"/>
  <c r="C25390" i="14"/>
  <c r="C25389" i="14"/>
  <c r="C25388" i="14"/>
  <c r="C25387" i="14"/>
  <c r="C25386" i="14"/>
  <c r="C25385" i="14"/>
  <c r="C25384" i="14"/>
  <c r="C25383" i="14"/>
  <c r="C25382" i="14"/>
  <c r="C25381" i="14"/>
  <c r="C25380" i="14"/>
  <c r="C25379" i="14"/>
  <c r="C25378" i="14"/>
  <c r="C25377" i="14"/>
  <c r="C25376" i="14"/>
  <c r="C25375" i="14"/>
  <c r="C25374" i="14"/>
  <c r="C25373" i="14"/>
  <c r="C25372" i="14"/>
  <c r="C25371" i="14"/>
  <c r="C25370" i="14"/>
  <c r="C25369" i="14"/>
  <c r="C25368" i="14"/>
  <c r="C25367" i="14"/>
  <c r="C25366" i="14"/>
  <c r="C25365" i="14"/>
  <c r="C25364" i="14"/>
  <c r="C25363" i="14"/>
  <c r="C25362" i="14"/>
  <c r="C25361" i="14"/>
  <c r="C25360" i="14"/>
  <c r="C25359" i="14"/>
  <c r="C25358" i="14"/>
  <c r="C25357" i="14"/>
  <c r="C25356" i="14"/>
  <c r="C25355" i="14"/>
  <c r="C25354" i="14"/>
  <c r="C25353" i="14"/>
  <c r="C25352" i="14"/>
  <c r="C25351" i="14"/>
  <c r="C25350" i="14"/>
  <c r="C25349" i="14"/>
  <c r="C25348" i="14"/>
  <c r="C25347" i="14"/>
  <c r="C25346" i="14"/>
  <c r="C25345" i="14"/>
  <c r="C25344" i="14"/>
  <c r="C25343" i="14"/>
  <c r="C25342" i="14"/>
  <c r="C25341" i="14"/>
  <c r="C25340" i="14"/>
  <c r="C25339" i="14"/>
  <c r="C25338" i="14"/>
  <c r="C25337" i="14"/>
  <c r="C25336" i="14"/>
  <c r="C25335" i="14"/>
  <c r="C25334" i="14"/>
  <c r="C25333" i="14"/>
  <c r="C25332" i="14"/>
  <c r="C25331" i="14"/>
  <c r="C25330" i="14"/>
  <c r="C25329" i="14"/>
  <c r="C25328" i="14"/>
  <c r="C25327" i="14"/>
  <c r="C25326" i="14"/>
  <c r="C25325" i="14"/>
  <c r="C25324" i="14"/>
  <c r="C25323" i="14"/>
  <c r="C25322" i="14"/>
  <c r="C25321" i="14"/>
  <c r="C25320" i="14"/>
  <c r="C25319" i="14"/>
  <c r="C25318" i="14"/>
  <c r="C25317" i="14"/>
  <c r="C25316" i="14"/>
  <c r="C25315" i="14"/>
  <c r="C25314" i="14"/>
  <c r="C25313" i="14"/>
  <c r="C25312" i="14"/>
  <c r="C25311" i="14"/>
  <c r="C25310" i="14"/>
  <c r="C25309" i="14"/>
  <c r="C25308" i="14"/>
  <c r="C25307" i="14"/>
  <c r="C25306" i="14"/>
  <c r="C25305" i="14"/>
  <c r="C25304" i="14"/>
  <c r="C25303" i="14"/>
  <c r="C25302" i="14"/>
  <c r="C25301" i="14"/>
  <c r="C25300" i="14"/>
  <c r="C25299" i="14"/>
  <c r="C25298" i="14"/>
  <c r="C25297" i="14"/>
  <c r="C25296" i="14"/>
  <c r="C25295" i="14"/>
  <c r="C25294" i="14"/>
  <c r="C25293" i="14"/>
  <c r="C25292" i="14"/>
  <c r="C25291" i="14"/>
  <c r="C25290" i="14"/>
  <c r="C25289" i="14"/>
  <c r="C25288" i="14"/>
  <c r="C25287" i="14"/>
  <c r="C25286" i="14"/>
  <c r="C25285" i="14"/>
  <c r="C25284" i="14"/>
  <c r="C25283" i="14"/>
  <c r="C25282" i="14"/>
  <c r="C25281" i="14"/>
  <c r="C25280" i="14"/>
  <c r="C25279" i="14"/>
  <c r="C25278" i="14"/>
  <c r="C25277" i="14"/>
  <c r="C25276" i="14"/>
  <c r="C25275" i="14"/>
  <c r="C25274" i="14"/>
  <c r="C25273" i="14"/>
  <c r="C25272" i="14"/>
  <c r="C25271" i="14"/>
  <c r="C25270" i="14"/>
  <c r="C25269" i="14"/>
  <c r="C25268" i="14"/>
  <c r="C25267" i="14"/>
  <c r="C25266" i="14"/>
  <c r="C25265" i="14"/>
  <c r="C25264" i="14"/>
  <c r="C25263" i="14"/>
  <c r="C25262" i="14"/>
  <c r="C25261" i="14"/>
  <c r="C25260" i="14"/>
  <c r="C25259" i="14"/>
  <c r="C25258" i="14"/>
  <c r="C25257" i="14"/>
  <c r="C25256" i="14"/>
  <c r="C25255" i="14"/>
  <c r="C25254" i="14"/>
  <c r="C25253" i="14"/>
  <c r="C25252" i="14"/>
  <c r="C25251" i="14"/>
  <c r="C25250" i="14"/>
  <c r="C25249" i="14"/>
  <c r="C25248" i="14"/>
  <c r="C25247" i="14"/>
  <c r="C25246" i="14"/>
  <c r="C25245" i="14"/>
  <c r="C25244" i="14"/>
  <c r="C25243" i="14"/>
  <c r="C25242" i="14"/>
  <c r="C25241" i="14"/>
  <c r="C25240" i="14"/>
  <c r="C25239" i="14"/>
  <c r="C25238" i="14"/>
  <c r="C25237" i="14"/>
  <c r="C25236" i="14"/>
  <c r="C25235" i="14"/>
  <c r="C25234" i="14"/>
  <c r="C25233" i="14"/>
  <c r="C25232" i="14"/>
  <c r="C25231" i="14"/>
  <c r="C25230" i="14"/>
  <c r="C25229" i="14"/>
  <c r="C25228" i="14"/>
  <c r="C25227" i="14"/>
  <c r="C25226" i="14"/>
  <c r="C25225" i="14"/>
  <c r="C25224" i="14"/>
  <c r="C25223" i="14"/>
  <c r="C25222" i="14"/>
  <c r="C25221" i="14"/>
  <c r="C25220" i="14"/>
  <c r="C25219" i="14"/>
  <c r="C25218" i="14"/>
  <c r="C25217" i="14"/>
  <c r="C25216" i="14"/>
  <c r="C25215" i="14"/>
  <c r="C25214" i="14"/>
  <c r="C25213" i="14"/>
  <c r="C25212" i="14"/>
  <c r="C25211" i="14"/>
  <c r="C25210" i="14"/>
  <c r="C25209" i="14"/>
  <c r="C25208" i="14"/>
  <c r="C25207" i="14"/>
  <c r="C25206" i="14"/>
  <c r="C25205" i="14"/>
  <c r="C25204" i="14"/>
  <c r="C25203" i="14"/>
  <c r="C25202" i="14"/>
  <c r="C25201" i="14"/>
  <c r="C25200" i="14"/>
  <c r="C25199" i="14"/>
  <c r="C25198" i="14"/>
  <c r="C25197" i="14"/>
  <c r="C25196" i="14"/>
  <c r="C25195" i="14"/>
  <c r="C25194" i="14"/>
  <c r="C25193" i="14"/>
  <c r="C25192" i="14"/>
  <c r="C25191" i="14"/>
  <c r="C25190" i="14"/>
  <c r="C25189" i="14"/>
  <c r="C25188" i="14"/>
  <c r="C25187" i="14"/>
  <c r="C25186" i="14"/>
  <c r="C25185" i="14"/>
  <c r="C25184" i="14"/>
  <c r="C25183" i="14"/>
  <c r="C25182" i="14"/>
  <c r="C25181" i="14"/>
  <c r="C25180" i="14"/>
  <c r="C25179" i="14"/>
  <c r="C25178" i="14"/>
  <c r="C25177" i="14"/>
  <c r="C25176" i="14"/>
  <c r="C25175" i="14"/>
  <c r="C25174" i="14"/>
  <c r="C25173" i="14"/>
  <c r="C25172" i="14"/>
  <c r="C25171" i="14"/>
  <c r="C25170" i="14"/>
  <c r="C25169" i="14"/>
  <c r="C25168" i="14"/>
  <c r="C25167" i="14"/>
  <c r="C25166" i="14"/>
  <c r="C25165" i="14"/>
  <c r="C25164" i="14"/>
  <c r="C25163" i="14"/>
  <c r="C25162" i="14"/>
  <c r="C25161" i="14"/>
  <c r="C25160" i="14"/>
  <c r="C25159" i="14"/>
  <c r="C25158" i="14"/>
  <c r="C25157" i="14"/>
  <c r="C25156" i="14"/>
  <c r="C25155" i="14"/>
  <c r="C25154" i="14"/>
  <c r="C25153" i="14"/>
  <c r="C25152" i="14"/>
  <c r="C25151" i="14"/>
  <c r="C25150" i="14"/>
  <c r="C25149" i="14"/>
  <c r="C25148" i="14"/>
  <c r="C25147" i="14"/>
  <c r="C25146" i="14"/>
  <c r="C25145" i="14"/>
  <c r="C25144" i="14"/>
  <c r="C25143" i="14"/>
  <c r="C25142" i="14"/>
  <c r="C25141" i="14"/>
  <c r="C25140" i="14"/>
  <c r="C25139" i="14"/>
  <c r="C25138" i="14"/>
  <c r="C25137" i="14"/>
  <c r="C25136" i="14"/>
  <c r="C25135" i="14"/>
  <c r="C25134" i="14"/>
  <c r="C25133" i="14"/>
  <c r="C25132" i="14"/>
  <c r="C25131" i="14"/>
  <c r="C25130" i="14"/>
  <c r="C25129" i="14"/>
  <c r="C25128" i="14"/>
  <c r="C25127" i="14"/>
  <c r="C25126" i="14"/>
  <c r="C25125" i="14"/>
  <c r="C25124" i="14"/>
  <c r="C25123" i="14"/>
  <c r="C25122" i="14"/>
  <c r="C25121" i="14"/>
  <c r="C25120" i="14"/>
  <c r="C25119" i="14"/>
  <c r="C25118" i="14"/>
  <c r="C25117" i="14"/>
  <c r="C25116" i="14"/>
  <c r="C25115" i="14"/>
  <c r="C25114" i="14"/>
  <c r="C25113" i="14"/>
  <c r="C25112" i="14"/>
  <c r="C25111" i="14"/>
  <c r="C25110" i="14"/>
  <c r="C25109" i="14"/>
  <c r="C25108" i="14"/>
  <c r="C25107" i="14"/>
  <c r="C25106" i="14"/>
  <c r="C25105" i="14"/>
  <c r="C25104" i="14"/>
  <c r="C25103" i="14"/>
  <c r="C25102" i="14"/>
  <c r="C25101" i="14"/>
  <c r="C25100" i="14"/>
  <c r="C25099" i="14"/>
  <c r="C25098" i="14"/>
  <c r="C25097" i="14"/>
  <c r="C25096" i="14"/>
  <c r="C25095" i="14"/>
  <c r="C25094" i="14"/>
  <c r="C25093" i="14"/>
  <c r="C25092" i="14"/>
  <c r="C25091" i="14"/>
  <c r="C25090" i="14"/>
  <c r="C25089" i="14"/>
  <c r="C25088" i="14"/>
  <c r="C25087" i="14"/>
  <c r="C25086" i="14"/>
  <c r="C25085" i="14"/>
  <c r="C25084" i="14"/>
  <c r="C25083" i="14"/>
  <c r="C25082" i="14"/>
  <c r="C25081" i="14"/>
  <c r="C25080" i="14"/>
  <c r="C25079" i="14"/>
  <c r="C25078" i="14"/>
  <c r="C25077" i="14"/>
  <c r="C25076" i="14"/>
  <c r="C25075" i="14"/>
  <c r="C25074" i="14"/>
  <c r="C25073" i="14"/>
  <c r="C25072" i="14"/>
  <c r="C25071" i="14"/>
  <c r="C25070" i="14"/>
  <c r="C25069" i="14"/>
  <c r="C25068" i="14"/>
  <c r="C25067" i="14"/>
  <c r="C25066" i="14"/>
  <c r="C25065" i="14"/>
  <c r="C25064" i="14"/>
  <c r="C25063" i="14"/>
  <c r="C25062" i="14"/>
  <c r="C25061" i="14"/>
  <c r="C25060" i="14"/>
  <c r="C25059" i="14"/>
  <c r="C25058" i="14"/>
  <c r="C25057" i="14"/>
  <c r="C25056" i="14"/>
  <c r="C25055" i="14"/>
  <c r="C25054" i="14"/>
  <c r="C25053" i="14"/>
  <c r="C25052" i="14"/>
  <c r="C25051" i="14"/>
  <c r="C25050" i="14"/>
  <c r="C25049" i="14"/>
  <c r="C25048" i="14"/>
  <c r="C25047" i="14"/>
  <c r="C25046" i="14"/>
  <c r="C25045" i="14"/>
  <c r="C25044" i="14"/>
  <c r="C25043" i="14"/>
  <c r="C25042" i="14"/>
  <c r="C25041" i="14"/>
  <c r="C25040" i="14"/>
  <c r="C25039" i="14"/>
  <c r="C25038" i="14"/>
  <c r="C25037" i="14"/>
  <c r="C25036" i="14"/>
  <c r="C25035" i="14"/>
  <c r="C25034" i="14"/>
  <c r="C25033" i="14"/>
  <c r="C25032" i="14"/>
  <c r="C25031" i="14"/>
  <c r="C25030" i="14"/>
  <c r="C25029" i="14"/>
  <c r="C25028" i="14"/>
  <c r="C25027" i="14"/>
  <c r="C25026" i="14"/>
  <c r="C25025" i="14"/>
  <c r="C25024" i="14"/>
  <c r="C25023" i="14"/>
  <c r="C25022" i="14"/>
  <c r="C25021" i="14"/>
  <c r="C25020" i="14"/>
  <c r="C25019" i="14"/>
  <c r="C25018" i="14"/>
  <c r="C25017" i="14"/>
  <c r="C25016" i="14"/>
  <c r="C25015" i="14"/>
  <c r="C25014" i="14"/>
  <c r="C25013" i="14"/>
  <c r="C25012" i="14"/>
  <c r="C25011" i="14"/>
  <c r="C25010" i="14"/>
  <c r="C25009" i="14"/>
  <c r="C25008" i="14"/>
  <c r="C25007" i="14"/>
  <c r="C25006" i="14"/>
  <c r="C25005" i="14"/>
  <c r="C25004" i="14"/>
  <c r="C25003" i="14"/>
  <c r="C25002" i="14"/>
  <c r="C25001" i="14"/>
  <c r="C25000" i="14"/>
  <c r="C24999" i="14"/>
  <c r="C24998" i="14"/>
  <c r="C24997" i="14"/>
  <c r="C24996" i="14"/>
  <c r="C24995" i="14"/>
  <c r="C24994" i="14"/>
  <c r="C24993" i="14"/>
  <c r="C24992" i="14"/>
  <c r="C24991" i="14"/>
  <c r="C24990" i="14"/>
  <c r="C24989" i="14"/>
  <c r="C24988" i="14"/>
  <c r="C24987" i="14"/>
  <c r="C24986" i="14"/>
  <c r="C24985" i="14"/>
  <c r="C24984" i="14"/>
  <c r="C24983" i="14"/>
  <c r="C24982" i="14"/>
  <c r="C24981" i="14"/>
  <c r="C24980" i="14"/>
  <c r="C24979" i="14"/>
  <c r="C24978" i="14"/>
  <c r="C24977" i="14"/>
  <c r="C24976" i="14"/>
  <c r="C24975" i="14"/>
  <c r="C24974" i="14"/>
  <c r="C24973" i="14"/>
  <c r="C24972" i="14"/>
  <c r="C24971" i="14"/>
  <c r="C24970" i="14"/>
  <c r="C24969" i="14"/>
  <c r="C24968" i="14"/>
  <c r="C24967" i="14"/>
  <c r="C24966" i="14"/>
  <c r="C24965" i="14"/>
  <c r="C24964" i="14"/>
  <c r="C24963" i="14"/>
  <c r="C24962" i="14"/>
  <c r="C24961" i="14"/>
  <c r="C24960" i="14"/>
  <c r="C24959" i="14"/>
  <c r="C24958" i="14"/>
  <c r="C24957" i="14"/>
  <c r="C24956" i="14"/>
  <c r="C24955" i="14"/>
  <c r="C24954" i="14"/>
  <c r="C24953" i="14"/>
  <c r="C24952" i="14"/>
  <c r="C24951" i="14"/>
  <c r="C24950" i="14"/>
  <c r="C24949" i="14"/>
  <c r="C24948" i="14"/>
  <c r="C24947" i="14"/>
  <c r="C24946" i="14"/>
  <c r="C24945" i="14"/>
  <c r="C24944" i="14"/>
  <c r="C24943" i="14"/>
  <c r="C24942" i="14"/>
  <c r="C24941" i="14"/>
  <c r="C24940" i="14"/>
  <c r="C24939" i="14"/>
  <c r="C24938" i="14"/>
  <c r="C24937" i="14"/>
  <c r="C24936" i="14"/>
  <c r="C24935" i="14"/>
  <c r="C24934" i="14"/>
  <c r="C24933" i="14"/>
  <c r="C24932" i="14"/>
  <c r="C24931" i="14"/>
  <c r="C24930" i="14"/>
  <c r="C24929" i="14"/>
  <c r="C24928" i="14"/>
  <c r="C24927" i="14"/>
  <c r="C24926" i="14"/>
  <c r="C24925" i="14"/>
  <c r="C24924" i="14"/>
  <c r="C24923" i="14"/>
  <c r="C24922" i="14"/>
  <c r="C24921" i="14"/>
  <c r="C24920" i="14"/>
  <c r="C24919" i="14"/>
  <c r="C24918" i="14"/>
  <c r="C24917" i="14"/>
  <c r="C24916" i="14"/>
  <c r="C24915" i="14"/>
  <c r="C24914" i="14"/>
  <c r="C24913" i="14"/>
  <c r="C24912" i="14"/>
  <c r="C24911" i="14"/>
  <c r="C24910" i="14"/>
  <c r="C24909" i="14"/>
  <c r="C24908" i="14"/>
  <c r="C24907" i="14"/>
  <c r="C24906" i="14"/>
  <c r="C24905" i="14"/>
  <c r="C24904" i="14"/>
  <c r="C24903" i="14"/>
  <c r="C24902" i="14"/>
  <c r="C24901" i="14"/>
  <c r="C24900" i="14"/>
  <c r="C24899" i="14"/>
  <c r="C24898" i="14"/>
  <c r="C24897" i="14"/>
  <c r="C24896" i="14"/>
  <c r="C24895" i="14"/>
  <c r="C24894" i="14"/>
  <c r="C24893" i="14"/>
  <c r="C24892" i="14"/>
  <c r="C24891" i="14"/>
  <c r="C24890" i="14"/>
  <c r="C24889" i="14"/>
  <c r="C24888" i="14"/>
  <c r="C24887" i="14"/>
  <c r="C24886" i="14"/>
  <c r="C24885" i="14"/>
  <c r="C24884" i="14"/>
  <c r="C24883" i="14"/>
  <c r="C24882" i="14"/>
  <c r="C24881" i="14"/>
  <c r="C24880" i="14"/>
  <c r="C24879" i="14"/>
  <c r="C24878" i="14"/>
  <c r="C24877" i="14"/>
  <c r="C24876" i="14"/>
  <c r="C24875" i="14"/>
  <c r="C24874" i="14"/>
  <c r="C24873" i="14"/>
  <c r="C24872" i="14"/>
  <c r="C24871" i="14"/>
  <c r="C24870" i="14"/>
  <c r="C24869" i="14"/>
  <c r="C24868" i="14"/>
  <c r="C24867" i="14"/>
  <c r="C24866" i="14"/>
  <c r="C24865" i="14"/>
  <c r="C24864" i="14"/>
  <c r="C24863" i="14"/>
  <c r="C24862" i="14"/>
  <c r="C24861" i="14"/>
  <c r="C24860" i="14"/>
  <c r="C24859" i="14"/>
  <c r="C24858" i="14"/>
  <c r="C24857" i="14"/>
  <c r="C24856" i="14"/>
  <c r="C24855" i="14"/>
  <c r="C24854" i="14"/>
  <c r="C24853" i="14"/>
  <c r="C24852" i="14"/>
  <c r="C24851" i="14"/>
  <c r="C24850" i="14"/>
  <c r="C24849" i="14"/>
  <c r="C24848" i="14"/>
  <c r="C24847" i="14"/>
  <c r="C24846" i="14"/>
  <c r="C24845" i="14"/>
  <c r="C24844" i="14"/>
  <c r="C24843" i="14"/>
  <c r="C24842" i="14"/>
  <c r="C24841" i="14"/>
  <c r="C24840" i="14"/>
  <c r="C24839" i="14"/>
  <c r="C24838" i="14"/>
  <c r="C24837" i="14"/>
  <c r="C24836" i="14"/>
  <c r="C24835" i="14"/>
  <c r="C24834" i="14"/>
  <c r="C24833" i="14"/>
  <c r="C24832" i="14"/>
  <c r="C24831" i="14"/>
  <c r="C24830" i="14"/>
  <c r="C24829" i="14"/>
  <c r="C24828" i="14"/>
  <c r="C24827" i="14"/>
  <c r="C24826" i="14"/>
  <c r="C24825" i="14"/>
  <c r="C24824" i="14"/>
  <c r="C24823" i="14"/>
  <c r="C24822" i="14"/>
  <c r="C24821" i="14"/>
  <c r="C24820" i="14"/>
  <c r="C24819" i="14"/>
  <c r="C24818" i="14"/>
  <c r="C24817" i="14"/>
  <c r="C24816" i="14"/>
  <c r="C24815" i="14"/>
  <c r="C24814" i="14"/>
  <c r="C24813" i="14"/>
  <c r="C24812" i="14"/>
  <c r="C24811" i="14"/>
  <c r="C24810" i="14"/>
  <c r="C24809" i="14"/>
  <c r="C24808" i="14"/>
  <c r="C24807" i="14"/>
  <c r="C24806" i="14"/>
  <c r="C24805" i="14"/>
  <c r="C24804" i="14"/>
  <c r="C24803" i="14"/>
  <c r="C24802" i="14"/>
  <c r="C24801" i="14"/>
  <c r="C24800" i="14"/>
  <c r="C24799" i="14"/>
  <c r="C24798" i="14"/>
  <c r="C24797" i="14"/>
  <c r="C24796" i="14"/>
  <c r="C24795" i="14"/>
  <c r="C24794" i="14"/>
  <c r="C24793" i="14"/>
  <c r="C24792" i="14"/>
  <c r="C24791" i="14"/>
  <c r="C24790" i="14"/>
  <c r="C24789" i="14"/>
  <c r="C24788" i="14"/>
  <c r="C24787" i="14"/>
  <c r="C24786" i="14"/>
  <c r="C24785" i="14"/>
  <c r="C24784" i="14"/>
  <c r="C24783" i="14"/>
  <c r="C24782" i="14"/>
  <c r="C24781" i="14"/>
  <c r="C24780" i="14"/>
  <c r="C24779" i="14"/>
  <c r="C24778" i="14"/>
  <c r="C24777" i="14"/>
  <c r="C24776" i="14"/>
  <c r="C24775" i="14"/>
  <c r="C24774" i="14"/>
  <c r="C24773" i="14"/>
  <c r="C24772" i="14"/>
  <c r="C24771" i="14"/>
  <c r="C24770" i="14"/>
  <c r="C24769" i="14"/>
  <c r="C24768" i="14"/>
  <c r="C24767" i="14"/>
  <c r="C24766" i="14"/>
  <c r="C24765" i="14"/>
  <c r="C24764" i="14"/>
  <c r="C24763" i="14"/>
  <c r="C24762" i="14"/>
  <c r="C24761" i="14"/>
  <c r="C24760" i="14"/>
  <c r="C24759" i="14"/>
  <c r="C24758" i="14"/>
  <c r="C24757" i="14"/>
  <c r="C24756" i="14"/>
  <c r="C24755" i="14"/>
  <c r="C24754" i="14"/>
  <c r="C24753" i="14"/>
  <c r="C24752" i="14"/>
  <c r="C24751" i="14"/>
  <c r="C24750" i="14"/>
  <c r="C24749" i="14"/>
  <c r="C24748" i="14"/>
  <c r="C24747" i="14"/>
  <c r="C24746" i="14"/>
  <c r="C24745" i="14"/>
  <c r="C24744" i="14"/>
  <c r="C24743" i="14"/>
  <c r="C24742" i="14"/>
  <c r="C24741" i="14"/>
  <c r="C24740" i="14"/>
  <c r="C24739" i="14"/>
  <c r="C24738" i="14"/>
  <c r="C24737" i="14"/>
  <c r="C24736" i="14"/>
  <c r="C24735" i="14"/>
  <c r="C24734" i="14"/>
  <c r="C24733" i="14"/>
  <c r="C24732" i="14"/>
  <c r="C24731" i="14"/>
  <c r="C24730" i="14"/>
  <c r="C24729" i="14"/>
  <c r="C24728" i="14"/>
  <c r="C24727" i="14"/>
  <c r="C24726" i="14"/>
  <c r="C24725" i="14"/>
  <c r="C24724" i="14"/>
  <c r="C24723" i="14"/>
  <c r="C24722" i="14"/>
  <c r="C24721" i="14"/>
  <c r="C24720" i="14"/>
  <c r="C24719" i="14"/>
  <c r="C24718" i="14"/>
  <c r="C24717" i="14"/>
  <c r="C24716" i="14"/>
  <c r="C24715" i="14"/>
  <c r="C24714" i="14"/>
  <c r="C24713" i="14"/>
  <c r="C24712" i="14"/>
  <c r="C24711" i="14"/>
  <c r="C24710" i="14"/>
  <c r="C24709" i="14"/>
  <c r="C24708" i="14"/>
  <c r="C24707" i="14"/>
  <c r="C24706" i="14"/>
  <c r="C24705" i="14"/>
  <c r="C24704" i="14"/>
  <c r="C24703" i="14"/>
  <c r="C24702" i="14"/>
  <c r="C24701" i="14"/>
  <c r="C24700" i="14"/>
  <c r="C24699" i="14"/>
  <c r="C24698" i="14"/>
  <c r="C24697" i="14"/>
  <c r="C24696" i="14"/>
  <c r="C24695" i="14"/>
  <c r="C24694" i="14"/>
  <c r="C24693" i="14"/>
  <c r="C24692" i="14"/>
  <c r="C24691" i="14"/>
  <c r="C24690" i="14"/>
  <c r="C24689" i="14"/>
  <c r="C24688" i="14"/>
  <c r="C24687" i="14"/>
  <c r="C24686" i="14"/>
  <c r="C24685" i="14"/>
  <c r="C24684" i="14"/>
  <c r="C24683" i="14"/>
  <c r="C24682" i="14"/>
  <c r="C24681" i="14"/>
  <c r="C24680" i="14"/>
  <c r="C24679" i="14"/>
  <c r="C24678" i="14"/>
  <c r="C24677" i="14"/>
  <c r="C24676" i="14"/>
  <c r="C24675" i="14"/>
  <c r="C24674" i="14"/>
  <c r="C24673" i="14"/>
  <c r="C24672" i="14"/>
  <c r="C24671" i="14"/>
  <c r="C24670" i="14"/>
  <c r="C24669" i="14"/>
  <c r="C24668" i="14"/>
  <c r="C24667" i="14"/>
  <c r="C24666" i="14"/>
  <c r="C24665" i="14"/>
  <c r="C24664" i="14"/>
  <c r="C24663" i="14"/>
  <c r="C24662" i="14"/>
  <c r="C24661" i="14"/>
  <c r="C24660" i="14"/>
  <c r="C24659" i="14"/>
  <c r="C24658" i="14"/>
  <c r="C24657" i="14"/>
  <c r="C24656" i="14"/>
  <c r="C24655" i="14"/>
  <c r="C24654" i="14"/>
  <c r="C24653" i="14"/>
  <c r="C24652" i="14"/>
  <c r="C24651" i="14"/>
  <c r="C24650" i="14"/>
  <c r="C24649" i="14"/>
  <c r="C24648" i="14"/>
  <c r="C24647" i="14"/>
  <c r="C24646" i="14"/>
  <c r="C24645" i="14"/>
  <c r="C24644" i="14"/>
  <c r="C24643" i="14"/>
  <c r="C24642" i="14"/>
  <c r="C24641" i="14"/>
  <c r="C24640" i="14"/>
  <c r="C24639" i="14"/>
  <c r="C24638" i="14"/>
  <c r="C24637" i="14"/>
  <c r="C24636" i="14"/>
  <c r="C24635" i="14"/>
  <c r="C24634" i="14"/>
  <c r="C24633" i="14"/>
  <c r="C24632" i="14"/>
  <c r="C24631" i="14"/>
  <c r="C24630" i="14"/>
  <c r="C24629" i="14"/>
  <c r="C24628" i="14"/>
  <c r="C24627" i="14"/>
  <c r="C24626" i="14"/>
  <c r="C24625" i="14"/>
  <c r="C24624" i="14"/>
  <c r="C24623" i="14"/>
  <c r="C24622" i="14"/>
  <c r="C24621" i="14"/>
  <c r="C24620" i="14"/>
  <c r="C24619" i="14"/>
  <c r="C24618" i="14"/>
  <c r="C24617" i="14"/>
  <c r="C24616" i="14"/>
  <c r="C24615" i="14"/>
  <c r="C24614" i="14"/>
  <c r="C24613" i="14"/>
  <c r="C24612" i="14"/>
  <c r="C24611" i="14"/>
  <c r="C24610" i="14"/>
  <c r="C24609" i="14"/>
  <c r="C24608" i="14"/>
  <c r="C24607" i="14"/>
  <c r="C24606" i="14"/>
  <c r="C24605" i="14"/>
  <c r="C24604" i="14"/>
  <c r="C24603" i="14"/>
  <c r="C24602" i="14"/>
  <c r="C24601" i="14"/>
  <c r="C24600" i="14"/>
  <c r="C24599" i="14"/>
  <c r="C24598" i="14"/>
  <c r="C24597" i="14"/>
  <c r="C24596" i="14"/>
  <c r="C24595" i="14"/>
  <c r="C24594" i="14"/>
  <c r="C24593" i="14"/>
  <c r="C24592" i="14"/>
  <c r="C24591" i="14"/>
  <c r="C24590" i="14"/>
  <c r="C24589" i="14"/>
  <c r="C24588" i="14"/>
  <c r="C24587" i="14"/>
  <c r="C24586" i="14"/>
  <c r="C24585" i="14"/>
  <c r="C24584" i="14"/>
  <c r="C24583" i="14"/>
  <c r="C24582" i="14"/>
  <c r="C24581" i="14"/>
  <c r="C24580" i="14"/>
  <c r="C24579" i="14"/>
  <c r="C24578" i="14"/>
  <c r="C24577" i="14"/>
  <c r="C24576" i="14"/>
  <c r="C24575" i="14"/>
  <c r="C24574" i="14"/>
  <c r="C24573" i="14"/>
  <c r="C24572" i="14"/>
  <c r="C24571" i="14"/>
  <c r="C24570" i="14"/>
  <c r="C24569" i="14"/>
  <c r="C24568" i="14"/>
  <c r="C24567" i="14"/>
  <c r="C24566" i="14"/>
  <c r="C24565" i="14"/>
  <c r="C24564" i="14"/>
  <c r="C24563" i="14"/>
  <c r="C24562" i="14"/>
  <c r="C24561" i="14"/>
  <c r="C24560" i="14"/>
  <c r="C24559" i="14"/>
  <c r="C24558" i="14"/>
  <c r="C24557" i="14"/>
  <c r="C24556" i="14"/>
  <c r="C24555" i="14"/>
  <c r="C24554" i="14"/>
  <c r="C24553" i="14"/>
  <c r="C24552" i="14"/>
  <c r="C24551" i="14"/>
  <c r="C24550" i="14"/>
  <c r="C24549" i="14"/>
  <c r="C24548" i="14"/>
  <c r="C24547" i="14"/>
  <c r="C24546" i="14"/>
  <c r="C24545" i="14"/>
  <c r="C24544" i="14"/>
  <c r="C24543" i="14"/>
  <c r="C24542" i="14"/>
  <c r="C24541" i="14"/>
  <c r="C24540" i="14"/>
  <c r="C24539" i="14"/>
  <c r="C24538" i="14"/>
  <c r="C24537" i="14"/>
  <c r="C24536" i="14"/>
  <c r="C24535" i="14"/>
  <c r="C24534" i="14"/>
  <c r="C24533" i="14"/>
  <c r="C24532" i="14"/>
  <c r="C24531" i="14"/>
  <c r="C24530" i="14"/>
  <c r="C24529" i="14"/>
  <c r="C24528" i="14"/>
  <c r="C24527" i="14"/>
  <c r="C24526" i="14"/>
  <c r="C24525" i="14"/>
  <c r="C24524" i="14"/>
  <c r="C24523" i="14"/>
  <c r="C24522" i="14"/>
  <c r="C24521" i="14"/>
  <c r="C24520" i="14"/>
  <c r="C24519" i="14"/>
  <c r="C24518" i="14"/>
  <c r="C24517" i="14"/>
  <c r="C24516" i="14"/>
  <c r="C24515" i="14"/>
  <c r="C24514" i="14"/>
  <c r="C24513" i="14"/>
  <c r="C24512" i="14"/>
  <c r="C24511" i="14"/>
  <c r="C24510" i="14"/>
  <c r="C24509" i="14"/>
  <c r="C24508" i="14"/>
  <c r="C24507" i="14"/>
  <c r="C24506" i="14"/>
  <c r="C24505" i="14"/>
  <c r="C24504" i="14"/>
  <c r="C24503" i="14"/>
  <c r="C24502" i="14"/>
  <c r="C24501" i="14"/>
  <c r="C24500" i="14"/>
  <c r="C24499" i="14"/>
  <c r="C24498" i="14"/>
  <c r="C24497" i="14"/>
  <c r="C24496" i="14"/>
  <c r="C24495" i="14"/>
  <c r="C24494" i="14"/>
  <c r="C24493" i="14"/>
  <c r="C24492" i="14"/>
  <c r="C24491" i="14"/>
  <c r="C24490" i="14"/>
  <c r="C24489" i="14"/>
  <c r="C24488" i="14"/>
  <c r="C24487" i="14"/>
  <c r="C24486" i="14"/>
  <c r="C24485" i="14"/>
  <c r="C24484" i="14"/>
  <c r="C24483" i="14"/>
  <c r="C24482" i="14"/>
  <c r="C24481" i="14"/>
  <c r="C24480" i="14"/>
  <c r="C24479" i="14"/>
  <c r="C24478" i="14"/>
  <c r="C24477" i="14"/>
  <c r="C24476" i="14"/>
  <c r="C24475" i="14"/>
  <c r="C24474" i="14"/>
  <c r="C24473" i="14"/>
  <c r="C24472" i="14"/>
  <c r="C24471" i="14"/>
  <c r="C24470" i="14"/>
  <c r="C24469" i="14"/>
  <c r="C24468" i="14"/>
  <c r="C24467" i="14"/>
  <c r="C24466" i="14"/>
  <c r="C24465" i="14"/>
  <c r="C24464" i="14"/>
  <c r="C24463" i="14"/>
  <c r="C24462" i="14"/>
  <c r="C24461" i="14"/>
  <c r="C24460" i="14"/>
  <c r="C24459" i="14"/>
  <c r="C24458" i="14"/>
  <c r="C24457" i="14"/>
  <c r="C24456" i="14"/>
  <c r="C24455" i="14"/>
  <c r="C24454" i="14"/>
  <c r="C24453" i="14"/>
  <c r="C24452" i="14"/>
  <c r="C24451" i="14"/>
  <c r="C24450" i="14"/>
  <c r="C24449" i="14"/>
  <c r="C24448" i="14"/>
  <c r="C24447" i="14"/>
  <c r="C24446" i="14"/>
  <c r="C24445" i="14"/>
  <c r="C24444" i="14"/>
  <c r="C24443" i="14"/>
  <c r="C24442" i="14"/>
  <c r="C24441" i="14"/>
  <c r="C24440" i="14"/>
  <c r="C24439" i="14"/>
  <c r="C24438" i="14"/>
  <c r="C24437" i="14"/>
  <c r="C24436" i="14"/>
  <c r="C24435" i="14"/>
  <c r="C24434" i="14"/>
  <c r="C24433" i="14"/>
  <c r="C24432" i="14"/>
  <c r="C24431" i="14"/>
  <c r="C24430" i="14"/>
  <c r="C24429" i="14"/>
  <c r="C24428" i="14"/>
  <c r="C24427" i="14"/>
  <c r="C24426" i="14"/>
  <c r="C24425" i="14"/>
  <c r="C24424" i="14"/>
  <c r="C24423" i="14"/>
  <c r="C24422" i="14"/>
  <c r="C24421" i="14"/>
  <c r="C24420" i="14"/>
  <c r="C24419" i="14"/>
  <c r="C24418" i="14"/>
  <c r="C24417" i="14"/>
  <c r="C24416" i="14"/>
  <c r="C24415" i="14"/>
  <c r="C24414" i="14"/>
  <c r="C24413" i="14"/>
  <c r="C24412" i="14"/>
  <c r="C24411" i="14"/>
  <c r="C24410" i="14"/>
  <c r="C24409" i="14"/>
  <c r="C24408" i="14"/>
  <c r="C24407" i="14"/>
  <c r="C24406" i="14"/>
  <c r="C24405" i="14"/>
  <c r="C24404" i="14"/>
  <c r="C24403" i="14"/>
  <c r="C24402" i="14"/>
  <c r="C24401" i="14"/>
  <c r="C24400" i="14"/>
  <c r="C24399" i="14"/>
  <c r="C24398" i="14"/>
  <c r="C24397" i="14"/>
  <c r="C24396" i="14"/>
  <c r="C24395" i="14"/>
  <c r="C24394" i="14"/>
  <c r="C24393" i="14"/>
  <c r="C24392" i="14"/>
  <c r="C24391" i="14"/>
  <c r="C24390" i="14"/>
  <c r="C24389" i="14"/>
  <c r="C24388" i="14"/>
  <c r="C24387" i="14"/>
  <c r="C24386" i="14"/>
  <c r="C24385" i="14"/>
  <c r="C24384" i="14"/>
  <c r="C24383" i="14"/>
  <c r="C24382" i="14"/>
  <c r="C24381" i="14"/>
  <c r="C24380" i="14"/>
  <c r="C24379" i="14"/>
  <c r="C24378" i="14"/>
  <c r="C24377" i="14"/>
  <c r="C24376" i="14"/>
  <c r="C24375" i="14"/>
  <c r="C24374" i="14"/>
  <c r="C24373" i="14"/>
  <c r="C24372" i="14"/>
  <c r="C24371" i="14"/>
  <c r="C24370" i="14"/>
  <c r="C24369" i="14"/>
  <c r="C24368" i="14"/>
  <c r="C24367" i="14"/>
  <c r="C24366" i="14"/>
  <c r="C24365" i="14"/>
  <c r="C24364" i="14"/>
  <c r="C24363" i="14"/>
  <c r="C24362" i="14"/>
  <c r="C24361" i="14"/>
  <c r="C24360" i="14"/>
  <c r="C24359" i="14"/>
  <c r="C24358" i="14"/>
  <c r="C24357" i="14"/>
  <c r="C24356" i="14"/>
  <c r="C24355" i="14"/>
  <c r="C24354" i="14"/>
  <c r="C24353" i="14"/>
  <c r="C24352" i="14"/>
  <c r="C24351" i="14"/>
  <c r="C24350" i="14"/>
  <c r="C24349" i="14"/>
  <c r="C24348" i="14"/>
  <c r="C24347" i="14"/>
  <c r="C24346" i="14"/>
  <c r="C24345" i="14"/>
  <c r="C24344" i="14"/>
  <c r="C24343" i="14"/>
  <c r="C24342" i="14"/>
  <c r="C24341" i="14"/>
  <c r="C24340" i="14"/>
  <c r="C24339" i="14"/>
  <c r="C24338" i="14"/>
  <c r="C24337" i="14"/>
  <c r="C24336" i="14"/>
  <c r="C24335" i="14"/>
  <c r="C24334" i="14"/>
  <c r="C24333" i="14"/>
  <c r="C24332" i="14"/>
  <c r="C24331" i="14"/>
  <c r="C24330" i="14"/>
  <c r="C24329" i="14"/>
  <c r="C24328" i="14"/>
  <c r="C24327" i="14"/>
  <c r="C24326" i="14"/>
  <c r="C24325" i="14"/>
  <c r="C24324" i="14"/>
  <c r="C24323" i="14"/>
  <c r="C24322" i="14"/>
  <c r="C24321" i="14"/>
  <c r="C24320" i="14"/>
  <c r="C24319" i="14"/>
  <c r="C24318" i="14"/>
  <c r="C24317" i="14"/>
  <c r="C24316" i="14"/>
  <c r="C24315" i="14"/>
  <c r="C24314" i="14"/>
  <c r="C24313" i="14"/>
  <c r="C24312" i="14"/>
  <c r="C24311" i="14"/>
  <c r="C24310" i="14"/>
  <c r="C24309" i="14"/>
  <c r="C24308" i="14"/>
  <c r="C24307" i="14"/>
  <c r="C24306" i="14"/>
  <c r="C24305" i="14"/>
  <c r="C24304" i="14"/>
  <c r="C24303" i="14"/>
  <c r="C24302" i="14"/>
  <c r="C24301" i="14"/>
  <c r="C24300" i="14"/>
  <c r="C24299" i="14"/>
  <c r="C24298" i="14"/>
  <c r="C24297" i="14"/>
  <c r="C24296" i="14"/>
  <c r="C24295" i="14"/>
  <c r="C24294" i="14"/>
  <c r="C24293" i="14"/>
  <c r="C24292" i="14"/>
  <c r="C24291" i="14"/>
  <c r="C24290" i="14"/>
  <c r="C24289" i="14"/>
  <c r="C24288" i="14"/>
  <c r="C24287" i="14"/>
  <c r="C24286" i="14"/>
  <c r="C24285" i="14"/>
  <c r="C24284" i="14"/>
  <c r="C24283" i="14"/>
  <c r="C24282" i="14"/>
  <c r="C24281" i="14"/>
  <c r="C24280" i="14"/>
  <c r="C24279" i="14"/>
  <c r="C24278" i="14"/>
  <c r="C24277" i="14"/>
  <c r="C24276" i="14"/>
  <c r="C24275" i="14"/>
  <c r="C24274" i="14"/>
  <c r="C24273" i="14"/>
  <c r="C24272" i="14"/>
  <c r="C24271" i="14"/>
  <c r="C24270" i="14"/>
  <c r="C24269" i="14"/>
  <c r="C24268" i="14"/>
  <c r="C24267" i="14"/>
  <c r="C24266" i="14"/>
  <c r="C24265" i="14"/>
  <c r="C24264" i="14"/>
  <c r="C24263" i="14"/>
  <c r="C24262" i="14"/>
  <c r="C24261" i="14"/>
  <c r="C24260" i="14"/>
  <c r="C24259" i="14"/>
  <c r="C24258" i="14"/>
  <c r="C24257" i="14"/>
  <c r="C24256" i="14"/>
  <c r="C24255" i="14"/>
  <c r="C24254" i="14"/>
  <c r="C24253" i="14"/>
  <c r="C24252" i="14"/>
  <c r="C24251" i="14"/>
  <c r="C24250" i="14"/>
  <c r="C24249" i="14"/>
  <c r="C24248" i="14"/>
  <c r="C24247" i="14"/>
  <c r="C24246" i="14"/>
  <c r="C24245" i="14"/>
  <c r="C24244" i="14"/>
  <c r="C24243" i="14"/>
  <c r="C24242" i="14"/>
  <c r="C24241" i="14"/>
  <c r="C24240" i="14"/>
  <c r="C24239" i="14"/>
  <c r="C24238" i="14"/>
  <c r="C24237" i="14"/>
  <c r="C24236" i="14"/>
  <c r="C24235" i="14"/>
  <c r="C24234" i="14"/>
  <c r="C24233" i="14"/>
  <c r="C24232" i="14"/>
  <c r="C24231" i="14"/>
  <c r="C24230" i="14"/>
  <c r="C24229" i="14"/>
  <c r="C24228" i="14"/>
  <c r="C24227" i="14"/>
  <c r="C24226" i="14"/>
  <c r="C24225" i="14"/>
  <c r="C24224" i="14"/>
  <c r="C24223" i="14"/>
  <c r="C24222" i="14"/>
  <c r="C24221" i="14"/>
  <c r="C24220" i="14"/>
  <c r="C24219" i="14"/>
  <c r="C24218" i="14"/>
  <c r="C24217" i="14"/>
  <c r="C24216" i="14"/>
  <c r="C24215" i="14"/>
  <c r="C24214" i="14"/>
  <c r="C24213" i="14"/>
  <c r="C24212" i="14"/>
  <c r="C24211" i="14"/>
  <c r="C24210" i="14"/>
  <c r="C24209" i="14"/>
  <c r="C24208" i="14"/>
  <c r="C24207" i="14"/>
  <c r="C24206" i="14"/>
  <c r="C24205" i="14"/>
  <c r="C24204" i="14"/>
  <c r="C24203" i="14"/>
  <c r="C24202" i="14"/>
  <c r="C24201" i="14"/>
  <c r="C24200" i="14"/>
  <c r="C24199" i="14"/>
  <c r="C24198" i="14"/>
  <c r="C24197" i="14"/>
  <c r="C24196" i="14"/>
  <c r="C24195" i="14"/>
  <c r="C24194" i="14"/>
  <c r="C24193" i="14"/>
  <c r="C24192" i="14"/>
  <c r="C24191" i="14"/>
  <c r="C24190" i="14"/>
  <c r="C24189" i="14"/>
  <c r="C24188" i="14"/>
  <c r="C24187" i="14"/>
  <c r="C24186" i="14"/>
  <c r="C24185" i="14"/>
  <c r="C24184" i="14"/>
  <c r="C24183" i="14"/>
  <c r="C24182" i="14"/>
  <c r="C24181" i="14"/>
  <c r="C24180" i="14"/>
  <c r="C24179" i="14"/>
  <c r="C24178" i="14"/>
  <c r="C24177" i="14"/>
  <c r="C24176" i="14"/>
  <c r="C24175" i="14"/>
  <c r="C24174" i="14"/>
  <c r="C24173" i="14"/>
  <c r="C24172" i="14"/>
  <c r="C24171" i="14"/>
  <c r="C24170" i="14"/>
  <c r="C24169" i="14"/>
  <c r="C24168" i="14"/>
  <c r="C24167" i="14"/>
  <c r="C24166" i="14"/>
  <c r="C24165" i="14"/>
  <c r="C24164" i="14"/>
  <c r="C24163" i="14"/>
  <c r="C24162" i="14"/>
  <c r="C24161" i="14"/>
  <c r="C24160" i="14"/>
  <c r="C24159" i="14"/>
  <c r="C24158" i="14"/>
  <c r="C24157" i="14"/>
  <c r="C24156" i="14"/>
  <c r="C24155" i="14"/>
  <c r="C24154" i="14"/>
  <c r="C24153" i="14"/>
  <c r="C24152" i="14"/>
  <c r="C24151" i="14"/>
  <c r="C24150" i="14"/>
  <c r="C24149" i="14"/>
  <c r="C24148" i="14"/>
  <c r="C24147" i="14"/>
  <c r="C24146" i="14"/>
  <c r="C24145" i="14"/>
  <c r="C24144" i="14"/>
  <c r="C24143" i="14"/>
  <c r="C24142" i="14"/>
  <c r="C24141" i="14"/>
  <c r="C24140" i="14"/>
  <c r="C24139" i="14"/>
  <c r="C24138" i="14"/>
  <c r="C24137" i="14"/>
  <c r="C24136" i="14"/>
  <c r="C24135" i="14"/>
  <c r="C24134" i="14"/>
  <c r="C24133" i="14"/>
  <c r="C24132" i="14"/>
  <c r="C24131" i="14"/>
  <c r="C24130" i="14"/>
  <c r="C24129" i="14"/>
  <c r="C24128" i="14"/>
  <c r="C24127" i="14"/>
  <c r="C24126" i="14"/>
  <c r="C24125" i="14"/>
  <c r="C24124" i="14"/>
  <c r="C24123" i="14"/>
  <c r="C24122" i="14"/>
  <c r="C24121" i="14"/>
  <c r="C24120" i="14"/>
  <c r="C24119" i="14"/>
  <c r="C24118" i="14"/>
  <c r="C24117" i="14"/>
  <c r="C24116" i="14"/>
  <c r="C24115" i="14"/>
  <c r="C24114" i="14"/>
  <c r="C24113" i="14"/>
  <c r="C24112" i="14"/>
  <c r="C24111" i="14"/>
  <c r="C24110" i="14"/>
  <c r="C24109" i="14"/>
  <c r="C24108" i="14"/>
  <c r="C24107" i="14"/>
  <c r="C24106" i="14"/>
  <c r="C24105" i="14"/>
  <c r="C24104" i="14"/>
  <c r="C24103" i="14"/>
  <c r="C24102" i="14"/>
  <c r="C24101" i="14"/>
  <c r="C24100" i="14"/>
  <c r="C24099" i="14"/>
  <c r="C24098" i="14"/>
  <c r="C24097" i="14"/>
  <c r="C24096" i="14"/>
  <c r="C24095" i="14"/>
  <c r="C24094" i="14"/>
  <c r="C24093" i="14"/>
  <c r="C24092" i="14"/>
  <c r="C24091" i="14"/>
  <c r="C24090" i="14"/>
  <c r="C24089" i="14"/>
  <c r="C24088" i="14"/>
  <c r="C24087" i="14"/>
  <c r="C24086" i="14"/>
  <c r="C24085" i="14"/>
  <c r="C24084" i="14"/>
  <c r="C24083" i="14"/>
  <c r="C24082" i="14"/>
  <c r="C24081" i="14"/>
  <c r="C24080" i="14"/>
  <c r="C24079" i="14"/>
  <c r="C24078" i="14"/>
  <c r="C24077" i="14"/>
  <c r="C24076" i="14"/>
  <c r="C24075" i="14"/>
  <c r="C24074" i="14"/>
  <c r="C24073" i="14"/>
  <c r="C24072" i="14"/>
  <c r="C24071" i="14"/>
  <c r="C24070" i="14"/>
  <c r="C24069" i="14"/>
  <c r="C24068" i="14"/>
  <c r="C24067" i="14"/>
  <c r="C24066" i="14"/>
  <c r="C24065" i="14"/>
  <c r="C24064" i="14"/>
  <c r="C24063" i="14"/>
  <c r="C24062" i="14"/>
  <c r="C24061" i="14"/>
  <c r="C24060" i="14"/>
  <c r="C24059" i="14"/>
  <c r="C24058" i="14"/>
  <c r="C24057" i="14"/>
  <c r="C24056" i="14"/>
  <c r="C24055" i="14"/>
  <c r="C24054" i="14"/>
  <c r="C24053" i="14"/>
  <c r="C24052" i="14"/>
  <c r="C24051" i="14"/>
  <c r="C24050" i="14"/>
  <c r="C24049" i="14"/>
  <c r="C24048" i="14"/>
  <c r="C24047" i="14"/>
  <c r="C24046" i="14"/>
  <c r="C24045" i="14"/>
  <c r="C24044" i="14"/>
  <c r="C24043" i="14"/>
  <c r="C24042" i="14"/>
  <c r="C24041" i="14"/>
  <c r="C24040" i="14"/>
  <c r="C24039" i="14"/>
  <c r="C24038" i="14"/>
  <c r="C24037" i="14"/>
  <c r="C24036" i="14"/>
  <c r="C24035" i="14"/>
  <c r="C24034" i="14"/>
  <c r="C24033" i="14"/>
  <c r="C24032" i="14"/>
  <c r="C24031" i="14"/>
  <c r="C24030" i="14"/>
  <c r="C24029" i="14"/>
  <c r="C24028" i="14"/>
  <c r="C24027" i="14"/>
  <c r="C24026" i="14"/>
  <c r="C24025" i="14"/>
  <c r="C24024" i="14"/>
  <c r="C24023" i="14"/>
  <c r="C24022" i="14"/>
  <c r="C24021" i="14"/>
  <c r="C24020" i="14"/>
  <c r="C24019" i="14"/>
  <c r="C24018" i="14"/>
  <c r="C24017" i="14"/>
  <c r="C24016" i="14"/>
  <c r="C24015" i="14"/>
  <c r="C24014" i="14"/>
  <c r="C24013" i="14"/>
  <c r="C24012" i="14"/>
  <c r="C24011" i="14"/>
  <c r="C24010" i="14"/>
  <c r="C24009" i="14"/>
  <c r="C24008" i="14"/>
  <c r="C24007" i="14"/>
  <c r="C24006" i="14"/>
  <c r="C24005" i="14"/>
  <c r="C24004" i="14"/>
  <c r="C24003" i="14"/>
  <c r="C24002" i="14"/>
  <c r="C24001" i="14"/>
  <c r="C24000" i="14"/>
  <c r="C23999" i="14"/>
  <c r="C23998" i="14"/>
  <c r="C23997" i="14"/>
  <c r="C23996" i="14"/>
  <c r="C23995" i="14"/>
  <c r="C23994" i="14"/>
  <c r="C23993" i="14"/>
  <c r="C23992" i="14"/>
  <c r="C23991" i="14"/>
  <c r="C23990" i="14"/>
  <c r="C23989" i="14"/>
  <c r="C23988" i="14"/>
  <c r="C23987" i="14"/>
  <c r="C23986" i="14"/>
  <c r="C23985" i="14"/>
  <c r="C23984" i="14"/>
  <c r="C23983" i="14"/>
  <c r="C23982" i="14"/>
  <c r="C23981" i="14"/>
  <c r="C23980" i="14"/>
  <c r="C23979" i="14"/>
  <c r="C23978" i="14"/>
  <c r="C23977" i="14"/>
  <c r="C23976" i="14"/>
  <c r="C23975" i="14"/>
  <c r="C23974" i="14"/>
  <c r="C23973" i="14"/>
  <c r="C23972" i="14"/>
  <c r="C23971" i="14"/>
  <c r="C23970" i="14"/>
  <c r="C23969" i="14"/>
  <c r="C23968" i="14"/>
  <c r="C23967" i="14"/>
  <c r="C23966" i="14"/>
  <c r="C23965" i="14"/>
  <c r="C23964" i="14"/>
  <c r="C23963" i="14"/>
  <c r="C23962" i="14"/>
  <c r="C23961" i="14"/>
  <c r="C23960" i="14"/>
  <c r="C23959" i="14"/>
  <c r="C23958" i="14"/>
  <c r="C23957" i="14"/>
  <c r="C23956" i="14"/>
  <c r="C23955" i="14"/>
  <c r="C23954" i="14"/>
  <c r="C23953" i="14"/>
  <c r="C23952" i="14"/>
  <c r="C23951" i="14"/>
  <c r="C23950" i="14"/>
  <c r="C23949" i="14"/>
  <c r="C23948" i="14"/>
  <c r="C23947" i="14"/>
  <c r="C23946" i="14"/>
  <c r="C23945" i="14"/>
  <c r="C23944" i="14"/>
  <c r="C23943" i="14"/>
  <c r="C23942" i="14"/>
  <c r="C23941" i="14"/>
  <c r="C23940" i="14"/>
  <c r="C23939" i="14"/>
  <c r="C23938" i="14"/>
  <c r="C23937" i="14"/>
  <c r="C23936" i="14"/>
  <c r="C23935" i="14"/>
  <c r="C23934" i="14"/>
  <c r="C23933" i="14"/>
  <c r="C23932" i="14"/>
  <c r="C23931" i="14"/>
  <c r="C23930" i="14"/>
  <c r="C23929" i="14"/>
  <c r="C23928" i="14"/>
  <c r="C23927" i="14"/>
  <c r="C23926" i="14"/>
  <c r="C23925" i="14"/>
  <c r="C23924" i="14"/>
  <c r="C23923" i="14"/>
  <c r="C23922" i="14"/>
  <c r="C23921" i="14"/>
  <c r="C23920" i="14"/>
  <c r="C23919" i="14"/>
  <c r="C23918" i="14"/>
  <c r="C23917" i="14"/>
  <c r="C23916" i="14"/>
  <c r="C23915" i="14"/>
  <c r="C23914" i="14"/>
  <c r="C23913" i="14"/>
  <c r="C23912" i="14"/>
  <c r="C23911" i="14"/>
  <c r="C23910" i="14"/>
  <c r="C23909" i="14"/>
  <c r="C23908" i="14"/>
  <c r="C23907" i="14"/>
  <c r="C23906" i="14"/>
  <c r="C23905" i="14"/>
  <c r="C23904" i="14"/>
  <c r="C23903" i="14"/>
  <c r="C23902" i="14"/>
  <c r="C23901" i="14"/>
  <c r="C23900" i="14"/>
  <c r="C23899" i="14"/>
  <c r="C23898" i="14"/>
  <c r="C23897" i="14"/>
  <c r="C23896" i="14"/>
  <c r="C23895" i="14"/>
  <c r="C23894" i="14"/>
  <c r="C23893" i="14"/>
  <c r="C23892" i="14"/>
  <c r="C23891" i="14"/>
  <c r="C23890" i="14"/>
  <c r="C23889" i="14"/>
  <c r="C23888" i="14"/>
  <c r="C23887" i="14"/>
  <c r="C23886" i="14"/>
  <c r="C23885" i="14"/>
  <c r="C23884" i="14"/>
  <c r="C23883" i="14"/>
  <c r="C23882" i="14"/>
  <c r="C23881" i="14"/>
  <c r="C23880" i="14"/>
  <c r="C23879" i="14"/>
  <c r="C23878" i="14"/>
  <c r="C23877" i="14"/>
  <c r="C23876" i="14"/>
  <c r="C23875" i="14"/>
  <c r="C23874" i="14"/>
  <c r="C23873" i="14"/>
  <c r="C23872" i="14"/>
  <c r="C23871" i="14"/>
  <c r="C23870" i="14"/>
  <c r="C23869" i="14"/>
  <c r="C23868" i="14"/>
  <c r="C23867" i="14"/>
  <c r="C23866" i="14"/>
  <c r="C23865" i="14"/>
  <c r="C23864" i="14"/>
  <c r="C23863" i="14"/>
  <c r="C23862" i="14"/>
  <c r="C23861" i="14"/>
  <c r="C23860" i="14"/>
  <c r="C23859" i="14"/>
  <c r="C23858" i="14"/>
  <c r="C23857" i="14"/>
  <c r="C23856" i="14"/>
  <c r="C23855" i="14"/>
  <c r="C23854" i="14"/>
  <c r="C23853" i="14"/>
  <c r="C23852" i="14"/>
  <c r="C23851" i="14"/>
  <c r="C23850" i="14"/>
  <c r="C23849" i="14"/>
  <c r="C23848" i="14"/>
  <c r="C23847" i="14"/>
  <c r="C23846" i="14"/>
  <c r="C23845" i="14"/>
  <c r="C23844" i="14"/>
  <c r="C23843" i="14"/>
  <c r="C23842" i="14"/>
  <c r="C23841" i="14"/>
  <c r="C23840" i="14"/>
  <c r="C23839" i="14"/>
  <c r="C23838" i="14"/>
  <c r="C23837" i="14"/>
  <c r="C23836" i="14"/>
  <c r="C23835" i="14"/>
  <c r="C23834" i="14"/>
  <c r="C23833" i="14"/>
  <c r="C23832" i="14"/>
  <c r="C23831" i="14"/>
  <c r="C23830" i="14"/>
  <c r="C23829" i="14"/>
  <c r="C23828" i="14"/>
  <c r="C23827" i="14"/>
  <c r="C23826" i="14"/>
  <c r="C23825" i="14"/>
  <c r="C23824" i="14"/>
  <c r="C23823" i="14"/>
  <c r="C23822" i="14"/>
  <c r="C23821" i="14"/>
  <c r="C23820" i="14"/>
  <c r="C23819" i="14"/>
  <c r="C23818" i="14"/>
  <c r="C23817" i="14"/>
  <c r="C23816" i="14"/>
  <c r="C23815" i="14"/>
  <c r="C23814" i="14"/>
  <c r="C23813" i="14"/>
  <c r="C23812" i="14"/>
  <c r="C23811" i="14"/>
  <c r="C23810" i="14"/>
  <c r="C23809" i="14"/>
  <c r="C23808" i="14"/>
  <c r="C23807" i="14"/>
  <c r="C23806" i="14"/>
  <c r="C23805" i="14"/>
  <c r="C23804" i="14"/>
  <c r="C23803" i="14"/>
  <c r="C23802" i="14"/>
  <c r="C23801" i="14"/>
  <c r="C23800" i="14"/>
  <c r="C23799" i="14"/>
  <c r="C23798" i="14"/>
  <c r="C23797" i="14"/>
  <c r="C23796" i="14"/>
  <c r="C23795" i="14"/>
  <c r="C23794" i="14"/>
  <c r="C23793" i="14"/>
  <c r="C23792" i="14"/>
  <c r="C23791" i="14"/>
  <c r="C23790" i="14"/>
  <c r="C23789" i="14"/>
  <c r="C23788" i="14"/>
  <c r="C23787" i="14"/>
  <c r="C23786" i="14"/>
  <c r="C23785" i="14"/>
  <c r="C23784" i="14"/>
  <c r="C23783" i="14"/>
  <c r="C23782" i="14"/>
  <c r="C23781" i="14"/>
  <c r="C23780" i="14"/>
  <c r="C23779" i="14"/>
  <c r="C23778" i="14"/>
  <c r="C23777" i="14"/>
  <c r="C23776" i="14"/>
  <c r="C23775" i="14"/>
  <c r="C23774" i="14"/>
  <c r="C23773" i="14"/>
  <c r="C23772" i="14"/>
  <c r="C23771" i="14"/>
  <c r="C23770" i="14"/>
  <c r="C23769" i="14"/>
  <c r="C23768" i="14"/>
  <c r="C23767" i="14"/>
  <c r="C23766" i="14"/>
  <c r="C23765" i="14"/>
  <c r="C23764" i="14"/>
  <c r="C23763" i="14"/>
  <c r="C23762" i="14"/>
  <c r="C23761" i="14"/>
  <c r="C23760" i="14"/>
  <c r="C23759" i="14"/>
  <c r="C23758" i="14"/>
  <c r="C23757" i="14"/>
  <c r="C23756" i="14"/>
  <c r="C23755" i="14"/>
  <c r="C23754" i="14"/>
  <c r="C23753" i="14"/>
  <c r="C23752" i="14"/>
  <c r="C23751" i="14"/>
  <c r="C23750" i="14"/>
  <c r="C23749" i="14"/>
  <c r="C23748" i="14"/>
  <c r="C23747" i="14"/>
  <c r="C23746" i="14"/>
  <c r="C23745" i="14"/>
  <c r="C23744" i="14"/>
  <c r="C23743" i="14"/>
  <c r="C23742" i="14"/>
  <c r="C23741" i="14"/>
  <c r="C23740" i="14"/>
  <c r="C23739" i="14"/>
  <c r="C23738" i="14"/>
  <c r="C23737" i="14"/>
  <c r="C23736" i="14"/>
  <c r="C23735" i="14"/>
  <c r="C23734" i="14"/>
  <c r="C23733" i="14"/>
  <c r="C23732" i="14"/>
  <c r="C23731" i="14"/>
  <c r="C23730" i="14"/>
  <c r="C23729" i="14"/>
  <c r="C23728" i="14"/>
  <c r="C23727" i="14"/>
  <c r="C23726" i="14"/>
  <c r="C23725" i="14"/>
  <c r="C23724" i="14"/>
  <c r="C23723" i="14"/>
  <c r="C23722" i="14"/>
  <c r="C23721" i="14"/>
  <c r="C23720" i="14"/>
  <c r="C23719" i="14"/>
  <c r="C23718" i="14"/>
  <c r="C23717" i="14"/>
  <c r="C23716" i="14"/>
  <c r="C23715" i="14"/>
  <c r="C23714" i="14"/>
  <c r="C23713" i="14"/>
  <c r="C23712" i="14"/>
  <c r="C23711" i="14"/>
  <c r="C23710" i="14"/>
  <c r="C23709" i="14"/>
  <c r="C23708" i="14"/>
  <c r="C23707" i="14"/>
  <c r="C23706" i="14"/>
  <c r="C23705" i="14"/>
  <c r="C23704" i="14"/>
  <c r="C23703" i="14"/>
  <c r="C23702" i="14"/>
  <c r="C23701" i="14"/>
  <c r="C23700" i="14"/>
  <c r="C23699" i="14"/>
  <c r="C23698" i="14"/>
  <c r="C23697" i="14"/>
  <c r="C23696" i="14"/>
  <c r="C23695" i="14"/>
  <c r="C23694" i="14"/>
  <c r="C23693" i="14"/>
  <c r="C23692" i="14"/>
  <c r="C23691" i="14"/>
  <c r="C23690" i="14"/>
  <c r="C23689" i="14"/>
  <c r="C23688" i="14"/>
  <c r="C23687" i="14"/>
  <c r="C23686" i="14"/>
  <c r="C23685" i="14"/>
  <c r="C23684" i="14"/>
  <c r="C23683" i="14"/>
  <c r="C23682" i="14"/>
  <c r="C23681" i="14"/>
  <c r="C23680" i="14"/>
  <c r="C23679" i="14"/>
  <c r="C23678" i="14"/>
  <c r="C23677" i="14"/>
  <c r="C23676" i="14"/>
  <c r="C23675" i="14"/>
  <c r="C23674" i="14"/>
  <c r="C23673" i="14"/>
  <c r="C23672" i="14"/>
  <c r="C23671" i="14"/>
  <c r="C23670" i="14"/>
  <c r="C23669" i="14"/>
  <c r="C23668" i="14"/>
  <c r="C23667" i="14"/>
  <c r="C23666" i="14"/>
  <c r="C23665" i="14"/>
  <c r="C23664" i="14"/>
  <c r="C23663" i="14"/>
  <c r="C23662" i="14"/>
  <c r="C23661" i="14"/>
  <c r="C23660" i="14"/>
  <c r="C23659" i="14"/>
  <c r="C23658" i="14"/>
  <c r="C23657" i="14"/>
  <c r="C23656" i="14"/>
  <c r="C23655" i="14"/>
  <c r="C23654" i="14"/>
  <c r="C23653" i="14"/>
  <c r="C23652" i="14"/>
  <c r="C23651" i="14"/>
  <c r="C23650" i="14"/>
  <c r="C23649" i="14"/>
  <c r="C23648" i="14"/>
  <c r="C23647" i="14"/>
  <c r="C23646" i="14"/>
  <c r="C23645" i="14"/>
  <c r="C23644" i="14"/>
  <c r="C23643" i="14"/>
  <c r="C23642" i="14"/>
  <c r="C23641" i="14"/>
  <c r="C23640" i="14"/>
  <c r="C23639" i="14"/>
  <c r="C23638" i="14"/>
  <c r="C23637" i="14"/>
  <c r="C23636" i="14"/>
  <c r="C23635" i="14"/>
  <c r="C23634" i="14"/>
  <c r="C23633" i="14"/>
  <c r="C23632" i="14"/>
  <c r="C23631" i="14"/>
  <c r="C23630" i="14"/>
  <c r="C23629" i="14"/>
  <c r="C23628" i="14"/>
  <c r="C23627" i="14"/>
  <c r="C23626" i="14"/>
  <c r="C23625" i="14"/>
  <c r="C23624" i="14"/>
  <c r="C23623" i="14"/>
  <c r="C23622" i="14"/>
  <c r="C23621" i="14"/>
  <c r="C23620" i="14"/>
  <c r="C23619" i="14"/>
  <c r="C23618" i="14"/>
  <c r="C23617" i="14"/>
  <c r="C23616" i="14"/>
  <c r="C23615" i="14"/>
  <c r="C23614" i="14"/>
  <c r="C23613" i="14"/>
  <c r="C23612" i="14"/>
  <c r="C23611" i="14"/>
  <c r="C23610" i="14"/>
  <c r="C23609" i="14"/>
  <c r="C23608" i="14"/>
  <c r="C23607" i="14"/>
  <c r="C23606" i="14"/>
  <c r="C23605" i="14"/>
  <c r="C23604" i="14"/>
  <c r="C23603" i="14"/>
  <c r="C23602" i="14"/>
  <c r="C23601" i="14"/>
  <c r="C23600" i="14"/>
  <c r="C23599" i="14"/>
  <c r="C23598" i="14"/>
  <c r="C23597" i="14"/>
  <c r="C23596" i="14"/>
  <c r="C23595" i="14"/>
  <c r="C23594" i="14"/>
  <c r="C23593" i="14"/>
  <c r="C23592" i="14"/>
  <c r="C23591" i="14"/>
  <c r="C23590" i="14"/>
  <c r="C23589" i="14"/>
  <c r="C23588" i="14"/>
  <c r="C23587" i="14"/>
  <c r="C23586" i="14"/>
  <c r="C23585" i="14"/>
  <c r="C23584" i="14"/>
  <c r="C23583" i="14"/>
  <c r="C23582" i="14"/>
  <c r="C23581" i="14"/>
  <c r="C23580" i="14"/>
  <c r="C23579" i="14"/>
  <c r="C23578" i="14"/>
  <c r="C23577" i="14"/>
  <c r="C23576" i="14"/>
  <c r="C23575" i="14"/>
  <c r="C23574" i="14"/>
  <c r="C23573" i="14"/>
  <c r="C23572" i="14"/>
  <c r="C23571" i="14"/>
  <c r="C23570" i="14"/>
  <c r="C23569" i="14"/>
  <c r="C23568" i="14"/>
  <c r="C23567" i="14"/>
  <c r="C23566" i="14"/>
  <c r="C23565" i="14"/>
  <c r="C23564" i="14"/>
  <c r="C23563" i="14"/>
  <c r="C23562" i="14"/>
  <c r="C23561" i="14"/>
  <c r="C23560" i="14"/>
  <c r="C23559" i="14"/>
  <c r="C23558" i="14"/>
  <c r="C23557" i="14"/>
  <c r="C23556" i="14"/>
  <c r="C23555" i="14"/>
  <c r="C23554" i="14"/>
  <c r="C23553" i="14"/>
  <c r="C23552" i="14"/>
  <c r="C23551" i="14"/>
  <c r="C23550" i="14"/>
  <c r="C23549" i="14"/>
  <c r="C23548" i="14"/>
  <c r="C23547" i="14"/>
  <c r="C23546" i="14"/>
  <c r="C23545" i="14"/>
  <c r="C23544" i="14"/>
  <c r="C23543" i="14"/>
  <c r="C23542" i="14"/>
  <c r="C23541" i="14"/>
  <c r="C23540" i="14"/>
  <c r="C23539" i="14"/>
  <c r="C23538" i="14"/>
  <c r="C23537" i="14"/>
  <c r="C23536" i="14"/>
  <c r="C23535" i="14"/>
  <c r="C23534" i="14"/>
  <c r="C23533" i="14"/>
  <c r="C23532" i="14"/>
  <c r="C23531" i="14"/>
  <c r="C23530" i="14"/>
  <c r="C23529" i="14"/>
  <c r="C23528" i="14"/>
  <c r="C23527" i="14"/>
  <c r="C23526" i="14"/>
  <c r="C23525" i="14"/>
  <c r="C23524" i="14"/>
  <c r="C23523" i="14"/>
  <c r="C23522" i="14"/>
  <c r="C23521" i="14"/>
  <c r="C23520" i="14"/>
  <c r="C23519" i="14"/>
  <c r="C23518" i="14"/>
  <c r="C23517" i="14"/>
  <c r="C23516" i="14"/>
  <c r="C23515" i="14"/>
  <c r="C23514" i="14"/>
  <c r="C23513" i="14"/>
  <c r="C23512" i="14"/>
  <c r="C23511" i="14"/>
  <c r="C23510" i="14"/>
  <c r="C23509" i="14"/>
  <c r="C23508" i="14"/>
  <c r="C23507" i="14"/>
  <c r="C23506" i="14"/>
  <c r="C23505" i="14"/>
  <c r="C23504" i="14"/>
  <c r="C23503" i="14"/>
  <c r="C23502" i="14"/>
  <c r="C23501" i="14"/>
  <c r="C23500" i="14"/>
  <c r="C23499" i="14"/>
  <c r="C23498" i="14"/>
  <c r="C23497" i="14"/>
  <c r="C23496" i="14"/>
  <c r="C23495" i="14"/>
  <c r="C23494" i="14"/>
  <c r="C23493" i="14"/>
  <c r="C23492" i="14"/>
  <c r="C23491" i="14"/>
  <c r="C23490" i="14"/>
  <c r="C23489" i="14"/>
  <c r="C23488" i="14"/>
  <c r="C23487" i="14"/>
  <c r="C23486" i="14"/>
  <c r="C23485" i="14"/>
  <c r="C23484" i="14"/>
  <c r="C23483" i="14"/>
  <c r="C23482" i="14"/>
  <c r="C23481" i="14"/>
  <c r="C23480" i="14"/>
  <c r="C23479" i="14"/>
  <c r="C23478" i="14"/>
  <c r="C23477" i="14"/>
  <c r="C23476" i="14"/>
  <c r="C23475" i="14"/>
  <c r="C23474" i="14"/>
  <c r="C23473" i="14"/>
  <c r="C23472" i="14"/>
  <c r="C23471" i="14"/>
  <c r="C23470" i="14"/>
  <c r="C23469" i="14"/>
  <c r="C23468" i="14"/>
  <c r="C23467" i="14"/>
  <c r="C23466" i="14"/>
  <c r="C23465" i="14"/>
  <c r="C23464" i="14"/>
  <c r="C23463" i="14"/>
  <c r="C23462" i="14"/>
  <c r="C23461" i="14"/>
  <c r="C23460" i="14"/>
  <c r="C23459" i="14"/>
  <c r="C23458" i="14"/>
  <c r="C23457" i="14"/>
  <c r="C23456" i="14"/>
  <c r="C23455" i="14"/>
  <c r="C23454" i="14"/>
  <c r="C23453" i="14"/>
  <c r="C23452" i="14"/>
  <c r="C23451" i="14"/>
  <c r="C23450" i="14"/>
  <c r="C23449" i="14"/>
  <c r="C23448" i="14"/>
  <c r="C23447" i="14"/>
  <c r="C23446" i="14"/>
  <c r="C23445" i="14"/>
  <c r="C23444" i="14"/>
  <c r="C23443" i="14"/>
  <c r="C23442" i="14"/>
  <c r="C23441" i="14"/>
  <c r="C23440" i="14"/>
  <c r="C23439" i="14"/>
  <c r="C23438" i="14"/>
  <c r="C23437" i="14"/>
  <c r="C23436" i="14"/>
  <c r="C23435" i="14"/>
  <c r="C23434" i="14"/>
  <c r="C23433" i="14"/>
  <c r="C23432" i="14"/>
  <c r="C23431" i="14"/>
  <c r="C23430" i="14"/>
  <c r="C23429" i="14"/>
  <c r="C23428" i="14"/>
  <c r="C23427" i="14"/>
  <c r="C23426" i="14"/>
  <c r="C23425" i="14"/>
  <c r="C23424" i="14"/>
  <c r="C23423" i="14"/>
  <c r="C23422" i="14"/>
  <c r="C23421" i="14"/>
  <c r="C23420" i="14"/>
  <c r="C23419" i="14"/>
  <c r="C23418" i="14"/>
  <c r="C23417" i="14"/>
  <c r="C23416" i="14"/>
  <c r="C23415" i="14"/>
  <c r="C23414" i="14"/>
  <c r="C23413" i="14"/>
  <c r="C23412" i="14"/>
  <c r="C23411" i="14"/>
  <c r="C23410" i="14"/>
  <c r="C23409" i="14"/>
  <c r="C23408" i="14"/>
  <c r="C23407" i="14"/>
  <c r="C23406" i="14"/>
  <c r="C23405" i="14"/>
  <c r="C23404" i="14"/>
  <c r="C23403" i="14"/>
  <c r="C23402" i="14"/>
  <c r="C23401" i="14"/>
  <c r="C23400" i="14"/>
  <c r="C23399" i="14"/>
  <c r="C23398" i="14"/>
  <c r="C23397" i="14"/>
  <c r="C23396" i="14"/>
  <c r="C23395" i="14"/>
  <c r="C23394" i="14"/>
  <c r="C23393" i="14"/>
  <c r="C23392" i="14"/>
  <c r="C23391" i="14"/>
  <c r="C23390" i="14"/>
  <c r="C23389" i="14"/>
  <c r="C23388" i="14"/>
  <c r="C23387" i="14"/>
  <c r="C23386" i="14"/>
  <c r="C23385" i="14"/>
  <c r="C23384" i="14"/>
  <c r="C23383" i="14"/>
  <c r="C23382" i="14"/>
  <c r="C23381" i="14"/>
  <c r="C23380" i="14"/>
  <c r="C23379" i="14"/>
  <c r="C23378" i="14"/>
  <c r="C23377" i="14"/>
  <c r="C23376" i="14"/>
  <c r="C23375" i="14"/>
  <c r="C23374" i="14"/>
  <c r="C23373" i="14"/>
  <c r="C23372" i="14"/>
  <c r="C23371" i="14"/>
  <c r="C23370" i="14"/>
  <c r="C23369" i="14"/>
  <c r="C23368" i="14"/>
  <c r="C23367" i="14"/>
  <c r="C23366" i="14"/>
  <c r="C23365" i="14"/>
  <c r="C23364" i="14"/>
  <c r="C23363" i="14"/>
  <c r="C23362" i="14"/>
  <c r="C23361" i="14"/>
  <c r="C23360" i="14"/>
  <c r="C23359" i="14"/>
  <c r="C23358" i="14"/>
  <c r="C23357" i="14"/>
  <c r="C23356" i="14"/>
  <c r="C23355" i="14"/>
  <c r="C23354" i="14"/>
  <c r="C23353" i="14"/>
  <c r="C23352" i="14"/>
  <c r="C23351" i="14"/>
  <c r="C23350" i="14"/>
  <c r="C23349" i="14"/>
  <c r="C23348" i="14"/>
  <c r="C23347" i="14"/>
  <c r="C23346" i="14"/>
  <c r="C23345" i="14"/>
  <c r="C23344" i="14"/>
  <c r="C23343" i="14"/>
  <c r="C23342" i="14"/>
  <c r="C23341" i="14"/>
  <c r="C23340" i="14"/>
  <c r="C23339" i="14"/>
  <c r="C23338" i="14"/>
  <c r="C23337" i="14"/>
  <c r="C23336" i="14"/>
  <c r="C23335" i="14"/>
  <c r="C23334" i="14"/>
  <c r="C23333" i="14"/>
  <c r="C23332" i="14"/>
  <c r="C23331" i="14"/>
  <c r="C23330" i="14"/>
  <c r="C23329" i="14"/>
  <c r="C23328" i="14"/>
  <c r="C23327" i="14"/>
  <c r="C23326" i="14"/>
  <c r="C23325" i="14"/>
  <c r="C23324" i="14"/>
  <c r="C23323" i="14"/>
  <c r="C23322" i="14"/>
  <c r="C23321" i="14"/>
  <c r="C23320" i="14"/>
  <c r="C23319" i="14"/>
  <c r="C23318" i="14"/>
  <c r="C23317" i="14"/>
  <c r="C23316" i="14"/>
  <c r="C23315" i="14"/>
  <c r="C23314" i="14"/>
  <c r="C23313" i="14"/>
  <c r="C23312" i="14"/>
  <c r="C23311" i="14"/>
  <c r="C23310" i="14"/>
  <c r="C23309" i="14"/>
  <c r="C23308" i="14"/>
  <c r="C23307" i="14"/>
  <c r="C23306" i="14"/>
  <c r="C23305" i="14"/>
  <c r="C23304" i="14"/>
  <c r="C23303" i="14"/>
  <c r="C23302" i="14"/>
  <c r="C23301" i="14"/>
  <c r="C23300" i="14"/>
  <c r="C23299" i="14"/>
  <c r="C23298" i="14"/>
  <c r="C23297" i="14"/>
  <c r="C23296" i="14"/>
  <c r="C23295" i="14"/>
  <c r="C23294" i="14"/>
  <c r="C23293" i="14"/>
  <c r="C23292" i="14"/>
  <c r="C23291" i="14"/>
  <c r="C23290" i="14"/>
  <c r="C23289" i="14"/>
  <c r="C23288" i="14"/>
  <c r="C23287" i="14"/>
  <c r="C23286" i="14"/>
  <c r="C23285" i="14"/>
  <c r="C23284" i="14"/>
  <c r="C23283" i="14"/>
  <c r="C23282" i="14"/>
  <c r="C23281" i="14"/>
  <c r="C23280" i="14"/>
  <c r="C23279" i="14"/>
  <c r="C23278" i="14"/>
  <c r="C23277" i="14"/>
  <c r="C23276" i="14"/>
  <c r="C23275" i="14"/>
  <c r="C23274" i="14"/>
  <c r="C23273" i="14"/>
  <c r="C23272" i="14"/>
  <c r="C23271" i="14"/>
  <c r="C23270" i="14"/>
  <c r="C23269" i="14"/>
  <c r="C23268" i="14"/>
  <c r="C23267" i="14"/>
  <c r="C23266" i="14"/>
  <c r="C23265" i="14"/>
  <c r="C23264" i="14"/>
  <c r="C23263" i="14"/>
  <c r="C23262" i="14"/>
  <c r="C23261" i="14"/>
  <c r="C23260" i="14"/>
  <c r="C23259" i="14"/>
  <c r="C23258" i="14"/>
  <c r="C23257" i="14"/>
  <c r="C23256" i="14"/>
  <c r="C23255" i="14"/>
  <c r="C23254" i="14"/>
  <c r="C23253" i="14"/>
  <c r="C23252" i="14"/>
  <c r="C23251" i="14"/>
  <c r="C23250" i="14"/>
  <c r="C23249" i="14"/>
  <c r="C23248" i="14"/>
  <c r="C23247" i="14"/>
  <c r="C23246" i="14"/>
  <c r="C23245" i="14"/>
  <c r="C23244" i="14"/>
  <c r="C23243" i="14"/>
  <c r="C23242" i="14"/>
  <c r="C23241" i="14"/>
  <c r="C23240" i="14"/>
  <c r="C23239" i="14"/>
  <c r="C23238" i="14"/>
  <c r="C23237" i="14"/>
  <c r="C23236" i="14"/>
  <c r="C23235" i="14"/>
  <c r="C23234" i="14"/>
  <c r="C23233" i="14"/>
  <c r="C23232" i="14"/>
  <c r="C23231" i="14"/>
  <c r="C23230" i="14"/>
  <c r="C23229" i="14"/>
  <c r="C23228" i="14"/>
  <c r="C23227" i="14"/>
  <c r="C23226" i="14"/>
  <c r="C23225" i="14"/>
  <c r="C23224" i="14"/>
  <c r="C23223" i="14"/>
  <c r="C23222" i="14"/>
  <c r="C23221" i="14"/>
  <c r="C23220" i="14"/>
  <c r="C23219" i="14"/>
  <c r="C23218" i="14"/>
  <c r="C23217" i="14"/>
  <c r="C23216" i="14"/>
  <c r="C23215" i="14"/>
  <c r="C23214" i="14"/>
  <c r="C23213" i="14"/>
  <c r="C23212" i="14"/>
  <c r="C23211" i="14"/>
  <c r="C23210" i="14"/>
  <c r="C23209" i="14"/>
  <c r="C23208" i="14"/>
  <c r="C23207" i="14"/>
  <c r="C23206" i="14"/>
  <c r="C23205" i="14"/>
  <c r="C23204" i="14"/>
  <c r="C23203" i="14"/>
  <c r="C23202" i="14"/>
  <c r="C23201" i="14"/>
  <c r="C23200" i="14"/>
  <c r="C23199" i="14"/>
  <c r="C23198" i="14"/>
  <c r="C23197" i="14"/>
  <c r="C23196" i="14"/>
  <c r="C23195" i="14"/>
  <c r="C23194" i="14"/>
  <c r="C23193" i="14"/>
  <c r="C23192" i="14"/>
  <c r="C23191" i="14"/>
  <c r="C23190" i="14"/>
  <c r="C23189" i="14"/>
  <c r="C23188" i="14"/>
  <c r="C23187" i="14"/>
  <c r="C23186" i="14"/>
  <c r="C23185" i="14"/>
  <c r="C23184" i="14"/>
  <c r="C23183" i="14"/>
  <c r="C23182" i="14"/>
  <c r="C23181" i="14"/>
  <c r="C23180" i="14"/>
  <c r="C23179" i="14"/>
  <c r="C23178" i="14"/>
  <c r="C23177" i="14"/>
  <c r="C23176" i="14"/>
  <c r="C23175" i="14"/>
  <c r="C23174" i="14"/>
  <c r="C23173" i="14"/>
  <c r="C23172" i="14"/>
  <c r="C23171" i="14"/>
  <c r="C23170" i="14"/>
  <c r="C23169" i="14"/>
  <c r="C23168" i="14"/>
  <c r="C23167" i="14"/>
  <c r="C23166" i="14"/>
  <c r="C23165" i="14"/>
  <c r="C23164" i="14"/>
  <c r="C23163" i="14"/>
  <c r="C23162" i="14"/>
  <c r="C23161" i="14"/>
  <c r="C23160" i="14"/>
  <c r="C23159" i="14"/>
  <c r="C23158" i="14"/>
  <c r="C23157" i="14"/>
  <c r="C23156" i="14"/>
  <c r="C23155" i="14"/>
  <c r="C23154" i="14"/>
  <c r="C23153" i="14"/>
  <c r="C23152" i="14"/>
  <c r="C23151" i="14"/>
  <c r="C23150" i="14"/>
  <c r="C23149" i="14"/>
  <c r="C23148" i="14"/>
  <c r="C23147" i="14"/>
  <c r="C23146" i="14"/>
  <c r="C23145" i="14"/>
  <c r="C23144" i="14"/>
  <c r="C23143" i="14"/>
  <c r="C23142" i="14"/>
  <c r="C23141" i="14"/>
  <c r="C23140" i="14"/>
  <c r="C23139" i="14"/>
  <c r="C23138" i="14"/>
  <c r="C23137" i="14"/>
  <c r="C23136" i="14"/>
  <c r="C23135" i="14"/>
  <c r="C23134" i="14"/>
  <c r="C23133" i="14"/>
  <c r="C23132" i="14"/>
  <c r="C23131" i="14"/>
  <c r="C23130" i="14"/>
  <c r="C23129" i="14"/>
  <c r="C23128" i="14"/>
  <c r="C23127" i="14"/>
  <c r="C23126" i="14"/>
  <c r="C23125" i="14"/>
  <c r="C23124" i="14"/>
  <c r="C23123" i="14"/>
  <c r="C23122" i="14"/>
  <c r="C23121" i="14"/>
  <c r="C23120" i="14"/>
  <c r="C23119" i="14"/>
  <c r="C23118" i="14"/>
  <c r="C23117" i="14"/>
  <c r="C23116" i="14"/>
  <c r="C23115" i="14"/>
  <c r="C23114" i="14"/>
  <c r="C23113" i="14"/>
  <c r="C23112" i="14"/>
  <c r="C23111" i="14"/>
  <c r="C23110" i="14"/>
  <c r="C23109" i="14"/>
  <c r="C23108" i="14"/>
  <c r="C23107" i="14"/>
  <c r="C23106" i="14"/>
  <c r="C23105" i="14"/>
  <c r="C23104" i="14"/>
  <c r="C23103" i="14"/>
  <c r="C23102" i="14"/>
  <c r="C23101" i="14"/>
  <c r="C23100" i="14"/>
  <c r="C23099" i="14"/>
  <c r="C23098" i="14"/>
  <c r="C23097" i="14"/>
  <c r="C23096" i="14"/>
  <c r="C23095" i="14"/>
  <c r="C23094" i="14"/>
  <c r="C23093" i="14"/>
  <c r="C23092" i="14"/>
  <c r="C23091" i="14"/>
  <c r="C23090" i="14"/>
  <c r="C23089" i="14"/>
  <c r="C23088" i="14"/>
  <c r="C23087" i="14"/>
  <c r="C23086" i="14"/>
  <c r="C23085" i="14"/>
  <c r="C23084" i="14"/>
  <c r="C23083" i="14"/>
  <c r="C23082" i="14"/>
  <c r="C23081" i="14"/>
  <c r="C23080" i="14"/>
  <c r="C23079" i="14"/>
  <c r="C23078" i="14"/>
  <c r="C23077" i="14"/>
  <c r="C23076" i="14"/>
  <c r="C23075" i="14"/>
  <c r="C23074" i="14"/>
  <c r="C23073" i="14"/>
  <c r="C23072" i="14"/>
  <c r="C23071" i="14"/>
  <c r="C23070" i="14"/>
  <c r="C23069" i="14"/>
  <c r="C23068" i="14"/>
  <c r="C23067" i="14"/>
  <c r="C23066" i="14"/>
  <c r="C23065" i="14"/>
  <c r="C23064" i="14"/>
  <c r="C23063" i="14"/>
  <c r="C23062" i="14"/>
  <c r="C23061" i="14"/>
  <c r="C23060" i="14"/>
  <c r="C23059" i="14"/>
  <c r="C23058" i="14"/>
  <c r="C23057" i="14"/>
  <c r="C23056" i="14"/>
  <c r="C23055" i="14"/>
  <c r="C23054" i="14"/>
  <c r="C23053" i="14"/>
  <c r="C23052" i="14"/>
  <c r="C23051" i="14"/>
  <c r="C23050" i="14"/>
  <c r="C23049" i="14"/>
  <c r="C23048" i="14"/>
  <c r="C23047" i="14"/>
  <c r="C23046" i="14"/>
  <c r="C23045" i="14"/>
  <c r="C23044" i="14"/>
  <c r="C23043" i="14"/>
  <c r="C23042" i="14"/>
  <c r="C23041" i="14"/>
  <c r="C23040" i="14"/>
  <c r="C23039" i="14"/>
  <c r="C23038" i="14"/>
  <c r="C23037" i="14"/>
  <c r="C23036" i="14"/>
  <c r="C23035" i="14"/>
  <c r="C23034" i="14"/>
  <c r="C23033" i="14"/>
  <c r="C23032" i="14"/>
  <c r="C23031" i="14"/>
  <c r="C23030" i="14"/>
  <c r="C23029" i="14"/>
  <c r="C23028" i="14"/>
  <c r="C23027" i="14"/>
  <c r="C23026" i="14"/>
  <c r="C23025" i="14"/>
  <c r="C23024" i="14"/>
  <c r="C23023" i="14"/>
  <c r="C23022" i="14"/>
  <c r="C23021" i="14"/>
  <c r="C23020" i="14"/>
  <c r="C23019" i="14"/>
  <c r="C23018" i="14"/>
  <c r="C23017" i="14"/>
  <c r="C23016" i="14"/>
  <c r="C23015" i="14"/>
  <c r="C23014" i="14"/>
  <c r="C23013" i="14"/>
  <c r="C23012" i="14"/>
  <c r="C23011" i="14"/>
  <c r="C23010" i="14"/>
  <c r="C23009" i="14"/>
  <c r="C23008" i="14"/>
  <c r="C23007" i="14"/>
  <c r="C23006" i="14"/>
  <c r="C23005" i="14"/>
  <c r="C23004" i="14"/>
  <c r="C23003" i="14"/>
  <c r="C23002" i="14"/>
  <c r="C23001" i="14"/>
  <c r="C23000" i="14"/>
  <c r="C22999" i="14"/>
  <c r="C22998" i="14"/>
  <c r="C22997" i="14"/>
  <c r="C22996" i="14"/>
  <c r="C22995" i="14"/>
  <c r="C22994" i="14"/>
  <c r="C22993" i="14"/>
  <c r="C22992" i="14"/>
  <c r="C22991" i="14"/>
  <c r="C22990" i="14"/>
  <c r="C22989" i="14"/>
  <c r="C22988" i="14"/>
  <c r="C22987" i="14"/>
  <c r="C22986" i="14"/>
  <c r="C22985" i="14"/>
  <c r="C22984" i="14"/>
  <c r="C22983" i="14"/>
  <c r="C22982" i="14"/>
  <c r="C22981" i="14"/>
  <c r="C22980" i="14"/>
  <c r="C22979" i="14"/>
  <c r="C22978" i="14"/>
  <c r="C22977" i="14"/>
  <c r="C22976" i="14"/>
  <c r="C22975" i="14"/>
  <c r="C22974" i="14"/>
  <c r="C22973" i="14"/>
  <c r="C22972" i="14"/>
  <c r="C22971" i="14"/>
  <c r="C22970" i="14"/>
  <c r="C22969" i="14"/>
  <c r="C22968" i="14"/>
  <c r="C22967" i="14"/>
  <c r="C22966" i="14"/>
  <c r="C22965" i="14"/>
  <c r="C22964" i="14"/>
  <c r="C22963" i="14"/>
  <c r="C22962" i="14"/>
  <c r="C22961" i="14"/>
  <c r="C22960" i="14"/>
  <c r="C22959" i="14"/>
  <c r="C22958" i="14"/>
  <c r="C22957" i="14"/>
  <c r="C22956" i="14"/>
  <c r="C22955" i="14"/>
  <c r="C22954" i="14"/>
  <c r="C22953" i="14"/>
  <c r="C22952" i="14"/>
  <c r="C22951" i="14"/>
  <c r="C22950" i="14"/>
  <c r="C22949" i="14"/>
  <c r="C22948" i="14"/>
  <c r="C22947" i="14"/>
  <c r="C22946" i="14"/>
  <c r="C22945" i="14"/>
  <c r="C22944" i="14"/>
  <c r="C22943" i="14"/>
  <c r="C22942" i="14"/>
  <c r="C22941" i="14"/>
  <c r="C22940" i="14"/>
  <c r="C22939" i="14"/>
  <c r="C22938" i="14"/>
  <c r="C22937" i="14"/>
  <c r="C22936" i="14"/>
  <c r="C22935" i="14"/>
  <c r="C22934" i="14"/>
  <c r="C22933" i="14"/>
  <c r="C22932" i="14"/>
  <c r="C22931" i="14"/>
  <c r="C22930" i="14"/>
  <c r="C22929" i="14"/>
  <c r="C22928" i="14"/>
  <c r="C22927" i="14"/>
  <c r="C22926" i="14"/>
  <c r="C22925" i="14"/>
  <c r="C22924" i="14"/>
  <c r="C22923" i="14"/>
  <c r="C22922" i="14"/>
  <c r="C22921" i="14"/>
  <c r="C22920" i="14"/>
  <c r="C22919" i="14"/>
  <c r="C22918" i="14"/>
  <c r="C22917" i="14"/>
  <c r="C22916" i="14"/>
  <c r="C22915" i="14"/>
  <c r="C22914" i="14"/>
  <c r="C22913" i="14"/>
  <c r="C22912" i="14"/>
  <c r="C22911" i="14"/>
  <c r="C22910" i="14"/>
  <c r="C22909" i="14"/>
  <c r="C22908" i="14"/>
  <c r="C22907" i="14"/>
  <c r="C22906" i="14"/>
  <c r="C22905" i="14"/>
  <c r="C22904" i="14"/>
  <c r="C22903" i="14"/>
  <c r="C22902" i="14"/>
  <c r="C22901" i="14"/>
  <c r="C22900" i="14"/>
  <c r="C22899" i="14"/>
  <c r="C22898" i="14"/>
  <c r="C22897" i="14"/>
  <c r="C22896" i="14"/>
  <c r="C22895" i="14"/>
  <c r="C22894" i="14"/>
  <c r="C22893" i="14"/>
  <c r="C22892" i="14"/>
  <c r="C22891" i="14"/>
  <c r="C22890" i="14"/>
  <c r="C22889" i="14"/>
  <c r="C22888" i="14"/>
  <c r="C22887" i="14"/>
  <c r="C22886" i="14"/>
  <c r="C22885" i="14"/>
  <c r="C22884" i="14"/>
  <c r="C22883" i="14"/>
  <c r="C22882" i="14"/>
  <c r="C22881" i="14"/>
  <c r="C22880" i="14"/>
  <c r="C22879" i="14"/>
  <c r="C22878" i="14"/>
  <c r="C22877" i="14"/>
  <c r="C22876" i="14"/>
  <c r="C22875" i="14"/>
  <c r="C22874" i="14"/>
  <c r="C22873" i="14"/>
  <c r="C22872" i="14"/>
  <c r="C22871" i="14"/>
  <c r="C22870" i="14"/>
  <c r="C22869" i="14"/>
  <c r="C22868" i="14"/>
  <c r="C22867" i="14"/>
  <c r="C22866" i="14"/>
  <c r="C22865" i="14"/>
  <c r="C22864" i="14"/>
  <c r="C22863" i="14"/>
  <c r="C22862" i="14"/>
  <c r="C22861" i="14"/>
  <c r="C22860" i="14"/>
  <c r="C22859" i="14"/>
  <c r="C22858" i="14"/>
  <c r="C22857" i="14"/>
  <c r="C22856" i="14"/>
  <c r="C22855" i="14"/>
  <c r="C22854" i="14"/>
  <c r="C22853" i="14"/>
  <c r="C22852" i="14"/>
  <c r="C22851" i="14"/>
  <c r="C22850" i="14"/>
  <c r="C22849" i="14"/>
  <c r="C22848" i="14"/>
  <c r="C22847" i="14"/>
  <c r="C22846" i="14"/>
  <c r="C22845" i="14"/>
  <c r="C22844" i="14"/>
  <c r="C22843" i="14"/>
  <c r="C22842" i="14"/>
  <c r="C22841" i="14"/>
  <c r="C22840" i="14"/>
  <c r="C22839" i="14"/>
  <c r="C22838" i="14"/>
  <c r="C22837" i="14"/>
  <c r="C22836" i="14"/>
  <c r="C22835" i="14"/>
  <c r="C22834" i="14"/>
  <c r="C22833" i="14"/>
  <c r="C22832" i="14"/>
  <c r="C22831" i="14"/>
  <c r="C22830" i="14"/>
  <c r="C22829" i="14"/>
  <c r="C22828" i="14"/>
  <c r="C22827" i="14"/>
  <c r="C22826" i="14"/>
  <c r="C22825" i="14"/>
  <c r="C22824" i="14"/>
  <c r="C22823" i="14"/>
  <c r="C22822" i="14"/>
  <c r="C22821" i="14"/>
  <c r="C22820" i="14"/>
  <c r="C22819" i="14"/>
  <c r="C22818" i="14"/>
  <c r="C22817" i="14"/>
  <c r="C22816" i="14"/>
  <c r="C22815" i="14"/>
  <c r="C22814" i="14"/>
  <c r="C22813" i="14"/>
  <c r="C22812" i="14"/>
  <c r="C22811" i="14"/>
  <c r="C22810" i="14"/>
  <c r="C22809" i="14"/>
  <c r="C22808" i="14"/>
  <c r="C22807" i="14"/>
  <c r="C22806" i="14"/>
  <c r="C22805" i="14"/>
  <c r="C22804" i="14"/>
  <c r="C22803" i="14"/>
  <c r="C22802" i="14"/>
  <c r="C22801" i="14"/>
  <c r="C22800" i="14"/>
  <c r="C22799" i="14"/>
  <c r="C22798" i="14"/>
  <c r="C22797" i="14"/>
  <c r="C22796" i="14"/>
  <c r="C22795" i="14"/>
  <c r="C22794" i="14"/>
  <c r="C22793" i="14"/>
  <c r="C22792" i="14"/>
  <c r="C22791" i="14"/>
  <c r="C22790" i="14"/>
  <c r="C22789" i="14"/>
  <c r="C22788" i="14"/>
  <c r="C22787" i="14"/>
  <c r="C22786" i="14"/>
  <c r="C22785" i="14"/>
  <c r="C22784" i="14"/>
  <c r="C22783" i="14"/>
  <c r="C22782" i="14"/>
  <c r="C22781" i="14"/>
  <c r="C22780" i="14"/>
  <c r="C22779" i="14"/>
  <c r="C22778" i="14"/>
  <c r="C22777" i="14"/>
  <c r="C22776" i="14"/>
  <c r="C22775" i="14"/>
  <c r="C22774" i="14"/>
  <c r="C22773" i="14"/>
  <c r="C22772" i="14"/>
  <c r="C22771" i="14"/>
  <c r="C22770" i="14"/>
  <c r="C22769" i="14"/>
  <c r="C22768" i="14"/>
  <c r="C22767" i="14"/>
  <c r="C22766" i="14"/>
  <c r="C22765" i="14"/>
  <c r="C22764" i="14"/>
  <c r="C22763" i="14"/>
  <c r="C22762" i="14"/>
  <c r="C22761" i="14"/>
  <c r="C22760" i="14"/>
  <c r="C22759" i="14"/>
  <c r="C22758" i="14"/>
  <c r="C22757" i="14"/>
  <c r="C22756" i="14"/>
  <c r="C22755" i="14"/>
  <c r="C22754" i="14"/>
  <c r="C22753" i="14"/>
  <c r="C22752" i="14"/>
  <c r="C22751" i="14"/>
  <c r="C22750" i="14"/>
  <c r="C22749" i="14"/>
  <c r="C22748" i="14"/>
  <c r="C22747" i="14"/>
  <c r="C22746" i="14"/>
  <c r="C22745" i="14"/>
  <c r="C22744" i="14"/>
  <c r="C22743" i="14"/>
  <c r="C22742" i="14"/>
  <c r="C22741" i="14"/>
  <c r="C22740" i="14"/>
  <c r="C22739" i="14"/>
  <c r="C22738" i="14"/>
  <c r="C22737" i="14"/>
  <c r="C22736" i="14"/>
  <c r="C22735" i="14"/>
  <c r="C22734" i="14"/>
  <c r="C22733" i="14"/>
  <c r="C22732" i="14"/>
  <c r="C22731" i="14"/>
  <c r="C22730" i="14"/>
  <c r="C22729" i="14"/>
  <c r="C22728" i="14"/>
  <c r="C22727" i="14"/>
  <c r="C22726" i="14"/>
  <c r="C22725" i="14"/>
  <c r="C22724" i="14"/>
  <c r="C22723" i="14"/>
  <c r="C22722" i="14"/>
  <c r="C22721" i="14"/>
  <c r="C22720" i="14"/>
  <c r="C22719" i="14"/>
  <c r="C22718" i="14"/>
  <c r="C22717" i="14"/>
  <c r="C22716" i="14"/>
  <c r="C22715" i="14"/>
  <c r="C22714" i="14"/>
  <c r="C22713" i="14"/>
  <c r="C22712" i="14"/>
  <c r="C22711" i="14"/>
  <c r="C22710" i="14"/>
  <c r="C22709" i="14"/>
  <c r="C22708" i="14"/>
  <c r="C22707" i="14"/>
  <c r="C22706" i="14"/>
  <c r="C22705" i="14"/>
  <c r="C22704" i="14"/>
  <c r="C22703" i="14"/>
  <c r="C22702" i="14"/>
  <c r="C22701" i="14"/>
  <c r="C22700" i="14"/>
  <c r="C22699" i="14"/>
  <c r="C22698" i="14"/>
  <c r="C22697" i="14"/>
  <c r="C22696" i="14"/>
  <c r="C22695" i="14"/>
  <c r="C22694" i="14"/>
  <c r="C22693" i="14"/>
  <c r="C22692" i="14"/>
  <c r="C22691" i="14"/>
  <c r="C22690" i="14"/>
  <c r="C22689" i="14"/>
  <c r="C22688" i="14"/>
  <c r="C22687" i="14"/>
  <c r="C22686" i="14"/>
  <c r="C22685" i="14"/>
  <c r="C22684" i="14"/>
  <c r="C22683" i="14"/>
  <c r="C22682" i="14"/>
  <c r="C22681" i="14"/>
  <c r="C22680" i="14"/>
  <c r="C22679" i="14"/>
  <c r="C22678" i="14"/>
  <c r="C22677" i="14"/>
  <c r="C22676" i="14"/>
  <c r="C22675" i="14"/>
  <c r="C22674" i="14"/>
  <c r="C22673" i="14"/>
  <c r="C22672" i="14"/>
  <c r="C22671" i="14"/>
  <c r="C22670" i="14"/>
  <c r="C22669" i="14"/>
  <c r="C22668" i="14"/>
  <c r="C22667" i="14"/>
  <c r="C22666" i="14"/>
  <c r="C22665" i="14"/>
  <c r="C22664" i="14"/>
  <c r="C22663" i="14"/>
  <c r="C22662" i="14"/>
  <c r="C22661" i="14"/>
  <c r="C22660" i="14"/>
  <c r="C22659" i="14"/>
  <c r="C22658" i="14"/>
  <c r="C22657" i="14"/>
  <c r="C22656" i="14"/>
  <c r="C22655" i="14"/>
  <c r="C22654" i="14"/>
  <c r="C22653" i="14"/>
  <c r="C22652" i="14"/>
  <c r="C22651" i="14"/>
  <c r="C22650" i="14"/>
  <c r="C22649" i="14"/>
  <c r="C22648" i="14"/>
  <c r="C22647" i="14"/>
  <c r="C22646" i="14"/>
  <c r="C22645" i="14"/>
  <c r="C22644" i="14"/>
  <c r="C22643" i="14"/>
  <c r="C22642" i="14"/>
  <c r="C22641" i="14"/>
  <c r="C22640" i="14"/>
  <c r="C22639" i="14"/>
  <c r="C22638" i="14"/>
  <c r="C22637" i="14"/>
  <c r="C22636" i="14"/>
  <c r="C22635" i="14"/>
  <c r="C22634" i="14"/>
  <c r="C22633" i="14"/>
  <c r="C22632" i="14"/>
  <c r="C22631" i="14"/>
  <c r="C22630" i="14"/>
  <c r="C22629" i="14"/>
  <c r="C22628" i="14"/>
  <c r="C22627" i="14"/>
  <c r="C22626" i="14"/>
  <c r="C22625" i="14"/>
  <c r="C22624" i="14"/>
  <c r="C22623" i="14"/>
  <c r="C22622" i="14"/>
  <c r="C22621" i="14"/>
  <c r="C22620" i="14"/>
  <c r="C22619" i="14"/>
  <c r="C22618" i="14"/>
  <c r="C22617" i="14"/>
  <c r="C22616" i="14"/>
  <c r="C22615" i="14"/>
  <c r="C22614" i="14"/>
  <c r="C22613" i="14"/>
  <c r="C22612" i="14"/>
  <c r="C22611" i="14"/>
  <c r="C22610" i="14"/>
  <c r="C22609" i="14"/>
  <c r="C22608" i="14"/>
  <c r="C22607" i="14"/>
  <c r="C22606" i="14"/>
  <c r="C22605" i="14"/>
  <c r="C22604" i="14"/>
  <c r="C22603" i="14"/>
  <c r="C22602" i="14"/>
  <c r="C22601" i="14"/>
  <c r="C22600" i="14"/>
  <c r="C22599" i="14"/>
  <c r="C22598" i="14"/>
  <c r="C22597" i="14"/>
  <c r="C22596" i="14"/>
  <c r="C22595" i="14"/>
  <c r="C22594" i="14"/>
  <c r="C22593" i="14"/>
  <c r="C22592" i="14"/>
  <c r="C22591" i="14"/>
  <c r="C22590" i="14"/>
  <c r="C22589" i="14"/>
  <c r="C22588" i="14"/>
  <c r="C22587" i="14"/>
  <c r="C22586" i="14"/>
  <c r="C22585" i="14"/>
  <c r="C22584" i="14"/>
  <c r="C22583" i="14"/>
  <c r="C22582" i="14"/>
  <c r="C22581" i="14"/>
  <c r="C22580" i="14"/>
  <c r="C22579" i="14"/>
  <c r="C22578" i="14"/>
  <c r="C22577" i="14"/>
  <c r="C22576" i="14"/>
  <c r="C22575" i="14"/>
  <c r="C22574" i="14"/>
  <c r="C22573" i="14"/>
  <c r="C22572" i="14"/>
  <c r="C22571" i="14"/>
  <c r="C22570" i="14"/>
  <c r="C22569" i="14"/>
  <c r="C22568" i="14"/>
  <c r="C22567" i="14"/>
  <c r="C22566" i="14"/>
  <c r="C22565" i="14"/>
  <c r="C22564" i="14"/>
  <c r="C22563" i="14"/>
  <c r="C22562" i="14"/>
  <c r="C22561" i="14"/>
  <c r="C22560" i="14"/>
  <c r="C22559" i="14"/>
  <c r="C22558" i="14"/>
  <c r="C22557" i="14"/>
  <c r="C22556" i="14"/>
  <c r="C22555" i="14"/>
  <c r="C22554" i="14"/>
  <c r="C22553" i="14"/>
  <c r="C22552" i="14"/>
  <c r="C22551" i="14"/>
  <c r="C22550" i="14"/>
  <c r="C22549" i="14"/>
  <c r="C22548" i="14"/>
  <c r="C22547" i="14"/>
  <c r="C22546" i="14"/>
  <c r="C22545" i="14"/>
  <c r="C22544" i="14"/>
  <c r="C22543" i="14"/>
  <c r="C22542" i="14"/>
  <c r="C22541" i="14"/>
  <c r="C22540" i="14"/>
  <c r="C22539" i="14"/>
  <c r="C22538" i="14"/>
  <c r="C22537" i="14"/>
  <c r="C22536" i="14"/>
  <c r="C22535" i="14"/>
  <c r="C22534" i="14"/>
  <c r="C22533" i="14"/>
  <c r="C22532" i="14"/>
  <c r="C22531" i="14"/>
  <c r="C22530" i="14"/>
  <c r="C22529" i="14"/>
  <c r="C22528" i="14"/>
  <c r="C22527" i="14"/>
  <c r="C22526" i="14"/>
  <c r="C22525" i="14"/>
  <c r="C22524" i="14"/>
  <c r="C22523" i="14"/>
  <c r="C22522" i="14"/>
  <c r="C22521" i="14"/>
  <c r="C22520" i="14"/>
  <c r="C22519" i="14"/>
  <c r="C22518" i="14"/>
  <c r="C22517" i="14"/>
  <c r="C22516" i="14"/>
  <c r="C22515" i="14"/>
  <c r="C22514" i="14"/>
  <c r="C22513" i="14"/>
  <c r="C22512" i="14"/>
  <c r="C22511" i="14"/>
  <c r="C22510" i="14"/>
  <c r="C22509" i="14"/>
  <c r="C22508" i="14"/>
  <c r="C22507" i="14"/>
  <c r="C22506" i="14"/>
  <c r="C22505" i="14"/>
  <c r="C22504" i="14"/>
  <c r="C22503" i="14"/>
  <c r="C22502" i="14"/>
  <c r="C22501" i="14"/>
  <c r="C22500" i="14"/>
  <c r="C22499" i="14"/>
  <c r="C22498" i="14"/>
  <c r="C22497" i="14"/>
  <c r="C22496" i="14"/>
  <c r="C22495" i="14"/>
  <c r="C22494" i="14"/>
  <c r="C22493" i="14"/>
  <c r="C22492" i="14"/>
  <c r="C22491" i="14"/>
  <c r="C22490" i="14"/>
  <c r="C22489" i="14"/>
  <c r="C22488" i="14"/>
  <c r="C22487" i="14"/>
  <c r="C22486" i="14"/>
  <c r="C22485" i="14"/>
  <c r="C22484" i="14"/>
  <c r="C22483" i="14"/>
  <c r="C22482" i="14"/>
  <c r="C22481" i="14"/>
  <c r="C22480" i="14"/>
  <c r="C22479" i="14"/>
  <c r="C22478" i="14"/>
  <c r="C22477" i="14"/>
  <c r="C22476" i="14"/>
  <c r="C22475" i="14"/>
  <c r="C22474" i="14"/>
  <c r="C22473" i="14"/>
  <c r="C22472" i="14"/>
  <c r="C22471" i="14"/>
  <c r="C22470" i="14"/>
  <c r="C22469" i="14"/>
  <c r="C22468" i="14"/>
  <c r="C22467" i="14"/>
  <c r="C22466" i="14"/>
  <c r="C22465" i="14"/>
  <c r="C22464" i="14"/>
  <c r="C22463" i="14"/>
  <c r="C22462" i="14"/>
  <c r="C22461" i="14"/>
  <c r="C22460" i="14"/>
  <c r="C22459" i="14"/>
  <c r="C22458" i="14"/>
  <c r="C22457" i="14"/>
  <c r="C22456" i="14"/>
  <c r="C22455" i="14"/>
  <c r="C22454" i="14"/>
  <c r="C22453" i="14"/>
  <c r="C22452" i="14"/>
  <c r="C22451" i="14"/>
  <c r="C22450" i="14"/>
  <c r="C22449" i="14"/>
  <c r="C22448" i="14"/>
  <c r="C22447" i="14"/>
  <c r="C22446" i="14"/>
  <c r="C22445" i="14"/>
  <c r="C22444" i="14"/>
  <c r="C22443" i="14"/>
  <c r="C22442" i="14"/>
  <c r="C22441" i="14"/>
  <c r="C22440" i="14"/>
  <c r="C22439" i="14"/>
  <c r="C22438" i="14"/>
  <c r="C22437" i="14"/>
  <c r="C22436" i="14"/>
  <c r="C22435" i="14"/>
  <c r="C22434" i="14"/>
  <c r="C22433" i="14"/>
  <c r="C22432" i="14"/>
  <c r="C22431" i="14"/>
  <c r="C22430" i="14"/>
  <c r="C22429" i="14"/>
  <c r="C22428" i="14"/>
  <c r="C22427" i="14"/>
  <c r="C22426" i="14"/>
  <c r="C22425" i="14"/>
  <c r="C22424" i="14"/>
  <c r="C22423" i="14"/>
  <c r="C22422" i="14"/>
  <c r="C22421" i="14"/>
  <c r="C22420" i="14"/>
  <c r="C22419" i="14"/>
  <c r="C22418" i="14"/>
  <c r="C22417" i="14"/>
  <c r="C22416" i="14"/>
  <c r="C22415" i="14"/>
  <c r="C22414" i="14"/>
  <c r="C22413" i="14"/>
  <c r="C22412" i="14"/>
  <c r="C22411" i="14"/>
  <c r="C22410" i="14"/>
  <c r="C22409" i="14"/>
  <c r="C22408" i="14"/>
  <c r="C22407" i="14"/>
  <c r="C22406" i="14"/>
  <c r="C22405" i="14"/>
  <c r="C22404" i="14"/>
  <c r="C22403" i="14"/>
  <c r="C22402" i="14"/>
  <c r="C22401" i="14"/>
  <c r="C22400" i="14"/>
  <c r="C22399" i="14"/>
  <c r="C22398" i="14"/>
  <c r="C22397" i="14"/>
  <c r="C22396" i="14"/>
  <c r="C22395" i="14"/>
  <c r="C22394" i="14"/>
  <c r="C22393" i="14"/>
  <c r="C22392" i="14"/>
  <c r="C22391" i="14"/>
  <c r="C22390" i="14"/>
  <c r="C22389" i="14"/>
  <c r="C22388" i="14"/>
  <c r="C22387" i="14"/>
  <c r="C22386" i="14"/>
  <c r="C22385" i="14"/>
  <c r="C22384" i="14"/>
  <c r="C22383" i="14"/>
  <c r="C22382" i="14"/>
  <c r="C22381" i="14"/>
  <c r="C22380" i="14"/>
  <c r="C22379" i="14"/>
  <c r="C22378" i="14"/>
  <c r="C22377" i="14"/>
  <c r="C22376" i="14"/>
  <c r="C22375" i="14"/>
  <c r="C22374" i="14"/>
  <c r="C22373" i="14"/>
  <c r="C22372" i="14"/>
  <c r="C22371" i="14"/>
  <c r="C22370" i="14"/>
  <c r="C22369" i="14"/>
  <c r="C22368" i="14"/>
  <c r="C22367" i="14"/>
  <c r="C22366" i="14"/>
  <c r="C22365" i="14"/>
  <c r="C22364" i="14"/>
  <c r="C22363" i="14"/>
  <c r="C22362" i="14"/>
  <c r="C22361" i="14"/>
  <c r="C22360" i="14"/>
  <c r="C22359" i="14"/>
  <c r="C22358" i="14"/>
  <c r="C22357" i="14"/>
  <c r="C22356" i="14"/>
  <c r="C22355" i="14"/>
  <c r="C22354" i="14"/>
  <c r="C22353" i="14"/>
  <c r="C22352" i="14"/>
  <c r="C22351" i="14"/>
  <c r="C22350" i="14"/>
  <c r="C22349" i="14"/>
  <c r="C22348" i="14"/>
  <c r="C22347" i="14"/>
  <c r="C22346" i="14"/>
  <c r="C22345" i="14"/>
  <c r="C22344" i="14"/>
  <c r="C22343" i="14"/>
  <c r="C22342" i="14"/>
  <c r="C22341" i="14"/>
  <c r="C22340" i="14"/>
  <c r="C22339" i="14"/>
  <c r="C22338" i="14"/>
  <c r="C22337" i="14"/>
  <c r="C22336" i="14"/>
  <c r="C22335" i="14"/>
  <c r="C22334" i="14"/>
  <c r="C22333" i="14"/>
  <c r="C22332" i="14"/>
  <c r="C22331" i="14"/>
  <c r="C22330" i="14"/>
  <c r="C22329" i="14"/>
  <c r="C22328" i="14"/>
  <c r="C22327" i="14"/>
  <c r="C22326" i="14"/>
  <c r="C22325" i="14"/>
  <c r="C22324" i="14"/>
  <c r="C22323" i="14"/>
  <c r="C22322" i="14"/>
  <c r="C22321" i="14"/>
  <c r="C22320" i="14"/>
  <c r="C22319" i="14"/>
  <c r="C22318" i="14"/>
  <c r="C22317" i="14"/>
  <c r="C22316" i="14"/>
  <c r="C22315" i="14"/>
  <c r="C22314" i="14"/>
  <c r="C22313" i="14"/>
  <c r="C22312" i="14"/>
  <c r="C22311" i="14"/>
  <c r="C22310" i="14"/>
  <c r="C22309" i="14"/>
  <c r="C22308" i="14"/>
  <c r="C22307" i="14"/>
  <c r="C22306" i="14"/>
  <c r="C22305" i="14"/>
  <c r="C22304" i="14"/>
  <c r="C22303" i="14"/>
  <c r="C22302" i="14"/>
  <c r="C22301" i="14"/>
  <c r="C22300" i="14"/>
  <c r="C22299" i="14"/>
  <c r="C22298" i="14"/>
  <c r="C22297" i="14"/>
  <c r="C22296" i="14"/>
  <c r="C22295" i="14"/>
  <c r="C22294" i="14"/>
  <c r="C22293" i="14"/>
  <c r="C22292" i="14"/>
  <c r="C22291" i="14"/>
  <c r="C22290" i="14"/>
  <c r="C22289" i="14"/>
  <c r="C22288" i="14"/>
  <c r="C22287" i="14"/>
  <c r="C22286" i="14"/>
  <c r="C22285" i="14"/>
  <c r="C22284" i="14"/>
  <c r="C22283" i="14"/>
  <c r="C22282" i="14"/>
  <c r="C22281" i="14"/>
  <c r="C22280" i="14"/>
  <c r="C22279" i="14"/>
  <c r="C22278" i="14"/>
  <c r="C22277" i="14"/>
  <c r="C22276" i="14"/>
  <c r="C22275" i="14"/>
  <c r="C22274" i="14"/>
  <c r="C22273" i="14"/>
  <c r="C22272" i="14"/>
  <c r="C22271" i="14"/>
  <c r="C22270" i="14"/>
  <c r="C22269" i="14"/>
  <c r="C22268" i="14"/>
  <c r="C22267" i="14"/>
  <c r="C22266" i="14"/>
  <c r="C22265" i="14"/>
  <c r="C22264" i="14"/>
  <c r="C22263" i="14"/>
  <c r="C22262" i="14"/>
  <c r="C22261" i="14"/>
  <c r="C22260" i="14"/>
  <c r="C22259" i="14"/>
  <c r="C22258" i="14"/>
  <c r="C22257" i="14"/>
  <c r="C22256" i="14"/>
  <c r="C22255" i="14"/>
  <c r="C22254" i="14"/>
  <c r="C22253" i="14"/>
  <c r="C22252" i="14"/>
  <c r="C22251" i="14"/>
  <c r="C22250" i="14"/>
  <c r="C22249" i="14"/>
  <c r="C22248" i="14"/>
  <c r="C22247" i="14"/>
  <c r="C22246" i="14"/>
  <c r="C22245" i="14"/>
  <c r="C22244" i="14"/>
  <c r="C22243" i="14"/>
  <c r="C22242" i="14"/>
  <c r="C22241" i="14"/>
  <c r="C22240" i="14"/>
  <c r="C22239" i="14"/>
  <c r="C22238" i="14"/>
  <c r="C22237" i="14"/>
  <c r="C22236" i="14"/>
  <c r="C22235" i="14"/>
  <c r="C22234" i="14"/>
  <c r="C22233" i="14"/>
  <c r="C22232" i="14"/>
  <c r="C22231" i="14"/>
  <c r="C22230" i="14"/>
  <c r="C22229" i="14"/>
  <c r="C22228" i="14"/>
  <c r="C22227" i="14"/>
  <c r="C22226" i="14"/>
  <c r="C22225" i="14"/>
  <c r="C22224" i="14"/>
  <c r="C22223" i="14"/>
  <c r="C22222" i="14"/>
  <c r="C22221" i="14"/>
  <c r="C22220" i="14"/>
  <c r="C22219" i="14"/>
  <c r="C22218" i="14"/>
  <c r="C22217" i="14"/>
  <c r="C22216" i="14"/>
  <c r="C22215" i="14"/>
  <c r="C22214" i="14"/>
  <c r="C22213" i="14"/>
  <c r="C22212" i="14"/>
  <c r="C22211" i="14"/>
  <c r="C22210" i="14"/>
  <c r="C22209" i="14"/>
  <c r="C22208" i="14"/>
  <c r="C22207" i="14"/>
  <c r="C22206" i="14"/>
  <c r="C22205" i="14"/>
  <c r="C22204" i="14"/>
  <c r="C22203" i="14"/>
  <c r="C22202" i="14"/>
  <c r="C22201" i="14"/>
  <c r="C22200" i="14"/>
  <c r="C22199" i="14"/>
  <c r="C22198" i="14"/>
  <c r="C22197" i="14"/>
  <c r="C22196" i="14"/>
  <c r="C22195" i="14"/>
  <c r="C22194" i="14"/>
  <c r="C22193" i="14"/>
  <c r="C22192" i="14"/>
  <c r="C22191" i="14"/>
  <c r="C22190" i="14"/>
  <c r="C22189" i="14"/>
  <c r="C22188" i="14"/>
  <c r="C22187" i="14"/>
  <c r="C22186" i="14"/>
  <c r="C22185" i="14"/>
  <c r="C22184" i="14"/>
  <c r="C22183" i="14"/>
  <c r="C22182" i="14"/>
  <c r="C22181" i="14"/>
  <c r="C22180" i="14"/>
  <c r="C22179" i="14"/>
  <c r="C22178" i="14"/>
  <c r="C22177" i="14"/>
  <c r="C22176" i="14"/>
  <c r="C22175" i="14"/>
  <c r="C22174" i="14"/>
  <c r="C22173" i="14"/>
  <c r="C22172" i="14"/>
  <c r="C22171" i="14"/>
  <c r="C22170" i="14"/>
  <c r="C22169" i="14"/>
  <c r="C22168" i="14"/>
  <c r="C22167" i="14"/>
  <c r="C22166" i="14"/>
  <c r="C22165" i="14"/>
  <c r="C22164" i="14"/>
  <c r="C22163" i="14"/>
  <c r="C22162" i="14"/>
  <c r="C22161" i="14"/>
  <c r="C22160" i="14"/>
  <c r="C22159" i="14"/>
  <c r="C22158" i="14"/>
  <c r="C22157" i="14"/>
  <c r="C22156" i="14"/>
  <c r="C22155" i="14"/>
  <c r="C22154" i="14"/>
  <c r="C22153" i="14"/>
  <c r="C22152" i="14"/>
  <c r="C22151" i="14"/>
  <c r="C22150" i="14"/>
  <c r="C22149" i="14"/>
  <c r="C22148" i="14"/>
  <c r="C22147" i="14"/>
  <c r="C22146" i="14"/>
  <c r="C22145" i="14"/>
  <c r="C22144" i="14"/>
  <c r="C22143" i="14"/>
  <c r="C22142" i="14"/>
  <c r="C22141" i="14"/>
  <c r="C22140" i="14"/>
  <c r="C22139" i="14"/>
  <c r="C22138" i="14"/>
  <c r="C22137" i="14"/>
  <c r="C22136" i="14"/>
  <c r="C22135" i="14"/>
  <c r="C22134" i="14"/>
  <c r="C22133" i="14"/>
  <c r="C22132" i="14"/>
  <c r="C22131" i="14"/>
  <c r="C22130" i="14"/>
  <c r="C22129" i="14"/>
  <c r="C22128" i="14"/>
  <c r="C22127" i="14"/>
  <c r="C22126" i="14"/>
  <c r="C22125" i="14"/>
  <c r="C22124" i="14"/>
  <c r="C22123" i="14"/>
  <c r="C22122" i="14"/>
  <c r="C22121" i="14"/>
  <c r="C22120" i="14"/>
  <c r="C22119" i="14"/>
  <c r="C22118" i="14"/>
  <c r="C22117" i="14"/>
  <c r="C22116" i="14"/>
  <c r="C22115" i="14"/>
  <c r="C22114" i="14"/>
  <c r="C22113" i="14"/>
  <c r="C22112" i="14"/>
  <c r="C22111" i="14"/>
  <c r="C22110" i="14"/>
  <c r="C22109" i="14"/>
  <c r="C22108" i="14"/>
  <c r="C22107" i="14"/>
  <c r="C22106" i="14"/>
  <c r="C22105" i="14"/>
  <c r="C22104" i="14"/>
  <c r="C22103" i="14"/>
  <c r="C22102" i="14"/>
  <c r="C22101" i="14"/>
  <c r="C22100" i="14"/>
  <c r="C22099" i="14"/>
  <c r="C22098" i="14"/>
  <c r="C22097" i="14"/>
  <c r="C22096" i="14"/>
  <c r="C22095" i="14"/>
  <c r="C22094" i="14"/>
  <c r="C22093" i="14"/>
  <c r="C22092" i="14"/>
  <c r="C22091" i="14"/>
  <c r="C22090" i="14"/>
  <c r="C22089" i="14"/>
  <c r="C22088" i="14"/>
  <c r="C22087" i="14"/>
  <c r="C22086" i="14"/>
  <c r="C22085" i="14"/>
  <c r="C22084" i="14"/>
  <c r="C22083" i="14"/>
  <c r="C22082" i="14"/>
  <c r="C22081" i="14"/>
  <c r="C22080" i="14"/>
  <c r="C22079" i="14"/>
  <c r="C22078" i="14"/>
  <c r="C22077" i="14"/>
  <c r="C22076" i="14"/>
  <c r="C22075" i="14"/>
  <c r="C22074" i="14"/>
  <c r="C22073" i="14"/>
  <c r="C22072" i="14"/>
  <c r="C22071" i="14"/>
  <c r="C22070" i="14"/>
  <c r="C22069" i="14"/>
  <c r="C22068" i="14"/>
  <c r="C22067" i="14"/>
  <c r="C22066" i="14"/>
  <c r="C22065" i="14"/>
  <c r="C22064" i="14"/>
  <c r="C22063" i="14"/>
  <c r="C22062" i="14"/>
  <c r="C22061" i="14"/>
  <c r="C22060" i="14"/>
  <c r="C22059" i="14"/>
  <c r="C22058" i="14"/>
  <c r="C22057" i="14"/>
  <c r="C22056" i="14"/>
  <c r="C22055" i="14"/>
  <c r="C22054" i="14"/>
  <c r="C22053" i="14"/>
  <c r="C22052" i="14"/>
  <c r="C22051" i="14"/>
  <c r="C22050" i="14"/>
  <c r="C22049" i="14"/>
  <c r="C22048" i="14"/>
  <c r="C22047" i="14"/>
  <c r="C22046" i="14"/>
  <c r="C22045" i="14"/>
  <c r="C22044" i="14"/>
  <c r="C22043" i="14"/>
  <c r="C22042" i="14"/>
  <c r="C22041" i="14"/>
  <c r="C22040" i="14"/>
  <c r="C22039" i="14"/>
  <c r="C22038" i="14"/>
  <c r="C22037" i="14"/>
  <c r="C22036" i="14"/>
  <c r="C22035" i="14"/>
  <c r="C22034" i="14"/>
  <c r="C22033" i="14"/>
  <c r="C22032" i="14"/>
  <c r="C22031" i="14"/>
  <c r="C22030" i="14"/>
  <c r="C22029" i="14"/>
  <c r="C22028" i="14"/>
  <c r="C22027" i="14"/>
  <c r="C22026" i="14"/>
  <c r="C22025" i="14"/>
  <c r="C22024" i="14"/>
  <c r="C22023" i="14"/>
  <c r="C22022" i="14"/>
  <c r="C22021" i="14"/>
  <c r="C22020" i="14"/>
  <c r="C22019" i="14"/>
  <c r="C22018" i="14"/>
  <c r="C22017" i="14"/>
  <c r="C22016" i="14"/>
  <c r="C22015" i="14"/>
  <c r="C22014" i="14"/>
  <c r="C22013" i="14"/>
  <c r="C22012" i="14"/>
  <c r="C22011" i="14"/>
  <c r="C22010" i="14"/>
  <c r="C22009" i="14"/>
  <c r="C22008" i="14"/>
  <c r="C22007" i="14"/>
  <c r="C22006" i="14"/>
  <c r="C22005" i="14"/>
  <c r="C22004" i="14"/>
  <c r="C22003" i="14"/>
  <c r="C22002" i="14"/>
  <c r="C22001" i="14"/>
  <c r="C22000" i="14"/>
  <c r="C21999" i="14"/>
  <c r="C21998" i="14"/>
  <c r="C21997" i="14"/>
  <c r="C21996" i="14"/>
  <c r="C21995" i="14"/>
  <c r="C21994" i="14"/>
  <c r="C21993" i="14"/>
  <c r="C21992" i="14"/>
  <c r="C21991" i="14"/>
  <c r="C21990" i="14"/>
  <c r="C21989" i="14"/>
  <c r="C21988" i="14"/>
  <c r="C21987" i="14"/>
  <c r="C21986" i="14"/>
  <c r="C21985" i="14"/>
  <c r="C21984" i="14"/>
  <c r="C21983" i="14"/>
  <c r="C21982" i="14"/>
  <c r="C21981" i="14"/>
  <c r="C21980" i="14"/>
  <c r="C21979" i="14"/>
  <c r="C21978" i="14"/>
  <c r="C21977" i="14"/>
  <c r="C21976" i="14"/>
  <c r="C21975" i="14"/>
  <c r="C21974" i="14"/>
  <c r="C21973" i="14"/>
  <c r="C21972" i="14"/>
  <c r="C21971" i="14"/>
  <c r="C21970" i="14"/>
  <c r="C21969" i="14"/>
  <c r="C21968" i="14"/>
  <c r="C21967" i="14"/>
  <c r="C21966" i="14"/>
  <c r="C21965" i="14"/>
  <c r="C21964" i="14"/>
  <c r="C21963" i="14"/>
  <c r="C21962" i="14"/>
  <c r="C21961" i="14"/>
  <c r="C21960" i="14"/>
  <c r="C21959" i="14"/>
  <c r="C21958" i="14"/>
  <c r="C21957" i="14"/>
  <c r="C21956" i="14"/>
  <c r="C21955" i="14"/>
  <c r="C21954" i="14"/>
  <c r="C21953" i="14"/>
  <c r="C21952" i="14"/>
  <c r="C21951" i="14"/>
  <c r="C21950" i="14"/>
  <c r="C21949" i="14"/>
  <c r="C21948" i="14"/>
  <c r="C21947" i="14"/>
  <c r="C21946" i="14"/>
  <c r="C21945" i="14"/>
  <c r="C21944" i="14"/>
  <c r="C21943" i="14"/>
  <c r="C21942" i="14"/>
  <c r="C21941" i="14"/>
  <c r="C21940" i="14"/>
  <c r="C21939" i="14"/>
  <c r="C21938" i="14"/>
  <c r="C21937" i="14"/>
  <c r="C21936" i="14"/>
  <c r="C21935" i="14"/>
  <c r="C21934" i="14"/>
  <c r="C21933" i="14"/>
  <c r="C21932" i="14"/>
  <c r="C21931" i="14"/>
  <c r="C21930" i="14"/>
  <c r="C21929" i="14"/>
  <c r="C21928" i="14"/>
  <c r="C21927" i="14"/>
  <c r="C21926" i="14"/>
  <c r="C21925" i="14"/>
  <c r="C21924" i="14"/>
  <c r="C21923" i="14"/>
  <c r="C21922" i="14"/>
  <c r="C21921" i="14"/>
  <c r="C21920" i="14"/>
  <c r="C21919" i="14"/>
  <c r="C21918" i="14"/>
  <c r="C21917" i="14"/>
  <c r="C21916" i="14"/>
  <c r="C21915" i="14"/>
  <c r="C21914" i="14"/>
  <c r="C21913" i="14"/>
  <c r="C21912" i="14"/>
  <c r="C21911" i="14"/>
  <c r="C21910" i="14"/>
  <c r="C21909" i="14"/>
  <c r="C21908" i="14"/>
  <c r="C21907" i="14"/>
  <c r="C21906" i="14"/>
  <c r="C21905" i="14"/>
  <c r="C21904" i="14"/>
  <c r="C21903" i="14"/>
  <c r="C21902" i="14"/>
  <c r="C21901" i="14"/>
  <c r="C21900" i="14"/>
  <c r="C21899" i="14"/>
  <c r="C21898" i="14"/>
  <c r="C21897" i="14"/>
  <c r="C21896" i="14"/>
  <c r="C21895" i="14"/>
  <c r="C21894" i="14"/>
  <c r="C21893" i="14"/>
  <c r="C21892" i="14"/>
  <c r="C21891" i="14"/>
  <c r="C21890" i="14"/>
  <c r="C21889" i="14"/>
  <c r="C21888" i="14"/>
  <c r="C21887" i="14"/>
  <c r="C21886" i="14"/>
  <c r="C21885" i="14"/>
  <c r="C21884" i="14"/>
  <c r="C21883" i="14"/>
  <c r="C21882" i="14"/>
  <c r="C21881" i="14"/>
  <c r="C21880" i="14"/>
  <c r="C21879" i="14"/>
  <c r="C21878" i="14"/>
  <c r="C21877" i="14"/>
  <c r="C21876" i="14"/>
  <c r="C21875" i="14"/>
  <c r="C21874" i="14"/>
  <c r="C21873" i="14"/>
  <c r="C21872" i="14"/>
  <c r="C21871" i="14"/>
  <c r="C21870" i="14"/>
  <c r="C21869" i="14"/>
  <c r="C21868" i="14"/>
  <c r="C21867" i="14"/>
  <c r="C21866" i="14"/>
  <c r="C21865" i="14"/>
  <c r="C21864" i="14"/>
  <c r="C21863" i="14"/>
  <c r="C21862" i="14"/>
  <c r="C21861" i="14"/>
  <c r="C21860" i="14"/>
  <c r="C21859" i="14"/>
  <c r="C21858" i="14"/>
  <c r="C21857" i="14"/>
  <c r="C21856" i="14"/>
  <c r="C21855" i="14"/>
  <c r="C21854" i="14"/>
  <c r="C21853" i="14"/>
  <c r="C21852" i="14"/>
  <c r="C21851" i="14"/>
  <c r="C21850" i="14"/>
  <c r="C21849" i="14"/>
  <c r="C21848" i="14"/>
  <c r="C21847" i="14"/>
  <c r="C21846" i="14"/>
  <c r="C21845" i="14"/>
  <c r="C21844" i="14"/>
  <c r="C21843" i="14"/>
  <c r="C21842" i="14"/>
  <c r="C21841" i="14"/>
  <c r="C21840" i="14"/>
  <c r="C21839" i="14"/>
  <c r="C21838" i="14"/>
  <c r="C21837" i="14"/>
  <c r="C21836" i="14"/>
  <c r="C21835" i="14"/>
  <c r="C21834" i="14"/>
  <c r="C21833" i="14"/>
  <c r="C21832" i="14"/>
  <c r="C21831" i="14"/>
  <c r="C21830" i="14"/>
  <c r="C21829" i="14"/>
  <c r="C21828" i="14"/>
  <c r="C21827" i="14"/>
  <c r="C21826" i="14"/>
  <c r="C21825" i="14"/>
  <c r="C21824" i="14"/>
  <c r="C21823" i="14"/>
  <c r="C21822" i="14"/>
  <c r="C21821" i="14"/>
  <c r="C21820" i="14"/>
  <c r="C21819" i="14"/>
  <c r="C21818" i="14"/>
  <c r="C21817" i="14"/>
  <c r="C21816" i="14"/>
  <c r="C21815" i="14"/>
  <c r="C21814" i="14"/>
  <c r="C21813" i="14"/>
  <c r="C21812" i="14"/>
  <c r="C21811" i="14"/>
  <c r="C21810" i="14"/>
  <c r="C21809" i="14"/>
  <c r="C21808" i="14"/>
  <c r="C21807" i="14"/>
  <c r="C21806" i="14"/>
  <c r="C21805" i="14"/>
  <c r="C21804" i="14"/>
  <c r="C21803" i="14"/>
  <c r="C21802" i="14"/>
  <c r="C21801" i="14"/>
  <c r="C21800" i="14"/>
  <c r="C21799" i="14"/>
  <c r="C21798" i="14"/>
  <c r="C21797" i="14"/>
  <c r="C21796" i="14"/>
  <c r="C21795" i="14"/>
  <c r="C21794" i="14"/>
  <c r="C21793" i="14"/>
  <c r="C21792" i="14"/>
  <c r="C21791" i="14"/>
  <c r="C21790" i="14"/>
  <c r="C21789" i="14"/>
  <c r="C21788" i="14"/>
  <c r="C21787" i="14"/>
  <c r="C21786" i="14"/>
  <c r="C21785" i="14"/>
  <c r="C21784" i="14"/>
  <c r="C21783" i="14"/>
  <c r="C21782" i="14"/>
  <c r="C21781" i="14"/>
  <c r="C21780" i="14"/>
  <c r="C21779" i="14"/>
  <c r="C21778" i="14"/>
  <c r="C21777" i="14"/>
  <c r="C21776" i="14"/>
  <c r="C21775" i="14"/>
  <c r="C21774" i="14"/>
  <c r="C21773" i="14"/>
  <c r="C21772" i="14"/>
  <c r="C21771" i="14"/>
  <c r="C21770" i="14"/>
  <c r="C21769" i="14"/>
  <c r="C21768" i="14"/>
  <c r="C21767" i="14"/>
  <c r="C21766" i="14"/>
  <c r="C21765" i="14"/>
  <c r="C21764" i="14"/>
  <c r="C21763" i="14"/>
  <c r="C21762" i="14"/>
  <c r="C21761" i="14"/>
  <c r="C21760" i="14"/>
  <c r="C21759" i="14"/>
  <c r="C21758" i="14"/>
  <c r="C21757" i="14"/>
  <c r="C21756" i="14"/>
  <c r="C21755" i="14"/>
  <c r="C21754" i="14"/>
  <c r="C21753" i="14"/>
  <c r="C21752" i="14"/>
  <c r="C21751" i="14"/>
  <c r="C21750" i="14"/>
  <c r="C21749" i="14"/>
  <c r="C21748" i="14"/>
  <c r="C21747" i="14"/>
  <c r="C21746" i="14"/>
  <c r="C21745" i="14"/>
  <c r="C21744" i="14"/>
  <c r="C21743" i="14"/>
  <c r="C21742" i="14"/>
  <c r="C21741" i="14"/>
  <c r="C21740" i="14"/>
  <c r="C21739" i="14"/>
  <c r="C21738" i="14"/>
  <c r="C21737" i="14"/>
  <c r="C21736" i="14"/>
  <c r="C21735" i="14"/>
  <c r="C21734" i="14"/>
  <c r="C21733" i="14"/>
  <c r="C21732" i="14"/>
  <c r="C21731" i="14"/>
  <c r="C21730" i="14"/>
  <c r="C21729" i="14"/>
  <c r="C21728" i="14"/>
  <c r="C21727" i="14"/>
  <c r="C21726" i="14"/>
  <c r="C21725" i="14"/>
  <c r="C21724" i="14"/>
  <c r="C21723" i="14"/>
  <c r="C21722" i="14"/>
  <c r="C21721" i="14"/>
  <c r="C21720" i="14"/>
  <c r="C21719" i="14"/>
  <c r="C21718" i="14"/>
  <c r="C21717" i="14"/>
  <c r="C21716" i="14"/>
  <c r="C21715" i="14"/>
  <c r="C21714" i="14"/>
  <c r="C21713" i="14"/>
  <c r="C21712" i="14"/>
  <c r="C21711" i="14"/>
  <c r="C21710" i="14"/>
  <c r="C21709" i="14"/>
  <c r="C21708" i="14"/>
  <c r="C21707" i="14"/>
  <c r="C21706" i="14"/>
  <c r="C21705" i="14"/>
  <c r="C21704" i="14"/>
  <c r="C21703" i="14"/>
  <c r="C21702" i="14"/>
  <c r="C21701" i="14"/>
  <c r="C21700" i="14"/>
  <c r="C21699" i="14"/>
  <c r="C21698" i="14"/>
  <c r="C21697" i="14"/>
  <c r="C21696" i="14"/>
  <c r="C21695" i="14"/>
  <c r="C21694" i="14"/>
  <c r="C21693" i="14"/>
  <c r="C21692" i="14"/>
  <c r="C21691" i="14"/>
  <c r="C21690" i="14"/>
  <c r="C21689" i="14"/>
  <c r="C21688" i="14"/>
  <c r="C21687" i="14"/>
  <c r="C21686" i="14"/>
  <c r="C21685" i="14"/>
  <c r="C21684" i="14"/>
  <c r="C21683" i="14"/>
  <c r="C21682" i="14"/>
  <c r="C21681" i="14"/>
  <c r="C21680" i="14"/>
  <c r="C21679" i="14"/>
  <c r="C21678" i="14"/>
  <c r="C21677" i="14"/>
  <c r="C21676" i="14"/>
  <c r="C21675" i="14"/>
  <c r="C21674" i="14"/>
  <c r="C21673" i="14"/>
  <c r="C21672" i="14"/>
  <c r="C21671" i="14"/>
  <c r="C21670" i="14"/>
  <c r="C21669" i="14"/>
  <c r="C21668" i="14"/>
  <c r="C21667" i="14"/>
  <c r="C21666" i="14"/>
  <c r="C21665" i="14"/>
  <c r="C21664" i="14"/>
  <c r="C21663" i="14"/>
  <c r="C21662" i="14"/>
  <c r="C21661" i="14"/>
  <c r="C21660" i="14"/>
  <c r="C21659" i="14"/>
  <c r="C21658" i="14"/>
  <c r="C21657" i="14"/>
  <c r="C21656" i="14"/>
  <c r="C21655" i="14"/>
  <c r="C21654" i="14"/>
  <c r="C21653" i="14"/>
  <c r="C21652" i="14"/>
  <c r="C21651" i="14"/>
  <c r="C21650" i="14"/>
  <c r="C21649" i="14"/>
  <c r="C21648" i="14"/>
  <c r="C21647" i="14"/>
  <c r="C21646" i="14"/>
  <c r="C21645" i="14"/>
  <c r="C21644" i="14"/>
  <c r="C21643" i="14"/>
  <c r="C21642" i="14"/>
  <c r="C21641" i="14"/>
  <c r="C21640" i="14"/>
  <c r="C21639" i="14"/>
  <c r="C21638" i="14"/>
  <c r="C21637" i="14"/>
  <c r="C21636" i="14"/>
  <c r="C21635" i="14"/>
  <c r="C21634" i="14"/>
  <c r="C21633" i="14"/>
  <c r="C21632" i="14"/>
  <c r="C21631" i="14"/>
  <c r="C21630" i="14"/>
  <c r="C21629" i="14"/>
  <c r="C21628" i="14"/>
  <c r="C21627" i="14"/>
  <c r="C21626" i="14"/>
  <c r="C21625" i="14"/>
  <c r="C21624" i="14"/>
  <c r="C21623" i="14"/>
  <c r="C21622" i="14"/>
  <c r="C21621" i="14"/>
  <c r="C21620" i="14"/>
  <c r="C21619" i="14"/>
  <c r="C21618" i="14"/>
  <c r="C21617" i="14"/>
  <c r="C21616" i="14"/>
  <c r="C21615" i="14"/>
  <c r="C21614" i="14"/>
  <c r="C21613" i="14"/>
  <c r="C21612" i="14"/>
  <c r="C21611" i="14"/>
  <c r="C21610" i="14"/>
  <c r="C21609" i="14"/>
  <c r="C21608" i="14"/>
  <c r="C21607" i="14"/>
  <c r="C21606" i="14"/>
  <c r="C21605" i="14"/>
  <c r="C21604" i="14"/>
  <c r="C21603" i="14"/>
  <c r="C21602" i="14"/>
  <c r="C21601" i="14"/>
  <c r="C21600" i="14"/>
  <c r="C21599" i="14"/>
  <c r="C21598" i="14"/>
  <c r="C21597" i="14"/>
  <c r="C21596" i="14"/>
  <c r="C21595" i="14"/>
  <c r="C21594" i="14"/>
  <c r="C21593" i="14"/>
  <c r="C21592" i="14"/>
  <c r="C21591" i="14"/>
  <c r="C21590" i="14"/>
  <c r="C21589" i="14"/>
  <c r="C21588" i="14"/>
  <c r="C21587" i="14"/>
  <c r="C21586" i="14"/>
  <c r="C21585" i="14"/>
  <c r="C21584" i="14"/>
  <c r="C21583" i="14"/>
  <c r="C21582" i="14"/>
  <c r="C21581" i="14"/>
  <c r="C21580" i="14"/>
  <c r="C21579" i="14"/>
  <c r="C21578" i="14"/>
  <c r="C21577" i="14"/>
  <c r="C21576" i="14"/>
  <c r="C21575" i="14"/>
  <c r="C21574" i="14"/>
  <c r="C21573" i="14"/>
  <c r="C21572" i="14"/>
  <c r="C21571" i="14"/>
  <c r="C21570" i="14"/>
  <c r="C21569" i="14"/>
  <c r="C21568" i="14"/>
  <c r="C21567" i="14"/>
  <c r="C21566" i="14"/>
  <c r="C21565" i="14"/>
  <c r="C21564" i="14"/>
  <c r="C21563" i="14"/>
  <c r="C21562" i="14"/>
  <c r="C21561" i="14"/>
  <c r="C21560" i="14"/>
  <c r="C21559" i="14"/>
  <c r="C21558" i="14"/>
  <c r="C21557" i="14"/>
  <c r="C21556" i="14"/>
  <c r="C21555" i="14"/>
  <c r="C21554" i="14"/>
  <c r="C21553" i="14"/>
  <c r="C21552" i="14"/>
  <c r="C21551" i="14"/>
  <c r="C21550" i="14"/>
  <c r="C21549" i="14"/>
  <c r="C21548" i="14"/>
  <c r="C21547" i="14"/>
  <c r="C21546" i="14"/>
  <c r="C21545" i="14"/>
  <c r="C21544" i="14"/>
  <c r="C21543" i="14"/>
  <c r="C21542" i="14"/>
  <c r="C21541" i="14"/>
  <c r="C21540" i="14"/>
  <c r="C21539" i="14"/>
  <c r="C21538" i="14"/>
  <c r="C21537" i="14"/>
  <c r="C21536" i="14"/>
  <c r="C21535" i="14"/>
  <c r="C21534" i="14"/>
  <c r="C21533" i="14"/>
  <c r="C21532" i="14"/>
  <c r="C21531" i="14"/>
  <c r="C21530" i="14"/>
  <c r="C21529" i="14"/>
  <c r="C21528" i="14"/>
  <c r="C21527" i="14"/>
  <c r="C21526" i="14"/>
  <c r="C21525" i="14"/>
  <c r="C21524" i="14"/>
  <c r="C21523" i="14"/>
  <c r="C21522" i="14"/>
  <c r="C21521" i="14"/>
  <c r="C21520" i="14"/>
  <c r="C21519" i="14"/>
  <c r="C21518" i="14"/>
  <c r="C21517" i="14"/>
  <c r="C21516" i="14"/>
  <c r="C21515" i="14"/>
  <c r="C21514" i="14"/>
  <c r="C21513" i="14"/>
  <c r="C21512" i="14"/>
  <c r="C21511" i="14"/>
  <c r="C21510" i="14"/>
  <c r="C21509" i="14"/>
  <c r="C21508" i="14"/>
  <c r="C21507" i="14"/>
  <c r="C21506" i="14"/>
  <c r="C21505" i="14"/>
  <c r="C21504" i="14"/>
  <c r="C21503" i="14"/>
  <c r="C21502" i="14"/>
  <c r="C21501" i="14"/>
  <c r="C21500" i="14"/>
  <c r="C21499" i="14"/>
  <c r="C21498" i="14"/>
  <c r="C21497" i="14"/>
  <c r="C21496" i="14"/>
  <c r="C21495" i="14"/>
  <c r="C21494" i="14"/>
  <c r="C21493" i="14"/>
  <c r="C21492" i="14"/>
  <c r="C21491" i="14"/>
  <c r="C21490" i="14"/>
  <c r="C21489" i="14"/>
  <c r="C21488" i="14"/>
  <c r="C21487" i="14"/>
  <c r="C21486" i="14"/>
  <c r="C21485" i="14"/>
  <c r="C21484" i="14"/>
  <c r="C21483" i="14"/>
  <c r="C21482" i="14"/>
  <c r="C21481" i="14"/>
  <c r="C21480" i="14"/>
  <c r="C21479" i="14"/>
  <c r="C21478" i="14"/>
  <c r="C21477" i="14"/>
  <c r="C21476" i="14"/>
  <c r="C21475" i="14"/>
  <c r="C21474" i="14"/>
  <c r="C21473" i="14"/>
  <c r="C21472" i="14"/>
  <c r="C21471" i="14"/>
  <c r="C21470" i="14"/>
  <c r="C21469" i="14"/>
  <c r="C21468" i="14"/>
  <c r="C21467" i="14"/>
  <c r="C21466" i="14"/>
  <c r="C21465" i="14"/>
  <c r="C21464" i="14"/>
  <c r="C21463" i="14"/>
  <c r="C21462" i="14"/>
  <c r="C21461" i="14"/>
  <c r="C21460" i="14"/>
  <c r="C21459" i="14"/>
  <c r="C21458" i="14"/>
  <c r="C21457" i="14"/>
  <c r="C21456" i="14"/>
  <c r="C21455" i="14"/>
  <c r="C21454" i="14"/>
  <c r="C21453" i="14"/>
  <c r="C21452" i="14"/>
  <c r="C21451" i="14"/>
  <c r="C21450" i="14"/>
  <c r="C21449" i="14"/>
  <c r="C21448" i="14"/>
  <c r="C21447" i="14"/>
  <c r="C21446" i="14"/>
  <c r="C21445" i="14"/>
  <c r="C21444" i="14"/>
  <c r="C21443" i="14"/>
  <c r="C21442" i="14"/>
  <c r="C21441" i="14"/>
  <c r="C21440" i="14"/>
  <c r="C21439" i="14"/>
  <c r="C21438" i="14"/>
  <c r="C21437" i="14"/>
  <c r="C21436" i="14"/>
  <c r="C21435" i="14"/>
  <c r="C21434" i="14"/>
  <c r="C21433" i="14"/>
  <c r="C21432" i="14"/>
  <c r="C21431" i="14"/>
  <c r="C21430" i="14"/>
  <c r="C21429" i="14"/>
  <c r="C21428" i="14"/>
  <c r="C21427" i="14"/>
  <c r="C21426" i="14"/>
  <c r="C21425" i="14"/>
  <c r="C21424" i="14"/>
  <c r="C21423" i="14"/>
  <c r="C21422" i="14"/>
  <c r="C21421" i="14"/>
  <c r="C21420" i="14"/>
  <c r="C21419" i="14"/>
  <c r="C21418" i="14"/>
  <c r="C21417" i="14"/>
  <c r="C21416" i="14"/>
  <c r="C21415" i="14"/>
  <c r="C21414" i="14"/>
  <c r="C21413" i="14"/>
  <c r="C21412" i="14"/>
  <c r="C21411" i="14"/>
  <c r="C21410" i="14"/>
  <c r="C21409" i="14"/>
  <c r="C21408" i="14"/>
  <c r="C21407" i="14"/>
  <c r="C21406" i="14"/>
  <c r="C21405" i="14"/>
  <c r="C21404" i="14"/>
  <c r="C21403" i="14"/>
  <c r="C21402" i="14"/>
  <c r="C21401" i="14"/>
  <c r="C21400" i="14"/>
  <c r="C21399" i="14"/>
  <c r="C21398" i="14"/>
  <c r="C21397" i="14"/>
  <c r="C21396" i="14"/>
  <c r="C21395" i="14"/>
  <c r="C21394" i="14"/>
  <c r="C21393" i="14"/>
  <c r="C21392" i="14"/>
  <c r="C21391" i="14"/>
  <c r="C21390" i="14"/>
  <c r="C21389" i="14"/>
  <c r="C21388" i="14"/>
  <c r="C21387" i="14"/>
  <c r="C21386" i="14"/>
  <c r="C21385" i="14"/>
  <c r="C21384" i="14"/>
  <c r="C21383" i="14"/>
  <c r="C21382" i="14"/>
  <c r="C21381" i="14"/>
  <c r="C21380" i="14"/>
  <c r="C21379" i="14"/>
  <c r="C21378" i="14"/>
  <c r="C21377" i="14"/>
  <c r="C21376" i="14"/>
  <c r="C21375" i="14"/>
  <c r="C21374" i="14"/>
  <c r="C21373" i="14"/>
  <c r="C21372" i="14"/>
  <c r="C21371" i="14"/>
  <c r="C21370" i="14"/>
  <c r="C21369" i="14"/>
  <c r="C21368" i="14"/>
  <c r="C21367" i="14"/>
  <c r="C21366" i="14"/>
  <c r="C21365" i="14"/>
  <c r="C21364" i="14"/>
  <c r="C21363" i="14"/>
  <c r="C21362" i="14"/>
  <c r="C21361" i="14"/>
  <c r="C21360" i="14"/>
  <c r="C21359" i="14"/>
  <c r="C21358" i="14"/>
  <c r="C21357" i="14"/>
  <c r="C21356" i="14"/>
  <c r="C21355" i="14"/>
  <c r="C21354" i="14"/>
  <c r="C21353" i="14"/>
  <c r="C21352" i="14"/>
  <c r="C21351" i="14"/>
  <c r="C21350" i="14"/>
  <c r="C21349" i="14"/>
  <c r="C21348" i="14"/>
  <c r="C21347" i="14"/>
  <c r="C21346" i="14"/>
  <c r="C21345" i="14"/>
  <c r="C21344" i="14"/>
  <c r="C21343" i="14"/>
  <c r="C21342" i="14"/>
  <c r="C21341" i="14"/>
  <c r="C21340" i="14"/>
  <c r="C21339" i="14"/>
  <c r="C21338" i="14"/>
  <c r="C21337" i="14"/>
  <c r="C21336" i="14"/>
  <c r="C21335" i="14"/>
  <c r="C21334" i="14"/>
  <c r="C21333" i="14"/>
  <c r="C21332" i="14"/>
  <c r="C21331" i="14"/>
  <c r="C21330" i="14"/>
  <c r="C21329" i="14"/>
  <c r="C21328" i="14"/>
  <c r="C21327" i="14"/>
  <c r="C21326" i="14"/>
  <c r="C21325" i="14"/>
  <c r="C21324" i="14"/>
  <c r="C21323" i="14"/>
  <c r="C21322" i="14"/>
  <c r="C21321" i="14"/>
  <c r="C21320" i="14"/>
  <c r="C21319" i="14"/>
  <c r="C21318" i="14"/>
  <c r="C21317" i="14"/>
  <c r="C21316" i="14"/>
  <c r="C21315" i="14"/>
  <c r="C21314" i="14"/>
  <c r="C21313" i="14"/>
  <c r="C21312" i="14"/>
  <c r="C21311" i="14"/>
  <c r="C21310" i="14"/>
  <c r="C21309" i="14"/>
  <c r="C21308" i="14"/>
  <c r="C21307" i="14"/>
  <c r="C21306" i="14"/>
  <c r="C21305" i="14"/>
  <c r="C21304" i="14"/>
  <c r="C21303" i="14"/>
  <c r="C21302" i="14"/>
  <c r="C21301" i="14"/>
  <c r="C21300" i="14"/>
  <c r="C21299" i="14"/>
  <c r="C21298" i="14"/>
  <c r="C21297" i="14"/>
  <c r="C21296" i="14"/>
  <c r="C21295" i="14"/>
  <c r="C21294" i="14"/>
  <c r="C21293" i="14"/>
  <c r="C21292" i="14"/>
  <c r="C21291" i="14"/>
  <c r="C21290" i="14"/>
  <c r="C21289" i="14"/>
  <c r="C21288" i="14"/>
  <c r="C21287" i="14"/>
  <c r="C21286" i="14"/>
  <c r="C21285" i="14"/>
  <c r="C21284" i="14"/>
  <c r="C21283" i="14"/>
  <c r="C21282" i="14"/>
  <c r="C21281" i="14"/>
  <c r="C21280" i="14"/>
  <c r="C21279" i="14"/>
  <c r="C21278" i="14"/>
  <c r="C21277" i="14"/>
  <c r="C21276" i="14"/>
  <c r="C21275" i="14"/>
  <c r="C21274" i="14"/>
  <c r="C21273" i="14"/>
  <c r="C21272" i="14"/>
  <c r="C21271" i="14"/>
  <c r="C21270" i="14"/>
  <c r="C21269" i="14"/>
  <c r="C21268" i="14"/>
  <c r="C21267" i="14"/>
  <c r="C21266" i="14"/>
  <c r="C21265" i="14"/>
  <c r="C21264" i="14"/>
  <c r="C21263" i="14"/>
  <c r="C21262" i="14"/>
  <c r="C21261" i="14"/>
  <c r="C21260" i="14"/>
  <c r="C21259" i="14"/>
  <c r="C21258" i="14"/>
  <c r="C21257" i="14"/>
  <c r="C21256" i="14"/>
  <c r="C21255" i="14"/>
  <c r="C21254" i="14"/>
  <c r="C21253" i="14"/>
  <c r="C21252" i="14"/>
  <c r="C21251" i="14"/>
  <c r="C21250" i="14"/>
  <c r="C21249" i="14"/>
  <c r="C21248" i="14"/>
  <c r="C21247" i="14"/>
  <c r="C21246" i="14"/>
  <c r="C21245" i="14"/>
  <c r="C21244" i="14"/>
  <c r="C21243" i="14"/>
  <c r="C21242" i="14"/>
  <c r="C21241" i="14"/>
  <c r="C21240" i="14"/>
  <c r="C21239" i="14"/>
  <c r="C21238" i="14"/>
  <c r="C21237" i="14"/>
  <c r="C21236" i="14"/>
  <c r="C21235" i="14"/>
  <c r="C21234" i="14"/>
  <c r="C21233" i="14"/>
  <c r="C21232" i="14"/>
  <c r="C21231" i="14"/>
  <c r="C21230" i="14"/>
  <c r="C21229" i="14"/>
  <c r="C21228" i="14"/>
  <c r="C21227" i="14"/>
  <c r="C21226" i="14"/>
  <c r="C21225" i="14"/>
  <c r="C21224" i="14"/>
  <c r="C21223" i="14"/>
  <c r="C21222" i="14"/>
  <c r="C21221" i="14"/>
  <c r="C21220" i="14"/>
  <c r="C21219" i="14"/>
  <c r="C21218" i="14"/>
  <c r="C21217" i="14"/>
  <c r="C21216" i="14"/>
  <c r="C21215" i="14"/>
  <c r="C21214" i="14"/>
  <c r="C21213" i="14"/>
  <c r="C21212" i="14"/>
  <c r="C21211" i="14"/>
  <c r="C21210" i="14"/>
  <c r="C21209" i="14"/>
  <c r="C21208" i="14"/>
  <c r="C21207" i="14"/>
  <c r="C21206" i="14"/>
  <c r="C21205" i="14"/>
  <c r="C21204" i="14"/>
  <c r="C21203" i="14"/>
  <c r="C21202" i="14"/>
  <c r="C21201" i="14"/>
  <c r="C21200" i="14"/>
  <c r="C21199" i="14"/>
  <c r="C21198" i="14"/>
  <c r="C21197" i="14"/>
  <c r="C21196" i="14"/>
  <c r="C21195" i="14"/>
  <c r="C21194" i="14"/>
  <c r="C21193" i="14"/>
  <c r="C21192" i="14"/>
  <c r="C21191" i="14"/>
  <c r="C21190" i="14"/>
  <c r="C21189" i="14"/>
  <c r="C21188" i="14"/>
  <c r="C21187" i="14"/>
  <c r="C21186" i="14"/>
  <c r="C21185" i="14"/>
  <c r="C21184" i="14"/>
  <c r="C21183" i="14"/>
  <c r="C21182" i="14"/>
  <c r="C21181" i="14"/>
  <c r="C21180" i="14"/>
  <c r="C21179" i="14"/>
  <c r="C21178" i="14"/>
  <c r="C21177" i="14"/>
  <c r="C21176" i="14"/>
  <c r="C21175" i="14"/>
  <c r="C21174" i="14"/>
  <c r="C21173" i="14"/>
  <c r="C21172" i="14"/>
  <c r="C21171" i="14"/>
  <c r="C21170" i="14"/>
  <c r="C21169" i="14"/>
  <c r="C21168" i="14"/>
  <c r="C21167" i="14"/>
  <c r="C21166" i="14"/>
  <c r="C21165" i="14"/>
  <c r="C21164" i="14"/>
  <c r="C21163" i="14"/>
  <c r="C21162" i="14"/>
  <c r="C21161" i="14"/>
  <c r="C21160" i="14"/>
  <c r="C21159" i="14"/>
  <c r="C21158" i="14"/>
  <c r="C21157" i="14"/>
  <c r="C21156" i="14"/>
  <c r="C21155" i="14"/>
  <c r="C21154" i="14"/>
  <c r="C21153" i="14"/>
  <c r="C21152" i="14"/>
  <c r="C21151" i="14"/>
  <c r="C21150" i="14"/>
  <c r="C21149" i="14"/>
  <c r="C21148" i="14"/>
  <c r="C21147" i="14"/>
  <c r="C21146" i="14"/>
  <c r="C21145" i="14"/>
  <c r="C21144" i="14"/>
  <c r="C21143" i="14"/>
  <c r="C21142" i="14"/>
  <c r="C21141" i="14"/>
  <c r="C21140" i="14"/>
  <c r="C21139" i="14"/>
  <c r="C21138" i="14"/>
  <c r="C21137" i="14"/>
  <c r="C21136" i="14"/>
  <c r="C21135" i="14"/>
  <c r="C21134" i="14"/>
  <c r="C21133" i="14"/>
  <c r="C21132" i="14"/>
  <c r="C21131" i="14"/>
  <c r="C21130" i="14"/>
  <c r="C21129" i="14"/>
  <c r="C21128" i="14"/>
  <c r="C21127" i="14"/>
  <c r="C21126" i="14"/>
  <c r="C21125" i="14"/>
  <c r="C21124" i="14"/>
  <c r="C21123" i="14"/>
  <c r="C21122" i="14"/>
  <c r="C21121" i="14"/>
  <c r="C21120" i="14"/>
  <c r="C21119" i="14"/>
  <c r="C21118" i="14"/>
  <c r="C21117" i="14"/>
  <c r="C21116" i="14"/>
  <c r="C21115" i="14"/>
  <c r="C21114" i="14"/>
  <c r="C21113" i="14"/>
  <c r="C21112" i="14"/>
  <c r="C21111" i="14"/>
  <c r="C21110" i="14"/>
  <c r="C21109" i="14"/>
  <c r="C21108" i="14"/>
  <c r="C21107" i="14"/>
  <c r="C21106" i="14"/>
  <c r="C21105" i="14"/>
  <c r="C21104" i="14"/>
  <c r="C21103" i="14"/>
  <c r="C21102" i="14"/>
  <c r="C21101" i="14"/>
  <c r="C21100" i="14"/>
  <c r="C21099" i="14"/>
  <c r="C21098" i="14"/>
  <c r="C21097" i="14"/>
  <c r="C21096" i="14"/>
  <c r="C21095" i="14"/>
  <c r="C21094" i="14"/>
  <c r="C21093" i="14"/>
  <c r="C21092" i="14"/>
  <c r="C21091" i="14"/>
  <c r="C21090" i="14"/>
  <c r="C21089" i="14"/>
  <c r="C21088" i="14"/>
  <c r="C21087" i="14"/>
  <c r="C21086" i="14"/>
  <c r="C21085" i="14"/>
  <c r="C21084" i="14"/>
  <c r="C21083" i="14"/>
  <c r="C21082" i="14"/>
  <c r="C21081" i="14"/>
  <c r="C21080" i="14"/>
  <c r="C21079" i="14"/>
  <c r="C21078" i="14"/>
  <c r="C21077" i="14"/>
  <c r="C21076" i="14"/>
  <c r="C21075" i="14"/>
  <c r="C21074" i="14"/>
  <c r="C21073" i="14"/>
  <c r="C21072" i="14"/>
  <c r="C21071" i="14"/>
  <c r="C21070" i="14"/>
  <c r="C21069" i="14"/>
  <c r="C21068" i="14"/>
  <c r="C21067" i="14"/>
  <c r="C21066" i="14"/>
  <c r="C21065" i="14"/>
  <c r="C21064" i="14"/>
  <c r="C21063" i="14"/>
  <c r="C21062" i="14"/>
  <c r="C21061" i="14"/>
  <c r="C21060" i="14"/>
  <c r="C21059" i="14"/>
  <c r="C21058" i="14"/>
  <c r="C21057" i="14"/>
  <c r="C21056" i="14"/>
  <c r="C21055" i="14"/>
  <c r="C21054" i="14"/>
  <c r="C21053" i="14"/>
  <c r="C21052" i="14"/>
  <c r="C21051" i="14"/>
  <c r="C21050" i="14"/>
  <c r="C21049" i="14"/>
  <c r="C21048" i="14"/>
  <c r="C21047" i="14"/>
  <c r="C21046" i="14"/>
  <c r="C21045" i="14"/>
  <c r="C21044" i="14"/>
  <c r="C21043" i="14"/>
  <c r="C21042" i="14"/>
  <c r="C21041" i="14"/>
  <c r="C21040" i="14"/>
  <c r="C21039" i="14"/>
  <c r="C21038" i="14"/>
  <c r="C21037" i="14"/>
  <c r="C21036" i="14"/>
  <c r="C21035" i="14"/>
  <c r="C21034" i="14"/>
  <c r="C21033" i="14"/>
  <c r="C21032" i="14"/>
  <c r="C21031" i="14"/>
  <c r="C21030" i="14"/>
  <c r="C21029" i="14"/>
  <c r="C21028" i="14"/>
  <c r="C21027" i="14"/>
  <c r="C21026" i="14"/>
  <c r="C21025" i="14"/>
  <c r="C21024" i="14"/>
  <c r="C21023" i="14"/>
  <c r="C21022" i="14"/>
  <c r="C21021" i="14"/>
  <c r="C21020" i="14"/>
  <c r="C21019" i="14"/>
  <c r="C21018" i="14"/>
  <c r="C21017" i="14"/>
  <c r="C21016" i="14"/>
  <c r="C21015" i="14"/>
  <c r="C21014" i="14"/>
  <c r="C21013" i="14"/>
  <c r="C21012" i="14"/>
  <c r="C21011" i="14"/>
  <c r="C21010" i="14"/>
  <c r="C21009" i="14"/>
  <c r="C21008" i="14"/>
  <c r="C21007" i="14"/>
  <c r="C21006" i="14"/>
  <c r="C21005" i="14"/>
  <c r="C21004" i="14"/>
  <c r="C21003" i="14"/>
  <c r="C21002" i="14"/>
  <c r="C21001" i="14"/>
  <c r="C21000" i="14"/>
  <c r="C20999" i="14"/>
  <c r="C20998" i="14"/>
  <c r="C20997" i="14"/>
  <c r="C20996" i="14"/>
  <c r="C20995" i="14"/>
  <c r="C20994" i="14"/>
  <c r="C20993" i="14"/>
  <c r="C20992" i="14"/>
  <c r="C20991" i="14"/>
  <c r="C20990" i="14"/>
  <c r="C20989" i="14"/>
  <c r="C20988" i="14"/>
  <c r="C20987" i="14"/>
  <c r="C20986" i="14"/>
  <c r="C20985" i="14"/>
  <c r="C20984" i="14"/>
  <c r="C20983" i="14"/>
  <c r="C20982" i="14"/>
  <c r="C20981" i="14"/>
  <c r="C20980" i="14"/>
  <c r="C20979" i="14"/>
  <c r="C20978" i="14"/>
  <c r="C20977" i="14"/>
  <c r="C20976" i="14"/>
  <c r="C20975" i="14"/>
  <c r="C20974" i="14"/>
  <c r="C20973" i="14"/>
  <c r="C20972" i="14"/>
  <c r="C20971" i="14"/>
  <c r="C20970" i="14"/>
  <c r="C20969" i="14"/>
  <c r="C20968" i="14"/>
  <c r="C20967" i="14"/>
  <c r="C20966" i="14"/>
  <c r="C20965" i="14"/>
  <c r="C20964" i="14"/>
  <c r="C20963" i="14"/>
  <c r="C20962" i="14"/>
  <c r="C20961" i="14"/>
  <c r="C20960" i="14"/>
  <c r="C20959" i="14"/>
  <c r="C20958" i="14"/>
  <c r="C20957" i="14"/>
  <c r="C20956" i="14"/>
  <c r="C20955" i="14"/>
  <c r="C20954" i="14"/>
  <c r="C20953" i="14"/>
  <c r="C20952" i="14"/>
  <c r="C20951" i="14"/>
  <c r="C20950" i="14"/>
  <c r="C20949" i="14"/>
  <c r="C20948" i="14"/>
  <c r="C20947" i="14"/>
  <c r="C20946" i="14"/>
  <c r="C20945" i="14"/>
  <c r="C20944" i="14"/>
  <c r="C20943" i="14"/>
  <c r="C20942" i="14"/>
  <c r="C20941" i="14"/>
  <c r="C20940" i="14"/>
  <c r="C20939" i="14"/>
  <c r="C20938" i="14"/>
  <c r="C20937" i="14"/>
  <c r="C20936" i="14"/>
  <c r="C20935" i="14"/>
  <c r="C20934" i="14"/>
  <c r="C20933" i="14"/>
  <c r="C20932" i="14"/>
  <c r="C20931" i="14"/>
  <c r="C20930" i="14"/>
  <c r="C20929" i="14"/>
  <c r="C20928" i="14"/>
  <c r="C20927" i="14"/>
  <c r="C20926" i="14"/>
  <c r="C20925" i="14"/>
  <c r="C20924" i="14"/>
  <c r="C20923" i="14"/>
  <c r="C20922" i="14"/>
  <c r="C20921" i="14"/>
  <c r="C20920" i="14"/>
  <c r="C20919" i="14"/>
  <c r="C20918" i="14"/>
  <c r="C20917" i="14"/>
  <c r="C20916" i="14"/>
  <c r="C20915" i="14"/>
  <c r="C20914" i="14"/>
  <c r="C20913" i="14"/>
  <c r="C20912" i="14"/>
  <c r="C20911" i="14"/>
  <c r="C20910" i="14"/>
  <c r="C20909" i="14"/>
  <c r="C20908" i="14"/>
  <c r="C20907" i="14"/>
  <c r="C20906" i="14"/>
  <c r="C20905" i="14"/>
  <c r="C20904" i="14"/>
  <c r="C20903" i="14"/>
  <c r="C20902" i="14"/>
  <c r="C20901" i="14"/>
  <c r="C20900" i="14"/>
  <c r="C20899" i="14"/>
  <c r="C20898" i="14"/>
  <c r="C20897" i="14"/>
  <c r="C20896" i="14"/>
  <c r="C20895" i="14"/>
  <c r="C20894" i="14"/>
  <c r="C20893" i="14"/>
  <c r="C20892" i="14"/>
  <c r="C20891" i="14"/>
  <c r="C20890" i="14"/>
  <c r="C20889" i="14"/>
  <c r="C20888" i="14"/>
  <c r="C20887" i="14"/>
  <c r="C20886" i="14"/>
  <c r="C20885" i="14"/>
  <c r="C20884" i="14"/>
  <c r="C20883" i="14"/>
  <c r="C20882" i="14"/>
  <c r="C20881" i="14"/>
  <c r="C20880" i="14"/>
  <c r="C20879" i="14"/>
  <c r="C20878" i="14"/>
  <c r="C20877" i="14"/>
  <c r="C20876" i="14"/>
  <c r="C20875" i="14"/>
  <c r="C20874" i="14"/>
  <c r="C20873" i="14"/>
  <c r="C20872" i="14"/>
  <c r="C20871" i="14"/>
  <c r="C20870" i="14"/>
  <c r="C20869" i="14"/>
  <c r="C20868" i="14"/>
  <c r="C20867" i="14"/>
  <c r="C20866" i="14"/>
  <c r="C20865" i="14"/>
  <c r="C20864" i="14"/>
  <c r="C20863" i="14"/>
  <c r="C20862" i="14"/>
  <c r="C20861" i="14"/>
  <c r="C20860" i="14"/>
  <c r="C20859" i="14"/>
  <c r="C20858" i="14"/>
  <c r="C20857" i="14"/>
  <c r="C20856" i="14"/>
  <c r="C20855" i="14"/>
  <c r="C20854" i="14"/>
  <c r="C20853" i="14"/>
  <c r="C20852" i="14"/>
  <c r="C20851" i="14"/>
  <c r="C20850" i="14"/>
  <c r="C20849" i="14"/>
  <c r="C20848" i="14"/>
  <c r="C20847" i="14"/>
  <c r="C20846" i="14"/>
  <c r="C20845" i="14"/>
  <c r="C20844" i="14"/>
  <c r="C20843" i="14"/>
  <c r="C20842" i="14"/>
  <c r="C20841" i="14"/>
  <c r="C20840" i="14"/>
  <c r="C20839" i="14"/>
  <c r="C20838" i="14"/>
  <c r="C20837" i="14"/>
  <c r="C20836" i="14"/>
  <c r="C20835" i="14"/>
  <c r="C20834" i="14"/>
  <c r="C20833" i="14"/>
  <c r="C20832" i="14"/>
  <c r="C20831" i="14"/>
  <c r="C20830" i="14"/>
  <c r="C20829" i="14"/>
  <c r="C20828" i="14"/>
  <c r="C20827" i="14"/>
  <c r="C20826" i="14"/>
  <c r="C20825" i="14"/>
  <c r="C20824" i="14"/>
  <c r="C20823" i="14"/>
  <c r="C20822" i="14"/>
  <c r="C20821" i="14"/>
  <c r="C20820" i="14"/>
  <c r="C20819" i="14"/>
  <c r="C20818" i="14"/>
  <c r="C20817" i="14"/>
  <c r="C20816" i="14"/>
  <c r="C20815" i="14"/>
  <c r="C20814" i="14"/>
  <c r="C20813" i="14"/>
  <c r="C20812" i="14"/>
  <c r="C20811" i="14"/>
  <c r="C20810" i="14"/>
  <c r="C20809" i="14"/>
  <c r="C20808" i="14"/>
  <c r="C20807" i="14"/>
  <c r="C20806" i="14"/>
  <c r="C20805" i="14"/>
  <c r="C20804" i="14"/>
  <c r="C20803" i="14"/>
  <c r="C20802" i="14"/>
  <c r="C20801" i="14"/>
  <c r="C20800" i="14"/>
  <c r="C20799" i="14"/>
  <c r="C20798" i="14"/>
  <c r="C20797" i="14"/>
  <c r="C20796" i="14"/>
  <c r="C20795" i="14"/>
  <c r="C20794" i="14"/>
  <c r="C20793" i="14"/>
  <c r="C20792" i="14"/>
  <c r="C20791" i="14"/>
  <c r="C20790" i="14"/>
  <c r="C20789" i="14"/>
  <c r="C20788" i="14"/>
  <c r="C20787" i="14"/>
  <c r="C20786" i="14"/>
  <c r="C20785" i="14"/>
  <c r="C20784" i="14"/>
  <c r="C20783" i="14"/>
  <c r="C20782" i="14"/>
  <c r="C20781" i="14"/>
  <c r="C20780" i="14"/>
  <c r="C20779" i="14"/>
  <c r="C20778" i="14"/>
  <c r="C20777" i="14"/>
  <c r="C20776" i="14"/>
  <c r="C20775" i="14"/>
  <c r="C20774" i="14"/>
  <c r="C20773" i="14"/>
  <c r="C20772" i="14"/>
  <c r="C20771" i="14"/>
  <c r="C20770" i="14"/>
  <c r="C20769" i="14"/>
  <c r="C20768" i="14"/>
  <c r="C20767" i="14"/>
  <c r="C20766" i="14"/>
  <c r="C20765" i="14"/>
  <c r="C20764" i="14"/>
  <c r="C20763" i="14"/>
  <c r="C20762" i="14"/>
  <c r="C20761" i="14"/>
  <c r="C20760" i="14"/>
  <c r="C20759" i="14"/>
  <c r="C20758" i="14"/>
  <c r="C20757" i="14"/>
  <c r="C20756" i="14"/>
  <c r="C20755" i="14"/>
  <c r="C20754" i="14"/>
  <c r="C20753" i="14"/>
  <c r="C20752" i="14"/>
  <c r="C20751" i="14"/>
  <c r="C20750" i="14"/>
  <c r="C20749" i="14"/>
  <c r="C20748" i="14"/>
  <c r="C20747" i="14"/>
  <c r="C20746" i="14"/>
  <c r="C20745" i="14"/>
  <c r="C20744" i="14"/>
  <c r="C20743" i="14"/>
  <c r="C20742" i="14"/>
  <c r="C20741" i="14"/>
  <c r="C20740" i="14"/>
  <c r="C20739" i="14"/>
  <c r="C20738" i="14"/>
  <c r="C20737" i="14"/>
  <c r="C20736" i="14"/>
  <c r="C20735" i="14"/>
  <c r="C20734" i="14"/>
  <c r="C20733" i="14"/>
  <c r="C20732" i="14"/>
  <c r="C20731" i="14"/>
  <c r="C20730" i="14"/>
  <c r="C20729" i="14"/>
  <c r="C20728" i="14"/>
  <c r="C20727" i="14"/>
  <c r="C20726" i="14"/>
  <c r="C20725" i="14"/>
  <c r="C20724" i="14"/>
  <c r="C20723" i="14"/>
  <c r="C20722" i="14"/>
  <c r="C20721" i="14"/>
  <c r="C20720" i="14"/>
  <c r="C20719" i="14"/>
  <c r="C20718" i="14"/>
  <c r="C20717" i="14"/>
  <c r="C20716" i="14"/>
  <c r="C20715" i="14"/>
  <c r="C20714" i="14"/>
  <c r="C20713" i="14"/>
  <c r="C20712" i="14"/>
  <c r="C20711" i="14"/>
  <c r="C20710" i="14"/>
  <c r="C20709" i="14"/>
  <c r="C20708" i="14"/>
  <c r="C20707" i="14"/>
  <c r="C20706" i="14"/>
  <c r="C20705" i="14"/>
  <c r="C20704" i="14"/>
  <c r="C20703" i="14"/>
  <c r="C20702" i="14"/>
  <c r="C20701" i="14"/>
  <c r="C20700" i="14"/>
  <c r="C20699" i="14"/>
  <c r="C20698" i="14"/>
  <c r="C20697" i="14"/>
  <c r="C20696" i="14"/>
  <c r="C20695" i="14"/>
  <c r="C20694" i="14"/>
  <c r="C20693" i="14"/>
  <c r="C20692" i="14"/>
  <c r="C20691" i="14"/>
  <c r="C20690" i="14"/>
  <c r="C20689" i="14"/>
  <c r="C20688" i="14"/>
  <c r="C20687" i="14"/>
  <c r="C20686" i="14"/>
  <c r="C20685" i="14"/>
  <c r="C20684" i="14"/>
  <c r="C20683" i="14"/>
  <c r="C20682" i="14"/>
  <c r="C20681" i="14"/>
  <c r="C20680" i="14"/>
  <c r="C20679" i="14"/>
  <c r="C20678" i="14"/>
  <c r="C20677" i="14"/>
  <c r="C20676" i="14"/>
  <c r="C20675" i="14"/>
  <c r="C20674" i="14"/>
  <c r="C20673" i="14"/>
  <c r="C20672" i="14"/>
  <c r="C20671" i="14"/>
  <c r="C20670" i="14"/>
  <c r="C20669" i="14"/>
  <c r="C20668" i="14"/>
  <c r="C20667" i="14"/>
  <c r="C20666" i="14"/>
  <c r="C20665" i="14"/>
  <c r="C20664" i="14"/>
  <c r="C20663" i="14"/>
  <c r="C20662" i="14"/>
  <c r="C20661" i="14"/>
  <c r="C20660" i="14"/>
  <c r="C20659" i="14"/>
  <c r="C20658" i="14"/>
  <c r="C20657" i="14"/>
  <c r="C20656" i="14"/>
  <c r="C20655" i="14"/>
  <c r="C20654" i="14"/>
  <c r="C20653" i="14"/>
  <c r="C20652" i="14"/>
  <c r="C20651" i="14"/>
  <c r="C20650" i="14"/>
  <c r="C20649" i="14"/>
  <c r="C20648" i="14"/>
  <c r="C20647" i="14"/>
  <c r="C20646" i="14"/>
  <c r="C20645" i="14"/>
  <c r="C20644" i="14"/>
  <c r="C20643" i="14"/>
  <c r="C20642" i="14"/>
  <c r="C20641" i="14"/>
  <c r="C20640" i="14"/>
  <c r="C20639" i="14"/>
  <c r="C20638" i="14"/>
  <c r="C20637" i="14"/>
  <c r="C20636" i="14"/>
  <c r="C20635" i="14"/>
  <c r="C20634" i="14"/>
  <c r="C20633" i="14"/>
  <c r="C20632" i="14"/>
  <c r="C20631" i="14"/>
  <c r="C20630" i="14"/>
  <c r="C20629" i="14"/>
  <c r="C20628" i="14"/>
  <c r="C20627" i="14"/>
  <c r="C20626" i="14"/>
  <c r="C20625" i="14"/>
  <c r="C20624" i="14"/>
  <c r="C20623" i="14"/>
  <c r="C20622" i="14"/>
  <c r="C20621" i="14"/>
  <c r="C20620" i="14"/>
  <c r="C20619" i="14"/>
  <c r="C20618" i="14"/>
  <c r="C20617" i="14"/>
  <c r="C20616" i="14"/>
  <c r="C20615" i="14"/>
  <c r="C20614" i="14"/>
  <c r="C20613" i="14"/>
  <c r="C20612" i="14"/>
  <c r="C20611" i="14"/>
  <c r="C20610" i="14"/>
  <c r="C20609" i="14"/>
  <c r="C20608" i="14"/>
  <c r="C20607" i="14"/>
  <c r="C20606" i="14"/>
  <c r="C20605" i="14"/>
  <c r="C20604" i="14"/>
  <c r="C20603" i="14"/>
  <c r="C20602" i="14"/>
  <c r="C20601" i="14"/>
  <c r="C20600" i="14"/>
  <c r="C20599" i="14"/>
  <c r="C20598" i="14"/>
  <c r="C20597" i="14"/>
  <c r="C20596" i="14"/>
  <c r="C20595" i="14"/>
  <c r="C20594" i="14"/>
  <c r="C20593" i="14"/>
  <c r="C20592" i="14"/>
  <c r="C20591" i="14"/>
  <c r="C20590" i="14"/>
  <c r="C20589" i="14"/>
  <c r="C20588" i="14"/>
  <c r="C20587" i="14"/>
  <c r="C20586" i="14"/>
  <c r="C20585" i="14"/>
  <c r="C20584" i="14"/>
  <c r="C20583" i="14"/>
  <c r="C20582" i="14"/>
  <c r="C20581" i="14"/>
  <c r="C20580" i="14"/>
  <c r="C20579" i="14"/>
  <c r="C20578" i="14"/>
  <c r="C20577" i="14"/>
  <c r="C20576" i="14"/>
  <c r="C20575" i="14"/>
  <c r="C20574" i="14"/>
  <c r="C20573" i="14"/>
  <c r="C20572" i="14"/>
  <c r="C20571" i="14"/>
  <c r="C20570" i="14"/>
  <c r="C20569" i="14"/>
  <c r="C20568" i="14"/>
  <c r="C20567" i="14"/>
  <c r="C20566" i="14"/>
  <c r="C20565" i="14"/>
  <c r="C20564" i="14"/>
  <c r="C20563" i="14"/>
  <c r="C20562" i="14"/>
  <c r="C20561" i="14"/>
  <c r="C20560" i="14"/>
  <c r="C20559" i="14"/>
  <c r="C20558" i="14"/>
  <c r="C20557" i="14"/>
  <c r="C20556" i="14"/>
  <c r="C20555" i="14"/>
  <c r="C20554" i="14"/>
  <c r="C20553" i="14"/>
  <c r="C20552" i="14"/>
  <c r="C20551" i="14"/>
  <c r="C20550" i="14"/>
  <c r="C20549" i="14"/>
  <c r="C20548" i="14"/>
  <c r="C20547" i="14"/>
  <c r="C20546" i="14"/>
  <c r="C20545" i="14"/>
  <c r="C20544" i="14"/>
  <c r="C20543" i="14"/>
  <c r="C20542" i="14"/>
  <c r="C20541" i="14"/>
  <c r="C20540" i="14"/>
  <c r="C20539" i="14"/>
  <c r="C20538" i="14"/>
  <c r="C20537" i="14"/>
  <c r="C20536" i="14"/>
  <c r="C20535" i="14"/>
  <c r="C20534" i="14"/>
  <c r="C20533" i="14"/>
  <c r="C20532" i="14"/>
  <c r="C20531" i="14"/>
  <c r="C20530" i="14"/>
  <c r="C20529" i="14"/>
  <c r="C20528" i="14"/>
  <c r="C20527" i="14"/>
  <c r="C20526" i="14"/>
  <c r="C20525" i="14"/>
  <c r="C20524" i="14"/>
  <c r="C20523" i="14"/>
  <c r="C20522" i="14"/>
  <c r="C20521" i="14"/>
  <c r="C20520" i="14"/>
  <c r="C20519" i="14"/>
  <c r="C20518" i="14"/>
  <c r="C20517" i="14"/>
  <c r="C20516" i="14"/>
  <c r="C20515" i="14"/>
  <c r="C20514" i="14"/>
  <c r="C20513" i="14"/>
  <c r="C20512" i="14"/>
  <c r="C20511" i="14"/>
  <c r="C20510" i="14"/>
  <c r="C20509" i="14"/>
  <c r="C20508" i="14"/>
  <c r="C20507" i="14"/>
  <c r="C20506" i="14"/>
  <c r="C20505" i="14"/>
  <c r="C20504" i="14"/>
  <c r="C20503" i="14"/>
  <c r="C20502" i="14"/>
  <c r="C20501" i="14"/>
  <c r="C20500" i="14"/>
  <c r="C20499" i="14"/>
  <c r="C20498" i="14"/>
  <c r="C20497" i="14"/>
  <c r="C20496" i="14"/>
  <c r="C20495" i="14"/>
  <c r="C20494" i="14"/>
  <c r="C20493" i="14"/>
  <c r="C20492" i="14"/>
  <c r="C20491" i="14"/>
  <c r="C20490" i="14"/>
  <c r="C20489" i="14"/>
  <c r="C20488" i="14"/>
  <c r="C20487" i="14"/>
  <c r="C20486" i="14"/>
  <c r="C20485" i="14"/>
  <c r="C20484" i="14"/>
  <c r="C20483" i="14"/>
  <c r="C20482" i="14"/>
  <c r="C20481" i="14"/>
  <c r="C20480" i="14"/>
  <c r="C20479" i="14"/>
  <c r="C20478" i="14"/>
  <c r="C20477" i="14"/>
  <c r="C20476" i="14"/>
  <c r="C20475" i="14"/>
  <c r="C20474" i="14"/>
  <c r="C20473" i="14"/>
  <c r="C20472" i="14"/>
  <c r="C20471" i="14"/>
  <c r="C20470" i="14"/>
  <c r="C20469" i="14"/>
  <c r="C20468" i="14"/>
  <c r="C20467" i="14"/>
  <c r="C20466" i="14"/>
  <c r="C20465" i="14"/>
  <c r="C20464" i="14"/>
  <c r="C20463" i="14"/>
  <c r="C20462" i="14"/>
  <c r="C20461" i="14"/>
  <c r="C20460" i="14"/>
  <c r="C20459" i="14"/>
  <c r="C20458" i="14"/>
  <c r="C20457" i="14"/>
  <c r="C20456" i="14"/>
  <c r="C20455" i="14"/>
  <c r="C20454" i="14"/>
  <c r="C20453" i="14"/>
  <c r="C20452" i="14"/>
  <c r="C20451" i="14"/>
  <c r="C20450" i="14"/>
  <c r="C20449" i="14"/>
  <c r="C20448" i="14"/>
  <c r="C20447" i="14"/>
  <c r="C20446" i="14"/>
  <c r="C20445" i="14"/>
  <c r="C20444" i="14"/>
  <c r="C20443" i="14"/>
  <c r="C20442" i="14"/>
  <c r="C20441" i="14"/>
  <c r="C20440" i="14"/>
  <c r="C20439" i="14"/>
  <c r="C20438" i="14"/>
  <c r="C20437" i="14"/>
  <c r="C20436" i="14"/>
  <c r="C20435" i="14"/>
  <c r="C20434" i="14"/>
  <c r="C20433" i="14"/>
  <c r="C20432" i="14"/>
  <c r="C20431" i="14"/>
  <c r="C20430" i="14"/>
  <c r="C20429" i="14"/>
  <c r="C20428" i="14"/>
  <c r="C20427" i="14"/>
  <c r="C20426" i="14"/>
  <c r="C20425" i="14"/>
  <c r="C20424" i="14"/>
  <c r="C20423" i="14"/>
  <c r="C20422" i="14"/>
  <c r="C20421" i="14"/>
  <c r="C20420" i="14"/>
  <c r="C20419" i="14"/>
  <c r="C20418" i="14"/>
  <c r="C20417" i="14"/>
  <c r="C20416" i="14"/>
  <c r="C20415" i="14"/>
  <c r="C20414" i="14"/>
  <c r="C20413" i="14"/>
  <c r="C20412" i="14"/>
  <c r="C20411" i="14"/>
  <c r="C20410" i="14"/>
  <c r="C20409" i="14"/>
  <c r="C20408" i="14"/>
  <c r="C20407" i="14"/>
  <c r="C20406" i="14"/>
  <c r="C20405" i="14"/>
  <c r="C20404" i="14"/>
  <c r="C20403" i="14"/>
  <c r="C20402" i="14"/>
  <c r="C20401" i="14"/>
  <c r="C20400" i="14"/>
  <c r="C20399" i="14"/>
  <c r="C20398" i="14"/>
  <c r="C20397" i="14"/>
  <c r="C20396" i="14"/>
  <c r="C20395" i="14"/>
  <c r="C20394" i="14"/>
  <c r="C20393" i="14"/>
  <c r="C20392" i="14"/>
  <c r="C20391" i="14"/>
  <c r="C20390" i="14"/>
  <c r="C20389" i="14"/>
  <c r="C20388" i="14"/>
  <c r="C20387" i="14"/>
  <c r="C20386" i="14"/>
  <c r="C20385" i="14"/>
  <c r="C20384" i="14"/>
  <c r="C20383" i="14"/>
  <c r="C20382" i="14"/>
  <c r="C20381" i="14"/>
  <c r="C20380" i="14"/>
  <c r="C20379" i="14"/>
  <c r="C20378" i="14"/>
  <c r="C20377" i="14"/>
  <c r="C20376" i="14"/>
  <c r="C20375" i="14"/>
  <c r="C20374" i="14"/>
  <c r="C20373" i="14"/>
  <c r="C20372" i="14"/>
  <c r="C20371" i="14"/>
  <c r="C20370" i="14"/>
  <c r="C20369" i="14"/>
  <c r="C20368" i="14"/>
  <c r="C20367" i="14"/>
  <c r="C20366" i="14"/>
  <c r="C20365" i="14"/>
  <c r="C20364" i="14"/>
  <c r="C20363" i="14"/>
  <c r="C20362" i="14"/>
  <c r="C20361" i="14"/>
  <c r="C20360" i="14"/>
  <c r="C20359" i="14"/>
  <c r="C20358" i="14"/>
  <c r="C20357" i="14"/>
  <c r="C20356" i="14"/>
  <c r="C20355" i="14"/>
  <c r="C20354" i="14"/>
  <c r="C20353" i="14"/>
  <c r="C20352" i="14"/>
  <c r="C20351" i="14"/>
  <c r="C20350" i="14"/>
  <c r="C20349" i="14"/>
  <c r="C20348" i="14"/>
  <c r="C20347" i="14"/>
  <c r="C20346" i="14"/>
  <c r="C20345" i="14"/>
  <c r="C20344" i="14"/>
  <c r="C20343" i="14"/>
  <c r="C20342" i="14"/>
  <c r="C20341" i="14"/>
  <c r="C20340" i="14"/>
  <c r="C20339" i="14"/>
  <c r="C20338" i="14"/>
  <c r="C20337" i="14"/>
  <c r="C20336" i="14"/>
  <c r="C20335" i="14"/>
  <c r="C20334" i="14"/>
  <c r="C20333" i="14"/>
  <c r="C20332" i="14"/>
  <c r="C20331" i="14"/>
  <c r="C20330" i="14"/>
  <c r="C20329" i="14"/>
  <c r="C20328" i="14"/>
  <c r="C20327" i="14"/>
  <c r="C20326" i="14"/>
  <c r="C20325" i="14"/>
  <c r="C20324" i="14"/>
  <c r="C20323" i="14"/>
  <c r="C20322" i="14"/>
  <c r="C20321" i="14"/>
  <c r="C20320" i="14"/>
  <c r="C20319" i="14"/>
  <c r="C20318" i="14"/>
  <c r="C20317" i="14"/>
  <c r="C20316" i="14"/>
  <c r="C20315" i="14"/>
  <c r="C20314" i="14"/>
  <c r="C20313" i="14"/>
  <c r="C20312" i="14"/>
  <c r="C20311" i="14"/>
  <c r="C20310" i="14"/>
  <c r="C20309" i="14"/>
  <c r="C20308" i="14"/>
  <c r="C20307" i="14"/>
  <c r="C20306" i="14"/>
  <c r="C20305" i="14"/>
  <c r="C20304" i="14"/>
  <c r="C20303" i="14"/>
  <c r="C20302" i="14"/>
  <c r="C20301" i="14"/>
  <c r="C20300" i="14"/>
  <c r="C20299" i="14"/>
  <c r="C20298" i="14"/>
  <c r="C20297" i="14"/>
  <c r="C20296" i="14"/>
  <c r="C20295" i="14"/>
  <c r="C20294" i="14"/>
  <c r="C20293" i="14"/>
  <c r="C20292" i="14"/>
  <c r="C20291" i="14"/>
  <c r="C20290" i="14"/>
  <c r="C20289" i="14"/>
  <c r="C20288" i="14"/>
  <c r="C20287" i="14"/>
  <c r="C20286" i="14"/>
  <c r="C20285" i="14"/>
  <c r="C20284" i="14"/>
  <c r="C20283" i="14"/>
  <c r="C20282" i="14"/>
  <c r="C20281" i="14"/>
  <c r="C20280" i="14"/>
  <c r="C20279" i="14"/>
  <c r="C20278" i="14"/>
  <c r="C20277" i="14"/>
  <c r="C20276" i="14"/>
  <c r="C20275" i="14"/>
  <c r="C20274" i="14"/>
  <c r="C20273" i="14"/>
  <c r="C20272" i="14"/>
  <c r="C20271" i="14"/>
  <c r="C20270" i="14"/>
  <c r="C20269" i="14"/>
  <c r="C20268" i="14"/>
  <c r="C20267" i="14"/>
  <c r="C20266" i="14"/>
  <c r="C20265" i="14"/>
  <c r="C20264" i="14"/>
  <c r="C20263" i="14"/>
  <c r="C20262" i="14"/>
  <c r="C20261" i="14"/>
  <c r="C20260" i="14"/>
  <c r="C20259" i="14"/>
  <c r="C20258" i="14"/>
  <c r="C20257" i="14"/>
  <c r="C20256" i="14"/>
  <c r="C20255" i="14"/>
  <c r="C20254" i="14"/>
  <c r="C20253" i="14"/>
  <c r="C20252" i="14"/>
  <c r="C20251" i="14"/>
  <c r="C20250" i="14"/>
  <c r="C20249" i="14"/>
  <c r="C20248" i="14"/>
  <c r="C20247" i="14"/>
  <c r="C20246" i="14"/>
  <c r="C20245" i="14"/>
  <c r="C20244" i="14"/>
  <c r="C20243" i="14"/>
  <c r="C20242" i="14"/>
  <c r="C20241" i="14"/>
  <c r="C20240" i="14"/>
  <c r="C20239" i="14"/>
  <c r="C20238" i="14"/>
  <c r="C20237" i="14"/>
  <c r="C20236" i="14"/>
  <c r="C20235" i="14"/>
  <c r="C20234" i="14"/>
  <c r="C20233" i="14"/>
  <c r="C20232" i="14"/>
  <c r="C20231" i="14"/>
  <c r="C20230" i="14"/>
  <c r="C20229" i="14"/>
  <c r="C20228" i="14"/>
  <c r="C20227" i="14"/>
  <c r="C20226" i="14"/>
  <c r="C20225" i="14"/>
  <c r="C20224" i="14"/>
  <c r="C20223" i="14"/>
  <c r="C20222" i="14"/>
  <c r="C20221" i="14"/>
  <c r="C20220" i="14"/>
  <c r="C20219" i="14"/>
  <c r="C20218" i="14"/>
  <c r="C20217" i="14"/>
  <c r="C20216" i="14"/>
  <c r="C20215" i="14"/>
  <c r="C20214" i="14"/>
  <c r="C20213" i="14"/>
  <c r="C20212" i="14"/>
  <c r="C20211" i="14"/>
  <c r="C20210" i="14"/>
  <c r="C20209" i="14"/>
  <c r="C20208" i="14"/>
  <c r="C20207" i="14"/>
  <c r="C20206" i="14"/>
  <c r="C20205" i="14"/>
  <c r="C20204" i="14"/>
  <c r="C20203" i="14"/>
  <c r="C20202" i="14"/>
  <c r="C20201" i="14"/>
  <c r="C20200" i="14"/>
  <c r="C20199" i="14"/>
  <c r="C20198" i="14"/>
  <c r="C20197" i="14"/>
  <c r="C20196" i="14"/>
  <c r="C20195" i="14"/>
  <c r="C20194" i="14"/>
  <c r="C20193" i="14"/>
  <c r="C20192" i="14"/>
  <c r="C20191" i="14"/>
  <c r="C20190" i="14"/>
  <c r="C20189" i="14"/>
  <c r="C20188" i="14"/>
  <c r="C20187" i="14"/>
  <c r="C20186" i="14"/>
  <c r="C20185" i="14"/>
  <c r="C20184" i="14"/>
  <c r="C20183" i="14"/>
  <c r="C20182" i="14"/>
  <c r="C20181" i="14"/>
  <c r="C20180" i="14"/>
  <c r="C20179" i="14"/>
  <c r="C20178" i="14"/>
  <c r="C20177" i="14"/>
  <c r="C20176" i="14"/>
  <c r="C20175" i="14"/>
  <c r="C20174" i="14"/>
  <c r="C20173" i="14"/>
  <c r="C20172" i="14"/>
  <c r="C20171" i="14"/>
  <c r="C20170" i="14"/>
  <c r="C20169" i="14"/>
  <c r="C20168" i="14"/>
  <c r="C20167" i="14"/>
  <c r="C20166" i="14"/>
  <c r="C20165" i="14"/>
  <c r="C20164" i="14"/>
  <c r="C20163" i="14"/>
  <c r="C20162" i="14"/>
  <c r="C20161" i="14"/>
  <c r="C20160" i="14"/>
  <c r="C20159" i="14"/>
  <c r="C20158" i="14"/>
  <c r="C20157" i="14"/>
  <c r="C20156" i="14"/>
  <c r="C20155" i="14"/>
  <c r="C20154" i="14"/>
  <c r="C20153" i="14"/>
  <c r="C20152" i="14"/>
  <c r="C20151" i="14"/>
  <c r="C20150" i="14"/>
  <c r="C20149" i="14"/>
  <c r="C20148" i="14"/>
  <c r="C20147" i="14"/>
  <c r="C20146" i="14"/>
  <c r="C20145" i="14"/>
  <c r="C20144" i="14"/>
  <c r="C20143" i="14"/>
  <c r="C20142" i="14"/>
  <c r="C20141" i="14"/>
  <c r="C20140" i="14"/>
  <c r="C20139" i="14"/>
  <c r="C20138" i="14"/>
  <c r="C20137" i="14"/>
  <c r="C20136" i="14"/>
  <c r="C20135" i="14"/>
  <c r="C20134" i="14"/>
  <c r="C20133" i="14"/>
  <c r="C20132" i="14"/>
  <c r="C20131" i="14"/>
  <c r="C20130" i="14"/>
  <c r="C20129" i="14"/>
  <c r="C20128" i="14"/>
  <c r="C20127" i="14"/>
  <c r="C20126" i="14"/>
  <c r="C20125" i="14"/>
  <c r="C20124" i="14"/>
  <c r="C20123" i="14"/>
  <c r="C20122" i="14"/>
  <c r="C20121" i="14"/>
  <c r="C20120" i="14"/>
  <c r="C20119" i="14"/>
  <c r="C20118" i="14"/>
  <c r="C20117" i="14"/>
  <c r="C20116" i="14"/>
  <c r="C20115" i="14"/>
  <c r="C20114" i="14"/>
  <c r="C20113" i="14"/>
  <c r="C20112" i="14"/>
  <c r="C20111" i="14"/>
  <c r="C20110" i="14"/>
  <c r="C20109" i="14"/>
  <c r="C20108" i="14"/>
  <c r="C20107" i="14"/>
  <c r="C20106" i="14"/>
  <c r="C20105" i="14"/>
  <c r="C20104" i="14"/>
  <c r="C20103" i="14"/>
  <c r="C20102" i="14"/>
  <c r="C20101" i="14"/>
  <c r="C20100" i="14"/>
  <c r="C20099" i="14"/>
  <c r="C20098" i="14"/>
  <c r="C20097" i="14"/>
  <c r="C20096" i="14"/>
  <c r="C20095" i="14"/>
  <c r="C20094" i="14"/>
  <c r="C20093" i="14"/>
  <c r="C20092" i="14"/>
  <c r="C20091" i="14"/>
  <c r="C20090" i="14"/>
  <c r="C20089" i="14"/>
  <c r="C20088" i="14"/>
  <c r="C20087" i="14"/>
  <c r="C20086" i="14"/>
  <c r="C20085" i="14"/>
  <c r="C20084" i="14"/>
  <c r="C20083" i="14"/>
  <c r="C20082" i="14"/>
  <c r="C20081" i="14"/>
  <c r="C20080" i="14"/>
  <c r="C20079" i="14"/>
  <c r="C20078" i="14"/>
  <c r="C20077" i="14"/>
  <c r="C20076" i="14"/>
  <c r="C20075" i="14"/>
  <c r="C20074" i="14"/>
  <c r="C20073" i="14"/>
  <c r="C20072" i="14"/>
  <c r="C20071" i="14"/>
  <c r="C20070" i="14"/>
  <c r="C20069" i="14"/>
  <c r="C20068" i="14"/>
  <c r="C20067" i="14"/>
  <c r="C20066" i="14"/>
  <c r="C20065" i="14"/>
  <c r="C20064" i="14"/>
  <c r="C20063" i="14"/>
  <c r="C20062" i="14"/>
  <c r="C20061" i="14"/>
  <c r="C20060" i="14"/>
  <c r="C20059" i="14"/>
  <c r="C20058" i="14"/>
  <c r="C20057" i="14"/>
  <c r="C20056" i="14"/>
  <c r="C20055" i="14"/>
  <c r="C20054" i="14"/>
  <c r="C20053" i="14"/>
  <c r="C20052" i="14"/>
  <c r="C20051" i="14"/>
  <c r="C20050" i="14"/>
  <c r="C20049" i="14"/>
  <c r="C20048" i="14"/>
  <c r="C20047" i="14"/>
  <c r="C20046" i="14"/>
  <c r="C20045" i="14"/>
  <c r="C20044" i="14"/>
  <c r="C20043" i="14"/>
  <c r="C20042" i="14"/>
  <c r="C20041" i="14"/>
  <c r="C20040" i="14"/>
  <c r="C20039" i="14"/>
  <c r="C20038" i="14"/>
  <c r="C20037" i="14"/>
  <c r="C20036" i="14"/>
  <c r="C20035" i="14"/>
  <c r="C20034" i="14"/>
  <c r="C20033" i="14"/>
  <c r="C20032" i="14"/>
  <c r="C20031" i="14"/>
  <c r="C20030" i="14"/>
  <c r="C20029" i="14"/>
  <c r="C20028" i="14"/>
  <c r="C20027" i="14"/>
  <c r="C20026" i="14"/>
  <c r="C20025" i="14"/>
  <c r="C20024" i="14"/>
  <c r="C20023" i="14"/>
  <c r="C20022" i="14"/>
  <c r="C20021" i="14"/>
  <c r="C20020" i="14"/>
  <c r="C20019" i="14"/>
  <c r="C20018" i="14"/>
  <c r="C20017" i="14"/>
  <c r="C20016" i="14"/>
  <c r="C20015" i="14"/>
  <c r="C20014" i="14"/>
  <c r="C20013" i="14"/>
  <c r="C20012" i="14"/>
  <c r="C20011" i="14"/>
  <c r="C20010" i="14"/>
  <c r="C20009" i="14"/>
  <c r="C20008" i="14"/>
  <c r="C20007" i="14"/>
  <c r="C20006" i="14"/>
  <c r="C20005" i="14"/>
  <c r="C20004" i="14"/>
  <c r="C20003" i="14"/>
  <c r="C20002" i="14"/>
  <c r="C20001" i="14"/>
  <c r="C20000" i="14"/>
  <c r="C19999" i="14"/>
  <c r="C19998" i="14"/>
  <c r="C19997" i="14"/>
  <c r="C19996" i="14"/>
  <c r="C19995" i="14"/>
  <c r="C19994" i="14"/>
  <c r="C19993" i="14"/>
  <c r="C19992" i="14"/>
  <c r="C19991" i="14"/>
  <c r="C19990" i="14"/>
  <c r="C19989" i="14"/>
  <c r="C19988" i="14"/>
  <c r="C19987" i="14"/>
  <c r="C19986" i="14"/>
  <c r="C19985" i="14"/>
  <c r="C19984" i="14"/>
  <c r="C19983" i="14"/>
  <c r="C19982" i="14"/>
  <c r="C19981" i="14"/>
  <c r="C19980" i="14"/>
  <c r="C19979" i="14"/>
  <c r="C19978" i="14"/>
  <c r="C19977" i="14"/>
  <c r="C19976" i="14"/>
  <c r="C19975" i="14"/>
  <c r="C19974" i="14"/>
  <c r="C19973" i="14"/>
  <c r="C19972" i="14"/>
  <c r="C19971" i="14"/>
  <c r="C19970" i="14"/>
  <c r="C19969" i="14"/>
  <c r="C19968" i="14"/>
  <c r="C19967" i="14"/>
  <c r="C19966" i="14"/>
  <c r="C19965" i="14"/>
  <c r="C19964" i="14"/>
  <c r="C19963" i="14"/>
  <c r="C19962" i="14"/>
  <c r="C19961" i="14"/>
  <c r="C19960" i="14"/>
  <c r="C19959" i="14"/>
  <c r="C19958" i="14"/>
  <c r="C19957" i="14"/>
  <c r="C19956" i="14"/>
  <c r="C19955" i="14"/>
  <c r="C19954" i="14"/>
  <c r="C19953" i="14"/>
  <c r="C19952" i="14"/>
  <c r="C19951" i="14"/>
  <c r="C19950" i="14"/>
  <c r="C19949" i="14"/>
  <c r="C19948" i="14"/>
  <c r="C19947" i="14"/>
  <c r="C19946" i="14"/>
  <c r="C19945" i="14"/>
  <c r="C19944" i="14"/>
  <c r="C19943" i="14"/>
  <c r="C19942" i="14"/>
  <c r="C19941" i="14"/>
  <c r="C19940" i="14"/>
  <c r="C19939" i="14"/>
  <c r="C19938" i="14"/>
  <c r="C19937" i="14"/>
  <c r="C19936" i="14"/>
  <c r="C19935" i="14"/>
  <c r="C19934" i="14"/>
  <c r="C19933" i="14"/>
  <c r="C19932" i="14"/>
  <c r="C19931" i="14"/>
  <c r="C19930" i="14"/>
  <c r="C19929" i="14"/>
  <c r="C19928" i="14"/>
  <c r="C19927" i="14"/>
  <c r="C19926" i="14"/>
  <c r="C19925" i="14"/>
  <c r="C19924" i="14"/>
  <c r="C19923" i="14"/>
  <c r="C19922" i="14"/>
  <c r="C19921" i="14"/>
  <c r="C19920" i="14"/>
  <c r="C19919" i="14"/>
  <c r="C19918" i="14"/>
  <c r="C19917" i="14"/>
  <c r="C19916" i="14"/>
  <c r="C19915" i="14"/>
  <c r="C19914" i="14"/>
  <c r="C19913" i="14"/>
  <c r="C19912" i="14"/>
  <c r="C19911" i="14"/>
  <c r="C19910" i="14"/>
  <c r="C19909" i="14"/>
  <c r="C19908" i="14"/>
  <c r="C19907" i="14"/>
  <c r="C19906" i="14"/>
  <c r="C19905" i="14"/>
  <c r="C19904" i="14"/>
  <c r="C19903" i="14"/>
  <c r="C19902" i="14"/>
  <c r="C19901" i="14"/>
  <c r="C19900" i="14"/>
  <c r="C19899" i="14"/>
  <c r="C19898" i="14"/>
  <c r="C19897" i="14"/>
  <c r="C19896" i="14"/>
  <c r="C19895" i="14"/>
  <c r="C19894" i="14"/>
  <c r="C19893" i="14"/>
  <c r="C19892" i="14"/>
  <c r="C19891" i="14"/>
  <c r="C19890" i="14"/>
  <c r="C19889" i="14"/>
  <c r="C19888" i="14"/>
  <c r="C19887" i="14"/>
  <c r="C19886" i="14"/>
  <c r="C19885" i="14"/>
  <c r="C19884" i="14"/>
  <c r="C19883" i="14"/>
  <c r="C19882" i="14"/>
  <c r="C19881" i="14"/>
  <c r="C19880" i="14"/>
  <c r="C19879" i="14"/>
  <c r="C19878" i="14"/>
  <c r="C19877" i="14"/>
  <c r="C19876" i="14"/>
  <c r="C19875" i="14"/>
  <c r="C19874" i="14"/>
  <c r="C19873" i="14"/>
  <c r="C19872" i="14"/>
  <c r="C19871" i="14"/>
  <c r="C19870" i="14"/>
  <c r="C19869" i="14"/>
  <c r="C19868" i="14"/>
  <c r="C19867" i="14"/>
  <c r="C19866" i="14"/>
  <c r="C19865" i="14"/>
  <c r="C19864" i="14"/>
  <c r="C19863" i="14"/>
  <c r="C19862" i="14"/>
  <c r="C19861" i="14"/>
  <c r="C19860" i="14"/>
  <c r="C19859" i="14"/>
  <c r="C19858" i="14"/>
  <c r="C19857" i="14"/>
  <c r="C19856" i="14"/>
  <c r="C19855" i="14"/>
  <c r="C19854" i="14"/>
  <c r="C19853" i="14"/>
  <c r="C19852" i="14"/>
  <c r="C19851" i="14"/>
  <c r="C19850" i="14"/>
  <c r="C19849" i="14"/>
  <c r="C19848" i="14"/>
  <c r="C19847" i="14"/>
  <c r="C19846" i="14"/>
  <c r="C19845" i="14"/>
  <c r="C19844" i="14"/>
  <c r="C19843" i="14"/>
  <c r="C19842" i="14"/>
  <c r="C19841" i="14"/>
  <c r="C19840" i="14"/>
  <c r="C19839" i="14"/>
  <c r="C19838" i="14"/>
  <c r="C19837" i="14"/>
  <c r="C19836" i="14"/>
  <c r="C19835" i="14"/>
  <c r="C19834" i="14"/>
  <c r="C19833" i="14"/>
  <c r="C19832" i="14"/>
  <c r="C19831" i="14"/>
  <c r="C19830" i="14"/>
  <c r="C19829" i="14"/>
  <c r="C19828" i="14"/>
  <c r="C19827" i="14"/>
  <c r="C19826" i="14"/>
  <c r="C19825" i="14"/>
  <c r="C19824" i="14"/>
  <c r="C19823" i="14"/>
  <c r="C19822" i="14"/>
  <c r="C19821" i="14"/>
  <c r="C19820" i="14"/>
  <c r="C19819" i="14"/>
  <c r="C19818" i="14"/>
  <c r="C19817" i="14"/>
  <c r="C19816" i="14"/>
  <c r="C19815" i="14"/>
  <c r="C19814" i="14"/>
  <c r="C19813" i="14"/>
  <c r="C19812" i="14"/>
  <c r="C19811" i="14"/>
  <c r="C19810" i="14"/>
  <c r="C19809" i="14"/>
  <c r="C19808" i="14"/>
  <c r="C19807" i="14"/>
  <c r="C19806" i="14"/>
  <c r="C19805" i="14"/>
  <c r="C19804" i="14"/>
  <c r="C19803" i="14"/>
  <c r="C19802" i="14"/>
  <c r="C19801" i="14"/>
  <c r="C19800" i="14"/>
  <c r="C19799" i="14"/>
  <c r="C19798" i="14"/>
  <c r="C19797" i="14"/>
  <c r="C19796" i="14"/>
  <c r="C19795" i="14"/>
  <c r="C19794" i="14"/>
  <c r="C19793" i="14"/>
  <c r="C19792" i="14"/>
  <c r="C19791" i="14"/>
  <c r="C19790" i="14"/>
  <c r="C19789" i="14"/>
  <c r="C19788" i="14"/>
  <c r="C19787" i="14"/>
  <c r="C19786" i="14"/>
  <c r="C19785" i="14"/>
  <c r="C19784" i="14"/>
  <c r="C19783" i="14"/>
  <c r="C19782" i="14"/>
  <c r="C19781" i="14"/>
  <c r="C19780" i="14"/>
  <c r="C19779" i="14"/>
  <c r="C19778" i="14"/>
  <c r="C19777" i="14"/>
  <c r="C19776" i="14"/>
  <c r="C19775" i="14"/>
  <c r="C19774" i="14"/>
  <c r="C19773" i="14"/>
  <c r="C19772" i="14"/>
  <c r="C19771" i="14"/>
  <c r="C19770" i="14"/>
  <c r="C19769" i="14"/>
  <c r="C19768" i="14"/>
  <c r="C19767" i="14"/>
  <c r="C19766" i="14"/>
  <c r="C19765" i="14"/>
  <c r="C19764" i="14"/>
  <c r="C19763" i="14"/>
  <c r="C19762" i="14"/>
  <c r="C19761" i="14"/>
  <c r="C19760" i="14"/>
  <c r="C19759" i="14"/>
  <c r="C19758" i="14"/>
  <c r="C19757" i="14"/>
  <c r="C19756" i="14"/>
  <c r="C19755" i="14"/>
  <c r="C19754" i="14"/>
  <c r="C19753" i="14"/>
  <c r="C19752" i="14"/>
  <c r="C19751" i="14"/>
  <c r="C19750" i="14"/>
  <c r="C19749" i="14"/>
  <c r="C19748" i="14"/>
  <c r="C19747" i="14"/>
  <c r="C19746" i="14"/>
  <c r="C19745" i="14"/>
  <c r="C19744" i="14"/>
  <c r="C19743" i="14"/>
  <c r="C19742" i="14"/>
  <c r="C19741" i="14"/>
  <c r="C19740" i="14"/>
  <c r="C19739" i="14"/>
  <c r="C19738" i="14"/>
  <c r="C19737" i="14"/>
  <c r="C19736" i="14"/>
  <c r="C19735" i="14"/>
  <c r="C19734" i="14"/>
  <c r="C19733" i="14"/>
  <c r="C19732" i="14"/>
  <c r="C19731" i="14"/>
  <c r="C19730" i="14"/>
  <c r="C19729" i="14"/>
  <c r="C19728" i="14"/>
  <c r="C19727" i="14"/>
  <c r="C19726" i="14"/>
  <c r="C19725" i="14"/>
  <c r="C19724" i="14"/>
  <c r="C19723" i="14"/>
  <c r="C19722" i="14"/>
  <c r="C19721" i="14"/>
  <c r="C19720" i="14"/>
  <c r="C19719" i="14"/>
  <c r="C19718" i="14"/>
  <c r="C19717" i="14"/>
  <c r="C19716" i="14"/>
  <c r="C19715" i="14"/>
  <c r="C19714" i="14"/>
  <c r="C19713" i="14"/>
  <c r="C19712" i="14"/>
  <c r="C19711" i="14"/>
  <c r="C19710" i="14"/>
  <c r="C19709" i="14"/>
  <c r="C19708" i="14"/>
  <c r="C19707" i="14"/>
  <c r="C19706" i="14"/>
  <c r="C19705" i="14"/>
  <c r="C19704" i="14"/>
  <c r="C19703" i="14"/>
  <c r="C19702" i="14"/>
  <c r="C19701" i="14"/>
  <c r="C19700" i="14"/>
  <c r="C19699" i="14"/>
  <c r="C19698" i="14"/>
  <c r="C19697" i="14"/>
  <c r="C19696" i="14"/>
  <c r="C19695" i="14"/>
  <c r="C19694" i="14"/>
  <c r="C19693" i="14"/>
  <c r="C19692" i="14"/>
  <c r="C19691" i="14"/>
  <c r="C19690" i="14"/>
  <c r="C19689" i="14"/>
  <c r="C19688" i="14"/>
  <c r="C19687" i="14"/>
  <c r="C19686" i="14"/>
  <c r="C19685" i="14"/>
  <c r="C19684" i="14"/>
  <c r="C19683" i="14"/>
  <c r="C19682" i="14"/>
  <c r="C19681" i="14"/>
  <c r="C19680" i="14"/>
  <c r="C19679" i="14"/>
  <c r="C19678" i="14"/>
  <c r="C19677" i="14"/>
  <c r="C19676" i="14"/>
  <c r="C19675" i="14"/>
  <c r="C19674" i="14"/>
  <c r="C19673" i="14"/>
  <c r="C19672" i="14"/>
  <c r="C19671" i="14"/>
  <c r="C19670" i="14"/>
  <c r="C19669" i="14"/>
  <c r="C19668" i="14"/>
  <c r="C19667" i="14"/>
  <c r="C19666" i="14"/>
  <c r="C19665" i="14"/>
  <c r="C19664" i="14"/>
  <c r="C19663" i="14"/>
  <c r="C19662" i="14"/>
  <c r="C19661" i="14"/>
  <c r="C19660" i="14"/>
  <c r="C19659" i="14"/>
  <c r="C19658" i="14"/>
  <c r="C19657" i="14"/>
  <c r="C19656" i="14"/>
  <c r="C19655" i="14"/>
  <c r="C19654" i="14"/>
  <c r="C19653" i="14"/>
  <c r="C19652" i="14"/>
  <c r="C19651" i="14"/>
  <c r="C19650" i="14"/>
  <c r="C19649" i="14"/>
  <c r="C19648" i="14"/>
  <c r="C19647" i="14"/>
  <c r="C19646" i="14"/>
  <c r="C19645" i="14"/>
  <c r="C19644" i="14"/>
  <c r="C19643" i="14"/>
  <c r="C19642" i="14"/>
  <c r="C19641" i="14"/>
  <c r="C19640" i="14"/>
  <c r="C19639" i="14"/>
  <c r="C19638" i="14"/>
  <c r="C19637" i="14"/>
  <c r="C19636" i="14"/>
  <c r="C19635" i="14"/>
  <c r="C19634" i="14"/>
  <c r="C19633" i="14"/>
  <c r="C19632" i="14"/>
  <c r="C19631" i="14"/>
  <c r="C19630" i="14"/>
  <c r="C19629" i="14"/>
  <c r="C19628" i="14"/>
  <c r="C19627" i="14"/>
  <c r="C19626" i="14"/>
  <c r="C19625" i="14"/>
  <c r="C19624" i="14"/>
  <c r="C19623" i="14"/>
  <c r="C19622" i="14"/>
  <c r="C19621" i="14"/>
  <c r="C19620" i="14"/>
  <c r="C19619" i="14"/>
  <c r="C19618" i="14"/>
  <c r="C19617" i="14"/>
  <c r="C19616" i="14"/>
  <c r="C19615" i="14"/>
  <c r="C19614" i="14"/>
  <c r="C19613" i="14"/>
  <c r="C19612" i="14"/>
  <c r="C19611" i="14"/>
  <c r="C19610" i="14"/>
  <c r="C19609" i="14"/>
  <c r="C19608" i="14"/>
  <c r="C19607" i="14"/>
  <c r="C19606" i="14"/>
  <c r="C19605" i="14"/>
  <c r="C19604" i="14"/>
  <c r="C19603" i="14"/>
  <c r="C19602" i="14"/>
  <c r="C19601" i="14"/>
  <c r="C19600" i="14"/>
  <c r="C19599" i="14"/>
  <c r="C19598" i="14"/>
  <c r="C19597" i="14"/>
  <c r="C19596" i="14"/>
  <c r="C19595" i="14"/>
  <c r="C19594" i="14"/>
  <c r="C19593" i="14"/>
  <c r="C19592" i="14"/>
  <c r="C19591" i="14"/>
  <c r="C19590" i="14"/>
  <c r="C19589" i="14"/>
  <c r="C19588" i="14"/>
  <c r="C19587" i="14"/>
  <c r="C19586" i="14"/>
  <c r="C19585" i="14"/>
  <c r="C19584" i="14"/>
  <c r="C19583" i="14"/>
  <c r="C19582" i="14"/>
  <c r="C19581" i="14"/>
  <c r="C19580" i="14"/>
  <c r="C19579" i="14"/>
  <c r="C19578" i="14"/>
  <c r="C19577" i="14"/>
  <c r="C19576" i="14"/>
  <c r="C19575" i="14"/>
  <c r="C19574" i="14"/>
  <c r="C19573" i="14"/>
  <c r="C19572" i="14"/>
  <c r="C19571" i="14"/>
  <c r="C19570" i="14"/>
  <c r="C19569" i="14"/>
  <c r="C19568" i="14"/>
  <c r="C19567" i="14"/>
  <c r="C19566" i="14"/>
  <c r="C19565" i="14"/>
  <c r="C19564" i="14"/>
  <c r="C19563" i="14"/>
  <c r="C19562" i="14"/>
  <c r="C19561" i="14"/>
  <c r="C19560" i="14"/>
  <c r="C19559" i="14"/>
  <c r="C19558" i="14"/>
  <c r="C19557" i="14"/>
  <c r="C19556" i="14"/>
  <c r="C19555" i="14"/>
  <c r="C19554" i="14"/>
  <c r="C19553" i="14"/>
  <c r="C19552" i="14"/>
  <c r="C19551" i="14"/>
  <c r="C19550" i="14"/>
  <c r="C19549" i="14"/>
  <c r="C19548" i="14"/>
  <c r="C19547" i="14"/>
  <c r="C19546" i="14"/>
  <c r="C19545" i="14"/>
  <c r="C19544" i="14"/>
  <c r="C19543" i="14"/>
  <c r="C19542" i="14"/>
  <c r="C19541" i="14"/>
  <c r="C19540" i="14"/>
  <c r="C19539" i="14"/>
  <c r="C19538" i="14"/>
  <c r="C19537" i="14"/>
  <c r="C19536" i="14"/>
  <c r="C19535" i="14"/>
  <c r="C19534" i="14"/>
  <c r="C19533" i="14"/>
  <c r="C19532" i="14"/>
  <c r="C19531" i="14"/>
  <c r="C19530" i="14"/>
  <c r="C19529" i="14"/>
  <c r="C19528" i="14"/>
  <c r="C19527" i="14"/>
  <c r="C19526" i="14"/>
  <c r="C19525" i="14"/>
  <c r="C19524" i="14"/>
  <c r="C19523" i="14"/>
  <c r="C19522" i="14"/>
  <c r="C19521" i="14"/>
  <c r="C19520" i="14"/>
  <c r="C19519" i="14"/>
  <c r="C19518" i="14"/>
  <c r="C19517" i="14"/>
  <c r="C19516" i="14"/>
  <c r="C19515" i="14"/>
  <c r="C19514" i="14"/>
  <c r="C19513" i="14"/>
  <c r="C19512" i="14"/>
  <c r="C19511" i="14"/>
  <c r="C19510" i="14"/>
  <c r="C19509" i="14"/>
  <c r="C19508" i="14"/>
  <c r="C19507" i="14"/>
  <c r="C19506" i="14"/>
  <c r="C19505" i="14"/>
  <c r="C19504" i="14"/>
  <c r="C19503" i="14"/>
  <c r="C19502" i="14"/>
  <c r="C19501" i="14"/>
  <c r="C19500" i="14"/>
  <c r="C19499" i="14"/>
  <c r="C19498" i="14"/>
  <c r="C19497" i="14"/>
  <c r="C19496" i="14"/>
  <c r="C19495" i="14"/>
  <c r="C19494" i="14"/>
  <c r="C19493" i="14"/>
  <c r="C19492" i="14"/>
  <c r="C19491" i="14"/>
  <c r="C19490" i="14"/>
  <c r="C19489" i="14"/>
  <c r="C19488" i="14"/>
  <c r="C19487" i="14"/>
  <c r="C19486" i="14"/>
  <c r="C19485" i="14"/>
  <c r="C19484" i="14"/>
  <c r="C19483" i="14"/>
  <c r="C19482" i="14"/>
  <c r="C19481" i="14"/>
  <c r="C19480" i="14"/>
  <c r="C19479" i="14"/>
  <c r="C19478" i="14"/>
  <c r="C19477" i="14"/>
  <c r="C19476" i="14"/>
  <c r="C19475" i="14"/>
  <c r="C19474" i="14"/>
  <c r="C19473" i="14"/>
  <c r="C19472" i="14"/>
  <c r="C19471" i="14"/>
  <c r="C19470" i="14"/>
  <c r="C19469" i="14"/>
  <c r="C19468" i="14"/>
  <c r="C19467" i="14"/>
  <c r="C19466" i="14"/>
  <c r="C19465" i="14"/>
  <c r="C19464" i="14"/>
  <c r="C19463" i="14"/>
  <c r="C19462" i="14"/>
  <c r="C19461" i="14"/>
  <c r="C19460" i="14"/>
  <c r="C19459" i="14"/>
  <c r="C19458" i="14"/>
  <c r="C19457" i="14"/>
  <c r="C19456" i="14"/>
  <c r="C19455" i="14"/>
  <c r="C19454" i="14"/>
  <c r="C19453" i="14"/>
  <c r="C19452" i="14"/>
  <c r="C19451" i="14"/>
  <c r="C19450" i="14"/>
  <c r="C19449" i="14"/>
  <c r="C19448" i="14"/>
  <c r="C19447" i="14"/>
  <c r="C19446" i="14"/>
  <c r="C19445" i="14"/>
  <c r="C19444" i="14"/>
  <c r="C19443" i="14"/>
  <c r="C19442" i="14"/>
  <c r="C19441" i="14"/>
  <c r="C19440" i="14"/>
  <c r="C19439" i="14"/>
  <c r="C19438" i="14"/>
  <c r="C19437" i="14"/>
  <c r="C19436" i="14"/>
  <c r="C19435" i="14"/>
  <c r="C19434" i="14"/>
  <c r="C19433" i="14"/>
  <c r="C19432" i="14"/>
  <c r="C19431" i="14"/>
  <c r="C19430" i="14"/>
  <c r="C19429" i="14"/>
  <c r="C19428" i="14"/>
  <c r="C19427" i="14"/>
  <c r="C19426" i="14"/>
  <c r="C19425" i="14"/>
  <c r="C19424" i="14"/>
  <c r="C19423" i="14"/>
  <c r="C19422" i="14"/>
  <c r="C19421" i="14"/>
  <c r="C19420" i="14"/>
  <c r="C19419" i="14"/>
  <c r="C19418" i="14"/>
  <c r="C19417" i="14"/>
  <c r="C19416" i="14"/>
  <c r="C19415" i="14"/>
  <c r="C19414" i="14"/>
  <c r="C19413" i="14"/>
  <c r="C19412" i="14"/>
  <c r="C19411" i="14"/>
  <c r="C19410" i="14"/>
  <c r="C19409" i="14"/>
  <c r="C19408" i="14"/>
  <c r="C19407" i="14"/>
  <c r="C19406" i="14"/>
  <c r="C19405" i="14"/>
  <c r="C19404" i="14"/>
  <c r="C19403" i="14"/>
  <c r="C19402" i="14"/>
  <c r="C19401" i="14"/>
  <c r="C19400" i="14"/>
  <c r="C19399" i="14"/>
  <c r="C19398" i="14"/>
  <c r="C19397" i="14"/>
  <c r="C19396" i="14"/>
  <c r="C19395" i="14"/>
  <c r="C19394" i="14"/>
  <c r="C19393" i="14"/>
  <c r="C19392" i="14"/>
  <c r="C19391" i="14"/>
  <c r="C19390" i="14"/>
  <c r="C19389" i="14"/>
  <c r="C19388" i="14"/>
  <c r="C19387" i="14"/>
  <c r="C19386" i="14"/>
  <c r="C19385" i="14"/>
  <c r="C19384" i="14"/>
  <c r="C19383" i="14"/>
  <c r="C19382" i="14"/>
  <c r="C19381" i="14"/>
  <c r="C19380" i="14"/>
  <c r="C19379" i="14"/>
  <c r="C19378" i="14"/>
  <c r="C19377" i="14"/>
  <c r="C19376" i="14"/>
  <c r="C19375" i="14"/>
  <c r="C19374" i="14"/>
  <c r="C19373" i="14"/>
  <c r="C19372" i="14"/>
  <c r="C19371" i="14"/>
  <c r="C19370" i="14"/>
  <c r="C19369" i="14"/>
  <c r="C19368" i="14"/>
  <c r="C19367" i="14"/>
  <c r="C19366" i="14"/>
  <c r="C19365" i="14"/>
  <c r="C19364" i="14"/>
  <c r="C19363" i="14"/>
  <c r="C19362" i="14"/>
  <c r="C19361" i="14"/>
  <c r="C19360" i="14"/>
  <c r="C19359" i="14"/>
  <c r="C19358" i="14"/>
  <c r="C19357" i="14"/>
  <c r="C19356" i="14"/>
  <c r="C19355" i="14"/>
  <c r="C19354" i="14"/>
  <c r="C19353" i="14"/>
  <c r="C19352" i="14"/>
  <c r="C19351" i="14"/>
  <c r="C19350" i="14"/>
  <c r="C19349" i="14"/>
  <c r="C19348" i="14"/>
  <c r="C19347" i="14"/>
  <c r="C19346" i="14"/>
  <c r="C19345" i="14"/>
  <c r="C19344" i="14"/>
  <c r="C19343" i="14"/>
  <c r="C19342" i="14"/>
  <c r="C19341" i="14"/>
  <c r="C19340" i="14"/>
  <c r="C19339" i="14"/>
  <c r="C19338" i="14"/>
  <c r="C19337" i="14"/>
  <c r="C19336" i="14"/>
  <c r="C19335" i="14"/>
  <c r="C19334" i="14"/>
  <c r="C19333" i="14"/>
  <c r="C19332" i="14"/>
  <c r="C19331" i="14"/>
  <c r="C19330" i="14"/>
  <c r="C19329" i="14"/>
  <c r="C19328" i="14"/>
  <c r="C19327" i="14"/>
  <c r="C19326" i="14"/>
  <c r="C19325" i="14"/>
  <c r="C19324" i="14"/>
  <c r="C19323" i="14"/>
  <c r="C19322" i="14"/>
  <c r="C19321" i="14"/>
  <c r="C19320" i="14"/>
  <c r="C19319" i="14"/>
  <c r="C19318" i="14"/>
  <c r="C19317" i="14"/>
  <c r="C19316" i="14"/>
  <c r="C19315" i="14"/>
  <c r="C19314" i="14"/>
  <c r="C19313" i="14"/>
  <c r="C19312" i="14"/>
  <c r="C19311" i="14"/>
  <c r="C19310" i="14"/>
  <c r="C19309" i="14"/>
  <c r="C19308" i="14"/>
  <c r="C19307" i="14"/>
  <c r="C19306" i="14"/>
  <c r="C19305" i="14"/>
  <c r="C19304" i="14"/>
  <c r="C19303" i="14"/>
  <c r="C19302" i="14"/>
  <c r="C19301" i="14"/>
  <c r="C19300" i="14"/>
  <c r="C19299" i="14"/>
  <c r="C19298" i="14"/>
  <c r="C19297" i="14"/>
  <c r="C19296" i="14"/>
  <c r="C19295" i="14"/>
  <c r="C19294" i="14"/>
  <c r="C19293" i="14"/>
  <c r="C19292" i="14"/>
  <c r="C19291" i="14"/>
  <c r="C19290" i="14"/>
  <c r="C19289" i="14"/>
  <c r="C19288" i="14"/>
  <c r="C19287" i="14"/>
  <c r="C19286" i="14"/>
  <c r="C19285" i="14"/>
  <c r="C19284" i="14"/>
  <c r="C19283" i="14"/>
  <c r="C19282" i="14"/>
  <c r="C19281" i="14"/>
  <c r="C19280" i="14"/>
  <c r="C19279" i="14"/>
  <c r="C19278" i="14"/>
  <c r="C19277" i="14"/>
  <c r="C19276" i="14"/>
  <c r="C19275" i="14"/>
  <c r="C19274" i="14"/>
  <c r="C19273" i="14"/>
  <c r="C19272" i="14"/>
  <c r="C19271" i="14"/>
  <c r="C19270" i="14"/>
  <c r="C19269" i="14"/>
  <c r="C19268" i="14"/>
  <c r="C19267" i="14"/>
  <c r="C19266" i="14"/>
  <c r="C19265" i="14"/>
  <c r="C19264" i="14"/>
  <c r="C19263" i="14"/>
  <c r="C19262" i="14"/>
  <c r="C19261" i="14"/>
  <c r="C19260" i="14"/>
  <c r="C19259" i="14"/>
  <c r="C19258" i="14"/>
  <c r="C19257" i="14"/>
  <c r="C19256" i="14"/>
  <c r="C19255" i="14"/>
  <c r="C19254" i="14"/>
  <c r="C19253" i="14"/>
  <c r="C19252" i="14"/>
  <c r="C19251" i="14"/>
  <c r="C19250" i="14"/>
  <c r="C19249" i="14"/>
  <c r="C19248" i="14"/>
  <c r="C19247" i="14"/>
  <c r="C19246" i="14"/>
  <c r="C19245" i="14"/>
  <c r="C19244" i="14"/>
  <c r="C19243" i="14"/>
  <c r="C19242" i="14"/>
  <c r="C19241" i="14"/>
  <c r="C19240" i="14"/>
  <c r="C19239" i="14"/>
  <c r="C19238" i="14"/>
  <c r="C19237" i="14"/>
  <c r="C19236" i="14"/>
  <c r="C19235" i="14"/>
  <c r="C19234" i="14"/>
  <c r="C19233" i="14"/>
  <c r="C19232" i="14"/>
  <c r="C19231" i="14"/>
  <c r="C19230" i="14"/>
  <c r="C19229" i="14"/>
  <c r="C19228" i="14"/>
  <c r="C19227" i="14"/>
  <c r="C19226" i="14"/>
  <c r="C19225" i="14"/>
  <c r="C19224" i="14"/>
  <c r="C19223" i="14"/>
  <c r="C19222" i="14"/>
  <c r="C19221" i="14"/>
  <c r="C19220" i="14"/>
  <c r="C19219" i="14"/>
  <c r="C19218" i="14"/>
  <c r="C19217" i="14"/>
  <c r="C19216" i="14"/>
  <c r="C19215" i="14"/>
  <c r="C19214" i="14"/>
  <c r="C19213" i="14"/>
  <c r="C19212" i="14"/>
  <c r="C19211" i="14"/>
  <c r="C19210" i="14"/>
  <c r="C19209" i="14"/>
  <c r="C19208" i="14"/>
  <c r="C19207" i="14"/>
  <c r="C19206" i="14"/>
  <c r="C19205" i="14"/>
  <c r="C19204" i="14"/>
  <c r="C19203" i="14"/>
  <c r="C19202" i="14"/>
  <c r="C19201" i="14"/>
  <c r="C19200" i="14"/>
  <c r="C19199" i="14"/>
  <c r="C19198" i="14"/>
  <c r="C19197" i="14"/>
  <c r="C19196" i="14"/>
  <c r="C19195" i="14"/>
  <c r="C19194" i="14"/>
  <c r="C19193" i="14"/>
  <c r="C19192" i="14"/>
  <c r="C19191" i="14"/>
  <c r="C19190" i="14"/>
  <c r="C19189" i="14"/>
  <c r="C19188" i="14"/>
  <c r="C19187" i="14"/>
  <c r="C19186" i="14"/>
  <c r="C19185" i="14"/>
  <c r="C19184" i="14"/>
  <c r="C19183" i="14"/>
  <c r="C19182" i="14"/>
  <c r="C19181" i="14"/>
  <c r="C19180" i="14"/>
  <c r="C19179" i="14"/>
  <c r="C19178" i="14"/>
  <c r="C19177" i="14"/>
  <c r="C19176" i="14"/>
  <c r="C19175" i="14"/>
  <c r="C19174" i="14"/>
  <c r="C19173" i="14"/>
  <c r="C19172" i="14"/>
  <c r="C19171" i="14"/>
  <c r="C19170" i="14"/>
  <c r="C19169" i="14"/>
  <c r="C19168" i="14"/>
  <c r="C19167" i="14"/>
  <c r="C19166" i="14"/>
  <c r="C19165" i="14"/>
  <c r="C19164" i="14"/>
  <c r="C19163" i="14"/>
  <c r="C19162" i="14"/>
  <c r="C19161" i="14"/>
  <c r="C19160" i="14"/>
  <c r="C19159" i="14"/>
  <c r="C19158" i="14"/>
  <c r="C19157" i="14"/>
  <c r="C19156" i="14"/>
  <c r="C19155" i="14"/>
  <c r="C19154" i="14"/>
  <c r="C19153" i="14"/>
  <c r="C19152" i="14"/>
  <c r="C19151" i="14"/>
  <c r="C19150" i="14"/>
  <c r="C19149" i="14"/>
  <c r="C19148" i="14"/>
  <c r="C19147" i="14"/>
  <c r="C19146" i="14"/>
  <c r="C19145" i="14"/>
  <c r="C19144" i="14"/>
  <c r="C19143" i="14"/>
  <c r="C19142" i="14"/>
  <c r="C19141" i="14"/>
  <c r="C19140" i="14"/>
  <c r="C19139" i="14"/>
  <c r="C19138" i="14"/>
  <c r="C19137" i="14"/>
  <c r="C19136" i="14"/>
  <c r="C19135" i="14"/>
  <c r="C19134" i="14"/>
  <c r="C19133" i="14"/>
  <c r="C19132" i="14"/>
  <c r="C19131" i="14"/>
  <c r="C19130" i="14"/>
  <c r="C19129" i="14"/>
  <c r="C19128" i="14"/>
  <c r="C19127" i="14"/>
  <c r="C19126" i="14"/>
  <c r="C19125" i="14"/>
  <c r="C19124" i="14"/>
  <c r="C19123" i="14"/>
  <c r="C19122" i="14"/>
  <c r="C19121" i="14"/>
  <c r="C19120" i="14"/>
  <c r="C19119" i="14"/>
  <c r="C19118" i="14"/>
  <c r="C19117" i="14"/>
  <c r="C19116" i="14"/>
  <c r="C19115" i="14"/>
  <c r="C19114" i="14"/>
  <c r="C19113" i="14"/>
  <c r="C19112" i="14"/>
  <c r="C19111" i="14"/>
  <c r="C19110" i="14"/>
  <c r="C19109" i="14"/>
  <c r="C19108" i="14"/>
  <c r="C19107" i="14"/>
  <c r="C19106" i="14"/>
  <c r="C19105" i="14"/>
  <c r="C19104" i="14"/>
  <c r="C19103" i="14"/>
  <c r="C19102" i="14"/>
  <c r="C19101" i="14"/>
  <c r="C19100" i="14"/>
  <c r="C19099" i="14"/>
  <c r="C19098" i="14"/>
  <c r="C19097" i="14"/>
  <c r="C19096" i="14"/>
  <c r="C19095" i="14"/>
  <c r="C19094" i="14"/>
  <c r="C19093" i="14"/>
  <c r="C19092" i="14"/>
  <c r="C19091" i="14"/>
  <c r="C19090" i="14"/>
  <c r="C19089" i="14"/>
  <c r="C19088" i="14"/>
  <c r="C19087" i="14"/>
  <c r="C19086" i="14"/>
  <c r="C19085" i="14"/>
  <c r="C19084" i="14"/>
  <c r="C19083" i="14"/>
  <c r="C19082" i="14"/>
  <c r="C19081" i="14"/>
  <c r="C19080" i="14"/>
  <c r="C19079" i="14"/>
  <c r="C19078" i="14"/>
  <c r="C19077" i="14"/>
  <c r="C19076" i="14"/>
  <c r="C19075" i="14"/>
  <c r="C19074" i="14"/>
  <c r="C19073" i="14"/>
  <c r="C19072" i="14"/>
  <c r="C19071" i="14"/>
  <c r="C19070" i="14"/>
  <c r="C19069" i="14"/>
  <c r="C19068" i="14"/>
  <c r="C19067" i="14"/>
  <c r="C19066" i="14"/>
  <c r="C19065" i="14"/>
  <c r="C19064" i="14"/>
  <c r="C19063" i="14"/>
  <c r="C19062" i="14"/>
  <c r="C19061" i="14"/>
  <c r="C19060" i="14"/>
  <c r="C19059" i="14"/>
  <c r="C19058" i="14"/>
  <c r="C19057" i="14"/>
  <c r="C19056" i="14"/>
  <c r="C19055" i="14"/>
  <c r="C19054" i="14"/>
  <c r="C19053" i="14"/>
  <c r="C19052" i="14"/>
  <c r="C19051" i="14"/>
  <c r="C19050" i="14"/>
  <c r="C19049" i="14"/>
  <c r="C19048" i="14"/>
  <c r="C19047" i="14"/>
  <c r="C19046" i="14"/>
  <c r="C19045" i="14"/>
  <c r="C19044" i="14"/>
  <c r="C19043" i="14"/>
  <c r="C19042" i="14"/>
  <c r="C19041" i="14"/>
  <c r="C19040" i="14"/>
  <c r="C19039" i="14"/>
  <c r="C19038" i="14"/>
  <c r="C19037" i="14"/>
  <c r="C19036" i="14"/>
  <c r="C19035" i="14"/>
  <c r="C19034" i="14"/>
  <c r="C19033" i="14"/>
  <c r="C19032" i="14"/>
  <c r="C19031" i="14"/>
  <c r="C19030" i="14"/>
  <c r="C19029" i="14"/>
  <c r="C19028" i="14"/>
  <c r="C19027" i="14"/>
  <c r="C19026" i="14"/>
  <c r="C19025" i="14"/>
  <c r="C19024" i="14"/>
  <c r="C19023" i="14"/>
  <c r="C19022" i="14"/>
  <c r="C19021" i="14"/>
  <c r="C19020" i="14"/>
  <c r="C19019" i="14"/>
  <c r="C19018" i="14"/>
  <c r="C19017" i="14"/>
  <c r="C19016" i="14"/>
  <c r="C19015" i="14"/>
  <c r="C19014" i="14"/>
  <c r="C19013" i="14"/>
  <c r="C19012" i="14"/>
  <c r="C19011" i="14"/>
  <c r="C19010" i="14"/>
  <c r="C19009" i="14"/>
  <c r="C19008" i="14"/>
  <c r="C19007" i="14"/>
  <c r="C19006" i="14"/>
  <c r="C19005" i="14"/>
  <c r="C19004" i="14"/>
  <c r="C19003" i="14"/>
  <c r="C19002" i="14"/>
  <c r="C19001" i="14"/>
  <c r="C19000" i="14"/>
  <c r="C18999" i="14"/>
  <c r="C18998" i="14"/>
  <c r="C18997" i="14"/>
  <c r="C18996" i="14"/>
  <c r="C18995" i="14"/>
  <c r="C18994" i="14"/>
  <c r="C18993" i="14"/>
  <c r="C18992" i="14"/>
  <c r="C18991" i="14"/>
  <c r="C18990" i="14"/>
  <c r="C18989" i="14"/>
  <c r="C18988" i="14"/>
  <c r="C18987" i="14"/>
  <c r="C18986" i="14"/>
  <c r="C18985" i="14"/>
  <c r="C18984" i="14"/>
  <c r="C18983" i="14"/>
  <c r="C18982" i="14"/>
  <c r="C18981" i="14"/>
  <c r="C18980" i="14"/>
  <c r="C18979" i="14"/>
  <c r="C18978" i="14"/>
  <c r="C18977" i="14"/>
  <c r="C18976" i="14"/>
  <c r="C18975" i="14"/>
  <c r="C18974" i="14"/>
  <c r="C18973" i="14"/>
  <c r="C18972" i="14"/>
  <c r="C18971" i="14"/>
  <c r="C18970" i="14"/>
  <c r="C18969" i="14"/>
  <c r="C18968" i="14"/>
  <c r="C18967" i="14"/>
  <c r="C18966" i="14"/>
  <c r="C18965" i="14"/>
  <c r="C18964" i="14"/>
  <c r="C18963" i="14"/>
  <c r="C18962" i="14"/>
  <c r="C18961" i="14"/>
  <c r="C18960" i="14"/>
  <c r="C18959" i="14"/>
  <c r="C18958" i="14"/>
  <c r="C18957" i="14"/>
  <c r="C18956" i="14"/>
  <c r="C18955" i="14"/>
  <c r="C18954" i="14"/>
  <c r="C18953" i="14"/>
  <c r="C18952" i="14"/>
  <c r="C18951" i="14"/>
  <c r="C18950" i="14"/>
  <c r="C18949" i="14"/>
  <c r="C18948" i="14"/>
  <c r="C18947" i="14"/>
  <c r="C18946" i="14"/>
  <c r="C18945" i="14"/>
  <c r="C18944" i="14"/>
  <c r="C18943" i="14"/>
  <c r="C18942" i="14"/>
  <c r="C18941" i="14"/>
  <c r="C18940" i="14"/>
  <c r="C18939" i="14"/>
  <c r="C18938" i="14"/>
  <c r="C18937" i="14"/>
  <c r="C18936" i="14"/>
  <c r="C18935" i="14"/>
  <c r="C18934" i="14"/>
  <c r="C18933" i="14"/>
  <c r="C18932" i="14"/>
  <c r="C18931" i="14"/>
  <c r="C18930" i="14"/>
  <c r="C18929" i="14"/>
  <c r="C18928" i="14"/>
  <c r="C18927" i="14"/>
  <c r="C18926" i="14"/>
  <c r="C18925" i="14"/>
  <c r="C18924" i="14"/>
  <c r="C18923" i="14"/>
  <c r="C18922" i="14"/>
  <c r="C18921" i="14"/>
  <c r="C18920" i="14"/>
  <c r="C18919" i="14"/>
  <c r="C18918" i="14"/>
  <c r="C18917" i="14"/>
  <c r="C18916" i="14"/>
  <c r="C18915" i="14"/>
  <c r="C18914" i="14"/>
  <c r="C18913" i="14"/>
  <c r="C18912" i="14"/>
  <c r="C18911" i="14"/>
  <c r="C18910" i="14"/>
  <c r="C18909" i="14"/>
  <c r="C18908" i="14"/>
  <c r="C18907" i="14"/>
  <c r="C18906" i="14"/>
  <c r="C18905" i="14"/>
  <c r="C18904" i="14"/>
  <c r="C18903" i="14"/>
  <c r="C18902" i="14"/>
  <c r="C18901" i="14"/>
  <c r="C18900" i="14"/>
  <c r="C18899" i="14"/>
  <c r="C18898" i="14"/>
  <c r="C18897" i="14"/>
  <c r="C18896" i="14"/>
  <c r="C18895" i="14"/>
  <c r="C18894" i="14"/>
  <c r="C18893" i="14"/>
  <c r="C18892" i="14"/>
  <c r="C18891" i="14"/>
  <c r="C18890" i="14"/>
  <c r="C18889" i="14"/>
  <c r="C18888" i="14"/>
  <c r="C18887" i="14"/>
  <c r="C18886" i="14"/>
  <c r="C18885" i="14"/>
  <c r="C18884" i="14"/>
  <c r="C18883" i="14"/>
  <c r="C18882" i="14"/>
  <c r="C18881" i="14"/>
  <c r="C18880" i="14"/>
  <c r="C18879" i="14"/>
  <c r="C18878" i="14"/>
  <c r="C18877" i="14"/>
  <c r="C18876" i="14"/>
  <c r="C18875" i="14"/>
  <c r="C18874" i="14"/>
  <c r="C18873" i="14"/>
  <c r="C18872" i="14"/>
  <c r="C18871" i="14"/>
  <c r="C18870" i="14"/>
  <c r="C18869" i="14"/>
  <c r="C18868" i="14"/>
  <c r="C18867" i="14"/>
  <c r="C18866" i="14"/>
  <c r="C18865" i="14"/>
  <c r="C18864" i="14"/>
  <c r="C18863" i="14"/>
  <c r="C18862" i="14"/>
  <c r="C18861" i="14"/>
  <c r="C18860" i="14"/>
  <c r="C18859" i="14"/>
  <c r="C18858" i="14"/>
  <c r="C18857" i="14"/>
  <c r="C18856" i="14"/>
  <c r="C18855" i="14"/>
  <c r="C18854" i="14"/>
  <c r="C18853" i="14"/>
  <c r="C18852" i="14"/>
  <c r="C18851" i="14"/>
  <c r="C18850" i="14"/>
  <c r="C18849" i="14"/>
  <c r="C18848" i="14"/>
  <c r="C18847" i="14"/>
  <c r="C18846" i="14"/>
  <c r="C18845" i="14"/>
  <c r="C18844" i="14"/>
  <c r="C18843" i="14"/>
  <c r="C18842" i="14"/>
  <c r="C18841" i="14"/>
  <c r="C18840" i="14"/>
  <c r="C18839" i="14"/>
  <c r="C18838" i="14"/>
  <c r="C18837" i="14"/>
  <c r="C18836" i="14"/>
  <c r="C18835" i="14"/>
  <c r="C18834" i="14"/>
  <c r="C18833" i="14"/>
  <c r="C18832" i="14"/>
  <c r="C18831" i="14"/>
  <c r="C18830" i="14"/>
  <c r="C18829" i="14"/>
  <c r="C18828" i="14"/>
  <c r="C18827" i="14"/>
  <c r="C18826" i="14"/>
  <c r="C18825" i="14"/>
  <c r="C18824" i="14"/>
  <c r="C18823" i="14"/>
  <c r="C18822" i="14"/>
  <c r="C18821" i="14"/>
  <c r="C18820" i="14"/>
  <c r="C18819" i="14"/>
  <c r="C18818" i="14"/>
  <c r="C18817" i="14"/>
  <c r="C18816" i="14"/>
  <c r="C18815" i="14"/>
  <c r="C18814" i="14"/>
  <c r="C18813" i="14"/>
  <c r="C18812" i="14"/>
  <c r="C18811" i="14"/>
  <c r="C18810" i="14"/>
  <c r="C18809" i="14"/>
  <c r="C18808" i="14"/>
  <c r="C18807" i="14"/>
  <c r="C18806" i="14"/>
  <c r="C18805" i="14"/>
  <c r="C18804" i="14"/>
  <c r="C18803" i="14"/>
  <c r="C18802" i="14"/>
  <c r="C18801" i="14"/>
  <c r="C18800" i="14"/>
  <c r="C18799" i="14"/>
  <c r="C18798" i="14"/>
  <c r="C18797" i="14"/>
  <c r="C18796" i="14"/>
  <c r="C18795" i="14"/>
  <c r="C18794" i="14"/>
  <c r="C18793" i="14"/>
  <c r="C18792" i="14"/>
  <c r="C18791" i="14"/>
  <c r="C18790" i="14"/>
  <c r="C18789" i="14"/>
  <c r="C18788" i="14"/>
  <c r="C18787" i="14"/>
  <c r="C18786" i="14"/>
  <c r="C18785" i="14"/>
  <c r="C18784" i="14"/>
  <c r="C18783" i="14"/>
  <c r="C18782" i="14"/>
  <c r="C18781" i="14"/>
  <c r="C18780" i="14"/>
  <c r="C18779" i="14"/>
  <c r="C18778" i="14"/>
  <c r="C18777" i="14"/>
  <c r="C18776" i="14"/>
  <c r="C18775" i="14"/>
  <c r="C18774" i="14"/>
  <c r="C18773" i="14"/>
  <c r="C18772" i="14"/>
  <c r="C18771" i="14"/>
  <c r="C18770" i="14"/>
  <c r="C18769" i="14"/>
  <c r="C18768" i="14"/>
  <c r="C18767" i="14"/>
  <c r="C18766" i="14"/>
  <c r="C18765" i="14"/>
  <c r="C18764" i="14"/>
  <c r="C18763" i="14"/>
  <c r="C18762" i="14"/>
  <c r="C18761" i="14"/>
  <c r="C18760" i="14"/>
  <c r="C18759" i="14"/>
  <c r="C18758" i="14"/>
  <c r="C18757" i="14"/>
  <c r="C18756" i="14"/>
  <c r="C18755" i="14"/>
  <c r="C18754" i="14"/>
  <c r="C18753" i="14"/>
  <c r="C18752" i="14"/>
  <c r="C18751" i="14"/>
  <c r="C18750" i="14"/>
  <c r="C18749" i="14"/>
  <c r="C18748" i="14"/>
  <c r="C18747" i="14"/>
  <c r="C18746" i="14"/>
  <c r="C18745" i="14"/>
  <c r="C18744" i="14"/>
  <c r="C18743" i="14"/>
  <c r="C18742" i="14"/>
  <c r="C18741" i="14"/>
  <c r="C18740" i="14"/>
  <c r="C18739" i="14"/>
  <c r="C18738" i="14"/>
  <c r="C18737" i="14"/>
  <c r="C18736" i="14"/>
  <c r="C18735" i="14"/>
  <c r="C18734" i="14"/>
  <c r="C18733" i="14"/>
  <c r="C18732" i="14"/>
  <c r="C18731" i="14"/>
  <c r="C18730" i="14"/>
  <c r="C18729" i="14"/>
  <c r="C18728" i="14"/>
  <c r="C18727" i="14"/>
  <c r="C18726" i="14"/>
  <c r="C18725" i="14"/>
  <c r="C18724" i="14"/>
  <c r="C18723" i="14"/>
  <c r="C18722" i="14"/>
  <c r="C18721" i="14"/>
  <c r="C18720" i="14"/>
  <c r="C18719" i="14"/>
  <c r="C18718" i="14"/>
  <c r="C18717" i="14"/>
  <c r="C18716" i="14"/>
  <c r="C18715" i="14"/>
  <c r="C18714" i="14"/>
  <c r="C18713" i="14"/>
  <c r="C18712" i="14"/>
  <c r="C18711" i="14"/>
  <c r="C18710" i="14"/>
  <c r="C18709" i="14"/>
  <c r="C18708" i="14"/>
  <c r="C18707" i="14"/>
  <c r="C18706" i="14"/>
  <c r="C18705" i="14"/>
  <c r="C18704" i="14"/>
  <c r="C18703" i="14"/>
  <c r="C18702" i="14"/>
  <c r="C18701" i="14"/>
  <c r="C18700" i="14"/>
  <c r="C18699" i="14"/>
  <c r="C18698" i="14"/>
  <c r="C18697" i="14"/>
  <c r="C18696" i="14"/>
  <c r="C18695" i="14"/>
  <c r="C18694" i="14"/>
  <c r="C18693" i="14"/>
  <c r="C18692" i="14"/>
  <c r="C18691" i="14"/>
  <c r="C18690" i="14"/>
  <c r="C18689" i="14"/>
  <c r="C18688" i="14"/>
  <c r="C18687" i="14"/>
  <c r="C18686" i="14"/>
  <c r="C18685" i="14"/>
  <c r="C18684" i="14"/>
  <c r="C18683" i="14"/>
  <c r="C18682" i="14"/>
  <c r="C18681" i="14"/>
  <c r="C18680" i="14"/>
  <c r="C18679" i="14"/>
  <c r="C18678" i="14"/>
  <c r="C18677" i="14"/>
  <c r="C18676" i="14"/>
  <c r="C18675" i="14"/>
  <c r="C18674" i="14"/>
  <c r="C18673" i="14"/>
  <c r="C18672" i="14"/>
  <c r="C18671" i="14"/>
  <c r="C18670" i="14"/>
  <c r="C18669" i="14"/>
  <c r="C18668" i="14"/>
  <c r="C18667" i="14"/>
  <c r="C18666" i="14"/>
  <c r="C18665" i="14"/>
  <c r="C18664" i="14"/>
  <c r="C18663" i="14"/>
  <c r="C18662" i="14"/>
  <c r="C18661" i="14"/>
  <c r="C18660" i="14"/>
  <c r="C18659" i="14"/>
  <c r="C18658" i="14"/>
  <c r="C18657" i="14"/>
  <c r="C18656" i="14"/>
  <c r="C18655" i="14"/>
  <c r="C18654" i="14"/>
  <c r="C18653" i="14"/>
  <c r="C18652" i="14"/>
  <c r="C18651" i="14"/>
  <c r="C18650" i="14"/>
  <c r="C18649" i="14"/>
  <c r="C18648" i="14"/>
  <c r="C18647" i="14"/>
  <c r="C18646" i="14"/>
  <c r="C18645" i="14"/>
  <c r="C18644" i="14"/>
  <c r="C18643" i="14"/>
  <c r="C18642" i="14"/>
  <c r="C18641" i="14"/>
  <c r="C18640" i="14"/>
  <c r="C18639" i="14"/>
  <c r="C18638" i="14"/>
  <c r="C18637" i="14"/>
  <c r="C18636" i="14"/>
  <c r="C18635" i="14"/>
  <c r="C18634" i="14"/>
  <c r="C18633" i="14"/>
  <c r="C18632" i="14"/>
  <c r="C18631" i="14"/>
  <c r="C18630" i="14"/>
  <c r="C18629" i="14"/>
  <c r="C18628" i="14"/>
  <c r="C18627" i="14"/>
  <c r="C18626" i="14"/>
  <c r="C18625" i="14"/>
  <c r="C18624" i="14"/>
  <c r="C18623" i="14"/>
  <c r="C18622" i="14"/>
  <c r="C18621" i="14"/>
  <c r="C18620" i="14"/>
  <c r="C18619" i="14"/>
  <c r="C18618" i="14"/>
  <c r="C18617" i="14"/>
  <c r="C18616" i="14"/>
  <c r="C18615" i="14"/>
  <c r="C18614" i="14"/>
  <c r="C18613" i="14"/>
  <c r="C18612" i="14"/>
  <c r="C18611" i="14"/>
  <c r="C18610" i="14"/>
  <c r="C18609" i="14"/>
  <c r="C18608" i="14"/>
  <c r="C18607" i="14"/>
  <c r="C18606" i="14"/>
  <c r="C18605" i="14"/>
  <c r="C18604" i="14"/>
  <c r="C18603" i="14"/>
  <c r="C18602" i="14"/>
  <c r="C18601" i="14"/>
  <c r="C18600" i="14"/>
  <c r="C18599" i="14"/>
  <c r="C18598" i="14"/>
  <c r="C18597" i="14"/>
  <c r="C18596" i="14"/>
  <c r="C18595" i="14"/>
  <c r="C18594" i="14"/>
  <c r="C18593" i="14"/>
  <c r="C18592" i="14"/>
  <c r="C18591" i="14"/>
  <c r="C18590" i="14"/>
  <c r="C18589" i="14"/>
  <c r="C18588" i="14"/>
  <c r="C18587" i="14"/>
  <c r="C18586" i="14"/>
  <c r="C18585" i="14"/>
  <c r="C18584" i="14"/>
  <c r="C18583" i="14"/>
  <c r="C18582" i="14"/>
  <c r="C18581" i="14"/>
  <c r="C18580" i="14"/>
  <c r="C18579" i="14"/>
  <c r="C18578" i="14"/>
  <c r="C18577" i="14"/>
  <c r="C18576" i="14"/>
  <c r="C18575" i="14"/>
  <c r="C18574" i="14"/>
  <c r="C18573" i="14"/>
  <c r="C18572" i="14"/>
  <c r="C18571" i="14"/>
  <c r="C18570" i="14"/>
  <c r="C18569" i="14"/>
  <c r="C18568" i="14"/>
  <c r="C18567" i="14"/>
  <c r="C18566" i="14"/>
  <c r="C18565" i="14"/>
  <c r="C18564" i="14"/>
  <c r="C18563" i="14"/>
  <c r="C18562" i="14"/>
  <c r="C18561" i="14"/>
  <c r="C18560" i="14"/>
  <c r="C18559" i="14"/>
  <c r="C18558" i="14"/>
  <c r="C18557" i="14"/>
  <c r="C18556" i="14"/>
  <c r="C18555" i="14"/>
  <c r="C18554" i="14"/>
  <c r="C18553" i="14"/>
  <c r="C18552" i="14"/>
  <c r="C18551" i="14"/>
  <c r="C18550" i="14"/>
  <c r="C18549" i="14"/>
  <c r="C18548" i="14"/>
  <c r="C18547" i="14"/>
  <c r="C18546" i="14"/>
  <c r="C18545" i="14"/>
  <c r="C18544" i="14"/>
  <c r="C18543" i="14"/>
  <c r="C18542" i="14"/>
  <c r="C18541" i="14"/>
  <c r="C18540" i="14"/>
  <c r="C18539" i="14"/>
  <c r="C18538" i="14"/>
  <c r="C18537" i="14"/>
  <c r="C18536" i="14"/>
  <c r="C18535" i="14"/>
  <c r="C18534" i="14"/>
  <c r="C18533" i="14"/>
  <c r="C18532" i="14"/>
  <c r="C18531" i="14"/>
  <c r="C18530" i="14"/>
  <c r="C18529" i="14"/>
  <c r="C18528" i="14"/>
  <c r="C18527" i="14"/>
  <c r="C18526" i="14"/>
  <c r="C18525" i="14"/>
  <c r="C18524" i="14"/>
  <c r="C18523" i="14"/>
  <c r="C18522" i="14"/>
  <c r="C18521" i="14"/>
  <c r="C18520" i="14"/>
  <c r="C18519" i="14"/>
  <c r="C18518" i="14"/>
  <c r="C18517" i="14"/>
  <c r="C18516" i="14"/>
  <c r="C18515" i="14"/>
  <c r="C18514" i="14"/>
  <c r="C18513" i="14"/>
  <c r="C18512" i="14"/>
  <c r="C18511" i="14"/>
  <c r="C18510" i="14"/>
  <c r="C18509" i="14"/>
  <c r="C18508" i="14"/>
  <c r="C18507" i="14"/>
  <c r="C18506" i="14"/>
  <c r="C18505" i="14"/>
  <c r="C18504" i="14"/>
  <c r="C18503" i="14"/>
  <c r="C18502" i="14"/>
  <c r="C18501" i="14"/>
  <c r="C18500" i="14"/>
  <c r="C18499" i="14"/>
  <c r="C18498" i="14"/>
  <c r="C18497" i="14"/>
  <c r="C18496" i="14"/>
  <c r="C18495" i="14"/>
  <c r="C18494" i="14"/>
  <c r="C18493" i="14"/>
  <c r="C18492" i="14"/>
  <c r="C18491" i="14"/>
  <c r="C18490" i="14"/>
  <c r="C18489" i="14"/>
  <c r="C18488" i="14"/>
  <c r="C18487" i="14"/>
  <c r="C18486" i="14"/>
  <c r="C18485" i="14"/>
  <c r="C18484" i="14"/>
  <c r="C18483" i="14"/>
  <c r="C18482" i="14"/>
  <c r="C18481" i="14"/>
  <c r="C18480" i="14"/>
  <c r="C18479" i="14"/>
  <c r="C18478" i="14"/>
  <c r="C18477" i="14"/>
  <c r="C18476" i="14"/>
  <c r="C18475" i="14"/>
  <c r="C18474" i="14"/>
  <c r="C18473" i="14"/>
  <c r="C18472" i="14"/>
  <c r="C18471" i="14"/>
  <c r="C18470" i="14"/>
  <c r="C18469" i="14"/>
  <c r="C18468" i="14"/>
  <c r="C18467" i="14"/>
  <c r="C18466" i="14"/>
  <c r="C18465" i="14"/>
  <c r="C18464" i="14"/>
  <c r="C18463" i="14"/>
  <c r="C18462" i="14"/>
  <c r="C18461" i="14"/>
  <c r="C18460" i="14"/>
  <c r="C18459" i="14"/>
  <c r="C18458" i="14"/>
  <c r="C18457" i="14"/>
  <c r="C18456" i="14"/>
  <c r="C18455" i="14"/>
  <c r="C18454" i="14"/>
  <c r="C18453" i="14"/>
  <c r="C18452" i="14"/>
  <c r="C18451" i="14"/>
  <c r="C18450" i="14"/>
  <c r="C18449" i="14"/>
  <c r="C18448" i="14"/>
  <c r="C18447" i="14"/>
  <c r="C18446" i="14"/>
  <c r="C18445" i="14"/>
  <c r="C18444" i="14"/>
  <c r="C18443" i="14"/>
  <c r="C18442" i="14"/>
  <c r="C18441" i="14"/>
  <c r="C18440" i="14"/>
  <c r="C18439" i="14"/>
  <c r="C18438" i="14"/>
  <c r="C18437" i="14"/>
  <c r="C18436" i="14"/>
  <c r="C18435" i="14"/>
  <c r="C18434" i="14"/>
  <c r="C18433" i="14"/>
  <c r="C18432" i="14"/>
  <c r="C18431" i="14"/>
  <c r="C18430" i="14"/>
  <c r="C18429" i="14"/>
  <c r="C18428" i="14"/>
  <c r="C18427" i="14"/>
  <c r="C18426" i="14"/>
  <c r="C18425" i="14"/>
  <c r="C18424" i="14"/>
  <c r="C18423" i="14"/>
  <c r="C18422" i="14"/>
  <c r="C18421" i="14"/>
  <c r="C18420" i="14"/>
  <c r="C18419" i="14"/>
  <c r="C18418" i="14"/>
  <c r="C18417" i="14"/>
  <c r="C18416" i="14"/>
  <c r="C18415" i="14"/>
  <c r="C18414" i="14"/>
  <c r="C18413" i="14"/>
  <c r="C18412" i="14"/>
  <c r="C18411" i="14"/>
  <c r="C18410" i="14"/>
  <c r="C18409" i="14"/>
  <c r="C18408" i="14"/>
  <c r="C18407" i="14"/>
  <c r="C18406" i="14"/>
  <c r="C18405" i="14"/>
  <c r="C18404" i="14"/>
  <c r="C18403" i="14"/>
  <c r="C18402" i="14"/>
  <c r="C18401" i="14"/>
  <c r="C18400" i="14"/>
  <c r="C18399" i="14"/>
  <c r="C18398" i="14"/>
  <c r="C18397" i="14"/>
  <c r="C18396" i="14"/>
  <c r="C18395" i="14"/>
  <c r="C18394" i="14"/>
  <c r="C18393" i="14"/>
  <c r="C18392" i="14"/>
  <c r="C18391" i="14"/>
  <c r="C18390" i="14"/>
  <c r="C18389" i="14"/>
  <c r="C18388" i="14"/>
  <c r="C18387" i="14"/>
  <c r="C18386" i="14"/>
  <c r="C18385" i="14"/>
  <c r="C18384" i="14"/>
  <c r="C18383" i="14"/>
  <c r="C18382" i="14"/>
  <c r="C18381" i="14"/>
  <c r="C18380" i="14"/>
  <c r="C18379" i="14"/>
  <c r="C18378" i="14"/>
  <c r="C18377" i="14"/>
  <c r="C18376" i="14"/>
  <c r="C18375" i="14"/>
  <c r="C18374" i="14"/>
  <c r="C18373" i="14"/>
  <c r="C18372" i="14"/>
  <c r="C18371" i="14"/>
  <c r="C18370" i="14"/>
  <c r="C18369" i="14"/>
  <c r="C18368" i="14"/>
  <c r="C18367" i="14"/>
  <c r="C18366" i="14"/>
  <c r="C18365" i="14"/>
  <c r="C18364" i="14"/>
  <c r="C18363" i="14"/>
  <c r="C18362" i="14"/>
  <c r="C18361" i="14"/>
  <c r="C18360" i="14"/>
  <c r="C18359" i="14"/>
  <c r="C18358" i="14"/>
  <c r="C18357" i="14"/>
  <c r="C18356" i="14"/>
  <c r="C18355" i="14"/>
  <c r="C18354" i="14"/>
  <c r="C18353" i="14"/>
  <c r="C18352" i="14"/>
  <c r="C18351" i="14"/>
  <c r="C18350" i="14"/>
  <c r="C18349" i="14"/>
  <c r="C18348" i="14"/>
  <c r="C18347" i="14"/>
  <c r="C18346" i="14"/>
  <c r="C18345" i="14"/>
  <c r="C18344" i="14"/>
  <c r="C18343" i="14"/>
  <c r="C18342" i="14"/>
  <c r="C18341" i="14"/>
  <c r="C18340" i="14"/>
  <c r="C18339" i="14"/>
  <c r="C18338" i="14"/>
  <c r="C18337" i="14"/>
  <c r="C18336" i="14"/>
  <c r="C18335" i="14"/>
  <c r="C18334" i="14"/>
  <c r="C18333" i="14"/>
  <c r="C18332" i="14"/>
  <c r="C18331" i="14"/>
  <c r="C18330" i="14"/>
  <c r="C18329" i="14"/>
  <c r="C18328" i="14"/>
  <c r="C18327" i="14"/>
  <c r="C18326" i="14"/>
  <c r="C18325" i="14"/>
  <c r="C18324" i="14"/>
  <c r="C18323" i="14"/>
  <c r="C18322" i="14"/>
  <c r="C18321" i="14"/>
  <c r="C18320" i="14"/>
  <c r="C18319" i="14"/>
  <c r="C18318" i="14"/>
  <c r="C18317" i="14"/>
  <c r="C18316" i="14"/>
  <c r="C18315" i="14"/>
  <c r="C18314" i="14"/>
  <c r="C18313" i="14"/>
  <c r="C18312" i="14"/>
  <c r="C18311" i="14"/>
  <c r="C18310" i="14"/>
  <c r="C18309" i="14"/>
  <c r="C18308" i="14"/>
  <c r="C18307" i="14"/>
  <c r="C18306" i="14"/>
  <c r="C18305" i="14"/>
  <c r="C18304" i="14"/>
  <c r="C18303" i="14"/>
  <c r="C18302" i="14"/>
  <c r="C18301" i="14"/>
  <c r="C18300" i="14"/>
  <c r="C18299" i="14"/>
  <c r="C18298" i="14"/>
  <c r="C18297" i="14"/>
  <c r="C18296" i="14"/>
  <c r="C18295" i="14"/>
  <c r="C18294" i="14"/>
  <c r="C18293" i="14"/>
  <c r="C18292" i="14"/>
  <c r="C18291" i="14"/>
  <c r="C18290" i="14"/>
  <c r="C18289" i="14"/>
  <c r="C18288" i="14"/>
  <c r="C18287" i="14"/>
  <c r="C18286" i="14"/>
  <c r="C18285" i="14"/>
  <c r="C18284" i="14"/>
  <c r="C18283" i="14"/>
  <c r="C18282" i="14"/>
  <c r="C18281" i="14"/>
  <c r="C18280" i="14"/>
  <c r="C18279" i="14"/>
  <c r="C18278" i="14"/>
  <c r="C18277" i="14"/>
  <c r="C18276" i="14"/>
  <c r="C18275" i="14"/>
  <c r="C18274" i="14"/>
  <c r="C18273" i="14"/>
  <c r="C18272" i="14"/>
  <c r="C18271" i="14"/>
  <c r="C18270" i="14"/>
  <c r="C18269" i="14"/>
  <c r="C18268" i="14"/>
  <c r="C18267" i="14"/>
  <c r="C18266" i="14"/>
  <c r="C18265" i="14"/>
  <c r="C18264" i="14"/>
  <c r="C18263" i="14"/>
  <c r="C18262" i="14"/>
  <c r="C18261" i="14"/>
  <c r="C18260" i="14"/>
  <c r="C18259" i="14"/>
  <c r="C18258" i="14"/>
  <c r="C18257" i="14"/>
  <c r="C18256" i="14"/>
  <c r="C18255" i="14"/>
  <c r="C18254" i="14"/>
  <c r="C18253" i="14"/>
  <c r="C18252" i="14"/>
  <c r="C18251" i="14"/>
  <c r="C18250" i="14"/>
  <c r="C18249" i="14"/>
  <c r="C18248" i="14"/>
  <c r="C18247" i="14"/>
  <c r="C18246" i="14"/>
  <c r="C18245" i="14"/>
  <c r="C18244" i="14"/>
  <c r="C18243" i="14"/>
  <c r="C18242" i="14"/>
  <c r="C18241" i="14"/>
  <c r="C18240" i="14"/>
  <c r="C18239" i="14"/>
  <c r="C18238" i="14"/>
  <c r="C18237" i="14"/>
  <c r="C18236" i="14"/>
  <c r="C18235" i="14"/>
  <c r="C18234" i="14"/>
  <c r="C18233" i="14"/>
  <c r="C18232" i="14"/>
  <c r="C18231" i="14"/>
  <c r="C18230" i="14"/>
  <c r="C18229" i="14"/>
  <c r="C18228" i="14"/>
  <c r="C18227" i="14"/>
  <c r="C18226" i="14"/>
  <c r="C18225" i="14"/>
  <c r="C18224" i="14"/>
  <c r="C18223" i="14"/>
  <c r="C18222" i="14"/>
  <c r="C18221" i="14"/>
  <c r="C18220" i="14"/>
  <c r="C18219" i="14"/>
  <c r="C18218" i="14"/>
  <c r="C18217" i="14"/>
  <c r="C18216" i="14"/>
  <c r="C18215" i="14"/>
  <c r="C18214" i="14"/>
  <c r="C18213" i="14"/>
  <c r="C18212" i="14"/>
  <c r="C18211" i="14"/>
  <c r="C18210" i="14"/>
  <c r="C18209" i="14"/>
  <c r="C18208" i="14"/>
  <c r="C18207" i="14"/>
  <c r="C18206" i="14"/>
  <c r="C18205" i="14"/>
  <c r="C18204" i="14"/>
  <c r="C18203" i="14"/>
  <c r="C18202" i="14"/>
  <c r="C18201" i="14"/>
  <c r="C18200" i="14"/>
  <c r="C18199" i="14"/>
  <c r="C18198" i="14"/>
  <c r="C18197" i="14"/>
  <c r="C18196" i="14"/>
  <c r="C18195" i="14"/>
  <c r="C18194" i="14"/>
  <c r="C18193" i="14"/>
  <c r="C18192" i="14"/>
  <c r="C18191" i="14"/>
  <c r="C18190" i="14"/>
  <c r="C18189" i="14"/>
  <c r="C18188" i="14"/>
  <c r="C18187" i="14"/>
  <c r="C18186" i="14"/>
  <c r="C18185" i="14"/>
  <c r="C18184" i="14"/>
  <c r="C18183" i="14"/>
  <c r="C18182" i="14"/>
  <c r="C18181" i="14"/>
  <c r="C18180" i="14"/>
  <c r="C18179" i="14"/>
  <c r="C18178" i="14"/>
  <c r="C18177" i="14"/>
  <c r="C18176" i="14"/>
  <c r="C18175" i="14"/>
  <c r="C18174" i="14"/>
  <c r="C18173" i="14"/>
  <c r="C18172" i="14"/>
  <c r="C18171" i="14"/>
  <c r="C18170" i="14"/>
  <c r="C18169" i="14"/>
  <c r="C18168" i="14"/>
  <c r="C18167" i="14"/>
  <c r="C18166" i="14"/>
  <c r="C18165" i="14"/>
  <c r="C18164" i="14"/>
  <c r="C18163" i="14"/>
  <c r="C18162" i="14"/>
  <c r="C18161" i="14"/>
  <c r="C18160" i="14"/>
  <c r="C18159" i="14"/>
  <c r="C18158" i="14"/>
  <c r="C18157" i="14"/>
  <c r="C18156" i="14"/>
  <c r="C18155" i="14"/>
  <c r="C18154" i="14"/>
  <c r="C18153" i="14"/>
  <c r="C18152" i="14"/>
  <c r="C18151" i="14"/>
  <c r="C18150" i="14"/>
  <c r="C18149" i="14"/>
  <c r="C18148" i="14"/>
  <c r="C18147" i="14"/>
  <c r="C18146" i="14"/>
  <c r="C18145" i="14"/>
  <c r="C18144" i="14"/>
  <c r="C18143" i="14"/>
  <c r="C18142" i="14"/>
  <c r="C18141" i="14"/>
  <c r="C18140" i="14"/>
  <c r="C18139" i="14"/>
  <c r="C18138" i="14"/>
  <c r="C18137" i="14"/>
  <c r="C18136" i="14"/>
  <c r="C18135" i="14"/>
  <c r="C18134" i="14"/>
  <c r="C18133" i="14"/>
  <c r="C18132" i="14"/>
  <c r="C18131" i="14"/>
  <c r="C18130" i="14"/>
  <c r="C18129" i="14"/>
  <c r="C18128" i="14"/>
  <c r="C18127" i="14"/>
  <c r="C18126" i="14"/>
  <c r="C18125" i="14"/>
  <c r="C18124" i="14"/>
  <c r="C18123" i="14"/>
  <c r="C18122" i="14"/>
  <c r="C18121" i="14"/>
  <c r="C18120" i="14"/>
  <c r="C18119" i="14"/>
  <c r="C18118" i="14"/>
  <c r="C18117" i="14"/>
  <c r="C18116" i="14"/>
  <c r="C18115" i="14"/>
  <c r="C18114" i="14"/>
  <c r="C18113" i="14"/>
  <c r="C18112" i="14"/>
  <c r="C18111" i="14"/>
  <c r="C18110" i="14"/>
  <c r="C18109" i="14"/>
  <c r="C18108" i="14"/>
  <c r="C18107" i="14"/>
  <c r="C18106" i="14"/>
  <c r="C18105" i="14"/>
  <c r="C18104" i="14"/>
  <c r="C18103" i="14"/>
  <c r="C18102" i="14"/>
  <c r="C18101" i="14"/>
  <c r="C18100" i="14"/>
  <c r="C18099" i="14"/>
  <c r="C18098" i="14"/>
  <c r="C18097" i="14"/>
  <c r="C18096" i="14"/>
  <c r="C18095" i="14"/>
  <c r="C18094" i="14"/>
  <c r="C18093" i="14"/>
  <c r="C18092" i="14"/>
  <c r="C18091" i="14"/>
  <c r="C18090" i="14"/>
  <c r="C18089" i="14"/>
  <c r="C18088" i="14"/>
  <c r="C18087" i="14"/>
  <c r="C18086" i="14"/>
  <c r="C18085" i="14"/>
  <c r="C18084" i="14"/>
  <c r="C18083" i="14"/>
  <c r="C18082" i="14"/>
  <c r="C18081" i="14"/>
  <c r="C18080" i="14"/>
  <c r="C18079" i="14"/>
  <c r="C18078" i="14"/>
  <c r="C18077" i="14"/>
  <c r="C18076" i="14"/>
  <c r="C18075" i="14"/>
  <c r="C18074" i="14"/>
  <c r="C18073" i="14"/>
  <c r="C18072" i="14"/>
  <c r="C18071" i="14"/>
  <c r="C18070" i="14"/>
  <c r="C18069" i="14"/>
  <c r="C18068" i="14"/>
  <c r="C18067" i="14"/>
  <c r="C18066" i="14"/>
  <c r="C18065" i="14"/>
  <c r="C18064" i="14"/>
  <c r="C18063" i="14"/>
  <c r="C18062" i="14"/>
  <c r="C18061" i="14"/>
  <c r="C18060" i="14"/>
  <c r="C18059" i="14"/>
  <c r="C18058" i="14"/>
  <c r="C18057" i="14"/>
  <c r="C18056" i="14"/>
  <c r="C18055" i="14"/>
  <c r="C18054" i="14"/>
  <c r="C18053" i="14"/>
  <c r="C18052" i="14"/>
  <c r="C18051" i="14"/>
  <c r="C18050" i="14"/>
  <c r="C18049" i="14"/>
  <c r="C18048" i="14"/>
  <c r="C18047" i="14"/>
  <c r="C18046" i="14"/>
  <c r="C18045" i="14"/>
  <c r="C18044" i="14"/>
  <c r="C18043" i="14"/>
  <c r="C18042" i="14"/>
  <c r="C18041" i="14"/>
  <c r="C18040" i="14"/>
  <c r="C18039" i="14"/>
  <c r="C18038" i="14"/>
  <c r="C18037" i="14"/>
  <c r="C18036" i="14"/>
  <c r="C18035" i="14"/>
  <c r="C18034" i="14"/>
  <c r="C18033" i="14"/>
  <c r="C18032" i="14"/>
  <c r="C18031" i="14"/>
  <c r="C18030" i="14"/>
  <c r="C18029" i="14"/>
  <c r="C18028" i="14"/>
  <c r="C18027" i="14"/>
  <c r="C18026" i="14"/>
  <c r="C18025" i="14"/>
  <c r="C18024" i="14"/>
  <c r="C18023" i="14"/>
  <c r="C18022" i="14"/>
  <c r="C18021" i="14"/>
  <c r="C18020" i="14"/>
  <c r="C18019" i="14"/>
  <c r="C18018" i="14"/>
  <c r="C18017" i="14"/>
  <c r="C18016" i="14"/>
  <c r="C18015" i="14"/>
  <c r="C18014" i="14"/>
  <c r="C18013" i="14"/>
  <c r="C18012" i="14"/>
  <c r="C18011" i="14"/>
  <c r="C18010" i="14"/>
  <c r="C18009" i="14"/>
  <c r="C18008" i="14"/>
  <c r="C18007" i="14"/>
  <c r="C18006" i="14"/>
  <c r="C18005" i="14"/>
  <c r="C18004" i="14"/>
  <c r="C18003" i="14"/>
  <c r="C18002" i="14"/>
  <c r="C18001" i="14"/>
  <c r="C18000" i="14"/>
  <c r="C17999" i="14"/>
  <c r="C17998" i="14"/>
  <c r="C17997" i="14"/>
  <c r="C17996" i="14"/>
  <c r="C17995" i="14"/>
  <c r="C17994" i="14"/>
  <c r="C17993" i="14"/>
  <c r="C17992" i="14"/>
  <c r="C17991" i="14"/>
  <c r="C17990" i="14"/>
  <c r="C17989" i="14"/>
  <c r="C17988" i="14"/>
  <c r="C17987" i="14"/>
  <c r="C17986" i="14"/>
  <c r="C17985" i="14"/>
  <c r="C17984" i="14"/>
  <c r="C17983" i="14"/>
  <c r="C17982" i="14"/>
  <c r="C17981" i="14"/>
  <c r="C17980" i="14"/>
  <c r="C17979" i="14"/>
  <c r="C17978" i="14"/>
  <c r="C17977" i="14"/>
  <c r="C17976" i="14"/>
  <c r="C17975" i="14"/>
  <c r="C17974" i="14"/>
  <c r="C17973" i="14"/>
  <c r="C17972" i="14"/>
  <c r="C17971" i="14"/>
  <c r="C17970" i="14"/>
  <c r="C17969" i="14"/>
  <c r="C17968" i="14"/>
  <c r="C17967" i="14"/>
  <c r="C17966" i="14"/>
  <c r="C17965" i="14"/>
  <c r="C17964" i="14"/>
  <c r="C17963" i="14"/>
  <c r="C17962" i="14"/>
  <c r="C17961" i="14"/>
  <c r="C17960" i="14"/>
  <c r="C17959" i="14"/>
  <c r="C17958" i="14"/>
  <c r="C17957" i="14"/>
  <c r="C17956" i="14"/>
  <c r="C17955" i="14"/>
  <c r="C17954" i="14"/>
  <c r="C17953" i="14"/>
  <c r="C17952" i="14"/>
  <c r="C17951" i="14"/>
  <c r="C17950" i="14"/>
  <c r="C17949" i="14"/>
  <c r="C17948" i="14"/>
  <c r="C17947" i="14"/>
  <c r="C17946" i="14"/>
  <c r="C17945" i="14"/>
  <c r="C17944" i="14"/>
  <c r="C17943" i="14"/>
  <c r="C17942" i="14"/>
  <c r="C17941" i="14"/>
  <c r="C17940" i="14"/>
  <c r="C17939" i="14"/>
  <c r="C17938" i="14"/>
  <c r="C17937" i="14"/>
  <c r="C17936" i="14"/>
  <c r="C17935" i="14"/>
  <c r="C17934" i="14"/>
  <c r="C17933" i="14"/>
  <c r="C17932" i="14"/>
  <c r="C17931" i="14"/>
  <c r="C17930" i="14"/>
  <c r="C17929" i="14"/>
  <c r="C17928" i="14"/>
  <c r="C17927" i="14"/>
  <c r="C17926" i="14"/>
  <c r="C17925" i="14"/>
  <c r="C17924" i="14"/>
  <c r="C17923" i="14"/>
  <c r="C17922" i="14"/>
  <c r="C17921" i="14"/>
  <c r="C17920" i="14"/>
  <c r="C17919" i="14"/>
  <c r="C17918" i="14"/>
  <c r="C17917" i="14"/>
  <c r="C17916" i="14"/>
  <c r="C17915" i="14"/>
  <c r="C17914" i="14"/>
  <c r="C17913" i="14"/>
  <c r="C17912" i="14"/>
  <c r="C17911" i="14"/>
  <c r="C17910" i="14"/>
  <c r="C17909" i="14"/>
  <c r="C17908" i="14"/>
  <c r="C17907" i="14"/>
  <c r="C17906" i="14"/>
  <c r="C17905" i="14"/>
  <c r="C17904" i="14"/>
  <c r="C17903" i="14"/>
  <c r="C17902" i="14"/>
  <c r="C17901" i="14"/>
  <c r="C17900" i="14"/>
  <c r="C17899" i="14"/>
  <c r="C17898" i="14"/>
  <c r="C17897" i="14"/>
  <c r="C17896" i="14"/>
  <c r="C17895" i="14"/>
  <c r="C17894" i="14"/>
  <c r="C17893" i="14"/>
  <c r="C17892" i="14"/>
  <c r="C17891" i="14"/>
  <c r="C17890" i="14"/>
  <c r="C17889" i="14"/>
  <c r="C17888" i="14"/>
  <c r="C17887" i="14"/>
  <c r="C17886" i="14"/>
  <c r="C17885" i="14"/>
  <c r="C17884" i="14"/>
  <c r="C17883" i="14"/>
  <c r="C17882" i="14"/>
  <c r="C17881" i="14"/>
  <c r="C17880" i="14"/>
  <c r="C17879" i="14"/>
  <c r="C17878" i="14"/>
  <c r="C17877" i="14"/>
  <c r="C17876" i="14"/>
  <c r="C17875" i="14"/>
  <c r="C17874" i="14"/>
  <c r="C17873" i="14"/>
  <c r="C17872" i="14"/>
  <c r="C17871" i="14"/>
  <c r="C17870" i="14"/>
  <c r="C17869" i="14"/>
  <c r="C17868" i="14"/>
  <c r="C17867" i="14"/>
  <c r="C17866" i="14"/>
  <c r="C17865" i="14"/>
  <c r="C17864" i="14"/>
  <c r="C17863" i="14"/>
  <c r="C17862" i="14"/>
  <c r="C17861" i="14"/>
  <c r="C17860" i="14"/>
  <c r="C17859" i="14"/>
  <c r="C17858" i="14"/>
  <c r="C17857" i="14"/>
  <c r="C17856" i="14"/>
  <c r="C17855" i="14"/>
  <c r="C17854" i="14"/>
  <c r="C17853" i="14"/>
  <c r="C17852" i="14"/>
  <c r="C17851" i="14"/>
  <c r="C17850" i="14"/>
  <c r="C17849" i="14"/>
  <c r="C17848" i="14"/>
  <c r="C17847" i="14"/>
  <c r="C17846" i="14"/>
  <c r="C17845" i="14"/>
  <c r="C17844" i="14"/>
  <c r="C17843" i="14"/>
  <c r="C17842" i="14"/>
  <c r="C17841" i="14"/>
  <c r="C17840" i="14"/>
  <c r="C17839" i="14"/>
  <c r="C17838" i="14"/>
  <c r="C17837" i="14"/>
  <c r="C17836" i="14"/>
  <c r="C17835" i="14"/>
  <c r="C17834" i="14"/>
  <c r="C17833" i="14"/>
  <c r="C17832" i="14"/>
  <c r="C17831" i="14"/>
  <c r="C17830" i="14"/>
  <c r="C17829" i="14"/>
  <c r="C17828" i="14"/>
  <c r="C17827" i="14"/>
  <c r="C17826" i="14"/>
  <c r="C17825" i="14"/>
  <c r="C17824" i="14"/>
  <c r="C17823" i="14"/>
  <c r="C17822" i="14"/>
  <c r="C17821" i="14"/>
  <c r="C17820" i="14"/>
  <c r="C17819" i="14"/>
  <c r="C17818" i="14"/>
  <c r="C17817" i="14"/>
  <c r="C17816" i="14"/>
  <c r="C17815" i="14"/>
  <c r="C17814" i="14"/>
  <c r="C17813" i="14"/>
  <c r="C17812" i="14"/>
  <c r="C17811" i="14"/>
  <c r="C17810" i="14"/>
  <c r="C17809" i="14"/>
  <c r="C17808" i="14"/>
  <c r="C17807" i="14"/>
  <c r="C17806" i="14"/>
  <c r="C17805" i="14"/>
  <c r="C17804" i="14"/>
  <c r="C17803" i="14"/>
  <c r="C17802" i="14"/>
  <c r="C17801" i="14"/>
  <c r="C17800" i="14"/>
  <c r="C17799" i="14"/>
  <c r="C17798" i="14"/>
  <c r="C17797" i="14"/>
  <c r="C17796" i="14"/>
  <c r="C17795" i="14"/>
  <c r="C17794" i="14"/>
  <c r="C17793" i="14"/>
  <c r="C17792" i="14"/>
  <c r="C17791" i="14"/>
  <c r="C17790" i="14"/>
  <c r="C17789" i="14"/>
  <c r="C17788" i="14"/>
  <c r="C17787" i="14"/>
  <c r="C17786" i="14"/>
  <c r="C17785" i="14"/>
  <c r="C17784" i="14"/>
  <c r="C17783" i="14"/>
  <c r="C17782" i="14"/>
  <c r="C17781" i="14"/>
  <c r="C17780" i="14"/>
  <c r="C17779" i="14"/>
  <c r="C17778" i="14"/>
  <c r="C17777" i="14"/>
  <c r="C17776" i="14"/>
  <c r="C17775" i="14"/>
  <c r="C17774" i="14"/>
  <c r="C17773" i="14"/>
  <c r="C17772" i="14"/>
  <c r="C17771" i="14"/>
  <c r="C17770" i="14"/>
  <c r="C17769" i="14"/>
  <c r="C17768" i="14"/>
  <c r="C17767" i="14"/>
  <c r="C17766" i="14"/>
  <c r="C17765" i="14"/>
  <c r="C17764" i="14"/>
  <c r="C17763" i="14"/>
  <c r="C17762" i="14"/>
  <c r="C17761" i="14"/>
  <c r="C17760" i="14"/>
  <c r="C17759" i="14"/>
  <c r="C17758" i="14"/>
  <c r="C17757" i="14"/>
  <c r="C17756" i="14"/>
  <c r="C17755" i="14"/>
  <c r="C17754" i="14"/>
  <c r="C17753" i="14"/>
  <c r="C17752" i="14"/>
  <c r="C17751" i="14"/>
  <c r="C17750" i="14"/>
  <c r="C17749" i="14"/>
  <c r="C17748" i="14"/>
  <c r="C17747" i="14"/>
  <c r="C17746" i="14"/>
  <c r="C17745" i="14"/>
  <c r="C17744" i="14"/>
  <c r="C17743" i="14"/>
  <c r="C17742" i="14"/>
  <c r="C17741" i="14"/>
  <c r="C17740" i="14"/>
  <c r="C17739" i="14"/>
  <c r="C17738" i="14"/>
  <c r="C17737" i="14"/>
  <c r="C17736" i="14"/>
  <c r="C17735" i="14"/>
  <c r="C17734" i="14"/>
  <c r="C17733" i="14"/>
  <c r="C17732" i="14"/>
  <c r="C17731" i="14"/>
  <c r="C17730" i="14"/>
  <c r="C17729" i="14"/>
  <c r="C17728" i="14"/>
  <c r="C17727" i="14"/>
  <c r="C17726" i="14"/>
  <c r="C17725" i="14"/>
  <c r="C17724" i="14"/>
  <c r="C17723" i="14"/>
  <c r="C17722" i="14"/>
  <c r="C17721" i="14"/>
  <c r="C17720" i="14"/>
  <c r="C17719" i="14"/>
  <c r="C17718" i="14"/>
  <c r="C17717" i="14"/>
  <c r="C17716" i="14"/>
  <c r="C17715" i="14"/>
  <c r="C17714" i="14"/>
  <c r="C17713" i="14"/>
  <c r="C17712" i="14"/>
  <c r="C17711" i="14"/>
  <c r="C17710" i="14"/>
  <c r="C17709" i="14"/>
  <c r="C17708" i="14"/>
  <c r="C17707" i="14"/>
  <c r="C17706" i="14"/>
  <c r="C17705" i="14"/>
  <c r="C17704" i="14"/>
  <c r="C17703" i="14"/>
  <c r="C17702" i="14"/>
  <c r="C17701" i="14"/>
  <c r="C17700" i="14"/>
  <c r="C17699" i="14"/>
  <c r="C17698" i="14"/>
  <c r="C17697" i="14"/>
  <c r="C17696" i="14"/>
  <c r="C17695" i="14"/>
  <c r="C17694" i="14"/>
  <c r="C17693" i="14"/>
  <c r="C17692" i="14"/>
  <c r="C17691" i="14"/>
  <c r="C17690" i="14"/>
  <c r="C17689" i="14"/>
  <c r="C17688" i="14"/>
  <c r="C17687" i="14"/>
  <c r="C17686" i="14"/>
  <c r="C17685" i="14"/>
  <c r="C17684" i="14"/>
  <c r="C17683" i="14"/>
  <c r="C17682" i="14"/>
  <c r="C17681" i="14"/>
  <c r="C17680" i="14"/>
  <c r="C17679" i="14"/>
  <c r="C17678" i="14"/>
  <c r="C17677" i="14"/>
  <c r="C17676" i="14"/>
  <c r="C17675" i="14"/>
  <c r="C17674" i="14"/>
  <c r="C17673" i="14"/>
  <c r="C17672" i="14"/>
  <c r="C17671" i="14"/>
  <c r="C17670" i="14"/>
  <c r="C17669" i="14"/>
  <c r="C17668" i="14"/>
  <c r="C17667" i="14"/>
  <c r="C17666" i="14"/>
  <c r="C17665" i="14"/>
  <c r="C17664" i="14"/>
  <c r="C17663" i="14"/>
  <c r="C17662" i="14"/>
  <c r="C17661" i="14"/>
  <c r="C17660" i="14"/>
  <c r="C17659" i="14"/>
  <c r="C17658" i="14"/>
  <c r="C17657" i="14"/>
  <c r="C17656" i="14"/>
  <c r="C17655" i="14"/>
  <c r="C17654" i="14"/>
  <c r="C17653" i="14"/>
  <c r="C17652" i="14"/>
  <c r="C17651" i="14"/>
  <c r="C17650" i="14"/>
  <c r="C17649" i="14"/>
  <c r="C17648" i="14"/>
  <c r="C17647" i="14"/>
  <c r="C17646" i="14"/>
  <c r="C17645" i="14"/>
  <c r="C17644" i="14"/>
  <c r="C17643" i="14"/>
  <c r="C17642" i="14"/>
  <c r="C17641" i="14"/>
  <c r="C17640" i="14"/>
  <c r="C17639" i="14"/>
  <c r="C17638" i="14"/>
  <c r="C17637" i="14"/>
  <c r="C17636" i="14"/>
  <c r="C17635" i="14"/>
  <c r="C17634" i="14"/>
  <c r="C17633" i="14"/>
  <c r="C17632" i="14"/>
  <c r="C17631" i="14"/>
  <c r="C17630" i="14"/>
  <c r="C17629" i="14"/>
  <c r="C17628" i="14"/>
  <c r="C17627" i="14"/>
  <c r="C17626" i="14"/>
  <c r="C17625" i="14"/>
  <c r="C17624" i="14"/>
  <c r="C17623" i="14"/>
  <c r="C17622" i="14"/>
  <c r="C17621" i="14"/>
  <c r="C17620" i="14"/>
  <c r="C17619" i="14"/>
  <c r="C17618" i="14"/>
  <c r="C17617" i="14"/>
  <c r="C17616" i="14"/>
  <c r="C17615" i="14"/>
  <c r="C17614" i="14"/>
  <c r="C17613" i="14"/>
  <c r="C17612" i="14"/>
  <c r="C17611" i="14"/>
  <c r="C17610" i="14"/>
  <c r="C17609" i="14"/>
  <c r="C17608" i="14"/>
  <c r="C17607" i="14"/>
  <c r="C17606" i="14"/>
  <c r="C17605" i="14"/>
  <c r="C17604" i="14"/>
  <c r="C17603" i="14"/>
  <c r="C17602" i="14"/>
  <c r="C17601" i="14"/>
  <c r="C17600" i="14"/>
  <c r="C17599" i="14"/>
  <c r="C17598" i="14"/>
  <c r="C17597" i="14"/>
  <c r="C17596" i="14"/>
  <c r="C17595" i="14"/>
  <c r="C17594" i="14"/>
  <c r="C17593" i="14"/>
  <c r="C17592" i="14"/>
  <c r="C17591" i="14"/>
  <c r="C17590" i="14"/>
  <c r="C17589" i="14"/>
  <c r="C17588" i="14"/>
  <c r="C17587" i="14"/>
  <c r="C17586" i="14"/>
  <c r="C17585" i="14"/>
  <c r="C17584" i="14"/>
  <c r="C17583" i="14"/>
  <c r="C17582" i="14"/>
  <c r="C17581" i="14"/>
  <c r="C17580" i="14"/>
  <c r="C17579" i="14"/>
  <c r="C17578" i="14"/>
  <c r="C17577" i="14"/>
  <c r="C17576" i="14"/>
  <c r="C17575" i="14"/>
  <c r="C17574" i="14"/>
  <c r="C17573" i="14"/>
  <c r="C17572" i="14"/>
  <c r="C17571" i="14"/>
  <c r="C17570" i="14"/>
  <c r="C17569" i="14"/>
  <c r="C17568" i="14"/>
  <c r="C17567" i="14"/>
  <c r="C17566" i="14"/>
  <c r="C17565" i="14"/>
  <c r="C17564" i="14"/>
  <c r="C17563" i="14"/>
  <c r="C17562" i="14"/>
  <c r="C17561" i="14"/>
  <c r="C17560" i="14"/>
  <c r="C17559" i="14"/>
  <c r="C17558" i="14"/>
  <c r="C17557" i="14"/>
  <c r="C17556" i="14"/>
  <c r="C17555" i="14"/>
  <c r="C17554" i="14"/>
  <c r="C17553" i="14"/>
  <c r="C17552" i="14"/>
  <c r="C17551" i="14"/>
  <c r="C17550" i="14"/>
  <c r="C17549" i="14"/>
  <c r="C17548" i="14"/>
  <c r="C17547" i="14"/>
  <c r="C17546" i="14"/>
  <c r="C17545" i="14"/>
  <c r="C17544" i="14"/>
  <c r="C17543" i="14"/>
  <c r="C17542" i="14"/>
  <c r="C17541" i="14"/>
  <c r="C17540" i="14"/>
  <c r="C17539" i="14"/>
  <c r="C17538" i="14"/>
  <c r="C17537" i="14"/>
  <c r="C17536" i="14"/>
  <c r="C17535" i="14"/>
  <c r="C17534" i="14"/>
  <c r="C17533" i="14"/>
  <c r="C17532" i="14"/>
  <c r="C17531" i="14"/>
  <c r="C17530" i="14"/>
  <c r="C17529" i="14"/>
  <c r="C17528" i="14"/>
  <c r="C17527" i="14"/>
  <c r="C17526" i="14"/>
  <c r="C17525" i="14"/>
  <c r="C17524" i="14"/>
  <c r="C17523" i="14"/>
  <c r="C17522" i="14"/>
  <c r="C17521" i="14"/>
  <c r="C17520" i="14"/>
  <c r="C17519" i="14"/>
  <c r="C17518" i="14"/>
  <c r="C17517" i="14"/>
  <c r="C17516" i="14"/>
  <c r="C17515" i="14"/>
  <c r="C17514" i="14"/>
  <c r="C17513" i="14"/>
  <c r="C17512" i="14"/>
  <c r="C17511" i="14"/>
  <c r="C17510" i="14"/>
  <c r="C17509" i="14"/>
  <c r="C17508" i="14"/>
  <c r="C17507" i="14"/>
  <c r="C17506" i="14"/>
  <c r="C17505" i="14"/>
  <c r="C17504" i="14"/>
  <c r="C17503" i="14"/>
  <c r="C17502" i="14"/>
  <c r="C17501" i="14"/>
  <c r="C17500" i="14"/>
  <c r="C17499" i="14"/>
  <c r="C17498" i="14"/>
  <c r="C17497" i="14"/>
  <c r="C17496" i="14"/>
  <c r="C17495" i="14"/>
  <c r="C17494" i="14"/>
  <c r="C17493" i="14"/>
  <c r="C17492" i="14"/>
  <c r="C17491" i="14"/>
  <c r="C17490" i="14"/>
  <c r="C17489" i="14"/>
  <c r="C17488" i="14"/>
  <c r="C17487" i="14"/>
  <c r="C17486" i="14"/>
  <c r="C17485" i="14"/>
  <c r="C17484" i="14"/>
  <c r="C17483" i="14"/>
  <c r="C17482" i="14"/>
  <c r="C17481" i="14"/>
  <c r="C17480" i="14"/>
  <c r="C17479" i="14"/>
  <c r="C17478" i="14"/>
  <c r="C17477" i="14"/>
  <c r="C17476" i="14"/>
  <c r="C17475" i="14"/>
  <c r="C17474" i="14"/>
  <c r="C17473" i="14"/>
  <c r="C17472" i="14"/>
  <c r="C17471" i="14"/>
  <c r="C17470" i="14"/>
  <c r="C17469" i="14"/>
  <c r="C17468" i="14"/>
  <c r="C17467" i="14"/>
  <c r="C17466" i="14"/>
  <c r="C17465" i="14"/>
  <c r="C17464" i="14"/>
  <c r="C17463" i="14"/>
  <c r="C17462" i="14"/>
  <c r="C17461" i="14"/>
  <c r="C17460" i="14"/>
  <c r="C17459" i="14"/>
  <c r="C17458" i="14"/>
  <c r="C17457" i="14"/>
  <c r="C17456" i="14"/>
  <c r="C17455" i="14"/>
  <c r="C17454" i="14"/>
  <c r="C17453" i="14"/>
  <c r="C17452" i="14"/>
  <c r="C17451" i="14"/>
  <c r="C17450" i="14"/>
  <c r="C17449" i="14"/>
  <c r="C17448" i="14"/>
  <c r="C17447" i="14"/>
  <c r="C17446" i="14"/>
  <c r="C17445" i="14"/>
  <c r="C17444" i="14"/>
  <c r="C17443" i="14"/>
  <c r="C17442" i="14"/>
  <c r="C17441" i="14"/>
  <c r="C17440" i="14"/>
  <c r="C17439" i="14"/>
  <c r="C17438" i="14"/>
  <c r="C17437" i="14"/>
  <c r="C17436" i="14"/>
  <c r="C17435" i="14"/>
  <c r="C17434" i="14"/>
  <c r="C17433" i="14"/>
  <c r="C17432" i="14"/>
  <c r="C17431" i="14"/>
  <c r="C17430" i="14"/>
  <c r="C17429" i="14"/>
  <c r="C17428" i="14"/>
  <c r="C17427" i="14"/>
  <c r="C17426" i="14"/>
  <c r="C17425" i="14"/>
  <c r="C17424" i="14"/>
  <c r="C17423" i="14"/>
  <c r="C17422" i="14"/>
  <c r="C17421" i="14"/>
  <c r="C17420" i="14"/>
  <c r="C17419" i="14"/>
  <c r="C17418" i="14"/>
  <c r="C17417" i="14"/>
  <c r="C17416" i="14"/>
  <c r="C17415" i="14"/>
  <c r="C17414" i="14"/>
  <c r="C17413" i="14"/>
  <c r="C17412" i="14"/>
  <c r="C17411" i="14"/>
  <c r="C17410" i="14"/>
  <c r="C17409" i="14"/>
  <c r="C17408" i="14"/>
  <c r="C17407" i="14"/>
  <c r="C17406" i="14"/>
  <c r="C17405" i="14"/>
  <c r="C17404" i="14"/>
  <c r="C17403" i="14"/>
  <c r="C17402" i="14"/>
  <c r="C17401" i="14"/>
  <c r="C17400" i="14"/>
  <c r="C17399" i="14"/>
  <c r="C17398" i="14"/>
  <c r="C17397" i="14"/>
  <c r="C17396" i="14"/>
  <c r="C17395" i="14"/>
  <c r="C17394" i="14"/>
  <c r="C17393" i="14"/>
  <c r="C17392" i="14"/>
  <c r="C17391" i="14"/>
  <c r="C17390" i="14"/>
  <c r="C17389" i="14"/>
  <c r="C17388" i="14"/>
  <c r="C17387" i="14"/>
  <c r="C17386" i="14"/>
  <c r="C17385" i="14"/>
  <c r="C17384" i="14"/>
  <c r="C17383" i="14"/>
  <c r="C17382" i="14"/>
  <c r="C17381" i="14"/>
  <c r="C17380" i="14"/>
  <c r="C17379" i="14"/>
  <c r="C17378" i="14"/>
  <c r="C17377" i="14"/>
  <c r="C17376" i="14"/>
  <c r="C17375" i="14"/>
  <c r="C17374" i="14"/>
  <c r="C17373" i="14"/>
  <c r="C17372" i="14"/>
  <c r="C17371" i="14"/>
  <c r="C17370" i="14"/>
  <c r="C17369" i="14"/>
  <c r="C17368" i="14"/>
  <c r="C17367" i="14"/>
  <c r="C17366" i="14"/>
  <c r="C17365" i="14"/>
  <c r="C17364" i="14"/>
  <c r="C17363" i="14"/>
  <c r="C17362" i="14"/>
  <c r="C17361" i="14"/>
  <c r="C17360" i="14"/>
  <c r="C17359" i="14"/>
  <c r="C17358" i="14"/>
  <c r="C17357" i="14"/>
  <c r="C17356" i="14"/>
  <c r="C17355" i="14"/>
  <c r="C17354" i="14"/>
  <c r="C17353" i="14"/>
  <c r="C17352" i="14"/>
  <c r="C17351" i="14"/>
  <c r="C17350" i="14"/>
  <c r="C17349" i="14"/>
  <c r="C17348" i="14"/>
  <c r="C17347" i="14"/>
  <c r="C17346" i="14"/>
  <c r="C17345" i="14"/>
  <c r="C17344" i="14"/>
  <c r="C17343" i="14"/>
  <c r="C17342" i="14"/>
  <c r="C17341" i="14"/>
  <c r="C17340" i="14"/>
  <c r="C17339" i="14"/>
  <c r="C17338" i="14"/>
  <c r="C17337" i="14"/>
  <c r="C17336" i="14"/>
  <c r="C17335" i="14"/>
  <c r="C17334" i="14"/>
  <c r="C17333" i="14"/>
  <c r="C17332" i="14"/>
  <c r="C17331" i="14"/>
  <c r="C17330" i="14"/>
  <c r="C17329" i="14"/>
  <c r="C17328" i="14"/>
  <c r="C17327" i="14"/>
  <c r="C17326" i="14"/>
  <c r="C17325" i="14"/>
  <c r="C17324" i="14"/>
  <c r="C17323" i="14"/>
  <c r="C17322" i="14"/>
  <c r="C17321" i="14"/>
  <c r="C17320" i="14"/>
  <c r="C17319" i="14"/>
  <c r="C17318" i="14"/>
  <c r="C17317" i="14"/>
  <c r="C17316" i="14"/>
  <c r="C17315" i="14"/>
  <c r="C17314" i="14"/>
  <c r="C17313" i="14"/>
  <c r="C17312" i="14"/>
  <c r="C17311" i="14"/>
  <c r="C17310" i="14"/>
  <c r="C17309" i="14"/>
  <c r="C17308" i="14"/>
  <c r="C17307" i="14"/>
  <c r="C17306" i="14"/>
  <c r="C17305" i="14"/>
  <c r="C17304" i="14"/>
  <c r="C17303" i="14"/>
  <c r="C17302" i="14"/>
  <c r="C17301" i="14"/>
  <c r="C17300" i="14"/>
  <c r="C17299" i="14"/>
  <c r="C17298" i="14"/>
  <c r="C17297" i="14"/>
  <c r="C17296" i="14"/>
  <c r="C17295" i="14"/>
  <c r="C17294" i="14"/>
  <c r="C17293" i="14"/>
  <c r="C17292" i="14"/>
  <c r="C17291" i="14"/>
  <c r="C17290" i="14"/>
  <c r="C17289" i="14"/>
  <c r="C17288" i="14"/>
  <c r="C17287" i="14"/>
  <c r="C17286" i="14"/>
  <c r="C17285" i="14"/>
  <c r="C17284" i="14"/>
  <c r="C17283" i="14"/>
  <c r="C17282" i="14"/>
  <c r="C17281" i="14"/>
  <c r="C17280" i="14"/>
  <c r="C17279" i="14"/>
  <c r="C17278" i="14"/>
  <c r="C17277" i="14"/>
  <c r="C17276" i="14"/>
  <c r="C17275" i="14"/>
  <c r="C17274" i="14"/>
  <c r="C17273" i="14"/>
  <c r="C17272" i="14"/>
  <c r="C17271" i="14"/>
  <c r="C17270" i="14"/>
  <c r="C17269" i="14"/>
  <c r="C17268" i="14"/>
  <c r="C17267" i="14"/>
  <c r="C17266" i="14"/>
  <c r="C17265" i="14"/>
  <c r="C17264" i="14"/>
  <c r="C17263" i="14"/>
  <c r="C17262" i="14"/>
  <c r="C17261" i="14"/>
  <c r="C17260" i="14"/>
  <c r="C17259" i="14"/>
  <c r="C17258" i="14"/>
  <c r="C17257" i="14"/>
  <c r="C17256" i="14"/>
  <c r="C17255" i="14"/>
  <c r="C17254" i="14"/>
  <c r="C17253" i="14"/>
  <c r="C17252" i="14"/>
  <c r="C17251" i="14"/>
  <c r="C17250" i="14"/>
  <c r="C17249" i="14"/>
  <c r="C17248" i="14"/>
  <c r="C17247" i="14"/>
  <c r="C17246" i="14"/>
  <c r="C17245" i="14"/>
  <c r="C17244" i="14"/>
  <c r="C17243" i="14"/>
  <c r="C17242" i="14"/>
  <c r="C17241" i="14"/>
  <c r="C17240" i="14"/>
  <c r="C17239" i="14"/>
  <c r="C17238" i="14"/>
  <c r="C17237" i="14"/>
  <c r="C17236" i="14"/>
  <c r="C17235" i="14"/>
  <c r="C17234" i="14"/>
  <c r="C17233" i="14"/>
  <c r="C17232" i="14"/>
  <c r="C17231" i="14"/>
  <c r="C17230" i="14"/>
  <c r="C17229" i="14"/>
  <c r="C17228" i="14"/>
  <c r="C17227" i="14"/>
  <c r="C17226" i="14"/>
  <c r="C17225" i="14"/>
  <c r="C17224" i="14"/>
  <c r="C17223" i="14"/>
  <c r="C17222" i="14"/>
  <c r="C17221" i="14"/>
  <c r="C17220" i="14"/>
  <c r="C17219" i="14"/>
  <c r="C17218" i="14"/>
  <c r="C17217" i="14"/>
  <c r="C17216" i="14"/>
  <c r="C17215" i="14"/>
  <c r="C17214" i="14"/>
  <c r="C17213" i="14"/>
  <c r="C17212" i="14"/>
  <c r="C17211" i="14"/>
  <c r="C17210" i="14"/>
  <c r="C17209" i="14"/>
  <c r="C17208" i="14"/>
  <c r="C17207" i="14"/>
  <c r="C17206" i="14"/>
  <c r="C17205" i="14"/>
  <c r="C17204" i="14"/>
  <c r="C17203" i="14"/>
  <c r="C17202" i="14"/>
  <c r="C17201" i="14"/>
  <c r="C17200" i="14"/>
  <c r="C17199" i="14"/>
  <c r="C17198" i="14"/>
  <c r="C17197" i="14"/>
  <c r="C17196" i="14"/>
  <c r="C17195" i="14"/>
  <c r="C17194" i="14"/>
  <c r="C17193" i="14"/>
  <c r="C17192" i="14"/>
  <c r="C17191" i="14"/>
  <c r="C17190" i="14"/>
  <c r="C17189" i="14"/>
  <c r="C17188" i="14"/>
  <c r="C17187" i="14"/>
  <c r="C17186" i="14"/>
  <c r="C17185" i="14"/>
  <c r="C17184" i="14"/>
  <c r="C17183" i="14"/>
  <c r="C17182" i="14"/>
  <c r="C17181" i="14"/>
  <c r="C17180" i="14"/>
  <c r="C17179" i="14"/>
  <c r="C17178" i="14"/>
  <c r="C17177" i="14"/>
  <c r="C17176" i="14"/>
  <c r="C17175" i="14"/>
  <c r="C17174" i="14"/>
  <c r="C17173" i="14"/>
  <c r="C17172" i="14"/>
  <c r="C17171" i="14"/>
  <c r="C17170" i="14"/>
  <c r="C17169" i="14"/>
  <c r="C17168" i="14"/>
  <c r="C17167" i="14"/>
  <c r="C17166" i="14"/>
  <c r="C17165" i="14"/>
  <c r="C17164" i="14"/>
  <c r="C17163" i="14"/>
  <c r="C17162" i="14"/>
  <c r="C17161" i="14"/>
  <c r="C17160" i="14"/>
  <c r="C17159" i="14"/>
  <c r="C17158" i="14"/>
  <c r="C17157" i="14"/>
  <c r="C17156" i="14"/>
  <c r="C17155" i="14"/>
  <c r="C17154" i="14"/>
  <c r="C17153" i="14"/>
  <c r="C17152" i="14"/>
  <c r="C17151" i="14"/>
  <c r="C17150" i="14"/>
  <c r="C17149" i="14"/>
  <c r="C17148" i="14"/>
  <c r="C17147" i="14"/>
  <c r="C17146" i="14"/>
  <c r="C17145" i="14"/>
  <c r="C17144" i="14"/>
  <c r="C17143" i="14"/>
  <c r="C17142" i="14"/>
  <c r="C17141" i="14"/>
  <c r="C17140" i="14"/>
  <c r="C17139" i="14"/>
  <c r="C17138" i="14"/>
  <c r="C17137" i="14"/>
  <c r="C17136" i="14"/>
  <c r="C17135" i="14"/>
  <c r="C17134" i="14"/>
  <c r="C17133" i="14"/>
  <c r="C17132" i="14"/>
  <c r="C17131" i="14"/>
  <c r="C17130" i="14"/>
  <c r="C17129" i="14"/>
  <c r="C17128" i="14"/>
  <c r="C17127" i="14"/>
  <c r="C17126" i="14"/>
  <c r="C17125" i="14"/>
  <c r="C17124" i="14"/>
  <c r="C17123" i="14"/>
  <c r="C17122" i="14"/>
  <c r="C17121" i="14"/>
  <c r="C17120" i="14"/>
  <c r="C17119" i="14"/>
  <c r="C17118" i="14"/>
  <c r="C17117" i="14"/>
  <c r="C17116" i="14"/>
  <c r="C17115" i="14"/>
  <c r="C17114" i="14"/>
  <c r="C17113" i="14"/>
  <c r="C17112" i="14"/>
  <c r="C17111" i="14"/>
  <c r="C17110" i="14"/>
  <c r="C17109" i="14"/>
  <c r="C17108" i="14"/>
  <c r="C17107" i="14"/>
  <c r="C17106" i="14"/>
  <c r="C17105" i="14"/>
  <c r="C17104" i="14"/>
  <c r="C17103" i="14"/>
  <c r="C17102" i="14"/>
  <c r="C17101" i="14"/>
  <c r="C17100" i="14"/>
  <c r="C17099" i="14"/>
  <c r="C17098" i="14"/>
  <c r="C17097" i="14"/>
  <c r="C17096" i="14"/>
  <c r="C17095" i="14"/>
  <c r="C17094" i="14"/>
  <c r="C17093" i="14"/>
  <c r="C17092" i="14"/>
  <c r="C17091" i="14"/>
  <c r="C17090" i="14"/>
  <c r="C17089" i="14"/>
  <c r="C17088" i="14"/>
  <c r="C17087" i="14"/>
  <c r="C17086" i="14"/>
  <c r="C17085" i="14"/>
  <c r="C17084" i="14"/>
  <c r="C17083" i="14"/>
  <c r="C17082" i="14"/>
  <c r="C17081" i="14"/>
  <c r="C17080" i="14"/>
  <c r="C17079" i="14"/>
  <c r="C17078" i="14"/>
  <c r="C17077" i="14"/>
  <c r="C17076" i="14"/>
  <c r="C17075" i="14"/>
  <c r="C17074" i="14"/>
  <c r="C17073" i="14"/>
  <c r="C17072" i="14"/>
  <c r="C17071" i="14"/>
  <c r="C17070" i="14"/>
  <c r="C17069" i="14"/>
  <c r="C17068" i="14"/>
  <c r="C17067" i="14"/>
  <c r="C17066" i="14"/>
  <c r="C17065" i="14"/>
  <c r="C17064" i="14"/>
  <c r="C17063" i="14"/>
  <c r="C17062" i="14"/>
  <c r="C17061" i="14"/>
  <c r="C17060" i="14"/>
  <c r="C17059" i="14"/>
  <c r="C17058" i="14"/>
  <c r="C17057" i="14"/>
  <c r="C17056" i="14"/>
  <c r="C17055" i="14"/>
  <c r="C17054" i="14"/>
  <c r="C17053" i="14"/>
  <c r="C17052" i="14"/>
  <c r="C17051" i="14"/>
  <c r="C17050" i="14"/>
  <c r="C17049" i="14"/>
  <c r="C17048" i="14"/>
  <c r="C17047" i="14"/>
  <c r="C17046" i="14"/>
  <c r="C17045" i="14"/>
  <c r="C17044" i="14"/>
  <c r="C17043" i="14"/>
  <c r="C17042" i="14"/>
  <c r="C17041" i="14"/>
  <c r="C17040" i="14"/>
  <c r="C17039" i="14"/>
  <c r="C17038" i="14"/>
  <c r="C17037" i="14"/>
  <c r="C17036" i="14"/>
  <c r="C17035" i="14"/>
  <c r="C17034" i="14"/>
  <c r="C17033" i="14"/>
  <c r="C17032" i="14"/>
  <c r="C17031" i="14"/>
  <c r="C17030" i="14"/>
  <c r="C17029" i="14"/>
  <c r="C17028" i="14"/>
  <c r="C17027" i="14"/>
  <c r="C17026" i="14"/>
  <c r="C17025" i="14"/>
  <c r="C17024" i="14"/>
  <c r="C17023" i="14"/>
  <c r="C17022" i="14"/>
  <c r="C17021" i="14"/>
  <c r="C17020" i="14"/>
  <c r="C17019" i="14"/>
  <c r="C17018" i="14"/>
  <c r="C17017" i="14"/>
  <c r="C17016" i="14"/>
  <c r="C17015" i="14"/>
  <c r="C17014" i="14"/>
  <c r="C17013" i="14"/>
  <c r="C17012" i="14"/>
  <c r="C17011" i="14"/>
  <c r="C17010" i="14"/>
  <c r="C17009" i="14"/>
  <c r="C17008" i="14"/>
  <c r="C17007" i="14"/>
  <c r="C17006" i="14"/>
  <c r="C17005" i="14"/>
  <c r="C17004" i="14"/>
  <c r="C17003" i="14"/>
  <c r="C17002" i="14"/>
  <c r="C17001" i="14"/>
  <c r="C17000" i="14"/>
  <c r="C16999" i="14"/>
  <c r="C16998" i="14"/>
  <c r="C16997" i="14"/>
  <c r="C16996" i="14"/>
  <c r="C16995" i="14"/>
  <c r="C16994" i="14"/>
  <c r="C16993" i="14"/>
  <c r="C16992" i="14"/>
  <c r="C16991" i="14"/>
  <c r="C16990" i="14"/>
  <c r="C16989" i="14"/>
  <c r="C16988" i="14"/>
  <c r="C16987" i="14"/>
  <c r="C16986" i="14"/>
  <c r="C16985" i="14"/>
  <c r="C16984" i="14"/>
  <c r="C16983" i="14"/>
  <c r="C16982" i="14"/>
  <c r="C16981" i="14"/>
  <c r="C16980" i="14"/>
  <c r="C16979" i="14"/>
  <c r="C16978" i="14"/>
  <c r="C16977" i="14"/>
  <c r="C16976" i="14"/>
  <c r="C16975" i="14"/>
  <c r="C16974" i="14"/>
  <c r="C16973" i="14"/>
  <c r="C16972" i="14"/>
  <c r="C16971" i="14"/>
  <c r="C16970" i="14"/>
  <c r="C16969" i="14"/>
  <c r="C16968" i="14"/>
  <c r="C16967" i="14"/>
  <c r="C16966" i="14"/>
  <c r="C16965" i="14"/>
  <c r="C16964" i="14"/>
  <c r="C16963" i="14"/>
  <c r="C16962" i="14"/>
  <c r="C16961" i="14"/>
  <c r="C16960" i="14"/>
  <c r="C16959" i="14"/>
  <c r="C16958" i="14"/>
  <c r="C16957" i="14"/>
  <c r="C16956" i="14"/>
  <c r="C16955" i="14"/>
  <c r="C16954" i="14"/>
  <c r="C16953" i="14"/>
  <c r="C16952" i="14"/>
  <c r="C16951" i="14"/>
  <c r="C16950" i="14"/>
  <c r="C16949" i="14"/>
  <c r="C16948" i="14"/>
  <c r="C16947" i="14"/>
  <c r="C16946" i="14"/>
  <c r="C16945" i="14"/>
  <c r="C16944" i="14"/>
  <c r="C16943" i="14"/>
  <c r="C16942" i="14"/>
  <c r="C16941" i="14"/>
  <c r="C16940" i="14"/>
  <c r="C16939" i="14"/>
  <c r="C16938" i="14"/>
  <c r="C16937" i="14"/>
  <c r="C16936" i="14"/>
  <c r="C16935" i="14"/>
  <c r="C16934" i="14"/>
  <c r="C16933" i="14"/>
  <c r="C16932" i="14"/>
  <c r="C16931" i="14"/>
  <c r="C16930" i="14"/>
  <c r="C16929" i="14"/>
  <c r="C16928" i="14"/>
  <c r="C16927" i="14"/>
  <c r="C16926" i="14"/>
  <c r="C16925" i="14"/>
  <c r="C16924" i="14"/>
  <c r="C16923" i="14"/>
  <c r="C16922" i="14"/>
  <c r="C16921" i="14"/>
  <c r="C16920" i="14"/>
  <c r="C16919" i="14"/>
  <c r="C16918" i="14"/>
  <c r="C16917" i="14"/>
  <c r="C16916" i="14"/>
  <c r="C16915" i="14"/>
  <c r="C16914" i="14"/>
  <c r="C16913" i="14"/>
  <c r="C16912" i="14"/>
  <c r="C16911" i="14"/>
  <c r="C16910" i="14"/>
  <c r="C16909" i="14"/>
  <c r="C16908" i="14"/>
  <c r="C16907" i="14"/>
  <c r="C16906" i="14"/>
  <c r="C16905" i="14"/>
  <c r="C16904" i="14"/>
  <c r="C16903" i="14"/>
  <c r="C16902" i="14"/>
  <c r="C16901" i="14"/>
  <c r="C16900" i="14"/>
  <c r="C16899" i="14"/>
  <c r="C16898" i="14"/>
  <c r="C16897" i="14"/>
  <c r="C16896" i="14"/>
  <c r="C16895" i="14"/>
  <c r="C16894" i="14"/>
  <c r="C16893" i="14"/>
  <c r="C16892" i="14"/>
  <c r="C16891" i="14"/>
  <c r="C16890" i="14"/>
  <c r="C16889" i="14"/>
  <c r="C16888" i="14"/>
  <c r="C16887" i="14"/>
  <c r="C16886" i="14"/>
  <c r="C16885" i="14"/>
  <c r="C16884" i="14"/>
  <c r="C16883" i="14"/>
  <c r="C16882" i="14"/>
  <c r="C16881" i="14"/>
  <c r="C16880" i="14"/>
  <c r="C16879" i="14"/>
  <c r="C16878" i="14"/>
  <c r="C16877" i="14"/>
  <c r="C16876" i="14"/>
  <c r="C16875" i="14"/>
  <c r="C16874" i="14"/>
  <c r="C16873" i="14"/>
  <c r="C16872" i="14"/>
  <c r="C16871" i="14"/>
  <c r="C16870" i="14"/>
  <c r="C16869" i="14"/>
  <c r="C16868" i="14"/>
  <c r="C16867" i="14"/>
  <c r="C16866" i="14"/>
  <c r="C16865" i="14"/>
  <c r="C16864" i="14"/>
  <c r="C16863" i="14"/>
  <c r="C16862" i="14"/>
  <c r="C16861" i="14"/>
  <c r="C16860" i="14"/>
  <c r="C16859" i="14"/>
  <c r="C16858" i="14"/>
  <c r="C16857" i="14"/>
  <c r="C16856" i="14"/>
  <c r="C16855" i="14"/>
  <c r="C16854" i="14"/>
  <c r="C16853" i="14"/>
  <c r="C16852" i="14"/>
  <c r="C16851" i="14"/>
  <c r="C16850" i="14"/>
  <c r="C16849" i="14"/>
  <c r="C16848" i="14"/>
  <c r="C16847" i="14"/>
  <c r="C16846" i="14"/>
  <c r="C16845" i="14"/>
  <c r="C16844" i="14"/>
  <c r="C16843" i="14"/>
  <c r="C16842" i="14"/>
  <c r="C16841" i="14"/>
  <c r="C16840" i="14"/>
  <c r="C16839" i="14"/>
  <c r="C16838" i="14"/>
  <c r="C16837" i="14"/>
  <c r="C16836" i="14"/>
  <c r="C16835" i="14"/>
  <c r="C16834" i="14"/>
  <c r="C16833" i="14"/>
  <c r="C16832" i="14"/>
  <c r="C16831" i="14"/>
  <c r="C16830" i="14"/>
  <c r="C16829" i="14"/>
  <c r="C16828" i="14"/>
  <c r="C16827" i="14"/>
  <c r="C16826" i="14"/>
  <c r="C16825" i="14"/>
  <c r="C16824" i="14"/>
  <c r="C16823" i="14"/>
  <c r="C16822" i="14"/>
  <c r="C16821" i="14"/>
  <c r="C16820" i="14"/>
  <c r="C16819" i="14"/>
  <c r="C16818" i="14"/>
  <c r="C16817" i="14"/>
  <c r="C16816" i="14"/>
  <c r="C16815" i="14"/>
  <c r="C16814" i="14"/>
  <c r="C16813" i="14"/>
  <c r="C16812" i="14"/>
  <c r="C16811" i="14"/>
  <c r="C16810" i="14"/>
  <c r="C16809" i="14"/>
  <c r="C16808" i="14"/>
  <c r="C16807" i="14"/>
  <c r="C16806" i="14"/>
  <c r="C16805" i="14"/>
  <c r="C16804" i="14"/>
  <c r="C16803" i="14"/>
  <c r="C16802" i="14"/>
  <c r="C16801" i="14"/>
  <c r="C16800" i="14"/>
  <c r="C16799" i="14"/>
  <c r="C16798" i="14"/>
  <c r="C16797" i="14"/>
  <c r="C16796" i="14"/>
  <c r="C16795" i="14"/>
  <c r="C16794" i="14"/>
  <c r="C16793" i="14"/>
  <c r="C16792" i="14"/>
  <c r="C16791" i="14"/>
  <c r="C16790" i="14"/>
  <c r="C16789" i="14"/>
  <c r="C16788" i="14"/>
  <c r="C16787" i="14"/>
  <c r="C16786" i="14"/>
  <c r="C16785" i="14"/>
  <c r="C16784" i="14"/>
  <c r="C16783" i="14"/>
  <c r="C16782" i="14"/>
  <c r="C16781" i="14"/>
  <c r="C16780" i="14"/>
  <c r="C16779" i="14"/>
  <c r="C16778" i="14"/>
  <c r="C16777" i="14"/>
  <c r="C16776" i="14"/>
  <c r="C16775" i="14"/>
  <c r="C16774" i="14"/>
  <c r="C16773" i="14"/>
  <c r="C16772" i="14"/>
  <c r="C16771" i="14"/>
  <c r="C16770" i="14"/>
  <c r="C16769" i="14"/>
  <c r="C16768" i="14"/>
  <c r="C16767" i="14"/>
  <c r="C16766" i="14"/>
  <c r="C16765" i="14"/>
  <c r="C16764" i="14"/>
  <c r="C16763" i="14"/>
  <c r="C16762" i="14"/>
  <c r="C16761" i="14"/>
  <c r="C16760" i="14"/>
  <c r="C16759" i="14"/>
  <c r="C16758" i="14"/>
  <c r="C16757" i="14"/>
  <c r="C16756" i="14"/>
  <c r="C16755" i="14"/>
  <c r="C16754" i="14"/>
  <c r="C16753" i="14"/>
  <c r="C16752" i="14"/>
  <c r="C16751" i="14"/>
  <c r="C16750" i="14"/>
  <c r="C16749" i="14"/>
  <c r="C16748" i="14"/>
  <c r="C16747" i="14"/>
  <c r="C16746" i="14"/>
  <c r="C16745" i="14"/>
  <c r="C16744" i="14"/>
  <c r="C16743" i="14"/>
  <c r="C16742" i="14"/>
  <c r="C16741" i="14"/>
  <c r="C16740" i="14"/>
  <c r="C16739" i="14"/>
  <c r="C16738" i="14"/>
  <c r="C16737" i="14"/>
  <c r="C16736" i="14"/>
  <c r="C16735" i="14"/>
  <c r="C16734" i="14"/>
  <c r="C16733" i="14"/>
  <c r="C16732" i="14"/>
  <c r="C16731" i="14"/>
  <c r="C16730" i="14"/>
  <c r="C16729" i="14"/>
  <c r="C16728" i="14"/>
  <c r="C16727" i="14"/>
  <c r="C16726" i="14"/>
  <c r="C16725" i="14"/>
  <c r="C16724" i="14"/>
  <c r="C16723" i="14"/>
  <c r="C16722" i="14"/>
  <c r="C16721" i="14"/>
  <c r="C16720" i="14"/>
  <c r="C16719" i="14"/>
  <c r="C16718" i="14"/>
  <c r="C16717" i="14"/>
  <c r="C16716" i="14"/>
  <c r="C16715" i="14"/>
  <c r="C16714" i="14"/>
  <c r="C16713" i="14"/>
  <c r="C16712" i="14"/>
  <c r="C16711" i="14"/>
  <c r="C16710" i="14"/>
  <c r="C16709" i="14"/>
  <c r="C16708" i="14"/>
  <c r="C16707" i="14"/>
  <c r="C16706" i="14"/>
  <c r="C16705" i="14"/>
  <c r="C16704" i="14"/>
  <c r="C16703" i="14"/>
  <c r="C16702" i="14"/>
  <c r="C16701" i="14"/>
  <c r="C16700" i="14"/>
  <c r="C16699" i="14"/>
  <c r="C16698" i="14"/>
  <c r="C16697" i="14"/>
  <c r="C16696" i="14"/>
  <c r="C16695" i="14"/>
  <c r="C16694" i="14"/>
  <c r="C16693" i="14"/>
  <c r="C16692" i="14"/>
  <c r="C16691" i="14"/>
  <c r="C16690" i="14"/>
  <c r="C16689" i="14"/>
  <c r="C16688" i="14"/>
  <c r="C16687" i="14"/>
  <c r="C16686" i="14"/>
  <c r="C16685" i="14"/>
  <c r="C16684" i="14"/>
  <c r="C16683" i="14"/>
  <c r="C16682" i="14"/>
  <c r="C16681" i="14"/>
  <c r="C16680" i="14"/>
  <c r="C16679" i="14"/>
  <c r="C16678" i="14"/>
  <c r="C16677" i="14"/>
  <c r="C16676" i="14"/>
  <c r="C16675" i="14"/>
  <c r="C16674" i="14"/>
  <c r="C16673" i="14"/>
  <c r="C16672" i="14"/>
  <c r="C16671" i="14"/>
  <c r="C16670" i="14"/>
  <c r="C16669" i="14"/>
  <c r="C16668" i="14"/>
  <c r="C16667" i="14"/>
  <c r="C16666" i="14"/>
  <c r="C16665" i="14"/>
  <c r="C16664" i="14"/>
  <c r="C16663" i="14"/>
  <c r="C16662" i="14"/>
  <c r="C16661" i="14"/>
  <c r="C16660" i="14"/>
  <c r="C16659" i="14"/>
  <c r="C16658" i="14"/>
  <c r="C16657" i="14"/>
  <c r="C16656" i="14"/>
  <c r="C16655" i="14"/>
  <c r="C16654" i="14"/>
  <c r="C16653" i="14"/>
  <c r="C16652" i="14"/>
  <c r="C16651" i="14"/>
  <c r="C16650" i="14"/>
  <c r="C16649" i="14"/>
  <c r="C16648" i="14"/>
  <c r="C16647" i="14"/>
  <c r="C16646" i="14"/>
  <c r="C16645" i="14"/>
  <c r="C16644" i="14"/>
  <c r="C16643" i="14"/>
  <c r="C16642" i="14"/>
  <c r="C16641" i="14"/>
  <c r="C16640" i="14"/>
  <c r="C16639" i="14"/>
  <c r="C16638" i="14"/>
  <c r="C16637" i="14"/>
  <c r="C16636" i="14"/>
  <c r="C16635" i="14"/>
  <c r="C16634" i="14"/>
  <c r="C16633" i="14"/>
  <c r="C16632" i="14"/>
  <c r="C16631" i="14"/>
  <c r="C16630" i="14"/>
  <c r="C16629" i="14"/>
  <c r="C16628" i="14"/>
  <c r="C16627" i="14"/>
  <c r="C16626" i="14"/>
  <c r="C16625" i="14"/>
  <c r="C16624" i="14"/>
  <c r="C16623" i="14"/>
  <c r="C16622" i="14"/>
  <c r="C16621" i="14"/>
  <c r="C16620" i="14"/>
  <c r="C16619" i="14"/>
  <c r="C16618" i="14"/>
  <c r="C16617" i="14"/>
  <c r="C16616" i="14"/>
  <c r="C16615" i="14"/>
  <c r="C16614" i="14"/>
  <c r="C16613" i="14"/>
  <c r="C16612" i="14"/>
  <c r="C16611" i="14"/>
  <c r="C16610" i="14"/>
  <c r="C16609" i="14"/>
  <c r="C16608" i="14"/>
  <c r="C16607" i="14"/>
  <c r="C16606" i="14"/>
  <c r="C16605" i="14"/>
  <c r="C16604" i="14"/>
  <c r="C16603" i="14"/>
  <c r="C16602" i="14"/>
  <c r="C16601" i="14"/>
  <c r="C16600" i="14"/>
  <c r="C16599" i="14"/>
  <c r="C16598" i="14"/>
  <c r="C16597" i="14"/>
  <c r="C16596" i="14"/>
  <c r="C16595" i="14"/>
  <c r="C16594" i="14"/>
  <c r="C16593" i="14"/>
  <c r="C16592" i="14"/>
  <c r="C16591" i="14"/>
  <c r="C16590" i="14"/>
  <c r="C16589" i="14"/>
  <c r="C16588" i="14"/>
  <c r="C16587" i="14"/>
  <c r="C16586" i="14"/>
  <c r="C16585" i="14"/>
  <c r="C16584" i="14"/>
  <c r="C16583" i="14"/>
  <c r="C16582" i="14"/>
  <c r="C16581" i="14"/>
  <c r="C16580" i="14"/>
  <c r="C16579" i="14"/>
  <c r="C16578" i="14"/>
  <c r="C16577" i="14"/>
  <c r="C16576" i="14"/>
  <c r="C16575" i="14"/>
  <c r="C16574" i="14"/>
  <c r="C16573" i="14"/>
  <c r="C16572" i="14"/>
  <c r="C16571" i="14"/>
  <c r="C16570" i="14"/>
  <c r="C16569" i="14"/>
  <c r="C16568" i="14"/>
  <c r="C16567" i="14"/>
  <c r="C16566" i="14"/>
  <c r="C16565" i="14"/>
  <c r="C16564" i="14"/>
  <c r="C16563" i="14"/>
  <c r="C16562" i="14"/>
  <c r="C16561" i="14"/>
  <c r="C16560" i="14"/>
  <c r="C16559" i="14"/>
  <c r="C16558" i="14"/>
  <c r="C16557" i="14"/>
  <c r="C16556" i="14"/>
  <c r="C16555" i="14"/>
  <c r="C16554" i="14"/>
  <c r="C16553" i="14"/>
  <c r="C16552" i="14"/>
  <c r="C16551" i="14"/>
  <c r="C16550" i="14"/>
  <c r="C16549" i="14"/>
  <c r="C16548" i="14"/>
  <c r="C16547" i="14"/>
  <c r="C16546" i="14"/>
  <c r="C16545" i="14"/>
  <c r="C16544" i="14"/>
  <c r="C16543" i="14"/>
  <c r="C16542" i="14"/>
  <c r="C16541" i="14"/>
  <c r="C16540" i="14"/>
  <c r="C16539" i="14"/>
  <c r="C16538" i="14"/>
  <c r="C16537" i="14"/>
  <c r="C16536" i="14"/>
  <c r="C16535" i="14"/>
  <c r="C16534" i="14"/>
  <c r="C16533" i="14"/>
  <c r="C16532" i="14"/>
  <c r="C16531" i="14"/>
  <c r="C16530" i="14"/>
  <c r="C16529" i="14"/>
  <c r="C16528" i="14"/>
  <c r="C16527" i="14"/>
  <c r="C16526" i="14"/>
  <c r="C16525" i="14"/>
  <c r="C16524" i="14"/>
  <c r="C16523" i="14"/>
  <c r="C16522" i="14"/>
  <c r="C16521" i="14"/>
  <c r="C16520" i="14"/>
  <c r="C16519" i="14"/>
  <c r="C16518" i="14"/>
  <c r="C16517" i="14"/>
  <c r="C16516" i="14"/>
  <c r="C16515" i="14"/>
  <c r="C16514" i="14"/>
  <c r="C16513" i="14"/>
  <c r="C16512" i="14"/>
  <c r="C16511" i="14"/>
  <c r="C16510" i="14"/>
  <c r="C16509" i="14"/>
  <c r="C16508" i="14"/>
  <c r="C16507" i="14"/>
  <c r="C16506" i="14"/>
  <c r="C16505" i="14"/>
  <c r="C16504" i="14"/>
  <c r="C16503" i="14"/>
  <c r="C16502" i="14"/>
  <c r="C16501" i="14"/>
  <c r="C16500" i="14"/>
  <c r="C16499" i="14"/>
  <c r="C16498" i="14"/>
  <c r="C16497" i="14"/>
  <c r="C16496" i="14"/>
  <c r="C16495" i="14"/>
  <c r="C16494" i="14"/>
  <c r="C16493" i="14"/>
  <c r="C16492" i="14"/>
  <c r="C16491" i="14"/>
  <c r="C16490" i="14"/>
  <c r="C16489" i="14"/>
  <c r="C16488" i="14"/>
  <c r="C16487" i="14"/>
  <c r="C16486" i="14"/>
  <c r="C16485" i="14"/>
  <c r="C16484" i="14"/>
  <c r="C16483" i="14"/>
  <c r="C16482" i="14"/>
  <c r="C16481" i="14"/>
  <c r="C16480" i="14"/>
  <c r="C16479" i="14"/>
  <c r="C16478" i="14"/>
  <c r="C16477" i="14"/>
  <c r="C16476" i="14"/>
  <c r="C16475" i="14"/>
  <c r="C16474" i="14"/>
  <c r="C16473" i="14"/>
  <c r="C16472" i="14"/>
  <c r="C16471" i="14"/>
  <c r="C16470" i="14"/>
  <c r="C16469" i="14"/>
  <c r="C16468" i="14"/>
  <c r="C16467" i="14"/>
  <c r="C16466" i="14"/>
  <c r="C16465" i="14"/>
  <c r="C16464" i="14"/>
  <c r="C16463" i="14"/>
  <c r="C16462" i="14"/>
  <c r="C16461" i="14"/>
  <c r="C16460" i="14"/>
  <c r="C16459" i="14"/>
  <c r="C16458" i="14"/>
  <c r="C16457" i="14"/>
  <c r="C16456" i="14"/>
  <c r="C16455" i="14"/>
  <c r="C16454" i="14"/>
  <c r="C16453" i="14"/>
  <c r="C16452" i="14"/>
  <c r="C16451" i="14"/>
  <c r="C16450" i="14"/>
  <c r="C16449" i="14"/>
  <c r="C16448" i="14"/>
  <c r="C16447" i="14"/>
  <c r="C16446" i="14"/>
  <c r="C16445" i="14"/>
  <c r="C16444" i="14"/>
  <c r="C16443" i="14"/>
  <c r="C16442" i="14"/>
  <c r="C16441" i="14"/>
  <c r="C16440" i="14"/>
  <c r="C16439" i="14"/>
  <c r="C16438" i="14"/>
  <c r="C16437" i="14"/>
  <c r="C16436" i="14"/>
  <c r="C16435" i="14"/>
  <c r="C16434" i="14"/>
  <c r="C16433" i="14"/>
  <c r="C16432" i="14"/>
  <c r="C16431" i="14"/>
  <c r="C16430" i="14"/>
  <c r="C16429" i="14"/>
  <c r="C16428" i="14"/>
  <c r="C16427" i="14"/>
  <c r="C16426" i="14"/>
  <c r="C16425" i="14"/>
  <c r="C16424" i="14"/>
  <c r="C16423" i="14"/>
  <c r="C16422" i="14"/>
  <c r="C16421" i="14"/>
  <c r="C16420" i="14"/>
  <c r="C16419" i="14"/>
  <c r="C16418" i="14"/>
  <c r="C16417" i="14"/>
  <c r="C16416" i="14"/>
  <c r="C16415" i="14"/>
  <c r="C16414" i="14"/>
  <c r="C16413" i="14"/>
  <c r="C16412" i="14"/>
  <c r="C16411" i="14"/>
  <c r="C16410" i="14"/>
  <c r="C16409" i="14"/>
  <c r="C16408" i="14"/>
  <c r="C16407" i="14"/>
  <c r="C16406" i="14"/>
  <c r="C16405" i="14"/>
  <c r="C16404" i="14"/>
  <c r="C16403" i="14"/>
  <c r="C16402" i="14"/>
  <c r="C16401" i="14"/>
  <c r="C16400" i="14"/>
  <c r="C16399" i="14"/>
  <c r="C16398" i="14"/>
  <c r="C16397" i="14"/>
  <c r="C16396" i="14"/>
  <c r="C16395" i="14"/>
  <c r="C16394" i="14"/>
  <c r="C16393" i="14"/>
  <c r="C16392" i="14"/>
  <c r="C16391" i="14"/>
  <c r="C16390" i="14"/>
  <c r="C16389" i="14"/>
  <c r="C16388" i="14"/>
  <c r="C16387" i="14"/>
  <c r="C16386" i="14"/>
  <c r="C16385" i="14"/>
  <c r="C16384" i="14"/>
  <c r="C16383" i="14"/>
  <c r="C16382" i="14"/>
  <c r="C16381" i="14"/>
  <c r="C16380" i="14"/>
  <c r="C16379" i="14"/>
  <c r="C16378" i="14"/>
  <c r="C16377" i="14"/>
  <c r="C16376" i="14"/>
  <c r="C16375" i="14"/>
  <c r="C16374" i="14"/>
  <c r="C16373" i="14"/>
  <c r="C16372" i="14"/>
  <c r="C16371" i="14"/>
  <c r="C16370" i="14"/>
  <c r="C16369" i="14"/>
  <c r="C16368" i="14"/>
  <c r="C16367" i="14"/>
  <c r="C16366" i="14"/>
  <c r="C16365" i="14"/>
  <c r="C16364" i="14"/>
  <c r="C16363" i="14"/>
  <c r="C16362" i="14"/>
  <c r="C16361" i="14"/>
  <c r="C16360" i="14"/>
  <c r="C16359" i="14"/>
  <c r="C16358" i="14"/>
  <c r="C16357" i="14"/>
  <c r="C16356" i="14"/>
  <c r="C16355" i="14"/>
  <c r="C16354" i="14"/>
  <c r="C16353" i="14"/>
  <c r="C16352" i="14"/>
  <c r="C16351" i="14"/>
  <c r="C16350" i="14"/>
  <c r="C16349" i="14"/>
  <c r="C16348" i="14"/>
  <c r="C16347" i="14"/>
  <c r="C16346" i="14"/>
  <c r="C16345" i="14"/>
  <c r="C16344" i="14"/>
  <c r="C16343" i="14"/>
  <c r="C16342" i="14"/>
  <c r="C16341" i="14"/>
  <c r="C16340" i="14"/>
  <c r="C16339" i="14"/>
  <c r="C16338" i="14"/>
  <c r="C16337" i="14"/>
  <c r="C16336" i="14"/>
  <c r="C16335" i="14"/>
  <c r="C16334" i="14"/>
  <c r="C16333" i="14"/>
  <c r="C16332" i="14"/>
  <c r="C16331" i="14"/>
  <c r="C16330" i="14"/>
  <c r="C16329" i="14"/>
  <c r="C16328" i="14"/>
  <c r="C16327" i="14"/>
  <c r="C16326" i="14"/>
  <c r="C16325" i="14"/>
  <c r="C16324" i="14"/>
  <c r="C16323" i="14"/>
  <c r="C16322" i="14"/>
  <c r="C16321" i="14"/>
  <c r="C16320" i="14"/>
  <c r="C16319" i="14"/>
  <c r="C16318" i="14"/>
  <c r="C16317" i="14"/>
  <c r="C16316" i="14"/>
  <c r="C16315" i="14"/>
  <c r="C16314" i="14"/>
  <c r="C16313" i="14"/>
  <c r="C16312" i="14"/>
  <c r="C16311" i="14"/>
  <c r="C16310" i="14"/>
  <c r="C16309" i="14"/>
  <c r="C16308" i="14"/>
  <c r="C16307" i="14"/>
  <c r="C16306" i="14"/>
  <c r="C16305" i="14"/>
  <c r="C16304" i="14"/>
  <c r="C16303" i="14"/>
  <c r="C16302" i="14"/>
  <c r="C16301" i="14"/>
  <c r="C16300" i="14"/>
  <c r="C16299" i="14"/>
  <c r="C16298" i="14"/>
  <c r="C16297" i="14"/>
  <c r="C16296" i="14"/>
  <c r="C16295" i="14"/>
  <c r="C16294" i="14"/>
  <c r="C16293" i="14"/>
  <c r="C16292" i="14"/>
  <c r="C16291" i="14"/>
  <c r="C16290" i="14"/>
  <c r="C16289" i="14"/>
  <c r="C16288" i="14"/>
  <c r="C16287" i="14"/>
  <c r="C16286" i="14"/>
  <c r="C16285" i="14"/>
  <c r="C16284" i="14"/>
  <c r="C16283" i="14"/>
  <c r="C16282" i="14"/>
  <c r="C16281" i="14"/>
  <c r="C16280" i="14"/>
  <c r="C16279" i="14"/>
  <c r="C16278" i="14"/>
  <c r="C16277" i="14"/>
  <c r="C16276" i="14"/>
  <c r="C16275" i="14"/>
  <c r="C16274" i="14"/>
  <c r="C16273" i="14"/>
  <c r="C16272" i="14"/>
  <c r="C16271" i="14"/>
  <c r="C16270" i="14"/>
  <c r="C16269" i="14"/>
  <c r="C16268" i="14"/>
  <c r="C16267" i="14"/>
  <c r="C16266" i="14"/>
  <c r="C16265" i="14"/>
  <c r="C16264" i="14"/>
  <c r="C16263" i="14"/>
  <c r="C16262" i="14"/>
  <c r="C16261" i="14"/>
  <c r="C16260" i="14"/>
  <c r="C16259" i="14"/>
  <c r="C16258" i="14"/>
  <c r="C16257" i="14"/>
  <c r="C16256" i="14"/>
  <c r="C16255" i="14"/>
  <c r="C16254" i="14"/>
  <c r="C16253" i="14"/>
  <c r="C16252" i="14"/>
  <c r="C16251" i="14"/>
  <c r="C16250" i="14"/>
  <c r="C16249" i="14"/>
  <c r="C16248" i="14"/>
  <c r="C16247" i="14"/>
  <c r="C16246" i="14"/>
  <c r="C16245" i="14"/>
  <c r="C16244" i="14"/>
  <c r="C16243" i="14"/>
  <c r="C16242" i="14"/>
  <c r="C16241" i="14"/>
  <c r="C16240" i="14"/>
  <c r="C16239" i="14"/>
  <c r="C16238" i="14"/>
  <c r="C16237" i="14"/>
  <c r="C16236" i="14"/>
  <c r="C16235" i="14"/>
  <c r="C16234" i="14"/>
  <c r="C16233" i="14"/>
  <c r="C16232" i="14"/>
  <c r="C16231" i="14"/>
  <c r="C16230" i="14"/>
  <c r="C16229" i="14"/>
  <c r="C16228" i="14"/>
  <c r="C16227" i="14"/>
  <c r="C16226" i="14"/>
  <c r="C16225" i="14"/>
  <c r="C16224" i="14"/>
  <c r="C16223" i="14"/>
  <c r="C16222" i="14"/>
  <c r="C16221" i="14"/>
  <c r="C16220" i="14"/>
  <c r="C16219" i="14"/>
  <c r="C16218" i="14"/>
  <c r="C16217" i="14"/>
  <c r="C16216" i="14"/>
  <c r="C16215" i="14"/>
  <c r="C16214" i="14"/>
  <c r="C16213" i="14"/>
  <c r="C16212" i="14"/>
  <c r="C16211" i="14"/>
  <c r="C16210" i="14"/>
  <c r="C16209" i="14"/>
  <c r="C16208" i="14"/>
  <c r="C16207" i="14"/>
  <c r="C16206" i="14"/>
  <c r="C16205" i="14"/>
  <c r="C16204" i="14"/>
  <c r="C16203" i="14"/>
  <c r="C16202" i="14"/>
  <c r="C16201" i="14"/>
  <c r="C16200" i="14"/>
  <c r="C16199" i="14"/>
  <c r="C16198" i="14"/>
  <c r="C16197" i="14"/>
  <c r="C16196" i="14"/>
  <c r="C16195" i="14"/>
  <c r="C16194" i="14"/>
  <c r="C16193" i="14"/>
  <c r="C16192" i="14"/>
  <c r="C16191" i="14"/>
  <c r="C16190" i="14"/>
  <c r="C16189" i="14"/>
  <c r="C16188" i="14"/>
  <c r="C16187" i="14"/>
  <c r="C16186" i="14"/>
  <c r="C16185" i="14"/>
  <c r="C16184" i="14"/>
  <c r="C16183" i="14"/>
  <c r="C16182" i="14"/>
  <c r="C16181" i="14"/>
  <c r="C16180" i="14"/>
  <c r="C16179" i="14"/>
  <c r="C16178" i="14"/>
  <c r="C16177" i="14"/>
  <c r="C16176" i="14"/>
  <c r="C16175" i="14"/>
  <c r="C16174" i="14"/>
  <c r="C16173" i="14"/>
  <c r="C16172" i="14"/>
  <c r="C16171" i="14"/>
  <c r="C16170" i="14"/>
  <c r="C16169" i="14"/>
  <c r="C16168" i="14"/>
  <c r="C16167" i="14"/>
  <c r="C16166" i="14"/>
  <c r="C16165" i="14"/>
  <c r="C16164" i="14"/>
  <c r="C16163" i="14"/>
  <c r="C16162" i="14"/>
  <c r="C16161" i="14"/>
  <c r="C16160" i="14"/>
  <c r="C16159" i="14"/>
  <c r="C16158" i="14"/>
  <c r="C16157" i="14"/>
  <c r="C16156" i="14"/>
  <c r="C16155" i="14"/>
  <c r="C16154" i="14"/>
  <c r="C16153" i="14"/>
  <c r="C16152" i="14"/>
  <c r="C16151" i="14"/>
  <c r="C16150" i="14"/>
  <c r="C16149" i="14"/>
  <c r="C16148" i="14"/>
  <c r="C16147" i="14"/>
  <c r="C16146" i="14"/>
  <c r="C16145" i="14"/>
  <c r="C16144" i="14"/>
  <c r="C16143" i="14"/>
  <c r="C16142" i="14"/>
  <c r="C16141" i="14"/>
  <c r="C16140" i="14"/>
  <c r="C16139" i="14"/>
  <c r="C16138" i="14"/>
  <c r="C16137" i="14"/>
  <c r="C16136" i="14"/>
  <c r="C16135" i="14"/>
  <c r="C16134" i="14"/>
  <c r="C16133" i="14"/>
  <c r="C16132" i="14"/>
  <c r="C16131" i="14"/>
  <c r="C16130" i="14"/>
  <c r="C16129" i="14"/>
  <c r="C16128" i="14"/>
  <c r="C16127" i="14"/>
  <c r="C16126" i="14"/>
  <c r="C16125" i="14"/>
  <c r="C16124" i="14"/>
  <c r="C16123" i="14"/>
  <c r="C16122" i="14"/>
  <c r="C16121" i="14"/>
  <c r="C16120" i="14"/>
  <c r="C16119" i="14"/>
  <c r="C16118" i="14"/>
  <c r="C16117" i="14"/>
  <c r="C16116" i="14"/>
  <c r="C16115" i="14"/>
  <c r="C16114" i="14"/>
  <c r="C16113" i="14"/>
  <c r="C16112" i="14"/>
  <c r="C16111" i="14"/>
  <c r="C16110" i="14"/>
  <c r="C16109" i="14"/>
  <c r="C16108" i="14"/>
  <c r="C16107" i="14"/>
  <c r="C16106" i="14"/>
  <c r="C16105" i="14"/>
  <c r="C16104" i="14"/>
  <c r="C16103" i="14"/>
  <c r="C16102" i="14"/>
  <c r="C16101" i="14"/>
  <c r="C16100" i="14"/>
  <c r="C16099" i="14"/>
  <c r="C16098" i="14"/>
  <c r="C16097" i="14"/>
  <c r="C16096" i="14"/>
  <c r="C16095" i="14"/>
  <c r="C16094" i="14"/>
  <c r="C16093" i="14"/>
  <c r="C16092" i="14"/>
  <c r="C16091" i="14"/>
  <c r="C16090" i="14"/>
  <c r="C16089" i="14"/>
  <c r="C16088" i="14"/>
  <c r="C16087" i="14"/>
  <c r="C16086" i="14"/>
  <c r="C16085" i="14"/>
  <c r="C16084" i="14"/>
  <c r="C16083" i="14"/>
  <c r="C16082" i="14"/>
  <c r="C16081" i="14"/>
  <c r="C16080" i="14"/>
  <c r="C16079" i="14"/>
  <c r="C16078" i="14"/>
  <c r="C16077" i="14"/>
  <c r="C16076" i="14"/>
  <c r="C16075" i="14"/>
  <c r="C16074" i="14"/>
  <c r="C16073" i="14"/>
  <c r="C16072" i="14"/>
  <c r="C16071" i="14"/>
  <c r="C16070" i="14"/>
  <c r="C16069" i="14"/>
  <c r="C16068" i="14"/>
  <c r="C16067" i="14"/>
  <c r="C16066" i="14"/>
  <c r="C16065" i="14"/>
  <c r="C16064" i="14"/>
  <c r="C16063" i="14"/>
  <c r="C16062" i="14"/>
  <c r="C16061" i="14"/>
  <c r="C16060" i="14"/>
  <c r="C16059" i="14"/>
  <c r="C16058" i="14"/>
  <c r="C16057" i="14"/>
  <c r="C16056" i="14"/>
  <c r="C16055" i="14"/>
  <c r="C16054" i="14"/>
  <c r="C16053" i="14"/>
  <c r="C16052" i="14"/>
  <c r="C16051" i="14"/>
  <c r="C16050" i="14"/>
  <c r="C16049" i="14"/>
  <c r="C16048" i="14"/>
  <c r="C16047" i="14"/>
  <c r="C16046" i="14"/>
  <c r="C16045" i="14"/>
  <c r="C16044" i="14"/>
  <c r="C16043" i="14"/>
  <c r="C16042" i="14"/>
  <c r="C16041" i="14"/>
  <c r="C16040" i="14"/>
  <c r="C16039" i="14"/>
  <c r="C16038" i="14"/>
  <c r="C16037" i="14"/>
  <c r="C16036" i="14"/>
  <c r="C16035" i="14"/>
  <c r="C16034" i="14"/>
  <c r="C16033" i="14"/>
  <c r="C16032" i="14"/>
  <c r="C16031" i="14"/>
  <c r="C16030" i="14"/>
  <c r="C16029" i="14"/>
  <c r="C16028" i="14"/>
  <c r="C16027" i="14"/>
  <c r="C16026" i="14"/>
  <c r="C16025" i="14"/>
  <c r="C16024" i="14"/>
  <c r="C16023" i="14"/>
  <c r="C16022" i="14"/>
  <c r="C16021" i="14"/>
  <c r="C16020" i="14"/>
  <c r="C16019" i="14"/>
  <c r="C16018" i="14"/>
  <c r="C16017" i="14"/>
  <c r="C16016" i="14"/>
  <c r="C16015" i="14"/>
  <c r="C16014" i="14"/>
  <c r="C16013" i="14"/>
  <c r="C16012" i="14"/>
  <c r="C16011" i="14"/>
  <c r="C16010" i="14"/>
  <c r="C16009" i="14"/>
  <c r="C16008" i="14"/>
  <c r="C16007" i="14"/>
  <c r="C16006" i="14"/>
  <c r="C16005" i="14"/>
  <c r="C16004" i="14"/>
  <c r="C16003" i="14"/>
  <c r="C16002" i="14"/>
  <c r="C16001" i="14"/>
  <c r="C16000" i="14"/>
  <c r="C15999" i="14"/>
  <c r="C15998" i="14"/>
  <c r="C15997" i="14"/>
  <c r="C15996" i="14"/>
  <c r="C15995" i="14"/>
  <c r="C15994" i="14"/>
  <c r="C15993" i="14"/>
  <c r="C15992" i="14"/>
  <c r="C15991" i="14"/>
  <c r="C15990" i="14"/>
  <c r="C15989" i="14"/>
  <c r="C15988" i="14"/>
  <c r="C15987" i="14"/>
  <c r="C15986" i="14"/>
  <c r="C15985" i="14"/>
  <c r="C15984" i="14"/>
  <c r="C15983" i="14"/>
  <c r="C15982" i="14"/>
  <c r="C15981" i="14"/>
  <c r="C15980" i="14"/>
  <c r="C15979" i="14"/>
  <c r="C15978" i="14"/>
  <c r="C15977" i="14"/>
  <c r="C15976" i="14"/>
  <c r="C15975" i="14"/>
  <c r="C15974" i="14"/>
  <c r="C15973" i="14"/>
  <c r="C15972" i="14"/>
  <c r="C15971" i="14"/>
  <c r="C15970" i="14"/>
  <c r="C15969" i="14"/>
  <c r="C15968" i="14"/>
  <c r="C15967" i="14"/>
  <c r="C15966" i="14"/>
  <c r="C15965" i="14"/>
  <c r="C15964" i="14"/>
  <c r="C15963" i="14"/>
  <c r="C15962" i="14"/>
  <c r="C15961" i="14"/>
  <c r="C15960" i="14"/>
  <c r="C15959" i="14"/>
  <c r="C15958" i="14"/>
  <c r="C15957" i="14"/>
  <c r="C15956" i="14"/>
  <c r="C15955" i="14"/>
  <c r="C15954" i="14"/>
  <c r="C15953" i="14"/>
  <c r="C15952" i="14"/>
  <c r="C15951" i="14"/>
  <c r="C15950" i="14"/>
  <c r="C15949" i="14"/>
  <c r="C15948" i="14"/>
  <c r="C15947" i="14"/>
  <c r="C15946" i="14"/>
  <c r="C15945" i="14"/>
  <c r="C15944" i="14"/>
  <c r="C15943" i="14"/>
  <c r="C15942" i="14"/>
  <c r="C15941" i="14"/>
  <c r="C15940" i="14"/>
  <c r="C15939" i="14"/>
  <c r="C15938" i="14"/>
  <c r="C15937" i="14"/>
  <c r="C15936" i="14"/>
  <c r="C15935" i="14"/>
  <c r="C15934" i="14"/>
  <c r="C15933" i="14"/>
  <c r="C15932" i="14"/>
  <c r="C15931" i="14"/>
  <c r="C15930" i="14"/>
  <c r="C15929" i="14"/>
  <c r="C15928" i="14"/>
  <c r="C15927" i="14"/>
  <c r="C15926" i="14"/>
  <c r="C15925" i="14"/>
  <c r="C15924" i="14"/>
  <c r="C15923" i="14"/>
  <c r="C15922" i="14"/>
  <c r="C15921" i="14"/>
  <c r="C15920" i="14"/>
  <c r="C15919" i="14"/>
  <c r="C15918" i="14"/>
  <c r="C15917" i="14"/>
  <c r="C15916" i="14"/>
  <c r="C15915" i="14"/>
  <c r="C15914" i="14"/>
  <c r="C15913" i="14"/>
  <c r="C15912" i="14"/>
  <c r="C15911" i="14"/>
  <c r="C15910" i="14"/>
  <c r="C15909" i="14"/>
  <c r="C15908" i="14"/>
  <c r="C15907" i="14"/>
  <c r="C15906" i="14"/>
  <c r="C15905" i="14"/>
  <c r="C15904" i="14"/>
  <c r="C15903" i="14"/>
  <c r="C15902" i="14"/>
  <c r="C15901" i="14"/>
  <c r="C15900" i="14"/>
  <c r="C15899" i="14"/>
  <c r="C15898" i="14"/>
  <c r="C15897" i="14"/>
  <c r="C15896" i="14"/>
  <c r="C15895" i="14"/>
  <c r="C15894" i="14"/>
  <c r="C15893" i="14"/>
  <c r="C15892" i="14"/>
  <c r="C15891" i="14"/>
  <c r="C15890" i="14"/>
  <c r="C15889" i="14"/>
  <c r="C15888" i="14"/>
  <c r="C15887" i="14"/>
  <c r="C15886" i="14"/>
  <c r="C15885" i="14"/>
  <c r="C15884" i="14"/>
  <c r="C15883" i="14"/>
  <c r="C15882" i="14"/>
  <c r="C15881" i="14"/>
  <c r="C15880" i="14"/>
  <c r="C15879" i="14"/>
  <c r="C15878" i="14"/>
  <c r="C15877" i="14"/>
  <c r="C15876" i="14"/>
  <c r="C15875" i="14"/>
  <c r="C15874" i="14"/>
  <c r="C15873" i="14"/>
  <c r="C15872" i="14"/>
  <c r="C15871" i="14"/>
  <c r="C15870" i="14"/>
  <c r="C15869" i="14"/>
  <c r="C15868" i="14"/>
  <c r="C15867" i="14"/>
  <c r="C15866" i="14"/>
  <c r="C15865" i="14"/>
  <c r="C15864" i="14"/>
  <c r="C15863" i="14"/>
  <c r="C15862" i="14"/>
  <c r="C15861" i="14"/>
  <c r="C15860" i="14"/>
  <c r="C15859" i="14"/>
  <c r="C15858" i="14"/>
  <c r="C15857" i="14"/>
  <c r="C15856" i="14"/>
  <c r="C15855" i="14"/>
  <c r="C15854" i="14"/>
  <c r="C15853" i="14"/>
  <c r="C15852" i="14"/>
  <c r="C15851" i="14"/>
  <c r="C15850" i="14"/>
  <c r="C15849" i="14"/>
  <c r="C15848" i="14"/>
  <c r="C15847" i="14"/>
  <c r="C15846" i="14"/>
  <c r="C15845" i="14"/>
  <c r="C15844" i="14"/>
  <c r="C15843" i="14"/>
  <c r="C15842" i="14"/>
  <c r="C15841" i="14"/>
  <c r="C15840" i="14"/>
  <c r="C15839" i="14"/>
  <c r="C15838" i="14"/>
  <c r="C15837" i="14"/>
  <c r="C15836" i="14"/>
  <c r="C15835" i="14"/>
  <c r="C15834" i="14"/>
  <c r="C15833" i="14"/>
  <c r="C15832" i="14"/>
  <c r="C15831" i="14"/>
  <c r="C15830" i="14"/>
  <c r="C15829" i="14"/>
  <c r="C15828" i="14"/>
  <c r="C15827" i="14"/>
  <c r="C15826" i="14"/>
  <c r="C15825" i="14"/>
  <c r="C15824" i="14"/>
  <c r="C15823" i="14"/>
  <c r="C15822" i="14"/>
  <c r="C15821" i="14"/>
  <c r="C15820" i="14"/>
  <c r="C15819" i="14"/>
  <c r="C15818" i="14"/>
  <c r="C15817" i="14"/>
  <c r="C15816" i="14"/>
  <c r="C15815" i="14"/>
  <c r="C15814" i="14"/>
  <c r="C15813" i="14"/>
  <c r="C15812" i="14"/>
  <c r="C15811" i="14"/>
  <c r="C15810" i="14"/>
  <c r="C15809" i="14"/>
  <c r="C15808" i="14"/>
  <c r="C15807" i="14"/>
  <c r="C15806" i="14"/>
  <c r="C15805" i="14"/>
  <c r="C15804" i="14"/>
  <c r="C15803" i="14"/>
  <c r="C15802" i="14"/>
  <c r="C15801" i="14"/>
  <c r="C15800" i="14"/>
  <c r="C15799" i="14"/>
  <c r="C15798" i="14"/>
  <c r="C15797" i="14"/>
  <c r="C15796" i="14"/>
  <c r="C15795" i="14"/>
  <c r="C15794" i="14"/>
  <c r="C15793" i="14"/>
  <c r="C15792" i="14"/>
  <c r="C15791" i="14"/>
  <c r="C15790" i="14"/>
  <c r="C15789" i="14"/>
  <c r="C15788" i="14"/>
  <c r="C15787" i="14"/>
  <c r="C15786" i="14"/>
  <c r="C15785" i="14"/>
  <c r="C15784" i="14"/>
  <c r="C15783" i="14"/>
  <c r="C15782" i="14"/>
  <c r="C15781" i="14"/>
  <c r="C15780" i="14"/>
  <c r="C15779" i="14"/>
  <c r="C15778" i="14"/>
  <c r="C15777" i="14"/>
  <c r="C15776" i="14"/>
  <c r="C15775" i="14"/>
  <c r="C15774" i="14"/>
  <c r="C15773" i="14"/>
  <c r="C15772" i="14"/>
  <c r="C15771" i="14"/>
  <c r="C15770" i="14"/>
  <c r="C15769" i="14"/>
  <c r="C15768" i="14"/>
  <c r="C15767" i="14"/>
  <c r="C15766" i="14"/>
  <c r="C15765" i="14"/>
  <c r="C15764" i="14"/>
  <c r="C15763" i="14"/>
  <c r="C15762" i="14"/>
  <c r="C15761" i="14"/>
  <c r="C15760" i="14"/>
  <c r="C15759" i="14"/>
  <c r="C15758" i="14"/>
  <c r="C15757" i="14"/>
  <c r="C15756" i="14"/>
  <c r="C15755" i="14"/>
  <c r="C15754" i="14"/>
  <c r="C15753" i="14"/>
  <c r="C15752" i="14"/>
  <c r="C15751" i="14"/>
  <c r="C15750" i="14"/>
  <c r="C15749" i="14"/>
  <c r="C15748" i="14"/>
  <c r="C15747" i="14"/>
  <c r="C15746" i="14"/>
  <c r="C15745" i="14"/>
  <c r="C15744" i="14"/>
  <c r="C15743" i="14"/>
  <c r="C15742" i="14"/>
  <c r="C15741" i="14"/>
  <c r="C15740" i="14"/>
  <c r="C15739" i="14"/>
  <c r="C15738" i="14"/>
  <c r="C15737" i="14"/>
  <c r="C15736" i="14"/>
  <c r="C15735" i="14"/>
  <c r="C15734" i="14"/>
  <c r="C15733" i="14"/>
  <c r="C15732" i="14"/>
  <c r="C15731" i="14"/>
  <c r="C15730" i="14"/>
  <c r="C15729" i="14"/>
  <c r="C15728" i="14"/>
  <c r="C15727" i="14"/>
  <c r="C15726" i="14"/>
  <c r="C15725" i="14"/>
  <c r="C15724" i="14"/>
  <c r="C15723" i="14"/>
  <c r="C15722" i="14"/>
  <c r="C15721" i="14"/>
  <c r="C15720" i="14"/>
  <c r="C15719" i="14"/>
  <c r="C15718" i="14"/>
  <c r="C15717" i="14"/>
  <c r="C15716" i="14"/>
  <c r="C15715" i="14"/>
  <c r="C15714" i="14"/>
  <c r="C15713" i="14"/>
  <c r="C15712" i="14"/>
  <c r="C15711" i="14"/>
  <c r="C15710" i="14"/>
  <c r="C15709" i="14"/>
  <c r="C15708" i="14"/>
  <c r="C15707" i="14"/>
  <c r="C15706" i="14"/>
  <c r="C15705" i="14"/>
  <c r="C15704" i="14"/>
  <c r="C15703" i="14"/>
  <c r="C15702" i="14"/>
  <c r="C15701" i="14"/>
  <c r="C15700" i="14"/>
  <c r="C15699" i="14"/>
  <c r="C15698" i="14"/>
  <c r="C15697" i="14"/>
  <c r="C15696" i="14"/>
  <c r="C15695" i="14"/>
  <c r="C15694" i="14"/>
  <c r="C15693" i="14"/>
  <c r="C15692" i="14"/>
  <c r="C15691" i="14"/>
  <c r="C15690" i="14"/>
  <c r="C15689" i="14"/>
  <c r="C15688" i="14"/>
  <c r="C15687" i="14"/>
  <c r="C15686" i="14"/>
  <c r="C15685" i="14"/>
  <c r="C15684" i="14"/>
  <c r="C15683" i="14"/>
  <c r="C15682" i="14"/>
  <c r="C15681" i="14"/>
  <c r="C15680" i="14"/>
  <c r="C15679" i="14"/>
  <c r="C15678" i="14"/>
  <c r="C15677" i="14"/>
  <c r="C15676" i="14"/>
  <c r="C15675" i="14"/>
  <c r="C15674" i="14"/>
  <c r="C15673" i="14"/>
  <c r="C15672" i="14"/>
  <c r="C15671" i="14"/>
  <c r="C15670" i="14"/>
  <c r="C15669" i="14"/>
  <c r="C15668" i="14"/>
  <c r="C15667" i="14"/>
  <c r="C15666" i="14"/>
  <c r="C15665" i="14"/>
  <c r="C15664" i="14"/>
  <c r="C15663" i="14"/>
  <c r="C15662" i="14"/>
  <c r="C15661" i="14"/>
  <c r="C15660" i="14"/>
  <c r="C15659" i="14"/>
  <c r="C15658" i="14"/>
  <c r="C15657" i="14"/>
  <c r="C15656" i="14"/>
  <c r="C15655" i="14"/>
  <c r="C15654" i="14"/>
  <c r="C15653" i="14"/>
  <c r="C15652" i="14"/>
  <c r="C15651" i="14"/>
  <c r="C15650" i="14"/>
  <c r="C15649" i="14"/>
  <c r="C15648" i="14"/>
  <c r="C15647" i="14"/>
  <c r="C15646" i="14"/>
  <c r="C15645" i="14"/>
  <c r="C15644" i="14"/>
  <c r="C15643" i="14"/>
  <c r="C15642" i="14"/>
  <c r="C15641" i="14"/>
  <c r="C15640" i="14"/>
  <c r="C15639" i="14"/>
  <c r="C15638" i="14"/>
  <c r="C15637" i="14"/>
  <c r="C15636" i="14"/>
  <c r="C15635" i="14"/>
  <c r="C15634" i="14"/>
  <c r="C15633" i="14"/>
  <c r="C15632" i="14"/>
  <c r="C15631" i="14"/>
  <c r="C15630" i="14"/>
  <c r="C15629" i="14"/>
  <c r="C15628" i="14"/>
  <c r="C15627" i="14"/>
  <c r="C15626" i="14"/>
  <c r="C15625" i="14"/>
  <c r="C15624" i="14"/>
  <c r="C15623" i="14"/>
  <c r="C15622" i="14"/>
  <c r="C15621" i="14"/>
  <c r="C15620" i="14"/>
  <c r="C15619" i="14"/>
  <c r="C15618" i="14"/>
  <c r="C15617" i="14"/>
  <c r="C15616" i="14"/>
  <c r="C15615" i="14"/>
  <c r="C15614" i="14"/>
  <c r="C15613" i="14"/>
  <c r="C15612" i="14"/>
  <c r="C15611" i="14"/>
  <c r="C15610" i="14"/>
  <c r="C15609" i="14"/>
  <c r="C15608" i="14"/>
  <c r="C15607" i="14"/>
  <c r="C15606" i="14"/>
  <c r="C15605" i="14"/>
  <c r="C15604" i="14"/>
  <c r="C15603" i="14"/>
  <c r="C15602" i="14"/>
  <c r="C15601" i="14"/>
  <c r="C15600" i="14"/>
  <c r="C15599" i="14"/>
  <c r="C15598" i="14"/>
  <c r="C15597" i="14"/>
  <c r="C15596" i="14"/>
  <c r="C15595" i="14"/>
  <c r="C15594" i="14"/>
  <c r="C15593" i="14"/>
  <c r="C15592" i="14"/>
  <c r="C15591" i="14"/>
  <c r="C15590" i="14"/>
  <c r="C15589" i="14"/>
  <c r="C15588" i="14"/>
  <c r="C15587" i="14"/>
  <c r="C15586" i="14"/>
  <c r="C15585" i="14"/>
  <c r="C15584" i="14"/>
  <c r="C15583" i="14"/>
  <c r="C15582" i="14"/>
  <c r="C15581" i="14"/>
  <c r="C15580" i="14"/>
  <c r="C15579" i="14"/>
  <c r="C15578" i="14"/>
  <c r="C15577" i="14"/>
  <c r="C15576" i="14"/>
  <c r="C15575" i="14"/>
  <c r="C15574" i="14"/>
  <c r="C15573" i="14"/>
  <c r="C15572" i="14"/>
  <c r="C15571" i="14"/>
  <c r="C15570" i="14"/>
  <c r="C15569" i="14"/>
  <c r="C15568" i="14"/>
  <c r="C15567" i="14"/>
  <c r="C15566" i="14"/>
  <c r="C15565" i="14"/>
  <c r="C15564" i="14"/>
  <c r="C15563" i="14"/>
  <c r="C15562" i="14"/>
  <c r="C15561" i="14"/>
  <c r="C15560" i="14"/>
  <c r="C15559" i="14"/>
  <c r="C15558" i="14"/>
  <c r="C15557" i="14"/>
  <c r="C15556" i="14"/>
  <c r="C15555" i="14"/>
  <c r="C15554" i="14"/>
  <c r="C15553" i="14"/>
  <c r="C15552" i="14"/>
  <c r="C15551" i="14"/>
  <c r="C15550" i="14"/>
  <c r="C15549" i="14"/>
  <c r="C15548" i="14"/>
  <c r="C15547" i="14"/>
  <c r="C15546" i="14"/>
  <c r="C15545" i="14"/>
  <c r="C15544" i="14"/>
  <c r="C15543" i="14"/>
  <c r="C15542" i="14"/>
  <c r="C15541" i="14"/>
  <c r="C15540" i="14"/>
  <c r="C15539" i="14"/>
  <c r="C15538" i="14"/>
  <c r="C15537" i="14"/>
  <c r="C15536" i="14"/>
  <c r="C15535" i="14"/>
  <c r="C15534" i="14"/>
  <c r="C15533" i="14"/>
  <c r="C15532" i="14"/>
  <c r="C15531" i="14"/>
  <c r="C15530" i="14"/>
  <c r="C15529" i="14"/>
  <c r="C15528" i="14"/>
  <c r="C15527" i="14"/>
  <c r="C15526" i="14"/>
  <c r="C15525" i="14"/>
  <c r="C15524" i="14"/>
  <c r="C15523" i="14"/>
  <c r="C15522" i="14"/>
  <c r="C15521" i="14"/>
  <c r="C15520" i="14"/>
  <c r="C15519" i="14"/>
  <c r="C15518" i="14"/>
  <c r="C15517" i="14"/>
  <c r="C15516" i="14"/>
  <c r="C15515" i="14"/>
  <c r="C15514" i="14"/>
  <c r="C15513" i="14"/>
  <c r="C15512" i="14"/>
  <c r="C15511" i="14"/>
  <c r="C15510" i="14"/>
  <c r="C15509" i="14"/>
  <c r="C15508" i="14"/>
  <c r="C15507" i="14"/>
  <c r="C15506" i="14"/>
  <c r="C15505" i="14"/>
  <c r="C15504" i="14"/>
  <c r="C15503" i="14"/>
  <c r="C15502" i="14"/>
  <c r="C15501" i="14"/>
  <c r="C15500" i="14"/>
  <c r="C15499" i="14"/>
  <c r="C15498" i="14"/>
  <c r="C15497" i="14"/>
  <c r="C15496" i="14"/>
  <c r="C15495" i="14"/>
  <c r="C15494" i="14"/>
  <c r="C15493" i="14"/>
  <c r="C15492" i="14"/>
  <c r="C15491" i="14"/>
  <c r="C15490" i="14"/>
  <c r="C15489" i="14"/>
  <c r="C15488" i="14"/>
  <c r="C15487" i="14"/>
  <c r="C15486" i="14"/>
  <c r="C15485" i="14"/>
  <c r="C15484" i="14"/>
  <c r="C15483" i="14"/>
  <c r="C15482" i="14"/>
  <c r="C15481" i="14"/>
  <c r="C15480" i="14"/>
  <c r="C15479" i="14"/>
  <c r="C15478" i="14"/>
  <c r="C15477" i="14"/>
  <c r="C15476" i="14"/>
  <c r="C15475" i="14"/>
  <c r="C15474" i="14"/>
  <c r="C15473" i="14"/>
  <c r="C15472" i="14"/>
  <c r="C15471" i="14"/>
  <c r="C15470" i="14"/>
  <c r="C15469" i="14"/>
  <c r="C15468" i="14"/>
  <c r="C15467" i="14"/>
  <c r="C15466" i="14"/>
  <c r="C15465" i="14"/>
  <c r="C15464" i="14"/>
  <c r="C15463" i="14"/>
  <c r="C15462" i="14"/>
  <c r="C15461" i="14"/>
  <c r="C15460" i="14"/>
  <c r="C15459" i="14"/>
  <c r="C15458" i="14"/>
  <c r="C15457" i="14"/>
  <c r="C15456" i="14"/>
  <c r="C15455" i="14"/>
  <c r="C15454" i="14"/>
  <c r="C15453" i="14"/>
  <c r="C15452" i="14"/>
  <c r="C15451" i="14"/>
  <c r="C15450" i="14"/>
  <c r="C15449" i="14"/>
  <c r="C15448" i="14"/>
  <c r="C15447" i="14"/>
  <c r="C15446" i="14"/>
  <c r="C15445" i="14"/>
  <c r="C15444" i="14"/>
  <c r="C15443" i="14"/>
  <c r="C15442" i="14"/>
  <c r="C15441" i="14"/>
  <c r="C15440" i="14"/>
  <c r="C15439" i="14"/>
  <c r="C15438" i="14"/>
  <c r="C15437" i="14"/>
  <c r="C15436" i="14"/>
  <c r="C15435" i="14"/>
  <c r="C15434" i="14"/>
  <c r="C15433" i="14"/>
  <c r="C15432" i="14"/>
  <c r="C15431" i="14"/>
  <c r="C15430" i="14"/>
  <c r="C15429" i="14"/>
  <c r="C15428" i="14"/>
  <c r="C15427" i="14"/>
  <c r="C15426" i="14"/>
  <c r="C15425" i="14"/>
  <c r="C15424" i="14"/>
  <c r="C15423" i="14"/>
  <c r="C15422" i="14"/>
  <c r="C15421" i="14"/>
  <c r="C15420" i="14"/>
  <c r="C15419" i="14"/>
  <c r="C15418" i="14"/>
  <c r="C15417" i="14"/>
  <c r="C15416" i="14"/>
  <c r="C15415" i="14"/>
  <c r="C15414" i="14"/>
  <c r="C15413" i="14"/>
  <c r="C15412" i="14"/>
  <c r="C15411" i="14"/>
  <c r="C15410" i="14"/>
  <c r="C15409" i="14"/>
  <c r="C15408" i="14"/>
  <c r="C15407" i="14"/>
  <c r="C15406" i="14"/>
  <c r="C15405" i="14"/>
  <c r="C15404" i="14"/>
  <c r="C15403" i="14"/>
  <c r="C15402" i="14"/>
  <c r="C15401" i="14"/>
  <c r="C15400" i="14"/>
  <c r="C15399" i="14"/>
  <c r="C15398" i="14"/>
  <c r="C15397" i="14"/>
  <c r="C15396" i="14"/>
  <c r="C15395" i="14"/>
  <c r="C15394" i="14"/>
  <c r="C15393" i="14"/>
  <c r="C15392" i="14"/>
  <c r="C15391" i="14"/>
  <c r="C15390" i="14"/>
  <c r="C15389" i="14"/>
  <c r="C15388" i="14"/>
  <c r="C15387" i="14"/>
  <c r="C15386" i="14"/>
  <c r="C15385" i="14"/>
  <c r="C15384" i="14"/>
  <c r="C15383" i="14"/>
  <c r="C15382" i="14"/>
  <c r="C15381" i="14"/>
  <c r="C15380" i="14"/>
  <c r="C15379" i="14"/>
  <c r="C15378" i="14"/>
  <c r="C15377" i="14"/>
  <c r="C15376" i="14"/>
  <c r="C15375" i="14"/>
  <c r="C15374" i="14"/>
  <c r="C15373" i="14"/>
  <c r="C15372" i="14"/>
  <c r="C15371" i="14"/>
  <c r="C15370" i="14"/>
  <c r="C15369" i="14"/>
  <c r="C15368" i="14"/>
  <c r="C15367" i="14"/>
  <c r="C15366" i="14"/>
  <c r="C15365" i="14"/>
  <c r="C15364" i="14"/>
  <c r="C15363" i="14"/>
  <c r="C15362" i="14"/>
  <c r="C15361" i="14"/>
  <c r="C15360" i="14"/>
  <c r="C15359" i="14"/>
  <c r="C15358" i="14"/>
  <c r="C15357" i="14"/>
  <c r="C15356" i="14"/>
  <c r="C15355" i="14"/>
  <c r="C15354" i="14"/>
  <c r="C15353" i="14"/>
  <c r="C15352" i="14"/>
  <c r="C15351" i="14"/>
  <c r="C15350" i="14"/>
  <c r="C15349" i="14"/>
  <c r="C15348" i="14"/>
  <c r="C15347" i="14"/>
  <c r="C15346" i="14"/>
  <c r="C15345" i="14"/>
  <c r="C15344" i="14"/>
  <c r="C15343" i="14"/>
  <c r="C15342" i="14"/>
  <c r="C15341" i="14"/>
  <c r="C15340" i="14"/>
  <c r="C15339" i="14"/>
  <c r="C15338" i="14"/>
  <c r="C15337" i="14"/>
  <c r="C15336" i="14"/>
  <c r="C15335" i="14"/>
  <c r="C15334" i="14"/>
  <c r="C15333" i="14"/>
  <c r="C15332" i="14"/>
  <c r="C15331" i="14"/>
  <c r="C15330" i="14"/>
  <c r="C15329" i="14"/>
  <c r="C15328" i="14"/>
  <c r="C15327" i="14"/>
  <c r="C15326" i="14"/>
  <c r="C15325" i="14"/>
  <c r="C15324" i="14"/>
  <c r="C15323" i="14"/>
  <c r="C15322" i="14"/>
  <c r="C15321" i="14"/>
  <c r="C15320" i="14"/>
  <c r="C15319" i="14"/>
  <c r="C15318" i="14"/>
  <c r="C15317" i="14"/>
  <c r="C15316" i="14"/>
  <c r="C15315" i="14"/>
  <c r="C15314" i="14"/>
  <c r="C15313" i="14"/>
  <c r="C15312" i="14"/>
  <c r="C15311" i="14"/>
  <c r="C15310" i="14"/>
  <c r="C15309" i="14"/>
  <c r="C15308" i="14"/>
  <c r="C15307" i="14"/>
  <c r="C15306" i="14"/>
  <c r="C15305" i="14"/>
  <c r="C15304" i="14"/>
  <c r="C15303" i="14"/>
  <c r="C15302" i="14"/>
  <c r="C15301" i="14"/>
  <c r="C15300" i="14"/>
  <c r="C15299" i="14"/>
  <c r="C15298" i="14"/>
  <c r="C15297" i="14"/>
  <c r="C15296" i="14"/>
  <c r="C15295" i="14"/>
  <c r="C15294" i="14"/>
  <c r="C15293" i="14"/>
  <c r="C15292" i="14"/>
  <c r="C15291" i="14"/>
  <c r="C15290" i="14"/>
  <c r="C15289" i="14"/>
  <c r="C15288" i="14"/>
  <c r="C15287" i="14"/>
  <c r="C15286" i="14"/>
  <c r="C15285" i="14"/>
  <c r="C15284" i="14"/>
  <c r="C15283" i="14"/>
  <c r="C15282" i="14"/>
  <c r="C15281" i="14"/>
  <c r="C15280" i="14"/>
  <c r="C15279" i="14"/>
  <c r="C15278" i="14"/>
  <c r="C15277" i="14"/>
  <c r="C15276" i="14"/>
  <c r="C15275" i="14"/>
  <c r="C15274" i="14"/>
  <c r="C15273" i="14"/>
  <c r="C15272" i="14"/>
  <c r="C15271" i="14"/>
  <c r="C15270" i="14"/>
  <c r="C15269" i="14"/>
  <c r="C15268" i="14"/>
  <c r="C15267" i="14"/>
  <c r="C15266" i="14"/>
  <c r="C15265" i="14"/>
  <c r="C15264" i="14"/>
  <c r="C15263" i="14"/>
  <c r="C15262" i="14"/>
  <c r="C15261" i="14"/>
  <c r="C15260" i="14"/>
  <c r="C15259" i="14"/>
  <c r="C15258" i="14"/>
  <c r="C15257" i="14"/>
  <c r="C15256" i="14"/>
  <c r="C15255" i="14"/>
  <c r="C15254" i="14"/>
  <c r="C15253" i="14"/>
  <c r="C15252" i="14"/>
  <c r="C15251" i="14"/>
  <c r="C15250" i="14"/>
  <c r="C15249" i="14"/>
  <c r="C15248" i="14"/>
  <c r="C15247" i="14"/>
  <c r="C15246" i="14"/>
  <c r="C15245" i="14"/>
  <c r="C15244" i="14"/>
  <c r="C15243" i="14"/>
  <c r="C15242" i="14"/>
  <c r="C15241" i="14"/>
  <c r="C15240" i="14"/>
  <c r="C15239" i="14"/>
  <c r="C15238" i="14"/>
  <c r="C15237" i="14"/>
  <c r="C15236" i="14"/>
  <c r="C15235" i="14"/>
  <c r="C15234" i="14"/>
  <c r="C15233" i="14"/>
  <c r="C15232" i="14"/>
  <c r="C15231" i="14"/>
  <c r="C15230" i="14"/>
  <c r="C15229" i="14"/>
  <c r="C15228" i="14"/>
  <c r="C15227" i="14"/>
  <c r="C15226" i="14"/>
  <c r="C15225" i="14"/>
  <c r="C15224" i="14"/>
  <c r="C15223" i="14"/>
  <c r="C15222" i="14"/>
  <c r="C15221" i="14"/>
  <c r="C15220" i="14"/>
  <c r="C15219" i="14"/>
  <c r="C15218" i="14"/>
  <c r="C15217" i="14"/>
  <c r="C15216" i="14"/>
  <c r="C15215" i="14"/>
  <c r="C15214" i="14"/>
  <c r="C15213" i="14"/>
  <c r="C15212" i="14"/>
  <c r="C15211" i="14"/>
  <c r="C15210" i="14"/>
  <c r="C15209" i="14"/>
  <c r="C15208" i="14"/>
  <c r="C15207" i="14"/>
  <c r="C15206" i="14"/>
  <c r="C15205" i="14"/>
  <c r="C15204" i="14"/>
  <c r="C15203" i="14"/>
  <c r="C15202" i="14"/>
  <c r="C15201" i="14"/>
  <c r="C15200" i="14"/>
  <c r="C15199" i="14"/>
  <c r="C15198" i="14"/>
  <c r="C15197" i="14"/>
  <c r="C15196" i="14"/>
  <c r="C15195" i="14"/>
  <c r="C15194" i="14"/>
  <c r="C15193" i="14"/>
  <c r="C15192" i="14"/>
  <c r="C15191" i="14"/>
  <c r="C15190" i="14"/>
  <c r="C15189" i="14"/>
  <c r="C15188" i="14"/>
  <c r="C15187" i="14"/>
  <c r="C15186" i="14"/>
  <c r="C15185" i="14"/>
  <c r="C15184" i="14"/>
  <c r="C15183" i="14"/>
  <c r="C15182" i="14"/>
  <c r="C15181" i="14"/>
  <c r="C15180" i="14"/>
  <c r="C15179" i="14"/>
  <c r="C15178" i="14"/>
  <c r="C15177" i="14"/>
  <c r="C15176" i="14"/>
  <c r="C15175" i="14"/>
  <c r="C15174" i="14"/>
  <c r="C15173" i="14"/>
  <c r="C15172" i="14"/>
  <c r="C15171" i="14"/>
  <c r="C15170" i="14"/>
  <c r="C15169" i="14"/>
  <c r="C15168" i="14"/>
  <c r="C15167" i="14"/>
  <c r="C15166" i="14"/>
  <c r="C15165" i="14"/>
  <c r="C15164" i="14"/>
  <c r="C15163" i="14"/>
  <c r="C15162" i="14"/>
  <c r="C15161" i="14"/>
  <c r="C15160" i="14"/>
  <c r="C15159" i="14"/>
  <c r="C15158" i="14"/>
  <c r="C15157" i="14"/>
  <c r="C15156" i="14"/>
  <c r="C15155" i="14"/>
  <c r="C15154" i="14"/>
  <c r="C15153" i="14"/>
  <c r="C15152" i="14"/>
  <c r="C15151" i="14"/>
  <c r="C15150" i="14"/>
  <c r="C15149" i="14"/>
  <c r="C15148" i="14"/>
  <c r="C15147" i="14"/>
  <c r="C15146" i="14"/>
  <c r="C15145" i="14"/>
  <c r="C15144" i="14"/>
  <c r="C15143" i="14"/>
  <c r="C15142" i="14"/>
  <c r="C15141" i="14"/>
  <c r="C15140" i="14"/>
  <c r="C15139" i="14"/>
  <c r="C15138" i="14"/>
  <c r="C15137" i="14"/>
  <c r="C15136" i="14"/>
  <c r="C15135" i="14"/>
  <c r="C15134" i="14"/>
  <c r="C15133" i="14"/>
  <c r="C15132" i="14"/>
  <c r="C15131" i="14"/>
  <c r="C15130" i="14"/>
  <c r="C15129" i="14"/>
  <c r="C15128" i="14"/>
  <c r="C15127" i="14"/>
  <c r="C15126" i="14"/>
  <c r="C15125" i="14"/>
  <c r="C15124" i="14"/>
  <c r="C15123" i="14"/>
  <c r="C15122" i="14"/>
  <c r="C15121" i="14"/>
  <c r="C15120" i="14"/>
  <c r="C15119" i="14"/>
  <c r="C15118" i="14"/>
  <c r="C15117" i="14"/>
  <c r="C15116" i="14"/>
  <c r="C15115" i="14"/>
  <c r="C15114" i="14"/>
  <c r="C15113" i="14"/>
  <c r="C15112" i="14"/>
  <c r="C15111" i="14"/>
  <c r="C15110" i="14"/>
  <c r="C15109" i="14"/>
  <c r="C15108" i="14"/>
  <c r="C15107" i="14"/>
  <c r="C15106" i="14"/>
  <c r="C15105" i="14"/>
  <c r="C15104" i="14"/>
  <c r="C15103" i="14"/>
  <c r="C15102" i="14"/>
  <c r="C15101" i="14"/>
  <c r="C15100" i="14"/>
  <c r="C15099" i="14"/>
  <c r="C15098" i="14"/>
  <c r="C15097" i="14"/>
  <c r="C15096" i="14"/>
  <c r="C15095" i="14"/>
  <c r="C15094" i="14"/>
  <c r="C15093" i="14"/>
  <c r="C15092" i="14"/>
  <c r="C15091" i="14"/>
  <c r="C15090" i="14"/>
  <c r="C15089" i="14"/>
  <c r="C15088" i="14"/>
  <c r="C15087" i="14"/>
  <c r="C15086" i="14"/>
  <c r="C15085" i="14"/>
  <c r="C15084" i="14"/>
  <c r="C15083" i="14"/>
  <c r="C15082" i="14"/>
  <c r="C15081" i="14"/>
  <c r="C15080" i="14"/>
  <c r="C15079" i="14"/>
  <c r="C15078" i="14"/>
  <c r="C15077" i="14"/>
  <c r="C15076" i="14"/>
  <c r="C15075" i="14"/>
  <c r="C15074" i="14"/>
  <c r="C15073" i="14"/>
  <c r="C15072" i="14"/>
  <c r="C15071" i="14"/>
  <c r="C15070" i="14"/>
  <c r="C15069" i="14"/>
  <c r="C15068" i="14"/>
  <c r="C15067" i="14"/>
  <c r="C15066" i="14"/>
  <c r="C15065" i="14"/>
  <c r="C15064" i="14"/>
  <c r="C15063" i="14"/>
  <c r="C15062" i="14"/>
  <c r="C15061" i="14"/>
  <c r="C15060" i="14"/>
  <c r="C15059" i="14"/>
  <c r="C15058" i="14"/>
  <c r="C15057" i="14"/>
  <c r="C15056" i="14"/>
  <c r="C15055" i="14"/>
  <c r="C15054" i="14"/>
  <c r="C15053" i="14"/>
  <c r="C15052" i="14"/>
  <c r="C15051" i="14"/>
  <c r="C15050" i="14"/>
  <c r="C15049" i="14"/>
  <c r="C15048" i="14"/>
  <c r="C15047" i="14"/>
  <c r="C15046" i="14"/>
  <c r="C15045" i="14"/>
  <c r="C15044" i="14"/>
  <c r="C15043" i="14"/>
  <c r="C15042" i="14"/>
  <c r="C15041" i="14"/>
  <c r="C15040" i="14"/>
  <c r="C15039" i="14"/>
  <c r="C15038" i="14"/>
  <c r="C15037" i="14"/>
  <c r="C15036" i="14"/>
  <c r="C15035" i="14"/>
  <c r="C15034" i="14"/>
  <c r="C15033" i="14"/>
  <c r="C15032" i="14"/>
  <c r="C15031" i="14"/>
  <c r="C15030" i="14"/>
  <c r="C15029" i="14"/>
  <c r="C15028" i="14"/>
  <c r="C15027" i="14"/>
  <c r="C15026" i="14"/>
  <c r="C15025" i="14"/>
  <c r="C15024" i="14"/>
  <c r="C15023" i="14"/>
  <c r="C15022" i="14"/>
  <c r="C15021" i="14"/>
  <c r="C15020" i="14"/>
  <c r="C15019" i="14"/>
  <c r="C15018" i="14"/>
  <c r="C15017" i="14"/>
  <c r="C15016" i="14"/>
  <c r="C15015" i="14"/>
  <c r="C15014" i="14"/>
  <c r="C15013" i="14"/>
  <c r="C15012" i="14"/>
  <c r="C15011" i="14"/>
  <c r="C15010" i="14"/>
  <c r="C15009" i="14"/>
  <c r="C15008" i="14"/>
  <c r="C15007" i="14"/>
  <c r="C15006" i="14"/>
  <c r="C15005" i="14"/>
  <c r="C15004" i="14"/>
  <c r="C15003" i="14"/>
  <c r="C15002" i="14"/>
  <c r="C15001" i="14"/>
  <c r="C15000" i="14"/>
  <c r="C14999" i="14"/>
  <c r="C14998" i="14"/>
  <c r="C14997" i="14"/>
  <c r="C14996" i="14"/>
  <c r="C14995" i="14"/>
  <c r="C14994" i="14"/>
  <c r="C14993" i="14"/>
  <c r="C14992" i="14"/>
  <c r="C14991" i="14"/>
  <c r="C14990" i="14"/>
  <c r="C14989" i="14"/>
  <c r="C14988" i="14"/>
  <c r="C14987" i="14"/>
  <c r="C14986" i="14"/>
  <c r="C14985" i="14"/>
  <c r="C14984" i="14"/>
  <c r="C14983" i="14"/>
  <c r="C14982" i="14"/>
  <c r="C14981" i="14"/>
  <c r="C14980" i="14"/>
  <c r="C14979" i="14"/>
  <c r="C14978" i="14"/>
  <c r="C14977" i="14"/>
  <c r="C14976" i="14"/>
  <c r="C14975" i="14"/>
  <c r="C14974" i="14"/>
  <c r="C14973" i="14"/>
  <c r="C14972" i="14"/>
  <c r="C14971" i="14"/>
  <c r="C14970" i="14"/>
  <c r="C14969" i="14"/>
  <c r="C14968" i="14"/>
  <c r="C14967" i="14"/>
  <c r="C14966" i="14"/>
  <c r="C14965" i="14"/>
  <c r="C14964" i="14"/>
  <c r="C14963" i="14"/>
  <c r="C14962" i="14"/>
  <c r="C14961" i="14"/>
  <c r="C14960" i="14"/>
  <c r="C14959" i="14"/>
  <c r="C14958" i="14"/>
  <c r="C14957" i="14"/>
  <c r="C14956" i="14"/>
  <c r="C14955" i="14"/>
  <c r="C14954" i="14"/>
  <c r="C14953" i="14"/>
  <c r="C14952" i="14"/>
  <c r="C14951" i="14"/>
  <c r="C14950" i="14"/>
  <c r="C14949" i="14"/>
  <c r="C14948" i="14"/>
  <c r="C14947" i="14"/>
  <c r="C14946" i="14"/>
  <c r="C14945" i="14"/>
  <c r="C14944" i="14"/>
  <c r="C14943" i="14"/>
  <c r="C14942" i="14"/>
  <c r="C14941" i="14"/>
  <c r="C14940" i="14"/>
  <c r="C14939" i="14"/>
  <c r="C14938" i="14"/>
  <c r="C14937" i="14"/>
  <c r="C14936" i="14"/>
  <c r="C14935" i="14"/>
  <c r="C14934" i="14"/>
  <c r="C14933" i="14"/>
  <c r="C14932" i="14"/>
  <c r="C14931" i="14"/>
  <c r="C14930" i="14"/>
  <c r="C14929" i="14"/>
  <c r="C14928" i="14"/>
  <c r="C14927" i="14"/>
  <c r="C14926" i="14"/>
  <c r="C14925" i="14"/>
  <c r="C14924" i="14"/>
  <c r="C14923" i="14"/>
  <c r="C14922" i="14"/>
  <c r="C14921" i="14"/>
  <c r="C14920" i="14"/>
  <c r="C14919" i="14"/>
  <c r="C14918" i="14"/>
  <c r="C14917" i="14"/>
  <c r="C14916" i="14"/>
  <c r="C14915" i="14"/>
  <c r="C14914" i="14"/>
  <c r="C14913" i="14"/>
  <c r="C14912" i="14"/>
  <c r="C14911" i="14"/>
  <c r="C14910" i="14"/>
  <c r="C14909" i="14"/>
  <c r="C14908" i="14"/>
  <c r="C14907" i="14"/>
  <c r="C14906" i="14"/>
  <c r="C14905" i="14"/>
  <c r="C14904" i="14"/>
  <c r="C14903" i="14"/>
  <c r="C14902" i="14"/>
  <c r="C14901" i="14"/>
  <c r="C14900" i="14"/>
  <c r="C14899" i="14"/>
  <c r="C14898" i="14"/>
  <c r="C14897" i="14"/>
  <c r="C14896" i="14"/>
  <c r="C14895" i="14"/>
  <c r="C14894" i="14"/>
  <c r="C14893" i="14"/>
  <c r="C14892" i="14"/>
  <c r="C14891" i="14"/>
  <c r="C14890" i="14"/>
  <c r="C14889" i="14"/>
  <c r="C14888" i="14"/>
  <c r="C14887" i="14"/>
  <c r="C14886" i="14"/>
  <c r="C14885" i="14"/>
  <c r="C14884" i="14"/>
  <c r="C14883" i="14"/>
  <c r="C14882" i="14"/>
  <c r="C14881" i="14"/>
  <c r="C14880" i="14"/>
  <c r="C14879" i="14"/>
  <c r="C14878" i="14"/>
  <c r="C14877" i="14"/>
  <c r="C14876" i="14"/>
  <c r="C14875" i="14"/>
  <c r="C14874" i="14"/>
  <c r="C14873" i="14"/>
  <c r="C14872" i="14"/>
  <c r="C14871" i="14"/>
  <c r="C14870" i="14"/>
  <c r="C14869" i="14"/>
  <c r="C14868" i="14"/>
  <c r="C14867" i="14"/>
  <c r="C14866" i="14"/>
  <c r="C14865" i="14"/>
  <c r="C14864" i="14"/>
  <c r="C14863" i="14"/>
  <c r="C14862" i="14"/>
  <c r="C14861" i="14"/>
  <c r="C14860" i="14"/>
  <c r="C14859" i="14"/>
  <c r="C14858" i="14"/>
  <c r="C14857" i="14"/>
  <c r="C14856" i="14"/>
  <c r="C14855" i="14"/>
  <c r="C14854" i="14"/>
  <c r="C14853" i="14"/>
  <c r="C14852" i="14"/>
  <c r="C14851" i="14"/>
  <c r="C14850" i="14"/>
  <c r="C14849" i="14"/>
  <c r="C14848" i="14"/>
  <c r="C14847" i="14"/>
  <c r="C14846" i="14"/>
  <c r="C14845" i="14"/>
  <c r="C14844" i="14"/>
  <c r="C14843" i="14"/>
  <c r="C14842" i="14"/>
  <c r="C14841" i="14"/>
  <c r="C14840" i="14"/>
  <c r="C14839" i="14"/>
  <c r="C14838" i="14"/>
  <c r="C14837" i="14"/>
  <c r="C14836" i="14"/>
  <c r="C14835" i="14"/>
  <c r="C14834" i="14"/>
  <c r="C14833" i="14"/>
  <c r="C14832" i="14"/>
  <c r="C14831" i="14"/>
  <c r="C14830" i="14"/>
  <c r="C14829" i="14"/>
  <c r="C14828" i="14"/>
  <c r="C14827" i="14"/>
  <c r="C14826" i="14"/>
  <c r="C14825" i="14"/>
  <c r="C14824" i="14"/>
  <c r="C14823" i="14"/>
  <c r="C14822" i="14"/>
  <c r="C14821" i="14"/>
  <c r="C14820" i="14"/>
  <c r="C14819" i="14"/>
  <c r="C14818" i="14"/>
  <c r="C14817" i="14"/>
  <c r="C14816" i="14"/>
  <c r="C14815" i="14"/>
  <c r="C14814" i="14"/>
  <c r="C14813" i="14"/>
  <c r="C14812" i="14"/>
  <c r="C14811" i="14"/>
  <c r="C14810" i="14"/>
  <c r="C14809" i="14"/>
  <c r="C14808" i="14"/>
  <c r="C14807" i="14"/>
  <c r="C14806" i="14"/>
  <c r="C14805" i="14"/>
  <c r="C14804" i="14"/>
  <c r="C14803" i="14"/>
  <c r="C14802" i="14"/>
  <c r="C14801" i="14"/>
  <c r="C14800" i="14"/>
  <c r="C14799" i="14"/>
  <c r="C14798" i="14"/>
  <c r="C14797" i="14"/>
  <c r="C14796" i="14"/>
  <c r="C14795" i="14"/>
  <c r="C14794" i="14"/>
  <c r="C14793" i="14"/>
  <c r="C14792" i="14"/>
  <c r="C14791" i="14"/>
  <c r="C14790" i="14"/>
  <c r="C14789" i="14"/>
  <c r="C14788" i="14"/>
  <c r="C14787" i="14"/>
  <c r="C14786" i="14"/>
  <c r="C14785" i="14"/>
  <c r="C14784" i="14"/>
  <c r="C14783" i="14"/>
  <c r="C14782" i="14"/>
  <c r="C14781" i="14"/>
  <c r="C14780" i="14"/>
  <c r="C14779" i="14"/>
  <c r="C14778" i="14"/>
  <c r="C14777" i="14"/>
  <c r="C14776" i="14"/>
  <c r="C14775" i="14"/>
  <c r="C14774" i="14"/>
  <c r="C14773" i="14"/>
  <c r="C14772" i="14"/>
  <c r="C14771" i="14"/>
  <c r="C14770" i="14"/>
  <c r="C14769" i="14"/>
  <c r="C14768" i="14"/>
  <c r="C14767" i="14"/>
  <c r="C14766" i="14"/>
  <c r="C14765" i="14"/>
  <c r="C14764" i="14"/>
  <c r="C14763" i="14"/>
  <c r="C14762" i="14"/>
  <c r="C14761" i="14"/>
  <c r="C14760" i="14"/>
  <c r="C14759" i="14"/>
  <c r="C14758" i="14"/>
  <c r="C14757" i="14"/>
  <c r="C14756" i="14"/>
  <c r="C14755" i="14"/>
  <c r="C14754" i="14"/>
  <c r="C14753" i="14"/>
  <c r="C14752" i="14"/>
  <c r="C14751" i="14"/>
  <c r="C14750" i="14"/>
  <c r="C14749" i="14"/>
  <c r="C14748" i="14"/>
  <c r="C14747" i="14"/>
  <c r="C14746" i="14"/>
  <c r="C14745" i="14"/>
  <c r="C14744" i="14"/>
  <c r="C14743" i="14"/>
  <c r="C14742" i="14"/>
  <c r="C14741" i="14"/>
  <c r="C14740" i="14"/>
  <c r="C14739" i="14"/>
  <c r="C14738" i="14"/>
  <c r="C14737" i="14"/>
  <c r="C14736" i="14"/>
  <c r="C14735" i="14"/>
  <c r="C14734" i="14"/>
  <c r="C14733" i="14"/>
  <c r="C14732" i="14"/>
  <c r="C14731" i="14"/>
  <c r="C14730" i="14"/>
  <c r="C14729" i="14"/>
  <c r="C14728" i="14"/>
  <c r="C14727" i="14"/>
  <c r="C14726" i="14"/>
  <c r="C14725" i="14"/>
  <c r="C14724" i="14"/>
  <c r="C14723" i="14"/>
  <c r="C14722" i="14"/>
  <c r="C14721" i="14"/>
  <c r="C14720" i="14"/>
  <c r="C14719" i="14"/>
  <c r="C14718" i="14"/>
  <c r="C14717" i="14"/>
  <c r="C14716" i="14"/>
  <c r="C14715" i="14"/>
  <c r="C14714" i="14"/>
  <c r="C14713" i="14"/>
  <c r="C14712" i="14"/>
  <c r="C14711" i="14"/>
  <c r="C14710" i="14"/>
  <c r="C14709" i="14"/>
  <c r="C14708" i="14"/>
  <c r="C14707" i="14"/>
  <c r="C14706" i="14"/>
  <c r="C14705" i="14"/>
  <c r="C14704" i="14"/>
  <c r="C14703" i="14"/>
  <c r="C14702" i="14"/>
  <c r="C14701" i="14"/>
  <c r="C14700" i="14"/>
  <c r="C14699" i="14"/>
  <c r="C14698" i="14"/>
  <c r="C14697" i="14"/>
  <c r="C14696" i="14"/>
  <c r="C14695" i="14"/>
  <c r="C14694" i="14"/>
  <c r="C14693" i="14"/>
  <c r="C14692" i="14"/>
  <c r="C14691" i="14"/>
  <c r="C14690" i="14"/>
  <c r="C14689" i="14"/>
  <c r="C14688" i="14"/>
  <c r="C14687" i="14"/>
  <c r="C14686" i="14"/>
  <c r="C14685" i="14"/>
  <c r="C14684" i="14"/>
  <c r="C14683" i="14"/>
  <c r="C14682" i="14"/>
  <c r="C14681" i="14"/>
  <c r="C14680" i="14"/>
  <c r="C14679" i="14"/>
  <c r="C14678" i="14"/>
  <c r="C14677" i="14"/>
  <c r="C14676" i="14"/>
  <c r="C14675" i="14"/>
  <c r="C14674" i="14"/>
  <c r="C14673" i="14"/>
  <c r="C14672" i="14"/>
  <c r="C14671" i="14"/>
  <c r="C14670" i="14"/>
  <c r="C14669" i="14"/>
  <c r="C14668" i="14"/>
  <c r="C14667" i="14"/>
  <c r="C14666" i="14"/>
  <c r="C14665" i="14"/>
  <c r="C14664" i="14"/>
  <c r="C14663" i="14"/>
  <c r="C14662" i="14"/>
  <c r="C14661" i="14"/>
  <c r="C14660" i="14"/>
  <c r="C14659" i="14"/>
  <c r="C14658" i="14"/>
  <c r="C14657" i="14"/>
  <c r="C14656" i="14"/>
  <c r="C14655" i="14"/>
  <c r="C14654" i="14"/>
  <c r="C14653" i="14"/>
  <c r="C14652" i="14"/>
  <c r="C14651" i="14"/>
  <c r="C14650" i="14"/>
  <c r="C14649" i="14"/>
  <c r="C14648" i="14"/>
  <c r="C14647" i="14"/>
  <c r="C14646" i="14"/>
  <c r="C14645" i="14"/>
  <c r="C14644" i="14"/>
  <c r="C14643" i="14"/>
  <c r="C14642" i="14"/>
  <c r="C14641" i="14"/>
  <c r="C14640" i="14"/>
  <c r="C14639" i="14"/>
  <c r="C14638" i="14"/>
  <c r="C14637" i="14"/>
  <c r="C14636" i="14"/>
  <c r="C14635" i="14"/>
  <c r="C14634" i="14"/>
  <c r="C14633" i="14"/>
  <c r="C14632" i="14"/>
  <c r="C14631" i="14"/>
  <c r="C14630" i="14"/>
  <c r="C14629" i="14"/>
  <c r="C14628" i="14"/>
  <c r="C14627" i="14"/>
  <c r="C14626" i="14"/>
  <c r="C14625" i="14"/>
  <c r="C14624" i="14"/>
  <c r="C14623" i="14"/>
  <c r="C14622" i="14"/>
  <c r="C14621" i="14"/>
  <c r="C14620" i="14"/>
  <c r="C14619" i="14"/>
  <c r="C14618" i="14"/>
  <c r="C14617" i="14"/>
  <c r="C14616" i="14"/>
  <c r="C14615" i="14"/>
  <c r="C14614" i="14"/>
  <c r="C14613" i="14"/>
  <c r="C14612" i="14"/>
  <c r="C14611" i="14"/>
  <c r="C14610" i="14"/>
  <c r="C14609" i="14"/>
  <c r="C14608" i="14"/>
  <c r="C14607" i="14"/>
  <c r="C14606" i="14"/>
  <c r="C14605" i="14"/>
  <c r="C14604" i="14"/>
  <c r="C14603" i="14"/>
  <c r="C14602" i="14"/>
  <c r="C14601" i="14"/>
  <c r="C14600" i="14"/>
  <c r="C14599" i="14"/>
  <c r="C14598" i="14"/>
  <c r="C14597" i="14"/>
  <c r="C14596" i="14"/>
  <c r="C14595" i="14"/>
  <c r="C14594" i="14"/>
  <c r="C14593" i="14"/>
  <c r="C14592" i="14"/>
  <c r="C14591" i="14"/>
  <c r="C14590" i="14"/>
  <c r="C14589" i="14"/>
  <c r="C14588" i="14"/>
  <c r="C14587" i="14"/>
  <c r="C14586" i="14"/>
  <c r="C14585" i="14"/>
  <c r="C14584" i="14"/>
  <c r="C14583" i="14"/>
  <c r="C14582" i="14"/>
  <c r="C14581" i="14"/>
  <c r="C14580" i="14"/>
  <c r="C14579" i="14"/>
  <c r="C14578" i="14"/>
  <c r="C14577" i="14"/>
  <c r="C14576" i="14"/>
  <c r="C14575" i="14"/>
  <c r="C14574" i="14"/>
  <c r="C14573" i="14"/>
  <c r="C14572" i="14"/>
  <c r="C14571" i="14"/>
  <c r="C14570" i="14"/>
  <c r="C14569" i="14"/>
  <c r="C14568" i="14"/>
  <c r="C14567" i="14"/>
  <c r="C14566" i="14"/>
  <c r="C14565" i="14"/>
  <c r="C14564" i="14"/>
  <c r="C14563" i="14"/>
  <c r="C14562" i="14"/>
  <c r="C14561" i="14"/>
  <c r="C14560" i="14"/>
  <c r="C14559" i="14"/>
  <c r="C14558" i="14"/>
  <c r="C14557" i="14"/>
  <c r="C14556" i="14"/>
  <c r="C14555" i="14"/>
  <c r="C14554" i="14"/>
  <c r="C14553" i="14"/>
  <c r="C14552" i="14"/>
  <c r="C14551" i="14"/>
  <c r="C14550" i="14"/>
  <c r="C14549" i="14"/>
  <c r="C14548" i="14"/>
  <c r="C14547" i="14"/>
  <c r="C14546" i="14"/>
  <c r="C14545" i="14"/>
  <c r="C14544" i="14"/>
  <c r="C14543" i="14"/>
  <c r="C14542" i="14"/>
  <c r="C14541" i="14"/>
  <c r="C14540" i="14"/>
  <c r="C14539" i="14"/>
  <c r="C14538" i="14"/>
  <c r="C14537" i="14"/>
  <c r="C14536" i="14"/>
  <c r="C14535" i="14"/>
  <c r="C14534" i="14"/>
  <c r="C14533" i="14"/>
  <c r="C14532" i="14"/>
  <c r="C14531" i="14"/>
  <c r="C14530" i="14"/>
  <c r="C14529" i="14"/>
  <c r="C14528" i="14"/>
  <c r="C14527" i="14"/>
  <c r="C14526" i="14"/>
  <c r="C14525" i="14"/>
  <c r="C14524" i="14"/>
  <c r="C14523" i="14"/>
  <c r="C14522" i="14"/>
  <c r="C14521" i="14"/>
  <c r="C14520" i="14"/>
  <c r="C14519" i="14"/>
  <c r="C14518" i="14"/>
  <c r="C14517" i="14"/>
  <c r="C14516" i="14"/>
  <c r="C14515" i="14"/>
  <c r="C14514" i="14"/>
  <c r="C14513" i="14"/>
  <c r="C14512" i="14"/>
  <c r="C14511" i="14"/>
  <c r="C14510" i="14"/>
  <c r="C14509" i="14"/>
  <c r="C14508" i="14"/>
  <c r="C14507" i="14"/>
  <c r="C14506" i="14"/>
  <c r="C14505" i="14"/>
  <c r="C14504" i="14"/>
  <c r="C14503" i="14"/>
  <c r="C14502" i="14"/>
  <c r="C14501" i="14"/>
  <c r="C14500" i="14"/>
  <c r="C14499" i="14"/>
  <c r="C14498" i="14"/>
  <c r="C14497" i="14"/>
  <c r="C14496" i="14"/>
  <c r="C14495" i="14"/>
  <c r="C14494" i="14"/>
  <c r="C14493" i="14"/>
  <c r="C14492" i="14"/>
  <c r="C14491" i="14"/>
  <c r="C14490" i="14"/>
  <c r="C14489" i="14"/>
  <c r="C14488" i="14"/>
  <c r="C14487" i="14"/>
  <c r="C14486" i="14"/>
  <c r="C14485" i="14"/>
  <c r="C14484" i="14"/>
  <c r="C14483" i="14"/>
  <c r="C14482" i="14"/>
  <c r="C14481" i="14"/>
  <c r="C14480" i="14"/>
  <c r="C14479" i="14"/>
  <c r="C14478" i="14"/>
  <c r="C14477" i="14"/>
  <c r="C14476" i="14"/>
  <c r="C14475" i="14"/>
  <c r="C14474" i="14"/>
  <c r="C14473" i="14"/>
  <c r="C14472" i="14"/>
  <c r="C14471" i="14"/>
  <c r="C14470" i="14"/>
  <c r="C14469" i="14"/>
  <c r="C14468" i="14"/>
  <c r="C14467" i="14"/>
  <c r="C14466" i="14"/>
  <c r="C14465" i="14"/>
  <c r="C14464" i="14"/>
  <c r="C14463" i="14"/>
  <c r="C14462" i="14"/>
  <c r="C14461" i="14"/>
  <c r="C14460" i="14"/>
  <c r="C14459" i="14"/>
  <c r="C14458" i="14"/>
  <c r="C14457" i="14"/>
  <c r="C14456" i="14"/>
  <c r="C14455" i="14"/>
  <c r="C14454" i="14"/>
  <c r="C14453" i="14"/>
  <c r="C14452" i="14"/>
  <c r="C14451" i="14"/>
  <c r="C14450" i="14"/>
  <c r="C14449" i="14"/>
  <c r="C14448" i="14"/>
  <c r="C14447" i="14"/>
  <c r="C14446" i="14"/>
  <c r="C14445" i="14"/>
  <c r="C14444" i="14"/>
  <c r="C14443" i="14"/>
  <c r="C14442" i="14"/>
  <c r="C14441" i="14"/>
  <c r="C14440" i="14"/>
  <c r="C14439" i="14"/>
  <c r="C14438" i="14"/>
  <c r="C14437" i="14"/>
  <c r="C14436" i="14"/>
  <c r="C14435" i="14"/>
  <c r="C14434" i="14"/>
  <c r="C14433" i="14"/>
  <c r="C14432" i="14"/>
  <c r="C14431" i="14"/>
  <c r="C14430" i="14"/>
  <c r="C14429" i="14"/>
  <c r="C14428" i="14"/>
  <c r="C14427" i="14"/>
  <c r="C14426" i="14"/>
  <c r="C14425" i="14"/>
  <c r="C14424" i="14"/>
  <c r="C14423" i="14"/>
  <c r="C14422" i="14"/>
  <c r="C14421" i="14"/>
  <c r="C14420" i="14"/>
  <c r="C14419" i="14"/>
  <c r="C14418" i="14"/>
  <c r="C14417" i="14"/>
  <c r="C14416" i="14"/>
  <c r="C14415" i="14"/>
  <c r="C14414" i="14"/>
  <c r="C14413" i="14"/>
  <c r="C14412" i="14"/>
  <c r="C14411" i="14"/>
  <c r="C14410" i="14"/>
  <c r="C14409" i="14"/>
  <c r="C14408" i="14"/>
  <c r="C14407" i="14"/>
  <c r="C14406" i="14"/>
  <c r="C14405" i="14"/>
  <c r="C14404" i="14"/>
  <c r="C14403" i="14"/>
  <c r="C14402" i="14"/>
  <c r="C14401" i="14"/>
  <c r="C14400" i="14"/>
  <c r="C14399" i="14"/>
  <c r="C14398" i="14"/>
  <c r="C14397" i="14"/>
  <c r="C14396" i="14"/>
  <c r="C14395" i="14"/>
  <c r="C14394" i="14"/>
  <c r="C14393" i="14"/>
  <c r="C14392" i="14"/>
  <c r="C14391" i="14"/>
  <c r="C14390" i="14"/>
  <c r="C14389" i="14"/>
  <c r="C14388" i="14"/>
  <c r="C14387" i="14"/>
  <c r="C14386" i="14"/>
  <c r="C14385" i="14"/>
  <c r="C14384" i="14"/>
  <c r="C14383" i="14"/>
  <c r="C14382" i="14"/>
  <c r="C14381" i="14"/>
  <c r="C14380" i="14"/>
  <c r="C14379" i="14"/>
  <c r="C14378" i="14"/>
  <c r="C14377" i="14"/>
  <c r="C14376" i="14"/>
  <c r="C14375" i="14"/>
  <c r="C14374" i="14"/>
  <c r="C14373" i="14"/>
  <c r="C14372" i="14"/>
  <c r="C14371" i="14"/>
  <c r="C14370" i="14"/>
  <c r="C14369" i="14"/>
  <c r="C14368" i="14"/>
  <c r="C14367" i="14"/>
  <c r="C14366" i="14"/>
  <c r="C14365" i="14"/>
  <c r="C14364" i="14"/>
  <c r="C14363" i="14"/>
  <c r="C14362" i="14"/>
  <c r="C14361" i="14"/>
  <c r="C14360" i="14"/>
  <c r="C14359" i="14"/>
  <c r="C14358" i="14"/>
  <c r="C14357" i="14"/>
  <c r="C14356" i="14"/>
  <c r="C14355" i="14"/>
  <c r="C14354" i="14"/>
  <c r="C14353" i="14"/>
  <c r="C14352" i="14"/>
  <c r="C14351" i="14"/>
  <c r="C14350" i="14"/>
  <c r="C14349" i="14"/>
  <c r="C14348" i="14"/>
  <c r="C14347" i="14"/>
  <c r="C14346" i="14"/>
  <c r="C14345" i="14"/>
  <c r="C14344" i="14"/>
  <c r="C14343" i="14"/>
  <c r="C14342" i="14"/>
  <c r="C14341" i="14"/>
  <c r="C14340" i="14"/>
  <c r="C14339" i="14"/>
  <c r="C14338" i="14"/>
  <c r="C14337" i="14"/>
  <c r="C14336" i="14"/>
  <c r="C14335" i="14"/>
  <c r="C14334" i="14"/>
  <c r="C14333" i="14"/>
  <c r="C14332" i="14"/>
  <c r="C14331" i="14"/>
  <c r="C14330" i="14"/>
  <c r="C14329" i="14"/>
  <c r="C14328" i="14"/>
  <c r="C14327" i="14"/>
  <c r="C14326" i="14"/>
  <c r="C14325" i="14"/>
  <c r="C14324" i="14"/>
  <c r="C14323" i="14"/>
  <c r="C14322" i="14"/>
  <c r="C14321" i="14"/>
  <c r="C14320" i="14"/>
  <c r="C14319" i="14"/>
  <c r="C14318" i="14"/>
  <c r="C14317" i="14"/>
  <c r="C14316" i="14"/>
  <c r="C14315" i="14"/>
  <c r="C14314" i="14"/>
  <c r="C14313" i="14"/>
  <c r="C14312" i="14"/>
  <c r="C14311" i="14"/>
  <c r="C14310" i="14"/>
  <c r="C14309" i="14"/>
  <c r="C14308" i="14"/>
  <c r="C14307" i="14"/>
  <c r="C14306" i="14"/>
  <c r="C14305" i="14"/>
  <c r="C14304" i="14"/>
  <c r="C14303" i="14"/>
  <c r="C14302" i="14"/>
  <c r="C14301" i="14"/>
  <c r="C14300" i="14"/>
  <c r="C14299" i="14"/>
  <c r="C14298" i="14"/>
  <c r="C14297" i="14"/>
  <c r="C14296" i="14"/>
  <c r="C14295" i="14"/>
  <c r="C14294" i="14"/>
  <c r="C14293" i="14"/>
  <c r="C14292" i="14"/>
  <c r="C14291" i="14"/>
  <c r="C14290" i="14"/>
  <c r="C14289" i="14"/>
  <c r="C14288" i="14"/>
  <c r="C14287" i="14"/>
  <c r="C14286" i="14"/>
  <c r="C14285" i="14"/>
  <c r="C14284" i="14"/>
  <c r="C14283" i="14"/>
  <c r="C14282" i="14"/>
  <c r="C14281" i="14"/>
  <c r="C14280" i="14"/>
  <c r="C14279" i="14"/>
  <c r="C14278" i="14"/>
  <c r="C14277" i="14"/>
  <c r="C14276" i="14"/>
  <c r="C14275" i="14"/>
  <c r="C14274" i="14"/>
  <c r="C14273" i="14"/>
  <c r="C14272" i="14"/>
  <c r="C14271" i="14"/>
  <c r="C14270" i="14"/>
  <c r="C14269" i="14"/>
  <c r="C14268" i="14"/>
  <c r="C14267" i="14"/>
  <c r="C14266" i="14"/>
  <c r="C14265" i="14"/>
  <c r="C14264" i="14"/>
  <c r="C14263" i="14"/>
  <c r="C14262" i="14"/>
  <c r="C14261" i="14"/>
  <c r="C14260" i="14"/>
  <c r="C14259" i="14"/>
  <c r="C14258" i="14"/>
  <c r="C14257" i="14"/>
  <c r="C14256" i="14"/>
  <c r="C14255" i="14"/>
  <c r="C14254" i="14"/>
  <c r="C14253" i="14"/>
  <c r="C14252" i="14"/>
  <c r="C14251" i="14"/>
  <c r="C14250" i="14"/>
  <c r="C14249" i="14"/>
  <c r="C14248" i="14"/>
  <c r="C14247" i="14"/>
  <c r="C14246" i="14"/>
  <c r="C14245" i="14"/>
  <c r="C14244" i="14"/>
  <c r="C14243" i="14"/>
  <c r="C14242" i="14"/>
  <c r="C14241" i="14"/>
  <c r="C14240" i="14"/>
  <c r="C14239" i="14"/>
  <c r="C14238" i="14"/>
  <c r="C14237" i="14"/>
  <c r="C14236" i="14"/>
  <c r="C14235" i="14"/>
  <c r="C14234" i="14"/>
  <c r="C14233" i="14"/>
  <c r="C14232" i="14"/>
  <c r="C14231" i="14"/>
  <c r="C14230" i="14"/>
  <c r="C14229" i="14"/>
  <c r="C14228" i="14"/>
  <c r="C14227" i="14"/>
  <c r="C14226" i="14"/>
  <c r="C14225" i="14"/>
  <c r="C14224" i="14"/>
  <c r="C14223" i="14"/>
  <c r="C14222" i="14"/>
  <c r="C14221" i="14"/>
  <c r="C14220" i="14"/>
  <c r="C14219" i="14"/>
  <c r="C14218" i="14"/>
  <c r="C14217" i="14"/>
  <c r="C14216" i="14"/>
  <c r="C14215" i="14"/>
  <c r="C14214" i="14"/>
  <c r="C14213" i="14"/>
  <c r="C14212" i="14"/>
  <c r="C14211" i="14"/>
  <c r="C14210" i="14"/>
  <c r="C14209" i="14"/>
  <c r="C14208" i="14"/>
  <c r="C14207" i="14"/>
  <c r="C14206" i="14"/>
  <c r="C14205" i="14"/>
  <c r="C14204" i="14"/>
  <c r="C14203" i="14"/>
  <c r="C14202" i="14"/>
  <c r="C14201" i="14"/>
  <c r="C14200" i="14"/>
  <c r="C14199" i="14"/>
  <c r="C14198" i="14"/>
  <c r="C14197" i="14"/>
  <c r="C14196" i="14"/>
  <c r="C14195" i="14"/>
  <c r="C14194" i="14"/>
  <c r="C14193" i="14"/>
  <c r="C14192" i="14"/>
  <c r="C14191" i="14"/>
  <c r="C14190" i="14"/>
  <c r="C14189" i="14"/>
  <c r="C14188" i="14"/>
  <c r="C14187" i="14"/>
  <c r="C14186" i="14"/>
  <c r="C14185" i="14"/>
  <c r="C14184" i="14"/>
  <c r="C14183" i="14"/>
  <c r="C14182" i="14"/>
  <c r="C14181" i="14"/>
  <c r="C14180" i="14"/>
  <c r="C14179" i="14"/>
  <c r="C14178" i="14"/>
  <c r="C14177" i="14"/>
  <c r="C14176" i="14"/>
  <c r="C14175" i="14"/>
  <c r="C14174" i="14"/>
  <c r="C14173" i="14"/>
  <c r="C14172" i="14"/>
  <c r="C14171" i="14"/>
  <c r="C14170" i="14"/>
  <c r="C14169" i="14"/>
  <c r="C14168" i="14"/>
  <c r="C14167" i="14"/>
  <c r="C14166" i="14"/>
  <c r="C14165" i="14"/>
  <c r="C14164" i="14"/>
  <c r="C14163" i="14"/>
  <c r="C14162" i="14"/>
  <c r="C14161" i="14"/>
  <c r="C14160" i="14"/>
  <c r="C14159" i="14"/>
  <c r="C14158" i="14"/>
  <c r="C14157" i="14"/>
  <c r="C14156" i="14"/>
  <c r="C14155" i="14"/>
  <c r="C14154" i="14"/>
  <c r="C14153" i="14"/>
  <c r="C14152" i="14"/>
  <c r="C14151" i="14"/>
  <c r="C14150" i="14"/>
  <c r="C14149" i="14"/>
  <c r="C14148" i="14"/>
  <c r="C14147" i="14"/>
  <c r="C14146" i="14"/>
  <c r="C14145" i="14"/>
  <c r="C14144" i="14"/>
  <c r="C14143" i="14"/>
  <c r="C14142" i="14"/>
  <c r="C14141" i="14"/>
  <c r="C14140" i="14"/>
  <c r="C14139" i="14"/>
  <c r="C14138" i="14"/>
  <c r="C14137" i="14"/>
  <c r="C14136" i="14"/>
  <c r="C14135" i="14"/>
  <c r="C14134" i="14"/>
  <c r="C14133" i="14"/>
  <c r="C14132" i="14"/>
  <c r="C14131" i="14"/>
  <c r="C14130" i="14"/>
  <c r="C14129" i="14"/>
  <c r="C14128" i="14"/>
  <c r="C14127" i="14"/>
  <c r="C14126" i="14"/>
  <c r="C14125" i="14"/>
  <c r="C14124" i="14"/>
  <c r="C14123" i="14"/>
  <c r="C14122" i="14"/>
  <c r="C14121" i="14"/>
  <c r="C14120" i="14"/>
  <c r="C14119" i="14"/>
  <c r="C14118" i="14"/>
  <c r="C14117" i="14"/>
  <c r="C14116" i="14"/>
  <c r="C14115" i="14"/>
  <c r="C14114" i="14"/>
  <c r="C14113" i="14"/>
  <c r="C14112" i="14"/>
  <c r="C14111" i="14"/>
  <c r="C14110" i="14"/>
  <c r="C14109" i="14"/>
  <c r="C14108" i="14"/>
  <c r="C14107" i="14"/>
  <c r="C14106" i="14"/>
  <c r="C14105" i="14"/>
  <c r="C14104" i="14"/>
  <c r="C14103" i="14"/>
  <c r="C14102" i="14"/>
  <c r="C14101" i="14"/>
  <c r="C14100" i="14"/>
  <c r="C14099" i="14"/>
  <c r="C14098" i="14"/>
  <c r="C14097" i="14"/>
  <c r="C14096" i="14"/>
  <c r="C14095" i="14"/>
  <c r="C14094" i="14"/>
  <c r="C14093" i="14"/>
  <c r="C14092" i="14"/>
  <c r="C14091" i="14"/>
  <c r="C14090" i="14"/>
  <c r="C14089" i="14"/>
  <c r="C14088" i="14"/>
  <c r="C14087" i="14"/>
  <c r="C14086" i="14"/>
  <c r="C14085" i="14"/>
  <c r="C14084" i="14"/>
  <c r="C14083" i="14"/>
  <c r="C14082" i="14"/>
  <c r="C14081" i="14"/>
  <c r="C14080" i="14"/>
  <c r="C14079" i="14"/>
  <c r="C14078" i="14"/>
  <c r="C14077" i="14"/>
  <c r="C14076" i="14"/>
  <c r="C14075" i="14"/>
  <c r="C14074" i="14"/>
  <c r="C14073" i="14"/>
  <c r="C14072" i="14"/>
  <c r="C14071" i="14"/>
  <c r="C14070" i="14"/>
  <c r="C14069" i="14"/>
  <c r="C14068" i="14"/>
  <c r="C14067" i="14"/>
  <c r="C14066" i="14"/>
  <c r="C14065" i="14"/>
  <c r="C14064" i="14"/>
  <c r="C14063" i="14"/>
  <c r="C14062" i="14"/>
  <c r="C14061" i="14"/>
  <c r="C14060" i="14"/>
  <c r="C14059" i="14"/>
  <c r="C14058" i="14"/>
  <c r="C14057" i="14"/>
  <c r="C14056" i="14"/>
  <c r="C14055" i="14"/>
  <c r="C14054" i="14"/>
  <c r="C14053" i="14"/>
  <c r="C14052" i="14"/>
  <c r="C14051" i="14"/>
  <c r="C14050" i="14"/>
  <c r="C14049" i="14"/>
  <c r="C14048" i="14"/>
  <c r="C14047" i="14"/>
  <c r="C14046" i="14"/>
  <c r="C14045" i="14"/>
  <c r="C14044" i="14"/>
  <c r="C14043" i="14"/>
  <c r="C14042" i="14"/>
  <c r="C14041" i="14"/>
  <c r="C14040" i="14"/>
  <c r="C14039" i="14"/>
  <c r="C14038" i="14"/>
  <c r="C14037" i="14"/>
  <c r="C14036" i="14"/>
  <c r="C14035" i="14"/>
  <c r="C14034" i="14"/>
  <c r="C14033" i="14"/>
  <c r="C14032" i="14"/>
  <c r="C14031" i="14"/>
  <c r="C14030" i="14"/>
  <c r="C14029" i="14"/>
  <c r="C14028" i="14"/>
  <c r="C14027" i="14"/>
  <c r="C14026" i="14"/>
  <c r="C14025" i="14"/>
  <c r="C14024" i="14"/>
  <c r="C14023" i="14"/>
  <c r="C14022" i="14"/>
  <c r="C14021" i="14"/>
  <c r="C14020" i="14"/>
  <c r="C14019" i="14"/>
  <c r="C14018" i="14"/>
  <c r="C14017" i="14"/>
  <c r="C14016" i="14"/>
  <c r="C14015" i="14"/>
  <c r="C14014" i="14"/>
  <c r="C14013" i="14"/>
  <c r="C14012" i="14"/>
  <c r="C14011" i="14"/>
  <c r="C14010" i="14"/>
  <c r="C14009" i="14"/>
  <c r="C14008" i="14"/>
  <c r="C14007" i="14"/>
  <c r="C14006" i="14"/>
  <c r="C14005" i="14"/>
  <c r="C14004" i="14"/>
  <c r="C14003" i="14"/>
  <c r="C14002" i="14"/>
  <c r="C14001" i="14"/>
  <c r="C14000" i="14"/>
  <c r="C13999" i="14"/>
  <c r="C13998" i="14"/>
  <c r="C13997" i="14"/>
  <c r="C13996" i="14"/>
  <c r="C13995" i="14"/>
  <c r="C13994" i="14"/>
  <c r="C13993" i="14"/>
  <c r="C13992" i="14"/>
  <c r="C13991" i="14"/>
  <c r="C13990" i="14"/>
  <c r="C13989" i="14"/>
  <c r="C13988" i="14"/>
  <c r="C13987" i="14"/>
  <c r="C13986" i="14"/>
  <c r="C13985" i="14"/>
  <c r="C13984" i="14"/>
  <c r="C13983" i="14"/>
  <c r="C13982" i="14"/>
  <c r="C13981" i="14"/>
  <c r="C13980" i="14"/>
  <c r="C13979" i="14"/>
  <c r="C13978" i="14"/>
  <c r="C13977" i="14"/>
  <c r="C13976" i="14"/>
  <c r="C13975" i="14"/>
  <c r="C13974" i="14"/>
  <c r="C13973" i="14"/>
  <c r="C13972" i="14"/>
  <c r="C13971" i="14"/>
  <c r="C13970" i="14"/>
  <c r="C13969" i="14"/>
  <c r="C13968" i="14"/>
  <c r="C13967" i="14"/>
  <c r="C13966" i="14"/>
  <c r="C13965" i="14"/>
  <c r="C13964" i="14"/>
  <c r="C13963" i="14"/>
  <c r="C13962" i="14"/>
  <c r="C13961" i="14"/>
  <c r="C13960" i="14"/>
  <c r="C13959" i="14"/>
  <c r="C13958" i="14"/>
  <c r="C13957" i="14"/>
  <c r="C13956" i="14"/>
  <c r="C13955" i="14"/>
  <c r="C13954" i="14"/>
  <c r="C13953" i="14"/>
  <c r="C13952" i="14"/>
  <c r="C13951" i="14"/>
  <c r="C13950" i="14"/>
  <c r="C13949" i="14"/>
  <c r="C13948" i="14"/>
  <c r="C13947" i="14"/>
  <c r="C13946" i="14"/>
  <c r="C13945" i="14"/>
  <c r="C13944" i="14"/>
  <c r="C13943" i="14"/>
  <c r="C13942" i="14"/>
  <c r="C13941" i="14"/>
  <c r="C13940" i="14"/>
  <c r="C13939" i="14"/>
  <c r="C13938" i="14"/>
  <c r="C13937" i="14"/>
  <c r="C13936" i="14"/>
  <c r="C13935" i="14"/>
  <c r="C13934" i="14"/>
  <c r="C13933" i="14"/>
  <c r="C13932" i="14"/>
  <c r="C13931" i="14"/>
  <c r="C13930" i="14"/>
  <c r="C13929" i="14"/>
  <c r="C13928" i="14"/>
  <c r="C13927" i="14"/>
  <c r="C13926" i="14"/>
  <c r="C13925" i="14"/>
  <c r="C13924" i="14"/>
  <c r="C13923" i="14"/>
  <c r="C13922" i="14"/>
  <c r="C13921" i="14"/>
  <c r="C13920" i="14"/>
  <c r="C13919" i="14"/>
  <c r="C13918" i="14"/>
  <c r="C13917" i="14"/>
  <c r="C13916" i="14"/>
  <c r="C13915" i="14"/>
  <c r="C13914" i="14"/>
  <c r="C13913" i="14"/>
  <c r="C13912" i="14"/>
  <c r="C13911" i="14"/>
  <c r="C13910" i="14"/>
  <c r="C13909" i="14"/>
  <c r="C13908" i="14"/>
  <c r="C13907" i="14"/>
  <c r="C13906" i="14"/>
  <c r="C13905" i="14"/>
  <c r="C13904" i="14"/>
  <c r="C13903" i="14"/>
  <c r="C13902" i="14"/>
  <c r="C13901" i="14"/>
  <c r="C13900" i="14"/>
  <c r="C13899" i="14"/>
  <c r="C13898" i="14"/>
  <c r="C13897" i="14"/>
  <c r="C13896" i="14"/>
  <c r="C13895" i="14"/>
  <c r="C13894" i="14"/>
  <c r="C13893" i="14"/>
  <c r="C13892" i="14"/>
  <c r="C13891" i="14"/>
  <c r="C13890" i="14"/>
  <c r="C13889" i="14"/>
  <c r="C13888" i="14"/>
  <c r="C13887" i="14"/>
  <c r="C13886" i="14"/>
  <c r="C13885" i="14"/>
  <c r="C13884" i="14"/>
  <c r="C13883" i="14"/>
  <c r="C13882" i="14"/>
  <c r="C13881" i="14"/>
  <c r="C13880" i="14"/>
  <c r="C13879" i="14"/>
  <c r="C13878" i="14"/>
  <c r="C13877" i="14"/>
  <c r="C13876" i="14"/>
  <c r="C13875" i="14"/>
  <c r="C13874" i="14"/>
  <c r="C13873" i="14"/>
  <c r="C13872" i="14"/>
  <c r="C13871" i="14"/>
  <c r="C13870" i="14"/>
  <c r="C13869" i="14"/>
  <c r="C13868" i="14"/>
  <c r="C13867" i="14"/>
  <c r="C13866" i="14"/>
  <c r="C13865" i="14"/>
  <c r="C13864" i="14"/>
  <c r="C13863" i="14"/>
  <c r="C13862" i="14"/>
  <c r="C13861" i="14"/>
  <c r="C13860" i="14"/>
  <c r="C13859" i="14"/>
  <c r="C13858" i="14"/>
  <c r="C13857" i="14"/>
  <c r="C13856" i="14"/>
  <c r="C13855" i="14"/>
  <c r="C13854" i="14"/>
  <c r="C13853" i="14"/>
  <c r="C13852" i="14"/>
  <c r="C13851" i="14"/>
  <c r="C13850" i="14"/>
  <c r="C13849" i="14"/>
  <c r="C13848" i="14"/>
  <c r="C13847" i="14"/>
  <c r="C13846" i="14"/>
  <c r="C13845" i="14"/>
  <c r="C13844" i="14"/>
  <c r="C13843" i="14"/>
  <c r="C13842" i="14"/>
  <c r="C13841" i="14"/>
  <c r="C13840" i="14"/>
  <c r="C13839" i="14"/>
  <c r="C13838" i="14"/>
  <c r="C13837" i="14"/>
  <c r="C13836" i="14"/>
  <c r="C13835" i="14"/>
  <c r="C13834" i="14"/>
  <c r="C13833" i="14"/>
  <c r="C13832" i="14"/>
  <c r="C13831" i="14"/>
  <c r="C13830" i="14"/>
  <c r="C13829" i="14"/>
  <c r="C13828" i="14"/>
  <c r="C13827" i="14"/>
  <c r="C13826" i="14"/>
  <c r="C13825" i="14"/>
  <c r="C13824" i="14"/>
  <c r="C13823" i="14"/>
  <c r="C13822" i="14"/>
  <c r="C13821" i="14"/>
  <c r="C13820" i="14"/>
  <c r="C13819" i="14"/>
  <c r="C13818" i="14"/>
  <c r="C13817" i="14"/>
  <c r="C13816" i="14"/>
  <c r="C13815" i="14"/>
  <c r="C13814" i="14"/>
  <c r="C13813" i="14"/>
  <c r="C13812" i="14"/>
  <c r="C13811" i="14"/>
  <c r="C13810" i="14"/>
  <c r="C13809" i="14"/>
  <c r="C13808" i="14"/>
  <c r="C13807" i="14"/>
  <c r="C13806" i="14"/>
  <c r="C13805" i="14"/>
  <c r="C13804" i="14"/>
  <c r="C13803" i="14"/>
  <c r="C13802" i="14"/>
  <c r="C13801" i="14"/>
  <c r="C13800" i="14"/>
  <c r="C13799" i="14"/>
  <c r="C13798" i="14"/>
  <c r="C13797" i="14"/>
  <c r="C13796" i="14"/>
  <c r="C13795" i="14"/>
  <c r="C13794" i="14"/>
  <c r="C13793" i="14"/>
  <c r="C13792" i="14"/>
  <c r="C13791" i="14"/>
  <c r="C13790" i="14"/>
  <c r="C13789" i="14"/>
  <c r="C13788" i="14"/>
  <c r="C13787" i="14"/>
  <c r="C13786" i="14"/>
  <c r="C13785" i="14"/>
  <c r="C13784" i="14"/>
  <c r="C13783" i="14"/>
  <c r="C13782" i="14"/>
  <c r="C13781" i="14"/>
  <c r="C13780" i="14"/>
  <c r="C13779" i="14"/>
  <c r="C13778" i="14"/>
  <c r="C13777" i="14"/>
  <c r="C13776" i="14"/>
  <c r="C13775" i="14"/>
  <c r="C13774" i="14"/>
  <c r="C13773" i="14"/>
  <c r="C13772" i="14"/>
  <c r="C13771" i="14"/>
  <c r="C13770" i="14"/>
  <c r="C13769" i="14"/>
  <c r="C13768" i="14"/>
  <c r="C13767" i="14"/>
  <c r="C13766" i="14"/>
  <c r="C13765" i="14"/>
  <c r="C13764" i="14"/>
  <c r="C13763" i="14"/>
  <c r="C13762" i="14"/>
  <c r="C13761" i="14"/>
  <c r="C13760" i="14"/>
  <c r="C13759" i="14"/>
  <c r="C13758" i="14"/>
  <c r="C13757" i="14"/>
  <c r="C13756" i="14"/>
  <c r="C13755" i="14"/>
  <c r="C13754" i="14"/>
  <c r="C13753" i="14"/>
  <c r="C13752" i="14"/>
  <c r="C13751" i="14"/>
  <c r="C13750" i="14"/>
  <c r="C13749" i="14"/>
  <c r="C13748" i="14"/>
  <c r="C13747" i="14"/>
  <c r="C13746" i="14"/>
  <c r="C13745" i="14"/>
  <c r="C13744" i="14"/>
  <c r="C13743" i="14"/>
  <c r="C13742" i="14"/>
  <c r="C13741" i="14"/>
  <c r="C13740" i="14"/>
  <c r="C13739" i="14"/>
  <c r="C13738" i="14"/>
  <c r="C13737" i="14"/>
  <c r="C13736" i="14"/>
  <c r="C13735" i="14"/>
  <c r="C13734" i="14"/>
  <c r="C13733" i="14"/>
  <c r="C13732" i="14"/>
  <c r="C13731" i="14"/>
  <c r="C13730" i="14"/>
  <c r="C13729" i="14"/>
  <c r="C13728" i="14"/>
  <c r="C13727" i="14"/>
  <c r="C13726" i="14"/>
  <c r="C13725" i="14"/>
  <c r="C13724" i="14"/>
  <c r="C13723" i="14"/>
  <c r="C13722" i="14"/>
  <c r="C13721" i="14"/>
  <c r="C13720" i="14"/>
  <c r="C13719" i="14"/>
  <c r="C13718" i="14"/>
  <c r="C13717" i="14"/>
  <c r="C13716" i="14"/>
  <c r="C13715" i="14"/>
  <c r="C13714" i="14"/>
  <c r="C13713" i="14"/>
  <c r="C13712" i="14"/>
  <c r="C13711" i="14"/>
  <c r="C13710" i="14"/>
  <c r="C13709" i="14"/>
  <c r="C13708" i="14"/>
  <c r="C13707" i="14"/>
  <c r="C13706" i="14"/>
  <c r="C13705" i="14"/>
  <c r="C13704" i="14"/>
  <c r="C13703" i="14"/>
  <c r="C13702" i="14"/>
  <c r="C13701" i="14"/>
  <c r="C13700" i="14"/>
  <c r="C13699" i="14"/>
  <c r="C13698" i="14"/>
  <c r="C13697" i="14"/>
  <c r="C13696" i="14"/>
  <c r="C13695" i="14"/>
  <c r="C13694" i="14"/>
  <c r="C13693" i="14"/>
  <c r="C13692" i="14"/>
  <c r="C13691" i="14"/>
  <c r="C13690" i="14"/>
  <c r="C13689" i="14"/>
  <c r="C13688" i="14"/>
  <c r="C13687" i="14"/>
  <c r="C13686" i="14"/>
  <c r="C13685" i="14"/>
  <c r="C13684" i="14"/>
  <c r="C13683" i="14"/>
  <c r="C13682" i="14"/>
  <c r="C13681" i="14"/>
  <c r="C13680" i="14"/>
  <c r="C13679" i="14"/>
  <c r="C13678" i="14"/>
  <c r="C13677" i="14"/>
  <c r="C13676" i="14"/>
  <c r="C13675" i="14"/>
  <c r="C13674" i="14"/>
  <c r="C13673" i="14"/>
  <c r="C13672" i="14"/>
  <c r="C13671" i="14"/>
  <c r="C13670" i="14"/>
  <c r="C13669" i="14"/>
  <c r="C13668" i="14"/>
  <c r="C13667" i="14"/>
  <c r="C13666" i="14"/>
  <c r="C13665" i="14"/>
  <c r="C13664" i="14"/>
  <c r="C13663" i="14"/>
  <c r="C13662" i="14"/>
  <c r="C13661" i="14"/>
  <c r="C13660" i="14"/>
  <c r="C13659" i="14"/>
  <c r="C13658" i="14"/>
  <c r="C13657" i="14"/>
  <c r="C13656" i="14"/>
  <c r="C13655" i="14"/>
  <c r="C13654" i="14"/>
  <c r="C13653" i="14"/>
  <c r="C13652" i="14"/>
  <c r="C13651" i="14"/>
  <c r="C13650" i="14"/>
  <c r="C13649" i="14"/>
  <c r="C13648" i="14"/>
  <c r="C13647" i="14"/>
  <c r="C13646" i="14"/>
  <c r="C13645" i="14"/>
  <c r="C13644" i="14"/>
  <c r="C13643" i="14"/>
  <c r="C13642" i="14"/>
  <c r="C13641" i="14"/>
  <c r="C13640" i="14"/>
  <c r="C13639" i="14"/>
  <c r="C13638" i="14"/>
  <c r="C13637" i="14"/>
  <c r="C13636" i="14"/>
  <c r="C13635" i="14"/>
  <c r="C13634" i="14"/>
  <c r="C13633" i="14"/>
  <c r="C13632" i="14"/>
  <c r="C13631" i="14"/>
  <c r="C13630" i="14"/>
  <c r="C13629" i="14"/>
  <c r="C13628" i="14"/>
  <c r="C13627" i="14"/>
  <c r="C13626" i="14"/>
  <c r="C13625" i="14"/>
  <c r="C13624" i="14"/>
  <c r="C13623" i="14"/>
  <c r="C13622" i="14"/>
  <c r="C13621" i="14"/>
  <c r="C13620" i="14"/>
  <c r="C13619" i="14"/>
  <c r="C13618" i="14"/>
  <c r="C13617" i="14"/>
  <c r="C13616" i="14"/>
  <c r="C13615" i="14"/>
  <c r="C13614" i="14"/>
  <c r="C13613" i="14"/>
  <c r="C13612" i="14"/>
  <c r="C13611" i="14"/>
  <c r="C13610" i="14"/>
  <c r="C13609" i="14"/>
  <c r="C13608" i="14"/>
  <c r="C13607" i="14"/>
  <c r="C13606" i="14"/>
  <c r="C13605" i="14"/>
  <c r="C13604" i="14"/>
  <c r="C13603" i="14"/>
  <c r="C13602" i="14"/>
  <c r="C13601" i="14"/>
  <c r="C13600" i="14"/>
  <c r="C13599" i="14"/>
  <c r="C13598" i="14"/>
  <c r="C13597" i="14"/>
  <c r="C13596" i="14"/>
  <c r="C13595" i="14"/>
  <c r="C13594" i="14"/>
  <c r="C13593" i="14"/>
  <c r="C13592" i="14"/>
  <c r="C13591" i="14"/>
  <c r="C13590" i="14"/>
  <c r="C13589" i="14"/>
  <c r="C13588" i="14"/>
  <c r="C13587" i="14"/>
  <c r="C13586" i="14"/>
  <c r="C13585" i="14"/>
  <c r="C13584" i="14"/>
  <c r="C13583" i="14"/>
  <c r="C13582" i="14"/>
  <c r="C13581" i="14"/>
  <c r="C13580" i="14"/>
  <c r="C13579" i="14"/>
  <c r="C13578" i="14"/>
  <c r="C13577" i="14"/>
  <c r="C13576" i="14"/>
  <c r="C13575" i="14"/>
  <c r="C13574" i="14"/>
  <c r="C13573" i="14"/>
  <c r="C13572" i="14"/>
  <c r="C13571" i="14"/>
  <c r="C13570" i="14"/>
  <c r="C13569" i="14"/>
  <c r="C13568" i="14"/>
  <c r="C13567" i="14"/>
  <c r="C13566" i="14"/>
  <c r="C13565" i="14"/>
  <c r="C13564" i="14"/>
  <c r="C13563" i="14"/>
  <c r="C13562" i="14"/>
  <c r="C13561" i="14"/>
  <c r="C13560" i="14"/>
  <c r="C13559" i="14"/>
  <c r="C13558" i="14"/>
  <c r="C13557" i="14"/>
  <c r="C13556" i="14"/>
  <c r="C13555" i="14"/>
  <c r="C13554" i="14"/>
  <c r="C13553" i="14"/>
  <c r="C13552" i="14"/>
  <c r="C13551" i="14"/>
  <c r="C13550" i="14"/>
  <c r="C13549" i="14"/>
  <c r="C13548" i="14"/>
  <c r="C13547" i="14"/>
  <c r="C13546" i="14"/>
  <c r="C13545" i="14"/>
  <c r="C13544" i="14"/>
  <c r="C13543" i="14"/>
  <c r="C13542" i="14"/>
  <c r="C13541" i="14"/>
  <c r="C13540" i="14"/>
  <c r="C13539" i="14"/>
  <c r="C13538" i="14"/>
  <c r="C13537" i="14"/>
  <c r="C13536" i="14"/>
  <c r="C13535" i="14"/>
  <c r="C13534" i="14"/>
  <c r="C13533" i="14"/>
  <c r="C13532" i="14"/>
  <c r="C13531" i="14"/>
  <c r="C13530" i="14"/>
  <c r="C13529" i="14"/>
  <c r="C13528" i="14"/>
  <c r="C13527" i="14"/>
  <c r="C13526" i="14"/>
  <c r="C13525" i="14"/>
  <c r="C13524" i="14"/>
  <c r="C13523" i="14"/>
  <c r="C13522" i="14"/>
  <c r="C13521" i="14"/>
  <c r="C13520" i="14"/>
  <c r="C13519" i="14"/>
  <c r="C13518" i="14"/>
  <c r="C13517" i="14"/>
  <c r="C13516" i="14"/>
  <c r="C13515" i="14"/>
  <c r="C13514" i="14"/>
  <c r="C13513" i="14"/>
  <c r="C13512" i="14"/>
  <c r="C13511" i="14"/>
  <c r="C13510" i="14"/>
  <c r="C13509" i="14"/>
  <c r="C13508" i="14"/>
  <c r="C13507" i="14"/>
  <c r="C13506" i="14"/>
  <c r="C13505" i="14"/>
  <c r="C13504" i="14"/>
  <c r="C13503" i="14"/>
  <c r="C13502" i="14"/>
  <c r="C13501" i="14"/>
  <c r="C13500" i="14"/>
  <c r="C13499" i="14"/>
  <c r="C13498" i="14"/>
  <c r="C13497" i="14"/>
  <c r="C13496" i="14"/>
  <c r="C13495" i="14"/>
  <c r="C13494" i="14"/>
  <c r="C13493" i="14"/>
  <c r="C13492" i="14"/>
  <c r="C13491" i="14"/>
  <c r="C13490" i="14"/>
  <c r="C13489" i="14"/>
  <c r="C13488" i="14"/>
  <c r="C13487" i="14"/>
  <c r="C13486" i="14"/>
  <c r="C13485" i="14"/>
  <c r="C13484" i="14"/>
  <c r="C13483" i="14"/>
  <c r="C13482" i="14"/>
  <c r="C13481" i="14"/>
  <c r="C13480" i="14"/>
  <c r="C13479" i="14"/>
  <c r="C13478" i="14"/>
  <c r="C13477" i="14"/>
  <c r="C13476" i="14"/>
  <c r="C13475" i="14"/>
  <c r="C13474" i="14"/>
  <c r="C13473" i="14"/>
  <c r="C13472" i="14"/>
  <c r="C13471" i="14"/>
  <c r="C13470" i="14"/>
  <c r="C13469" i="14"/>
  <c r="C13468" i="14"/>
  <c r="C13467" i="14"/>
  <c r="C13466" i="14"/>
  <c r="C13465" i="14"/>
  <c r="C13464" i="14"/>
  <c r="C13463" i="14"/>
  <c r="C13462" i="14"/>
  <c r="C13461" i="14"/>
  <c r="C13460" i="14"/>
  <c r="C13459" i="14"/>
  <c r="C13458" i="14"/>
  <c r="C13457" i="14"/>
  <c r="C13456" i="14"/>
  <c r="C13455" i="14"/>
  <c r="C13454" i="14"/>
  <c r="C13453" i="14"/>
  <c r="C13452" i="14"/>
  <c r="C13451" i="14"/>
  <c r="C13450" i="14"/>
  <c r="C13449" i="14"/>
  <c r="C13448" i="14"/>
  <c r="C13447" i="14"/>
  <c r="C13446" i="14"/>
  <c r="C13445" i="14"/>
  <c r="C13444" i="14"/>
  <c r="C13443" i="14"/>
  <c r="C13442" i="14"/>
  <c r="C13441" i="14"/>
  <c r="C13440" i="14"/>
  <c r="C13439" i="14"/>
  <c r="C13438" i="14"/>
  <c r="C13437" i="14"/>
  <c r="C13436" i="14"/>
  <c r="C13435" i="14"/>
  <c r="C13434" i="14"/>
  <c r="C13433" i="14"/>
  <c r="C13432" i="14"/>
  <c r="C13431" i="14"/>
  <c r="C13430" i="14"/>
  <c r="C13429" i="14"/>
  <c r="C13428" i="14"/>
  <c r="C13427" i="14"/>
  <c r="C13426" i="14"/>
  <c r="C13425" i="14"/>
  <c r="C13424" i="14"/>
  <c r="C13423" i="14"/>
  <c r="C13422" i="14"/>
  <c r="C13421" i="14"/>
  <c r="C13420" i="14"/>
  <c r="C13419" i="14"/>
  <c r="C13418" i="14"/>
  <c r="C13417" i="14"/>
  <c r="C13416" i="14"/>
  <c r="C13415" i="14"/>
  <c r="C13414" i="14"/>
  <c r="C13413" i="14"/>
  <c r="C13412" i="14"/>
  <c r="C13411" i="14"/>
  <c r="C13410" i="14"/>
  <c r="C13409" i="14"/>
  <c r="C13408" i="14"/>
  <c r="C13407" i="14"/>
  <c r="C13406" i="14"/>
  <c r="C13405" i="14"/>
  <c r="C13404" i="14"/>
  <c r="C13403" i="14"/>
  <c r="C13402" i="14"/>
  <c r="C13401" i="14"/>
  <c r="C13400" i="14"/>
  <c r="C13399" i="14"/>
  <c r="C13398" i="14"/>
  <c r="C13397" i="14"/>
  <c r="C13396" i="14"/>
  <c r="C13395" i="14"/>
  <c r="C13394" i="14"/>
  <c r="C13393" i="14"/>
  <c r="C13392" i="14"/>
  <c r="C13391" i="14"/>
  <c r="C13390" i="14"/>
  <c r="C13389" i="14"/>
  <c r="C13388" i="14"/>
  <c r="C13387" i="14"/>
  <c r="C13386" i="14"/>
  <c r="C13385" i="14"/>
  <c r="C13384" i="14"/>
  <c r="C13383" i="14"/>
  <c r="C13382" i="14"/>
  <c r="C13381" i="14"/>
  <c r="C13380" i="14"/>
  <c r="C13379" i="14"/>
  <c r="C13378" i="14"/>
  <c r="C13377" i="14"/>
  <c r="C13376" i="14"/>
  <c r="C13375" i="14"/>
  <c r="C13374" i="14"/>
  <c r="C13373" i="14"/>
  <c r="C13372" i="14"/>
  <c r="C13371" i="14"/>
  <c r="C13370" i="14"/>
  <c r="C13369" i="14"/>
  <c r="C13368" i="14"/>
  <c r="C13367" i="14"/>
  <c r="C13366" i="14"/>
  <c r="C13365" i="14"/>
  <c r="C13364" i="14"/>
  <c r="C13363" i="14"/>
  <c r="C13362" i="14"/>
  <c r="C13361" i="14"/>
  <c r="C13360" i="14"/>
  <c r="C13359" i="14"/>
  <c r="C13358" i="14"/>
  <c r="C13357" i="14"/>
  <c r="C13356" i="14"/>
  <c r="C13355" i="14"/>
  <c r="C13354" i="14"/>
  <c r="C13353" i="14"/>
  <c r="C13352" i="14"/>
  <c r="C13351" i="14"/>
  <c r="C13350" i="14"/>
  <c r="C13349" i="14"/>
  <c r="C13348" i="14"/>
  <c r="C13347" i="14"/>
  <c r="C13346" i="14"/>
  <c r="C13345" i="14"/>
  <c r="C13344" i="14"/>
  <c r="C13343" i="14"/>
  <c r="C13342" i="14"/>
  <c r="C13341" i="14"/>
  <c r="C13340" i="14"/>
  <c r="C13339" i="14"/>
  <c r="C13338" i="14"/>
  <c r="C13337" i="14"/>
  <c r="C13336" i="14"/>
  <c r="C13335" i="14"/>
  <c r="C13334" i="14"/>
  <c r="C13333" i="14"/>
  <c r="C13332" i="14"/>
  <c r="C13331" i="14"/>
  <c r="C13330" i="14"/>
  <c r="C13329" i="14"/>
  <c r="C13328" i="14"/>
  <c r="C13327" i="14"/>
  <c r="C13326" i="14"/>
  <c r="C13325" i="14"/>
  <c r="C13324" i="14"/>
  <c r="C13323" i="14"/>
  <c r="C13322" i="14"/>
  <c r="C13321" i="14"/>
  <c r="C13320" i="14"/>
  <c r="C13319" i="14"/>
  <c r="C13318" i="14"/>
  <c r="C13317" i="14"/>
  <c r="C13316" i="14"/>
  <c r="C13315" i="14"/>
  <c r="C13314" i="14"/>
  <c r="C13313" i="14"/>
  <c r="C13312" i="14"/>
  <c r="C13311" i="14"/>
  <c r="C13310" i="14"/>
  <c r="C13309" i="14"/>
  <c r="C13308" i="14"/>
  <c r="C13307" i="14"/>
  <c r="C13306" i="14"/>
  <c r="C13305" i="14"/>
  <c r="C13304" i="14"/>
  <c r="C13303" i="14"/>
  <c r="C13302" i="14"/>
  <c r="C13301" i="14"/>
  <c r="C13300" i="14"/>
  <c r="C13299" i="14"/>
  <c r="C13298" i="14"/>
  <c r="C13297" i="14"/>
  <c r="C13296" i="14"/>
  <c r="C13295" i="14"/>
  <c r="C13294" i="14"/>
  <c r="C13293" i="14"/>
  <c r="C13292" i="14"/>
  <c r="C13291" i="14"/>
  <c r="C13290" i="14"/>
  <c r="C13289" i="14"/>
  <c r="C13288" i="14"/>
  <c r="C13287" i="14"/>
  <c r="C13286" i="14"/>
  <c r="C13285" i="14"/>
  <c r="C13284" i="14"/>
  <c r="C13283" i="14"/>
  <c r="C13282" i="14"/>
  <c r="C13281" i="14"/>
  <c r="C13280" i="14"/>
  <c r="C13279" i="14"/>
  <c r="C13278" i="14"/>
  <c r="C13277" i="14"/>
  <c r="C13276" i="14"/>
  <c r="C13275" i="14"/>
  <c r="C13274" i="14"/>
  <c r="C13273" i="14"/>
  <c r="C13272" i="14"/>
  <c r="C13271" i="14"/>
  <c r="C13270" i="14"/>
  <c r="C13269" i="14"/>
  <c r="C13268" i="14"/>
  <c r="C13267" i="14"/>
  <c r="C13266" i="14"/>
  <c r="C13265" i="14"/>
  <c r="C13264" i="14"/>
  <c r="C13263" i="14"/>
  <c r="C13262" i="14"/>
  <c r="C13261" i="14"/>
  <c r="C13260" i="14"/>
  <c r="C13259" i="14"/>
  <c r="C13258" i="14"/>
  <c r="C13257" i="14"/>
  <c r="C13256" i="14"/>
  <c r="C13255" i="14"/>
  <c r="C13254" i="14"/>
  <c r="C13253" i="14"/>
  <c r="C13252" i="14"/>
  <c r="C13251" i="14"/>
  <c r="C13250" i="14"/>
  <c r="C13249" i="14"/>
  <c r="C13248" i="14"/>
  <c r="C13247" i="14"/>
  <c r="C13246" i="14"/>
  <c r="C13245" i="14"/>
  <c r="C13244" i="14"/>
  <c r="C13243" i="14"/>
  <c r="C13242" i="14"/>
  <c r="C13241" i="14"/>
  <c r="C13240" i="14"/>
  <c r="C13239" i="14"/>
  <c r="C13238" i="14"/>
  <c r="C13237" i="14"/>
  <c r="C13236" i="14"/>
  <c r="C13235" i="14"/>
  <c r="C13234" i="14"/>
  <c r="C13233" i="14"/>
  <c r="C13232" i="14"/>
  <c r="C13231" i="14"/>
  <c r="C13230" i="14"/>
  <c r="C13229" i="14"/>
  <c r="C13228" i="14"/>
  <c r="C13227" i="14"/>
  <c r="C13226" i="14"/>
  <c r="C13225" i="14"/>
  <c r="C13224" i="14"/>
  <c r="C13223" i="14"/>
  <c r="C13222" i="14"/>
  <c r="C13221" i="14"/>
  <c r="C13220" i="14"/>
  <c r="C13219" i="14"/>
  <c r="C13218" i="14"/>
  <c r="C13217" i="14"/>
  <c r="C13216" i="14"/>
  <c r="C13215" i="14"/>
  <c r="C13214" i="14"/>
  <c r="C13213" i="14"/>
  <c r="C13212" i="14"/>
  <c r="C13211" i="14"/>
  <c r="C13210" i="14"/>
  <c r="C13209" i="14"/>
  <c r="C13208" i="14"/>
  <c r="C13207" i="14"/>
  <c r="C13206" i="14"/>
  <c r="C13205" i="14"/>
  <c r="C13204" i="14"/>
  <c r="C13203" i="14"/>
  <c r="C13202" i="14"/>
  <c r="C13201" i="14"/>
  <c r="C13200" i="14"/>
  <c r="C13199" i="14"/>
  <c r="C13198" i="14"/>
  <c r="C13197" i="14"/>
  <c r="C13196" i="14"/>
  <c r="C13195" i="14"/>
  <c r="C13194" i="14"/>
  <c r="C13193" i="14"/>
  <c r="C13192" i="14"/>
  <c r="C13191" i="14"/>
  <c r="C13190" i="14"/>
  <c r="C13189" i="14"/>
  <c r="C13188" i="14"/>
  <c r="C13187" i="14"/>
  <c r="C13186" i="14"/>
  <c r="C13185" i="14"/>
  <c r="C13184" i="14"/>
  <c r="C13183" i="14"/>
  <c r="C13182" i="14"/>
  <c r="C13181" i="14"/>
  <c r="C13180" i="14"/>
  <c r="C13179" i="14"/>
  <c r="C13178" i="14"/>
  <c r="C13177" i="14"/>
  <c r="C13176" i="14"/>
  <c r="C13175" i="14"/>
  <c r="C13174" i="14"/>
  <c r="C13173" i="14"/>
  <c r="C13172" i="14"/>
  <c r="C13171" i="14"/>
  <c r="C13170" i="14"/>
  <c r="C13169" i="14"/>
  <c r="C13168" i="14"/>
  <c r="C13167" i="14"/>
  <c r="C13166" i="14"/>
  <c r="C13165" i="14"/>
  <c r="C13164" i="14"/>
  <c r="C13163" i="14"/>
  <c r="C13162" i="14"/>
  <c r="C13161" i="14"/>
  <c r="C13160" i="14"/>
  <c r="C13159" i="14"/>
  <c r="C13158" i="14"/>
  <c r="C13157" i="14"/>
  <c r="C13156" i="14"/>
  <c r="C13155" i="14"/>
  <c r="C13154" i="14"/>
  <c r="C13153" i="14"/>
  <c r="C13152" i="14"/>
  <c r="C13151" i="14"/>
  <c r="C13150" i="14"/>
  <c r="C13149" i="14"/>
  <c r="C13148" i="14"/>
  <c r="C13147" i="14"/>
  <c r="C13146" i="14"/>
  <c r="C13145" i="14"/>
  <c r="C13144" i="14"/>
  <c r="C13143" i="14"/>
  <c r="C13142" i="14"/>
  <c r="C13141" i="14"/>
  <c r="C13140" i="14"/>
  <c r="C13139" i="14"/>
  <c r="C13138" i="14"/>
  <c r="C13137" i="14"/>
  <c r="C13136" i="14"/>
  <c r="C13135" i="14"/>
  <c r="C13134" i="14"/>
  <c r="C13133" i="14"/>
  <c r="C13132" i="14"/>
  <c r="C13131" i="14"/>
  <c r="C13130" i="14"/>
  <c r="C13129" i="14"/>
  <c r="C13128" i="14"/>
  <c r="C13127" i="14"/>
  <c r="C13126" i="14"/>
  <c r="C13125" i="14"/>
  <c r="C13124" i="14"/>
  <c r="C13123" i="14"/>
  <c r="C13122" i="14"/>
  <c r="C13121" i="14"/>
  <c r="C13120" i="14"/>
  <c r="C13119" i="14"/>
  <c r="C13118" i="14"/>
  <c r="C13117" i="14"/>
  <c r="C13116" i="14"/>
  <c r="C13115" i="14"/>
  <c r="C13114" i="14"/>
  <c r="C13113" i="14"/>
  <c r="C13112" i="14"/>
  <c r="C13111" i="14"/>
  <c r="C13110" i="14"/>
  <c r="C13109" i="14"/>
  <c r="C13108" i="14"/>
  <c r="C13107" i="14"/>
  <c r="C13106" i="14"/>
  <c r="C13105" i="14"/>
  <c r="C13104" i="14"/>
  <c r="C13103" i="14"/>
  <c r="C13102" i="14"/>
  <c r="C13101" i="14"/>
  <c r="C13100" i="14"/>
  <c r="C13099" i="14"/>
  <c r="C13098" i="14"/>
  <c r="C13097" i="14"/>
  <c r="C13096" i="14"/>
  <c r="C13095" i="14"/>
  <c r="C13094" i="14"/>
  <c r="C13093" i="14"/>
  <c r="C13092" i="14"/>
  <c r="C13091" i="14"/>
  <c r="C13090" i="14"/>
  <c r="C13089" i="14"/>
  <c r="C13088" i="14"/>
  <c r="C13087" i="14"/>
  <c r="C13086" i="14"/>
  <c r="C13085" i="14"/>
  <c r="C13084" i="14"/>
  <c r="C13083" i="14"/>
  <c r="C13082" i="14"/>
  <c r="C13081" i="14"/>
  <c r="C13080" i="14"/>
  <c r="C13079" i="14"/>
  <c r="C13078" i="14"/>
  <c r="C13077" i="14"/>
  <c r="C13076" i="14"/>
  <c r="C13075" i="14"/>
  <c r="C13074" i="14"/>
  <c r="C13073" i="14"/>
  <c r="C13072" i="14"/>
  <c r="C13071" i="14"/>
  <c r="C13070" i="14"/>
  <c r="C13069" i="14"/>
  <c r="C13068" i="14"/>
  <c r="C13067" i="14"/>
  <c r="C13066" i="14"/>
  <c r="C13065" i="14"/>
  <c r="C13064" i="14"/>
  <c r="C13063" i="14"/>
  <c r="C13062" i="14"/>
  <c r="C13061" i="14"/>
  <c r="C13060" i="14"/>
  <c r="C13059" i="14"/>
  <c r="C13058" i="14"/>
  <c r="C13057" i="14"/>
  <c r="C13056" i="14"/>
  <c r="C13055" i="14"/>
  <c r="C13054" i="14"/>
  <c r="C13053" i="14"/>
  <c r="C13052" i="14"/>
  <c r="C13051" i="14"/>
  <c r="C13050" i="14"/>
  <c r="C13049" i="14"/>
  <c r="C13048" i="14"/>
  <c r="C13047" i="14"/>
  <c r="C13046" i="14"/>
  <c r="C13045" i="14"/>
  <c r="C13044" i="14"/>
  <c r="C13043" i="14"/>
  <c r="C13042" i="14"/>
  <c r="C13041" i="14"/>
  <c r="C13040" i="14"/>
  <c r="C13039" i="14"/>
  <c r="C13038" i="14"/>
  <c r="C13037" i="14"/>
  <c r="C13036" i="14"/>
  <c r="C13035" i="14"/>
  <c r="C13034" i="14"/>
  <c r="C13033" i="14"/>
  <c r="C13032" i="14"/>
  <c r="C13031" i="14"/>
  <c r="C13030" i="14"/>
  <c r="C13029" i="14"/>
  <c r="C13028" i="14"/>
  <c r="C13027" i="14"/>
  <c r="C13026" i="14"/>
  <c r="C13025" i="14"/>
  <c r="C13024" i="14"/>
  <c r="C13023" i="14"/>
  <c r="C13022" i="14"/>
  <c r="C13021" i="14"/>
  <c r="C13020" i="14"/>
  <c r="C13019" i="14"/>
  <c r="C13018" i="14"/>
  <c r="C13017" i="14"/>
  <c r="C13016" i="14"/>
  <c r="C13015" i="14"/>
  <c r="C13014" i="14"/>
  <c r="C13013" i="14"/>
  <c r="C13012" i="14"/>
  <c r="C13011" i="14"/>
  <c r="C13010" i="14"/>
  <c r="C13009" i="14"/>
  <c r="C13008" i="14"/>
  <c r="C13007" i="14"/>
  <c r="C13006" i="14"/>
  <c r="C13005" i="14"/>
  <c r="C13004" i="14"/>
  <c r="C13003" i="14"/>
  <c r="C13002" i="14"/>
  <c r="C13001" i="14"/>
  <c r="C13000" i="14"/>
  <c r="C12999" i="14"/>
  <c r="C12998" i="14"/>
  <c r="C12997" i="14"/>
  <c r="C12996" i="14"/>
  <c r="C12995" i="14"/>
  <c r="C12994" i="14"/>
  <c r="C12993" i="14"/>
  <c r="C12992" i="14"/>
  <c r="C12991" i="14"/>
  <c r="C12990" i="14"/>
  <c r="C12989" i="14"/>
  <c r="C12988" i="14"/>
  <c r="C12987" i="14"/>
  <c r="C12986" i="14"/>
  <c r="C12985" i="14"/>
  <c r="C12984" i="14"/>
  <c r="C12983" i="14"/>
  <c r="C12982" i="14"/>
  <c r="C12981" i="14"/>
  <c r="C12980" i="14"/>
  <c r="C12979" i="14"/>
  <c r="C12978" i="14"/>
  <c r="C12977" i="14"/>
  <c r="C12976" i="14"/>
  <c r="C12975" i="14"/>
  <c r="C12974" i="14"/>
  <c r="C12973" i="14"/>
  <c r="C12972" i="14"/>
  <c r="C12971" i="14"/>
  <c r="C12970" i="14"/>
  <c r="C12969" i="14"/>
  <c r="C12968" i="14"/>
  <c r="C12967" i="14"/>
  <c r="C12966" i="14"/>
  <c r="C12965" i="14"/>
  <c r="C12964" i="14"/>
  <c r="C12963" i="14"/>
  <c r="C12962" i="14"/>
  <c r="C12961" i="14"/>
  <c r="C12960" i="14"/>
  <c r="C12959" i="14"/>
  <c r="C12958" i="14"/>
  <c r="C12957" i="14"/>
  <c r="C12956" i="14"/>
  <c r="C12955" i="14"/>
  <c r="C12954" i="14"/>
  <c r="C12953" i="14"/>
  <c r="C12952" i="14"/>
  <c r="C12951" i="14"/>
  <c r="C12950" i="14"/>
  <c r="C12949" i="14"/>
  <c r="C12948" i="14"/>
  <c r="C12947" i="14"/>
  <c r="C12946" i="14"/>
  <c r="C12945" i="14"/>
  <c r="C12944" i="14"/>
  <c r="C12943" i="14"/>
  <c r="C12942" i="14"/>
  <c r="C12941" i="14"/>
  <c r="C12940" i="14"/>
  <c r="C12939" i="14"/>
  <c r="C12938" i="14"/>
  <c r="C12937" i="14"/>
  <c r="C12936" i="14"/>
  <c r="C12935" i="14"/>
  <c r="C12934" i="14"/>
  <c r="C12933" i="14"/>
  <c r="C12932" i="14"/>
  <c r="C12931" i="14"/>
  <c r="C12930" i="14"/>
  <c r="C12929" i="14"/>
  <c r="C12928" i="14"/>
  <c r="C12927" i="14"/>
  <c r="C12926" i="14"/>
  <c r="C12925" i="14"/>
  <c r="C12924" i="14"/>
  <c r="C12923" i="14"/>
  <c r="C12922" i="14"/>
  <c r="C12921" i="14"/>
  <c r="C12920" i="14"/>
  <c r="C12919" i="14"/>
  <c r="C12918" i="14"/>
  <c r="C12917" i="14"/>
  <c r="C12916" i="14"/>
  <c r="C12915" i="14"/>
  <c r="C12914" i="14"/>
  <c r="C12913" i="14"/>
  <c r="C12912" i="14"/>
  <c r="C12911" i="14"/>
  <c r="C12910" i="14"/>
  <c r="C12909" i="14"/>
  <c r="C12908" i="14"/>
  <c r="C12907" i="14"/>
  <c r="C12906" i="14"/>
  <c r="C12905" i="14"/>
  <c r="C12904" i="14"/>
  <c r="C12903" i="14"/>
  <c r="C12902" i="14"/>
  <c r="C12901" i="14"/>
  <c r="C12900" i="14"/>
  <c r="C12899" i="14"/>
  <c r="C12898" i="14"/>
  <c r="C12897" i="14"/>
  <c r="C12896" i="14"/>
  <c r="C12895" i="14"/>
  <c r="C12894" i="14"/>
  <c r="C12893" i="14"/>
  <c r="C12892" i="14"/>
  <c r="C12891" i="14"/>
  <c r="C12890" i="14"/>
  <c r="C12889" i="14"/>
  <c r="C12888" i="14"/>
  <c r="C12887" i="14"/>
  <c r="C12886" i="14"/>
  <c r="C12885" i="14"/>
  <c r="C12884" i="14"/>
  <c r="C12883" i="14"/>
  <c r="C12882" i="14"/>
  <c r="C12881" i="14"/>
  <c r="C12880" i="14"/>
  <c r="C12879" i="14"/>
  <c r="C12878" i="14"/>
  <c r="C12877" i="14"/>
  <c r="C12876" i="14"/>
  <c r="C12875" i="14"/>
  <c r="C12874" i="14"/>
  <c r="C12873" i="14"/>
  <c r="C12872" i="14"/>
  <c r="C12871" i="14"/>
  <c r="C12870" i="14"/>
  <c r="C12869" i="14"/>
  <c r="C12868" i="14"/>
  <c r="C12867" i="14"/>
  <c r="C12866" i="14"/>
  <c r="C12865" i="14"/>
  <c r="C12864" i="14"/>
  <c r="C12863" i="14"/>
  <c r="C12862" i="14"/>
  <c r="C12861" i="14"/>
  <c r="C12860" i="14"/>
  <c r="C12859" i="14"/>
  <c r="C12858" i="14"/>
  <c r="C12857" i="14"/>
  <c r="C12856" i="14"/>
  <c r="C12855" i="14"/>
  <c r="C12854" i="14"/>
  <c r="C12853" i="14"/>
  <c r="C12852" i="14"/>
  <c r="C12851" i="14"/>
  <c r="C12850" i="14"/>
  <c r="C12849" i="14"/>
  <c r="C12848" i="14"/>
  <c r="C12847" i="14"/>
  <c r="C12846" i="14"/>
  <c r="C12845" i="14"/>
  <c r="C12844" i="14"/>
  <c r="C12843" i="14"/>
  <c r="C12842" i="14"/>
  <c r="C12841" i="14"/>
  <c r="C12840" i="14"/>
  <c r="C12839" i="14"/>
  <c r="C12838" i="14"/>
  <c r="C12837" i="14"/>
  <c r="C12836" i="14"/>
  <c r="C12835" i="14"/>
  <c r="C12834" i="14"/>
  <c r="C12833" i="14"/>
  <c r="C12832" i="14"/>
  <c r="C12831" i="14"/>
  <c r="C12830" i="14"/>
  <c r="C12829" i="14"/>
  <c r="C12828" i="14"/>
  <c r="C12827" i="14"/>
  <c r="C12826" i="14"/>
  <c r="C12825" i="14"/>
  <c r="C12824" i="14"/>
  <c r="C12823" i="14"/>
  <c r="C12822" i="14"/>
  <c r="C12821" i="14"/>
  <c r="C12820" i="14"/>
  <c r="C12819" i="14"/>
  <c r="C12818" i="14"/>
  <c r="C12817" i="14"/>
  <c r="C12816" i="14"/>
  <c r="C12815" i="14"/>
  <c r="C12814" i="14"/>
  <c r="C12813" i="14"/>
  <c r="C12812" i="14"/>
  <c r="C12811" i="14"/>
  <c r="C12810" i="14"/>
  <c r="C12809" i="14"/>
  <c r="C12808" i="14"/>
  <c r="C12807" i="14"/>
  <c r="C12806" i="14"/>
  <c r="C12805" i="14"/>
  <c r="C12804" i="14"/>
  <c r="C12803" i="14"/>
  <c r="C12802" i="14"/>
  <c r="C12801" i="14"/>
  <c r="C12800" i="14"/>
  <c r="C12799" i="14"/>
  <c r="C12798" i="14"/>
  <c r="C12797" i="14"/>
  <c r="C12796" i="14"/>
  <c r="C12795" i="14"/>
  <c r="C12794" i="14"/>
  <c r="C12793" i="14"/>
  <c r="C12792" i="14"/>
  <c r="C12791" i="14"/>
  <c r="C12790" i="14"/>
  <c r="C12789" i="14"/>
  <c r="C12788" i="14"/>
  <c r="C12787" i="14"/>
  <c r="C12786" i="14"/>
  <c r="C12785" i="14"/>
  <c r="C12784" i="14"/>
  <c r="C12783" i="14"/>
  <c r="C12782" i="14"/>
  <c r="C12781" i="14"/>
  <c r="C12780" i="14"/>
  <c r="C12779" i="14"/>
  <c r="C12778" i="14"/>
  <c r="C12777" i="14"/>
  <c r="C12776" i="14"/>
  <c r="C12775" i="14"/>
  <c r="C12774" i="14"/>
  <c r="C12773" i="14"/>
  <c r="C12772" i="14"/>
  <c r="C12771" i="14"/>
  <c r="C12770" i="14"/>
  <c r="C12769" i="14"/>
  <c r="C12768" i="14"/>
  <c r="C12767" i="14"/>
  <c r="C12766" i="14"/>
  <c r="C12765" i="14"/>
  <c r="C12764" i="14"/>
  <c r="C12763" i="14"/>
  <c r="C12762" i="14"/>
  <c r="C12761" i="14"/>
  <c r="C12760" i="14"/>
  <c r="C12759" i="14"/>
  <c r="C12758" i="14"/>
  <c r="C12757" i="14"/>
  <c r="C12756" i="14"/>
  <c r="C12755" i="14"/>
  <c r="C12754" i="14"/>
  <c r="C12753" i="14"/>
  <c r="C12752" i="14"/>
  <c r="C12751" i="14"/>
  <c r="C12750" i="14"/>
  <c r="C12749" i="14"/>
  <c r="C12748" i="14"/>
  <c r="C12747" i="14"/>
  <c r="C12746" i="14"/>
  <c r="C12745" i="14"/>
  <c r="C12744" i="14"/>
  <c r="C12743" i="14"/>
  <c r="C12742" i="14"/>
  <c r="C12741" i="14"/>
  <c r="C12740" i="14"/>
  <c r="C12739" i="14"/>
  <c r="C12738" i="14"/>
  <c r="C12737" i="14"/>
  <c r="C12736" i="14"/>
  <c r="C12735" i="14"/>
  <c r="C12734" i="14"/>
  <c r="C12733" i="14"/>
  <c r="C12732" i="14"/>
  <c r="C12731" i="14"/>
  <c r="C12730" i="14"/>
  <c r="C12729" i="14"/>
  <c r="C12728" i="14"/>
  <c r="C12727" i="14"/>
  <c r="C12726" i="14"/>
  <c r="C12725" i="14"/>
  <c r="C12724" i="14"/>
  <c r="C12723" i="14"/>
  <c r="C12722" i="14"/>
  <c r="C12721" i="14"/>
  <c r="C12720" i="14"/>
  <c r="C12719" i="14"/>
  <c r="C12718" i="14"/>
  <c r="C12717" i="14"/>
  <c r="C12716" i="14"/>
  <c r="C12715" i="14"/>
  <c r="C12714" i="14"/>
  <c r="C12713" i="14"/>
  <c r="C12712" i="14"/>
  <c r="C12711" i="14"/>
  <c r="C12710" i="14"/>
  <c r="C12709" i="14"/>
  <c r="C12708" i="14"/>
  <c r="C12707" i="14"/>
  <c r="C12706" i="14"/>
  <c r="C12705" i="14"/>
  <c r="C12704" i="14"/>
  <c r="C12703" i="14"/>
  <c r="C12702" i="14"/>
  <c r="C12701" i="14"/>
  <c r="C12700" i="14"/>
  <c r="C12699" i="14"/>
  <c r="C12698" i="14"/>
  <c r="C12697" i="14"/>
  <c r="C12696" i="14"/>
  <c r="C12695" i="14"/>
  <c r="C12694" i="14"/>
  <c r="C12693" i="14"/>
  <c r="C12692" i="14"/>
  <c r="C12691" i="14"/>
  <c r="C12690" i="14"/>
  <c r="C12689" i="14"/>
  <c r="C12688" i="14"/>
  <c r="C12687" i="14"/>
  <c r="C12686" i="14"/>
  <c r="C12685" i="14"/>
  <c r="C12684" i="14"/>
  <c r="C12683" i="14"/>
  <c r="C12682" i="14"/>
  <c r="C12681" i="14"/>
  <c r="C12680" i="14"/>
  <c r="C12679" i="14"/>
  <c r="C12678" i="14"/>
  <c r="C12677" i="14"/>
  <c r="C12676" i="14"/>
  <c r="C12675" i="14"/>
  <c r="C12674" i="14"/>
  <c r="C12673" i="14"/>
  <c r="C12672" i="14"/>
  <c r="C12671" i="14"/>
  <c r="C12670" i="14"/>
  <c r="C12669" i="14"/>
  <c r="C12668" i="14"/>
  <c r="C12667" i="14"/>
  <c r="C12666" i="14"/>
  <c r="C12665" i="14"/>
  <c r="C12664" i="14"/>
  <c r="C12663" i="14"/>
  <c r="C12662" i="14"/>
  <c r="C12661" i="14"/>
  <c r="C12660" i="14"/>
  <c r="C12659" i="14"/>
  <c r="C12658" i="14"/>
  <c r="C12657" i="14"/>
  <c r="C12656" i="14"/>
  <c r="C12655" i="14"/>
  <c r="C12654" i="14"/>
  <c r="C12653" i="14"/>
  <c r="C12652" i="14"/>
  <c r="C12651" i="14"/>
  <c r="C12650" i="14"/>
  <c r="C12649" i="14"/>
  <c r="C12648" i="14"/>
  <c r="C12647" i="14"/>
  <c r="C12646" i="14"/>
  <c r="C12645" i="14"/>
  <c r="C12644" i="14"/>
  <c r="C12643" i="14"/>
  <c r="C12642" i="14"/>
  <c r="C12641" i="14"/>
  <c r="C12640" i="14"/>
  <c r="C12639" i="14"/>
  <c r="C12638" i="14"/>
  <c r="C12637" i="14"/>
  <c r="C12636" i="14"/>
  <c r="C12635" i="14"/>
  <c r="C12634" i="14"/>
  <c r="C12633" i="14"/>
  <c r="C12632" i="14"/>
  <c r="C12631" i="14"/>
  <c r="C12630" i="14"/>
  <c r="C12629" i="14"/>
  <c r="C12628" i="14"/>
  <c r="C12627" i="14"/>
  <c r="C12626" i="14"/>
  <c r="C12625" i="14"/>
  <c r="C12624" i="14"/>
  <c r="C12623" i="14"/>
  <c r="C12622" i="14"/>
  <c r="C12621" i="14"/>
  <c r="C12620" i="14"/>
  <c r="C12619" i="14"/>
  <c r="C12618" i="14"/>
  <c r="C12617" i="14"/>
  <c r="C12616" i="14"/>
  <c r="C12615" i="14"/>
  <c r="C12614" i="14"/>
  <c r="C12613" i="14"/>
  <c r="C12612" i="14"/>
  <c r="C12611" i="14"/>
  <c r="C12610" i="14"/>
  <c r="C12609" i="14"/>
  <c r="C12608" i="14"/>
  <c r="C12607" i="14"/>
  <c r="C12606" i="14"/>
  <c r="C12605" i="14"/>
  <c r="C12604" i="14"/>
  <c r="C12603" i="14"/>
  <c r="C12602" i="14"/>
  <c r="C12601" i="14"/>
  <c r="C12600" i="14"/>
  <c r="C12599" i="14"/>
  <c r="C12598" i="14"/>
  <c r="C12597" i="14"/>
  <c r="C12596" i="14"/>
  <c r="C12595" i="14"/>
  <c r="C12594" i="14"/>
  <c r="C12593" i="14"/>
  <c r="C12592" i="14"/>
  <c r="C12591" i="14"/>
  <c r="C12590" i="14"/>
  <c r="C12589" i="14"/>
  <c r="C12588" i="14"/>
  <c r="C12587" i="14"/>
  <c r="C12586" i="14"/>
  <c r="C12585" i="14"/>
  <c r="C12584" i="14"/>
  <c r="C12583" i="14"/>
  <c r="C12582" i="14"/>
  <c r="C12581" i="14"/>
  <c r="C12580" i="14"/>
  <c r="C12579" i="14"/>
  <c r="C12578" i="14"/>
  <c r="C12577" i="14"/>
  <c r="C12576" i="14"/>
  <c r="C12575" i="14"/>
  <c r="C12574" i="14"/>
  <c r="C12573" i="14"/>
  <c r="C12572" i="14"/>
  <c r="C12571" i="14"/>
  <c r="C12570" i="14"/>
  <c r="C12569" i="14"/>
  <c r="C12568" i="14"/>
  <c r="C12567" i="14"/>
  <c r="C12566" i="14"/>
  <c r="C12565" i="14"/>
  <c r="C12564" i="14"/>
  <c r="C12563" i="14"/>
  <c r="C12562" i="14"/>
  <c r="C12561" i="14"/>
  <c r="C12560" i="14"/>
  <c r="C12559" i="14"/>
  <c r="C12558" i="14"/>
  <c r="C12557" i="14"/>
  <c r="C12556" i="14"/>
  <c r="C12555" i="14"/>
  <c r="C12554" i="14"/>
  <c r="C12553" i="14"/>
  <c r="C12552" i="14"/>
  <c r="C12551" i="14"/>
  <c r="C12550" i="14"/>
  <c r="C12549" i="14"/>
  <c r="C12548" i="14"/>
  <c r="C12547" i="14"/>
  <c r="C12546" i="14"/>
  <c r="C12545" i="14"/>
  <c r="C12544" i="14"/>
  <c r="C12543" i="14"/>
  <c r="C12542" i="14"/>
  <c r="C12541" i="14"/>
  <c r="C12540" i="14"/>
  <c r="C12539" i="14"/>
  <c r="C12538" i="14"/>
  <c r="C12537" i="14"/>
  <c r="C12536" i="14"/>
  <c r="C12535" i="14"/>
  <c r="C12534" i="14"/>
  <c r="C12533" i="14"/>
  <c r="C12532" i="14"/>
  <c r="C12531" i="14"/>
  <c r="C12530" i="14"/>
  <c r="C12529" i="14"/>
  <c r="C12528" i="14"/>
  <c r="C12527" i="14"/>
  <c r="C12526" i="14"/>
  <c r="C12525" i="14"/>
  <c r="C12524" i="14"/>
  <c r="C12523" i="14"/>
  <c r="C12522" i="14"/>
  <c r="C12521" i="14"/>
  <c r="C12520" i="14"/>
  <c r="C12519" i="14"/>
  <c r="C12518" i="14"/>
  <c r="C12517" i="14"/>
  <c r="C12516" i="14"/>
  <c r="C12515" i="14"/>
  <c r="C12514" i="14"/>
  <c r="C12513" i="14"/>
  <c r="C12512" i="14"/>
  <c r="C12511" i="14"/>
  <c r="C12510" i="14"/>
  <c r="C12509" i="14"/>
  <c r="C12508" i="14"/>
  <c r="C12507" i="14"/>
  <c r="C12506" i="14"/>
  <c r="C12505" i="14"/>
  <c r="C12504" i="14"/>
  <c r="C12503" i="14"/>
  <c r="C12502" i="14"/>
  <c r="C12501" i="14"/>
  <c r="C12500" i="14"/>
  <c r="C12499" i="14"/>
  <c r="C12498" i="14"/>
  <c r="C12497" i="14"/>
  <c r="C12496" i="14"/>
  <c r="C12495" i="14"/>
  <c r="C12494" i="14"/>
  <c r="C12493" i="14"/>
  <c r="C12492" i="14"/>
  <c r="C12491" i="14"/>
  <c r="C12490" i="14"/>
  <c r="C12489" i="14"/>
  <c r="C12488" i="14"/>
  <c r="C12487" i="14"/>
  <c r="C12486" i="14"/>
  <c r="C12485" i="14"/>
  <c r="C12484" i="14"/>
  <c r="C12483" i="14"/>
  <c r="C12482" i="14"/>
  <c r="C12481" i="14"/>
  <c r="C12480" i="14"/>
  <c r="C12479" i="14"/>
  <c r="C12478" i="14"/>
  <c r="C12477" i="14"/>
  <c r="C12476" i="14"/>
  <c r="C12475" i="14"/>
  <c r="C12474" i="14"/>
  <c r="C12473" i="14"/>
  <c r="C12472" i="14"/>
  <c r="C12471" i="14"/>
  <c r="C12470" i="14"/>
  <c r="C12469" i="14"/>
  <c r="C12468" i="14"/>
  <c r="C12467" i="14"/>
  <c r="C12466" i="14"/>
  <c r="C12465" i="14"/>
  <c r="C12464" i="14"/>
  <c r="C12463" i="14"/>
  <c r="C12462" i="14"/>
  <c r="C12461" i="14"/>
  <c r="C12460" i="14"/>
  <c r="C12459" i="14"/>
  <c r="C12458" i="14"/>
  <c r="C12457" i="14"/>
  <c r="C12456" i="14"/>
  <c r="C12455" i="14"/>
  <c r="C12454" i="14"/>
  <c r="C12453" i="14"/>
  <c r="C12452" i="14"/>
  <c r="C12451" i="14"/>
  <c r="C12450" i="14"/>
  <c r="C12449" i="14"/>
  <c r="C12448" i="14"/>
  <c r="C12447" i="14"/>
  <c r="C12446" i="14"/>
  <c r="C12445" i="14"/>
  <c r="C12444" i="14"/>
  <c r="C12443" i="14"/>
  <c r="C12442" i="14"/>
  <c r="C12441" i="14"/>
  <c r="C12440" i="14"/>
  <c r="C12439" i="14"/>
  <c r="C12438" i="14"/>
  <c r="C12437" i="14"/>
  <c r="C12436" i="14"/>
  <c r="C12435" i="14"/>
  <c r="C12434" i="14"/>
  <c r="C12433" i="14"/>
  <c r="C12432" i="14"/>
  <c r="C12431" i="14"/>
  <c r="C12430" i="14"/>
  <c r="C12429" i="14"/>
  <c r="C12428" i="14"/>
  <c r="C12427" i="14"/>
  <c r="C12426" i="14"/>
  <c r="C12425" i="14"/>
  <c r="C12424" i="14"/>
  <c r="C12423" i="14"/>
  <c r="C12422" i="14"/>
  <c r="C12421" i="14"/>
  <c r="C12420" i="14"/>
  <c r="C12419" i="14"/>
  <c r="C12418" i="14"/>
  <c r="C12417" i="14"/>
  <c r="C12416" i="14"/>
  <c r="C12415" i="14"/>
  <c r="C12414" i="14"/>
  <c r="C12413" i="14"/>
  <c r="C12412" i="14"/>
  <c r="C12411" i="14"/>
  <c r="C12410" i="14"/>
  <c r="C12409" i="14"/>
  <c r="C12408" i="14"/>
  <c r="C12407" i="14"/>
  <c r="C12406" i="14"/>
  <c r="C12405" i="14"/>
  <c r="C12404" i="14"/>
  <c r="C12403" i="14"/>
  <c r="C12402" i="14"/>
  <c r="C12401" i="14"/>
  <c r="C12400" i="14"/>
  <c r="C12399" i="14"/>
  <c r="C12398" i="14"/>
  <c r="C12397" i="14"/>
  <c r="C12396" i="14"/>
  <c r="C12395" i="14"/>
  <c r="C12394" i="14"/>
  <c r="C12393" i="14"/>
  <c r="C12392" i="14"/>
  <c r="C12391" i="14"/>
  <c r="C12390" i="14"/>
  <c r="C12389" i="14"/>
  <c r="C12388" i="14"/>
  <c r="C12387" i="14"/>
  <c r="C12386" i="14"/>
  <c r="C12385" i="14"/>
  <c r="C12384" i="14"/>
  <c r="C12383" i="14"/>
  <c r="C12382" i="14"/>
  <c r="C12381" i="14"/>
  <c r="C12380" i="14"/>
  <c r="C12379" i="14"/>
  <c r="C12378" i="14"/>
  <c r="C12377" i="14"/>
  <c r="C12376" i="14"/>
  <c r="C12375" i="14"/>
  <c r="C12374" i="14"/>
  <c r="C12373" i="14"/>
  <c r="C12372" i="14"/>
  <c r="C12371" i="14"/>
  <c r="C12370" i="14"/>
  <c r="C12369" i="14"/>
  <c r="C12368" i="14"/>
  <c r="C12367" i="14"/>
  <c r="C12366" i="14"/>
  <c r="C12365" i="14"/>
  <c r="C12364" i="14"/>
  <c r="C12363" i="14"/>
  <c r="C12362" i="14"/>
  <c r="C12361" i="14"/>
  <c r="C12360" i="14"/>
  <c r="C12359" i="14"/>
  <c r="C12358" i="14"/>
  <c r="C12357" i="14"/>
  <c r="C12356" i="14"/>
  <c r="C12355" i="14"/>
  <c r="C12354" i="14"/>
  <c r="C12353" i="14"/>
  <c r="C12352" i="14"/>
  <c r="C12351" i="14"/>
  <c r="C12350" i="14"/>
  <c r="C12349" i="14"/>
  <c r="C12348" i="14"/>
  <c r="C12347" i="14"/>
  <c r="C12346" i="14"/>
  <c r="C12345" i="14"/>
  <c r="C12344" i="14"/>
  <c r="C12343" i="14"/>
  <c r="C12342" i="14"/>
  <c r="C12341" i="14"/>
  <c r="C12340" i="14"/>
  <c r="C12339" i="14"/>
  <c r="C12338" i="14"/>
  <c r="C12337" i="14"/>
  <c r="C12336" i="14"/>
  <c r="C12335" i="14"/>
  <c r="C12334" i="14"/>
  <c r="C12333" i="14"/>
  <c r="C12332" i="14"/>
  <c r="C12331" i="14"/>
  <c r="C12330" i="14"/>
  <c r="C12329" i="14"/>
  <c r="C12328" i="14"/>
  <c r="C12327" i="14"/>
  <c r="C12326" i="14"/>
  <c r="C12325" i="14"/>
  <c r="C12324" i="14"/>
  <c r="C12323" i="14"/>
  <c r="C12322" i="14"/>
  <c r="C12321" i="14"/>
  <c r="C12320" i="14"/>
  <c r="C12319" i="14"/>
  <c r="C12318" i="14"/>
  <c r="C12317" i="14"/>
  <c r="C12316" i="14"/>
  <c r="C12315" i="14"/>
  <c r="C12314" i="14"/>
  <c r="C12313" i="14"/>
  <c r="C12312" i="14"/>
  <c r="C12311" i="14"/>
  <c r="C12310" i="14"/>
  <c r="C12309" i="14"/>
  <c r="C12308" i="14"/>
  <c r="C12307" i="14"/>
  <c r="C12306" i="14"/>
  <c r="C12305" i="14"/>
  <c r="C12304" i="14"/>
  <c r="C12303" i="14"/>
  <c r="C12302" i="14"/>
  <c r="C12301" i="14"/>
  <c r="C12300" i="14"/>
  <c r="C12299" i="14"/>
  <c r="C12298" i="14"/>
  <c r="C12297" i="14"/>
  <c r="C12296" i="14"/>
  <c r="C12295" i="14"/>
  <c r="C12294" i="14"/>
  <c r="C12293" i="14"/>
  <c r="C12292" i="14"/>
  <c r="C12291" i="14"/>
  <c r="C12290" i="14"/>
  <c r="C12289" i="14"/>
  <c r="C12288" i="14"/>
  <c r="C12287" i="14"/>
  <c r="C12286" i="14"/>
  <c r="C12285" i="14"/>
  <c r="C12284" i="14"/>
  <c r="C12283" i="14"/>
  <c r="C12282" i="14"/>
  <c r="C12281" i="14"/>
  <c r="C12280" i="14"/>
  <c r="C12279" i="14"/>
  <c r="C12278" i="14"/>
  <c r="C12277" i="14"/>
  <c r="C12276" i="14"/>
  <c r="C12275" i="14"/>
  <c r="C12274" i="14"/>
  <c r="C12273" i="14"/>
  <c r="C12272" i="14"/>
  <c r="C12271" i="14"/>
  <c r="C12270" i="14"/>
  <c r="C12269" i="14"/>
  <c r="C12268" i="14"/>
  <c r="C12267" i="14"/>
  <c r="C12266" i="14"/>
  <c r="C12265" i="14"/>
  <c r="C12264" i="14"/>
  <c r="C12263" i="14"/>
  <c r="C12262" i="14"/>
  <c r="C12261" i="14"/>
  <c r="C12260" i="14"/>
  <c r="C12259" i="14"/>
  <c r="C12258" i="14"/>
  <c r="C12257" i="14"/>
  <c r="C12256" i="14"/>
  <c r="C12255" i="14"/>
  <c r="C12254" i="14"/>
  <c r="C12253" i="14"/>
  <c r="C12252" i="14"/>
  <c r="C12251" i="14"/>
  <c r="C12250" i="14"/>
  <c r="C12249" i="14"/>
  <c r="C12248" i="14"/>
  <c r="C12247" i="14"/>
  <c r="C12246" i="14"/>
  <c r="C12245" i="14"/>
  <c r="C12244" i="14"/>
  <c r="C12243" i="14"/>
  <c r="C12242" i="14"/>
  <c r="C12241" i="14"/>
  <c r="C12240" i="14"/>
  <c r="C12239" i="14"/>
  <c r="C12238" i="14"/>
  <c r="C12237" i="14"/>
  <c r="C12236" i="14"/>
  <c r="C12235" i="14"/>
  <c r="C12234" i="14"/>
  <c r="C12233" i="14"/>
  <c r="C12232" i="14"/>
  <c r="C12231" i="14"/>
  <c r="C12230" i="14"/>
  <c r="C12229" i="14"/>
  <c r="C12228" i="14"/>
  <c r="C12227" i="14"/>
  <c r="C12226" i="14"/>
  <c r="C12225" i="14"/>
  <c r="C12224" i="14"/>
  <c r="C12223" i="14"/>
  <c r="C12222" i="14"/>
  <c r="C12221" i="14"/>
  <c r="C12220" i="14"/>
  <c r="C12219" i="14"/>
  <c r="C12218" i="14"/>
  <c r="C12217" i="14"/>
  <c r="C12216" i="14"/>
  <c r="C12215" i="14"/>
  <c r="C12214" i="14"/>
  <c r="C12213" i="14"/>
  <c r="C12212" i="14"/>
  <c r="C12211" i="14"/>
  <c r="C12210" i="14"/>
  <c r="C12209" i="14"/>
  <c r="C12208" i="14"/>
  <c r="C12207" i="14"/>
  <c r="C12206" i="14"/>
  <c r="C12205" i="14"/>
  <c r="C12204" i="14"/>
  <c r="C12203" i="14"/>
  <c r="C12202" i="14"/>
  <c r="C12201" i="14"/>
  <c r="C12200" i="14"/>
  <c r="C12199" i="14"/>
  <c r="C12198" i="14"/>
  <c r="C12197" i="14"/>
  <c r="C12196" i="14"/>
  <c r="C12195" i="14"/>
  <c r="C12194" i="14"/>
  <c r="C12193" i="14"/>
  <c r="C12192" i="14"/>
  <c r="C12191" i="14"/>
  <c r="C12190" i="14"/>
  <c r="C12189" i="14"/>
  <c r="C12188" i="14"/>
  <c r="C12187" i="14"/>
  <c r="C12186" i="14"/>
  <c r="C12185" i="14"/>
  <c r="C12184" i="14"/>
  <c r="C12183" i="14"/>
  <c r="C12182" i="14"/>
  <c r="C12181" i="14"/>
  <c r="C12180" i="14"/>
  <c r="C12179" i="14"/>
  <c r="C12178" i="14"/>
  <c r="C12177" i="14"/>
  <c r="C12176" i="14"/>
  <c r="C12175" i="14"/>
  <c r="C12174" i="14"/>
  <c r="C12173" i="14"/>
  <c r="C12172" i="14"/>
  <c r="C12171" i="14"/>
  <c r="C12170" i="14"/>
  <c r="C12169" i="14"/>
  <c r="C12168" i="14"/>
  <c r="C12167" i="14"/>
  <c r="C12166" i="14"/>
  <c r="C12165" i="14"/>
  <c r="C12164" i="14"/>
  <c r="C12163" i="14"/>
  <c r="C12162" i="14"/>
  <c r="C12161" i="14"/>
  <c r="C12160" i="14"/>
  <c r="C12159" i="14"/>
  <c r="C12158" i="14"/>
  <c r="C12157" i="14"/>
  <c r="C12156" i="14"/>
  <c r="C12155" i="14"/>
  <c r="C12154" i="14"/>
  <c r="C12153" i="14"/>
  <c r="C12152" i="14"/>
  <c r="C12151" i="14"/>
  <c r="C12150" i="14"/>
  <c r="C12149" i="14"/>
  <c r="C12148" i="14"/>
  <c r="C12147" i="14"/>
  <c r="C12146" i="14"/>
  <c r="C12145" i="14"/>
  <c r="C12144" i="14"/>
  <c r="C12143" i="14"/>
  <c r="C12142" i="14"/>
  <c r="C12141" i="14"/>
  <c r="C12140" i="14"/>
  <c r="C12139" i="14"/>
  <c r="C12138" i="14"/>
  <c r="C12137" i="14"/>
  <c r="C12136" i="14"/>
  <c r="C12135" i="14"/>
  <c r="C12134" i="14"/>
  <c r="C12133" i="14"/>
  <c r="C12132" i="14"/>
  <c r="C12131" i="14"/>
  <c r="C12130" i="14"/>
  <c r="C12129" i="14"/>
  <c r="C12128" i="14"/>
  <c r="C12127" i="14"/>
  <c r="C12126" i="14"/>
  <c r="C12125" i="14"/>
  <c r="C12124" i="14"/>
  <c r="C12123" i="14"/>
  <c r="C12122" i="14"/>
  <c r="C12121" i="14"/>
  <c r="C12120" i="14"/>
  <c r="C12119" i="14"/>
  <c r="C12118" i="14"/>
  <c r="C12117" i="14"/>
  <c r="C12116" i="14"/>
  <c r="C12115" i="14"/>
  <c r="C12114" i="14"/>
  <c r="C12113" i="14"/>
  <c r="C12112" i="14"/>
  <c r="C12111" i="14"/>
  <c r="C12110" i="14"/>
  <c r="C12109" i="14"/>
  <c r="C12108" i="14"/>
  <c r="C12107" i="14"/>
  <c r="C12106" i="14"/>
  <c r="C12105" i="14"/>
  <c r="C12104" i="14"/>
  <c r="C12103" i="14"/>
  <c r="C12102" i="14"/>
  <c r="C12101" i="14"/>
  <c r="C12100" i="14"/>
  <c r="C12099" i="14"/>
  <c r="C12098" i="14"/>
  <c r="C12097" i="14"/>
  <c r="C12096" i="14"/>
  <c r="C12095" i="14"/>
  <c r="C12094" i="14"/>
  <c r="C12093" i="14"/>
  <c r="C12092" i="14"/>
  <c r="C12091" i="14"/>
  <c r="C12090" i="14"/>
  <c r="C12089" i="14"/>
  <c r="C12088" i="14"/>
  <c r="C12087" i="14"/>
  <c r="C12086" i="14"/>
  <c r="C12085" i="14"/>
  <c r="C12084" i="14"/>
  <c r="C12083" i="14"/>
  <c r="C12082" i="14"/>
  <c r="C12081" i="14"/>
  <c r="C12080" i="14"/>
  <c r="C12079" i="14"/>
  <c r="C12078" i="14"/>
  <c r="C12077" i="14"/>
  <c r="C12076" i="14"/>
  <c r="C12075" i="14"/>
  <c r="C12074" i="14"/>
  <c r="C12073" i="14"/>
  <c r="C12072" i="14"/>
  <c r="C12071" i="14"/>
  <c r="C12070" i="14"/>
  <c r="C12069" i="14"/>
  <c r="C12068" i="14"/>
  <c r="C12067" i="14"/>
  <c r="C12066" i="14"/>
  <c r="C12065" i="14"/>
  <c r="C12064" i="14"/>
  <c r="C12063" i="14"/>
  <c r="C12062" i="14"/>
  <c r="C12061" i="14"/>
  <c r="C12060" i="14"/>
  <c r="C12059" i="14"/>
  <c r="C12058" i="14"/>
  <c r="C12057" i="14"/>
  <c r="C12056" i="14"/>
  <c r="C12055" i="14"/>
  <c r="C12054" i="14"/>
  <c r="C12053" i="14"/>
  <c r="C12052" i="14"/>
  <c r="C12051" i="14"/>
  <c r="C12050" i="14"/>
  <c r="C12049" i="14"/>
  <c r="C12048" i="14"/>
  <c r="C12047" i="14"/>
  <c r="C12046" i="14"/>
  <c r="C12045" i="14"/>
  <c r="C12044" i="14"/>
  <c r="C12043" i="14"/>
  <c r="C12042" i="14"/>
  <c r="C12041" i="14"/>
  <c r="C12040" i="14"/>
  <c r="C12039" i="14"/>
  <c r="C12038" i="14"/>
  <c r="C12037" i="14"/>
  <c r="C12036" i="14"/>
  <c r="C12035" i="14"/>
  <c r="C12034" i="14"/>
  <c r="C12033" i="14"/>
  <c r="C12032" i="14"/>
  <c r="C12031" i="14"/>
  <c r="C12030" i="14"/>
  <c r="C12029" i="14"/>
  <c r="C12028" i="14"/>
  <c r="C12027" i="14"/>
  <c r="C12026" i="14"/>
  <c r="C12025" i="14"/>
  <c r="C12024" i="14"/>
  <c r="C12023" i="14"/>
  <c r="C12022" i="14"/>
  <c r="C12021" i="14"/>
  <c r="C12020" i="14"/>
  <c r="C12019" i="14"/>
  <c r="C12018" i="14"/>
  <c r="C12017" i="14"/>
  <c r="C12016" i="14"/>
  <c r="C12015" i="14"/>
  <c r="C12014" i="14"/>
  <c r="C12013" i="14"/>
  <c r="C12012" i="14"/>
  <c r="C12011" i="14"/>
  <c r="C12010" i="14"/>
  <c r="C12009" i="14"/>
  <c r="C12008" i="14"/>
  <c r="C12007" i="14"/>
  <c r="C12006" i="14"/>
  <c r="C12005" i="14"/>
  <c r="C12004" i="14"/>
  <c r="C12003" i="14"/>
  <c r="C12002" i="14"/>
  <c r="C12001" i="14"/>
  <c r="C12000" i="14"/>
  <c r="C11999" i="14"/>
  <c r="C11998" i="14"/>
  <c r="C11997" i="14"/>
  <c r="C11996" i="14"/>
  <c r="C11995" i="14"/>
  <c r="C11994" i="14"/>
  <c r="C11993" i="14"/>
  <c r="C11992" i="14"/>
  <c r="C11991" i="14"/>
  <c r="C11990" i="14"/>
  <c r="C11989" i="14"/>
  <c r="C11988" i="14"/>
  <c r="C11987" i="14"/>
  <c r="C11986" i="14"/>
  <c r="C11985" i="14"/>
  <c r="C11984" i="14"/>
  <c r="C11983" i="14"/>
  <c r="C11982" i="14"/>
  <c r="C11981" i="14"/>
  <c r="C11980" i="14"/>
  <c r="C11979" i="14"/>
  <c r="C11978" i="14"/>
  <c r="C11977" i="14"/>
  <c r="C11976" i="14"/>
  <c r="C11975" i="14"/>
  <c r="C11974" i="14"/>
  <c r="C11973" i="14"/>
  <c r="C11972" i="14"/>
  <c r="C11971" i="14"/>
  <c r="C11970" i="14"/>
  <c r="C11969" i="14"/>
  <c r="C11968" i="14"/>
  <c r="C11967" i="14"/>
  <c r="C11966" i="14"/>
  <c r="C11965" i="14"/>
  <c r="C11964" i="14"/>
  <c r="C11963" i="14"/>
  <c r="C11962" i="14"/>
  <c r="C11961" i="14"/>
  <c r="C11960" i="14"/>
  <c r="C11959" i="14"/>
  <c r="C11958" i="14"/>
  <c r="C11957" i="14"/>
  <c r="C11956" i="14"/>
  <c r="C11955" i="14"/>
  <c r="C11954" i="14"/>
  <c r="C11953" i="14"/>
  <c r="C11952" i="14"/>
  <c r="C11951" i="14"/>
  <c r="C11950" i="14"/>
  <c r="C11949" i="14"/>
  <c r="C11948" i="14"/>
  <c r="C11947" i="14"/>
  <c r="C11946" i="14"/>
  <c r="C11945" i="14"/>
  <c r="C11944" i="14"/>
  <c r="C11943" i="14"/>
  <c r="C11942" i="14"/>
  <c r="C11941" i="14"/>
  <c r="C11940" i="14"/>
  <c r="C11939" i="14"/>
  <c r="C11938" i="14"/>
  <c r="C11937" i="14"/>
  <c r="C11936" i="14"/>
  <c r="C11935" i="14"/>
  <c r="C11934" i="14"/>
  <c r="C11933" i="14"/>
  <c r="C11932" i="14"/>
  <c r="C11931" i="14"/>
  <c r="C11930" i="14"/>
  <c r="C11929" i="14"/>
  <c r="C11928" i="14"/>
  <c r="C11927" i="14"/>
  <c r="C11926" i="14"/>
  <c r="C11925" i="14"/>
  <c r="C11924" i="14"/>
  <c r="C11923" i="14"/>
  <c r="C11922" i="14"/>
  <c r="C11921" i="14"/>
  <c r="C11920" i="14"/>
  <c r="C11919" i="14"/>
  <c r="C11918" i="14"/>
  <c r="C11917" i="14"/>
  <c r="C11916" i="14"/>
  <c r="C11915" i="14"/>
  <c r="C11914" i="14"/>
  <c r="C11913" i="14"/>
  <c r="C11912" i="14"/>
  <c r="C11911" i="14"/>
  <c r="C11910" i="14"/>
  <c r="C11909" i="14"/>
  <c r="C11908" i="14"/>
  <c r="C11907" i="14"/>
  <c r="C11906" i="14"/>
  <c r="C11905" i="14"/>
  <c r="C11904" i="14"/>
  <c r="C11903" i="14"/>
  <c r="C11902" i="14"/>
  <c r="C11901" i="14"/>
  <c r="C11900" i="14"/>
  <c r="C11899" i="14"/>
  <c r="C11898" i="14"/>
  <c r="C11897" i="14"/>
  <c r="C11896" i="14"/>
  <c r="C11895" i="14"/>
  <c r="C11894" i="14"/>
  <c r="C11893" i="14"/>
  <c r="C11892" i="14"/>
  <c r="C11891" i="14"/>
  <c r="C11890" i="14"/>
  <c r="C11889" i="14"/>
  <c r="C11888" i="14"/>
  <c r="C11887" i="14"/>
  <c r="C11886" i="14"/>
  <c r="C11885" i="14"/>
  <c r="C11884" i="14"/>
  <c r="C11883" i="14"/>
  <c r="C11882" i="14"/>
  <c r="C11881" i="14"/>
  <c r="C11880" i="14"/>
  <c r="C11879" i="14"/>
  <c r="C11878" i="14"/>
  <c r="C11877" i="14"/>
  <c r="C11876" i="14"/>
  <c r="C11875" i="14"/>
  <c r="C11874" i="14"/>
  <c r="C11873" i="14"/>
  <c r="C11872" i="14"/>
  <c r="C11871" i="14"/>
  <c r="C11870" i="14"/>
  <c r="C11869" i="14"/>
  <c r="C11868" i="14"/>
  <c r="C11867" i="14"/>
  <c r="C11866" i="14"/>
  <c r="C11865" i="14"/>
  <c r="C11864" i="14"/>
  <c r="C11863" i="14"/>
  <c r="C11862" i="14"/>
  <c r="C11861" i="14"/>
  <c r="C11860" i="14"/>
  <c r="C11859" i="14"/>
  <c r="C11858" i="14"/>
  <c r="C11857" i="14"/>
  <c r="C11856" i="14"/>
  <c r="C11855" i="14"/>
  <c r="C11854" i="14"/>
  <c r="C11853" i="14"/>
  <c r="C11852" i="14"/>
  <c r="C11851" i="14"/>
  <c r="C11850" i="14"/>
  <c r="C11849" i="14"/>
  <c r="C11848" i="14"/>
  <c r="C11847" i="14"/>
  <c r="C11846" i="14"/>
  <c r="C11845" i="14"/>
  <c r="C11844" i="14"/>
  <c r="C11843" i="14"/>
  <c r="C11842" i="14"/>
  <c r="C11841" i="14"/>
  <c r="C11840" i="14"/>
  <c r="C11839" i="14"/>
  <c r="C11838" i="14"/>
  <c r="C11837" i="14"/>
  <c r="C11836" i="14"/>
  <c r="C11835" i="14"/>
  <c r="C11834" i="14"/>
  <c r="C11833" i="14"/>
  <c r="C11832" i="14"/>
  <c r="C11831" i="14"/>
  <c r="C11830" i="14"/>
  <c r="C11829" i="14"/>
  <c r="C11828" i="14"/>
  <c r="C11827" i="14"/>
  <c r="C11826" i="14"/>
  <c r="C11825" i="14"/>
  <c r="C11824" i="14"/>
  <c r="C11823" i="14"/>
  <c r="C11822" i="14"/>
  <c r="C11821" i="14"/>
  <c r="C11820" i="14"/>
  <c r="C11819" i="14"/>
  <c r="C11818" i="14"/>
  <c r="C11817" i="14"/>
  <c r="C11816" i="14"/>
  <c r="C11815" i="14"/>
  <c r="C11814" i="14"/>
  <c r="C11813" i="14"/>
  <c r="C11812" i="14"/>
  <c r="C11811" i="14"/>
  <c r="C11810" i="14"/>
  <c r="C11809" i="14"/>
  <c r="C11808" i="14"/>
  <c r="C11807" i="14"/>
  <c r="C11806" i="14"/>
  <c r="C11805" i="14"/>
  <c r="C11804" i="14"/>
  <c r="C11803" i="14"/>
  <c r="C11802" i="14"/>
  <c r="C11801" i="14"/>
  <c r="C11800" i="14"/>
  <c r="C11799" i="14"/>
  <c r="C11798" i="14"/>
  <c r="C11797" i="14"/>
  <c r="C11796" i="14"/>
  <c r="C11795" i="14"/>
  <c r="C11794" i="14"/>
  <c r="C11793" i="14"/>
  <c r="C11792" i="14"/>
  <c r="C11791" i="14"/>
  <c r="C11790" i="14"/>
  <c r="C11789" i="14"/>
  <c r="C11788" i="14"/>
  <c r="C11787" i="14"/>
  <c r="C11786" i="14"/>
  <c r="C11785" i="14"/>
  <c r="C11784" i="14"/>
  <c r="C11783" i="14"/>
  <c r="C11782" i="14"/>
  <c r="C11781" i="14"/>
  <c r="C11780" i="14"/>
  <c r="C11779" i="14"/>
  <c r="C11778" i="14"/>
  <c r="C11777" i="14"/>
  <c r="C11776" i="14"/>
  <c r="C11775" i="14"/>
  <c r="C11774" i="14"/>
  <c r="C11773" i="14"/>
  <c r="C11772" i="14"/>
  <c r="C11771" i="14"/>
  <c r="C11770" i="14"/>
  <c r="C11769" i="14"/>
  <c r="C11768" i="14"/>
  <c r="C11767" i="14"/>
  <c r="C11766" i="14"/>
  <c r="C11765" i="14"/>
  <c r="C11764" i="14"/>
  <c r="C11763" i="14"/>
  <c r="C11762" i="14"/>
  <c r="C11761" i="14"/>
  <c r="C11760" i="14"/>
  <c r="C11759" i="14"/>
  <c r="C11758" i="14"/>
  <c r="C11757" i="14"/>
  <c r="C11756" i="14"/>
  <c r="C11755" i="14"/>
  <c r="C11754" i="14"/>
  <c r="C11753" i="14"/>
  <c r="C11752" i="14"/>
  <c r="C11751" i="14"/>
  <c r="C11750" i="14"/>
  <c r="C11749" i="14"/>
  <c r="C11748" i="14"/>
  <c r="C11747" i="14"/>
  <c r="C11746" i="14"/>
  <c r="C11745" i="14"/>
  <c r="C11744" i="14"/>
  <c r="C11743" i="14"/>
  <c r="C11742" i="14"/>
  <c r="C11741" i="14"/>
  <c r="C11740" i="14"/>
  <c r="C11739" i="14"/>
  <c r="C11738" i="14"/>
  <c r="C11737" i="14"/>
  <c r="C11736" i="14"/>
  <c r="C11735" i="14"/>
  <c r="C11734" i="14"/>
  <c r="C11733" i="14"/>
  <c r="C11732" i="14"/>
  <c r="C11731" i="14"/>
  <c r="C11730" i="14"/>
  <c r="C11729" i="14"/>
  <c r="C11728" i="14"/>
  <c r="C11727" i="14"/>
  <c r="C11726" i="14"/>
  <c r="C11725" i="14"/>
  <c r="C11724" i="14"/>
  <c r="C11723" i="14"/>
  <c r="C11722" i="14"/>
  <c r="C11721" i="14"/>
  <c r="C11720" i="14"/>
  <c r="C11719" i="14"/>
  <c r="C11718" i="14"/>
  <c r="C11717" i="14"/>
  <c r="C11716" i="14"/>
  <c r="C11715" i="14"/>
  <c r="C11714" i="14"/>
  <c r="C11713" i="14"/>
  <c r="C11712" i="14"/>
  <c r="C11711" i="14"/>
  <c r="C11710" i="14"/>
  <c r="C11709" i="14"/>
  <c r="C11708" i="14"/>
  <c r="C11707" i="14"/>
  <c r="C11706" i="14"/>
  <c r="C11705" i="14"/>
  <c r="C11704" i="14"/>
  <c r="C11703" i="14"/>
  <c r="C11702" i="14"/>
  <c r="C11701" i="14"/>
  <c r="C11700" i="14"/>
  <c r="C11699" i="14"/>
  <c r="C11698" i="14"/>
  <c r="C11697" i="14"/>
  <c r="C11696" i="14"/>
  <c r="C11695" i="14"/>
  <c r="C11694" i="14"/>
  <c r="C11693" i="14"/>
  <c r="C11692" i="14"/>
  <c r="C11691" i="14"/>
  <c r="C11690" i="14"/>
  <c r="C11689" i="14"/>
  <c r="C11688" i="14"/>
  <c r="C11687" i="14"/>
  <c r="C11686" i="14"/>
  <c r="C11685" i="14"/>
  <c r="C11684" i="14"/>
  <c r="C11683" i="14"/>
  <c r="C11682" i="14"/>
  <c r="C11681" i="14"/>
  <c r="C11680" i="14"/>
  <c r="C11679" i="14"/>
  <c r="C11678" i="14"/>
  <c r="C11677" i="14"/>
  <c r="C11676" i="14"/>
  <c r="C11675" i="14"/>
  <c r="C11674" i="14"/>
  <c r="C11673" i="14"/>
  <c r="C11672" i="14"/>
  <c r="C11671" i="14"/>
  <c r="C11670" i="14"/>
  <c r="C11669" i="14"/>
  <c r="C11668" i="14"/>
  <c r="C11667" i="14"/>
  <c r="C11666" i="14"/>
  <c r="C11665" i="14"/>
  <c r="C11664" i="14"/>
  <c r="C11663" i="14"/>
  <c r="C11662" i="14"/>
  <c r="C11661" i="14"/>
  <c r="C11660" i="14"/>
  <c r="C11659" i="14"/>
  <c r="C11658" i="14"/>
  <c r="C11657" i="14"/>
  <c r="C11656" i="14"/>
  <c r="C11655" i="14"/>
  <c r="C11654" i="14"/>
  <c r="C11653" i="14"/>
  <c r="C11652" i="14"/>
  <c r="C11651" i="14"/>
  <c r="C11650" i="14"/>
  <c r="C11649" i="14"/>
  <c r="C11648" i="14"/>
  <c r="C11647" i="14"/>
  <c r="C11646" i="14"/>
  <c r="C11645" i="14"/>
  <c r="C11644" i="14"/>
  <c r="C11643" i="14"/>
  <c r="C11642" i="14"/>
  <c r="C11641" i="14"/>
  <c r="C11640" i="14"/>
  <c r="C11639" i="14"/>
  <c r="C11638" i="14"/>
  <c r="C11637" i="14"/>
  <c r="C11636" i="14"/>
  <c r="C11635" i="14"/>
  <c r="C11634" i="14"/>
  <c r="C11633" i="14"/>
  <c r="C11632" i="14"/>
  <c r="C11631" i="14"/>
  <c r="C11630" i="14"/>
  <c r="C11629" i="14"/>
  <c r="C11628" i="14"/>
  <c r="C11627" i="14"/>
  <c r="C11626" i="14"/>
  <c r="C11625" i="14"/>
  <c r="C11624" i="14"/>
  <c r="C11623" i="14"/>
  <c r="C11622" i="14"/>
  <c r="C11621" i="14"/>
  <c r="C11620" i="14"/>
  <c r="C11619" i="14"/>
  <c r="C11618" i="14"/>
  <c r="C11617" i="14"/>
  <c r="C11616" i="14"/>
  <c r="C11615" i="14"/>
  <c r="C11614" i="14"/>
  <c r="C11613" i="14"/>
  <c r="C11612" i="14"/>
  <c r="C11611" i="14"/>
  <c r="C11610" i="14"/>
  <c r="C11609" i="14"/>
  <c r="C11608" i="14"/>
  <c r="C11607" i="14"/>
  <c r="C11606" i="14"/>
  <c r="C11605" i="14"/>
  <c r="C11604" i="14"/>
  <c r="C11603" i="14"/>
  <c r="C11602" i="14"/>
  <c r="C11601" i="14"/>
  <c r="C11600" i="14"/>
  <c r="C11599" i="14"/>
  <c r="C11598" i="14"/>
  <c r="C11597" i="14"/>
  <c r="C11596" i="14"/>
  <c r="C11595" i="14"/>
  <c r="C11594" i="14"/>
  <c r="C11593" i="14"/>
  <c r="C11592" i="14"/>
  <c r="C11591" i="14"/>
  <c r="C11590" i="14"/>
  <c r="C11589" i="14"/>
  <c r="C11588" i="14"/>
  <c r="C11587" i="14"/>
  <c r="C11586" i="14"/>
  <c r="C11585" i="14"/>
  <c r="C11584" i="14"/>
  <c r="C11583" i="14"/>
  <c r="C11582" i="14"/>
  <c r="C11581" i="14"/>
  <c r="C11580" i="14"/>
  <c r="C11579" i="14"/>
  <c r="C11578" i="14"/>
  <c r="C11577" i="14"/>
  <c r="C11576" i="14"/>
  <c r="C11575" i="14"/>
  <c r="C11574" i="14"/>
  <c r="C11573" i="14"/>
  <c r="C11572" i="14"/>
  <c r="C11571" i="14"/>
  <c r="C11570" i="14"/>
  <c r="C11569" i="14"/>
  <c r="C11568" i="14"/>
  <c r="C11567" i="14"/>
  <c r="C11566" i="14"/>
  <c r="C11565" i="14"/>
  <c r="C11564" i="14"/>
  <c r="C11563" i="14"/>
  <c r="C11562" i="14"/>
  <c r="C11561" i="14"/>
  <c r="C11560" i="14"/>
  <c r="C11559" i="14"/>
  <c r="C11558" i="14"/>
  <c r="C11557" i="14"/>
  <c r="C11556" i="14"/>
  <c r="C11555" i="14"/>
  <c r="C11554" i="14"/>
  <c r="C11553" i="14"/>
  <c r="C11552" i="14"/>
  <c r="C11551" i="14"/>
  <c r="C11550" i="14"/>
  <c r="C11549" i="14"/>
  <c r="C11548" i="14"/>
  <c r="C11547" i="14"/>
  <c r="C11546" i="14"/>
  <c r="C11545" i="14"/>
  <c r="C11544" i="14"/>
  <c r="C11543" i="14"/>
  <c r="C11542" i="14"/>
  <c r="C11541" i="14"/>
  <c r="C11540" i="14"/>
  <c r="C11539" i="14"/>
  <c r="C11538" i="14"/>
  <c r="C11537" i="14"/>
  <c r="C11536" i="14"/>
  <c r="C11535" i="14"/>
  <c r="C11534" i="14"/>
  <c r="C11533" i="14"/>
  <c r="C11532" i="14"/>
  <c r="C11531" i="14"/>
  <c r="C11530" i="14"/>
  <c r="C11529" i="14"/>
  <c r="C11528" i="14"/>
  <c r="C11527" i="14"/>
  <c r="C11526" i="14"/>
  <c r="C11525" i="14"/>
  <c r="C11524" i="14"/>
  <c r="C11523" i="14"/>
  <c r="C11522" i="14"/>
  <c r="C11521" i="14"/>
  <c r="C11520" i="14"/>
  <c r="C11519" i="14"/>
  <c r="C11518" i="14"/>
  <c r="C11517" i="14"/>
  <c r="C11516" i="14"/>
  <c r="C11515" i="14"/>
  <c r="C11514" i="14"/>
  <c r="C11513" i="14"/>
  <c r="C11512" i="14"/>
  <c r="C11511" i="14"/>
  <c r="C11510" i="14"/>
  <c r="C11509" i="14"/>
  <c r="C11508" i="14"/>
  <c r="C11507" i="14"/>
  <c r="C11506" i="14"/>
  <c r="C11505" i="14"/>
  <c r="C11504" i="14"/>
  <c r="C11503" i="14"/>
  <c r="C11502" i="14"/>
  <c r="C11501" i="14"/>
  <c r="C11500" i="14"/>
  <c r="C11499" i="14"/>
  <c r="C11498" i="14"/>
  <c r="C11497" i="14"/>
  <c r="C11496" i="14"/>
  <c r="C11495" i="14"/>
  <c r="C11494" i="14"/>
  <c r="C11493" i="14"/>
  <c r="C11492" i="14"/>
  <c r="C11491" i="14"/>
  <c r="C11490" i="14"/>
  <c r="C11489" i="14"/>
  <c r="C11488" i="14"/>
  <c r="C11487" i="14"/>
  <c r="C11486" i="14"/>
  <c r="C11485" i="14"/>
  <c r="C11484" i="14"/>
  <c r="C11483" i="14"/>
  <c r="C11482" i="14"/>
  <c r="C11481" i="14"/>
  <c r="C11480" i="14"/>
  <c r="C11479" i="14"/>
  <c r="C11478" i="14"/>
  <c r="C11477" i="14"/>
  <c r="C11476" i="14"/>
  <c r="C11475" i="14"/>
  <c r="C11474" i="14"/>
  <c r="C11473" i="14"/>
  <c r="C11472" i="14"/>
  <c r="C11471" i="14"/>
  <c r="C11470" i="14"/>
  <c r="C11469" i="14"/>
  <c r="C11468" i="14"/>
  <c r="C11467" i="14"/>
  <c r="C11466" i="14"/>
  <c r="C11465" i="14"/>
  <c r="C11464" i="14"/>
  <c r="C11463" i="14"/>
  <c r="C11462" i="14"/>
  <c r="C11461" i="14"/>
  <c r="C11460" i="14"/>
  <c r="C11459" i="14"/>
  <c r="C11458" i="14"/>
  <c r="C11457" i="14"/>
  <c r="C11456" i="14"/>
  <c r="C11455" i="14"/>
  <c r="C11454" i="14"/>
  <c r="C11453" i="14"/>
  <c r="C11452" i="14"/>
  <c r="C11451" i="14"/>
  <c r="C11450" i="14"/>
  <c r="C11449" i="14"/>
  <c r="C11448" i="14"/>
  <c r="C11447" i="14"/>
  <c r="C11446" i="14"/>
  <c r="C11445" i="14"/>
  <c r="C11444" i="14"/>
  <c r="C11443" i="14"/>
  <c r="C11442" i="14"/>
  <c r="C11441" i="14"/>
  <c r="C11440" i="14"/>
  <c r="C11439" i="14"/>
  <c r="C11438" i="14"/>
  <c r="C11437" i="14"/>
  <c r="C11436" i="14"/>
  <c r="C11435" i="14"/>
  <c r="C11434" i="14"/>
  <c r="C11433" i="14"/>
  <c r="C11432" i="14"/>
  <c r="C11431" i="14"/>
  <c r="C11430" i="14"/>
  <c r="C11429" i="14"/>
  <c r="C11428" i="14"/>
  <c r="C11427" i="14"/>
  <c r="C11426" i="14"/>
  <c r="C11425" i="14"/>
  <c r="C11424" i="14"/>
  <c r="C11423" i="14"/>
  <c r="C11422" i="14"/>
  <c r="C11421" i="14"/>
  <c r="C11420" i="14"/>
  <c r="C11419" i="14"/>
  <c r="C11418" i="14"/>
  <c r="C11417" i="14"/>
  <c r="C11416" i="14"/>
  <c r="C11415" i="14"/>
  <c r="C11414" i="14"/>
  <c r="C11413" i="14"/>
  <c r="C11412" i="14"/>
  <c r="C11411" i="14"/>
  <c r="C11410" i="14"/>
  <c r="C11409" i="14"/>
  <c r="C11408" i="14"/>
  <c r="C11407" i="14"/>
  <c r="C11406" i="14"/>
  <c r="C11405" i="14"/>
  <c r="C11404" i="14"/>
  <c r="C11403" i="14"/>
  <c r="C11402" i="14"/>
  <c r="C11401" i="14"/>
  <c r="C11400" i="14"/>
  <c r="C11399" i="14"/>
  <c r="C11398" i="14"/>
  <c r="C11397" i="14"/>
  <c r="C11396" i="14"/>
  <c r="C11395" i="14"/>
  <c r="C11394" i="14"/>
  <c r="C11393" i="14"/>
  <c r="C11392" i="14"/>
  <c r="C11391" i="14"/>
  <c r="C11390" i="14"/>
  <c r="C11389" i="14"/>
  <c r="C11388" i="14"/>
  <c r="C11387" i="14"/>
  <c r="C11386" i="14"/>
  <c r="C11385" i="14"/>
  <c r="C11384" i="14"/>
  <c r="C11383" i="14"/>
  <c r="C11382" i="14"/>
  <c r="C11381" i="14"/>
  <c r="C11380" i="14"/>
  <c r="C11379" i="14"/>
  <c r="C11378" i="14"/>
  <c r="C11377" i="14"/>
  <c r="C11376" i="14"/>
  <c r="C11375" i="14"/>
  <c r="C11374" i="14"/>
  <c r="C11373" i="14"/>
  <c r="C11372" i="14"/>
  <c r="C11371" i="14"/>
  <c r="C11370" i="14"/>
  <c r="C11369" i="14"/>
  <c r="C11368" i="14"/>
  <c r="C11367" i="14"/>
  <c r="C11366" i="14"/>
  <c r="C11365" i="14"/>
  <c r="C11364" i="14"/>
  <c r="C11363" i="14"/>
  <c r="C11362" i="14"/>
  <c r="C11361" i="14"/>
  <c r="C11360" i="14"/>
  <c r="C11359" i="14"/>
  <c r="C11358" i="14"/>
  <c r="C11357" i="14"/>
  <c r="C11356" i="14"/>
  <c r="C11355" i="14"/>
  <c r="C11354" i="14"/>
  <c r="C11353" i="14"/>
  <c r="C11352" i="14"/>
  <c r="C11351" i="14"/>
  <c r="C11350" i="14"/>
  <c r="C11349" i="14"/>
  <c r="C11348" i="14"/>
  <c r="C11347" i="14"/>
  <c r="C11346" i="14"/>
  <c r="C11345" i="14"/>
  <c r="C11344" i="14"/>
  <c r="C11343" i="14"/>
  <c r="C11342" i="14"/>
  <c r="C11341" i="14"/>
  <c r="C11340" i="14"/>
  <c r="C11339" i="14"/>
  <c r="C11338" i="14"/>
  <c r="C11337" i="14"/>
  <c r="C11336" i="14"/>
  <c r="C11335" i="14"/>
  <c r="C11334" i="14"/>
  <c r="C11333" i="14"/>
  <c r="C11332" i="14"/>
  <c r="C11331" i="14"/>
  <c r="C11330" i="14"/>
  <c r="C11329" i="14"/>
  <c r="C11328" i="14"/>
  <c r="C11327" i="14"/>
  <c r="C11326" i="14"/>
  <c r="C11325" i="14"/>
  <c r="C11324" i="14"/>
  <c r="C11323" i="14"/>
  <c r="C11322" i="14"/>
  <c r="C11321" i="14"/>
  <c r="C11320" i="14"/>
  <c r="C11319" i="14"/>
  <c r="C11318" i="14"/>
  <c r="C11317" i="14"/>
  <c r="C11316" i="14"/>
  <c r="C11315" i="14"/>
  <c r="C11314" i="14"/>
  <c r="C11313" i="14"/>
  <c r="C11312" i="14"/>
  <c r="C11311" i="14"/>
  <c r="C11310" i="14"/>
  <c r="C11309" i="14"/>
  <c r="C11308" i="14"/>
  <c r="C11307" i="14"/>
  <c r="C11306" i="14"/>
  <c r="C11305" i="14"/>
  <c r="C11304" i="14"/>
  <c r="C11303" i="14"/>
  <c r="C11302" i="14"/>
  <c r="C11301" i="14"/>
  <c r="C11300" i="14"/>
  <c r="C11299" i="14"/>
  <c r="C11298" i="14"/>
  <c r="C11297" i="14"/>
  <c r="C11296" i="14"/>
  <c r="C11295" i="14"/>
  <c r="C11294" i="14"/>
  <c r="C11293" i="14"/>
  <c r="C11292" i="14"/>
  <c r="C11291" i="14"/>
  <c r="C11290" i="14"/>
  <c r="C11289" i="14"/>
  <c r="C11288" i="14"/>
  <c r="C11287" i="14"/>
  <c r="C11286" i="14"/>
  <c r="C11285" i="14"/>
  <c r="C11284" i="14"/>
  <c r="C11283" i="14"/>
  <c r="C11282" i="14"/>
  <c r="C11281" i="14"/>
  <c r="C11280" i="14"/>
  <c r="C11279" i="14"/>
  <c r="C11278" i="14"/>
  <c r="C11277" i="14"/>
  <c r="C11276" i="14"/>
  <c r="C11275" i="14"/>
  <c r="C11274" i="14"/>
  <c r="C11273" i="14"/>
  <c r="C11272" i="14"/>
  <c r="C11271" i="14"/>
  <c r="C11270" i="14"/>
  <c r="C11269" i="14"/>
  <c r="C11268" i="14"/>
  <c r="C11267" i="14"/>
  <c r="C11266" i="14"/>
  <c r="C11265" i="14"/>
  <c r="C11264" i="14"/>
  <c r="C11263" i="14"/>
  <c r="C11262" i="14"/>
  <c r="C11261" i="14"/>
  <c r="C11260" i="14"/>
  <c r="C11259" i="14"/>
  <c r="C11258" i="14"/>
  <c r="C11257" i="14"/>
  <c r="C11256" i="14"/>
  <c r="C11255" i="14"/>
  <c r="C11254" i="14"/>
  <c r="C11253" i="14"/>
  <c r="C11252" i="14"/>
  <c r="C11251" i="14"/>
  <c r="C11250" i="14"/>
  <c r="C11249" i="14"/>
  <c r="C11248" i="14"/>
  <c r="C11247" i="14"/>
  <c r="C11246" i="14"/>
  <c r="C11245" i="14"/>
  <c r="C11244" i="14"/>
  <c r="C11243" i="14"/>
  <c r="C11242" i="14"/>
  <c r="C11241" i="14"/>
  <c r="C11240" i="14"/>
  <c r="C11239" i="14"/>
  <c r="C11238" i="14"/>
  <c r="C11237" i="14"/>
  <c r="C11236" i="14"/>
  <c r="C11235" i="14"/>
  <c r="C11234" i="14"/>
  <c r="C11233" i="14"/>
  <c r="C11232" i="14"/>
  <c r="C11231" i="14"/>
  <c r="C11230" i="14"/>
  <c r="C11229" i="14"/>
  <c r="C11228" i="14"/>
  <c r="C11227" i="14"/>
  <c r="C11226" i="14"/>
  <c r="C11225" i="14"/>
  <c r="C11224" i="14"/>
  <c r="C11223" i="14"/>
  <c r="C11222" i="14"/>
  <c r="C11221" i="14"/>
  <c r="C11220" i="14"/>
  <c r="C11219" i="14"/>
  <c r="C11218" i="14"/>
  <c r="C11217" i="14"/>
  <c r="C11216" i="14"/>
  <c r="C11215" i="14"/>
  <c r="C11214" i="14"/>
  <c r="C11213" i="14"/>
  <c r="C11212" i="14"/>
  <c r="C11211" i="14"/>
  <c r="C11210" i="14"/>
  <c r="C11209" i="14"/>
  <c r="C11208" i="14"/>
  <c r="C11207" i="14"/>
  <c r="C11206" i="14"/>
  <c r="C11205" i="14"/>
  <c r="C11204" i="14"/>
  <c r="C11203" i="14"/>
  <c r="C11202" i="14"/>
  <c r="C11201" i="14"/>
  <c r="C11200" i="14"/>
  <c r="C11199" i="14"/>
  <c r="C11198" i="14"/>
  <c r="C11197" i="14"/>
  <c r="C11196" i="14"/>
  <c r="C11195" i="14"/>
  <c r="C11194" i="14"/>
  <c r="C11193" i="14"/>
  <c r="C11192" i="14"/>
  <c r="C11191" i="14"/>
  <c r="C11190" i="14"/>
  <c r="C11189" i="14"/>
  <c r="C11188" i="14"/>
  <c r="C11187" i="14"/>
  <c r="C11186" i="14"/>
  <c r="C11185" i="14"/>
  <c r="C11184" i="14"/>
  <c r="C11183" i="14"/>
  <c r="C11182" i="14"/>
  <c r="C11181" i="14"/>
  <c r="C11180" i="14"/>
  <c r="C11179" i="14"/>
  <c r="C11178" i="14"/>
  <c r="C11177" i="14"/>
  <c r="C11176" i="14"/>
  <c r="C11175" i="14"/>
  <c r="C11174" i="14"/>
  <c r="C11173" i="14"/>
  <c r="C11172" i="14"/>
  <c r="C11171" i="14"/>
  <c r="C11170" i="14"/>
  <c r="C11169" i="14"/>
  <c r="C11168" i="14"/>
  <c r="C11167" i="14"/>
  <c r="C11166" i="14"/>
  <c r="C11165" i="14"/>
  <c r="C11164" i="14"/>
  <c r="C11163" i="14"/>
  <c r="C11162" i="14"/>
  <c r="C11161" i="14"/>
  <c r="C11160" i="14"/>
  <c r="C11159" i="14"/>
  <c r="C11158" i="14"/>
  <c r="C11157" i="14"/>
  <c r="C11156" i="14"/>
  <c r="C11155" i="14"/>
  <c r="C11154" i="14"/>
  <c r="C11153" i="14"/>
  <c r="C11152" i="14"/>
  <c r="C11151" i="14"/>
  <c r="C11150" i="14"/>
  <c r="C11149" i="14"/>
  <c r="C11148" i="14"/>
  <c r="C11147" i="14"/>
  <c r="C11146" i="14"/>
  <c r="C11145" i="14"/>
  <c r="C11144" i="14"/>
  <c r="C11143" i="14"/>
  <c r="C11142" i="14"/>
  <c r="C11141" i="14"/>
  <c r="C11140" i="14"/>
  <c r="C11139" i="14"/>
  <c r="C11138" i="14"/>
  <c r="C11137" i="14"/>
  <c r="C11136" i="14"/>
  <c r="C11135" i="14"/>
  <c r="C11134" i="14"/>
  <c r="C11133" i="14"/>
  <c r="C11132" i="14"/>
  <c r="C11131" i="14"/>
  <c r="C11130" i="14"/>
  <c r="C11129" i="14"/>
  <c r="C11128" i="14"/>
  <c r="C11127" i="14"/>
  <c r="C11126" i="14"/>
  <c r="C11125" i="14"/>
  <c r="C11124" i="14"/>
  <c r="C11123" i="14"/>
  <c r="C11122" i="14"/>
  <c r="C11121" i="14"/>
  <c r="C11120" i="14"/>
  <c r="C11119" i="14"/>
  <c r="C11118" i="14"/>
  <c r="C11117" i="14"/>
  <c r="C11116" i="14"/>
  <c r="C11115" i="14"/>
  <c r="C11114" i="14"/>
  <c r="C11113" i="14"/>
  <c r="C11112" i="14"/>
  <c r="C11111" i="14"/>
  <c r="C11110" i="14"/>
  <c r="C11109" i="14"/>
  <c r="C11108" i="14"/>
  <c r="C11107" i="14"/>
  <c r="C11106" i="14"/>
  <c r="C11105" i="14"/>
  <c r="C11104" i="14"/>
  <c r="C11103" i="14"/>
  <c r="C11102" i="14"/>
  <c r="C11101" i="14"/>
  <c r="C11100" i="14"/>
  <c r="C11099" i="14"/>
  <c r="C11098" i="14"/>
  <c r="C11097" i="14"/>
  <c r="C11096" i="14"/>
  <c r="C11095" i="14"/>
  <c r="C11094" i="14"/>
  <c r="C11093" i="14"/>
  <c r="C11092" i="14"/>
  <c r="C11091" i="14"/>
  <c r="C11090" i="14"/>
  <c r="C11089" i="14"/>
  <c r="C11088" i="14"/>
  <c r="C11087" i="14"/>
  <c r="C11086" i="14"/>
  <c r="C11085" i="14"/>
  <c r="C11084" i="14"/>
  <c r="C11083" i="14"/>
  <c r="C11082" i="14"/>
  <c r="C11081" i="14"/>
  <c r="C11080" i="14"/>
  <c r="C11079" i="14"/>
  <c r="C11078" i="14"/>
  <c r="C11077" i="14"/>
  <c r="C11076" i="14"/>
  <c r="C11075" i="14"/>
  <c r="C11074" i="14"/>
  <c r="C11073" i="14"/>
  <c r="C11072" i="14"/>
  <c r="C11071" i="14"/>
  <c r="C11070" i="14"/>
  <c r="C11069" i="14"/>
  <c r="C11068" i="14"/>
  <c r="C11067" i="14"/>
  <c r="C11066" i="14"/>
  <c r="C11065" i="14"/>
  <c r="C11064" i="14"/>
  <c r="C11063" i="14"/>
  <c r="C11062" i="14"/>
  <c r="C11061" i="14"/>
  <c r="C11060" i="14"/>
  <c r="C11059" i="14"/>
  <c r="C11058" i="14"/>
  <c r="C11057" i="14"/>
  <c r="C11056" i="14"/>
  <c r="C11055" i="14"/>
  <c r="C11054" i="14"/>
  <c r="C11053" i="14"/>
  <c r="C11052" i="14"/>
  <c r="C11051" i="14"/>
  <c r="C11050" i="14"/>
  <c r="C11049" i="14"/>
  <c r="C11048" i="14"/>
  <c r="C11047" i="14"/>
  <c r="C11046" i="14"/>
  <c r="C11045" i="14"/>
  <c r="C11044" i="14"/>
  <c r="C11043" i="14"/>
  <c r="C11042" i="14"/>
  <c r="C11041" i="14"/>
  <c r="C11040" i="14"/>
  <c r="C11039" i="14"/>
  <c r="C11038" i="14"/>
  <c r="C11037" i="14"/>
  <c r="C11036" i="14"/>
  <c r="C11035" i="14"/>
  <c r="C11034" i="14"/>
  <c r="C11033" i="14"/>
  <c r="C11032" i="14"/>
  <c r="C11031" i="14"/>
  <c r="C11030" i="14"/>
  <c r="C11029" i="14"/>
  <c r="C11028" i="14"/>
  <c r="C11027" i="14"/>
  <c r="C11026" i="14"/>
  <c r="C11025" i="14"/>
  <c r="C11024" i="14"/>
  <c r="C11023" i="14"/>
  <c r="C11022" i="14"/>
  <c r="C11021" i="14"/>
  <c r="C11020" i="14"/>
  <c r="C11019" i="14"/>
  <c r="C11018" i="14"/>
  <c r="C11017" i="14"/>
  <c r="C11016" i="14"/>
  <c r="C11015" i="14"/>
  <c r="C11014" i="14"/>
  <c r="C11013" i="14"/>
  <c r="C11012" i="14"/>
  <c r="C11011" i="14"/>
  <c r="C11010" i="14"/>
  <c r="C11009" i="14"/>
  <c r="C11008" i="14"/>
  <c r="C11007" i="14"/>
  <c r="C11006" i="14"/>
  <c r="C11005" i="14"/>
  <c r="C11004" i="14"/>
  <c r="C11003" i="14"/>
  <c r="C11002" i="14"/>
  <c r="C11001" i="14"/>
  <c r="C11000" i="14"/>
  <c r="C10999" i="14"/>
  <c r="C10998" i="14"/>
  <c r="C10997" i="14"/>
  <c r="C10996" i="14"/>
  <c r="C10995" i="14"/>
  <c r="C10994" i="14"/>
  <c r="C10993" i="14"/>
  <c r="C10992" i="14"/>
  <c r="C10991" i="14"/>
  <c r="C10990" i="14"/>
  <c r="C10989" i="14"/>
  <c r="C10988" i="14"/>
  <c r="C10987" i="14"/>
  <c r="C10986" i="14"/>
  <c r="C10985" i="14"/>
  <c r="C10984" i="14"/>
  <c r="C10983" i="14"/>
  <c r="C10982" i="14"/>
  <c r="C10981" i="14"/>
  <c r="C10980" i="14"/>
  <c r="C10979" i="14"/>
  <c r="C10978" i="14"/>
  <c r="C10977" i="14"/>
  <c r="C10976" i="14"/>
  <c r="C10975" i="14"/>
  <c r="C10974" i="14"/>
  <c r="C10973" i="14"/>
  <c r="C10972" i="14"/>
  <c r="C10971" i="14"/>
  <c r="C10970" i="14"/>
  <c r="C10969" i="14"/>
  <c r="C10968" i="14"/>
  <c r="C10967" i="14"/>
  <c r="C10966" i="14"/>
  <c r="C10965" i="14"/>
  <c r="C10964" i="14"/>
  <c r="C10963" i="14"/>
  <c r="C10962" i="14"/>
  <c r="C10961" i="14"/>
  <c r="C10960" i="14"/>
  <c r="C10959" i="14"/>
  <c r="C10958" i="14"/>
  <c r="C10957" i="14"/>
  <c r="C10956" i="14"/>
  <c r="C10955" i="14"/>
  <c r="C10954" i="14"/>
  <c r="C10953" i="14"/>
  <c r="C10952" i="14"/>
  <c r="C10951" i="14"/>
  <c r="C10950" i="14"/>
  <c r="C10949" i="14"/>
  <c r="C10948" i="14"/>
  <c r="C10947" i="14"/>
  <c r="C10946" i="14"/>
  <c r="C10945" i="14"/>
  <c r="C10944" i="14"/>
  <c r="C10943" i="14"/>
  <c r="C10942" i="14"/>
  <c r="C10941" i="14"/>
  <c r="C10940" i="14"/>
  <c r="C10939" i="14"/>
  <c r="C10938" i="14"/>
  <c r="C10937" i="14"/>
  <c r="C10936" i="14"/>
  <c r="C10935" i="14"/>
  <c r="C10934" i="14"/>
  <c r="C10933" i="14"/>
  <c r="C10932" i="14"/>
  <c r="C10931" i="14"/>
  <c r="C10930" i="14"/>
  <c r="C10929" i="14"/>
  <c r="C10928" i="14"/>
  <c r="C10927" i="14"/>
  <c r="C10926" i="14"/>
  <c r="C10925" i="14"/>
  <c r="C10924" i="14"/>
  <c r="C10923" i="14"/>
  <c r="C10922" i="14"/>
  <c r="C10921" i="14"/>
  <c r="C10920" i="14"/>
  <c r="C10919" i="14"/>
  <c r="C10918" i="14"/>
  <c r="C10917" i="14"/>
  <c r="C10916" i="14"/>
  <c r="C10915" i="14"/>
  <c r="C10914" i="14"/>
  <c r="C10913" i="14"/>
  <c r="C10912" i="14"/>
  <c r="C10911" i="14"/>
  <c r="C10910" i="14"/>
  <c r="C10909" i="14"/>
  <c r="C10908" i="14"/>
  <c r="C10907" i="14"/>
  <c r="C10906" i="14"/>
  <c r="C10905" i="14"/>
  <c r="C10904" i="14"/>
  <c r="C10903" i="14"/>
  <c r="C10902" i="14"/>
  <c r="C10901" i="14"/>
  <c r="C10900" i="14"/>
  <c r="C10899" i="14"/>
  <c r="C10898" i="14"/>
  <c r="C10897" i="14"/>
  <c r="C10896" i="14"/>
  <c r="C10895" i="14"/>
  <c r="C10894" i="14"/>
  <c r="C10893" i="14"/>
  <c r="C10892" i="14"/>
  <c r="C10891" i="14"/>
  <c r="C10890" i="14"/>
  <c r="C10889" i="14"/>
  <c r="C10888" i="14"/>
  <c r="C10887" i="14"/>
  <c r="C10886" i="14"/>
  <c r="C10885" i="14"/>
  <c r="C10884" i="14"/>
  <c r="C10883" i="14"/>
  <c r="C10882" i="14"/>
  <c r="C10881" i="14"/>
  <c r="C10880" i="14"/>
  <c r="C10879" i="14"/>
  <c r="C10878" i="14"/>
  <c r="C10877" i="14"/>
  <c r="C10876" i="14"/>
  <c r="C10875" i="14"/>
  <c r="C10874" i="14"/>
  <c r="C10873" i="14"/>
  <c r="C10872" i="14"/>
  <c r="C10871" i="14"/>
  <c r="C10870" i="14"/>
  <c r="C10869" i="14"/>
  <c r="C10868" i="14"/>
  <c r="C10867" i="14"/>
  <c r="C10866" i="14"/>
  <c r="C10865" i="14"/>
  <c r="C10864" i="14"/>
  <c r="C10863" i="14"/>
  <c r="C10862" i="14"/>
  <c r="C10861" i="14"/>
  <c r="C10860" i="14"/>
  <c r="C10859" i="14"/>
  <c r="C10858" i="14"/>
  <c r="C10857" i="14"/>
  <c r="C10856" i="14"/>
  <c r="C10855" i="14"/>
  <c r="C10854" i="14"/>
  <c r="C10853" i="14"/>
  <c r="C10852" i="14"/>
  <c r="C10851" i="14"/>
  <c r="C10850" i="14"/>
  <c r="C10849" i="14"/>
  <c r="C10848" i="14"/>
  <c r="C10847" i="14"/>
  <c r="C10846" i="14"/>
  <c r="C10845" i="14"/>
  <c r="C10844" i="14"/>
  <c r="C10843" i="14"/>
  <c r="C10842" i="14"/>
  <c r="C10841" i="14"/>
  <c r="C10840" i="14"/>
  <c r="C10839" i="14"/>
  <c r="C10838" i="14"/>
  <c r="C10837" i="14"/>
  <c r="C10836" i="14"/>
  <c r="C10835" i="14"/>
  <c r="C10834" i="14"/>
  <c r="C10833" i="14"/>
  <c r="C10832" i="14"/>
  <c r="C10831" i="14"/>
  <c r="C10830" i="14"/>
  <c r="C10829" i="14"/>
  <c r="C10828" i="14"/>
  <c r="C10827" i="14"/>
  <c r="C10826" i="14"/>
  <c r="C10825" i="14"/>
  <c r="C10824" i="14"/>
  <c r="C10823" i="14"/>
  <c r="C10822" i="14"/>
  <c r="C10821" i="14"/>
  <c r="C10820" i="14"/>
  <c r="C10819" i="14"/>
  <c r="C10818" i="14"/>
  <c r="C10817" i="14"/>
  <c r="C10816" i="14"/>
  <c r="C10815" i="14"/>
  <c r="C10814" i="14"/>
  <c r="C10813" i="14"/>
  <c r="C10812" i="14"/>
  <c r="C10811" i="14"/>
  <c r="C10810" i="14"/>
  <c r="C10809" i="14"/>
  <c r="C10808" i="14"/>
  <c r="C10807" i="14"/>
  <c r="C10806" i="14"/>
  <c r="C10805" i="14"/>
  <c r="C10804" i="14"/>
  <c r="C10803" i="14"/>
  <c r="C10802" i="14"/>
  <c r="C10801" i="14"/>
  <c r="C10800" i="14"/>
  <c r="C10799" i="14"/>
  <c r="C10798" i="14"/>
  <c r="C10797" i="14"/>
  <c r="C10796" i="14"/>
  <c r="C10795" i="14"/>
  <c r="C10794" i="14"/>
  <c r="C10793" i="14"/>
  <c r="C10792" i="14"/>
  <c r="C10791" i="14"/>
  <c r="C10790" i="14"/>
  <c r="C10789" i="14"/>
  <c r="C10788" i="14"/>
  <c r="C10787" i="14"/>
  <c r="C10786" i="14"/>
  <c r="C10785" i="14"/>
  <c r="C10784" i="14"/>
  <c r="C10783" i="14"/>
  <c r="C10782" i="14"/>
  <c r="C10781" i="14"/>
  <c r="C10780" i="14"/>
  <c r="C10779" i="14"/>
  <c r="C10778" i="14"/>
  <c r="C10777" i="14"/>
  <c r="C10776" i="14"/>
  <c r="C10775" i="14"/>
  <c r="C10774" i="14"/>
  <c r="C10773" i="14"/>
  <c r="C10772" i="14"/>
  <c r="C10771" i="14"/>
  <c r="C10770" i="14"/>
  <c r="C10769" i="14"/>
  <c r="C10768" i="14"/>
  <c r="C10767" i="14"/>
  <c r="C10766" i="14"/>
  <c r="C10765" i="14"/>
  <c r="C10764" i="14"/>
  <c r="C10763" i="14"/>
  <c r="C10762" i="14"/>
  <c r="C10761" i="14"/>
  <c r="C10760" i="14"/>
  <c r="C10759" i="14"/>
  <c r="C10758" i="14"/>
  <c r="C10757" i="14"/>
  <c r="C10756" i="14"/>
  <c r="C10755" i="14"/>
  <c r="C10754" i="14"/>
  <c r="C10753" i="14"/>
  <c r="C10752" i="14"/>
  <c r="C10751" i="14"/>
  <c r="C10750" i="14"/>
  <c r="C10749" i="14"/>
  <c r="C10748" i="14"/>
  <c r="C10747" i="14"/>
  <c r="C10746" i="14"/>
  <c r="C10745" i="14"/>
  <c r="C10744" i="14"/>
  <c r="C10743" i="14"/>
  <c r="C10742" i="14"/>
  <c r="C10741" i="14"/>
  <c r="C10740" i="14"/>
  <c r="C10739" i="14"/>
  <c r="C10738" i="14"/>
  <c r="C10737" i="14"/>
  <c r="C10736" i="14"/>
  <c r="C10735" i="14"/>
  <c r="C10734" i="14"/>
  <c r="C10733" i="14"/>
  <c r="C10732" i="14"/>
  <c r="C10731" i="14"/>
  <c r="C10730" i="14"/>
  <c r="C10729" i="14"/>
  <c r="C10728" i="14"/>
  <c r="C10727" i="14"/>
  <c r="C10726" i="14"/>
  <c r="C10725" i="14"/>
  <c r="C10724" i="14"/>
  <c r="C10723" i="14"/>
  <c r="C10722" i="14"/>
  <c r="C10721" i="14"/>
  <c r="C10720" i="14"/>
  <c r="C10719" i="14"/>
  <c r="C10718" i="14"/>
  <c r="C10717" i="14"/>
  <c r="C10716" i="14"/>
  <c r="C10715" i="14"/>
  <c r="C10714" i="14"/>
  <c r="C10713" i="14"/>
  <c r="C10712" i="14"/>
  <c r="C10711" i="14"/>
  <c r="C10710" i="14"/>
  <c r="C10709" i="14"/>
  <c r="C10708" i="14"/>
  <c r="C10707" i="14"/>
  <c r="C10706" i="14"/>
  <c r="C10705" i="14"/>
  <c r="C10704" i="14"/>
  <c r="C10703" i="14"/>
  <c r="C10702" i="14"/>
  <c r="C10701" i="14"/>
  <c r="C10700" i="14"/>
  <c r="C10699" i="14"/>
  <c r="C10698" i="14"/>
  <c r="C10697" i="14"/>
  <c r="C10696" i="14"/>
  <c r="C10695" i="14"/>
  <c r="C10694" i="14"/>
  <c r="C10693" i="14"/>
  <c r="C10692" i="14"/>
  <c r="C10691" i="14"/>
  <c r="C10690" i="14"/>
  <c r="C10689" i="14"/>
  <c r="C10688" i="14"/>
  <c r="C10687" i="14"/>
  <c r="C10686" i="14"/>
  <c r="C10685" i="14"/>
  <c r="C10684" i="14"/>
  <c r="C10683" i="14"/>
  <c r="C10682" i="14"/>
  <c r="C10681" i="14"/>
  <c r="C10680" i="14"/>
  <c r="C10679" i="14"/>
  <c r="C10678" i="14"/>
  <c r="C10677" i="14"/>
  <c r="C10676" i="14"/>
  <c r="C10675" i="14"/>
  <c r="C10674" i="14"/>
  <c r="C10673" i="14"/>
  <c r="C10672" i="14"/>
  <c r="C10671" i="14"/>
  <c r="C10670" i="14"/>
  <c r="C10669" i="14"/>
  <c r="C10668" i="14"/>
  <c r="C10667" i="14"/>
  <c r="C10666" i="14"/>
  <c r="C10665" i="14"/>
  <c r="C10664" i="14"/>
  <c r="C10663" i="14"/>
  <c r="C10662" i="14"/>
  <c r="C10661" i="14"/>
  <c r="C10660" i="14"/>
  <c r="C10659" i="14"/>
  <c r="C10658" i="14"/>
  <c r="C10657" i="14"/>
  <c r="C10656" i="14"/>
  <c r="C10655" i="14"/>
  <c r="C10654" i="14"/>
  <c r="C10653" i="14"/>
  <c r="C10652" i="14"/>
  <c r="C10651" i="14"/>
  <c r="C10650" i="14"/>
  <c r="C10649" i="14"/>
  <c r="C10648" i="14"/>
  <c r="C10647" i="14"/>
  <c r="C10646" i="14"/>
  <c r="C10645" i="14"/>
  <c r="C10644" i="14"/>
  <c r="C10643" i="14"/>
  <c r="C10642" i="14"/>
  <c r="C10641" i="14"/>
  <c r="C10640" i="14"/>
  <c r="C10639" i="14"/>
  <c r="C10638" i="14"/>
  <c r="C10637" i="14"/>
  <c r="C10636" i="14"/>
  <c r="C10635" i="14"/>
  <c r="C10634" i="14"/>
  <c r="C10633" i="14"/>
  <c r="C10632" i="14"/>
  <c r="C10631" i="14"/>
  <c r="C10630" i="14"/>
  <c r="C10629" i="14"/>
  <c r="C10628" i="14"/>
  <c r="C10627" i="14"/>
  <c r="C10626" i="14"/>
  <c r="C10625" i="14"/>
  <c r="C10624" i="14"/>
  <c r="C10623" i="14"/>
  <c r="C10622" i="14"/>
  <c r="C10621" i="14"/>
  <c r="C10620" i="14"/>
  <c r="C10619" i="14"/>
  <c r="C10618" i="14"/>
  <c r="C10617" i="14"/>
  <c r="C10616" i="14"/>
  <c r="C10615" i="14"/>
  <c r="C10614" i="14"/>
  <c r="C10613" i="14"/>
  <c r="C10612" i="14"/>
  <c r="C10611" i="14"/>
  <c r="C10610" i="14"/>
  <c r="C10609" i="14"/>
  <c r="C10608" i="14"/>
  <c r="C10607" i="14"/>
  <c r="C10606" i="14"/>
  <c r="C10605" i="14"/>
  <c r="C10604" i="14"/>
  <c r="C10603" i="14"/>
  <c r="C10602" i="14"/>
  <c r="C10601" i="14"/>
  <c r="C10600" i="14"/>
  <c r="C10599" i="14"/>
  <c r="C10598" i="14"/>
  <c r="C10597" i="14"/>
  <c r="C10596" i="14"/>
  <c r="C10595" i="14"/>
  <c r="C10594" i="14"/>
  <c r="C10593" i="14"/>
  <c r="C10592" i="14"/>
  <c r="C10591" i="14"/>
  <c r="C10590" i="14"/>
  <c r="C10589" i="14"/>
  <c r="C10588" i="14"/>
  <c r="C10587" i="14"/>
  <c r="C10586" i="14"/>
  <c r="C10585" i="14"/>
  <c r="C10584" i="14"/>
  <c r="C10583" i="14"/>
  <c r="C10582" i="14"/>
  <c r="C10581" i="14"/>
  <c r="C10580" i="14"/>
  <c r="C10579" i="14"/>
  <c r="C10578" i="14"/>
  <c r="C10577" i="14"/>
  <c r="C10576" i="14"/>
  <c r="C10575" i="14"/>
  <c r="C10574" i="14"/>
  <c r="C10573" i="14"/>
  <c r="C10572" i="14"/>
  <c r="C10571" i="14"/>
  <c r="C10570" i="14"/>
  <c r="C10569" i="14"/>
  <c r="C10568" i="14"/>
  <c r="C10567" i="14"/>
  <c r="C10566" i="14"/>
  <c r="C10565" i="14"/>
  <c r="C10564" i="14"/>
  <c r="C10563" i="14"/>
  <c r="C10562" i="14"/>
  <c r="C10561" i="14"/>
  <c r="C10560" i="14"/>
  <c r="C10559" i="14"/>
  <c r="C10558" i="14"/>
  <c r="C10557" i="14"/>
  <c r="C10556" i="14"/>
  <c r="C10555" i="14"/>
  <c r="C10554" i="14"/>
  <c r="C10553" i="14"/>
  <c r="C10552" i="14"/>
  <c r="C10551" i="14"/>
  <c r="C10550" i="14"/>
  <c r="C10549" i="14"/>
  <c r="C10548" i="14"/>
  <c r="C10547" i="14"/>
  <c r="C10546" i="14"/>
  <c r="C10545" i="14"/>
  <c r="C10544" i="14"/>
  <c r="C10543" i="14"/>
  <c r="C10542" i="14"/>
  <c r="C10541" i="14"/>
  <c r="C10540" i="14"/>
  <c r="C10539" i="14"/>
  <c r="C10538" i="14"/>
  <c r="C10537" i="14"/>
  <c r="C10536" i="14"/>
  <c r="C10535" i="14"/>
  <c r="C10534" i="14"/>
  <c r="C10533" i="14"/>
  <c r="C10532" i="14"/>
  <c r="C10531" i="14"/>
  <c r="C10530" i="14"/>
  <c r="C10529" i="14"/>
  <c r="C10528" i="14"/>
  <c r="C10527" i="14"/>
  <c r="C10526" i="14"/>
  <c r="C10525" i="14"/>
  <c r="C10524" i="14"/>
  <c r="C10523" i="14"/>
  <c r="C10522" i="14"/>
  <c r="C10521" i="14"/>
  <c r="C10520" i="14"/>
  <c r="C10519" i="14"/>
  <c r="C10518" i="14"/>
  <c r="C10517" i="14"/>
  <c r="C10516" i="14"/>
  <c r="C10515" i="14"/>
  <c r="C10514" i="14"/>
  <c r="C10513" i="14"/>
  <c r="C10512" i="14"/>
  <c r="C10511" i="14"/>
  <c r="C10510" i="14"/>
  <c r="C10509" i="14"/>
  <c r="C10508" i="14"/>
  <c r="C10507" i="14"/>
  <c r="C10506" i="14"/>
  <c r="C10505" i="14"/>
  <c r="C10504" i="14"/>
  <c r="C10503" i="14"/>
  <c r="C10502" i="14"/>
  <c r="C10501" i="14"/>
  <c r="C10500" i="14"/>
  <c r="C10499" i="14"/>
  <c r="C10498" i="14"/>
  <c r="C10497" i="14"/>
  <c r="C10496" i="14"/>
  <c r="C10495" i="14"/>
  <c r="C10494" i="14"/>
  <c r="C10493" i="14"/>
  <c r="C10492" i="14"/>
  <c r="C10491" i="14"/>
  <c r="C10490" i="14"/>
  <c r="C10489" i="14"/>
  <c r="C10488" i="14"/>
  <c r="C10487" i="14"/>
  <c r="C10486" i="14"/>
  <c r="C10485" i="14"/>
  <c r="C10484" i="14"/>
  <c r="C10483" i="14"/>
  <c r="C10482" i="14"/>
  <c r="C10481" i="14"/>
  <c r="C10480" i="14"/>
  <c r="C10479" i="14"/>
  <c r="C10478" i="14"/>
  <c r="C10477" i="14"/>
  <c r="C10476" i="14"/>
  <c r="C10475" i="14"/>
  <c r="C10474" i="14"/>
  <c r="C10473" i="14"/>
  <c r="C10472" i="14"/>
  <c r="C10471" i="14"/>
  <c r="C10470" i="14"/>
  <c r="C10469" i="14"/>
  <c r="C10468" i="14"/>
  <c r="C10467" i="14"/>
  <c r="C10466" i="14"/>
  <c r="C10465" i="14"/>
  <c r="C10464" i="14"/>
  <c r="C10463" i="14"/>
  <c r="C10462" i="14"/>
  <c r="C10461" i="14"/>
  <c r="C10460" i="14"/>
  <c r="C10459" i="14"/>
  <c r="C10458" i="14"/>
  <c r="C10457" i="14"/>
  <c r="C10456" i="14"/>
  <c r="C10455" i="14"/>
  <c r="C10454" i="14"/>
  <c r="C10453" i="14"/>
  <c r="C10452" i="14"/>
  <c r="C10451" i="14"/>
  <c r="C10450" i="14"/>
  <c r="C10449" i="14"/>
  <c r="C10448" i="14"/>
  <c r="C10447" i="14"/>
  <c r="C10446" i="14"/>
  <c r="C10445" i="14"/>
  <c r="C10444" i="14"/>
  <c r="C10443" i="14"/>
  <c r="C10442" i="14"/>
  <c r="C10441" i="14"/>
  <c r="C10440" i="14"/>
  <c r="C10439" i="14"/>
  <c r="C10438" i="14"/>
  <c r="C10437" i="14"/>
  <c r="C10436" i="14"/>
  <c r="C10435" i="14"/>
  <c r="C10434" i="14"/>
  <c r="C10433" i="14"/>
  <c r="C10432" i="14"/>
  <c r="C10431" i="14"/>
  <c r="C10430" i="14"/>
  <c r="C10429" i="14"/>
  <c r="C10428" i="14"/>
  <c r="C10427" i="14"/>
  <c r="C10426" i="14"/>
  <c r="C10425" i="14"/>
  <c r="C10424" i="14"/>
  <c r="C10423" i="14"/>
  <c r="C10422" i="14"/>
  <c r="C10421" i="14"/>
  <c r="C10420" i="14"/>
  <c r="C10419" i="14"/>
  <c r="C10418" i="14"/>
  <c r="C10417" i="14"/>
  <c r="C10416" i="14"/>
  <c r="C10415" i="14"/>
  <c r="C10414" i="14"/>
  <c r="C10413" i="14"/>
  <c r="C10412" i="14"/>
  <c r="C10411" i="14"/>
  <c r="C10410" i="14"/>
  <c r="C10409" i="14"/>
  <c r="C10408" i="14"/>
  <c r="C10407" i="14"/>
  <c r="C10406" i="14"/>
  <c r="C10405" i="14"/>
  <c r="C10404" i="14"/>
  <c r="C10403" i="14"/>
  <c r="C10402" i="14"/>
  <c r="C10401" i="14"/>
  <c r="C10400" i="14"/>
  <c r="C10399" i="14"/>
  <c r="C10398" i="14"/>
  <c r="C10397" i="14"/>
  <c r="C10396" i="14"/>
  <c r="C10395" i="14"/>
  <c r="C10394" i="14"/>
  <c r="C10393" i="14"/>
  <c r="C10392" i="14"/>
  <c r="C10391" i="14"/>
  <c r="C10390" i="14"/>
  <c r="C10389" i="14"/>
  <c r="C10388" i="14"/>
  <c r="C10387" i="14"/>
  <c r="C10386" i="14"/>
  <c r="C10385" i="14"/>
  <c r="C10384" i="14"/>
  <c r="C10383" i="14"/>
  <c r="C10382" i="14"/>
  <c r="C10381" i="14"/>
  <c r="C10380" i="14"/>
  <c r="C10379" i="14"/>
  <c r="C10378" i="14"/>
  <c r="C10377" i="14"/>
  <c r="C10376" i="14"/>
  <c r="C10375" i="14"/>
  <c r="C10374" i="14"/>
  <c r="C10373" i="14"/>
  <c r="C10372" i="14"/>
  <c r="C10371" i="14"/>
  <c r="C10370" i="14"/>
  <c r="C10369" i="14"/>
  <c r="C10368" i="14"/>
  <c r="C10367" i="14"/>
  <c r="C10366" i="14"/>
  <c r="C10365" i="14"/>
  <c r="C10364" i="14"/>
  <c r="C10363" i="14"/>
  <c r="C10362" i="14"/>
  <c r="C10361" i="14"/>
  <c r="C10360" i="14"/>
  <c r="C10359" i="14"/>
  <c r="C10358" i="14"/>
  <c r="C10357" i="14"/>
  <c r="C10356" i="14"/>
  <c r="C10355" i="14"/>
  <c r="C10354" i="14"/>
  <c r="C10353" i="14"/>
  <c r="C10352" i="14"/>
  <c r="C10351" i="14"/>
  <c r="C10350" i="14"/>
  <c r="C10349" i="14"/>
  <c r="C10348" i="14"/>
  <c r="C10347" i="14"/>
  <c r="C10346" i="14"/>
  <c r="C10345" i="14"/>
  <c r="C10344" i="14"/>
  <c r="C10343" i="14"/>
  <c r="C10342" i="14"/>
  <c r="C10341" i="14"/>
  <c r="C10340" i="14"/>
  <c r="C10339" i="14"/>
  <c r="C10338" i="14"/>
  <c r="C10337" i="14"/>
  <c r="C10336" i="14"/>
  <c r="C10335" i="14"/>
  <c r="C10334" i="14"/>
  <c r="C10333" i="14"/>
  <c r="C10332" i="14"/>
  <c r="C10331" i="14"/>
  <c r="C10330" i="14"/>
  <c r="C10329" i="14"/>
  <c r="C10328" i="14"/>
  <c r="C10327" i="14"/>
  <c r="C10326" i="14"/>
  <c r="C10325" i="14"/>
  <c r="C10324" i="14"/>
  <c r="C10323" i="14"/>
  <c r="C10322" i="14"/>
  <c r="C10321" i="14"/>
  <c r="C10320" i="14"/>
  <c r="C10319" i="14"/>
  <c r="C10318" i="14"/>
  <c r="C10317" i="14"/>
  <c r="C10316" i="14"/>
  <c r="C10315" i="14"/>
  <c r="C10314" i="14"/>
  <c r="C10313" i="14"/>
  <c r="C10312" i="14"/>
  <c r="C10311" i="14"/>
  <c r="C10310" i="14"/>
  <c r="C10309" i="14"/>
  <c r="C10308" i="14"/>
  <c r="C10307" i="14"/>
  <c r="C10306" i="14"/>
  <c r="C10305" i="14"/>
  <c r="C10304" i="14"/>
  <c r="C10303" i="14"/>
  <c r="C10302" i="14"/>
  <c r="C10301" i="14"/>
  <c r="C10300" i="14"/>
  <c r="C10299" i="14"/>
  <c r="C10298" i="14"/>
  <c r="C10297" i="14"/>
  <c r="C10296" i="14"/>
  <c r="C10295" i="14"/>
  <c r="C10294" i="14"/>
  <c r="C10293" i="14"/>
  <c r="C10292" i="14"/>
  <c r="C10291" i="14"/>
  <c r="C10290" i="14"/>
  <c r="C10289" i="14"/>
  <c r="C10288" i="14"/>
  <c r="C10287" i="14"/>
  <c r="C10286" i="14"/>
  <c r="C10285" i="14"/>
  <c r="C10284" i="14"/>
  <c r="C10283" i="14"/>
  <c r="C10282" i="14"/>
  <c r="C10281" i="14"/>
  <c r="C10280" i="14"/>
  <c r="C10279" i="14"/>
  <c r="C10278" i="14"/>
  <c r="C10277" i="14"/>
  <c r="C10276" i="14"/>
  <c r="C10275" i="14"/>
  <c r="C10274" i="14"/>
  <c r="C10273" i="14"/>
  <c r="C10272" i="14"/>
  <c r="C10271" i="14"/>
  <c r="C10270" i="14"/>
  <c r="C10269" i="14"/>
  <c r="C10268" i="14"/>
  <c r="C10267" i="14"/>
  <c r="C10266" i="14"/>
  <c r="C10265" i="14"/>
  <c r="C10264" i="14"/>
  <c r="C10263" i="14"/>
  <c r="C10262" i="14"/>
  <c r="C10261" i="14"/>
  <c r="C10260" i="14"/>
  <c r="C10259" i="14"/>
  <c r="C10258" i="14"/>
  <c r="C10257" i="14"/>
  <c r="C10256" i="14"/>
  <c r="C10255" i="14"/>
  <c r="C10254" i="14"/>
  <c r="C10253" i="14"/>
  <c r="C10252" i="14"/>
  <c r="C10251" i="14"/>
  <c r="C10250" i="14"/>
  <c r="C10249" i="14"/>
  <c r="C10248" i="14"/>
  <c r="C10247" i="14"/>
  <c r="C10246" i="14"/>
  <c r="C10245" i="14"/>
  <c r="C10244" i="14"/>
  <c r="C10243" i="14"/>
  <c r="C10242" i="14"/>
  <c r="C10241" i="14"/>
  <c r="C10240" i="14"/>
  <c r="C10239" i="14"/>
  <c r="C10238" i="14"/>
  <c r="C10237" i="14"/>
  <c r="C10236" i="14"/>
  <c r="C10235" i="14"/>
  <c r="C10234" i="14"/>
  <c r="C10233" i="14"/>
  <c r="C10232" i="14"/>
  <c r="C10231" i="14"/>
  <c r="C10230" i="14"/>
  <c r="C10229" i="14"/>
  <c r="C10228" i="14"/>
  <c r="C10227" i="14"/>
  <c r="C10226" i="14"/>
  <c r="C10225" i="14"/>
  <c r="C10224" i="14"/>
  <c r="C10223" i="14"/>
  <c r="C10222" i="14"/>
  <c r="C10221" i="14"/>
  <c r="C10220" i="14"/>
  <c r="C10219" i="14"/>
  <c r="C10218" i="14"/>
  <c r="C10217" i="14"/>
  <c r="C10216" i="14"/>
  <c r="C10215" i="14"/>
  <c r="C10214" i="14"/>
  <c r="C10213" i="14"/>
  <c r="C10212" i="14"/>
  <c r="C10211" i="14"/>
  <c r="C10210" i="14"/>
  <c r="C10209" i="14"/>
  <c r="C10208" i="14"/>
  <c r="C10207" i="14"/>
  <c r="C10206" i="14"/>
  <c r="C10205" i="14"/>
  <c r="C10204" i="14"/>
  <c r="C10203" i="14"/>
  <c r="C10202" i="14"/>
  <c r="C10201" i="14"/>
  <c r="C10200" i="14"/>
  <c r="C10199" i="14"/>
  <c r="C10198" i="14"/>
  <c r="C10197" i="14"/>
  <c r="C10196" i="14"/>
  <c r="C10195" i="14"/>
  <c r="C10194" i="14"/>
  <c r="C10193" i="14"/>
  <c r="C10192" i="14"/>
  <c r="C10191" i="14"/>
  <c r="C10190" i="14"/>
  <c r="C10189" i="14"/>
  <c r="C10188" i="14"/>
  <c r="C10187" i="14"/>
  <c r="C10186" i="14"/>
  <c r="C10185" i="14"/>
  <c r="C10184" i="14"/>
  <c r="C10183" i="14"/>
  <c r="C10182" i="14"/>
  <c r="C10181" i="14"/>
  <c r="C10180" i="14"/>
  <c r="C10179" i="14"/>
  <c r="C10178" i="14"/>
  <c r="C10177" i="14"/>
  <c r="C10176" i="14"/>
  <c r="C10175" i="14"/>
  <c r="C10174" i="14"/>
  <c r="C10173" i="14"/>
  <c r="C10172" i="14"/>
  <c r="C10171" i="14"/>
  <c r="C10170" i="14"/>
  <c r="C10169" i="14"/>
  <c r="C10168" i="14"/>
  <c r="C10167" i="14"/>
  <c r="C10166" i="14"/>
  <c r="C10165" i="14"/>
  <c r="C10164" i="14"/>
  <c r="C10163" i="14"/>
  <c r="C10162" i="14"/>
  <c r="C10161" i="14"/>
  <c r="C10160" i="14"/>
  <c r="C10159" i="14"/>
  <c r="C10158" i="14"/>
  <c r="C10157" i="14"/>
  <c r="C10156" i="14"/>
  <c r="C10155" i="14"/>
  <c r="C10154" i="14"/>
  <c r="C10153" i="14"/>
  <c r="C10152" i="14"/>
  <c r="C10151" i="14"/>
  <c r="C10150" i="14"/>
  <c r="C10149" i="14"/>
  <c r="C10148" i="14"/>
  <c r="C10147" i="14"/>
  <c r="C10146" i="14"/>
  <c r="C10145" i="14"/>
  <c r="C10144" i="14"/>
  <c r="C10143" i="14"/>
  <c r="C10142" i="14"/>
  <c r="C10141" i="14"/>
  <c r="C10140" i="14"/>
  <c r="C10139" i="14"/>
  <c r="C10138" i="14"/>
  <c r="C10137" i="14"/>
  <c r="C10136" i="14"/>
  <c r="C10135" i="14"/>
  <c r="C10134" i="14"/>
  <c r="C10133" i="14"/>
  <c r="C10132" i="14"/>
  <c r="C10131" i="14"/>
  <c r="C10130" i="14"/>
  <c r="C10129" i="14"/>
  <c r="C10128" i="14"/>
  <c r="C10127" i="14"/>
  <c r="C10126" i="14"/>
  <c r="C10125" i="14"/>
  <c r="C10124" i="14"/>
  <c r="C10123" i="14"/>
  <c r="C10122" i="14"/>
  <c r="C10121" i="14"/>
  <c r="C10120" i="14"/>
  <c r="C10119" i="14"/>
  <c r="C10118" i="14"/>
  <c r="C10117" i="14"/>
  <c r="C10116" i="14"/>
  <c r="C10115" i="14"/>
  <c r="C10114" i="14"/>
  <c r="C10113" i="14"/>
  <c r="C10112" i="14"/>
  <c r="C10111" i="14"/>
  <c r="C10110" i="14"/>
  <c r="C10109" i="14"/>
  <c r="C10108" i="14"/>
  <c r="C10107" i="14"/>
  <c r="C10106" i="14"/>
  <c r="C10105" i="14"/>
  <c r="C10104" i="14"/>
  <c r="C10103" i="14"/>
  <c r="C10102" i="14"/>
  <c r="C10101" i="14"/>
  <c r="C10100" i="14"/>
  <c r="C10099" i="14"/>
  <c r="C10098" i="14"/>
  <c r="C10097" i="14"/>
  <c r="C10096" i="14"/>
  <c r="C10095" i="14"/>
  <c r="C10094" i="14"/>
  <c r="C10093" i="14"/>
  <c r="C10092" i="14"/>
  <c r="C10091" i="14"/>
  <c r="C10090" i="14"/>
  <c r="C10089" i="14"/>
  <c r="C10088" i="14"/>
  <c r="C10087" i="14"/>
  <c r="C10086" i="14"/>
  <c r="C10085" i="14"/>
  <c r="C10084" i="14"/>
  <c r="C10083" i="14"/>
  <c r="C10082" i="14"/>
  <c r="C10081" i="14"/>
  <c r="C10080" i="14"/>
  <c r="C10079" i="14"/>
  <c r="C10078" i="14"/>
  <c r="C10077" i="14"/>
  <c r="C10076" i="14"/>
  <c r="C10075" i="14"/>
  <c r="C10074" i="14"/>
  <c r="C10073" i="14"/>
  <c r="C10072" i="14"/>
  <c r="C10071" i="14"/>
  <c r="C10070" i="14"/>
  <c r="C10069" i="14"/>
  <c r="C10068" i="14"/>
  <c r="C10067" i="14"/>
  <c r="C10066" i="14"/>
  <c r="C10065" i="14"/>
  <c r="C10064" i="14"/>
  <c r="C10063" i="14"/>
  <c r="C10062" i="14"/>
  <c r="C10061" i="14"/>
  <c r="C10060" i="14"/>
  <c r="C10059" i="14"/>
  <c r="C10058" i="14"/>
  <c r="C10057" i="14"/>
  <c r="C10056" i="14"/>
  <c r="C10055" i="14"/>
  <c r="C10054" i="14"/>
  <c r="C10053" i="14"/>
  <c r="C10052" i="14"/>
  <c r="C10051" i="14"/>
  <c r="C10050" i="14"/>
  <c r="C10049" i="14"/>
  <c r="C10048" i="14"/>
  <c r="C10047" i="14"/>
  <c r="C10046" i="14"/>
  <c r="C10045" i="14"/>
  <c r="C10044" i="14"/>
  <c r="C10043" i="14"/>
  <c r="C10042" i="14"/>
  <c r="C10041" i="14"/>
  <c r="C10040" i="14"/>
  <c r="C10039" i="14"/>
  <c r="C10038" i="14"/>
  <c r="C10037" i="14"/>
  <c r="C10036" i="14"/>
  <c r="C10035" i="14"/>
  <c r="C10034" i="14"/>
  <c r="C10033" i="14"/>
  <c r="C10032" i="14"/>
  <c r="C10031" i="14"/>
  <c r="C10030" i="14"/>
  <c r="C10029" i="14"/>
  <c r="C10028" i="14"/>
  <c r="C10027" i="14"/>
  <c r="C10026" i="14"/>
  <c r="C10025" i="14"/>
  <c r="C10024" i="14"/>
  <c r="C10023" i="14"/>
  <c r="C10022" i="14"/>
  <c r="C10021" i="14"/>
  <c r="C10020" i="14"/>
  <c r="C10019" i="14"/>
  <c r="C10018" i="14"/>
  <c r="C10017" i="14"/>
  <c r="C10016" i="14"/>
  <c r="C10015" i="14"/>
  <c r="C10014" i="14"/>
  <c r="C10013" i="14"/>
  <c r="C10012" i="14"/>
  <c r="C10011" i="14"/>
  <c r="C10010" i="14"/>
  <c r="C10009" i="14"/>
  <c r="C10008" i="14"/>
  <c r="C10007" i="14"/>
  <c r="C10006" i="14"/>
  <c r="C10005" i="14"/>
  <c r="C10004" i="14"/>
  <c r="C10003" i="14"/>
  <c r="C10002" i="14"/>
  <c r="C10001" i="14"/>
  <c r="C10000" i="14"/>
  <c r="C9999" i="14"/>
  <c r="C9998" i="14"/>
  <c r="C9997" i="14"/>
  <c r="C9996" i="14"/>
  <c r="C9995" i="14"/>
  <c r="C9994" i="14"/>
  <c r="C9993" i="14"/>
  <c r="C9992" i="14"/>
  <c r="C9991" i="14"/>
  <c r="C9990" i="14"/>
  <c r="C9989" i="14"/>
  <c r="C9988" i="14"/>
  <c r="C9987" i="14"/>
  <c r="C9986" i="14"/>
  <c r="C9985" i="14"/>
  <c r="C9984" i="14"/>
  <c r="C9983" i="14"/>
  <c r="C9982" i="14"/>
  <c r="C9981" i="14"/>
  <c r="C9980" i="14"/>
  <c r="C9979" i="14"/>
  <c r="C9978" i="14"/>
  <c r="C9977" i="14"/>
  <c r="C9976" i="14"/>
  <c r="C9975" i="14"/>
  <c r="C9974" i="14"/>
  <c r="C9973" i="14"/>
  <c r="C9972" i="14"/>
  <c r="C9971" i="14"/>
  <c r="C9970" i="14"/>
  <c r="C9969" i="14"/>
  <c r="C9968" i="14"/>
  <c r="C9967" i="14"/>
  <c r="C9966" i="14"/>
  <c r="C9965" i="14"/>
  <c r="C9964" i="14"/>
  <c r="C9963" i="14"/>
  <c r="C9962" i="14"/>
  <c r="C9961" i="14"/>
  <c r="C9960" i="14"/>
  <c r="C9959" i="14"/>
  <c r="C9958" i="14"/>
  <c r="C9957" i="14"/>
  <c r="C9956" i="14"/>
  <c r="C9955" i="14"/>
  <c r="C9954" i="14"/>
  <c r="C9953" i="14"/>
  <c r="C9952" i="14"/>
  <c r="C9951" i="14"/>
  <c r="C9950" i="14"/>
  <c r="C9949" i="14"/>
  <c r="C9948" i="14"/>
  <c r="C9947" i="14"/>
  <c r="C9946" i="14"/>
  <c r="C9945" i="14"/>
  <c r="C9944" i="14"/>
  <c r="C9943" i="14"/>
  <c r="C9942" i="14"/>
  <c r="C9941" i="14"/>
  <c r="C9940" i="14"/>
  <c r="C9939" i="14"/>
  <c r="C9938" i="14"/>
  <c r="C9937" i="14"/>
  <c r="C9936" i="14"/>
  <c r="C9935" i="14"/>
  <c r="C9934" i="14"/>
  <c r="C9933" i="14"/>
  <c r="C9932" i="14"/>
  <c r="C9931" i="14"/>
  <c r="C9930" i="14"/>
  <c r="C9929" i="14"/>
  <c r="C9928" i="14"/>
  <c r="C9927" i="14"/>
  <c r="C9926" i="14"/>
  <c r="C9925" i="14"/>
  <c r="C9924" i="14"/>
  <c r="C9923" i="14"/>
  <c r="C9922" i="14"/>
  <c r="C9921" i="14"/>
  <c r="C9920" i="14"/>
  <c r="C9919" i="14"/>
  <c r="C9918" i="14"/>
  <c r="C9917" i="14"/>
  <c r="C9916" i="14"/>
  <c r="C9915" i="14"/>
  <c r="C9914" i="14"/>
  <c r="C9913" i="14"/>
  <c r="C9912" i="14"/>
  <c r="C9911" i="14"/>
  <c r="C9910" i="14"/>
  <c r="C9909" i="14"/>
  <c r="C9908" i="14"/>
  <c r="C9907" i="14"/>
  <c r="C9906" i="14"/>
  <c r="C9905" i="14"/>
  <c r="C9904" i="14"/>
  <c r="C9903" i="14"/>
  <c r="C9902" i="14"/>
  <c r="C9901" i="14"/>
  <c r="C9900" i="14"/>
  <c r="C9899" i="14"/>
  <c r="C9898" i="14"/>
  <c r="C9897" i="14"/>
  <c r="C9896" i="14"/>
  <c r="C9895" i="14"/>
  <c r="C9894" i="14"/>
  <c r="C9893" i="14"/>
  <c r="C9892" i="14"/>
  <c r="C9891" i="14"/>
  <c r="C9890" i="14"/>
  <c r="C9889" i="14"/>
  <c r="C9888" i="14"/>
  <c r="C9887" i="14"/>
  <c r="C9886" i="14"/>
  <c r="C9885" i="14"/>
  <c r="C9884" i="14"/>
  <c r="C9883" i="14"/>
  <c r="C9882" i="14"/>
  <c r="C9881" i="14"/>
  <c r="C9880" i="14"/>
  <c r="C9879" i="14"/>
  <c r="C9878" i="14"/>
  <c r="C9877" i="14"/>
  <c r="C9876" i="14"/>
  <c r="C9875" i="14"/>
  <c r="C9874" i="14"/>
  <c r="C9873" i="14"/>
  <c r="C9872" i="14"/>
  <c r="C9871" i="14"/>
  <c r="C9870" i="14"/>
  <c r="C9869" i="14"/>
  <c r="C9868" i="14"/>
  <c r="C9867" i="14"/>
  <c r="C9866" i="14"/>
  <c r="C9865" i="14"/>
  <c r="C9864" i="14"/>
  <c r="C9863" i="14"/>
  <c r="C9862" i="14"/>
  <c r="C9861" i="14"/>
  <c r="C9860" i="14"/>
  <c r="C9859" i="14"/>
  <c r="C9858" i="14"/>
  <c r="C9857" i="14"/>
  <c r="C9856" i="14"/>
  <c r="C9855" i="14"/>
  <c r="C9854" i="14"/>
  <c r="C9853" i="14"/>
  <c r="C9852" i="14"/>
  <c r="C9851" i="14"/>
  <c r="C9850" i="14"/>
  <c r="C9849" i="14"/>
  <c r="C9848" i="14"/>
  <c r="C9847" i="14"/>
  <c r="C9846" i="14"/>
  <c r="C9845" i="14"/>
  <c r="C9844" i="14"/>
  <c r="C9843" i="14"/>
  <c r="C9842" i="14"/>
  <c r="C9841" i="14"/>
  <c r="C9840" i="14"/>
  <c r="C9839" i="14"/>
  <c r="C9838" i="14"/>
  <c r="C9837" i="14"/>
  <c r="C9836" i="14"/>
  <c r="C9835" i="14"/>
  <c r="C9834" i="14"/>
  <c r="C9833" i="14"/>
  <c r="C9832" i="14"/>
  <c r="C9831" i="14"/>
  <c r="C9830" i="14"/>
  <c r="C9829" i="14"/>
  <c r="C9828" i="14"/>
  <c r="C9827" i="14"/>
  <c r="C9826" i="14"/>
  <c r="C9825" i="14"/>
  <c r="C9824" i="14"/>
  <c r="C9823" i="14"/>
  <c r="C9822" i="14"/>
  <c r="C9821" i="14"/>
  <c r="C9820" i="14"/>
  <c r="C9819" i="14"/>
  <c r="C9818" i="14"/>
  <c r="C9817" i="14"/>
  <c r="C9816" i="14"/>
  <c r="C9815" i="14"/>
  <c r="C9814" i="14"/>
  <c r="C9813" i="14"/>
  <c r="C9812" i="14"/>
  <c r="C9811" i="14"/>
  <c r="C9810" i="14"/>
  <c r="C9809" i="14"/>
  <c r="C9808" i="14"/>
  <c r="C9807" i="14"/>
  <c r="C9806" i="14"/>
  <c r="C9805" i="14"/>
  <c r="C9804" i="14"/>
  <c r="C9803" i="14"/>
  <c r="C9802" i="14"/>
  <c r="C9801" i="14"/>
  <c r="C9800" i="14"/>
  <c r="C9799" i="14"/>
  <c r="C9798" i="14"/>
  <c r="C9797" i="14"/>
  <c r="C9796" i="14"/>
  <c r="C9795" i="14"/>
  <c r="C9794" i="14"/>
  <c r="C9793" i="14"/>
  <c r="C9792" i="14"/>
  <c r="C9791" i="14"/>
  <c r="C9790" i="14"/>
  <c r="C9789" i="14"/>
  <c r="C9788" i="14"/>
  <c r="C9787" i="14"/>
  <c r="C9786" i="14"/>
  <c r="C9785" i="14"/>
  <c r="C9784" i="14"/>
  <c r="C9783" i="14"/>
  <c r="C9782" i="14"/>
  <c r="C9781" i="14"/>
  <c r="C9780" i="14"/>
  <c r="C9779" i="14"/>
  <c r="C9778" i="14"/>
  <c r="C9777" i="14"/>
  <c r="C9776" i="14"/>
  <c r="C9775" i="14"/>
  <c r="C9774" i="14"/>
  <c r="C9773" i="14"/>
  <c r="C9772" i="14"/>
  <c r="C9771" i="14"/>
  <c r="C9770" i="14"/>
  <c r="C9769" i="14"/>
  <c r="C9768" i="14"/>
  <c r="C9767" i="14"/>
  <c r="C9766" i="14"/>
  <c r="C9765" i="14"/>
  <c r="C9764" i="14"/>
  <c r="C9763" i="14"/>
  <c r="C9762" i="14"/>
  <c r="C9761" i="14"/>
  <c r="C9760" i="14"/>
  <c r="C9759" i="14"/>
  <c r="C9758" i="14"/>
  <c r="C9757" i="14"/>
  <c r="C9756" i="14"/>
  <c r="C9755" i="14"/>
  <c r="C9754" i="14"/>
  <c r="C9753" i="14"/>
  <c r="C9752" i="14"/>
  <c r="C9751" i="14"/>
  <c r="C9750" i="14"/>
  <c r="C9749" i="14"/>
  <c r="C9748" i="14"/>
  <c r="C9747" i="14"/>
  <c r="C9746" i="14"/>
  <c r="C9745" i="14"/>
  <c r="C9744" i="14"/>
  <c r="C9743" i="14"/>
  <c r="C9742" i="14"/>
  <c r="C9741" i="14"/>
  <c r="C9740" i="14"/>
  <c r="C9739" i="14"/>
  <c r="C9738" i="14"/>
  <c r="C9737" i="14"/>
  <c r="C9736" i="14"/>
  <c r="C9735" i="14"/>
  <c r="C9734" i="14"/>
  <c r="C9733" i="14"/>
  <c r="C9732" i="14"/>
  <c r="C9731" i="14"/>
  <c r="C9730" i="14"/>
  <c r="C9729" i="14"/>
  <c r="C9728" i="14"/>
  <c r="C9727" i="14"/>
  <c r="C9726" i="14"/>
  <c r="C9725" i="14"/>
  <c r="C9724" i="14"/>
  <c r="C9723" i="14"/>
  <c r="C9722" i="14"/>
  <c r="C9721" i="14"/>
  <c r="C9720" i="14"/>
  <c r="C9719" i="14"/>
  <c r="C9718" i="14"/>
  <c r="C9717" i="14"/>
  <c r="C9716" i="14"/>
  <c r="C9715" i="14"/>
  <c r="C9714" i="14"/>
  <c r="C9713" i="14"/>
  <c r="C9712" i="14"/>
  <c r="C9711" i="14"/>
  <c r="C9710" i="14"/>
  <c r="C9709" i="14"/>
  <c r="C9708" i="14"/>
  <c r="C9707" i="14"/>
  <c r="C9706" i="14"/>
  <c r="C9705" i="14"/>
  <c r="C9704" i="14"/>
  <c r="C9703" i="14"/>
  <c r="C9702" i="14"/>
  <c r="C9701" i="14"/>
  <c r="C9700" i="14"/>
  <c r="C9699" i="14"/>
  <c r="C9698" i="14"/>
  <c r="C9697" i="14"/>
  <c r="C9696" i="14"/>
  <c r="C9695" i="14"/>
  <c r="C9694" i="14"/>
  <c r="C9693" i="14"/>
  <c r="C9692" i="14"/>
  <c r="C9691" i="14"/>
  <c r="C9690" i="14"/>
  <c r="C9689" i="14"/>
  <c r="C9688" i="14"/>
  <c r="C9687" i="14"/>
  <c r="C9686" i="14"/>
  <c r="C9685" i="14"/>
  <c r="C9684" i="14"/>
  <c r="C9683" i="14"/>
  <c r="C9682" i="14"/>
  <c r="C9681" i="14"/>
  <c r="C9680" i="14"/>
  <c r="C9679" i="14"/>
  <c r="C9678" i="14"/>
  <c r="C9677" i="14"/>
  <c r="C9676" i="14"/>
  <c r="C9675" i="14"/>
  <c r="C9674" i="14"/>
  <c r="C9673" i="14"/>
  <c r="C9672" i="14"/>
  <c r="C9671" i="14"/>
  <c r="C9670" i="14"/>
  <c r="C9669" i="14"/>
  <c r="C9668" i="14"/>
  <c r="C9667" i="14"/>
  <c r="C9666" i="14"/>
  <c r="C9665" i="14"/>
  <c r="C9664" i="14"/>
  <c r="C9663" i="14"/>
  <c r="C9662" i="14"/>
  <c r="C9661" i="14"/>
  <c r="C9660" i="14"/>
  <c r="C9659" i="14"/>
  <c r="C9658" i="14"/>
  <c r="C9657" i="14"/>
  <c r="C9656" i="14"/>
  <c r="C9655" i="14"/>
  <c r="C9654" i="14"/>
  <c r="C9653" i="14"/>
  <c r="C9652" i="14"/>
  <c r="C9651" i="14"/>
  <c r="C9650" i="14"/>
  <c r="C9649" i="14"/>
  <c r="C9648" i="14"/>
  <c r="C9647" i="14"/>
  <c r="C9646" i="14"/>
  <c r="C9645" i="14"/>
  <c r="C9644" i="14"/>
  <c r="C9643" i="14"/>
  <c r="C9642" i="14"/>
  <c r="C9641" i="14"/>
  <c r="C9640" i="14"/>
  <c r="C9639" i="14"/>
  <c r="C9638" i="14"/>
  <c r="C9637" i="14"/>
  <c r="C9636" i="14"/>
  <c r="C9635" i="14"/>
  <c r="C9634" i="14"/>
  <c r="C9633" i="14"/>
  <c r="C9632" i="14"/>
  <c r="C9631" i="14"/>
  <c r="C9630" i="14"/>
  <c r="C9629" i="14"/>
  <c r="C9628" i="14"/>
  <c r="C9627" i="14"/>
  <c r="C9626" i="14"/>
  <c r="C9625" i="14"/>
  <c r="C9624" i="14"/>
  <c r="C9623" i="14"/>
  <c r="C9622" i="14"/>
  <c r="C9621" i="14"/>
  <c r="C9620" i="14"/>
  <c r="C9619" i="14"/>
  <c r="C9618" i="14"/>
  <c r="C9617" i="14"/>
  <c r="C9616" i="14"/>
  <c r="C9615" i="14"/>
  <c r="C9614" i="14"/>
  <c r="C9613" i="14"/>
  <c r="C9612" i="14"/>
  <c r="C9611" i="14"/>
  <c r="C9610" i="14"/>
  <c r="C9609" i="14"/>
  <c r="C9608" i="14"/>
  <c r="C9607" i="14"/>
  <c r="C9606" i="14"/>
  <c r="C9605" i="14"/>
  <c r="C9604" i="14"/>
  <c r="C9603" i="14"/>
  <c r="C9602" i="14"/>
  <c r="C9601" i="14"/>
  <c r="C9600" i="14"/>
  <c r="C9599" i="14"/>
  <c r="C9598" i="14"/>
  <c r="C9597" i="14"/>
  <c r="C9596" i="14"/>
  <c r="C9595" i="14"/>
  <c r="C9594" i="14"/>
  <c r="C9593" i="14"/>
  <c r="C9592" i="14"/>
  <c r="C9591" i="14"/>
  <c r="C9590" i="14"/>
  <c r="C9589" i="14"/>
  <c r="C9588" i="14"/>
  <c r="C9587" i="14"/>
  <c r="C9586" i="14"/>
  <c r="C9585" i="14"/>
  <c r="C9584" i="14"/>
  <c r="C9583" i="14"/>
  <c r="C9582" i="14"/>
  <c r="C9581" i="14"/>
  <c r="C9580" i="14"/>
  <c r="C9579" i="14"/>
  <c r="C9578" i="14"/>
  <c r="C9577" i="14"/>
  <c r="C9576" i="14"/>
  <c r="C9575" i="14"/>
  <c r="C9574" i="14"/>
  <c r="C9573" i="14"/>
  <c r="C9572" i="14"/>
  <c r="C9571" i="14"/>
  <c r="C9570" i="14"/>
  <c r="C9569" i="14"/>
  <c r="C9568" i="14"/>
  <c r="C9567" i="14"/>
  <c r="C9566" i="14"/>
  <c r="C9565" i="14"/>
  <c r="C9564" i="14"/>
  <c r="C9563" i="14"/>
  <c r="C9562" i="14"/>
  <c r="C9561" i="14"/>
  <c r="C9560" i="14"/>
  <c r="C9559" i="14"/>
  <c r="C9558" i="14"/>
  <c r="C9557" i="14"/>
  <c r="C9556" i="14"/>
  <c r="C9555" i="14"/>
  <c r="C9554" i="14"/>
  <c r="C9553" i="14"/>
  <c r="C9552" i="14"/>
  <c r="C9551" i="14"/>
  <c r="C9550" i="14"/>
  <c r="C9549" i="14"/>
  <c r="C9548" i="14"/>
  <c r="C9547" i="14"/>
  <c r="C9546" i="14"/>
  <c r="C9545" i="14"/>
  <c r="C9544" i="14"/>
  <c r="C9543" i="14"/>
  <c r="C9542" i="14"/>
  <c r="C9541" i="14"/>
  <c r="C9540" i="14"/>
  <c r="C9539" i="14"/>
  <c r="C9538" i="14"/>
  <c r="C9537" i="14"/>
  <c r="C9536" i="14"/>
  <c r="C9535" i="14"/>
  <c r="C9534" i="14"/>
  <c r="C9533" i="14"/>
  <c r="C9532" i="14"/>
  <c r="C9531" i="14"/>
  <c r="C9530" i="14"/>
  <c r="C9529" i="14"/>
  <c r="C9528" i="14"/>
  <c r="C9527" i="14"/>
  <c r="C9526" i="14"/>
  <c r="C9525" i="14"/>
  <c r="C9524" i="14"/>
  <c r="C9523" i="14"/>
  <c r="C9522" i="14"/>
  <c r="C9521" i="14"/>
  <c r="C9520" i="14"/>
  <c r="C9519" i="14"/>
  <c r="C9518" i="14"/>
  <c r="C9517" i="14"/>
  <c r="C9516" i="14"/>
  <c r="C9515" i="14"/>
  <c r="C9514" i="14"/>
  <c r="C9513" i="14"/>
  <c r="C9512" i="14"/>
  <c r="C9511" i="14"/>
  <c r="C9510" i="14"/>
  <c r="C9509" i="14"/>
  <c r="C9508" i="14"/>
  <c r="C9507" i="14"/>
  <c r="C9506" i="14"/>
  <c r="C9505" i="14"/>
  <c r="C9504" i="14"/>
  <c r="C9503" i="14"/>
  <c r="C9502" i="14"/>
  <c r="C9501" i="14"/>
  <c r="C9500" i="14"/>
  <c r="C9499" i="14"/>
  <c r="C9498" i="14"/>
  <c r="C9497" i="14"/>
  <c r="C9496" i="14"/>
  <c r="C9495" i="14"/>
  <c r="C9494" i="14"/>
  <c r="C9493" i="14"/>
  <c r="C9492" i="14"/>
  <c r="C9491" i="14"/>
  <c r="C9490" i="14"/>
  <c r="C9489" i="14"/>
  <c r="C9488" i="14"/>
  <c r="C9487" i="14"/>
  <c r="C9486" i="14"/>
  <c r="C9485" i="14"/>
  <c r="C9484" i="14"/>
  <c r="C9483" i="14"/>
  <c r="C9482" i="14"/>
  <c r="C9481" i="14"/>
  <c r="C9480" i="14"/>
  <c r="C9479" i="14"/>
  <c r="C9478" i="14"/>
  <c r="C9477" i="14"/>
  <c r="C9476" i="14"/>
  <c r="C9475" i="14"/>
  <c r="C9474" i="14"/>
  <c r="C9473" i="14"/>
  <c r="C9472" i="14"/>
  <c r="C9471" i="14"/>
  <c r="C9470" i="14"/>
  <c r="C9469" i="14"/>
  <c r="C9468" i="14"/>
  <c r="C9467" i="14"/>
  <c r="C9466" i="14"/>
  <c r="C9465" i="14"/>
  <c r="C9464" i="14"/>
  <c r="C9463" i="14"/>
  <c r="C9462" i="14"/>
  <c r="C9461" i="14"/>
  <c r="C9460" i="14"/>
  <c r="C9459" i="14"/>
  <c r="C9458" i="14"/>
  <c r="C9457" i="14"/>
  <c r="C9456" i="14"/>
  <c r="C9455" i="14"/>
  <c r="C9454" i="14"/>
  <c r="C9453" i="14"/>
  <c r="C9452" i="14"/>
  <c r="C9451" i="14"/>
  <c r="C9450" i="14"/>
  <c r="C9449" i="14"/>
  <c r="C9448" i="14"/>
  <c r="C9447" i="14"/>
  <c r="C9446" i="14"/>
  <c r="C9445" i="14"/>
  <c r="C9444" i="14"/>
  <c r="C9443" i="14"/>
  <c r="C9442" i="14"/>
  <c r="C9441" i="14"/>
  <c r="C9440" i="14"/>
  <c r="C9439" i="14"/>
  <c r="C9438" i="14"/>
  <c r="C9437" i="14"/>
  <c r="C9436" i="14"/>
  <c r="C9435" i="14"/>
  <c r="C9434" i="14"/>
  <c r="C9433" i="14"/>
  <c r="C9432" i="14"/>
  <c r="C9431" i="14"/>
  <c r="C9430" i="14"/>
  <c r="C9429" i="14"/>
  <c r="C9428" i="14"/>
  <c r="C9427" i="14"/>
  <c r="C9426" i="14"/>
  <c r="C9425" i="14"/>
  <c r="C9424" i="14"/>
  <c r="C9423" i="14"/>
  <c r="C9422" i="14"/>
  <c r="C9421" i="14"/>
  <c r="C9420" i="14"/>
  <c r="C9419" i="14"/>
  <c r="C9418" i="14"/>
  <c r="C9417" i="14"/>
  <c r="C9416" i="14"/>
  <c r="C9415" i="14"/>
  <c r="C9414" i="14"/>
  <c r="C9413" i="14"/>
  <c r="C9412" i="14"/>
  <c r="C9411" i="14"/>
  <c r="C9410" i="14"/>
  <c r="C9409" i="14"/>
  <c r="C9408" i="14"/>
  <c r="C9407" i="14"/>
  <c r="C9406" i="14"/>
  <c r="C9405" i="14"/>
  <c r="C9404" i="14"/>
  <c r="C9403" i="14"/>
  <c r="C9402" i="14"/>
  <c r="C9401" i="14"/>
  <c r="C9400" i="14"/>
  <c r="C9399" i="14"/>
  <c r="C9398" i="14"/>
  <c r="C9397" i="14"/>
  <c r="C9396" i="14"/>
  <c r="C9395" i="14"/>
  <c r="C9394" i="14"/>
  <c r="C9393" i="14"/>
  <c r="C9392" i="14"/>
  <c r="C9391" i="14"/>
  <c r="C9390" i="14"/>
  <c r="C9389" i="14"/>
  <c r="C9388" i="14"/>
  <c r="C9387" i="14"/>
  <c r="C9386" i="14"/>
  <c r="C9385" i="14"/>
  <c r="C9384" i="14"/>
  <c r="C9383" i="14"/>
  <c r="C9382" i="14"/>
  <c r="C9381" i="14"/>
  <c r="C9380" i="14"/>
  <c r="C9379" i="14"/>
  <c r="C9378" i="14"/>
  <c r="C9377" i="14"/>
  <c r="C9376" i="14"/>
  <c r="C9375" i="14"/>
  <c r="C9374" i="14"/>
  <c r="C9373" i="14"/>
  <c r="C9372" i="14"/>
  <c r="C9371" i="14"/>
  <c r="C9370" i="14"/>
  <c r="C9369" i="14"/>
  <c r="C9368" i="14"/>
  <c r="C9367" i="14"/>
  <c r="C9366" i="14"/>
  <c r="C9365" i="14"/>
  <c r="C9364" i="14"/>
  <c r="C9363" i="14"/>
  <c r="C9362" i="14"/>
  <c r="C9361" i="14"/>
  <c r="C9360" i="14"/>
  <c r="C9359" i="14"/>
  <c r="C9358" i="14"/>
  <c r="C9357" i="14"/>
  <c r="C9356" i="14"/>
  <c r="C9355" i="14"/>
  <c r="C9354" i="14"/>
  <c r="C9353" i="14"/>
  <c r="C9352" i="14"/>
  <c r="C9351" i="14"/>
  <c r="C9350" i="14"/>
  <c r="C9349" i="14"/>
  <c r="C9348" i="14"/>
  <c r="C9347" i="14"/>
  <c r="C9346" i="14"/>
  <c r="C9345" i="14"/>
  <c r="C9344" i="14"/>
  <c r="C9343" i="14"/>
  <c r="C9342" i="14"/>
  <c r="C9341" i="14"/>
  <c r="C9340" i="14"/>
  <c r="C9339" i="14"/>
  <c r="C9338" i="14"/>
  <c r="C9337" i="14"/>
  <c r="C9336" i="14"/>
  <c r="C9335" i="14"/>
  <c r="C9334" i="14"/>
  <c r="C9333" i="14"/>
  <c r="C9332" i="14"/>
  <c r="C9331" i="14"/>
  <c r="C9330" i="14"/>
  <c r="C9329" i="14"/>
  <c r="C9328" i="14"/>
  <c r="C9327" i="14"/>
  <c r="C9326" i="14"/>
  <c r="C9325" i="14"/>
  <c r="C9324" i="14"/>
  <c r="C9323" i="14"/>
  <c r="C9322" i="14"/>
  <c r="C9321" i="14"/>
  <c r="C9320" i="14"/>
  <c r="C9319" i="14"/>
  <c r="C9318" i="14"/>
  <c r="C9317" i="14"/>
  <c r="C9316" i="14"/>
  <c r="C9315" i="14"/>
  <c r="C9314" i="14"/>
  <c r="C9313" i="14"/>
  <c r="C9312" i="14"/>
  <c r="C9311" i="14"/>
  <c r="C9310" i="14"/>
  <c r="C9309" i="14"/>
  <c r="C9308" i="14"/>
  <c r="C9307" i="14"/>
  <c r="C9306" i="14"/>
  <c r="C9305" i="14"/>
  <c r="C9304" i="14"/>
  <c r="C9303" i="14"/>
  <c r="C9302" i="14"/>
  <c r="C9301" i="14"/>
  <c r="C9300" i="14"/>
  <c r="C9299" i="14"/>
  <c r="C9298" i="14"/>
  <c r="C9297" i="14"/>
  <c r="C9296" i="14"/>
  <c r="C9295" i="14"/>
  <c r="C9294" i="14"/>
  <c r="C9293" i="14"/>
  <c r="C9292" i="14"/>
  <c r="C9291" i="14"/>
  <c r="C9290" i="14"/>
  <c r="C9289" i="14"/>
  <c r="C9288" i="14"/>
  <c r="C9287" i="14"/>
  <c r="C9286" i="14"/>
  <c r="C9285" i="14"/>
  <c r="C9284" i="14"/>
  <c r="C9283" i="14"/>
  <c r="C9282" i="14"/>
  <c r="C9281" i="14"/>
  <c r="C9280" i="14"/>
  <c r="C9279" i="14"/>
  <c r="C9278" i="14"/>
  <c r="C9277" i="14"/>
  <c r="C9276" i="14"/>
  <c r="C9275" i="14"/>
  <c r="C9274" i="14"/>
  <c r="C9273" i="14"/>
  <c r="C9272" i="14"/>
  <c r="C9271" i="14"/>
  <c r="C9270" i="14"/>
  <c r="C9269" i="14"/>
  <c r="C9268" i="14"/>
  <c r="C9267" i="14"/>
  <c r="C9266" i="14"/>
  <c r="C9265" i="14"/>
  <c r="C9264" i="14"/>
  <c r="C9263" i="14"/>
  <c r="C9262" i="14"/>
  <c r="C9261" i="14"/>
  <c r="C9260" i="14"/>
  <c r="C9259" i="14"/>
  <c r="C9258" i="14"/>
  <c r="C9257" i="14"/>
  <c r="C9256" i="14"/>
  <c r="C9255" i="14"/>
  <c r="C9254" i="14"/>
  <c r="C9253" i="14"/>
  <c r="C9252" i="14"/>
  <c r="C9251" i="14"/>
  <c r="C9250" i="14"/>
  <c r="C9249" i="14"/>
  <c r="C9248" i="14"/>
  <c r="C9247" i="14"/>
  <c r="C9246" i="14"/>
  <c r="C9245" i="14"/>
  <c r="C9244" i="14"/>
  <c r="C9243" i="14"/>
  <c r="C9242" i="14"/>
  <c r="C9241" i="14"/>
  <c r="C9240" i="14"/>
  <c r="C9239" i="14"/>
  <c r="C9238" i="14"/>
  <c r="C9237" i="14"/>
  <c r="C9236" i="14"/>
  <c r="C9235" i="14"/>
  <c r="C9234" i="14"/>
  <c r="C9233" i="14"/>
  <c r="C9232" i="14"/>
  <c r="C9231" i="14"/>
  <c r="C9230" i="14"/>
  <c r="C9229" i="14"/>
  <c r="C9228" i="14"/>
  <c r="C9227" i="14"/>
  <c r="C9226" i="14"/>
  <c r="C9225" i="14"/>
  <c r="C9224" i="14"/>
  <c r="C9223" i="14"/>
  <c r="C9222" i="14"/>
  <c r="C9221" i="14"/>
  <c r="C9220" i="14"/>
  <c r="C9219" i="14"/>
  <c r="C9218" i="14"/>
  <c r="C9217" i="14"/>
  <c r="C9216" i="14"/>
  <c r="C9215" i="14"/>
  <c r="C9214" i="14"/>
  <c r="C9213" i="14"/>
  <c r="C9212" i="14"/>
  <c r="C9211" i="14"/>
  <c r="C9210" i="14"/>
  <c r="C9209" i="14"/>
  <c r="C9208" i="14"/>
  <c r="C9207" i="14"/>
  <c r="C9206" i="14"/>
  <c r="C9205" i="14"/>
  <c r="C9204" i="14"/>
  <c r="C9203" i="14"/>
  <c r="C9202" i="14"/>
  <c r="C9201" i="14"/>
  <c r="C9200" i="14"/>
  <c r="C9199" i="14"/>
  <c r="C9198" i="14"/>
  <c r="C9197" i="14"/>
  <c r="C9196" i="14"/>
  <c r="C9195" i="14"/>
  <c r="C9194" i="14"/>
  <c r="C9193" i="14"/>
  <c r="C9192" i="14"/>
  <c r="C9191" i="14"/>
  <c r="C9190" i="14"/>
  <c r="C9189" i="14"/>
  <c r="C9188" i="14"/>
  <c r="C9187" i="14"/>
  <c r="C9186" i="14"/>
  <c r="C9185" i="14"/>
  <c r="C9184" i="14"/>
  <c r="C9183" i="14"/>
  <c r="C9182" i="14"/>
  <c r="C9181" i="14"/>
  <c r="C9180" i="14"/>
  <c r="C9179" i="14"/>
  <c r="C9178" i="14"/>
  <c r="C9177" i="14"/>
  <c r="C9176" i="14"/>
  <c r="C9175" i="14"/>
  <c r="C9174" i="14"/>
  <c r="C9173" i="14"/>
  <c r="C9172" i="14"/>
  <c r="C9171" i="14"/>
  <c r="C9170" i="14"/>
  <c r="C9169" i="14"/>
  <c r="C9168" i="14"/>
  <c r="C9167" i="14"/>
  <c r="C9166" i="14"/>
  <c r="C9165" i="14"/>
  <c r="C9164" i="14"/>
  <c r="C9163" i="14"/>
  <c r="C9162" i="14"/>
  <c r="C9161" i="14"/>
  <c r="C9160" i="14"/>
  <c r="C9159" i="14"/>
  <c r="C9158" i="14"/>
  <c r="C9157" i="14"/>
  <c r="C9156" i="14"/>
  <c r="C9155" i="14"/>
  <c r="C9154" i="14"/>
  <c r="C9153" i="14"/>
  <c r="C9152" i="14"/>
  <c r="C9151" i="14"/>
  <c r="C9150" i="14"/>
  <c r="C9149" i="14"/>
  <c r="C9148" i="14"/>
  <c r="C9147" i="14"/>
  <c r="C9146" i="14"/>
  <c r="C9145" i="14"/>
  <c r="C9144" i="14"/>
  <c r="C9143" i="14"/>
  <c r="C9142" i="14"/>
  <c r="C9141" i="14"/>
  <c r="C9140" i="14"/>
  <c r="C9139" i="14"/>
  <c r="C9138" i="14"/>
  <c r="C9137" i="14"/>
  <c r="C9136" i="14"/>
  <c r="C9135" i="14"/>
  <c r="C9134" i="14"/>
  <c r="C9133" i="14"/>
  <c r="C9132" i="14"/>
  <c r="C9131" i="14"/>
  <c r="C9130" i="14"/>
  <c r="C9129" i="14"/>
  <c r="C9128" i="14"/>
  <c r="C9127" i="14"/>
  <c r="C9126" i="14"/>
  <c r="C9125" i="14"/>
  <c r="C9124" i="14"/>
  <c r="C9123" i="14"/>
  <c r="C9122" i="14"/>
  <c r="C9121" i="14"/>
  <c r="C9120" i="14"/>
  <c r="C9119" i="14"/>
  <c r="C9118" i="14"/>
  <c r="C9117" i="14"/>
  <c r="C9116" i="14"/>
  <c r="C9115" i="14"/>
  <c r="C9114" i="14"/>
  <c r="C9113" i="14"/>
  <c r="C9112" i="14"/>
  <c r="C9111" i="14"/>
  <c r="C9110" i="14"/>
  <c r="C9109" i="14"/>
  <c r="C9108" i="14"/>
  <c r="C9107" i="14"/>
  <c r="C9106" i="14"/>
  <c r="C9105" i="14"/>
  <c r="C9104" i="14"/>
  <c r="C9103" i="14"/>
  <c r="C9102" i="14"/>
  <c r="C9101" i="14"/>
  <c r="C9100" i="14"/>
  <c r="C9099" i="14"/>
  <c r="C9098" i="14"/>
  <c r="C9097" i="14"/>
  <c r="C9096" i="14"/>
  <c r="C9095" i="14"/>
  <c r="C9094" i="14"/>
  <c r="C9093" i="14"/>
  <c r="C9092" i="14"/>
  <c r="C9091" i="14"/>
  <c r="C9090" i="14"/>
  <c r="C9089" i="14"/>
  <c r="C9088" i="14"/>
  <c r="C9087" i="14"/>
  <c r="C9086" i="14"/>
  <c r="C9085" i="14"/>
  <c r="C9084" i="14"/>
  <c r="C9083" i="14"/>
  <c r="C9082" i="14"/>
  <c r="C9081" i="14"/>
  <c r="C9080" i="14"/>
  <c r="C9079" i="14"/>
  <c r="C9078" i="14"/>
  <c r="C9077" i="14"/>
  <c r="C9076" i="14"/>
  <c r="C9075" i="14"/>
  <c r="C9074" i="14"/>
  <c r="C9073" i="14"/>
  <c r="C9072" i="14"/>
  <c r="C9071" i="14"/>
  <c r="C9070" i="14"/>
  <c r="C9069" i="14"/>
  <c r="C9068" i="14"/>
  <c r="C9067" i="14"/>
  <c r="C9066" i="14"/>
  <c r="C9065" i="14"/>
  <c r="C9064" i="14"/>
  <c r="C9063" i="14"/>
  <c r="C9062" i="14"/>
  <c r="C9061" i="14"/>
  <c r="C9060" i="14"/>
  <c r="C9059" i="14"/>
  <c r="C9058" i="14"/>
  <c r="C9057" i="14"/>
  <c r="C9056" i="14"/>
  <c r="C9055" i="14"/>
  <c r="C9054" i="14"/>
  <c r="C9053" i="14"/>
  <c r="C9052" i="14"/>
  <c r="C9051" i="14"/>
  <c r="C9050" i="14"/>
  <c r="C9049" i="14"/>
  <c r="C9048" i="14"/>
  <c r="C9047" i="14"/>
  <c r="C9046" i="14"/>
  <c r="C9045" i="14"/>
  <c r="C9044" i="14"/>
  <c r="C9043" i="14"/>
  <c r="C9042" i="14"/>
  <c r="C9041" i="14"/>
  <c r="C9040" i="14"/>
  <c r="C9039" i="14"/>
  <c r="C9038" i="14"/>
  <c r="C9037" i="14"/>
  <c r="C9036" i="14"/>
  <c r="C9035" i="14"/>
  <c r="C9034" i="14"/>
  <c r="C9033" i="14"/>
  <c r="C9032" i="14"/>
  <c r="C9031" i="14"/>
  <c r="C9030" i="14"/>
  <c r="C9029" i="14"/>
  <c r="C9028" i="14"/>
  <c r="C9027" i="14"/>
  <c r="C9026" i="14"/>
  <c r="C9025" i="14"/>
  <c r="C9024" i="14"/>
  <c r="C9023" i="14"/>
  <c r="C9022" i="14"/>
  <c r="C9021" i="14"/>
  <c r="C9020" i="14"/>
  <c r="C9019" i="14"/>
  <c r="C9018" i="14"/>
  <c r="C9017" i="14"/>
  <c r="C9016" i="14"/>
  <c r="C9015" i="14"/>
  <c r="C9014" i="14"/>
  <c r="C9013" i="14"/>
  <c r="C9012" i="14"/>
  <c r="C9011" i="14"/>
  <c r="C9010" i="14"/>
  <c r="C9009" i="14"/>
  <c r="C9008" i="14"/>
  <c r="C9007" i="14"/>
  <c r="C9006" i="14"/>
  <c r="C9005" i="14"/>
  <c r="C9004" i="14"/>
  <c r="C9003" i="14"/>
  <c r="C9002" i="14"/>
  <c r="C9001" i="14"/>
  <c r="C9000" i="14"/>
  <c r="C8999" i="14"/>
  <c r="C8998" i="14"/>
  <c r="C8997" i="14"/>
  <c r="C8996" i="14"/>
  <c r="C8995" i="14"/>
  <c r="C8994" i="14"/>
  <c r="C8993" i="14"/>
  <c r="C8992" i="14"/>
  <c r="C8991" i="14"/>
  <c r="C8990" i="14"/>
  <c r="C8989" i="14"/>
  <c r="C8988" i="14"/>
  <c r="C8987" i="14"/>
  <c r="C8986" i="14"/>
  <c r="C8985" i="14"/>
  <c r="C8984" i="14"/>
  <c r="C8983" i="14"/>
  <c r="C8982" i="14"/>
  <c r="C8981" i="14"/>
  <c r="C8980" i="14"/>
  <c r="C8979" i="14"/>
  <c r="C8978" i="14"/>
  <c r="C8977" i="14"/>
  <c r="C8976" i="14"/>
  <c r="C8975" i="14"/>
  <c r="C8974" i="14"/>
  <c r="C8973" i="14"/>
  <c r="C8972" i="14"/>
  <c r="C8971" i="14"/>
  <c r="C8970" i="14"/>
  <c r="C8969" i="14"/>
  <c r="C8968" i="14"/>
  <c r="C8967" i="14"/>
  <c r="C8966" i="14"/>
  <c r="C8965" i="14"/>
  <c r="C8964" i="14"/>
  <c r="C8963" i="14"/>
  <c r="C8962" i="14"/>
  <c r="C8961" i="14"/>
  <c r="C8960" i="14"/>
  <c r="C8959" i="14"/>
  <c r="C8958" i="14"/>
  <c r="C8957" i="14"/>
  <c r="C8956" i="14"/>
  <c r="C8955" i="14"/>
  <c r="C8954" i="14"/>
  <c r="C8953" i="14"/>
  <c r="C8952" i="14"/>
  <c r="C8951" i="14"/>
  <c r="C8950" i="14"/>
  <c r="C8949" i="14"/>
  <c r="C8948" i="14"/>
  <c r="C8947" i="14"/>
  <c r="C8946" i="14"/>
  <c r="C8945" i="14"/>
  <c r="C8944" i="14"/>
  <c r="C8943" i="14"/>
  <c r="C8942" i="14"/>
  <c r="C8941" i="14"/>
  <c r="C8940" i="14"/>
  <c r="C8939" i="14"/>
  <c r="C8938" i="14"/>
  <c r="C8937" i="14"/>
  <c r="C8936" i="14"/>
  <c r="C8935" i="14"/>
  <c r="C8934" i="14"/>
  <c r="C8933" i="14"/>
  <c r="C8932" i="14"/>
  <c r="C8931" i="14"/>
  <c r="C8930" i="14"/>
  <c r="C8929" i="14"/>
  <c r="C8928" i="14"/>
  <c r="C8927" i="14"/>
  <c r="C8926" i="14"/>
  <c r="C8925" i="14"/>
  <c r="C8924" i="14"/>
  <c r="C8923" i="14"/>
  <c r="C8922" i="14"/>
  <c r="C8921" i="14"/>
  <c r="C8920" i="14"/>
  <c r="C8919" i="14"/>
  <c r="C8918" i="14"/>
  <c r="C8917" i="14"/>
  <c r="C8916" i="14"/>
  <c r="C8915" i="14"/>
  <c r="C8914" i="14"/>
  <c r="C8913" i="14"/>
  <c r="C8912" i="14"/>
  <c r="C8911" i="14"/>
  <c r="C8910" i="14"/>
  <c r="C8909" i="14"/>
  <c r="C8908" i="14"/>
  <c r="C8907" i="14"/>
  <c r="C8906" i="14"/>
  <c r="C8905" i="14"/>
  <c r="C8904" i="14"/>
  <c r="C8903" i="14"/>
  <c r="C8902" i="14"/>
  <c r="C8901" i="14"/>
  <c r="C8900" i="14"/>
  <c r="C8899" i="14"/>
  <c r="C8898" i="14"/>
  <c r="C8897" i="14"/>
  <c r="C8896" i="14"/>
  <c r="C8895" i="14"/>
  <c r="C8894" i="14"/>
  <c r="C8893" i="14"/>
  <c r="C8892" i="14"/>
  <c r="C8891" i="14"/>
  <c r="C8890" i="14"/>
  <c r="C8889" i="14"/>
  <c r="C8888" i="14"/>
  <c r="C8887" i="14"/>
  <c r="C8886" i="14"/>
  <c r="C8885" i="14"/>
  <c r="C8884" i="14"/>
  <c r="C8883" i="14"/>
  <c r="C8882" i="14"/>
  <c r="C8881" i="14"/>
  <c r="C8880" i="14"/>
  <c r="C8879" i="14"/>
  <c r="C8878" i="14"/>
  <c r="C8877" i="14"/>
  <c r="C8876" i="14"/>
  <c r="C8875" i="14"/>
  <c r="C8874" i="14"/>
  <c r="C8873" i="14"/>
  <c r="C8872" i="14"/>
  <c r="C8871" i="14"/>
  <c r="C8870" i="14"/>
  <c r="C8869" i="14"/>
  <c r="C8868" i="14"/>
  <c r="C8867" i="14"/>
  <c r="C8866" i="14"/>
  <c r="C8865" i="14"/>
  <c r="C8864" i="14"/>
  <c r="C8863" i="14"/>
  <c r="C8862" i="14"/>
  <c r="C8861" i="14"/>
  <c r="C8860" i="14"/>
  <c r="C8859" i="14"/>
  <c r="C8858" i="14"/>
  <c r="C8857" i="14"/>
  <c r="C8856" i="14"/>
  <c r="C8855" i="14"/>
  <c r="C8854" i="14"/>
  <c r="C8853" i="14"/>
  <c r="C8852" i="14"/>
  <c r="C8851" i="14"/>
  <c r="C8850" i="14"/>
  <c r="C8849" i="14"/>
  <c r="C8848" i="14"/>
  <c r="C8847" i="14"/>
  <c r="C8846" i="14"/>
  <c r="C8845" i="14"/>
  <c r="C8844" i="14"/>
  <c r="C8843" i="14"/>
  <c r="C8842" i="14"/>
  <c r="C8841" i="14"/>
  <c r="C8840" i="14"/>
  <c r="C8839" i="14"/>
  <c r="C8838" i="14"/>
  <c r="C8837" i="14"/>
  <c r="C8836" i="14"/>
  <c r="C8835" i="14"/>
  <c r="C8834" i="14"/>
  <c r="C8833" i="14"/>
  <c r="C8832" i="14"/>
  <c r="C8831" i="14"/>
  <c r="C8830" i="14"/>
  <c r="C8829" i="14"/>
  <c r="C8828" i="14"/>
  <c r="C8827" i="14"/>
  <c r="C8826" i="14"/>
  <c r="C8825" i="14"/>
  <c r="C8824" i="14"/>
  <c r="C8823" i="14"/>
  <c r="C8822" i="14"/>
  <c r="C8821" i="14"/>
  <c r="C8820" i="14"/>
  <c r="C8819" i="14"/>
  <c r="C8818" i="14"/>
  <c r="C8817" i="14"/>
  <c r="C8816" i="14"/>
  <c r="C8815" i="14"/>
  <c r="C8814" i="14"/>
  <c r="C8813" i="14"/>
  <c r="C8812" i="14"/>
  <c r="C8811" i="14"/>
  <c r="C8810" i="14"/>
  <c r="C8809" i="14"/>
  <c r="C8808" i="14"/>
  <c r="C8807" i="14"/>
  <c r="C8806" i="14"/>
  <c r="C8805" i="14"/>
  <c r="C8804" i="14"/>
  <c r="C8803" i="14"/>
  <c r="C8802" i="14"/>
  <c r="C8801" i="14"/>
  <c r="C8800" i="14"/>
  <c r="C8799" i="14"/>
  <c r="C8798" i="14"/>
  <c r="C8797" i="14"/>
  <c r="C8796" i="14"/>
  <c r="C8795" i="14"/>
  <c r="C8794" i="14"/>
  <c r="C8793" i="14"/>
  <c r="C8792" i="14"/>
  <c r="C8791" i="14"/>
  <c r="C8790" i="14"/>
  <c r="C8789" i="14"/>
  <c r="C8788" i="14"/>
  <c r="C8787" i="14"/>
  <c r="C8786" i="14"/>
  <c r="C8785" i="14"/>
  <c r="C8784" i="14"/>
  <c r="C8783" i="14"/>
  <c r="C8782" i="14"/>
  <c r="C8781" i="14"/>
  <c r="C8780" i="14"/>
  <c r="C8779" i="14"/>
  <c r="C8778" i="14"/>
  <c r="C8777" i="14"/>
  <c r="C8776" i="14"/>
  <c r="C8775" i="14"/>
  <c r="C8774" i="14"/>
  <c r="C8773" i="14"/>
  <c r="C8772" i="14"/>
  <c r="C8771" i="14"/>
  <c r="C8770" i="14"/>
  <c r="C8769" i="14"/>
  <c r="C8768" i="14"/>
  <c r="C8767" i="14"/>
  <c r="C8766" i="14"/>
  <c r="C8765" i="14"/>
  <c r="C8764" i="14"/>
  <c r="C8763" i="14"/>
  <c r="C8762" i="14"/>
  <c r="C8761" i="14"/>
  <c r="C8760" i="14"/>
  <c r="C8759" i="14"/>
  <c r="C8758" i="14"/>
  <c r="C8757" i="14"/>
  <c r="C8756" i="14"/>
  <c r="C8755" i="14"/>
  <c r="C8754" i="14"/>
  <c r="C8753" i="14"/>
  <c r="C8752" i="14"/>
  <c r="C8751" i="14"/>
  <c r="C8750" i="14"/>
  <c r="C8749" i="14"/>
  <c r="C8748" i="14"/>
  <c r="C8747" i="14"/>
  <c r="C8746" i="14"/>
  <c r="C8745" i="14"/>
  <c r="C8744" i="14"/>
  <c r="C8743" i="14"/>
  <c r="C8742" i="14"/>
  <c r="C8741" i="14"/>
  <c r="C8740" i="14"/>
  <c r="C8739" i="14"/>
  <c r="C8738" i="14"/>
  <c r="C8737" i="14"/>
  <c r="C8736" i="14"/>
  <c r="C8735" i="14"/>
  <c r="C8734" i="14"/>
  <c r="C8733" i="14"/>
  <c r="C8732" i="14"/>
  <c r="C8731" i="14"/>
  <c r="C8730" i="14"/>
  <c r="C8729" i="14"/>
  <c r="C8728" i="14"/>
  <c r="C8727" i="14"/>
  <c r="C8726" i="14"/>
  <c r="C8725" i="14"/>
  <c r="C8724" i="14"/>
  <c r="C8723" i="14"/>
  <c r="C8722" i="14"/>
  <c r="C8721" i="14"/>
  <c r="C8720" i="14"/>
  <c r="C8719" i="14"/>
  <c r="C8718" i="14"/>
  <c r="C8717" i="14"/>
  <c r="C8716" i="14"/>
  <c r="C8715" i="14"/>
  <c r="C8714" i="14"/>
  <c r="C8713" i="14"/>
  <c r="C8712" i="14"/>
  <c r="C8711" i="14"/>
  <c r="C8710" i="14"/>
  <c r="C8709" i="14"/>
  <c r="C8708" i="14"/>
  <c r="C8707" i="14"/>
  <c r="C8706" i="14"/>
  <c r="C8705" i="14"/>
  <c r="C8704" i="14"/>
  <c r="C8703" i="14"/>
  <c r="C8702" i="14"/>
  <c r="C8701" i="14"/>
  <c r="C8700" i="14"/>
  <c r="C8699" i="14"/>
  <c r="C8698" i="14"/>
  <c r="C8697" i="14"/>
  <c r="C8696" i="14"/>
  <c r="C8695" i="14"/>
  <c r="C8694" i="14"/>
  <c r="C8693" i="14"/>
  <c r="C8692" i="14"/>
  <c r="C8691" i="14"/>
  <c r="C8690" i="14"/>
  <c r="C8689" i="14"/>
  <c r="C8688" i="14"/>
  <c r="C8687" i="14"/>
  <c r="C8686" i="14"/>
  <c r="C8685" i="14"/>
  <c r="C8684" i="14"/>
  <c r="C8683" i="14"/>
  <c r="C8682" i="14"/>
  <c r="C8681" i="14"/>
  <c r="C8680" i="14"/>
  <c r="C8679" i="14"/>
  <c r="C8678" i="14"/>
  <c r="C8677" i="14"/>
  <c r="C8676" i="14"/>
  <c r="C8675" i="14"/>
  <c r="C8674" i="14"/>
  <c r="C8673" i="14"/>
  <c r="C8672" i="14"/>
  <c r="C8671" i="14"/>
  <c r="C8670" i="14"/>
  <c r="C8669" i="14"/>
  <c r="C8668" i="14"/>
  <c r="C8667" i="14"/>
  <c r="C8666" i="14"/>
  <c r="C8665" i="14"/>
  <c r="C8664" i="14"/>
  <c r="C8663" i="14"/>
  <c r="C8662" i="14"/>
  <c r="C8661" i="14"/>
  <c r="C8660" i="14"/>
  <c r="C8659" i="14"/>
  <c r="C8658" i="14"/>
  <c r="C8657" i="14"/>
  <c r="C8656" i="14"/>
  <c r="C8655" i="14"/>
  <c r="C8654" i="14"/>
  <c r="C8653" i="14"/>
  <c r="C8652" i="14"/>
  <c r="C8651" i="14"/>
  <c r="C8650" i="14"/>
  <c r="C8649" i="14"/>
  <c r="C8648" i="14"/>
  <c r="C8647" i="14"/>
  <c r="C8646" i="14"/>
  <c r="C8645" i="14"/>
  <c r="C8644" i="14"/>
  <c r="C8643" i="14"/>
  <c r="C8642" i="14"/>
  <c r="C8641" i="14"/>
  <c r="C8640" i="14"/>
  <c r="C8639" i="14"/>
  <c r="C8638" i="14"/>
  <c r="C8637" i="14"/>
  <c r="C8636" i="14"/>
  <c r="C8635" i="14"/>
  <c r="C8634" i="14"/>
  <c r="C8633" i="14"/>
  <c r="C8632" i="14"/>
  <c r="C8631" i="14"/>
  <c r="C8630" i="14"/>
  <c r="C8629" i="14"/>
  <c r="C8628" i="14"/>
  <c r="C8627" i="14"/>
  <c r="C8626" i="14"/>
  <c r="C8625" i="14"/>
  <c r="C8624" i="14"/>
  <c r="C8623" i="14"/>
  <c r="C8622" i="14"/>
  <c r="C8621" i="14"/>
  <c r="C8620" i="14"/>
  <c r="C8619" i="14"/>
  <c r="C8618" i="14"/>
  <c r="C8617" i="14"/>
  <c r="C8616" i="14"/>
  <c r="C8615" i="14"/>
  <c r="C8614" i="14"/>
  <c r="C8613" i="14"/>
  <c r="C8612" i="14"/>
  <c r="C8611" i="14"/>
  <c r="C8610" i="14"/>
  <c r="C8609" i="14"/>
  <c r="C8608" i="14"/>
  <c r="C8607" i="14"/>
  <c r="C8606" i="14"/>
  <c r="C8605" i="14"/>
  <c r="C8604" i="14"/>
  <c r="C8603" i="14"/>
  <c r="C8602" i="14"/>
  <c r="C8601" i="14"/>
  <c r="C8600" i="14"/>
  <c r="C8599" i="14"/>
  <c r="C8598" i="14"/>
  <c r="C8597" i="14"/>
  <c r="C8596" i="14"/>
  <c r="C8595" i="14"/>
  <c r="C8594" i="14"/>
  <c r="C8593" i="14"/>
  <c r="C8592" i="14"/>
  <c r="C8591" i="14"/>
  <c r="C8590" i="14"/>
  <c r="C8589" i="14"/>
  <c r="C8588" i="14"/>
  <c r="C8587" i="14"/>
  <c r="C8586" i="14"/>
  <c r="C8585" i="14"/>
  <c r="C8584" i="14"/>
  <c r="C8583" i="14"/>
  <c r="C8582" i="14"/>
  <c r="C8581" i="14"/>
  <c r="C8580" i="14"/>
  <c r="C8579" i="14"/>
  <c r="C8578" i="14"/>
  <c r="C8577" i="14"/>
  <c r="C8576" i="14"/>
  <c r="C8575" i="14"/>
  <c r="C8574" i="14"/>
  <c r="C8573" i="14"/>
  <c r="C8572" i="14"/>
  <c r="C8571" i="14"/>
  <c r="C8570" i="14"/>
  <c r="C8569" i="14"/>
  <c r="C8568" i="14"/>
  <c r="C8567" i="14"/>
  <c r="C8566" i="14"/>
  <c r="C8565" i="14"/>
  <c r="C8564" i="14"/>
  <c r="C8563" i="14"/>
  <c r="C8562" i="14"/>
  <c r="C8561" i="14"/>
  <c r="C8560" i="14"/>
  <c r="C8559" i="14"/>
  <c r="C8558" i="14"/>
  <c r="C8557" i="14"/>
  <c r="C8556" i="14"/>
  <c r="C8555" i="14"/>
  <c r="C8554" i="14"/>
  <c r="C8553" i="14"/>
  <c r="C8552" i="14"/>
  <c r="C8551" i="14"/>
  <c r="C8550" i="14"/>
  <c r="C8549" i="14"/>
  <c r="C8548" i="14"/>
  <c r="C8547" i="14"/>
  <c r="C8546" i="14"/>
  <c r="C8545" i="14"/>
  <c r="C8544" i="14"/>
  <c r="C8543" i="14"/>
  <c r="C8542" i="14"/>
  <c r="C8541" i="14"/>
  <c r="C8540" i="14"/>
  <c r="C8539" i="14"/>
  <c r="C8538" i="14"/>
  <c r="C8537" i="14"/>
  <c r="C8536" i="14"/>
  <c r="C8535" i="14"/>
  <c r="C8534" i="14"/>
  <c r="C8533" i="14"/>
  <c r="C8532" i="14"/>
  <c r="C8531" i="14"/>
  <c r="C8530" i="14"/>
  <c r="C8529" i="14"/>
  <c r="C8528" i="14"/>
  <c r="C8527" i="14"/>
  <c r="C8526" i="14"/>
  <c r="C8525" i="14"/>
  <c r="C8524" i="14"/>
  <c r="C8523" i="14"/>
  <c r="C8522" i="14"/>
  <c r="C8521" i="14"/>
  <c r="C8520" i="14"/>
  <c r="C8519" i="14"/>
  <c r="C8518" i="14"/>
  <c r="C8517" i="14"/>
  <c r="C8516" i="14"/>
  <c r="C8515" i="14"/>
  <c r="C8514" i="14"/>
  <c r="C8513" i="14"/>
  <c r="C8512" i="14"/>
  <c r="C8511" i="14"/>
  <c r="C8510" i="14"/>
  <c r="C8509" i="14"/>
  <c r="C8508" i="14"/>
  <c r="C8507" i="14"/>
  <c r="C8506" i="14"/>
  <c r="C8505" i="14"/>
  <c r="C8504" i="14"/>
  <c r="C8503" i="14"/>
  <c r="C8502" i="14"/>
  <c r="C8501" i="14"/>
  <c r="C8500" i="14"/>
  <c r="C8499" i="14"/>
  <c r="C8498" i="14"/>
  <c r="C8497" i="14"/>
  <c r="C8496" i="14"/>
  <c r="C8495" i="14"/>
  <c r="C8494" i="14"/>
  <c r="C8493" i="14"/>
  <c r="C8492" i="14"/>
  <c r="C8491" i="14"/>
  <c r="C8490" i="14"/>
  <c r="C8489" i="14"/>
  <c r="C8488" i="14"/>
  <c r="C8487" i="14"/>
  <c r="C8486" i="14"/>
  <c r="C8485" i="14"/>
  <c r="C8484" i="14"/>
  <c r="C8483" i="14"/>
  <c r="C8482" i="14"/>
  <c r="C8481" i="14"/>
  <c r="C8480" i="14"/>
  <c r="C8479" i="14"/>
  <c r="C8478" i="14"/>
  <c r="C8477" i="14"/>
  <c r="C8476" i="14"/>
  <c r="C8475" i="14"/>
  <c r="C8474" i="14"/>
  <c r="C8473" i="14"/>
  <c r="C8472" i="14"/>
  <c r="C8471" i="14"/>
  <c r="C8470" i="14"/>
  <c r="C8469" i="14"/>
  <c r="C8468" i="14"/>
  <c r="C8467" i="14"/>
  <c r="C8466" i="14"/>
  <c r="C8465" i="14"/>
  <c r="C8464" i="14"/>
  <c r="C8463" i="14"/>
  <c r="C8462" i="14"/>
  <c r="C8461" i="14"/>
  <c r="C8460" i="14"/>
  <c r="C8459" i="14"/>
  <c r="C8458" i="14"/>
  <c r="C8457" i="14"/>
  <c r="C8456" i="14"/>
  <c r="C8455" i="14"/>
  <c r="C8454" i="14"/>
  <c r="C8453" i="14"/>
  <c r="C8452" i="14"/>
  <c r="C8451" i="14"/>
  <c r="C8450" i="14"/>
  <c r="C8449" i="14"/>
  <c r="C8448" i="14"/>
  <c r="C8447" i="14"/>
  <c r="C8446" i="14"/>
  <c r="C8445" i="14"/>
  <c r="C8444" i="14"/>
  <c r="C8443" i="14"/>
  <c r="C8442" i="14"/>
  <c r="C8441" i="14"/>
  <c r="C8440" i="14"/>
  <c r="C8439" i="14"/>
  <c r="C8438" i="14"/>
  <c r="C8437" i="14"/>
  <c r="C8436" i="14"/>
  <c r="C8435" i="14"/>
  <c r="C8434" i="14"/>
  <c r="C8433" i="14"/>
  <c r="C8432" i="14"/>
  <c r="C8431" i="14"/>
  <c r="C8430" i="14"/>
  <c r="C8429" i="14"/>
  <c r="C8428" i="14"/>
  <c r="C8427" i="14"/>
  <c r="C8426" i="14"/>
  <c r="C8425" i="14"/>
  <c r="C8424" i="14"/>
  <c r="C8423" i="14"/>
  <c r="C8422" i="14"/>
  <c r="C8421" i="14"/>
  <c r="C8420" i="14"/>
  <c r="C8419" i="14"/>
  <c r="C8418" i="14"/>
  <c r="C8417" i="14"/>
  <c r="C8416" i="14"/>
  <c r="C8415" i="14"/>
  <c r="C8414" i="14"/>
  <c r="C8413" i="14"/>
  <c r="C8412" i="14"/>
  <c r="C8411" i="14"/>
  <c r="C8410" i="14"/>
  <c r="C8409" i="14"/>
  <c r="C8408" i="14"/>
  <c r="C8407" i="14"/>
  <c r="C8406" i="14"/>
  <c r="C8405" i="14"/>
  <c r="C8404" i="14"/>
  <c r="C8403" i="14"/>
  <c r="C8402" i="14"/>
  <c r="C8401" i="14"/>
  <c r="C8400" i="14"/>
  <c r="C8399" i="14"/>
  <c r="C8398" i="14"/>
  <c r="C8397" i="14"/>
  <c r="C8396" i="14"/>
  <c r="C8395" i="14"/>
  <c r="C8394" i="14"/>
  <c r="C8393" i="14"/>
  <c r="C8392" i="14"/>
  <c r="C8391" i="14"/>
  <c r="C8390" i="14"/>
  <c r="C8389" i="14"/>
  <c r="C8388" i="14"/>
  <c r="C8387" i="14"/>
  <c r="C8386" i="14"/>
  <c r="C8385" i="14"/>
  <c r="C8384" i="14"/>
  <c r="C8383" i="14"/>
  <c r="C8382" i="14"/>
  <c r="C8381" i="14"/>
  <c r="C8380" i="14"/>
  <c r="C8379" i="14"/>
  <c r="C8378" i="14"/>
  <c r="C8377" i="14"/>
  <c r="C8376" i="14"/>
  <c r="C8375" i="14"/>
  <c r="C8374" i="14"/>
  <c r="C8373" i="14"/>
  <c r="C8372" i="14"/>
  <c r="C8371" i="14"/>
  <c r="C8370" i="14"/>
  <c r="C8369" i="14"/>
  <c r="C8368" i="14"/>
  <c r="C8367" i="14"/>
  <c r="C8366" i="14"/>
  <c r="C8365" i="14"/>
  <c r="C8364" i="14"/>
  <c r="C8363" i="14"/>
  <c r="C8362" i="14"/>
  <c r="C8361" i="14"/>
  <c r="C8360" i="14"/>
  <c r="C8359" i="14"/>
  <c r="C8358" i="14"/>
  <c r="C8357" i="14"/>
  <c r="C8356" i="14"/>
  <c r="C8355" i="14"/>
  <c r="C8354" i="14"/>
  <c r="C8353" i="14"/>
  <c r="C8352" i="14"/>
  <c r="C8351" i="14"/>
  <c r="C8350" i="14"/>
  <c r="C8349" i="14"/>
  <c r="C8348" i="14"/>
  <c r="C8347" i="14"/>
  <c r="C8346" i="14"/>
  <c r="C8345" i="14"/>
  <c r="C8344" i="14"/>
  <c r="C8343" i="14"/>
  <c r="C8342" i="14"/>
  <c r="C8341" i="14"/>
  <c r="C8340" i="14"/>
  <c r="C8339" i="14"/>
  <c r="C8338" i="14"/>
  <c r="C8337" i="14"/>
  <c r="C8336" i="14"/>
  <c r="C8335" i="14"/>
  <c r="C8334" i="14"/>
  <c r="C8333" i="14"/>
  <c r="C8332" i="14"/>
  <c r="C8331" i="14"/>
  <c r="C8330" i="14"/>
  <c r="C8329" i="14"/>
  <c r="C8328" i="14"/>
  <c r="C8327" i="14"/>
  <c r="C8326" i="14"/>
  <c r="C8325" i="14"/>
  <c r="C8324" i="14"/>
  <c r="C8323" i="14"/>
  <c r="C8322" i="14"/>
  <c r="C8321" i="14"/>
  <c r="C8320" i="14"/>
  <c r="C8319" i="14"/>
  <c r="C8318" i="14"/>
  <c r="C8317" i="14"/>
  <c r="C8316" i="14"/>
  <c r="C8315" i="14"/>
  <c r="C8314" i="14"/>
  <c r="C8313" i="14"/>
  <c r="C8312" i="14"/>
  <c r="C8311" i="14"/>
  <c r="C8310" i="14"/>
  <c r="C8309" i="14"/>
  <c r="C8308" i="14"/>
  <c r="C8307" i="14"/>
  <c r="C8306" i="14"/>
  <c r="C8305" i="14"/>
  <c r="C8304" i="14"/>
  <c r="C8303" i="14"/>
  <c r="C8302" i="14"/>
  <c r="C8301" i="14"/>
  <c r="C8300" i="14"/>
  <c r="C8299" i="14"/>
  <c r="C8298" i="14"/>
  <c r="C8297" i="14"/>
  <c r="C8296" i="14"/>
  <c r="C8295" i="14"/>
  <c r="C8294" i="14"/>
  <c r="C8293" i="14"/>
  <c r="C8292" i="14"/>
  <c r="C8291" i="14"/>
  <c r="C8290" i="14"/>
  <c r="C8289" i="14"/>
  <c r="C8288" i="14"/>
  <c r="C8287" i="14"/>
  <c r="C8286" i="14"/>
  <c r="C8285" i="14"/>
  <c r="C8284" i="14"/>
  <c r="C8283" i="14"/>
  <c r="C8282" i="14"/>
  <c r="C8281" i="14"/>
  <c r="C8280" i="14"/>
  <c r="C8279" i="14"/>
  <c r="C8278" i="14"/>
  <c r="C8277" i="14"/>
  <c r="C8276" i="14"/>
  <c r="C8275" i="14"/>
  <c r="C8274" i="14"/>
  <c r="C8273" i="14"/>
  <c r="C8272" i="14"/>
  <c r="C8271" i="14"/>
  <c r="C8270" i="14"/>
  <c r="C8269" i="14"/>
  <c r="C8268" i="14"/>
  <c r="C8267" i="14"/>
  <c r="C8266" i="14"/>
  <c r="C8265" i="14"/>
  <c r="C8264" i="14"/>
  <c r="C8263" i="14"/>
  <c r="C8262" i="14"/>
  <c r="C8261" i="14"/>
  <c r="C8260" i="14"/>
  <c r="C8259" i="14"/>
  <c r="C8258" i="14"/>
  <c r="C8257" i="14"/>
  <c r="C8256" i="14"/>
  <c r="C8255" i="14"/>
  <c r="C8254" i="14"/>
  <c r="C8253" i="14"/>
  <c r="C8252" i="14"/>
  <c r="C8251" i="14"/>
  <c r="C8250" i="14"/>
  <c r="C8249" i="14"/>
  <c r="C8248" i="14"/>
  <c r="C8247" i="14"/>
  <c r="C8246" i="14"/>
  <c r="C8245" i="14"/>
  <c r="C8244" i="14"/>
  <c r="C8243" i="14"/>
  <c r="C8242" i="14"/>
  <c r="C8241" i="14"/>
  <c r="C8240" i="14"/>
  <c r="C8239" i="14"/>
  <c r="C8238" i="14"/>
  <c r="C8237" i="14"/>
  <c r="C8236" i="14"/>
  <c r="C8235" i="14"/>
  <c r="C8234" i="14"/>
  <c r="C8233" i="14"/>
  <c r="C8232" i="14"/>
  <c r="C8231" i="14"/>
  <c r="C8230" i="14"/>
  <c r="C8229" i="14"/>
  <c r="C8228" i="14"/>
  <c r="C8227" i="14"/>
  <c r="C8226" i="14"/>
  <c r="C8225" i="14"/>
  <c r="C8224" i="14"/>
  <c r="C8223" i="14"/>
  <c r="C8222" i="14"/>
  <c r="C8221" i="14"/>
  <c r="C8220" i="14"/>
  <c r="C8219" i="14"/>
  <c r="C8218" i="14"/>
  <c r="C8217" i="14"/>
  <c r="C8216" i="14"/>
  <c r="C8215" i="14"/>
  <c r="C8214" i="14"/>
  <c r="C8213" i="14"/>
  <c r="C8212" i="14"/>
  <c r="C8211" i="14"/>
  <c r="C8210" i="14"/>
  <c r="C8209" i="14"/>
  <c r="C8208" i="14"/>
  <c r="C8207" i="14"/>
  <c r="C8206" i="14"/>
  <c r="C8205" i="14"/>
  <c r="C8204" i="14"/>
  <c r="C8203" i="14"/>
  <c r="C8202" i="14"/>
  <c r="C8201" i="14"/>
  <c r="C8200" i="14"/>
  <c r="C8199" i="14"/>
  <c r="C8198" i="14"/>
  <c r="C8197" i="14"/>
  <c r="C8196" i="14"/>
  <c r="C8195" i="14"/>
  <c r="C8194" i="14"/>
  <c r="C8193" i="14"/>
  <c r="C8192" i="14"/>
  <c r="C8191" i="14"/>
  <c r="C8190" i="14"/>
  <c r="C8189" i="14"/>
  <c r="C8188" i="14"/>
  <c r="C8187" i="14"/>
  <c r="C8186" i="14"/>
  <c r="C8185" i="14"/>
  <c r="C8184" i="14"/>
  <c r="C8183" i="14"/>
  <c r="C8182" i="14"/>
  <c r="C8181" i="14"/>
  <c r="C8180" i="14"/>
  <c r="C8179" i="14"/>
  <c r="C8178" i="14"/>
  <c r="C8177" i="14"/>
  <c r="C8176" i="14"/>
  <c r="C8175" i="14"/>
  <c r="C8174" i="14"/>
  <c r="C8173" i="14"/>
  <c r="C8172" i="14"/>
  <c r="C8171" i="14"/>
  <c r="C8170" i="14"/>
  <c r="C8169" i="14"/>
  <c r="C8168" i="14"/>
  <c r="C8167" i="14"/>
  <c r="C8166" i="14"/>
  <c r="C8165" i="14"/>
  <c r="C8164" i="14"/>
  <c r="C8163" i="14"/>
  <c r="C8162" i="14"/>
  <c r="C8161" i="14"/>
  <c r="C8160" i="14"/>
  <c r="C8159" i="14"/>
  <c r="C8158" i="14"/>
  <c r="C8157" i="14"/>
  <c r="C8156" i="14"/>
  <c r="C8155" i="14"/>
  <c r="C8154" i="14"/>
  <c r="C8153" i="14"/>
  <c r="C8152" i="14"/>
  <c r="C8151" i="14"/>
  <c r="C8150" i="14"/>
  <c r="C8149" i="14"/>
  <c r="C8148" i="14"/>
  <c r="C8147" i="14"/>
  <c r="C8146" i="14"/>
  <c r="C8145" i="14"/>
  <c r="C8144" i="14"/>
  <c r="C8143" i="14"/>
  <c r="C8142" i="14"/>
  <c r="C8141" i="14"/>
  <c r="C8140" i="14"/>
  <c r="C8139" i="14"/>
  <c r="C8138" i="14"/>
  <c r="C8137" i="14"/>
  <c r="C8136" i="14"/>
  <c r="C8135" i="14"/>
  <c r="C8134" i="14"/>
  <c r="C8133" i="14"/>
  <c r="C8132" i="14"/>
  <c r="C8131" i="14"/>
  <c r="C8130" i="14"/>
  <c r="C8129" i="14"/>
  <c r="C8128" i="14"/>
  <c r="C8127" i="14"/>
  <c r="C8126" i="14"/>
  <c r="C8125" i="14"/>
  <c r="C8124" i="14"/>
  <c r="C8123" i="14"/>
  <c r="C8122" i="14"/>
  <c r="C8121" i="14"/>
  <c r="C8120" i="14"/>
  <c r="C8119" i="14"/>
  <c r="C8118" i="14"/>
  <c r="C8117" i="14"/>
  <c r="C8116" i="14"/>
  <c r="C8115" i="14"/>
  <c r="C8114" i="14"/>
  <c r="C8113" i="14"/>
  <c r="C8112" i="14"/>
  <c r="C8111" i="14"/>
  <c r="C8110" i="14"/>
  <c r="C8109" i="14"/>
  <c r="C8108" i="14"/>
  <c r="C8107" i="14"/>
  <c r="C8106" i="14"/>
  <c r="C8105" i="14"/>
  <c r="C8104" i="14"/>
  <c r="C8103" i="14"/>
  <c r="C8102" i="14"/>
  <c r="C8101" i="14"/>
  <c r="C8100" i="14"/>
  <c r="C8099" i="14"/>
  <c r="C8098" i="14"/>
  <c r="C8097" i="14"/>
  <c r="C8096" i="14"/>
  <c r="C8095" i="14"/>
  <c r="C8094" i="14"/>
  <c r="C8093" i="14"/>
  <c r="C8092" i="14"/>
  <c r="C8091" i="14"/>
  <c r="C8090" i="14"/>
  <c r="C8089" i="14"/>
  <c r="C8088" i="14"/>
  <c r="C8087" i="14"/>
  <c r="C8086" i="14"/>
  <c r="C8085" i="14"/>
  <c r="C8084" i="14"/>
  <c r="C8083" i="14"/>
  <c r="C8082" i="14"/>
  <c r="C8081" i="14"/>
  <c r="C8080" i="14"/>
  <c r="C8079" i="14"/>
  <c r="C8078" i="14"/>
  <c r="C8077" i="14"/>
  <c r="C8076" i="14"/>
  <c r="C8075" i="14"/>
  <c r="C8074" i="14"/>
  <c r="C8073" i="14"/>
  <c r="C8072" i="14"/>
  <c r="C8071" i="14"/>
  <c r="C8070" i="14"/>
  <c r="C8069" i="14"/>
  <c r="C8068" i="14"/>
  <c r="C8067" i="14"/>
  <c r="C8066" i="14"/>
  <c r="C8065" i="14"/>
  <c r="C8064" i="14"/>
  <c r="C8063" i="14"/>
  <c r="C8062" i="14"/>
  <c r="C8061" i="14"/>
  <c r="C8060" i="14"/>
  <c r="C8059" i="14"/>
  <c r="C8058" i="14"/>
  <c r="C8057" i="14"/>
  <c r="C8056" i="14"/>
  <c r="C8055" i="14"/>
  <c r="C8054" i="14"/>
  <c r="C8053" i="14"/>
  <c r="C8052" i="14"/>
  <c r="C8051" i="14"/>
  <c r="C8050" i="14"/>
  <c r="C8049" i="14"/>
  <c r="C8048" i="14"/>
  <c r="C8047" i="14"/>
  <c r="C8046" i="14"/>
  <c r="C8045" i="14"/>
  <c r="C8044" i="14"/>
  <c r="C8043" i="14"/>
  <c r="C8042" i="14"/>
  <c r="C8041" i="14"/>
  <c r="C8040" i="14"/>
  <c r="C8039" i="14"/>
  <c r="C8038" i="14"/>
  <c r="C8037" i="14"/>
  <c r="C8036" i="14"/>
  <c r="C8035" i="14"/>
  <c r="C8034" i="14"/>
  <c r="C8033" i="14"/>
  <c r="C8032" i="14"/>
  <c r="C8031" i="14"/>
  <c r="C8030" i="14"/>
  <c r="C8029" i="14"/>
  <c r="C8028" i="14"/>
  <c r="C8027" i="14"/>
  <c r="C8026" i="14"/>
  <c r="C8025" i="14"/>
  <c r="C8024" i="14"/>
  <c r="C8023" i="14"/>
  <c r="C8022" i="14"/>
  <c r="C8021" i="14"/>
  <c r="C8020" i="14"/>
  <c r="C8019" i="14"/>
  <c r="C8018" i="14"/>
  <c r="C8017" i="14"/>
  <c r="C8016" i="14"/>
  <c r="C8015" i="14"/>
  <c r="C8014" i="14"/>
  <c r="C8013" i="14"/>
  <c r="C8012" i="14"/>
  <c r="C8011" i="14"/>
  <c r="C8010" i="14"/>
  <c r="C8009" i="14"/>
  <c r="C8008" i="14"/>
  <c r="C8007" i="14"/>
  <c r="C8006" i="14"/>
  <c r="C8005" i="14"/>
  <c r="C8004" i="14"/>
  <c r="C8003" i="14"/>
  <c r="C8002" i="14"/>
  <c r="C8001" i="14"/>
  <c r="C8000" i="14"/>
  <c r="C7999" i="14"/>
  <c r="C7998" i="14"/>
  <c r="C7997" i="14"/>
  <c r="C7996" i="14"/>
  <c r="C7995" i="14"/>
  <c r="C7994" i="14"/>
  <c r="C7993" i="14"/>
  <c r="C7992" i="14"/>
  <c r="C7991" i="14"/>
  <c r="C7990" i="14"/>
  <c r="C7989" i="14"/>
  <c r="C7988" i="14"/>
  <c r="C7987" i="14"/>
  <c r="C7986" i="14"/>
  <c r="C7985" i="14"/>
  <c r="C7984" i="14"/>
  <c r="C7983" i="14"/>
  <c r="C7982" i="14"/>
  <c r="C7981" i="14"/>
  <c r="C7980" i="14"/>
  <c r="C7979" i="14"/>
  <c r="C7978" i="14"/>
  <c r="C7977" i="14"/>
  <c r="C7976" i="14"/>
  <c r="C7975" i="14"/>
  <c r="C7974" i="14"/>
  <c r="C7973" i="14"/>
  <c r="C7972" i="14"/>
  <c r="C7971" i="14"/>
  <c r="C7970" i="14"/>
  <c r="C7969" i="14"/>
  <c r="C7968" i="14"/>
  <c r="C7967" i="14"/>
  <c r="C7966" i="14"/>
  <c r="C7965" i="14"/>
  <c r="C7964" i="14"/>
  <c r="C7963" i="14"/>
  <c r="C7962" i="14"/>
  <c r="C7961" i="14"/>
  <c r="C7960" i="14"/>
  <c r="C7959" i="14"/>
  <c r="C7958" i="14"/>
  <c r="C7957" i="14"/>
  <c r="C7956" i="14"/>
  <c r="C7955" i="14"/>
  <c r="C7954" i="14"/>
  <c r="C7953" i="14"/>
  <c r="C7952" i="14"/>
  <c r="C7951" i="14"/>
  <c r="C7950" i="14"/>
  <c r="C7949" i="14"/>
  <c r="C7948" i="14"/>
  <c r="C7947" i="14"/>
  <c r="C7946" i="14"/>
  <c r="C7945" i="14"/>
  <c r="C7944" i="14"/>
  <c r="C7943" i="14"/>
  <c r="C7942" i="14"/>
  <c r="C7941" i="14"/>
  <c r="C7940" i="14"/>
  <c r="C7939" i="14"/>
  <c r="C7938" i="14"/>
  <c r="C7937" i="14"/>
  <c r="C7936" i="14"/>
  <c r="C7935" i="14"/>
  <c r="C7934" i="14"/>
  <c r="C7933" i="14"/>
  <c r="C7932" i="14"/>
  <c r="C7931" i="14"/>
  <c r="C7930" i="14"/>
  <c r="C7929" i="14"/>
  <c r="C7928" i="14"/>
  <c r="C7927" i="14"/>
  <c r="C7926" i="14"/>
  <c r="C7925" i="14"/>
  <c r="C7924" i="14"/>
  <c r="C7923" i="14"/>
  <c r="C7922" i="14"/>
  <c r="C7921" i="14"/>
  <c r="C7920" i="14"/>
  <c r="C7919" i="14"/>
  <c r="C7918" i="14"/>
  <c r="C7917" i="14"/>
  <c r="C7916" i="14"/>
  <c r="C7915" i="14"/>
  <c r="C7914" i="14"/>
  <c r="C7913" i="14"/>
  <c r="C7912" i="14"/>
  <c r="C7911" i="14"/>
  <c r="C7910" i="14"/>
  <c r="C7909" i="14"/>
  <c r="C7908" i="14"/>
  <c r="C7907" i="14"/>
  <c r="C7906" i="14"/>
  <c r="C7905" i="14"/>
  <c r="C7904" i="14"/>
  <c r="C7903" i="14"/>
  <c r="C7902" i="14"/>
  <c r="C7901" i="14"/>
  <c r="C7900" i="14"/>
  <c r="C7899" i="14"/>
  <c r="C7898" i="14"/>
  <c r="C7897" i="14"/>
  <c r="C7896" i="14"/>
  <c r="C7895" i="14"/>
  <c r="C7894" i="14"/>
  <c r="C7893" i="14"/>
  <c r="C7892" i="14"/>
  <c r="C7891" i="14"/>
  <c r="C7890" i="14"/>
  <c r="C7889" i="14"/>
  <c r="C7888" i="14"/>
  <c r="C7887" i="14"/>
  <c r="C7886" i="14"/>
  <c r="C7885" i="14"/>
  <c r="C7884" i="14"/>
  <c r="C7883" i="14"/>
  <c r="C7882" i="14"/>
  <c r="C7881" i="14"/>
  <c r="C7880" i="14"/>
  <c r="C7879" i="14"/>
  <c r="C7878" i="14"/>
  <c r="C7877" i="14"/>
  <c r="C7876" i="14"/>
  <c r="C7875" i="14"/>
  <c r="C7874" i="14"/>
  <c r="C7873" i="14"/>
  <c r="C7872" i="14"/>
  <c r="C7871" i="14"/>
  <c r="C7870" i="14"/>
  <c r="C7869" i="14"/>
  <c r="C7868" i="14"/>
  <c r="C7867" i="14"/>
  <c r="C7866" i="14"/>
  <c r="C7865" i="14"/>
  <c r="C7864" i="14"/>
  <c r="C7863" i="14"/>
  <c r="C7862" i="14"/>
  <c r="C7861" i="14"/>
  <c r="C7860" i="14"/>
  <c r="C7859" i="14"/>
  <c r="C7858" i="14"/>
  <c r="C7857" i="14"/>
  <c r="C7856" i="14"/>
  <c r="C7855" i="14"/>
  <c r="C7854" i="14"/>
  <c r="C7853" i="14"/>
  <c r="C7852" i="14"/>
  <c r="C7851" i="14"/>
  <c r="C7850" i="14"/>
  <c r="C7849" i="14"/>
  <c r="C7848" i="14"/>
  <c r="C7847" i="14"/>
  <c r="C7846" i="14"/>
  <c r="C7845" i="14"/>
  <c r="C7844" i="14"/>
  <c r="C7843" i="14"/>
  <c r="C7842" i="14"/>
  <c r="C7841" i="14"/>
  <c r="C7840" i="14"/>
  <c r="C7839" i="14"/>
  <c r="C7838" i="14"/>
  <c r="C7837" i="14"/>
  <c r="C7836" i="14"/>
  <c r="C7835" i="14"/>
  <c r="C7834" i="14"/>
  <c r="C7833" i="14"/>
  <c r="C7832" i="14"/>
  <c r="C7831" i="14"/>
  <c r="C7830" i="14"/>
  <c r="C7829" i="14"/>
  <c r="C7828" i="14"/>
  <c r="C7827" i="14"/>
  <c r="C7826" i="14"/>
  <c r="C7825" i="14"/>
  <c r="C7824" i="14"/>
  <c r="C7823" i="14"/>
  <c r="C7822" i="14"/>
  <c r="C7821" i="14"/>
  <c r="C7820" i="14"/>
  <c r="C7819" i="14"/>
  <c r="C7818" i="14"/>
  <c r="C7817" i="14"/>
  <c r="C7816" i="14"/>
  <c r="C7815" i="14"/>
  <c r="C7814" i="14"/>
  <c r="C7813" i="14"/>
  <c r="C7812" i="14"/>
  <c r="C7811" i="14"/>
  <c r="C7810" i="14"/>
  <c r="C7809" i="14"/>
  <c r="C7808" i="14"/>
  <c r="C7807" i="14"/>
  <c r="C7806" i="14"/>
  <c r="C7805" i="14"/>
  <c r="C7804" i="14"/>
  <c r="C7803" i="14"/>
  <c r="C7802" i="14"/>
  <c r="C7801" i="14"/>
  <c r="C7800" i="14"/>
  <c r="C7799" i="14"/>
  <c r="C7798" i="14"/>
  <c r="C7797" i="14"/>
  <c r="C7796" i="14"/>
  <c r="C7795" i="14"/>
  <c r="C7794" i="14"/>
  <c r="C7793" i="14"/>
  <c r="C7792" i="14"/>
  <c r="C7791" i="14"/>
  <c r="C7790" i="14"/>
  <c r="C7789" i="14"/>
  <c r="C7788" i="14"/>
  <c r="C7787" i="14"/>
  <c r="C7786" i="14"/>
  <c r="C7785" i="14"/>
  <c r="C7784" i="14"/>
  <c r="C7783" i="14"/>
  <c r="C7782" i="14"/>
  <c r="C7781" i="14"/>
  <c r="C7780" i="14"/>
  <c r="C7779" i="14"/>
  <c r="C7778" i="14"/>
  <c r="C7777" i="14"/>
  <c r="C7776" i="14"/>
  <c r="C7775" i="14"/>
  <c r="C7774" i="14"/>
  <c r="C7773" i="14"/>
  <c r="C7772" i="14"/>
  <c r="C7771" i="14"/>
  <c r="C7770" i="14"/>
  <c r="C7769" i="14"/>
  <c r="C7768" i="14"/>
  <c r="C7767" i="14"/>
  <c r="C7766" i="14"/>
  <c r="C7765" i="14"/>
  <c r="C7764" i="14"/>
  <c r="C7763" i="14"/>
  <c r="C7762" i="14"/>
  <c r="C7761" i="14"/>
  <c r="C7760" i="14"/>
  <c r="C7759" i="14"/>
  <c r="C7758" i="14"/>
  <c r="C7757" i="14"/>
  <c r="C7756" i="14"/>
  <c r="C7755" i="14"/>
  <c r="C7754" i="14"/>
  <c r="C7753" i="14"/>
  <c r="C7752" i="14"/>
  <c r="C7751" i="14"/>
  <c r="C7750" i="14"/>
  <c r="C7749" i="14"/>
  <c r="C7748" i="14"/>
  <c r="C7747" i="14"/>
  <c r="C7746" i="14"/>
  <c r="C7745" i="14"/>
  <c r="C7744" i="14"/>
  <c r="C7743" i="14"/>
  <c r="C7742" i="14"/>
  <c r="C7741" i="14"/>
  <c r="C7740" i="14"/>
  <c r="C7739" i="14"/>
  <c r="C7738" i="14"/>
  <c r="C7737" i="14"/>
  <c r="C7736" i="14"/>
  <c r="C7735" i="14"/>
  <c r="C7734" i="14"/>
  <c r="C7733" i="14"/>
  <c r="C7732" i="14"/>
  <c r="C7731" i="14"/>
  <c r="C7730" i="14"/>
  <c r="C7729" i="14"/>
  <c r="C7728" i="14"/>
  <c r="C7727" i="14"/>
  <c r="C7726" i="14"/>
  <c r="C7725" i="14"/>
  <c r="C7724" i="14"/>
  <c r="C7723" i="14"/>
  <c r="C7722" i="14"/>
  <c r="C7721" i="14"/>
  <c r="C7720" i="14"/>
  <c r="C7719" i="14"/>
  <c r="C7718" i="14"/>
  <c r="C7717" i="14"/>
  <c r="C7716" i="14"/>
  <c r="C7715" i="14"/>
  <c r="C7714" i="14"/>
  <c r="C7713" i="14"/>
  <c r="C7712" i="14"/>
  <c r="C7711" i="14"/>
  <c r="C7710" i="14"/>
  <c r="C7709" i="14"/>
  <c r="C7708" i="14"/>
  <c r="C7707" i="14"/>
  <c r="C7706" i="14"/>
  <c r="C7705" i="14"/>
  <c r="C7704" i="14"/>
  <c r="C7703" i="14"/>
  <c r="C7702" i="14"/>
  <c r="C7701" i="14"/>
  <c r="C7700" i="14"/>
  <c r="C7699" i="14"/>
  <c r="C7698" i="14"/>
  <c r="C7697" i="14"/>
  <c r="C7696" i="14"/>
  <c r="C7695" i="14"/>
  <c r="C7694" i="14"/>
  <c r="C7693" i="14"/>
  <c r="C7692" i="14"/>
  <c r="C7691" i="14"/>
  <c r="C7690" i="14"/>
  <c r="C7689" i="14"/>
  <c r="C7688" i="14"/>
  <c r="C7687" i="14"/>
  <c r="C7686" i="14"/>
  <c r="C7685" i="14"/>
  <c r="C7684" i="14"/>
  <c r="C7683" i="14"/>
  <c r="C7682" i="14"/>
  <c r="C7681" i="14"/>
  <c r="C7680" i="14"/>
  <c r="C7679" i="14"/>
  <c r="C7678" i="14"/>
  <c r="C7677" i="14"/>
  <c r="C7676" i="14"/>
  <c r="C7675" i="14"/>
  <c r="C7674" i="14"/>
  <c r="C7673" i="14"/>
  <c r="C7672" i="14"/>
  <c r="C7671" i="14"/>
  <c r="C7670" i="14"/>
  <c r="C7669" i="14"/>
  <c r="C7668" i="14"/>
  <c r="C7667" i="14"/>
  <c r="C7666" i="14"/>
  <c r="C7665" i="14"/>
  <c r="C7664" i="14"/>
  <c r="C7663" i="14"/>
  <c r="C7662" i="14"/>
  <c r="C7661" i="14"/>
  <c r="C7660" i="14"/>
  <c r="C7659" i="14"/>
  <c r="C7658" i="14"/>
  <c r="C7657" i="14"/>
  <c r="C7656" i="14"/>
  <c r="C7655" i="14"/>
  <c r="C7654" i="14"/>
  <c r="C7653" i="14"/>
  <c r="C7652" i="14"/>
  <c r="C7651" i="14"/>
  <c r="C7650" i="14"/>
  <c r="C7649" i="14"/>
  <c r="C7648" i="14"/>
  <c r="C7647" i="14"/>
  <c r="C7646" i="14"/>
  <c r="C7645" i="14"/>
  <c r="C7644" i="14"/>
  <c r="C7643" i="14"/>
  <c r="C7642" i="14"/>
  <c r="C7641" i="14"/>
  <c r="C7640" i="14"/>
  <c r="C7639" i="14"/>
  <c r="C7638" i="14"/>
  <c r="C7637" i="14"/>
  <c r="C7636" i="14"/>
  <c r="C7635" i="14"/>
  <c r="C7634" i="14"/>
  <c r="C7633" i="14"/>
  <c r="C7632" i="14"/>
  <c r="C7631" i="14"/>
  <c r="C7630" i="14"/>
  <c r="C7629" i="14"/>
  <c r="C7628" i="14"/>
  <c r="C7627" i="14"/>
  <c r="C7626" i="14"/>
  <c r="C7625" i="14"/>
  <c r="C7624" i="14"/>
  <c r="C7623" i="14"/>
  <c r="C7622" i="14"/>
  <c r="C7621" i="14"/>
  <c r="C7620" i="14"/>
  <c r="C7619" i="14"/>
  <c r="C7618" i="14"/>
  <c r="C7617" i="14"/>
  <c r="C7616" i="14"/>
  <c r="C7615" i="14"/>
  <c r="C7614" i="14"/>
  <c r="C7613" i="14"/>
  <c r="C7612" i="14"/>
  <c r="C7611" i="14"/>
  <c r="C7610" i="14"/>
  <c r="C7609" i="14"/>
  <c r="C7608" i="14"/>
  <c r="C7607" i="14"/>
  <c r="C7606" i="14"/>
  <c r="C7605" i="14"/>
  <c r="C7604" i="14"/>
  <c r="C7603" i="14"/>
  <c r="C7602" i="14"/>
  <c r="C7601" i="14"/>
  <c r="C7600" i="14"/>
  <c r="C7599" i="14"/>
  <c r="C7598" i="14"/>
  <c r="C7597" i="14"/>
  <c r="C7596" i="14"/>
  <c r="C7595" i="14"/>
  <c r="C7594" i="14"/>
  <c r="C7593" i="14"/>
  <c r="C7592" i="14"/>
  <c r="C7591" i="14"/>
  <c r="C7590" i="14"/>
  <c r="C7589" i="14"/>
  <c r="C7588" i="14"/>
  <c r="C7587" i="14"/>
  <c r="C7586" i="14"/>
  <c r="C7585" i="14"/>
  <c r="C7584" i="14"/>
  <c r="C7583" i="14"/>
  <c r="C7582" i="14"/>
  <c r="C7581" i="14"/>
  <c r="C7580" i="14"/>
  <c r="C7579" i="14"/>
  <c r="C7578" i="14"/>
  <c r="C7577" i="14"/>
  <c r="C7576" i="14"/>
  <c r="C7575" i="14"/>
  <c r="C7574" i="14"/>
  <c r="C7573" i="14"/>
  <c r="C7572" i="14"/>
  <c r="C7571" i="14"/>
  <c r="C7570" i="14"/>
  <c r="C7569" i="14"/>
  <c r="C7568" i="14"/>
  <c r="C7567" i="14"/>
  <c r="C7566" i="14"/>
  <c r="C7565" i="14"/>
  <c r="C7564" i="14"/>
  <c r="C7563" i="14"/>
  <c r="C7562" i="14"/>
  <c r="C7561" i="14"/>
  <c r="C7560" i="14"/>
  <c r="C7559" i="14"/>
  <c r="C7558" i="14"/>
  <c r="C7557" i="14"/>
  <c r="C7556" i="14"/>
  <c r="C7555" i="14"/>
  <c r="C7554" i="14"/>
  <c r="C7553" i="14"/>
  <c r="C7552" i="14"/>
  <c r="C7551" i="14"/>
  <c r="C7550" i="14"/>
  <c r="C7549" i="14"/>
  <c r="C7548" i="14"/>
  <c r="C7547" i="14"/>
  <c r="C7546" i="14"/>
  <c r="C7545" i="14"/>
  <c r="C7544" i="14"/>
  <c r="C7543" i="14"/>
  <c r="C7542" i="14"/>
  <c r="C7541" i="14"/>
  <c r="C7540" i="14"/>
  <c r="C7539" i="14"/>
  <c r="C7538" i="14"/>
  <c r="C7537" i="14"/>
  <c r="C7536" i="14"/>
  <c r="C7535" i="14"/>
  <c r="C7534" i="14"/>
  <c r="C7533" i="14"/>
  <c r="C7532" i="14"/>
  <c r="C7531" i="14"/>
  <c r="C7530" i="14"/>
  <c r="C7529" i="14"/>
  <c r="C7528" i="14"/>
  <c r="C7527" i="14"/>
  <c r="C7526" i="14"/>
  <c r="C7525" i="14"/>
  <c r="C7524" i="14"/>
  <c r="C7523" i="14"/>
  <c r="C7522" i="14"/>
  <c r="C7521" i="14"/>
  <c r="C7520" i="14"/>
  <c r="C7519" i="14"/>
  <c r="C7518" i="14"/>
  <c r="C7517" i="14"/>
  <c r="C7516" i="14"/>
  <c r="C7515" i="14"/>
  <c r="C7514" i="14"/>
  <c r="C7513" i="14"/>
  <c r="C7512" i="14"/>
  <c r="C7511" i="14"/>
  <c r="C7510" i="14"/>
  <c r="C7509" i="14"/>
  <c r="C7508" i="14"/>
  <c r="C7507" i="14"/>
  <c r="C7506" i="14"/>
  <c r="C7505" i="14"/>
  <c r="C7504" i="14"/>
  <c r="C7503" i="14"/>
  <c r="C7502" i="14"/>
  <c r="C7501" i="14"/>
  <c r="C7500" i="14"/>
  <c r="C7499" i="14"/>
  <c r="C7498" i="14"/>
  <c r="C7497" i="14"/>
  <c r="C7496" i="14"/>
  <c r="C7495" i="14"/>
  <c r="C7494" i="14"/>
  <c r="C7493" i="14"/>
  <c r="C7492" i="14"/>
  <c r="C7491" i="14"/>
  <c r="C7490" i="14"/>
  <c r="C7489" i="14"/>
  <c r="C7488" i="14"/>
  <c r="C7487" i="14"/>
  <c r="C7486" i="14"/>
  <c r="C7485" i="14"/>
  <c r="C7484" i="14"/>
  <c r="C7483" i="14"/>
  <c r="C7482" i="14"/>
  <c r="C7481" i="14"/>
  <c r="C7480" i="14"/>
  <c r="C7479" i="14"/>
  <c r="C7478" i="14"/>
  <c r="C7477" i="14"/>
  <c r="C7476" i="14"/>
  <c r="C7475" i="14"/>
  <c r="C7474" i="14"/>
  <c r="C7473" i="14"/>
  <c r="C7472" i="14"/>
  <c r="C7471" i="14"/>
  <c r="C7470" i="14"/>
  <c r="C7469" i="14"/>
  <c r="C7468" i="14"/>
  <c r="C7467" i="14"/>
  <c r="C7466" i="14"/>
  <c r="C7465" i="14"/>
  <c r="C7464" i="14"/>
  <c r="C7463" i="14"/>
  <c r="C7462" i="14"/>
  <c r="C7461" i="14"/>
  <c r="C7460" i="14"/>
  <c r="C7459" i="14"/>
  <c r="C7458" i="14"/>
  <c r="C7457" i="14"/>
  <c r="C7456" i="14"/>
  <c r="C7455" i="14"/>
  <c r="C7454" i="14"/>
  <c r="C7453" i="14"/>
  <c r="C7452" i="14"/>
  <c r="C7451" i="14"/>
  <c r="C7450" i="14"/>
  <c r="C7449" i="14"/>
  <c r="C7448" i="14"/>
  <c r="C7447" i="14"/>
  <c r="C7446" i="14"/>
  <c r="C7445" i="14"/>
  <c r="C7444" i="14"/>
  <c r="C7443" i="14"/>
  <c r="C7442" i="14"/>
  <c r="C7441" i="14"/>
  <c r="C7440" i="14"/>
  <c r="C7439" i="14"/>
  <c r="C7438" i="14"/>
  <c r="C7437" i="14"/>
  <c r="C7436" i="14"/>
  <c r="C7435" i="14"/>
  <c r="C7434" i="14"/>
  <c r="C7433" i="14"/>
  <c r="C7432" i="14"/>
  <c r="C7431" i="14"/>
  <c r="C7430" i="14"/>
  <c r="C7429" i="14"/>
  <c r="C7428" i="14"/>
  <c r="C7427" i="14"/>
  <c r="C7426" i="14"/>
  <c r="C7425" i="14"/>
  <c r="C7424" i="14"/>
  <c r="C7423" i="14"/>
  <c r="C7422" i="14"/>
  <c r="C7421" i="14"/>
  <c r="C7420" i="14"/>
  <c r="C7419" i="14"/>
  <c r="C7418" i="14"/>
  <c r="C7417" i="14"/>
  <c r="C7416" i="14"/>
  <c r="C7415" i="14"/>
  <c r="C7414" i="14"/>
  <c r="C7413" i="14"/>
  <c r="C7412" i="14"/>
  <c r="C7411" i="14"/>
  <c r="C7410" i="14"/>
  <c r="C7409" i="14"/>
  <c r="C7408" i="14"/>
  <c r="C7407" i="14"/>
  <c r="C7406" i="14"/>
  <c r="C7405" i="14"/>
  <c r="C7404" i="14"/>
  <c r="C7403" i="14"/>
  <c r="C7402" i="14"/>
  <c r="C7401" i="14"/>
  <c r="C7400" i="14"/>
  <c r="C7399" i="14"/>
  <c r="C7398" i="14"/>
  <c r="C7397" i="14"/>
  <c r="C7396" i="14"/>
  <c r="C7395" i="14"/>
  <c r="C7394" i="14"/>
  <c r="C7393" i="14"/>
  <c r="C7392" i="14"/>
  <c r="C7391" i="14"/>
  <c r="C7390" i="14"/>
  <c r="C7389" i="14"/>
  <c r="C7388" i="14"/>
  <c r="C7387" i="14"/>
  <c r="C7386" i="14"/>
  <c r="C7385" i="14"/>
  <c r="C7384" i="14"/>
  <c r="C7383" i="14"/>
  <c r="C7382" i="14"/>
  <c r="C7381" i="14"/>
  <c r="C7380" i="14"/>
  <c r="C7379" i="14"/>
  <c r="C7378" i="14"/>
  <c r="C7377" i="14"/>
  <c r="C7376" i="14"/>
  <c r="C7375" i="14"/>
  <c r="C7374" i="14"/>
  <c r="C7373" i="14"/>
  <c r="C7372" i="14"/>
  <c r="C7371" i="14"/>
  <c r="C7370" i="14"/>
  <c r="C7369" i="14"/>
  <c r="C7368" i="14"/>
  <c r="C7367" i="14"/>
  <c r="C7366" i="14"/>
  <c r="C7365" i="14"/>
  <c r="C7364" i="14"/>
  <c r="C7363" i="14"/>
  <c r="C7362" i="14"/>
  <c r="C7361" i="14"/>
  <c r="C7360" i="14"/>
  <c r="C7359" i="14"/>
  <c r="C7358" i="14"/>
  <c r="C7357" i="14"/>
  <c r="C7356" i="14"/>
  <c r="C7355" i="14"/>
  <c r="C7354" i="14"/>
  <c r="C7353" i="14"/>
  <c r="C7352" i="14"/>
  <c r="C7351" i="14"/>
  <c r="C7350" i="14"/>
  <c r="C7349" i="14"/>
  <c r="C7348" i="14"/>
  <c r="C7347" i="14"/>
  <c r="C7346" i="14"/>
  <c r="C7345" i="14"/>
  <c r="C7344" i="14"/>
  <c r="C7343" i="14"/>
  <c r="C7342" i="14"/>
  <c r="C7341" i="14"/>
  <c r="C7340" i="14"/>
  <c r="C7339" i="14"/>
  <c r="C7338" i="14"/>
  <c r="C7337" i="14"/>
  <c r="C7336" i="14"/>
  <c r="C7335" i="14"/>
  <c r="C7334" i="14"/>
  <c r="C7333" i="14"/>
  <c r="C7332" i="14"/>
  <c r="C7331" i="14"/>
  <c r="C7330" i="14"/>
  <c r="C7329" i="14"/>
  <c r="C7328" i="14"/>
  <c r="C7327" i="14"/>
  <c r="C7326" i="14"/>
  <c r="C7325" i="14"/>
  <c r="C7324" i="14"/>
  <c r="C7323" i="14"/>
  <c r="C7322" i="14"/>
  <c r="C7321" i="14"/>
  <c r="C7320" i="14"/>
  <c r="C7319" i="14"/>
  <c r="C7318" i="14"/>
  <c r="C7317" i="14"/>
  <c r="C7316" i="14"/>
  <c r="C7315" i="14"/>
  <c r="C7314" i="14"/>
  <c r="C7313" i="14"/>
  <c r="C7312" i="14"/>
  <c r="C7311" i="14"/>
  <c r="C7310" i="14"/>
  <c r="C7309" i="14"/>
  <c r="C7308" i="14"/>
  <c r="C7307" i="14"/>
  <c r="C7306" i="14"/>
  <c r="C7305" i="14"/>
  <c r="C7304" i="14"/>
  <c r="C7303" i="14"/>
  <c r="C7302" i="14"/>
  <c r="C7301" i="14"/>
  <c r="C7300" i="14"/>
  <c r="C7299" i="14"/>
  <c r="C7298" i="14"/>
  <c r="C7297" i="14"/>
  <c r="C7296" i="14"/>
  <c r="C7295" i="14"/>
  <c r="C7294" i="14"/>
  <c r="C7293" i="14"/>
  <c r="C7292" i="14"/>
  <c r="C7291" i="14"/>
  <c r="C7290" i="14"/>
  <c r="C7289" i="14"/>
  <c r="C7288" i="14"/>
  <c r="C7287" i="14"/>
  <c r="C7286" i="14"/>
  <c r="C7285" i="14"/>
  <c r="C7284" i="14"/>
  <c r="C7283" i="14"/>
  <c r="C7282" i="14"/>
  <c r="C7281" i="14"/>
  <c r="C7280" i="14"/>
  <c r="C7279" i="14"/>
  <c r="C7278" i="14"/>
  <c r="C7277" i="14"/>
  <c r="C7276" i="14"/>
  <c r="C7275" i="14"/>
  <c r="C7274" i="14"/>
  <c r="C7273" i="14"/>
  <c r="C7272" i="14"/>
  <c r="C7271" i="14"/>
  <c r="C7270" i="14"/>
  <c r="C7269" i="14"/>
  <c r="C7268" i="14"/>
  <c r="C7267" i="14"/>
  <c r="C7266" i="14"/>
  <c r="C7265" i="14"/>
  <c r="C7264" i="14"/>
  <c r="C7263" i="14"/>
  <c r="C7262" i="14"/>
  <c r="C7261" i="14"/>
  <c r="C7260" i="14"/>
  <c r="C7259" i="14"/>
  <c r="C7258" i="14"/>
  <c r="C7257" i="14"/>
  <c r="C7256" i="14"/>
  <c r="C7255" i="14"/>
  <c r="C7254" i="14"/>
  <c r="C7253" i="14"/>
  <c r="C7252" i="14"/>
  <c r="C7251" i="14"/>
  <c r="C7250" i="14"/>
  <c r="C7249" i="14"/>
  <c r="C7248" i="14"/>
  <c r="C7247" i="14"/>
  <c r="C7246" i="14"/>
  <c r="C7245" i="14"/>
  <c r="C7244" i="14"/>
  <c r="C7243" i="14"/>
  <c r="C7242" i="14"/>
  <c r="C7241" i="14"/>
  <c r="C7240" i="14"/>
  <c r="C7239" i="14"/>
  <c r="C7238" i="14"/>
  <c r="C7237" i="14"/>
  <c r="C7236" i="14"/>
  <c r="C7235" i="14"/>
  <c r="C7234" i="14"/>
  <c r="C7233" i="14"/>
  <c r="C7232" i="14"/>
  <c r="C7231" i="14"/>
  <c r="C7230" i="14"/>
  <c r="C7229" i="14"/>
  <c r="C7228" i="14"/>
  <c r="C7227" i="14"/>
  <c r="C7226" i="14"/>
  <c r="C7225" i="14"/>
  <c r="C7224" i="14"/>
  <c r="C7223" i="14"/>
  <c r="C7222" i="14"/>
  <c r="C7221" i="14"/>
  <c r="C7220" i="14"/>
  <c r="C7219" i="14"/>
  <c r="C7218" i="14"/>
  <c r="C7217" i="14"/>
  <c r="C7216" i="14"/>
  <c r="C7215" i="14"/>
  <c r="C7214" i="14"/>
  <c r="C7213" i="14"/>
  <c r="C7212" i="14"/>
  <c r="C7211" i="14"/>
  <c r="C7210" i="14"/>
  <c r="C7209" i="14"/>
  <c r="C7208" i="14"/>
  <c r="C7207" i="14"/>
  <c r="C7206" i="14"/>
  <c r="C7205" i="14"/>
  <c r="C7204" i="14"/>
  <c r="C7203" i="14"/>
  <c r="C7202" i="14"/>
  <c r="C7201" i="14"/>
  <c r="C7200" i="14"/>
  <c r="C7199" i="14"/>
  <c r="C7198" i="14"/>
  <c r="C7197" i="14"/>
  <c r="C7196" i="14"/>
  <c r="C7195" i="14"/>
  <c r="C7194" i="14"/>
  <c r="C7193" i="14"/>
  <c r="C7192" i="14"/>
  <c r="C7191" i="14"/>
  <c r="C7190" i="14"/>
  <c r="C7189" i="14"/>
  <c r="C7188" i="14"/>
  <c r="C7187" i="14"/>
  <c r="C7186" i="14"/>
  <c r="C7185" i="14"/>
  <c r="C7184" i="14"/>
  <c r="C7183" i="14"/>
  <c r="C7182" i="14"/>
  <c r="C7181" i="14"/>
  <c r="C7180" i="14"/>
  <c r="C7179" i="14"/>
  <c r="C7178" i="14"/>
  <c r="C7177" i="14"/>
  <c r="C7176" i="14"/>
  <c r="C7175" i="14"/>
  <c r="C7174" i="14"/>
  <c r="C7173" i="14"/>
  <c r="C7172" i="14"/>
  <c r="C7171" i="14"/>
  <c r="C7170" i="14"/>
  <c r="C7169" i="14"/>
  <c r="C7168" i="14"/>
  <c r="C7167" i="14"/>
  <c r="C7166" i="14"/>
  <c r="C7165" i="14"/>
  <c r="C7164" i="14"/>
  <c r="C7163" i="14"/>
  <c r="C7162" i="14"/>
  <c r="C7161" i="14"/>
  <c r="C7160" i="14"/>
  <c r="C7159" i="14"/>
  <c r="C7158" i="14"/>
  <c r="C7157" i="14"/>
  <c r="C7156" i="14"/>
  <c r="C7155" i="14"/>
  <c r="C7154" i="14"/>
  <c r="C7153" i="14"/>
  <c r="C7152" i="14"/>
  <c r="C7151" i="14"/>
  <c r="C7150" i="14"/>
  <c r="C7149" i="14"/>
  <c r="C7148" i="14"/>
  <c r="C7147" i="14"/>
  <c r="C7146" i="14"/>
  <c r="C7145" i="14"/>
  <c r="C7144" i="14"/>
  <c r="C7143" i="14"/>
  <c r="C7142" i="14"/>
  <c r="C7141" i="14"/>
  <c r="C7140" i="14"/>
  <c r="C7139" i="14"/>
  <c r="C7138" i="14"/>
  <c r="C7137" i="14"/>
  <c r="C7136" i="14"/>
  <c r="C7135" i="14"/>
  <c r="C7134" i="14"/>
  <c r="C7133" i="14"/>
  <c r="C7132" i="14"/>
  <c r="C7131" i="14"/>
  <c r="C7130" i="14"/>
  <c r="C7129" i="14"/>
  <c r="C7128" i="14"/>
  <c r="C7127" i="14"/>
  <c r="C7126" i="14"/>
  <c r="C7125" i="14"/>
  <c r="C7124" i="14"/>
  <c r="C7123" i="14"/>
  <c r="C7122" i="14"/>
  <c r="C7121" i="14"/>
  <c r="C7120" i="14"/>
  <c r="C7119" i="14"/>
  <c r="C7118" i="14"/>
  <c r="C7117" i="14"/>
  <c r="C7116" i="14"/>
  <c r="C7115" i="14"/>
  <c r="C7114" i="14"/>
  <c r="C7113" i="14"/>
  <c r="C7112" i="14"/>
  <c r="C7111" i="14"/>
  <c r="C7110" i="14"/>
  <c r="C7109" i="14"/>
  <c r="C7108" i="14"/>
  <c r="C7107" i="14"/>
  <c r="C7106" i="14"/>
  <c r="C7105" i="14"/>
  <c r="C7104" i="14"/>
  <c r="C7103" i="14"/>
  <c r="C7102" i="14"/>
  <c r="C7101" i="14"/>
  <c r="C7100" i="14"/>
  <c r="C7099" i="14"/>
  <c r="C7098" i="14"/>
  <c r="C7097" i="14"/>
  <c r="C7096" i="14"/>
  <c r="C7095" i="14"/>
  <c r="C7094" i="14"/>
  <c r="C7093" i="14"/>
  <c r="C7092" i="14"/>
  <c r="C7091" i="14"/>
  <c r="C7090" i="14"/>
  <c r="C7089" i="14"/>
  <c r="C7088" i="14"/>
  <c r="C7087" i="14"/>
  <c r="C7086" i="14"/>
  <c r="C7085" i="14"/>
  <c r="C7084" i="14"/>
  <c r="C7083" i="14"/>
  <c r="C7082" i="14"/>
  <c r="C7081" i="14"/>
  <c r="C7080" i="14"/>
  <c r="C7079" i="14"/>
  <c r="C7078" i="14"/>
  <c r="C7077" i="14"/>
  <c r="C7076" i="14"/>
  <c r="C7075" i="14"/>
  <c r="C7074" i="14"/>
  <c r="C7073" i="14"/>
  <c r="C7072" i="14"/>
  <c r="C7071" i="14"/>
  <c r="C7070" i="14"/>
  <c r="C7069" i="14"/>
  <c r="C7068" i="14"/>
  <c r="C7067" i="14"/>
  <c r="C7066" i="14"/>
  <c r="C7065" i="14"/>
  <c r="C7064" i="14"/>
  <c r="C7063" i="14"/>
  <c r="C7062" i="14"/>
  <c r="C7061" i="14"/>
  <c r="C7060" i="14"/>
  <c r="C7059" i="14"/>
  <c r="C7058" i="14"/>
  <c r="C7057" i="14"/>
  <c r="C7056" i="14"/>
  <c r="C7055" i="14"/>
  <c r="C7054" i="14"/>
  <c r="C7053" i="14"/>
  <c r="C7052" i="14"/>
  <c r="C7051" i="14"/>
  <c r="C7050" i="14"/>
  <c r="C7049" i="14"/>
  <c r="C7048" i="14"/>
  <c r="C7047" i="14"/>
  <c r="C7046" i="14"/>
  <c r="C7045" i="14"/>
  <c r="C7044" i="14"/>
  <c r="C7043" i="14"/>
  <c r="C7042" i="14"/>
  <c r="C7041" i="14"/>
  <c r="C7040" i="14"/>
  <c r="C7039" i="14"/>
  <c r="C7038" i="14"/>
  <c r="C7037" i="14"/>
  <c r="C7036" i="14"/>
  <c r="C7035" i="14"/>
  <c r="C7034" i="14"/>
  <c r="C7033" i="14"/>
  <c r="C7032" i="14"/>
  <c r="C7031" i="14"/>
  <c r="C7030" i="14"/>
  <c r="C7029" i="14"/>
  <c r="C7028" i="14"/>
  <c r="C7027" i="14"/>
  <c r="C7026" i="14"/>
  <c r="C7025" i="14"/>
  <c r="C7024" i="14"/>
  <c r="C7023" i="14"/>
  <c r="C7022" i="14"/>
  <c r="C7021" i="14"/>
  <c r="C7020" i="14"/>
  <c r="C7019" i="14"/>
  <c r="C7018" i="14"/>
  <c r="C7017" i="14"/>
  <c r="C7016" i="14"/>
  <c r="C7015" i="14"/>
  <c r="C7014" i="14"/>
  <c r="C7013" i="14"/>
  <c r="C7012" i="14"/>
  <c r="C7011" i="14"/>
  <c r="C7010" i="14"/>
  <c r="C7009" i="14"/>
  <c r="C7008" i="14"/>
  <c r="C7007" i="14"/>
  <c r="C7006" i="14"/>
  <c r="C7005" i="14"/>
  <c r="C7004" i="14"/>
  <c r="C7003" i="14"/>
  <c r="C7002" i="14"/>
  <c r="C7001" i="14"/>
  <c r="C7000" i="14"/>
  <c r="C6999" i="14"/>
  <c r="C6998" i="14"/>
  <c r="C6997" i="14"/>
  <c r="C6996" i="14"/>
  <c r="C6995" i="14"/>
  <c r="C6994" i="14"/>
  <c r="C6993" i="14"/>
  <c r="C6992" i="14"/>
  <c r="C6991" i="14"/>
  <c r="C6990" i="14"/>
  <c r="C6989" i="14"/>
  <c r="C6988" i="14"/>
  <c r="C6987" i="14"/>
  <c r="C6986" i="14"/>
  <c r="C6985" i="14"/>
  <c r="C6984" i="14"/>
  <c r="C6983" i="14"/>
  <c r="C6982" i="14"/>
  <c r="C6981" i="14"/>
  <c r="C6980" i="14"/>
  <c r="C6979" i="14"/>
  <c r="C6978" i="14"/>
  <c r="C6977" i="14"/>
  <c r="C6976" i="14"/>
  <c r="C6975" i="14"/>
  <c r="C6974" i="14"/>
  <c r="C6973" i="14"/>
  <c r="C6972" i="14"/>
  <c r="C6971" i="14"/>
  <c r="C6970" i="14"/>
  <c r="C6969" i="14"/>
  <c r="C6968" i="14"/>
  <c r="C6967" i="14"/>
  <c r="C6966" i="14"/>
  <c r="C6965" i="14"/>
  <c r="C6964" i="14"/>
  <c r="C6963" i="14"/>
  <c r="C6962" i="14"/>
  <c r="C6961" i="14"/>
  <c r="C6960" i="14"/>
  <c r="C6959" i="14"/>
  <c r="C6958" i="14"/>
  <c r="C6957" i="14"/>
  <c r="C6956" i="14"/>
  <c r="C6955" i="14"/>
  <c r="C6954" i="14"/>
  <c r="C6953" i="14"/>
  <c r="C6952" i="14"/>
  <c r="C6951" i="14"/>
  <c r="C6950" i="14"/>
  <c r="C6949" i="14"/>
  <c r="C6948" i="14"/>
  <c r="C6947" i="14"/>
  <c r="C6946" i="14"/>
  <c r="C6945" i="14"/>
  <c r="C6944" i="14"/>
  <c r="C6943" i="14"/>
  <c r="C6942" i="14"/>
  <c r="C6941" i="14"/>
  <c r="C6940" i="14"/>
  <c r="C6939" i="14"/>
  <c r="C6938" i="14"/>
  <c r="C6937" i="14"/>
  <c r="C6936" i="14"/>
  <c r="C6935" i="14"/>
  <c r="C6934" i="14"/>
  <c r="C6933" i="14"/>
  <c r="C6932" i="14"/>
  <c r="C6931" i="14"/>
  <c r="C6930" i="14"/>
  <c r="C6929" i="14"/>
  <c r="C6928" i="14"/>
  <c r="C6927" i="14"/>
  <c r="C6926" i="14"/>
  <c r="C6925" i="14"/>
  <c r="C6924" i="14"/>
  <c r="C6923" i="14"/>
  <c r="C6922" i="14"/>
  <c r="C6921" i="14"/>
  <c r="C6920" i="14"/>
  <c r="C6919" i="14"/>
  <c r="C6918" i="14"/>
  <c r="C6917" i="14"/>
  <c r="C6916" i="14"/>
  <c r="C6915" i="14"/>
  <c r="C6914" i="14"/>
  <c r="C6913" i="14"/>
  <c r="C6912" i="14"/>
  <c r="C6911" i="14"/>
  <c r="C6910" i="14"/>
  <c r="C6909" i="14"/>
  <c r="C6908" i="14"/>
  <c r="C6907" i="14"/>
  <c r="C6906" i="14"/>
  <c r="C6905" i="14"/>
  <c r="C6904" i="14"/>
  <c r="C6903" i="14"/>
  <c r="C6902" i="14"/>
  <c r="C6901" i="14"/>
  <c r="C6900" i="14"/>
  <c r="C6899" i="14"/>
  <c r="C6898" i="14"/>
  <c r="C6897" i="14"/>
  <c r="C6896" i="14"/>
  <c r="C6895" i="14"/>
  <c r="C6894" i="14"/>
  <c r="C6893" i="14"/>
  <c r="C6892" i="14"/>
  <c r="C6891" i="14"/>
  <c r="C6890" i="14"/>
  <c r="C6889" i="14"/>
  <c r="C6888" i="14"/>
  <c r="C6887" i="14"/>
  <c r="C6886" i="14"/>
  <c r="C6885" i="14"/>
  <c r="C6884" i="14"/>
  <c r="C6883" i="14"/>
  <c r="C6882" i="14"/>
  <c r="C6881" i="14"/>
  <c r="C6880" i="14"/>
  <c r="C6879" i="14"/>
  <c r="C6878" i="14"/>
  <c r="C6877" i="14"/>
  <c r="C6876" i="14"/>
  <c r="C6875" i="14"/>
  <c r="C6874" i="14"/>
  <c r="C6873" i="14"/>
  <c r="C6872" i="14"/>
  <c r="C6871" i="14"/>
  <c r="C6870" i="14"/>
  <c r="C6869" i="14"/>
  <c r="C6868" i="14"/>
  <c r="C6867" i="14"/>
  <c r="C6866" i="14"/>
  <c r="C6865" i="14"/>
  <c r="C6864" i="14"/>
  <c r="C6863" i="14"/>
  <c r="C6862" i="14"/>
  <c r="C6861" i="14"/>
  <c r="C6860" i="14"/>
  <c r="C6859" i="14"/>
  <c r="C6858" i="14"/>
  <c r="C6857" i="14"/>
  <c r="C6856" i="14"/>
  <c r="C6855" i="14"/>
  <c r="C6854" i="14"/>
  <c r="C6853" i="14"/>
  <c r="C6852" i="14"/>
  <c r="C6851" i="14"/>
  <c r="C6850" i="14"/>
  <c r="C6849" i="14"/>
  <c r="C6848" i="14"/>
  <c r="C6847" i="14"/>
  <c r="C6846" i="14"/>
  <c r="C6845" i="14"/>
  <c r="C6844" i="14"/>
  <c r="C6843" i="14"/>
  <c r="C6842" i="14"/>
  <c r="C6841" i="14"/>
  <c r="C6840" i="14"/>
  <c r="C6839" i="14"/>
  <c r="C6838" i="14"/>
  <c r="C6837" i="14"/>
  <c r="C6836" i="14"/>
  <c r="C6835" i="14"/>
  <c r="C6834" i="14"/>
  <c r="C6833" i="14"/>
  <c r="C6832" i="14"/>
  <c r="C6831" i="14"/>
  <c r="C6830" i="14"/>
  <c r="C6829" i="14"/>
  <c r="C6828" i="14"/>
  <c r="C6827" i="14"/>
  <c r="C6826" i="14"/>
  <c r="C6825" i="14"/>
  <c r="C6824" i="14"/>
  <c r="C6823" i="14"/>
  <c r="C6822" i="14"/>
  <c r="C6821" i="14"/>
  <c r="C6820" i="14"/>
  <c r="C6819" i="14"/>
  <c r="C6818" i="14"/>
  <c r="C6817" i="14"/>
  <c r="C6816" i="14"/>
  <c r="C6815" i="14"/>
  <c r="C6814" i="14"/>
  <c r="C6813" i="14"/>
  <c r="C6812" i="14"/>
  <c r="C6811" i="14"/>
  <c r="C6810" i="14"/>
  <c r="C6809" i="14"/>
  <c r="C6808" i="14"/>
  <c r="C6807" i="14"/>
  <c r="C6806" i="14"/>
  <c r="C6805" i="14"/>
  <c r="C6804" i="14"/>
  <c r="C6803" i="14"/>
  <c r="C6802" i="14"/>
  <c r="C6801" i="14"/>
  <c r="C6800" i="14"/>
  <c r="C6799" i="14"/>
  <c r="C6798" i="14"/>
  <c r="C6797" i="14"/>
  <c r="C6796" i="14"/>
  <c r="C6795" i="14"/>
  <c r="C6794" i="14"/>
  <c r="C6793" i="14"/>
  <c r="C6792" i="14"/>
  <c r="C6791" i="14"/>
  <c r="C6790" i="14"/>
  <c r="C6789" i="14"/>
  <c r="C6788" i="14"/>
  <c r="C6787" i="14"/>
  <c r="C6786" i="14"/>
  <c r="C6785" i="14"/>
  <c r="C6784" i="14"/>
  <c r="C6783" i="14"/>
  <c r="C6782" i="14"/>
  <c r="C6781" i="14"/>
  <c r="C6780" i="14"/>
  <c r="C6779" i="14"/>
  <c r="C6778" i="14"/>
  <c r="C6777" i="14"/>
  <c r="C6776" i="14"/>
  <c r="C6775" i="14"/>
  <c r="C6774" i="14"/>
  <c r="C6773" i="14"/>
  <c r="C6772" i="14"/>
  <c r="C6771" i="14"/>
  <c r="C6770" i="14"/>
  <c r="C6769" i="14"/>
  <c r="C6768" i="14"/>
  <c r="C6767" i="14"/>
  <c r="C6766" i="14"/>
  <c r="C6765" i="14"/>
  <c r="C6764" i="14"/>
  <c r="C6763" i="14"/>
  <c r="C6762" i="14"/>
  <c r="C6761" i="14"/>
  <c r="C6760" i="14"/>
  <c r="C6759" i="14"/>
  <c r="C6758" i="14"/>
  <c r="C6757" i="14"/>
  <c r="C6756" i="14"/>
  <c r="C6755" i="14"/>
  <c r="C6754" i="14"/>
  <c r="C6753" i="14"/>
  <c r="C6752" i="14"/>
  <c r="C6751" i="14"/>
  <c r="C6750" i="14"/>
  <c r="C6749" i="14"/>
  <c r="C6748" i="14"/>
  <c r="C6747" i="14"/>
  <c r="C6746" i="14"/>
  <c r="C6745" i="14"/>
  <c r="C6744" i="14"/>
  <c r="C6743" i="14"/>
  <c r="C6742" i="14"/>
  <c r="C6741" i="14"/>
  <c r="C6740" i="14"/>
  <c r="C6739" i="14"/>
  <c r="C6738" i="14"/>
  <c r="C6737" i="14"/>
  <c r="C6736" i="14"/>
  <c r="C6735" i="14"/>
  <c r="C6734" i="14"/>
  <c r="C6733" i="14"/>
  <c r="C6732" i="14"/>
  <c r="C6731" i="14"/>
  <c r="C6730" i="14"/>
  <c r="C6729" i="14"/>
  <c r="C6728" i="14"/>
  <c r="C6727" i="14"/>
  <c r="C6726" i="14"/>
  <c r="C6725" i="14"/>
  <c r="C6724" i="14"/>
  <c r="C6723" i="14"/>
  <c r="C6722" i="14"/>
  <c r="C6721" i="14"/>
  <c r="C6720" i="14"/>
  <c r="C6719" i="14"/>
  <c r="C6718" i="14"/>
  <c r="C6717" i="14"/>
  <c r="C6716" i="14"/>
  <c r="C6715" i="14"/>
  <c r="C6714" i="14"/>
  <c r="C6713" i="14"/>
  <c r="C6712" i="14"/>
  <c r="C6711" i="14"/>
  <c r="C6710" i="14"/>
  <c r="C6709" i="14"/>
  <c r="C6708" i="14"/>
  <c r="C6707" i="14"/>
  <c r="C6706" i="14"/>
  <c r="C6705" i="14"/>
  <c r="C6704" i="14"/>
  <c r="C6703" i="14"/>
  <c r="C6702" i="14"/>
  <c r="C6701" i="14"/>
  <c r="C6700" i="14"/>
  <c r="C6699" i="14"/>
  <c r="C6698" i="14"/>
  <c r="C6697" i="14"/>
  <c r="C6696" i="14"/>
  <c r="C6695" i="14"/>
  <c r="C6694" i="14"/>
  <c r="C6693" i="14"/>
  <c r="C6692" i="14"/>
  <c r="C6691" i="14"/>
  <c r="C6690" i="14"/>
  <c r="C6689" i="14"/>
  <c r="C6688" i="14"/>
  <c r="C6687" i="14"/>
  <c r="C6686" i="14"/>
  <c r="C6685" i="14"/>
  <c r="C6684" i="14"/>
  <c r="C6683" i="14"/>
  <c r="C6682" i="14"/>
  <c r="C6681" i="14"/>
  <c r="C6680" i="14"/>
  <c r="C6679" i="14"/>
  <c r="C6678" i="14"/>
  <c r="C6677" i="14"/>
  <c r="C6676" i="14"/>
  <c r="C6675" i="14"/>
  <c r="C6674" i="14"/>
  <c r="C6673" i="14"/>
  <c r="C6672" i="14"/>
  <c r="C6671" i="14"/>
  <c r="C6670" i="14"/>
  <c r="C6669" i="14"/>
  <c r="C6668" i="14"/>
  <c r="C6667" i="14"/>
  <c r="C6666" i="14"/>
  <c r="C6665" i="14"/>
  <c r="C6664" i="14"/>
  <c r="C6663" i="14"/>
  <c r="C6662" i="14"/>
  <c r="C6661" i="14"/>
  <c r="C6660" i="14"/>
  <c r="C6659" i="14"/>
  <c r="C6658" i="14"/>
  <c r="C6657" i="14"/>
  <c r="C6656" i="14"/>
  <c r="C6655" i="14"/>
  <c r="C6654" i="14"/>
  <c r="C6653" i="14"/>
  <c r="C6652" i="14"/>
  <c r="C6651" i="14"/>
  <c r="C6650" i="14"/>
  <c r="C6649" i="14"/>
  <c r="C6648" i="14"/>
  <c r="C6647" i="14"/>
  <c r="C6646" i="14"/>
  <c r="C6645" i="14"/>
  <c r="C6644" i="14"/>
  <c r="C6643" i="14"/>
  <c r="C6642" i="14"/>
  <c r="C6641" i="14"/>
  <c r="C6640" i="14"/>
  <c r="C6639" i="14"/>
  <c r="C6638" i="14"/>
  <c r="C6637" i="14"/>
  <c r="C6636" i="14"/>
  <c r="C6635" i="14"/>
  <c r="C6634" i="14"/>
  <c r="C6633" i="14"/>
  <c r="C6632" i="14"/>
  <c r="C6631" i="14"/>
  <c r="C6630" i="14"/>
  <c r="C6629" i="14"/>
  <c r="C6628" i="14"/>
  <c r="C6627" i="14"/>
  <c r="C6626" i="14"/>
  <c r="C6625" i="14"/>
  <c r="C6624" i="14"/>
  <c r="C6623" i="14"/>
  <c r="C6622" i="14"/>
  <c r="C6621" i="14"/>
  <c r="C6620" i="14"/>
  <c r="C6619" i="14"/>
  <c r="C6618" i="14"/>
  <c r="C6617" i="14"/>
  <c r="C6616" i="14"/>
  <c r="C6615" i="14"/>
  <c r="C6614" i="14"/>
  <c r="C6613" i="14"/>
  <c r="C6612" i="14"/>
  <c r="C6611" i="14"/>
  <c r="C6610" i="14"/>
  <c r="C6609" i="14"/>
  <c r="C6608" i="14"/>
  <c r="C6607" i="14"/>
  <c r="C6606" i="14"/>
  <c r="C6605" i="14"/>
  <c r="C6604" i="14"/>
  <c r="C6603" i="14"/>
  <c r="C6602" i="14"/>
  <c r="C6601" i="14"/>
  <c r="C6600" i="14"/>
  <c r="C6599" i="14"/>
  <c r="C6598" i="14"/>
  <c r="C6597" i="14"/>
  <c r="C6596" i="14"/>
  <c r="C6595" i="14"/>
  <c r="C6594" i="14"/>
  <c r="C6593" i="14"/>
  <c r="C6592" i="14"/>
  <c r="C6591" i="14"/>
  <c r="C6590" i="14"/>
  <c r="C6589" i="14"/>
  <c r="C6588" i="14"/>
  <c r="C6587" i="14"/>
  <c r="C6586" i="14"/>
  <c r="C6585" i="14"/>
  <c r="C6584" i="14"/>
  <c r="C6583" i="14"/>
  <c r="C6582" i="14"/>
  <c r="C6581" i="14"/>
  <c r="C6580" i="14"/>
  <c r="C6579" i="14"/>
  <c r="C6578" i="14"/>
  <c r="C6577" i="14"/>
  <c r="C6576" i="14"/>
  <c r="C6575" i="14"/>
  <c r="C6574" i="14"/>
  <c r="C6573" i="14"/>
  <c r="C6572" i="14"/>
  <c r="C6571" i="14"/>
  <c r="C6570" i="14"/>
  <c r="C6569" i="14"/>
  <c r="C6568" i="14"/>
  <c r="C6567" i="14"/>
  <c r="C6566" i="14"/>
  <c r="C6565" i="14"/>
  <c r="C6564" i="14"/>
  <c r="C6563" i="14"/>
  <c r="C6562" i="14"/>
  <c r="C6561" i="14"/>
  <c r="C6560" i="14"/>
  <c r="C6559" i="14"/>
  <c r="C6558" i="14"/>
  <c r="C6557" i="14"/>
  <c r="C6556" i="14"/>
  <c r="C6555" i="14"/>
  <c r="C6554" i="14"/>
  <c r="C6553" i="14"/>
  <c r="C6552" i="14"/>
  <c r="C6551" i="14"/>
  <c r="C6550" i="14"/>
  <c r="C6549" i="14"/>
  <c r="C6548" i="14"/>
  <c r="C6547" i="14"/>
  <c r="C6546" i="14"/>
  <c r="C6545" i="14"/>
  <c r="C6544" i="14"/>
  <c r="C6543" i="14"/>
  <c r="C6542" i="14"/>
  <c r="C6541" i="14"/>
  <c r="C6540" i="14"/>
  <c r="C6539" i="14"/>
  <c r="C6538" i="14"/>
  <c r="C6537" i="14"/>
  <c r="C6536" i="14"/>
  <c r="C6535" i="14"/>
  <c r="C6534" i="14"/>
  <c r="C6533" i="14"/>
  <c r="C6532" i="14"/>
  <c r="C6531" i="14"/>
  <c r="C6530" i="14"/>
  <c r="C6529" i="14"/>
  <c r="C6528" i="14"/>
  <c r="C6527" i="14"/>
  <c r="C6526" i="14"/>
  <c r="C6525" i="14"/>
  <c r="C6524" i="14"/>
  <c r="C6523" i="14"/>
  <c r="C6522" i="14"/>
  <c r="C6521" i="14"/>
  <c r="C6520" i="14"/>
  <c r="C6519" i="14"/>
  <c r="C6518" i="14"/>
  <c r="C6517" i="14"/>
  <c r="C6516" i="14"/>
  <c r="C6515" i="14"/>
  <c r="C6514" i="14"/>
  <c r="C6513" i="14"/>
  <c r="C6512" i="14"/>
  <c r="C6511" i="14"/>
  <c r="C6510" i="14"/>
  <c r="C6509" i="14"/>
  <c r="C6508" i="14"/>
  <c r="C6507" i="14"/>
  <c r="C6506" i="14"/>
  <c r="C6505" i="14"/>
  <c r="C6504" i="14"/>
  <c r="C6503" i="14"/>
  <c r="C6502" i="14"/>
  <c r="C6501" i="14"/>
  <c r="C6500" i="14"/>
  <c r="C6499" i="14"/>
  <c r="C6498" i="14"/>
  <c r="C6497" i="14"/>
  <c r="C6496" i="14"/>
  <c r="C6495" i="14"/>
  <c r="C6494" i="14"/>
  <c r="C6493" i="14"/>
  <c r="C6492" i="14"/>
  <c r="C6491" i="14"/>
  <c r="C6490" i="14"/>
  <c r="C6489" i="14"/>
  <c r="C6488" i="14"/>
  <c r="C6487" i="14"/>
  <c r="C6486" i="14"/>
  <c r="C6485" i="14"/>
  <c r="C6484" i="14"/>
  <c r="C6483" i="14"/>
  <c r="C6482" i="14"/>
  <c r="C6481" i="14"/>
  <c r="C6480" i="14"/>
  <c r="C6479" i="14"/>
  <c r="C6478" i="14"/>
  <c r="C6477" i="14"/>
  <c r="C6476" i="14"/>
  <c r="C6475" i="14"/>
  <c r="C6474" i="14"/>
  <c r="C6473" i="14"/>
  <c r="C6472" i="14"/>
  <c r="C6471" i="14"/>
  <c r="C6470" i="14"/>
  <c r="C6469" i="14"/>
  <c r="C6468" i="14"/>
  <c r="C6467" i="14"/>
  <c r="C6466" i="14"/>
  <c r="C6465" i="14"/>
  <c r="C6464" i="14"/>
  <c r="C6463" i="14"/>
  <c r="C6462" i="14"/>
  <c r="C6461" i="14"/>
  <c r="C6460" i="14"/>
  <c r="C6459" i="14"/>
  <c r="C6458" i="14"/>
  <c r="C6457" i="14"/>
  <c r="C6456" i="14"/>
  <c r="C6455" i="14"/>
  <c r="C6454" i="14"/>
  <c r="C6453" i="14"/>
  <c r="C6452" i="14"/>
  <c r="C6451" i="14"/>
  <c r="C6450" i="14"/>
  <c r="C6449" i="14"/>
  <c r="C6448" i="14"/>
  <c r="C6447" i="14"/>
  <c r="C6446" i="14"/>
  <c r="C6445" i="14"/>
  <c r="C6444" i="14"/>
  <c r="C6443" i="14"/>
  <c r="C6442" i="14"/>
  <c r="C6441" i="14"/>
  <c r="C6440" i="14"/>
  <c r="C6439" i="14"/>
  <c r="C6438" i="14"/>
  <c r="C6437" i="14"/>
  <c r="C6436" i="14"/>
  <c r="C6435" i="14"/>
  <c r="C6434" i="14"/>
  <c r="C6433" i="14"/>
  <c r="C6432" i="14"/>
  <c r="C6431" i="14"/>
  <c r="C6430" i="14"/>
  <c r="C6429" i="14"/>
  <c r="C6428" i="14"/>
  <c r="C6427" i="14"/>
  <c r="C6426" i="14"/>
  <c r="C6425" i="14"/>
  <c r="C6424" i="14"/>
  <c r="C6423" i="14"/>
  <c r="C6422" i="14"/>
  <c r="C6421" i="14"/>
  <c r="C6420" i="14"/>
  <c r="C6419" i="14"/>
  <c r="C6418" i="14"/>
  <c r="C6417" i="14"/>
  <c r="C6416" i="14"/>
  <c r="C6415" i="14"/>
  <c r="C6414" i="14"/>
  <c r="C6413" i="14"/>
  <c r="C6412" i="14"/>
  <c r="C6411" i="14"/>
  <c r="C6410" i="14"/>
  <c r="C6409" i="14"/>
  <c r="C6408" i="14"/>
  <c r="C6407" i="14"/>
  <c r="C6406" i="14"/>
  <c r="C6405" i="14"/>
  <c r="C6404" i="14"/>
  <c r="C6403" i="14"/>
  <c r="C6402" i="14"/>
  <c r="C6401" i="14"/>
  <c r="C6400" i="14"/>
  <c r="C6399" i="14"/>
  <c r="C6398" i="14"/>
  <c r="C6397" i="14"/>
  <c r="C6396" i="14"/>
  <c r="C6395" i="14"/>
  <c r="C6394" i="14"/>
  <c r="C6393" i="14"/>
  <c r="C6392" i="14"/>
  <c r="C6391" i="14"/>
  <c r="C6390" i="14"/>
  <c r="C6389" i="14"/>
  <c r="C6388" i="14"/>
  <c r="C6387" i="14"/>
  <c r="C6386" i="14"/>
  <c r="C6385" i="14"/>
  <c r="C6384" i="14"/>
  <c r="C6383" i="14"/>
  <c r="C6382" i="14"/>
  <c r="C6381" i="14"/>
  <c r="C6380" i="14"/>
  <c r="C6379" i="14"/>
  <c r="C6378" i="14"/>
  <c r="C6377" i="14"/>
  <c r="C6376" i="14"/>
  <c r="C6375" i="14"/>
  <c r="C6374" i="14"/>
  <c r="C6373" i="14"/>
  <c r="C6372" i="14"/>
  <c r="C6371" i="14"/>
  <c r="C6370" i="14"/>
  <c r="C6369" i="14"/>
  <c r="C6368" i="14"/>
  <c r="C6367" i="14"/>
  <c r="C6366" i="14"/>
  <c r="C6365" i="14"/>
  <c r="C6364" i="14"/>
  <c r="C6363" i="14"/>
  <c r="C6362" i="14"/>
  <c r="C6361" i="14"/>
  <c r="C6360" i="14"/>
  <c r="C6359" i="14"/>
  <c r="C6358" i="14"/>
  <c r="C6357" i="14"/>
  <c r="C6356" i="14"/>
  <c r="C6355" i="14"/>
  <c r="C6354" i="14"/>
  <c r="C6353" i="14"/>
  <c r="C6352" i="14"/>
  <c r="C6351" i="14"/>
  <c r="C6350" i="14"/>
  <c r="C6349" i="14"/>
  <c r="C6348" i="14"/>
  <c r="C6347" i="14"/>
  <c r="C6346" i="14"/>
  <c r="C6345" i="14"/>
  <c r="C6344" i="14"/>
  <c r="C6343" i="14"/>
  <c r="C6342" i="14"/>
  <c r="C6341" i="14"/>
  <c r="C6340" i="14"/>
  <c r="C6339" i="14"/>
  <c r="C6338" i="14"/>
  <c r="C6337" i="14"/>
  <c r="C6336" i="14"/>
  <c r="C6335" i="14"/>
  <c r="C6334" i="14"/>
  <c r="C6333" i="14"/>
  <c r="C6332" i="14"/>
  <c r="C6331" i="14"/>
  <c r="C6330" i="14"/>
  <c r="C6329" i="14"/>
  <c r="C6328" i="14"/>
  <c r="C6327" i="14"/>
  <c r="C6326" i="14"/>
  <c r="C6325" i="14"/>
  <c r="C6324" i="14"/>
  <c r="C6323" i="14"/>
  <c r="C6322" i="14"/>
  <c r="C6321" i="14"/>
  <c r="C6320" i="14"/>
  <c r="C6319" i="14"/>
  <c r="C6318" i="14"/>
  <c r="C6317" i="14"/>
  <c r="C6316" i="14"/>
  <c r="C6315" i="14"/>
  <c r="C6314" i="14"/>
  <c r="C6313" i="14"/>
  <c r="C6312" i="14"/>
  <c r="C6311" i="14"/>
  <c r="C6310" i="14"/>
  <c r="C6309" i="14"/>
  <c r="C6308" i="14"/>
  <c r="C6307" i="14"/>
  <c r="C6306" i="14"/>
  <c r="C6305" i="14"/>
  <c r="C6304" i="14"/>
  <c r="C6303" i="14"/>
  <c r="C6302" i="14"/>
  <c r="C6301" i="14"/>
  <c r="C6300" i="14"/>
  <c r="C6299" i="14"/>
  <c r="C6298" i="14"/>
  <c r="C6297" i="14"/>
  <c r="C6296" i="14"/>
  <c r="C6295" i="14"/>
  <c r="C6294" i="14"/>
  <c r="C6293" i="14"/>
  <c r="C6292" i="14"/>
  <c r="C6291" i="14"/>
  <c r="C6290" i="14"/>
  <c r="C6289" i="14"/>
  <c r="C6288" i="14"/>
  <c r="C6287" i="14"/>
  <c r="C6286" i="14"/>
  <c r="C6285" i="14"/>
  <c r="C6284" i="14"/>
  <c r="C6283" i="14"/>
  <c r="C6282" i="14"/>
  <c r="C6281" i="14"/>
  <c r="C6280" i="14"/>
  <c r="C6279" i="14"/>
  <c r="C6278" i="14"/>
  <c r="C6277" i="14"/>
  <c r="C6276" i="14"/>
  <c r="C6275" i="14"/>
  <c r="C6274" i="14"/>
  <c r="C6273" i="14"/>
  <c r="C6272" i="14"/>
  <c r="C6271" i="14"/>
  <c r="C6270" i="14"/>
  <c r="C6269" i="14"/>
  <c r="C6268" i="14"/>
  <c r="C6267" i="14"/>
  <c r="C6266" i="14"/>
  <c r="C6265" i="14"/>
  <c r="C6264" i="14"/>
  <c r="C6263" i="14"/>
  <c r="C6262" i="14"/>
  <c r="C6261" i="14"/>
  <c r="C6260" i="14"/>
  <c r="C6259" i="14"/>
  <c r="C6258" i="14"/>
  <c r="C6257" i="14"/>
  <c r="C6256" i="14"/>
  <c r="C6255" i="14"/>
  <c r="C6254" i="14"/>
  <c r="C6253" i="14"/>
  <c r="C6252" i="14"/>
  <c r="C6251" i="14"/>
  <c r="C6250" i="14"/>
  <c r="C6249" i="14"/>
  <c r="C6248" i="14"/>
  <c r="C6247" i="14"/>
  <c r="C6246" i="14"/>
  <c r="C6245" i="14"/>
  <c r="C6244" i="14"/>
  <c r="C6243" i="14"/>
  <c r="C6242" i="14"/>
  <c r="C6241" i="14"/>
  <c r="C6240" i="14"/>
  <c r="C6239" i="14"/>
  <c r="C6238" i="14"/>
  <c r="C6237" i="14"/>
  <c r="C6236" i="14"/>
  <c r="C6235" i="14"/>
  <c r="C6234" i="14"/>
  <c r="C6233" i="14"/>
  <c r="C6232" i="14"/>
  <c r="C6231" i="14"/>
  <c r="C6230" i="14"/>
  <c r="C6229" i="14"/>
  <c r="C6228" i="14"/>
  <c r="C6227" i="14"/>
  <c r="C6226" i="14"/>
  <c r="C6225" i="14"/>
  <c r="C6224" i="14"/>
  <c r="C6223" i="14"/>
  <c r="C6222" i="14"/>
  <c r="C6221" i="14"/>
  <c r="C6220" i="14"/>
  <c r="C6219" i="14"/>
  <c r="C6218" i="14"/>
  <c r="C6217" i="14"/>
  <c r="C6216" i="14"/>
  <c r="C6215" i="14"/>
  <c r="C6214" i="14"/>
  <c r="C6213" i="14"/>
  <c r="C6212" i="14"/>
  <c r="C6211" i="14"/>
  <c r="C6210" i="14"/>
  <c r="C6209" i="14"/>
  <c r="C6208" i="14"/>
  <c r="C6207" i="14"/>
  <c r="C6206" i="14"/>
  <c r="C6205" i="14"/>
  <c r="C6204" i="14"/>
  <c r="C6203" i="14"/>
  <c r="C6202" i="14"/>
  <c r="C6201" i="14"/>
  <c r="C6200" i="14"/>
  <c r="C6199" i="14"/>
  <c r="C6198" i="14"/>
  <c r="C6197" i="14"/>
  <c r="C6196" i="14"/>
  <c r="C6195" i="14"/>
  <c r="C6194" i="14"/>
  <c r="C6193" i="14"/>
  <c r="C6192" i="14"/>
  <c r="C6191" i="14"/>
  <c r="C6190" i="14"/>
  <c r="C6189" i="14"/>
  <c r="C6188" i="14"/>
  <c r="C6187" i="14"/>
  <c r="C6186" i="14"/>
  <c r="C6185" i="14"/>
  <c r="C6184" i="14"/>
  <c r="C6183" i="14"/>
  <c r="C6182" i="14"/>
  <c r="C6181" i="14"/>
  <c r="C6180" i="14"/>
  <c r="C6179" i="14"/>
  <c r="C6178" i="14"/>
  <c r="C6177" i="14"/>
  <c r="C6176" i="14"/>
  <c r="C6175" i="14"/>
  <c r="C6174" i="14"/>
  <c r="C6173" i="14"/>
  <c r="C6172" i="14"/>
  <c r="C6171" i="14"/>
  <c r="C6170" i="14"/>
  <c r="C6169" i="14"/>
  <c r="C6168" i="14"/>
  <c r="C6167" i="14"/>
  <c r="C6166" i="14"/>
  <c r="C6165" i="14"/>
  <c r="C6164" i="14"/>
  <c r="C6163" i="14"/>
  <c r="C6162" i="14"/>
  <c r="C6161" i="14"/>
  <c r="C6160" i="14"/>
  <c r="C6159" i="14"/>
  <c r="C6158" i="14"/>
  <c r="C6157" i="14"/>
  <c r="C6156" i="14"/>
  <c r="C6155" i="14"/>
  <c r="C6154" i="14"/>
  <c r="C6153" i="14"/>
  <c r="C6152" i="14"/>
  <c r="C6151" i="14"/>
  <c r="C6150" i="14"/>
  <c r="C6149" i="14"/>
  <c r="C6148" i="14"/>
  <c r="C6147" i="14"/>
  <c r="C6146" i="14"/>
  <c r="C6145" i="14"/>
  <c r="C6144" i="14"/>
  <c r="C6143" i="14"/>
  <c r="C6142" i="14"/>
  <c r="C6141" i="14"/>
  <c r="C6140" i="14"/>
  <c r="C6139" i="14"/>
  <c r="C6138" i="14"/>
  <c r="C6137" i="14"/>
  <c r="C6136" i="14"/>
  <c r="C6135" i="14"/>
  <c r="C6134" i="14"/>
  <c r="C6133" i="14"/>
  <c r="C6132" i="14"/>
  <c r="C6131" i="14"/>
  <c r="C6130" i="14"/>
  <c r="C6129" i="14"/>
  <c r="C6128" i="14"/>
  <c r="C6127" i="14"/>
  <c r="C6126" i="14"/>
  <c r="C6125" i="14"/>
  <c r="C6124" i="14"/>
  <c r="C6123" i="14"/>
  <c r="C6122" i="14"/>
  <c r="C6121" i="14"/>
  <c r="C6120" i="14"/>
  <c r="C6119" i="14"/>
  <c r="C6118" i="14"/>
  <c r="C6117" i="14"/>
  <c r="C6116" i="14"/>
  <c r="C6115" i="14"/>
  <c r="C6114" i="14"/>
  <c r="C6113" i="14"/>
  <c r="C6112" i="14"/>
  <c r="C6111" i="14"/>
  <c r="C6110" i="14"/>
  <c r="C6109" i="14"/>
  <c r="C6108" i="14"/>
  <c r="C6107" i="14"/>
  <c r="C6106" i="14"/>
  <c r="C6105" i="14"/>
  <c r="C6104" i="14"/>
  <c r="C6103" i="14"/>
  <c r="C6102" i="14"/>
  <c r="C6101" i="14"/>
  <c r="C6100" i="14"/>
  <c r="C6099" i="14"/>
  <c r="C6098" i="14"/>
  <c r="C6097" i="14"/>
  <c r="C6096" i="14"/>
  <c r="C6095" i="14"/>
  <c r="C6094" i="14"/>
  <c r="C6093" i="14"/>
  <c r="C6092" i="14"/>
  <c r="C6091" i="14"/>
  <c r="C6090" i="14"/>
  <c r="C6089" i="14"/>
  <c r="C6088" i="14"/>
  <c r="C6087" i="14"/>
  <c r="C6086" i="14"/>
  <c r="C6085" i="14"/>
  <c r="C6084" i="14"/>
  <c r="C6083" i="14"/>
  <c r="C6082" i="14"/>
  <c r="C6081" i="14"/>
  <c r="C6080" i="14"/>
  <c r="C6079" i="14"/>
  <c r="C6078" i="14"/>
  <c r="C6077" i="14"/>
  <c r="C6076" i="14"/>
  <c r="C6075" i="14"/>
  <c r="C6074" i="14"/>
  <c r="C6073" i="14"/>
  <c r="C6072" i="14"/>
  <c r="C6071" i="14"/>
  <c r="C6070" i="14"/>
  <c r="C6069" i="14"/>
  <c r="C6068" i="14"/>
  <c r="C6067" i="14"/>
  <c r="C6066" i="14"/>
  <c r="C6065" i="14"/>
  <c r="C6064" i="14"/>
  <c r="C6063" i="14"/>
  <c r="C6062" i="14"/>
  <c r="C6061" i="14"/>
  <c r="C6060" i="14"/>
  <c r="C6059" i="14"/>
  <c r="C6058" i="14"/>
  <c r="C6057" i="14"/>
  <c r="C6056" i="14"/>
  <c r="C6055" i="14"/>
  <c r="C6054" i="14"/>
  <c r="C6053" i="14"/>
  <c r="C6052" i="14"/>
  <c r="C6051" i="14"/>
  <c r="C6050" i="14"/>
  <c r="C6049" i="14"/>
  <c r="C6048" i="14"/>
  <c r="C6047" i="14"/>
  <c r="C6046" i="14"/>
  <c r="C6045" i="14"/>
  <c r="C6044" i="14"/>
  <c r="C6043" i="14"/>
  <c r="C6042" i="14"/>
  <c r="C6041" i="14"/>
  <c r="C6040" i="14"/>
  <c r="C6039" i="14"/>
  <c r="C6038" i="14"/>
  <c r="C6037" i="14"/>
  <c r="C6036" i="14"/>
  <c r="C6035" i="14"/>
  <c r="C6034" i="14"/>
  <c r="C6033" i="14"/>
  <c r="C6032" i="14"/>
  <c r="C6031" i="14"/>
  <c r="C6030" i="14"/>
  <c r="C6029" i="14"/>
  <c r="C6028" i="14"/>
  <c r="C6027" i="14"/>
  <c r="C6026" i="14"/>
  <c r="C6025" i="14"/>
  <c r="C6024" i="14"/>
  <c r="C6023" i="14"/>
  <c r="C6022" i="14"/>
  <c r="C6021" i="14"/>
  <c r="C6020" i="14"/>
  <c r="C6019" i="14"/>
  <c r="C6018" i="14"/>
  <c r="C6017" i="14"/>
  <c r="C6016" i="14"/>
  <c r="C6015" i="14"/>
  <c r="C6014" i="14"/>
  <c r="C6013" i="14"/>
  <c r="C6012" i="14"/>
  <c r="C6011" i="14"/>
  <c r="C6010" i="14"/>
  <c r="C6009" i="14"/>
  <c r="C6008" i="14"/>
  <c r="C6007" i="14"/>
  <c r="C6006" i="14"/>
  <c r="C6005" i="14"/>
  <c r="C6004" i="14"/>
  <c r="C6003" i="14"/>
  <c r="C6002" i="14"/>
  <c r="C6001" i="14"/>
  <c r="C6000" i="14"/>
  <c r="C5999" i="14"/>
  <c r="C5998" i="14"/>
  <c r="C5997" i="14"/>
  <c r="C5996" i="14"/>
  <c r="C5995" i="14"/>
  <c r="C5994" i="14"/>
  <c r="C5993" i="14"/>
  <c r="C5992" i="14"/>
  <c r="C5991" i="14"/>
  <c r="C5990" i="14"/>
  <c r="C5989" i="14"/>
  <c r="C5988" i="14"/>
  <c r="C5987" i="14"/>
  <c r="C5986" i="14"/>
  <c r="C5985" i="14"/>
  <c r="C5984" i="14"/>
  <c r="C5983" i="14"/>
  <c r="C5982" i="14"/>
  <c r="C5981" i="14"/>
  <c r="C5980" i="14"/>
  <c r="C5979" i="14"/>
  <c r="C5978" i="14"/>
  <c r="C5977" i="14"/>
  <c r="C5976" i="14"/>
  <c r="C5975" i="14"/>
  <c r="C5974" i="14"/>
  <c r="C5973" i="14"/>
  <c r="C5972" i="14"/>
  <c r="C5971" i="14"/>
  <c r="C5970" i="14"/>
  <c r="C5969" i="14"/>
  <c r="C5968" i="14"/>
  <c r="C5967" i="14"/>
  <c r="C5966" i="14"/>
  <c r="C5965" i="14"/>
  <c r="C5964" i="14"/>
  <c r="C5963" i="14"/>
  <c r="C5962" i="14"/>
  <c r="C5961" i="14"/>
  <c r="C5960" i="14"/>
  <c r="C5959" i="14"/>
  <c r="C5958" i="14"/>
  <c r="C5957" i="14"/>
  <c r="C5956" i="14"/>
  <c r="C5955" i="14"/>
  <c r="C5954" i="14"/>
  <c r="C5953" i="14"/>
  <c r="C5952" i="14"/>
  <c r="C5951" i="14"/>
  <c r="C5950" i="14"/>
  <c r="C5949" i="14"/>
  <c r="C5948" i="14"/>
  <c r="C5947" i="14"/>
  <c r="C5946" i="14"/>
  <c r="C5945" i="14"/>
  <c r="C5944" i="14"/>
  <c r="C5943" i="14"/>
  <c r="C5942" i="14"/>
  <c r="C5941" i="14"/>
  <c r="C5940" i="14"/>
  <c r="C5939" i="14"/>
  <c r="C5938" i="14"/>
  <c r="C5937" i="14"/>
  <c r="C5936" i="14"/>
  <c r="C5935" i="14"/>
  <c r="C5934" i="14"/>
  <c r="C5933" i="14"/>
  <c r="C5932" i="14"/>
  <c r="C5931" i="14"/>
  <c r="C5930" i="14"/>
  <c r="C5929" i="14"/>
  <c r="C5928" i="14"/>
  <c r="C5927" i="14"/>
  <c r="C5926" i="14"/>
  <c r="C5925" i="14"/>
  <c r="C5924" i="14"/>
  <c r="C5923" i="14"/>
  <c r="C5922" i="14"/>
  <c r="C5921" i="14"/>
  <c r="C5920" i="14"/>
  <c r="C5919" i="14"/>
  <c r="C5918" i="14"/>
  <c r="C5917" i="14"/>
  <c r="C5916" i="14"/>
  <c r="C5915" i="14"/>
  <c r="C5914" i="14"/>
  <c r="C5913" i="14"/>
  <c r="C5912" i="14"/>
  <c r="C5911" i="14"/>
  <c r="C5910" i="14"/>
  <c r="C5909" i="14"/>
  <c r="C5908" i="14"/>
  <c r="C5907" i="14"/>
  <c r="C5906" i="14"/>
  <c r="C5905" i="14"/>
  <c r="C5904" i="14"/>
  <c r="C5903" i="14"/>
  <c r="C5902" i="14"/>
  <c r="C5901" i="14"/>
  <c r="C5900" i="14"/>
  <c r="C5899" i="14"/>
  <c r="C5898" i="14"/>
  <c r="C5897" i="14"/>
  <c r="C5896" i="14"/>
  <c r="C5895" i="14"/>
  <c r="C5894" i="14"/>
  <c r="C5893" i="14"/>
  <c r="C5892" i="14"/>
  <c r="C5891" i="14"/>
  <c r="C5890" i="14"/>
  <c r="C5889" i="14"/>
  <c r="C5888" i="14"/>
  <c r="C5887" i="14"/>
  <c r="C5886" i="14"/>
  <c r="C5885" i="14"/>
  <c r="C5884" i="14"/>
  <c r="C5883" i="14"/>
  <c r="C5882" i="14"/>
  <c r="C5881" i="14"/>
  <c r="C5880" i="14"/>
  <c r="C5879" i="14"/>
  <c r="C5878" i="14"/>
  <c r="C5877" i="14"/>
  <c r="C5876" i="14"/>
  <c r="C5875" i="14"/>
  <c r="C5874" i="14"/>
  <c r="C5873" i="14"/>
  <c r="C5872" i="14"/>
  <c r="C5871" i="14"/>
  <c r="C5870" i="14"/>
  <c r="C5869" i="14"/>
  <c r="C5868" i="14"/>
  <c r="C5867" i="14"/>
  <c r="C5866" i="14"/>
  <c r="C5865" i="14"/>
  <c r="C5864" i="14"/>
  <c r="C5863" i="14"/>
  <c r="C5862" i="14"/>
  <c r="C5861" i="14"/>
  <c r="C5860" i="14"/>
  <c r="C5859" i="14"/>
  <c r="C5858" i="14"/>
  <c r="C5857" i="14"/>
  <c r="C5856" i="14"/>
  <c r="C5855" i="14"/>
  <c r="C5854" i="14"/>
  <c r="C5853" i="14"/>
  <c r="C5852" i="14"/>
  <c r="C5851" i="14"/>
  <c r="C5850" i="14"/>
  <c r="C5849" i="14"/>
  <c r="C5848" i="14"/>
  <c r="C5847" i="14"/>
  <c r="C5846" i="14"/>
  <c r="C5845" i="14"/>
  <c r="C5844" i="14"/>
  <c r="C5843" i="14"/>
  <c r="C5842" i="14"/>
  <c r="C5841" i="14"/>
  <c r="C5840" i="14"/>
  <c r="C5839" i="14"/>
  <c r="C5838" i="14"/>
  <c r="C5837" i="14"/>
  <c r="C5836" i="14"/>
  <c r="C5835" i="14"/>
  <c r="C5834" i="14"/>
  <c r="C5833" i="14"/>
  <c r="C5832" i="14"/>
  <c r="C5831" i="14"/>
  <c r="C5830" i="14"/>
  <c r="C5829" i="14"/>
  <c r="C5828" i="14"/>
  <c r="C5827" i="14"/>
  <c r="C5826" i="14"/>
  <c r="C5825" i="14"/>
  <c r="C5824" i="14"/>
  <c r="C5823" i="14"/>
  <c r="C5822" i="14"/>
  <c r="C5821" i="14"/>
  <c r="C5820" i="14"/>
  <c r="C5819" i="14"/>
  <c r="C5818" i="14"/>
  <c r="C5817" i="14"/>
  <c r="C5816" i="14"/>
  <c r="C5815" i="14"/>
  <c r="C5814" i="14"/>
  <c r="C5813" i="14"/>
  <c r="C5812" i="14"/>
  <c r="C5811" i="14"/>
  <c r="C5810" i="14"/>
  <c r="C5809" i="14"/>
  <c r="C5808" i="14"/>
  <c r="C5807" i="14"/>
  <c r="C5806" i="14"/>
  <c r="C5805" i="14"/>
  <c r="C5804" i="14"/>
  <c r="C5803" i="14"/>
  <c r="C5802" i="14"/>
  <c r="C5801" i="14"/>
  <c r="C5800" i="14"/>
  <c r="C5799" i="14"/>
  <c r="C5798" i="14"/>
  <c r="C5797" i="14"/>
  <c r="C5796" i="14"/>
  <c r="C5795" i="14"/>
  <c r="C5794" i="14"/>
  <c r="C5793" i="14"/>
  <c r="C5792" i="14"/>
  <c r="C5791" i="14"/>
  <c r="C5790" i="14"/>
  <c r="C5789" i="14"/>
  <c r="C5788" i="14"/>
  <c r="C5787" i="14"/>
  <c r="C5786" i="14"/>
  <c r="C5785" i="14"/>
  <c r="C5784" i="14"/>
  <c r="C5783" i="14"/>
  <c r="C5782" i="14"/>
  <c r="C5781" i="14"/>
  <c r="C5780" i="14"/>
  <c r="C5779" i="14"/>
  <c r="C5778" i="14"/>
  <c r="C5777" i="14"/>
  <c r="C5776" i="14"/>
  <c r="C5775" i="14"/>
  <c r="C5774" i="14"/>
  <c r="C5773" i="14"/>
  <c r="C5772" i="14"/>
  <c r="C5771" i="14"/>
  <c r="C5770" i="14"/>
  <c r="C5769" i="14"/>
  <c r="C5768" i="14"/>
  <c r="C5767" i="14"/>
  <c r="C5766" i="14"/>
  <c r="C5765" i="14"/>
  <c r="C5764" i="14"/>
  <c r="C5763" i="14"/>
  <c r="C5762" i="14"/>
  <c r="C5761" i="14"/>
  <c r="C5760" i="14"/>
  <c r="C5759" i="14"/>
  <c r="C5758" i="14"/>
  <c r="C5757" i="14"/>
  <c r="C5756" i="14"/>
  <c r="C5755" i="14"/>
  <c r="C5754" i="14"/>
  <c r="C5753" i="14"/>
  <c r="C5752" i="14"/>
  <c r="C5751" i="14"/>
  <c r="C5750" i="14"/>
  <c r="C5749" i="14"/>
  <c r="C5748" i="14"/>
  <c r="C5747" i="14"/>
  <c r="C5746" i="14"/>
  <c r="C5745" i="14"/>
  <c r="C5744" i="14"/>
  <c r="C5743" i="14"/>
  <c r="C5742" i="14"/>
  <c r="C5741" i="14"/>
  <c r="C5740" i="14"/>
  <c r="C5739" i="14"/>
  <c r="C5738" i="14"/>
  <c r="C5737" i="14"/>
  <c r="C5736" i="14"/>
  <c r="C5735" i="14"/>
  <c r="C5734" i="14"/>
  <c r="C5733" i="14"/>
  <c r="C5732" i="14"/>
  <c r="C5731" i="14"/>
  <c r="C5730" i="14"/>
  <c r="C5729" i="14"/>
  <c r="C5728" i="14"/>
  <c r="C5727" i="14"/>
  <c r="C5726" i="14"/>
  <c r="C5725" i="14"/>
  <c r="C5724" i="14"/>
  <c r="C5723" i="14"/>
  <c r="C5722" i="14"/>
  <c r="C5721" i="14"/>
  <c r="C5720" i="14"/>
  <c r="C5719" i="14"/>
  <c r="C5718" i="14"/>
  <c r="C5717" i="14"/>
  <c r="C5716" i="14"/>
  <c r="C5715" i="14"/>
  <c r="C5714" i="14"/>
  <c r="C5713" i="14"/>
  <c r="C5712" i="14"/>
  <c r="C5711" i="14"/>
  <c r="C5710" i="14"/>
  <c r="C5709" i="14"/>
  <c r="C5708" i="14"/>
  <c r="C5707" i="14"/>
  <c r="C5706" i="14"/>
  <c r="C5705" i="14"/>
  <c r="C5704" i="14"/>
  <c r="C5703" i="14"/>
  <c r="C5702" i="14"/>
  <c r="C5701" i="14"/>
  <c r="C5700" i="14"/>
  <c r="C5699" i="14"/>
  <c r="C5698" i="14"/>
  <c r="C5697" i="14"/>
  <c r="C5696" i="14"/>
  <c r="C5695" i="14"/>
  <c r="C5694" i="14"/>
  <c r="C5693" i="14"/>
  <c r="C5692" i="14"/>
  <c r="C5691" i="14"/>
  <c r="C5690" i="14"/>
  <c r="C5689" i="14"/>
  <c r="C5688" i="14"/>
  <c r="C5687" i="14"/>
  <c r="C5686" i="14"/>
  <c r="C5685" i="14"/>
  <c r="C5684" i="14"/>
  <c r="C5683" i="14"/>
  <c r="C5682" i="14"/>
  <c r="C5681" i="14"/>
  <c r="C5680" i="14"/>
  <c r="C5679" i="14"/>
  <c r="C5678" i="14"/>
  <c r="C5677" i="14"/>
  <c r="C5676" i="14"/>
  <c r="C5675" i="14"/>
  <c r="C5674" i="14"/>
  <c r="C5673" i="14"/>
  <c r="C5672" i="14"/>
  <c r="C5671" i="14"/>
  <c r="C5670" i="14"/>
  <c r="C5669" i="14"/>
  <c r="C5668" i="14"/>
  <c r="C5667" i="14"/>
  <c r="C5666" i="14"/>
  <c r="C5665" i="14"/>
  <c r="C5664" i="14"/>
  <c r="C5663" i="14"/>
  <c r="C5662" i="14"/>
  <c r="C5661" i="14"/>
  <c r="C5660" i="14"/>
  <c r="C5659" i="14"/>
  <c r="C5658" i="14"/>
  <c r="C5657" i="14"/>
  <c r="C5656" i="14"/>
  <c r="C5655" i="14"/>
  <c r="C5654" i="14"/>
  <c r="C5653" i="14"/>
  <c r="C5652" i="14"/>
  <c r="C5651" i="14"/>
  <c r="C5650" i="14"/>
  <c r="C5649" i="14"/>
  <c r="C5648" i="14"/>
  <c r="C5647" i="14"/>
  <c r="C5646" i="14"/>
  <c r="C5645" i="14"/>
  <c r="C5644" i="14"/>
  <c r="C5643" i="14"/>
  <c r="C5642" i="14"/>
  <c r="C5641" i="14"/>
  <c r="C5640" i="14"/>
  <c r="C5639" i="14"/>
  <c r="C5638" i="14"/>
  <c r="C5637" i="14"/>
  <c r="C5636" i="14"/>
  <c r="C5635" i="14"/>
  <c r="C5634" i="14"/>
  <c r="C5633" i="14"/>
  <c r="C5632" i="14"/>
  <c r="C5631" i="14"/>
  <c r="C5630" i="14"/>
  <c r="C5629" i="14"/>
  <c r="C5628" i="14"/>
  <c r="C5627" i="14"/>
  <c r="C5626" i="14"/>
  <c r="C5625" i="14"/>
  <c r="C5624" i="14"/>
  <c r="C5623" i="14"/>
  <c r="C5622" i="14"/>
  <c r="C5621" i="14"/>
  <c r="C5620" i="14"/>
  <c r="C5619" i="14"/>
  <c r="C5618" i="14"/>
  <c r="C5617" i="14"/>
  <c r="C5616" i="14"/>
  <c r="C5615" i="14"/>
  <c r="C5614" i="14"/>
  <c r="C5613" i="14"/>
  <c r="C5612" i="14"/>
  <c r="C5611" i="14"/>
  <c r="C5610" i="14"/>
  <c r="C5609" i="14"/>
  <c r="C5608" i="14"/>
  <c r="C5607" i="14"/>
  <c r="C5606" i="14"/>
  <c r="C5605" i="14"/>
  <c r="C5604" i="14"/>
  <c r="C5603" i="14"/>
  <c r="C5602" i="14"/>
  <c r="C5601" i="14"/>
  <c r="C5600" i="14"/>
  <c r="C5599" i="14"/>
  <c r="C5598" i="14"/>
  <c r="C5597" i="14"/>
  <c r="C5596" i="14"/>
  <c r="C5595" i="14"/>
  <c r="C5594" i="14"/>
  <c r="C5593" i="14"/>
  <c r="C5592" i="14"/>
  <c r="C5591" i="14"/>
  <c r="C5590" i="14"/>
  <c r="C5589" i="14"/>
  <c r="C5588" i="14"/>
  <c r="C5587" i="14"/>
  <c r="C5586" i="14"/>
  <c r="C5585" i="14"/>
  <c r="C5584" i="14"/>
  <c r="C5583" i="14"/>
  <c r="C5582" i="14"/>
  <c r="C5581" i="14"/>
  <c r="C5580" i="14"/>
  <c r="C5579" i="14"/>
  <c r="C5578" i="14"/>
  <c r="C5577" i="14"/>
  <c r="C5576" i="14"/>
  <c r="C5575" i="14"/>
  <c r="C5574" i="14"/>
  <c r="C5573" i="14"/>
  <c r="C5572" i="14"/>
  <c r="C5571" i="14"/>
  <c r="C5570" i="14"/>
  <c r="C5569" i="14"/>
  <c r="C5568" i="14"/>
  <c r="C5567" i="14"/>
  <c r="C5566" i="14"/>
  <c r="C5565" i="14"/>
  <c r="C5564" i="14"/>
  <c r="C5563" i="14"/>
  <c r="C5562" i="14"/>
  <c r="C5561" i="14"/>
  <c r="C5560" i="14"/>
  <c r="C5559" i="14"/>
  <c r="C5558" i="14"/>
  <c r="C5557" i="14"/>
  <c r="C5556" i="14"/>
  <c r="C5555" i="14"/>
  <c r="C5554" i="14"/>
  <c r="C5553" i="14"/>
  <c r="C5552" i="14"/>
  <c r="C5551" i="14"/>
  <c r="C5550" i="14"/>
  <c r="C5549" i="14"/>
  <c r="C5548" i="14"/>
  <c r="C5547" i="14"/>
  <c r="C5546" i="14"/>
  <c r="C5545" i="14"/>
  <c r="C5544" i="14"/>
  <c r="C5543" i="14"/>
  <c r="C5542" i="14"/>
  <c r="C5541" i="14"/>
  <c r="C5540" i="14"/>
  <c r="C5539" i="14"/>
  <c r="C5538" i="14"/>
  <c r="C5537" i="14"/>
  <c r="C5536" i="14"/>
  <c r="C5535" i="14"/>
  <c r="C5534" i="14"/>
  <c r="C5533" i="14"/>
  <c r="C5532" i="14"/>
  <c r="C5531" i="14"/>
  <c r="C5530" i="14"/>
  <c r="C5529" i="14"/>
  <c r="C5528" i="14"/>
  <c r="C5527" i="14"/>
  <c r="C5526" i="14"/>
  <c r="C5525" i="14"/>
  <c r="C5524" i="14"/>
  <c r="C5523" i="14"/>
  <c r="C5522" i="14"/>
  <c r="C5521" i="14"/>
  <c r="C5520" i="14"/>
  <c r="C5519" i="14"/>
  <c r="C5518" i="14"/>
  <c r="C5517" i="14"/>
  <c r="C5516" i="14"/>
  <c r="C5515" i="14"/>
  <c r="C5514" i="14"/>
  <c r="C5513" i="14"/>
  <c r="C5512" i="14"/>
  <c r="C5511" i="14"/>
  <c r="C5510" i="14"/>
  <c r="C5509" i="14"/>
  <c r="C5508" i="14"/>
  <c r="C5507" i="14"/>
  <c r="C5506" i="14"/>
  <c r="C5505" i="14"/>
  <c r="C5504" i="14"/>
  <c r="C5503" i="14"/>
  <c r="C5502" i="14"/>
  <c r="C5501" i="14"/>
  <c r="C5500" i="14"/>
  <c r="C5499" i="14"/>
  <c r="C5498" i="14"/>
  <c r="C5497" i="14"/>
  <c r="C5496" i="14"/>
  <c r="C5495" i="14"/>
  <c r="C5494" i="14"/>
  <c r="C5493" i="14"/>
  <c r="C5492" i="14"/>
  <c r="C5491" i="14"/>
  <c r="C5490" i="14"/>
  <c r="C5489" i="14"/>
  <c r="C5488" i="14"/>
  <c r="C5487" i="14"/>
  <c r="C5486" i="14"/>
  <c r="C5485" i="14"/>
  <c r="C5484" i="14"/>
  <c r="C5483" i="14"/>
  <c r="C5482" i="14"/>
  <c r="C5481" i="14"/>
  <c r="C5480" i="14"/>
  <c r="C5479" i="14"/>
  <c r="C5478" i="14"/>
  <c r="C5477" i="14"/>
  <c r="C5476" i="14"/>
  <c r="C5475" i="14"/>
  <c r="C5474" i="14"/>
  <c r="C5473" i="14"/>
  <c r="C5472" i="14"/>
  <c r="C5471" i="14"/>
  <c r="C5470" i="14"/>
  <c r="C5469" i="14"/>
  <c r="C5468" i="14"/>
  <c r="C5467" i="14"/>
  <c r="C5466" i="14"/>
  <c r="C5465" i="14"/>
  <c r="C5464" i="14"/>
  <c r="C5463" i="14"/>
  <c r="C5462" i="14"/>
  <c r="C5461" i="14"/>
  <c r="C5460" i="14"/>
  <c r="C5459" i="14"/>
  <c r="C5458" i="14"/>
  <c r="C5457" i="14"/>
  <c r="C5456" i="14"/>
  <c r="C5455" i="14"/>
  <c r="C5454" i="14"/>
  <c r="C5453" i="14"/>
  <c r="C5452" i="14"/>
  <c r="C5451" i="14"/>
  <c r="C5450" i="14"/>
  <c r="C5449" i="14"/>
  <c r="C5448" i="14"/>
  <c r="C5447" i="14"/>
  <c r="C5446" i="14"/>
  <c r="C5445" i="14"/>
  <c r="C5444" i="14"/>
  <c r="C5443" i="14"/>
  <c r="C5442" i="14"/>
  <c r="C5441" i="14"/>
  <c r="C5440" i="14"/>
  <c r="C5439" i="14"/>
  <c r="C5438" i="14"/>
  <c r="C5437" i="14"/>
  <c r="C5436" i="14"/>
  <c r="C5435" i="14"/>
  <c r="C5434" i="14"/>
  <c r="C5433" i="14"/>
  <c r="C5432" i="14"/>
  <c r="C5431" i="14"/>
  <c r="C5430" i="14"/>
  <c r="C5429" i="14"/>
  <c r="C5428" i="14"/>
  <c r="C5427" i="14"/>
  <c r="C5426" i="14"/>
  <c r="C5425" i="14"/>
  <c r="C5424" i="14"/>
  <c r="C5423" i="14"/>
  <c r="C5422" i="14"/>
  <c r="C5421" i="14"/>
  <c r="C5420" i="14"/>
  <c r="C5419" i="14"/>
  <c r="C5418" i="14"/>
  <c r="C5417" i="14"/>
  <c r="C5416" i="14"/>
  <c r="C5415" i="14"/>
  <c r="C5414" i="14"/>
  <c r="C5413" i="14"/>
  <c r="C5412" i="14"/>
  <c r="C5411" i="14"/>
  <c r="C5410" i="14"/>
  <c r="C5409" i="14"/>
  <c r="C5408" i="14"/>
  <c r="C5407" i="14"/>
  <c r="C5406" i="14"/>
  <c r="C5405" i="14"/>
  <c r="C5404" i="14"/>
  <c r="C5403" i="14"/>
  <c r="C5402" i="14"/>
  <c r="C5401" i="14"/>
  <c r="C5400" i="14"/>
  <c r="C5399" i="14"/>
  <c r="C5398" i="14"/>
  <c r="C5397" i="14"/>
  <c r="C5396" i="14"/>
  <c r="C5395" i="14"/>
  <c r="C5394" i="14"/>
  <c r="C5393" i="14"/>
  <c r="C5392" i="14"/>
  <c r="C5391" i="14"/>
  <c r="C5390" i="14"/>
  <c r="C5389" i="14"/>
  <c r="C5388" i="14"/>
  <c r="C5387" i="14"/>
  <c r="C5386" i="14"/>
  <c r="C5385" i="14"/>
  <c r="C5384" i="14"/>
  <c r="C5383" i="14"/>
  <c r="C5382" i="14"/>
  <c r="C5381" i="14"/>
  <c r="C5380" i="14"/>
  <c r="C5379" i="14"/>
  <c r="C5378" i="14"/>
  <c r="C5377" i="14"/>
  <c r="C5376" i="14"/>
  <c r="C5375" i="14"/>
  <c r="C5374" i="14"/>
  <c r="C5373" i="14"/>
  <c r="C5372" i="14"/>
  <c r="C5371" i="14"/>
  <c r="C5370" i="14"/>
  <c r="C5369" i="14"/>
  <c r="C5368" i="14"/>
  <c r="C5367" i="14"/>
  <c r="C5366" i="14"/>
  <c r="C5365" i="14"/>
  <c r="C5364" i="14"/>
  <c r="C5363" i="14"/>
  <c r="C5362" i="14"/>
  <c r="C5361" i="14"/>
  <c r="C5360" i="14"/>
  <c r="C5359" i="14"/>
  <c r="C5358" i="14"/>
  <c r="C5357" i="14"/>
  <c r="C5356" i="14"/>
  <c r="C5355" i="14"/>
  <c r="C5354" i="14"/>
  <c r="C5353" i="14"/>
  <c r="C5352" i="14"/>
  <c r="C5351" i="14"/>
  <c r="C5350" i="14"/>
  <c r="C5349" i="14"/>
  <c r="C5348" i="14"/>
  <c r="C5347" i="14"/>
  <c r="C5346" i="14"/>
  <c r="C5345" i="14"/>
  <c r="C5344" i="14"/>
  <c r="C5343" i="14"/>
  <c r="C5342" i="14"/>
  <c r="C5341" i="14"/>
  <c r="C5340" i="14"/>
  <c r="C5339" i="14"/>
  <c r="C5338" i="14"/>
  <c r="C5337" i="14"/>
  <c r="C5336" i="14"/>
  <c r="C5335" i="14"/>
  <c r="C5334" i="14"/>
  <c r="C5333" i="14"/>
  <c r="C5332" i="14"/>
  <c r="C5331" i="14"/>
  <c r="C5330" i="14"/>
  <c r="C5329" i="14"/>
  <c r="C5328" i="14"/>
  <c r="C5327" i="14"/>
  <c r="C5326" i="14"/>
  <c r="C5325" i="14"/>
  <c r="C5324" i="14"/>
  <c r="C5323" i="14"/>
  <c r="C5322" i="14"/>
  <c r="C5321" i="14"/>
  <c r="C5320" i="14"/>
  <c r="C5319" i="14"/>
  <c r="C5318" i="14"/>
  <c r="C5317" i="14"/>
  <c r="C5316" i="14"/>
  <c r="C5315" i="14"/>
  <c r="C5314" i="14"/>
  <c r="C5313" i="14"/>
  <c r="C5312" i="14"/>
  <c r="C5311" i="14"/>
  <c r="C5310" i="14"/>
  <c r="C5309" i="14"/>
  <c r="C5308" i="14"/>
  <c r="C5307" i="14"/>
  <c r="C5306" i="14"/>
  <c r="C5305" i="14"/>
  <c r="C5304" i="14"/>
  <c r="C5303" i="14"/>
  <c r="C5302" i="14"/>
  <c r="C5301" i="14"/>
  <c r="C5300" i="14"/>
  <c r="C5299" i="14"/>
  <c r="C5298" i="14"/>
  <c r="C5297" i="14"/>
  <c r="C5296" i="14"/>
  <c r="C5295" i="14"/>
  <c r="C5294" i="14"/>
  <c r="C5293" i="14"/>
  <c r="C5292" i="14"/>
  <c r="C5291" i="14"/>
  <c r="C5290" i="14"/>
  <c r="C5289" i="14"/>
  <c r="C5288" i="14"/>
  <c r="C5287" i="14"/>
  <c r="C5286" i="14"/>
  <c r="C5285" i="14"/>
  <c r="C5284" i="14"/>
  <c r="C5283" i="14"/>
  <c r="C5282" i="14"/>
  <c r="C5281" i="14"/>
  <c r="C5280" i="14"/>
  <c r="C5279" i="14"/>
  <c r="C5278" i="14"/>
  <c r="C5277" i="14"/>
  <c r="C5276" i="14"/>
  <c r="C5275" i="14"/>
  <c r="C5274" i="14"/>
  <c r="C5273" i="14"/>
  <c r="C5272" i="14"/>
  <c r="C5271" i="14"/>
  <c r="C5270" i="14"/>
  <c r="C5269" i="14"/>
  <c r="C5268" i="14"/>
  <c r="C5267" i="14"/>
  <c r="C5266" i="14"/>
  <c r="C5265" i="14"/>
  <c r="C5264" i="14"/>
  <c r="C5263" i="14"/>
  <c r="C5262" i="14"/>
  <c r="C5261" i="14"/>
  <c r="C5260" i="14"/>
  <c r="C5259" i="14"/>
  <c r="C5258" i="14"/>
  <c r="C5257" i="14"/>
  <c r="C5256" i="14"/>
  <c r="C5255" i="14"/>
  <c r="C5254" i="14"/>
  <c r="C5253" i="14"/>
  <c r="C5252" i="14"/>
  <c r="C5251" i="14"/>
  <c r="C5250" i="14"/>
  <c r="C5249" i="14"/>
  <c r="C5248" i="14"/>
  <c r="C5247" i="14"/>
  <c r="C5246" i="14"/>
  <c r="C5245" i="14"/>
  <c r="C5244" i="14"/>
  <c r="C5243" i="14"/>
  <c r="C5242" i="14"/>
  <c r="C5241" i="14"/>
  <c r="C5240" i="14"/>
  <c r="C5239" i="14"/>
  <c r="C5238" i="14"/>
  <c r="C5237" i="14"/>
  <c r="C5236" i="14"/>
  <c r="C5235" i="14"/>
  <c r="C5234" i="14"/>
  <c r="C5233" i="14"/>
  <c r="C5232" i="14"/>
  <c r="C5231" i="14"/>
  <c r="C5230" i="14"/>
  <c r="C5229" i="14"/>
  <c r="C5228" i="14"/>
  <c r="C5227" i="14"/>
  <c r="C5226" i="14"/>
  <c r="C5225" i="14"/>
  <c r="C5224" i="14"/>
  <c r="C5223" i="14"/>
  <c r="C5222" i="14"/>
  <c r="C5221" i="14"/>
  <c r="C5220" i="14"/>
  <c r="C5219" i="14"/>
  <c r="C5218" i="14"/>
  <c r="C5217" i="14"/>
  <c r="C5216" i="14"/>
  <c r="C5215" i="14"/>
  <c r="C5214" i="14"/>
  <c r="C5213" i="14"/>
  <c r="C5212" i="14"/>
  <c r="C5211" i="14"/>
  <c r="C5210" i="14"/>
  <c r="C5209" i="14"/>
  <c r="C5208" i="14"/>
  <c r="C5207" i="14"/>
  <c r="C5206" i="14"/>
  <c r="C5205" i="14"/>
  <c r="C5204" i="14"/>
  <c r="C5203" i="14"/>
  <c r="C5202" i="14"/>
  <c r="C5201" i="14"/>
  <c r="C5200" i="14"/>
  <c r="C5199" i="14"/>
  <c r="C5198" i="14"/>
  <c r="C5197" i="14"/>
  <c r="C5196" i="14"/>
  <c r="C5195" i="14"/>
  <c r="C5194" i="14"/>
  <c r="C5193" i="14"/>
  <c r="C5192" i="14"/>
  <c r="C5191" i="14"/>
  <c r="C5190" i="14"/>
  <c r="C5189" i="14"/>
  <c r="C5188" i="14"/>
  <c r="C5187" i="14"/>
  <c r="C5186" i="14"/>
  <c r="C5185" i="14"/>
  <c r="C5184" i="14"/>
  <c r="C5183" i="14"/>
  <c r="C5182" i="14"/>
  <c r="C5181" i="14"/>
  <c r="C5180" i="14"/>
  <c r="C5179" i="14"/>
  <c r="C5178" i="14"/>
  <c r="C5177" i="14"/>
  <c r="C5176" i="14"/>
  <c r="C5175" i="14"/>
  <c r="C5174" i="14"/>
  <c r="C5173" i="14"/>
  <c r="C5172" i="14"/>
  <c r="C5171" i="14"/>
  <c r="C5170" i="14"/>
  <c r="C5169" i="14"/>
  <c r="C5168" i="14"/>
  <c r="C5167" i="14"/>
  <c r="C5166" i="14"/>
  <c r="C5165" i="14"/>
  <c r="C5164" i="14"/>
  <c r="C5163" i="14"/>
  <c r="C5162" i="14"/>
  <c r="C5161" i="14"/>
  <c r="C5160" i="14"/>
  <c r="C5159" i="14"/>
  <c r="C5158" i="14"/>
  <c r="C5157" i="14"/>
  <c r="C5156" i="14"/>
  <c r="C5155" i="14"/>
  <c r="C5154" i="14"/>
  <c r="C5153" i="14"/>
  <c r="C5152" i="14"/>
  <c r="C5151" i="14"/>
  <c r="C5150" i="14"/>
  <c r="C5149" i="14"/>
  <c r="C5148" i="14"/>
  <c r="C5147" i="14"/>
  <c r="C5146" i="14"/>
  <c r="C5145" i="14"/>
  <c r="C5144" i="14"/>
  <c r="C5143" i="14"/>
  <c r="C5142" i="14"/>
  <c r="C5141" i="14"/>
  <c r="C5140" i="14"/>
  <c r="C5139" i="14"/>
  <c r="C5138" i="14"/>
  <c r="C5137" i="14"/>
  <c r="C5136" i="14"/>
  <c r="C5135" i="14"/>
  <c r="C5134" i="14"/>
  <c r="C5133" i="14"/>
  <c r="C5132" i="14"/>
  <c r="C5131" i="14"/>
  <c r="C5130" i="14"/>
  <c r="C5129" i="14"/>
  <c r="C5128" i="14"/>
  <c r="C5127" i="14"/>
  <c r="C5126" i="14"/>
  <c r="C5125" i="14"/>
  <c r="C5124" i="14"/>
  <c r="C5123" i="14"/>
  <c r="C5122" i="14"/>
  <c r="C5121" i="14"/>
  <c r="C5120" i="14"/>
  <c r="C5119" i="14"/>
  <c r="C5118" i="14"/>
  <c r="C5117" i="14"/>
  <c r="C5116" i="14"/>
  <c r="C5115" i="14"/>
  <c r="C5114" i="14"/>
  <c r="C5113" i="14"/>
  <c r="C5112" i="14"/>
  <c r="C5111" i="14"/>
  <c r="C5110" i="14"/>
  <c r="C5109" i="14"/>
  <c r="C5108" i="14"/>
  <c r="C5107" i="14"/>
  <c r="C5106" i="14"/>
  <c r="C5105" i="14"/>
  <c r="C5104" i="14"/>
  <c r="C5103" i="14"/>
  <c r="C5102" i="14"/>
  <c r="C5101" i="14"/>
  <c r="C5100" i="14"/>
  <c r="C5099" i="14"/>
  <c r="C5098" i="14"/>
  <c r="C5097" i="14"/>
  <c r="C5096" i="14"/>
  <c r="C5095" i="14"/>
  <c r="C5094" i="14"/>
  <c r="C5093" i="14"/>
  <c r="C5092" i="14"/>
  <c r="C5091" i="14"/>
  <c r="C5090" i="14"/>
  <c r="C5089" i="14"/>
  <c r="C5088" i="14"/>
  <c r="C5087" i="14"/>
  <c r="C5086" i="14"/>
  <c r="C5085" i="14"/>
  <c r="C5084" i="14"/>
  <c r="C5083" i="14"/>
  <c r="C5082" i="14"/>
  <c r="C5081" i="14"/>
  <c r="C5080" i="14"/>
  <c r="C5079" i="14"/>
  <c r="C5078" i="14"/>
  <c r="C5077" i="14"/>
  <c r="C5076" i="14"/>
  <c r="C5075" i="14"/>
  <c r="C5074" i="14"/>
  <c r="C5073" i="14"/>
  <c r="C5072" i="14"/>
  <c r="C5071" i="14"/>
  <c r="C5070" i="14"/>
  <c r="C5069" i="14"/>
  <c r="C5068" i="14"/>
  <c r="C5067" i="14"/>
  <c r="C5066" i="14"/>
  <c r="C5065" i="14"/>
  <c r="C5064" i="14"/>
  <c r="C5063" i="14"/>
  <c r="C5062" i="14"/>
  <c r="C5061" i="14"/>
  <c r="C5060" i="14"/>
  <c r="C5059" i="14"/>
  <c r="C5058" i="14"/>
  <c r="C5057" i="14"/>
  <c r="C5056" i="14"/>
  <c r="C5055" i="14"/>
  <c r="C5054" i="14"/>
  <c r="C5053" i="14"/>
  <c r="C5052" i="14"/>
  <c r="C5051" i="14"/>
  <c r="C5050" i="14"/>
  <c r="C5049" i="14"/>
  <c r="C5048" i="14"/>
  <c r="C5047" i="14"/>
  <c r="C5046" i="14"/>
  <c r="C5045" i="14"/>
  <c r="C5044" i="14"/>
  <c r="C5043" i="14"/>
  <c r="C5042" i="14"/>
  <c r="C5041" i="14"/>
  <c r="C5040" i="14"/>
  <c r="C5039" i="14"/>
  <c r="C5038" i="14"/>
  <c r="C5037" i="14"/>
  <c r="C5036" i="14"/>
  <c r="C5035" i="14"/>
  <c r="C5034" i="14"/>
  <c r="C5033" i="14"/>
  <c r="C5032" i="14"/>
  <c r="C5031" i="14"/>
  <c r="C5030" i="14"/>
  <c r="C5029" i="14"/>
  <c r="C5028" i="14"/>
  <c r="C5027" i="14"/>
  <c r="C5026" i="14"/>
  <c r="C5025" i="14"/>
  <c r="C5024" i="14"/>
  <c r="C5023" i="14"/>
  <c r="C5022" i="14"/>
  <c r="C5021" i="14"/>
  <c r="C5020" i="14"/>
  <c r="C5019" i="14"/>
  <c r="C5018" i="14"/>
  <c r="C5017" i="14"/>
  <c r="C5016" i="14"/>
  <c r="C5015" i="14"/>
  <c r="C5014" i="14"/>
  <c r="C5013" i="14"/>
  <c r="C5012" i="14"/>
  <c r="C5011" i="14"/>
  <c r="C5010" i="14"/>
  <c r="C5009" i="14"/>
  <c r="C5008" i="14"/>
  <c r="C5007" i="14"/>
  <c r="C5006" i="14"/>
  <c r="C5005" i="14"/>
  <c r="C5004" i="14"/>
  <c r="C5003" i="14"/>
  <c r="C5002" i="14"/>
  <c r="C5001" i="14"/>
  <c r="C5000" i="14"/>
  <c r="C4999" i="14"/>
  <c r="C4998" i="14"/>
  <c r="C4997" i="14"/>
  <c r="C4996" i="14"/>
  <c r="C4995" i="14"/>
  <c r="C4994" i="14"/>
  <c r="C4993" i="14"/>
  <c r="C4992" i="14"/>
  <c r="C4991" i="14"/>
  <c r="C4990" i="14"/>
  <c r="C4989" i="14"/>
  <c r="C4988" i="14"/>
  <c r="C4987" i="14"/>
  <c r="C4986" i="14"/>
  <c r="C4985" i="14"/>
  <c r="C4984" i="14"/>
  <c r="C4983" i="14"/>
  <c r="C4982" i="14"/>
  <c r="C4981" i="14"/>
  <c r="C4980" i="14"/>
  <c r="C4979" i="14"/>
  <c r="C4978" i="14"/>
  <c r="C4977" i="14"/>
  <c r="C4976" i="14"/>
  <c r="C4975" i="14"/>
  <c r="C4974" i="14"/>
  <c r="C4973" i="14"/>
  <c r="C4972" i="14"/>
  <c r="C4971" i="14"/>
  <c r="C4970" i="14"/>
  <c r="C4969" i="14"/>
  <c r="C4968" i="14"/>
  <c r="C4967" i="14"/>
  <c r="C4966" i="14"/>
  <c r="C4965" i="14"/>
  <c r="C4964" i="14"/>
  <c r="C4963" i="14"/>
  <c r="C4962" i="14"/>
  <c r="C4961" i="14"/>
  <c r="C4960" i="14"/>
  <c r="C4959" i="14"/>
  <c r="C4958" i="14"/>
  <c r="C4957" i="14"/>
  <c r="C4956" i="14"/>
  <c r="C4955" i="14"/>
  <c r="C4954" i="14"/>
  <c r="C4953" i="14"/>
  <c r="C4952" i="14"/>
  <c r="C4951" i="14"/>
  <c r="C4950" i="14"/>
  <c r="C4949" i="14"/>
  <c r="C4948" i="14"/>
  <c r="C4947" i="14"/>
  <c r="C4946" i="14"/>
  <c r="C4945" i="14"/>
  <c r="C4944" i="14"/>
  <c r="C4943" i="14"/>
  <c r="C4942" i="14"/>
  <c r="C4941" i="14"/>
  <c r="C4940" i="14"/>
  <c r="C4939" i="14"/>
  <c r="C4938" i="14"/>
  <c r="C4937" i="14"/>
  <c r="C4936" i="14"/>
  <c r="C4935" i="14"/>
  <c r="C4934" i="14"/>
  <c r="C4933" i="14"/>
  <c r="C4932" i="14"/>
  <c r="C4931" i="14"/>
  <c r="C4930" i="14"/>
  <c r="C4929" i="14"/>
  <c r="C4928" i="14"/>
  <c r="C4927" i="14"/>
  <c r="C4926" i="14"/>
  <c r="C4925" i="14"/>
  <c r="C4924" i="14"/>
  <c r="C4923" i="14"/>
  <c r="C4922" i="14"/>
  <c r="C4921" i="14"/>
  <c r="C4920" i="14"/>
  <c r="C4919" i="14"/>
  <c r="C4918" i="14"/>
  <c r="C4917" i="14"/>
  <c r="C4916" i="14"/>
  <c r="C4915" i="14"/>
  <c r="C4914" i="14"/>
  <c r="C4913" i="14"/>
  <c r="C4912" i="14"/>
  <c r="C4911" i="14"/>
  <c r="C4910" i="14"/>
  <c r="C4909" i="14"/>
  <c r="C4908" i="14"/>
  <c r="C4907" i="14"/>
  <c r="C4906" i="14"/>
  <c r="C4905" i="14"/>
  <c r="C4904" i="14"/>
  <c r="C4903" i="14"/>
  <c r="C4902" i="14"/>
  <c r="C4901" i="14"/>
  <c r="C4900" i="14"/>
  <c r="C4899" i="14"/>
  <c r="C4898" i="14"/>
  <c r="C4897" i="14"/>
  <c r="C4896" i="14"/>
  <c r="C4895" i="14"/>
  <c r="C4894" i="14"/>
  <c r="C4893" i="14"/>
  <c r="C4892" i="14"/>
  <c r="C4891" i="14"/>
  <c r="C4890" i="14"/>
  <c r="C4889" i="14"/>
  <c r="C4888" i="14"/>
  <c r="C4887" i="14"/>
  <c r="C4886" i="14"/>
  <c r="C4885" i="14"/>
  <c r="C4884" i="14"/>
  <c r="C4883" i="14"/>
  <c r="C4882" i="14"/>
  <c r="C4881" i="14"/>
  <c r="C4880" i="14"/>
  <c r="C4879" i="14"/>
  <c r="C4878" i="14"/>
  <c r="C4877" i="14"/>
  <c r="C4876" i="14"/>
  <c r="C4875" i="14"/>
  <c r="C4874" i="14"/>
  <c r="C4873" i="14"/>
  <c r="C4872" i="14"/>
  <c r="C4871" i="14"/>
  <c r="C4870" i="14"/>
  <c r="C4869" i="14"/>
  <c r="C4868" i="14"/>
  <c r="C4867" i="14"/>
  <c r="C4866" i="14"/>
  <c r="C4865" i="14"/>
  <c r="C4864" i="14"/>
  <c r="C4863" i="14"/>
  <c r="C4862" i="14"/>
  <c r="C4861" i="14"/>
  <c r="C4860" i="14"/>
  <c r="C4859" i="14"/>
  <c r="C4858" i="14"/>
  <c r="C4857" i="14"/>
  <c r="C4856" i="14"/>
  <c r="C4855" i="14"/>
  <c r="C4854" i="14"/>
  <c r="C4853" i="14"/>
  <c r="C4852" i="14"/>
  <c r="C4851" i="14"/>
  <c r="C4850" i="14"/>
  <c r="C4849" i="14"/>
  <c r="C4848" i="14"/>
  <c r="C4847" i="14"/>
  <c r="C4846" i="14"/>
  <c r="C4845" i="14"/>
  <c r="C4844" i="14"/>
  <c r="C4843" i="14"/>
  <c r="C4842" i="14"/>
  <c r="C4841" i="14"/>
  <c r="C4840" i="14"/>
  <c r="C4839" i="14"/>
  <c r="C4838" i="14"/>
  <c r="C4837" i="14"/>
  <c r="C4836" i="14"/>
  <c r="C4835" i="14"/>
  <c r="C4834" i="14"/>
  <c r="C4833" i="14"/>
  <c r="C4832" i="14"/>
  <c r="C4831" i="14"/>
  <c r="C4830" i="14"/>
  <c r="C4829" i="14"/>
  <c r="C4828" i="14"/>
  <c r="C4827" i="14"/>
  <c r="C4826" i="14"/>
  <c r="C4825" i="14"/>
  <c r="C4824" i="14"/>
  <c r="C4823" i="14"/>
  <c r="C4822" i="14"/>
  <c r="C4821" i="14"/>
  <c r="C4820" i="14"/>
  <c r="C4819" i="14"/>
  <c r="C4818" i="14"/>
  <c r="C4817" i="14"/>
  <c r="C4816" i="14"/>
  <c r="C4815" i="14"/>
  <c r="C4814" i="14"/>
  <c r="C4813" i="14"/>
  <c r="C4812" i="14"/>
  <c r="C4811" i="14"/>
  <c r="C4810" i="14"/>
  <c r="C4809" i="14"/>
  <c r="C4808" i="14"/>
  <c r="C4807" i="14"/>
  <c r="C4806" i="14"/>
  <c r="C4805" i="14"/>
  <c r="C4804" i="14"/>
  <c r="C4803" i="14"/>
  <c r="C4802" i="14"/>
  <c r="C4801" i="14"/>
  <c r="C4800" i="14"/>
  <c r="C4799" i="14"/>
  <c r="C4798" i="14"/>
  <c r="C4797" i="14"/>
  <c r="C4796" i="14"/>
  <c r="C4795" i="14"/>
  <c r="C4794" i="14"/>
  <c r="C4793" i="14"/>
  <c r="C4792" i="14"/>
  <c r="C4791" i="14"/>
  <c r="C4790" i="14"/>
  <c r="C4789" i="14"/>
  <c r="C4788" i="14"/>
  <c r="C4787" i="14"/>
  <c r="C4786" i="14"/>
  <c r="C4785" i="14"/>
  <c r="C4784" i="14"/>
  <c r="C4783" i="14"/>
  <c r="C4782" i="14"/>
  <c r="C4781" i="14"/>
  <c r="C4780" i="14"/>
  <c r="C4779" i="14"/>
  <c r="C4778" i="14"/>
  <c r="C4777" i="14"/>
  <c r="C4776" i="14"/>
  <c r="C4775" i="14"/>
  <c r="C4774" i="14"/>
  <c r="C4773" i="14"/>
  <c r="C4772" i="14"/>
  <c r="C4771" i="14"/>
  <c r="C4770" i="14"/>
  <c r="C4769" i="14"/>
  <c r="C4768" i="14"/>
  <c r="C4767" i="14"/>
  <c r="C4766" i="14"/>
  <c r="C4765" i="14"/>
  <c r="C4764" i="14"/>
  <c r="C4763" i="14"/>
  <c r="C4762" i="14"/>
  <c r="C4761" i="14"/>
  <c r="C4760" i="14"/>
  <c r="C4759" i="14"/>
  <c r="C4758" i="14"/>
  <c r="C4757" i="14"/>
  <c r="C4756" i="14"/>
  <c r="C4755" i="14"/>
  <c r="C4754" i="14"/>
  <c r="C4753" i="14"/>
  <c r="C4752" i="14"/>
  <c r="C4751" i="14"/>
  <c r="C4750" i="14"/>
  <c r="C4749" i="14"/>
  <c r="C4748" i="14"/>
  <c r="C4747" i="14"/>
  <c r="C4746" i="14"/>
  <c r="C4745" i="14"/>
  <c r="C4744" i="14"/>
  <c r="C4743" i="14"/>
  <c r="C4742" i="14"/>
  <c r="C4741" i="14"/>
  <c r="C4740" i="14"/>
  <c r="C4739" i="14"/>
  <c r="C4738" i="14"/>
  <c r="C4737" i="14"/>
  <c r="C4736" i="14"/>
  <c r="C4735" i="14"/>
  <c r="C4734" i="14"/>
  <c r="C4733" i="14"/>
  <c r="C4732" i="14"/>
  <c r="C4731" i="14"/>
  <c r="C4730" i="14"/>
  <c r="C4729" i="14"/>
  <c r="C4728" i="14"/>
  <c r="C4727" i="14"/>
  <c r="C4726" i="14"/>
  <c r="C4725" i="14"/>
  <c r="C4724" i="14"/>
  <c r="C4723" i="14"/>
  <c r="C4722" i="14"/>
  <c r="C4721" i="14"/>
  <c r="C4720" i="14"/>
  <c r="C4719" i="14"/>
  <c r="C4718" i="14"/>
  <c r="C4717" i="14"/>
  <c r="C4716" i="14"/>
  <c r="C4715" i="14"/>
  <c r="C4714" i="14"/>
  <c r="C4713" i="14"/>
  <c r="C4712" i="14"/>
  <c r="C4711" i="14"/>
  <c r="C4710" i="14"/>
  <c r="C4709" i="14"/>
  <c r="C4708" i="14"/>
  <c r="C4707" i="14"/>
  <c r="C4706" i="14"/>
  <c r="C4705" i="14"/>
  <c r="C4704" i="14"/>
  <c r="C4703" i="14"/>
  <c r="C4702" i="14"/>
  <c r="C4701" i="14"/>
  <c r="C4700" i="14"/>
  <c r="C4699" i="14"/>
  <c r="C4698" i="14"/>
  <c r="C4697" i="14"/>
  <c r="C4696" i="14"/>
  <c r="C4695" i="14"/>
  <c r="C4694" i="14"/>
  <c r="C4693" i="14"/>
  <c r="C4692" i="14"/>
  <c r="C4691" i="14"/>
  <c r="C4690" i="14"/>
  <c r="C4689" i="14"/>
  <c r="C4688" i="14"/>
  <c r="C4687" i="14"/>
  <c r="C4686" i="14"/>
  <c r="C4685" i="14"/>
  <c r="C4684" i="14"/>
  <c r="C4683" i="14"/>
  <c r="C4682" i="14"/>
  <c r="C4681" i="14"/>
  <c r="C4680" i="14"/>
  <c r="C4679" i="14"/>
  <c r="C4678" i="14"/>
  <c r="C4677" i="14"/>
  <c r="C4676" i="14"/>
  <c r="C4675" i="14"/>
  <c r="C4674" i="14"/>
  <c r="C4673" i="14"/>
  <c r="C4672" i="14"/>
  <c r="C4671" i="14"/>
  <c r="C4670" i="14"/>
  <c r="C4669" i="14"/>
  <c r="C4668" i="14"/>
  <c r="C4667" i="14"/>
  <c r="C4666" i="14"/>
  <c r="C4665" i="14"/>
  <c r="C4664" i="14"/>
  <c r="C4663" i="14"/>
  <c r="C4662" i="14"/>
  <c r="C4661" i="14"/>
  <c r="C4660" i="14"/>
  <c r="C4659" i="14"/>
  <c r="C4658" i="14"/>
  <c r="C4657" i="14"/>
  <c r="C4656" i="14"/>
  <c r="C4655" i="14"/>
  <c r="C4654" i="14"/>
  <c r="C4653" i="14"/>
  <c r="C4652" i="14"/>
  <c r="C4651" i="14"/>
  <c r="C4650" i="14"/>
  <c r="C4649" i="14"/>
  <c r="C4648" i="14"/>
  <c r="C4647" i="14"/>
  <c r="C4646" i="14"/>
  <c r="C4645" i="14"/>
  <c r="C4644" i="14"/>
  <c r="C4643" i="14"/>
  <c r="C4642" i="14"/>
  <c r="C4641" i="14"/>
  <c r="C4640" i="14"/>
  <c r="C4639" i="14"/>
  <c r="C4638" i="14"/>
  <c r="C4637" i="14"/>
  <c r="C4636" i="14"/>
  <c r="C4635" i="14"/>
  <c r="C4634" i="14"/>
  <c r="C4633" i="14"/>
  <c r="C4632" i="14"/>
  <c r="C4631" i="14"/>
  <c r="C4630" i="14"/>
  <c r="C4629" i="14"/>
  <c r="C4628" i="14"/>
  <c r="C4627" i="14"/>
  <c r="C4626" i="14"/>
  <c r="C4625" i="14"/>
  <c r="C4624" i="14"/>
  <c r="C4623" i="14"/>
  <c r="C4622" i="14"/>
  <c r="C4621" i="14"/>
  <c r="C4620" i="14"/>
  <c r="C4619" i="14"/>
  <c r="C4618" i="14"/>
  <c r="C4617" i="14"/>
  <c r="C4616" i="14"/>
  <c r="C4615" i="14"/>
  <c r="C4614" i="14"/>
  <c r="C4613" i="14"/>
  <c r="C4612" i="14"/>
  <c r="C4611" i="14"/>
  <c r="C4610" i="14"/>
  <c r="C4609" i="14"/>
  <c r="C4608" i="14"/>
  <c r="C4607" i="14"/>
  <c r="C4606" i="14"/>
  <c r="C4605" i="14"/>
  <c r="C4604" i="14"/>
  <c r="C4603" i="14"/>
  <c r="C4602" i="14"/>
  <c r="C4601" i="14"/>
  <c r="C4600" i="14"/>
  <c r="C4599" i="14"/>
  <c r="C4598" i="14"/>
  <c r="C4597" i="14"/>
  <c r="C4596" i="14"/>
  <c r="C4595" i="14"/>
  <c r="C4594" i="14"/>
  <c r="C4593" i="14"/>
  <c r="C4592" i="14"/>
  <c r="C4591" i="14"/>
  <c r="C4590" i="14"/>
  <c r="C4589" i="14"/>
  <c r="C4588" i="14"/>
  <c r="C4587" i="14"/>
  <c r="C4586" i="14"/>
  <c r="C4585" i="14"/>
  <c r="C4584" i="14"/>
  <c r="C4583" i="14"/>
  <c r="C4582" i="14"/>
  <c r="C4581" i="14"/>
  <c r="C4580" i="14"/>
  <c r="C4579" i="14"/>
  <c r="C4578" i="14"/>
  <c r="C4577" i="14"/>
  <c r="C4576" i="14"/>
  <c r="C4575" i="14"/>
  <c r="C4574" i="14"/>
  <c r="C4573" i="14"/>
  <c r="C4572" i="14"/>
  <c r="C4571" i="14"/>
  <c r="C4570" i="14"/>
  <c r="C4569" i="14"/>
  <c r="C4568" i="14"/>
  <c r="C4567" i="14"/>
  <c r="C4566" i="14"/>
  <c r="C4565" i="14"/>
  <c r="C4564" i="14"/>
  <c r="C4563" i="14"/>
  <c r="C4562" i="14"/>
  <c r="C4561" i="14"/>
  <c r="C4560" i="14"/>
  <c r="C4559" i="14"/>
  <c r="C4558" i="14"/>
  <c r="C4557" i="14"/>
  <c r="C4556" i="14"/>
  <c r="C4555" i="14"/>
  <c r="C4554" i="14"/>
  <c r="C4553" i="14"/>
  <c r="C4552" i="14"/>
  <c r="C4551" i="14"/>
  <c r="C4550" i="14"/>
  <c r="C4549" i="14"/>
  <c r="C4548" i="14"/>
  <c r="C4547" i="14"/>
  <c r="C4546" i="14"/>
  <c r="C4545" i="14"/>
  <c r="C4544" i="14"/>
  <c r="C4543" i="14"/>
  <c r="C4542" i="14"/>
  <c r="C4541" i="14"/>
  <c r="C4540" i="14"/>
  <c r="C4539" i="14"/>
  <c r="C4538" i="14"/>
  <c r="C4537" i="14"/>
  <c r="C4536" i="14"/>
  <c r="C4535" i="14"/>
  <c r="C4534" i="14"/>
  <c r="C4533" i="14"/>
  <c r="C4532" i="14"/>
  <c r="C4531" i="14"/>
  <c r="C4530" i="14"/>
  <c r="C4529" i="14"/>
  <c r="C4528" i="14"/>
  <c r="C4527" i="14"/>
  <c r="C4526" i="14"/>
  <c r="C4525" i="14"/>
  <c r="C4524" i="14"/>
  <c r="C4523" i="14"/>
  <c r="C4522" i="14"/>
  <c r="C4521" i="14"/>
  <c r="C4520" i="14"/>
  <c r="C4519" i="14"/>
  <c r="C4518" i="14"/>
  <c r="C4517" i="14"/>
  <c r="C4516" i="14"/>
  <c r="C4515" i="14"/>
  <c r="C4514" i="14"/>
  <c r="C4513" i="14"/>
  <c r="C4512" i="14"/>
  <c r="C4511" i="14"/>
  <c r="C4510" i="14"/>
  <c r="C4509" i="14"/>
  <c r="C4508" i="14"/>
  <c r="C4507" i="14"/>
  <c r="C4506" i="14"/>
  <c r="C4505" i="14"/>
  <c r="C4504" i="14"/>
  <c r="C4503" i="14"/>
  <c r="C4502" i="14"/>
  <c r="C4501" i="14"/>
  <c r="C4500" i="14"/>
  <c r="C4499" i="14"/>
  <c r="C4498" i="14"/>
  <c r="C4497" i="14"/>
  <c r="C4496" i="14"/>
  <c r="C4495" i="14"/>
  <c r="C4494" i="14"/>
  <c r="C4493" i="14"/>
  <c r="C4492" i="14"/>
  <c r="C4491" i="14"/>
  <c r="C4490" i="14"/>
  <c r="C4489" i="14"/>
  <c r="C4488" i="14"/>
  <c r="C4487" i="14"/>
  <c r="C4486" i="14"/>
  <c r="C4485" i="14"/>
  <c r="C4484" i="14"/>
  <c r="C4483" i="14"/>
  <c r="C4482" i="14"/>
  <c r="C4481" i="14"/>
  <c r="C4480" i="14"/>
  <c r="C4479" i="14"/>
  <c r="C4478" i="14"/>
  <c r="C4477" i="14"/>
  <c r="C4476" i="14"/>
  <c r="C4475" i="14"/>
  <c r="C4474" i="14"/>
  <c r="C4473" i="14"/>
  <c r="C4472" i="14"/>
  <c r="C4471" i="14"/>
  <c r="C4470" i="14"/>
  <c r="C4469" i="14"/>
  <c r="C4468" i="14"/>
  <c r="C4467" i="14"/>
  <c r="C4466" i="14"/>
  <c r="C4465" i="14"/>
  <c r="C4464" i="14"/>
  <c r="C4463" i="14"/>
  <c r="C4462" i="14"/>
  <c r="C4461" i="14"/>
  <c r="C4460" i="14"/>
  <c r="C4459" i="14"/>
  <c r="C4458" i="14"/>
  <c r="C4457" i="14"/>
  <c r="C4456" i="14"/>
  <c r="C4455" i="14"/>
  <c r="C4454" i="14"/>
  <c r="C4453" i="14"/>
  <c r="C4452" i="14"/>
  <c r="C4451" i="14"/>
  <c r="C4450" i="14"/>
  <c r="C4449" i="14"/>
  <c r="C4448" i="14"/>
  <c r="C4447" i="14"/>
  <c r="C4446" i="14"/>
  <c r="C4445" i="14"/>
  <c r="C4444" i="14"/>
  <c r="C4443" i="14"/>
  <c r="C4442" i="14"/>
  <c r="C4441" i="14"/>
  <c r="C4440" i="14"/>
  <c r="C4439" i="14"/>
  <c r="C4438" i="14"/>
  <c r="C4437" i="14"/>
  <c r="C4436" i="14"/>
  <c r="C4435" i="14"/>
  <c r="C4434" i="14"/>
  <c r="C4433" i="14"/>
  <c r="C4432" i="14"/>
  <c r="C4431" i="14"/>
  <c r="C4430" i="14"/>
  <c r="C4429" i="14"/>
  <c r="C4428" i="14"/>
  <c r="C4427" i="14"/>
  <c r="C4426" i="14"/>
  <c r="C4425" i="14"/>
  <c r="C4424" i="14"/>
  <c r="C4423" i="14"/>
  <c r="C4422" i="14"/>
  <c r="C4421" i="14"/>
  <c r="C4420" i="14"/>
  <c r="C4419" i="14"/>
  <c r="C4418" i="14"/>
  <c r="C4417" i="14"/>
  <c r="C4416" i="14"/>
  <c r="C4415" i="14"/>
  <c r="C4414" i="14"/>
  <c r="C4413" i="14"/>
  <c r="C4412" i="14"/>
  <c r="C4411" i="14"/>
  <c r="C4410" i="14"/>
  <c r="C4409" i="14"/>
  <c r="C4408" i="14"/>
  <c r="C4407" i="14"/>
  <c r="C4406" i="14"/>
  <c r="C4405" i="14"/>
  <c r="C4404" i="14"/>
  <c r="C4403" i="14"/>
  <c r="C4402" i="14"/>
  <c r="C4401" i="14"/>
  <c r="C4400" i="14"/>
  <c r="C4399" i="14"/>
  <c r="C4398" i="14"/>
  <c r="C4397" i="14"/>
  <c r="C4396" i="14"/>
  <c r="C4395" i="14"/>
  <c r="C4394" i="14"/>
  <c r="C4393" i="14"/>
  <c r="C4392" i="14"/>
  <c r="C4391" i="14"/>
  <c r="C4390" i="14"/>
  <c r="C4389" i="14"/>
  <c r="C4388" i="14"/>
  <c r="C4387" i="14"/>
  <c r="C4386" i="14"/>
  <c r="C4385" i="14"/>
  <c r="C4384" i="14"/>
  <c r="C4383" i="14"/>
  <c r="C4382" i="14"/>
  <c r="C4381" i="14"/>
  <c r="C4380" i="14"/>
  <c r="C4379" i="14"/>
  <c r="C4378" i="14"/>
  <c r="C4377" i="14"/>
  <c r="C4376" i="14"/>
  <c r="C4375" i="14"/>
  <c r="C4374" i="14"/>
  <c r="C4373" i="14"/>
  <c r="C4372" i="14"/>
  <c r="C4371" i="14"/>
  <c r="C4370" i="14"/>
  <c r="C4369" i="14"/>
  <c r="C4368" i="14"/>
  <c r="C4367" i="14"/>
  <c r="C4366" i="14"/>
  <c r="C4365" i="14"/>
  <c r="C4364" i="14"/>
  <c r="C4363" i="14"/>
  <c r="C4362" i="14"/>
  <c r="C4361" i="14"/>
  <c r="C4360" i="14"/>
  <c r="C4359" i="14"/>
  <c r="C4358" i="14"/>
  <c r="C4357" i="14"/>
  <c r="C4356" i="14"/>
  <c r="C4355" i="14"/>
  <c r="C4354" i="14"/>
  <c r="C4353" i="14"/>
  <c r="C4352" i="14"/>
  <c r="C4351" i="14"/>
  <c r="C4350" i="14"/>
  <c r="C4349" i="14"/>
  <c r="C4348" i="14"/>
  <c r="C4347" i="14"/>
  <c r="C4346" i="14"/>
  <c r="C4345" i="14"/>
  <c r="C4344" i="14"/>
  <c r="C4343" i="14"/>
  <c r="C4342" i="14"/>
  <c r="C4341" i="14"/>
  <c r="C4340" i="14"/>
  <c r="C4339" i="14"/>
  <c r="C4338" i="14"/>
  <c r="C4337" i="14"/>
  <c r="C4336" i="14"/>
  <c r="C4335" i="14"/>
  <c r="C4334" i="14"/>
  <c r="C4333" i="14"/>
  <c r="C4332" i="14"/>
  <c r="C4331" i="14"/>
  <c r="C4330" i="14"/>
  <c r="C4329" i="14"/>
  <c r="C4328" i="14"/>
  <c r="C4327" i="14"/>
  <c r="C4326" i="14"/>
  <c r="C4325" i="14"/>
  <c r="C4324" i="14"/>
  <c r="C4323" i="14"/>
  <c r="C4322" i="14"/>
  <c r="C4321" i="14"/>
  <c r="C4320" i="14"/>
  <c r="C4319" i="14"/>
  <c r="C4318" i="14"/>
  <c r="C4317" i="14"/>
  <c r="C4316" i="14"/>
  <c r="C4315" i="14"/>
  <c r="C4314" i="14"/>
  <c r="C4313" i="14"/>
  <c r="C4312" i="14"/>
  <c r="C4311" i="14"/>
  <c r="C4310" i="14"/>
  <c r="C4309" i="14"/>
  <c r="C4308" i="14"/>
  <c r="C4307" i="14"/>
  <c r="C4306" i="14"/>
  <c r="C4305" i="14"/>
  <c r="C4304" i="14"/>
  <c r="C4303" i="14"/>
  <c r="C4302" i="14"/>
  <c r="C4301" i="14"/>
  <c r="C4300" i="14"/>
  <c r="C4299" i="14"/>
  <c r="C4298" i="14"/>
  <c r="C4297" i="14"/>
  <c r="C4296" i="14"/>
  <c r="C4295" i="14"/>
  <c r="C4294" i="14"/>
  <c r="C4293" i="14"/>
  <c r="C4292" i="14"/>
  <c r="C4291" i="14"/>
  <c r="C4290" i="14"/>
  <c r="C4289" i="14"/>
  <c r="C4288" i="14"/>
  <c r="C4287" i="14"/>
  <c r="C4286" i="14"/>
  <c r="C4285" i="14"/>
  <c r="C4284" i="14"/>
  <c r="C4283" i="14"/>
  <c r="C4282" i="14"/>
  <c r="C4281" i="14"/>
  <c r="C4280" i="14"/>
  <c r="C4279" i="14"/>
  <c r="C4278" i="14"/>
  <c r="C4277" i="14"/>
  <c r="C4276" i="14"/>
  <c r="C4275" i="14"/>
  <c r="C4274" i="14"/>
  <c r="C4273" i="14"/>
  <c r="C4272" i="14"/>
  <c r="C4271" i="14"/>
  <c r="C4270" i="14"/>
  <c r="C4269" i="14"/>
  <c r="C4268" i="14"/>
  <c r="C4267" i="14"/>
  <c r="C4266" i="14"/>
  <c r="C4265" i="14"/>
  <c r="C4264" i="14"/>
  <c r="C4263" i="14"/>
  <c r="C4262" i="14"/>
  <c r="C4261" i="14"/>
  <c r="C4260" i="14"/>
  <c r="C4259" i="14"/>
  <c r="C4258" i="14"/>
  <c r="C4257" i="14"/>
  <c r="C4256" i="14"/>
  <c r="C4255" i="14"/>
  <c r="C4254" i="14"/>
  <c r="C4253" i="14"/>
  <c r="C4252" i="14"/>
  <c r="C4251" i="14"/>
  <c r="C4250" i="14"/>
  <c r="C4249" i="14"/>
  <c r="C4248" i="14"/>
  <c r="C4247" i="14"/>
  <c r="C4246" i="14"/>
  <c r="C4245" i="14"/>
  <c r="C4244" i="14"/>
  <c r="C4243" i="14"/>
  <c r="C4242" i="14"/>
  <c r="C4241" i="14"/>
  <c r="C4240" i="14"/>
  <c r="C4239" i="14"/>
  <c r="C4238" i="14"/>
  <c r="C4237" i="14"/>
  <c r="C4236" i="14"/>
  <c r="C4235" i="14"/>
  <c r="C4234" i="14"/>
  <c r="C4233" i="14"/>
  <c r="C4232" i="14"/>
  <c r="C4231" i="14"/>
  <c r="C4230" i="14"/>
  <c r="C4229" i="14"/>
  <c r="C4228" i="14"/>
  <c r="C4227" i="14"/>
  <c r="C4226" i="14"/>
  <c r="C4225" i="14"/>
  <c r="C4224" i="14"/>
  <c r="C4223" i="14"/>
  <c r="C4222" i="14"/>
  <c r="C4221" i="14"/>
  <c r="C4220" i="14"/>
  <c r="C4219" i="14"/>
  <c r="C4218" i="14"/>
  <c r="C4217" i="14"/>
  <c r="C4216" i="14"/>
  <c r="C4215" i="14"/>
  <c r="C4214" i="14"/>
  <c r="C4213" i="14"/>
  <c r="C4212" i="14"/>
  <c r="C4211" i="14"/>
  <c r="C4210" i="14"/>
  <c r="C4209" i="14"/>
  <c r="C4208" i="14"/>
  <c r="C4207" i="14"/>
  <c r="C4206" i="14"/>
  <c r="C4205" i="14"/>
  <c r="C4204" i="14"/>
  <c r="C4203" i="14"/>
  <c r="C4202" i="14"/>
  <c r="C4201" i="14"/>
  <c r="C4200" i="14"/>
  <c r="C4199" i="14"/>
  <c r="C4198" i="14"/>
  <c r="C4197" i="14"/>
  <c r="C4196" i="14"/>
  <c r="C4195" i="14"/>
  <c r="C4194" i="14"/>
  <c r="C4193" i="14"/>
  <c r="C4192" i="14"/>
  <c r="C4191" i="14"/>
  <c r="C4190" i="14"/>
  <c r="C4189" i="14"/>
  <c r="C4188" i="14"/>
  <c r="C4187" i="14"/>
  <c r="C4186" i="14"/>
  <c r="C4185" i="14"/>
  <c r="C4184" i="14"/>
  <c r="C4183" i="14"/>
  <c r="C4182" i="14"/>
  <c r="C4181" i="14"/>
  <c r="C4180" i="14"/>
  <c r="C4179" i="14"/>
  <c r="C4178" i="14"/>
  <c r="C4177" i="14"/>
  <c r="C4176" i="14"/>
  <c r="C4175" i="14"/>
  <c r="C4174" i="14"/>
  <c r="C4173" i="14"/>
  <c r="C4172" i="14"/>
  <c r="C4171" i="14"/>
  <c r="C4170" i="14"/>
  <c r="C4169" i="14"/>
  <c r="C4168" i="14"/>
  <c r="C4167" i="14"/>
  <c r="C4166" i="14"/>
  <c r="C4165" i="14"/>
  <c r="C4164" i="14"/>
  <c r="C4163" i="14"/>
  <c r="C4162" i="14"/>
  <c r="C4161" i="14"/>
  <c r="C4160" i="14"/>
  <c r="C4159" i="14"/>
  <c r="C4158" i="14"/>
  <c r="C4157" i="14"/>
  <c r="C4156" i="14"/>
  <c r="C4155" i="14"/>
  <c r="C4154" i="14"/>
  <c r="C4153" i="14"/>
  <c r="C4152" i="14"/>
  <c r="C4151" i="14"/>
  <c r="C4150" i="14"/>
  <c r="C4149" i="14"/>
  <c r="C4148" i="14"/>
  <c r="C4147" i="14"/>
  <c r="C4146" i="14"/>
  <c r="C4145" i="14"/>
  <c r="C4144" i="14"/>
  <c r="C4143" i="14"/>
  <c r="C4142" i="14"/>
  <c r="C4141" i="14"/>
  <c r="C4140" i="14"/>
  <c r="C4139" i="14"/>
  <c r="C4138" i="14"/>
  <c r="C4137" i="14"/>
  <c r="C4136" i="14"/>
  <c r="C4135" i="14"/>
  <c r="C4134" i="14"/>
  <c r="C4133" i="14"/>
  <c r="C4132" i="14"/>
  <c r="C4131" i="14"/>
  <c r="C4130" i="14"/>
  <c r="C4129" i="14"/>
  <c r="C4128" i="14"/>
  <c r="C4127" i="14"/>
  <c r="C4126" i="14"/>
  <c r="C4125" i="14"/>
  <c r="C4124" i="14"/>
  <c r="C4123" i="14"/>
  <c r="C4122" i="14"/>
  <c r="C4121" i="14"/>
  <c r="C4120" i="14"/>
  <c r="C4119" i="14"/>
  <c r="C4118" i="14"/>
  <c r="C4117" i="14"/>
  <c r="C4116" i="14"/>
  <c r="C4115" i="14"/>
  <c r="C4114" i="14"/>
  <c r="C4113" i="14"/>
  <c r="C4112" i="14"/>
  <c r="C4111" i="14"/>
  <c r="C4110" i="14"/>
  <c r="C4109" i="14"/>
  <c r="C4108" i="14"/>
  <c r="C4107" i="14"/>
  <c r="C4106" i="14"/>
  <c r="C4105" i="14"/>
  <c r="C4104" i="14"/>
  <c r="C4103" i="14"/>
  <c r="C4102" i="14"/>
  <c r="C4101" i="14"/>
  <c r="C4100" i="14"/>
  <c r="C4099" i="14"/>
  <c r="C4098" i="14"/>
  <c r="C4097" i="14"/>
  <c r="C4096" i="14"/>
  <c r="C4095" i="14"/>
  <c r="C4094" i="14"/>
  <c r="C4093" i="14"/>
  <c r="C4092" i="14"/>
  <c r="C4091" i="14"/>
  <c r="C4090" i="14"/>
  <c r="C4089" i="14"/>
  <c r="C4088" i="14"/>
  <c r="C4087" i="14"/>
  <c r="C4086" i="14"/>
  <c r="C4085" i="14"/>
  <c r="C4084" i="14"/>
  <c r="C4083" i="14"/>
  <c r="C4082" i="14"/>
  <c r="C4081" i="14"/>
  <c r="C4080" i="14"/>
  <c r="C4079" i="14"/>
  <c r="C4078" i="14"/>
  <c r="C4077" i="14"/>
  <c r="C4076" i="14"/>
  <c r="C4075" i="14"/>
  <c r="C4074" i="14"/>
  <c r="C4073" i="14"/>
  <c r="C4072" i="14"/>
  <c r="C4071" i="14"/>
  <c r="C4070" i="14"/>
  <c r="C4069" i="14"/>
  <c r="C4068" i="14"/>
  <c r="C4067" i="14"/>
  <c r="C4066" i="14"/>
  <c r="C4065" i="14"/>
  <c r="C4064" i="14"/>
  <c r="C4063" i="14"/>
  <c r="C4062" i="14"/>
  <c r="C4061" i="14"/>
  <c r="C4060" i="14"/>
  <c r="C4059" i="14"/>
  <c r="C4058" i="14"/>
  <c r="C4057" i="14"/>
  <c r="C4056" i="14"/>
  <c r="C4055" i="14"/>
  <c r="C4054" i="14"/>
  <c r="C4053" i="14"/>
  <c r="C4052" i="14"/>
  <c r="C4051" i="14"/>
  <c r="C4050" i="14"/>
  <c r="C4049" i="14"/>
  <c r="C4048" i="14"/>
  <c r="C4047" i="14"/>
  <c r="C4046" i="14"/>
  <c r="C4045" i="14"/>
  <c r="C4044" i="14"/>
  <c r="C4043" i="14"/>
  <c r="C4042" i="14"/>
  <c r="C4041" i="14"/>
  <c r="C4040" i="14"/>
  <c r="C4039" i="14"/>
  <c r="C4038" i="14"/>
  <c r="C4037" i="14"/>
  <c r="C4036" i="14"/>
  <c r="C4035" i="14"/>
  <c r="C4034" i="14"/>
  <c r="C4033" i="14"/>
  <c r="C4032" i="14"/>
  <c r="C4031" i="14"/>
  <c r="C4030" i="14"/>
  <c r="C4029" i="14"/>
  <c r="C4028" i="14"/>
  <c r="C4027" i="14"/>
  <c r="C4026" i="14"/>
  <c r="C4025" i="14"/>
  <c r="C4024" i="14"/>
  <c r="C4023" i="14"/>
  <c r="C4022" i="14"/>
  <c r="C4021" i="14"/>
  <c r="C4020" i="14"/>
  <c r="C4019" i="14"/>
  <c r="C4018" i="14"/>
  <c r="C4017" i="14"/>
  <c r="C4016" i="14"/>
  <c r="C4015" i="14"/>
  <c r="C4014" i="14"/>
  <c r="C4013" i="14"/>
  <c r="C4012" i="14"/>
  <c r="C4011" i="14"/>
  <c r="C4010" i="14"/>
  <c r="C4009" i="14"/>
  <c r="C4008" i="14"/>
  <c r="C4007" i="14"/>
  <c r="C4006" i="14"/>
  <c r="C4005" i="14"/>
  <c r="C4004" i="14"/>
  <c r="C4003" i="14"/>
  <c r="C4002" i="14"/>
  <c r="C4001" i="14"/>
  <c r="C4000" i="14"/>
  <c r="C3999" i="14"/>
  <c r="C3998" i="14"/>
  <c r="C3997" i="14"/>
  <c r="C3996" i="14"/>
  <c r="C3995" i="14"/>
  <c r="C3994" i="14"/>
  <c r="C3993" i="14"/>
  <c r="C3992" i="14"/>
  <c r="C3991" i="14"/>
  <c r="C3990" i="14"/>
  <c r="C3989" i="14"/>
  <c r="C3988" i="14"/>
  <c r="C3987" i="14"/>
  <c r="C3986" i="14"/>
  <c r="C3985" i="14"/>
  <c r="C3984" i="14"/>
  <c r="C3983" i="14"/>
  <c r="C3982" i="14"/>
  <c r="C3981" i="14"/>
  <c r="C3980" i="14"/>
  <c r="C3979" i="14"/>
  <c r="C3978" i="14"/>
  <c r="C3977" i="14"/>
  <c r="C3976" i="14"/>
  <c r="C3975" i="14"/>
  <c r="C3974" i="14"/>
  <c r="C3973" i="14"/>
  <c r="C3972" i="14"/>
  <c r="C3971" i="14"/>
  <c r="C3970" i="14"/>
  <c r="C3969" i="14"/>
  <c r="C3968" i="14"/>
  <c r="C3967" i="14"/>
  <c r="C3966" i="14"/>
  <c r="C3965" i="14"/>
  <c r="C3964" i="14"/>
  <c r="C3963" i="14"/>
  <c r="C3962" i="14"/>
  <c r="C3961" i="14"/>
  <c r="C3960" i="14"/>
  <c r="C3959" i="14"/>
  <c r="C3958" i="14"/>
  <c r="C3957" i="14"/>
  <c r="C3956" i="14"/>
  <c r="C3955" i="14"/>
  <c r="C3954" i="14"/>
  <c r="C3953" i="14"/>
  <c r="C3952" i="14"/>
  <c r="C3951" i="14"/>
  <c r="C3950" i="14"/>
  <c r="C3949" i="14"/>
  <c r="C3948" i="14"/>
  <c r="C3947" i="14"/>
  <c r="C3946" i="14"/>
  <c r="C3945" i="14"/>
  <c r="C3944" i="14"/>
  <c r="C3943" i="14"/>
  <c r="C3942" i="14"/>
  <c r="C3941" i="14"/>
  <c r="C3940" i="14"/>
  <c r="C3939" i="14"/>
  <c r="C3938" i="14"/>
  <c r="C3937" i="14"/>
  <c r="C3936" i="14"/>
  <c r="C3935" i="14"/>
  <c r="C3934" i="14"/>
  <c r="C3933" i="14"/>
  <c r="C3932" i="14"/>
  <c r="C3931" i="14"/>
  <c r="C3930" i="14"/>
  <c r="C3929" i="14"/>
  <c r="C3928" i="14"/>
  <c r="C3927" i="14"/>
  <c r="C3926" i="14"/>
  <c r="C3925" i="14"/>
  <c r="C3924" i="14"/>
  <c r="C3923" i="14"/>
  <c r="C3922" i="14"/>
  <c r="C3921" i="14"/>
  <c r="C3920" i="14"/>
  <c r="C3919" i="14"/>
  <c r="C3918" i="14"/>
  <c r="C3917" i="14"/>
  <c r="C3916" i="14"/>
  <c r="C3915" i="14"/>
  <c r="C3914" i="14"/>
  <c r="C3913" i="14"/>
  <c r="C3912" i="14"/>
  <c r="C3911" i="14"/>
  <c r="C3910" i="14"/>
  <c r="C3909" i="14"/>
  <c r="C3908" i="14"/>
  <c r="C3907" i="14"/>
  <c r="C3906" i="14"/>
  <c r="C3905" i="14"/>
  <c r="C3904" i="14"/>
  <c r="C3903" i="14"/>
  <c r="C3902" i="14"/>
  <c r="C3901" i="14"/>
  <c r="C3900" i="14"/>
  <c r="C3899" i="14"/>
  <c r="C3898" i="14"/>
  <c r="C3897" i="14"/>
  <c r="C3896" i="14"/>
  <c r="C3895" i="14"/>
  <c r="C3894" i="14"/>
  <c r="C3893" i="14"/>
  <c r="C3892" i="14"/>
  <c r="C3891" i="14"/>
  <c r="C3890" i="14"/>
  <c r="C3889" i="14"/>
  <c r="C3888" i="14"/>
  <c r="C3887" i="14"/>
  <c r="C3886" i="14"/>
  <c r="C3885" i="14"/>
  <c r="C3884" i="14"/>
  <c r="C3883" i="14"/>
  <c r="C3882" i="14"/>
  <c r="C3881" i="14"/>
  <c r="C3880" i="14"/>
  <c r="C3879" i="14"/>
  <c r="C3878" i="14"/>
  <c r="C3877" i="14"/>
  <c r="C3876" i="14"/>
  <c r="C3875" i="14"/>
  <c r="C3874" i="14"/>
  <c r="C3873" i="14"/>
  <c r="C3872" i="14"/>
  <c r="C3871" i="14"/>
  <c r="C3870" i="14"/>
  <c r="C3869" i="14"/>
  <c r="C3868" i="14"/>
  <c r="C3867" i="14"/>
  <c r="C3866" i="14"/>
  <c r="C3865" i="14"/>
  <c r="C3864" i="14"/>
  <c r="C3863" i="14"/>
  <c r="C3862" i="14"/>
  <c r="C3861" i="14"/>
  <c r="C3860" i="14"/>
  <c r="C3859" i="14"/>
  <c r="C3858" i="14"/>
  <c r="C3857" i="14"/>
  <c r="C3856" i="14"/>
  <c r="C3855" i="14"/>
  <c r="C3854" i="14"/>
  <c r="C3853" i="14"/>
  <c r="C3852" i="14"/>
  <c r="C3851" i="14"/>
  <c r="C3850" i="14"/>
  <c r="C3849" i="14"/>
  <c r="C3848" i="14"/>
  <c r="C3847" i="14"/>
  <c r="C3846" i="14"/>
  <c r="C3845" i="14"/>
  <c r="C3844" i="14"/>
  <c r="C3843" i="14"/>
  <c r="C3842" i="14"/>
  <c r="C3841" i="14"/>
  <c r="C3840" i="14"/>
  <c r="C3839" i="14"/>
  <c r="C3838" i="14"/>
  <c r="C3837" i="14"/>
  <c r="C3836" i="14"/>
  <c r="C3835" i="14"/>
  <c r="C3834" i="14"/>
  <c r="C3833" i="14"/>
  <c r="C3832" i="14"/>
  <c r="C3831" i="14"/>
  <c r="C3830" i="14"/>
  <c r="C3829" i="14"/>
  <c r="C3828" i="14"/>
  <c r="C3827" i="14"/>
  <c r="C3826" i="14"/>
  <c r="C3825" i="14"/>
  <c r="C3824" i="14"/>
  <c r="C3823" i="14"/>
  <c r="C3822" i="14"/>
  <c r="C3821" i="14"/>
  <c r="C3820" i="14"/>
  <c r="C3819" i="14"/>
  <c r="C3818" i="14"/>
  <c r="C3817" i="14"/>
  <c r="C3816" i="14"/>
  <c r="C3815" i="14"/>
  <c r="C3814" i="14"/>
  <c r="C3813" i="14"/>
  <c r="C3812" i="14"/>
  <c r="C3811" i="14"/>
  <c r="C3810" i="14"/>
  <c r="C3809" i="14"/>
  <c r="C3808" i="14"/>
  <c r="C3807" i="14"/>
  <c r="C3806" i="14"/>
  <c r="C3805" i="14"/>
  <c r="C3804" i="14"/>
  <c r="C3803" i="14"/>
  <c r="C3802" i="14"/>
  <c r="C3801" i="14"/>
  <c r="C3800" i="14"/>
  <c r="C3799" i="14"/>
  <c r="C3798" i="14"/>
  <c r="C3797" i="14"/>
  <c r="C3796" i="14"/>
  <c r="C3795" i="14"/>
  <c r="C3794" i="14"/>
  <c r="C3793" i="14"/>
  <c r="C3792" i="14"/>
  <c r="C3791" i="14"/>
  <c r="C3790" i="14"/>
  <c r="C3789" i="14"/>
  <c r="C3788" i="14"/>
  <c r="C3787" i="14"/>
  <c r="C3786" i="14"/>
  <c r="C3785" i="14"/>
  <c r="C3784" i="14"/>
  <c r="C3783" i="14"/>
  <c r="C3782" i="14"/>
  <c r="C3781" i="14"/>
  <c r="C3780" i="14"/>
  <c r="C3779" i="14"/>
  <c r="C3778" i="14"/>
  <c r="C3777" i="14"/>
  <c r="C3776" i="14"/>
  <c r="C3775" i="14"/>
  <c r="C3774" i="14"/>
  <c r="C3773" i="14"/>
  <c r="C3772" i="14"/>
  <c r="C3771" i="14"/>
  <c r="C3770" i="14"/>
  <c r="C3769" i="14"/>
  <c r="C3768" i="14"/>
  <c r="C3767" i="14"/>
  <c r="C3766" i="14"/>
  <c r="C3765" i="14"/>
  <c r="C3764" i="14"/>
  <c r="C3763" i="14"/>
  <c r="C3762" i="14"/>
  <c r="C3761" i="14"/>
  <c r="C3760" i="14"/>
  <c r="C3759" i="14"/>
  <c r="C3758" i="14"/>
  <c r="C3757" i="14"/>
  <c r="C3756" i="14"/>
  <c r="C3755" i="14"/>
  <c r="C3754" i="14"/>
  <c r="C3753" i="14"/>
  <c r="C3752" i="14"/>
  <c r="C3751" i="14"/>
  <c r="C3750" i="14"/>
  <c r="C3749" i="14"/>
  <c r="C3748" i="14"/>
  <c r="C3747" i="14"/>
  <c r="C3746" i="14"/>
  <c r="C3745" i="14"/>
  <c r="C3744" i="14"/>
  <c r="C3743" i="14"/>
  <c r="C3742" i="14"/>
  <c r="C3741" i="14"/>
  <c r="C3740" i="14"/>
  <c r="C3739" i="14"/>
  <c r="C3738" i="14"/>
  <c r="C3737" i="14"/>
  <c r="C3736" i="14"/>
  <c r="C3735" i="14"/>
  <c r="C3734" i="14"/>
  <c r="C3733" i="14"/>
  <c r="C3732" i="14"/>
  <c r="C3731" i="14"/>
  <c r="C3730" i="14"/>
  <c r="C3729" i="14"/>
  <c r="C3728" i="14"/>
  <c r="C3727" i="14"/>
  <c r="C3726" i="14"/>
  <c r="C3725" i="14"/>
  <c r="C3724" i="14"/>
  <c r="C3723" i="14"/>
  <c r="C3722" i="14"/>
  <c r="C3721" i="14"/>
  <c r="C3720" i="14"/>
  <c r="C3719" i="14"/>
  <c r="C3718" i="14"/>
  <c r="C3717" i="14"/>
  <c r="C3716" i="14"/>
  <c r="C3715" i="14"/>
  <c r="C3714" i="14"/>
  <c r="C3713" i="14"/>
  <c r="C3712" i="14"/>
  <c r="C3711" i="14"/>
  <c r="C3710" i="14"/>
  <c r="C3709" i="14"/>
  <c r="C3708" i="14"/>
  <c r="C3707" i="14"/>
  <c r="C3706" i="14"/>
  <c r="C3705" i="14"/>
  <c r="C3704" i="14"/>
  <c r="C3703" i="14"/>
  <c r="C3702" i="14"/>
  <c r="C3701" i="14"/>
  <c r="C3700" i="14"/>
  <c r="C3699" i="14"/>
  <c r="C3698" i="14"/>
  <c r="C3697" i="14"/>
  <c r="C3696" i="14"/>
  <c r="C3695" i="14"/>
  <c r="C3694" i="14"/>
  <c r="C3693" i="14"/>
  <c r="C3692" i="14"/>
  <c r="C3691" i="14"/>
  <c r="C3690" i="14"/>
  <c r="C3689" i="14"/>
  <c r="C3688" i="14"/>
  <c r="C3687" i="14"/>
  <c r="C3686" i="14"/>
  <c r="C3685" i="14"/>
  <c r="C3684" i="14"/>
  <c r="C3683" i="14"/>
  <c r="C3682" i="14"/>
  <c r="C3681" i="14"/>
  <c r="C3680" i="14"/>
  <c r="C3679" i="14"/>
  <c r="C3678" i="14"/>
  <c r="C3677" i="14"/>
  <c r="C3676" i="14"/>
  <c r="C3675" i="14"/>
  <c r="C3674" i="14"/>
  <c r="C3673" i="14"/>
  <c r="C3672" i="14"/>
  <c r="C3671" i="14"/>
  <c r="C3670" i="14"/>
  <c r="C3669" i="14"/>
  <c r="C3668" i="14"/>
  <c r="C3667" i="14"/>
  <c r="C3666" i="14"/>
  <c r="C3665" i="14"/>
  <c r="C3664" i="14"/>
  <c r="C3663" i="14"/>
  <c r="C3662" i="14"/>
  <c r="C3661" i="14"/>
  <c r="C3660" i="14"/>
  <c r="C3659" i="14"/>
  <c r="C3658" i="14"/>
  <c r="C3657" i="14"/>
  <c r="C3656" i="14"/>
  <c r="C3655" i="14"/>
  <c r="C3654" i="14"/>
  <c r="C3653" i="14"/>
  <c r="C3652" i="14"/>
  <c r="C3651" i="14"/>
  <c r="C3650" i="14"/>
  <c r="C3649" i="14"/>
  <c r="C3648" i="14"/>
  <c r="C3647" i="14"/>
  <c r="C3646" i="14"/>
  <c r="C3645" i="14"/>
  <c r="C3644" i="14"/>
  <c r="C3643" i="14"/>
  <c r="C3642" i="14"/>
  <c r="C3641" i="14"/>
  <c r="C3640" i="14"/>
  <c r="C3639" i="14"/>
  <c r="C3638" i="14"/>
  <c r="C3637" i="14"/>
  <c r="C3636" i="14"/>
  <c r="C3635" i="14"/>
  <c r="C3634" i="14"/>
  <c r="C3633" i="14"/>
  <c r="C3632" i="14"/>
  <c r="C3631" i="14"/>
  <c r="C3630" i="14"/>
  <c r="C3629" i="14"/>
  <c r="C3628" i="14"/>
  <c r="C3627" i="14"/>
  <c r="C3626" i="14"/>
  <c r="C3625" i="14"/>
  <c r="C3624" i="14"/>
  <c r="C3623" i="14"/>
  <c r="C3622" i="14"/>
  <c r="C3621" i="14"/>
  <c r="C3620" i="14"/>
  <c r="C3619" i="14"/>
  <c r="C3618" i="14"/>
  <c r="C3617" i="14"/>
  <c r="C3616" i="14"/>
  <c r="C3615" i="14"/>
  <c r="C3614" i="14"/>
  <c r="C3613" i="14"/>
  <c r="C3612" i="14"/>
  <c r="C3611" i="14"/>
  <c r="C3610" i="14"/>
  <c r="C3609" i="14"/>
  <c r="C3608" i="14"/>
  <c r="C3607" i="14"/>
  <c r="C3606" i="14"/>
  <c r="C3605" i="14"/>
  <c r="C3604" i="14"/>
  <c r="C3603" i="14"/>
  <c r="C3602" i="14"/>
  <c r="C3601" i="14"/>
  <c r="C3600" i="14"/>
  <c r="C3599" i="14"/>
  <c r="C3598" i="14"/>
  <c r="C3597" i="14"/>
  <c r="C3596" i="14"/>
  <c r="C3595" i="14"/>
  <c r="C3594" i="14"/>
  <c r="C3593" i="14"/>
  <c r="C3592" i="14"/>
  <c r="C3591" i="14"/>
  <c r="C3590" i="14"/>
  <c r="C3589" i="14"/>
  <c r="C3588" i="14"/>
  <c r="C3587" i="14"/>
  <c r="C3586" i="14"/>
  <c r="C3585" i="14"/>
  <c r="C3584" i="14"/>
  <c r="C3583" i="14"/>
  <c r="C3582" i="14"/>
  <c r="C3581" i="14"/>
  <c r="C3580" i="14"/>
  <c r="C3579" i="14"/>
  <c r="C3578" i="14"/>
  <c r="C3577" i="14"/>
  <c r="C3576" i="14"/>
  <c r="C3575" i="14"/>
  <c r="C3574" i="14"/>
  <c r="C3573" i="14"/>
  <c r="C3572" i="14"/>
  <c r="C3571" i="14"/>
  <c r="C3570" i="14"/>
  <c r="C3569" i="14"/>
  <c r="C3568" i="14"/>
  <c r="C3567" i="14"/>
  <c r="C3566" i="14"/>
  <c r="C3565" i="14"/>
  <c r="C3564" i="14"/>
  <c r="C3563" i="14"/>
  <c r="C3562" i="14"/>
  <c r="C3561" i="14"/>
  <c r="C3560" i="14"/>
  <c r="C3559" i="14"/>
  <c r="C3558" i="14"/>
  <c r="C3557" i="14"/>
  <c r="C3556" i="14"/>
  <c r="C3555" i="14"/>
  <c r="C3554" i="14"/>
  <c r="C3553" i="14"/>
  <c r="C3552" i="14"/>
  <c r="C3551" i="14"/>
  <c r="C3550" i="14"/>
  <c r="C3549" i="14"/>
  <c r="C3548" i="14"/>
  <c r="C3547" i="14"/>
  <c r="C3546" i="14"/>
  <c r="C3545" i="14"/>
  <c r="C3544" i="14"/>
  <c r="C3543" i="14"/>
  <c r="C3542" i="14"/>
  <c r="C3541" i="14"/>
  <c r="C3540" i="14"/>
  <c r="C3539" i="14"/>
  <c r="C3538" i="14"/>
  <c r="C3537" i="14"/>
  <c r="C3536" i="14"/>
  <c r="C3535" i="14"/>
  <c r="C3534" i="14"/>
  <c r="C3533" i="14"/>
  <c r="C3532" i="14"/>
  <c r="C3531" i="14"/>
  <c r="C3530" i="14"/>
  <c r="C3529" i="14"/>
  <c r="C3528" i="14"/>
  <c r="C3527" i="14"/>
  <c r="C3526" i="14"/>
  <c r="C3525" i="14"/>
  <c r="C3524" i="14"/>
  <c r="C3523" i="14"/>
  <c r="C3522" i="14"/>
  <c r="C3521" i="14"/>
  <c r="C3520" i="14"/>
  <c r="C3519" i="14"/>
  <c r="C3518" i="14"/>
  <c r="C3517" i="14"/>
  <c r="C3516" i="14"/>
  <c r="C3515" i="14"/>
  <c r="C3514" i="14"/>
  <c r="C3513" i="14"/>
  <c r="C3512" i="14"/>
  <c r="C3511" i="14"/>
  <c r="C3510" i="14"/>
  <c r="C3509" i="14"/>
  <c r="C3508" i="14"/>
  <c r="C3507" i="14"/>
  <c r="C3506" i="14"/>
  <c r="C3505" i="14"/>
  <c r="C3504" i="14"/>
  <c r="C3503" i="14"/>
  <c r="C3502" i="14"/>
  <c r="C3501" i="14"/>
  <c r="C3500" i="14"/>
  <c r="C3499" i="14"/>
  <c r="C3498" i="14"/>
  <c r="C3497" i="14"/>
  <c r="C3496" i="14"/>
  <c r="C3495" i="14"/>
  <c r="C3494" i="14"/>
  <c r="C3493" i="14"/>
  <c r="C3492" i="14"/>
  <c r="C3491" i="14"/>
  <c r="C3490" i="14"/>
  <c r="C3489" i="14"/>
  <c r="C3488" i="14"/>
  <c r="C3487" i="14"/>
  <c r="C3486" i="14"/>
  <c r="C3485" i="14"/>
  <c r="C3484" i="14"/>
  <c r="C3483" i="14"/>
  <c r="C3482" i="14"/>
  <c r="C3481" i="14"/>
  <c r="C3480" i="14"/>
  <c r="C3479" i="14"/>
  <c r="C3478" i="14"/>
  <c r="C3477" i="14"/>
  <c r="C3476" i="14"/>
  <c r="C3475" i="14"/>
  <c r="C3474" i="14"/>
  <c r="C3473" i="14"/>
  <c r="C3472" i="14"/>
  <c r="C3471" i="14"/>
  <c r="C3470" i="14"/>
  <c r="C3469" i="14"/>
  <c r="C3468" i="14"/>
  <c r="C3467" i="14"/>
  <c r="C3466" i="14"/>
  <c r="C3465" i="14"/>
  <c r="C3464" i="14"/>
  <c r="C3463" i="14"/>
  <c r="C3462" i="14"/>
  <c r="C3461" i="14"/>
  <c r="C3460" i="14"/>
  <c r="C3459" i="14"/>
  <c r="C3458" i="14"/>
  <c r="C3457" i="14"/>
  <c r="C3456" i="14"/>
  <c r="C3455" i="14"/>
  <c r="C3454" i="14"/>
  <c r="C3453" i="14"/>
  <c r="C3452" i="14"/>
  <c r="C3451" i="14"/>
  <c r="C3450" i="14"/>
  <c r="C3449" i="14"/>
  <c r="C3448" i="14"/>
  <c r="C3447" i="14"/>
  <c r="C3446" i="14"/>
  <c r="C3445" i="14"/>
  <c r="C3444" i="14"/>
  <c r="C3443" i="14"/>
  <c r="C3442" i="14"/>
  <c r="C3441" i="14"/>
  <c r="C3440" i="14"/>
  <c r="C3439" i="14"/>
  <c r="C3438" i="14"/>
  <c r="C3437" i="14"/>
  <c r="C3436" i="14"/>
  <c r="C3435" i="14"/>
  <c r="C3434" i="14"/>
  <c r="C3433" i="14"/>
  <c r="C3432" i="14"/>
  <c r="C3431" i="14"/>
  <c r="C3430" i="14"/>
  <c r="C3429" i="14"/>
  <c r="C3428" i="14"/>
  <c r="C3427" i="14"/>
  <c r="C3426" i="14"/>
  <c r="C3425" i="14"/>
  <c r="C3424" i="14"/>
  <c r="C3423" i="14"/>
  <c r="C3422" i="14"/>
  <c r="C3421" i="14"/>
  <c r="C3420" i="14"/>
  <c r="C3419" i="14"/>
  <c r="C3418" i="14"/>
  <c r="C3417" i="14"/>
  <c r="C3416" i="14"/>
  <c r="C3415" i="14"/>
  <c r="C3414" i="14"/>
  <c r="C3413" i="14"/>
  <c r="C3412" i="14"/>
  <c r="C3411" i="14"/>
  <c r="C3410" i="14"/>
  <c r="C3409" i="14"/>
  <c r="C3408" i="14"/>
  <c r="C3407" i="14"/>
  <c r="C3406" i="14"/>
  <c r="C3405" i="14"/>
  <c r="C3404" i="14"/>
  <c r="C3403" i="14"/>
  <c r="C3402" i="14"/>
  <c r="C3401" i="14"/>
  <c r="C3400" i="14"/>
  <c r="C3399" i="14"/>
  <c r="C3398" i="14"/>
  <c r="C3397" i="14"/>
  <c r="C3396" i="14"/>
  <c r="C3395" i="14"/>
  <c r="C3394" i="14"/>
  <c r="C3393" i="14"/>
  <c r="C3392" i="14"/>
  <c r="C3391" i="14"/>
  <c r="C3390" i="14"/>
  <c r="C3389" i="14"/>
  <c r="C3388" i="14"/>
  <c r="C3387" i="14"/>
  <c r="C3386" i="14"/>
  <c r="C3385" i="14"/>
  <c r="C3384" i="14"/>
  <c r="C3383" i="14"/>
  <c r="C3382" i="14"/>
  <c r="C3381" i="14"/>
  <c r="C3380" i="14"/>
  <c r="C3379" i="14"/>
  <c r="C3378" i="14"/>
  <c r="C3377" i="14"/>
  <c r="C3376" i="14"/>
  <c r="C3375" i="14"/>
  <c r="C3374" i="14"/>
  <c r="C3373" i="14"/>
  <c r="C3372" i="14"/>
  <c r="C3371" i="14"/>
  <c r="C3370" i="14"/>
  <c r="C3369" i="14"/>
  <c r="C3368" i="14"/>
  <c r="C3367" i="14"/>
  <c r="C3366" i="14"/>
  <c r="C3365" i="14"/>
  <c r="C3364" i="14"/>
  <c r="C3363" i="14"/>
  <c r="C3362" i="14"/>
  <c r="C3361" i="14"/>
  <c r="C3360" i="14"/>
  <c r="C3359" i="14"/>
  <c r="C3358" i="14"/>
  <c r="C3357" i="14"/>
  <c r="C3356" i="14"/>
  <c r="C3355" i="14"/>
  <c r="C3354" i="14"/>
  <c r="C3353" i="14"/>
  <c r="C3352" i="14"/>
  <c r="C3351" i="14"/>
  <c r="C3350" i="14"/>
  <c r="C3349" i="14"/>
  <c r="C3348" i="14"/>
  <c r="C3347" i="14"/>
  <c r="C3346" i="14"/>
  <c r="C3345" i="14"/>
  <c r="C3344" i="14"/>
  <c r="C3343" i="14"/>
  <c r="C3342" i="14"/>
  <c r="C3341" i="14"/>
  <c r="C3340" i="14"/>
  <c r="C3339" i="14"/>
  <c r="C3338" i="14"/>
  <c r="C3337" i="14"/>
  <c r="C3336" i="14"/>
  <c r="C3335" i="14"/>
  <c r="C3334" i="14"/>
  <c r="C3333" i="14"/>
  <c r="C3332" i="14"/>
  <c r="C3331" i="14"/>
  <c r="C3330" i="14"/>
  <c r="C3329" i="14"/>
  <c r="C3328" i="14"/>
  <c r="C3327" i="14"/>
  <c r="C3326" i="14"/>
  <c r="C3325" i="14"/>
  <c r="C3324" i="14"/>
  <c r="C3323" i="14"/>
  <c r="C3322" i="14"/>
  <c r="C3321" i="14"/>
  <c r="C3320" i="14"/>
  <c r="C3319" i="14"/>
  <c r="C3318" i="14"/>
  <c r="C3317" i="14"/>
  <c r="C3316" i="14"/>
  <c r="C3315" i="14"/>
  <c r="C3314" i="14"/>
  <c r="C3313" i="14"/>
  <c r="C3312" i="14"/>
  <c r="C3311" i="14"/>
  <c r="C3310" i="14"/>
  <c r="C3309" i="14"/>
  <c r="C3308" i="14"/>
  <c r="C3307" i="14"/>
  <c r="C3306" i="14"/>
  <c r="C3305" i="14"/>
  <c r="C3304" i="14"/>
  <c r="C3303" i="14"/>
  <c r="C3302" i="14"/>
  <c r="C3301" i="14"/>
  <c r="C3300" i="14"/>
  <c r="C3299" i="14"/>
  <c r="C3298" i="14"/>
  <c r="C3297" i="14"/>
  <c r="C3296" i="14"/>
  <c r="C3295" i="14"/>
  <c r="C3294" i="14"/>
  <c r="C3293" i="14"/>
  <c r="C3292" i="14"/>
  <c r="C3291" i="14"/>
  <c r="C3290" i="14"/>
  <c r="C3289" i="14"/>
  <c r="C3288" i="14"/>
  <c r="C3287" i="14"/>
  <c r="C3286" i="14"/>
  <c r="C3285" i="14"/>
  <c r="C3284" i="14"/>
  <c r="C3283" i="14"/>
  <c r="C3282" i="14"/>
  <c r="C3281" i="14"/>
  <c r="C3280" i="14"/>
  <c r="C3279" i="14"/>
  <c r="C3278" i="14"/>
  <c r="C3277" i="14"/>
  <c r="C3276" i="14"/>
  <c r="C3275" i="14"/>
  <c r="C3274" i="14"/>
  <c r="C3273" i="14"/>
  <c r="C3272" i="14"/>
  <c r="C3271" i="14"/>
  <c r="C3270" i="14"/>
  <c r="C3269" i="14"/>
  <c r="C3268" i="14"/>
  <c r="C3267" i="14"/>
  <c r="C3266" i="14"/>
  <c r="C3265" i="14"/>
  <c r="C3264" i="14"/>
  <c r="C3263" i="14"/>
  <c r="C3262" i="14"/>
  <c r="C3261" i="14"/>
  <c r="C3260" i="14"/>
  <c r="C3259" i="14"/>
  <c r="C3258" i="14"/>
  <c r="C3257" i="14"/>
  <c r="C3256" i="14"/>
  <c r="C3255" i="14"/>
  <c r="C3254" i="14"/>
  <c r="C3253" i="14"/>
  <c r="C3252" i="14"/>
  <c r="C3251" i="14"/>
  <c r="C3250" i="14"/>
  <c r="C3249" i="14"/>
  <c r="C3248" i="14"/>
  <c r="C3247" i="14"/>
  <c r="C3246" i="14"/>
  <c r="C3245" i="14"/>
  <c r="C3244" i="14"/>
  <c r="C3243" i="14"/>
  <c r="C3242" i="14"/>
  <c r="C3241" i="14"/>
  <c r="C3240" i="14"/>
  <c r="C3239" i="14"/>
  <c r="C3238" i="14"/>
  <c r="C3237" i="14"/>
  <c r="C3236" i="14"/>
  <c r="C3235" i="14"/>
  <c r="C3234" i="14"/>
  <c r="C3233" i="14"/>
  <c r="C3232" i="14"/>
  <c r="C3231" i="14"/>
  <c r="C3230" i="14"/>
  <c r="C3229" i="14"/>
  <c r="C3228" i="14"/>
  <c r="C3227" i="14"/>
  <c r="C3226" i="14"/>
  <c r="C3225" i="14"/>
  <c r="C3224" i="14"/>
  <c r="C3223" i="14"/>
  <c r="C3222" i="14"/>
  <c r="C3221" i="14"/>
  <c r="C3220" i="14"/>
  <c r="C3219" i="14"/>
  <c r="C3218" i="14"/>
  <c r="C3217" i="14"/>
  <c r="C3216" i="14"/>
  <c r="C3215" i="14"/>
  <c r="C3214" i="14"/>
  <c r="C3213" i="14"/>
  <c r="C3212" i="14"/>
  <c r="C3211" i="14"/>
  <c r="C3210" i="14"/>
  <c r="C3209" i="14"/>
  <c r="C3208" i="14"/>
  <c r="C3207" i="14"/>
  <c r="C3206" i="14"/>
  <c r="C3205" i="14"/>
  <c r="C3204" i="14"/>
  <c r="C3203" i="14"/>
  <c r="C3202" i="14"/>
  <c r="C3201" i="14"/>
  <c r="C3200" i="14"/>
  <c r="C3199" i="14"/>
  <c r="C3198" i="14"/>
  <c r="C3197" i="14"/>
  <c r="C3196" i="14"/>
  <c r="C3195" i="14"/>
  <c r="C3194" i="14"/>
  <c r="C3193" i="14"/>
  <c r="C3192" i="14"/>
  <c r="C3191" i="14"/>
  <c r="C3190" i="14"/>
  <c r="C3189" i="14"/>
  <c r="C3188" i="14"/>
  <c r="C3187" i="14"/>
  <c r="C3186" i="14"/>
  <c r="C3185" i="14"/>
  <c r="C3184" i="14"/>
  <c r="C3183" i="14"/>
  <c r="C3182" i="14"/>
  <c r="C3181" i="14"/>
  <c r="C3180" i="14"/>
  <c r="C3179" i="14"/>
  <c r="C3178" i="14"/>
  <c r="C3177" i="14"/>
  <c r="C3176" i="14"/>
  <c r="C3175" i="14"/>
  <c r="C3174" i="14"/>
  <c r="C3173" i="14"/>
  <c r="C3172" i="14"/>
  <c r="C3171" i="14"/>
  <c r="C3170" i="14"/>
  <c r="C3169" i="14"/>
  <c r="C3168" i="14"/>
  <c r="C3167" i="14"/>
  <c r="C3166" i="14"/>
  <c r="C3165" i="14"/>
  <c r="C3164" i="14"/>
  <c r="C3163" i="14"/>
  <c r="C3162" i="14"/>
  <c r="C3161" i="14"/>
  <c r="C3160" i="14"/>
  <c r="C3159" i="14"/>
  <c r="C3158" i="14"/>
  <c r="C3157" i="14"/>
  <c r="C3156" i="14"/>
  <c r="C3155" i="14"/>
  <c r="C3154" i="14"/>
  <c r="C3153" i="14"/>
  <c r="C3152" i="14"/>
  <c r="C3151" i="14"/>
  <c r="C3150" i="14"/>
  <c r="C3149" i="14"/>
  <c r="C3148" i="14"/>
  <c r="C3147" i="14"/>
  <c r="C3146" i="14"/>
  <c r="C3145" i="14"/>
  <c r="C3144" i="14"/>
  <c r="C3143" i="14"/>
  <c r="C3142" i="14"/>
  <c r="C3141" i="14"/>
  <c r="C3140" i="14"/>
  <c r="C3139" i="14"/>
  <c r="C3138" i="14"/>
  <c r="C3137" i="14"/>
  <c r="C3136" i="14"/>
  <c r="C3135" i="14"/>
  <c r="C3134" i="14"/>
  <c r="C3133" i="14"/>
  <c r="C3132" i="14"/>
  <c r="C3131" i="14"/>
  <c r="C3130" i="14"/>
  <c r="C3129" i="14"/>
  <c r="C3128" i="14"/>
  <c r="C3127" i="14"/>
  <c r="C3126" i="14"/>
  <c r="C3125" i="14"/>
  <c r="C3124" i="14"/>
  <c r="C3123" i="14"/>
  <c r="C3122" i="14"/>
  <c r="C3121" i="14"/>
  <c r="C3120" i="14"/>
  <c r="C3119" i="14"/>
  <c r="C3118" i="14"/>
  <c r="C3117" i="14"/>
  <c r="C3116" i="14"/>
  <c r="C3115" i="14"/>
  <c r="C3114" i="14"/>
  <c r="C3113" i="14"/>
  <c r="C3112" i="14"/>
  <c r="C3111" i="14"/>
  <c r="C3110" i="14"/>
  <c r="C3109" i="14"/>
  <c r="C3108" i="14"/>
  <c r="C3107" i="14"/>
  <c r="C3106" i="14"/>
  <c r="C3105" i="14"/>
  <c r="C3104" i="14"/>
  <c r="C3103" i="14"/>
  <c r="C3102" i="14"/>
  <c r="C3101" i="14"/>
  <c r="C3100" i="14"/>
  <c r="C3099" i="14"/>
  <c r="C3098" i="14"/>
  <c r="C3097" i="14"/>
  <c r="C3096" i="14"/>
  <c r="C3095" i="14"/>
  <c r="C3094" i="14"/>
  <c r="C3093" i="14"/>
  <c r="C3092" i="14"/>
  <c r="C3091" i="14"/>
  <c r="C3090" i="14"/>
  <c r="C3089" i="14"/>
  <c r="C3088" i="14"/>
  <c r="C3087" i="14"/>
  <c r="C3086" i="14"/>
  <c r="C3085" i="14"/>
  <c r="C3084" i="14"/>
  <c r="C3083" i="14"/>
  <c r="C3082" i="14"/>
  <c r="C3081" i="14"/>
  <c r="C3080" i="14"/>
  <c r="C3079" i="14"/>
  <c r="C3078" i="14"/>
  <c r="C3077" i="14"/>
  <c r="C3076" i="14"/>
  <c r="C3075" i="14"/>
  <c r="C3074" i="14"/>
  <c r="C3073" i="14"/>
  <c r="C3072" i="14"/>
  <c r="C3071" i="14"/>
  <c r="C3070" i="14"/>
  <c r="C3069" i="14"/>
  <c r="C3068" i="14"/>
  <c r="C3067" i="14"/>
  <c r="C3066" i="14"/>
  <c r="C3065" i="14"/>
  <c r="C3064" i="14"/>
  <c r="C3063" i="14"/>
  <c r="C3062" i="14"/>
  <c r="C3061" i="14"/>
  <c r="C3060" i="14"/>
  <c r="C3059" i="14"/>
  <c r="C3058" i="14"/>
  <c r="C3057" i="14"/>
  <c r="C3056" i="14"/>
  <c r="C3055" i="14"/>
  <c r="C3054" i="14"/>
  <c r="C3053" i="14"/>
  <c r="C3052" i="14"/>
  <c r="C3051" i="14"/>
  <c r="C3050" i="14"/>
  <c r="C3049" i="14"/>
  <c r="C3048" i="14"/>
  <c r="C3047" i="14"/>
  <c r="C3046" i="14"/>
  <c r="C3045" i="14"/>
  <c r="C3044" i="14"/>
  <c r="C3043" i="14"/>
  <c r="C3042" i="14"/>
  <c r="C3041" i="14"/>
  <c r="C3040" i="14"/>
  <c r="C3039" i="14"/>
  <c r="C3038" i="14"/>
  <c r="C3037" i="14"/>
  <c r="C3036" i="14"/>
  <c r="C3035" i="14"/>
  <c r="C3034" i="14"/>
  <c r="C3033" i="14"/>
  <c r="C3032" i="14"/>
  <c r="C3031" i="14"/>
  <c r="C3030" i="14"/>
  <c r="C3029" i="14"/>
  <c r="C3028" i="14"/>
  <c r="C3027" i="14"/>
  <c r="C3026" i="14"/>
  <c r="C3025" i="14"/>
  <c r="C3024" i="14"/>
  <c r="C3023" i="14"/>
  <c r="C3022" i="14"/>
  <c r="C3021" i="14"/>
  <c r="C3020" i="14"/>
  <c r="C3019" i="14"/>
  <c r="C3018" i="14"/>
  <c r="C3017" i="14"/>
  <c r="C3016" i="14"/>
  <c r="C3015" i="14"/>
  <c r="C3014" i="14"/>
  <c r="C3013" i="14"/>
  <c r="C3012" i="14"/>
  <c r="C3011" i="14"/>
  <c r="C3010" i="14"/>
  <c r="C3009" i="14"/>
  <c r="C3008" i="14"/>
  <c r="C3007" i="14"/>
  <c r="C3006" i="14"/>
  <c r="C3005" i="14"/>
  <c r="C3004" i="14"/>
  <c r="C3003" i="14"/>
  <c r="C3002" i="14"/>
  <c r="C3001" i="14"/>
  <c r="C3000" i="14"/>
  <c r="C2999" i="14"/>
  <c r="C2998" i="14"/>
  <c r="C2997" i="14"/>
  <c r="C2996" i="14"/>
  <c r="C2995" i="14"/>
  <c r="C2994" i="14"/>
  <c r="C2993" i="14"/>
  <c r="C2992" i="14"/>
  <c r="C2991" i="14"/>
  <c r="C2990" i="14"/>
  <c r="C2989" i="14"/>
  <c r="C2988" i="14"/>
  <c r="C2987" i="14"/>
  <c r="C2986" i="14"/>
  <c r="C2985" i="14"/>
  <c r="C2984" i="14"/>
  <c r="C2983" i="14"/>
  <c r="C2982" i="14"/>
  <c r="C2981" i="14"/>
  <c r="C2980" i="14"/>
  <c r="C2979" i="14"/>
  <c r="C2978" i="14"/>
  <c r="C2977" i="14"/>
  <c r="C2976" i="14"/>
  <c r="C2975" i="14"/>
  <c r="C2974" i="14"/>
  <c r="C2973" i="14"/>
  <c r="C2972" i="14"/>
  <c r="C2971" i="14"/>
  <c r="C2970" i="14"/>
  <c r="C2969" i="14"/>
  <c r="C2968" i="14"/>
  <c r="C2967" i="14"/>
  <c r="C2966" i="14"/>
  <c r="C2965" i="14"/>
  <c r="C2964" i="14"/>
  <c r="C2963" i="14"/>
  <c r="C2962" i="14"/>
  <c r="C2961" i="14"/>
  <c r="C2960" i="14"/>
  <c r="C2959" i="14"/>
  <c r="C2958" i="14"/>
  <c r="C2957" i="14"/>
  <c r="C2956" i="14"/>
  <c r="C2955" i="14"/>
  <c r="C2954" i="14"/>
  <c r="C2953" i="14"/>
  <c r="C2952" i="14"/>
  <c r="C2951" i="14"/>
  <c r="C2950" i="14"/>
  <c r="C2949" i="14"/>
  <c r="C2948" i="14"/>
  <c r="C2947" i="14"/>
  <c r="C2946" i="14"/>
  <c r="C2945" i="14"/>
  <c r="C2944" i="14"/>
  <c r="C2943" i="14"/>
  <c r="C2942" i="14"/>
  <c r="C2941" i="14"/>
  <c r="C2940" i="14"/>
  <c r="C2939" i="14"/>
  <c r="C2938" i="14"/>
  <c r="C2937" i="14"/>
  <c r="C2936" i="14"/>
  <c r="C2935" i="14"/>
  <c r="C2934" i="14"/>
  <c r="C2933" i="14"/>
  <c r="C2932" i="14"/>
  <c r="C2931" i="14"/>
  <c r="C2930" i="14"/>
  <c r="C2929" i="14"/>
  <c r="C2928" i="14"/>
  <c r="C2927" i="14"/>
  <c r="C2926" i="14"/>
  <c r="C2925" i="14"/>
  <c r="C2924" i="14"/>
  <c r="C2923" i="14"/>
  <c r="C2922" i="14"/>
  <c r="C2921" i="14"/>
  <c r="C2920" i="14"/>
  <c r="C2919" i="14"/>
  <c r="C2918" i="14"/>
  <c r="C2917" i="14"/>
  <c r="C2916" i="14"/>
  <c r="C2915" i="14"/>
  <c r="C2914" i="14"/>
  <c r="C2913" i="14"/>
  <c r="C2912" i="14"/>
  <c r="C2911" i="14"/>
  <c r="C2910" i="14"/>
  <c r="C2909" i="14"/>
  <c r="C2908" i="14"/>
  <c r="C2907" i="14"/>
  <c r="C2906" i="14"/>
  <c r="C2905" i="14"/>
  <c r="C2904" i="14"/>
  <c r="C2903" i="14"/>
  <c r="C2902" i="14"/>
  <c r="C2901" i="14"/>
  <c r="C2900" i="14"/>
  <c r="C2899" i="14"/>
  <c r="C2898" i="14"/>
  <c r="C2897" i="14"/>
  <c r="C2896" i="14"/>
  <c r="C2895" i="14"/>
  <c r="C2894" i="14"/>
  <c r="C2893" i="14"/>
  <c r="C2892" i="14"/>
  <c r="C2891" i="14"/>
  <c r="C2890" i="14"/>
  <c r="C2889" i="14"/>
  <c r="C2888" i="14"/>
  <c r="C2887" i="14"/>
  <c r="C2886" i="14"/>
  <c r="C2885" i="14"/>
  <c r="C2884" i="14"/>
  <c r="C2883" i="14"/>
  <c r="C2882" i="14"/>
  <c r="C2881" i="14"/>
  <c r="C2880" i="14"/>
  <c r="C2879" i="14"/>
  <c r="C2878" i="14"/>
  <c r="C2877" i="14"/>
  <c r="C2876" i="14"/>
  <c r="C2875" i="14"/>
  <c r="C2874" i="14"/>
  <c r="C2873" i="14"/>
  <c r="C2872" i="14"/>
  <c r="C2871" i="14"/>
  <c r="C2870" i="14"/>
  <c r="C2869" i="14"/>
  <c r="C2868" i="14"/>
  <c r="C2867" i="14"/>
  <c r="C2866" i="14"/>
  <c r="C2865" i="14"/>
  <c r="C2864" i="14"/>
  <c r="C2863" i="14"/>
  <c r="C2862" i="14"/>
  <c r="C2861" i="14"/>
  <c r="C2860" i="14"/>
  <c r="C2859" i="14"/>
  <c r="C2858" i="14"/>
  <c r="C2857" i="14"/>
  <c r="C2856" i="14"/>
  <c r="C2855" i="14"/>
  <c r="C2854" i="14"/>
  <c r="C2853" i="14"/>
  <c r="C2852" i="14"/>
  <c r="C2851" i="14"/>
  <c r="C2850" i="14"/>
  <c r="C2849" i="14"/>
  <c r="C2848" i="14"/>
  <c r="C2847" i="14"/>
  <c r="C2846" i="14"/>
  <c r="C2845" i="14"/>
  <c r="C2844" i="14"/>
  <c r="C2843" i="14"/>
  <c r="C2842" i="14"/>
  <c r="C2841" i="14"/>
  <c r="C2840" i="14"/>
  <c r="C2839" i="14"/>
  <c r="C2838" i="14"/>
  <c r="C2837" i="14"/>
  <c r="C2836" i="14"/>
  <c r="C2835" i="14"/>
  <c r="C2834" i="14"/>
  <c r="C2833" i="14"/>
  <c r="C2832" i="14"/>
  <c r="C2831" i="14"/>
  <c r="C2830" i="14"/>
  <c r="C2829" i="14"/>
  <c r="C2828" i="14"/>
  <c r="C2827" i="14"/>
  <c r="C2826" i="14"/>
  <c r="C2825" i="14"/>
  <c r="C2824" i="14"/>
  <c r="C2823" i="14"/>
  <c r="C2822" i="14"/>
  <c r="C2821" i="14"/>
  <c r="C2820" i="14"/>
  <c r="C2819" i="14"/>
  <c r="C2818" i="14"/>
  <c r="C2817" i="14"/>
  <c r="C2816" i="14"/>
  <c r="C2815" i="14"/>
  <c r="C2814" i="14"/>
  <c r="C2813" i="14"/>
  <c r="C2812" i="14"/>
  <c r="C2811" i="14"/>
  <c r="C2810" i="14"/>
  <c r="C2809" i="14"/>
  <c r="C2808" i="14"/>
  <c r="C2807" i="14"/>
  <c r="C2806" i="14"/>
  <c r="C2805" i="14"/>
  <c r="C2804" i="14"/>
  <c r="C2803" i="14"/>
  <c r="C2802" i="14"/>
  <c r="C2801" i="14"/>
  <c r="C2800" i="14"/>
  <c r="C2799" i="14"/>
  <c r="C2798" i="14"/>
  <c r="C2797" i="14"/>
  <c r="C2796" i="14"/>
  <c r="C2795" i="14"/>
  <c r="C2794" i="14"/>
  <c r="C2793" i="14"/>
  <c r="C2792" i="14"/>
  <c r="C2791" i="14"/>
  <c r="C2790" i="14"/>
  <c r="C2789" i="14"/>
  <c r="C2788" i="14"/>
  <c r="C2787" i="14"/>
  <c r="C2786" i="14"/>
  <c r="C2785" i="14"/>
  <c r="C2784" i="14"/>
  <c r="C2783" i="14"/>
  <c r="C2782" i="14"/>
  <c r="C2781" i="14"/>
  <c r="C2780" i="14"/>
  <c r="C2779" i="14"/>
  <c r="C2778" i="14"/>
  <c r="C2777" i="14"/>
  <c r="C2776" i="14"/>
  <c r="C2775" i="14"/>
  <c r="C2774" i="14"/>
  <c r="C2773" i="14"/>
  <c r="C2772" i="14"/>
  <c r="C2771" i="14"/>
  <c r="C2770" i="14"/>
  <c r="C2769" i="14"/>
  <c r="C2768" i="14"/>
  <c r="C2767" i="14"/>
  <c r="C2766" i="14"/>
  <c r="C2765" i="14"/>
  <c r="C2764" i="14"/>
  <c r="C2763" i="14"/>
  <c r="C2762" i="14"/>
  <c r="C2761" i="14"/>
  <c r="C2760" i="14"/>
  <c r="C2759" i="14"/>
  <c r="C2758" i="14"/>
  <c r="C2757" i="14"/>
  <c r="C2756" i="14"/>
  <c r="C2755" i="14"/>
  <c r="C2754" i="14"/>
  <c r="C2753" i="14"/>
  <c r="C2752" i="14"/>
  <c r="C2751" i="14"/>
  <c r="C2750" i="14"/>
  <c r="C2749" i="14"/>
  <c r="C2748" i="14"/>
  <c r="C2747" i="14"/>
  <c r="C2746" i="14"/>
  <c r="C2745" i="14"/>
  <c r="C2744" i="14"/>
  <c r="C2743" i="14"/>
  <c r="C2742" i="14"/>
  <c r="C2741" i="14"/>
  <c r="C2740" i="14"/>
  <c r="C2739" i="14"/>
  <c r="C2738" i="14"/>
  <c r="C2737" i="14"/>
  <c r="C2736" i="14"/>
  <c r="C2735" i="14"/>
  <c r="C2734" i="14"/>
  <c r="C2733" i="14"/>
  <c r="C2732" i="14"/>
  <c r="C2731" i="14"/>
  <c r="C2730" i="14"/>
  <c r="C2729" i="14"/>
  <c r="C2728" i="14"/>
  <c r="C2727" i="14"/>
  <c r="C2726" i="14"/>
  <c r="C2725" i="14"/>
  <c r="C2724" i="14"/>
  <c r="C2723" i="14"/>
  <c r="C2722" i="14"/>
  <c r="C2721" i="14"/>
  <c r="C2720" i="14"/>
  <c r="C2719" i="14"/>
  <c r="C2718" i="14"/>
  <c r="C2717" i="14"/>
  <c r="C2716" i="14"/>
  <c r="C2715" i="14"/>
  <c r="C2714" i="14"/>
  <c r="C2713" i="14"/>
  <c r="C2712" i="14"/>
  <c r="C2711" i="14"/>
  <c r="C2710" i="14"/>
  <c r="C2709" i="14"/>
  <c r="C2708" i="14"/>
  <c r="C2707" i="14"/>
  <c r="C2706" i="14"/>
  <c r="C2705" i="14"/>
  <c r="C2704" i="14"/>
  <c r="C2703" i="14"/>
  <c r="C2702" i="14"/>
  <c r="C2701" i="14"/>
  <c r="C2700" i="14"/>
  <c r="C2699" i="14"/>
  <c r="C2698" i="14"/>
  <c r="C2697" i="14"/>
  <c r="C2696" i="14"/>
  <c r="C2695" i="14"/>
  <c r="C2694" i="14"/>
  <c r="C2693" i="14"/>
  <c r="C2692" i="14"/>
  <c r="C2691" i="14"/>
  <c r="C2690" i="14"/>
  <c r="C2689" i="14"/>
  <c r="C2688" i="14"/>
  <c r="C2687" i="14"/>
  <c r="C2686" i="14"/>
  <c r="C2685" i="14"/>
  <c r="C2684" i="14"/>
  <c r="C2683" i="14"/>
  <c r="C2682" i="14"/>
  <c r="C2681" i="14"/>
  <c r="C2680" i="14"/>
  <c r="C2679" i="14"/>
  <c r="C2678" i="14"/>
  <c r="C2677" i="14"/>
  <c r="C2676" i="14"/>
  <c r="C2675" i="14"/>
  <c r="C2674" i="14"/>
  <c r="C2673" i="14"/>
  <c r="C2672" i="14"/>
  <c r="C2671" i="14"/>
  <c r="C2670" i="14"/>
  <c r="C2669" i="14"/>
  <c r="C2668" i="14"/>
  <c r="C2667" i="14"/>
  <c r="C2666" i="14"/>
  <c r="C2665" i="14"/>
  <c r="C2664" i="14"/>
  <c r="C2663" i="14"/>
  <c r="C2662" i="14"/>
  <c r="C2661" i="14"/>
  <c r="C2660" i="14"/>
  <c r="C2659" i="14"/>
  <c r="C2658" i="14"/>
  <c r="C2657" i="14"/>
  <c r="C2656" i="14"/>
  <c r="C2655" i="14"/>
  <c r="C2654" i="14"/>
  <c r="C2653" i="14"/>
  <c r="C2652" i="14"/>
  <c r="C2651" i="14"/>
  <c r="C2650" i="14"/>
  <c r="C2649" i="14"/>
  <c r="C2648" i="14"/>
  <c r="C2647" i="14"/>
  <c r="C2646" i="14"/>
  <c r="C2645" i="14"/>
  <c r="C2644" i="14"/>
  <c r="C2643" i="14"/>
  <c r="C2642" i="14"/>
  <c r="C2641" i="14"/>
  <c r="C2640" i="14"/>
  <c r="C2639" i="14"/>
  <c r="C2638" i="14"/>
  <c r="C2637" i="14"/>
  <c r="C2636" i="14"/>
  <c r="C2635" i="14"/>
  <c r="C2634" i="14"/>
  <c r="C2633" i="14"/>
  <c r="C2632" i="14"/>
  <c r="C2631" i="14"/>
  <c r="C2630" i="14"/>
  <c r="C2629" i="14"/>
  <c r="C2628" i="14"/>
  <c r="C2627" i="14"/>
  <c r="C2626" i="14"/>
  <c r="C2625" i="14"/>
  <c r="C2624" i="14"/>
  <c r="C2623" i="14"/>
  <c r="C2622" i="14"/>
  <c r="C2621" i="14"/>
  <c r="C2620" i="14"/>
  <c r="C2619" i="14"/>
  <c r="C2618" i="14"/>
  <c r="C2617" i="14"/>
  <c r="C2616" i="14"/>
  <c r="C2615" i="14"/>
  <c r="C2614" i="14"/>
  <c r="C2613" i="14"/>
  <c r="C2612" i="14"/>
  <c r="C2611" i="14"/>
  <c r="C2610" i="14"/>
  <c r="C2609" i="14"/>
  <c r="C2608" i="14"/>
  <c r="C2607" i="14"/>
  <c r="C2606" i="14"/>
  <c r="C2605" i="14"/>
  <c r="C2604" i="14"/>
  <c r="C2603" i="14"/>
  <c r="C2602" i="14"/>
  <c r="C2601" i="14"/>
  <c r="C2600" i="14"/>
  <c r="C2599" i="14"/>
  <c r="C2598" i="14"/>
  <c r="C2597" i="14"/>
  <c r="C2596" i="14"/>
  <c r="C2595" i="14"/>
  <c r="C2594" i="14"/>
  <c r="C2593" i="14"/>
  <c r="C2592" i="14"/>
  <c r="C2591" i="14"/>
  <c r="C2590" i="14"/>
  <c r="C2589" i="14"/>
  <c r="C2588" i="14"/>
  <c r="C2587" i="14"/>
  <c r="C2586" i="14"/>
  <c r="C2585" i="14"/>
  <c r="C2584" i="14"/>
  <c r="C2583" i="14"/>
  <c r="C2582" i="14"/>
  <c r="C2581" i="14"/>
  <c r="C2580" i="14"/>
  <c r="C2579" i="14"/>
  <c r="C2578" i="14"/>
  <c r="C2577" i="14"/>
  <c r="C2576" i="14"/>
  <c r="C2575" i="14"/>
  <c r="C2574" i="14"/>
  <c r="C2573" i="14"/>
  <c r="C2572" i="14"/>
  <c r="C2571" i="14"/>
  <c r="C2570" i="14"/>
  <c r="C2569" i="14"/>
  <c r="C2568" i="14"/>
  <c r="C2567" i="14"/>
  <c r="C2566" i="14"/>
  <c r="C2565" i="14"/>
  <c r="C2564" i="14"/>
  <c r="C2563" i="14"/>
  <c r="C2562" i="14"/>
  <c r="C2561" i="14"/>
  <c r="C2560" i="14"/>
  <c r="C2559" i="14"/>
  <c r="C2558" i="14"/>
  <c r="C2557" i="14"/>
  <c r="C2556" i="14"/>
  <c r="C2555" i="14"/>
  <c r="C2554" i="14"/>
  <c r="C2553" i="14"/>
  <c r="C2552" i="14"/>
  <c r="C2551" i="14"/>
  <c r="C2550" i="14"/>
  <c r="C2549" i="14"/>
  <c r="C2548" i="14"/>
  <c r="C2547" i="14"/>
  <c r="C2546" i="14"/>
  <c r="C2545" i="14"/>
  <c r="C2544" i="14"/>
  <c r="C2543" i="14"/>
  <c r="C2542" i="14"/>
  <c r="C2541" i="14"/>
  <c r="C2540" i="14"/>
  <c r="C2539" i="14"/>
  <c r="C2538" i="14"/>
  <c r="C2537" i="14"/>
  <c r="C2536" i="14"/>
  <c r="C2535" i="14"/>
  <c r="C2534" i="14"/>
  <c r="C2533" i="14"/>
  <c r="C2532" i="14"/>
  <c r="C2531" i="14"/>
  <c r="C2530" i="14"/>
  <c r="C2529" i="14"/>
  <c r="C2528" i="14"/>
  <c r="C2527" i="14"/>
  <c r="C2526" i="14"/>
  <c r="C2525" i="14"/>
  <c r="C2524" i="14"/>
  <c r="C2523" i="14"/>
  <c r="C2522" i="14"/>
  <c r="C2521" i="14"/>
  <c r="C2520" i="14"/>
  <c r="C2519" i="14"/>
  <c r="C2518" i="14"/>
  <c r="C2517" i="14"/>
  <c r="C2516" i="14"/>
  <c r="C2515" i="14"/>
  <c r="C2514" i="14"/>
  <c r="C2513" i="14"/>
  <c r="C2512" i="14"/>
  <c r="C2511" i="14"/>
  <c r="C2510" i="14"/>
  <c r="C2509" i="14"/>
  <c r="C2508" i="14"/>
  <c r="C2507" i="14"/>
  <c r="C2506" i="14"/>
  <c r="C2505" i="14"/>
  <c r="C2504" i="14"/>
  <c r="C2503" i="14"/>
  <c r="C2502" i="14"/>
  <c r="C2501" i="14"/>
  <c r="C2500" i="14"/>
  <c r="C2499" i="14"/>
  <c r="C2498" i="14"/>
  <c r="C2497" i="14"/>
  <c r="C2496" i="14"/>
  <c r="C2495" i="14"/>
  <c r="C2494" i="14"/>
  <c r="C2493" i="14"/>
  <c r="C2492" i="14"/>
  <c r="C2491" i="14"/>
  <c r="C2490" i="14"/>
  <c r="C2489" i="14"/>
  <c r="C2488" i="14"/>
  <c r="C2487" i="14"/>
  <c r="C2486" i="14"/>
  <c r="C2485" i="14"/>
  <c r="C2484" i="14"/>
  <c r="C2483" i="14"/>
  <c r="C2482" i="14"/>
  <c r="C2481" i="14"/>
  <c r="C2480" i="14"/>
  <c r="C2479" i="14"/>
  <c r="C2478" i="14"/>
  <c r="C2477" i="14"/>
  <c r="C2476" i="14"/>
  <c r="C2475" i="14"/>
  <c r="C2474" i="14"/>
  <c r="C2473" i="14"/>
  <c r="C2472" i="14"/>
  <c r="C2471" i="14"/>
  <c r="C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C2428" i="14"/>
  <c r="C2427" i="14"/>
  <c r="C2426" i="14"/>
  <c r="C2425" i="14"/>
  <c r="C2424" i="14"/>
  <c r="C2423" i="14"/>
  <c r="C2422" i="14"/>
  <c r="C2421" i="14"/>
  <c r="C2420" i="14"/>
  <c r="C2419" i="14"/>
  <c r="C2418" i="14"/>
  <c r="C2417" i="14"/>
  <c r="C2416" i="14"/>
  <c r="C2415" i="14"/>
  <c r="C2414" i="14"/>
  <c r="C2413" i="14"/>
  <c r="C2412" i="14"/>
  <c r="C2411" i="14"/>
  <c r="C2410" i="14"/>
  <c r="C2409" i="14"/>
  <c r="C2408" i="14"/>
  <c r="C2407" i="14"/>
  <c r="C2406" i="14"/>
  <c r="C2405" i="14"/>
  <c r="C2404" i="14"/>
  <c r="C2403" i="14"/>
  <c r="C2402" i="14"/>
  <c r="C2401" i="14"/>
  <c r="C2400" i="14"/>
  <c r="C2399" i="14"/>
  <c r="C2398" i="14"/>
  <c r="C2397" i="14"/>
  <c r="C2396" i="14"/>
  <c r="C2395" i="14"/>
  <c r="C2394" i="14"/>
  <c r="C2393" i="14"/>
  <c r="C2392" i="14"/>
  <c r="C2391" i="14"/>
  <c r="C2390" i="14"/>
  <c r="C2389" i="14"/>
  <c r="C2388" i="14"/>
  <c r="C2387" i="14"/>
  <c r="C2386" i="14"/>
  <c r="C2385" i="14"/>
  <c r="C2384" i="14"/>
  <c r="C2383" i="14"/>
  <c r="C2382" i="14"/>
  <c r="C2381" i="14"/>
  <c r="C2380" i="14"/>
  <c r="C2379" i="14"/>
  <c r="C2378" i="14"/>
  <c r="C2377" i="14"/>
  <c r="C2376" i="14"/>
  <c r="C2375" i="14"/>
  <c r="C2374" i="14"/>
  <c r="C2373" i="14"/>
  <c r="C2372" i="14"/>
  <c r="C2371" i="14"/>
  <c r="C2370" i="14"/>
  <c r="C2369" i="14"/>
  <c r="C2368" i="14"/>
  <c r="C2367" i="14"/>
  <c r="C2366" i="14"/>
  <c r="C2365" i="14"/>
  <c r="C2364" i="14"/>
  <c r="C2363" i="14"/>
  <c r="C2362" i="14"/>
  <c r="C2361" i="14"/>
  <c r="C2360" i="14"/>
  <c r="C2359" i="14"/>
  <c r="C2358" i="14"/>
  <c r="C2357" i="14"/>
  <c r="C2356" i="14"/>
  <c r="C2355" i="14"/>
  <c r="C2354" i="14"/>
  <c r="C2353" i="14"/>
  <c r="C2352" i="14"/>
  <c r="C2351" i="14"/>
  <c r="C2350" i="14"/>
  <c r="C2349" i="14"/>
  <c r="C2348" i="14"/>
  <c r="C2347" i="14"/>
  <c r="C2346" i="14"/>
  <c r="C2345" i="14"/>
  <c r="C2344" i="14"/>
  <c r="C2343" i="14"/>
  <c r="C2342" i="14"/>
  <c r="C2341" i="14"/>
  <c r="C2340" i="14"/>
  <c r="C2339" i="14"/>
  <c r="C2338" i="14"/>
  <c r="C2337" i="14"/>
  <c r="C2336" i="14"/>
  <c r="C2335" i="14"/>
  <c r="C2334" i="14"/>
  <c r="C2333" i="14"/>
  <c r="C2332" i="14"/>
  <c r="C2331" i="14"/>
  <c r="C2330" i="14"/>
  <c r="C2329" i="14"/>
  <c r="C2328" i="14"/>
  <c r="C2327" i="14"/>
  <c r="C2326" i="14"/>
  <c r="C2325" i="14"/>
  <c r="C2324" i="14"/>
  <c r="C2323" i="14"/>
  <c r="C2322" i="14"/>
  <c r="C2321" i="14"/>
  <c r="C2320" i="14"/>
  <c r="C2319" i="14"/>
  <c r="C2318" i="14"/>
  <c r="C2317" i="14"/>
  <c r="C2316" i="14"/>
  <c r="C2315" i="14"/>
  <c r="C2314" i="14"/>
  <c r="C2313" i="14"/>
  <c r="C2312" i="14"/>
  <c r="C2311" i="14"/>
  <c r="C2310" i="14"/>
  <c r="C2309" i="14"/>
  <c r="C2308" i="14"/>
  <c r="C2307" i="14"/>
  <c r="C2306" i="14"/>
  <c r="C2305" i="14"/>
  <c r="C2304" i="14"/>
  <c r="C2303" i="14"/>
  <c r="C2302" i="14"/>
  <c r="C2301" i="14"/>
  <c r="C2300" i="14"/>
  <c r="C2299" i="14"/>
  <c r="C2298" i="14"/>
  <c r="C2297" i="14"/>
  <c r="C2296" i="14"/>
  <c r="C2295" i="14"/>
  <c r="C2294" i="14"/>
  <c r="C2293" i="14"/>
  <c r="C2292" i="14"/>
  <c r="C2291" i="14"/>
  <c r="C2290" i="14"/>
  <c r="C2289" i="14"/>
  <c r="C2288" i="14"/>
  <c r="C2287" i="14"/>
  <c r="C2286" i="14"/>
  <c r="C2285" i="14"/>
  <c r="C2284" i="14"/>
  <c r="C2283" i="14"/>
  <c r="C2282" i="14"/>
  <c r="C2281" i="14"/>
  <c r="C2280" i="14"/>
  <c r="C2279" i="14"/>
  <c r="C2278" i="14"/>
  <c r="C2277" i="14"/>
  <c r="C2276" i="14"/>
  <c r="C2275" i="14"/>
  <c r="C2274" i="14"/>
  <c r="C2273" i="14"/>
  <c r="C2272" i="14"/>
  <c r="C2271" i="14"/>
  <c r="C2270" i="14"/>
  <c r="C2269" i="14"/>
  <c r="C2268" i="14"/>
  <c r="C2267" i="14"/>
  <c r="C2266" i="14"/>
  <c r="C2265" i="14"/>
  <c r="C2264" i="14"/>
  <c r="C2263" i="14"/>
  <c r="C2262" i="14"/>
  <c r="C2261" i="14"/>
  <c r="C2260" i="14"/>
  <c r="C2259" i="14"/>
  <c r="C2258" i="14"/>
  <c r="C2257" i="14"/>
  <c r="C2256" i="14"/>
  <c r="C2255" i="14"/>
  <c r="C2254" i="14"/>
  <c r="C2253" i="14"/>
  <c r="C2252" i="14"/>
  <c r="C2251" i="14"/>
  <c r="C2250" i="14"/>
  <c r="C2249" i="14"/>
  <c r="C2248" i="14"/>
  <c r="C2247" i="14"/>
  <c r="C2246" i="14"/>
  <c r="C2245" i="14"/>
  <c r="C2244" i="14"/>
  <c r="C2243" i="14"/>
  <c r="C2242" i="14"/>
  <c r="C2241" i="14"/>
  <c r="C2240" i="14"/>
  <c r="C2239" i="14"/>
  <c r="C2238" i="14"/>
  <c r="C2237" i="14"/>
  <c r="C2236" i="14"/>
  <c r="C2235" i="14"/>
  <c r="C2234" i="14"/>
  <c r="C2233" i="14"/>
  <c r="C2232" i="14"/>
  <c r="C2231" i="14"/>
  <c r="C2230" i="14"/>
  <c r="C2229" i="14"/>
  <c r="C2228" i="14"/>
  <c r="C2227" i="14"/>
  <c r="C2226" i="14"/>
  <c r="C2225" i="14"/>
  <c r="C2224" i="14"/>
  <c r="C2223" i="14"/>
  <c r="C2222" i="14"/>
  <c r="C2221" i="14"/>
  <c r="C2220" i="14"/>
  <c r="C2219" i="14"/>
  <c r="C2218" i="14"/>
  <c r="C2217" i="14"/>
  <c r="C2216" i="14"/>
  <c r="C2215" i="14"/>
  <c r="C2214" i="14"/>
  <c r="C2213" i="14"/>
  <c r="C2212" i="14"/>
  <c r="C2211" i="14"/>
  <c r="C2210" i="14"/>
  <c r="C2209" i="14"/>
  <c r="C2208" i="14"/>
  <c r="C2207" i="14"/>
  <c r="C2206" i="14"/>
  <c r="C2205" i="14"/>
  <c r="C2204" i="14"/>
  <c r="C2203" i="14"/>
  <c r="C2202" i="14"/>
  <c r="C2201" i="14"/>
  <c r="C2200" i="14"/>
  <c r="C2199" i="14"/>
  <c r="C2198" i="14"/>
  <c r="C2197" i="14"/>
  <c r="C2196" i="14"/>
  <c r="C2195" i="14"/>
  <c r="C2194" i="14"/>
  <c r="C2193" i="14"/>
  <c r="C2192" i="14"/>
  <c r="C2191" i="14"/>
  <c r="C2190" i="14"/>
  <c r="C2189" i="14"/>
  <c r="C2188" i="14"/>
  <c r="C2187" i="14"/>
  <c r="C2186" i="14"/>
  <c r="C2185" i="14"/>
  <c r="C2184" i="14"/>
  <c r="C2183" i="14"/>
  <c r="C2182" i="14"/>
  <c r="C2181" i="14"/>
  <c r="C2180" i="14"/>
  <c r="C2179" i="14"/>
  <c r="C2178" i="14"/>
  <c r="C2177" i="14"/>
  <c r="C2176" i="14"/>
  <c r="C2175" i="14"/>
  <c r="C2174" i="14"/>
  <c r="C2173" i="14"/>
  <c r="C2172" i="14"/>
  <c r="C2171" i="14"/>
  <c r="C2170" i="14"/>
  <c r="C2169" i="14"/>
  <c r="C2168" i="14"/>
  <c r="C2167" i="14"/>
  <c r="C2166" i="14"/>
  <c r="C2165" i="14"/>
  <c r="C2164" i="14"/>
  <c r="C2163" i="14"/>
  <c r="C2162" i="14"/>
  <c r="C2161" i="14"/>
  <c r="C2160" i="14"/>
  <c r="C2159" i="14"/>
  <c r="C2158" i="14"/>
  <c r="C2157" i="14"/>
  <c r="C2156" i="14"/>
  <c r="C2155" i="14"/>
  <c r="C2154" i="14"/>
  <c r="C2153" i="14"/>
  <c r="C2152" i="14"/>
  <c r="C2151" i="14"/>
  <c r="C2150" i="14"/>
  <c r="C2149" i="14"/>
  <c r="C2148" i="14"/>
  <c r="C2147" i="14"/>
  <c r="C2146" i="14"/>
  <c r="C2145" i="14"/>
  <c r="C2144" i="14"/>
  <c r="C2143" i="14"/>
  <c r="C2142" i="14"/>
  <c r="C2141" i="14"/>
  <c r="C2140" i="14"/>
  <c r="C2139" i="14"/>
  <c r="C2138" i="14"/>
  <c r="C2137" i="14"/>
  <c r="C2136" i="14"/>
  <c r="C2135" i="14"/>
  <c r="C2134" i="14"/>
  <c r="C2133" i="14"/>
  <c r="C2132" i="14"/>
  <c r="C2131" i="14"/>
  <c r="C2130" i="14"/>
  <c r="C2129" i="14"/>
  <c r="C2128" i="14"/>
  <c r="C2127" i="14"/>
  <c r="C2126" i="14"/>
  <c r="C2125" i="14"/>
  <c r="C2124" i="14"/>
  <c r="C2123" i="14"/>
  <c r="C2122" i="14"/>
  <c r="C2121" i="14"/>
  <c r="C2120" i="14"/>
  <c r="C2119" i="14"/>
  <c r="C2118" i="14"/>
  <c r="C2117" i="14"/>
  <c r="C2116" i="14"/>
  <c r="C2115" i="14"/>
  <c r="C2114" i="14"/>
  <c r="C2113" i="14"/>
  <c r="C2112" i="14"/>
  <c r="C2111" i="14"/>
  <c r="C2110" i="14"/>
  <c r="C2109" i="14"/>
  <c r="C2108" i="14"/>
  <c r="C2107" i="14"/>
  <c r="C2106" i="14"/>
  <c r="C2105" i="14"/>
  <c r="C2104" i="14"/>
  <c r="C2103" i="14"/>
  <c r="C2102" i="14"/>
  <c r="C2101" i="14"/>
  <c r="C2100" i="14"/>
  <c r="C2099" i="14"/>
  <c r="C2098" i="14"/>
  <c r="C2097" i="14"/>
  <c r="C2096" i="14"/>
  <c r="C2095" i="14"/>
  <c r="C2094" i="14"/>
  <c r="C2093" i="14"/>
  <c r="C2092" i="14"/>
  <c r="C2091" i="14"/>
  <c r="C2090" i="14"/>
  <c r="C2089" i="14"/>
  <c r="C2088" i="14"/>
  <c r="C2087" i="14"/>
  <c r="C2086" i="14"/>
  <c r="C2085" i="14"/>
  <c r="C2084" i="14"/>
  <c r="C2083" i="14"/>
  <c r="C2082" i="14"/>
  <c r="C2081" i="14"/>
  <c r="C2080" i="14"/>
  <c r="C2079" i="14"/>
  <c r="C2078" i="14"/>
  <c r="C2077" i="14"/>
  <c r="C2076" i="14"/>
  <c r="C2075" i="14"/>
  <c r="C2074" i="14"/>
  <c r="C2073" i="14"/>
  <c r="C2072" i="14"/>
  <c r="C2071" i="14"/>
  <c r="C2070" i="14"/>
  <c r="C2069" i="14"/>
  <c r="C2068" i="14"/>
  <c r="C2067" i="14"/>
  <c r="C2066" i="14"/>
  <c r="C2065" i="14"/>
  <c r="C2064" i="14"/>
  <c r="C2063" i="14"/>
  <c r="C2062" i="14"/>
  <c r="C2061" i="14"/>
  <c r="C2060" i="14"/>
  <c r="C2059" i="14"/>
  <c r="C2058" i="14"/>
  <c r="C2057" i="14"/>
  <c r="C2056" i="14"/>
  <c r="C2055" i="14"/>
  <c r="C2054" i="14"/>
  <c r="C2053" i="14"/>
  <c r="C2052" i="14"/>
  <c r="C2051" i="14"/>
  <c r="C2050" i="14"/>
  <c r="C2049" i="14"/>
  <c r="C2048" i="14"/>
  <c r="C2047" i="14"/>
  <c r="C2046" i="14"/>
  <c r="C2045" i="14"/>
  <c r="C2044" i="14"/>
  <c r="C2043" i="14"/>
  <c r="C2042" i="14"/>
  <c r="C2041" i="14"/>
  <c r="C2040" i="14"/>
  <c r="C2039" i="14"/>
  <c r="C2038" i="14"/>
  <c r="C2037" i="14"/>
  <c r="C2036" i="14"/>
  <c r="C2035" i="14"/>
  <c r="C2034" i="14"/>
  <c r="C2033" i="14"/>
  <c r="C2032" i="14"/>
  <c r="C2031" i="14"/>
  <c r="C2030" i="14"/>
  <c r="C2029" i="14"/>
  <c r="C2028" i="14"/>
  <c r="C2027" i="14"/>
  <c r="C2026" i="14"/>
  <c r="C2025" i="14"/>
  <c r="C2024" i="14"/>
  <c r="C2023" i="14"/>
  <c r="C2022" i="14"/>
  <c r="C2021" i="14"/>
  <c r="C2020" i="14"/>
  <c r="C2019" i="14"/>
  <c r="C2018" i="14"/>
  <c r="C2017" i="14"/>
  <c r="C2016" i="14"/>
  <c r="C2015" i="14"/>
  <c r="C2014" i="14"/>
  <c r="C2013" i="14"/>
  <c r="C2012" i="14"/>
  <c r="C2011" i="14"/>
  <c r="C2010" i="14"/>
  <c r="C2009" i="14"/>
  <c r="C2008" i="14"/>
  <c r="C2007" i="14"/>
  <c r="C2006" i="14"/>
  <c r="C2005" i="14"/>
  <c r="C2004" i="14"/>
  <c r="C2003" i="14"/>
  <c r="C2002" i="14"/>
  <c r="C2001" i="14"/>
  <c r="C2000" i="14"/>
  <c r="C1999" i="14"/>
  <c r="C1998" i="14"/>
  <c r="C1997" i="14"/>
  <c r="C1996" i="14"/>
  <c r="C1995" i="14"/>
  <c r="C1994" i="14"/>
  <c r="C1993" i="14"/>
  <c r="C1992" i="14"/>
  <c r="C1991" i="14"/>
  <c r="C1990" i="14"/>
  <c r="C1989" i="14"/>
  <c r="C1988" i="14"/>
  <c r="C1987" i="14"/>
  <c r="C1986" i="14"/>
  <c r="C1985" i="14"/>
  <c r="C1984" i="14"/>
  <c r="C1983" i="14"/>
  <c r="C1982" i="14"/>
  <c r="C1981" i="14"/>
  <c r="C1980" i="14"/>
  <c r="C1979" i="14"/>
  <c r="C1978" i="14"/>
  <c r="C1977" i="14"/>
  <c r="C1976" i="14"/>
  <c r="C1975" i="14"/>
  <c r="C1974" i="14"/>
  <c r="C1973" i="14"/>
  <c r="C1972" i="14"/>
  <c r="C1971" i="14"/>
  <c r="C1970" i="14"/>
  <c r="C1969" i="14"/>
  <c r="C1968" i="14"/>
  <c r="C1967" i="14"/>
  <c r="C1966" i="14"/>
  <c r="C1965" i="14"/>
  <c r="C1964" i="14"/>
  <c r="C1963" i="14"/>
  <c r="C1962" i="14"/>
  <c r="C1961" i="14"/>
  <c r="C1960" i="14"/>
  <c r="C1959" i="14"/>
  <c r="C1958" i="14"/>
  <c r="C1957" i="14"/>
  <c r="C1956" i="14"/>
  <c r="C1955" i="14"/>
  <c r="C1954" i="14"/>
  <c r="C1953" i="14"/>
  <c r="C1952" i="14"/>
  <c r="C1951" i="14"/>
  <c r="C1950" i="14"/>
  <c r="C1949" i="14"/>
  <c r="C1948" i="14"/>
  <c r="C1947" i="14"/>
  <c r="C1946" i="14"/>
  <c r="C1945" i="14"/>
  <c r="C1944" i="14"/>
  <c r="C1943" i="14"/>
  <c r="C1942" i="14"/>
  <c r="C1941" i="14"/>
  <c r="C1940" i="14"/>
  <c r="C1939" i="14"/>
  <c r="C1938" i="14"/>
  <c r="C1937" i="14"/>
  <c r="C1936" i="14"/>
  <c r="C1935" i="14"/>
  <c r="C1934" i="14"/>
  <c r="C1933" i="14"/>
  <c r="C1932" i="14"/>
  <c r="C1931" i="14"/>
  <c r="C1930" i="14"/>
  <c r="C1929" i="14"/>
  <c r="C1928" i="14"/>
  <c r="C1927" i="14"/>
  <c r="C1926" i="14"/>
  <c r="C1925" i="14"/>
  <c r="C1924" i="14"/>
  <c r="C1923" i="14"/>
  <c r="C1922" i="14"/>
  <c r="C1921" i="14"/>
  <c r="C1920" i="14"/>
  <c r="C1919" i="14"/>
  <c r="C1918" i="14"/>
  <c r="C1917" i="14"/>
  <c r="C1916" i="14"/>
  <c r="C1915" i="14"/>
  <c r="C1914" i="14"/>
  <c r="C1913" i="14"/>
  <c r="C1912" i="14"/>
  <c r="C1911" i="14"/>
  <c r="C1910" i="14"/>
  <c r="C1909" i="14"/>
  <c r="C1908" i="14"/>
  <c r="C1907" i="14"/>
  <c r="C1906" i="14"/>
  <c r="C1905" i="14"/>
  <c r="C1904" i="14"/>
  <c r="C1903" i="14"/>
  <c r="C1902" i="14"/>
  <c r="C1901" i="14"/>
  <c r="C1900" i="14"/>
  <c r="C1899" i="14"/>
  <c r="C1898" i="14"/>
  <c r="C1897" i="14"/>
  <c r="C1896" i="14"/>
  <c r="C1895" i="14"/>
  <c r="C1894" i="14"/>
  <c r="C1893" i="14"/>
  <c r="C1892" i="14"/>
  <c r="C1891" i="14"/>
  <c r="C1890" i="14"/>
  <c r="C1889" i="14"/>
  <c r="C1888" i="14"/>
  <c r="C1887" i="14"/>
  <c r="C1886" i="14"/>
  <c r="C1885" i="14"/>
  <c r="C1884" i="14"/>
  <c r="C1883" i="14"/>
  <c r="C1882" i="14"/>
  <c r="C1881" i="14"/>
  <c r="C1880" i="14"/>
  <c r="C1879" i="14"/>
  <c r="C1878" i="14"/>
  <c r="C1877" i="14"/>
  <c r="C1876" i="14"/>
  <c r="C1875" i="14"/>
  <c r="C1874" i="14"/>
  <c r="C1873" i="14"/>
  <c r="C1872" i="14"/>
  <c r="C1871" i="14"/>
  <c r="C1870" i="14"/>
  <c r="C1869" i="14"/>
  <c r="C1868" i="14"/>
  <c r="C1867" i="14"/>
  <c r="C1866" i="14"/>
  <c r="C1865" i="14"/>
  <c r="C1864" i="14"/>
  <c r="C1863" i="14"/>
  <c r="C1862" i="14"/>
  <c r="C1861" i="14"/>
  <c r="C1860" i="14"/>
  <c r="C1859" i="14"/>
  <c r="C1858" i="14"/>
  <c r="C1857" i="14"/>
  <c r="C1856" i="14"/>
  <c r="C1855" i="14"/>
  <c r="C1854" i="14"/>
  <c r="C1853" i="14"/>
  <c r="C1852" i="14"/>
  <c r="C1851" i="14"/>
  <c r="C1850" i="14"/>
  <c r="C1849" i="14"/>
  <c r="C1848" i="14"/>
  <c r="C1847" i="14"/>
  <c r="C1846" i="14"/>
  <c r="C1845" i="14"/>
  <c r="C1844" i="14"/>
  <c r="C1843" i="14"/>
  <c r="C1842" i="14"/>
  <c r="C1841" i="14"/>
  <c r="C1840" i="14"/>
  <c r="C1839" i="14"/>
  <c r="C1838" i="14"/>
  <c r="C1837" i="14"/>
  <c r="C1836" i="14"/>
  <c r="C1835" i="14"/>
  <c r="C1834" i="14"/>
  <c r="C1833" i="14"/>
  <c r="C1832" i="14"/>
  <c r="C1831" i="14"/>
  <c r="C1830" i="14"/>
  <c r="C1829" i="14"/>
  <c r="C1828" i="14"/>
  <c r="C1827" i="14"/>
  <c r="C1826" i="14"/>
  <c r="C1825" i="14"/>
  <c r="C1824" i="14"/>
  <c r="C1823" i="14"/>
  <c r="C1822" i="14"/>
  <c r="C1821" i="14"/>
  <c r="C1820" i="14"/>
  <c r="C1819" i="14"/>
  <c r="C1818" i="14"/>
  <c r="C1817" i="14"/>
  <c r="C1816" i="14"/>
  <c r="C1815" i="14"/>
  <c r="C1814" i="14"/>
  <c r="C1813" i="14"/>
  <c r="C1812" i="14"/>
  <c r="C1811" i="14"/>
  <c r="C1810" i="14"/>
  <c r="C1809" i="14"/>
  <c r="C1808" i="14"/>
  <c r="C1807" i="14"/>
  <c r="C1806" i="14"/>
  <c r="C1805" i="14"/>
  <c r="C1804" i="14"/>
  <c r="C1803" i="14"/>
  <c r="C1802" i="14"/>
  <c r="C1801" i="14"/>
  <c r="C1800" i="14"/>
  <c r="C1799" i="14"/>
  <c r="C1798" i="14"/>
  <c r="C1797" i="14"/>
  <c r="C1796" i="14"/>
  <c r="C1795" i="14"/>
  <c r="C1794" i="14"/>
  <c r="C1793" i="14"/>
  <c r="C1792" i="14"/>
  <c r="C1791" i="14"/>
  <c r="C1790" i="14"/>
  <c r="C1789" i="14"/>
  <c r="C1788" i="14"/>
  <c r="C1787" i="14"/>
  <c r="C1786" i="14"/>
  <c r="C1785" i="14"/>
  <c r="C1784" i="14"/>
  <c r="C1783" i="14"/>
  <c r="C1782" i="14"/>
  <c r="C1781" i="14"/>
  <c r="C1780" i="14"/>
  <c r="C1779" i="14"/>
  <c r="C1778" i="14"/>
  <c r="C1777" i="14"/>
  <c r="C1776" i="14"/>
  <c r="C1775" i="14"/>
  <c r="C1774" i="14"/>
  <c r="C1773" i="14"/>
  <c r="C1772" i="14"/>
  <c r="C1771" i="14"/>
  <c r="C1770" i="14"/>
  <c r="C1769" i="14"/>
  <c r="C1768" i="14"/>
  <c r="C1767" i="14"/>
  <c r="C1766" i="14"/>
  <c r="C1765" i="14"/>
  <c r="C1764" i="14"/>
  <c r="C1763" i="14"/>
  <c r="C1762" i="14"/>
  <c r="C1761" i="14"/>
  <c r="C1760" i="14"/>
  <c r="C1759" i="14"/>
  <c r="C1758" i="14"/>
  <c r="C1757" i="14"/>
  <c r="C1756" i="14"/>
  <c r="C1755" i="14"/>
  <c r="C1754" i="14"/>
  <c r="C1753" i="14"/>
  <c r="C1752" i="14"/>
  <c r="C1751" i="14"/>
  <c r="C1750" i="14"/>
  <c r="C1749" i="14"/>
  <c r="C1748" i="14"/>
  <c r="C1747" i="14"/>
  <c r="C1746" i="14"/>
  <c r="C1745" i="14"/>
  <c r="C1744" i="14"/>
  <c r="C1743" i="14"/>
  <c r="C1742" i="14"/>
  <c r="C1741" i="14"/>
  <c r="C1740" i="14"/>
  <c r="C1739" i="14"/>
  <c r="C1738" i="14"/>
  <c r="C1737" i="14"/>
  <c r="C1736" i="14"/>
  <c r="C1735" i="14"/>
  <c r="C1734" i="14"/>
  <c r="C1733" i="14"/>
  <c r="C1732" i="14"/>
  <c r="C1731" i="14"/>
  <c r="C1730" i="14"/>
  <c r="C1729" i="14"/>
  <c r="C1728" i="14"/>
  <c r="C1727" i="14"/>
  <c r="C1726" i="14"/>
  <c r="C1725" i="14"/>
  <c r="C1724" i="14"/>
  <c r="C1723" i="14"/>
  <c r="C1722" i="14"/>
  <c r="C1721" i="14"/>
  <c r="C1720" i="14"/>
  <c r="C1719" i="14"/>
  <c r="C1718" i="14"/>
  <c r="C1717" i="14"/>
  <c r="C1716" i="14"/>
  <c r="C1715" i="14"/>
  <c r="C1714" i="14"/>
  <c r="C1713" i="14"/>
  <c r="C1712" i="14"/>
  <c r="C1711" i="14"/>
  <c r="C1710" i="14"/>
  <c r="C1709" i="14"/>
  <c r="C1708" i="14"/>
  <c r="C1707" i="14"/>
  <c r="C1706" i="14"/>
  <c r="C1705" i="14"/>
  <c r="C1704" i="14"/>
  <c r="C1703" i="14"/>
  <c r="C1702" i="14"/>
  <c r="C1701" i="14"/>
  <c r="C1700" i="14"/>
  <c r="C1699" i="14"/>
  <c r="C1698" i="14"/>
  <c r="C1697" i="14"/>
  <c r="C1696" i="14"/>
  <c r="C1695" i="14"/>
  <c r="C1694" i="14"/>
  <c r="C1693" i="14"/>
  <c r="C1692" i="14"/>
  <c r="C1691" i="14"/>
  <c r="C1690" i="14"/>
  <c r="C1689" i="14"/>
  <c r="C1688" i="14"/>
  <c r="C1687" i="14"/>
  <c r="C1686" i="14"/>
  <c r="C1685" i="14"/>
  <c r="C1684" i="14"/>
  <c r="C1683" i="14"/>
  <c r="C1682" i="14"/>
  <c r="C1681" i="14"/>
  <c r="C1680" i="14"/>
  <c r="C1679" i="14"/>
  <c r="C1678" i="14"/>
  <c r="C1677" i="14"/>
  <c r="C1676" i="14"/>
  <c r="C1675" i="14"/>
  <c r="C1674" i="14"/>
  <c r="C1673" i="14"/>
  <c r="C1672" i="14"/>
  <c r="C1671" i="14"/>
  <c r="C1670" i="14"/>
  <c r="C1669" i="14"/>
  <c r="C1668" i="14"/>
  <c r="C1667" i="14"/>
  <c r="C1666" i="14"/>
  <c r="C1665" i="14"/>
  <c r="C1664" i="14"/>
  <c r="C1663" i="14"/>
  <c r="C1662" i="14"/>
  <c r="C1661" i="14"/>
  <c r="C1660" i="14"/>
  <c r="C1659" i="14"/>
  <c r="C1658" i="14"/>
  <c r="C1657" i="14"/>
  <c r="C1656" i="14"/>
  <c r="C1655" i="14"/>
  <c r="C1654" i="14"/>
  <c r="C1653" i="14"/>
  <c r="C1652" i="14"/>
  <c r="C1651" i="14"/>
  <c r="C1650" i="14"/>
  <c r="C1649" i="14"/>
  <c r="C1648" i="14"/>
  <c r="C1647" i="14"/>
  <c r="C1646" i="14"/>
  <c r="C1645" i="14"/>
  <c r="C1644" i="14"/>
  <c r="C1643" i="14"/>
  <c r="C1642" i="14"/>
  <c r="C1641" i="14"/>
  <c r="C1640" i="14"/>
  <c r="C1639" i="14"/>
  <c r="C1638" i="14"/>
  <c r="C1637" i="14"/>
  <c r="C1636" i="14"/>
  <c r="C1635" i="14"/>
  <c r="C1634" i="14"/>
  <c r="C1633" i="14"/>
  <c r="C1632" i="14"/>
  <c r="C1631" i="14"/>
  <c r="C1630" i="14"/>
  <c r="C1629" i="14"/>
  <c r="C1628" i="14"/>
  <c r="C1627" i="14"/>
  <c r="C1626" i="14"/>
  <c r="C1625" i="14"/>
  <c r="C1624" i="14"/>
  <c r="C1623" i="14"/>
  <c r="C1622" i="14"/>
  <c r="C1621" i="14"/>
  <c r="C1620" i="14"/>
  <c r="C1619" i="14"/>
  <c r="C1618" i="14"/>
  <c r="C1617" i="14"/>
  <c r="C1616" i="14"/>
  <c r="C1615" i="14"/>
  <c r="C1614" i="14"/>
  <c r="C1613" i="14"/>
  <c r="C1612" i="14"/>
  <c r="C1611" i="14"/>
  <c r="C1610" i="14"/>
  <c r="C1609" i="14"/>
  <c r="C1608" i="14"/>
  <c r="C1607" i="14"/>
  <c r="C1606" i="14"/>
  <c r="C1605" i="14"/>
  <c r="C1604" i="14"/>
  <c r="C1603" i="14"/>
  <c r="C1602" i="14"/>
  <c r="C1601" i="14"/>
  <c r="C1600" i="14"/>
  <c r="C1599" i="14"/>
  <c r="C1598" i="14"/>
  <c r="C1597" i="14"/>
  <c r="C1596" i="14"/>
  <c r="C1595" i="14"/>
  <c r="C1594" i="14"/>
  <c r="C1593" i="14"/>
  <c r="C1592" i="14"/>
  <c r="C1591" i="14"/>
  <c r="C1590" i="14"/>
  <c r="C1589" i="14"/>
  <c r="C1588" i="14"/>
  <c r="C1587" i="14"/>
  <c r="C1586" i="14"/>
  <c r="C1585" i="14"/>
  <c r="C1584" i="14"/>
  <c r="C1583" i="14"/>
  <c r="C1582" i="14"/>
  <c r="C1581" i="14"/>
  <c r="C1580" i="14"/>
  <c r="C1579" i="14"/>
  <c r="C1578" i="14"/>
  <c r="C1577" i="14"/>
  <c r="C1576" i="14"/>
  <c r="C1575" i="14"/>
  <c r="C1574" i="14"/>
  <c r="C1573" i="14"/>
  <c r="C1572" i="14"/>
  <c r="C1571" i="14"/>
  <c r="C1570" i="14"/>
  <c r="C1569" i="14"/>
  <c r="C1568" i="14"/>
  <c r="C1567" i="14"/>
  <c r="C1566" i="14"/>
  <c r="C1565" i="14"/>
  <c r="C1564" i="14"/>
  <c r="C1563" i="14"/>
  <c r="C1562" i="14"/>
  <c r="C1561" i="14"/>
  <c r="C1560" i="14"/>
  <c r="C1559" i="14"/>
  <c r="C1558" i="14"/>
  <c r="C1557" i="14"/>
  <c r="C1556" i="14"/>
  <c r="C1555" i="14"/>
  <c r="C1554" i="14"/>
  <c r="C1553" i="14"/>
  <c r="C1552" i="14"/>
  <c r="C1551" i="14"/>
  <c r="C1550" i="14"/>
  <c r="C1549" i="14"/>
  <c r="C1548" i="14"/>
  <c r="C1547" i="14"/>
  <c r="C1546" i="14"/>
  <c r="C1545" i="14"/>
  <c r="C1544" i="14"/>
  <c r="C1543" i="14"/>
  <c r="C1542" i="14"/>
  <c r="C1541" i="14"/>
  <c r="C1540" i="14"/>
  <c r="C1539" i="14"/>
  <c r="C1538" i="14"/>
  <c r="C1537" i="14"/>
  <c r="C1536" i="14"/>
  <c r="C1535" i="14"/>
  <c r="C1534" i="14"/>
  <c r="C1533" i="14"/>
  <c r="C1532" i="14"/>
  <c r="C1531" i="14"/>
  <c r="C1530" i="14"/>
  <c r="C1529" i="14"/>
  <c r="C1528" i="14"/>
  <c r="C1527" i="14"/>
  <c r="C1526" i="14"/>
  <c r="C1525" i="14"/>
  <c r="C1524" i="14"/>
  <c r="C1523" i="14"/>
  <c r="C1522" i="14"/>
  <c r="C1521" i="14"/>
  <c r="C1520" i="14"/>
  <c r="C1519" i="14"/>
  <c r="C1518" i="14"/>
  <c r="C1517" i="14"/>
  <c r="C1516" i="14"/>
  <c r="C1515" i="14"/>
  <c r="C1514" i="14"/>
  <c r="C1513" i="14"/>
  <c r="C1512" i="14"/>
  <c r="C1511" i="14"/>
  <c r="C1510" i="14"/>
  <c r="C1509" i="14"/>
  <c r="C1508" i="14"/>
  <c r="C1507" i="14"/>
  <c r="C1506" i="14"/>
  <c r="C1505" i="14"/>
  <c r="C1504" i="14"/>
  <c r="C1503" i="14"/>
  <c r="C1502" i="14"/>
  <c r="C1501" i="14"/>
  <c r="C1500" i="14"/>
  <c r="C1499" i="14"/>
  <c r="C1498" i="14"/>
  <c r="C1497" i="14"/>
  <c r="C1496" i="14"/>
  <c r="C1495" i="14"/>
  <c r="C1494" i="14"/>
  <c r="C1493" i="14"/>
  <c r="C1492" i="14"/>
  <c r="C1491" i="14"/>
  <c r="C1490" i="14"/>
  <c r="C1489" i="14"/>
  <c r="C1488" i="14"/>
  <c r="C1487" i="14"/>
  <c r="C1486" i="14"/>
  <c r="C1485" i="14"/>
  <c r="C1484" i="14"/>
  <c r="C1483" i="14"/>
  <c r="C1482" i="14"/>
  <c r="C1481" i="14"/>
  <c r="C1480" i="14"/>
  <c r="C1479" i="14"/>
  <c r="C1478" i="14"/>
  <c r="C1477" i="14"/>
  <c r="C1476" i="14"/>
  <c r="C1475" i="14"/>
  <c r="C1474" i="14"/>
  <c r="C1473" i="14"/>
  <c r="C1472" i="14"/>
  <c r="C1471" i="14"/>
  <c r="C1470" i="14"/>
  <c r="C1469" i="14"/>
  <c r="C1468" i="14"/>
  <c r="C1467" i="14"/>
  <c r="C1466" i="14"/>
  <c r="C1465" i="14"/>
  <c r="C1464" i="14"/>
  <c r="C1463" i="14"/>
  <c r="C1462" i="14"/>
  <c r="C1461" i="14"/>
  <c r="C1460" i="14"/>
  <c r="C1459" i="14"/>
  <c r="C1458" i="14"/>
  <c r="C1457" i="14"/>
  <c r="C1456" i="14"/>
  <c r="C1455" i="14"/>
  <c r="C1454" i="14"/>
  <c r="C1453" i="14"/>
  <c r="C1452" i="14"/>
  <c r="C1451" i="14"/>
  <c r="C1450" i="14"/>
  <c r="C1449" i="14"/>
  <c r="C1448" i="14"/>
  <c r="C1447" i="14"/>
  <c r="C1446" i="14"/>
  <c r="C1445" i="14"/>
  <c r="C1444" i="14"/>
  <c r="C1443" i="14"/>
  <c r="C1442" i="14"/>
  <c r="C1441" i="14"/>
  <c r="C1440" i="14"/>
  <c r="C1439" i="14"/>
  <c r="C1438" i="14"/>
  <c r="C1437" i="14"/>
  <c r="C1436" i="14"/>
  <c r="C1435" i="14"/>
  <c r="C1434" i="14"/>
  <c r="C1433" i="14"/>
  <c r="C1432" i="14"/>
  <c r="C1431" i="14"/>
  <c r="C1430" i="14"/>
  <c r="C1429" i="14"/>
  <c r="C1428" i="14"/>
  <c r="C1427" i="14"/>
  <c r="C1426" i="14"/>
  <c r="C1425" i="14"/>
  <c r="C1424" i="14"/>
  <c r="C1423" i="14"/>
  <c r="C1422" i="14"/>
  <c r="C1421" i="14"/>
  <c r="C1420" i="14"/>
  <c r="C1419" i="14"/>
  <c r="C1418" i="14"/>
  <c r="C1417" i="14"/>
  <c r="C1416" i="14"/>
  <c r="C1415" i="14"/>
  <c r="C1414" i="14"/>
  <c r="C1413" i="14"/>
  <c r="C1412" i="14"/>
  <c r="C1411" i="14"/>
  <c r="C1410" i="14"/>
  <c r="C1409" i="14"/>
  <c r="C1408" i="14"/>
  <c r="C1407" i="14"/>
  <c r="C1406" i="14"/>
  <c r="C1405" i="14"/>
  <c r="C1404" i="14"/>
  <c r="C1403" i="14"/>
  <c r="C1402" i="14"/>
  <c r="C1401" i="14"/>
  <c r="C1400" i="14"/>
  <c r="C1399" i="14"/>
  <c r="C1398" i="14"/>
  <c r="C1397" i="14"/>
  <c r="C1396" i="14"/>
  <c r="C1395" i="14"/>
  <c r="C1394" i="14"/>
  <c r="C1393" i="14"/>
  <c r="C1392" i="14"/>
  <c r="C1391" i="14"/>
  <c r="C1390" i="14"/>
  <c r="C1389" i="14"/>
  <c r="C1388" i="14"/>
  <c r="C1387" i="14"/>
  <c r="C1386" i="14"/>
  <c r="C1385" i="14"/>
  <c r="C1384" i="14"/>
  <c r="C1383" i="14"/>
  <c r="C1382" i="14"/>
  <c r="C1381" i="14"/>
  <c r="C1380" i="14"/>
  <c r="C1379" i="14"/>
  <c r="C1378" i="14"/>
  <c r="C1377" i="14"/>
  <c r="C1376" i="14"/>
  <c r="C1375" i="14"/>
  <c r="C1374" i="14"/>
  <c r="C1373" i="14"/>
  <c r="C1372" i="14"/>
  <c r="C1371" i="14"/>
  <c r="C1370" i="14"/>
  <c r="C1369" i="14"/>
  <c r="C1368" i="14"/>
  <c r="C1367" i="14"/>
  <c r="C1366" i="14"/>
  <c r="C1365" i="14"/>
  <c r="C1364" i="14"/>
  <c r="C1363" i="14"/>
  <c r="C1362" i="14"/>
  <c r="C1361" i="14"/>
  <c r="C1360" i="14"/>
  <c r="C1359" i="14"/>
  <c r="C1358" i="14"/>
  <c r="C1357" i="14"/>
  <c r="C1356" i="14"/>
  <c r="C1355" i="14"/>
  <c r="C1354" i="14"/>
  <c r="C1353" i="14"/>
  <c r="C1352" i="14"/>
  <c r="C1351" i="14"/>
  <c r="C1350" i="14"/>
  <c r="C1349" i="14"/>
  <c r="C1348" i="14"/>
  <c r="C1347" i="14"/>
  <c r="C1346" i="14"/>
  <c r="C1345" i="14"/>
  <c r="C1344" i="14"/>
  <c r="C1343" i="14"/>
  <c r="C1342" i="14"/>
  <c r="C1341" i="14"/>
  <c r="C1340" i="14"/>
  <c r="C1339" i="14"/>
  <c r="C1338" i="14"/>
  <c r="C1337" i="14"/>
  <c r="C1336" i="14"/>
  <c r="C1335" i="14"/>
  <c r="C1334" i="14"/>
  <c r="C1333" i="14"/>
  <c r="C1332" i="14"/>
  <c r="C1331" i="14"/>
  <c r="C1330" i="14"/>
  <c r="C1329" i="14"/>
  <c r="C1328" i="14"/>
  <c r="C1327" i="14"/>
  <c r="C1326" i="14"/>
  <c r="C1325" i="14"/>
  <c r="C1324" i="14"/>
  <c r="C1323" i="14"/>
  <c r="C1322" i="14"/>
  <c r="C1321" i="14"/>
  <c r="C1320" i="14"/>
  <c r="C1319" i="14"/>
  <c r="C1318" i="14"/>
  <c r="C1317" i="14"/>
  <c r="C1316" i="14"/>
  <c r="C1315" i="14"/>
  <c r="C1314" i="14"/>
  <c r="C1313" i="14"/>
  <c r="C1312" i="14"/>
  <c r="C1311" i="14"/>
  <c r="C1310" i="14"/>
  <c r="C1309" i="14"/>
  <c r="C1308" i="14"/>
  <c r="C1307" i="14"/>
  <c r="C1306" i="14"/>
  <c r="C1305" i="14"/>
  <c r="C1304" i="14"/>
  <c r="C1303" i="14"/>
  <c r="C1302" i="14"/>
  <c r="C1301" i="14"/>
  <c r="C1300" i="14"/>
  <c r="C1299" i="14"/>
  <c r="C1298" i="14"/>
  <c r="C1297" i="14"/>
  <c r="C1296" i="14"/>
  <c r="C1295" i="14"/>
  <c r="C1294" i="14"/>
  <c r="C1293" i="14"/>
  <c r="C1292" i="14"/>
  <c r="C1291" i="14"/>
  <c r="C1290" i="14"/>
  <c r="C1289" i="14"/>
  <c r="C1288" i="14"/>
  <c r="C1287" i="14"/>
  <c r="C1286" i="14"/>
  <c r="C1285" i="14"/>
  <c r="C1284" i="14"/>
  <c r="C1283" i="14"/>
  <c r="C1282" i="14"/>
  <c r="C1281" i="14"/>
  <c r="C1280" i="14"/>
  <c r="C1279" i="14"/>
  <c r="C1278" i="14"/>
  <c r="C1277" i="14"/>
  <c r="C1276" i="14"/>
  <c r="C1275" i="14"/>
  <c r="C1274" i="14"/>
  <c r="C1273" i="14"/>
  <c r="C1272" i="14"/>
  <c r="C1271" i="14"/>
  <c r="C1270" i="14"/>
  <c r="C1269" i="14"/>
  <c r="C1268" i="14"/>
  <c r="C1267" i="14"/>
  <c r="C1266" i="14"/>
  <c r="C1265" i="14"/>
  <c r="C1264" i="14"/>
  <c r="C1263" i="14"/>
  <c r="C1262" i="14"/>
  <c r="C1261" i="14"/>
  <c r="C1260" i="14"/>
  <c r="C1259" i="14"/>
  <c r="C1258" i="14"/>
  <c r="C1257" i="14"/>
  <c r="C1256" i="14"/>
  <c r="C1255" i="14"/>
  <c r="C1254" i="14"/>
  <c r="C1253" i="14"/>
  <c r="C1252" i="14"/>
  <c r="C1251" i="14"/>
  <c r="C1250" i="14"/>
  <c r="C1249" i="14"/>
  <c r="C1248" i="14"/>
  <c r="C1247" i="14"/>
  <c r="C1246" i="14"/>
  <c r="C1245" i="14"/>
  <c r="C1244" i="14"/>
  <c r="C1243" i="14"/>
  <c r="C1242" i="14"/>
  <c r="C1241" i="14"/>
  <c r="C1240" i="14"/>
  <c r="C1239" i="14"/>
  <c r="C1238" i="14"/>
  <c r="C1237" i="14"/>
  <c r="C1236" i="14"/>
  <c r="C1235" i="14"/>
  <c r="C1234" i="14"/>
  <c r="C1233" i="14"/>
  <c r="C1232" i="14"/>
  <c r="C1231" i="14"/>
  <c r="C1230" i="14"/>
  <c r="C1229" i="14"/>
  <c r="C1228" i="14"/>
  <c r="C1227" i="14"/>
  <c r="C1226" i="14"/>
  <c r="C1225" i="14"/>
  <c r="C1224" i="14"/>
  <c r="C1223" i="14"/>
  <c r="C1222" i="14"/>
  <c r="C1221" i="14"/>
  <c r="C1220" i="14"/>
  <c r="C1219" i="14"/>
  <c r="C1218" i="14"/>
  <c r="C1217" i="14"/>
  <c r="C1216" i="14"/>
  <c r="C1215" i="14"/>
  <c r="C1214" i="14"/>
  <c r="C1213" i="14"/>
  <c r="C1212" i="14"/>
  <c r="C1211" i="14"/>
  <c r="C1210" i="14"/>
  <c r="C1209" i="14"/>
  <c r="C1208" i="14"/>
  <c r="C1207" i="14"/>
  <c r="C1206" i="14"/>
  <c r="C1205" i="14"/>
  <c r="C1204" i="14"/>
  <c r="C1203" i="14"/>
  <c r="C1202" i="14"/>
  <c r="C1201" i="14"/>
  <c r="C1200" i="14"/>
  <c r="C1199" i="14"/>
  <c r="C1198" i="14"/>
  <c r="C1197" i="14"/>
  <c r="C1196" i="14"/>
  <c r="C1195" i="14"/>
  <c r="C1194" i="14"/>
  <c r="C1193" i="14"/>
  <c r="C1192" i="14"/>
  <c r="C1191" i="14"/>
  <c r="C1190" i="14"/>
  <c r="C1189" i="14"/>
  <c r="C1188" i="14"/>
  <c r="C1187" i="14"/>
  <c r="C1186" i="14"/>
  <c r="C1185" i="14"/>
  <c r="C1184" i="14"/>
  <c r="C1183" i="14"/>
  <c r="C1182" i="14"/>
  <c r="C1181" i="14"/>
  <c r="C1180" i="14"/>
  <c r="C1179" i="14"/>
  <c r="C1178" i="14"/>
  <c r="C1177" i="14"/>
  <c r="C1176" i="14"/>
  <c r="C1175" i="14"/>
  <c r="C1174" i="14"/>
  <c r="C1173" i="14"/>
  <c r="C1172" i="14"/>
  <c r="C1171" i="14"/>
  <c r="C1170" i="14"/>
  <c r="C1169" i="14"/>
  <c r="C1168" i="14"/>
  <c r="C1167" i="14"/>
  <c r="C1166" i="14"/>
  <c r="C1165" i="14"/>
  <c r="C1164" i="14"/>
  <c r="C1163" i="14"/>
  <c r="C1162" i="14"/>
  <c r="C1161" i="14"/>
  <c r="C1160" i="14"/>
  <c r="C1159" i="14"/>
  <c r="C1158" i="14"/>
  <c r="C1157" i="14"/>
  <c r="C1156" i="14"/>
  <c r="C1155" i="14"/>
  <c r="C1154" i="14"/>
  <c r="C1153" i="14"/>
  <c r="C1152" i="14"/>
  <c r="C1151" i="14"/>
  <c r="C1150" i="14"/>
  <c r="C1149" i="14"/>
  <c r="C1148" i="14"/>
  <c r="C1147" i="14"/>
  <c r="C1146" i="14"/>
  <c r="C1145" i="14"/>
  <c r="C1144" i="14"/>
  <c r="C1143" i="14"/>
  <c r="C1142" i="14"/>
  <c r="C1141" i="14"/>
  <c r="C1140" i="14"/>
  <c r="C1139" i="14"/>
  <c r="C1138" i="14"/>
  <c r="C1137" i="14"/>
  <c r="C1136" i="14"/>
  <c r="C1135" i="14"/>
  <c r="C1134" i="14"/>
  <c r="C1133" i="14"/>
  <c r="C1132" i="14"/>
  <c r="C1131" i="14"/>
  <c r="C1130" i="14"/>
  <c r="C1129" i="14"/>
  <c r="C1128" i="14"/>
  <c r="C1127" i="14"/>
  <c r="C1126" i="14"/>
  <c r="C1125" i="14"/>
  <c r="C1124" i="14"/>
  <c r="C1123" i="14"/>
  <c r="C1122" i="14"/>
  <c r="C1121" i="14"/>
  <c r="C1120" i="14"/>
  <c r="C1119" i="14"/>
  <c r="C1118" i="14"/>
  <c r="C1117" i="14"/>
  <c r="C1116" i="14"/>
  <c r="C1115" i="14"/>
  <c r="C1114" i="14"/>
  <c r="C1113" i="14"/>
  <c r="C1112" i="14"/>
  <c r="C1111" i="14"/>
  <c r="C1110" i="14"/>
  <c r="C1109" i="14"/>
  <c r="C1108" i="14"/>
  <c r="C1107" i="14"/>
  <c r="C1106" i="14"/>
  <c r="C1105" i="14"/>
  <c r="C1104" i="14"/>
  <c r="C1103" i="14"/>
  <c r="C1102" i="14"/>
  <c r="C1101" i="14"/>
  <c r="C1100" i="14"/>
  <c r="C1099" i="14"/>
  <c r="C1098" i="14"/>
  <c r="C1097" i="14"/>
  <c r="C1096" i="14"/>
  <c r="C1095" i="14"/>
  <c r="C1094" i="14"/>
  <c r="C1093" i="14"/>
  <c r="C1092" i="14"/>
  <c r="C1091" i="14"/>
  <c r="C1090" i="14"/>
  <c r="C1089" i="14"/>
  <c r="C1088" i="14"/>
  <c r="C1087" i="14"/>
  <c r="C1086" i="14"/>
  <c r="C1085" i="14"/>
  <c r="C1084" i="14"/>
  <c r="C1083" i="14"/>
  <c r="C1082" i="14"/>
  <c r="C1081" i="14"/>
  <c r="C1080" i="14"/>
  <c r="C1079" i="14"/>
  <c r="C1078" i="14"/>
  <c r="C1077" i="14"/>
  <c r="C1076" i="14"/>
  <c r="C1075" i="14"/>
  <c r="C1074" i="14"/>
  <c r="C1073" i="14"/>
  <c r="C1072" i="14"/>
  <c r="C1071" i="14"/>
  <c r="C1070" i="14"/>
  <c r="C1069" i="14"/>
  <c r="C1068" i="14"/>
  <c r="C1067" i="14"/>
  <c r="C1066" i="14"/>
  <c r="C1065" i="14"/>
  <c r="C1064" i="14"/>
  <c r="C1063" i="14"/>
  <c r="C1062" i="14"/>
  <c r="C1061" i="14"/>
  <c r="C1060" i="14"/>
  <c r="C1059" i="14"/>
  <c r="C1058" i="14"/>
  <c r="C1057" i="14"/>
  <c r="C1056" i="14"/>
  <c r="C1055" i="14"/>
  <c r="C1054" i="14"/>
  <c r="C1053" i="14"/>
  <c r="C1052" i="14"/>
  <c r="C1051" i="14"/>
  <c r="C1050" i="14"/>
  <c r="C1049" i="14"/>
  <c r="C1048" i="14"/>
  <c r="C1047" i="14"/>
  <c r="C1046" i="14"/>
  <c r="C1045" i="14"/>
  <c r="C1044" i="14"/>
  <c r="C1043" i="14"/>
  <c r="C1042" i="14"/>
  <c r="C1041" i="14"/>
  <c r="C1040" i="14"/>
  <c r="C1039" i="14"/>
  <c r="C1038" i="14"/>
  <c r="C1037" i="14"/>
  <c r="C1036" i="14"/>
  <c r="C1035" i="14"/>
  <c r="C1034" i="14"/>
  <c r="C1033" i="14"/>
  <c r="C1032" i="14"/>
  <c r="C1031" i="14"/>
  <c r="C1030" i="14"/>
  <c r="C1029" i="14"/>
  <c r="C1028" i="14"/>
  <c r="C1027" i="14"/>
  <c r="C1026" i="14"/>
  <c r="C1025" i="14"/>
  <c r="C1024" i="14"/>
  <c r="C1023" i="14"/>
  <c r="C1022" i="14"/>
  <c r="C1021" i="14"/>
  <c r="C1020" i="14"/>
  <c r="C1019" i="14"/>
  <c r="C1018" i="14"/>
  <c r="C1017" i="14"/>
  <c r="C1016" i="14"/>
  <c r="C1015" i="14"/>
  <c r="C1014" i="14"/>
  <c r="C1013" i="14"/>
  <c r="C1012" i="14"/>
  <c r="C1011" i="14"/>
  <c r="C1010" i="14"/>
  <c r="C1009" i="14"/>
  <c r="C1008" i="14"/>
  <c r="C1007" i="14"/>
  <c r="C1006" i="14"/>
  <c r="C1005" i="14"/>
  <c r="C1004" i="14"/>
  <c r="C1003" i="14"/>
  <c r="C1002" i="14"/>
  <c r="C1001" i="14"/>
  <c r="C1000" i="14"/>
  <c r="C999" i="14"/>
  <c r="C998" i="14"/>
  <c r="C997" i="14"/>
  <c r="C996" i="14"/>
  <c r="C995" i="14"/>
  <c r="C994" i="14"/>
  <c r="C993" i="14"/>
  <c r="C992" i="14"/>
  <c r="C991" i="14"/>
  <c r="C990" i="14"/>
  <c r="C989" i="14"/>
  <c r="C988" i="14"/>
  <c r="C987" i="14"/>
  <c r="C986" i="14"/>
  <c r="C985" i="14"/>
  <c r="C984" i="14"/>
  <c r="C983" i="14"/>
  <c r="C982" i="14"/>
  <c r="C981" i="14"/>
  <c r="C980" i="14"/>
  <c r="C979" i="14"/>
  <c r="C978" i="14"/>
  <c r="C977" i="14"/>
  <c r="C976" i="14"/>
  <c r="C975" i="14"/>
  <c r="C974" i="14"/>
  <c r="C973" i="14"/>
  <c r="C972" i="14"/>
  <c r="C971" i="14"/>
  <c r="C970" i="14"/>
  <c r="C969" i="14"/>
  <c r="C968" i="14"/>
  <c r="C967" i="14"/>
  <c r="C966" i="14"/>
  <c r="C965" i="14"/>
  <c r="C964" i="14"/>
  <c r="C963" i="14"/>
  <c r="C962" i="14"/>
  <c r="C961" i="14"/>
  <c r="C960" i="14"/>
  <c r="C959" i="14"/>
  <c r="C958" i="14"/>
  <c r="C957" i="14"/>
  <c r="C956" i="14"/>
  <c r="C955" i="14"/>
  <c r="C954" i="14"/>
  <c r="C953" i="14"/>
  <c r="C952" i="14"/>
  <c r="C951" i="14"/>
  <c r="C950" i="14"/>
  <c r="C949" i="14"/>
  <c r="C948" i="14"/>
  <c r="C947" i="14"/>
  <c r="C946" i="14"/>
  <c r="C945" i="14"/>
  <c r="C944" i="14"/>
  <c r="C943" i="14"/>
  <c r="C942" i="14"/>
  <c r="C941" i="14"/>
  <c r="C940" i="14"/>
  <c r="C939" i="14"/>
  <c r="C938" i="14"/>
  <c r="C937" i="14"/>
  <c r="C936" i="14"/>
  <c r="C935" i="14"/>
  <c r="C934" i="14"/>
  <c r="C933" i="14"/>
  <c r="C932" i="14"/>
  <c r="C931" i="14"/>
  <c r="C930" i="14"/>
  <c r="C929" i="14"/>
  <c r="C928" i="14"/>
  <c r="C927" i="14"/>
  <c r="C926" i="14"/>
  <c r="C925" i="14"/>
  <c r="C924" i="14"/>
  <c r="C923" i="14"/>
  <c r="C922" i="14"/>
  <c r="C921" i="14"/>
  <c r="C920" i="14"/>
  <c r="C919" i="14"/>
  <c r="C918" i="14"/>
  <c r="C917" i="14"/>
  <c r="C916" i="14"/>
  <c r="C915" i="14"/>
  <c r="C914" i="14"/>
  <c r="C913" i="14"/>
  <c r="C912" i="14"/>
  <c r="C911" i="14"/>
  <c r="C910" i="14"/>
  <c r="C909" i="14"/>
  <c r="C908" i="14"/>
  <c r="C907" i="14"/>
  <c r="C906" i="14"/>
  <c r="C905" i="14"/>
  <c r="C904" i="14"/>
  <c r="C903" i="14"/>
  <c r="C902" i="14"/>
  <c r="C901" i="14"/>
  <c r="C900" i="14"/>
  <c r="C899" i="14"/>
  <c r="C898" i="14"/>
  <c r="C897" i="14"/>
  <c r="C896" i="14"/>
  <c r="C895" i="14"/>
  <c r="C894" i="14"/>
  <c r="C893" i="14"/>
  <c r="C892" i="14"/>
  <c r="C891" i="14"/>
  <c r="C890" i="14"/>
  <c r="C889" i="14"/>
  <c r="C888" i="14"/>
  <c r="C887" i="14"/>
  <c r="C886" i="14"/>
  <c r="C885" i="14"/>
  <c r="C884" i="14"/>
  <c r="C883" i="14"/>
  <c r="C882" i="14"/>
  <c r="C881" i="14"/>
  <c r="C880" i="14"/>
  <c r="C879" i="14"/>
  <c r="C878" i="14"/>
  <c r="C877" i="14"/>
  <c r="C876" i="14"/>
  <c r="C875" i="14"/>
  <c r="C874" i="14"/>
  <c r="C873" i="14"/>
  <c r="C872" i="14"/>
  <c r="C871" i="14"/>
  <c r="C870" i="14"/>
  <c r="C869" i="14"/>
  <c r="C868" i="14"/>
  <c r="C867" i="14"/>
  <c r="C866" i="14"/>
  <c r="C865" i="14"/>
  <c r="C864" i="14"/>
  <c r="C863" i="14"/>
  <c r="C862" i="14"/>
  <c r="C861" i="14"/>
  <c r="C860" i="14"/>
  <c r="C859" i="14"/>
  <c r="C858" i="14"/>
  <c r="C857" i="14"/>
  <c r="C856" i="14"/>
  <c r="C855" i="14"/>
  <c r="C854" i="14"/>
  <c r="C853" i="14"/>
  <c r="C852" i="14"/>
  <c r="C851" i="14"/>
  <c r="C850" i="14"/>
  <c r="C849" i="14"/>
  <c r="C848" i="14"/>
  <c r="C847" i="14"/>
  <c r="C846" i="14"/>
  <c r="C845" i="14"/>
  <c r="C844" i="14"/>
  <c r="C843" i="14"/>
  <c r="C842" i="14"/>
  <c r="C841" i="14"/>
  <c r="C840" i="14"/>
  <c r="C839" i="14"/>
  <c r="C838" i="14"/>
  <c r="C837" i="14"/>
  <c r="C836" i="14"/>
  <c r="C835" i="14"/>
  <c r="C834" i="14"/>
  <c r="C833" i="14"/>
  <c r="C832" i="14"/>
  <c r="C831" i="14"/>
  <c r="C830" i="14"/>
  <c r="C829" i="14"/>
  <c r="C828" i="14"/>
  <c r="C827" i="14"/>
  <c r="C826" i="14"/>
  <c r="C825" i="14"/>
  <c r="C824" i="14"/>
  <c r="C823" i="14"/>
  <c r="C822" i="14"/>
  <c r="C821" i="14"/>
  <c r="C820" i="14"/>
  <c r="C819" i="14"/>
  <c r="C818" i="14"/>
  <c r="C817" i="14"/>
  <c r="C816" i="14"/>
  <c r="C815" i="14"/>
  <c r="C814" i="14"/>
  <c r="C813" i="14"/>
  <c r="C812" i="14"/>
  <c r="C811" i="14"/>
  <c r="C810" i="14"/>
  <c r="C809" i="14"/>
  <c r="C808" i="14"/>
  <c r="C807" i="14"/>
  <c r="C806" i="14"/>
  <c r="C805" i="14"/>
  <c r="C804" i="14"/>
  <c r="C803" i="14"/>
  <c r="C802" i="14"/>
  <c r="C801" i="14"/>
  <c r="C800" i="14"/>
  <c r="C799" i="14"/>
  <c r="C798" i="14"/>
  <c r="C797" i="14"/>
  <c r="C796" i="14"/>
  <c r="C795" i="14"/>
  <c r="C794" i="14"/>
  <c r="C793" i="14"/>
  <c r="C792" i="14"/>
  <c r="C791" i="14"/>
  <c r="C790" i="14"/>
  <c r="C789" i="14"/>
  <c r="C788" i="14"/>
  <c r="C787" i="14"/>
  <c r="C786" i="14"/>
  <c r="C785" i="14"/>
  <c r="C784" i="14"/>
  <c r="C783" i="14"/>
  <c r="C782" i="14"/>
  <c r="C781" i="14"/>
  <c r="C780" i="14"/>
  <c r="C779" i="14"/>
  <c r="C778" i="14"/>
  <c r="C777" i="14"/>
  <c r="C776" i="14"/>
  <c r="C775" i="14"/>
  <c r="C774" i="14"/>
  <c r="C773" i="14"/>
  <c r="C772" i="14"/>
  <c r="C771" i="14"/>
  <c r="C770" i="14"/>
  <c r="C769" i="14"/>
  <c r="C768" i="14"/>
  <c r="C767" i="14"/>
  <c r="C766" i="14"/>
  <c r="C765" i="14"/>
  <c r="C764" i="14"/>
  <c r="C763" i="14"/>
  <c r="C762" i="14"/>
  <c r="C761" i="14"/>
  <c r="C760" i="14"/>
  <c r="C759" i="14"/>
  <c r="C758" i="14"/>
  <c r="C757" i="14"/>
  <c r="C756" i="14"/>
  <c r="C755" i="14"/>
  <c r="C754" i="14"/>
  <c r="C753" i="14"/>
  <c r="C752" i="14"/>
  <c r="C751" i="14"/>
  <c r="C750" i="14"/>
  <c r="C749" i="14"/>
  <c r="C748" i="14"/>
  <c r="C747" i="14"/>
  <c r="C746" i="14"/>
  <c r="C745" i="14"/>
  <c r="C744" i="14"/>
  <c r="C743" i="14"/>
  <c r="C742" i="14"/>
  <c r="C741" i="14"/>
  <c r="C740" i="14"/>
  <c r="C739" i="14"/>
  <c r="C738" i="14"/>
  <c r="C737" i="14"/>
  <c r="C736" i="14"/>
  <c r="C735" i="14"/>
  <c r="C734" i="14"/>
  <c r="C733" i="14"/>
  <c r="C732" i="14"/>
  <c r="C731" i="14"/>
  <c r="C730" i="14"/>
  <c r="C729" i="14"/>
  <c r="C728" i="14"/>
  <c r="C727" i="14"/>
  <c r="C726" i="14"/>
  <c r="C725" i="14"/>
  <c r="C724" i="14"/>
  <c r="C723" i="14"/>
  <c r="C722" i="14"/>
  <c r="C721" i="14"/>
  <c r="C720" i="14"/>
  <c r="C719" i="14"/>
  <c r="C718" i="14"/>
  <c r="C717" i="14"/>
  <c r="C716" i="14"/>
  <c r="C715" i="14"/>
  <c r="C714" i="14"/>
  <c r="C713" i="14"/>
  <c r="C712" i="14"/>
  <c r="C711" i="14"/>
  <c r="C710" i="14"/>
  <c r="C709" i="14"/>
  <c r="C708" i="14"/>
  <c r="C707" i="14"/>
  <c r="C706" i="14"/>
  <c r="C705" i="14"/>
  <c r="C704" i="14"/>
  <c r="C703" i="14"/>
  <c r="C702" i="14"/>
  <c r="C701" i="14"/>
  <c r="C700" i="14"/>
  <c r="C699" i="14"/>
  <c r="C698" i="14"/>
  <c r="C697" i="14"/>
  <c r="C696" i="14"/>
  <c r="C695" i="14"/>
  <c r="C694" i="14"/>
  <c r="C693" i="14"/>
  <c r="C692" i="14"/>
  <c r="C691" i="14"/>
  <c r="C690" i="14"/>
  <c r="C689" i="14"/>
  <c r="C688" i="14"/>
  <c r="C687" i="14"/>
  <c r="C686" i="14"/>
  <c r="C685" i="14"/>
  <c r="C684" i="14"/>
  <c r="C683" i="14"/>
  <c r="C682" i="14"/>
  <c r="C681" i="14"/>
  <c r="C680" i="14"/>
  <c r="C679" i="14"/>
  <c r="C678" i="14"/>
  <c r="C677" i="14"/>
  <c r="C676" i="14"/>
  <c r="C675" i="14"/>
  <c r="C674" i="14"/>
  <c r="C673" i="14"/>
  <c r="C672" i="14"/>
  <c r="C671" i="14"/>
  <c r="C670" i="14"/>
  <c r="C669" i="14"/>
  <c r="C668" i="14"/>
  <c r="C667" i="14"/>
  <c r="C666" i="14"/>
  <c r="C665" i="14"/>
  <c r="C664" i="14"/>
  <c r="C663" i="14"/>
  <c r="C662" i="14"/>
  <c r="C661" i="14"/>
  <c r="C660" i="14"/>
  <c r="C659" i="14"/>
  <c r="C658" i="14"/>
  <c r="C657" i="14"/>
  <c r="C656" i="14"/>
  <c r="C655" i="14"/>
  <c r="C654" i="14"/>
  <c r="C653" i="14"/>
  <c r="C652" i="14"/>
  <c r="C651" i="14"/>
  <c r="C650" i="14"/>
  <c r="C649" i="14"/>
  <c r="C648" i="14"/>
  <c r="C647" i="14"/>
  <c r="C646" i="14"/>
  <c r="C645" i="14"/>
  <c r="C644" i="14"/>
  <c r="C643" i="14"/>
  <c r="C642" i="14"/>
  <c r="C641" i="14"/>
  <c r="C640" i="14"/>
  <c r="C639" i="14"/>
  <c r="C638" i="14"/>
  <c r="C637" i="14"/>
  <c r="C636" i="14"/>
  <c r="C635" i="14"/>
  <c r="C634" i="14"/>
  <c r="C633" i="14"/>
  <c r="C632" i="14"/>
  <c r="C631" i="14"/>
  <c r="C630" i="14"/>
  <c r="C629" i="14"/>
  <c r="C628" i="14"/>
  <c r="C627" i="14"/>
  <c r="C626" i="14"/>
  <c r="C625" i="14"/>
  <c r="C624" i="14"/>
  <c r="C623" i="14"/>
  <c r="C622" i="14"/>
  <c r="C621" i="14"/>
  <c r="C620" i="14"/>
  <c r="C619" i="14"/>
  <c r="C618" i="14"/>
  <c r="C617" i="14"/>
  <c r="C616" i="14"/>
  <c r="C615" i="14"/>
  <c r="C614" i="14"/>
  <c r="C613" i="14"/>
  <c r="C612" i="14"/>
  <c r="C611" i="14"/>
  <c r="C610" i="14"/>
  <c r="C609" i="14"/>
  <c r="C608" i="14"/>
  <c r="C607" i="14"/>
  <c r="C606" i="14"/>
  <c r="C605" i="14"/>
  <c r="C604" i="14"/>
  <c r="C603" i="14"/>
  <c r="C602" i="14"/>
  <c r="C601" i="14"/>
  <c r="C600" i="14"/>
  <c r="C599" i="14"/>
  <c r="C598" i="14"/>
  <c r="C597" i="14"/>
  <c r="C596" i="14"/>
  <c r="C595" i="14"/>
  <c r="C594" i="14"/>
  <c r="C593" i="14"/>
  <c r="C592" i="14"/>
  <c r="C591" i="14"/>
  <c r="C590" i="14"/>
  <c r="C589" i="14"/>
  <c r="C588" i="14"/>
  <c r="C587" i="14"/>
  <c r="C586" i="14"/>
  <c r="C585" i="14"/>
  <c r="C584" i="14"/>
  <c r="C583" i="14"/>
  <c r="C582" i="14"/>
  <c r="C581" i="14"/>
  <c r="C580" i="14"/>
  <c r="C579" i="14"/>
  <c r="C578" i="14"/>
  <c r="C577" i="14"/>
  <c r="C576" i="14"/>
  <c r="C575" i="14"/>
  <c r="C574" i="14"/>
  <c r="C573" i="14"/>
  <c r="C572" i="14"/>
  <c r="C571" i="14"/>
  <c r="C570" i="14"/>
  <c r="C569" i="14"/>
  <c r="C568" i="14"/>
  <c r="C567" i="14"/>
  <c r="C566" i="14"/>
  <c r="C565" i="14"/>
  <c r="C564" i="14"/>
  <c r="C563" i="14"/>
  <c r="C562" i="14"/>
  <c r="C561" i="14"/>
  <c r="C560" i="14"/>
  <c r="C559" i="14"/>
  <c r="C558" i="14"/>
  <c r="C557" i="14"/>
  <c r="C556" i="14"/>
  <c r="C555" i="14"/>
  <c r="C554" i="14"/>
  <c r="C553" i="14"/>
  <c r="C552" i="14"/>
  <c r="C551" i="14"/>
  <c r="C550" i="14"/>
  <c r="C549" i="14"/>
  <c r="C548" i="14"/>
  <c r="C547" i="14"/>
  <c r="C546" i="14"/>
  <c r="C545" i="14"/>
  <c r="C544" i="14"/>
  <c r="C543" i="14"/>
  <c r="C542" i="14"/>
  <c r="C541" i="14"/>
  <c r="C540" i="14"/>
  <c r="C539" i="14"/>
  <c r="C538" i="14"/>
  <c r="C537" i="14"/>
  <c r="C536" i="14"/>
  <c r="C535" i="14"/>
  <c r="C534" i="14"/>
  <c r="C533" i="14"/>
  <c r="C532" i="14"/>
  <c r="C531" i="14"/>
  <c r="C530" i="14"/>
  <c r="C529" i="14"/>
  <c r="C528" i="14"/>
  <c r="C527" i="14"/>
  <c r="C526" i="14"/>
  <c r="C525" i="14"/>
  <c r="C524" i="14"/>
  <c r="C523" i="14"/>
  <c r="C522" i="14"/>
  <c r="C521" i="14"/>
  <c r="C520" i="14"/>
  <c r="C519" i="14"/>
  <c r="C518" i="14"/>
  <c r="C517" i="14"/>
  <c r="C516" i="14"/>
  <c r="C515" i="14"/>
  <c r="C514" i="14"/>
  <c r="C513" i="14"/>
  <c r="C512" i="14"/>
  <c r="C511" i="14"/>
  <c r="C510" i="14"/>
  <c r="C509" i="14"/>
  <c r="C508" i="14"/>
  <c r="C507" i="14"/>
  <c r="C506" i="14"/>
  <c r="C505" i="14"/>
  <c r="C504" i="14"/>
  <c r="C503" i="14"/>
  <c r="C502" i="14"/>
  <c r="C501" i="14"/>
  <c r="C500" i="14"/>
  <c r="C499" i="14"/>
  <c r="C498" i="14"/>
  <c r="C497" i="14"/>
  <c r="C496" i="14"/>
  <c r="C495" i="14"/>
  <c r="C494" i="14"/>
  <c r="C493" i="14"/>
  <c r="C492" i="14"/>
  <c r="C491" i="14"/>
  <c r="C490" i="14"/>
  <c r="C489" i="14"/>
  <c r="C488" i="14"/>
  <c r="C487" i="14"/>
  <c r="C486" i="14"/>
  <c r="C485" i="14"/>
  <c r="C484" i="14"/>
  <c r="C483" i="14"/>
  <c r="C482" i="14"/>
  <c r="C481" i="14"/>
  <c r="C480" i="14"/>
  <c r="C479" i="14"/>
  <c r="C478" i="14"/>
  <c r="C477" i="14"/>
  <c r="C476" i="14"/>
  <c r="C475" i="14"/>
  <c r="C474" i="14"/>
  <c r="C473" i="14"/>
  <c r="C472" i="14"/>
  <c r="C471" i="14"/>
  <c r="C470" i="14"/>
  <c r="C469" i="14"/>
  <c r="C468" i="14"/>
  <c r="C467" i="14"/>
  <c r="C466" i="14"/>
  <c r="C465" i="14"/>
  <c r="C464" i="14"/>
  <c r="C463" i="14"/>
  <c r="C462" i="14"/>
  <c r="C461" i="14"/>
  <c r="C460" i="14"/>
  <c r="C459" i="14"/>
  <c r="C458" i="14"/>
  <c r="C457" i="14"/>
  <c r="C456" i="14"/>
  <c r="C455" i="14"/>
  <c r="C454" i="14"/>
  <c r="C453" i="14"/>
  <c r="C452" i="14"/>
  <c r="C451" i="14"/>
  <c r="C450" i="14"/>
  <c r="C449" i="14"/>
  <c r="C448" i="14"/>
  <c r="C447" i="14"/>
  <c r="C446" i="14"/>
  <c r="C445" i="14"/>
  <c r="C444" i="14"/>
  <c r="C443" i="14"/>
  <c r="C442" i="14"/>
  <c r="C441" i="14"/>
  <c r="C440" i="14"/>
  <c r="C439" i="14"/>
  <c r="C438" i="14"/>
  <c r="C437" i="14"/>
  <c r="C436" i="14"/>
  <c r="C435" i="14"/>
  <c r="C434" i="14"/>
  <c r="C433" i="14"/>
  <c r="C432" i="14"/>
  <c r="C431" i="14"/>
  <c r="C430" i="14"/>
  <c r="C429" i="14"/>
  <c r="C428" i="14"/>
  <c r="C427" i="14"/>
  <c r="C426" i="14"/>
  <c r="C425" i="14"/>
  <c r="C424" i="14"/>
  <c r="C423" i="14"/>
  <c r="C422" i="14"/>
  <c r="C421" i="14"/>
  <c r="C420" i="14"/>
  <c r="C419" i="14"/>
  <c r="C418" i="14"/>
  <c r="C417" i="14"/>
  <c r="C416" i="14"/>
  <c r="C415" i="14"/>
  <c r="C414" i="14"/>
  <c r="C413" i="14"/>
  <c r="C412" i="14"/>
  <c r="C411" i="14"/>
  <c r="C410" i="14"/>
  <c r="C409" i="14"/>
  <c r="C408" i="14"/>
  <c r="C407" i="14"/>
  <c r="C406" i="14"/>
  <c r="C405" i="14"/>
  <c r="C404" i="14"/>
  <c r="C403" i="14"/>
  <c r="C402" i="14"/>
  <c r="C401" i="14"/>
  <c r="C400" i="14"/>
  <c r="C399" i="14"/>
  <c r="C398" i="14"/>
  <c r="C397" i="14"/>
  <c r="C396" i="14"/>
  <c r="C395" i="14"/>
  <c r="C394" i="14"/>
  <c r="C393" i="14"/>
  <c r="C392" i="14"/>
  <c r="C391" i="14"/>
  <c r="C390" i="14"/>
  <c r="C389" i="14"/>
  <c r="C388" i="14"/>
  <c r="C387" i="14"/>
  <c r="C386" i="14"/>
  <c r="C385" i="14"/>
  <c r="C384" i="14"/>
  <c r="C383" i="14"/>
  <c r="C382" i="14"/>
  <c r="C381" i="14"/>
  <c r="C380" i="14"/>
  <c r="C379" i="14"/>
  <c r="C378" i="14"/>
  <c r="C377" i="14"/>
  <c r="C376" i="14"/>
  <c r="C375" i="14"/>
  <c r="C374" i="14"/>
  <c r="C373" i="14"/>
  <c r="C372" i="14"/>
  <c r="C371" i="14"/>
  <c r="C370" i="14"/>
  <c r="C369" i="14"/>
  <c r="C368" i="14"/>
  <c r="C367" i="14"/>
  <c r="C366" i="14"/>
  <c r="C365" i="14"/>
  <c r="C364" i="14"/>
  <c r="C363" i="14"/>
  <c r="C362" i="14"/>
  <c r="C361" i="14"/>
  <c r="C360" i="14"/>
  <c r="C359" i="14"/>
  <c r="C358" i="14"/>
  <c r="C357" i="14"/>
  <c r="C356" i="14"/>
  <c r="C355" i="14"/>
  <c r="C354" i="14"/>
  <c r="C353" i="14"/>
  <c r="C352" i="14"/>
  <c r="C351" i="14"/>
  <c r="C350" i="14"/>
  <c r="C349" i="14"/>
  <c r="C348" i="14"/>
  <c r="C347" i="14"/>
  <c r="C346" i="14"/>
  <c r="C345" i="14"/>
  <c r="C344" i="14"/>
  <c r="C343" i="14"/>
  <c r="C342" i="14"/>
  <c r="C341" i="14"/>
  <c r="C340" i="14"/>
  <c r="C339" i="14"/>
  <c r="C338" i="14"/>
  <c r="C337" i="14"/>
  <c r="C336" i="14"/>
  <c r="C335" i="14"/>
  <c r="C334" i="14"/>
  <c r="C333" i="14"/>
  <c r="C332" i="14"/>
  <c r="C331" i="14"/>
  <c r="C330" i="14"/>
  <c r="C329" i="14"/>
  <c r="C328" i="14"/>
  <c r="C327" i="14"/>
  <c r="C326" i="14"/>
  <c r="C325" i="14"/>
  <c r="C324" i="14"/>
  <c r="C323" i="14"/>
  <c r="C322" i="14"/>
  <c r="C321" i="14"/>
  <c r="C320" i="14"/>
  <c r="C319" i="14"/>
  <c r="C318" i="14"/>
  <c r="C317" i="14"/>
  <c r="C316" i="14"/>
  <c r="C315" i="14"/>
  <c r="C314" i="14"/>
  <c r="C313" i="14"/>
  <c r="C312" i="14"/>
  <c r="C311" i="14"/>
  <c r="C310" i="14"/>
  <c r="C309" i="14"/>
  <c r="C308" i="14"/>
  <c r="C307" i="14"/>
  <c r="C306" i="14"/>
  <c r="C305" i="14"/>
  <c r="C304" i="14"/>
  <c r="C303" i="14"/>
  <c r="C302" i="14"/>
  <c r="C301" i="14"/>
  <c r="C300" i="14"/>
  <c r="C299" i="14"/>
  <c r="C298" i="14"/>
  <c r="C297" i="14"/>
  <c r="C296" i="14"/>
  <c r="C295" i="14"/>
  <c r="C294" i="14"/>
  <c r="C293" i="14"/>
  <c r="C292" i="14"/>
  <c r="C291" i="14"/>
  <c r="C290" i="14"/>
  <c r="C289" i="14"/>
  <c r="C288" i="14"/>
  <c r="C287" i="14"/>
  <c r="C286" i="14"/>
  <c r="C285" i="14"/>
  <c r="C284" i="14"/>
  <c r="C283" i="14"/>
  <c r="C282" i="14"/>
  <c r="C281" i="14"/>
  <c r="C280" i="14"/>
  <c r="C279" i="14"/>
  <c r="C278" i="14"/>
  <c r="C277" i="14"/>
  <c r="C276" i="14"/>
  <c r="C275" i="14"/>
  <c r="C274" i="14"/>
  <c r="C273" i="14"/>
  <c r="C272" i="14"/>
  <c r="C271" i="14"/>
  <c r="C270" i="14"/>
  <c r="C269" i="14"/>
  <c r="C268" i="14"/>
  <c r="C267" i="14"/>
  <c r="C266" i="14"/>
  <c r="C265" i="14"/>
  <c r="C264" i="14"/>
  <c r="C263" i="14"/>
  <c r="C262" i="14"/>
  <c r="C261" i="14"/>
  <c r="C260" i="14"/>
  <c r="C259" i="14"/>
  <c r="C258" i="14"/>
  <c r="C257" i="14"/>
  <c r="C256" i="14"/>
  <c r="C255" i="14"/>
  <c r="C254" i="14"/>
  <c r="C253" i="14"/>
  <c r="C252" i="14"/>
  <c r="C251" i="14"/>
  <c r="C250" i="14"/>
  <c r="C249" i="14"/>
  <c r="C248" i="14"/>
  <c r="C247" i="14"/>
  <c r="C246" i="14"/>
  <c r="C245" i="14"/>
  <c r="C244" i="14"/>
  <c r="C243" i="14"/>
  <c r="C242" i="14"/>
  <c r="C241" i="14"/>
  <c r="C240" i="14"/>
  <c r="C239" i="14"/>
  <c r="C238" i="14"/>
  <c r="C237" i="14"/>
  <c r="C236" i="14"/>
  <c r="C235" i="14"/>
  <c r="C234" i="14"/>
  <c r="C233" i="14"/>
  <c r="C232" i="14"/>
  <c r="C231" i="14"/>
  <c r="C230" i="14"/>
  <c r="C229" i="14"/>
  <c r="C228" i="14"/>
  <c r="C227" i="14"/>
  <c r="C226" i="14"/>
  <c r="C225" i="14"/>
  <c r="C224" i="14"/>
  <c r="C223" i="14"/>
  <c r="C222" i="14"/>
  <c r="C221" i="14"/>
  <c r="C220" i="14"/>
  <c r="C219" i="14"/>
  <c r="C218" i="14"/>
  <c r="C217" i="14"/>
  <c r="C216" i="14"/>
  <c r="C215" i="14"/>
  <c r="C214" i="14"/>
  <c r="C213" i="14"/>
  <c r="C212" i="14"/>
  <c r="C211" i="14"/>
  <c r="C210" i="14"/>
  <c r="C209" i="14"/>
  <c r="C208" i="14"/>
  <c r="C207" i="14"/>
  <c r="C206" i="14"/>
  <c r="C205" i="14"/>
  <c r="C204" i="14"/>
  <c r="C203" i="14"/>
  <c r="C202" i="14"/>
  <c r="C201" i="14"/>
  <c r="C200" i="14"/>
  <c r="C199" i="14"/>
  <c r="C198" i="14"/>
  <c r="C197" i="14"/>
  <c r="C196" i="14"/>
  <c r="C195" i="14"/>
  <c r="C194" i="14"/>
  <c r="C193" i="14"/>
  <c r="C192" i="14"/>
  <c r="C191" i="14"/>
  <c r="C190" i="14"/>
  <c r="C189" i="14"/>
  <c r="C188" i="14"/>
  <c r="C187" i="14"/>
  <c r="C186" i="14"/>
  <c r="C185" i="14"/>
  <c r="C184" i="14"/>
  <c r="C183" i="14"/>
  <c r="C182" i="14"/>
  <c r="C181" i="14"/>
  <c r="C180" i="14"/>
  <c r="C179" i="14"/>
  <c r="C178" i="14"/>
  <c r="C177" i="14"/>
  <c r="C176" i="14"/>
  <c r="C175" i="14"/>
  <c r="C174" i="14"/>
  <c r="C173" i="14"/>
  <c r="C172" i="14"/>
  <c r="C171" i="14"/>
  <c r="C170" i="14"/>
  <c r="C169" i="14"/>
  <c r="C168" i="14"/>
  <c r="C167" i="14"/>
  <c r="C166" i="14"/>
  <c r="C165" i="14"/>
  <c r="C164" i="14"/>
  <c r="C163" i="14"/>
  <c r="C162" i="14"/>
  <c r="C161" i="14"/>
  <c r="C160" i="14"/>
  <c r="C159" i="14"/>
  <c r="C158" i="14"/>
  <c r="C157" i="14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C134" i="14"/>
  <c r="C133" i="14"/>
  <c r="C132" i="14"/>
  <c r="C131" i="14"/>
  <c r="C130" i="14"/>
  <c r="C129" i="14"/>
  <c r="C128" i="14"/>
  <c r="C127" i="14"/>
  <c r="C126" i="14"/>
  <c r="C125" i="14"/>
  <c r="C124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C111" i="14"/>
  <c r="C110" i="14"/>
  <c r="C109" i="14"/>
  <c r="C108" i="14"/>
  <c r="C107" i="14"/>
  <c r="C106" i="14"/>
  <c r="C105" i="14"/>
  <c r="C104" i="14"/>
  <c r="C103" i="14"/>
  <c r="C102" i="14"/>
  <c r="C101" i="14"/>
  <c r="C100" i="14"/>
  <c r="C99" i="14"/>
  <c r="C98" i="14"/>
  <c r="C97" i="14"/>
  <c r="C96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D15" i="14"/>
  <c r="K26" i="14" s="1"/>
  <c r="D14" i="14"/>
  <c r="K25" i="14" s="1"/>
  <c r="F23" i="14"/>
  <c r="C23" i="14"/>
  <c r="D23" i="14"/>
  <c r="E23" i="14"/>
  <c r="E4" i="14"/>
  <c r="F4" i="14"/>
  <c r="E5" i="14"/>
  <c r="F5" i="14"/>
  <c r="E6" i="14"/>
  <c r="F6" i="14"/>
  <c r="E3" i="14"/>
  <c r="F3" i="14"/>
  <c r="J6" i="14"/>
  <c r="K6" i="14" s="1"/>
  <c r="L4" i="14"/>
  <c r="J4" i="14"/>
  <c r="K4" i="14" s="1"/>
  <c r="H6" i="14"/>
  <c r="I6" i="14"/>
  <c r="L6" i="14" s="1"/>
  <c r="I5" i="14"/>
  <c r="L5" i="14" s="1"/>
  <c r="H5" i="14"/>
  <c r="J5" i="14" s="1"/>
  <c r="K5" i="14" s="1"/>
  <c r="H4" i="14"/>
  <c r="I3" i="14"/>
  <c r="L3" i="14" s="1"/>
  <c r="H3" i="14"/>
  <c r="J3" i="14" s="1"/>
  <c r="K3" i="14" s="1"/>
  <c r="D7" i="14"/>
  <c r="H4" i="6"/>
  <c r="H3" i="6"/>
  <c r="P75" i="13"/>
  <c r="R75" i="13" s="1"/>
  <c r="S75" i="13" s="1"/>
  <c r="E76" i="13"/>
  <c r="P72" i="13"/>
  <c r="P73" i="13"/>
  <c r="Q73" i="13"/>
  <c r="Q74" i="13"/>
  <c r="P74" i="13"/>
  <c r="Q75" i="13"/>
  <c r="T75" i="13" s="1"/>
  <c r="O76" i="13"/>
  <c r="J75" i="13"/>
  <c r="I75" i="13"/>
  <c r="J73" i="13"/>
  <c r="J74" i="13"/>
  <c r="I74" i="13"/>
  <c r="I73" i="13"/>
  <c r="I72" i="13"/>
  <c r="E89" i="13"/>
  <c r="E88" i="13"/>
  <c r="E82" i="13"/>
  <c r="E81" i="13"/>
  <c r="E80" i="13"/>
  <c r="E79" i="13"/>
  <c r="H74" i="13"/>
  <c r="H73" i="13"/>
  <c r="H72" i="13"/>
  <c r="E51" i="13"/>
  <c r="E52" i="13"/>
  <c r="E59" i="13"/>
  <c r="E58" i="13"/>
  <c r="I48" i="13"/>
  <c r="K48" i="13" s="1"/>
  <c r="L48" i="13" s="1"/>
  <c r="J48" i="13"/>
  <c r="M48" i="13" s="1"/>
  <c r="J47" i="13"/>
  <c r="M47" i="13" s="1"/>
  <c r="I47" i="13"/>
  <c r="K47" i="13" s="1"/>
  <c r="E49" i="13"/>
  <c r="O5" i="17" l="1"/>
  <c r="X6" i="17"/>
  <c r="K7" i="16"/>
  <c r="X7" i="17"/>
  <c r="A2" i="16"/>
  <c r="D5" i="16" s="1"/>
  <c r="J5" i="16"/>
  <c r="E5" i="16"/>
  <c r="H5" i="16"/>
  <c r="G5" i="16"/>
  <c r="I5" i="16"/>
  <c r="F5" i="16"/>
  <c r="C7" i="15"/>
  <c r="H12" i="14"/>
  <c r="H13" i="14"/>
  <c r="G25" i="14"/>
  <c r="H25" i="14" s="1"/>
  <c r="G29" i="14"/>
  <c r="H29" i="14" s="1"/>
  <c r="G33" i="14"/>
  <c r="H33" i="14" s="1"/>
  <c r="G37" i="14"/>
  <c r="H37" i="14" s="1"/>
  <c r="G41" i="14"/>
  <c r="H41" i="14" s="1"/>
  <c r="G45" i="14"/>
  <c r="H45" i="14" s="1"/>
  <c r="G49" i="14"/>
  <c r="H49" i="14" s="1"/>
  <c r="G53" i="14"/>
  <c r="H53" i="14" s="1"/>
  <c r="G57" i="14"/>
  <c r="H57" i="14" s="1"/>
  <c r="G61" i="14"/>
  <c r="H61" i="14" s="1"/>
  <c r="G65" i="14"/>
  <c r="H65" i="14" s="1"/>
  <c r="G69" i="14"/>
  <c r="H69" i="14" s="1"/>
  <c r="G73" i="14"/>
  <c r="H73" i="14" s="1"/>
  <c r="G77" i="14"/>
  <c r="H77" i="14" s="1"/>
  <c r="G81" i="14"/>
  <c r="H81" i="14" s="1"/>
  <c r="G85" i="14"/>
  <c r="H85" i="14" s="1"/>
  <c r="G89" i="14"/>
  <c r="H89" i="14" s="1"/>
  <c r="G93" i="14"/>
  <c r="H93" i="14" s="1"/>
  <c r="G97" i="14"/>
  <c r="H97" i="14" s="1"/>
  <c r="G101" i="14"/>
  <c r="H101" i="14" s="1"/>
  <c r="G105" i="14"/>
  <c r="H105" i="14" s="1"/>
  <c r="G109" i="14"/>
  <c r="H109" i="14" s="1"/>
  <c r="G113" i="14"/>
  <c r="H113" i="14" s="1"/>
  <c r="G117" i="14"/>
  <c r="H117" i="14" s="1"/>
  <c r="G121" i="14"/>
  <c r="H121" i="14" s="1"/>
  <c r="G125" i="14"/>
  <c r="H125" i="14" s="1"/>
  <c r="G129" i="14"/>
  <c r="H129" i="14" s="1"/>
  <c r="G133" i="14"/>
  <c r="H133" i="14" s="1"/>
  <c r="G137" i="14"/>
  <c r="H137" i="14" s="1"/>
  <c r="G141" i="14"/>
  <c r="H141" i="14" s="1"/>
  <c r="G145" i="14"/>
  <c r="H145" i="14" s="1"/>
  <c r="G149" i="14"/>
  <c r="H149" i="14" s="1"/>
  <c r="G153" i="14"/>
  <c r="H153" i="14" s="1"/>
  <c r="G157" i="14"/>
  <c r="H157" i="14" s="1"/>
  <c r="G161" i="14"/>
  <c r="H161" i="14" s="1"/>
  <c r="G165" i="14"/>
  <c r="H165" i="14" s="1"/>
  <c r="G169" i="14"/>
  <c r="H169" i="14" s="1"/>
  <c r="G173" i="14"/>
  <c r="H173" i="14" s="1"/>
  <c r="G177" i="14"/>
  <c r="H177" i="14" s="1"/>
  <c r="G181" i="14"/>
  <c r="H181" i="14" s="1"/>
  <c r="G185" i="14"/>
  <c r="H185" i="14" s="1"/>
  <c r="G189" i="14"/>
  <c r="H189" i="14" s="1"/>
  <c r="G193" i="14"/>
  <c r="H193" i="14" s="1"/>
  <c r="G197" i="14"/>
  <c r="H197" i="14" s="1"/>
  <c r="G201" i="14"/>
  <c r="H201" i="14" s="1"/>
  <c r="G205" i="14"/>
  <c r="H205" i="14" s="1"/>
  <c r="G209" i="14"/>
  <c r="H209" i="14" s="1"/>
  <c r="G213" i="14"/>
  <c r="H213" i="14" s="1"/>
  <c r="G217" i="14"/>
  <c r="H217" i="14" s="1"/>
  <c r="G221" i="14"/>
  <c r="H221" i="14" s="1"/>
  <c r="G225" i="14"/>
  <c r="H225" i="14" s="1"/>
  <c r="G229" i="14"/>
  <c r="H229" i="14" s="1"/>
  <c r="G233" i="14"/>
  <c r="H233" i="14" s="1"/>
  <c r="G237" i="14"/>
  <c r="H237" i="14" s="1"/>
  <c r="G241" i="14"/>
  <c r="H241" i="14" s="1"/>
  <c r="G245" i="14"/>
  <c r="H245" i="14" s="1"/>
  <c r="G249" i="14"/>
  <c r="H249" i="14" s="1"/>
  <c r="G253" i="14"/>
  <c r="H253" i="14" s="1"/>
  <c r="G257" i="14"/>
  <c r="H257" i="14" s="1"/>
  <c r="G261" i="14"/>
  <c r="H261" i="14" s="1"/>
  <c r="G265" i="14"/>
  <c r="H265" i="14" s="1"/>
  <c r="G269" i="14"/>
  <c r="H269" i="14" s="1"/>
  <c r="G273" i="14"/>
  <c r="H273" i="14" s="1"/>
  <c r="G277" i="14"/>
  <c r="H277" i="14" s="1"/>
  <c r="G281" i="14"/>
  <c r="H281" i="14" s="1"/>
  <c r="G285" i="14"/>
  <c r="H285" i="14" s="1"/>
  <c r="G289" i="14"/>
  <c r="H289" i="14" s="1"/>
  <c r="G293" i="14"/>
  <c r="H293" i="14" s="1"/>
  <c r="G297" i="14"/>
  <c r="H297" i="14" s="1"/>
  <c r="G301" i="14"/>
  <c r="H301" i="14" s="1"/>
  <c r="G305" i="14"/>
  <c r="H305" i="14" s="1"/>
  <c r="G309" i="14"/>
  <c r="H309" i="14" s="1"/>
  <c r="G313" i="14"/>
  <c r="H313" i="14" s="1"/>
  <c r="G317" i="14"/>
  <c r="H317" i="14" s="1"/>
  <c r="G321" i="14"/>
  <c r="H321" i="14" s="1"/>
  <c r="G325" i="14"/>
  <c r="H325" i="14" s="1"/>
  <c r="G329" i="14"/>
  <c r="H329" i="14" s="1"/>
  <c r="G333" i="14"/>
  <c r="H333" i="14" s="1"/>
  <c r="G337" i="14"/>
  <c r="H337" i="14" s="1"/>
  <c r="G341" i="14"/>
  <c r="H341" i="14" s="1"/>
  <c r="G345" i="14"/>
  <c r="H345" i="14" s="1"/>
  <c r="G349" i="14"/>
  <c r="H349" i="14" s="1"/>
  <c r="G353" i="14"/>
  <c r="H353" i="14" s="1"/>
  <c r="G357" i="14"/>
  <c r="H357" i="14" s="1"/>
  <c r="G361" i="14"/>
  <c r="H361" i="14" s="1"/>
  <c r="G365" i="14"/>
  <c r="H365" i="14" s="1"/>
  <c r="G369" i="14"/>
  <c r="H369" i="14" s="1"/>
  <c r="G373" i="14"/>
  <c r="H373" i="14" s="1"/>
  <c r="G377" i="14"/>
  <c r="H377" i="14" s="1"/>
  <c r="G381" i="14"/>
  <c r="H381" i="14" s="1"/>
  <c r="G385" i="14"/>
  <c r="H385" i="14" s="1"/>
  <c r="G389" i="14"/>
  <c r="H389" i="14" s="1"/>
  <c r="G393" i="14"/>
  <c r="H393" i="14" s="1"/>
  <c r="G397" i="14"/>
  <c r="H397" i="14" s="1"/>
  <c r="G401" i="14"/>
  <c r="H401" i="14" s="1"/>
  <c r="G405" i="14"/>
  <c r="H405" i="14" s="1"/>
  <c r="G409" i="14"/>
  <c r="H409" i="14" s="1"/>
  <c r="G413" i="14"/>
  <c r="H413" i="14" s="1"/>
  <c r="G417" i="14"/>
  <c r="H417" i="14" s="1"/>
  <c r="G421" i="14"/>
  <c r="H421" i="14" s="1"/>
  <c r="G425" i="14"/>
  <c r="H425" i="14" s="1"/>
  <c r="G429" i="14"/>
  <c r="H429" i="14" s="1"/>
  <c r="G433" i="14"/>
  <c r="H433" i="14" s="1"/>
  <c r="G437" i="14"/>
  <c r="H437" i="14" s="1"/>
  <c r="G441" i="14"/>
  <c r="H441" i="14" s="1"/>
  <c r="G445" i="14"/>
  <c r="H445" i="14" s="1"/>
  <c r="G449" i="14"/>
  <c r="H449" i="14" s="1"/>
  <c r="G453" i="14"/>
  <c r="H453" i="14" s="1"/>
  <c r="G457" i="14"/>
  <c r="H457" i="14" s="1"/>
  <c r="G461" i="14"/>
  <c r="H461" i="14" s="1"/>
  <c r="G465" i="14"/>
  <c r="H465" i="14" s="1"/>
  <c r="G469" i="14"/>
  <c r="H469" i="14" s="1"/>
  <c r="G473" i="14"/>
  <c r="H473" i="14" s="1"/>
  <c r="G477" i="14"/>
  <c r="H477" i="14" s="1"/>
  <c r="G481" i="14"/>
  <c r="H481" i="14" s="1"/>
  <c r="G485" i="14"/>
  <c r="H485" i="14" s="1"/>
  <c r="G489" i="14"/>
  <c r="H489" i="14" s="1"/>
  <c r="G493" i="14"/>
  <c r="H493" i="14" s="1"/>
  <c r="G497" i="14"/>
  <c r="H497" i="14" s="1"/>
  <c r="G501" i="14"/>
  <c r="H501" i="14" s="1"/>
  <c r="G505" i="14"/>
  <c r="H505" i="14" s="1"/>
  <c r="G509" i="14"/>
  <c r="H509" i="14" s="1"/>
  <c r="G513" i="14"/>
  <c r="H513" i="14" s="1"/>
  <c r="G517" i="14"/>
  <c r="H517" i="14" s="1"/>
  <c r="G521" i="14"/>
  <c r="H521" i="14" s="1"/>
  <c r="G525" i="14"/>
  <c r="H525" i="14" s="1"/>
  <c r="G529" i="14"/>
  <c r="H529" i="14" s="1"/>
  <c r="G533" i="14"/>
  <c r="H533" i="14" s="1"/>
  <c r="G537" i="14"/>
  <c r="H537" i="14" s="1"/>
  <c r="G541" i="14"/>
  <c r="H541" i="14" s="1"/>
  <c r="G545" i="14"/>
  <c r="H545" i="14" s="1"/>
  <c r="G549" i="14"/>
  <c r="H549" i="14" s="1"/>
  <c r="G553" i="14"/>
  <c r="H553" i="14" s="1"/>
  <c r="G557" i="14"/>
  <c r="H557" i="14" s="1"/>
  <c r="G561" i="14"/>
  <c r="H561" i="14" s="1"/>
  <c r="G565" i="14"/>
  <c r="H565" i="14" s="1"/>
  <c r="G569" i="14"/>
  <c r="H569" i="14" s="1"/>
  <c r="G573" i="14"/>
  <c r="H573" i="14" s="1"/>
  <c r="G577" i="14"/>
  <c r="H577" i="14" s="1"/>
  <c r="G581" i="14"/>
  <c r="H581" i="14" s="1"/>
  <c r="G585" i="14"/>
  <c r="H585" i="14" s="1"/>
  <c r="G589" i="14"/>
  <c r="H589" i="14" s="1"/>
  <c r="G593" i="14"/>
  <c r="H593" i="14" s="1"/>
  <c r="G597" i="14"/>
  <c r="H597" i="14" s="1"/>
  <c r="G601" i="14"/>
  <c r="H601" i="14" s="1"/>
  <c r="G605" i="14"/>
  <c r="H605" i="14" s="1"/>
  <c r="G609" i="14"/>
  <c r="H609" i="14" s="1"/>
  <c r="G613" i="14"/>
  <c r="H613" i="14" s="1"/>
  <c r="G617" i="14"/>
  <c r="H617" i="14" s="1"/>
  <c r="G621" i="14"/>
  <c r="H621" i="14" s="1"/>
  <c r="G625" i="14"/>
  <c r="H625" i="14" s="1"/>
  <c r="G629" i="14"/>
  <c r="H629" i="14" s="1"/>
  <c r="G633" i="14"/>
  <c r="H633" i="14" s="1"/>
  <c r="G637" i="14"/>
  <c r="H637" i="14" s="1"/>
  <c r="G641" i="14"/>
  <c r="H641" i="14" s="1"/>
  <c r="G645" i="14"/>
  <c r="H645" i="14" s="1"/>
  <c r="G649" i="14"/>
  <c r="H649" i="14" s="1"/>
  <c r="G653" i="14"/>
  <c r="H653" i="14" s="1"/>
  <c r="G657" i="14"/>
  <c r="H657" i="14" s="1"/>
  <c r="G661" i="14"/>
  <c r="H661" i="14" s="1"/>
  <c r="G665" i="14"/>
  <c r="H665" i="14" s="1"/>
  <c r="G669" i="14"/>
  <c r="H669" i="14" s="1"/>
  <c r="G673" i="14"/>
  <c r="H673" i="14" s="1"/>
  <c r="G677" i="14"/>
  <c r="H677" i="14" s="1"/>
  <c r="G681" i="14"/>
  <c r="H681" i="14" s="1"/>
  <c r="G685" i="14"/>
  <c r="H685" i="14" s="1"/>
  <c r="G689" i="14"/>
  <c r="H689" i="14" s="1"/>
  <c r="G693" i="14"/>
  <c r="H693" i="14" s="1"/>
  <c r="G697" i="14"/>
  <c r="H697" i="14" s="1"/>
  <c r="G701" i="14"/>
  <c r="H701" i="14" s="1"/>
  <c r="G705" i="14"/>
  <c r="H705" i="14" s="1"/>
  <c r="G709" i="14"/>
  <c r="H709" i="14" s="1"/>
  <c r="G713" i="14"/>
  <c r="H713" i="14" s="1"/>
  <c r="G717" i="14"/>
  <c r="H717" i="14" s="1"/>
  <c r="G721" i="14"/>
  <c r="H721" i="14" s="1"/>
  <c r="G725" i="14"/>
  <c r="H725" i="14" s="1"/>
  <c r="G729" i="14"/>
  <c r="H729" i="14" s="1"/>
  <c r="G733" i="14"/>
  <c r="H733" i="14" s="1"/>
  <c r="G737" i="14"/>
  <c r="H737" i="14" s="1"/>
  <c r="G741" i="14"/>
  <c r="H741" i="14" s="1"/>
  <c r="G745" i="14"/>
  <c r="H745" i="14" s="1"/>
  <c r="G749" i="14"/>
  <c r="H749" i="14" s="1"/>
  <c r="G753" i="14"/>
  <c r="H753" i="14" s="1"/>
  <c r="G757" i="14"/>
  <c r="H757" i="14" s="1"/>
  <c r="G761" i="14"/>
  <c r="H761" i="14" s="1"/>
  <c r="G765" i="14"/>
  <c r="H765" i="14" s="1"/>
  <c r="G769" i="14"/>
  <c r="H769" i="14" s="1"/>
  <c r="G773" i="14"/>
  <c r="H773" i="14" s="1"/>
  <c r="G777" i="14"/>
  <c r="H777" i="14" s="1"/>
  <c r="G781" i="14"/>
  <c r="H781" i="14" s="1"/>
  <c r="G785" i="14"/>
  <c r="H785" i="14" s="1"/>
  <c r="G789" i="14"/>
  <c r="H789" i="14" s="1"/>
  <c r="G793" i="14"/>
  <c r="H793" i="14" s="1"/>
  <c r="G797" i="14"/>
  <c r="H797" i="14" s="1"/>
  <c r="G801" i="14"/>
  <c r="H801" i="14" s="1"/>
  <c r="G805" i="14"/>
  <c r="H805" i="14" s="1"/>
  <c r="G809" i="14"/>
  <c r="H809" i="14" s="1"/>
  <c r="G813" i="14"/>
  <c r="H813" i="14" s="1"/>
  <c r="G817" i="14"/>
  <c r="H817" i="14" s="1"/>
  <c r="G821" i="14"/>
  <c r="H821" i="14" s="1"/>
  <c r="G825" i="14"/>
  <c r="H825" i="14" s="1"/>
  <c r="G829" i="14"/>
  <c r="H829" i="14" s="1"/>
  <c r="G833" i="14"/>
  <c r="H833" i="14" s="1"/>
  <c r="G837" i="14"/>
  <c r="H837" i="14" s="1"/>
  <c r="G841" i="14"/>
  <c r="H841" i="14" s="1"/>
  <c r="G845" i="14"/>
  <c r="H845" i="14" s="1"/>
  <c r="G849" i="14"/>
  <c r="H849" i="14" s="1"/>
  <c r="G853" i="14"/>
  <c r="H853" i="14" s="1"/>
  <c r="G857" i="14"/>
  <c r="H857" i="14" s="1"/>
  <c r="G861" i="14"/>
  <c r="H861" i="14" s="1"/>
  <c r="G865" i="14"/>
  <c r="H865" i="14" s="1"/>
  <c r="G869" i="14"/>
  <c r="H869" i="14" s="1"/>
  <c r="G873" i="14"/>
  <c r="H873" i="14" s="1"/>
  <c r="G877" i="14"/>
  <c r="H877" i="14" s="1"/>
  <c r="G881" i="14"/>
  <c r="H881" i="14" s="1"/>
  <c r="G885" i="14"/>
  <c r="H885" i="14" s="1"/>
  <c r="G889" i="14"/>
  <c r="H889" i="14" s="1"/>
  <c r="G893" i="14"/>
  <c r="H893" i="14" s="1"/>
  <c r="G897" i="14"/>
  <c r="H897" i="14" s="1"/>
  <c r="G901" i="14"/>
  <c r="H901" i="14" s="1"/>
  <c r="G905" i="14"/>
  <c r="H905" i="14" s="1"/>
  <c r="G909" i="14"/>
  <c r="H909" i="14" s="1"/>
  <c r="G913" i="14"/>
  <c r="H913" i="14" s="1"/>
  <c r="G917" i="14"/>
  <c r="H917" i="14" s="1"/>
  <c r="G921" i="14"/>
  <c r="H921" i="14" s="1"/>
  <c r="G925" i="14"/>
  <c r="H925" i="14" s="1"/>
  <c r="G929" i="14"/>
  <c r="H929" i="14" s="1"/>
  <c r="G933" i="14"/>
  <c r="H933" i="14" s="1"/>
  <c r="G937" i="14"/>
  <c r="H937" i="14" s="1"/>
  <c r="G941" i="14"/>
  <c r="H941" i="14" s="1"/>
  <c r="G945" i="14"/>
  <c r="H945" i="14" s="1"/>
  <c r="G949" i="14"/>
  <c r="H949" i="14" s="1"/>
  <c r="G953" i="14"/>
  <c r="H953" i="14" s="1"/>
  <c r="G957" i="14"/>
  <c r="H957" i="14" s="1"/>
  <c r="G961" i="14"/>
  <c r="H961" i="14" s="1"/>
  <c r="G965" i="14"/>
  <c r="H965" i="14" s="1"/>
  <c r="G969" i="14"/>
  <c r="H969" i="14" s="1"/>
  <c r="G973" i="14"/>
  <c r="H973" i="14" s="1"/>
  <c r="G977" i="14"/>
  <c r="H977" i="14" s="1"/>
  <c r="G981" i="14"/>
  <c r="H981" i="14" s="1"/>
  <c r="G985" i="14"/>
  <c r="H985" i="14" s="1"/>
  <c r="G989" i="14"/>
  <c r="H989" i="14" s="1"/>
  <c r="G993" i="14"/>
  <c r="H993" i="14" s="1"/>
  <c r="G997" i="14"/>
  <c r="H997" i="14" s="1"/>
  <c r="G1001" i="14"/>
  <c r="H1001" i="14" s="1"/>
  <c r="G1005" i="14"/>
  <c r="H1005" i="14" s="1"/>
  <c r="G1009" i="14"/>
  <c r="H1009" i="14" s="1"/>
  <c r="G1013" i="14"/>
  <c r="H1013" i="14" s="1"/>
  <c r="G1017" i="14"/>
  <c r="H1017" i="14" s="1"/>
  <c r="G1021" i="14"/>
  <c r="H1021" i="14" s="1"/>
  <c r="G1025" i="14"/>
  <c r="H1025" i="14" s="1"/>
  <c r="G1029" i="14"/>
  <c r="H1029" i="14" s="1"/>
  <c r="G1033" i="14"/>
  <c r="H1033" i="14" s="1"/>
  <c r="G1037" i="14"/>
  <c r="H1037" i="14" s="1"/>
  <c r="G1041" i="14"/>
  <c r="H1041" i="14" s="1"/>
  <c r="G1045" i="14"/>
  <c r="H1045" i="14" s="1"/>
  <c r="G1049" i="14"/>
  <c r="H1049" i="14" s="1"/>
  <c r="G1053" i="14"/>
  <c r="H1053" i="14" s="1"/>
  <c r="G1057" i="14"/>
  <c r="H1057" i="14" s="1"/>
  <c r="G1061" i="14"/>
  <c r="H1061" i="14" s="1"/>
  <c r="G1065" i="14"/>
  <c r="H1065" i="14" s="1"/>
  <c r="G1069" i="14"/>
  <c r="H1069" i="14" s="1"/>
  <c r="G1073" i="14"/>
  <c r="H1073" i="14" s="1"/>
  <c r="G1077" i="14"/>
  <c r="H1077" i="14" s="1"/>
  <c r="G1081" i="14"/>
  <c r="H1081" i="14" s="1"/>
  <c r="G1085" i="14"/>
  <c r="H1085" i="14" s="1"/>
  <c r="G1089" i="14"/>
  <c r="H1089" i="14" s="1"/>
  <c r="G1093" i="14"/>
  <c r="H1093" i="14" s="1"/>
  <c r="G1097" i="14"/>
  <c r="H1097" i="14" s="1"/>
  <c r="G1101" i="14"/>
  <c r="H1101" i="14" s="1"/>
  <c r="G1105" i="14"/>
  <c r="H1105" i="14" s="1"/>
  <c r="G1109" i="14"/>
  <c r="H1109" i="14" s="1"/>
  <c r="G1113" i="14"/>
  <c r="H1113" i="14" s="1"/>
  <c r="G1117" i="14"/>
  <c r="H1117" i="14" s="1"/>
  <c r="G1121" i="14"/>
  <c r="H1121" i="14" s="1"/>
  <c r="G1125" i="14"/>
  <c r="H1125" i="14" s="1"/>
  <c r="G1129" i="14"/>
  <c r="H1129" i="14" s="1"/>
  <c r="G1133" i="14"/>
  <c r="H1133" i="14" s="1"/>
  <c r="G1137" i="14"/>
  <c r="H1137" i="14" s="1"/>
  <c r="G1141" i="14"/>
  <c r="H1141" i="14" s="1"/>
  <c r="G1145" i="14"/>
  <c r="H1145" i="14" s="1"/>
  <c r="G1149" i="14"/>
  <c r="H1149" i="14" s="1"/>
  <c r="G1153" i="14"/>
  <c r="H1153" i="14" s="1"/>
  <c r="G1157" i="14"/>
  <c r="H1157" i="14" s="1"/>
  <c r="G1161" i="14"/>
  <c r="H1161" i="14" s="1"/>
  <c r="G1165" i="14"/>
  <c r="H1165" i="14" s="1"/>
  <c r="G1169" i="14"/>
  <c r="H1169" i="14" s="1"/>
  <c r="G1173" i="14"/>
  <c r="H1173" i="14" s="1"/>
  <c r="G1177" i="14"/>
  <c r="H1177" i="14" s="1"/>
  <c r="G1181" i="14"/>
  <c r="H1181" i="14" s="1"/>
  <c r="G1185" i="14"/>
  <c r="H1185" i="14" s="1"/>
  <c r="G1189" i="14"/>
  <c r="H1189" i="14" s="1"/>
  <c r="G1193" i="14"/>
  <c r="H1193" i="14" s="1"/>
  <c r="G1197" i="14"/>
  <c r="H1197" i="14" s="1"/>
  <c r="G1201" i="14"/>
  <c r="H1201" i="14" s="1"/>
  <c r="G1205" i="14"/>
  <c r="H1205" i="14" s="1"/>
  <c r="G1209" i="14"/>
  <c r="H1209" i="14" s="1"/>
  <c r="G1213" i="14"/>
  <c r="H1213" i="14" s="1"/>
  <c r="G1217" i="14"/>
  <c r="H1217" i="14" s="1"/>
  <c r="G1221" i="14"/>
  <c r="H1221" i="14" s="1"/>
  <c r="G1225" i="14"/>
  <c r="H1225" i="14" s="1"/>
  <c r="G1229" i="14"/>
  <c r="H1229" i="14" s="1"/>
  <c r="G1233" i="14"/>
  <c r="H1233" i="14" s="1"/>
  <c r="G1237" i="14"/>
  <c r="H1237" i="14" s="1"/>
  <c r="G1241" i="14"/>
  <c r="H1241" i="14" s="1"/>
  <c r="G1245" i="14"/>
  <c r="H1245" i="14" s="1"/>
  <c r="G1249" i="14"/>
  <c r="H1249" i="14" s="1"/>
  <c r="G1253" i="14"/>
  <c r="H1253" i="14" s="1"/>
  <c r="G1257" i="14"/>
  <c r="H1257" i="14" s="1"/>
  <c r="G1261" i="14"/>
  <c r="H1261" i="14" s="1"/>
  <c r="G1265" i="14"/>
  <c r="H1265" i="14" s="1"/>
  <c r="G1269" i="14"/>
  <c r="H1269" i="14" s="1"/>
  <c r="G1273" i="14"/>
  <c r="H1273" i="14" s="1"/>
  <c r="G1277" i="14"/>
  <c r="H1277" i="14" s="1"/>
  <c r="G1281" i="14"/>
  <c r="H1281" i="14" s="1"/>
  <c r="G1285" i="14"/>
  <c r="H1285" i="14" s="1"/>
  <c r="G1289" i="14"/>
  <c r="H1289" i="14" s="1"/>
  <c r="G1293" i="14"/>
  <c r="H1293" i="14" s="1"/>
  <c r="G1297" i="14"/>
  <c r="H1297" i="14" s="1"/>
  <c r="G1301" i="14"/>
  <c r="H1301" i="14" s="1"/>
  <c r="G1305" i="14"/>
  <c r="H1305" i="14" s="1"/>
  <c r="G1309" i="14"/>
  <c r="H1309" i="14" s="1"/>
  <c r="G1313" i="14"/>
  <c r="H1313" i="14" s="1"/>
  <c r="G1317" i="14"/>
  <c r="H1317" i="14" s="1"/>
  <c r="G1321" i="14"/>
  <c r="H1321" i="14" s="1"/>
  <c r="G1325" i="14"/>
  <c r="H1325" i="14" s="1"/>
  <c r="G1329" i="14"/>
  <c r="H1329" i="14" s="1"/>
  <c r="G1333" i="14"/>
  <c r="H1333" i="14" s="1"/>
  <c r="G1337" i="14"/>
  <c r="H1337" i="14" s="1"/>
  <c r="G1341" i="14"/>
  <c r="H1341" i="14" s="1"/>
  <c r="G1345" i="14"/>
  <c r="H1345" i="14" s="1"/>
  <c r="G1349" i="14"/>
  <c r="H1349" i="14" s="1"/>
  <c r="G1353" i="14"/>
  <c r="H1353" i="14" s="1"/>
  <c r="G1357" i="14"/>
  <c r="H1357" i="14" s="1"/>
  <c r="G1361" i="14"/>
  <c r="H1361" i="14" s="1"/>
  <c r="G1365" i="14"/>
  <c r="H1365" i="14" s="1"/>
  <c r="G1369" i="14"/>
  <c r="H1369" i="14" s="1"/>
  <c r="G1373" i="14"/>
  <c r="H1373" i="14" s="1"/>
  <c r="G1377" i="14"/>
  <c r="H1377" i="14" s="1"/>
  <c r="G1381" i="14"/>
  <c r="H1381" i="14" s="1"/>
  <c r="G1385" i="14"/>
  <c r="H1385" i="14" s="1"/>
  <c r="G1389" i="14"/>
  <c r="H1389" i="14" s="1"/>
  <c r="G1393" i="14"/>
  <c r="H1393" i="14" s="1"/>
  <c r="G1397" i="14"/>
  <c r="H1397" i="14" s="1"/>
  <c r="G1401" i="14"/>
  <c r="H1401" i="14" s="1"/>
  <c r="G1405" i="14"/>
  <c r="H1405" i="14" s="1"/>
  <c r="G1409" i="14"/>
  <c r="H1409" i="14" s="1"/>
  <c r="G1413" i="14"/>
  <c r="H1413" i="14" s="1"/>
  <c r="G1417" i="14"/>
  <c r="H1417" i="14" s="1"/>
  <c r="G1421" i="14"/>
  <c r="H1421" i="14" s="1"/>
  <c r="G1425" i="14"/>
  <c r="H1425" i="14" s="1"/>
  <c r="G1429" i="14"/>
  <c r="H1429" i="14" s="1"/>
  <c r="G1433" i="14"/>
  <c r="H1433" i="14" s="1"/>
  <c r="G1437" i="14"/>
  <c r="H1437" i="14" s="1"/>
  <c r="G1441" i="14"/>
  <c r="H1441" i="14" s="1"/>
  <c r="G1445" i="14"/>
  <c r="H1445" i="14" s="1"/>
  <c r="G1449" i="14"/>
  <c r="H1449" i="14" s="1"/>
  <c r="G1453" i="14"/>
  <c r="H1453" i="14" s="1"/>
  <c r="G1457" i="14"/>
  <c r="H1457" i="14" s="1"/>
  <c r="G1461" i="14"/>
  <c r="H1461" i="14" s="1"/>
  <c r="G1465" i="14"/>
  <c r="H1465" i="14" s="1"/>
  <c r="G1469" i="14"/>
  <c r="H1469" i="14" s="1"/>
  <c r="G1473" i="14"/>
  <c r="H1473" i="14" s="1"/>
  <c r="G1477" i="14"/>
  <c r="H1477" i="14" s="1"/>
  <c r="G1481" i="14"/>
  <c r="H1481" i="14" s="1"/>
  <c r="G1485" i="14"/>
  <c r="H1485" i="14" s="1"/>
  <c r="G1489" i="14"/>
  <c r="H1489" i="14" s="1"/>
  <c r="G1493" i="14"/>
  <c r="H1493" i="14" s="1"/>
  <c r="G1497" i="14"/>
  <c r="H1497" i="14" s="1"/>
  <c r="G1501" i="14"/>
  <c r="H1501" i="14" s="1"/>
  <c r="G1505" i="14"/>
  <c r="H1505" i="14" s="1"/>
  <c r="G1509" i="14"/>
  <c r="H1509" i="14" s="1"/>
  <c r="G1513" i="14"/>
  <c r="H1513" i="14" s="1"/>
  <c r="G1517" i="14"/>
  <c r="H1517" i="14" s="1"/>
  <c r="G1521" i="14"/>
  <c r="H1521" i="14" s="1"/>
  <c r="G1525" i="14"/>
  <c r="H1525" i="14" s="1"/>
  <c r="G1529" i="14"/>
  <c r="H1529" i="14" s="1"/>
  <c r="G1533" i="14"/>
  <c r="H1533" i="14" s="1"/>
  <c r="G1537" i="14"/>
  <c r="H1537" i="14" s="1"/>
  <c r="G1541" i="14"/>
  <c r="H1541" i="14" s="1"/>
  <c r="G1545" i="14"/>
  <c r="H1545" i="14" s="1"/>
  <c r="G1549" i="14"/>
  <c r="H1549" i="14" s="1"/>
  <c r="G1553" i="14"/>
  <c r="H1553" i="14" s="1"/>
  <c r="G1557" i="14"/>
  <c r="H1557" i="14" s="1"/>
  <c r="G1561" i="14"/>
  <c r="H1561" i="14" s="1"/>
  <c r="G1565" i="14"/>
  <c r="H1565" i="14" s="1"/>
  <c r="G1569" i="14"/>
  <c r="H1569" i="14" s="1"/>
  <c r="G1573" i="14"/>
  <c r="H1573" i="14" s="1"/>
  <c r="G1577" i="14"/>
  <c r="H1577" i="14" s="1"/>
  <c r="G1581" i="14"/>
  <c r="H1581" i="14" s="1"/>
  <c r="G1585" i="14"/>
  <c r="H1585" i="14" s="1"/>
  <c r="G1589" i="14"/>
  <c r="H1589" i="14" s="1"/>
  <c r="G1593" i="14"/>
  <c r="H1593" i="14" s="1"/>
  <c r="G1597" i="14"/>
  <c r="H1597" i="14" s="1"/>
  <c r="G1601" i="14"/>
  <c r="H1601" i="14" s="1"/>
  <c r="G1605" i="14"/>
  <c r="H1605" i="14" s="1"/>
  <c r="G1609" i="14"/>
  <c r="H1609" i="14" s="1"/>
  <c r="G1613" i="14"/>
  <c r="H1613" i="14" s="1"/>
  <c r="G1617" i="14"/>
  <c r="H1617" i="14" s="1"/>
  <c r="G1621" i="14"/>
  <c r="H1621" i="14" s="1"/>
  <c r="G1625" i="14"/>
  <c r="H1625" i="14" s="1"/>
  <c r="G1629" i="14"/>
  <c r="H1629" i="14" s="1"/>
  <c r="G1633" i="14"/>
  <c r="H1633" i="14" s="1"/>
  <c r="G1637" i="14"/>
  <c r="H1637" i="14" s="1"/>
  <c r="G1641" i="14"/>
  <c r="H1641" i="14" s="1"/>
  <c r="G1645" i="14"/>
  <c r="H1645" i="14" s="1"/>
  <c r="G1649" i="14"/>
  <c r="H1649" i="14" s="1"/>
  <c r="G1653" i="14"/>
  <c r="H1653" i="14" s="1"/>
  <c r="G1657" i="14"/>
  <c r="H1657" i="14" s="1"/>
  <c r="G1661" i="14"/>
  <c r="H1661" i="14" s="1"/>
  <c r="G1665" i="14"/>
  <c r="H1665" i="14" s="1"/>
  <c r="G1669" i="14"/>
  <c r="H1669" i="14" s="1"/>
  <c r="G1673" i="14"/>
  <c r="H1673" i="14" s="1"/>
  <c r="G1677" i="14"/>
  <c r="H1677" i="14" s="1"/>
  <c r="G1681" i="14"/>
  <c r="H1681" i="14" s="1"/>
  <c r="G1685" i="14"/>
  <c r="H1685" i="14" s="1"/>
  <c r="G1689" i="14"/>
  <c r="H1689" i="14" s="1"/>
  <c r="G1693" i="14"/>
  <c r="H1693" i="14" s="1"/>
  <c r="G1697" i="14"/>
  <c r="H1697" i="14" s="1"/>
  <c r="G1701" i="14"/>
  <c r="H1701" i="14" s="1"/>
  <c r="G1705" i="14"/>
  <c r="H1705" i="14" s="1"/>
  <c r="G1709" i="14"/>
  <c r="H1709" i="14" s="1"/>
  <c r="G1713" i="14"/>
  <c r="H1713" i="14" s="1"/>
  <c r="G1717" i="14"/>
  <c r="H1717" i="14" s="1"/>
  <c r="G1721" i="14"/>
  <c r="H1721" i="14" s="1"/>
  <c r="G1725" i="14"/>
  <c r="H1725" i="14" s="1"/>
  <c r="G1729" i="14"/>
  <c r="H1729" i="14" s="1"/>
  <c r="G1733" i="14"/>
  <c r="H1733" i="14" s="1"/>
  <c r="G1737" i="14"/>
  <c r="H1737" i="14" s="1"/>
  <c r="G1741" i="14"/>
  <c r="H1741" i="14" s="1"/>
  <c r="G1745" i="14"/>
  <c r="H1745" i="14" s="1"/>
  <c r="G1749" i="14"/>
  <c r="H1749" i="14" s="1"/>
  <c r="G1753" i="14"/>
  <c r="H1753" i="14" s="1"/>
  <c r="G1757" i="14"/>
  <c r="H1757" i="14" s="1"/>
  <c r="G1761" i="14"/>
  <c r="H1761" i="14" s="1"/>
  <c r="G1765" i="14"/>
  <c r="H1765" i="14" s="1"/>
  <c r="G1769" i="14"/>
  <c r="H1769" i="14" s="1"/>
  <c r="G1773" i="14"/>
  <c r="H1773" i="14" s="1"/>
  <c r="G1777" i="14"/>
  <c r="H1777" i="14" s="1"/>
  <c r="G1781" i="14"/>
  <c r="H1781" i="14" s="1"/>
  <c r="G1785" i="14"/>
  <c r="H1785" i="14" s="1"/>
  <c r="G1789" i="14"/>
  <c r="H1789" i="14" s="1"/>
  <c r="G1793" i="14"/>
  <c r="H1793" i="14" s="1"/>
  <c r="G1797" i="14"/>
  <c r="H1797" i="14" s="1"/>
  <c r="G1801" i="14"/>
  <c r="H1801" i="14" s="1"/>
  <c r="G1805" i="14"/>
  <c r="H1805" i="14" s="1"/>
  <c r="G1809" i="14"/>
  <c r="H1809" i="14" s="1"/>
  <c r="G1813" i="14"/>
  <c r="H1813" i="14" s="1"/>
  <c r="G1817" i="14"/>
  <c r="H1817" i="14" s="1"/>
  <c r="G1821" i="14"/>
  <c r="H1821" i="14" s="1"/>
  <c r="G1825" i="14"/>
  <c r="H1825" i="14" s="1"/>
  <c r="G1829" i="14"/>
  <c r="H1829" i="14" s="1"/>
  <c r="G1833" i="14"/>
  <c r="H1833" i="14" s="1"/>
  <c r="G1837" i="14"/>
  <c r="H1837" i="14" s="1"/>
  <c r="G1841" i="14"/>
  <c r="H1841" i="14" s="1"/>
  <c r="G1845" i="14"/>
  <c r="H1845" i="14" s="1"/>
  <c r="G1849" i="14"/>
  <c r="H1849" i="14" s="1"/>
  <c r="G1853" i="14"/>
  <c r="H1853" i="14" s="1"/>
  <c r="G1857" i="14"/>
  <c r="H1857" i="14" s="1"/>
  <c r="G1861" i="14"/>
  <c r="H1861" i="14" s="1"/>
  <c r="G1865" i="14"/>
  <c r="H1865" i="14" s="1"/>
  <c r="G1869" i="14"/>
  <c r="H1869" i="14" s="1"/>
  <c r="G1873" i="14"/>
  <c r="H1873" i="14" s="1"/>
  <c r="G1877" i="14"/>
  <c r="H1877" i="14" s="1"/>
  <c r="G1881" i="14"/>
  <c r="H1881" i="14" s="1"/>
  <c r="G1885" i="14"/>
  <c r="H1885" i="14" s="1"/>
  <c r="G1889" i="14"/>
  <c r="H1889" i="14" s="1"/>
  <c r="G1893" i="14"/>
  <c r="H1893" i="14" s="1"/>
  <c r="G1897" i="14"/>
  <c r="H1897" i="14" s="1"/>
  <c r="G1901" i="14"/>
  <c r="H1901" i="14" s="1"/>
  <c r="G1905" i="14"/>
  <c r="H1905" i="14" s="1"/>
  <c r="G1909" i="14"/>
  <c r="H1909" i="14" s="1"/>
  <c r="G1913" i="14"/>
  <c r="H1913" i="14" s="1"/>
  <c r="G1917" i="14"/>
  <c r="H1917" i="14" s="1"/>
  <c r="G1921" i="14"/>
  <c r="H1921" i="14" s="1"/>
  <c r="G1925" i="14"/>
  <c r="H1925" i="14" s="1"/>
  <c r="G1929" i="14"/>
  <c r="H1929" i="14" s="1"/>
  <c r="G1933" i="14"/>
  <c r="H1933" i="14" s="1"/>
  <c r="G1937" i="14"/>
  <c r="H1937" i="14" s="1"/>
  <c r="G1941" i="14"/>
  <c r="H1941" i="14" s="1"/>
  <c r="G1945" i="14"/>
  <c r="H1945" i="14" s="1"/>
  <c r="G1949" i="14"/>
  <c r="H1949" i="14" s="1"/>
  <c r="G1953" i="14"/>
  <c r="H1953" i="14" s="1"/>
  <c r="G1957" i="14"/>
  <c r="H1957" i="14" s="1"/>
  <c r="G1961" i="14"/>
  <c r="H1961" i="14" s="1"/>
  <c r="G1965" i="14"/>
  <c r="H1965" i="14" s="1"/>
  <c r="G1969" i="14"/>
  <c r="H1969" i="14" s="1"/>
  <c r="G1973" i="14"/>
  <c r="H1973" i="14" s="1"/>
  <c r="G1977" i="14"/>
  <c r="H1977" i="14" s="1"/>
  <c r="G1981" i="14"/>
  <c r="H1981" i="14" s="1"/>
  <c r="G1985" i="14"/>
  <c r="H1985" i="14" s="1"/>
  <c r="G1989" i="14"/>
  <c r="H1989" i="14" s="1"/>
  <c r="G1993" i="14"/>
  <c r="H1993" i="14" s="1"/>
  <c r="G1997" i="14"/>
  <c r="H1997" i="14" s="1"/>
  <c r="G2001" i="14"/>
  <c r="H2001" i="14" s="1"/>
  <c r="G2005" i="14"/>
  <c r="H2005" i="14" s="1"/>
  <c r="G2009" i="14"/>
  <c r="H2009" i="14" s="1"/>
  <c r="G2013" i="14"/>
  <c r="H2013" i="14" s="1"/>
  <c r="G2017" i="14"/>
  <c r="H2017" i="14" s="1"/>
  <c r="G2021" i="14"/>
  <c r="H2021" i="14" s="1"/>
  <c r="G2025" i="14"/>
  <c r="H2025" i="14" s="1"/>
  <c r="G2029" i="14"/>
  <c r="H2029" i="14" s="1"/>
  <c r="G2033" i="14"/>
  <c r="H2033" i="14" s="1"/>
  <c r="G2037" i="14"/>
  <c r="H2037" i="14" s="1"/>
  <c r="G2041" i="14"/>
  <c r="H2041" i="14" s="1"/>
  <c r="G2045" i="14"/>
  <c r="H2045" i="14" s="1"/>
  <c r="G2049" i="14"/>
  <c r="H2049" i="14" s="1"/>
  <c r="G2053" i="14"/>
  <c r="H2053" i="14" s="1"/>
  <c r="G2057" i="14"/>
  <c r="H2057" i="14" s="1"/>
  <c r="G2061" i="14"/>
  <c r="H2061" i="14" s="1"/>
  <c r="G2065" i="14"/>
  <c r="H2065" i="14" s="1"/>
  <c r="G2069" i="14"/>
  <c r="H2069" i="14" s="1"/>
  <c r="G2073" i="14"/>
  <c r="H2073" i="14" s="1"/>
  <c r="G2077" i="14"/>
  <c r="H2077" i="14" s="1"/>
  <c r="G2081" i="14"/>
  <c r="H2081" i="14" s="1"/>
  <c r="G2085" i="14"/>
  <c r="H2085" i="14" s="1"/>
  <c r="G2089" i="14"/>
  <c r="H2089" i="14" s="1"/>
  <c r="G2093" i="14"/>
  <c r="H2093" i="14" s="1"/>
  <c r="G2097" i="14"/>
  <c r="H2097" i="14" s="1"/>
  <c r="G2101" i="14"/>
  <c r="H2101" i="14" s="1"/>
  <c r="G2105" i="14"/>
  <c r="H2105" i="14" s="1"/>
  <c r="G2109" i="14"/>
  <c r="H2109" i="14" s="1"/>
  <c r="G2113" i="14"/>
  <c r="H2113" i="14" s="1"/>
  <c r="G2117" i="14"/>
  <c r="H2117" i="14" s="1"/>
  <c r="G2121" i="14"/>
  <c r="H2121" i="14" s="1"/>
  <c r="G2125" i="14"/>
  <c r="H2125" i="14" s="1"/>
  <c r="G2129" i="14"/>
  <c r="H2129" i="14" s="1"/>
  <c r="G2133" i="14"/>
  <c r="H2133" i="14" s="1"/>
  <c r="G2137" i="14"/>
  <c r="H2137" i="14" s="1"/>
  <c r="G2141" i="14"/>
  <c r="H2141" i="14" s="1"/>
  <c r="G2145" i="14"/>
  <c r="H2145" i="14" s="1"/>
  <c r="G2149" i="14"/>
  <c r="H2149" i="14" s="1"/>
  <c r="G2153" i="14"/>
  <c r="H2153" i="14" s="1"/>
  <c r="G2157" i="14"/>
  <c r="H2157" i="14" s="1"/>
  <c r="G2161" i="14"/>
  <c r="H2161" i="14" s="1"/>
  <c r="G2165" i="14"/>
  <c r="H2165" i="14" s="1"/>
  <c r="G2169" i="14"/>
  <c r="H2169" i="14" s="1"/>
  <c r="G2173" i="14"/>
  <c r="H2173" i="14" s="1"/>
  <c r="G2177" i="14"/>
  <c r="H2177" i="14" s="1"/>
  <c r="G2181" i="14"/>
  <c r="H2181" i="14" s="1"/>
  <c r="G2185" i="14"/>
  <c r="H2185" i="14" s="1"/>
  <c r="G2189" i="14"/>
  <c r="H2189" i="14" s="1"/>
  <c r="G2193" i="14"/>
  <c r="H2193" i="14" s="1"/>
  <c r="G2197" i="14"/>
  <c r="H2197" i="14" s="1"/>
  <c r="G2201" i="14"/>
  <c r="H2201" i="14" s="1"/>
  <c r="G2205" i="14"/>
  <c r="H2205" i="14" s="1"/>
  <c r="G2209" i="14"/>
  <c r="H2209" i="14" s="1"/>
  <c r="G2213" i="14"/>
  <c r="H2213" i="14" s="1"/>
  <c r="G2217" i="14"/>
  <c r="H2217" i="14" s="1"/>
  <c r="G2221" i="14"/>
  <c r="H2221" i="14" s="1"/>
  <c r="G2225" i="14"/>
  <c r="H2225" i="14" s="1"/>
  <c r="G2229" i="14"/>
  <c r="H2229" i="14" s="1"/>
  <c r="G2233" i="14"/>
  <c r="H2233" i="14" s="1"/>
  <c r="G2237" i="14"/>
  <c r="H2237" i="14" s="1"/>
  <c r="G2241" i="14"/>
  <c r="H2241" i="14" s="1"/>
  <c r="G2245" i="14"/>
  <c r="H2245" i="14" s="1"/>
  <c r="G2249" i="14"/>
  <c r="H2249" i="14" s="1"/>
  <c r="G2253" i="14"/>
  <c r="H2253" i="14" s="1"/>
  <c r="G2257" i="14"/>
  <c r="H2257" i="14" s="1"/>
  <c r="G2261" i="14"/>
  <c r="H2261" i="14" s="1"/>
  <c r="G2265" i="14"/>
  <c r="H2265" i="14" s="1"/>
  <c r="G2269" i="14"/>
  <c r="H2269" i="14" s="1"/>
  <c r="G2273" i="14"/>
  <c r="H2273" i="14" s="1"/>
  <c r="G2277" i="14"/>
  <c r="H2277" i="14" s="1"/>
  <c r="G2281" i="14"/>
  <c r="H2281" i="14" s="1"/>
  <c r="G2285" i="14"/>
  <c r="H2285" i="14" s="1"/>
  <c r="G2289" i="14"/>
  <c r="H2289" i="14" s="1"/>
  <c r="G2293" i="14"/>
  <c r="H2293" i="14" s="1"/>
  <c r="G2297" i="14"/>
  <c r="H2297" i="14" s="1"/>
  <c r="G2301" i="14"/>
  <c r="H2301" i="14" s="1"/>
  <c r="G2305" i="14"/>
  <c r="H2305" i="14" s="1"/>
  <c r="G2309" i="14"/>
  <c r="H2309" i="14" s="1"/>
  <c r="G2313" i="14"/>
  <c r="H2313" i="14" s="1"/>
  <c r="G2317" i="14"/>
  <c r="H2317" i="14" s="1"/>
  <c r="G2321" i="14"/>
  <c r="H2321" i="14" s="1"/>
  <c r="G2325" i="14"/>
  <c r="H2325" i="14" s="1"/>
  <c r="G2329" i="14"/>
  <c r="H2329" i="14" s="1"/>
  <c r="G2333" i="14"/>
  <c r="H2333" i="14" s="1"/>
  <c r="G2337" i="14"/>
  <c r="H2337" i="14" s="1"/>
  <c r="G2341" i="14"/>
  <c r="H2341" i="14" s="1"/>
  <c r="G2345" i="14"/>
  <c r="H2345" i="14" s="1"/>
  <c r="G2349" i="14"/>
  <c r="H2349" i="14" s="1"/>
  <c r="G2353" i="14"/>
  <c r="H2353" i="14" s="1"/>
  <c r="G2357" i="14"/>
  <c r="H2357" i="14" s="1"/>
  <c r="G2361" i="14"/>
  <c r="H2361" i="14" s="1"/>
  <c r="G2365" i="14"/>
  <c r="H2365" i="14" s="1"/>
  <c r="G2369" i="14"/>
  <c r="H2369" i="14" s="1"/>
  <c r="G2373" i="14"/>
  <c r="H2373" i="14" s="1"/>
  <c r="G2377" i="14"/>
  <c r="H2377" i="14" s="1"/>
  <c r="G2381" i="14"/>
  <c r="H2381" i="14" s="1"/>
  <c r="G2385" i="14"/>
  <c r="H2385" i="14" s="1"/>
  <c r="G2389" i="14"/>
  <c r="H2389" i="14" s="1"/>
  <c r="G2393" i="14"/>
  <c r="H2393" i="14" s="1"/>
  <c r="G2397" i="14"/>
  <c r="H2397" i="14" s="1"/>
  <c r="G2401" i="14"/>
  <c r="H2401" i="14" s="1"/>
  <c r="G2405" i="14"/>
  <c r="H2405" i="14" s="1"/>
  <c r="G2409" i="14"/>
  <c r="H2409" i="14" s="1"/>
  <c r="G2413" i="14"/>
  <c r="H2413" i="14" s="1"/>
  <c r="G2417" i="14"/>
  <c r="H2417" i="14" s="1"/>
  <c r="G2421" i="14"/>
  <c r="H2421" i="14" s="1"/>
  <c r="G2425" i="14"/>
  <c r="H2425" i="14" s="1"/>
  <c r="G2429" i="14"/>
  <c r="H2429" i="14" s="1"/>
  <c r="G2433" i="14"/>
  <c r="H2433" i="14" s="1"/>
  <c r="G2437" i="14"/>
  <c r="H2437" i="14" s="1"/>
  <c r="G2441" i="14"/>
  <c r="H2441" i="14" s="1"/>
  <c r="G2445" i="14"/>
  <c r="H2445" i="14" s="1"/>
  <c r="G2449" i="14"/>
  <c r="H2449" i="14" s="1"/>
  <c r="G2453" i="14"/>
  <c r="H2453" i="14" s="1"/>
  <c r="G2457" i="14"/>
  <c r="H2457" i="14" s="1"/>
  <c r="G2461" i="14"/>
  <c r="H2461" i="14" s="1"/>
  <c r="G2465" i="14"/>
  <c r="H2465" i="14" s="1"/>
  <c r="G2469" i="14"/>
  <c r="H2469" i="14" s="1"/>
  <c r="G2473" i="14"/>
  <c r="H2473" i="14" s="1"/>
  <c r="G2477" i="14"/>
  <c r="H2477" i="14" s="1"/>
  <c r="G2481" i="14"/>
  <c r="H2481" i="14" s="1"/>
  <c r="G2485" i="14"/>
  <c r="H2485" i="14" s="1"/>
  <c r="G2489" i="14"/>
  <c r="H2489" i="14" s="1"/>
  <c r="G2493" i="14"/>
  <c r="H2493" i="14" s="1"/>
  <c r="G2497" i="14"/>
  <c r="H2497" i="14" s="1"/>
  <c r="G2501" i="14"/>
  <c r="H2501" i="14" s="1"/>
  <c r="G2505" i="14"/>
  <c r="H2505" i="14" s="1"/>
  <c r="G2509" i="14"/>
  <c r="H2509" i="14" s="1"/>
  <c r="G2513" i="14"/>
  <c r="H2513" i="14" s="1"/>
  <c r="G2517" i="14"/>
  <c r="H2517" i="14" s="1"/>
  <c r="G2521" i="14"/>
  <c r="H2521" i="14" s="1"/>
  <c r="G2525" i="14"/>
  <c r="H2525" i="14" s="1"/>
  <c r="G2529" i="14"/>
  <c r="H2529" i="14" s="1"/>
  <c r="G2533" i="14"/>
  <c r="H2533" i="14" s="1"/>
  <c r="G2537" i="14"/>
  <c r="H2537" i="14" s="1"/>
  <c r="G2541" i="14"/>
  <c r="H2541" i="14" s="1"/>
  <c r="G2545" i="14"/>
  <c r="H2545" i="14" s="1"/>
  <c r="G2549" i="14"/>
  <c r="H2549" i="14" s="1"/>
  <c r="G2553" i="14"/>
  <c r="H2553" i="14" s="1"/>
  <c r="G2557" i="14"/>
  <c r="H2557" i="14" s="1"/>
  <c r="G2561" i="14"/>
  <c r="H2561" i="14" s="1"/>
  <c r="G2565" i="14"/>
  <c r="H2565" i="14" s="1"/>
  <c r="G2569" i="14"/>
  <c r="H2569" i="14" s="1"/>
  <c r="G2573" i="14"/>
  <c r="H2573" i="14" s="1"/>
  <c r="G2577" i="14"/>
  <c r="H2577" i="14" s="1"/>
  <c r="G2581" i="14"/>
  <c r="H2581" i="14" s="1"/>
  <c r="G2585" i="14"/>
  <c r="H2585" i="14" s="1"/>
  <c r="G2589" i="14"/>
  <c r="H2589" i="14" s="1"/>
  <c r="G2593" i="14"/>
  <c r="H2593" i="14" s="1"/>
  <c r="G2597" i="14"/>
  <c r="H2597" i="14" s="1"/>
  <c r="G2601" i="14"/>
  <c r="H2601" i="14" s="1"/>
  <c r="G2605" i="14"/>
  <c r="H2605" i="14" s="1"/>
  <c r="G2609" i="14"/>
  <c r="H2609" i="14" s="1"/>
  <c r="G2613" i="14"/>
  <c r="H2613" i="14" s="1"/>
  <c r="G2617" i="14"/>
  <c r="H2617" i="14" s="1"/>
  <c r="G2621" i="14"/>
  <c r="H2621" i="14" s="1"/>
  <c r="G2625" i="14"/>
  <c r="H2625" i="14" s="1"/>
  <c r="G2629" i="14"/>
  <c r="H2629" i="14" s="1"/>
  <c r="G2633" i="14"/>
  <c r="H2633" i="14" s="1"/>
  <c r="G2637" i="14"/>
  <c r="H2637" i="14" s="1"/>
  <c r="G2641" i="14"/>
  <c r="H2641" i="14" s="1"/>
  <c r="G2645" i="14"/>
  <c r="H2645" i="14" s="1"/>
  <c r="G2649" i="14"/>
  <c r="H2649" i="14" s="1"/>
  <c r="G2653" i="14"/>
  <c r="H2653" i="14" s="1"/>
  <c r="G2657" i="14"/>
  <c r="H2657" i="14" s="1"/>
  <c r="G2661" i="14"/>
  <c r="H2661" i="14" s="1"/>
  <c r="G2665" i="14"/>
  <c r="H2665" i="14" s="1"/>
  <c r="G2669" i="14"/>
  <c r="H2669" i="14" s="1"/>
  <c r="G2673" i="14"/>
  <c r="H2673" i="14" s="1"/>
  <c r="G2677" i="14"/>
  <c r="H2677" i="14" s="1"/>
  <c r="G2681" i="14"/>
  <c r="H2681" i="14" s="1"/>
  <c r="G2685" i="14"/>
  <c r="H2685" i="14" s="1"/>
  <c r="G2689" i="14"/>
  <c r="H2689" i="14" s="1"/>
  <c r="G2693" i="14"/>
  <c r="H2693" i="14" s="1"/>
  <c r="G2697" i="14"/>
  <c r="H2697" i="14" s="1"/>
  <c r="G2701" i="14"/>
  <c r="H2701" i="14" s="1"/>
  <c r="G2705" i="14"/>
  <c r="H2705" i="14" s="1"/>
  <c r="G2709" i="14"/>
  <c r="H2709" i="14" s="1"/>
  <c r="G2713" i="14"/>
  <c r="H2713" i="14" s="1"/>
  <c r="G2717" i="14"/>
  <c r="H2717" i="14" s="1"/>
  <c r="G2721" i="14"/>
  <c r="H2721" i="14" s="1"/>
  <c r="G2725" i="14"/>
  <c r="H2725" i="14" s="1"/>
  <c r="G2729" i="14"/>
  <c r="H2729" i="14" s="1"/>
  <c r="G2733" i="14"/>
  <c r="H2733" i="14" s="1"/>
  <c r="G2737" i="14"/>
  <c r="H2737" i="14" s="1"/>
  <c r="G2741" i="14"/>
  <c r="H2741" i="14" s="1"/>
  <c r="G2745" i="14"/>
  <c r="H2745" i="14" s="1"/>
  <c r="G2749" i="14"/>
  <c r="H2749" i="14" s="1"/>
  <c r="G2753" i="14"/>
  <c r="H2753" i="14" s="1"/>
  <c r="G2757" i="14"/>
  <c r="H2757" i="14" s="1"/>
  <c r="G2761" i="14"/>
  <c r="H2761" i="14" s="1"/>
  <c r="G2765" i="14"/>
  <c r="H2765" i="14" s="1"/>
  <c r="G2769" i="14"/>
  <c r="H2769" i="14" s="1"/>
  <c r="G2773" i="14"/>
  <c r="H2773" i="14" s="1"/>
  <c r="G2777" i="14"/>
  <c r="H2777" i="14" s="1"/>
  <c r="G2781" i="14"/>
  <c r="H2781" i="14" s="1"/>
  <c r="G2785" i="14"/>
  <c r="H2785" i="14" s="1"/>
  <c r="G2789" i="14"/>
  <c r="H2789" i="14" s="1"/>
  <c r="G2793" i="14"/>
  <c r="H2793" i="14" s="1"/>
  <c r="G2797" i="14"/>
  <c r="H2797" i="14" s="1"/>
  <c r="G2801" i="14"/>
  <c r="H2801" i="14" s="1"/>
  <c r="G2805" i="14"/>
  <c r="H2805" i="14" s="1"/>
  <c r="G2809" i="14"/>
  <c r="H2809" i="14" s="1"/>
  <c r="G2813" i="14"/>
  <c r="H2813" i="14" s="1"/>
  <c r="G2817" i="14"/>
  <c r="H2817" i="14" s="1"/>
  <c r="G2821" i="14"/>
  <c r="H2821" i="14" s="1"/>
  <c r="G2825" i="14"/>
  <c r="H2825" i="14" s="1"/>
  <c r="G2829" i="14"/>
  <c r="H2829" i="14" s="1"/>
  <c r="G2833" i="14"/>
  <c r="H2833" i="14" s="1"/>
  <c r="G2837" i="14"/>
  <c r="H2837" i="14" s="1"/>
  <c r="G2841" i="14"/>
  <c r="H2841" i="14" s="1"/>
  <c r="G2845" i="14"/>
  <c r="H2845" i="14" s="1"/>
  <c r="G2849" i="14"/>
  <c r="H2849" i="14" s="1"/>
  <c r="G2853" i="14"/>
  <c r="H2853" i="14" s="1"/>
  <c r="G2857" i="14"/>
  <c r="H2857" i="14" s="1"/>
  <c r="G2861" i="14"/>
  <c r="H2861" i="14" s="1"/>
  <c r="G2865" i="14"/>
  <c r="H2865" i="14" s="1"/>
  <c r="G2869" i="14"/>
  <c r="H2869" i="14" s="1"/>
  <c r="G2873" i="14"/>
  <c r="H2873" i="14" s="1"/>
  <c r="G2877" i="14"/>
  <c r="H2877" i="14" s="1"/>
  <c r="G2881" i="14"/>
  <c r="H2881" i="14" s="1"/>
  <c r="G2885" i="14"/>
  <c r="H2885" i="14" s="1"/>
  <c r="G2889" i="14"/>
  <c r="H2889" i="14" s="1"/>
  <c r="G2893" i="14"/>
  <c r="H2893" i="14" s="1"/>
  <c r="G2897" i="14"/>
  <c r="H2897" i="14" s="1"/>
  <c r="G2901" i="14"/>
  <c r="H2901" i="14" s="1"/>
  <c r="G2905" i="14"/>
  <c r="H2905" i="14" s="1"/>
  <c r="G2909" i="14"/>
  <c r="H2909" i="14" s="1"/>
  <c r="G2913" i="14"/>
  <c r="H2913" i="14" s="1"/>
  <c r="G2917" i="14"/>
  <c r="H2917" i="14" s="1"/>
  <c r="G2921" i="14"/>
  <c r="H2921" i="14" s="1"/>
  <c r="G2925" i="14"/>
  <c r="H2925" i="14" s="1"/>
  <c r="G2929" i="14"/>
  <c r="H2929" i="14" s="1"/>
  <c r="G2933" i="14"/>
  <c r="H2933" i="14" s="1"/>
  <c r="G2937" i="14"/>
  <c r="H2937" i="14" s="1"/>
  <c r="G2941" i="14"/>
  <c r="H2941" i="14" s="1"/>
  <c r="G2945" i="14"/>
  <c r="H2945" i="14" s="1"/>
  <c r="G2949" i="14"/>
  <c r="H2949" i="14" s="1"/>
  <c r="G2953" i="14"/>
  <c r="H2953" i="14" s="1"/>
  <c r="G2957" i="14"/>
  <c r="H2957" i="14" s="1"/>
  <c r="G2961" i="14"/>
  <c r="H2961" i="14" s="1"/>
  <c r="G2965" i="14"/>
  <c r="H2965" i="14" s="1"/>
  <c r="G2969" i="14"/>
  <c r="H2969" i="14" s="1"/>
  <c r="G2973" i="14"/>
  <c r="H2973" i="14" s="1"/>
  <c r="G2977" i="14"/>
  <c r="H2977" i="14" s="1"/>
  <c r="G2981" i="14"/>
  <c r="H2981" i="14" s="1"/>
  <c r="G2985" i="14"/>
  <c r="H2985" i="14" s="1"/>
  <c r="G2989" i="14"/>
  <c r="H2989" i="14" s="1"/>
  <c r="G2993" i="14"/>
  <c r="H2993" i="14" s="1"/>
  <c r="G2997" i="14"/>
  <c r="H2997" i="14" s="1"/>
  <c r="G3001" i="14"/>
  <c r="H3001" i="14" s="1"/>
  <c r="G3005" i="14"/>
  <c r="H3005" i="14" s="1"/>
  <c r="G3009" i="14"/>
  <c r="H3009" i="14" s="1"/>
  <c r="G3013" i="14"/>
  <c r="H3013" i="14" s="1"/>
  <c r="G3017" i="14"/>
  <c r="H3017" i="14" s="1"/>
  <c r="G3021" i="14"/>
  <c r="H3021" i="14" s="1"/>
  <c r="G3025" i="14"/>
  <c r="H3025" i="14" s="1"/>
  <c r="G3029" i="14"/>
  <c r="H3029" i="14" s="1"/>
  <c r="G3033" i="14"/>
  <c r="H3033" i="14" s="1"/>
  <c r="G3037" i="14"/>
  <c r="H3037" i="14" s="1"/>
  <c r="G3041" i="14"/>
  <c r="H3041" i="14" s="1"/>
  <c r="G3045" i="14"/>
  <c r="H3045" i="14" s="1"/>
  <c r="G3049" i="14"/>
  <c r="H3049" i="14" s="1"/>
  <c r="G3053" i="14"/>
  <c r="H3053" i="14" s="1"/>
  <c r="G3057" i="14"/>
  <c r="H3057" i="14" s="1"/>
  <c r="G3061" i="14"/>
  <c r="H3061" i="14" s="1"/>
  <c r="G3065" i="14"/>
  <c r="H3065" i="14" s="1"/>
  <c r="G3069" i="14"/>
  <c r="H3069" i="14" s="1"/>
  <c r="G3073" i="14"/>
  <c r="H3073" i="14" s="1"/>
  <c r="G3077" i="14"/>
  <c r="H3077" i="14" s="1"/>
  <c r="G3081" i="14"/>
  <c r="H3081" i="14" s="1"/>
  <c r="G3085" i="14"/>
  <c r="H3085" i="14" s="1"/>
  <c r="G3089" i="14"/>
  <c r="H3089" i="14" s="1"/>
  <c r="G3093" i="14"/>
  <c r="H3093" i="14" s="1"/>
  <c r="G3097" i="14"/>
  <c r="H3097" i="14" s="1"/>
  <c r="G3101" i="14"/>
  <c r="H3101" i="14" s="1"/>
  <c r="G3105" i="14"/>
  <c r="H3105" i="14" s="1"/>
  <c r="G3109" i="14"/>
  <c r="H3109" i="14" s="1"/>
  <c r="G3113" i="14"/>
  <c r="H3113" i="14" s="1"/>
  <c r="G3117" i="14"/>
  <c r="H3117" i="14" s="1"/>
  <c r="G3121" i="14"/>
  <c r="H3121" i="14" s="1"/>
  <c r="G3125" i="14"/>
  <c r="H3125" i="14" s="1"/>
  <c r="G3129" i="14"/>
  <c r="H3129" i="14" s="1"/>
  <c r="G3133" i="14"/>
  <c r="H3133" i="14" s="1"/>
  <c r="G3137" i="14"/>
  <c r="H3137" i="14" s="1"/>
  <c r="G3141" i="14"/>
  <c r="H3141" i="14" s="1"/>
  <c r="G3145" i="14"/>
  <c r="H3145" i="14" s="1"/>
  <c r="G3149" i="14"/>
  <c r="H3149" i="14" s="1"/>
  <c r="G3153" i="14"/>
  <c r="H3153" i="14" s="1"/>
  <c r="G3157" i="14"/>
  <c r="H3157" i="14" s="1"/>
  <c r="G3161" i="14"/>
  <c r="H3161" i="14" s="1"/>
  <c r="G3165" i="14"/>
  <c r="H3165" i="14" s="1"/>
  <c r="G3169" i="14"/>
  <c r="H3169" i="14" s="1"/>
  <c r="G3173" i="14"/>
  <c r="H3173" i="14" s="1"/>
  <c r="G3177" i="14"/>
  <c r="H3177" i="14" s="1"/>
  <c r="G3181" i="14"/>
  <c r="H3181" i="14" s="1"/>
  <c r="G3185" i="14"/>
  <c r="H3185" i="14" s="1"/>
  <c r="G3189" i="14"/>
  <c r="H3189" i="14" s="1"/>
  <c r="G3193" i="14"/>
  <c r="H3193" i="14" s="1"/>
  <c r="G3197" i="14"/>
  <c r="H3197" i="14" s="1"/>
  <c r="G3201" i="14"/>
  <c r="H3201" i="14" s="1"/>
  <c r="G3205" i="14"/>
  <c r="H3205" i="14" s="1"/>
  <c r="G3209" i="14"/>
  <c r="H3209" i="14" s="1"/>
  <c r="G3213" i="14"/>
  <c r="H3213" i="14" s="1"/>
  <c r="G3217" i="14"/>
  <c r="H3217" i="14" s="1"/>
  <c r="G3221" i="14"/>
  <c r="H3221" i="14" s="1"/>
  <c r="G3225" i="14"/>
  <c r="H3225" i="14" s="1"/>
  <c r="G3229" i="14"/>
  <c r="H3229" i="14" s="1"/>
  <c r="G3233" i="14"/>
  <c r="H3233" i="14" s="1"/>
  <c r="G3237" i="14"/>
  <c r="H3237" i="14" s="1"/>
  <c r="G3241" i="14"/>
  <c r="H3241" i="14" s="1"/>
  <c r="G3245" i="14"/>
  <c r="H3245" i="14" s="1"/>
  <c r="G3249" i="14"/>
  <c r="H3249" i="14" s="1"/>
  <c r="G3253" i="14"/>
  <c r="H3253" i="14" s="1"/>
  <c r="G3257" i="14"/>
  <c r="H3257" i="14" s="1"/>
  <c r="G3261" i="14"/>
  <c r="H3261" i="14" s="1"/>
  <c r="G3265" i="14"/>
  <c r="H3265" i="14" s="1"/>
  <c r="G3269" i="14"/>
  <c r="H3269" i="14" s="1"/>
  <c r="G3273" i="14"/>
  <c r="H3273" i="14" s="1"/>
  <c r="G3277" i="14"/>
  <c r="H3277" i="14" s="1"/>
  <c r="G3281" i="14"/>
  <c r="H3281" i="14" s="1"/>
  <c r="G3285" i="14"/>
  <c r="H3285" i="14" s="1"/>
  <c r="G3289" i="14"/>
  <c r="H3289" i="14" s="1"/>
  <c r="G3293" i="14"/>
  <c r="H3293" i="14" s="1"/>
  <c r="G3297" i="14"/>
  <c r="H3297" i="14" s="1"/>
  <c r="G3301" i="14"/>
  <c r="H3301" i="14" s="1"/>
  <c r="G3305" i="14"/>
  <c r="H3305" i="14" s="1"/>
  <c r="G3309" i="14"/>
  <c r="H3309" i="14" s="1"/>
  <c r="G3313" i="14"/>
  <c r="H3313" i="14" s="1"/>
  <c r="G3317" i="14"/>
  <c r="H3317" i="14" s="1"/>
  <c r="G3321" i="14"/>
  <c r="H3321" i="14" s="1"/>
  <c r="G3325" i="14"/>
  <c r="H3325" i="14" s="1"/>
  <c r="G3329" i="14"/>
  <c r="H3329" i="14" s="1"/>
  <c r="G3333" i="14"/>
  <c r="H3333" i="14" s="1"/>
  <c r="G3337" i="14"/>
  <c r="H3337" i="14" s="1"/>
  <c r="G3341" i="14"/>
  <c r="H3341" i="14" s="1"/>
  <c r="G3345" i="14"/>
  <c r="H3345" i="14" s="1"/>
  <c r="G3349" i="14"/>
  <c r="H3349" i="14" s="1"/>
  <c r="G3353" i="14"/>
  <c r="H3353" i="14" s="1"/>
  <c r="G3357" i="14"/>
  <c r="H3357" i="14" s="1"/>
  <c r="G3361" i="14"/>
  <c r="H3361" i="14" s="1"/>
  <c r="G3365" i="14"/>
  <c r="H3365" i="14" s="1"/>
  <c r="G3369" i="14"/>
  <c r="H3369" i="14" s="1"/>
  <c r="G3373" i="14"/>
  <c r="H3373" i="14" s="1"/>
  <c r="G3377" i="14"/>
  <c r="H3377" i="14" s="1"/>
  <c r="G3381" i="14"/>
  <c r="H3381" i="14" s="1"/>
  <c r="G3385" i="14"/>
  <c r="H3385" i="14" s="1"/>
  <c r="G3389" i="14"/>
  <c r="H3389" i="14" s="1"/>
  <c r="G3393" i="14"/>
  <c r="H3393" i="14" s="1"/>
  <c r="G3397" i="14"/>
  <c r="H3397" i="14" s="1"/>
  <c r="G3401" i="14"/>
  <c r="H3401" i="14" s="1"/>
  <c r="G3405" i="14"/>
  <c r="H3405" i="14" s="1"/>
  <c r="G3409" i="14"/>
  <c r="H3409" i="14" s="1"/>
  <c r="G3413" i="14"/>
  <c r="H3413" i="14" s="1"/>
  <c r="G3417" i="14"/>
  <c r="H3417" i="14" s="1"/>
  <c r="G3421" i="14"/>
  <c r="H3421" i="14" s="1"/>
  <c r="G3425" i="14"/>
  <c r="H3425" i="14" s="1"/>
  <c r="G3429" i="14"/>
  <c r="H3429" i="14" s="1"/>
  <c r="G3433" i="14"/>
  <c r="H3433" i="14" s="1"/>
  <c r="G3437" i="14"/>
  <c r="H3437" i="14" s="1"/>
  <c r="G3441" i="14"/>
  <c r="H3441" i="14" s="1"/>
  <c r="G3445" i="14"/>
  <c r="H3445" i="14" s="1"/>
  <c r="G3449" i="14"/>
  <c r="H3449" i="14" s="1"/>
  <c r="G3453" i="14"/>
  <c r="H3453" i="14" s="1"/>
  <c r="G3457" i="14"/>
  <c r="H3457" i="14" s="1"/>
  <c r="G3461" i="14"/>
  <c r="H3461" i="14" s="1"/>
  <c r="G3465" i="14"/>
  <c r="H3465" i="14" s="1"/>
  <c r="G3469" i="14"/>
  <c r="H3469" i="14" s="1"/>
  <c r="G3473" i="14"/>
  <c r="H3473" i="14" s="1"/>
  <c r="G3477" i="14"/>
  <c r="H3477" i="14" s="1"/>
  <c r="G3481" i="14"/>
  <c r="H3481" i="14" s="1"/>
  <c r="G3485" i="14"/>
  <c r="H3485" i="14" s="1"/>
  <c r="G3489" i="14"/>
  <c r="H3489" i="14" s="1"/>
  <c r="G3493" i="14"/>
  <c r="H3493" i="14" s="1"/>
  <c r="G3497" i="14"/>
  <c r="H3497" i="14" s="1"/>
  <c r="G3501" i="14"/>
  <c r="H3501" i="14" s="1"/>
  <c r="G3505" i="14"/>
  <c r="H3505" i="14" s="1"/>
  <c r="G3509" i="14"/>
  <c r="H3509" i="14" s="1"/>
  <c r="G3513" i="14"/>
  <c r="H3513" i="14" s="1"/>
  <c r="G3517" i="14"/>
  <c r="H3517" i="14" s="1"/>
  <c r="G3521" i="14"/>
  <c r="H3521" i="14" s="1"/>
  <c r="G3525" i="14"/>
  <c r="H3525" i="14" s="1"/>
  <c r="G3529" i="14"/>
  <c r="H3529" i="14" s="1"/>
  <c r="G3533" i="14"/>
  <c r="H3533" i="14" s="1"/>
  <c r="G3537" i="14"/>
  <c r="H3537" i="14" s="1"/>
  <c r="G3541" i="14"/>
  <c r="H3541" i="14" s="1"/>
  <c r="G3545" i="14"/>
  <c r="H3545" i="14" s="1"/>
  <c r="G3549" i="14"/>
  <c r="H3549" i="14" s="1"/>
  <c r="G3553" i="14"/>
  <c r="H3553" i="14" s="1"/>
  <c r="G3557" i="14"/>
  <c r="H3557" i="14" s="1"/>
  <c r="G3561" i="14"/>
  <c r="H3561" i="14" s="1"/>
  <c r="G3565" i="14"/>
  <c r="H3565" i="14" s="1"/>
  <c r="G3569" i="14"/>
  <c r="H3569" i="14" s="1"/>
  <c r="G3573" i="14"/>
  <c r="H3573" i="14" s="1"/>
  <c r="G3577" i="14"/>
  <c r="H3577" i="14" s="1"/>
  <c r="G3581" i="14"/>
  <c r="H3581" i="14" s="1"/>
  <c r="G3585" i="14"/>
  <c r="H3585" i="14" s="1"/>
  <c r="G3589" i="14"/>
  <c r="H3589" i="14" s="1"/>
  <c r="G3593" i="14"/>
  <c r="H3593" i="14" s="1"/>
  <c r="G3597" i="14"/>
  <c r="H3597" i="14" s="1"/>
  <c r="G3601" i="14"/>
  <c r="H3601" i="14" s="1"/>
  <c r="G3605" i="14"/>
  <c r="H3605" i="14" s="1"/>
  <c r="G3609" i="14"/>
  <c r="H3609" i="14" s="1"/>
  <c r="G3613" i="14"/>
  <c r="H3613" i="14" s="1"/>
  <c r="G3617" i="14"/>
  <c r="H3617" i="14" s="1"/>
  <c r="G3621" i="14"/>
  <c r="H3621" i="14" s="1"/>
  <c r="G3625" i="14"/>
  <c r="H3625" i="14" s="1"/>
  <c r="G3629" i="14"/>
  <c r="H3629" i="14" s="1"/>
  <c r="G3633" i="14"/>
  <c r="H3633" i="14" s="1"/>
  <c r="G3637" i="14"/>
  <c r="H3637" i="14" s="1"/>
  <c r="G3641" i="14"/>
  <c r="H3641" i="14" s="1"/>
  <c r="G3645" i="14"/>
  <c r="H3645" i="14" s="1"/>
  <c r="G3649" i="14"/>
  <c r="H3649" i="14" s="1"/>
  <c r="G3653" i="14"/>
  <c r="H3653" i="14" s="1"/>
  <c r="G3657" i="14"/>
  <c r="H3657" i="14" s="1"/>
  <c r="G3661" i="14"/>
  <c r="H3661" i="14" s="1"/>
  <c r="G3665" i="14"/>
  <c r="H3665" i="14" s="1"/>
  <c r="G3669" i="14"/>
  <c r="H3669" i="14" s="1"/>
  <c r="G3673" i="14"/>
  <c r="H3673" i="14" s="1"/>
  <c r="G3677" i="14"/>
  <c r="H3677" i="14" s="1"/>
  <c r="G3681" i="14"/>
  <c r="H3681" i="14" s="1"/>
  <c r="G3685" i="14"/>
  <c r="H3685" i="14" s="1"/>
  <c r="G3689" i="14"/>
  <c r="H3689" i="14" s="1"/>
  <c r="G3693" i="14"/>
  <c r="H3693" i="14" s="1"/>
  <c r="G3697" i="14"/>
  <c r="H3697" i="14" s="1"/>
  <c r="G3701" i="14"/>
  <c r="H3701" i="14" s="1"/>
  <c r="G3705" i="14"/>
  <c r="H3705" i="14" s="1"/>
  <c r="G3709" i="14"/>
  <c r="H3709" i="14" s="1"/>
  <c r="G3713" i="14"/>
  <c r="H3713" i="14" s="1"/>
  <c r="G3717" i="14"/>
  <c r="H3717" i="14" s="1"/>
  <c r="G3721" i="14"/>
  <c r="H3721" i="14" s="1"/>
  <c r="G3725" i="14"/>
  <c r="H3725" i="14" s="1"/>
  <c r="G3729" i="14"/>
  <c r="H3729" i="14" s="1"/>
  <c r="G3733" i="14"/>
  <c r="H3733" i="14" s="1"/>
  <c r="G3737" i="14"/>
  <c r="H3737" i="14" s="1"/>
  <c r="G3741" i="14"/>
  <c r="H3741" i="14" s="1"/>
  <c r="G3745" i="14"/>
  <c r="H3745" i="14" s="1"/>
  <c r="G3749" i="14"/>
  <c r="H3749" i="14" s="1"/>
  <c r="G3753" i="14"/>
  <c r="H3753" i="14" s="1"/>
  <c r="G3757" i="14"/>
  <c r="H3757" i="14" s="1"/>
  <c r="G3761" i="14"/>
  <c r="H3761" i="14" s="1"/>
  <c r="G3765" i="14"/>
  <c r="H3765" i="14" s="1"/>
  <c r="G3769" i="14"/>
  <c r="H3769" i="14" s="1"/>
  <c r="G3773" i="14"/>
  <c r="H3773" i="14" s="1"/>
  <c r="G3777" i="14"/>
  <c r="H3777" i="14" s="1"/>
  <c r="G3781" i="14"/>
  <c r="H3781" i="14" s="1"/>
  <c r="G3785" i="14"/>
  <c r="H3785" i="14" s="1"/>
  <c r="G3789" i="14"/>
  <c r="H3789" i="14" s="1"/>
  <c r="G3793" i="14"/>
  <c r="H3793" i="14" s="1"/>
  <c r="G3797" i="14"/>
  <c r="H3797" i="14" s="1"/>
  <c r="G3801" i="14"/>
  <c r="H3801" i="14" s="1"/>
  <c r="G3805" i="14"/>
  <c r="H3805" i="14" s="1"/>
  <c r="G3809" i="14"/>
  <c r="H3809" i="14" s="1"/>
  <c r="G3813" i="14"/>
  <c r="H3813" i="14" s="1"/>
  <c r="G3817" i="14"/>
  <c r="H3817" i="14" s="1"/>
  <c r="G3821" i="14"/>
  <c r="H3821" i="14" s="1"/>
  <c r="G3825" i="14"/>
  <c r="H3825" i="14" s="1"/>
  <c r="G3829" i="14"/>
  <c r="H3829" i="14" s="1"/>
  <c r="G3833" i="14"/>
  <c r="H3833" i="14" s="1"/>
  <c r="G3837" i="14"/>
  <c r="H3837" i="14" s="1"/>
  <c r="G3841" i="14"/>
  <c r="H3841" i="14" s="1"/>
  <c r="G3845" i="14"/>
  <c r="H3845" i="14" s="1"/>
  <c r="G3849" i="14"/>
  <c r="H3849" i="14" s="1"/>
  <c r="G3853" i="14"/>
  <c r="H3853" i="14" s="1"/>
  <c r="G3857" i="14"/>
  <c r="H3857" i="14" s="1"/>
  <c r="G3861" i="14"/>
  <c r="H3861" i="14" s="1"/>
  <c r="G3865" i="14"/>
  <c r="H3865" i="14" s="1"/>
  <c r="G3869" i="14"/>
  <c r="H3869" i="14" s="1"/>
  <c r="G3873" i="14"/>
  <c r="H3873" i="14" s="1"/>
  <c r="G3877" i="14"/>
  <c r="H3877" i="14" s="1"/>
  <c r="G3881" i="14"/>
  <c r="H3881" i="14" s="1"/>
  <c r="G3885" i="14"/>
  <c r="H3885" i="14" s="1"/>
  <c r="G3889" i="14"/>
  <c r="H3889" i="14" s="1"/>
  <c r="G3893" i="14"/>
  <c r="H3893" i="14" s="1"/>
  <c r="G3897" i="14"/>
  <c r="H3897" i="14" s="1"/>
  <c r="G3901" i="14"/>
  <c r="H3901" i="14" s="1"/>
  <c r="G3905" i="14"/>
  <c r="H3905" i="14" s="1"/>
  <c r="G3909" i="14"/>
  <c r="H3909" i="14" s="1"/>
  <c r="G3913" i="14"/>
  <c r="H3913" i="14" s="1"/>
  <c r="G3917" i="14"/>
  <c r="H3917" i="14" s="1"/>
  <c r="G3921" i="14"/>
  <c r="H3921" i="14" s="1"/>
  <c r="G3925" i="14"/>
  <c r="H3925" i="14" s="1"/>
  <c r="G3929" i="14"/>
  <c r="H3929" i="14" s="1"/>
  <c r="G3933" i="14"/>
  <c r="H3933" i="14" s="1"/>
  <c r="G3937" i="14"/>
  <c r="H3937" i="14" s="1"/>
  <c r="G3941" i="14"/>
  <c r="H3941" i="14" s="1"/>
  <c r="G3945" i="14"/>
  <c r="H3945" i="14" s="1"/>
  <c r="G3949" i="14"/>
  <c r="H3949" i="14" s="1"/>
  <c r="G3953" i="14"/>
  <c r="H3953" i="14" s="1"/>
  <c r="G3957" i="14"/>
  <c r="H3957" i="14" s="1"/>
  <c r="G3961" i="14"/>
  <c r="H3961" i="14" s="1"/>
  <c r="G3965" i="14"/>
  <c r="H3965" i="14" s="1"/>
  <c r="G3969" i="14"/>
  <c r="H3969" i="14" s="1"/>
  <c r="G3973" i="14"/>
  <c r="H3973" i="14" s="1"/>
  <c r="G3977" i="14"/>
  <c r="H3977" i="14" s="1"/>
  <c r="G3981" i="14"/>
  <c r="H3981" i="14" s="1"/>
  <c r="G3985" i="14"/>
  <c r="H3985" i="14" s="1"/>
  <c r="G3989" i="14"/>
  <c r="H3989" i="14" s="1"/>
  <c r="G3993" i="14"/>
  <c r="H3993" i="14" s="1"/>
  <c r="G3997" i="14"/>
  <c r="H3997" i="14" s="1"/>
  <c r="G4001" i="14"/>
  <c r="H4001" i="14" s="1"/>
  <c r="G4005" i="14"/>
  <c r="H4005" i="14" s="1"/>
  <c r="G4009" i="14"/>
  <c r="H4009" i="14" s="1"/>
  <c r="G4013" i="14"/>
  <c r="H4013" i="14" s="1"/>
  <c r="G4017" i="14"/>
  <c r="H4017" i="14" s="1"/>
  <c r="G4021" i="14"/>
  <c r="H4021" i="14" s="1"/>
  <c r="G4025" i="14"/>
  <c r="H4025" i="14" s="1"/>
  <c r="G4029" i="14"/>
  <c r="H4029" i="14" s="1"/>
  <c r="G4033" i="14"/>
  <c r="H4033" i="14" s="1"/>
  <c r="G4037" i="14"/>
  <c r="H4037" i="14" s="1"/>
  <c r="G4041" i="14"/>
  <c r="H4041" i="14" s="1"/>
  <c r="G4045" i="14"/>
  <c r="H4045" i="14" s="1"/>
  <c r="G4049" i="14"/>
  <c r="H4049" i="14" s="1"/>
  <c r="G4053" i="14"/>
  <c r="H4053" i="14" s="1"/>
  <c r="G4057" i="14"/>
  <c r="H4057" i="14" s="1"/>
  <c r="G4061" i="14"/>
  <c r="H4061" i="14" s="1"/>
  <c r="G4065" i="14"/>
  <c r="H4065" i="14" s="1"/>
  <c r="G4069" i="14"/>
  <c r="H4069" i="14" s="1"/>
  <c r="G4073" i="14"/>
  <c r="H4073" i="14" s="1"/>
  <c r="G4077" i="14"/>
  <c r="H4077" i="14" s="1"/>
  <c r="G4081" i="14"/>
  <c r="H4081" i="14" s="1"/>
  <c r="G4085" i="14"/>
  <c r="H4085" i="14" s="1"/>
  <c r="G4089" i="14"/>
  <c r="H4089" i="14" s="1"/>
  <c r="G4093" i="14"/>
  <c r="H4093" i="14" s="1"/>
  <c r="G4097" i="14"/>
  <c r="H4097" i="14" s="1"/>
  <c r="G4101" i="14"/>
  <c r="H4101" i="14" s="1"/>
  <c r="G4105" i="14"/>
  <c r="H4105" i="14" s="1"/>
  <c r="G4109" i="14"/>
  <c r="H4109" i="14" s="1"/>
  <c r="G4113" i="14"/>
  <c r="H4113" i="14" s="1"/>
  <c r="G4117" i="14"/>
  <c r="H4117" i="14" s="1"/>
  <c r="G4121" i="14"/>
  <c r="H4121" i="14" s="1"/>
  <c r="G4125" i="14"/>
  <c r="H4125" i="14" s="1"/>
  <c r="G4129" i="14"/>
  <c r="H4129" i="14" s="1"/>
  <c r="G4133" i="14"/>
  <c r="H4133" i="14" s="1"/>
  <c r="G4137" i="14"/>
  <c r="H4137" i="14" s="1"/>
  <c r="G4141" i="14"/>
  <c r="H4141" i="14" s="1"/>
  <c r="G4145" i="14"/>
  <c r="H4145" i="14" s="1"/>
  <c r="G4149" i="14"/>
  <c r="H4149" i="14" s="1"/>
  <c r="G4153" i="14"/>
  <c r="H4153" i="14" s="1"/>
  <c r="G4157" i="14"/>
  <c r="H4157" i="14" s="1"/>
  <c r="G4161" i="14"/>
  <c r="H4161" i="14" s="1"/>
  <c r="G4165" i="14"/>
  <c r="H4165" i="14" s="1"/>
  <c r="G4169" i="14"/>
  <c r="H4169" i="14" s="1"/>
  <c r="G4173" i="14"/>
  <c r="H4173" i="14" s="1"/>
  <c r="G4177" i="14"/>
  <c r="H4177" i="14" s="1"/>
  <c r="G4181" i="14"/>
  <c r="H4181" i="14" s="1"/>
  <c r="G4185" i="14"/>
  <c r="H4185" i="14" s="1"/>
  <c r="G4189" i="14"/>
  <c r="H4189" i="14" s="1"/>
  <c r="G4193" i="14"/>
  <c r="H4193" i="14" s="1"/>
  <c r="G4197" i="14"/>
  <c r="H4197" i="14" s="1"/>
  <c r="G4201" i="14"/>
  <c r="H4201" i="14" s="1"/>
  <c r="G4205" i="14"/>
  <c r="H4205" i="14" s="1"/>
  <c r="G4209" i="14"/>
  <c r="H4209" i="14" s="1"/>
  <c r="G4213" i="14"/>
  <c r="H4213" i="14" s="1"/>
  <c r="G4217" i="14"/>
  <c r="H4217" i="14" s="1"/>
  <c r="G4221" i="14"/>
  <c r="H4221" i="14" s="1"/>
  <c r="G4225" i="14"/>
  <c r="H4225" i="14" s="1"/>
  <c r="G4229" i="14"/>
  <c r="H4229" i="14" s="1"/>
  <c r="G4233" i="14"/>
  <c r="H4233" i="14" s="1"/>
  <c r="G4237" i="14"/>
  <c r="H4237" i="14" s="1"/>
  <c r="G4241" i="14"/>
  <c r="H4241" i="14" s="1"/>
  <c r="G4245" i="14"/>
  <c r="H4245" i="14" s="1"/>
  <c r="G4249" i="14"/>
  <c r="H4249" i="14" s="1"/>
  <c r="G4253" i="14"/>
  <c r="H4253" i="14" s="1"/>
  <c r="G4257" i="14"/>
  <c r="H4257" i="14" s="1"/>
  <c r="G4261" i="14"/>
  <c r="H4261" i="14" s="1"/>
  <c r="G4265" i="14"/>
  <c r="H4265" i="14" s="1"/>
  <c r="G4269" i="14"/>
  <c r="H4269" i="14" s="1"/>
  <c r="G4273" i="14"/>
  <c r="H4273" i="14" s="1"/>
  <c r="G4277" i="14"/>
  <c r="H4277" i="14" s="1"/>
  <c r="G4281" i="14"/>
  <c r="H4281" i="14" s="1"/>
  <c r="G4285" i="14"/>
  <c r="H4285" i="14" s="1"/>
  <c r="G4289" i="14"/>
  <c r="H4289" i="14" s="1"/>
  <c r="G4293" i="14"/>
  <c r="H4293" i="14" s="1"/>
  <c r="G4297" i="14"/>
  <c r="H4297" i="14" s="1"/>
  <c r="G4301" i="14"/>
  <c r="H4301" i="14" s="1"/>
  <c r="G4305" i="14"/>
  <c r="H4305" i="14" s="1"/>
  <c r="G4309" i="14"/>
  <c r="H4309" i="14" s="1"/>
  <c r="G4313" i="14"/>
  <c r="H4313" i="14" s="1"/>
  <c r="G4317" i="14"/>
  <c r="H4317" i="14" s="1"/>
  <c r="G4321" i="14"/>
  <c r="H4321" i="14" s="1"/>
  <c r="G4325" i="14"/>
  <c r="H4325" i="14" s="1"/>
  <c r="G4329" i="14"/>
  <c r="H4329" i="14" s="1"/>
  <c r="G4333" i="14"/>
  <c r="H4333" i="14" s="1"/>
  <c r="G4337" i="14"/>
  <c r="H4337" i="14" s="1"/>
  <c r="G4341" i="14"/>
  <c r="H4341" i="14" s="1"/>
  <c r="G4345" i="14"/>
  <c r="H4345" i="14" s="1"/>
  <c r="G4349" i="14"/>
  <c r="H4349" i="14" s="1"/>
  <c r="G4353" i="14"/>
  <c r="H4353" i="14" s="1"/>
  <c r="G4357" i="14"/>
  <c r="H4357" i="14" s="1"/>
  <c r="G4361" i="14"/>
  <c r="H4361" i="14" s="1"/>
  <c r="G4365" i="14"/>
  <c r="H4365" i="14" s="1"/>
  <c r="G4369" i="14"/>
  <c r="H4369" i="14" s="1"/>
  <c r="G4373" i="14"/>
  <c r="H4373" i="14" s="1"/>
  <c r="G4377" i="14"/>
  <c r="H4377" i="14" s="1"/>
  <c r="G4381" i="14"/>
  <c r="H4381" i="14" s="1"/>
  <c r="G4385" i="14"/>
  <c r="H4385" i="14" s="1"/>
  <c r="G4389" i="14"/>
  <c r="H4389" i="14" s="1"/>
  <c r="G4393" i="14"/>
  <c r="H4393" i="14" s="1"/>
  <c r="G4397" i="14"/>
  <c r="H4397" i="14" s="1"/>
  <c r="G4401" i="14"/>
  <c r="H4401" i="14" s="1"/>
  <c r="G4405" i="14"/>
  <c r="H4405" i="14" s="1"/>
  <c r="G4409" i="14"/>
  <c r="H4409" i="14" s="1"/>
  <c r="G4413" i="14"/>
  <c r="H4413" i="14" s="1"/>
  <c r="G4417" i="14"/>
  <c r="H4417" i="14" s="1"/>
  <c r="G4421" i="14"/>
  <c r="H4421" i="14" s="1"/>
  <c r="G4425" i="14"/>
  <c r="H4425" i="14" s="1"/>
  <c r="G4429" i="14"/>
  <c r="H4429" i="14" s="1"/>
  <c r="G4433" i="14"/>
  <c r="H4433" i="14" s="1"/>
  <c r="G4437" i="14"/>
  <c r="H4437" i="14" s="1"/>
  <c r="G4441" i="14"/>
  <c r="H4441" i="14" s="1"/>
  <c r="G4445" i="14"/>
  <c r="H4445" i="14" s="1"/>
  <c r="G4449" i="14"/>
  <c r="H4449" i="14" s="1"/>
  <c r="G4453" i="14"/>
  <c r="H4453" i="14" s="1"/>
  <c r="G4457" i="14"/>
  <c r="H4457" i="14" s="1"/>
  <c r="G4461" i="14"/>
  <c r="H4461" i="14" s="1"/>
  <c r="G4465" i="14"/>
  <c r="H4465" i="14" s="1"/>
  <c r="G4469" i="14"/>
  <c r="H4469" i="14" s="1"/>
  <c r="G4473" i="14"/>
  <c r="H4473" i="14" s="1"/>
  <c r="G4477" i="14"/>
  <c r="H4477" i="14" s="1"/>
  <c r="G4481" i="14"/>
  <c r="H4481" i="14" s="1"/>
  <c r="G4485" i="14"/>
  <c r="H4485" i="14" s="1"/>
  <c r="G4489" i="14"/>
  <c r="H4489" i="14" s="1"/>
  <c r="G4493" i="14"/>
  <c r="H4493" i="14" s="1"/>
  <c r="G4497" i="14"/>
  <c r="H4497" i="14" s="1"/>
  <c r="G4501" i="14"/>
  <c r="H4501" i="14" s="1"/>
  <c r="G4505" i="14"/>
  <c r="H4505" i="14" s="1"/>
  <c r="G4509" i="14"/>
  <c r="H4509" i="14" s="1"/>
  <c r="G4513" i="14"/>
  <c r="H4513" i="14" s="1"/>
  <c r="G4517" i="14"/>
  <c r="H4517" i="14" s="1"/>
  <c r="G4521" i="14"/>
  <c r="H4521" i="14" s="1"/>
  <c r="G4525" i="14"/>
  <c r="H4525" i="14" s="1"/>
  <c r="G4529" i="14"/>
  <c r="H4529" i="14" s="1"/>
  <c r="G4533" i="14"/>
  <c r="H4533" i="14" s="1"/>
  <c r="G4537" i="14"/>
  <c r="H4537" i="14" s="1"/>
  <c r="G4541" i="14"/>
  <c r="H4541" i="14" s="1"/>
  <c r="G4545" i="14"/>
  <c r="H4545" i="14" s="1"/>
  <c r="G4549" i="14"/>
  <c r="H4549" i="14" s="1"/>
  <c r="G4553" i="14"/>
  <c r="H4553" i="14" s="1"/>
  <c r="G4557" i="14"/>
  <c r="H4557" i="14" s="1"/>
  <c r="G4561" i="14"/>
  <c r="H4561" i="14" s="1"/>
  <c r="G4565" i="14"/>
  <c r="H4565" i="14" s="1"/>
  <c r="G4569" i="14"/>
  <c r="H4569" i="14" s="1"/>
  <c r="G4573" i="14"/>
  <c r="H4573" i="14" s="1"/>
  <c r="G4577" i="14"/>
  <c r="H4577" i="14" s="1"/>
  <c r="G4581" i="14"/>
  <c r="H4581" i="14" s="1"/>
  <c r="G4585" i="14"/>
  <c r="H4585" i="14" s="1"/>
  <c r="G4589" i="14"/>
  <c r="H4589" i="14" s="1"/>
  <c r="G4593" i="14"/>
  <c r="H4593" i="14" s="1"/>
  <c r="G4597" i="14"/>
  <c r="H4597" i="14" s="1"/>
  <c r="G4601" i="14"/>
  <c r="H4601" i="14" s="1"/>
  <c r="G4605" i="14"/>
  <c r="H4605" i="14" s="1"/>
  <c r="G4609" i="14"/>
  <c r="H4609" i="14" s="1"/>
  <c r="G4613" i="14"/>
  <c r="H4613" i="14" s="1"/>
  <c r="G4617" i="14"/>
  <c r="H4617" i="14" s="1"/>
  <c r="G4621" i="14"/>
  <c r="H4621" i="14" s="1"/>
  <c r="G4625" i="14"/>
  <c r="H4625" i="14" s="1"/>
  <c r="G4629" i="14"/>
  <c r="H4629" i="14" s="1"/>
  <c r="G4633" i="14"/>
  <c r="H4633" i="14" s="1"/>
  <c r="G4637" i="14"/>
  <c r="H4637" i="14" s="1"/>
  <c r="G4641" i="14"/>
  <c r="H4641" i="14" s="1"/>
  <c r="G4645" i="14"/>
  <c r="H4645" i="14" s="1"/>
  <c r="G4649" i="14"/>
  <c r="H4649" i="14" s="1"/>
  <c r="G4653" i="14"/>
  <c r="H4653" i="14" s="1"/>
  <c r="G4657" i="14"/>
  <c r="H4657" i="14" s="1"/>
  <c r="G4661" i="14"/>
  <c r="H4661" i="14" s="1"/>
  <c r="G4665" i="14"/>
  <c r="H4665" i="14" s="1"/>
  <c r="G4669" i="14"/>
  <c r="H4669" i="14" s="1"/>
  <c r="G4673" i="14"/>
  <c r="H4673" i="14" s="1"/>
  <c r="G4677" i="14"/>
  <c r="H4677" i="14" s="1"/>
  <c r="G4681" i="14"/>
  <c r="H4681" i="14" s="1"/>
  <c r="G4685" i="14"/>
  <c r="H4685" i="14" s="1"/>
  <c r="G4689" i="14"/>
  <c r="H4689" i="14" s="1"/>
  <c r="G4693" i="14"/>
  <c r="H4693" i="14" s="1"/>
  <c r="G4697" i="14"/>
  <c r="H4697" i="14" s="1"/>
  <c r="G4701" i="14"/>
  <c r="H4701" i="14" s="1"/>
  <c r="G4705" i="14"/>
  <c r="H4705" i="14" s="1"/>
  <c r="G4709" i="14"/>
  <c r="H4709" i="14" s="1"/>
  <c r="G4713" i="14"/>
  <c r="H4713" i="14" s="1"/>
  <c r="G4717" i="14"/>
  <c r="H4717" i="14" s="1"/>
  <c r="G4721" i="14"/>
  <c r="H4721" i="14" s="1"/>
  <c r="G4725" i="14"/>
  <c r="H4725" i="14" s="1"/>
  <c r="G4729" i="14"/>
  <c r="H4729" i="14" s="1"/>
  <c r="G4733" i="14"/>
  <c r="H4733" i="14" s="1"/>
  <c r="G4737" i="14"/>
  <c r="H4737" i="14" s="1"/>
  <c r="G4741" i="14"/>
  <c r="H4741" i="14" s="1"/>
  <c r="G4745" i="14"/>
  <c r="H4745" i="14" s="1"/>
  <c r="G4749" i="14"/>
  <c r="H4749" i="14" s="1"/>
  <c r="G4753" i="14"/>
  <c r="H4753" i="14" s="1"/>
  <c r="G4757" i="14"/>
  <c r="H4757" i="14" s="1"/>
  <c r="G4761" i="14"/>
  <c r="H4761" i="14" s="1"/>
  <c r="G4765" i="14"/>
  <c r="H4765" i="14" s="1"/>
  <c r="G4769" i="14"/>
  <c r="H4769" i="14" s="1"/>
  <c r="G4773" i="14"/>
  <c r="H4773" i="14" s="1"/>
  <c r="G4777" i="14"/>
  <c r="H4777" i="14" s="1"/>
  <c r="G4781" i="14"/>
  <c r="H4781" i="14" s="1"/>
  <c r="G4785" i="14"/>
  <c r="H4785" i="14" s="1"/>
  <c r="G4789" i="14"/>
  <c r="H4789" i="14" s="1"/>
  <c r="G4793" i="14"/>
  <c r="H4793" i="14" s="1"/>
  <c r="G4797" i="14"/>
  <c r="H4797" i="14" s="1"/>
  <c r="G4801" i="14"/>
  <c r="H4801" i="14" s="1"/>
  <c r="G4805" i="14"/>
  <c r="H4805" i="14" s="1"/>
  <c r="G4809" i="14"/>
  <c r="H4809" i="14" s="1"/>
  <c r="G4813" i="14"/>
  <c r="H4813" i="14" s="1"/>
  <c r="G4817" i="14"/>
  <c r="H4817" i="14" s="1"/>
  <c r="G4821" i="14"/>
  <c r="H4821" i="14" s="1"/>
  <c r="G4825" i="14"/>
  <c r="H4825" i="14" s="1"/>
  <c r="G4829" i="14"/>
  <c r="H4829" i="14" s="1"/>
  <c r="G4833" i="14"/>
  <c r="H4833" i="14" s="1"/>
  <c r="G4837" i="14"/>
  <c r="H4837" i="14" s="1"/>
  <c r="G4841" i="14"/>
  <c r="H4841" i="14" s="1"/>
  <c r="G4845" i="14"/>
  <c r="H4845" i="14" s="1"/>
  <c r="G4849" i="14"/>
  <c r="H4849" i="14" s="1"/>
  <c r="G4853" i="14"/>
  <c r="H4853" i="14" s="1"/>
  <c r="G4857" i="14"/>
  <c r="H4857" i="14" s="1"/>
  <c r="G4861" i="14"/>
  <c r="H4861" i="14" s="1"/>
  <c r="G4865" i="14"/>
  <c r="H4865" i="14" s="1"/>
  <c r="G4869" i="14"/>
  <c r="H4869" i="14" s="1"/>
  <c r="G4873" i="14"/>
  <c r="H4873" i="14" s="1"/>
  <c r="G4877" i="14"/>
  <c r="H4877" i="14" s="1"/>
  <c r="G4881" i="14"/>
  <c r="H4881" i="14" s="1"/>
  <c r="G4885" i="14"/>
  <c r="H4885" i="14" s="1"/>
  <c r="G4889" i="14"/>
  <c r="H4889" i="14" s="1"/>
  <c r="G4893" i="14"/>
  <c r="H4893" i="14" s="1"/>
  <c r="G4897" i="14"/>
  <c r="H4897" i="14" s="1"/>
  <c r="G4901" i="14"/>
  <c r="H4901" i="14" s="1"/>
  <c r="G4905" i="14"/>
  <c r="H4905" i="14" s="1"/>
  <c r="G4909" i="14"/>
  <c r="H4909" i="14" s="1"/>
  <c r="G4913" i="14"/>
  <c r="H4913" i="14" s="1"/>
  <c r="G4917" i="14"/>
  <c r="H4917" i="14" s="1"/>
  <c r="G4921" i="14"/>
  <c r="H4921" i="14" s="1"/>
  <c r="G4925" i="14"/>
  <c r="H4925" i="14" s="1"/>
  <c r="G4929" i="14"/>
  <c r="H4929" i="14" s="1"/>
  <c r="G4933" i="14"/>
  <c r="H4933" i="14" s="1"/>
  <c r="G4937" i="14"/>
  <c r="H4937" i="14" s="1"/>
  <c r="G4941" i="14"/>
  <c r="H4941" i="14" s="1"/>
  <c r="G4945" i="14"/>
  <c r="H4945" i="14" s="1"/>
  <c r="G4949" i="14"/>
  <c r="H4949" i="14" s="1"/>
  <c r="G4953" i="14"/>
  <c r="H4953" i="14" s="1"/>
  <c r="G4957" i="14"/>
  <c r="H4957" i="14" s="1"/>
  <c r="G4961" i="14"/>
  <c r="H4961" i="14" s="1"/>
  <c r="G4965" i="14"/>
  <c r="H4965" i="14" s="1"/>
  <c r="G4969" i="14"/>
  <c r="H4969" i="14" s="1"/>
  <c r="G4973" i="14"/>
  <c r="H4973" i="14" s="1"/>
  <c r="G4977" i="14"/>
  <c r="H4977" i="14" s="1"/>
  <c r="G4981" i="14"/>
  <c r="H4981" i="14" s="1"/>
  <c r="G4985" i="14"/>
  <c r="H4985" i="14" s="1"/>
  <c r="G4989" i="14"/>
  <c r="H4989" i="14" s="1"/>
  <c r="G4993" i="14"/>
  <c r="H4993" i="14" s="1"/>
  <c r="G4997" i="14"/>
  <c r="H4997" i="14" s="1"/>
  <c r="G5001" i="14"/>
  <c r="H5001" i="14" s="1"/>
  <c r="G5005" i="14"/>
  <c r="H5005" i="14" s="1"/>
  <c r="G5009" i="14"/>
  <c r="H5009" i="14" s="1"/>
  <c r="G5013" i="14"/>
  <c r="H5013" i="14" s="1"/>
  <c r="G5017" i="14"/>
  <c r="H5017" i="14" s="1"/>
  <c r="G5021" i="14"/>
  <c r="H5021" i="14" s="1"/>
  <c r="G5025" i="14"/>
  <c r="H5025" i="14" s="1"/>
  <c r="G5029" i="14"/>
  <c r="H5029" i="14" s="1"/>
  <c r="G5033" i="14"/>
  <c r="H5033" i="14" s="1"/>
  <c r="G5037" i="14"/>
  <c r="H5037" i="14" s="1"/>
  <c r="G5041" i="14"/>
  <c r="H5041" i="14" s="1"/>
  <c r="G5045" i="14"/>
  <c r="H5045" i="14" s="1"/>
  <c r="G5049" i="14"/>
  <c r="H5049" i="14" s="1"/>
  <c r="G5053" i="14"/>
  <c r="H5053" i="14" s="1"/>
  <c r="G5057" i="14"/>
  <c r="H5057" i="14" s="1"/>
  <c r="G5061" i="14"/>
  <c r="H5061" i="14" s="1"/>
  <c r="G5065" i="14"/>
  <c r="H5065" i="14" s="1"/>
  <c r="G5069" i="14"/>
  <c r="H5069" i="14" s="1"/>
  <c r="G5073" i="14"/>
  <c r="H5073" i="14" s="1"/>
  <c r="G5077" i="14"/>
  <c r="H5077" i="14" s="1"/>
  <c r="G5081" i="14"/>
  <c r="H5081" i="14" s="1"/>
  <c r="G5085" i="14"/>
  <c r="H5085" i="14" s="1"/>
  <c r="G5089" i="14"/>
  <c r="H5089" i="14" s="1"/>
  <c r="G5093" i="14"/>
  <c r="H5093" i="14" s="1"/>
  <c r="G5097" i="14"/>
  <c r="H5097" i="14" s="1"/>
  <c r="G5101" i="14"/>
  <c r="H5101" i="14" s="1"/>
  <c r="G5105" i="14"/>
  <c r="H5105" i="14" s="1"/>
  <c r="G5109" i="14"/>
  <c r="H5109" i="14" s="1"/>
  <c r="G5113" i="14"/>
  <c r="H5113" i="14" s="1"/>
  <c r="G5117" i="14"/>
  <c r="H5117" i="14" s="1"/>
  <c r="G5121" i="14"/>
  <c r="H5121" i="14" s="1"/>
  <c r="G5125" i="14"/>
  <c r="H5125" i="14" s="1"/>
  <c r="G5129" i="14"/>
  <c r="H5129" i="14" s="1"/>
  <c r="G5133" i="14"/>
  <c r="H5133" i="14" s="1"/>
  <c r="G5137" i="14"/>
  <c r="H5137" i="14" s="1"/>
  <c r="G5141" i="14"/>
  <c r="H5141" i="14" s="1"/>
  <c r="G5145" i="14"/>
  <c r="H5145" i="14" s="1"/>
  <c r="G5149" i="14"/>
  <c r="H5149" i="14" s="1"/>
  <c r="G5153" i="14"/>
  <c r="H5153" i="14" s="1"/>
  <c r="G5157" i="14"/>
  <c r="H5157" i="14" s="1"/>
  <c r="G5161" i="14"/>
  <c r="H5161" i="14" s="1"/>
  <c r="G5165" i="14"/>
  <c r="H5165" i="14" s="1"/>
  <c r="G5169" i="14"/>
  <c r="H5169" i="14" s="1"/>
  <c r="G5173" i="14"/>
  <c r="H5173" i="14" s="1"/>
  <c r="G5177" i="14"/>
  <c r="H5177" i="14" s="1"/>
  <c r="G5181" i="14"/>
  <c r="H5181" i="14" s="1"/>
  <c r="G5185" i="14"/>
  <c r="H5185" i="14" s="1"/>
  <c r="G5189" i="14"/>
  <c r="H5189" i="14" s="1"/>
  <c r="G5193" i="14"/>
  <c r="H5193" i="14" s="1"/>
  <c r="G5197" i="14"/>
  <c r="H5197" i="14" s="1"/>
  <c r="G5201" i="14"/>
  <c r="H5201" i="14" s="1"/>
  <c r="G5205" i="14"/>
  <c r="H5205" i="14" s="1"/>
  <c r="G5209" i="14"/>
  <c r="H5209" i="14" s="1"/>
  <c r="G5213" i="14"/>
  <c r="H5213" i="14" s="1"/>
  <c r="G5217" i="14"/>
  <c r="H5217" i="14" s="1"/>
  <c r="G5221" i="14"/>
  <c r="H5221" i="14" s="1"/>
  <c r="G5225" i="14"/>
  <c r="H5225" i="14" s="1"/>
  <c r="G5229" i="14"/>
  <c r="H5229" i="14" s="1"/>
  <c r="G5233" i="14"/>
  <c r="H5233" i="14" s="1"/>
  <c r="G5237" i="14"/>
  <c r="H5237" i="14" s="1"/>
  <c r="G5241" i="14"/>
  <c r="H5241" i="14" s="1"/>
  <c r="G5245" i="14"/>
  <c r="H5245" i="14" s="1"/>
  <c r="G5249" i="14"/>
  <c r="H5249" i="14" s="1"/>
  <c r="G5253" i="14"/>
  <c r="H5253" i="14" s="1"/>
  <c r="G5257" i="14"/>
  <c r="H5257" i="14" s="1"/>
  <c r="G5261" i="14"/>
  <c r="H5261" i="14" s="1"/>
  <c r="G5265" i="14"/>
  <c r="H5265" i="14" s="1"/>
  <c r="G5269" i="14"/>
  <c r="H5269" i="14" s="1"/>
  <c r="G5273" i="14"/>
  <c r="H5273" i="14" s="1"/>
  <c r="G5277" i="14"/>
  <c r="H5277" i="14" s="1"/>
  <c r="G5281" i="14"/>
  <c r="H5281" i="14" s="1"/>
  <c r="G5285" i="14"/>
  <c r="H5285" i="14" s="1"/>
  <c r="G5289" i="14"/>
  <c r="H5289" i="14" s="1"/>
  <c r="G5293" i="14"/>
  <c r="H5293" i="14" s="1"/>
  <c r="G5297" i="14"/>
  <c r="H5297" i="14" s="1"/>
  <c r="G5301" i="14"/>
  <c r="H5301" i="14" s="1"/>
  <c r="G5305" i="14"/>
  <c r="H5305" i="14" s="1"/>
  <c r="G5309" i="14"/>
  <c r="H5309" i="14" s="1"/>
  <c r="G5313" i="14"/>
  <c r="H5313" i="14" s="1"/>
  <c r="G5317" i="14"/>
  <c r="H5317" i="14" s="1"/>
  <c r="G5321" i="14"/>
  <c r="H5321" i="14" s="1"/>
  <c r="G5325" i="14"/>
  <c r="H5325" i="14" s="1"/>
  <c r="G5329" i="14"/>
  <c r="H5329" i="14" s="1"/>
  <c r="G5333" i="14"/>
  <c r="H5333" i="14" s="1"/>
  <c r="G5337" i="14"/>
  <c r="H5337" i="14" s="1"/>
  <c r="G5341" i="14"/>
  <c r="H5341" i="14" s="1"/>
  <c r="G5345" i="14"/>
  <c r="H5345" i="14" s="1"/>
  <c r="G5349" i="14"/>
  <c r="H5349" i="14" s="1"/>
  <c r="G5353" i="14"/>
  <c r="H5353" i="14" s="1"/>
  <c r="G5357" i="14"/>
  <c r="H5357" i="14" s="1"/>
  <c r="G5361" i="14"/>
  <c r="H5361" i="14" s="1"/>
  <c r="G5365" i="14"/>
  <c r="H5365" i="14" s="1"/>
  <c r="G5369" i="14"/>
  <c r="H5369" i="14" s="1"/>
  <c r="G5373" i="14"/>
  <c r="H5373" i="14" s="1"/>
  <c r="G5377" i="14"/>
  <c r="H5377" i="14" s="1"/>
  <c r="G5381" i="14"/>
  <c r="H5381" i="14" s="1"/>
  <c r="G5385" i="14"/>
  <c r="H5385" i="14" s="1"/>
  <c r="G5389" i="14"/>
  <c r="H5389" i="14" s="1"/>
  <c r="G5393" i="14"/>
  <c r="H5393" i="14" s="1"/>
  <c r="G5397" i="14"/>
  <c r="H5397" i="14" s="1"/>
  <c r="G5401" i="14"/>
  <c r="H5401" i="14" s="1"/>
  <c r="G5405" i="14"/>
  <c r="H5405" i="14" s="1"/>
  <c r="G5409" i="14"/>
  <c r="H5409" i="14" s="1"/>
  <c r="G5413" i="14"/>
  <c r="H5413" i="14" s="1"/>
  <c r="G5417" i="14"/>
  <c r="H5417" i="14" s="1"/>
  <c r="G5421" i="14"/>
  <c r="H5421" i="14" s="1"/>
  <c r="G5425" i="14"/>
  <c r="H5425" i="14" s="1"/>
  <c r="G5429" i="14"/>
  <c r="H5429" i="14" s="1"/>
  <c r="G5433" i="14"/>
  <c r="H5433" i="14" s="1"/>
  <c r="G5437" i="14"/>
  <c r="H5437" i="14" s="1"/>
  <c r="G5441" i="14"/>
  <c r="H5441" i="14" s="1"/>
  <c r="G5445" i="14"/>
  <c r="H5445" i="14" s="1"/>
  <c r="G5449" i="14"/>
  <c r="H5449" i="14" s="1"/>
  <c r="G5453" i="14"/>
  <c r="H5453" i="14" s="1"/>
  <c r="G5457" i="14"/>
  <c r="H5457" i="14" s="1"/>
  <c r="G5461" i="14"/>
  <c r="H5461" i="14" s="1"/>
  <c r="G5465" i="14"/>
  <c r="H5465" i="14" s="1"/>
  <c r="G5469" i="14"/>
  <c r="H5469" i="14" s="1"/>
  <c r="G5473" i="14"/>
  <c r="H5473" i="14" s="1"/>
  <c r="G5477" i="14"/>
  <c r="H5477" i="14" s="1"/>
  <c r="G5481" i="14"/>
  <c r="H5481" i="14" s="1"/>
  <c r="G5485" i="14"/>
  <c r="H5485" i="14" s="1"/>
  <c r="G5489" i="14"/>
  <c r="H5489" i="14" s="1"/>
  <c r="G5493" i="14"/>
  <c r="H5493" i="14" s="1"/>
  <c r="G5497" i="14"/>
  <c r="H5497" i="14" s="1"/>
  <c r="G5501" i="14"/>
  <c r="H5501" i="14" s="1"/>
  <c r="G5505" i="14"/>
  <c r="H5505" i="14" s="1"/>
  <c r="G5509" i="14"/>
  <c r="H5509" i="14" s="1"/>
  <c r="G5513" i="14"/>
  <c r="H5513" i="14" s="1"/>
  <c r="G5517" i="14"/>
  <c r="H5517" i="14" s="1"/>
  <c r="G5521" i="14"/>
  <c r="H5521" i="14" s="1"/>
  <c r="G5525" i="14"/>
  <c r="H5525" i="14" s="1"/>
  <c r="G5529" i="14"/>
  <c r="H5529" i="14" s="1"/>
  <c r="G5533" i="14"/>
  <c r="H5533" i="14" s="1"/>
  <c r="G5537" i="14"/>
  <c r="H5537" i="14" s="1"/>
  <c r="G5541" i="14"/>
  <c r="H5541" i="14" s="1"/>
  <c r="G5545" i="14"/>
  <c r="H5545" i="14" s="1"/>
  <c r="G5549" i="14"/>
  <c r="H5549" i="14" s="1"/>
  <c r="G5553" i="14"/>
  <c r="H5553" i="14" s="1"/>
  <c r="G5557" i="14"/>
  <c r="H5557" i="14" s="1"/>
  <c r="G5561" i="14"/>
  <c r="H5561" i="14" s="1"/>
  <c r="G5565" i="14"/>
  <c r="H5565" i="14" s="1"/>
  <c r="G5569" i="14"/>
  <c r="H5569" i="14" s="1"/>
  <c r="G5573" i="14"/>
  <c r="H5573" i="14" s="1"/>
  <c r="G5577" i="14"/>
  <c r="H5577" i="14" s="1"/>
  <c r="G5581" i="14"/>
  <c r="H5581" i="14" s="1"/>
  <c r="G5585" i="14"/>
  <c r="H5585" i="14" s="1"/>
  <c r="G5589" i="14"/>
  <c r="H5589" i="14" s="1"/>
  <c r="G5593" i="14"/>
  <c r="H5593" i="14" s="1"/>
  <c r="G5597" i="14"/>
  <c r="H5597" i="14" s="1"/>
  <c r="G5601" i="14"/>
  <c r="H5601" i="14" s="1"/>
  <c r="G5605" i="14"/>
  <c r="H5605" i="14" s="1"/>
  <c r="G5609" i="14"/>
  <c r="H5609" i="14" s="1"/>
  <c r="G5613" i="14"/>
  <c r="H5613" i="14" s="1"/>
  <c r="G5617" i="14"/>
  <c r="H5617" i="14" s="1"/>
  <c r="G5621" i="14"/>
  <c r="H5621" i="14" s="1"/>
  <c r="G5625" i="14"/>
  <c r="H5625" i="14" s="1"/>
  <c r="G5629" i="14"/>
  <c r="H5629" i="14" s="1"/>
  <c r="G5633" i="14"/>
  <c r="H5633" i="14" s="1"/>
  <c r="G5637" i="14"/>
  <c r="H5637" i="14" s="1"/>
  <c r="G5641" i="14"/>
  <c r="H5641" i="14" s="1"/>
  <c r="G5645" i="14"/>
  <c r="H5645" i="14" s="1"/>
  <c r="G5649" i="14"/>
  <c r="H5649" i="14" s="1"/>
  <c r="G5653" i="14"/>
  <c r="H5653" i="14" s="1"/>
  <c r="G5657" i="14"/>
  <c r="H5657" i="14" s="1"/>
  <c r="G5661" i="14"/>
  <c r="H5661" i="14" s="1"/>
  <c r="G5665" i="14"/>
  <c r="H5665" i="14" s="1"/>
  <c r="G5669" i="14"/>
  <c r="H5669" i="14" s="1"/>
  <c r="G5673" i="14"/>
  <c r="H5673" i="14" s="1"/>
  <c r="G5677" i="14"/>
  <c r="H5677" i="14" s="1"/>
  <c r="G5681" i="14"/>
  <c r="H5681" i="14" s="1"/>
  <c r="G5685" i="14"/>
  <c r="H5685" i="14" s="1"/>
  <c r="G5689" i="14"/>
  <c r="H5689" i="14" s="1"/>
  <c r="G5693" i="14"/>
  <c r="H5693" i="14" s="1"/>
  <c r="G5697" i="14"/>
  <c r="H5697" i="14" s="1"/>
  <c r="G5701" i="14"/>
  <c r="H5701" i="14" s="1"/>
  <c r="G5705" i="14"/>
  <c r="H5705" i="14" s="1"/>
  <c r="G5709" i="14"/>
  <c r="H5709" i="14" s="1"/>
  <c r="G5713" i="14"/>
  <c r="H5713" i="14" s="1"/>
  <c r="G5717" i="14"/>
  <c r="H5717" i="14" s="1"/>
  <c r="G5721" i="14"/>
  <c r="H5721" i="14" s="1"/>
  <c r="G5725" i="14"/>
  <c r="H5725" i="14" s="1"/>
  <c r="G5729" i="14"/>
  <c r="H5729" i="14" s="1"/>
  <c r="G5733" i="14"/>
  <c r="H5733" i="14" s="1"/>
  <c r="G5737" i="14"/>
  <c r="H5737" i="14" s="1"/>
  <c r="G5741" i="14"/>
  <c r="H5741" i="14" s="1"/>
  <c r="G5745" i="14"/>
  <c r="H5745" i="14" s="1"/>
  <c r="G5749" i="14"/>
  <c r="H5749" i="14" s="1"/>
  <c r="G5753" i="14"/>
  <c r="H5753" i="14" s="1"/>
  <c r="G5757" i="14"/>
  <c r="H5757" i="14" s="1"/>
  <c r="G5761" i="14"/>
  <c r="H5761" i="14" s="1"/>
  <c r="G5765" i="14"/>
  <c r="H5765" i="14" s="1"/>
  <c r="G5769" i="14"/>
  <c r="H5769" i="14" s="1"/>
  <c r="G5773" i="14"/>
  <c r="H5773" i="14" s="1"/>
  <c r="G5777" i="14"/>
  <c r="H5777" i="14" s="1"/>
  <c r="G5781" i="14"/>
  <c r="H5781" i="14" s="1"/>
  <c r="G5785" i="14"/>
  <c r="H5785" i="14" s="1"/>
  <c r="G5789" i="14"/>
  <c r="H5789" i="14" s="1"/>
  <c r="G5793" i="14"/>
  <c r="H5793" i="14" s="1"/>
  <c r="G5797" i="14"/>
  <c r="H5797" i="14" s="1"/>
  <c r="G5801" i="14"/>
  <c r="H5801" i="14" s="1"/>
  <c r="G5805" i="14"/>
  <c r="H5805" i="14" s="1"/>
  <c r="G5809" i="14"/>
  <c r="H5809" i="14" s="1"/>
  <c r="G5813" i="14"/>
  <c r="H5813" i="14" s="1"/>
  <c r="G5817" i="14"/>
  <c r="H5817" i="14" s="1"/>
  <c r="G5821" i="14"/>
  <c r="H5821" i="14" s="1"/>
  <c r="G5825" i="14"/>
  <c r="H5825" i="14" s="1"/>
  <c r="G5829" i="14"/>
  <c r="H5829" i="14" s="1"/>
  <c r="G5833" i="14"/>
  <c r="H5833" i="14" s="1"/>
  <c r="G5837" i="14"/>
  <c r="H5837" i="14" s="1"/>
  <c r="G5841" i="14"/>
  <c r="H5841" i="14" s="1"/>
  <c r="G5845" i="14"/>
  <c r="H5845" i="14" s="1"/>
  <c r="G5849" i="14"/>
  <c r="H5849" i="14" s="1"/>
  <c r="G5853" i="14"/>
  <c r="H5853" i="14" s="1"/>
  <c r="G5857" i="14"/>
  <c r="H5857" i="14" s="1"/>
  <c r="G5861" i="14"/>
  <c r="H5861" i="14" s="1"/>
  <c r="G5865" i="14"/>
  <c r="H5865" i="14" s="1"/>
  <c r="G5869" i="14"/>
  <c r="H5869" i="14" s="1"/>
  <c r="G5873" i="14"/>
  <c r="H5873" i="14" s="1"/>
  <c r="G5877" i="14"/>
  <c r="H5877" i="14" s="1"/>
  <c r="G5881" i="14"/>
  <c r="H5881" i="14" s="1"/>
  <c r="G5885" i="14"/>
  <c r="H5885" i="14" s="1"/>
  <c r="G5889" i="14"/>
  <c r="H5889" i="14" s="1"/>
  <c r="G5893" i="14"/>
  <c r="H5893" i="14" s="1"/>
  <c r="G5897" i="14"/>
  <c r="H5897" i="14" s="1"/>
  <c r="G5901" i="14"/>
  <c r="H5901" i="14" s="1"/>
  <c r="G5905" i="14"/>
  <c r="H5905" i="14" s="1"/>
  <c r="G5909" i="14"/>
  <c r="H5909" i="14" s="1"/>
  <c r="G5913" i="14"/>
  <c r="H5913" i="14" s="1"/>
  <c r="G5917" i="14"/>
  <c r="H5917" i="14" s="1"/>
  <c r="G5921" i="14"/>
  <c r="H5921" i="14" s="1"/>
  <c r="G5925" i="14"/>
  <c r="H5925" i="14" s="1"/>
  <c r="G5929" i="14"/>
  <c r="H5929" i="14" s="1"/>
  <c r="G5933" i="14"/>
  <c r="H5933" i="14" s="1"/>
  <c r="G5937" i="14"/>
  <c r="H5937" i="14" s="1"/>
  <c r="G5941" i="14"/>
  <c r="H5941" i="14" s="1"/>
  <c r="G5945" i="14"/>
  <c r="H5945" i="14" s="1"/>
  <c r="G5949" i="14"/>
  <c r="H5949" i="14" s="1"/>
  <c r="G5953" i="14"/>
  <c r="H5953" i="14" s="1"/>
  <c r="G5957" i="14"/>
  <c r="H5957" i="14" s="1"/>
  <c r="G5961" i="14"/>
  <c r="H5961" i="14" s="1"/>
  <c r="G5965" i="14"/>
  <c r="H5965" i="14" s="1"/>
  <c r="G5969" i="14"/>
  <c r="H5969" i="14" s="1"/>
  <c r="G5973" i="14"/>
  <c r="H5973" i="14" s="1"/>
  <c r="G5977" i="14"/>
  <c r="H5977" i="14" s="1"/>
  <c r="G5981" i="14"/>
  <c r="H5981" i="14" s="1"/>
  <c r="G5985" i="14"/>
  <c r="H5985" i="14" s="1"/>
  <c r="G5989" i="14"/>
  <c r="H5989" i="14" s="1"/>
  <c r="G5993" i="14"/>
  <c r="H5993" i="14" s="1"/>
  <c r="G5997" i="14"/>
  <c r="H5997" i="14" s="1"/>
  <c r="G6001" i="14"/>
  <c r="H6001" i="14" s="1"/>
  <c r="G6005" i="14"/>
  <c r="H6005" i="14" s="1"/>
  <c r="G6009" i="14"/>
  <c r="H6009" i="14" s="1"/>
  <c r="G6013" i="14"/>
  <c r="H6013" i="14" s="1"/>
  <c r="G6017" i="14"/>
  <c r="H6017" i="14" s="1"/>
  <c r="G6021" i="14"/>
  <c r="H6021" i="14" s="1"/>
  <c r="G6025" i="14"/>
  <c r="H6025" i="14" s="1"/>
  <c r="G6029" i="14"/>
  <c r="H6029" i="14" s="1"/>
  <c r="G6033" i="14"/>
  <c r="H6033" i="14" s="1"/>
  <c r="G6037" i="14"/>
  <c r="H6037" i="14" s="1"/>
  <c r="G6041" i="14"/>
  <c r="H6041" i="14" s="1"/>
  <c r="G6045" i="14"/>
  <c r="H6045" i="14" s="1"/>
  <c r="G6049" i="14"/>
  <c r="H6049" i="14" s="1"/>
  <c r="G6053" i="14"/>
  <c r="H6053" i="14" s="1"/>
  <c r="G6057" i="14"/>
  <c r="H6057" i="14" s="1"/>
  <c r="G6061" i="14"/>
  <c r="H6061" i="14" s="1"/>
  <c r="G6065" i="14"/>
  <c r="H6065" i="14" s="1"/>
  <c r="G6069" i="14"/>
  <c r="H6069" i="14" s="1"/>
  <c r="G6073" i="14"/>
  <c r="H6073" i="14" s="1"/>
  <c r="G6077" i="14"/>
  <c r="H6077" i="14" s="1"/>
  <c r="G6081" i="14"/>
  <c r="H6081" i="14" s="1"/>
  <c r="G6085" i="14"/>
  <c r="H6085" i="14" s="1"/>
  <c r="G6089" i="14"/>
  <c r="H6089" i="14" s="1"/>
  <c r="G6093" i="14"/>
  <c r="H6093" i="14" s="1"/>
  <c r="G6097" i="14"/>
  <c r="H6097" i="14" s="1"/>
  <c r="G6101" i="14"/>
  <c r="H6101" i="14" s="1"/>
  <c r="G6105" i="14"/>
  <c r="H6105" i="14" s="1"/>
  <c r="G6109" i="14"/>
  <c r="H6109" i="14" s="1"/>
  <c r="G6113" i="14"/>
  <c r="H6113" i="14" s="1"/>
  <c r="G6117" i="14"/>
  <c r="H6117" i="14" s="1"/>
  <c r="G6121" i="14"/>
  <c r="H6121" i="14" s="1"/>
  <c r="G6125" i="14"/>
  <c r="H6125" i="14" s="1"/>
  <c r="G6129" i="14"/>
  <c r="H6129" i="14" s="1"/>
  <c r="G6133" i="14"/>
  <c r="H6133" i="14" s="1"/>
  <c r="G6137" i="14"/>
  <c r="H6137" i="14" s="1"/>
  <c r="G6141" i="14"/>
  <c r="H6141" i="14" s="1"/>
  <c r="G6145" i="14"/>
  <c r="H6145" i="14" s="1"/>
  <c r="G6149" i="14"/>
  <c r="H6149" i="14" s="1"/>
  <c r="G6153" i="14"/>
  <c r="H6153" i="14" s="1"/>
  <c r="G6157" i="14"/>
  <c r="H6157" i="14" s="1"/>
  <c r="G6161" i="14"/>
  <c r="H6161" i="14" s="1"/>
  <c r="G6165" i="14"/>
  <c r="H6165" i="14" s="1"/>
  <c r="G6169" i="14"/>
  <c r="H6169" i="14" s="1"/>
  <c r="G6173" i="14"/>
  <c r="H6173" i="14" s="1"/>
  <c r="G6177" i="14"/>
  <c r="H6177" i="14" s="1"/>
  <c r="G6181" i="14"/>
  <c r="H6181" i="14" s="1"/>
  <c r="G6185" i="14"/>
  <c r="H6185" i="14" s="1"/>
  <c r="G6189" i="14"/>
  <c r="H6189" i="14" s="1"/>
  <c r="G6193" i="14"/>
  <c r="H6193" i="14" s="1"/>
  <c r="G6197" i="14"/>
  <c r="H6197" i="14" s="1"/>
  <c r="G6201" i="14"/>
  <c r="H6201" i="14" s="1"/>
  <c r="G6205" i="14"/>
  <c r="H6205" i="14" s="1"/>
  <c r="G6209" i="14"/>
  <c r="H6209" i="14" s="1"/>
  <c r="G6213" i="14"/>
  <c r="H6213" i="14" s="1"/>
  <c r="G6217" i="14"/>
  <c r="H6217" i="14" s="1"/>
  <c r="G6221" i="14"/>
  <c r="H6221" i="14" s="1"/>
  <c r="G6225" i="14"/>
  <c r="H6225" i="14" s="1"/>
  <c r="G6229" i="14"/>
  <c r="H6229" i="14" s="1"/>
  <c r="G6233" i="14"/>
  <c r="H6233" i="14" s="1"/>
  <c r="G6237" i="14"/>
  <c r="H6237" i="14" s="1"/>
  <c r="G6241" i="14"/>
  <c r="H6241" i="14" s="1"/>
  <c r="G6245" i="14"/>
  <c r="H6245" i="14" s="1"/>
  <c r="G6249" i="14"/>
  <c r="H6249" i="14" s="1"/>
  <c r="G6253" i="14"/>
  <c r="H6253" i="14" s="1"/>
  <c r="G6257" i="14"/>
  <c r="H6257" i="14" s="1"/>
  <c r="G6261" i="14"/>
  <c r="H6261" i="14" s="1"/>
  <c r="G6265" i="14"/>
  <c r="H6265" i="14" s="1"/>
  <c r="G6269" i="14"/>
  <c r="H6269" i="14" s="1"/>
  <c r="G6273" i="14"/>
  <c r="H6273" i="14" s="1"/>
  <c r="G6277" i="14"/>
  <c r="H6277" i="14" s="1"/>
  <c r="G6281" i="14"/>
  <c r="H6281" i="14" s="1"/>
  <c r="G6285" i="14"/>
  <c r="H6285" i="14" s="1"/>
  <c r="G6289" i="14"/>
  <c r="H6289" i="14" s="1"/>
  <c r="G6293" i="14"/>
  <c r="H6293" i="14" s="1"/>
  <c r="G6297" i="14"/>
  <c r="H6297" i="14" s="1"/>
  <c r="G6301" i="14"/>
  <c r="H6301" i="14" s="1"/>
  <c r="G6305" i="14"/>
  <c r="H6305" i="14" s="1"/>
  <c r="G6309" i="14"/>
  <c r="H6309" i="14" s="1"/>
  <c r="G6313" i="14"/>
  <c r="H6313" i="14" s="1"/>
  <c r="G6317" i="14"/>
  <c r="H6317" i="14" s="1"/>
  <c r="G6321" i="14"/>
  <c r="H6321" i="14" s="1"/>
  <c r="G6325" i="14"/>
  <c r="H6325" i="14" s="1"/>
  <c r="G6329" i="14"/>
  <c r="H6329" i="14" s="1"/>
  <c r="G6333" i="14"/>
  <c r="H6333" i="14" s="1"/>
  <c r="G6337" i="14"/>
  <c r="H6337" i="14" s="1"/>
  <c r="G6341" i="14"/>
  <c r="H6341" i="14" s="1"/>
  <c r="G6345" i="14"/>
  <c r="H6345" i="14" s="1"/>
  <c r="G6349" i="14"/>
  <c r="H6349" i="14" s="1"/>
  <c r="G6353" i="14"/>
  <c r="H6353" i="14" s="1"/>
  <c r="G6357" i="14"/>
  <c r="H6357" i="14" s="1"/>
  <c r="G6361" i="14"/>
  <c r="H6361" i="14" s="1"/>
  <c r="G6365" i="14"/>
  <c r="H6365" i="14" s="1"/>
  <c r="G6369" i="14"/>
  <c r="H6369" i="14" s="1"/>
  <c r="G6373" i="14"/>
  <c r="H6373" i="14" s="1"/>
  <c r="G6377" i="14"/>
  <c r="H6377" i="14" s="1"/>
  <c r="G6381" i="14"/>
  <c r="H6381" i="14" s="1"/>
  <c r="G6385" i="14"/>
  <c r="H6385" i="14" s="1"/>
  <c r="G6389" i="14"/>
  <c r="H6389" i="14" s="1"/>
  <c r="G6393" i="14"/>
  <c r="H6393" i="14" s="1"/>
  <c r="G6397" i="14"/>
  <c r="H6397" i="14" s="1"/>
  <c r="G6401" i="14"/>
  <c r="H6401" i="14" s="1"/>
  <c r="G6405" i="14"/>
  <c r="H6405" i="14" s="1"/>
  <c r="G6409" i="14"/>
  <c r="H6409" i="14" s="1"/>
  <c r="G6413" i="14"/>
  <c r="H6413" i="14" s="1"/>
  <c r="G6417" i="14"/>
  <c r="H6417" i="14" s="1"/>
  <c r="G6421" i="14"/>
  <c r="H6421" i="14" s="1"/>
  <c r="G6425" i="14"/>
  <c r="H6425" i="14" s="1"/>
  <c r="G6429" i="14"/>
  <c r="H6429" i="14" s="1"/>
  <c r="G6433" i="14"/>
  <c r="H6433" i="14" s="1"/>
  <c r="G6437" i="14"/>
  <c r="H6437" i="14" s="1"/>
  <c r="G6441" i="14"/>
  <c r="H6441" i="14" s="1"/>
  <c r="G6445" i="14"/>
  <c r="H6445" i="14" s="1"/>
  <c r="G6449" i="14"/>
  <c r="H6449" i="14" s="1"/>
  <c r="G6453" i="14"/>
  <c r="H6453" i="14" s="1"/>
  <c r="G6457" i="14"/>
  <c r="H6457" i="14" s="1"/>
  <c r="G6461" i="14"/>
  <c r="H6461" i="14" s="1"/>
  <c r="G6465" i="14"/>
  <c r="H6465" i="14" s="1"/>
  <c r="G6469" i="14"/>
  <c r="H6469" i="14" s="1"/>
  <c r="G6473" i="14"/>
  <c r="H6473" i="14" s="1"/>
  <c r="G6477" i="14"/>
  <c r="H6477" i="14" s="1"/>
  <c r="G6481" i="14"/>
  <c r="H6481" i="14" s="1"/>
  <c r="G6485" i="14"/>
  <c r="H6485" i="14" s="1"/>
  <c r="G6489" i="14"/>
  <c r="H6489" i="14" s="1"/>
  <c r="G6493" i="14"/>
  <c r="H6493" i="14" s="1"/>
  <c r="G6497" i="14"/>
  <c r="H6497" i="14" s="1"/>
  <c r="G6501" i="14"/>
  <c r="H6501" i="14" s="1"/>
  <c r="G6505" i="14"/>
  <c r="H6505" i="14" s="1"/>
  <c r="G6509" i="14"/>
  <c r="H6509" i="14" s="1"/>
  <c r="G6513" i="14"/>
  <c r="H6513" i="14" s="1"/>
  <c r="G6517" i="14"/>
  <c r="H6517" i="14" s="1"/>
  <c r="G6521" i="14"/>
  <c r="H6521" i="14" s="1"/>
  <c r="G6525" i="14"/>
  <c r="H6525" i="14" s="1"/>
  <c r="G6529" i="14"/>
  <c r="H6529" i="14" s="1"/>
  <c r="G6533" i="14"/>
  <c r="H6533" i="14" s="1"/>
  <c r="G6537" i="14"/>
  <c r="H6537" i="14" s="1"/>
  <c r="G6541" i="14"/>
  <c r="H6541" i="14" s="1"/>
  <c r="G6545" i="14"/>
  <c r="H6545" i="14" s="1"/>
  <c r="G6549" i="14"/>
  <c r="H6549" i="14" s="1"/>
  <c r="G6553" i="14"/>
  <c r="H6553" i="14" s="1"/>
  <c r="G6557" i="14"/>
  <c r="H6557" i="14" s="1"/>
  <c r="G6561" i="14"/>
  <c r="H6561" i="14" s="1"/>
  <c r="G6565" i="14"/>
  <c r="H6565" i="14" s="1"/>
  <c r="G6569" i="14"/>
  <c r="H6569" i="14" s="1"/>
  <c r="G6573" i="14"/>
  <c r="H6573" i="14" s="1"/>
  <c r="G6577" i="14"/>
  <c r="H6577" i="14" s="1"/>
  <c r="G6581" i="14"/>
  <c r="H6581" i="14" s="1"/>
  <c r="G6585" i="14"/>
  <c r="H6585" i="14" s="1"/>
  <c r="G6589" i="14"/>
  <c r="H6589" i="14" s="1"/>
  <c r="G6593" i="14"/>
  <c r="H6593" i="14" s="1"/>
  <c r="G6597" i="14"/>
  <c r="H6597" i="14" s="1"/>
  <c r="G6601" i="14"/>
  <c r="H6601" i="14" s="1"/>
  <c r="G6605" i="14"/>
  <c r="H6605" i="14" s="1"/>
  <c r="G6609" i="14"/>
  <c r="H6609" i="14" s="1"/>
  <c r="G6613" i="14"/>
  <c r="H6613" i="14" s="1"/>
  <c r="G6617" i="14"/>
  <c r="H6617" i="14" s="1"/>
  <c r="G6621" i="14"/>
  <c r="H6621" i="14" s="1"/>
  <c r="G6625" i="14"/>
  <c r="H6625" i="14" s="1"/>
  <c r="G6629" i="14"/>
  <c r="H6629" i="14" s="1"/>
  <c r="G6633" i="14"/>
  <c r="H6633" i="14" s="1"/>
  <c r="G6637" i="14"/>
  <c r="H6637" i="14" s="1"/>
  <c r="G6641" i="14"/>
  <c r="H6641" i="14" s="1"/>
  <c r="G6645" i="14"/>
  <c r="H6645" i="14" s="1"/>
  <c r="G6649" i="14"/>
  <c r="H6649" i="14" s="1"/>
  <c r="G6653" i="14"/>
  <c r="H6653" i="14" s="1"/>
  <c r="G6657" i="14"/>
  <c r="H6657" i="14" s="1"/>
  <c r="G6661" i="14"/>
  <c r="H6661" i="14" s="1"/>
  <c r="G6665" i="14"/>
  <c r="H6665" i="14" s="1"/>
  <c r="G6669" i="14"/>
  <c r="H6669" i="14" s="1"/>
  <c r="G6673" i="14"/>
  <c r="H6673" i="14" s="1"/>
  <c r="G6677" i="14"/>
  <c r="H6677" i="14" s="1"/>
  <c r="G6681" i="14"/>
  <c r="H6681" i="14" s="1"/>
  <c r="G6685" i="14"/>
  <c r="H6685" i="14" s="1"/>
  <c r="G6689" i="14"/>
  <c r="H6689" i="14" s="1"/>
  <c r="G6693" i="14"/>
  <c r="H6693" i="14" s="1"/>
  <c r="G6697" i="14"/>
  <c r="H6697" i="14" s="1"/>
  <c r="G6701" i="14"/>
  <c r="H6701" i="14" s="1"/>
  <c r="G6705" i="14"/>
  <c r="H6705" i="14" s="1"/>
  <c r="G6709" i="14"/>
  <c r="H6709" i="14" s="1"/>
  <c r="G6713" i="14"/>
  <c r="H6713" i="14" s="1"/>
  <c r="G6717" i="14"/>
  <c r="H6717" i="14" s="1"/>
  <c r="G6721" i="14"/>
  <c r="H6721" i="14" s="1"/>
  <c r="G6725" i="14"/>
  <c r="H6725" i="14" s="1"/>
  <c r="G6729" i="14"/>
  <c r="H6729" i="14" s="1"/>
  <c r="G6733" i="14"/>
  <c r="H6733" i="14" s="1"/>
  <c r="G6737" i="14"/>
  <c r="H6737" i="14" s="1"/>
  <c r="G6741" i="14"/>
  <c r="H6741" i="14" s="1"/>
  <c r="G6745" i="14"/>
  <c r="H6745" i="14" s="1"/>
  <c r="G6749" i="14"/>
  <c r="H6749" i="14" s="1"/>
  <c r="G6753" i="14"/>
  <c r="H6753" i="14" s="1"/>
  <c r="G6757" i="14"/>
  <c r="H6757" i="14" s="1"/>
  <c r="G6761" i="14"/>
  <c r="H6761" i="14" s="1"/>
  <c r="G6765" i="14"/>
  <c r="H6765" i="14" s="1"/>
  <c r="G6769" i="14"/>
  <c r="H6769" i="14" s="1"/>
  <c r="G6773" i="14"/>
  <c r="H6773" i="14" s="1"/>
  <c r="G6777" i="14"/>
  <c r="H6777" i="14" s="1"/>
  <c r="G6781" i="14"/>
  <c r="H6781" i="14" s="1"/>
  <c r="G6785" i="14"/>
  <c r="H6785" i="14" s="1"/>
  <c r="G6789" i="14"/>
  <c r="H6789" i="14" s="1"/>
  <c r="G6793" i="14"/>
  <c r="H6793" i="14" s="1"/>
  <c r="G6797" i="14"/>
  <c r="H6797" i="14" s="1"/>
  <c r="G6801" i="14"/>
  <c r="H6801" i="14" s="1"/>
  <c r="G6805" i="14"/>
  <c r="H6805" i="14" s="1"/>
  <c r="G6809" i="14"/>
  <c r="H6809" i="14" s="1"/>
  <c r="G6813" i="14"/>
  <c r="H6813" i="14" s="1"/>
  <c r="G6817" i="14"/>
  <c r="H6817" i="14" s="1"/>
  <c r="G6821" i="14"/>
  <c r="H6821" i="14" s="1"/>
  <c r="G6825" i="14"/>
  <c r="H6825" i="14" s="1"/>
  <c r="G6829" i="14"/>
  <c r="H6829" i="14" s="1"/>
  <c r="G6833" i="14"/>
  <c r="H6833" i="14" s="1"/>
  <c r="G6837" i="14"/>
  <c r="H6837" i="14" s="1"/>
  <c r="G6841" i="14"/>
  <c r="H6841" i="14" s="1"/>
  <c r="G6845" i="14"/>
  <c r="H6845" i="14" s="1"/>
  <c r="G6849" i="14"/>
  <c r="H6849" i="14" s="1"/>
  <c r="G6853" i="14"/>
  <c r="H6853" i="14" s="1"/>
  <c r="G6857" i="14"/>
  <c r="H6857" i="14" s="1"/>
  <c r="G6861" i="14"/>
  <c r="H6861" i="14" s="1"/>
  <c r="G6865" i="14"/>
  <c r="H6865" i="14" s="1"/>
  <c r="G6869" i="14"/>
  <c r="H6869" i="14" s="1"/>
  <c r="G6873" i="14"/>
  <c r="H6873" i="14" s="1"/>
  <c r="G6877" i="14"/>
  <c r="H6877" i="14" s="1"/>
  <c r="G6881" i="14"/>
  <c r="H6881" i="14" s="1"/>
  <c r="G6885" i="14"/>
  <c r="H6885" i="14" s="1"/>
  <c r="G6889" i="14"/>
  <c r="H6889" i="14" s="1"/>
  <c r="G6893" i="14"/>
  <c r="H6893" i="14" s="1"/>
  <c r="G6897" i="14"/>
  <c r="H6897" i="14" s="1"/>
  <c r="G6901" i="14"/>
  <c r="H6901" i="14" s="1"/>
  <c r="G6905" i="14"/>
  <c r="H6905" i="14" s="1"/>
  <c r="G6909" i="14"/>
  <c r="H6909" i="14" s="1"/>
  <c r="G6913" i="14"/>
  <c r="H6913" i="14" s="1"/>
  <c r="G6917" i="14"/>
  <c r="H6917" i="14" s="1"/>
  <c r="G6921" i="14"/>
  <c r="H6921" i="14" s="1"/>
  <c r="G6925" i="14"/>
  <c r="H6925" i="14" s="1"/>
  <c r="G6929" i="14"/>
  <c r="H6929" i="14" s="1"/>
  <c r="G6933" i="14"/>
  <c r="H6933" i="14" s="1"/>
  <c r="G6937" i="14"/>
  <c r="H6937" i="14" s="1"/>
  <c r="G6941" i="14"/>
  <c r="H6941" i="14" s="1"/>
  <c r="G6945" i="14"/>
  <c r="H6945" i="14" s="1"/>
  <c r="G6949" i="14"/>
  <c r="H6949" i="14" s="1"/>
  <c r="G6953" i="14"/>
  <c r="H6953" i="14" s="1"/>
  <c r="G6957" i="14"/>
  <c r="H6957" i="14" s="1"/>
  <c r="G6961" i="14"/>
  <c r="H6961" i="14" s="1"/>
  <c r="G6965" i="14"/>
  <c r="H6965" i="14" s="1"/>
  <c r="G6969" i="14"/>
  <c r="H6969" i="14" s="1"/>
  <c r="G6973" i="14"/>
  <c r="H6973" i="14" s="1"/>
  <c r="G6977" i="14"/>
  <c r="H6977" i="14" s="1"/>
  <c r="G6981" i="14"/>
  <c r="H6981" i="14" s="1"/>
  <c r="G6985" i="14"/>
  <c r="H6985" i="14" s="1"/>
  <c r="G6989" i="14"/>
  <c r="H6989" i="14" s="1"/>
  <c r="G6993" i="14"/>
  <c r="H6993" i="14" s="1"/>
  <c r="G6997" i="14"/>
  <c r="H6997" i="14" s="1"/>
  <c r="G7001" i="14"/>
  <c r="H7001" i="14" s="1"/>
  <c r="G7005" i="14"/>
  <c r="H7005" i="14" s="1"/>
  <c r="G7009" i="14"/>
  <c r="H7009" i="14" s="1"/>
  <c r="G7013" i="14"/>
  <c r="H7013" i="14" s="1"/>
  <c r="G7017" i="14"/>
  <c r="H7017" i="14" s="1"/>
  <c r="G7021" i="14"/>
  <c r="H7021" i="14" s="1"/>
  <c r="G7025" i="14"/>
  <c r="H7025" i="14" s="1"/>
  <c r="G7029" i="14"/>
  <c r="H7029" i="14" s="1"/>
  <c r="G7033" i="14"/>
  <c r="H7033" i="14" s="1"/>
  <c r="G7037" i="14"/>
  <c r="H7037" i="14" s="1"/>
  <c r="G7041" i="14"/>
  <c r="H7041" i="14" s="1"/>
  <c r="G7045" i="14"/>
  <c r="H7045" i="14" s="1"/>
  <c r="G7049" i="14"/>
  <c r="H7049" i="14" s="1"/>
  <c r="G7053" i="14"/>
  <c r="H7053" i="14" s="1"/>
  <c r="G7057" i="14"/>
  <c r="H7057" i="14" s="1"/>
  <c r="G7061" i="14"/>
  <c r="H7061" i="14" s="1"/>
  <c r="G7065" i="14"/>
  <c r="H7065" i="14" s="1"/>
  <c r="G7069" i="14"/>
  <c r="H7069" i="14" s="1"/>
  <c r="G7073" i="14"/>
  <c r="H7073" i="14" s="1"/>
  <c r="G7077" i="14"/>
  <c r="H7077" i="14" s="1"/>
  <c r="G7081" i="14"/>
  <c r="H7081" i="14" s="1"/>
  <c r="G7085" i="14"/>
  <c r="H7085" i="14" s="1"/>
  <c r="G7089" i="14"/>
  <c r="H7089" i="14" s="1"/>
  <c r="G7093" i="14"/>
  <c r="H7093" i="14" s="1"/>
  <c r="G7097" i="14"/>
  <c r="H7097" i="14" s="1"/>
  <c r="G7101" i="14"/>
  <c r="H7101" i="14" s="1"/>
  <c r="G7105" i="14"/>
  <c r="H7105" i="14" s="1"/>
  <c r="G7109" i="14"/>
  <c r="H7109" i="14" s="1"/>
  <c r="G7113" i="14"/>
  <c r="H7113" i="14" s="1"/>
  <c r="G7117" i="14"/>
  <c r="H7117" i="14" s="1"/>
  <c r="G7121" i="14"/>
  <c r="H7121" i="14" s="1"/>
  <c r="G7125" i="14"/>
  <c r="H7125" i="14" s="1"/>
  <c r="G7129" i="14"/>
  <c r="H7129" i="14" s="1"/>
  <c r="G7133" i="14"/>
  <c r="H7133" i="14" s="1"/>
  <c r="G7137" i="14"/>
  <c r="H7137" i="14" s="1"/>
  <c r="G7141" i="14"/>
  <c r="H7141" i="14" s="1"/>
  <c r="G7145" i="14"/>
  <c r="H7145" i="14" s="1"/>
  <c r="G7149" i="14"/>
  <c r="H7149" i="14" s="1"/>
  <c r="G7153" i="14"/>
  <c r="H7153" i="14" s="1"/>
  <c r="G7157" i="14"/>
  <c r="H7157" i="14" s="1"/>
  <c r="G7161" i="14"/>
  <c r="H7161" i="14" s="1"/>
  <c r="G7165" i="14"/>
  <c r="H7165" i="14" s="1"/>
  <c r="G7169" i="14"/>
  <c r="H7169" i="14" s="1"/>
  <c r="G7173" i="14"/>
  <c r="H7173" i="14" s="1"/>
  <c r="G7177" i="14"/>
  <c r="H7177" i="14" s="1"/>
  <c r="G7181" i="14"/>
  <c r="H7181" i="14" s="1"/>
  <c r="G7185" i="14"/>
  <c r="H7185" i="14" s="1"/>
  <c r="G7189" i="14"/>
  <c r="H7189" i="14" s="1"/>
  <c r="G7193" i="14"/>
  <c r="H7193" i="14" s="1"/>
  <c r="G7197" i="14"/>
  <c r="H7197" i="14" s="1"/>
  <c r="G7201" i="14"/>
  <c r="H7201" i="14" s="1"/>
  <c r="G7205" i="14"/>
  <c r="H7205" i="14" s="1"/>
  <c r="G7209" i="14"/>
  <c r="H7209" i="14" s="1"/>
  <c r="G7213" i="14"/>
  <c r="H7213" i="14" s="1"/>
  <c r="G7217" i="14"/>
  <c r="H7217" i="14" s="1"/>
  <c r="G7221" i="14"/>
  <c r="H7221" i="14" s="1"/>
  <c r="G7225" i="14"/>
  <c r="H7225" i="14" s="1"/>
  <c r="G7229" i="14"/>
  <c r="H7229" i="14" s="1"/>
  <c r="G7233" i="14"/>
  <c r="H7233" i="14" s="1"/>
  <c r="G7237" i="14"/>
  <c r="H7237" i="14" s="1"/>
  <c r="G7241" i="14"/>
  <c r="H7241" i="14" s="1"/>
  <c r="G7245" i="14"/>
  <c r="H7245" i="14" s="1"/>
  <c r="G7249" i="14"/>
  <c r="H7249" i="14" s="1"/>
  <c r="G7253" i="14"/>
  <c r="H7253" i="14" s="1"/>
  <c r="G7257" i="14"/>
  <c r="H7257" i="14" s="1"/>
  <c r="G7261" i="14"/>
  <c r="H7261" i="14" s="1"/>
  <c r="G7265" i="14"/>
  <c r="H7265" i="14" s="1"/>
  <c r="G7269" i="14"/>
  <c r="H7269" i="14" s="1"/>
  <c r="G7273" i="14"/>
  <c r="H7273" i="14" s="1"/>
  <c r="G7277" i="14"/>
  <c r="H7277" i="14" s="1"/>
  <c r="G7281" i="14"/>
  <c r="H7281" i="14" s="1"/>
  <c r="G7285" i="14"/>
  <c r="H7285" i="14" s="1"/>
  <c r="G7289" i="14"/>
  <c r="H7289" i="14" s="1"/>
  <c r="G7293" i="14"/>
  <c r="H7293" i="14" s="1"/>
  <c r="G7297" i="14"/>
  <c r="H7297" i="14" s="1"/>
  <c r="G7301" i="14"/>
  <c r="H7301" i="14" s="1"/>
  <c r="G7305" i="14"/>
  <c r="H7305" i="14" s="1"/>
  <c r="G7309" i="14"/>
  <c r="H7309" i="14" s="1"/>
  <c r="G7313" i="14"/>
  <c r="H7313" i="14" s="1"/>
  <c r="G7317" i="14"/>
  <c r="H7317" i="14" s="1"/>
  <c r="G7321" i="14"/>
  <c r="H7321" i="14" s="1"/>
  <c r="G7325" i="14"/>
  <c r="H7325" i="14" s="1"/>
  <c r="G7329" i="14"/>
  <c r="H7329" i="14" s="1"/>
  <c r="G7333" i="14"/>
  <c r="H7333" i="14" s="1"/>
  <c r="G7337" i="14"/>
  <c r="H7337" i="14" s="1"/>
  <c r="G7341" i="14"/>
  <c r="H7341" i="14" s="1"/>
  <c r="G7345" i="14"/>
  <c r="H7345" i="14" s="1"/>
  <c r="G7349" i="14"/>
  <c r="H7349" i="14" s="1"/>
  <c r="G7353" i="14"/>
  <c r="H7353" i="14" s="1"/>
  <c r="G7357" i="14"/>
  <c r="H7357" i="14" s="1"/>
  <c r="G7361" i="14"/>
  <c r="H7361" i="14" s="1"/>
  <c r="G7365" i="14"/>
  <c r="H7365" i="14" s="1"/>
  <c r="G7369" i="14"/>
  <c r="H7369" i="14" s="1"/>
  <c r="G7373" i="14"/>
  <c r="H7373" i="14" s="1"/>
  <c r="G7377" i="14"/>
  <c r="H7377" i="14" s="1"/>
  <c r="G7381" i="14"/>
  <c r="H7381" i="14" s="1"/>
  <c r="G7385" i="14"/>
  <c r="H7385" i="14" s="1"/>
  <c r="G7389" i="14"/>
  <c r="H7389" i="14" s="1"/>
  <c r="G7393" i="14"/>
  <c r="H7393" i="14" s="1"/>
  <c r="G7397" i="14"/>
  <c r="H7397" i="14" s="1"/>
  <c r="G7401" i="14"/>
  <c r="H7401" i="14" s="1"/>
  <c r="G7405" i="14"/>
  <c r="H7405" i="14" s="1"/>
  <c r="G7409" i="14"/>
  <c r="H7409" i="14" s="1"/>
  <c r="G7413" i="14"/>
  <c r="H7413" i="14" s="1"/>
  <c r="G7417" i="14"/>
  <c r="H7417" i="14" s="1"/>
  <c r="G7421" i="14"/>
  <c r="H7421" i="14" s="1"/>
  <c r="G7425" i="14"/>
  <c r="H7425" i="14" s="1"/>
  <c r="G7429" i="14"/>
  <c r="H7429" i="14" s="1"/>
  <c r="G7433" i="14"/>
  <c r="H7433" i="14" s="1"/>
  <c r="G7437" i="14"/>
  <c r="H7437" i="14" s="1"/>
  <c r="G7441" i="14"/>
  <c r="H7441" i="14" s="1"/>
  <c r="G7445" i="14"/>
  <c r="H7445" i="14" s="1"/>
  <c r="G7449" i="14"/>
  <c r="H7449" i="14" s="1"/>
  <c r="G7453" i="14"/>
  <c r="H7453" i="14" s="1"/>
  <c r="G7457" i="14"/>
  <c r="H7457" i="14" s="1"/>
  <c r="G7461" i="14"/>
  <c r="H7461" i="14" s="1"/>
  <c r="G7465" i="14"/>
  <c r="H7465" i="14" s="1"/>
  <c r="G7469" i="14"/>
  <c r="H7469" i="14" s="1"/>
  <c r="G7473" i="14"/>
  <c r="H7473" i="14" s="1"/>
  <c r="G7477" i="14"/>
  <c r="H7477" i="14" s="1"/>
  <c r="G7481" i="14"/>
  <c r="H7481" i="14" s="1"/>
  <c r="G7485" i="14"/>
  <c r="H7485" i="14" s="1"/>
  <c r="G7489" i="14"/>
  <c r="H7489" i="14" s="1"/>
  <c r="G7493" i="14"/>
  <c r="H7493" i="14" s="1"/>
  <c r="G7497" i="14"/>
  <c r="H7497" i="14" s="1"/>
  <c r="G7501" i="14"/>
  <c r="H7501" i="14" s="1"/>
  <c r="G7505" i="14"/>
  <c r="H7505" i="14" s="1"/>
  <c r="G7509" i="14"/>
  <c r="H7509" i="14" s="1"/>
  <c r="G7513" i="14"/>
  <c r="H7513" i="14" s="1"/>
  <c r="G7517" i="14"/>
  <c r="H7517" i="14" s="1"/>
  <c r="G7521" i="14"/>
  <c r="H7521" i="14" s="1"/>
  <c r="G7525" i="14"/>
  <c r="H7525" i="14" s="1"/>
  <c r="G7529" i="14"/>
  <c r="H7529" i="14" s="1"/>
  <c r="G7533" i="14"/>
  <c r="H7533" i="14" s="1"/>
  <c r="G7537" i="14"/>
  <c r="H7537" i="14" s="1"/>
  <c r="G7541" i="14"/>
  <c r="H7541" i="14" s="1"/>
  <c r="G7545" i="14"/>
  <c r="H7545" i="14" s="1"/>
  <c r="G7549" i="14"/>
  <c r="H7549" i="14" s="1"/>
  <c r="G7553" i="14"/>
  <c r="H7553" i="14" s="1"/>
  <c r="G7557" i="14"/>
  <c r="H7557" i="14" s="1"/>
  <c r="G7561" i="14"/>
  <c r="H7561" i="14" s="1"/>
  <c r="G7565" i="14"/>
  <c r="H7565" i="14" s="1"/>
  <c r="G7569" i="14"/>
  <c r="H7569" i="14" s="1"/>
  <c r="G7573" i="14"/>
  <c r="H7573" i="14" s="1"/>
  <c r="G7577" i="14"/>
  <c r="H7577" i="14" s="1"/>
  <c r="G7581" i="14"/>
  <c r="H7581" i="14" s="1"/>
  <c r="G7585" i="14"/>
  <c r="H7585" i="14" s="1"/>
  <c r="G7589" i="14"/>
  <c r="H7589" i="14" s="1"/>
  <c r="G7593" i="14"/>
  <c r="H7593" i="14" s="1"/>
  <c r="G7597" i="14"/>
  <c r="H7597" i="14" s="1"/>
  <c r="G7601" i="14"/>
  <c r="H7601" i="14" s="1"/>
  <c r="G7605" i="14"/>
  <c r="H7605" i="14" s="1"/>
  <c r="G7609" i="14"/>
  <c r="H7609" i="14" s="1"/>
  <c r="G7613" i="14"/>
  <c r="H7613" i="14" s="1"/>
  <c r="G7617" i="14"/>
  <c r="H7617" i="14" s="1"/>
  <c r="G7621" i="14"/>
  <c r="H7621" i="14" s="1"/>
  <c r="G7625" i="14"/>
  <c r="H7625" i="14" s="1"/>
  <c r="G7629" i="14"/>
  <c r="H7629" i="14" s="1"/>
  <c r="G7633" i="14"/>
  <c r="H7633" i="14" s="1"/>
  <c r="G7637" i="14"/>
  <c r="H7637" i="14" s="1"/>
  <c r="G7641" i="14"/>
  <c r="H7641" i="14" s="1"/>
  <c r="G7645" i="14"/>
  <c r="H7645" i="14" s="1"/>
  <c r="G7649" i="14"/>
  <c r="H7649" i="14" s="1"/>
  <c r="G7653" i="14"/>
  <c r="H7653" i="14" s="1"/>
  <c r="G7657" i="14"/>
  <c r="H7657" i="14" s="1"/>
  <c r="G7661" i="14"/>
  <c r="H7661" i="14" s="1"/>
  <c r="G7665" i="14"/>
  <c r="H7665" i="14" s="1"/>
  <c r="G7669" i="14"/>
  <c r="H7669" i="14" s="1"/>
  <c r="G7673" i="14"/>
  <c r="H7673" i="14" s="1"/>
  <c r="G7677" i="14"/>
  <c r="H7677" i="14" s="1"/>
  <c r="G7681" i="14"/>
  <c r="H7681" i="14" s="1"/>
  <c r="G7685" i="14"/>
  <c r="H7685" i="14" s="1"/>
  <c r="G7689" i="14"/>
  <c r="H7689" i="14" s="1"/>
  <c r="G7693" i="14"/>
  <c r="H7693" i="14" s="1"/>
  <c r="G7697" i="14"/>
  <c r="H7697" i="14" s="1"/>
  <c r="G7701" i="14"/>
  <c r="H7701" i="14" s="1"/>
  <c r="G7705" i="14"/>
  <c r="H7705" i="14" s="1"/>
  <c r="G7709" i="14"/>
  <c r="H7709" i="14" s="1"/>
  <c r="G7713" i="14"/>
  <c r="H7713" i="14" s="1"/>
  <c r="G7717" i="14"/>
  <c r="H7717" i="14" s="1"/>
  <c r="G7721" i="14"/>
  <c r="H7721" i="14" s="1"/>
  <c r="G7725" i="14"/>
  <c r="H7725" i="14" s="1"/>
  <c r="G7729" i="14"/>
  <c r="H7729" i="14" s="1"/>
  <c r="G7733" i="14"/>
  <c r="H7733" i="14" s="1"/>
  <c r="G7737" i="14"/>
  <c r="H7737" i="14" s="1"/>
  <c r="G7741" i="14"/>
  <c r="H7741" i="14" s="1"/>
  <c r="G7745" i="14"/>
  <c r="H7745" i="14" s="1"/>
  <c r="G7749" i="14"/>
  <c r="H7749" i="14" s="1"/>
  <c r="G7753" i="14"/>
  <c r="H7753" i="14" s="1"/>
  <c r="G7757" i="14"/>
  <c r="H7757" i="14" s="1"/>
  <c r="G7761" i="14"/>
  <c r="H7761" i="14" s="1"/>
  <c r="G7765" i="14"/>
  <c r="H7765" i="14" s="1"/>
  <c r="G7769" i="14"/>
  <c r="H7769" i="14" s="1"/>
  <c r="G7773" i="14"/>
  <c r="H7773" i="14" s="1"/>
  <c r="G7777" i="14"/>
  <c r="H7777" i="14" s="1"/>
  <c r="G7781" i="14"/>
  <c r="H7781" i="14" s="1"/>
  <c r="G7785" i="14"/>
  <c r="H7785" i="14" s="1"/>
  <c r="G7789" i="14"/>
  <c r="H7789" i="14" s="1"/>
  <c r="G7793" i="14"/>
  <c r="H7793" i="14" s="1"/>
  <c r="G7797" i="14"/>
  <c r="H7797" i="14" s="1"/>
  <c r="G7801" i="14"/>
  <c r="H7801" i="14" s="1"/>
  <c r="G7805" i="14"/>
  <c r="H7805" i="14" s="1"/>
  <c r="G7809" i="14"/>
  <c r="H7809" i="14" s="1"/>
  <c r="G7813" i="14"/>
  <c r="H7813" i="14" s="1"/>
  <c r="G7817" i="14"/>
  <c r="H7817" i="14" s="1"/>
  <c r="G7821" i="14"/>
  <c r="H7821" i="14" s="1"/>
  <c r="G7825" i="14"/>
  <c r="H7825" i="14" s="1"/>
  <c r="G7829" i="14"/>
  <c r="H7829" i="14" s="1"/>
  <c r="G7833" i="14"/>
  <c r="H7833" i="14" s="1"/>
  <c r="G7837" i="14"/>
  <c r="H7837" i="14" s="1"/>
  <c r="G7841" i="14"/>
  <c r="H7841" i="14" s="1"/>
  <c r="G7845" i="14"/>
  <c r="H7845" i="14" s="1"/>
  <c r="G7849" i="14"/>
  <c r="H7849" i="14" s="1"/>
  <c r="G7853" i="14"/>
  <c r="H7853" i="14" s="1"/>
  <c r="G7857" i="14"/>
  <c r="H7857" i="14" s="1"/>
  <c r="G7861" i="14"/>
  <c r="H7861" i="14" s="1"/>
  <c r="G7865" i="14"/>
  <c r="H7865" i="14" s="1"/>
  <c r="G7869" i="14"/>
  <c r="H7869" i="14" s="1"/>
  <c r="G7873" i="14"/>
  <c r="H7873" i="14" s="1"/>
  <c r="G7877" i="14"/>
  <c r="H7877" i="14" s="1"/>
  <c r="G7881" i="14"/>
  <c r="H7881" i="14" s="1"/>
  <c r="G7885" i="14"/>
  <c r="H7885" i="14" s="1"/>
  <c r="G7889" i="14"/>
  <c r="H7889" i="14" s="1"/>
  <c r="G7893" i="14"/>
  <c r="H7893" i="14" s="1"/>
  <c r="G7897" i="14"/>
  <c r="H7897" i="14" s="1"/>
  <c r="G7901" i="14"/>
  <c r="H7901" i="14" s="1"/>
  <c r="G7905" i="14"/>
  <c r="H7905" i="14" s="1"/>
  <c r="G7909" i="14"/>
  <c r="H7909" i="14" s="1"/>
  <c r="G7913" i="14"/>
  <c r="H7913" i="14" s="1"/>
  <c r="G7917" i="14"/>
  <c r="H7917" i="14" s="1"/>
  <c r="G7921" i="14"/>
  <c r="H7921" i="14" s="1"/>
  <c r="G7925" i="14"/>
  <c r="H7925" i="14" s="1"/>
  <c r="G7929" i="14"/>
  <c r="H7929" i="14" s="1"/>
  <c r="G7933" i="14"/>
  <c r="H7933" i="14" s="1"/>
  <c r="G7937" i="14"/>
  <c r="H7937" i="14" s="1"/>
  <c r="G7941" i="14"/>
  <c r="H7941" i="14" s="1"/>
  <c r="G7945" i="14"/>
  <c r="H7945" i="14" s="1"/>
  <c r="G7949" i="14"/>
  <c r="H7949" i="14" s="1"/>
  <c r="G7953" i="14"/>
  <c r="H7953" i="14" s="1"/>
  <c r="G7957" i="14"/>
  <c r="H7957" i="14" s="1"/>
  <c r="G7961" i="14"/>
  <c r="H7961" i="14" s="1"/>
  <c r="G7965" i="14"/>
  <c r="H7965" i="14" s="1"/>
  <c r="G7969" i="14"/>
  <c r="H7969" i="14" s="1"/>
  <c r="G7973" i="14"/>
  <c r="H7973" i="14" s="1"/>
  <c r="G7977" i="14"/>
  <c r="H7977" i="14" s="1"/>
  <c r="G7981" i="14"/>
  <c r="H7981" i="14" s="1"/>
  <c r="G7985" i="14"/>
  <c r="H7985" i="14" s="1"/>
  <c r="G7989" i="14"/>
  <c r="H7989" i="14" s="1"/>
  <c r="G7993" i="14"/>
  <c r="H7993" i="14" s="1"/>
  <c r="G7997" i="14"/>
  <c r="H7997" i="14" s="1"/>
  <c r="G8001" i="14"/>
  <c r="H8001" i="14" s="1"/>
  <c r="G8005" i="14"/>
  <c r="H8005" i="14" s="1"/>
  <c r="G8009" i="14"/>
  <c r="H8009" i="14" s="1"/>
  <c r="G8013" i="14"/>
  <c r="H8013" i="14" s="1"/>
  <c r="G8017" i="14"/>
  <c r="H8017" i="14" s="1"/>
  <c r="G8021" i="14"/>
  <c r="H8021" i="14" s="1"/>
  <c r="G8025" i="14"/>
  <c r="H8025" i="14" s="1"/>
  <c r="G8029" i="14"/>
  <c r="H8029" i="14" s="1"/>
  <c r="G8033" i="14"/>
  <c r="H8033" i="14" s="1"/>
  <c r="G8037" i="14"/>
  <c r="H8037" i="14" s="1"/>
  <c r="G8041" i="14"/>
  <c r="H8041" i="14" s="1"/>
  <c r="G8045" i="14"/>
  <c r="H8045" i="14" s="1"/>
  <c r="G8049" i="14"/>
  <c r="H8049" i="14" s="1"/>
  <c r="G8053" i="14"/>
  <c r="H8053" i="14" s="1"/>
  <c r="G8057" i="14"/>
  <c r="H8057" i="14" s="1"/>
  <c r="G8061" i="14"/>
  <c r="H8061" i="14" s="1"/>
  <c r="G8065" i="14"/>
  <c r="H8065" i="14" s="1"/>
  <c r="G8069" i="14"/>
  <c r="H8069" i="14" s="1"/>
  <c r="G8073" i="14"/>
  <c r="H8073" i="14" s="1"/>
  <c r="G8077" i="14"/>
  <c r="H8077" i="14" s="1"/>
  <c r="G8081" i="14"/>
  <c r="H8081" i="14" s="1"/>
  <c r="G8085" i="14"/>
  <c r="H8085" i="14" s="1"/>
  <c r="G8089" i="14"/>
  <c r="H8089" i="14" s="1"/>
  <c r="G8093" i="14"/>
  <c r="H8093" i="14" s="1"/>
  <c r="G8097" i="14"/>
  <c r="H8097" i="14" s="1"/>
  <c r="G8101" i="14"/>
  <c r="H8101" i="14" s="1"/>
  <c r="G8105" i="14"/>
  <c r="H8105" i="14" s="1"/>
  <c r="G8109" i="14"/>
  <c r="H8109" i="14" s="1"/>
  <c r="G8113" i="14"/>
  <c r="H8113" i="14" s="1"/>
  <c r="G8117" i="14"/>
  <c r="H8117" i="14" s="1"/>
  <c r="G8121" i="14"/>
  <c r="H8121" i="14" s="1"/>
  <c r="G8125" i="14"/>
  <c r="H8125" i="14" s="1"/>
  <c r="G8129" i="14"/>
  <c r="H8129" i="14" s="1"/>
  <c r="G8133" i="14"/>
  <c r="H8133" i="14" s="1"/>
  <c r="G8137" i="14"/>
  <c r="H8137" i="14" s="1"/>
  <c r="G8141" i="14"/>
  <c r="H8141" i="14" s="1"/>
  <c r="G8145" i="14"/>
  <c r="H8145" i="14" s="1"/>
  <c r="G8149" i="14"/>
  <c r="H8149" i="14" s="1"/>
  <c r="G8153" i="14"/>
  <c r="H8153" i="14" s="1"/>
  <c r="G8157" i="14"/>
  <c r="H8157" i="14" s="1"/>
  <c r="G8161" i="14"/>
  <c r="H8161" i="14" s="1"/>
  <c r="G8165" i="14"/>
  <c r="H8165" i="14" s="1"/>
  <c r="G8169" i="14"/>
  <c r="H8169" i="14" s="1"/>
  <c r="G8173" i="14"/>
  <c r="H8173" i="14" s="1"/>
  <c r="G8177" i="14"/>
  <c r="H8177" i="14" s="1"/>
  <c r="G8181" i="14"/>
  <c r="H8181" i="14" s="1"/>
  <c r="G8185" i="14"/>
  <c r="H8185" i="14" s="1"/>
  <c r="G8189" i="14"/>
  <c r="H8189" i="14" s="1"/>
  <c r="G8193" i="14"/>
  <c r="H8193" i="14" s="1"/>
  <c r="G8197" i="14"/>
  <c r="H8197" i="14" s="1"/>
  <c r="G8201" i="14"/>
  <c r="H8201" i="14" s="1"/>
  <c r="G8205" i="14"/>
  <c r="H8205" i="14" s="1"/>
  <c r="G8209" i="14"/>
  <c r="H8209" i="14" s="1"/>
  <c r="G8213" i="14"/>
  <c r="H8213" i="14" s="1"/>
  <c r="G8217" i="14"/>
  <c r="H8217" i="14" s="1"/>
  <c r="G8221" i="14"/>
  <c r="H8221" i="14" s="1"/>
  <c r="G8225" i="14"/>
  <c r="H8225" i="14" s="1"/>
  <c r="G8229" i="14"/>
  <c r="H8229" i="14" s="1"/>
  <c r="G8233" i="14"/>
  <c r="H8233" i="14" s="1"/>
  <c r="G8237" i="14"/>
  <c r="H8237" i="14" s="1"/>
  <c r="G8241" i="14"/>
  <c r="H8241" i="14" s="1"/>
  <c r="G8245" i="14"/>
  <c r="H8245" i="14" s="1"/>
  <c r="G8249" i="14"/>
  <c r="H8249" i="14" s="1"/>
  <c r="G8253" i="14"/>
  <c r="H8253" i="14" s="1"/>
  <c r="G8257" i="14"/>
  <c r="H8257" i="14" s="1"/>
  <c r="G8261" i="14"/>
  <c r="H8261" i="14" s="1"/>
  <c r="G8265" i="14"/>
  <c r="H8265" i="14" s="1"/>
  <c r="G8269" i="14"/>
  <c r="H8269" i="14" s="1"/>
  <c r="G8273" i="14"/>
  <c r="H8273" i="14" s="1"/>
  <c r="G8277" i="14"/>
  <c r="H8277" i="14" s="1"/>
  <c r="G8281" i="14"/>
  <c r="H8281" i="14" s="1"/>
  <c r="G8285" i="14"/>
  <c r="H8285" i="14" s="1"/>
  <c r="G8289" i="14"/>
  <c r="H8289" i="14" s="1"/>
  <c r="G8293" i="14"/>
  <c r="H8293" i="14" s="1"/>
  <c r="G8297" i="14"/>
  <c r="H8297" i="14" s="1"/>
  <c r="G8301" i="14"/>
  <c r="H8301" i="14" s="1"/>
  <c r="G8305" i="14"/>
  <c r="H8305" i="14" s="1"/>
  <c r="G8309" i="14"/>
  <c r="H8309" i="14" s="1"/>
  <c r="G8313" i="14"/>
  <c r="H8313" i="14" s="1"/>
  <c r="G8317" i="14"/>
  <c r="H8317" i="14" s="1"/>
  <c r="G8321" i="14"/>
  <c r="H8321" i="14" s="1"/>
  <c r="G8325" i="14"/>
  <c r="H8325" i="14" s="1"/>
  <c r="G8329" i="14"/>
  <c r="H8329" i="14" s="1"/>
  <c r="G8333" i="14"/>
  <c r="H8333" i="14" s="1"/>
  <c r="G8337" i="14"/>
  <c r="H8337" i="14" s="1"/>
  <c r="G8341" i="14"/>
  <c r="H8341" i="14" s="1"/>
  <c r="G8345" i="14"/>
  <c r="H8345" i="14" s="1"/>
  <c r="G8349" i="14"/>
  <c r="H8349" i="14" s="1"/>
  <c r="G8353" i="14"/>
  <c r="H8353" i="14" s="1"/>
  <c r="G8357" i="14"/>
  <c r="H8357" i="14" s="1"/>
  <c r="G8361" i="14"/>
  <c r="H8361" i="14" s="1"/>
  <c r="G8365" i="14"/>
  <c r="H8365" i="14" s="1"/>
  <c r="G8369" i="14"/>
  <c r="H8369" i="14" s="1"/>
  <c r="G32" i="14"/>
  <c r="H32" i="14" s="1"/>
  <c r="G44" i="14"/>
  <c r="H44" i="14" s="1"/>
  <c r="G52" i="14"/>
  <c r="H52" i="14" s="1"/>
  <c r="G60" i="14"/>
  <c r="H60" i="14" s="1"/>
  <c r="G72" i="14"/>
  <c r="H72" i="14" s="1"/>
  <c r="G84" i="14"/>
  <c r="H84" i="14" s="1"/>
  <c r="G96" i="14"/>
  <c r="H96" i="14" s="1"/>
  <c r="G100" i="14"/>
  <c r="H100" i="14" s="1"/>
  <c r="G112" i="14"/>
  <c r="H112" i="14" s="1"/>
  <c r="G124" i="14"/>
  <c r="H124" i="14" s="1"/>
  <c r="G132" i="14"/>
  <c r="H132" i="14" s="1"/>
  <c r="G140" i="14"/>
  <c r="H140" i="14" s="1"/>
  <c r="G152" i="14"/>
  <c r="H152" i="14" s="1"/>
  <c r="G160" i="14"/>
  <c r="H160" i="14" s="1"/>
  <c r="G168" i="14"/>
  <c r="H168" i="14" s="1"/>
  <c r="G180" i="14"/>
  <c r="H180" i="14" s="1"/>
  <c r="G192" i="14"/>
  <c r="H192" i="14" s="1"/>
  <c r="G200" i="14"/>
  <c r="H200" i="14" s="1"/>
  <c r="G212" i="14"/>
  <c r="H212" i="14" s="1"/>
  <c r="G220" i="14"/>
  <c r="H220" i="14" s="1"/>
  <c r="G232" i="14"/>
  <c r="H232" i="14" s="1"/>
  <c r="G240" i="14"/>
  <c r="H240" i="14" s="1"/>
  <c r="G248" i="14"/>
  <c r="H248" i="14" s="1"/>
  <c r="G260" i="14"/>
  <c r="H260" i="14" s="1"/>
  <c r="G272" i="14"/>
  <c r="H272" i="14" s="1"/>
  <c r="G284" i="14"/>
  <c r="H284" i="14" s="1"/>
  <c r="G288" i="14"/>
  <c r="H288" i="14" s="1"/>
  <c r="G300" i="14"/>
  <c r="H300" i="14" s="1"/>
  <c r="G312" i="14"/>
  <c r="H312" i="14" s="1"/>
  <c r="G316" i="14"/>
  <c r="H316" i="14" s="1"/>
  <c r="G328" i="14"/>
  <c r="H328" i="14" s="1"/>
  <c r="G340" i="14"/>
  <c r="H340" i="14" s="1"/>
  <c r="G352" i="14"/>
  <c r="H352" i="14" s="1"/>
  <c r="G364" i="14"/>
  <c r="H364" i="14" s="1"/>
  <c r="G372" i="14"/>
  <c r="H372" i="14" s="1"/>
  <c r="G380" i="14"/>
  <c r="H380" i="14" s="1"/>
  <c r="G392" i="14"/>
  <c r="H392" i="14" s="1"/>
  <c r="G404" i="14"/>
  <c r="H404" i="14" s="1"/>
  <c r="G408" i="14"/>
  <c r="H408" i="14" s="1"/>
  <c r="G420" i="14"/>
  <c r="H420" i="14" s="1"/>
  <c r="G432" i="14"/>
  <c r="H432" i="14" s="1"/>
  <c r="G444" i="14"/>
  <c r="H444" i="14" s="1"/>
  <c r="G456" i="14"/>
  <c r="H456" i="14" s="1"/>
  <c r="G468" i="14"/>
  <c r="H468" i="14" s="1"/>
  <c r="G472" i="14"/>
  <c r="H472" i="14" s="1"/>
  <c r="G480" i="14"/>
  <c r="H480" i="14" s="1"/>
  <c r="G488" i="14"/>
  <c r="H488" i="14" s="1"/>
  <c r="G496" i="14"/>
  <c r="H496" i="14" s="1"/>
  <c r="G500" i="14"/>
  <c r="H500" i="14" s="1"/>
  <c r="G508" i="14"/>
  <c r="H508" i="14" s="1"/>
  <c r="G520" i="14"/>
  <c r="H520" i="14" s="1"/>
  <c r="G532" i="14"/>
  <c r="H532" i="14" s="1"/>
  <c r="G544" i="14"/>
  <c r="H544" i="14" s="1"/>
  <c r="G552" i="14"/>
  <c r="H552" i="14" s="1"/>
  <c r="G560" i="14"/>
  <c r="H560" i="14" s="1"/>
  <c r="G572" i="14"/>
  <c r="H572" i="14" s="1"/>
  <c r="G584" i="14"/>
  <c r="H584" i="14" s="1"/>
  <c r="G596" i="14"/>
  <c r="H596" i="14" s="1"/>
  <c r="G604" i="14"/>
  <c r="H604" i="14" s="1"/>
  <c r="G616" i="14"/>
  <c r="H616" i="14" s="1"/>
  <c r="G628" i="14"/>
  <c r="H628" i="14" s="1"/>
  <c r="G636" i="14"/>
  <c r="H636" i="14" s="1"/>
  <c r="G648" i="14"/>
  <c r="H648" i="14" s="1"/>
  <c r="G660" i="14"/>
  <c r="H660" i="14" s="1"/>
  <c r="G668" i="14"/>
  <c r="H668" i="14" s="1"/>
  <c r="G680" i="14"/>
  <c r="H680" i="14" s="1"/>
  <c r="G692" i="14"/>
  <c r="H692" i="14" s="1"/>
  <c r="G700" i="14"/>
  <c r="H700" i="14" s="1"/>
  <c r="G712" i="14"/>
  <c r="H712" i="14" s="1"/>
  <c r="G724" i="14"/>
  <c r="H724" i="14" s="1"/>
  <c r="G732" i="14"/>
  <c r="H732" i="14" s="1"/>
  <c r="G744" i="14"/>
  <c r="H744" i="14" s="1"/>
  <c r="G748" i="14"/>
  <c r="H748" i="14" s="1"/>
  <c r="G760" i="14"/>
  <c r="H760" i="14" s="1"/>
  <c r="G772" i="14"/>
  <c r="H772" i="14" s="1"/>
  <c r="G784" i="14"/>
  <c r="H784" i="14" s="1"/>
  <c r="G796" i="14"/>
  <c r="H796" i="14" s="1"/>
  <c r="G804" i="14"/>
  <c r="H804" i="14" s="1"/>
  <c r="G812" i="14"/>
  <c r="H812" i="14" s="1"/>
  <c r="G824" i="14"/>
  <c r="H824" i="14" s="1"/>
  <c r="G836" i="14"/>
  <c r="H836" i="14" s="1"/>
  <c r="G840" i="14"/>
  <c r="H840" i="14" s="1"/>
  <c r="G852" i="14"/>
  <c r="H852" i="14" s="1"/>
  <c r="G864" i="14"/>
  <c r="H864" i="14" s="1"/>
  <c r="G876" i="14"/>
  <c r="H876" i="14" s="1"/>
  <c r="G884" i="14"/>
  <c r="H884" i="14" s="1"/>
  <c r="G896" i="14"/>
  <c r="H896" i="14" s="1"/>
  <c r="G928" i="14"/>
  <c r="H928" i="14" s="1"/>
  <c r="G940" i="14"/>
  <c r="H940" i="14" s="1"/>
  <c r="G952" i="14"/>
  <c r="H952" i="14" s="1"/>
  <c r="G964" i="14"/>
  <c r="H964" i="14" s="1"/>
  <c r="G968" i="14"/>
  <c r="H968" i="14" s="1"/>
  <c r="G980" i="14"/>
  <c r="H980" i="14" s="1"/>
  <c r="G992" i="14"/>
  <c r="H992" i="14" s="1"/>
  <c r="G1004" i="14"/>
  <c r="H1004" i="14" s="1"/>
  <c r="G1016" i="14"/>
  <c r="H1016" i="14" s="1"/>
  <c r="G1020" i="14"/>
  <c r="H1020" i="14" s="1"/>
  <c r="G1032" i="14"/>
  <c r="H1032" i="14" s="1"/>
  <c r="G1044" i="14"/>
  <c r="H1044" i="14" s="1"/>
  <c r="G1056" i="14"/>
  <c r="H1056" i="14" s="1"/>
  <c r="G1068" i="14"/>
  <c r="H1068" i="14" s="1"/>
  <c r="G1080" i="14"/>
  <c r="H1080" i="14" s="1"/>
  <c r="G1084" i="14"/>
  <c r="H1084" i="14" s="1"/>
  <c r="G1096" i="14"/>
  <c r="H1096" i="14" s="1"/>
  <c r="G1108" i="14"/>
  <c r="H1108" i="14" s="1"/>
  <c r="G1120" i="14"/>
  <c r="H1120" i="14" s="1"/>
  <c r="G1132" i="14"/>
  <c r="H1132" i="14" s="1"/>
  <c r="G1140" i="14"/>
  <c r="H1140" i="14" s="1"/>
  <c r="G1148" i="14"/>
  <c r="H1148" i="14" s="1"/>
  <c r="G1160" i="14"/>
  <c r="H1160" i="14" s="1"/>
  <c r="G1172" i="14"/>
  <c r="H1172" i="14" s="1"/>
  <c r="G1180" i="14"/>
  <c r="H1180" i="14" s="1"/>
  <c r="G1192" i="14"/>
  <c r="H1192" i="14" s="1"/>
  <c r="G1200" i="14"/>
  <c r="H1200" i="14" s="1"/>
  <c r="G1212" i="14"/>
  <c r="H1212" i="14" s="1"/>
  <c r="G1220" i="14"/>
  <c r="H1220" i="14" s="1"/>
  <c r="G1232" i="14"/>
  <c r="H1232" i="14" s="1"/>
  <c r="G1244" i="14"/>
  <c r="H1244" i="14" s="1"/>
  <c r="G1256" i="14"/>
  <c r="H1256" i="14" s="1"/>
  <c r="G1268" i="14"/>
  <c r="H1268" i="14" s="1"/>
  <c r="G1276" i="14"/>
  <c r="H1276" i="14" s="1"/>
  <c r="G1284" i="14"/>
  <c r="H1284" i="14" s="1"/>
  <c r="G1296" i="14"/>
  <c r="H1296" i="14" s="1"/>
  <c r="G1308" i="14"/>
  <c r="H1308" i="14" s="1"/>
  <c r="G1316" i="14"/>
  <c r="H1316" i="14" s="1"/>
  <c r="G1324" i="14"/>
  <c r="H1324" i="14" s="1"/>
  <c r="G1336" i="14"/>
  <c r="H1336" i="14" s="1"/>
  <c r="G1348" i="14"/>
  <c r="H1348" i="14" s="1"/>
  <c r="G1356" i="14"/>
  <c r="H1356" i="14" s="1"/>
  <c r="G1360" i="14"/>
  <c r="H1360" i="14" s="1"/>
  <c r="G1368" i="14"/>
  <c r="H1368" i="14" s="1"/>
  <c r="G1376" i="14"/>
  <c r="H1376" i="14" s="1"/>
  <c r="G1384" i="14"/>
  <c r="H1384" i="14" s="1"/>
  <c r="G1388" i="14"/>
  <c r="H1388" i="14" s="1"/>
  <c r="G1400" i="14"/>
  <c r="H1400" i="14" s="1"/>
  <c r="G1412" i="14"/>
  <c r="H1412" i="14" s="1"/>
  <c r="G1416" i="14"/>
  <c r="H1416" i="14" s="1"/>
  <c r="G1428" i="14"/>
  <c r="H1428" i="14" s="1"/>
  <c r="G1440" i="14"/>
  <c r="H1440" i="14" s="1"/>
  <c r="G1452" i="14"/>
  <c r="H1452" i="14" s="1"/>
  <c r="G1460" i="14"/>
  <c r="H1460" i="14" s="1"/>
  <c r="G1468" i="14"/>
  <c r="H1468" i="14" s="1"/>
  <c r="G1480" i="14"/>
  <c r="H1480" i="14" s="1"/>
  <c r="G1492" i="14"/>
  <c r="H1492" i="14" s="1"/>
  <c r="G1504" i="14"/>
  <c r="H1504" i="14" s="1"/>
  <c r="G1516" i="14"/>
  <c r="H1516" i="14" s="1"/>
  <c r="G1524" i="14"/>
  <c r="H1524" i="14" s="1"/>
  <c r="G1536" i="14"/>
  <c r="H1536" i="14" s="1"/>
  <c r="G1544" i="14"/>
  <c r="H1544" i="14" s="1"/>
  <c r="G1556" i="14"/>
  <c r="H1556" i="14" s="1"/>
  <c r="G1568" i="14"/>
  <c r="H1568" i="14" s="1"/>
  <c r="G1576" i="14"/>
  <c r="H1576" i="14" s="1"/>
  <c r="G1588" i="14"/>
  <c r="H1588" i="14" s="1"/>
  <c r="G1596" i="14"/>
  <c r="H1596" i="14" s="1"/>
  <c r="G1608" i="14"/>
  <c r="H1608" i="14" s="1"/>
  <c r="G1616" i="14"/>
  <c r="H1616" i="14" s="1"/>
  <c r="G1628" i="14"/>
  <c r="H1628" i="14" s="1"/>
  <c r="G1640" i="14"/>
  <c r="H1640" i="14" s="1"/>
  <c r="G1644" i="14"/>
  <c r="H1644" i="14" s="1"/>
  <c r="G1656" i="14"/>
  <c r="H1656" i="14" s="1"/>
  <c r="G1668" i="14"/>
  <c r="H1668" i="14" s="1"/>
  <c r="G1680" i="14"/>
  <c r="H1680" i="14" s="1"/>
  <c r="G1688" i="14"/>
  <c r="H1688" i="14" s="1"/>
  <c r="G1696" i="14"/>
  <c r="H1696" i="14" s="1"/>
  <c r="G1708" i="14"/>
  <c r="H1708" i="14" s="1"/>
  <c r="G1720" i="14"/>
  <c r="H1720" i="14" s="1"/>
  <c r="G1732" i="14"/>
  <c r="H1732" i="14" s="1"/>
  <c r="G1736" i="14"/>
  <c r="H1736" i="14" s="1"/>
  <c r="G1748" i="14"/>
  <c r="H1748" i="14" s="1"/>
  <c r="G1760" i="14"/>
  <c r="H1760" i="14" s="1"/>
  <c r="G1772" i="14"/>
  <c r="H1772" i="14" s="1"/>
  <c r="G1780" i="14"/>
  <c r="H1780" i="14" s="1"/>
  <c r="G1788" i="14"/>
  <c r="H1788" i="14" s="1"/>
  <c r="G1800" i="14"/>
  <c r="H1800" i="14" s="1"/>
  <c r="G1812" i="14"/>
  <c r="H1812" i="14" s="1"/>
  <c r="G1820" i="14"/>
  <c r="H1820" i="14" s="1"/>
  <c r="G1828" i="14"/>
  <c r="H1828" i="14" s="1"/>
  <c r="G1840" i="14"/>
  <c r="H1840" i="14" s="1"/>
  <c r="G1852" i="14"/>
  <c r="H1852" i="14" s="1"/>
  <c r="G1860" i="14"/>
  <c r="H1860" i="14" s="1"/>
  <c r="G1872" i="14"/>
  <c r="H1872" i="14" s="1"/>
  <c r="G1880" i="14"/>
  <c r="H1880" i="14" s="1"/>
  <c r="G1888" i="14"/>
  <c r="H1888" i="14" s="1"/>
  <c r="G1900" i="14"/>
  <c r="H1900" i="14" s="1"/>
  <c r="G1912" i="14"/>
  <c r="H1912" i="14" s="1"/>
  <c r="G1920" i="14"/>
  <c r="H1920" i="14" s="1"/>
  <c r="G1928" i="14"/>
  <c r="H1928" i="14" s="1"/>
  <c r="G1940" i="14"/>
  <c r="H1940" i="14" s="1"/>
  <c r="G1952" i="14"/>
  <c r="H1952" i="14" s="1"/>
  <c r="G1964" i="14"/>
  <c r="H1964" i="14" s="1"/>
  <c r="G1972" i="14"/>
  <c r="H1972" i="14" s="1"/>
  <c r="G1980" i="14"/>
  <c r="H1980" i="14" s="1"/>
  <c r="G1992" i="14"/>
  <c r="H1992" i="14" s="1"/>
  <c r="G2004" i="14"/>
  <c r="H2004" i="14" s="1"/>
  <c r="G2016" i="14"/>
  <c r="H2016" i="14" s="1"/>
  <c r="G2028" i="14"/>
  <c r="H2028" i="14" s="1"/>
  <c r="G2036" i="14"/>
  <c r="H2036" i="14" s="1"/>
  <c r="G2044" i="14"/>
  <c r="H2044" i="14" s="1"/>
  <c r="G2056" i="14"/>
  <c r="H2056" i="14" s="1"/>
  <c r="G2068" i="14"/>
  <c r="H2068" i="14" s="1"/>
  <c r="G2080" i="14"/>
  <c r="H2080" i="14" s="1"/>
  <c r="G2084" i="14"/>
  <c r="H2084" i="14" s="1"/>
  <c r="G2096" i="14"/>
  <c r="H2096" i="14" s="1"/>
  <c r="G2108" i="14"/>
  <c r="H2108" i="14" s="1"/>
  <c r="G2112" i="14"/>
  <c r="H2112" i="14" s="1"/>
  <c r="G2124" i="14"/>
  <c r="H2124" i="14" s="1"/>
  <c r="G2136" i="14"/>
  <c r="H2136" i="14" s="1"/>
  <c r="G2144" i="14"/>
  <c r="H2144" i="14" s="1"/>
  <c r="G2152" i="14"/>
  <c r="H2152" i="14" s="1"/>
  <c r="G2164" i="14"/>
  <c r="H2164" i="14" s="1"/>
  <c r="G2176" i="14"/>
  <c r="H2176" i="14" s="1"/>
  <c r="G2184" i="14"/>
  <c r="H2184" i="14" s="1"/>
  <c r="G2192" i="14"/>
  <c r="H2192" i="14" s="1"/>
  <c r="G2204" i="14"/>
  <c r="H2204" i="14" s="1"/>
  <c r="G2216" i="14"/>
  <c r="H2216" i="14" s="1"/>
  <c r="G2228" i="14"/>
  <c r="H2228" i="14" s="1"/>
  <c r="G2236" i="14"/>
  <c r="H2236" i="14" s="1"/>
  <c r="G2248" i="14"/>
  <c r="H2248" i="14" s="1"/>
  <c r="G2256" i="14"/>
  <c r="H2256" i="14" s="1"/>
  <c r="G2268" i="14"/>
  <c r="H2268" i="14" s="1"/>
  <c r="G2276" i="14"/>
  <c r="H2276" i="14" s="1"/>
  <c r="G2288" i="14"/>
  <c r="H2288" i="14" s="1"/>
  <c r="G2296" i="14"/>
  <c r="H2296" i="14" s="1"/>
  <c r="G2300" i="14"/>
  <c r="H2300" i="14" s="1"/>
  <c r="G2308" i="14"/>
  <c r="H2308" i="14" s="1"/>
  <c r="G2316" i="14"/>
  <c r="H2316" i="14" s="1"/>
  <c r="G2324" i="14"/>
  <c r="H2324" i="14" s="1"/>
  <c r="G2332" i="14"/>
  <c r="H2332" i="14" s="1"/>
  <c r="G2336" i="14"/>
  <c r="H2336" i="14" s="1"/>
  <c r="G2344" i="14"/>
  <c r="H2344" i="14" s="1"/>
  <c r="G2352" i="14"/>
  <c r="H2352" i="14" s="1"/>
  <c r="G2360" i="14"/>
  <c r="H2360" i="14" s="1"/>
  <c r="G2368" i="14"/>
  <c r="H2368" i="14" s="1"/>
  <c r="G2372" i="14"/>
  <c r="H2372" i="14" s="1"/>
  <c r="G2380" i="14"/>
  <c r="H2380" i="14" s="1"/>
  <c r="G2384" i="14"/>
  <c r="H2384" i="14" s="1"/>
  <c r="G2392" i="14"/>
  <c r="H2392" i="14" s="1"/>
  <c r="G2400" i="14"/>
  <c r="H2400" i="14" s="1"/>
  <c r="G2412" i="14"/>
  <c r="H2412" i="14" s="1"/>
  <c r="G24" i="14"/>
  <c r="H24" i="14" s="1"/>
  <c r="G36" i="14"/>
  <c r="H36" i="14" s="1"/>
  <c r="G48" i="14"/>
  <c r="H48" i="14" s="1"/>
  <c r="G64" i="14"/>
  <c r="H64" i="14" s="1"/>
  <c r="G76" i="14"/>
  <c r="H76" i="14" s="1"/>
  <c r="G88" i="14"/>
  <c r="H88" i="14" s="1"/>
  <c r="G108" i="14"/>
  <c r="H108" i="14" s="1"/>
  <c r="G116" i="14"/>
  <c r="H116" i="14" s="1"/>
  <c r="G128" i="14"/>
  <c r="H128" i="14" s="1"/>
  <c r="G144" i="14"/>
  <c r="H144" i="14" s="1"/>
  <c r="G156" i="14"/>
  <c r="H156" i="14" s="1"/>
  <c r="G172" i="14"/>
  <c r="H172" i="14" s="1"/>
  <c r="G184" i="14"/>
  <c r="H184" i="14" s="1"/>
  <c r="G196" i="14"/>
  <c r="H196" i="14" s="1"/>
  <c r="G208" i="14"/>
  <c r="H208" i="14" s="1"/>
  <c r="G224" i="14"/>
  <c r="H224" i="14" s="1"/>
  <c r="G236" i="14"/>
  <c r="H236" i="14" s="1"/>
  <c r="G252" i="14"/>
  <c r="H252" i="14" s="1"/>
  <c r="G264" i="14"/>
  <c r="H264" i="14" s="1"/>
  <c r="G276" i="14"/>
  <c r="H276" i="14" s="1"/>
  <c r="G292" i="14"/>
  <c r="H292" i="14" s="1"/>
  <c r="G304" i="14"/>
  <c r="H304" i="14" s="1"/>
  <c r="G320" i="14"/>
  <c r="H320" i="14" s="1"/>
  <c r="G332" i="14"/>
  <c r="H332" i="14" s="1"/>
  <c r="G344" i="14"/>
  <c r="H344" i="14" s="1"/>
  <c r="G356" i="14"/>
  <c r="H356" i="14" s="1"/>
  <c r="G368" i="14"/>
  <c r="H368" i="14" s="1"/>
  <c r="G384" i="14"/>
  <c r="H384" i="14" s="1"/>
  <c r="G400" i="14"/>
  <c r="H400" i="14" s="1"/>
  <c r="G416" i="14"/>
  <c r="H416" i="14" s="1"/>
  <c r="G428" i="14"/>
  <c r="H428" i="14" s="1"/>
  <c r="G440" i="14"/>
  <c r="H440" i="14" s="1"/>
  <c r="G452" i="14"/>
  <c r="H452" i="14" s="1"/>
  <c r="G464" i="14"/>
  <c r="H464" i="14" s="1"/>
  <c r="G512" i="14"/>
  <c r="H512" i="14" s="1"/>
  <c r="G524" i="14"/>
  <c r="H524" i="14" s="1"/>
  <c r="G536" i="14"/>
  <c r="H536" i="14" s="1"/>
  <c r="G556" i="14"/>
  <c r="H556" i="14" s="1"/>
  <c r="G568" i="14"/>
  <c r="H568" i="14" s="1"/>
  <c r="G580" i="14"/>
  <c r="H580" i="14" s="1"/>
  <c r="G592" i="14"/>
  <c r="H592" i="14" s="1"/>
  <c r="G608" i="14"/>
  <c r="H608" i="14" s="1"/>
  <c r="G620" i="14"/>
  <c r="H620" i="14" s="1"/>
  <c r="G632" i="14"/>
  <c r="H632" i="14" s="1"/>
  <c r="G644" i="14"/>
  <c r="H644" i="14" s="1"/>
  <c r="G656" i="14"/>
  <c r="H656" i="14" s="1"/>
  <c r="G672" i="14"/>
  <c r="H672" i="14" s="1"/>
  <c r="G684" i="14"/>
  <c r="H684" i="14" s="1"/>
  <c r="G696" i="14"/>
  <c r="H696" i="14" s="1"/>
  <c r="G708" i="14"/>
  <c r="H708" i="14" s="1"/>
  <c r="G720" i="14"/>
  <c r="H720" i="14" s="1"/>
  <c r="G736" i="14"/>
  <c r="H736" i="14" s="1"/>
  <c r="G756" i="14"/>
  <c r="H756" i="14" s="1"/>
  <c r="G768" i="14"/>
  <c r="H768" i="14" s="1"/>
  <c r="G780" i="14"/>
  <c r="H780" i="14" s="1"/>
  <c r="G792" i="14"/>
  <c r="H792" i="14" s="1"/>
  <c r="G808" i="14"/>
  <c r="H808" i="14" s="1"/>
  <c r="G816" i="14"/>
  <c r="H816" i="14" s="1"/>
  <c r="G828" i="14"/>
  <c r="H828" i="14" s="1"/>
  <c r="G848" i="14"/>
  <c r="H848" i="14" s="1"/>
  <c r="G860" i="14"/>
  <c r="H860" i="14" s="1"/>
  <c r="G872" i="14"/>
  <c r="H872" i="14" s="1"/>
  <c r="G888" i="14"/>
  <c r="H888" i="14" s="1"/>
  <c r="G900" i="14"/>
  <c r="H900" i="14" s="1"/>
  <c r="G908" i="14"/>
  <c r="H908" i="14" s="1"/>
  <c r="G916" i="14"/>
  <c r="H916" i="14" s="1"/>
  <c r="G924" i="14"/>
  <c r="H924" i="14" s="1"/>
  <c r="G936" i="14"/>
  <c r="H936" i="14" s="1"/>
  <c r="G948" i="14"/>
  <c r="H948" i="14" s="1"/>
  <c r="G960" i="14"/>
  <c r="H960" i="14" s="1"/>
  <c r="G976" i="14"/>
  <c r="H976" i="14" s="1"/>
  <c r="G988" i="14"/>
  <c r="H988" i="14" s="1"/>
  <c r="G1000" i="14"/>
  <c r="H1000" i="14" s="1"/>
  <c r="G1012" i="14"/>
  <c r="H1012" i="14" s="1"/>
  <c r="G1028" i="14"/>
  <c r="H1028" i="14" s="1"/>
  <c r="G1036" i="14"/>
  <c r="H1036" i="14" s="1"/>
  <c r="G1048" i="14"/>
  <c r="H1048" i="14" s="1"/>
  <c r="G1064" i="14"/>
  <c r="H1064" i="14" s="1"/>
  <c r="G1076" i="14"/>
  <c r="H1076" i="14" s="1"/>
  <c r="G1092" i="14"/>
  <c r="H1092" i="14" s="1"/>
  <c r="G1104" i="14"/>
  <c r="H1104" i="14" s="1"/>
  <c r="G1116" i="14"/>
  <c r="H1116" i="14" s="1"/>
  <c r="G1128" i="14"/>
  <c r="H1128" i="14" s="1"/>
  <c r="G1144" i="14"/>
  <c r="H1144" i="14" s="1"/>
  <c r="G1156" i="14"/>
  <c r="H1156" i="14" s="1"/>
  <c r="G1168" i="14"/>
  <c r="H1168" i="14" s="1"/>
  <c r="G1184" i="14"/>
  <c r="H1184" i="14" s="1"/>
  <c r="G1196" i="14"/>
  <c r="H1196" i="14" s="1"/>
  <c r="G1208" i="14"/>
  <c r="H1208" i="14" s="1"/>
  <c r="G1224" i="14"/>
  <c r="H1224" i="14" s="1"/>
  <c r="G1236" i="14"/>
  <c r="H1236" i="14" s="1"/>
  <c r="G1248" i="14"/>
  <c r="H1248" i="14" s="1"/>
  <c r="G1260" i="14"/>
  <c r="H1260" i="14" s="1"/>
  <c r="G1272" i="14"/>
  <c r="H1272" i="14" s="1"/>
  <c r="G1288" i="14"/>
  <c r="H1288" i="14" s="1"/>
  <c r="G1300" i="14"/>
  <c r="H1300" i="14" s="1"/>
  <c r="G1312" i="14"/>
  <c r="H1312" i="14" s="1"/>
  <c r="G1328" i="14"/>
  <c r="H1328" i="14" s="1"/>
  <c r="G1340" i="14"/>
  <c r="H1340" i="14" s="1"/>
  <c r="G1352" i="14"/>
  <c r="H1352" i="14" s="1"/>
  <c r="G1364" i="14"/>
  <c r="H1364" i="14" s="1"/>
  <c r="G1372" i="14"/>
  <c r="H1372" i="14" s="1"/>
  <c r="G1380" i="14"/>
  <c r="H1380" i="14" s="1"/>
  <c r="G1392" i="14"/>
  <c r="H1392" i="14" s="1"/>
  <c r="G1404" i="14"/>
  <c r="H1404" i="14" s="1"/>
  <c r="G1424" i="14"/>
  <c r="H1424" i="14" s="1"/>
  <c r="G1432" i="14"/>
  <c r="H1432" i="14" s="1"/>
  <c r="G1448" i="14"/>
  <c r="H1448" i="14" s="1"/>
  <c r="G1464" i="14"/>
  <c r="H1464" i="14" s="1"/>
  <c r="G1476" i="14"/>
  <c r="H1476" i="14" s="1"/>
  <c r="G1488" i="14"/>
  <c r="H1488" i="14" s="1"/>
  <c r="G1500" i="14"/>
  <c r="H1500" i="14" s="1"/>
  <c r="G1512" i="14"/>
  <c r="H1512" i="14" s="1"/>
  <c r="G1528" i="14"/>
  <c r="H1528" i="14" s="1"/>
  <c r="G1540" i="14"/>
  <c r="H1540" i="14" s="1"/>
  <c r="G1552" i="14"/>
  <c r="H1552" i="14" s="1"/>
  <c r="G1564" i="14"/>
  <c r="H1564" i="14" s="1"/>
  <c r="G1580" i="14"/>
  <c r="H1580" i="14" s="1"/>
  <c r="G1592" i="14"/>
  <c r="H1592" i="14" s="1"/>
  <c r="G1604" i="14"/>
  <c r="H1604" i="14" s="1"/>
  <c r="G1620" i="14"/>
  <c r="H1620" i="14" s="1"/>
  <c r="G1632" i="14"/>
  <c r="H1632" i="14" s="1"/>
  <c r="G1648" i="14"/>
  <c r="H1648" i="14" s="1"/>
  <c r="G1660" i="14"/>
  <c r="H1660" i="14" s="1"/>
  <c r="G1676" i="14"/>
  <c r="H1676" i="14" s="1"/>
  <c r="G1692" i="14"/>
  <c r="H1692" i="14" s="1"/>
  <c r="G1700" i="14"/>
  <c r="H1700" i="14" s="1"/>
  <c r="G1712" i="14"/>
  <c r="H1712" i="14" s="1"/>
  <c r="G1724" i="14"/>
  <c r="H1724" i="14" s="1"/>
  <c r="G1744" i="14"/>
  <c r="H1744" i="14" s="1"/>
  <c r="G1756" i="14"/>
  <c r="H1756" i="14" s="1"/>
  <c r="G1768" i="14"/>
  <c r="H1768" i="14" s="1"/>
  <c r="G1784" i="14"/>
  <c r="H1784" i="14" s="1"/>
  <c r="G1796" i="14"/>
  <c r="H1796" i="14" s="1"/>
  <c r="G1808" i="14"/>
  <c r="H1808" i="14" s="1"/>
  <c r="G1824" i="14"/>
  <c r="H1824" i="14" s="1"/>
  <c r="G1836" i="14"/>
  <c r="H1836" i="14" s="1"/>
  <c r="G1848" i="14"/>
  <c r="H1848" i="14" s="1"/>
  <c r="G1864" i="14"/>
  <c r="H1864" i="14" s="1"/>
  <c r="G1876" i="14"/>
  <c r="H1876" i="14" s="1"/>
  <c r="G1892" i="14"/>
  <c r="H1892" i="14" s="1"/>
  <c r="G1904" i="14"/>
  <c r="H1904" i="14" s="1"/>
  <c r="G1916" i="14"/>
  <c r="H1916" i="14" s="1"/>
  <c r="G1932" i="14"/>
  <c r="H1932" i="14" s="1"/>
  <c r="G1944" i="14"/>
  <c r="H1944" i="14" s="1"/>
  <c r="G1956" i="14"/>
  <c r="H1956" i="14" s="1"/>
  <c r="G1968" i="14"/>
  <c r="H1968" i="14" s="1"/>
  <c r="G1984" i="14"/>
  <c r="H1984" i="14" s="1"/>
  <c r="G1996" i="14"/>
  <c r="H1996" i="14" s="1"/>
  <c r="G2008" i="14"/>
  <c r="H2008" i="14" s="1"/>
  <c r="G2020" i="14"/>
  <c r="H2020" i="14" s="1"/>
  <c r="G2032" i="14"/>
  <c r="H2032" i="14" s="1"/>
  <c r="G2048" i="14"/>
  <c r="H2048" i="14" s="1"/>
  <c r="G2060" i="14"/>
  <c r="H2060" i="14" s="1"/>
  <c r="G2072" i="14"/>
  <c r="H2072" i="14" s="1"/>
  <c r="G2088" i="14"/>
  <c r="H2088" i="14" s="1"/>
  <c r="G2100" i="14"/>
  <c r="H2100" i="14" s="1"/>
  <c r="G2116" i="14"/>
  <c r="H2116" i="14" s="1"/>
  <c r="G2132" i="14"/>
  <c r="H2132" i="14" s="1"/>
  <c r="G2148" i="14"/>
  <c r="H2148" i="14" s="1"/>
  <c r="G2160" i="14"/>
  <c r="H2160" i="14" s="1"/>
  <c r="G2172" i="14"/>
  <c r="H2172" i="14" s="1"/>
  <c r="G2188" i="14"/>
  <c r="H2188" i="14" s="1"/>
  <c r="G2200" i="14"/>
  <c r="H2200" i="14" s="1"/>
  <c r="G2212" i="14"/>
  <c r="H2212" i="14" s="1"/>
  <c r="G2224" i="14"/>
  <c r="H2224" i="14" s="1"/>
  <c r="G2240" i="14"/>
  <c r="H2240" i="14" s="1"/>
  <c r="G2252" i="14"/>
  <c r="H2252" i="14" s="1"/>
  <c r="G2264" i="14"/>
  <c r="H2264" i="14" s="1"/>
  <c r="G2280" i="14"/>
  <c r="H2280" i="14" s="1"/>
  <c r="G2416" i="14"/>
  <c r="H2416" i="14" s="1"/>
  <c r="G28" i="14"/>
  <c r="H28" i="14" s="1"/>
  <c r="G40" i="14"/>
  <c r="H40" i="14" s="1"/>
  <c r="G56" i="14"/>
  <c r="H56" i="14" s="1"/>
  <c r="G68" i="14"/>
  <c r="H68" i="14" s="1"/>
  <c r="G80" i="14"/>
  <c r="H80" i="14" s="1"/>
  <c r="G92" i="14"/>
  <c r="H92" i="14" s="1"/>
  <c r="G104" i="14"/>
  <c r="H104" i="14" s="1"/>
  <c r="G120" i="14"/>
  <c r="H120" i="14" s="1"/>
  <c r="G136" i="14"/>
  <c r="H136" i="14" s="1"/>
  <c r="G148" i="14"/>
  <c r="H148" i="14" s="1"/>
  <c r="G164" i="14"/>
  <c r="H164" i="14" s="1"/>
  <c r="G176" i="14"/>
  <c r="H176" i="14" s="1"/>
  <c r="G188" i="14"/>
  <c r="H188" i="14" s="1"/>
  <c r="G204" i="14"/>
  <c r="H204" i="14" s="1"/>
  <c r="G216" i="14"/>
  <c r="H216" i="14" s="1"/>
  <c r="G228" i="14"/>
  <c r="H228" i="14" s="1"/>
  <c r="G244" i="14"/>
  <c r="H244" i="14" s="1"/>
  <c r="G256" i="14"/>
  <c r="H256" i="14" s="1"/>
  <c r="G268" i="14"/>
  <c r="H268" i="14" s="1"/>
  <c r="G280" i="14"/>
  <c r="H280" i="14" s="1"/>
  <c r="G296" i="14"/>
  <c r="H296" i="14" s="1"/>
  <c r="G308" i="14"/>
  <c r="H308" i="14" s="1"/>
  <c r="G324" i="14"/>
  <c r="H324" i="14" s="1"/>
  <c r="G336" i="14"/>
  <c r="H336" i="14" s="1"/>
  <c r="G348" i="14"/>
  <c r="H348" i="14" s="1"/>
  <c r="G360" i="14"/>
  <c r="H360" i="14" s="1"/>
  <c r="G376" i="14"/>
  <c r="H376" i="14" s="1"/>
  <c r="G388" i="14"/>
  <c r="H388" i="14" s="1"/>
  <c r="G396" i="14"/>
  <c r="H396" i="14" s="1"/>
  <c r="G412" i="14"/>
  <c r="H412" i="14" s="1"/>
  <c r="G424" i="14"/>
  <c r="H424" i="14" s="1"/>
  <c r="G436" i="14"/>
  <c r="H436" i="14" s="1"/>
  <c r="G448" i="14"/>
  <c r="H448" i="14" s="1"/>
  <c r="G460" i="14"/>
  <c r="H460" i="14" s="1"/>
  <c r="G476" i="14"/>
  <c r="H476" i="14" s="1"/>
  <c r="G484" i="14"/>
  <c r="H484" i="14" s="1"/>
  <c r="G492" i="14"/>
  <c r="H492" i="14" s="1"/>
  <c r="G504" i="14"/>
  <c r="H504" i="14" s="1"/>
  <c r="G516" i="14"/>
  <c r="H516" i="14" s="1"/>
  <c r="G528" i="14"/>
  <c r="H528" i="14" s="1"/>
  <c r="G540" i="14"/>
  <c r="H540" i="14" s="1"/>
  <c r="G548" i="14"/>
  <c r="H548" i="14" s="1"/>
  <c r="G564" i="14"/>
  <c r="H564" i="14" s="1"/>
  <c r="G576" i="14"/>
  <c r="H576" i="14" s="1"/>
  <c r="G588" i="14"/>
  <c r="H588" i="14" s="1"/>
  <c r="G600" i="14"/>
  <c r="H600" i="14" s="1"/>
  <c r="G612" i="14"/>
  <c r="H612" i="14" s="1"/>
  <c r="G624" i="14"/>
  <c r="H624" i="14" s="1"/>
  <c r="G640" i="14"/>
  <c r="H640" i="14" s="1"/>
  <c r="G652" i="14"/>
  <c r="H652" i="14" s="1"/>
  <c r="G664" i="14"/>
  <c r="H664" i="14" s="1"/>
  <c r="G676" i="14"/>
  <c r="H676" i="14" s="1"/>
  <c r="G688" i="14"/>
  <c r="H688" i="14" s="1"/>
  <c r="G704" i="14"/>
  <c r="H704" i="14" s="1"/>
  <c r="G716" i="14"/>
  <c r="H716" i="14" s="1"/>
  <c r="G728" i="14"/>
  <c r="H728" i="14" s="1"/>
  <c r="G740" i="14"/>
  <c r="H740" i="14" s="1"/>
  <c r="G752" i="14"/>
  <c r="H752" i="14" s="1"/>
  <c r="G764" i="14"/>
  <c r="H764" i="14" s="1"/>
  <c r="G776" i="14"/>
  <c r="H776" i="14" s="1"/>
  <c r="G788" i="14"/>
  <c r="H788" i="14" s="1"/>
  <c r="G800" i="14"/>
  <c r="H800" i="14" s="1"/>
  <c r="G820" i="14"/>
  <c r="H820" i="14" s="1"/>
  <c r="G832" i="14"/>
  <c r="H832" i="14" s="1"/>
  <c r="G844" i="14"/>
  <c r="H844" i="14" s="1"/>
  <c r="G856" i="14"/>
  <c r="H856" i="14" s="1"/>
  <c r="G868" i="14"/>
  <c r="H868" i="14" s="1"/>
  <c r="G880" i="14"/>
  <c r="H880" i="14" s="1"/>
  <c r="G892" i="14"/>
  <c r="H892" i="14" s="1"/>
  <c r="G904" i="14"/>
  <c r="H904" i="14" s="1"/>
  <c r="G912" i="14"/>
  <c r="H912" i="14" s="1"/>
  <c r="G920" i="14"/>
  <c r="H920" i="14" s="1"/>
  <c r="G932" i="14"/>
  <c r="H932" i="14" s="1"/>
  <c r="G944" i="14"/>
  <c r="H944" i="14" s="1"/>
  <c r="G956" i="14"/>
  <c r="H956" i="14" s="1"/>
  <c r="G972" i="14"/>
  <c r="H972" i="14" s="1"/>
  <c r="G984" i="14"/>
  <c r="H984" i="14" s="1"/>
  <c r="G996" i="14"/>
  <c r="H996" i="14" s="1"/>
  <c r="G1008" i="14"/>
  <c r="H1008" i="14" s="1"/>
  <c r="G1024" i="14"/>
  <c r="H1024" i="14" s="1"/>
  <c r="G1040" i="14"/>
  <c r="H1040" i="14" s="1"/>
  <c r="G1052" i="14"/>
  <c r="H1052" i="14" s="1"/>
  <c r="G1060" i="14"/>
  <c r="H1060" i="14" s="1"/>
  <c r="G1072" i="14"/>
  <c r="H1072" i="14" s="1"/>
  <c r="G1088" i="14"/>
  <c r="H1088" i="14" s="1"/>
  <c r="G1100" i="14"/>
  <c r="H1100" i="14" s="1"/>
  <c r="G1112" i="14"/>
  <c r="H1112" i="14" s="1"/>
  <c r="G1124" i="14"/>
  <c r="H1124" i="14" s="1"/>
  <c r="G1136" i="14"/>
  <c r="H1136" i="14" s="1"/>
  <c r="G1152" i="14"/>
  <c r="H1152" i="14" s="1"/>
  <c r="G1164" i="14"/>
  <c r="H1164" i="14" s="1"/>
  <c r="G1176" i="14"/>
  <c r="H1176" i="14" s="1"/>
  <c r="G1188" i="14"/>
  <c r="H1188" i="14" s="1"/>
  <c r="G1204" i="14"/>
  <c r="H1204" i="14" s="1"/>
  <c r="G1216" i="14"/>
  <c r="H1216" i="14" s="1"/>
  <c r="G1228" i="14"/>
  <c r="H1228" i="14" s="1"/>
  <c r="G1240" i="14"/>
  <c r="H1240" i="14" s="1"/>
  <c r="G1252" i="14"/>
  <c r="H1252" i="14" s="1"/>
  <c r="G1264" i="14"/>
  <c r="H1264" i="14" s="1"/>
  <c r="G1280" i="14"/>
  <c r="H1280" i="14" s="1"/>
  <c r="G1292" i="14"/>
  <c r="H1292" i="14" s="1"/>
  <c r="G1304" i="14"/>
  <c r="H1304" i="14" s="1"/>
  <c r="G1320" i="14"/>
  <c r="H1320" i="14" s="1"/>
  <c r="G1332" i="14"/>
  <c r="H1332" i="14" s="1"/>
  <c r="G1344" i="14"/>
  <c r="H1344" i="14" s="1"/>
  <c r="G1396" i="14"/>
  <c r="H1396" i="14" s="1"/>
  <c r="G1408" i="14"/>
  <c r="H1408" i="14" s="1"/>
  <c r="G1420" i="14"/>
  <c r="H1420" i="14" s="1"/>
  <c r="G1436" i="14"/>
  <c r="H1436" i="14" s="1"/>
  <c r="G1444" i="14"/>
  <c r="H1444" i="14" s="1"/>
  <c r="G1456" i="14"/>
  <c r="H1456" i="14" s="1"/>
  <c r="G1472" i="14"/>
  <c r="H1472" i="14" s="1"/>
  <c r="G1484" i="14"/>
  <c r="H1484" i="14" s="1"/>
  <c r="G1496" i="14"/>
  <c r="H1496" i="14" s="1"/>
  <c r="G1508" i="14"/>
  <c r="H1508" i="14" s="1"/>
  <c r="G1520" i="14"/>
  <c r="H1520" i="14" s="1"/>
  <c r="G1532" i="14"/>
  <c r="H1532" i="14" s="1"/>
  <c r="G1548" i="14"/>
  <c r="H1548" i="14" s="1"/>
  <c r="G1560" i="14"/>
  <c r="H1560" i="14" s="1"/>
  <c r="G1572" i="14"/>
  <c r="H1572" i="14" s="1"/>
  <c r="G1584" i="14"/>
  <c r="H1584" i="14" s="1"/>
  <c r="G1600" i="14"/>
  <c r="H1600" i="14" s="1"/>
  <c r="G1612" i="14"/>
  <c r="H1612" i="14" s="1"/>
  <c r="G1624" i="14"/>
  <c r="H1624" i="14" s="1"/>
  <c r="G1636" i="14"/>
  <c r="H1636" i="14" s="1"/>
  <c r="G1652" i="14"/>
  <c r="H1652" i="14" s="1"/>
  <c r="G1664" i="14"/>
  <c r="H1664" i="14" s="1"/>
  <c r="G1672" i="14"/>
  <c r="H1672" i="14" s="1"/>
  <c r="G1684" i="14"/>
  <c r="H1684" i="14" s="1"/>
  <c r="G1704" i="14"/>
  <c r="H1704" i="14" s="1"/>
  <c r="G1716" i="14"/>
  <c r="H1716" i="14" s="1"/>
  <c r="G1728" i="14"/>
  <c r="H1728" i="14" s="1"/>
  <c r="G1740" i="14"/>
  <c r="H1740" i="14" s="1"/>
  <c r="G1752" i="14"/>
  <c r="H1752" i="14" s="1"/>
  <c r="G1764" i="14"/>
  <c r="H1764" i="14" s="1"/>
  <c r="G1776" i="14"/>
  <c r="H1776" i="14" s="1"/>
  <c r="G1792" i="14"/>
  <c r="H1792" i="14" s="1"/>
  <c r="G1804" i="14"/>
  <c r="H1804" i="14" s="1"/>
  <c r="G1816" i="14"/>
  <c r="H1816" i="14" s="1"/>
  <c r="G1832" i="14"/>
  <c r="H1832" i="14" s="1"/>
  <c r="G1844" i="14"/>
  <c r="H1844" i="14" s="1"/>
  <c r="G1856" i="14"/>
  <c r="H1856" i="14" s="1"/>
  <c r="G1868" i="14"/>
  <c r="H1868" i="14" s="1"/>
  <c r="G1884" i="14"/>
  <c r="H1884" i="14" s="1"/>
  <c r="G1896" i="14"/>
  <c r="H1896" i="14" s="1"/>
  <c r="G1908" i="14"/>
  <c r="H1908" i="14" s="1"/>
  <c r="G1924" i="14"/>
  <c r="H1924" i="14" s="1"/>
  <c r="G1936" i="14"/>
  <c r="H1936" i="14" s="1"/>
  <c r="G1948" i="14"/>
  <c r="H1948" i="14" s="1"/>
  <c r="G1960" i="14"/>
  <c r="H1960" i="14" s="1"/>
  <c r="G1976" i="14"/>
  <c r="H1976" i="14" s="1"/>
  <c r="G1988" i="14"/>
  <c r="H1988" i="14" s="1"/>
  <c r="G2000" i="14"/>
  <c r="H2000" i="14" s="1"/>
  <c r="G2012" i="14"/>
  <c r="H2012" i="14" s="1"/>
  <c r="G2024" i="14"/>
  <c r="H2024" i="14" s="1"/>
  <c r="G2040" i="14"/>
  <c r="H2040" i="14" s="1"/>
  <c r="G2052" i="14"/>
  <c r="H2052" i="14" s="1"/>
  <c r="G2064" i="14"/>
  <c r="H2064" i="14" s="1"/>
  <c r="G2076" i="14"/>
  <c r="H2076" i="14" s="1"/>
  <c r="G2092" i="14"/>
  <c r="H2092" i="14" s="1"/>
  <c r="G2104" i="14"/>
  <c r="H2104" i="14" s="1"/>
  <c r="G2120" i="14"/>
  <c r="H2120" i="14" s="1"/>
  <c r="G2128" i="14"/>
  <c r="H2128" i="14" s="1"/>
  <c r="G2140" i="14"/>
  <c r="H2140" i="14" s="1"/>
  <c r="G2156" i="14"/>
  <c r="H2156" i="14" s="1"/>
  <c r="G2168" i="14"/>
  <c r="H2168" i="14" s="1"/>
  <c r="G2180" i="14"/>
  <c r="H2180" i="14" s="1"/>
  <c r="G2196" i="14"/>
  <c r="H2196" i="14" s="1"/>
  <c r="G2208" i="14"/>
  <c r="H2208" i="14" s="1"/>
  <c r="G2220" i="14"/>
  <c r="H2220" i="14" s="1"/>
  <c r="G2232" i="14"/>
  <c r="H2232" i="14" s="1"/>
  <c r="G2244" i="14"/>
  <c r="H2244" i="14" s="1"/>
  <c r="G2260" i="14"/>
  <c r="H2260" i="14" s="1"/>
  <c r="G2272" i="14"/>
  <c r="H2272" i="14" s="1"/>
  <c r="G2284" i="14"/>
  <c r="H2284" i="14" s="1"/>
  <c r="G2292" i="14"/>
  <c r="H2292" i="14" s="1"/>
  <c r="G2304" i="14"/>
  <c r="H2304" i="14" s="1"/>
  <c r="G2312" i="14"/>
  <c r="H2312" i="14" s="1"/>
  <c r="G2320" i="14"/>
  <c r="H2320" i="14" s="1"/>
  <c r="G2328" i="14"/>
  <c r="H2328" i="14" s="1"/>
  <c r="G2340" i="14"/>
  <c r="H2340" i="14" s="1"/>
  <c r="G2348" i="14"/>
  <c r="H2348" i="14" s="1"/>
  <c r="G2356" i="14"/>
  <c r="H2356" i="14" s="1"/>
  <c r="G2364" i="14"/>
  <c r="H2364" i="14" s="1"/>
  <c r="G2376" i="14"/>
  <c r="H2376" i="14" s="1"/>
  <c r="G2388" i="14"/>
  <c r="H2388" i="14" s="1"/>
  <c r="G2396" i="14"/>
  <c r="H2396" i="14" s="1"/>
  <c r="G2404" i="14"/>
  <c r="H2404" i="14" s="1"/>
  <c r="G2408" i="14"/>
  <c r="H2408" i="14" s="1"/>
  <c r="G2424" i="14"/>
  <c r="H2424" i="14" s="1"/>
  <c r="G2436" i="14"/>
  <c r="H2436" i="14" s="1"/>
  <c r="G2448" i="14"/>
  <c r="H2448" i="14" s="1"/>
  <c r="G2460" i="14"/>
  <c r="H2460" i="14" s="1"/>
  <c r="G2472" i="14"/>
  <c r="H2472" i="14" s="1"/>
  <c r="G2488" i="14"/>
  <c r="H2488" i="14" s="1"/>
  <c r="G2496" i="14"/>
  <c r="H2496" i="14" s="1"/>
  <c r="G2508" i="14"/>
  <c r="H2508" i="14" s="1"/>
  <c r="G2520" i="14"/>
  <c r="H2520" i="14" s="1"/>
  <c r="G2536" i="14"/>
  <c r="H2536" i="14" s="1"/>
  <c r="G2548" i="14"/>
  <c r="H2548" i="14" s="1"/>
  <c r="G2560" i="14"/>
  <c r="H2560" i="14" s="1"/>
  <c r="G2572" i="14"/>
  <c r="H2572" i="14" s="1"/>
  <c r="G2584" i="14"/>
  <c r="H2584" i="14" s="1"/>
  <c r="G2600" i="14"/>
  <c r="H2600" i="14" s="1"/>
  <c r="G2612" i="14"/>
  <c r="H2612" i="14" s="1"/>
  <c r="G2624" i="14"/>
  <c r="H2624" i="14" s="1"/>
  <c r="G2640" i="14"/>
  <c r="H2640" i="14" s="1"/>
  <c r="G2652" i="14"/>
  <c r="H2652" i="14" s="1"/>
  <c r="G2664" i="14"/>
  <c r="H2664" i="14" s="1"/>
  <c r="G2676" i="14"/>
  <c r="H2676" i="14" s="1"/>
  <c r="G2692" i="14"/>
  <c r="H2692" i="14" s="1"/>
  <c r="G2704" i="14"/>
  <c r="H2704" i="14" s="1"/>
  <c r="G2716" i="14"/>
  <c r="H2716" i="14" s="1"/>
  <c r="G2728" i="14"/>
  <c r="H2728" i="14" s="1"/>
  <c r="G2740" i="14"/>
  <c r="H2740" i="14" s="1"/>
  <c r="G2752" i="14"/>
  <c r="H2752" i="14" s="1"/>
  <c r="G2768" i="14"/>
  <c r="H2768" i="14" s="1"/>
  <c r="G2780" i="14"/>
  <c r="H2780" i="14" s="1"/>
  <c r="G2796" i="14"/>
  <c r="H2796" i="14" s="1"/>
  <c r="G2808" i="14"/>
  <c r="H2808" i="14" s="1"/>
  <c r="G2820" i="14"/>
  <c r="H2820" i="14" s="1"/>
  <c r="G2832" i="14"/>
  <c r="H2832" i="14" s="1"/>
  <c r="G2848" i="14"/>
  <c r="H2848" i="14" s="1"/>
  <c r="G2860" i="14"/>
  <c r="H2860" i="14" s="1"/>
  <c r="G2872" i="14"/>
  <c r="H2872" i="14" s="1"/>
  <c r="G2888" i="14"/>
  <c r="H2888" i="14" s="1"/>
  <c r="G2900" i="14"/>
  <c r="H2900" i="14" s="1"/>
  <c r="G2908" i="14"/>
  <c r="H2908" i="14" s="1"/>
  <c r="G2924" i="14"/>
  <c r="H2924" i="14" s="1"/>
  <c r="G2940" i="14"/>
  <c r="H2940" i="14" s="1"/>
  <c r="G2956" i="14"/>
  <c r="H2956" i="14" s="1"/>
  <c r="G2968" i="14"/>
  <c r="H2968" i="14" s="1"/>
  <c r="G2980" i="14"/>
  <c r="H2980" i="14" s="1"/>
  <c r="G2992" i="14"/>
  <c r="H2992" i="14" s="1"/>
  <c r="G3004" i="14"/>
  <c r="H3004" i="14" s="1"/>
  <c r="G3016" i="14"/>
  <c r="H3016" i="14" s="1"/>
  <c r="G3028" i="14"/>
  <c r="H3028" i="14" s="1"/>
  <c r="G3040" i="14"/>
  <c r="H3040" i="14" s="1"/>
  <c r="G3056" i="14"/>
  <c r="H3056" i="14" s="1"/>
  <c r="G3072" i="14"/>
  <c r="H3072" i="14" s="1"/>
  <c r="G3084" i="14"/>
  <c r="H3084" i="14" s="1"/>
  <c r="G3100" i="14"/>
  <c r="H3100" i="14" s="1"/>
  <c r="G3112" i="14"/>
  <c r="H3112" i="14" s="1"/>
  <c r="G3124" i="14"/>
  <c r="H3124" i="14" s="1"/>
  <c r="G3136" i="14"/>
  <c r="H3136" i="14" s="1"/>
  <c r="G3148" i="14"/>
  <c r="H3148" i="14" s="1"/>
  <c r="G3160" i="14"/>
  <c r="H3160" i="14" s="1"/>
  <c r="G3176" i="14"/>
  <c r="H3176" i="14" s="1"/>
  <c r="G3188" i="14"/>
  <c r="H3188" i="14" s="1"/>
  <c r="G3200" i="14"/>
  <c r="H3200" i="14" s="1"/>
  <c r="G3216" i="14"/>
  <c r="H3216" i="14" s="1"/>
  <c r="G3228" i="14"/>
  <c r="H3228" i="14" s="1"/>
  <c r="G3240" i="14"/>
  <c r="H3240" i="14" s="1"/>
  <c r="G3252" i="14"/>
  <c r="H3252" i="14" s="1"/>
  <c r="G3268" i="14"/>
  <c r="H3268" i="14" s="1"/>
  <c r="G3280" i="14"/>
  <c r="H3280" i="14" s="1"/>
  <c r="G3292" i="14"/>
  <c r="H3292" i="14" s="1"/>
  <c r="G3304" i="14"/>
  <c r="H3304" i="14" s="1"/>
  <c r="G3316" i="14"/>
  <c r="H3316" i="14" s="1"/>
  <c r="G3332" i="14"/>
  <c r="H3332" i="14" s="1"/>
  <c r="G3344" i="14"/>
  <c r="H3344" i="14" s="1"/>
  <c r="G3356" i="14"/>
  <c r="H3356" i="14" s="1"/>
  <c r="G3372" i="14"/>
  <c r="H3372" i="14" s="1"/>
  <c r="G3384" i="14"/>
  <c r="H3384" i="14" s="1"/>
  <c r="G3396" i="14"/>
  <c r="H3396" i="14" s="1"/>
  <c r="G3408" i="14"/>
  <c r="H3408" i="14" s="1"/>
  <c r="G3420" i="14"/>
  <c r="H3420" i="14" s="1"/>
  <c r="G3436" i="14"/>
  <c r="H3436" i="14" s="1"/>
  <c r="G3448" i="14"/>
  <c r="H3448" i="14" s="1"/>
  <c r="G3460" i="14"/>
  <c r="H3460" i="14" s="1"/>
  <c r="G3472" i="14"/>
  <c r="H3472" i="14" s="1"/>
  <c r="G3484" i="14"/>
  <c r="H3484" i="14" s="1"/>
  <c r="G3500" i="14"/>
  <c r="H3500" i="14" s="1"/>
  <c r="G3512" i="14"/>
  <c r="H3512" i="14" s="1"/>
  <c r="G3524" i="14"/>
  <c r="H3524" i="14" s="1"/>
  <c r="G3536" i="14"/>
  <c r="H3536" i="14" s="1"/>
  <c r="G3552" i="14"/>
  <c r="H3552" i="14" s="1"/>
  <c r="G3564" i="14"/>
  <c r="H3564" i="14" s="1"/>
  <c r="G3576" i="14"/>
  <c r="H3576" i="14" s="1"/>
  <c r="G3588" i="14"/>
  <c r="H3588" i="14" s="1"/>
  <c r="G3600" i="14"/>
  <c r="H3600" i="14" s="1"/>
  <c r="G3616" i="14"/>
  <c r="H3616" i="14" s="1"/>
  <c r="G3620" i="14"/>
  <c r="H3620" i="14" s="1"/>
  <c r="G3640" i="14"/>
  <c r="H3640" i="14" s="1"/>
  <c r="G3648" i="14"/>
  <c r="H3648" i="14" s="1"/>
  <c r="G3668" i="14"/>
  <c r="H3668" i="14" s="1"/>
  <c r="G3680" i="14"/>
  <c r="H3680" i="14" s="1"/>
  <c r="G3692" i="14"/>
  <c r="H3692" i="14" s="1"/>
  <c r="G3704" i="14"/>
  <c r="H3704" i="14" s="1"/>
  <c r="G3716" i="14"/>
  <c r="H3716" i="14" s="1"/>
  <c r="G3724" i="14"/>
  <c r="H3724" i="14" s="1"/>
  <c r="G3740" i="14"/>
  <c r="H3740" i="14" s="1"/>
  <c r="G3752" i="14"/>
  <c r="H3752" i="14" s="1"/>
  <c r="G3764" i="14"/>
  <c r="H3764" i="14" s="1"/>
  <c r="G3776" i="14"/>
  <c r="H3776" i="14" s="1"/>
  <c r="G3788" i="14"/>
  <c r="H3788" i="14" s="1"/>
  <c r="G3804" i="14"/>
  <c r="H3804" i="14" s="1"/>
  <c r="G3816" i="14"/>
  <c r="H3816" i="14" s="1"/>
  <c r="G3828" i="14"/>
  <c r="H3828" i="14" s="1"/>
  <c r="G3840" i="14"/>
  <c r="H3840" i="14" s="1"/>
  <c r="G3852" i="14"/>
  <c r="H3852" i="14" s="1"/>
  <c r="G3864" i="14"/>
  <c r="H3864" i="14" s="1"/>
  <c r="G3880" i="14"/>
  <c r="H3880" i="14" s="1"/>
  <c r="G3896" i="14"/>
  <c r="H3896" i="14" s="1"/>
  <c r="G3908" i="14"/>
  <c r="H3908" i="14" s="1"/>
  <c r="G3920" i="14"/>
  <c r="H3920" i="14" s="1"/>
  <c r="G3932" i="14"/>
  <c r="H3932" i="14" s="1"/>
  <c r="G3948" i="14"/>
  <c r="H3948" i="14" s="1"/>
  <c r="G3956" i="14"/>
  <c r="H3956" i="14" s="1"/>
  <c r="G3972" i="14"/>
  <c r="H3972" i="14" s="1"/>
  <c r="G3984" i="14"/>
  <c r="H3984" i="14" s="1"/>
  <c r="G3996" i="14"/>
  <c r="H3996" i="14" s="1"/>
  <c r="G4012" i="14"/>
  <c r="H4012" i="14" s="1"/>
  <c r="G4024" i="14"/>
  <c r="H4024" i="14" s="1"/>
  <c r="G4036" i="14"/>
  <c r="H4036" i="14" s="1"/>
  <c r="G4044" i="14"/>
  <c r="H4044" i="14" s="1"/>
  <c r="G4060" i="14"/>
  <c r="H4060" i="14" s="1"/>
  <c r="G4076" i="14"/>
  <c r="H4076" i="14" s="1"/>
  <c r="G4088" i="14"/>
  <c r="H4088" i="14" s="1"/>
  <c r="G4100" i="14"/>
  <c r="H4100" i="14" s="1"/>
  <c r="G4112" i="14"/>
  <c r="H4112" i="14" s="1"/>
  <c r="G4128" i="14"/>
  <c r="H4128" i="14" s="1"/>
  <c r="G4140" i="14"/>
  <c r="H4140" i="14" s="1"/>
  <c r="G4152" i="14"/>
  <c r="H4152" i="14" s="1"/>
  <c r="G4164" i="14"/>
  <c r="H4164" i="14" s="1"/>
  <c r="G4180" i="14"/>
  <c r="H4180" i="14" s="1"/>
  <c r="G4192" i="14"/>
  <c r="H4192" i="14" s="1"/>
  <c r="G4204" i="14"/>
  <c r="H4204" i="14" s="1"/>
  <c r="G4216" i="14"/>
  <c r="H4216" i="14" s="1"/>
  <c r="G4228" i="14"/>
  <c r="H4228" i="14" s="1"/>
  <c r="G4240" i="14"/>
  <c r="H4240" i="14" s="1"/>
  <c r="G4256" i="14"/>
  <c r="H4256" i="14" s="1"/>
  <c r="G4268" i="14"/>
  <c r="H4268" i="14" s="1"/>
  <c r="G4284" i="14"/>
  <c r="H4284" i="14" s="1"/>
  <c r="G4296" i="14"/>
  <c r="H4296" i="14" s="1"/>
  <c r="G4308" i="14"/>
  <c r="H4308" i="14" s="1"/>
  <c r="G4320" i="14"/>
  <c r="H4320" i="14" s="1"/>
  <c r="G4332" i="14"/>
  <c r="H4332" i="14" s="1"/>
  <c r="G4344" i="14"/>
  <c r="H4344" i="14" s="1"/>
  <c r="G4356" i="14"/>
  <c r="H4356" i="14" s="1"/>
  <c r="G4368" i="14"/>
  <c r="H4368" i="14" s="1"/>
  <c r="G4384" i="14"/>
  <c r="H4384" i="14" s="1"/>
  <c r="G4396" i="14"/>
  <c r="H4396" i="14" s="1"/>
  <c r="G4408" i="14"/>
  <c r="H4408" i="14" s="1"/>
  <c r="G4416" i="14"/>
  <c r="H4416" i="14" s="1"/>
  <c r="G4428" i="14"/>
  <c r="H4428" i="14" s="1"/>
  <c r="G4444" i="14"/>
  <c r="H4444" i="14" s="1"/>
  <c r="G4456" i="14"/>
  <c r="H4456" i="14" s="1"/>
  <c r="G4468" i="14"/>
  <c r="H4468" i="14" s="1"/>
  <c r="G4516" i="14"/>
  <c r="H4516" i="14" s="1"/>
  <c r="G4528" i="14"/>
  <c r="H4528" i="14" s="1"/>
  <c r="G4540" i="14"/>
  <c r="H4540" i="14" s="1"/>
  <c r="G4552" i="14"/>
  <c r="H4552" i="14" s="1"/>
  <c r="G4564" i="14"/>
  <c r="H4564" i="14" s="1"/>
  <c r="G4576" i="14"/>
  <c r="H4576" i="14" s="1"/>
  <c r="G4588" i="14"/>
  <c r="H4588" i="14" s="1"/>
  <c r="G4596" i="14"/>
  <c r="H4596" i="14" s="1"/>
  <c r="G4604" i="14"/>
  <c r="H4604" i="14" s="1"/>
  <c r="G4612" i="14"/>
  <c r="H4612" i="14" s="1"/>
  <c r="G2428" i="14"/>
  <c r="H2428" i="14" s="1"/>
  <c r="G2444" i="14"/>
  <c r="H2444" i="14" s="1"/>
  <c r="G2456" i="14"/>
  <c r="H2456" i="14" s="1"/>
  <c r="G2468" i="14"/>
  <c r="H2468" i="14" s="1"/>
  <c r="G2480" i="14"/>
  <c r="H2480" i="14" s="1"/>
  <c r="G2500" i="14"/>
  <c r="H2500" i="14" s="1"/>
  <c r="G2512" i="14"/>
  <c r="H2512" i="14" s="1"/>
  <c r="G2524" i="14"/>
  <c r="H2524" i="14" s="1"/>
  <c r="G2540" i="14"/>
  <c r="H2540" i="14" s="1"/>
  <c r="G2552" i="14"/>
  <c r="H2552" i="14" s="1"/>
  <c r="G2564" i="14"/>
  <c r="H2564" i="14" s="1"/>
  <c r="G2580" i="14"/>
  <c r="H2580" i="14" s="1"/>
  <c r="G2592" i="14"/>
  <c r="H2592" i="14" s="1"/>
  <c r="G2608" i="14"/>
  <c r="H2608" i="14" s="1"/>
  <c r="G2620" i="14"/>
  <c r="H2620" i="14" s="1"/>
  <c r="G2636" i="14"/>
  <c r="H2636" i="14" s="1"/>
  <c r="G2648" i="14"/>
  <c r="H2648" i="14" s="1"/>
  <c r="G2660" i="14"/>
  <c r="H2660" i="14" s="1"/>
  <c r="G2672" i="14"/>
  <c r="H2672" i="14" s="1"/>
  <c r="G2684" i="14"/>
  <c r="H2684" i="14" s="1"/>
  <c r="G2700" i="14"/>
  <c r="H2700" i="14" s="1"/>
  <c r="G2712" i="14"/>
  <c r="H2712" i="14" s="1"/>
  <c r="G2724" i="14"/>
  <c r="H2724" i="14" s="1"/>
  <c r="G2736" i="14"/>
  <c r="H2736" i="14" s="1"/>
  <c r="G2756" i="14"/>
  <c r="H2756" i="14" s="1"/>
  <c r="G2764" i="14"/>
  <c r="H2764" i="14" s="1"/>
  <c r="G2776" i="14"/>
  <c r="H2776" i="14" s="1"/>
  <c r="G2788" i="14"/>
  <c r="H2788" i="14" s="1"/>
  <c r="G2804" i="14"/>
  <c r="H2804" i="14" s="1"/>
  <c r="G2816" i="14"/>
  <c r="H2816" i="14" s="1"/>
  <c r="G2828" i="14"/>
  <c r="H2828" i="14" s="1"/>
  <c r="G2840" i="14"/>
  <c r="H2840" i="14" s="1"/>
  <c r="G2856" i="14"/>
  <c r="H2856" i="14" s="1"/>
  <c r="G2868" i="14"/>
  <c r="H2868" i="14" s="1"/>
  <c r="G2880" i="14"/>
  <c r="H2880" i="14" s="1"/>
  <c r="G2896" i="14"/>
  <c r="H2896" i="14" s="1"/>
  <c r="G2916" i="14"/>
  <c r="H2916" i="14" s="1"/>
  <c r="G2928" i="14"/>
  <c r="H2928" i="14" s="1"/>
  <c r="G2936" i="14"/>
  <c r="H2936" i="14" s="1"/>
  <c r="G2952" i="14"/>
  <c r="H2952" i="14" s="1"/>
  <c r="G2964" i="14"/>
  <c r="H2964" i="14" s="1"/>
  <c r="G2976" i="14"/>
  <c r="H2976" i="14" s="1"/>
  <c r="G2996" i="14"/>
  <c r="H2996" i="14" s="1"/>
  <c r="G3008" i="14"/>
  <c r="H3008" i="14" s="1"/>
  <c r="G3020" i="14"/>
  <c r="H3020" i="14" s="1"/>
  <c r="G3032" i="14"/>
  <c r="H3032" i="14" s="1"/>
  <c r="G3048" i="14"/>
  <c r="H3048" i="14" s="1"/>
  <c r="G3060" i="14"/>
  <c r="H3060" i="14" s="1"/>
  <c r="G3068" i="14"/>
  <c r="H3068" i="14" s="1"/>
  <c r="G3088" i="14"/>
  <c r="H3088" i="14" s="1"/>
  <c r="G3096" i="14"/>
  <c r="H3096" i="14" s="1"/>
  <c r="G3108" i="14"/>
  <c r="H3108" i="14" s="1"/>
  <c r="G3128" i="14"/>
  <c r="H3128" i="14" s="1"/>
  <c r="G3140" i="14"/>
  <c r="H3140" i="14" s="1"/>
  <c r="G3156" i="14"/>
  <c r="H3156" i="14" s="1"/>
  <c r="G3168" i="14"/>
  <c r="H3168" i="14" s="1"/>
  <c r="G3184" i="14"/>
  <c r="H3184" i="14" s="1"/>
  <c r="G3196" i="14"/>
  <c r="H3196" i="14" s="1"/>
  <c r="G3208" i="14"/>
  <c r="H3208" i="14" s="1"/>
  <c r="G3224" i="14"/>
  <c r="H3224" i="14" s="1"/>
  <c r="G3236" i="14"/>
  <c r="H3236" i="14" s="1"/>
  <c r="G3248" i="14"/>
  <c r="H3248" i="14" s="1"/>
  <c r="G3260" i="14"/>
  <c r="H3260" i="14" s="1"/>
  <c r="G3276" i="14"/>
  <c r="H3276" i="14" s="1"/>
  <c r="G3288" i="14"/>
  <c r="H3288" i="14" s="1"/>
  <c r="G3300" i="14"/>
  <c r="H3300" i="14" s="1"/>
  <c r="G3312" i="14"/>
  <c r="H3312" i="14" s="1"/>
  <c r="G3328" i="14"/>
  <c r="H3328" i="14" s="1"/>
  <c r="G3340" i="14"/>
  <c r="H3340" i="14" s="1"/>
  <c r="G3352" i="14"/>
  <c r="H3352" i="14" s="1"/>
  <c r="G3364" i="14"/>
  <c r="H3364" i="14" s="1"/>
  <c r="G3380" i="14"/>
  <c r="H3380" i="14" s="1"/>
  <c r="G3392" i="14"/>
  <c r="H3392" i="14" s="1"/>
  <c r="G3412" i="14"/>
  <c r="H3412" i="14" s="1"/>
  <c r="G3424" i="14"/>
  <c r="H3424" i="14" s="1"/>
  <c r="G3440" i="14"/>
  <c r="H3440" i="14" s="1"/>
  <c r="G3452" i="14"/>
  <c r="H3452" i="14" s="1"/>
  <c r="G3468" i="14"/>
  <c r="H3468" i="14" s="1"/>
  <c r="G3480" i="14"/>
  <c r="H3480" i="14" s="1"/>
  <c r="G3492" i="14"/>
  <c r="H3492" i="14" s="1"/>
  <c r="G3504" i="14"/>
  <c r="H3504" i="14" s="1"/>
  <c r="G3520" i="14"/>
  <c r="H3520" i="14" s="1"/>
  <c r="G3532" i="14"/>
  <c r="H3532" i="14" s="1"/>
  <c r="G3548" i="14"/>
  <c r="H3548" i="14" s="1"/>
  <c r="G3560" i="14"/>
  <c r="H3560" i="14" s="1"/>
  <c r="G3572" i="14"/>
  <c r="H3572" i="14" s="1"/>
  <c r="G3584" i="14"/>
  <c r="H3584" i="14" s="1"/>
  <c r="G3596" i="14"/>
  <c r="H3596" i="14" s="1"/>
  <c r="G3608" i="14"/>
  <c r="H3608" i="14" s="1"/>
  <c r="G3628" i="14"/>
  <c r="H3628" i="14" s="1"/>
  <c r="G3636" i="14"/>
  <c r="H3636" i="14" s="1"/>
  <c r="G3652" i="14"/>
  <c r="H3652" i="14" s="1"/>
  <c r="G3660" i="14"/>
  <c r="H3660" i="14" s="1"/>
  <c r="G3676" i="14"/>
  <c r="H3676" i="14" s="1"/>
  <c r="G3688" i="14"/>
  <c r="H3688" i="14" s="1"/>
  <c r="G3700" i="14"/>
  <c r="H3700" i="14" s="1"/>
  <c r="G3712" i="14"/>
  <c r="H3712" i="14" s="1"/>
  <c r="G3732" i="14"/>
  <c r="H3732" i="14" s="1"/>
  <c r="G3744" i="14"/>
  <c r="H3744" i="14" s="1"/>
  <c r="G3760" i="14"/>
  <c r="H3760" i="14" s="1"/>
  <c r="G3772" i="14"/>
  <c r="H3772" i="14" s="1"/>
  <c r="G3784" i="14"/>
  <c r="H3784" i="14" s="1"/>
  <c r="G3796" i="14"/>
  <c r="H3796" i="14" s="1"/>
  <c r="G3812" i="14"/>
  <c r="H3812" i="14" s="1"/>
  <c r="G3824" i="14"/>
  <c r="H3824" i="14" s="1"/>
  <c r="G3836" i="14"/>
  <c r="H3836" i="14" s="1"/>
  <c r="G3856" i="14"/>
  <c r="H3856" i="14" s="1"/>
  <c r="G3868" i="14"/>
  <c r="H3868" i="14" s="1"/>
  <c r="G3876" i="14"/>
  <c r="H3876" i="14" s="1"/>
  <c r="G3888" i="14"/>
  <c r="H3888" i="14" s="1"/>
  <c r="G3904" i="14"/>
  <c r="H3904" i="14" s="1"/>
  <c r="G3916" i="14"/>
  <c r="H3916" i="14" s="1"/>
  <c r="G3936" i="14"/>
  <c r="H3936" i="14" s="1"/>
  <c r="G3944" i="14"/>
  <c r="H3944" i="14" s="1"/>
  <c r="G3964" i="14"/>
  <c r="H3964" i="14" s="1"/>
  <c r="G3976" i="14"/>
  <c r="H3976" i="14" s="1"/>
  <c r="G3988" i="14"/>
  <c r="H3988" i="14" s="1"/>
  <c r="G4004" i="14"/>
  <c r="H4004" i="14" s="1"/>
  <c r="G4016" i="14"/>
  <c r="H4016" i="14" s="1"/>
  <c r="G4032" i="14"/>
  <c r="H4032" i="14" s="1"/>
  <c r="G4048" i="14"/>
  <c r="H4048" i="14" s="1"/>
  <c r="G4056" i="14"/>
  <c r="H4056" i="14" s="1"/>
  <c r="G4072" i="14"/>
  <c r="H4072" i="14" s="1"/>
  <c r="G4084" i="14"/>
  <c r="H4084" i="14" s="1"/>
  <c r="G4096" i="14"/>
  <c r="H4096" i="14" s="1"/>
  <c r="G4108" i="14"/>
  <c r="H4108" i="14" s="1"/>
  <c r="G4124" i="14"/>
  <c r="H4124" i="14" s="1"/>
  <c r="G4136" i="14"/>
  <c r="H4136" i="14" s="1"/>
  <c r="G4148" i="14"/>
  <c r="H4148" i="14" s="1"/>
  <c r="G4160" i="14"/>
  <c r="H4160" i="14" s="1"/>
  <c r="G4172" i="14"/>
  <c r="H4172" i="14" s="1"/>
  <c r="G4188" i="14"/>
  <c r="H4188" i="14" s="1"/>
  <c r="G4200" i="14"/>
  <c r="H4200" i="14" s="1"/>
  <c r="G4212" i="14"/>
  <c r="H4212" i="14" s="1"/>
  <c r="G4224" i="14"/>
  <c r="H4224" i="14" s="1"/>
  <c r="G4244" i="14"/>
  <c r="H4244" i="14" s="1"/>
  <c r="G4252" i="14"/>
  <c r="H4252" i="14" s="1"/>
  <c r="G4264" i="14"/>
  <c r="H4264" i="14" s="1"/>
  <c r="G4276" i="14"/>
  <c r="H4276" i="14" s="1"/>
  <c r="G4292" i="14"/>
  <c r="H4292" i="14" s="1"/>
  <c r="G4304" i="14"/>
  <c r="H4304" i="14" s="1"/>
  <c r="G4324" i="14"/>
  <c r="H4324" i="14" s="1"/>
  <c r="G4336" i="14"/>
  <c r="H4336" i="14" s="1"/>
  <c r="G4352" i="14"/>
  <c r="H4352" i="14" s="1"/>
  <c r="G4364" i="14"/>
  <c r="H4364" i="14" s="1"/>
  <c r="G4376" i="14"/>
  <c r="H4376" i="14" s="1"/>
  <c r="G4392" i="14"/>
  <c r="H4392" i="14" s="1"/>
  <c r="G4404" i="14"/>
  <c r="H4404" i="14" s="1"/>
  <c r="G4420" i="14"/>
  <c r="H4420" i="14" s="1"/>
  <c r="G4436" i="14"/>
  <c r="H4436" i="14" s="1"/>
  <c r="G4452" i="14"/>
  <c r="H4452" i="14" s="1"/>
  <c r="G4464" i="14"/>
  <c r="H4464" i="14" s="1"/>
  <c r="G4476" i="14"/>
  <c r="H4476" i="14" s="1"/>
  <c r="G4484" i="14"/>
  <c r="H4484" i="14" s="1"/>
  <c r="G4496" i="14"/>
  <c r="H4496" i="14" s="1"/>
  <c r="G4504" i="14"/>
  <c r="H4504" i="14" s="1"/>
  <c r="G4512" i="14"/>
  <c r="H4512" i="14" s="1"/>
  <c r="G4524" i="14"/>
  <c r="H4524" i="14" s="1"/>
  <c r="G4544" i="14"/>
  <c r="H4544" i="14" s="1"/>
  <c r="G4556" i="14"/>
  <c r="H4556" i="14" s="1"/>
  <c r="G4568" i="14"/>
  <c r="H4568" i="14" s="1"/>
  <c r="G4580" i="14"/>
  <c r="H4580" i="14" s="1"/>
  <c r="G4592" i="14"/>
  <c r="H4592" i="14" s="1"/>
  <c r="G4600" i="14"/>
  <c r="H4600" i="14" s="1"/>
  <c r="G4608" i="14"/>
  <c r="H4608" i="14" s="1"/>
  <c r="G2420" i="14"/>
  <c r="H2420" i="14" s="1"/>
  <c r="G2432" i="14"/>
  <c r="H2432" i="14" s="1"/>
  <c r="G2440" i="14"/>
  <c r="H2440" i="14" s="1"/>
  <c r="G2452" i="14"/>
  <c r="H2452" i="14" s="1"/>
  <c r="G2464" i="14"/>
  <c r="H2464" i="14" s="1"/>
  <c r="G2476" i="14"/>
  <c r="H2476" i="14" s="1"/>
  <c r="G2484" i="14"/>
  <c r="H2484" i="14" s="1"/>
  <c r="G2492" i="14"/>
  <c r="H2492" i="14" s="1"/>
  <c r="G2504" i="14"/>
  <c r="H2504" i="14" s="1"/>
  <c r="G2516" i="14"/>
  <c r="H2516" i="14" s="1"/>
  <c r="G2528" i="14"/>
  <c r="H2528" i="14" s="1"/>
  <c r="G2532" i="14"/>
  <c r="H2532" i="14" s="1"/>
  <c r="G2544" i="14"/>
  <c r="H2544" i="14" s="1"/>
  <c r="G2556" i="14"/>
  <c r="H2556" i="14" s="1"/>
  <c r="G2568" i="14"/>
  <c r="H2568" i="14" s="1"/>
  <c r="G2576" i="14"/>
  <c r="H2576" i="14" s="1"/>
  <c r="G2588" i="14"/>
  <c r="H2588" i="14" s="1"/>
  <c r="G2596" i="14"/>
  <c r="H2596" i="14" s="1"/>
  <c r="G2604" i="14"/>
  <c r="H2604" i="14" s="1"/>
  <c r="G2616" i="14"/>
  <c r="H2616" i="14" s="1"/>
  <c r="G2628" i="14"/>
  <c r="H2628" i="14" s="1"/>
  <c r="G2632" i="14"/>
  <c r="H2632" i="14" s="1"/>
  <c r="G2644" i="14"/>
  <c r="H2644" i="14" s="1"/>
  <c r="G2656" i="14"/>
  <c r="H2656" i="14" s="1"/>
  <c r="G2668" i="14"/>
  <c r="H2668" i="14" s="1"/>
  <c r="G2680" i="14"/>
  <c r="H2680" i="14" s="1"/>
  <c r="G2688" i="14"/>
  <c r="H2688" i="14" s="1"/>
  <c r="G2696" i="14"/>
  <c r="H2696" i="14" s="1"/>
  <c r="G2708" i="14"/>
  <c r="H2708" i="14" s="1"/>
  <c r="G2720" i="14"/>
  <c r="H2720" i="14" s="1"/>
  <c r="G2732" i="14"/>
  <c r="H2732" i="14" s="1"/>
  <c r="G2744" i="14"/>
  <c r="H2744" i="14" s="1"/>
  <c r="G2748" i="14"/>
  <c r="H2748" i="14" s="1"/>
  <c r="G2760" i="14"/>
  <c r="H2760" i="14" s="1"/>
  <c r="G2772" i="14"/>
  <c r="H2772" i="14" s="1"/>
  <c r="G2784" i="14"/>
  <c r="H2784" i="14" s="1"/>
  <c r="G2792" i="14"/>
  <c r="H2792" i="14" s="1"/>
  <c r="G2800" i="14"/>
  <c r="H2800" i="14" s="1"/>
  <c r="G2812" i="14"/>
  <c r="H2812" i="14" s="1"/>
  <c r="G2824" i="14"/>
  <c r="H2824" i="14" s="1"/>
  <c r="G2836" i="14"/>
  <c r="H2836" i="14" s="1"/>
  <c r="G2844" i="14"/>
  <c r="H2844" i="14" s="1"/>
  <c r="G2852" i="14"/>
  <c r="H2852" i="14" s="1"/>
  <c r="G2864" i="14"/>
  <c r="H2864" i="14" s="1"/>
  <c r="G2876" i="14"/>
  <c r="H2876" i="14" s="1"/>
  <c r="G2884" i="14"/>
  <c r="H2884" i="14" s="1"/>
  <c r="G2892" i="14"/>
  <c r="H2892" i="14" s="1"/>
  <c r="G2904" i="14"/>
  <c r="H2904" i="14" s="1"/>
  <c r="G2912" i="14"/>
  <c r="H2912" i="14" s="1"/>
  <c r="G2920" i="14"/>
  <c r="H2920" i="14" s="1"/>
  <c r="G2932" i="14"/>
  <c r="H2932" i="14" s="1"/>
  <c r="G2944" i="14"/>
  <c r="H2944" i="14" s="1"/>
  <c r="G2948" i="14"/>
  <c r="H2948" i="14" s="1"/>
  <c r="G2960" i="14"/>
  <c r="H2960" i="14" s="1"/>
  <c r="G2972" i="14"/>
  <c r="H2972" i="14" s="1"/>
  <c r="G2984" i="14"/>
  <c r="H2984" i="14" s="1"/>
  <c r="G2988" i="14"/>
  <c r="H2988" i="14" s="1"/>
  <c r="G3000" i="14"/>
  <c r="H3000" i="14" s="1"/>
  <c r="G3012" i="14"/>
  <c r="H3012" i="14" s="1"/>
  <c r="G3024" i="14"/>
  <c r="H3024" i="14" s="1"/>
  <c r="G3036" i="14"/>
  <c r="H3036" i="14" s="1"/>
  <c r="G3044" i="14"/>
  <c r="H3044" i="14" s="1"/>
  <c r="G3052" i="14"/>
  <c r="H3052" i="14" s="1"/>
  <c r="G3064" i="14"/>
  <c r="H3064" i="14" s="1"/>
  <c r="G3076" i="14"/>
  <c r="H3076" i="14" s="1"/>
  <c r="G3080" i="14"/>
  <c r="H3080" i="14" s="1"/>
  <c r="G3092" i="14"/>
  <c r="H3092" i="14" s="1"/>
  <c r="G3104" i="14"/>
  <c r="H3104" i="14" s="1"/>
  <c r="G3116" i="14"/>
  <c r="H3116" i="14" s="1"/>
  <c r="G3120" i="14"/>
  <c r="H3120" i="14" s="1"/>
  <c r="G3132" i="14"/>
  <c r="H3132" i="14" s="1"/>
  <c r="G3144" i="14"/>
  <c r="H3144" i="14" s="1"/>
  <c r="G3152" i="14"/>
  <c r="H3152" i="14" s="1"/>
  <c r="G3164" i="14"/>
  <c r="H3164" i="14" s="1"/>
  <c r="G3172" i="14"/>
  <c r="H3172" i="14" s="1"/>
  <c r="G3180" i="14"/>
  <c r="H3180" i="14" s="1"/>
  <c r="G3192" i="14"/>
  <c r="H3192" i="14" s="1"/>
  <c r="G3204" i="14"/>
  <c r="H3204" i="14" s="1"/>
  <c r="G3212" i="14"/>
  <c r="H3212" i="14" s="1"/>
  <c r="G3220" i="14"/>
  <c r="H3220" i="14" s="1"/>
  <c r="G3232" i="14"/>
  <c r="H3232" i="14" s="1"/>
  <c r="G3244" i="14"/>
  <c r="H3244" i="14" s="1"/>
  <c r="G3256" i="14"/>
  <c r="H3256" i="14" s="1"/>
  <c r="G3264" i="14"/>
  <c r="H3264" i="14" s="1"/>
  <c r="G3272" i="14"/>
  <c r="H3272" i="14" s="1"/>
  <c r="G3284" i="14"/>
  <c r="H3284" i="14" s="1"/>
  <c r="G3296" i="14"/>
  <c r="H3296" i="14" s="1"/>
  <c r="G3308" i="14"/>
  <c r="H3308" i="14" s="1"/>
  <c r="G3320" i="14"/>
  <c r="H3320" i="14" s="1"/>
  <c r="G3324" i="14"/>
  <c r="H3324" i="14" s="1"/>
  <c r="G3336" i="14"/>
  <c r="H3336" i="14" s="1"/>
  <c r="G3348" i="14"/>
  <c r="H3348" i="14" s="1"/>
  <c r="G3360" i="14"/>
  <c r="H3360" i="14" s="1"/>
  <c r="G3368" i="14"/>
  <c r="H3368" i="14" s="1"/>
  <c r="G3376" i="14"/>
  <c r="H3376" i="14" s="1"/>
  <c r="G3388" i="14"/>
  <c r="H3388" i="14" s="1"/>
  <c r="G3400" i="14"/>
  <c r="H3400" i="14" s="1"/>
  <c r="G3404" i="14"/>
  <c r="H3404" i="14" s="1"/>
  <c r="G3416" i="14"/>
  <c r="H3416" i="14" s="1"/>
  <c r="G3428" i="14"/>
  <c r="H3428" i="14" s="1"/>
  <c r="G3432" i="14"/>
  <c r="H3432" i="14" s="1"/>
  <c r="G3444" i="14"/>
  <c r="H3444" i="14" s="1"/>
  <c r="G3456" i="14"/>
  <c r="H3456" i="14" s="1"/>
  <c r="G3464" i="14"/>
  <c r="H3464" i="14" s="1"/>
  <c r="G3476" i="14"/>
  <c r="H3476" i="14" s="1"/>
  <c r="G3488" i="14"/>
  <c r="H3488" i="14" s="1"/>
  <c r="G3496" i="14"/>
  <c r="H3496" i="14" s="1"/>
  <c r="G3508" i="14"/>
  <c r="H3508" i="14" s="1"/>
  <c r="G3516" i="14"/>
  <c r="H3516" i="14" s="1"/>
  <c r="G3528" i="14"/>
  <c r="H3528" i="14" s="1"/>
  <c r="G3540" i="14"/>
  <c r="H3540" i="14" s="1"/>
  <c r="G3544" i="14"/>
  <c r="H3544" i="14" s="1"/>
  <c r="G3556" i="14"/>
  <c r="H3556" i="14" s="1"/>
  <c r="G3568" i="14"/>
  <c r="H3568" i="14" s="1"/>
  <c r="G3580" i="14"/>
  <c r="H3580" i="14" s="1"/>
  <c r="G3592" i="14"/>
  <c r="H3592" i="14" s="1"/>
  <c r="G3604" i="14"/>
  <c r="H3604" i="14" s="1"/>
  <c r="G3612" i="14"/>
  <c r="H3612" i="14" s="1"/>
  <c r="G3624" i="14"/>
  <c r="H3624" i="14" s="1"/>
  <c r="G3632" i="14"/>
  <c r="H3632" i="14" s="1"/>
  <c r="G3644" i="14"/>
  <c r="H3644" i="14" s="1"/>
  <c r="G3656" i="14"/>
  <c r="H3656" i="14" s="1"/>
  <c r="G3664" i="14"/>
  <c r="H3664" i="14" s="1"/>
  <c r="G3672" i="14"/>
  <c r="H3672" i="14" s="1"/>
  <c r="G3684" i="14"/>
  <c r="H3684" i="14" s="1"/>
  <c r="G3696" i="14"/>
  <c r="H3696" i="14" s="1"/>
  <c r="G3708" i="14"/>
  <c r="H3708" i="14" s="1"/>
  <c r="G3720" i="14"/>
  <c r="H3720" i="14" s="1"/>
  <c r="G3728" i="14"/>
  <c r="H3728" i="14" s="1"/>
  <c r="G3736" i="14"/>
  <c r="H3736" i="14" s="1"/>
  <c r="G3748" i="14"/>
  <c r="H3748" i="14" s="1"/>
  <c r="G3756" i="14"/>
  <c r="H3756" i="14" s="1"/>
  <c r="G3768" i="14"/>
  <c r="H3768" i="14" s="1"/>
  <c r="G3780" i="14"/>
  <c r="H3780" i="14" s="1"/>
  <c r="G3792" i="14"/>
  <c r="H3792" i="14" s="1"/>
  <c r="G3800" i="14"/>
  <c r="H3800" i="14" s="1"/>
  <c r="G3808" i="14"/>
  <c r="H3808" i="14" s="1"/>
  <c r="G3820" i="14"/>
  <c r="H3820" i="14" s="1"/>
  <c r="G3832" i="14"/>
  <c r="H3832" i="14" s="1"/>
  <c r="G3844" i="14"/>
  <c r="H3844" i="14" s="1"/>
  <c r="G3848" i="14"/>
  <c r="H3848" i="14" s="1"/>
  <c r="G3860" i="14"/>
  <c r="H3860" i="14" s="1"/>
  <c r="G3872" i="14"/>
  <c r="H3872" i="14" s="1"/>
  <c r="G3884" i="14"/>
  <c r="H3884" i="14" s="1"/>
  <c r="G3892" i="14"/>
  <c r="H3892" i="14" s="1"/>
  <c r="G3900" i="14"/>
  <c r="H3900" i="14" s="1"/>
  <c r="G3912" i="14"/>
  <c r="H3912" i="14" s="1"/>
  <c r="G3924" i="14"/>
  <c r="H3924" i="14" s="1"/>
  <c r="G3928" i="14"/>
  <c r="H3928" i="14" s="1"/>
  <c r="G3940" i="14"/>
  <c r="H3940" i="14" s="1"/>
  <c r="G3952" i="14"/>
  <c r="H3952" i="14" s="1"/>
  <c r="G3960" i="14"/>
  <c r="H3960" i="14" s="1"/>
  <c r="G3968" i="14"/>
  <c r="H3968" i="14" s="1"/>
  <c r="G3980" i="14"/>
  <c r="H3980" i="14" s="1"/>
  <c r="G3992" i="14"/>
  <c r="H3992" i="14" s="1"/>
  <c r="G4000" i="14"/>
  <c r="H4000" i="14" s="1"/>
  <c r="G4008" i="14"/>
  <c r="H4008" i="14" s="1"/>
  <c r="G4020" i="14"/>
  <c r="H4020" i="14" s="1"/>
  <c r="G4028" i="14"/>
  <c r="H4028" i="14" s="1"/>
  <c r="G4040" i="14"/>
  <c r="H4040" i="14" s="1"/>
  <c r="G4052" i="14"/>
  <c r="H4052" i="14" s="1"/>
  <c r="G4064" i="14"/>
  <c r="H4064" i="14" s="1"/>
  <c r="G4068" i="14"/>
  <c r="H4068" i="14" s="1"/>
  <c r="G4080" i="14"/>
  <c r="H4080" i="14" s="1"/>
  <c r="G4092" i="14"/>
  <c r="H4092" i="14" s="1"/>
  <c r="G4104" i="14"/>
  <c r="H4104" i="14" s="1"/>
  <c r="G4116" i="14"/>
  <c r="H4116" i="14" s="1"/>
  <c r="G4120" i="14"/>
  <c r="H4120" i="14" s="1"/>
  <c r="G4132" i="14"/>
  <c r="H4132" i="14" s="1"/>
  <c r="G4144" i="14"/>
  <c r="H4144" i="14" s="1"/>
  <c r="G4156" i="14"/>
  <c r="H4156" i="14" s="1"/>
  <c r="G4168" i="14"/>
  <c r="H4168" i="14" s="1"/>
  <c r="G4176" i="14"/>
  <c r="H4176" i="14" s="1"/>
  <c r="G4184" i="14"/>
  <c r="H4184" i="14" s="1"/>
  <c r="G4196" i="14"/>
  <c r="H4196" i="14" s="1"/>
  <c r="G4208" i="14"/>
  <c r="H4208" i="14" s="1"/>
  <c r="G4220" i="14"/>
  <c r="H4220" i="14" s="1"/>
  <c r="G4232" i="14"/>
  <c r="H4232" i="14" s="1"/>
  <c r="G4236" i="14"/>
  <c r="H4236" i="14" s="1"/>
  <c r="G4248" i="14"/>
  <c r="H4248" i="14" s="1"/>
  <c r="G4260" i="14"/>
  <c r="H4260" i="14" s="1"/>
  <c r="G4272" i="14"/>
  <c r="H4272" i="14" s="1"/>
  <c r="G4280" i="14"/>
  <c r="H4280" i="14" s="1"/>
  <c r="G4288" i="14"/>
  <c r="H4288" i="14" s="1"/>
  <c r="G4300" i="14"/>
  <c r="H4300" i="14" s="1"/>
  <c r="G4312" i="14"/>
  <c r="H4312" i="14" s="1"/>
  <c r="G4316" i="14"/>
  <c r="H4316" i="14" s="1"/>
  <c r="G4328" i="14"/>
  <c r="H4328" i="14" s="1"/>
  <c r="G4340" i="14"/>
  <c r="H4340" i="14" s="1"/>
  <c r="G4348" i="14"/>
  <c r="H4348" i="14" s="1"/>
  <c r="G4360" i="14"/>
  <c r="H4360" i="14" s="1"/>
  <c r="G4372" i="14"/>
  <c r="H4372" i="14" s="1"/>
  <c r="G4380" i="14"/>
  <c r="H4380" i="14" s="1"/>
  <c r="G4388" i="14"/>
  <c r="H4388" i="14" s="1"/>
  <c r="G4400" i="14"/>
  <c r="H4400" i="14" s="1"/>
  <c r="G4412" i="14"/>
  <c r="H4412" i="14" s="1"/>
  <c r="G4424" i="14"/>
  <c r="H4424" i="14" s="1"/>
  <c r="G4432" i="14"/>
  <c r="H4432" i="14" s="1"/>
  <c r="G4440" i="14"/>
  <c r="H4440" i="14" s="1"/>
  <c r="G4448" i="14"/>
  <c r="H4448" i="14" s="1"/>
  <c r="G4460" i="14"/>
  <c r="H4460" i="14" s="1"/>
  <c r="G4472" i="14"/>
  <c r="H4472" i="14" s="1"/>
  <c r="G4480" i="14"/>
  <c r="H4480" i="14" s="1"/>
  <c r="G4488" i="14"/>
  <c r="H4488" i="14" s="1"/>
  <c r="G4492" i="14"/>
  <c r="H4492" i="14" s="1"/>
  <c r="G4500" i="14"/>
  <c r="H4500" i="14" s="1"/>
  <c r="G4508" i="14"/>
  <c r="H4508" i="14" s="1"/>
  <c r="G4520" i="14"/>
  <c r="H4520" i="14" s="1"/>
  <c r="G4532" i="14"/>
  <c r="H4532" i="14" s="1"/>
  <c r="G4536" i="14"/>
  <c r="H4536" i="14" s="1"/>
  <c r="G4548" i="14"/>
  <c r="H4548" i="14" s="1"/>
  <c r="G4560" i="14"/>
  <c r="H4560" i="14" s="1"/>
  <c r="G4572" i="14"/>
  <c r="H4572" i="14" s="1"/>
  <c r="G4584" i="14"/>
  <c r="H4584" i="14" s="1"/>
  <c r="G4616" i="14"/>
  <c r="H4616" i="14" s="1"/>
  <c r="G4628" i="14"/>
  <c r="H4628" i="14" s="1"/>
  <c r="G4640" i="14"/>
  <c r="H4640" i="14" s="1"/>
  <c r="G4652" i="14"/>
  <c r="H4652" i="14" s="1"/>
  <c r="G4664" i="14"/>
  <c r="H4664" i="14" s="1"/>
  <c r="G4680" i="14"/>
  <c r="H4680" i="14" s="1"/>
  <c r="G4692" i="14"/>
  <c r="H4692" i="14" s="1"/>
  <c r="G4704" i="14"/>
  <c r="H4704" i="14" s="1"/>
  <c r="G4720" i="14"/>
  <c r="H4720" i="14" s="1"/>
  <c r="G4732" i="14"/>
  <c r="H4732" i="14" s="1"/>
  <c r="G4744" i="14"/>
  <c r="H4744" i="14" s="1"/>
  <c r="G4752" i="14"/>
  <c r="H4752" i="14" s="1"/>
  <c r="G4756" i="14"/>
  <c r="H4756" i="14" s="1"/>
  <c r="G4760" i="14"/>
  <c r="H4760" i="14" s="1"/>
  <c r="G4764" i="14"/>
  <c r="H4764" i="14" s="1"/>
  <c r="G4776" i="14"/>
  <c r="H4776" i="14" s="1"/>
  <c r="G4792" i="14"/>
  <c r="H4792" i="14" s="1"/>
  <c r="G4804" i="14"/>
  <c r="H4804" i="14" s="1"/>
  <c r="G4816" i="14"/>
  <c r="H4816" i="14" s="1"/>
  <c r="G4828" i="14"/>
  <c r="H4828" i="14" s="1"/>
  <c r="G4840" i="14"/>
  <c r="H4840" i="14" s="1"/>
  <c r="G4852" i="14"/>
  <c r="H4852" i="14" s="1"/>
  <c r="G4864" i="14"/>
  <c r="H4864" i="14" s="1"/>
  <c r="G4876" i="14"/>
  <c r="H4876" i="14" s="1"/>
  <c r="G4892" i="14"/>
  <c r="H4892" i="14" s="1"/>
  <c r="G4904" i="14"/>
  <c r="H4904" i="14" s="1"/>
  <c r="G4916" i="14"/>
  <c r="H4916" i="14" s="1"/>
  <c r="G4928" i="14"/>
  <c r="H4928" i="14" s="1"/>
  <c r="G4940" i="14"/>
  <c r="H4940" i="14" s="1"/>
  <c r="G4952" i="14"/>
  <c r="H4952" i="14" s="1"/>
  <c r="G4964" i="14"/>
  <c r="H4964" i="14" s="1"/>
  <c r="G4976" i="14"/>
  <c r="H4976" i="14" s="1"/>
  <c r="G4992" i="14"/>
  <c r="H4992" i="14" s="1"/>
  <c r="G5008" i="14"/>
  <c r="H5008" i="14" s="1"/>
  <c r="G5016" i="14"/>
  <c r="H5016" i="14" s="1"/>
  <c r="G5028" i="14"/>
  <c r="H5028" i="14" s="1"/>
  <c r="G5040" i="14"/>
  <c r="H5040" i="14" s="1"/>
  <c r="G5056" i="14"/>
  <c r="H5056" i="14" s="1"/>
  <c r="G5068" i="14"/>
  <c r="H5068" i="14" s="1"/>
  <c r="G5080" i="14"/>
  <c r="H5080" i="14" s="1"/>
  <c r="G5096" i="14"/>
  <c r="H5096" i="14" s="1"/>
  <c r="G5108" i="14"/>
  <c r="H5108" i="14" s="1"/>
  <c r="G5120" i="14"/>
  <c r="H5120" i="14" s="1"/>
  <c r="G5132" i="14"/>
  <c r="H5132" i="14" s="1"/>
  <c r="G5144" i="14"/>
  <c r="H5144" i="14" s="1"/>
  <c r="G5160" i="14"/>
  <c r="H5160" i="14" s="1"/>
  <c r="G5172" i="14"/>
  <c r="H5172" i="14" s="1"/>
  <c r="G5180" i="14"/>
  <c r="H5180" i="14" s="1"/>
  <c r="G5192" i="14"/>
  <c r="H5192" i="14" s="1"/>
  <c r="G5204" i="14"/>
  <c r="H5204" i="14" s="1"/>
  <c r="G5216" i="14"/>
  <c r="H5216" i="14" s="1"/>
  <c r="G5232" i="14"/>
  <c r="H5232" i="14" s="1"/>
  <c r="G5248" i="14"/>
  <c r="H5248" i="14" s="1"/>
  <c r="G5264" i="14"/>
  <c r="H5264" i="14" s="1"/>
  <c r="G5276" i="14"/>
  <c r="H5276" i="14" s="1"/>
  <c r="G5288" i="14"/>
  <c r="H5288" i="14" s="1"/>
  <c r="G5304" i="14"/>
  <c r="H5304" i="14" s="1"/>
  <c r="G5316" i="14"/>
  <c r="H5316" i="14" s="1"/>
  <c r="G5328" i="14"/>
  <c r="H5328" i="14" s="1"/>
  <c r="G5340" i="14"/>
  <c r="H5340" i="14" s="1"/>
  <c r="G5356" i="14"/>
  <c r="H5356" i="14" s="1"/>
  <c r="G5368" i="14"/>
  <c r="H5368" i="14" s="1"/>
  <c r="G5380" i="14"/>
  <c r="H5380" i="14" s="1"/>
  <c r="G5392" i="14"/>
  <c r="H5392" i="14" s="1"/>
  <c r="G5408" i="14"/>
  <c r="H5408" i="14" s="1"/>
  <c r="G5420" i="14"/>
  <c r="H5420" i="14" s="1"/>
  <c r="G5432" i="14"/>
  <c r="H5432" i="14" s="1"/>
  <c r="G5444" i="14"/>
  <c r="H5444" i="14" s="1"/>
  <c r="G5456" i="14"/>
  <c r="H5456" i="14" s="1"/>
  <c r="G5472" i="14"/>
  <c r="H5472" i="14" s="1"/>
  <c r="G5484" i="14"/>
  <c r="H5484" i="14" s="1"/>
  <c r="G5492" i="14"/>
  <c r="H5492" i="14" s="1"/>
  <c r="G5508" i="14"/>
  <c r="H5508" i="14" s="1"/>
  <c r="G5520" i="14"/>
  <c r="H5520" i="14" s="1"/>
  <c r="G5536" i="14"/>
  <c r="H5536" i="14" s="1"/>
  <c r="G5548" i="14"/>
  <c r="H5548" i="14" s="1"/>
  <c r="G5560" i="14"/>
  <c r="H5560" i="14" s="1"/>
  <c r="G5572" i="14"/>
  <c r="H5572" i="14" s="1"/>
  <c r="G5584" i="14"/>
  <c r="H5584" i="14" s="1"/>
  <c r="G5596" i="14"/>
  <c r="H5596" i="14" s="1"/>
  <c r="G5608" i="14"/>
  <c r="H5608" i="14" s="1"/>
  <c r="G5624" i="14"/>
  <c r="H5624" i="14" s="1"/>
  <c r="G5636" i="14"/>
  <c r="H5636" i="14" s="1"/>
  <c r="G5648" i="14"/>
  <c r="H5648" i="14" s="1"/>
  <c r="G5664" i="14"/>
  <c r="H5664" i="14" s="1"/>
  <c r="G5676" i="14"/>
  <c r="H5676" i="14" s="1"/>
  <c r="G5688" i="14"/>
  <c r="H5688" i="14" s="1"/>
  <c r="G5704" i="14"/>
  <c r="H5704" i="14" s="1"/>
  <c r="G5712" i="14"/>
  <c r="H5712" i="14" s="1"/>
  <c r="G5724" i="14"/>
  <c r="H5724" i="14" s="1"/>
  <c r="G5736" i="14"/>
  <c r="H5736" i="14" s="1"/>
  <c r="G5748" i="14"/>
  <c r="H5748" i="14" s="1"/>
  <c r="G5764" i="14"/>
  <c r="H5764" i="14" s="1"/>
  <c r="G5776" i="14"/>
  <c r="H5776" i="14" s="1"/>
  <c r="G5784" i="14"/>
  <c r="H5784" i="14" s="1"/>
  <c r="G5796" i="14"/>
  <c r="H5796" i="14" s="1"/>
  <c r="G5808" i="14"/>
  <c r="H5808" i="14" s="1"/>
  <c r="G5824" i="14"/>
  <c r="H5824" i="14" s="1"/>
  <c r="G5836" i="14"/>
  <c r="H5836" i="14" s="1"/>
  <c r="G5848" i="14"/>
  <c r="H5848" i="14" s="1"/>
  <c r="G5864" i="14"/>
  <c r="H5864" i="14" s="1"/>
  <c r="G5876" i="14"/>
  <c r="H5876" i="14" s="1"/>
  <c r="G5892" i="14"/>
  <c r="H5892" i="14" s="1"/>
  <c r="G5904" i="14"/>
  <c r="H5904" i="14" s="1"/>
  <c r="G5916" i="14"/>
  <c r="H5916" i="14" s="1"/>
  <c r="G5928" i="14"/>
  <c r="H5928" i="14" s="1"/>
  <c r="G5936" i="14"/>
  <c r="H5936" i="14" s="1"/>
  <c r="G5948" i="14"/>
  <c r="H5948" i="14" s="1"/>
  <c r="G5964" i="14"/>
  <c r="H5964" i="14" s="1"/>
  <c r="G5976" i="14"/>
  <c r="H5976" i="14" s="1"/>
  <c r="G5988" i="14"/>
  <c r="H5988" i="14" s="1"/>
  <c r="G6000" i="14"/>
  <c r="H6000" i="14" s="1"/>
  <c r="G6016" i="14"/>
  <c r="H6016" i="14" s="1"/>
  <c r="G6028" i="14"/>
  <c r="H6028" i="14" s="1"/>
  <c r="G6040" i="14"/>
  <c r="H6040" i="14" s="1"/>
  <c r="G6052" i="14"/>
  <c r="H6052" i="14" s="1"/>
  <c r="G6064" i="14"/>
  <c r="H6064" i="14" s="1"/>
  <c r="G6080" i="14"/>
  <c r="H6080" i="14" s="1"/>
  <c r="G6092" i="14"/>
  <c r="H6092" i="14" s="1"/>
  <c r="G6104" i="14"/>
  <c r="H6104" i="14" s="1"/>
  <c r="G6116" i="14"/>
  <c r="H6116" i="14" s="1"/>
  <c r="G6128" i="14"/>
  <c r="H6128" i="14" s="1"/>
  <c r="G6136" i="14"/>
  <c r="H6136" i="14" s="1"/>
  <c r="G6152" i="14"/>
  <c r="H6152" i="14" s="1"/>
  <c r="G6164" i="14"/>
  <c r="H6164" i="14" s="1"/>
  <c r="G6176" i="14"/>
  <c r="H6176" i="14" s="1"/>
  <c r="G6188" i="14"/>
  <c r="H6188" i="14" s="1"/>
  <c r="G6200" i="14"/>
  <c r="H6200" i="14" s="1"/>
  <c r="G6212" i="14"/>
  <c r="H6212" i="14" s="1"/>
  <c r="G6224" i="14"/>
  <c r="H6224" i="14" s="1"/>
  <c r="G6240" i="14"/>
  <c r="H6240" i="14" s="1"/>
  <c r="G6252" i="14"/>
  <c r="H6252" i="14" s="1"/>
  <c r="G6264" i="14"/>
  <c r="H6264" i="14" s="1"/>
  <c r="G6276" i="14"/>
  <c r="H6276" i="14" s="1"/>
  <c r="G6288" i="14"/>
  <c r="H6288" i="14" s="1"/>
  <c r="G6304" i="14"/>
  <c r="H6304" i="14" s="1"/>
  <c r="G6316" i="14"/>
  <c r="H6316" i="14" s="1"/>
  <c r="G6328" i="14"/>
  <c r="H6328" i="14" s="1"/>
  <c r="G6372" i="14"/>
  <c r="H6372" i="14" s="1"/>
  <c r="G7720" i="14"/>
  <c r="H7720" i="14" s="1"/>
  <c r="G4620" i="14"/>
  <c r="H4620" i="14" s="1"/>
  <c r="G4632" i="14"/>
  <c r="H4632" i="14" s="1"/>
  <c r="G4648" i="14"/>
  <c r="H4648" i="14" s="1"/>
  <c r="G4660" i="14"/>
  <c r="H4660" i="14" s="1"/>
  <c r="G4672" i="14"/>
  <c r="H4672" i="14" s="1"/>
  <c r="G4688" i="14"/>
  <c r="H4688" i="14" s="1"/>
  <c r="G4700" i="14"/>
  <c r="H4700" i="14" s="1"/>
  <c r="G4712" i="14"/>
  <c r="H4712" i="14" s="1"/>
  <c r="G4728" i="14"/>
  <c r="H4728" i="14" s="1"/>
  <c r="G4740" i="14"/>
  <c r="H4740" i="14" s="1"/>
  <c r="G4772" i="14"/>
  <c r="H4772" i="14" s="1"/>
  <c r="G4784" i="14"/>
  <c r="H4784" i="14" s="1"/>
  <c r="G4800" i="14"/>
  <c r="H4800" i="14" s="1"/>
  <c r="G4812" i="14"/>
  <c r="H4812" i="14" s="1"/>
  <c r="G4824" i="14"/>
  <c r="H4824" i="14" s="1"/>
  <c r="G4844" i="14"/>
  <c r="H4844" i="14" s="1"/>
  <c r="G4856" i="14"/>
  <c r="H4856" i="14" s="1"/>
  <c r="G4868" i="14"/>
  <c r="H4868" i="14" s="1"/>
  <c r="G4884" i="14"/>
  <c r="H4884" i="14" s="1"/>
  <c r="G4900" i="14"/>
  <c r="H4900" i="14" s="1"/>
  <c r="G4912" i="14"/>
  <c r="H4912" i="14" s="1"/>
  <c r="G4924" i="14"/>
  <c r="H4924" i="14" s="1"/>
  <c r="G4936" i="14"/>
  <c r="H4936" i="14" s="1"/>
  <c r="G4956" i="14"/>
  <c r="H4956" i="14" s="1"/>
  <c r="G4968" i="14"/>
  <c r="H4968" i="14" s="1"/>
  <c r="G4980" i="14"/>
  <c r="H4980" i="14" s="1"/>
  <c r="G4988" i="14"/>
  <c r="H4988" i="14" s="1"/>
  <c r="G5004" i="14"/>
  <c r="H5004" i="14" s="1"/>
  <c r="G5020" i="14"/>
  <c r="H5020" i="14" s="1"/>
  <c r="G5032" i="14"/>
  <c r="H5032" i="14" s="1"/>
  <c r="G5048" i="14"/>
  <c r="H5048" i="14" s="1"/>
  <c r="G5060" i="14"/>
  <c r="H5060" i="14" s="1"/>
  <c r="G5072" i="14"/>
  <c r="H5072" i="14" s="1"/>
  <c r="G5088" i="14"/>
  <c r="H5088" i="14" s="1"/>
  <c r="G5100" i="14"/>
  <c r="H5100" i="14" s="1"/>
  <c r="G5112" i="14"/>
  <c r="H5112" i="14" s="1"/>
  <c r="G5128" i="14"/>
  <c r="H5128" i="14" s="1"/>
  <c r="G5140" i="14"/>
  <c r="H5140" i="14" s="1"/>
  <c r="G5152" i="14"/>
  <c r="H5152" i="14" s="1"/>
  <c r="G5164" i="14"/>
  <c r="H5164" i="14" s="1"/>
  <c r="G5184" i="14"/>
  <c r="H5184" i="14" s="1"/>
  <c r="G5196" i="14"/>
  <c r="H5196" i="14" s="1"/>
  <c r="G5208" i="14"/>
  <c r="H5208" i="14" s="1"/>
  <c r="G5224" i="14"/>
  <c r="H5224" i="14" s="1"/>
  <c r="G5236" i="14"/>
  <c r="H5236" i="14" s="1"/>
  <c r="G5244" i="14"/>
  <c r="H5244" i="14" s="1"/>
  <c r="G5260" i="14"/>
  <c r="H5260" i="14" s="1"/>
  <c r="G5272" i="14"/>
  <c r="H5272" i="14" s="1"/>
  <c r="G5284" i="14"/>
  <c r="H5284" i="14" s="1"/>
  <c r="G5296" i="14"/>
  <c r="H5296" i="14" s="1"/>
  <c r="G5312" i="14"/>
  <c r="H5312" i="14" s="1"/>
  <c r="G5324" i="14"/>
  <c r="H5324" i="14" s="1"/>
  <c r="G5336" i="14"/>
  <c r="H5336" i="14" s="1"/>
  <c r="G5348" i="14"/>
  <c r="H5348" i="14" s="1"/>
  <c r="G5364" i="14"/>
  <c r="H5364" i="14" s="1"/>
  <c r="G5376" i="14"/>
  <c r="H5376" i="14" s="1"/>
  <c r="G5388" i="14"/>
  <c r="H5388" i="14" s="1"/>
  <c r="G5400" i="14"/>
  <c r="H5400" i="14" s="1"/>
  <c r="G5416" i="14"/>
  <c r="H5416" i="14" s="1"/>
  <c r="G5428" i="14"/>
  <c r="H5428" i="14" s="1"/>
  <c r="G5440" i="14"/>
  <c r="H5440" i="14" s="1"/>
  <c r="G5460" i="14"/>
  <c r="H5460" i="14" s="1"/>
  <c r="G5468" i="14"/>
  <c r="H5468" i="14" s="1"/>
  <c r="G5480" i="14"/>
  <c r="H5480" i="14" s="1"/>
  <c r="G5500" i="14"/>
  <c r="H5500" i="14" s="1"/>
  <c r="G5512" i="14"/>
  <c r="H5512" i="14" s="1"/>
  <c r="G5528" i="14"/>
  <c r="H5528" i="14" s="1"/>
  <c r="G5540" i="14"/>
  <c r="H5540" i="14" s="1"/>
  <c r="G5552" i="14"/>
  <c r="H5552" i="14" s="1"/>
  <c r="G5568" i="14"/>
  <c r="H5568" i="14" s="1"/>
  <c r="G5580" i="14"/>
  <c r="H5580" i="14" s="1"/>
  <c r="G5592" i="14"/>
  <c r="H5592" i="14" s="1"/>
  <c r="G5604" i="14"/>
  <c r="H5604" i="14" s="1"/>
  <c r="G5616" i="14"/>
  <c r="H5616" i="14" s="1"/>
  <c r="G5632" i="14"/>
  <c r="H5632" i="14" s="1"/>
  <c r="G5644" i="14"/>
  <c r="H5644" i="14" s="1"/>
  <c r="G5660" i="14"/>
  <c r="H5660" i="14" s="1"/>
  <c r="G5672" i="14"/>
  <c r="H5672" i="14" s="1"/>
  <c r="G5684" i="14"/>
  <c r="H5684" i="14" s="1"/>
  <c r="G5696" i="14"/>
  <c r="H5696" i="14" s="1"/>
  <c r="G5716" i="14"/>
  <c r="H5716" i="14" s="1"/>
  <c r="G5728" i="14"/>
  <c r="H5728" i="14" s="1"/>
  <c r="G5744" i="14"/>
  <c r="H5744" i="14" s="1"/>
  <c r="G5756" i="14"/>
  <c r="H5756" i="14" s="1"/>
  <c r="G5772" i="14"/>
  <c r="H5772" i="14" s="1"/>
  <c r="G5788" i="14"/>
  <c r="H5788" i="14" s="1"/>
  <c r="G5800" i="14"/>
  <c r="H5800" i="14" s="1"/>
  <c r="G5812" i="14"/>
  <c r="H5812" i="14" s="1"/>
  <c r="G5820" i="14"/>
  <c r="H5820" i="14" s="1"/>
  <c r="G5840" i="14"/>
  <c r="H5840" i="14" s="1"/>
  <c r="G5852" i="14"/>
  <c r="H5852" i="14" s="1"/>
  <c r="G5860" i="14"/>
  <c r="H5860" i="14" s="1"/>
  <c r="G5872" i="14"/>
  <c r="H5872" i="14" s="1"/>
  <c r="G5884" i="14"/>
  <c r="H5884" i="14" s="1"/>
  <c r="G5900" i="14"/>
  <c r="H5900" i="14" s="1"/>
  <c r="G5912" i="14"/>
  <c r="H5912" i="14" s="1"/>
  <c r="G5924" i="14"/>
  <c r="H5924" i="14" s="1"/>
  <c r="G5940" i="14"/>
  <c r="H5940" i="14" s="1"/>
  <c r="G5956" i="14"/>
  <c r="H5956" i="14" s="1"/>
  <c r="G5968" i="14"/>
  <c r="H5968" i="14" s="1"/>
  <c r="G5980" i="14"/>
  <c r="H5980" i="14" s="1"/>
  <c r="G5996" i="14"/>
  <c r="H5996" i="14" s="1"/>
  <c r="G6008" i="14"/>
  <c r="H6008" i="14" s="1"/>
  <c r="G6020" i="14"/>
  <c r="H6020" i="14" s="1"/>
  <c r="G6032" i="14"/>
  <c r="H6032" i="14" s="1"/>
  <c r="G6048" i="14"/>
  <c r="H6048" i="14" s="1"/>
  <c r="G6060" i="14"/>
  <c r="H6060" i="14" s="1"/>
  <c r="G6072" i="14"/>
  <c r="H6072" i="14" s="1"/>
  <c r="G6084" i="14"/>
  <c r="H6084" i="14" s="1"/>
  <c r="G6100" i="14"/>
  <c r="H6100" i="14" s="1"/>
  <c r="G6120" i="14"/>
  <c r="H6120" i="14" s="1"/>
  <c r="G6132" i="14"/>
  <c r="H6132" i="14" s="1"/>
  <c r="G6144" i="14"/>
  <c r="H6144" i="14" s="1"/>
  <c r="G6156" i="14"/>
  <c r="H6156" i="14" s="1"/>
  <c r="G6168" i="14"/>
  <c r="H6168" i="14" s="1"/>
  <c r="G6184" i="14"/>
  <c r="H6184" i="14" s="1"/>
  <c r="G6196" i="14"/>
  <c r="H6196" i="14" s="1"/>
  <c r="G6208" i="14"/>
  <c r="H6208" i="14" s="1"/>
  <c r="G6220" i="14"/>
  <c r="H6220" i="14" s="1"/>
  <c r="G6232" i="14"/>
  <c r="H6232" i="14" s="1"/>
  <c r="G6244" i="14"/>
  <c r="H6244" i="14" s="1"/>
  <c r="G6260" i="14"/>
  <c r="H6260" i="14" s="1"/>
  <c r="G6272" i="14"/>
  <c r="H6272" i="14" s="1"/>
  <c r="G6284" i="14"/>
  <c r="H6284" i="14" s="1"/>
  <c r="G6296" i="14"/>
  <c r="H6296" i="14" s="1"/>
  <c r="G6308" i="14"/>
  <c r="H6308" i="14" s="1"/>
  <c r="G6324" i="14"/>
  <c r="H6324" i="14" s="1"/>
  <c r="G6336" i="14"/>
  <c r="H6336" i="14" s="1"/>
  <c r="G6344" i="14"/>
  <c r="H6344" i="14" s="1"/>
  <c r="G6352" i="14"/>
  <c r="H6352" i="14" s="1"/>
  <c r="G6360" i="14"/>
  <c r="H6360" i="14" s="1"/>
  <c r="G6364" i="14"/>
  <c r="H6364" i="14" s="1"/>
  <c r="G6376" i="14"/>
  <c r="H6376" i="14" s="1"/>
  <c r="G4624" i="14"/>
  <c r="H4624" i="14" s="1"/>
  <c r="G4636" i="14"/>
  <c r="H4636" i="14" s="1"/>
  <c r="G4644" i="14"/>
  <c r="H4644" i="14" s="1"/>
  <c r="G4656" i="14"/>
  <c r="H4656" i="14" s="1"/>
  <c r="G4668" i="14"/>
  <c r="H4668" i="14" s="1"/>
  <c r="G4676" i="14"/>
  <c r="H4676" i="14" s="1"/>
  <c r="G4684" i="14"/>
  <c r="H4684" i="14" s="1"/>
  <c r="G4696" i="14"/>
  <c r="H4696" i="14" s="1"/>
  <c r="G4708" i="14"/>
  <c r="H4708" i="14" s="1"/>
  <c r="G4716" i="14"/>
  <c r="H4716" i="14" s="1"/>
  <c r="G4724" i="14"/>
  <c r="H4724" i="14" s="1"/>
  <c r="G4736" i="14"/>
  <c r="H4736" i="14" s="1"/>
  <c r="G4748" i="14"/>
  <c r="H4748" i="14" s="1"/>
  <c r="G4768" i="14"/>
  <c r="H4768" i="14" s="1"/>
  <c r="G4780" i="14"/>
  <c r="H4780" i="14" s="1"/>
  <c r="G4788" i="14"/>
  <c r="H4788" i="14" s="1"/>
  <c r="G4796" i="14"/>
  <c r="H4796" i="14" s="1"/>
  <c r="G4808" i="14"/>
  <c r="H4808" i="14" s="1"/>
  <c r="G4820" i="14"/>
  <c r="H4820" i="14" s="1"/>
  <c r="G4832" i="14"/>
  <c r="H4832" i="14" s="1"/>
  <c r="G4836" i="14"/>
  <c r="H4836" i="14" s="1"/>
  <c r="G4848" i="14"/>
  <c r="H4848" i="14" s="1"/>
  <c r="G4860" i="14"/>
  <c r="H4860" i="14" s="1"/>
  <c r="G4872" i="14"/>
  <c r="H4872" i="14" s="1"/>
  <c r="G4880" i="14"/>
  <c r="H4880" i="14" s="1"/>
  <c r="G4888" i="14"/>
  <c r="H4888" i="14" s="1"/>
  <c r="G4896" i="14"/>
  <c r="H4896" i="14" s="1"/>
  <c r="G4908" i="14"/>
  <c r="H4908" i="14" s="1"/>
  <c r="G4920" i="14"/>
  <c r="H4920" i="14" s="1"/>
  <c r="G4932" i="14"/>
  <c r="H4932" i="14" s="1"/>
  <c r="G4944" i="14"/>
  <c r="H4944" i="14" s="1"/>
  <c r="G4948" i="14"/>
  <c r="H4948" i="14" s="1"/>
  <c r="G4960" i="14"/>
  <c r="H4960" i="14" s="1"/>
  <c r="G4972" i="14"/>
  <c r="H4972" i="14" s="1"/>
  <c r="G4984" i="14"/>
  <c r="H4984" i="14" s="1"/>
  <c r="G4996" i="14"/>
  <c r="H4996" i="14" s="1"/>
  <c r="G5000" i="14"/>
  <c r="H5000" i="14" s="1"/>
  <c r="G5012" i="14"/>
  <c r="H5012" i="14" s="1"/>
  <c r="G5024" i="14"/>
  <c r="H5024" i="14" s="1"/>
  <c r="G5036" i="14"/>
  <c r="H5036" i="14" s="1"/>
  <c r="G5044" i="14"/>
  <c r="H5044" i="14" s="1"/>
  <c r="G5052" i="14"/>
  <c r="H5052" i="14" s="1"/>
  <c r="G5064" i="14"/>
  <c r="H5064" i="14" s="1"/>
  <c r="G5076" i="14"/>
  <c r="H5076" i="14" s="1"/>
  <c r="G5084" i="14"/>
  <c r="H5084" i="14" s="1"/>
  <c r="G5092" i="14"/>
  <c r="H5092" i="14" s="1"/>
  <c r="G5104" i="14"/>
  <c r="H5104" i="14" s="1"/>
  <c r="G5116" i="14"/>
  <c r="H5116" i="14" s="1"/>
  <c r="G5124" i="14"/>
  <c r="H5124" i="14" s="1"/>
  <c r="G5136" i="14"/>
  <c r="H5136" i="14" s="1"/>
  <c r="G5148" i="14"/>
  <c r="H5148" i="14" s="1"/>
  <c r="G5156" i="14"/>
  <c r="H5156" i="14" s="1"/>
  <c r="G5168" i="14"/>
  <c r="H5168" i="14" s="1"/>
  <c r="G5176" i="14"/>
  <c r="H5176" i="14" s="1"/>
  <c r="G5188" i="14"/>
  <c r="H5188" i="14" s="1"/>
  <c r="G5200" i="14"/>
  <c r="H5200" i="14" s="1"/>
  <c r="G5212" i="14"/>
  <c r="H5212" i="14" s="1"/>
  <c r="G5220" i="14"/>
  <c r="H5220" i="14" s="1"/>
  <c r="G5228" i="14"/>
  <c r="H5228" i="14" s="1"/>
  <c r="G5240" i="14"/>
  <c r="H5240" i="14" s="1"/>
  <c r="G5252" i="14"/>
  <c r="H5252" i="14" s="1"/>
  <c r="G5256" i="14"/>
  <c r="H5256" i="14" s="1"/>
  <c r="G5268" i="14"/>
  <c r="H5268" i="14" s="1"/>
  <c r="G5280" i="14"/>
  <c r="H5280" i="14" s="1"/>
  <c r="G5292" i="14"/>
  <c r="H5292" i="14" s="1"/>
  <c r="G5300" i="14"/>
  <c r="H5300" i="14" s="1"/>
  <c r="G5308" i="14"/>
  <c r="H5308" i="14" s="1"/>
  <c r="G5320" i="14"/>
  <c r="H5320" i="14" s="1"/>
  <c r="G5332" i="14"/>
  <c r="H5332" i="14" s="1"/>
  <c r="G5344" i="14"/>
  <c r="H5344" i="14" s="1"/>
  <c r="G5352" i="14"/>
  <c r="H5352" i="14" s="1"/>
  <c r="G5360" i="14"/>
  <c r="H5360" i="14" s="1"/>
  <c r="G5372" i="14"/>
  <c r="H5372" i="14" s="1"/>
  <c r="G5384" i="14"/>
  <c r="H5384" i="14" s="1"/>
  <c r="G5396" i="14"/>
  <c r="H5396" i="14" s="1"/>
  <c r="G5404" i="14"/>
  <c r="H5404" i="14" s="1"/>
  <c r="G5412" i="14"/>
  <c r="H5412" i="14" s="1"/>
  <c r="G5424" i="14"/>
  <c r="H5424" i="14" s="1"/>
  <c r="G5436" i="14"/>
  <c r="H5436" i="14" s="1"/>
  <c r="G5448" i="14"/>
  <c r="H5448" i="14" s="1"/>
  <c r="G5452" i="14"/>
  <c r="H5452" i="14" s="1"/>
  <c r="G5464" i="14"/>
  <c r="H5464" i="14" s="1"/>
  <c r="G5476" i="14"/>
  <c r="H5476" i="14" s="1"/>
  <c r="G5488" i="14"/>
  <c r="H5488" i="14" s="1"/>
  <c r="G5496" i="14"/>
  <c r="H5496" i="14" s="1"/>
  <c r="G5504" i="14"/>
  <c r="H5504" i="14" s="1"/>
  <c r="G5516" i="14"/>
  <c r="H5516" i="14" s="1"/>
  <c r="G5524" i="14"/>
  <c r="H5524" i="14" s="1"/>
  <c r="G5532" i="14"/>
  <c r="H5532" i="14" s="1"/>
  <c r="G5544" i="14"/>
  <c r="H5544" i="14" s="1"/>
  <c r="G5556" i="14"/>
  <c r="H5556" i="14" s="1"/>
  <c r="G5564" i="14"/>
  <c r="H5564" i="14" s="1"/>
  <c r="G5576" i="14"/>
  <c r="H5576" i="14" s="1"/>
  <c r="G5588" i="14"/>
  <c r="H5588" i="14" s="1"/>
  <c r="G5600" i="14"/>
  <c r="H5600" i="14" s="1"/>
  <c r="G5612" i="14"/>
  <c r="H5612" i="14" s="1"/>
  <c r="G5620" i="14"/>
  <c r="H5620" i="14" s="1"/>
  <c r="G5628" i="14"/>
  <c r="H5628" i="14" s="1"/>
  <c r="G5640" i="14"/>
  <c r="H5640" i="14" s="1"/>
  <c r="G5652" i="14"/>
  <c r="H5652" i="14" s="1"/>
  <c r="G5656" i="14"/>
  <c r="H5656" i="14" s="1"/>
  <c r="G5668" i="14"/>
  <c r="H5668" i="14" s="1"/>
  <c r="G5680" i="14"/>
  <c r="H5680" i="14" s="1"/>
  <c r="G5692" i="14"/>
  <c r="H5692" i="14" s="1"/>
  <c r="G5700" i="14"/>
  <c r="H5700" i="14" s="1"/>
  <c r="G5708" i="14"/>
  <c r="H5708" i="14" s="1"/>
  <c r="G5720" i="14"/>
  <c r="H5720" i="14" s="1"/>
  <c r="G5732" i="14"/>
  <c r="H5732" i="14" s="1"/>
  <c r="G5740" i="14"/>
  <c r="H5740" i="14" s="1"/>
  <c r="G5752" i="14"/>
  <c r="H5752" i="14" s="1"/>
  <c r="G5760" i="14"/>
  <c r="H5760" i="14" s="1"/>
  <c r="G5768" i="14"/>
  <c r="H5768" i="14" s="1"/>
  <c r="G5780" i="14"/>
  <c r="H5780" i="14" s="1"/>
  <c r="G5792" i="14"/>
  <c r="H5792" i="14" s="1"/>
  <c r="G5804" i="14"/>
  <c r="H5804" i="14" s="1"/>
  <c r="G5816" i="14"/>
  <c r="H5816" i="14" s="1"/>
  <c r="G5828" i="14"/>
  <c r="H5828" i="14" s="1"/>
  <c r="G5832" i="14"/>
  <c r="H5832" i="14" s="1"/>
  <c r="G5844" i="14"/>
  <c r="H5844" i="14" s="1"/>
  <c r="G5856" i="14"/>
  <c r="H5856" i="14" s="1"/>
  <c r="G5868" i="14"/>
  <c r="H5868" i="14" s="1"/>
  <c r="G5880" i="14"/>
  <c r="H5880" i="14" s="1"/>
  <c r="G5888" i="14"/>
  <c r="H5888" i="14" s="1"/>
  <c r="G5896" i="14"/>
  <c r="H5896" i="14" s="1"/>
  <c r="G5908" i="14"/>
  <c r="H5908" i="14" s="1"/>
  <c r="G5920" i="14"/>
  <c r="H5920" i="14" s="1"/>
  <c r="G5932" i="14"/>
  <c r="H5932" i="14" s="1"/>
  <c r="G5944" i="14"/>
  <c r="H5944" i="14" s="1"/>
  <c r="G5952" i="14"/>
  <c r="H5952" i="14" s="1"/>
  <c r="G5960" i="14"/>
  <c r="H5960" i="14" s="1"/>
  <c r="G5972" i="14"/>
  <c r="H5972" i="14" s="1"/>
  <c r="G5984" i="14"/>
  <c r="H5984" i="14" s="1"/>
  <c r="G5992" i="14"/>
  <c r="H5992" i="14" s="1"/>
  <c r="G6004" i="14"/>
  <c r="H6004" i="14" s="1"/>
  <c r="G6012" i="14"/>
  <c r="H6012" i="14" s="1"/>
  <c r="G6024" i="14"/>
  <c r="H6024" i="14" s="1"/>
  <c r="G6036" i="14"/>
  <c r="H6036" i="14" s="1"/>
  <c r="G6044" i="14"/>
  <c r="H6044" i="14" s="1"/>
  <c r="G6056" i="14"/>
  <c r="H6056" i="14" s="1"/>
  <c r="G6068" i="14"/>
  <c r="H6068" i="14" s="1"/>
  <c r="G6076" i="14"/>
  <c r="H6076" i="14" s="1"/>
  <c r="G6088" i="14"/>
  <c r="H6088" i="14" s="1"/>
  <c r="G6096" i="14"/>
  <c r="H6096" i="14" s="1"/>
  <c r="G6108" i="14"/>
  <c r="H6108" i="14" s="1"/>
  <c r="G6112" i="14"/>
  <c r="H6112" i="14" s="1"/>
  <c r="G6124" i="14"/>
  <c r="H6124" i="14" s="1"/>
  <c r="G6140" i="14"/>
  <c r="H6140" i="14" s="1"/>
  <c r="G6148" i="14"/>
  <c r="H6148" i="14" s="1"/>
  <c r="G6160" i="14"/>
  <c r="H6160" i="14" s="1"/>
  <c r="G6172" i="14"/>
  <c r="H6172" i="14" s="1"/>
  <c r="G6180" i="14"/>
  <c r="H6180" i="14" s="1"/>
  <c r="G6192" i="14"/>
  <c r="H6192" i="14" s="1"/>
  <c r="G6204" i="14"/>
  <c r="H6204" i="14" s="1"/>
  <c r="G6216" i="14"/>
  <c r="H6216" i="14" s="1"/>
  <c r="G6228" i="14"/>
  <c r="H6228" i="14" s="1"/>
  <c r="G6236" i="14"/>
  <c r="H6236" i="14" s="1"/>
  <c r="G6248" i="14"/>
  <c r="H6248" i="14" s="1"/>
  <c r="G6256" i="14"/>
  <c r="H6256" i="14" s="1"/>
  <c r="G6268" i="14"/>
  <c r="H6268" i="14" s="1"/>
  <c r="G6280" i="14"/>
  <c r="H6280" i="14" s="1"/>
  <c r="G6292" i="14"/>
  <c r="H6292" i="14" s="1"/>
  <c r="G6300" i="14"/>
  <c r="H6300" i="14" s="1"/>
  <c r="G6312" i="14"/>
  <c r="H6312" i="14" s="1"/>
  <c r="G6320" i="14"/>
  <c r="H6320" i="14" s="1"/>
  <c r="G6332" i="14"/>
  <c r="H6332" i="14" s="1"/>
  <c r="G6340" i="14"/>
  <c r="H6340" i="14" s="1"/>
  <c r="G6348" i="14"/>
  <c r="H6348" i="14" s="1"/>
  <c r="G6356" i="14"/>
  <c r="H6356" i="14" s="1"/>
  <c r="G6368" i="14"/>
  <c r="H6368" i="14" s="1"/>
  <c r="G6380" i="14"/>
  <c r="H6380" i="14" s="1"/>
  <c r="G6384" i="14"/>
  <c r="H6384" i="14" s="1"/>
  <c r="G6392" i="14"/>
  <c r="H6392" i="14" s="1"/>
  <c r="G6400" i="14"/>
  <c r="H6400" i="14" s="1"/>
  <c r="G6408" i="14"/>
  <c r="H6408" i="14" s="1"/>
  <c r="G6416" i="14"/>
  <c r="H6416" i="14" s="1"/>
  <c r="G6424" i="14"/>
  <c r="H6424" i="14" s="1"/>
  <c r="G6432" i="14"/>
  <c r="H6432" i="14" s="1"/>
  <c r="G6440" i="14"/>
  <c r="H6440" i="14" s="1"/>
  <c r="G6448" i="14"/>
  <c r="H6448" i="14" s="1"/>
  <c r="G6456" i="14"/>
  <c r="H6456" i="14" s="1"/>
  <c r="G6464" i="14"/>
  <c r="H6464" i="14" s="1"/>
  <c r="G6476" i="14"/>
  <c r="H6476" i="14" s="1"/>
  <c r="G6484" i="14"/>
  <c r="H6484" i="14" s="1"/>
  <c r="G6492" i="14"/>
  <c r="H6492" i="14" s="1"/>
  <c r="G6500" i="14"/>
  <c r="H6500" i="14" s="1"/>
  <c r="G6508" i="14"/>
  <c r="H6508" i="14" s="1"/>
  <c r="G6516" i="14"/>
  <c r="H6516" i="14" s="1"/>
  <c r="G6524" i="14"/>
  <c r="H6524" i="14" s="1"/>
  <c r="G6532" i="14"/>
  <c r="H6532" i="14" s="1"/>
  <c r="G6540" i="14"/>
  <c r="H6540" i="14" s="1"/>
  <c r="G6548" i="14"/>
  <c r="H6548" i="14" s="1"/>
  <c r="G6556" i="14"/>
  <c r="H6556" i="14" s="1"/>
  <c r="G6564" i="14"/>
  <c r="H6564" i="14" s="1"/>
  <c r="G6572" i="14"/>
  <c r="H6572" i="14" s="1"/>
  <c r="G6580" i="14"/>
  <c r="H6580" i="14" s="1"/>
  <c r="G6588" i="14"/>
  <c r="H6588" i="14" s="1"/>
  <c r="G6596" i="14"/>
  <c r="H6596" i="14" s="1"/>
  <c r="G6604" i="14"/>
  <c r="H6604" i="14" s="1"/>
  <c r="G6612" i="14"/>
  <c r="H6612" i="14" s="1"/>
  <c r="G6620" i="14"/>
  <c r="H6620" i="14" s="1"/>
  <c r="G6628" i="14"/>
  <c r="H6628" i="14" s="1"/>
  <c r="G6640" i="14"/>
  <c r="H6640" i="14" s="1"/>
  <c r="G6648" i="14"/>
  <c r="H6648" i="14" s="1"/>
  <c r="G6656" i="14"/>
  <c r="H6656" i="14" s="1"/>
  <c r="G6664" i="14"/>
  <c r="H6664" i="14" s="1"/>
  <c r="G6672" i="14"/>
  <c r="H6672" i="14" s="1"/>
  <c r="G6680" i="14"/>
  <c r="H6680" i="14" s="1"/>
  <c r="G6684" i="14"/>
  <c r="H6684" i="14" s="1"/>
  <c r="G6692" i="14"/>
  <c r="H6692" i="14" s="1"/>
  <c r="G6704" i="14"/>
  <c r="H6704" i="14" s="1"/>
  <c r="G6712" i="14"/>
  <c r="H6712" i="14" s="1"/>
  <c r="G6720" i="14"/>
  <c r="H6720" i="14" s="1"/>
  <c r="G6728" i="14"/>
  <c r="H6728" i="14" s="1"/>
  <c r="G6736" i="14"/>
  <c r="H6736" i="14" s="1"/>
  <c r="G6744" i="14"/>
  <c r="H6744" i="14" s="1"/>
  <c r="G6752" i="14"/>
  <c r="H6752" i="14" s="1"/>
  <c r="G6760" i="14"/>
  <c r="H6760" i="14" s="1"/>
  <c r="G6768" i="14"/>
  <c r="H6768" i="14" s="1"/>
  <c r="G6776" i="14"/>
  <c r="H6776" i="14" s="1"/>
  <c r="G6784" i="14"/>
  <c r="H6784" i="14" s="1"/>
  <c r="G6792" i="14"/>
  <c r="H6792" i="14" s="1"/>
  <c r="G6800" i="14"/>
  <c r="H6800" i="14" s="1"/>
  <c r="G6808" i="14"/>
  <c r="H6808" i="14" s="1"/>
  <c r="G6816" i="14"/>
  <c r="H6816" i="14" s="1"/>
  <c r="G6824" i="14"/>
  <c r="H6824" i="14" s="1"/>
  <c r="G6832" i="14"/>
  <c r="H6832" i="14" s="1"/>
  <c r="G6840" i="14"/>
  <c r="H6840" i="14" s="1"/>
  <c r="G6848" i="14"/>
  <c r="H6848" i="14" s="1"/>
  <c r="G6856" i="14"/>
  <c r="H6856" i="14" s="1"/>
  <c r="G6864" i="14"/>
  <c r="H6864" i="14" s="1"/>
  <c r="G6872" i="14"/>
  <c r="H6872" i="14" s="1"/>
  <c r="G6876" i="14"/>
  <c r="H6876" i="14" s="1"/>
  <c r="G6884" i="14"/>
  <c r="H6884" i="14" s="1"/>
  <c r="G6892" i="14"/>
  <c r="H6892" i="14" s="1"/>
  <c r="G6900" i="14"/>
  <c r="H6900" i="14" s="1"/>
  <c r="G6908" i="14"/>
  <c r="H6908" i="14" s="1"/>
  <c r="G6916" i="14"/>
  <c r="H6916" i="14" s="1"/>
  <c r="G6924" i="14"/>
  <c r="H6924" i="14" s="1"/>
  <c r="G6932" i="14"/>
  <c r="H6932" i="14" s="1"/>
  <c r="G6940" i="14"/>
  <c r="H6940" i="14" s="1"/>
  <c r="G6952" i="14"/>
  <c r="H6952" i="14" s="1"/>
  <c r="G6960" i="14"/>
  <c r="H6960" i="14" s="1"/>
  <c r="G6968" i="14"/>
  <c r="H6968" i="14" s="1"/>
  <c r="G6976" i="14"/>
  <c r="H6976" i="14" s="1"/>
  <c r="G6984" i="14"/>
  <c r="H6984" i="14" s="1"/>
  <c r="G6992" i="14"/>
  <c r="H6992" i="14" s="1"/>
  <c r="G7000" i="14"/>
  <c r="H7000" i="14" s="1"/>
  <c r="G7008" i="14"/>
  <c r="H7008" i="14" s="1"/>
  <c r="G7016" i="14"/>
  <c r="H7016" i="14" s="1"/>
  <c r="G7024" i="14"/>
  <c r="H7024" i="14" s="1"/>
  <c r="G7032" i="14"/>
  <c r="H7032" i="14" s="1"/>
  <c r="G7040" i="14"/>
  <c r="H7040" i="14" s="1"/>
  <c r="G7044" i="14"/>
  <c r="H7044" i="14" s="1"/>
  <c r="G7052" i="14"/>
  <c r="H7052" i="14" s="1"/>
  <c r="G7060" i="14"/>
  <c r="H7060" i="14" s="1"/>
  <c r="G7072" i="14"/>
  <c r="H7072" i="14" s="1"/>
  <c r="G7076" i="14"/>
  <c r="H7076" i="14" s="1"/>
  <c r="G7088" i="14"/>
  <c r="H7088" i="14" s="1"/>
  <c r="G7096" i="14"/>
  <c r="H7096" i="14" s="1"/>
  <c r="G7104" i="14"/>
  <c r="H7104" i="14" s="1"/>
  <c r="G7112" i="14"/>
  <c r="H7112" i="14" s="1"/>
  <c r="G7120" i="14"/>
  <c r="H7120" i="14" s="1"/>
  <c r="G7128" i="14"/>
  <c r="H7128" i="14" s="1"/>
  <c r="G7136" i="14"/>
  <c r="H7136" i="14" s="1"/>
  <c r="G7144" i="14"/>
  <c r="H7144" i="14" s="1"/>
  <c r="G7152" i="14"/>
  <c r="H7152" i="14" s="1"/>
  <c r="G7160" i="14"/>
  <c r="H7160" i="14" s="1"/>
  <c r="G7168" i="14"/>
  <c r="H7168" i="14" s="1"/>
  <c r="G7176" i="14"/>
  <c r="H7176" i="14" s="1"/>
  <c r="G7184" i="14"/>
  <c r="H7184" i="14" s="1"/>
  <c r="G7192" i="14"/>
  <c r="H7192" i="14" s="1"/>
  <c r="G7200" i="14"/>
  <c r="H7200" i="14" s="1"/>
  <c r="G7208" i="14"/>
  <c r="H7208" i="14" s="1"/>
  <c r="G7216" i="14"/>
  <c r="H7216" i="14" s="1"/>
  <c r="G7224" i="14"/>
  <c r="H7224" i="14" s="1"/>
  <c r="G7236" i="14"/>
  <c r="H7236" i="14" s="1"/>
  <c r="G7244" i="14"/>
  <c r="H7244" i="14" s="1"/>
  <c r="G7252" i="14"/>
  <c r="H7252" i="14" s="1"/>
  <c r="G7260" i="14"/>
  <c r="H7260" i="14" s="1"/>
  <c r="G7268" i="14"/>
  <c r="H7268" i="14" s="1"/>
  <c r="G7276" i="14"/>
  <c r="H7276" i="14" s="1"/>
  <c r="G7284" i="14"/>
  <c r="H7284" i="14" s="1"/>
  <c r="G7292" i="14"/>
  <c r="H7292" i="14" s="1"/>
  <c r="G7300" i="14"/>
  <c r="H7300" i="14" s="1"/>
  <c r="G7308" i="14"/>
  <c r="H7308" i="14" s="1"/>
  <c r="G7316" i="14"/>
  <c r="H7316" i="14" s="1"/>
  <c r="G7324" i="14"/>
  <c r="H7324" i="14" s="1"/>
  <c r="G7332" i="14"/>
  <c r="H7332" i="14" s="1"/>
  <c r="G7340" i="14"/>
  <c r="H7340" i="14" s="1"/>
  <c r="G7348" i="14"/>
  <c r="H7348" i="14" s="1"/>
  <c r="G7356" i="14"/>
  <c r="H7356" i="14" s="1"/>
  <c r="G7364" i="14"/>
  <c r="H7364" i="14" s="1"/>
  <c r="G7372" i="14"/>
  <c r="H7372" i="14" s="1"/>
  <c r="G7380" i="14"/>
  <c r="H7380" i="14" s="1"/>
  <c r="G7388" i="14"/>
  <c r="H7388" i="14" s="1"/>
  <c r="G7396" i="14"/>
  <c r="H7396" i="14" s="1"/>
  <c r="G7404" i="14"/>
  <c r="H7404" i="14" s="1"/>
  <c r="G7412" i="14"/>
  <c r="H7412" i="14" s="1"/>
  <c r="G7420" i="14"/>
  <c r="H7420" i="14" s="1"/>
  <c r="G7428" i="14"/>
  <c r="H7428" i="14" s="1"/>
  <c r="G7436" i="14"/>
  <c r="H7436" i="14" s="1"/>
  <c r="G7444" i="14"/>
  <c r="H7444" i="14" s="1"/>
  <c r="G7452" i="14"/>
  <c r="H7452" i="14" s="1"/>
  <c r="G7460" i="14"/>
  <c r="H7460" i="14" s="1"/>
  <c r="G7468" i="14"/>
  <c r="H7468" i="14" s="1"/>
  <c r="G7476" i="14"/>
  <c r="H7476" i="14" s="1"/>
  <c r="G7484" i="14"/>
  <c r="H7484" i="14" s="1"/>
  <c r="G7488" i="14"/>
  <c r="H7488" i="14" s="1"/>
  <c r="G7496" i="14"/>
  <c r="H7496" i="14" s="1"/>
  <c r="G7504" i="14"/>
  <c r="H7504" i="14" s="1"/>
  <c r="G7512" i="14"/>
  <c r="H7512" i="14" s="1"/>
  <c r="G7520" i="14"/>
  <c r="H7520" i="14" s="1"/>
  <c r="G7528" i="14"/>
  <c r="H7528" i="14" s="1"/>
  <c r="G7536" i="14"/>
  <c r="H7536" i="14" s="1"/>
  <c r="G7544" i="14"/>
  <c r="H7544" i="14" s="1"/>
  <c r="G7552" i="14"/>
  <c r="H7552" i="14" s="1"/>
  <c r="G7560" i="14"/>
  <c r="H7560" i="14" s="1"/>
  <c r="G7568" i="14"/>
  <c r="H7568" i="14" s="1"/>
  <c r="G7576" i="14"/>
  <c r="H7576" i="14" s="1"/>
  <c r="G7584" i="14"/>
  <c r="H7584" i="14" s="1"/>
  <c r="G7592" i="14"/>
  <c r="H7592" i="14" s="1"/>
  <c r="G7600" i="14"/>
  <c r="H7600" i="14" s="1"/>
  <c r="G7608" i="14"/>
  <c r="H7608" i="14" s="1"/>
  <c r="G7616" i="14"/>
  <c r="H7616" i="14" s="1"/>
  <c r="G7620" i="14"/>
  <c r="H7620" i="14" s="1"/>
  <c r="G7624" i="14"/>
  <c r="H7624" i="14" s="1"/>
  <c r="G7628" i="14"/>
  <c r="H7628" i="14" s="1"/>
  <c r="G7632" i="14"/>
  <c r="H7632" i="14" s="1"/>
  <c r="G7636" i="14"/>
  <c r="H7636" i="14" s="1"/>
  <c r="G7644" i="14"/>
  <c r="H7644" i="14" s="1"/>
  <c r="G7652" i="14"/>
  <c r="H7652" i="14" s="1"/>
  <c r="G7660" i="14"/>
  <c r="H7660" i="14" s="1"/>
  <c r="G7668" i="14"/>
  <c r="H7668" i="14" s="1"/>
  <c r="G7676" i="14"/>
  <c r="H7676" i="14" s="1"/>
  <c r="G7684" i="14"/>
  <c r="H7684" i="14" s="1"/>
  <c r="G7692" i="14"/>
  <c r="H7692" i="14" s="1"/>
  <c r="G7700" i="14"/>
  <c r="H7700" i="14" s="1"/>
  <c r="G7704" i="14"/>
  <c r="H7704" i="14" s="1"/>
  <c r="G7712" i="14"/>
  <c r="H7712" i="14" s="1"/>
  <c r="G7728" i="14"/>
  <c r="H7728" i="14" s="1"/>
  <c r="G6388" i="14"/>
  <c r="H6388" i="14" s="1"/>
  <c r="G6396" i="14"/>
  <c r="H6396" i="14" s="1"/>
  <c r="G6404" i="14"/>
  <c r="H6404" i="14" s="1"/>
  <c r="G6412" i="14"/>
  <c r="H6412" i="14" s="1"/>
  <c r="G6420" i="14"/>
  <c r="H6420" i="14" s="1"/>
  <c r="G6428" i="14"/>
  <c r="H6428" i="14" s="1"/>
  <c r="G6436" i="14"/>
  <c r="H6436" i="14" s="1"/>
  <c r="G6444" i="14"/>
  <c r="H6444" i="14" s="1"/>
  <c r="G6452" i="14"/>
  <c r="H6452" i="14" s="1"/>
  <c r="G6460" i="14"/>
  <c r="H6460" i="14" s="1"/>
  <c r="G6468" i="14"/>
  <c r="H6468" i="14" s="1"/>
  <c r="G6472" i="14"/>
  <c r="H6472" i="14" s="1"/>
  <c r="G6480" i="14"/>
  <c r="H6480" i="14" s="1"/>
  <c r="G6488" i="14"/>
  <c r="H6488" i="14" s="1"/>
  <c r="G6496" i="14"/>
  <c r="H6496" i="14" s="1"/>
  <c r="G6504" i="14"/>
  <c r="H6504" i="14" s="1"/>
  <c r="G6512" i="14"/>
  <c r="H6512" i="14" s="1"/>
  <c r="G6520" i="14"/>
  <c r="H6520" i="14" s="1"/>
  <c r="G6528" i="14"/>
  <c r="H6528" i="14" s="1"/>
  <c r="G6536" i="14"/>
  <c r="H6536" i="14" s="1"/>
  <c r="G6544" i="14"/>
  <c r="H6544" i="14" s="1"/>
  <c r="G6552" i="14"/>
  <c r="H6552" i="14" s="1"/>
  <c r="G6560" i="14"/>
  <c r="H6560" i="14" s="1"/>
  <c r="G6568" i="14"/>
  <c r="H6568" i="14" s="1"/>
  <c r="G6576" i="14"/>
  <c r="H6576" i="14" s="1"/>
  <c r="G6584" i="14"/>
  <c r="H6584" i="14" s="1"/>
  <c r="G6592" i="14"/>
  <c r="H6592" i="14" s="1"/>
  <c r="G6600" i="14"/>
  <c r="H6600" i="14" s="1"/>
  <c r="G6608" i="14"/>
  <c r="H6608" i="14" s="1"/>
  <c r="G6616" i="14"/>
  <c r="H6616" i="14" s="1"/>
  <c r="G6624" i="14"/>
  <c r="H6624" i="14" s="1"/>
  <c r="G6632" i="14"/>
  <c r="H6632" i="14" s="1"/>
  <c r="G6636" i="14"/>
  <c r="H6636" i="14" s="1"/>
  <c r="G6644" i="14"/>
  <c r="H6644" i="14" s="1"/>
  <c r="G6652" i="14"/>
  <c r="H6652" i="14" s="1"/>
  <c r="G6660" i="14"/>
  <c r="H6660" i="14" s="1"/>
  <c r="G6668" i="14"/>
  <c r="H6668" i="14" s="1"/>
  <c r="G6676" i="14"/>
  <c r="H6676" i="14" s="1"/>
  <c r="G6688" i="14"/>
  <c r="H6688" i="14" s="1"/>
  <c r="G6696" i="14"/>
  <c r="H6696" i="14" s="1"/>
  <c r="G6700" i="14"/>
  <c r="H6700" i="14" s="1"/>
  <c r="G6708" i="14"/>
  <c r="H6708" i="14" s="1"/>
  <c r="G6716" i="14"/>
  <c r="H6716" i="14" s="1"/>
  <c r="G6724" i="14"/>
  <c r="H6724" i="14" s="1"/>
  <c r="G6732" i="14"/>
  <c r="H6732" i="14" s="1"/>
  <c r="G6740" i="14"/>
  <c r="H6740" i="14" s="1"/>
  <c r="G6748" i="14"/>
  <c r="H6748" i="14" s="1"/>
  <c r="G6756" i="14"/>
  <c r="H6756" i="14" s="1"/>
  <c r="G6764" i="14"/>
  <c r="H6764" i="14" s="1"/>
  <c r="G6772" i="14"/>
  <c r="H6772" i="14" s="1"/>
  <c r="G6780" i="14"/>
  <c r="H6780" i="14" s="1"/>
  <c r="G6788" i="14"/>
  <c r="H6788" i="14" s="1"/>
  <c r="G6796" i="14"/>
  <c r="H6796" i="14" s="1"/>
  <c r="G6804" i="14"/>
  <c r="H6804" i="14" s="1"/>
  <c r="G6812" i="14"/>
  <c r="H6812" i="14" s="1"/>
  <c r="G6820" i="14"/>
  <c r="H6820" i="14" s="1"/>
  <c r="G6828" i="14"/>
  <c r="H6828" i="14" s="1"/>
  <c r="G6836" i="14"/>
  <c r="H6836" i="14" s="1"/>
  <c r="G6844" i="14"/>
  <c r="H6844" i="14" s="1"/>
  <c r="G6852" i="14"/>
  <c r="H6852" i="14" s="1"/>
  <c r="G6860" i="14"/>
  <c r="H6860" i="14" s="1"/>
  <c r="G6868" i="14"/>
  <c r="H6868" i="14" s="1"/>
  <c r="G6880" i="14"/>
  <c r="H6880" i="14" s="1"/>
  <c r="G6888" i="14"/>
  <c r="H6888" i="14" s="1"/>
  <c r="G6896" i="14"/>
  <c r="H6896" i="14" s="1"/>
  <c r="G6904" i="14"/>
  <c r="H6904" i="14" s="1"/>
  <c r="G6912" i="14"/>
  <c r="H6912" i="14" s="1"/>
  <c r="G6920" i="14"/>
  <c r="H6920" i="14" s="1"/>
  <c r="G6928" i="14"/>
  <c r="H6928" i="14" s="1"/>
  <c r="G6936" i="14"/>
  <c r="H6936" i="14" s="1"/>
  <c r="G6944" i="14"/>
  <c r="H6944" i="14" s="1"/>
  <c r="G6948" i="14"/>
  <c r="H6948" i="14" s="1"/>
  <c r="G6956" i="14"/>
  <c r="H6956" i="14" s="1"/>
  <c r="G6964" i="14"/>
  <c r="H6964" i="14" s="1"/>
  <c r="G6972" i="14"/>
  <c r="H6972" i="14" s="1"/>
  <c r="G6980" i="14"/>
  <c r="H6980" i="14" s="1"/>
  <c r="G6988" i="14"/>
  <c r="H6988" i="14" s="1"/>
  <c r="G6996" i="14"/>
  <c r="H6996" i="14" s="1"/>
  <c r="G7004" i="14"/>
  <c r="H7004" i="14" s="1"/>
  <c r="G7012" i="14"/>
  <c r="H7012" i="14" s="1"/>
  <c r="G7020" i="14"/>
  <c r="H7020" i="14" s="1"/>
  <c r="G7028" i="14"/>
  <c r="H7028" i="14" s="1"/>
  <c r="G7036" i="14"/>
  <c r="H7036" i="14" s="1"/>
  <c r="G7048" i="14"/>
  <c r="H7048" i="14" s="1"/>
  <c r="G7056" i="14"/>
  <c r="H7056" i="14" s="1"/>
  <c r="G7064" i="14"/>
  <c r="H7064" i="14" s="1"/>
  <c r="G7068" i="14"/>
  <c r="H7068" i="14" s="1"/>
  <c r="G7080" i="14"/>
  <c r="H7080" i="14" s="1"/>
  <c r="G7084" i="14"/>
  <c r="H7084" i="14" s="1"/>
  <c r="G7092" i="14"/>
  <c r="H7092" i="14" s="1"/>
  <c r="G7100" i="14"/>
  <c r="H7100" i="14" s="1"/>
  <c r="G7108" i="14"/>
  <c r="H7108" i="14" s="1"/>
  <c r="G7116" i="14"/>
  <c r="H7116" i="14" s="1"/>
  <c r="G7124" i="14"/>
  <c r="H7124" i="14" s="1"/>
  <c r="G7132" i="14"/>
  <c r="H7132" i="14" s="1"/>
  <c r="G7140" i="14"/>
  <c r="H7140" i="14" s="1"/>
  <c r="G7148" i="14"/>
  <c r="H7148" i="14" s="1"/>
  <c r="G7156" i="14"/>
  <c r="H7156" i="14" s="1"/>
  <c r="G7164" i="14"/>
  <c r="H7164" i="14" s="1"/>
  <c r="G7172" i="14"/>
  <c r="H7172" i="14" s="1"/>
  <c r="G7180" i="14"/>
  <c r="H7180" i="14" s="1"/>
  <c r="G7188" i="14"/>
  <c r="H7188" i="14" s="1"/>
  <c r="G7196" i="14"/>
  <c r="H7196" i="14" s="1"/>
  <c r="G7204" i="14"/>
  <c r="H7204" i="14" s="1"/>
  <c r="G7212" i="14"/>
  <c r="H7212" i="14" s="1"/>
  <c r="G7220" i="14"/>
  <c r="H7220" i="14" s="1"/>
  <c r="G7228" i="14"/>
  <c r="H7228" i="14" s="1"/>
  <c r="G7232" i="14"/>
  <c r="H7232" i="14" s="1"/>
  <c r="G7240" i="14"/>
  <c r="H7240" i="14" s="1"/>
  <c r="G7248" i="14"/>
  <c r="H7248" i="14" s="1"/>
  <c r="G7256" i="14"/>
  <c r="H7256" i="14" s="1"/>
  <c r="G7264" i="14"/>
  <c r="H7264" i="14" s="1"/>
  <c r="G7272" i="14"/>
  <c r="H7272" i="14" s="1"/>
  <c r="G7280" i="14"/>
  <c r="H7280" i="14" s="1"/>
  <c r="G7288" i="14"/>
  <c r="H7288" i="14" s="1"/>
  <c r="G7296" i="14"/>
  <c r="H7296" i="14" s="1"/>
  <c r="G7304" i="14"/>
  <c r="H7304" i="14" s="1"/>
  <c r="G7312" i="14"/>
  <c r="H7312" i="14" s="1"/>
  <c r="G7320" i="14"/>
  <c r="H7320" i="14" s="1"/>
  <c r="G7328" i="14"/>
  <c r="H7328" i="14" s="1"/>
  <c r="G7336" i="14"/>
  <c r="H7336" i="14" s="1"/>
  <c r="G7344" i="14"/>
  <c r="H7344" i="14" s="1"/>
  <c r="G7352" i="14"/>
  <c r="H7352" i="14" s="1"/>
  <c r="G7360" i="14"/>
  <c r="H7360" i="14" s="1"/>
  <c r="G7368" i="14"/>
  <c r="H7368" i="14" s="1"/>
  <c r="G7376" i="14"/>
  <c r="H7376" i="14" s="1"/>
  <c r="G7384" i="14"/>
  <c r="H7384" i="14" s="1"/>
  <c r="G7392" i="14"/>
  <c r="H7392" i="14" s="1"/>
  <c r="G7400" i="14"/>
  <c r="H7400" i="14" s="1"/>
  <c r="G7408" i="14"/>
  <c r="H7408" i="14" s="1"/>
  <c r="G7416" i="14"/>
  <c r="H7416" i="14" s="1"/>
  <c r="G7424" i="14"/>
  <c r="H7424" i="14" s="1"/>
  <c r="G7432" i="14"/>
  <c r="H7432" i="14" s="1"/>
  <c r="G7440" i="14"/>
  <c r="H7440" i="14" s="1"/>
  <c r="G7448" i="14"/>
  <c r="H7448" i="14" s="1"/>
  <c r="G7456" i="14"/>
  <c r="H7456" i="14" s="1"/>
  <c r="G7464" i="14"/>
  <c r="H7464" i="14" s="1"/>
  <c r="G7472" i="14"/>
  <c r="H7472" i="14" s="1"/>
  <c r="G7480" i="14"/>
  <c r="H7480" i="14" s="1"/>
  <c r="G7492" i="14"/>
  <c r="H7492" i="14" s="1"/>
  <c r="G7500" i="14"/>
  <c r="H7500" i="14" s="1"/>
  <c r="G7508" i="14"/>
  <c r="H7508" i="14" s="1"/>
  <c r="G7516" i="14"/>
  <c r="H7516" i="14" s="1"/>
  <c r="G7524" i="14"/>
  <c r="H7524" i="14" s="1"/>
  <c r="G7532" i="14"/>
  <c r="H7532" i="14" s="1"/>
  <c r="G7540" i="14"/>
  <c r="H7540" i="14" s="1"/>
  <c r="G7548" i="14"/>
  <c r="H7548" i="14" s="1"/>
  <c r="G7556" i="14"/>
  <c r="H7556" i="14" s="1"/>
  <c r="G7564" i="14"/>
  <c r="H7564" i="14" s="1"/>
  <c r="G7572" i="14"/>
  <c r="H7572" i="14" s="1"/>
  <c r="G7580" i="14"/>
  <c r="H7580" i="14" s="1"/>
  <c r="G7588" i="14"/>
  <c r="H7588" i="14" s="1"/>
  <c r="G7596" i="14"/>
  <c r="H7596" i="14" s="1"/>
  <c r="G7604" i="14"/>
  <c r="H7604" i="14" s="1"/>
  <c r="G7612" i="14"/>
  <c r="H7612" i="14" s="1"/>
  <c r="G7640" i="14"/>
  <c r="H7640" i="14" s="1"/>
  <c r="G7648" i="14"/>
  <c r="H7648" i="14" s="1"/>
  <c r="G7656" i="14"/>
  <c r="H7656" i="14" s="1"/>
  <c r="G7664" i="14"/>
  <c r="H7664" i="14" s="1"/>
  <c r="G7672" i="14"/>
  <c r="H7672" i="14" s="1"/>
  <c r="G7680" i="14"/>
  <c r="H7680" i="14" s="1"/>
  <c r="G7688" i="14"/>
  <c r="H7688" i="14" s="1"/>
  <c r="G7696" i="14"/>
  <c r="H7696" i="14" s="1"/>
  <c r="G7708" i="14"/>
  <c r="H7708" i="14" s="1"/>
  <c r="G7716" i="14"/>
  <c r="H7716" i="14" s="1"/>
  <c r="G7724" i="14"/>
  <c r="H7724" i="14" s="1"/>
  <c r="G9160" i="14"/>
  <c r="H9160" i="14" s="1"/>
  <c r="G7736" i="14"/>
  <c r="H7736" i="14" s="1"/>
  <c r="G7748" i="14"/>
  <c r="H7748" i="14" s="1"/>
  <c r="G7760" i="14"/>
  <c r="H7760" i="14" s="1"/>
  <c r="G7768" i="14"/>
  <c r="H7768" i="14" s="1"/>
  <c r="G7776" i="14"/>
  <c r="H7776" i="14" s="1"/>
  <c r="G7788" i="14"/>
  <c r="H7788" i="14" s="1"/>
  <c r="G7796" i="14"/>
  <c r="H7796" i="14" s="1"/>
  <c r="G7804" i="14"/>
  <c r="H7804" i="14" s="1"/>
  <c r="G7812" i="14"/>
  <c r="H7812" i="14" s="1"/>
  <c r="G7824" i="14"/>
  <c r="H7824" i="14" s="1"/>
  <c r="G7832" i="14"/>
  <c r="H7832" i="14" s="1"/>
  <c r="G7840" i="14"/>
  <c r="H7840" i="14" s="1"/>
  <c r="G7852" i="14"/>
  <c r="H7852" i="14" s="1"/>
  <c r="G7860" i="14"/>
  <c r="H7860" i="14" s="1"/>
  <c r="G7872" i="14"/>
  <c r="H7872" i="14" s="1"/>
  <c r="G7880" i="14"/>
  <c r="H7880" i="14" s="1"/>
  <c r="G7888" i="14"/>
  <c r="H7888" i="14" s="1"/>
  <c r="G7900" i="14"/>
  <c r="H7900" i="14" s="1"/>
  <c r="G7912" i="14"/>
  <c r="H7912" i="14" s="1"/>
  <c r="G7940" i="14"/>
  <c r="H7940" i="14" s="1"/>
  <c r="G7948" i="14"/>
  <c r="H7948" i="14" s="1"/>
  <c r="G7960" i="14"/>
  <c r="H7960" i="14" s="1"/>
  <c r="G7968" i="14"/>
  <c r="H7968" i="14" s="1"/>
  <c r="G7980" i="14"/>
  <c r="H7980" i="14" s="1"/>
  <c r="G7988" i="14"/>
  <c r="H7988" i="14" s="1"/>
  <c r="G8000" i="14"/>
  <c r="H8000" i="14" s="1"/>
  <c r="G8008" i="14"/>
  <c r="H8008" i="14" s="1"/>
  <c r="G8020" i="14"/>
  <c r="H8020" i="14" s="1"/>
  <c r="G8028" i="14"/>
  <c r="H8028" i="14" s="1"/>
  <c r="G8040" i="14"/>
  <c r="H8040" i="14" s="1"/>
  <c r="G8048" i="14"/>
  <c r="H8048" i="14" s="1"/>
  <c r="G8056" i="14"/>
  <c r="H8056" i="14" s="1"/>
  <c r="G8064" i="14"/>
  <c r="H8064" i="14" s="1"/>
  <c r="G8076" i="14"/>
  <c r="H8076" i="14" s="1"/>
  <c r="G8084" i="14"/>
  <c r="H8084" i="14" s="1"/>
  <c r="G8092" i="14"/>
  <c r="H8092" i="14" s="1"/>
  <c r="G8104" i="14"/>
  <c r="H8104" i="14" s="1"/>
  <c r="G8116" i="14"/>
  <c r="H8116" i="14" s="1"/>
  <c r="G8124" i="14"/>
  <c r="H8124" i="14" s="1"/>
  <c r="G8132" i="14"/>
  <c r="H8132" i="14" s="1"/>
  <c r="G8144" i="14"/>
  <c r="H8144" i="14" s="1"/>
  <c r="G8156" i="14"/>
  <c r="H8156" i="14" s="1"/>
  <c r="G8164" i="14"/>
  <c r="H8164" i="14" s="1"/>
  <c r="G8172" i="14"/>
  <c r="H8172" i="14" s="1"/>
  <c r="G8184" i="14"/>
  <c r="H8184" i="14" s="1"/>
  <c r="G8192" i="14"/>
  <c r="H8192" i="14" s="1"/>
  <c r="G8200" i="14"/>
  <c r="H8200" i="14" s="1"/>
  <c r="G8212" i="14"/>
  <c r="H8212" i="14" s="1"/>
  <c r="G8220" i="14"/>
  <c r="H8220" i="14" s="1"/>
  <c r="G8232" i="14"/>
  <c r="H8232" i="14" s="1"/>
  <c r="G8240" i="14"/>
  <c r="H8240" i="14" s="1"/>
  <c r="G8252" i="14"/>
  <c r="H8252" i="14" s="1"/>
  <c r="G8260" i="14"/>
  <c r="H8260" i="14" s="1"/>
  <c r="G8272" i="14"/>
  <c r="H8272" i="14" s="1"/>
  <c r="G8280" i="14"/>
  <c r="H8280" i="14" s="1"/>
  <c r="G8288" i="14"/>
  <c r="H8288" i="14" s="1"/>
  <c r="G8300" i="14"/>
  <c r="H8300" i="14" s="1"/>
  <c r="G8308" i="14"/>
  <c r="H8308" i="14" s="1"/>
  <c r="G8316" i="14"/>
  <c r="H8316" i="14" s="1"/>
  <c r="G8328" i="14"/>
  <c r="H8328" i="14" s="1"/>
  <c r="G8336" i="14"/>
  <c r="H8336" i="14" s="1"/>
  <c r="G8348" i="14"/>
  <c r="H8348" i="14" s="1"/>
  <c r="G8356" i="14"/>
  <c r="H8356" i="14" s="1"/>
  <c r="G8368" i="14"/>
  <c r="H8368" i="14" s="1"/>
  <c r="G8376" i="14"/>
  <c r="H8376" i="14" s="1"/>
  <c r="G8384" i="14"/>
  <c r="H8384" i="14" s="1"/>
  <c r="G8396" i="14"/>
  <c r="H8396" i="14" s="1"/>
  <c r="G8404" i="14"/>
  <c r="H8404" i="14" s="1"/>
  <c r="G8416" i="14"/>
  <c r="H8416" i="14" s="1"/>
  <c r="G8424" i="14"/>
  <c r="H8424" i="14" s="1"/>
  <c r="G8436" i="14"/>
  <c r="H8436" i="14" s="1"/>
  <c r="G8444" i="14"/>
  <c r="H8444" i="14" s="1"/>
  <c r="G8456" i="14"/>
  <c r="H8456" i="14" s="1"/>
  <c r="G8464" i="14"/>
  <c r="H8464" i="14" s="1"/>
  <c r="G8472" i="14"/>
  <c r="H8472" i="14" s="1"/>
  <c r="G8484" i="14"/>
  <c r="H8484" i="14" s="1"/>
  <c r="G8492" i="14"/>
  <c r="H8492" i="14" s="1"/>
  <c r="G8504" i="14"/>
  <c r="H8504" i="14" s="1"/>
  <c r="G8512" i="14"/>
  <c r="H8512" i="14" s="1"/>
  <c r="G8524" i="14"/>
  <c r="H8524" i="14" s="1"/>
  <c r="G8532" i="14"/>
  <c r="H8532" i="14" s="1"/>
  <c r="G8544" i="14"/>
  <c r="H8544" i="14" s="1"/>
  <c r="G8552" i="14"/>
  <c r="H8552" i="14" s="1"/>
  <c r="G8568" i="14"/>
  <c r="H8568" i="14" s="1"/>
  <c r="G8576" i="14"/>
  <c r="H8576" i="14" s="1"/>
  <c r="G7732" i="14"/>
  <c r="H7732" i="14" s="1"/>
  <c r="G7740" i="14"/>
  <c r="H7740" i="14" s="1"/>
  <c r="G7744" i="14"/>
  <c r="H7744" i="14" s="1"/>
  <c r="G7752" i="14"/>
  <c r="H7752" i="14" s="1"/>
  <c r="G7756" i="14"/>
  <c r="H7756" i="14" s="1"/>
  <c r="G7764" i="14"/>
  <c r="H7764" i="14" s="1"/>
  <c r="G7772" i="14"/>
  <c r="H7772" i="14" s="1"/>
  <c r="G7780" i="14"/>
  <c r="H7780" i="14" s="1"/>
  <c r="G7784" i="14"/>
  <c r="H7784" i="14" s="1"/>
  <c r="G7792" i="14"/>
  <c r="H7792" i="14" s="1"/>
  <c r="G7800" i="14"/>
  <c r="H7800" i="14" s="1"/>
  <c r="G7808" i="14"/>
  <c r="H7808" i="14" s="1"/>
  <c r="G7816" i="14"/>
  <c r="H7816" i="14" s="1"/>
  <c r="G7820" i="14"/>
  <c r="H7820" i="14" s="1"/>
  <c r="G7828" i="14"/>
  <c r="H7828" i="14" s="1"/>
  <c r="G7836" i="14"/>
  <c r="H7836" i="14" s="1"/>
  <c r="G7844" i="14"/>
  <c r="H7844" i="14" s="1"/>
  <c r="G7848" i="14"/>
  <c r="H7848" i="14" s="1"/>
  <c r="G7856" i="14"/>
  <c r="H7856" i="14" s="1"/>
  <c r="G7864" i="14"/>
  <c r="H7864" i="14" s="1"/>
  <c r="G7868" i="14"/>
  <c r="H7868" i="14" s="1"/>
  <c r="G7876" i="14"/>
  <c r="H7876" i="14" s="1"/>
  <c r="G7884" i="14"/>
  <c r="H7884" i="14" s="1"/>
  <c r="G7892" i="14"/>
  <c r="H7892" i="14" s="1"/>
  <c r="G7896" i="14"/>
  <c r="H7896" i="14" s="1"/>
  <c r="G7904" i="14"/>
  <c r="H7904" i="14" s="1"/>
  <c r="G7908" i="14"/>
  <c r="H7908" i="14" s="1"/>
  <c r="G7916" i="14"/>
  <c r="H7916" i="14" s="1"/>
  <c r="G7920" i="14"/>
  <c r="H7920" i="14" s="1"/>
  <c r="G7924" i="14"/>
  <c r="H7924" i="14" s="1"/>
  <c r="G7928" i="14"/>
  <c r="H7928" i="14" s="1"/>
  <c r="G7932" i="14"/>
  <c r="H7932" i="14" s="1"/>
  <c r="G7936" i="14"/>
  <c r="H7936" i="14" s="1"/>
  <c r="G7944" i="14"/>
  <c r="H7944" i="14" s="1"/>
  <c r="G7952" i="14"/>
  <c r="H7952" i="14" s="1"/>
  <c r="G7956" i="14"/>
  <c r="H7956" i="14" s="1"/>
  <c r="G7964" i="14"/>
  <c r="H7964" i="14" s="1"/>
  <c r="G7972" i="14"/>
  <c r="H7972" i="14" s="1"/>
  <c r="G7976" i="14"/>
  <c r="H7976" i="14" s="1"/>
  <c r="G7984" i="14"/>
  <c r="H7984" i="14" s="1"/>
  <c r="G7992" i="14"/>
  <c r="H7992" i="14" s="1"/>
  <c r="G7996" i="14"/>
  <c r="H7996" i="14" s="1"/>
  <c r="G8004" i="14"/>
  <c r="H8004" i="14" s="1"/>
  <c r="G8012" i="14"/>
  <c r="H8012" i="14" s="1"/>
  <c r="G8016" i="14"/>
  <c r="H8016" i="14" s="1"/>
  <c r="G8024" i="14"/>
  <c r="H8024" i="14" s="1"/>
  <c r="G8032" i="14"/>
  <c r="H8032" i="14" s="1"/>
  <c r="G8036" i="14"/>
  <c r="H8036" i="14" s="1"/>
  <c r="G8044" i="14"/>
  <c r="H8044" i="14" s="1"/>
  <c r="G8052" i="14"/>
  <c r="H8052" i="14" s="1"/>
  <c r="G8060" i="14"/>
  <c r="H8060" i="14" s="1"/>
  <c r="G8068" i="14"/>
  <c r="H8068" i="14" s="1"/>
  <c r="G8072" i="14"/>
  <c r="H8072" i="14" s="1"/>
  <c r="G8080" i="14"/>
  <c r="H8080" i="14" s="1"/>
  <c r="G8088" i="14"/>
  <c r="H8088" i="14" s="1"/>
  <c r="G8096" i="14"/>
  <c r="H8096" i="14" s="1"/>
  <c r="G8100" i="14"/>
  <c r="H8100" i="14" s="1"/>
  <c r="G8108" i="14"/>
  <c r="H8108" i="14" s="1"/>
  <c r="G8112" i="14"/>
  <c r="H8112" i="14" s="1"/>
  <c r="G8120" i="14"/>
  <c r="H8120" i="14" s="1"/>
  <c r="G8128" i="14"/>
  <c r="H8128" i="14" s="1"/>
  <c r="G8136" i="14"/>
  <c r="H8136" i="14" s="1"/>
  <c r="G8140" i="14"/>
  <c r="H8140" i="14" s="1"/>
  <c r="G8148" i="14"/>
  <c r="H8148" i="14" s="1"/>
  <c r="G8152" i="14"/>
  <c r="H8152" i="14" s="1"/>
  <c r="G8160" i="14"/>
  <c r="H8160" i="14" s="1"/>
  <c r="G8168" i="14"/>
  <c r="H8168" i="14" s="1"/>
  <c r="G8176" i="14"/>
  <c r="H8176" i="14" s="1"/>
  <c r="G8180" i="14"/>
  <c r="H8180" i="14" s="1"/>
  <c r="G8188" i="14"/>
  <c r="H8188" i="14" s="1"/>
  <c r="G8196" i="14"/>
  <c r="H8196" i="14" s="1"/>
  <c r="G8204" i="14"/>
  <c r="H8204" i="14" s="1"/>
  <c r="G8208" i="14"/>
  <c r="H8208" i="14" s="1"/>
  <c r="G8216" i="14"/>
  <c r="H8216" i="14" s="1"/>
  <c r="G8224" i="14"/>
  <c r="H8224" i="14" s="1"/>
  <c r="G8228" i="14"/>
  <c r="H8228" i="14" s="1"/>
  <c r="G8236" i="14"/>
  <c r="H8236" i="14" s="1"/>
  <c r="G8244" i="14"/>
  <c r="H8244" i="14" s="1"/>
  <c r="G8248" i="14"/>
  <c r="H8248" i="14" s="1"/>
  <c r="G8256" i="14"/>
  <c r="H8256" i="14" s="1"/>
  <c r="G8264" i="14"/>
  <c r="H8264" i="14" s="1"/>
  <c r="G8268" i="14"/>
  <c r="H8268" i="14" s="1"/>
  <c r="G8276" i="14"/>
  <c r="H8276" i="14" s="1"/>
  <c r="G8284" i="14"/>
  <c r="H8284" i="14" s="1"/>
  <c r="G8292" i="14"/>
  <c r="H8292" i="14" s="1"/>
  <c r="G8296" i="14"/>
  <c r="H8296" i="14" s="1"/>
  <c r="G8304" i="14"/>
  <c r="H8304" i="14" s="1"/>
  <c r="G8312" i="14"/>
  <c r="H8312" i="14" s="1"/>
  <c r="G8320" i="14"/>
  <c r="H8320" i="14" s="1"/>
  <c r="G8324" i="14"/>
  <c r="H8324" i="14" s="1"/>
  <c r="G8332" i="14"/>
  <c r="H8332" i="14" s="1"/>
  <c r="G8340" i="14"/>
  <c r="H8340" i="14" s="1"/>
  <c r="G8344" i="14"/>
  <c r="H8344" i="14" s="1"/>
  <c r="G8352" i="14"/>
  <c r="H8352" i="14" s="1"/>
  <c r="G8360" i="14"/>
  <c r="H8360" i="14" s="1"/>
  <c r="G8364" i="14"/>
  <c r="H8364" i="14" s="1"/>
  <c r="G8372" i="14"/>
  <c r="H8372" i="14" s="1"/>
  <c r="G8380" i="14"/>
  <c r="H8380" i="14" s="1"/>
  <c r="G8388" i="14"/>
  <c r="H8388" i="14" s="1"/>
  <c r="G8392" i="14"/>
  <c r="H8392" i="14" s="1"/>
  <c r="G8400" i="14"/>
  <c r="H8400" i="14" s="1"/>
  <c r="G8408" i="14"/>
  <c r="H8408" i="14" s="1"/>
  <c r="G8412" i="14"/>
  <c r="H8412" i="14" s="1"/>
  <c r="G8420" i="14"/>
  <c r="H8420" i="14" s="1"/>
  <c r="G8428" i="14"/>
  <c r="H8428" i="14" s="1"/>
  <c r="G8432" i="14"/>
  <c r="H8432" i="14" s="1"/>
  <c r="G8440" i="14"/>
  <c r="H8440" i="14" s="1"/>
  <c r="G8448" i="14"/>
  <c r="H8448" i="14" s="1"/>
  <c r="G8452" i="14"/>
  <c r="H8452" i="14" s="1"/>
  <c r="G8460" i="14"/>
  <c r="H8460" i="14" s="1"/>
  <c r="G8468" i="14"/>
  <c r="H8468" i="14" s="1"/>
  <c r="G8476" i="14"/>
  <c r="H8476" i="14" s="1"/>
  <c r="G8480" i="14"/>
  <c r="H8480" i="14" s="1"/>
  <c r="G8488" i="14"/>
  <c r="H8488" i="14" s="1"/>
  <c r="G8496" i="14"/>
  <c r="H8496" i="14" s="1"/>
  <c r="G8500" i="14"/>
  <c r="H8500" i="14" s="1"/>
  <c r="G8508" i="14"/>
  <c r="H8508" i="14" s="1"/>
  <c r="G8516" i="14"/>
  <c r="H8516" i="14" s="1"/>
  <c r="G8520" i="14"/>
  <c r="H8520" i="14" s="1"/>
  <c r="G8528" i="14"/>
  <c r="H8528" i="14" s="1"/>
  <c r="G8536" i="14"/>
  <c r="H8536" i="14" s="1"/>
  <c r="G8540" i="14"/>
  <c r="H8540" i="14" s="1"/>
  <c r="G8548" i="14"/>
  <c r="H8548" i="14" s="1"/>
  <c r="G8556" i="14"/>
  <c r="H8556" i="14" s="1"/>
  <c r="G8560" i="14"/>
  <c r="H8560" i="14" s="1"/>
  <c r="G8564" i="14"/>
  <c r="H8564" i="14" s="1"/>
  <c r="G8572" i="14"/>
  <c r="H8572" i="14" s="1"/>
  <c r="G8588" i="14"/>
  <c r="H8588" i="14" s="1"/>
  <c r="G8596" i="14"/>
  <c r="H8596" i="14" s="1"/>
  <c r="G8608" i="14"/>
  <c r="H8608" i="14" s="1"/>
  <c r="G8620" i="14"/>
  <c r="H8620" i="14" s="1"/>
  <c r="G8628" i="14"/>
  <c r="H8628" i="14" s="1"/>
  <c r="G8640" i="14"/>
  <c r="H8640" i="14" s="1"/>
  <c r="G8648" i="14"/>
  <c r="H8648" i="14" s="1"/>
  <c r="G8660" i="14"/>
  <c r="H8660" i="14" s="1"/>
  <c r="G8672" i="14"/>
  <c r="H8672" i="14" s="1"/>
  <c r="G8680" i="14"/>
  <c r="H8680" i="14" s="1"/>
  <c r="G8692" i="14"/>
  <c r="H8692" i="14" s="1"/>
  <c r="G8700" i="14"/>
  <c r="H8700" i="14" s="1"/>
  <c r="G8708" i="14"/>
  <c r="H8708" i="14" s="1"/>
  <c r="G8720" i="14"/>
  <c r="H8720" i="14" s="1"/>
  <c r="G8728" i="14"/>
  <c r="H8728" i="14" s="1"/>
  <c r="G8736" i="14"/>
  <c r="H8736" i="14" s="1"/>
  <c r="G8744" i="14"/>
  <c r="H8744" i="14" s="1"/>
  <c r="G8756" i="14"/>
  <c r="H8756" i="14" s="1"/>
  <c r="G8764" i="14"/>
  <c r="H8764" i="14" s="1"/>
  <c r="G8776" i="14"/>
  <c r="H8776" i="14" s="1"/>
  <c r="G8784" i="14"/>
  <c r="H8784" i="14" s="1"/>
  <c r="G8792" i="14"/>
  <c r="H8792" i="14" s="1"/>
  <c r="G8804" i="14"/>
  <c r="H8804" i="14" s="1"/>
  <c r="G8812" i="14"/>
  <c r="H8812" i="14" s="1"/>
  <c r="G8820" i="14"/>
  <c r="H8820" i="14" s="1"/>
  <c r="G8832" i="14"/>
  <c r="H8832" i="14" s="1"/>
  <c r="G8840" i="14"/>
  <c r="H8840" i="14" s="1"/>
  <c r="G8852" i="14"/>
  <c r="H8852" i="14" s="1"/>
  <c r="G8860" i="14"/>
  <c r="H8860" i="14" s="1"/>
  <c r="G8868" i="14"/>
  <c r="H8868" i="14" s="1"/>
  <c r="G8880" i="14"/>
  <c r="H8880" i="14" s="1"/>
  <c r="G8888" i="14"/>
  <c r="H8888" i="14" s="1"/>
  <c r="G8896" i="14"/>
  <c r="H8896" i="14" s="1"/>
  <c r="G8908" i="14"/>
  <c r="H8908" i="14" s="1"/>
  <c r="G8920" i="14"/>
  <c r="H8920" i="14" s="1"/>
  <c r="G8928" i="14"/>
  <c r="H8928" i="14" s="1"/>
  <c r="G8940" i="14"/>
  <c r="H8940" i="14" s="1"/>
  <c r="G8948" i="14"/>
  <c r="H8948" i="14" s="1"/>
  <c r="G8956" i="14"/>
  <c r="H8956" i="14" s="1"/>
  <c r="G8968" i="14"/>
  <c r="H8968" i="14" s="1"/>
  <c r="G8976" i="14"/>
  <c r="H8976" i="14" s="1"/>
  <c r="G8984" i="14"/>
  <c r="H8984" i="14" s="1"/>
  <c r="G8996" i="14"/>
  <c r="H8996" i="14" s="1"/>
  <c r="G9004" i="14"/>
  <c r="H9004" i="14" s="1"/>
  <c r="G9012" i="14"/>
  <c r="H9012" i="14" s="1"/>
  <c r="G9024" i="14"/>
  <c r="H9024" i="14" s="1"/>
  <c r="G9036" i="14"/>
  <c r="H9036" i="14" s="1"/>
  <c r="G9044" i="14"/>
  <c r="H9044" i="14" s="1"/>
  <c r="G9052" i="14"/>
  <c r="H9052" i="14" s="1"/>
  <c r="G9064" i="14"/>
  <c r="H9064" i="14" s="1"/>
  <c r="G9072" i="14"/>
  <c r="H9072" i="14" s="1"/>
  <c r="G9084" i="14"/>
  <c r="H9084" i="14" s="1"/>
  <c r="G9092" i="14"/>
  <c r="H9092" i="14" s="1"/>
  <c r="G9104" i="14"/>
  <c r="H9104" i="14" s="1"/>
  <c r="G9112" i="14"/>
  <c r="H9112" i="14" s="1"/>
  <c r="G9120" i="14"/>
  <c r="H9120" i="14" s="1"/>
  <c r="G9132" i="14"/>
  <c r="H9132" i="14" s="1"/>
  <c r="G9140" i="14"/>
  <c r="H9140" i="14" s="1"/>
  <c r="G9148" i="14"/>
  <c r="H9148" i="14" s="1"/>
  <c r="G9152" i="14"/>
  <c r="H9152" i="14" s="1"/>
  <c r="G9164" i="14"/>
  <c r="H9164" i="14" s="1"/>
  <c r="G8580" i="14"/>
  <c r="H8580" i="14" s="1"/>
  <c r="G8584" i="14"/>
  <c r="H8584" i="14" s="1"/>
  <c r="G8592" i="14"/>
  <c r="H8592" i="14" s="1"/>
  <c r="G8600" i="14"/>
  <c r="H8600" i="14" s="1"/>
  <c r="G8604" i="14"/>
  <c r="H8604" i="14" s="1"/>
  <c r="G8612" i="14"/>
  <c r="H8612" i="14" s="1"/>
  <c r="G8616" i="14"/>
  <c r="H8616" i="14" s="1"/>
  <c r="G8624" i="14"/>
  <c r="H8624" i="14" s="1"/>
  <c r="G8632" i="14"/>
  <c r="H8632" i="14" s="1"/>
  <c r="G8636" i="14"/>
  <c r="H8636" i="14" s="1"/>
  <c r="G8644" i="14"/>
  <c r="H8644" i="14" s="1"/>
  <c r="G8652" i="14"/>
  <c r="H8652" i="14" s="1"/>
  <c r="G8656" i="14"/>
  <c r="H8656" i="14" s="1"/>
  <c r="G8664" i="14"/>
  <c r="H8664" i="14" s="1"/>
  <c r="G8668" i="14"/>
  <c r="H8668" i="14" s="1"/>
  <c r="G8676" i="14"/>
  <c r="H8676" i="14" s="1"/>
  <c r="G8684" i="14"/>
  <c r="H8684" i="14" s="1"/>
  <c r="G8688" i="14"/>
  <c r="H8688" i="14" s="1"/>
  <c r="G8696" i="14"/>
  <c r="H8696" i="14" s="1"/>
  <c r="G8704" i="14"/>
  <c r="H8704" i="14" s="1"/>
  <c r="G8712" i="14"/>
  <c r="H8712" i="14" s="1"/>
  <c r="G8716" i="14"/>
  <c r="H8716" i="14" s="1"/>
  <c r="G8724" i="14"/>
  <c r="H8724" i="14" s="1"/>
  <c r="G8732" i="14"/>
  <c r="H8732" i="14" s="1"/>
  <c r="G8740" i="14"/>
  <c r="H8740" i="14" s="1"/>
  <c r="G8748" i="14"/>
  <c r="H8748" i="14" s="1"/>
  <c r="G8752" i="14"/>
  <c r="H8752" i="14" s="1"/>
  <c r="G8760" i="14"/>
  <c r="H8760" i="14" s="1"/>
  <c r="G8768" i="14"/>
  <c r="H8768" i="14" s="1"/>
  <c r="G8772" i="14"/>
  <c r="H8772" i="14" s="1"/>
  <c r="G8780" i="14"/>
  <c r="H8780" i="14" s="1"/>
  <c r="G8788" i="14"/>
  <c r="H8788" i="14" s="1"/>
  <c r="G8796" i="14"/>
  <c r="H8796" i="14" s="1"/>
  <c r="G8800" i="14"/>
  <c r="H8800" i="14" s="1"/>
  <c r="G8808" i="14"/>
  <c r="H8808" i="14" s="1"/>
  <c r="G8816" i="14"/>
  <c r="H8816" i="14" s="1"/>
  <c r="G8824" i="14"/>
  <c r="H8824" i="14" s="1"/>
  <c r="G8828" i="14"/>
  <c r="H8828" i="14" s="1"/>
  <c r="G8836" i="14"/>
  <c r="H8836" i="14" s="1"/>
  <c r="G8844" i="14"/>
  <c r="H8844" i="14" s="1"/>
  <c r="G8848" i="14"/>
  <c r="H8848" i="14" s="1"/>
  <c r="G8856" i="14"/>
  <c r="H8856" i="14" s="1"/>
  <c r="G8864" i="14"/>
  <c r="H8864" i="14" s="1"/>
  <c r="G8872" i="14"/>
  <c r="H8872" i="14" s="1"/>
  <c r="G8876" i="14"/>
  <c r="H8876" i="14" s="1"/>
  <c r="G8884" i="14"/>
  <c r="H8884" i="14" s="1"/>
  <c r="G8892" i="14"/>
  <c r="H8892" i="14" s="1"/>
  <c r="G8900" i="14"/>
  <c r="H8900" i="14" s="1"/>
  <c r="G8904" i="14"/>
  <c r="H8904" i="14" s="1"/>
  <c r="G8912" i="14"/>
  <c r="H8912" i="14" s="1"/>
  <c r="G8916" i="14"/>
  <c r="H8916" i="14" s="1"/>
  <c r="G8924" i="14"/>
  <c r="H8924" i="14" s="1"/>
  <c r="G8932" i="14"/>
  <c r="H8932" i="14" s="1"/>
  <c r="G8936" i="14"/>
  <c r="H8936" i="14" s="1"/>
  <c r="G8944" i="14"/>
  <c r="H8944" i="14" s="1"/>
  <c r="G8952" i="14"/>
  <c r="H8952" i="14" s="1"/>
  <c r="G8960" i="14"/>
  <c r="H8960" i="14" s="1"/>
  <c r="G8964" i="14"/>
  <c r="H8964" i="14" s="1"/>
  <c r="G8972" i="14"/>
  <c r="H8972" i="14" s="1"/>
  <c r="G8980" i="14"/>
  <c r="H8980" i="14" s="1"/>
  <c r="G8988" i="14"/>
  <c r="H8988" i="14" s="1"/>
  <c r="G8992" i="14"/>
  <c r="H8992" i="14" s="1"/>
  <c r="G9000" i="14"/>
  <c r="H9000" i="14" s="1"/>
  <c r="G9008" i="14"/>
  <c r="H9008" i="14" s="1"/>
  <c r="G9016" i="14"/>
  <c r="H9016" i="14" s="1"/>
  <c r="G9020" i="14"/>
  <c r="H9020" i="14" s="1"/>
  <c r="G9028" i="14"/>
  <c r="H9028" i="14" s="1"/>
  <c r="G9032" i="14"/>
  <c r="H9032" i="14" s="1"/>
  <c r="G9040" i="14"/>
  <c r="H9040" i="14" s="1"/>
  <c r="G9048" i="14"/>
  <c r="H9048" i="14" s="1"/>
  <c r="G9056" i="14"/>
  <c r="H9056" i="14" s="1"/>
  <c r="G9060" i="14"/>
  <c r="H9060" i="14" s="1"/>
  <c r="G9068" i="14"/>
  <c r="H9068" i="14" s="1"/>
  <c r="G9076" i="14"/>
  <c r="H9076" i="14" s="1"/>
  <c r="G9080" i="14"/>
  <c r="H9080" i="14" s="1"/>
  <c r="G9088" i="14"/>
  <c r="H9088" i="14" s="1"/>
  <c r="G9096" i="14"/>
  <c r="H9096" i="14" s="1"/>
  <c r="G9100" i="14"/>
  <c r="H9100" i="14" s="1"/>
  <c r="G9108" i="14"/>
  <c r="H9108" i="14" s="1"/>
  <c r="G9116" i="14"/>
  <c r="H9116" i="14" s="1"/>
  <c r="G9124" i="14"/>
  <c r="H9124" i="14" s="1"/>
  <c r="G9128" i="14"/>
  <c r="H9128" i="14" s="1"/>
  <c r="G9136" i="14"/>
  <c r="H9136" i="14" s="1"/>
  <c r="G9144" i="14"/>
  <c r="H9144" i="14" s="1"/>
  <c r="G9156" i="14"/>
  <c r="H9156" i="14" s="1"/>
  <c r="G9172" i="14"/>
  <c r="H9172" i="14" s="1"/>
  <c r="G9184" i="14"/>
  <c r="H9184" i="14" s="1"/>
  <c r="G9192" i="14"/>
  <c r="H9192" i="14" s="1"/>
  <c r="G9200" i="14"/>
  <c r="H9200" i="14" s="1"/>
  <c r="G9212" i="14"/>
  <c r="H9212" i="14" s="1"/>
  <c r="G9224" i="14"/>
  <c r="H9224" i="14" s="1"/>
  <c r="G9236" i="14"/>
  <c r="H9236" i="14" s="1"/>
  <c r="G9248" i="14"/>
  <c r="H9248" i="14" s="1"/>
  <c r="G9260" i="14"/>
  <c r="H9260" i="14" s="1"/>
  <c r="G9268" i="14"/>
  <c r="H9268" i="14" s="1"/>
  <c r="G9280" i="14"/>
  <c r="H9280" i="14" s="1"/>
  <c r="G9288" i="14"/>
  <c r="H9288" i="14" s="1"/>
  <c r="G9300" i="14"/>
  <c r="H9300" i="14" s="1"/>
  <c r="G9312" i="14"/>
  <c r="H9312" i="14" s="1"/>
  <c r="G9320" i="14"/>
  <c r="H9320" i="14" s="1"/>
  <c r="G9332" i="14"/>
  <c r="H9332" i="14" s="1"/>
  <c r="G9340" i="14"/>
  <c r="H9340" i="14" s="1"/>
  <c r="G9352" i="14"/>
  <c r="H9352" i="14" s="1"/>
  <c r="G9360" i="14"/>
  <c r="H9360" i="14" s="1"/>
  <c r="G9372" i="14"/>
  <c r="H9372" i="14" s="1"/>
  <c r="G9384" i="14"/>
  <c r="H9384" i="14" s="1"/>
  <c r="G9388" i="14"/>
  <c r="H9388" i="14" s="1"/>
  <c r="G9400" i="14"/>
  <c r="H9400" i="14" s="1"/>
  <c r="G9408" i="14"/>
  <c r="H9408" i="14" s="1"/>
  <c r="G9416" i="14"/>
  <c r="H9416" i="14" s="1"/>
  <c r="G9428" i="14"/>
  <c r="H9428" i="14" s="1"/>
  <c r="G9440" i="14"/>
  <c r="H9440" i="14" s="1"/>
  <c r="G9448" i="14"/>
  <c r="H9448" i="14" s="1"/>
  <c r="G9460" i="14"/>
  <c r="H9460" i="14" s="1"/>
  <c r="G9468" i="14"/>
  <c r="H9468" i="14" s="1"/>
  <c r="G9480" i="14"/>
  <c r="H9480" i="14" s="1"/>
  <c r="G9488" i="14"/>
  <c r="H9488" i="14" s="1"/>
  <c r="G9500" i="14"/>
  <c r="H9500" i="14" s="1"/>
  <c r="G9512" i="14"/>
  <c r="H9512" i="14" s="1"/>
  <c r="G9520" i="14"/>
  <c r="H9520" i="14" s="1"/>
  <c r="G9528" i="14"/>
  <c r="H9528" i="14" s="1"/>
  <c r="G9540" i="14"/>
  <c r="H9540" i="14" s="1"/>
  <c r="G9552" i="14"/>
  <c r="H9552" i="14" s="1"/>
  <c r="G9556" i="14"/>
  <c r="H9556" i="14" s="1"/>
  <c r="G9568" i="14"/>
  <c r="H9568" i="14" s="1"/>
  <c r="G9580" i="14"/>
  <c r="H9580" i="14" s="1"/>
  <c r="G9592" i="14"/>
  <c r="H9592" i="14" s="1"/>
  <c r="G9596" i="14"/>
  <c r="H9596" i="14" s="1"/>
  <c r="G9608" i="14"/>
  <c r="H9608" i="14" s="1"/>
  <c r="G9620" i="14"/>
  <c r="H9620" i="14" s="1"/>
  <c r="G9624" i="14"/>
  <c r="H9624" i="14" s="1"/>
  <c r="G9636" i="14"/>
  <c r="H9636" i="14" s="1"/>
  <c r="G9648" i="14"/>
  <c r="H9648" i="14" s="1"/>
  <c r="G9660" i="14"/>
  <c r="H9660" i="14" s="1"/>
  <c r="G9668" i="14"/>
  <c r="H9668" i="14" s="1"/>
  <c r="G9680" i="14"/>
  <c r="H9680" i="14" s="1"/>
  <c r="G9688" i="14"/>
  <c r="H9688" i="14" s="1"/>
  <c r="G9700" i="14"/>
  <c r="H9700" i="14" s="1"/>
  <c r="G9708" i="14"/>
  <c r="H9708" i="14" s="1"/>
  <c r="G9720" i="14"/>
  <c r="H9720" i="14" s="1"/>
  <c r="G9732" i="14"/>
  <c r="H9732" i="14" s="1"/>
  <c r="G9740" i="14"/>
  <c r="H9740" i="14" s="1"/>
  <c r="G9752" i="14"/>
  <c r="H9752" i="14" s="1"/>
  <c r="G9760" i="14"/>
  <c r="H9760" i="14" s="1"/>
  <c r="G9772" i="14"/>
  <c r="H9772" i="14" s="1"/>
  <c r="G9780" i="14"/>
  <c r="H9780" i="14" s="1"/>
  <c r="G9788" i="14"/>
  <c r="H9788" i="14" s="1"/>
  <c r="G9800" i="14"/>
  <c r="H9800" i="14" s="1"/>
  <c r="G9808" i="14"/>
  <c r="H9808" i="14" s="1"/>
  <c r="G9820" i="14"/>
  <c r="H9820" i="14" s="1"/>
  <c r="G9832" i="14"/>
  <c r="H9832" i="14" s="1"/>
  <c r="G9836" i="14"/>
  <c r="H9836" i="14" s="1"/>
  <c r="G9848" i="14"/>
  <c r="H9848" i="14" s="1"/>
  <c r="G9852" i="14"/>
  <c r="H9852" i="14" s="1"/>
  <c r="G9864" i="14"/>
  <c r="H9864" i="14" s="1"/>
  <c r="G9876" i="14"/>
  <c r="H9876" i="14" s="1"/>
  <c r="G9888" i="14"/>
  <c r="H9888" i="14" s="1"/>
  <c r="G9900" i="14"/>
  <c r="H9900" i="14" s="1"/>
  <c r="G9908" i="14"/>
  <c r="H9908" i="14" s="1"/>
  <c r="G9916" i="14"/>
  <c r="H9916" i="14" s="1"/>
  <c r="G9928" i="14"/>
  <c r="H9928" i="14" s="1"/>
  <c r="G9940" i="14"/>
  <c r="H9940" i="14" s="1"/>
  <c r="G9944" i="14"/>
  <c r="H9944" i="14" s="1"/>
  <c r="G9956" i="14"/>
  <c r="H9956" i="14" s="1"/>
  <c r="G9968" i="14"/>
  <c r="H9968" i="14" s="1"/>
  <c r="G9972" i="14"/>
  <c r="H9972" i="14" s="1"/>
  <c r="G9984" i="14"/>
  <c r="H9984" i="14" s="1"/>
  <c r="G9996" i="14"/>
  <c r="H9996" i="14" s="1"/>
  <c r="G10008" i="14"/>
  <c r="H10008" i="14" s="1"/>
  <c r="G10020" i="14"/>
  <c r="H10020" i="14" s="1"/>
  <c r="G9176" i="14"/>
  <c r="H9176" i="14" s="1"/>
  <c r="G9188" i="14"/>
  <c r="H9188" i="14" s="1"/>
  <c r="G9204" i="14"/>
  <c r="H9204" i="14" s="1"/>
  <c r="G9216" i="14"/>
  <c r="H9216" i="14" s="1"/>
  <c r="G9228" i="14"/>
  <c r="H9228" i="14" s="1"/>
  <c r="G9240" i="14"/>
  <c r="H9240" i="14" s="1"/>
  <c r="G9252" i="14"/>
  <c r="H9252" i="14" s="1"/>
  <c r="G9264" i="14"/>
  <c r="H9264" i="14" s="1"/>
  <c r="G9276" i="14"/>
  <c r="H9276" i="14" s="1"/>
  <c r="G9292" i="14"/>
  <c r="H9292" i="14" s="1"/>
  <c r="G9304" i="14"/>
  <c r="H9304" i="14" s="1"/>
  <c r="G9316" i="14"/>
  <c r="H9316" i="14" s="1"/>
  <c r="G9328" i="14"/>
  <c r="H9328" i="14" s="1"/>
  <c r="G9344" i="14"/>
  <c r="H9344" i="14" s="1"/>
  <c r="G9356" i="14"/>
  <c r="H9356" i="14" s="1"/>
  <c r="G9368" i="14"/>
  <c r="H9368" i="14" s="1"/>
  <c r="G9380" i="14"/>
  <c r="H9380" i="14" s="1"/>
  <c r="G9392" i="14"/>
  <c r="H9392" i="14" s="1"/>
  <c r="G9404" i="14"/>
  <c r="H9404" i="14" s="1"/>
  <c r="G9420" i="14"/>
  <c r="H9420" i="14" s="1"/>
  <c r="G9432" i="14"/>
  <c r="H9432" i="14" s="1"/>
  <c r="G9444" i="14"/>
  <c r="H9444" i="14" s="1"/>
  <c r="G9456" i="14"/>
  <c r="H9456" i="14" s="1"/>
  <c r="G9472" i="14"/>
  <c r="H9472" i="14" s="1"/>
  <c r="G9484" i="14"/>
  <c r="H9484" i="14" s="1"/>
  <c r="G9496" i="14"/>
  <c r="H9496" i="14" s="1"/>
  <c r="G9508" i="14"/>
  <c r="H9508" i="14" s="1"/>
  <c r="G9524" i="14"/>
  <c r="H9524" i="14" s="1"/>
  <c r="G9532" i="14"/>
  <c r="H9532" i="14" s="1"/>
  <c r="G9544" i="14"/>
  <c r="H9544" i="14" s="1"/>
  <c r="G9560" i="14"/>
  <c r="H9560" i="14" s="1"/>
  <c r="G9572" i="14"/>
  <c r="H9572" i="14" s="1"/>
  <c r="G9584" i="14"/>
  <c r="H9584" i="14" s="1"/>
  <c r="G9600" i="14"/>
  <c r="H9600" i="14" s="1"/>
  <c r="G9616" i="14"/>
  <c r="H9616" i="14" s="1"/>
  <c r="G9632" i="14"/>
  <c r="H9632" i="14" s="1"/>
  <c r="G9644" i="14"/>
  <c r="H9644" i="14" s="1"/>
  <c r="G9656" i="14"/>
  <c r="H9656" i="14" s="1"/>
  <c r="G9672" i="14"/>
  <c r="H9672" i="14" s="1"/>
  <c r="G9684" i="14"/>
  <c r="H9684" i="14" s="1"/>
  <c r="G9696" i="14"/>
  <c r="H9696" i="14" s="1"/>
  <c r="G9712" i="14"/>
  <c r="H9712" i="14" s="1"/>
  <c r="G9724" i="14"/>
  <c r="H9724" i="14" s="1"/>
  <c r="G9736" i="14"/>
  <c r="H9736" i="14" s="1"/>
  <c r="G9748" i="14"/>
  <c r="H9748" i="14" s="1"/>
  <c r="G9764" i="14"/>
  <c r="H9764" i="14" s="1"/>
  <c r="G9776" i="14"/>
  <c r="H9776" i="14" s="1"/>
  <c r="G9792" i="14"/>
  <c r="H9792" i="14" s="1"/>
  <c r="G9804" i="14"/>
  <c r="H9804" i="14" s="1"/>
  <c r="G9816" i="14"/>
  <c r="H9816" i="14" s="1"/>
  <c r="G9828" i="14"/>
  <c r="H9828" i="14" s="1"/>
  <c r="G9840" i="14"/>
  <c r="H9840" i="14" s="1"/>
  <c r="G9856" i="14"/>
  <c r="H9856" i="14" s="1"/>
  <c r="G9868" i="14"/>
  <c r="H9868" i="14" s="1"/>
  <c r="G9884" i="14"/>
  <c r="H9884" i="14" s="1"/>
  <c r="G9896" i="14"/>
  <c r="H9896" i="14" s="1"/>
  <c r="G9904" i="14"/>
  <c r="H9904" i="14" s="1"/>
  <c r="G9920" i="14"/>
  <c r="H9920" i="14" s="1"/>
  <c r="G9936" i="14"/>
  <c r="H9936" i="14" s="1"/>
  <c r="G9952" i="14"/>
  <c r="H9952" i="14" s="1"/>
  <c r="G9960" i="14"/>
  <c r="H9960" i="14" s="1"/>
  <c r="G9976" i="14"/>
  <c r="H9976" i="14" s="1"/>
  <c r="G9992" i="14"/>
  <c r="H9992" i="14" s="1"/>
  <c r="G10000" i="14"/>
  <c r="H10000" i="14" s="1"/>
  <c r="G10012" i="14"/>
  <c r="H10012" i="14" s="1"/>
  <c r="G9168" i="14"/>
  <c r="H9168" i="14" s="1"/>
  <c r="G9180" i="14"/>
  <c r="H9180" i="14" s="1"/>
  <c r="G9196" i="14"/>
  <c r="H9196" i="14" s="1"/>
  <c r="G9208" i="14"/>
  <c r="H9208" i="14" s="1"/>
  <c r="G9220" i="14"/>
  <c r="H9220" i="14" s="1"/>
  <c r="G9232" i="14"/>
  <c r="H9232" i="14" s="1"/>
  <c r="G9244" i="14"/>
  <c r="H9244" i="14" s="1"/>
  <c r="G9256" i="14"/>
  <c r="H9256" i="14" s="1"/>
  <c r="G9272" i="14"/>
  <c r="H9272" i="14" s="1"/>
  <c r="G9284" i="14"/>
  <c r="H9284" i="14" s="1"/>
  <c r="G9296" i="14"/>
  <c r="H9296" i="14" s="1"/>
  <c r="G9308" i="14"/>
  <c r="H9308" i="14" s="1"/>
  <c r="G9324" i="14"/>
  <c r="H9324" i="14" s="1"/>
  <c r="G9336" i="14"/>
  <c r="H9336" i="14" s="1"/>
  <c r="G9348" i="14"/>
  <c r="H9348" i="14" s="1"/>
  <c r="G9364" i="14"/>
  <c r="H9364" i="14" s="1"/>
  <c r="G9376" i="14"/>
  <c r="H9376" i="14" s="1"/>
  <c r="G9396" i="14"/>
  <c r="H9396" i="14" s="1"/>
  <c r="G9412" i="14"/>
  <c r="H9412" i="14" s="1"/>
  <c r="G9424" i="14"/>
  <c r="H9424" i="14" s="1"/>
  <c r="G9436" i="14"/>
  <c r="H9436" i="14" s="1"/>
  <c r="G9452" i="14"/>
  <c r="H9452" i="14" s="1"/>
  <c r="G9464" i="14"/>
  <c r="H9464" i="14" s="1"/>
  <c r="G9476" i="14"/>
  <c r="H9476" i="14" s="1"/>
  <c r="G9492" i="14"/>
  <c r="H9492" i="14" s="1"/>
  <c r="G9504" i="14"/>
  <c r="H9504" i="14" s="1"/>
  <c r="G9516" i="14"/>
  <c r="H9516" i="14" s="1"/>
  <c r="G9536" i="14"/>
  <c r="H9536" i="14" s="1"/>
  <c r="G9548" i="14"/>
  <c r="H9548" i="14" s="1"/>
  <c r="G9564" i="14"/>
  <c r="H9564" i="14" s="1"/>
  <c r="G9576" i="14"/>
  <c r="H9576" i="14" s="1"/>
  <c r="G9588" i="14"/>
  <c r="H9588" i="14" s="1"/>
  <c r="G9604" i="14"/>
  <c r="H9604" i="14" s="1"/>
  <c r="G9612" i="14"/>
  <c r="H9612" i="14" s="1"/>
  <c r="G9628" i="14"/>
  <c r="H9628" i="14" s="1"/>
  <c r="G9640" i="14"/>
  <c r="H9640" i="14" s="1"/>
  <c r="G9652" i="14"/>
  <c r="H9652" i="14" s="1"/>
  <c r="G9664" i="14"/>
  <c r="H9664" i="14" s="1"/>
  <c r="G9676" i="14"/>
  <c r="H9676" i="14" s="1"/>
  <c r="G9692" i="14"/>
  <c r="H9692" i="14" s="1"/>
  <c r="G9704" i="14"/>
  <c r="H9704" i="14" s="1"/>
  <c r="G9716" i="14"/>
  <c r="H9716" i="14" s="1"/>
  <c r="G9728" i="14"/>
  <c r="H9728" i="14" s="1"/>
  <c r="G9744" i="14"/>
  <c r="H9744" i="14" s="1"/>
  <c r="G9756" i="14"/>
  <c r="H9756" i="14" s="1"/>
  <c r="G9768" i="14"/>
  <c r="H9768" i="14" s="1"/>
  <c r="G9784" i="14"/>
  <c r="H9784" i="14" s="1"/>
  <c r="G9796" i="14"/>
  <c r="H9796" i="14" s="1"/>
  <c r="G9812" i="14"/>
  <c r="H9812" i="14" s="1"/>
  <c r="G9824" i="14"/>
  <c r="H9824" i="14" s="1"/>
  <c r="G9844" i="14"/>
  <c r="H9844" i="14" s="1"/>
  <c r="G9860" i="14"/>
  <c r="H9860" i="14" s="1"/>
  <c r="G9872" i="14"/>
  <c r="H9872" i="14" s="1"/>
  <c r="G9880" i="14"/>
  <c r="H9880" i="14" s="1"/>
  <c r="G9892" i="14"/>
  <c r="H9892" i="14" s="1"/>
  <c r="G9912" i="14"/>
  <c r="H9912" i="14" s="1"/>
  <c r="G9924" i="14"/>
  <c r="H9924" i="14" s="1"/>
  <c r="G9932" i="14"/>
  <c r="H9932" i="14" s="1"/>
  <c r="G9948" i="14"/>
  <c r="H9948" i="14" s="1"/>
  <c r="G9964" i="14"/>
  <c r="H9964" i="14" s="1"/>
  <c r="G9980" i="14"/>
  <c r="H9980" i="14" s="1"/>
  <c r="G9988" i="14"/>
  <c r="H9988" i="14" s="1"/>
  <c r="G10004" i="14"/>
  <c r="H10004" i="14" s="1"/>
  <c r="G10016" i="14"/>
  <c r="H10016" i="14" s="1"/>
  <c r="G4427" i="14"/>
  <c r="H4427" i="14" s="1"/>
  <c r="G10019" i="14"/>
  <c r="H10019" i="14" s="1"/>
  <c r="G10007" i="14"/>
  <c r="H10007" i="14" s="1"/>
  <c r="G9999" i="14"/>
  <c r="H9999" i="14" s="1"/>
  <c r="G9995" i="14"/>
  <c r="H9995" i="14" s="1"/>
  <c r="G9991" i="14"/>
  <c r="H9991" i="14" s="1"/>
  <c r="G9987" i="14"/>
  <c r="H9987" i="14" s="1"/>
  <c r="G9983" i="14"/>
  <c r="H9983" i="14" s="1"/>
  <c r="G9975" i="14"/>
  <c r="H9975" i="14" s="1"/>
  <c r="G9967" i="14"/>
  <c r="H9967" i="14" s="1"/>
  <c r="G9955" i="14"/>
  <c r="H9955" i="14" s="1"/>
  <c r="G9939" i="14"/>
  <c r="H9939" i="14" s="1"/>
  <c r="G9923" i="14"/>
  <c r="H9923" i="14" s="1"/>
  <c r="G9907" i="14"/>
  <c r="H9907" i="14" s="1"/>
  <c r="G9895" i="14"/>
  <c r="H9895" i="14" s="1"/>
  <c r="G9887" i="14"/>
  <c r="H9887" i="14" s="1"/>
  <c r="G9879" i="14"/>
  <c r="H9879" i="14" s="1"/>
  <c r="G9871" i="14"/>
  <c r="H9871" i="14" s="1"/>
  <c r="G9863" i="14"/>
  <c r="H9863" i="14" s="1"/>
  <c r="G9855" i="14"/>
  <c r="H9855" i="14" s="1"/>
  <c r="G9843" i="14"/>
  <c r="H9843" i="14" s="1"/>
  <c r="G9835" i="14"/>
  <c r="H9835" i="14" s="1"/>
  <c r="G9827" i="14"/>
  <c r="H9827" i="14" s="1"/>
  <c r="G9815" i="14"/>
  <c r="H9815" i="14" s="1"/>
  <c r="G9807" i="14"/>
  <c r="H9807" i="14" s="1"/>
  <c r="G9799" i="14"/>
  <c r="H9799" i="14" s="1"/>
  <c r="G9791" i="14"/>
  <c r="H9791" i="14" s="1"/>
  <c r="G9779" i="14"/>
  <c r="H9779" i="14" s="1"/>
  <c r="G9767" i="14"/>
  <c r="H9767" i="14" s="1"/>
  <c r="G9759" i="14"/>
  <c r="H9759" i="14" s="1"/>
  <c r="G9747" i="14"/>
  <c r="H9747" i="14" s="1"/>
  <c r="G9739" i="14"/>
  <c r="H9739" i="14" s="1"/>
  <c r="G9731" i="14"/>
  <c r="H9731" i="14" s="1"/>
  <c r="G9719" i="14"/>
  <c r="H9719" i="14" s="1"/>
  <c r="G9711" i="14"/>
  <c r="H9711" i="14" s="1"/>
  <c r="G9703" i="14"/>
  <c r="H9703" i="14" s="1"/>
  <c r="G9695" i="14"/>
  <c r="H9695" i="14" s="1"/>
  <c r="G9687" i="14"/>
  <c r="H9687" i="14" s="1"/>
  <c r="G9679" i="14"/>
  <c r="H9679" i="14" s="1"/>
  <c r="G9671" i="14"/>
  <c r="H9671" i="14" s="1"/>
  <c r="G9663" i="14"/>
  <c r="H9663" i="14" s="1"/>
  <c r="G9655" i="14"/>
  <c r="H9655" i="14" s="1"/>
  <c r="G9647" i="14"/>
  <c r="H9647" i="14" s="1"/>
  <c r="G9635" i="14"/>
  <c r="H9635" i="14" s="1"/>
  <c r="G9619" i="14"/>
  <c r="H9619" i="14" s="1"/>
  <c r="G9603" i="14"/>
  <c r="H9603" i="14" s="1"/>
  <c r="G9591" i="14"/>
  <c r="H9591" i="14" s="1"/>
  <c r="G9583" i="14"/>
  <c r="H9583" i="14" s="1"/>
  <c r="G9575" i="14"/>
  <c r="H9575" i="14" s="1"/>
  <c r="G9567" i="14"/>
  <c r="H9567" i="14" s="1"/>
  <c r="G9555" i="14"/>
  <c r="H9555" i="14" s="1"/>
  <c r="G9543" i="14"/>
  <c r="H9543" i="14" s="1"/>
  <c r="G9535" i="14"/>
  <c r="H9535" i="14" s="1"/>
  <c r="G9523" i="14"/>
  <c r="H9523" i="14" s="1"/>
  <c r="G9507" i="14"/>
  <c r="H9507" i="14" s="1"/>
  <c r="G9491" i="14"/>
  <c r="H9491" i="14" s="1"/>
  <c r="G9483" i="14"/>
  <c r="H9483" i="14" s="1"/>
  <c r="G9475" i="14"/>
  <c r="H9475" i="14" s="1"/>
  <c r="G9459" i="14"/>
  <c r="H9459" i="14" s="1"/>
  <c r="G9447" i="14"/>
  <c r="H9447" i="14" s="1"/>
  <c r="G9439" i="14"/>
  <c r="H9439" i="14" s="1"/>
  <c r="G9431" i="14"/>
  <c r="H9431" i="14" s="1"/>
  <c r="G9423" i="14"/>
  <c r="H9423" i="14" s="1"/>
  <c r="G9411" i="14"/>
  <c r="H9411" i="14" s="1"/>
  <c r="G9399" i="14"/>
  <c r="H9399" i="14" s="1"/>
  <c r="G9391" i="14"/>
  <c r="H9391" i="14" s="1"/>
  <c r="G9383" i="14"/>
  <c r="H9383" i="14" s="1"/>
  <c r="G9375" i="14"/>
  <c r="H9375" i="14" s="1"/>
  <c r="G9367" i="14"/>
  <c r="H9367" i="14" s="1"/>
  <c r="G9359" i="14"/>
  <c r="H9359" i="14" s="1"/>
  <c r="G9351" i="14"/>
  <c r="H9351" i="14" s="1"/>
  <c r="G9343" i="14"/>
  <c r="H9343" i="14" s="1"/>
  <c r="G9331" i="14"/>
  <c r="H9331" i="14" s="1"/>
  <c r="G9319" i="14"/>
  <c r="H9319" i="14" s="1"/>
  <c r="G9315" i="14"/>
  <c r="H9315" i="14" s="1"/>
  <c r="G9299" i="14"/>
  <c r="H9299" i="14" s="1"/>
  <c r="G9287" i="14"/>
  <c r="H9287" i="14" s="1"/>
  <c r="G9279" i="14"/>
  <c r="H9279" i="14" s="1"/>
  <c r="G9267" i="14"/>
  <c r="H9267" i="14" s="1"/>
  <c r="G9255" i="14"/>
  <c r="H9255" i="14" s="1"/>
  <c r="G9247" i="14"/>
  <c r="H9247" i="14" s="1"/>
  <c r="G9235" i="14"/>
  <c r="H9235" i="14" s="1"/>
  <c r="G9223" i="14"/>
  <c r="H9223" i="14" s="1"/>
  <c r="G9215" i="14"/>
  <c r="H9215" i="14" s="1"/>
  <c r="G9203" i="14"/>
  <c r="H9203" i="14" s="1"/>
  <c r="G9175" i="14"/>
  <c r="H9175" i="14" s="1"/>
  <c r="G9167" i="14"/>
  <c r="H9167" i="14" s="1"/>
  <c r="G9155" i="14"/>
  <c r="H9155" i="14" s="1"/>
  <c r="G9147" i="14"/>
  <c r="H9147" i="14" s="1"/>
  <c r="G9139" i="14"/>
  <c r="H9139" i="14" s="1"/>
  <c r="G9123" i="14"/>
  <c r="H9123" i="14" s="1"/>
  <c r="G9107" i="14"/>
  <c r="H9107" i="14" s="1"/>
  <c r="G9095" i="14"/>
  <c r="H9095" i="14" s="1"/>
  <c r="G9087" i="14"/>
  <c r="H9087" i="14" s="1"/>
  <c r="G9079" i="14"/>
  <c r="H9079" i="14" s="1"/>
  <c r="G9071" i="14"/>
  <c r="H9071" i="14" s="1"/>
  <c r="G9063" i="14"/>
  <c r="H9063" i="14" s="1"/>
  <c r="G9055" i="14"/>
  <c r="H9055" i="14" s="1"/>
  <c r="G9047" i="14"/>
  <c r="H9047" i="14" s="1"/>
  <c r="G9039" i="14"/>
  <c r="H9039" i="14" s="1"/>
  <c r="G9027" i="14"/>
  <c r="H9027" i="14" s="1"/>
  <c r="G9015" i="14"/>
  <c r="H9015" i="14" s="1"/>
  <c r="G9007" i="14"/>
  <c r="H9007" i="14" s="1"/>
  <c r="G8995" i="14"/>
  <c r="H8995" i="14" s="1"/>
  <c r="G8979" i="14"/>
  <c r="H8979" i="14" s="1"/>
  <c r="G8971" i="14"/>
  <c r="H8971" i="14" s="1"/>
  <c r="G8963" i="14"/>
  <c r="H8963" i="14" s="1"/>
  <c r="G8951" i="14"/>
  <c r="H8951" i="14" s="1"/>
  <c r="G8943" i="14"/>
  <c r="H8943" i="14" s="1"/>
  <c r="G8935" i="14"/>
  <c r="H8935" i="14" s="1"/>
  <c r="G8927" i="14"/>
  <c r="H8927" i="14" s="1"/>
  <c r="G8871" i="14"/>
  <c r="H8871" i="14" s="1"/>
  <c r="G8807" i="14"/>
  <c r="H8807" i="14" s="1"/>
  <c r="G8759" i="14"/>
  <c r="H8759" i="14" s="1"/>
  <c r="G8743" i="14"/>
  <c r="H8743" i="14" s="1"/>
  <c r="G8727" i="14"/>
  <c r="H8727" i="14" s="1"/>
  <c r="G8647" i="14"/>
  <c r="H8647" i="14" s="1"/>
  <c r="G8615" i="14"/>
  <c r="H8615" i="14" s="1"/>
  <c r="G8575" i="14"/>
  <c r="H8575" i="14" s="1"/>
  <c r="G8559" i="14"/>
  <c r="H8559" i="14" s="1"/>
  <c r="G8543" i="14"/>
  <c r="H8543" i="14" s="1"/>
  <c r="G8519" i="14"/>
  <c r="H8519" i="14" s="1"/>
  <c r="G8511" i="14"/>
  <c r="H8511" i="14" s="1"/>
  <c r="G8495" i="14"/>
  <c r="H8495" i="14" s="1"/>
  <c r="G8471" i="14"/>
  <c r="H8471" i="14" s="1"/>
  <c r="G8447" i="14"/>
  <c r="H8447" i="14" s="1"/>
  <c r="G8439" i="14"/>
  <c r="H8439" i="14" s="1"/>
  <c r="G8407" i="14"/>
  <c r="H8407" i="14" s="1"/>
  <c r="G8383" i="14"/>
  <c r="H8383" i="14" s="1"/>
  <c r="G8367" i="14"/>
  <c r="H8367" i="14" s="1"/>
  <c r="G8343" i="14"/>
  <c r="H8343" i="14" s="1"/>
  <c r="G8319" i="14"/>
  <c r="H8319" i="14" s="1"/>
  <c r="G8303" i="14"/>
  <c r="H8303" i="14" s="1"/>
  <c r="G8279" i="14"/>
  <c r="H8279" i="14" s="1"/>
  <c r="G8255" i="14"/>
  <c r="H8255" i="14" s="1"/>
  <c r="G8239" i="14"/>
  <c r="H8239" i="14" s="1"/>
  <c r="G8215" i="14"/>
  <c r="H8215" i="14" s="1"/>
  <c r="G8207" i="14"/>
  <c r="H8207" i="14" s="1"/>
  <c r="G8183" i="14"/>
  <c r="H8183" i="14" s="1"/>
  <c r="G8159" i="14"/>
  <c r="H8159" i="14" s="1"/>
  <c r="G8143" i="14"/>
  <c r="H8143" i="14" s="1"/>
  <c r="G8127" i="14"/>
  <c r="H8127" i="14" s="1"/>
  <c r="G8095" i="14"/>
  <c r="H8095" i="14" s="1"/>
  <c r="G8087" i="14"/>
  <c r="H8087" i="14" s="1"/>
  <c r="G8063" i="14"/>
  <c r="H8063" i="14" s="1"/>
  <c r="G8047" i="14"/>
  <c r="H8047" i="14" s="1"/>
  <c r="G8031" i="14"/>
  <c r="H8031" i="14" s="1"/>
  <c r="G8015" i="14"/>
  <c r="H8015" i="14" s="1"/>
  <c r="G7999" i="14"/>
  <c r="H7999" i="14" s="1"/>
  <c r="G7983" i="14"/>
  <c r="H7983" i="14" s="1"/>
  <c r="G7959" i="14"/>
  <c r="H7959" i="14" s="1"/>
  <c r="G7935" i="14"/>
  <c r="H7935" i="14" s="1"/>
  <c r="G7927" i="14"/>
  <c r="H7927" i="14" s="1"/>
  <c r="G7895" i="14"/>
  <c r="H7895" i="14" s="1"/>
  <c r="G7887" i="14"/>
  <c r="H7887" i="14" s="1"/>
  <c r="G7855" i="14"/>
  <c r="H7855" i="14" s="1"/>
  <c r="G7847" i="14"/>
  <c r="H7847" i="14" s="1"/>
  <c r="G7823" i="14"/>
  <c r="H7823" i="14" s="1"/>
  <c r="G7807" i="14"/>
  <c r="H7807" i="14" s="1"/>
  <c r="G7775" i="14"/>
  <c r="H7775" i="14" s="1"/>
  <c r="G7767" i="14"/>
  <c r="H7767" i="14" s="1"/>
  <c r="G7735" i="14"/>
  <c r="H7735" i="14" s="1"/>
  <c r="G7727" i="14"/>
  <c r="H7727" i="14" s="1"/>
  <c r="G7695" i="14"/>
  <c r="H7695" i="14" s="1"/>
  <c r="G7679" i="14"/>
  <c r="H7679" i="14" s="1"/>
  <c r="G7647" i="14"/>
  <c r="H7647" i="14" s="1"/>
  <c r="G7631" i="14"/>
  <c r="H7631" i="14" s="1"/>
  <c r="G7615" i="14"/>
  <c r="H7615" i="14" s="1"/>
  <c r="G7599" i="14"/>
  <c r="H7599" i="14" s="1"/>
  <c r="G7583" i="14"/>
  <c r="H7583" i="14" s="1"/>
  <c r="G7567" i="14"/>
  <c r="H7567" i="14" s="1"/>
  <c r="G10023" i="14"/>
  <c r="H10023" i="14" s="1"/>
  <c r="G10015" i="14"/>
  <c r="H10015" i="14" s="1"/>
  <c r="G10003" i="14"/>
  <c r="H10003" i="14" s="1"/>
  <c r="G9971" i="14"/>
  <c r="H9971" i="14" s="1"/>
  <c r="G9959" i="14"/>
  <c r="H9959" i="14" s="1"/>
  <c r="G9951" i="14"/>
  <c r="H9951" i="14" s="1"/>
  <c r="G9943" i="14"/>
  <c r="H9943" i="14" s="1"/>
  <c r="G9935" i="14"/>
  <c r="H9935" i="14" s="1"/>
  <c r="G9927" i="14"/>
  <c r="H9927" i="14" s="1"/>
  <c r="G9919" i="14"/>
  <c r="H9919" i="14" s="1"/>
  <c r="G9911" i="14"/>
  <c r="H9911" i="14" s="1"/>
  <c r="G9903" i="14"/>
  <c r="H9903" i="14" s="1"/>
  <c r="G9891" i="14"/>
  <c r="H9891" i="14" s="1"/>
  <c r="G9875" i="14"/>
  <c r="H9875" i="14" s="1"/>
  <c r="G9859" i="14"/>
  <c r="H9859" i="14" s="1"/>
  <c r="G9847" i="14"/>
  <c r="H9847" i="14" s="1"/>
  <c r="G9839" i="14"/>
  <c r="H9839" i="14" s="1"/>
  <c r="G9831" i="14"/>
  <c r="H9831" i="14" s="1"/>
  <c r="G9823" i="14"/>
  <c r="H9823" i="14" s="1"/>
  <c r="G9811" i="14"/>
  <c r="H9811" i="14" s="1"/>
  <c r="G9795" i="14"/>
  <c r="H9795" i="14" s="1"/>
  <c r="G9783" i="14"/>
  <c r="H9783" i="14" s="1"/>
  <c r="G9775" i="14"/>
  <c r="H9775" i="14" s="1"/>
  <c r="G9763" i="14"/>
  <c r="H9763" i="14" s="1"/>
  <c r="G9751" i="14"/>
  <c r="H9751" i="14" s="1"/>
  <c r="G9743" i="14"/>
  <c r="H9743" i="14" s="1"/>
  <c r="G9735" i="14"/>
  <c r="H9735" i="14" s="1"/>
  <c r="G9727" i="14"/>
  <c r="H9727" i="14" s="1"/>
  <c r="G9715" i="14"/>
  <c r="H9715" i="14" s="1"/>
  <c r="G9699" i="14"/>
  <c r="H9699" i="14" s="1"/>
  <c r="G9683" i="14"/>
  <c r="H9683" i="14" s="1"/>
  <c r="G9667" i="14"/>
  <c r="H9667" i="14" s="1"/>
  <c r="G9659" i="14"/>
  <c r="H9659" i="14" s="1"/>
  <c r="G9651" i="14"/>
  <c r="H9651" i="14" s="1"/>
  <c r="G9639" i="14"/>
  <c r="H9639" i="14" s="1"/>
  <c r="G9631" i="14"/>
  <c r="H9631" i="14" s="1"/>
  <c r="G9623" i="14"/>
  <c r="H9623" i="14" s="1"/>
  <c r="G9615" i="14"/>
  <c r="H9615" i="14" s="1"/>
  <c r="G9607" i="14"/>
  <c r="H9607" i="14" s="1"/>
  <c r="G9599" i="14"/>
  <c r="H9599" i="14" s="1"/>
  <c r="G9587" i="14"/>
  <c r="H9587" i="14" s="1"/>
  <c r="G9571" i="14"/>
  <c r="H9571" i="14" s="1"/>
  <c r="G9559" i="14"/>
  <c r="H9559" i="14" s="1"/>
  <c r="G9551" i="14"/>
  <c r="H9551" i="14" s="1"/>
  <c r="G9539" i="14"/>
  <c r="H9539" i="14" s="1"/>
  <c r="G9527" i="14"/>
  <c r="H9527" i="14" s="1"/>
  <c r="G9519" i="14"/>
  <c r="H9519" i="14" s="1"/>
  <c r="G9511" i="14"/>
  <c r="H9511" i="14" s="1"/>
  <c r="G9503" i="14"/>
  <c r="H9503" i="14" s="1"/>
  <c r="G9495" i="14"/>
  <c r="H9495" i="14" s="1"/>
  <c r="G9487" i="14"/>
  <c r="H9487" i="14" s="1"/>
  <c r="G9479" i="14"/>
  <c r="H9479" i="14" s="1"/>
  <c r="G9471" i="14"/>
  <c r="H9471" i="14" s="1"/>
  <c r="G9463" i="14"/>
  <c r="H9463" i="14" s="1"/>
  <c r="G9455" i="14"/>
  <c r="H9455" i="14" s="1"/>
  <c r="G9443" i="14"/>
  <c r="H9443" i="14" s="1"/>
  <c r="G9427" i="14"/>
  <c r="H9427" i="14" s="1"/>
  <c r="G9415" i="14"/>
  <c r="H9415" i="14" s="1"/>
  <c r="G9407" i="14"/>
  <c r="H9407" i="14" s="1"/>
  <c r="G9403" i="14"/>
  <c r="H9403" i="14" s="1"/>
  <c r="G9395" i="14"/>
  <c r="H9395" i="14" s="1"/>
  <c r="G9379" i="14"/>
  <c r="H9379" i="14" s="1"/>
  <c r="G9363" i="14"/>
  <c r="H9363" i="14" s="1"/>
  <c r="G9347" i="14"/>
  <c r="H9347" i="14" s="1"/>
  <c r="G9335" i="14"/>
  <c r="H9335" i="14" s="1"/>
  <c r="G9327" i="14"/>
  <c r="H9327" i="14" s="1"/>
  <c r="G9323" i="14"/>
  <c r="H9323" i="14" s="1"/>
  <c r="G9311" i="14"/>
  <c r="H9311" i="14" s="1"/>
  <c r="G9303" i="14"/>
  <c r="H9303" i="14" s="1"/>
  <c r="G9295" i="14"/>
  <c r="H9295" i="14" s="1"/>
  <c r="G9283" i="14"/>
  <c r="H9283" i="14" s="1"/>
  <c r="G9271" i="14"/>
  <c r="H9271" i="14" s="1"/>
  <c r="G9263" i="14"/>
  <c r="H9263" i="14" s="1"/>
  <c r="G9251" i="14"/>
  <c r="H9251" i="14" s="1"/>
  <c r="G9239" i="14"/>
  <c r="H9239" i="14" s="1"/>
  <c r="G9231" i="14"/>
  <c r="H9231" i="14" s="1"/>
  <c r="G9219" i="14"/>
  <c r="H9219" i="14" s="1"/>
  <c r="G9207" i="14"/>
  <c r="H9207" i="14" s="1"/>
  <c r="G9199" i="14"/>
  <c r="H9199" i="14" s="1"/>
  <c r="G9191" i="14"/>
  <c r="H9191" i="14" s="1"/>
  <c r="G9187" i="14"/>
  <c r="H9187" i="14" s="1"/>
  <c r="G9183" i="14"/>
  <c r="H9183" i="14" s="1"/>
  <c r="G9171" i="14"/>
  <c r="H9171" i="14" s="1"/>
  <c r="G9159" i="14"/>
  <c r="H9159" i="14" s="1"/>
  <c r="G9151" i="14"/>
  <c r="H9151" i="14" s="1"/>
  <c r="G9143" i="14"/>
  <c r="H9143" i="14" s="1"/>
  <c r="G9135" i="14"/>
  <c r="H9135" i="14" s="1"/>
  <c r="G9127" i="14"/>
  <c r="H9127" i="14" s="1"/>
  <c r="G9119" i="14"/>
  <c r="H9119" i="14" s="1"/>
  <c r="G9111" i="14"/>
  <c r="H9111" i="14" s="1"/>
  <c r="G9103" i="14"/>
  <c r="H9103" i="14" s="1"/>
  <c r="G9091" i="14"/>
  <c r="H9091" i="14" s="1"/>
  <c r="G9075" i="14"/>
  <c r="H9075" i="14" s="1"/>
  <c r="G9067" i="14"/>
  <c r="H9067" i="14" s="1"/>
  <c r="G9059" i="14"/>
  <c r="H9059" i="14" s="1"/>
  <c r="G9043" i="14"/>
  <c r="H9043" i="14" s="1"/>
  <c r="G9031" i="14"/>
  <c r="H9031" i="14" s="1"/>
  <c r="G9023" i="14"/>
  <c r="H9023" i="14" s="1"/>
  <c r="G9011" i="14"/>
  <c r="H9011" i="14" s="1"/>
  <c r="G8999" i="14"/>
  <c r="H8999" i="14" s="1"/>
  <c r="G8991" i="14"/>
  <c r="H8991" i="14" s="1"/>
  <c r="G8983" i="14"/>
  <c r="H8983" i="14" s="1"/>
  <c r="G8975" i="14"/>
  <c r="H8975" i="14" s="1"/>
  <c r="G8967" i="14"/>
  <c r="H8967" i="14" s="1"/>
  <c r="G8959" i="14"/>
  <c r="H8959" i="14" s="1"/>
  <c r="G8947" i="14"/>
  <c r="H8947" i="14" s="1"/>
  <c r="G8931" i="14"/>
  <c r="H8931" i="14" s="1"/>
  <c r="G8919" i="14"/>
  <c r="H8919" i="14" s="1"/>
  <c r="G8887" i="14"/>
  <c r="H8887" i="14" s="1"/>
  <c r="G8855" i="14"/>
  <c r="H8855" i="14" s="1"/>
  <c r="G8823" i="14"/>
  <c r="H8823" i="14" s="1"/>
  <c r="G8791" i="14"/>
  <c r="H8791" i="14" s="1"/>
  <c r="G8775" i="14"/>
  <c r="H8775" i="14" s="1"/>
  <c r="G8695" i="14"/>
  <c r="H8695" i="14" s="1"/>
  <c r="G8679" i="14"/>
  <c r="H8679" i="14" s="1"/>
  <c r="G8663" i="14"/>
  <c r="H8663" i="14" s="1"/>
  <c r="G8631" i="14"/>
  <c r="H8631" i="14" s="1"/>
  <c r="G8599" i="14"/>
  <c r="H8599" i="14" s="1"/>
  <c r="G8567" i="14"/>
  <c r="H8567" i="14" s="1"/>
  <c r="G8535" i="14"/>
  <c r="H8535" i="14" s="1"/>
  <c r="G8527" i="14"/>
  <c r="H8527" i="14" s="1"/>
  <c r="G8503" i="14"/>
  <c r="H8503" i="14" s="1"/>
  <c r="G8479" i="14"/>
  <c r="H8479" i="14" s="1"/>
  <c r="G8463" i="14"/>
  <c r="H8463" i="14" s="1"/>
  <c r="G8431" i="14"/>
  <c r="H8431" i="14" s="1"/>
  <c r="G8415" i="14"/>
  <c r="H8415" i="14" s="1"/>
  <c r="G8399" i="14"/>
  <c r="H8399" i="14" s="1"/>
  <c r="G8375" i="14"/>
  <c r="H8375" i="14" s="1"/>
  <c r="G8351" i="14"/>
  <c r="H8351" i="14" s="1"/>
  <c r="G8335" i="14"/>
  <c r="H8335" i="14" s="1"/>
  <c r="G8311" i="14"/>
  <c r="H8311" i="14" s="1"/>
  <c r="G8287" i="14"/>
  <c r="H8287" i="14" s="1"/>
  <c r="G8271" i="14"/>
  <c r="H8271" i="14" s="1"/>
  <c r="G8247" i="14"/>
  <c r="H8247" i="14" s="1"/>
  <c r="G8223" i="14"/>
  <c r="H8223" i="14" s="1"/>
  <c r="G8191" i="14"/>
  <c r="H8191" i="14" s="1"/>
  <c r="G8175" i="14"/>
  <c r="H8175" i="14" s="1"/>
  <c r="G8167" i="14"/>
  <c r="H8167" i="14" s="1"/>
  <c r="G8151" i="14"/>
  <c r="H8151" i="14" s="1"/>
  <c r="G8119" i="14"/>
  <c r="H8119" i="14" s="1"/>
  <c r="G8111" i="14"/>
  <c r="H8111" i="14" s="1"/>
  <c r="G8079" i="14"/>
  <c r="H8079" i="14" s="1"/>
  <c r="G8055" i="14"/>
  <c r="H8055" i="14" s="1"/>
  <c r="G8023" i="14"/>
  <c r="H8023" i="14" s="1"/>
  <c r="G8007" i="14"/>
  <c r="H8007" i="14" s="1"/>
  <c r="G7991" i="14"/>
  <c r="H7991" i="14" s="1"/>
  <c r="G7967" i="14"/>
  <c r="H7967" i="14" s="1"/>
  <c r="G7951" i="14"/>
  <c r="H7951" i="14" s="1"/>
  <c r="G7919" i="14"/>
  <c r="H7919" i="14" s="1"/>
  <c r="G7903" i="14"/>
  <c r="H7903" i="14" s="1"/>
  <c r="G7871" i="14"/>
  <c r="H7871" i="14" s="1"/>
  <c r="G7863" i="14"/>
  <c r="H7863" i="14" s="1"/>
  <c r="G7839" i="14"/>
  <c r="H7839" i="14" s="1"/>
  <c r="G7831" i="14"/>
  <c r="H7831" i="14" s="1"/>
  <c r="G7799" i="14"/>
  <c r="H7799" i="14" s="1"/>
  <c r="G7791" i="14"/>
  <c r="H7791" i="14" s="1"/>
  <c r="G7759" i="14"/>
  <c r="H7759" i="14" s="1"/>
  <c r="G7743" i="14"/>
  <c r="H7743" i="14" s="1"/>
  <c r="G7711" i="14"/>
  <c r="H7711" i="14" s="1"/>
  <c r="G7703" i="14"/>
  <c r="H7703" i="14" s="1"/>
  <c r="G7671" i="14"/>
  <c r="H7671" i="14" s="1"/>
  <c r="G7663" i="14"/>
  <c r="H7663" i="14" s="1"/>
  <c r="G7639" i="14"/>
  <c r="H7639" i="14" s="1"/>
  <c r="G7607" i="14"/>
  <c r="H7607" i="14" s="1"/>
  <c r="G7575" i="14"/>
  <c r="H7575" i="14" s="1"/>
  <c r="G6235" i="14"/>
  <c r="H6235" i="14" s="1"/>
  <c r="G26" i="14"/>
  <c r="H26" i="14" s="1"/>
  <c r="G30" i="14"/>
  <c r="H30" i="14" s="1"/>
  <c r="G34" i="14"/>
  <c r="H34" i="14" s="1"/>
  <c r="G38" i="14"/>
  <c r="H38" i="14" s="1"/>
  <c r="G42" i="14"/>
  <c r="H42" i="14" s="1"/>
  <c r="G46" i="14"/>
  <c r="H46" i="14" s="1"/>
  <c r="G50" i="14"/>
  <c r="H50" i="14" s="1"/>
  <c r="G54" i="14"/>
  <c r="H54" i="14" s="1"/>
  <c r="G58" i="14"/>
  <c r="H58" i="14" s="1"/>
  <c r="G62" i="14"/>
  <c r="H62" i="14" s="1"/>
  <c r="G66" i="14"/>
  <c r="H66" i="14" s="1"/>
  <c r="G70" i="14"/>
  <c r="H70" i="14" s="1"/>
  <c r="G74" i="14"/>
  <c r="H74" i="14" s="1"/>
  <c r="G78" i="14"/>
  <c r="H78" i="14" s="1"/>
  <c r="G82" i="14"/>
  <c r="H82" i="14" s="1"/>
  <c r="G86" i="14"/>
  <c r="H86" i="14" s="1"/>
  <c r="G90" i="14"/>
  <c r="H90" i="14" s="1"/>
  <c r="G94" i="14"/>
  <c r="H94" i="14" s="1"/>
  <c r="G98" i="14"/>
  <c r="H98" i="14" s="1"/>
  <c r="G102" i="14"/>
  <c r="H102" i="14" s="1"/>
  <c r="G106" i="14"/>
  <c r="H106" i="14" s="1"/>
  <c r="G110" i="14"/>
  <c r="H110" i="14" s="1"/>
  <c r="G114" i="14"/>
  <c r="H114" i="14" s="1"/>
  <c r="G118" i="14"/>
  <c r="H118" i="14" s="1"/>
  <c r="G122" i="14"/>
  <c r="H122" i="14" s="1"/>
  <c r="G126" i="14"/>
  <c r="H126" i="14" s="1"/>
  <c r="G130" i="14"/>
  <c r="H130" i="14" s="1"/>
  <c r="G134" i="14"/>
  <c r="H134" i="14" s="1"/>
  <c r="G138" i="14"/>
  <c r="H138" i="14" s="1"/>
  <c r="G142" i="14"/>
  <c r="H142" i="14" s="1"/>
  <c r="G146" i="14"/>
  <c r="H146" i="14" s="1"/>
  <c r="G150" i="14"/>
  <c r="H150" i="14" s="1"/>
  <c r="G154" i="14"/>
  <c r="H154" i="14" s="1"/>
  <c r="G158" i="14"/>
  <c r="H158" i="14" s="1"/>
  <c r="G162" i="14"/>
  <c r="H162" i="14" s="1"/>
  <c r="G166" i="14"/>
  <c r="H166" i="14" s="1"/>
  <c r="G170" i="14"/>
  <c r="H170" i="14" s="1"/>
  <c r="G174" i="14"/>
  <c r="H174" i="14" s="1"/>
  <c r="G178" i="14"/>
  <c r="H178" i="14" s="1"/>
  <c r="G182" i="14"/>
  <c r="H182" i="14" s="1"/>
  <c r="G186" i="14"/>
  <c r="H186" i="14" s="1"/>
  <c r="G190" i="14"/>
  <c r="H190" i="14" s="1"/>
  <c r="G194" i="14"/>
  <c r="H194" i="14" s="1"/>
  <c r="G198" i="14"/>
  <c r="H198" i="14" s="1"/>
  <c r="G202" i="14"/>
  <c r="H202" i="14" s="1"/>
  <c r="G206" i="14"/>
  <c r="H206" i="14" s="1"/>
  <c r="G210" i="14"/>
  <c r="H210" i="14" s="1"/>
  <c r="G214" i="14"/>
  <c r="H214" i="14" s="1"/>
  <c r="G218" i="14"/>
  <c r="H218" i="14" s="1"/>
  <c r="G222" i="14"/>
  <c r="H222" i="14" s="1"/>
  <c r="G226" i="14"/>
  <c r="H226" i="14" s="1"/>
  <c r="G230" i="14"/>
  <c r="H230" i="14" s="1"/>
  <c r="G234" i="14"/>
  <c r="H234" i="14" s="1"/>
  <c r="G238" i="14"/>
  <c r="H238" i="14" s="1"/>
  <c r="G242" i="14"/>
  <c r="H242" i="14" s="1"/>
  <c r="G246" i="14"/>
  <c r="H246" i="14" s="1"/>
  <c r="G250" i="14"/>
  <c r="H250" i="14" s="1"/>
  <c r="G254" i="14"/>
  <c r="H254" i="14" s="1"/>
  <c r="G258" i="14"/>
  <c r="H258" i="14" s="1"/>
  <c r="G262" i="14"/>
  <c r="H262" i="14" s="1"/>
  <c r="G266" i="14"/>
  <c r="H266" i="14" s="1"/>
  <c r="G270" i="14"/>
  <c r="H270" i="14" s="1"/>
  <c r="G274" i="14"/>
  <c r="H274" i="14" s="1"/>
  <c r="G278" i="14"/>
  <c r="H278" i="14" s="1"/>
  <c r="G282" i="14"/>
  <c r="H282" i="14" s="1"/>
  <c r="G286" i="14"/>
  <c r="H286" i="14" s="1"/>
  <c r="G290" i="14"/>
  <c r="H290" i="14" s="1"/>
  <c r="G294" i="14"/>
  <c r="H294" i="14" s="1"/>
  <c r="G298" i="14"/>
  <c r="H298" i="14" s="1"/>
  <c r="G302" i="14"/>
  <c r="H302" i="14" s="1"/>
  <c r="G306" i="14"/>
  <c r="H306" i="14" s="1"/>
  <c r="G310" i="14"/>
  <c r="H310" i="14" s="1"/>
  <c r="G314" i="14"/>
  <c r="H314" i="14" s="1"/>
  <c r="G318" i="14"/>
  <c r="H318" i="14" s="1"/>
  <c r="G322" i="14"/>
  <c r="H322" i="14" s="1"/>
  <c r="G326" i="14"/>
  <c r="H326" i="14" s="1"/>
  <c r="G330" i="14"/>
  <c r="H330" i="14" s="1"/>
  <c r="G334" i="14"/>
  <c r="H334" i="14" s="1"/>
  <c r="G338" i="14"/>
  <c r="H338" i="14" s="1"/>
  <c r="G342" i="14"/>
  <c r="H342" i="14" s="1"/>
  <c r="G346" i="14"/>
  <c r="H346" i="14" s="1"/>
  <c r="G350" i="14"/>
  <c r="H350" i="14" s="1"/>
  <c r="G354" i="14"/>
  <c r="H354" i="14" s="1"/>
  <c r="G358" i="14"/>
  <c r="H358" i="14" s="1"/>
  <c r="G362" i="14"/>
  <c r="H362" i="14" s="1"/>
  <c r="G366" i="14"/>
  <c r="H366" i="14" s="1"/>
  <c r="G370" i="14"/>
  <c r="H370" i="14" s="1"/>
  <c r="G374" i="14"/>
  <c r="H374" i="14" s="1"/>
  <c r="G378" i="14"/>
  <c r="H378" i="14" s="1"/>
  <c r="G382" i="14"/>
  <c r="H382" i="14" s="1"/>
  <c r="G386" i="14"/>
  <c r="H386" i="14" s="1"/>
  <c r="G390" i="14"/>
  <c r="H390" i="14" s="1"/>
  <c r="G394" i="14"/>
  <c r="H394" i="14" s="1"/>
  <c r="G398" i="14"/>
  <c r="H398" i="14" s="1"/>
  <c r="G402" i="14"/>
  <c r="H402" i="14" s="1"/>
  <c r="G406" i="14"/>
  <c r="H406" i="14" s="1"/>
  <c r="G410" i="14"/>
  <c r="H410" i="14" s="1"/>
  <c r="G414" i="14"/>
  <c r="H414" i="14" s="1"/>
  <c r="G418" i="14"/>
  <c r="H418" i="14" s="1"/>
  <c r="G422" i="14"/>
  <c r="H422" i="14" s="1"/>
  <c r="G426" i="14"/>
  <c r="H426" i="14" s="1"/>
  <c r="G430" i="14"/>
  <c r="H430" i="14" s="1"/>
  <c r="G434" i="14"/>
  <c r="H434" i="14" s="1"/>
  <c r="G438" i="14"/>
  <c r="H438" i="14" s="1"/>
  <c r="G442" i="14"/>
  <c r="H442" i="14" s="1"/>
  <c r="G446" i="14"/>
  <c r="H446" i="14" s="1"/>
  <c r="G450" i="14"/>
  <c r="H450" i="14" s="1"/>
  <c r="G454" i="14"/>
  <c r="H454" i="14" s="1"/>
  <c r="G458" i="14"/>
  <c r="H458" i="14" s="1"/>
  <c r="G462" i="14"/>
  <c r="H462" i="14" s="1"/>
  <c r="G466" i="14"/>
  <c r="H466" i="14" s="1"/>
  <c r="G470" i="14"/>
  <c r="H470" i="14" s="1"/>
  <c r="G474" i="14"/>
  <c r="H474" i="14" s="1"/>
  <c r="G478" i="14"/>
  <c r="H478" i="14" s="1"/>
  <c r="G482" i="14"/>
  <c r="H482" i="14" s="1"/>
  <c r="G486" i="14"/>
  <c r="H486" i="14" s="1"/>
  <c r="G490" i="14"/>
  <c r="H490" i="14" s="1"/>
  <c r="G494" i="14"/>
  <c r="H494" i="14" s="1"/>
  <c r="G498" i="14"/>
  <c r="H498" i="14" s="1"/>
  <c r="G502" i="14"/>
  <c r="H502" i="14" s="1"/>
  <c r="G506" i="14"/>
  <c r="H506" i="14" s="1"/>
  <c r="G510" i="14"/>
  <c r="H510" i="14" s="1"/>
  <c r="G514" i="14"/>
  <c r="H514" i="14" s="1"/>
  <c r="G518" i="14"/>
  <c r="H518" i="14" s="1"/>
  <c r="G522" i="14"/>
  <c r="H522" i="14" s="1"/>
  <c r="G526" i="14"/>
  <c r="H526" i="14" s="1"/>
  <c r="G530" i="14"/>
  <c r="H530" i="14" s="1"/>
  <c r="G534" i="14"/>
  <c r="H534" i="14" s="1"/>
  <c r="G538" i="14"/>
  <c r="H538" i="14" s="1"/>
  <c r="G542" i="14"/>
  <c r="H542" i="14" s="1"/>
  <c r="G546" i="14"/>
  <c r="H546" i="14" s="1"/>
  <c r="G550" i="14"/>
  <c r="H550" i="14" s="1"/>
  <c r="G554" i="14"/>
  <c r="H554" i="14" s="1"/>
  <c r="G558" i="14"/>
  <c r="H558" i="14" s="1"/>
  <c r="G562" i="14"/>
  <c r="H562" i="14" s="1"/>
  <c r="G566" i="14"/>
  <c r="H566" i="14" s="1"/>
  <c r="G570" i="14"/>
  <c r="H570" i="14" s="1"/>
  <c r="G574" i="14"/>
  <c r="H574" i="14" s="1"/>
  <c r="G578" i="14"/>
  <c r="H578" i="14" s="1"/>
  <c r="G582" i="14"/>
  <c r="H582" i="14" s="1"/>
  <c r="G586" i="14"/>
  <c r="H586" i="14" s="1"/>
  <c r="G590" i="14"/>
  <c r="H590" i="14" s="1"/>
  <c r="G594" i="14"/>
  <c r="H594" i="14" s="1"/>
  <c r="G598" i="14"/>
  <c r="H598" i="14" s="1"/>
  <c r="G602" i="14"/>
  <c r="H602" i="14" s="1"/>
  <c r="G606" i="14"/>
  <c r="H606" i="14" s="1"/>
  <c r="G610" i="14"/>
  <c r="H610" i="14" s="1"/>
  <c r="G614" i="14"/>
  <c r="H614" i="14" s="1"/>
  <c r="G618" i="14"/>
  <c r="H618" i="14" s="1"/>
  <c r="G622" i="14"/>
  <c r="H622" i="14" s="1"/>
  <c r="G626" i="14"/>
  <c r="H626" i="14" s="1"/>
  <c r="G630" i="14"/>
  <c r="H630" i="14" s="1"/>
  <c r="G634" i="14"/>
  <c r="H634" i="14" s="1"/>
  <c r="G638" i="14"/>
  <c r="H638" i="14" s="1"/>
  <c r="G642" i="14"/>
  <c r="H642" i="14" s="1"/>
  <c r="G646" i="14"/>
  <c r="H646" i="14" s="1"/>
  <c r="G650" i="14"/>
  <c r="H650" i="14" s="1"/>
  <c r="G654" i="14"/>
  <c r="H654" i="14" s="1"/>
  <c r="G658" i="14"/>
  <c r="H658" i="14" s="1"/>
  <c r="G662" i="14"/>
  <c r="H662" i="14" s="1"/>
  <c r="G666" i="14"/>
  <c r="H666" i="14" s="1"/>
  <c r="G670" i="14"/>
  <c r="H670" i="14" s="1"/>
  <c r="G674" i="14"/>
  <c r="H674" i="14" s="1"/>
  <c r="G678" i="14"/>
  <c r="H678" i="14" s="1"/>
  <c r="G682" i="14"/>
  <c r="H682" i="14" s="1"/>
  <c r="G686" i="14"/>
  <c r="H686" i="14" s="1"/>
  <c r="G690" i="14"/>
  <c r="H690" i="14" s="1"/>
  <c r="G694" i="14"/>
  <c r="H694" i="14" s="1"/>
  <c r="G698" i="14"/>
  <c r="H698" i="14" s="1"/>
  <c r="G702" i="14"/>
  <c r="H702" i="14" s="1"/>
  <c r="G706" i="14"/>
  <c r="H706" i="14" s="1"/>
  <c r="G710" i="14"/>
  <c r="H710" i="14" s="1"/>
  <c r="G714" i="14"/>
  <c r="H714" i="14" s="1"/>
  <c r="G718" i="14"/>
  <c r="H718" i="14" s="1"/>
  <c r="G722" i="14"/>
  <c r="H722" i="14" s="1"/>
  <c r="G726" i="14"/>
  <c r="H726" i="14" s="1"/>
  <c r="G730" i="14"/>
  <c r="H730" i="14" s="1"/>
  <c r="G734" i="14"/>
  <c r="H734" i="14" s="1"/>
  <c r="G738" i="14"/>
  <c r="H738" i="14" s="1"/>
  <c r="G742" i="14"/>
  <c r="H742" i="14" s="1"/>
  <c r="G746" i="14"/>
  <c r="H746" i="14" s="1"/>
  <c r="G750" i="14"/>
  <c r="H750" i="14" s="1"/>
  <c r="G754" i="14"/>
  <c r="H754" i="14" s="1"/>
  <c r="G758" i="14"/>
  <c r="H758" i="14" s="1"/>
  <c r="G762" i="14"/>
  <c r="H762" i="14" s="1"/>
  <c r="G766" i="14"/>
  <c r="H766" i="14" s="1"/>
  <c r="G770" i="14"/>
  <c r="H770" i="14" s="1"/>
  <c r="G774" i="14"/>
  <c r="H774" i="14" s="1"/>
  <c r="G778" i="14"/>
  <c r="H778" i="14" s="1"/>
  <c r="G782" i="14"/>
  <c r="H782" i="14" s="1"/>
  <c r="G786" i="14"/>
  <c r="H786" i="14" s="1"/>
  <c r="G790" i="14"/>
  <c r="H790" i="14" s="1"/>
  <c r="G794" i="14"/>
  <c r="H794" i="14" s="1"/>
  <c r="G798" i="14"/>
  <c r="H798" i="14" s="1"/>
  <c r="G802" i="14"/>
  <c r="H802" i="14" s="1"/>
  <c r="G806" i="14"/>
  <c r="H806" i="14" s="1"/>
  <c r="G810" i="14"/>
  <c r="H810" i="14" s="1"/>
  <c r="G814" i="14"/>
  <c r="H814" i="14" s="1"/>
  <c r="G818" i="14"/>
  <c r="H818" i="14" s="1"/>
  <c r="G822" i="14"/>
  <c r="H822" i="14" s="1"/>
  <c r="G826" i="14"/>
  <c r="H826" i="14" s="1"/>
  <c r="G830" i="14"/>
  <c r="H830" i="14" s="1"/>
  <c r="G834" i="14"/>
  <c r="H834" i="14" s="1"/>
  <c r="G838" i="14"/>
  <c r="H838" i="14" s="1"/>
  <c r="G842" i="14"/>
  <c r="H842" i="14" s="1"/>
  <c r="G846" i="14"/>
  <c r="H846" i="14" s="1"/>
  <c r="G850" i="14"/>
  <c r="H850" i="14" s="1"/>
  <c r="G854" i="14"/>
  <c r="H854" i="14" s="1"/>
  <c r="G858" i="14"/>
  <c r="H858" i="14" s="1"/>
  <c r="G862" i="14"/>
  <c r="H862" i="14" s="1"/>
  <c r="G866" i="14"/>
  <c r="H866" i="14" s="1"/>
  <c r="G870" i="14"/>
  <c r="H870" i="14" s="1"/>
  <c r="G874" i="14"/>
  <c r="H874" i="14" s="1"/>
  <c r="G878" i="14"/>
  <c r="H878" i="14" s="1"/>
  <c r="G882" i="14"/>
  <c r="H882" i="14" s="1"/>
  <c r="G886" i="14"/>
  <c r="H886" i="14" s="1"/>
  <c r="G890" i="14"/>
  <c r="H890" i="14" s="1"/>
  <c r="G894" i="14"/>
  <c r="H894" i="14" s="1"/>
  <c r="G898" i="14"/>
  <c r="H898" i="14" s="1"/>
  <c r="G902" i="14"/>
  <c r="H902" i="14" s="1"/>
  <c r="G906" i="14"/>
  <c r="H906" i="14" s="1"/>
  <c r="G910" i="14"/>
  <c r="H910" i="14" s="1"/>
  <c r="G914" i="14"/>
  <c r="H914" i="14" s="1"/>
  <c r="G918" i="14"/>
  <c r="H918" i="14" s="1"/>
  <c r="G922" i="14"/>
  <c r="H922" i="14" s="1"/>
  <c r="G926" i="14"/>
  <c r="H926" i="14" s="1"/>
  <c r="G930" i="14"/>
  <c r="H930" i="14" s="1"/>
  <c r="G934" i="14"/>
  <c r="H934" i="14" s="1"/>
  <c r="G938" i="14"/>
  <c r="H938" i="14" s="1"/>
  <c r="G942" i="14"/>
  <c r="H942" i="14" s="1"/>
  <c r="G946" i="14"/>
  <c r="H946" i="14" s="1"/>
  <c r="G950" i="14"/>
  <c r="H950" i="14" s="1"/>
  <c r="G954" i="14"/>
  <c r="H954" i="14" s="1"/>
  <c r="G958" i="14"/>
  <c r="H958" i="14" s="1"/>
  <c r="G962" i="14"/>
  <c r="H962" i="14" s="1"/>
  <c r="G966" i="14"/>
  <c r="H966" i="14" s="1"/>
  <c r="G970" i="14"/>
  <c r="H970" i="14" s="1"/>
  <c r="G974" i="14"/>
  <c r="H974" i="14" s="1"/>
  <c r="G978" i="14"/>
  <c r="H978" i="14" s="1"/>
  <c r="G982" i="14"/>
  <c r="H982" i="14" s="1"/>
  <c r="G986" i="14"/>
  <c r="H986" i="14" s="1"/>
  <c r="G990" i="14"/>
  <c r="H990" i="14" s="1"/>
  <c r="G994" i="14"/>
  <c r="H994" i="14" s="1"/>
  <c r="G998" i="14"/>
  <c r="H998" i="14" s="1"/>
  <c r="G1002" i="14"/>
  <c r="H1002" i="14" s="1"/>
  <c r="G1006" i="14"/>
  <c r="H1006" i="14" s="1"/>
  <c r="G1010" i="14"/>
  <c r="H1010" i="14" s="1"/>
  <c r="G1014" i="14"/>
  <c r="H1014" i="14" s="1"/>
  <c r="G1018" i="14"/>
  <c r="H1018" i="14" s="1"/>
  <c r="G1022" i="14"/>
  <c r="H1022" i="14" s="1"/>
  <c r="G1026" i="14"/>
  <c r="H1026" i="14" s="1"/>
  <c r="G1030" i="14"/>
  <c r="H1030" i="14" s="1"/>
  <c r="G1034" i="14"/>
  <c r="H1034" i="14" s="1"/>
  <c r="G1038" i="14"/>
  <c r="H1038" i="14" s="1"/>
  <c r="G1042" i="14"/>
  <c r="H1042" i="14" s="1"/>
  <c r="G1046" i="14"/>
  <c r="H1046" i="14" s="1"/>
  <c r="G1050" i="14"/>
  <c r="H1050" i="14" s="1"/>
  <c r="G1054" i="14"/>
  <c r="H1054" i="14" s="1"/>
  <c r="G1058" i="14"/>
  <c r="H1058" i="14" s="1"/>
  <c r="G1062" i="14"/>
  <c r="H1062" i="14" s="1"/>
  <c r="G1066" i="14"/>
  <c r="H1066" i="14" s="1"/>
  <c r="G1070" i="14"/>
  <c r="H1070" i="14" s="1"/>
  <c r="G1074" i="14"/>
  <c r="H1074" i="14" s="1"/>
  <c r="G1078" i="14"/>
  <c r="H1078" i="14" s="1"/>
  <c r="G1082" i="14"/>
  <c r="H1082" i="14" s="1"/>
  <c r="G1086" i="14"/>
  <c r="H1086" i="14" s="1"/>
  <c r="G1090" i="14"/>
  <c r="H1090" i="14" s="1"/>
  <c r="G1094" i="14"/>
  <c r="H1094" i="14" s="1"/>
  <c r="G1098" i="14"/>
  <c r="H1098" i="14" s="1"/>
  <c r="G1102" i="14"/>
  <c r="H1102" i="14" s="1"/>
  <c r="G1106" i="14"/>
  <c r="H1106" i="14" s="1"/>
  <c r="G1110" i="14"/>
  <c r="H1110" i="14" s="1"/>
  <c r="G1114" i="14"/>
  <c r="H1114" i="14" s="1"/>
  <c r="G1118" i="14"/>
  <c r="H1118" i="14" s="1"/>
  <c r="G1122" i="14"/>
  <c r="H1122" i="14" s="1"/>
  <c r="G1126" i="14"/>
  <c r="H1126" i="14" s="1"/>
  <c r="G1130" i="14"/>
  <c r="H1130" i="14" s="1"/>
  <c r="G1134" i="14"/>
  <c r="H1134" i="14" s="1"/>
  <c r="G1138" i="14"/>
  <c r="H1138" i="14" s="1"/>
  <c r="G1142" i="14"/>
  <c r="H1142" i="14" s="1"/>
  <c r="G1146" i="14"/>
  <c r="H1146" i="14" s="1"/>
  <c r="G1150" i="14"/>
  <c r="H1150" i="14" s="1"/>
  <c r="G1154" i="14"/>
  <c r="H1154" i="14" s="1"/>
  <c r="G1158" i="14"/>
  <c r="H1158" i="14" s="1"/>
  <c r="G1162" i="14"/>
  <c r="H1162" i="14" s="1"/>
  <c r="G1166" i="14"/>
  <c r="H1166" i="14" s="1"/>
  <c r="G1170" i="14"/>
  <c r="H1170" i="14" s="1"/>
  <c r="G1174" i="14"/>
  <c r="H1174" i="14" s="1"/>
  <c r="G1178" i="14"/>
  <c r="H1178" i="14" s="1"/>
  <c r="G1182" i="14"/>
  <c r="H1182" i="14" s="1"/>
  <c r="G1186" i="14"/>
  <c r="H1186" i="14" s="1"/>
  <c r="G1190" i="14"/>
  <c r="H1190" i="14" s="1"/>
  <c r="G1194" i="14"/>
  <c r="H1194" i="14" s="1"/>
  <c r="G1198" i="14"/>
  <c r="H1198" i="14" s="1"/>
  <c r="G1202" i="14"/>
  <c r="H1202" i="14" s="1"/>
  <c r="G1206" i="14"/>
  <c r="H1206" i="14" s="1"/>
  <c r="G1210" i="14"/>
  <c r="H1210" i="14" s="1"/>
  <c r="G1214" i="14"/>
  <c r="H1214" i="14" s="1"/>
  <c r="G1218" i="14"/>
  <c r="H1218" i="14" s="1"/>
  <c r="G1222" i="14"/>
  <c r="H1222" i="14" s="1"/>
  <c r="G1226" i="14"/>
  <c r="H1226" i="14" s="1"/>
  <c r="G1230" i="14"/>
  <c r="H1230" i="14" s="1"/>
  <c r="G1234" i="14"/>
  <c r="H1234" i="14" s="1"/>
  <c r="G1238" i="14"/>
  <c r="H1238" i="14" s="1"/>
  <c r="G1242" i="14"/>
  <c r="H1242" i="14" s="1"/>
  <c r="G1246" i="14"/>
  <c r="H1246" i="14" s="1"/>
  <c r="G1250" i="14"/>
  <c r="H1250" i="14" s="1"/>
  <c r="G1254" i="14"/>
  <c r="H1254" i="14" s="1"/>
  <c r="G1258" i="14"/>
  <c r="H1258" i="14" s="1"/>
  <c r="G1262" i="14"/>
  <c r="H1262" i="14" s="1"/>
  <c r="G1266" i="14"/>
  <c r="H1266" i="14" s="1"/>
  <c r="G1270" i="14"/>
  <c r="H1270" i="14" s="1"/>
  <c r="G1274" i="14"/>
  <c r="H1274" i="14" s="1"/>
  <c r="G1278" i="14"/>
  <c r="H1278" i="14" s="1"/>
  <c r="G1282" i="14"/>
  <c r="H1282" i="14" s="1"/>
  <c r="G1286" i="14"/>
  <c r="H1286" i="14" s="1"/>
  <c r="G1290" i="14"/>
  <c r="H1290" i="14" s="1"/>
  <c r="G1294" i="14"/>
  <c r="H1294" i="14" s="1"/>
  <c r="G1298" i="14"/>
  <c r="H1298" i="14" s="1"/>
  <c r="G1302" i="14"/>
  <c r="H1302" i="14" s="1"/>
  <c r="G1306" i="14"/>
  <c r="H1306" i="14" s="1"/>
  <c r="G1310" i="14"/>
  <c r="H1310" i="14" s="1"/>
  <c r="G1314" i="14"/>
  <c r="H1314" i="14" s="1"/>
  <c r="G1318" i="14"/>
  <c r="H1318" i="14" s="1"/>
  <c r="G1322" i="14"/>
  <c r="H1322" i="14" s="1"/>
  <c r="G1326" i="14"/>
  <c r="H1326" i="14" s="1"/>
  <c r="G1330" i="14"/>
  <c r="H1330" i="14" s="1"/>
  <c r="G1334" i="14"/>
  <c r="H1334" i="14" s="1"/>
  <c r="G1338" i="14"/>
  <c r="H1338" i="14" s="1"/>
  <c r="G1342" i="14"/>
  <c r="H1342" i="14" s="1"/>
  <c r="G1346" i="14"/>
  <c r="H1346" i="14" s="1"/>
  <c r="G1350" i="14"/>
  <c r="H1350" i="14" s="1"/>
  <c r="G1354" i="14"/>
  <c r="H1354" i="14" s="1"/>
  <c r="G1358" i="14"/>
  <c r="H1358" i="14" s="1"/>
  <c r="G1362" i="14"/>
  <c r="H1362" i="14" s="1"/>
  <c r="G1366" i="14"/>
  <c r="H1366" i="14" s="1"/>
  <c r="G1370" i="14"/>
  <c r="H1370" i="14" s="1"/>
  <c r="G1374" i="14"/>
  <c r="H1374" i="14" s="1"/>
  <c r="G1378" i="14"/>
  <c r="H1378" i="14" s="1"/>
  <c r="G1382" i="14"/>
  <c r="H1382" i="14" s="1"/>
  <c r="G1386" i="14"/>
  <c r="H1386" i="14" s="1"/>
  <c r="G1390" i="14"/>
  <c r="H1390" i="14" s="1"/>
  <c r="G1394" i="14"/>
  <c r="H1394" i="14" s="1"/>
  <c r="G1398" i="14"/>
  <c r="H1398" i="14" s="1"/>
  <c r="G1402" i="14"/>
  <c r="H1402" i="14" s="1"/>
  <c r="G1406" i="14"/>
  <c r="H1406" i="14" s="1"/>
  <c r="G1410" i="14"/>
  <c r="H1410" i="14" s="1"/>
  <c r="G1414" i="14"/>
  <c r="H1414" i="14" s="1"/>
  <c r="G1418" i="14"/>
  <c r="H1418" i="14" s="1"/>
  <c r="G1422" i="14"/>
  <c r="H1422" i="14" s="1"/>
  <c r="G1426" i="14"/>
  <c r="H1426" i="14" s="1"/>
  <c r="G1430" i="14"/>
  <c r="H1430" i="14" s="1"/>
  <c r="G1434" i="14"/>
  <c r="H1434" i="14" s="1"/>
  <c r="G1438" i="14"/>
  <c r="H1438" i="14" s="1"/>
  <c r="G1442" i="14"/>
  <c r="H1442" i="14" s="1"/>
  <c r="G1446" i="14"/>
  <c r="H1446" i="14" s="1"/>
  <c r="G1450" i="14"/>
  <c r="H1450" i="14" s="1"/>
  <c r="G1454" i="14"/>
  <c r="H1454" i="14" s="1"/>
  <c r="G1458" i="14"/>
  <c r="H1458" i="14" s="1"/>
  <c r="G1462" i="14"/>
  <c r="H1462" i="14" s="1"/>
  <c r="G1466" i="14"/>
  <c r="H1466" i="14" s="1"/>
  <c r="G1470" i="14"/>
  <c r="H1470" i="14" s="1"/>
  <c r="G1474" i="14"/>
  <c r="H1474" i="14" s="1"/>
  <c r="G1478" i="14"/>
  <c r="H1478" i="14" s="1"/>
  <c r="G1482" i="14"/>
  <c r="H1482" i="14" s="1"/>
  <c r="G1486" i="14"/>
  <c r="H1486" i="14" s="1"/>
  <c r="G1490" i="14"/>
  <c r="H1490" i="14" s="1"/>
  <c r="G1494" i="14"/>
  <c r="H1494" i="14" s="1"/>
  <c r="G1498" i="14"/>
  <c r="H1498" i="14" s="1"/>
  <c r="G1502" i="14"/>
  <c r="H1502" i="14" s="1"/>
  <c r="G1506" i="14"/>
  <c r="H1506" i="14" s="1"/>
  <c r="G1510" i="14"/>
  <c r="H1510" i="14" s="1"/>
  <c r="G1514" i="14"/>
  <c r="H1514" i="14" s="1"/>
  <c r="G1518" i="14"/>
  <c r="H1518" i="14" s="1"/>
  <c r="G1522" i="14"/>
  <c r="H1522" i="14" s="1"/>
  <c r="G1526" i="14"/>
  <c r="H1526" i="14" s="1"/>
  <c r="G1530" i="14"/>
  <c r="H1530" i="14" s="1"/>
  <c r="G1534" i="14"/>
  <c r="H1534" i="14" s="1"/>
  <c r="G1538" i="14"/>
  <c r="H1538" i="14" s="1"/>
  <c r="G1542" i="14"/>
  <c r="H1542" i="14" s="1"/>
  <c r="G1546" i="14"/>
  <c r="H1546" i="14" s="1"/>
  <c r="G1550" i="14"/>
  <c r="H1550" i="14" s="1"/>
  <c r="G1554" i="14"/>
  <c r="H1554" i="14" s="1"/>
  <c r="G1558" i="14"/>
  <c r="H1558" i="14" s="1"/>
  <c r="G1562" i="14"/>
  <c r="H1562" i="14" s="1"/>
  <c r="G1566" i="14"/>
  <c r="H1566" i="14" s="1"/>
  <c r="G1570" i="14"/>
  <c r="H1570" i="14" s="1"/>
  <c r="G1574" i="14"/>
  <c r="H1574" i="14" s="1"/>
  <c r="G1578" i="14"/>
  <c r="H1578" i="14" s="1"/>
  <c r="G1582" i="14"/>
  <c r="H1582" i="14" s="1"/>
  <c r="G1586" i="14"/>
  <c r="H1586" i="14" s="1"/>
  <c r="G1590" i="14"/>
  <c r="H1590" i="14" s="1"/>
  <c r="G1594" i="14"/>
  <c r="H1594" i="14" s="1"/>
  <c r="G1598" i="14"/>
  <c r="H1598" i="14" s="1"/>
  <c r="G1602" i="14"/>
  <c r="H1602" i="14" s="1"/>
  <c r="G1606" i="14"/>
  <c r="H1606" i="14" s="1"/>
  <c r="G1610" i="14"/>
  <c r="H1610" i="14" s="1"/>
  <c r="G1614" i="14"/>
  <c r="H1614" i="14" s="1"/>
  <c r="G1618" i="14"/>
  <c r="H1618" i="14" s="1"/>
  <c r="G1622" i="14"/>
  <c r="H1622" i="14" s="1"/>
  <c r="G1626" i="14"/>
  <c r="H1626" i="14" s="1"/>
  <c r="G1630" i="14"/>
  <c r="H1630" i="14" s="1"/>
  <c r="G1634" i="14"/>
  <c r="H1634" i="14" s="1"/>
  <c r="G1638" i="14"/>
  <c r="H1638" i="14" s="1"/>
  <c r="G1642" i="14"/>
  <c r="H1642" i="14" s="1"/>
  <c r="G1646" i="14"/>
  <c r="H1646" i="14" s="1"/>
  <c r="G1650" i="14"/>
  <c r="H1650" i="14" s="1"/>
  <c r="G1654" i="14"/>
  <c r="H1654" i="14" s="1"/>
  <c r="G1658" i="14"/>
  <c r="H1658" i="14" s="1"/>
  <c r="G1662" i="14"/>
  <c r="H1662" i="14" s="1"/>
  <c r="G1666" i="14"/>
  <c r="H1666" i="14" s="1"/>
  <c r="G1670" i="14"/>
  <c r="H1670" i="14" s="1"/>
  <c r="G1674" i="14"/>
  <c r="H1674" i="14" s="1"/>
  <c r="G1678" i="14"/>
  <c r="H1678" i="14" s="1"/>
  <c r="G1682" i="14"/>
  <c r="H1682" i="14" s="1"/>
  <c r="G1686" i="14"/>
  <c r="H1686" i="14" s="1"/>
  <c r="G1690" i="14"/>
  <c r="H1690" i="14" s="1"/>
  <c r="G1694" i="14"/>
  <c r="H1694" i="14" s="1"/>
  <c r="G1698" i="14"/>
  <c r="H1698" i="14" s="1"/>
  <c r="G1702" i="14"/>
  <c r="H1702" i="14" s="1"/>
  <c r="G1706" i="14"/>
  <c r="H1706" i="14" s="1"/>
  <c r="G1710" i="14"/>
  <c r="H1710" i="14" s="1"/>
  <c r="G1714" i="14"/>
  <c r="H1714" i="14" s="1"/>
  <c r="G1718" i="14"/>
  <c r="H1718" i="14" s="1"/>
  <c r="G1722" i="14"/>
  <c r="H1722" i="14" s="1"/>
  <c r="G1726" i="14"/>
  <c r="H1726" i="14" s="1"/>
  <c r="G1730" i="14"/>
  <c r="H1730" i="14" s="1"/>
  <c r="G1734" i="14"/>
  <c r="H1734" i="14" s="1"/>
  <c r="G1738" i="14"/>
  <c r="H1738" i="14" s="1"/>
  <c r="G1742" i="14"/>
  <c r="H1742" i="14" s="1"/>
  <c r="G1746" i="14"/>
  <c r="H1746" i="14" s="1"/>
  <c r="G1750" i="14"/>
  <c r="H1750" i="14" s="1"/>
  <c r="G1754" i="14"/>
  <c r="H1754" i="14" s="1"/>
  <c r="G1758" i="14"/>
  <c r="H1758" i="14" s="1"/>
  <c r="G1762" i="14"/>
  <c r="H1762" i="14" s="1"/>
  <c r="G1766" i="14"/>
  <c r="H1766" i="14" s="1"/>
  <c r="G1770" i="14"/>
  <c r="H1770" i="14" s="1"/>
  <c r="G1774" i="14"/>
  <c r="H1774" i="14" s="1"/>
  <c r="G1778" i="14"/>
  <c r="H1778" i="14" s="1"/>
  <c r="G1782" i="14"/>
  <c r="H1782" i="14" s="1"/>
  <c r="G1786" i="14"/>
  <c r="H1786" i="14" s="1"/>
  <c r="G1790" i="14"/>
  <c r="H1790" i="14" s="1"/>
  <c r="G1794" i="14"/>
  <c r="H1794" i="14" s="1"/>
  <c r="G1798" i="14"/>
  <c r="H1798" i="14" s="1"/>
  <c r="G1802" i="14"/>
  <c r="H1802" i="14" s="1"/>
  <c r="G1806" i="14"/>
  <c r="H1806" i="14" s="1"/>
  <c r="G1810" i="14"/>
  <c r="H1810" i="14" s="1"/>
  <c r="G1814" i="14"/>
  <c r="H1814" i="14" s="1"/>
  <c r="G1818" i="14"/>
  <c r="H1818" i="14" s="1"/>
  <c r="G1822" i="14"/>
  <c r="H1822" i="14" s="1"/>
  <c r="G1826" i="14"/>
  <c r="H1826" i="14" s="1"/>
  <c r="G1830" i="14"/>
  <c r="H1830" i="14" s="1"/>
  <c r="G1834" i="14"/>
  <c r="H1834" i="14" s="1"/>
  <c r="G1838" i="14"/>
  <c r="H1838" i="14" s="1"/>
  <c r="G1842" i="14"/>
  <c r="H1842" i="14" s="1"/>
  <c r="G1846" i="14"/>
  <c r="H1846" i="14" s="1"/>
  <c r="G1850" i="14"/>
  <c r="H1850" i="14" s="1"/>
  <c r="G1854" i="14"/>
  <c r="H1854" i="14" s="1"/>
  <c r="G1858" i="14"/>
  <c r="H1858" i="14" s="1"/>
  <c r="G1862" i="14"/>
  <c r="H1862" i="14" s="1"/>
  <c r="G1866" i="14"/>
  <c r="H1866" i="14" s="1"/>
  <c r="G1870" i="14"/>
  <c r="H1870" i="14" s="1"/>
  <c r="G1874" i="14"/>
  <c r="H1874" i="14" s="1"/>
  <c r="G1878" i="14"/>
  <c r="H1878" i="14" s="1"/>
  <c r="G1882" i="14"/>
  <c r="H1882" i="14" s="1"/>
  <c r="G1886" i="14"/>
  <c r="H1886" i="14" s="1"/>
  <c r="G1890" i="14"/>
  <c r="H1890" i="14" s="1"/>
  <c r="G1894" i="14"/>
  <c r="H1894" i="14" s="1"/>
  <c r="G1898" i="14"/>
  <c r="H1898" i="14" s="1"/>
  <c r="G1902" i="14"/>
  <c r="H1902" i="14" s="1"/>
  <c r="G1906" i="14"/>
  <c r="H1906" i="14" s="1"/>
  <c r="G1910" i="14"/>
  <c r="H1910" i="14" s="1"/>
  <c r="G1914" i="14"/>
  <c r="H1914" i="14" s="1"/>
  <c r="G1918" i="14"/>
  <c r="H1918" i="14" s="1"/>
  <c r="G1922" i="14"/>
  <c r="H1922" i="14" s="1"/>
  <c r="G1926" i="14"/>
  <c r="H1926" i="14" s="1"/>
  <c r="G1930" i="14"/>
  <c r="H1930" i="14" s="1"/>
  <c r="G1934" i="14"/>
  <c r="H1934" i="14" s="1"/>
  <c r="G1938" i="14"/>
  <c r="H1938" i="14" s="1"/>
  <c r="G1942" i="14"/>
  <c r="H1942" i="14" s="1"/>
  <c r="G1946" i="14"/>
  <c r="H1946" i="14" s="1"/>
  <c r="G1950" i="14"/>
  <c r="H1950" i="14" s="1"/>
  <c r="G1954" i="14"/>
  <c r="H1954" i="14" s="1"/>
  <c r="G1958" i="14"/>
  <c r="H1958" i="14" s="1"/>
  <c r="G1962" i="14"/>
  <c r="H1962" i="14" s="1"/>
  <c r="G1966" i="14"/>
  <c r="H1966" i="14" s="1"/>
  <c r="G1970" i="14"/>
  <c r="H1970" i="14" s="1"/>
  <c r="G1974" i="14"/>
  <c r="H1974" i="14" s="1"/>
  <c r="G1978" i="14"/>
  <c r="H1978" i="14" s="1"/>
  <c r="G1982" i="14"/>
  <c r="H1982" i="14" s="1"/>
  <c r="G1986" i="14"/>
  <c r="H1986" i="14" s="1"/>
  <c r="G1990" i="14"/>
  <c r="H1990" i="14" s="1"/>
  <c r="G1994" i="14"/>
  <c r="H1994" i="14" s="1"/>
  <c r="G1998" i="14"/>
  <c r="H1998" i="14" s="1"/>
  <c r="G2002" i="14"/>
  <c r="H2002" i="14" s="1"/>
  <c r="G2006" i="14"/>
  <c r="H2006" i="14" s="1"/>
  <c r="G2010" i="14"/>
  <c r="H2010" i="14" s="1"/>
  <c r="G2014" i="14"/>
  <c r="H2014" i="14" s="1"/>
  <c r="G2018" i="14"/>
  <c r="H2018" i="14" s="1"/>
  <c r="G2022" i="14"/>
  <c r="H2022" i="14" s="1"/>
  <c r="G2026" i="14"/>
  <c r="H2026" i="14" s="1"/>
  <c r="G2030" i="14"/>
  <c r="H2030" i="14" s="1"/>
  <c r="G2034" i="14"/>
  <c r="H2034" i="14" s="1"/>
  <c r="G2038" i="14"/>
  <c r="H2038" i="14" s="1"/>
  <c r="G2042" i="14"/>
  <c r="H2042" i="14" s="1"/>
  <c r="G2046" i="14"/>
  <c r="H2046" i="14" s="1"/>
  <c r="G2050" i="14"/>
  <c r="H2050" i="14" s="1"/>
  <c r="G2054" i="14"/>
  <c r="H2054" i="14" s="1"/>
  <c r="G2058" i="14"/>
  <c r="H2058" i="14" s="1"/>
  <c r="G2062" i="14"/>
  <c r="H2062" i="14" s="1"/>
  <c r="G2066" i="14"/>
  <c r="H2066" i="14" s="1"/>
  <c r="G2070" i="14"/>
  <c r="H2070" i="14" s="1"/>
  <c r="G2074" i="14"/>
  <c r="H2074" i="14" s="1"/>
  <c r="G2078" i="14"/>
  <c r="H2078" i="14" s="1"/>
  <c r="G2082" i="14"/>
  <c r="H2082" i="14" s="1"/>
  <c r="G2086" i="14"/>
  <c r="H2086" i="14" s="1"/>
  <c r="G2090" i="14"/>
  <c r="H2090" i="14" s="1"/>
  <c r="G2094" i="14"/>
  <c r="H2094" i="14" s="1"/>
  <c r="G2098" i="14"/>
  <c r="H2098" i="14" s="1"/>
  <c r="G2102" i="14"/>
  <c r="H2102" i="14" s="1"/>
  <c r="G2106" i="14"/>
  <c r="H2106" i="14" s="1"/>
  <c r="G2110" i="14"/>
  <c r="H2110" i="14" s="1"/>
  <c r="G2114" i="14"/>
  <c r="H2114" i="14" s="1"/>
  <c r="G2118" i="14"/>
  <c r="H2118" i="14" s="1"/>
  <c r="G2122" i="14"/>
  <c r="H2122" i="14" s="1"/>
  <c r="G2126" i="14"/>
  <c r="H2126" i="14" s="1"/>
  <c r="G2130" i="14"/>
  <c r="H2130" i="14" s="1"/>
  <c r="G2134" i="14"/>
  <c r="H2134" i="14" s="1"/>
  <c r="G2138" i="14"/>
  <c r="H2138" i="14" s="1"/>
  <c r="G2142" i="14"/>
  <c r="H2142" i="14" s="1"/>
  <c r="G2146" i="14"/>
  <c r="H2146" i="14" s="1"/>
  <c r="G2150" i="14"/>
  <c r="H2150" i="14" s="1"/>
  <c r="G2154" i="14"/>
  <c r="H2154" i="14" s="1"/>
  <c r="G2158" i="14"/>
  <c r="H2158" i="14" s="1"/>
  <c r="G2162" i="14"/>
  <c r="H2162" i="14" s="1"/>
  <c r="G2166" i="14"/>
  <c r="H2166" i="14" s="1"/>
  <c r="G2170" i="14"/>
  <c r="H2170" i="14" s="1"/>
  <c r="G2174" i="14"/>
  <c r="H2174" i="14" s="1"/>
  <c r="G2178" i="14"/>
  <c r="H2178" i="14" s="1"/>
  <c r="G2182" i="14"/>
  <c r="H2182" i="14" s="1"/>
  <c r="G2186" i="14"/>
  <c r="H2186" i="14" s="1"/>
  <c r="G2190" i="14"/>
  <c r="H2190" i="14" s="1"/>
  <c r="G2194" i="14"/>
  <c r="H2194" i="14" s="1"/>
  <c r="G2198" i="14"/>
  <c r="H2198" i="14" s="1"/>
  <c r="G2202" i="14"/>
  <c r="H2202" i="14" s="1"/>
  <c r="G2206" i="14"/>
  <c r="H2206" i="14" s="1"/>
  <c r="G2210" i="14"/>
  <c r="H2210" i="14" s="1"/>
  <c r="G2214" i="14"/>
  <c r="H2214" i="14" s="1"/>
  <c r="G2218" i="14"/>
  <c r="H2218" i="14" s="1"/>
  <c r="G2222" i="14"/>
  <c r="H2222" i="14" s="1"/>
  <c r="G2226" i="14"/>
  <c r="H2226" i="14" s="1"/>
  <c r="G2230" i="14"/>
  <c r="H2230" i="14" s="1"/>
  <c r="G2234" i="14"/>
  <c r="H2234" i="14" s="1"/>
  <c r="G2238" i="14"/>
  <c r="H2238" i="14" s="1"/>
  <c r="G2242" i="14"/>
  <c r="H2242" i="14" s="1"/>
  <c r="G2246" i="14"/>
  <c r="H2246" i="14" s="1"/>
  <c r="G2250" i="14"/>
  <c r="H2250" i="14" s="1"/>
  <c r="G2254" i="14"/>
  <c r="H2254" i="14" s="1"/>
  <c r="G2258" i="14"/>
  <c r="H2258" i="14" s="1"/>
  <c r="G2262" i="14"/>
  <c r="H2262" i="14" s="1"/>
  <c r="G2266" i="14"/>
  <c r="H2266" i="14" s="1"/>
  <c r="G2270" i="14"/>
  <c r="H2270" i="14" s="1"/>
  <c r="G2274" i="14"/>
  <c r="H2274" i="14" s="1"/>
  <c r="G2278" i="14"/>
  <c r="H2278" i="14" s="1"/>
  <c r="G2282" i="14"/>
  <c r="H2282" i="14" s="1"/>
  <c r="G2286" i="14"/>
  <c r="H2286" i="14" s="1"/>
  <c r="G2290" i="14"/>
  <c r="H2290" i="14" s="1"/>
  <c r="G2294" i="14"/>
  <c r="H2294" i="14" s="1"/>
  <c r="G2298" i="14"/>
  <c r="H2298" i="14" s="1"/>
  <c r="G2302" i="14"/>
  <c r="H2302" i="14" s="1"/>
  <c r="G2306" i="14"/>
  <c r="H2306" i="14" s="1"/>
  <c r="G2310" i="14"/>
  <c r="H2310" i="14" s="1"/>
  <c r="G2314" i="14"/>
  <c r="H2314" i="14" s="1"/>
  <c r="G2318" i="14"/>
  <c r="H2318" i="14" s="1"/>
  <c r="G2322" i="14"/>
  <c r="H2322" i="14" s="1"/>
  <c r="G2326" i="14"/>
  <c r="H2326" i="14" s="1"/>
  <c r="G2330" i="14"/>
  <c r="H2330" i="14" s="1"/>
  <c r="G2334" i="14"/>
  <c r="H2334" i="14" s="1"/>
  <c r="G2338" i="14"/>
  <c r="H2338" i="14" s="1"/>
  <c r="G2342" i="14"/>
  <c r="H2342" i="14" s="1"/>
  <c r="G2346" i="14"/>
  <c r="H2346" i="14" s="1"/>
  <c r="G2350" i="14"/>
  <c r="H2350" i="14" s="1"/>
  <c r="G2354" i="14"/>
  <c r="H2354" i="14" s="1"/>
  <c r="G2358" i="14"/>
  <c r="H2358" i="14" s="1"/>
  <c r="G2362" i="14"/>
  <c r="H2362" i="14" s="1"/>
  <c r="G2366" i="14"/>
  <c r="H2366" i="14" s="1"/>
  <c r="G2370" i="14"/>
  <c r="H2370" i="14" s="1"/>
  <c r="G2374" i="14"/>
  <c r="H2374" i="14" s="1"/>
  <c r="G2378" i="14"/>
  <c r="H2378" i="14" s="1"/>
  <c r="G2382" i="14"/>
  <c r="H2382" i="14" s="1"/>
  <c r="G2386" i="14"/>
  <c r="H2386" i="14" s="1"/>
  <c r="G2390" i="14"/>
  <c r="H2390" i="14" s="1"/>
  <c r="G2394" i="14"/>
  <c r="H2394" i="14" s="1"/>
  <c r="G2398" i="14"/>
  <c r="H2398" i="14" s="1"/>
  <c r="G2402" i="14"/>
  <c r="H2402" i="14" s="1"/>
  <c r="G2406" i="14"/>
  <c r="H2406" i="14" s="1"/>
  <c r="G2410" i="14"/>
  <c r="H2410" i="14" s="1"/>
  <c r="G2414" i="14"/>
  <c r="H2414" i="14" s="1"/>
  <c r="G2418" i="14"/>
  <c r="H2418" i="14" s="1"/>
  <c r="G2422" i="14"/>
  <c r="H2422" i="14" s="1"/>
  <c r="G2426" i="14"/>
  <c r="H2426" i="14" s="1"/>
  <c r="G2430" i="14"/>
  <c r="H2430" i="14" s="1"/>
  <c r="G2434" i="14"/>
  <c r="H2434" i="14" s="1"/>
  <c r="G2438" i="14"/>
  <c r="H2438" i="14" s="1"/>
  <c r="G2442" i="14"/>
  <c r="H2442" i="14" s="1"/>
  <c r="G2446" i="14"/>
  <c r="H2446" i="14" s="1"/>
  <c r="G2450" i="14"/>
  <c r="H2450" i="14" s="1"/>
  <c r="G2454" i="14"/>
  <c r="H2454" i="14" s="1"/>
  <c r="G2458" i="14"/>
  <c r="H2458" i="14" s="1"/>
  <c r="G2462" i="14"/>
  <c r="H2462" i="14" s="1"/>
  <c r="G2466" i="14"/>
  <c r="H2466" i="14" s="1"/>
  <c r="G2470" i="14"/>
  <c r="H2470" i="14" s="1"/>
  <c r="G2474" i="14"/>
  <c r="H2474" i="14" s="1"/>
  <c r="G2478" i="14"/>
  <c r="H2478" i="14" s="1"/>
  <c r="G2482" i="14"/>
  <c r="H2482" i="14" s="1"/>
  <c r="G2486" i="14"/>
  <c r="H2486" i="14" s="1"/>
  <c r="G2490" i="14"/>
  <c r="H2490" i="14" s="1"/>
  <c r="G2494" i="14"/>
  <c r="H2494" i="14" s="1"/>
  <c r="G2498" i="14"/>
  <c r="H2498" i="14" s="1"/>
  <c r="G2502" i="14"/>
  <c r="H2502" i="14" s="1"/>
  <c r="G2506" i="14"/>
  <c r="H2506" i="14" s="1"/>
  <c r="G2510" i="14"/>
  <c r="H2510" i="14" s="1"/>
  <c r="G2514" i="14"/>
  <c r="H2514" i="14" s="1"/>
  <c r="G2518" i="14"/>
  <c r="H2518" i="14" s="1"/>
  <c r="G2522" i="14"/>
  <c r="H2522" i="14" s="1"/>
  <c r="G2526" i="14"/>
  <c r="H2526" i="14" s="1"/>
  <c r="G2530" i="14"/>
  <c r="H2530" i="14" s="1"/>
  <c r="G2534" i="14"/>
  <c r="H2534" i="14" s="1"/>
  <c r="G2538" i="14"/>
  <c r="H2538" i="14" s="1"/>
  <c r="G2542" i="14"/>
  <c r="H2542" i="14" s="1"/>
  <c r="G2546" i="14"/>
  <c r="H2546" i="14" s="1"/>
  <c r="G2550" i="14"/>
  <c r="H2550" i="14" s="1"/>
  <c r="G2554" i="14"/>
  <c r="H2554" i="14" s="1"/>
  <c r="G2558" i="14"/>
  <c r="H2558" i="14" s="1"/>
  <c r="G2562" i="14"/>
  <c r="H2562" i="14" s="1"/>
  <c r="G2566" i="14"/>
  <c r="H2566" i="14" s="1"/>
  <c r="G2570" i="14"/>
  <c r="H2570" i="14" s="1"/>
  <c r="G2574" i="14"/>
  <c r="H2574" i="14" s="1"/>
  <c r="G2578" i="14"/>
  <c r="H2578" i="14" s="1"/>
  <c r="G2582" i="14"/>
  <c r="H2582" i="14" s="1"/>
  <c r="G2586" i="14"/>
  <c r="H2586" i="14" s="1"/>
  <c r="G2590" i="14"/>
  <c r="H2590" i="14" s="1"/>
  <c r="G2594" i="14"/>
  <c r="H2594" i="14" s="1"/>
  <c r="G2598" i="14"/>
  <c r="H2598" i="14" s="1"/>
  <c r="G2602" i="14"/>
  <c r="H2602" i="14" s="1"/>
  <c r="G2606" i="14"/>
  <c r="H2606" i="14" s="1"/>
  <c r="G2610" i="14"/>
  <c r="H2610" i="14" s="1"/>
  <c r="G2614" i="14"/>
  <c r="H2614" i="14" s="1"/>
  <c r="G2618" i="14"/>
  <c r="H2618" i="14" s="1"/>
  <c r="G2622" i="14"/>
  <c r="H2622" i="14" s="1"/>
  <c r="G2626" i="14"/>
  <c r="H2626" i="14" s="1"/>
  <c r="G2630" i="14"/>
  <c r="H2630" i="14" s="1"/>
  <c r="G2634" i="14"/>
  <c r="H2634" i="14" s="1"/>
  <c r="G2638" i="14"/>
  <c r="H2638" i="14" s="1"/>
  <c r="G2642" i="14"/>
  <c r="H2642" i="14" s="1"/>
  <c r="G2646" i="14"/>
  <c r="H2646" i="14" s="1"/>
  <c r="G2650" i="14"/>
  <c r="H2650" i="14" s="1"/>
  <c r="G2654" i="14"/>
  <c r="H2654" i="14" s="1"/>
  <c r="G2658" i="14"/>
  <c r="H2658" i="14" s="1"/>
  <c r="G2662" i="14"/>
  <c r="H2662" i="14" s="1"/>
  <c r="G2666" i="14"/>
  <c r="H2666" i="14" s="1"/>
  <c r="G2670" i="14"/>
  <c r="H2670" i="14" s="1"/>
  <c r="G2674" i="14"/>
  <c r="H2674" i="14" s="1"/>
  <c r="G2678" i="14"/>
  <c r="H2678" i="14" s="1"/>
  <c r="G2682" i="14"/>
  <c r="H2682" i="14" s="1"/>
  <c r="G2686" i="14"/>
  <c r="H2686" i="14" s="1"/>
  <c r="G2690" i="14"/>
  <c r="H2690" i="14" s="1"/>
  <c r="G2694" i="14"/>
  <c r="H2694" i="14" s="1"/>
  <c r="G2698" i="14"/>
  <c r="H2698" i="14" s="1"/>
  <c r="G2702" i="14"/>
  <c r="H2702" i="14" s="1"/>
  <c r="G2706" i="14"/>
  <c r="H2706" i="14" s="1"/>
  <c r="G2710" i="14"/>
  <c r="H2710" i="14" s="1"/>
  <c r="G2714" i="14"/>
  <c r="H2714" i="14" s="1"/>
  <c r="G2718" i="14"/>
  <c r="H2718" i="14" s="1"/>
  <c r="G2722" i="14"/>
  <c r="H2722" i="14" s="1"/>
  <c r="G2726" i="14"/>
  <c r="H2726" i="14" s="1"/>
  <c r="G2730" i="14"/>
  <c r="H2730" i="14" s="1"/>
  <c r="G2734" i="14"/>
  <c r="H2734" i="14" s="1"/>
  <c r="G2738" i="14"/>
  <c r="H2738" i="14" s="1"/>
  <c r="G2742" i="14"/>
  <c r="H2742" i="14" s="1"/>
  <c r="G2746" i="14"/>
  <c r="H2746" i="14" s="1"/>
  <c r="G2750" i="14"/>
  <c r="H2750" i="14" s="1"/>
  <c r="G2754" i="14"/>
  <c r="H2754" i="14" s="1"/>
  <c r="G2758" i="14"/>
  <c r="H2758" i="14" s="1"/>
  <c r="G2762" i="14"/>
  <c r="H2762" i="14" s="1"/>
  <c r="G2766" i="14"/>
  <c r="H2766" i="14" s="1"/>
  <c r="G2770" i="14"/>
  <c r="H2770" i="14" s="1"/>
  <c r="G2774" i="14"/>
  <c r="H2774" i="14" s="1"/>
  <c r="G2778" i="14"/>
  <c r="H2778" i="14" s="1"/>
  <c r="G2782" i="14"/>
  <c r="H2782" i="14" s="1"/>
  <c r="G2786" i="14"/>
  <c r="H2786" i="14" s="1"/>
  <c r="G2790" i="14"/>
  <c r="H2790" i="14" s="1"/>
  <c r="G2794" i="14"/>
  <c r="H2794" i="14" s="1"/>
  <c r="G2798" i="14"/>
  <c r="H2798" i="14" s="1"/>
  <c r="G2802" i="14"/>
  <c r="H2802" i="14" s="1"/>
  <c r="G2806" i="14"/>
  <c r="H2806" i="14" s="1"/>
  <c r="G2810" i="14"/>
  <c r="H2810" i="14" s="1"/>
  <c r="G2814" i="14"/>
  <c r="H2814" i="14" s="1"/>
  <c r="G2818" i="14"/>
  <c r="H2818" i="14" s="1"/>
  <c r="G2822" i="14"/>
  <c r="H2822" i="14" s="1"/>
  <c r="G2826" i="14"/>
  <c r="H2826" i="14" s="1"/>
  <c r="G2830" i="14"/>
  <c r="H2830" i="14" s="1"/>
  <c r="G2834" i="14"/>
  <c r="H2834" i="14" s="1"/>
  <c r="G2838" i="14"/>
  <c r="H2838" i="14" s="1"/>
  <c r="G2842" i="14"/>
  <c r="H2842" i="14" s="1"/>
  <c r="G2846" i="14"/>
  <c r="H2846" i="14" s="1"/>
  <c r="G2850" i="14"/>
  <c r="H2850" i="14" s="1"/>
  <c r="G2854" i="14"/>
  <c r="H2854" i="14" s="1"/>
  <c r="G2858" i="14"/>
  <c r="H2858" i="14" s="1"/>
  <c r="G2862" i="14"/>
  <c r="H2862" i="14" s="1"/>
  <c r="G2866" i="14"/>
  <c r="H2866" i="14" s="1"/>
  <c r="G2870" i="14"/>
  <c r="H2870" i="14" s="1"/>
  <c r="G2874" i="14"/>
  <c r="H2874" i="14" s="1"/>
  <c r="G2878" i="14"/>
  <c r="H2878" i="14" s="1"/>
  <c r="G2882" i="14"/>
  <c r="H2882" i="14" s="1"/>
  <c r="G2886" i="14"/>
  <c r="H2886" i="14" s="1"/>
  <c r="G2890" i="14"/>
  <c r="H2890" i="14" s="1"/>
  <c r="G2894" i="14"/>
  <c r="H2894" i="14" s="1"/>
  <c r="G2898" i="14"/>
  <c r="H2898" i="14" s="1"/>
  <c r="G2902" i="14"/>
  <c r="H2902" i="14" s="1"/>
  <c r="G2906" i="14"/>
  <c r="H2906" i="14" s="1"/>
  <c r="G2910" i="14"/>
  <c r="H2910" i="14" s="1"/>
  <c r="G2914" i="14"/>
  <c r="H2914" i="14" s="1"/>
  <c r="G2918" i="14"/>
  <c r="H2918" i="14" s="1"/>
  <c r="G2922" i="14"/>
  <c r="H2922" i="14" s="1"/>
  <c r="G2926" i="14"/>
  <c r="H2926" i="14" s="1"/>
  <c r="G2930" i="14"/>
  <c r="H2930" i="14" s="1"/>
  <c r="G2934" i="14"/>
  <c r="H2934" i="14" s="1"/>
  <c r="G2938" i="14"/>
  <c r="H2938" i="14" s="1"/>
  <c r="G2942" i="14"/>
  <c r="H2942" i="14" s="1"/>
  <c r="G2946" i="14"/>
  <c r="H2946" i="14" s="1"/>
  <c r="G2950" i="14"/>
  <c r="H2950" i="14" s="1"/>
  <c r="G2954" i="14"/>
  <c r="H2954" i="14" s="1"/>
  <c r="G2958" i="14"/>
  <c r="H2958" i="14" s="1"/>
  <c r="G2962" i="14"/>
  <c r="H2962" i="14" s="1"/>
  <c r="G2966" i="14"/>
  <c r="H2966" i="14" s="1"/>
  <c r="G2970" i="14"/>
  <c r="H2970" i="14" s="1"/>
  <c r="G2974" i="14"/>
  <c r="H2974" i="14" s="1"/>
  <c r="G2978" i="14"/>
  <c r="H2978" i="14" s="1"/>
  <c r="G2982" i="14"/>
  <c r="H2982" i="14" s="1"/>
  <c r="G2986" i="14"/>
  <c r="H2986" i="14" s="1"/>
  <c r="G2990" i="14"/>
  <c r="H2990" i="14" s="1"/>
  <c r="G2994" i="14"/>
  <c r="H2994" i="14" s="1"/>
  <c r="G2998" i="14"/>
  <c r="H2998" i="14" s="1"/>
  <c r="G3002" i="14"/>
  <c r="H3002" i="14" s="1"/>
  <c r="G3006" i="14"/>
  <c r="H3006" i="14" s="1"/>
  <c r="G3010" i="14"/>
  <c r="H3010" i="14" s="1"/>
  <c r="G3014" i="14"/>
  <c r="H3014" i="14" s="1"/>
  <c r="G3018" i="14"/>
  <c r="H3018" i="14" s="1"/>
  <c r="G3022" i="14"/>
  <c r="H3022" i="14" s="1"/>
  <c r="G3026" i="14"/>
  <c r="H3026" i="14" s="1"/>
  <c r="G3030" i="14"/>
  <c r="H3030" i="14" s="1"/>
  <c r="G3034" i="14"/>
  <c r="H3034" i="14" s="1"/>
  <c r="G3038" i="14"/>
  <c r="H3038" i="14" s="1"/>
  <c r="G3042" i="14"/>
  <c r="H3042" i="14" s="1"/>
  <c r="G3046" i="14"/>
  <c r="H3046" i="14" s="1"/>
  <c r="G3050" i="14"/>
  <c r="H3050" i="14" s="1"/>
  <c r="G3054" i="14"/>
  <c r="H3054" i="14" s="1"/>
  <c r="G3058" i="14"/>
  <c r="H3058" i="14" s="1"/>
  <c r="G3062" i="14"/>
  <c r="H3062" i="14" s="1"/>
  <c r="G3066" i="14"/>
  <c r="H3066" i="14" s="1"/>
  <c r="G3070" i="14"/>
  <c r="H3070" i="14" s="1"/>
  <c r="G3074" i="14"/>
  <c r="H3074" i="14" s="1"/>
  <c r="G3078" i="14"/>
  <c r="H3078" i="14" s="1"/>
  <c r="G3082" i="14"/>
  <c r="H3082" i="14" s="1"/>
  <c r="G3086" i="14"/>
  <c r="H3086" i="14" s="1"/>
  <c r="G3090" i="14"/>
  <c r="H3090" i="14" s="1"/>
  <c r="G3094" i="14"/>
  <c r="H3094" i="14" s="1"/>
  <c r="G3098" i="14"/>
  <c r="H3098" i="14" s="1"/>
  <c r="G3102" i="14"/>
  <c r="H3102" i="14" s="1"/>
  <c r="G3106" i="14"/>
  <c r="H3106" i="14" s="1"/>
  <c r="G3110" i="14"/>
  <c r="H3110" i="14" s="1"/>
  <c r="G3114" i="14"/>
  <c r="H3114" i="14" s="1"/>
  <c r="G3118" i="14"/>
  <c r="H3118" i="14" s="1"/>
  <c r="G3122" i="14"/>
  <c r="H3122" i="14" s="1"/>
  <c r="G3126" i="14"/>
  <c r="H3126" i="14" s="1"/>
  <c r="G3130" i="14"/>
  <c r="H3130" i="14" s="1"/>
  <c r="G3134" i="14"/>
  <c r="H3134" i="14" s="1"/>
  <c r="G3138" i="14"/>
  <c r="H3138" i="14" s="1"/>
  <c r="G3142" i="14"/>
  <c r="H3142" i="14" s="1"/>
  <c r="G3146" i="14"/>
  <c r="H3146" i="14" s="1"/>
  <c r="G3150" i="14"/>
  <c r="H3150" i="14" s="1"/>
  <c r="G3154" i="14"/>
  <c r="H3154" i="14" s="1"/>
  <c r="G3158" i="14"/>
  <c r="H3158" i="14" s="1"/>
  <c r="G3162" i="14"/>
  <c r="H3162" i="14" s="1"/>
  <c r="G3166" i="14"/>
  <c r="H3166" i="14" s="1"/>
  <c r="G3170" i="14"/>
  <c r="H3170" i="14" s="1"/>
  <c r="G3174" i="14"/>
  <c r="H3174" i="14" s="1"/>
  <c r="G3178" i="14"/>
  <c r="H3178" i="14" s="1"/>
  <c r="G3182" i="14"/>
  <c r="H3182" i="14" s="1"/>
  <c r="G3186" i="14"/>
  <c r="H3186" i="14" s="1"/>
  <c r="G3190" i="14"/>
  <c r="H3190" i="14" s="1"/>
  <c r="G3194" i="14"/>
  <c r="H3194" i="14" s="1"/>
  <c r="G3198" i="14"/>
  <c r="H3198" i="14" s="1"/>
  <c r="G3202" i="14"/>
  <c r="H3202" i="14" s="1"/>
  <c r="G3206" i="14"/>
  <c r="H3206" i="14" s="1"/>
  <c r="G3210" i="14"/>
  <c r="H3210" i="14" s="1"/>
  <c r="G3214" i="14"/>
  <c r="H3214" i="14" s="1"/>
  <c r="G3218" i="14"/>
  <c r="H3218" i="14" s="1"/>
  <c r="G3222" i="14"/>
  <c r="H3222" i="14" s="1"/>
  <c r="G3226" i="14"/>
  <c r="H3226" i="14" s="1"/>
  <c r="G3230" i="14"/>
  <c r="H3230" i="14" s="1"/>
  <c r="G3234" i="14"/>
  <c r="H3234" i="14" s="1"/>
  <c r="G3238" i="14"/>
  <c r="H3238" i="14" s="1"/>
  <c r="G3242" i="14"/>
  <c r="H3242" i="14" s="1"/>
  <c r="G3246" i="14"/>
  <c r="H3246" i="14" s="1"/>
  <c r="G3250" i="14"/>
  <c r="H3250" i="14" s="1"/>
  <c r="G3254" i="14"/>
  <c r="H3254" i="14" s="1"/>
  <c r="G3258" i="14"/>
  <c r="H3258" i="14" s="1"/>
  <c r="G3262" i="14"/>
  <c r="H3262" i="14" s="1"/>
  <c r="G3266" i="14"/>
  <c r="H3266" i="14" s="1"/>
  <c r="G3270" i="14"/>
  <c r="H3270" i="14" s="1"/>
  <c r="G3274" i="14"/>
  <c r="H3274" i="14" s="1"/>
  <c r="G3278" i="14"/>
  <c r="H3278" i="14" s="1"/>
  <c r="G3282" i="14"/>
  <c r="H3282" i="14" s="1"/>
  <c r="G3286" i="14"/>
  <c r="H3286" i="14" s="1"/>
  <c r="G3290" i="14"/>
  <c r="H3290" i="14" s="1"/>
  <c r="G3294" i="14"/>
  <c r="H3294" i="14" s="1"/>
  <c r="G3298" i="14"/>
  <c r="H3298" i="14" s="1"/>
  <c r="G3302" i="14"/>
  <c r="H3302" i="14" s="1"/>
  <c r="G3306" i="14"/>
  <c r="H3306" i="14" s="1"/>
  <c r="G3310" i="14"/>
  <c r="H3310" i="14" s="1"/>
  <c r="G3314" i="14"/>
  <c r="H3314" i="14" s="1"/>
  <c r="G3318" i="14"/>
  <c r="H3318" i="14" s="1"/>
  <c r="G3322" i="14"/>
  <c r="H3322" i="14" s="1"/>
  <c r="G3326" i="14"/>
  <c r="H3326" i="14" s="1"/>
  <c r="G3330" i="14"/>
  <c r="H3330" i="14" s="1"/>
  <c r="G3334" i="14"/>
  <c r="H3334" i="14" s="1"/>
  <c r="G3338" i="14"/>
  <c r="H3338" i="14" s="1"/>
  <c r="G3342" i="14"/>
  <c r="H3342" i="14" s="1"/>
  <c r="G3346" i="14"/>
  <c r="H3346" i="14" s="1"/>
  <c r="G3350" i="14"/>
  <c r="H3350" i="14" s="1"/>
  <c r="G3354" i="14"/>
  <c r="H3354" i="14" s="1"/>
  <c r="G3358" i="14"/>
  <c r="H3358" i="14" s="1"/>
  <c r="G3362" i="14"/>
  <c r="H3362" i="14" s="1"/>
  <c r="G3366" i="14"/>
  <c r="H3366" i="14" s="1"/>
  <c r="G3370" i="14"/>
  <c r="H3370" i="14" s="1"/>
  <c r="G3374" i="14"/>
  <c r="H3374" i="14" s="1"/>
  <c r="G3378" i="14"/>
  <c r="H3378" i="14" s="1"/>
  <c r="G3382" i="14"/>
  <c r="H3382" i="14" s="1"/>
  <c r="G3386" i="14"/>
  <c r="H3386" i="14" s="1"/>
  <c r="G3390" i="14"/>
  <c r="H3390" i="14" s="1"/>
  <c r="G3394" i="14"/>
  <c r="H3394" i="14" s="1"/>
  <c r="G3398" i="14"/>
  <c r="H3398" i="14" s="1"/>
  <c r="G3402" i="14"/>
  <c r="H3402" i="14" s="1"/>
  <c r="G3406" i="14"/>
  <c r="H3406" i="14" s="1"/>
  <c r="G3410" i="14"/>
  <c r="H3410" i="14" s="1"/>
  <c r="G3414" i="14"/>
  <c r="H3414" i="14" s="1"/>
  <c r="G3418" i="14"/>
  <c r="H3418" i="14" s="1"/>
  <c r="G3422" i="14"/>
  <c r="H3422" i="14" s="1"/>
  <c r="G3426" i="14"/>
  <c r="H3426" i="14" s="1"/>
  <c r="G3430" i="14"/>
  <c r="H3430" i="14" s="1"/>
  <c r="G3434" i="14"/>
  <c r="H3434" i="14" s="1"/>
  <c r="G3438" i="14"/>
  <c r="H3438" i="14" s="1"/>
  <c r="G3442" i="14"/>
  <c r="H3442" i="14" s="1"/>
  <c r="G3446" i="14"/>
  <c r="H3446" i="14" s="1"/>
  <c r="G3450" i="14"/>
  <c r="H3450" i="14" s="1"/>
  <c r="G3454" i="14"/>
  <c r="H3454" i="14" s="1"/>
  <c r="G3458" i="14"/>
  <c r="H3458" i="14" s="1"/>
  <c r="G3462" i="14"/>
  <c r="H3462" i="14" s="1"/>
  <c r="G3466" i="14"/>
  <c r="H3466" i="14" s="1"/>
  <c r="G3470" i="14"/>
  <c r="H3470" i="14" s="1"/>
  <c r="G3474" i="14"/>
  <c r="H3474" i="14" s="1"/>
  <c r="G3478" i="14"/>
  <c r="H3478" i="14" s="1"/>
  <c r="G3482" i="14"/>
  <c r="H3482" i="14" s="1"/>
  <c r="G3486" i="14"/>
  <c r="H3486" i="14" s="1"/>
  <c r="G3490" i="14"/>
  <c r="H3490" i="14" s="1"/>
  <c r="G3494" i="14"/>
  <c r="H3494" i="14" s="1"/>
  <c r="G3498" i="14"/>
  <c r="H3498" i="14" s="1"/>
  <c r="G3502" i="14"/>
  <c r="H3502" i="14" s="1"/>
  <c r="G3506" i="14"/>
  <c r="H3506" i="14" s="1"/>
  <c r="G3510" i="14"/>
  <c r="H3510" i="14" s="1"/>
  <c r="G3514" i="14"/>
  <c r="H3514" i="14" s="1"/>
  <c r="G3518" i="14"/>
  <c r="H3518" i="14" s="1"/>
  <c r="G3522" i="14"/>
  <c r="H3522" i="14" s="1"/>
  <c r="G3526" i="14"/>
  <c r="H3526" i="14" s="1"/>
  <c r="G3530" i="14"/>
  <c r="H3530" i="14" s="1"/>
  <c r="G3534" i="14"/>
  <c r="H3534" i="14" s="1"/>
  <c r="G3538" i="14"/>
  <c r="H3538" i="14" s="1"/>
  <c r="G3542" i="14"/>
  <c r="H3542" i="14" s="1"/>
  <c r="G3546" i="14"/>
  <c r="H3546" i="14" s="1"/>
  <c r="G3550" i="14"/>
  <c r="H3550" i="14" s="1"/>
  <c r="G3554" i="14"/>
  <c r="H3554" i="14" s="1"/>
  <c r="G3558" i="14"/>
  <c r="H3558" i="14" s="1"/>
  <c r="G3562" i="14"/>
  <c r="H3562" i="14" s="1"/>
  <c r="G3566" i="14"/>
  <c r="H3566" i="14" s="1"/>
  <c r="G3570" i="14"/>
  <c r="H3570" i="14" s="1"/>
  <c r="G3574" i="14"/>
  <c r="H3574" i="14" s="1"/>
  <c r="G3578" i="14"/>
  <c r="H3578" i="14" s="1"/>
  <c r="G3582" i="14"/>
  <c r="H3582" i="14" s="1"/>
  <c r="G3586" i="14"/>
  <c r="H3586" i="14" s="1"/>
  <c r="G3590" i="14"/>
  <c r="H3590" i="14" s="1"/>
  <c r="G3594" i="14"/>
  <c r="H3594" i="14" s="1"/>
  <c r="G3598" i="14"/>
  <c r="H3598" i="14" s="1"/>
  <c r="G3602" i="14"/>
  <c r="H3602" i="14" s="1"/>
  <c r="G3606" i="14"/>
  <c r="H3606" i="14" s="1"/>
  <c r="G3610" i="14"/>
  <c r="H3610" i="14" s="1"/>
  <c r="G3614" i="14"/>
  <c r="H3614" i="14" s="1"/>
  <c r="G3618" i="14"/>
  <c r="H3618" i="14" s="1"/>
  <c r="G3622" i="14"/>
  <c r="H3622" i="14" s="1"/>
  <c r="G3626" i="14"/>
  <c r="H3626" i="14" s="1"/>
  <c r="G3630" i="14"/>
  <c r="H3630" i="14" s="1"/>
  <c r="G3634" i="14"/>
  <c r="H3634" i="14" s="1"/>
  <c r="G3638" i="14"/>
  <c r="H3638" i="14" s="1"/>
  <c r="G3642" i="14"/>
  <c r="H3642" i="14" s="1"/>
  <c r="G3646" i="14"/>
  <c r="H3646" i="14" s="1"/>
  <c r="G3650" i="14"/>
  <c r="H3650" i="14" s="1"/>
  <c r="G3654" i="14"/>
  <c r="H3654" i="14" s="1"/>
  <c r="G3658" i="14"/>
  <c r="H3658" i="14" s="1"/>
  <c r="G3662" i="14"/>
  <c r="H3662" i="14" s="1"/>
  <c r="G3666" i="14"/>
  <c r="H3666" i="14" s="1"/>
  <c r="G3670" i="14"/>
  <c r="H3670" i="14" s="1"/>
  <c r="G3674" i="14"/>
  <c r="H3674" i="14" s="1"/>
  <c r="G3678" i="14"/>
  <c r="H3678" i="14" s="1"/>
  <c r="G3682" i="14"/>
  <c r="H3682" i="14" s="1"/>
  <c r="G3686" i="14"/>
  <c r="H3686" i="14" s="1"/>
  <c r="G3690" i="14"/>
  <c r="H3690" i="14" s="1"/>
  <c r="G3694" i="14"/>
  <c r="H3694" i="14" s="1"/>
  <c r="G3698" i="14"/>
  <c r="H3698" i="14" s="1"/>
  <c r="G3702" i="14"/>
  <c r="H3702" i="14" s="1"/>
  <c r="G3706" i="14"/>
  <c r="H3706" i="14" s="1"/>
  <c r="G3710" i="14"/>
  <c r="H3710" i="14" s="1"/>
  <c r="G3714" i="14"/>
  <c r="H3714" i="14" s="1"/>
  <c r="G3718" i="14"/>
  <c r="H3718" i="14" s="1"/>
  <c r="G3722" i="14"/>
  <c r="H3722" i="14" s="1"/>
  <c r="G3726" i="14"/>
  <c r="H3726" i="14" s="1"/>
  <c r="G3730" i="14"/>
  <c r="H3730" i="14" s="1"/>
  <c r="G3734" i="14"/>
  <c r="H3734" i="14" s="1"/>
  <c r="G3738" i="14"/>
  <c r="H3738" i="14" s="1"/>
  <c r="G3742" i="14"/>
  <c r="H3742" i="14" s="1"/>
  <c r="G3746" i="14"/>
  <c r="H3746" i="14" s="1"/>
  <c r="G3750" i="14"/>
  <c r="H3750" i="14" s="1"/>
  <c r="G3754" i="14"/>
  <c r="H3754" i="14" s="1"/>
  <c r="G3758" i="14"/>
  <c r="H3758" i="14" s="1"/>
  <c r="G3762" i="14"/>
  <c r="H3762" i="14" s="1"/>
  <c r="G3766" i="14"/>
  <c r="H3766" i="14" s="1"/>
  <c r="G3770" i="14"/>
  <c r="H3770" i="14" s="1"/>
  <c r="G3774" i="14"/>
  <c r="H3774" i="14" s="1"/>
  <c r="G3778" i="14"/>
  <c r="H3778" i="14" s="1"/>
  <c r="G3782" i="14"/>
  <c r="H3782" i="14" s="1"/>
  <c r="G3786" i="14"/>
  <c r="H3786" i="14" s="1"/>
  <c r="G3790" i="14"/>
  <c r="H3790" i="14" s="1"/>
  <c r="G3794" i="14"/>
  <c r="H3794" i="14" s="1"/>
  <c r="G3798" i="14"/>
  <c r="H3798" i="14" s="1"/>
  <c r="G3802" i="14"/>
  <c r="H3802" i="14" s="1"/>
  <c r="G3806" i="14"/>
  <c r="H3806" i="14" s="1"/>
  <c r="G3810" i="14"/>
  <c r="H3810" i="14" s="1"/>
  <c r="G3814" i="14"/>
  <c r="H3814" i="14" s="1"/>
  <c r="G3818" i="14"/>
  <c r="H3818" i="14" s="1"/>
  <c r="G3822" i="14"/>
  <c r="H3822" i="14" s="1"/>
  <c r="G3826" i="14"/>
  <c r="H3826" i="14" s="1"/>
  <c r="G3830" i="14"/>
  <c r="H3830" i="14" s="1"/>
  <c r="G3834" i="14"/>
  <c r="H3834" i="14" s="1"/>
  <c r="G3838" i="14"/>
  <c r="H3838" i="14" s="1"/>
  <c r="G3842" i="14"/>
  <c r="H3842" i="14" s="1"/>
  <c r="G3846" i="14"/>
  <c r="H3846" i="14" s="1"/>
  <c r="G3850" i="14"/>
  <c r="H3850" i="14" s="1"/>
  <c r="G3854" i="14"/>
  <c r="H3854" i="14" s="1"/>
  <c r="G3858" i="14"/>
  <c r="H3858" i="14" s="1"/>
  <c r="G3862" i="14"/>
  <c r="H3862" i="14" s="1"/>
  <c r="G3866" i="14"/>
  <c r="H3866" i="14" s="1"/>
  <c r="G3870" i="14"/>
  <c r="H3870" i="14" s="1"/>
  <c r="G3874" i="14"/>
  <c r="H3874" i="14" s="1"/>
  <c r="G3878" i="14"/>
  <c r="H3878" i="14" s="1"/>
  <c r="G3882" i="14"/>
  <c r="H3882" i="14" s="1"/>
  <c r="G3886" i="14"/>
  <c r="H3886" i="14" s="1"/>
  <c r="G3890" i="14"/>
  <c r="H3890" i="14" s="1"/>
  <c r="G3894" i="14"/>
  <c r="H3894" i="14" s="1"/>
  <c r="G3898" i="14"/>
  <c r="H3898" i="14" s="1"/>
  <c r="G3902" i="14"/>
  <c r="H3902" i="14" s="1"/>
  <c r="G3906" i="14"/>
  <c r="H3906" i="14" s="1"/>
  <c r="G3910" i="14"/>
  <c r="H3910" i="14" s="1"/>
  <c r="G3914" i="14"/>
  <c r="H3914" i="14" s="1"/>
  <c r="G3918" i="14"/>
  <c r="H3918" i="14" s="1"/>
  <c r="G3922" i="14"/>
  <c r="H3922" i="14" s="1"/>
  <c r="G3926" i="14"/>
  <c r="H3926" i="14" s="1"/>
  <c r="G3930" i="14"/>
  <c r="H3930" i="14" s="1"/>
  <c r="G3934" i="14"/>
  <c r="H3934" i="14" s="1"/>
  <c r="G3938" i="14"/>
  <c r="H3938" i="14" s="1"/>
  <c r="G3942" i="14"/>
  <c r="H3942" i="14" s="1"/>
  <c r="G3946" i="14"/>
  <c r="H3946" i="14" s="1"/>
  <c r="G3950" i="14"/>
  <c r="H3950" i="14" s="1"/>
  <c r="G3954" i="14"/>
  <c r="H3954" i="14" s="1"/>
  <c r="G3958" i="14"/>
  <c r="H3958" i="14" s="1"/>
  <c r="G3962" i="14"/>
  <c r="H3962" i="14" s="1"/>
  <c r="G3966" i="14"/>
  <c r="H3966" i="14" s="1"/>
  <c r="G3970" i="14"/>
  <c r="H3970" i="14" s="1"/>
  <c r="G3974" i="14"/>
  <c r="H3974" i="14" s="1"/>
  <c r="G3978" i="14"/>
  <c r="H3978" i="14" s="1"/>
  <c r="G3982" i="14"/>
  <c r="H3982" i="14" s="1"/>
  <c r="G3986" i="14"/>
  <c r="H3986" i="14" s="1"/>
  <c r="G3990" i="14"/>
  <c r="H3990" i="14" s="1"/>
  <c r="G3994" i="14"/>
  <c r="H3994" i="14" s="1"/>
  <c r="G3998" i="14"/>
  <c r="H3998" i="14" s="1"/>
  <c r="G4002" i="14"/>
  <c r="H4002" i="14" s="1"/>
  <c r="G4006" i="14"/>
  <c r="H4006" i="14" s="1"/>
  <c r="G4010" i="14"/>
  <c r="H4010" i="14" s="1"/>
  <c r="G4014" i="14"/>
  <c r="H4014" i="14" s="1"/>
  <c r="G4018" i="14"/>
  <c r="H4018" i="14" s="1"/>
  <c r="G4022" i="14"/>
  <c r="H4022" i="14" s="1"/>
  <c r="G4026" i="14"/>
  <c r="H4026" i="14" s="1"/>
  <c r="G4030" i="14"/>
  <c r="H4030" i="14" s="1"/>
  <c r="G4034" i="14"/>
  <c r="H4034" i="14" s="1"/>
  <c r="G4038" i="14"/>
  <c r="H4038" i="14" s="1"/>
  <c r="G4042" i="14"/>
  <c r="H4042" i="14" s="1"/>
  <c r="G4046" i="14"/>
  <c r="H4046" i="14" s="1"/>
  <c r="G4050" i="14"/>
  <c r="H4050" i="14" s="1"/>
  <c r="G4054" i="14"/>
  <c r="H4054" i="14" s="1"/>
  <c r="G4058" i="14"/>
  <c r="H4058" i="14" s="1"/>
  <c r="G4062" i="14"/>
  <c r="H4062" i="14" s="1"/>
  <c r="G4066" i="14"/>
  <c r="H4066" i="14" s="1"/>
  <c r="G4070" i="14"/>
  <c r="H4070" i="14" s="1"/>
  <c r="G4074" i="14"/>
  <c r="H4074" i="14" s="1"/>
  <c r="G4078" i="14"/>
  <c r="H4078" i="14" s="1"/>
  <c r="G4082" i="14"/>
  <c r="H4082" i="14" s="1"/>
  <c r="G4086" i="14"/>
  <c r="H4086" i="14" s="1"/>
  <c r="G4090" i="14"/>
  <c r="H4090" i="14" s="1"/>
  <c r="G4094" i="14"/>
  <c r="H4094" i="14" s="1"/>
  <c r="G4098" i="14"/>
  <c r="H4098" i="14" s="1"/>
  <c r="G4102" i="14"/>
  <c r="H4102" i="14" s="1"/>
  <c r="G4106" i="14"/>
  <c r="H4106" i="14" s="1"/>
  <c r="G4110" i="14"/>
  <c r="H4110" i="14" s="1"/>
  <c r="G4114" i="14"/>
  <c r="H4114" i="14" s="1"/>
  <c r="G4118" i="14"/>
  <c r="H4118" i="14" s="1"/>
  <c r="G4122" i="14"/>
  <c r="H4122" i="14" s="1"/>
  <c r="G4126" i="14"/>
  <c r="H4126" i="14" s="1"/>
  <c r="G4130" i="14"/>
  <c r="H4130" i="14" s="1"/>
  <c r="G4134" i="14"/>
  <c r="H4134" i="14" s="1"/>
  <c r="G4138" i="14"/>
  <c r="H4138" i="14" s="1"/>
  <c r="G4142" i="14"/>
  <c r="H4142" i="14" s="1"/>
  <c r="G4146" i="14"/>
  <c r="H4146" i="14" s="1"/>
  <c r="G4150" i="14"/>
  <c r="H4150" i="14" s="1"/>
  <c r="G4154" i="14"/>
  <c r="H4154" i="14" s="1"/>
  <c r="G4158" i="14"/>
  <c r="H4158" i="14" s="1"/>
  <c r="G4162" i="14"/>
  <c r="H4162" i="14" s="1"/>
  <c r="G4166" i="14"/>
  <c r="H4166" i="14" s="1"/>
  <c r="G4170" i="14"/>
  <c r="H4170" i="14" s="1"/>
  <c r="G4174" i="14"/>
  <c r="H4174" i="14" s="1"/>
  <c r="G4178" i="14"/>
  <c r="H4178" i="14" s="1"/>
  <c r="G4182" i="14"/>
  <c r="H4182" i="14" s="1"/>
  <c r="G4186" i="14"/>
  <c r="H4186" i="14" s="1"/>
  <c r="G4190" i="14"/>
  <c r="H4190" i="14" s="1"/>
  <c r="G4194" i="14"/>
  <c r="H4194" i="14" s="1"/>
  <c r="G4198" i="14"/>
  <c r="H4198" i="14" s="1"/>
  <c r="G4202" i="14"/>
  <c r="H4202" i="14" s="1"/>
  <c r="G4206" i="14"/>
  <c r="H4206" i="14" s="1"/>
  <c r="G4210" i="14"/>
  <c r="H4210" i="14" s="1"/>
  <c r="G4214" i="14"/>
  <c r="H4214" i="14" s="1"/>
  <c r="G4218" i="14"/>
  <c r="H4218" i="14" s="1"/>
  <c r="G4222" i="14"/>
  <c r="H4222" i="14" s="1"/>
  <c r="G4226" i="14"/>
  <c r="H4226" i="14" s="1"/>
  <c r="G4230" i="14"/>
  <c r="H4230" i="14" s="1"/>
  <c r="G4234" i="14"/>
  <c r="H4234" i="14" s="1"/>
  <c r="G4238" i="14"/>
  <c r="H4238" i="14" s="1"/>
  <c r="G4242" i="14"/>
  <c r="H4242" i="14" s="1"/>
  <c r="G4246" i="14"/>
  <c r="H4246" i="14" s="1"/>
  <c r="G4250" i="14"/>
  <c r="H4250" i="14" s="1"/>
  <c r="G4254" i="14"/>
  <c r="H4254" i="14" s="1"/>
  <c r="G4258" i="14"/>
  <c r="H4258" i="14" s="1"/>
  <c r="G4262" i="14"/>
  <c r="H4262" i="14" s="1"/>
  <c r="G4266" i="14"/>
  <c r="H4266" i="14" s="1"/>
  <c r="G4270" i="14"/>
  <c r="H4270" i="14" s="1"/>
  <c r="G4274" i="14"/>
  <c r="H4274" i="14" s="1"/>
  <c r="G4278" i="14"/>
  <c r="H4278" i="14" s="1"/>
  <c r="G4282" i="14"/>
  <c r="H4282" i="14" s="1"/>
  <c r="G4286" i="14"/>
  <c r="H4286" i="14" s="1"/>
  <c r="G4290" i="14"/>
  <c r="H4290" i="14" s="1"/>
  <c r="G4294" i="14"/>
  <c r="H4294" i="14" s="1"/>
  <c r="G4298" i="14"/>
  <c r="H4298" i="14" s="1"/>
  <c r="G4302" i="14"/>
  <c r="H4302" i="14" s="1"/>
  <c r="G4306" i="14"/>
  <c r="H4306" i="14" s="1"/>
  <c r="G4310" i="14"/>
  <c r="H4310" i="14" s="1"/>
  <c r="G4314" i="14"/>
  <c r="H4314" i="14" s="1"/>
  <c r="G4318" i="14"/>
  <c r="H4318" i="14" s="1"/>
  <c r="G4322" i="14"/>
  <c r="H4322" i="14" s="1"/>
  <c r="G4326" i="14"/>
  <c r="H4326" i="14" s="1"/>
  <c r="G4330" i="14"/>
  <c r="H4330" i="14" s="1"/>
  <c r="G4334" i="14"/>
  <c r="H4334" i="14" s="1"/>
  <c r="G4338" i="14"/>
  <c r="H4338" i="14" s="1"/>
  <c r="G4342" i="14"/>
  <c r="H4342" i="14" s="1"/>
  <c r="G4346" i="14"/>
  <c r="H4346" i="14" s="1"/>
  <c r="G4350" i="14"/>
  <c r="H4350" i="14" s="1"/>
  <c r="G4354" i="14"/>
  <c r="H4354" i="14" s="1"/>
  <c r="G4358" i="14"/>
  <c r="H4358" i="14" s="1"/>
  <c r="G4362" i="14"/>
  <c r="H4362" i="14" s="1"/>
  <c r="G4366" i="14"/>
  <c r="H4366" i="14" s="1"/>
  <c r="G4370" i="14"/>
  <c r="H4370" i="14" s="1"/>
  <c r="G4374" i="14"/>
  <c r="H4374" i="14" s="1"/>
  <c r="G4378" i="14"/>
  <c r="H4378" i="14" s="1"/>
  <c r="G4382" i="14"/>
  <c r="H4382" i="14" s="1"/>
  <c r="G4386" i="14"/>
  <c r="H4386" i="14" s="1"/>
  <c r="G4390" i="14"/>
  <c r="H4390" i="14" s="1"/>
  <c r="G4394" i="14"/>
  <c r="H4394" i="14" s="1"/>
  <c r="G4398" i="14"/>
  <c r="H4398" i="14" s="1"/>
  <c r="G4402" i="14"/>
  <c r="H4402" i="14" s="1"/>
  <c r="G4406" i="14"/>
  <c r="H4406" i="14" s="1"/>
  <c r="G4410" i="14"/>
  <c r="H4410" i="14" s="1"/>
  <c r="G4414" i="14"/>
  <c r="H4414" i="14" s="1"/>
  <c r="G4418" i="14"/>
  <c r="H4418" i="14" s="1"/>
  <c r="G4422" i="14"/>
  <c r="H4422" i="14" s="1"/>
  <c r="G4426" i="14"/>
  <c r="H4426" i="14" s="1"/>
  <c r="G4430" i="14"/>
  <c r="H4430" i="14" s="1"/>
  <c r="G4434" i="14"/>
  <c r="H4434" i="14" s="1"/>
  <c r="G4438" i="14"/>
  <c r="H4438" i="14" s="1"/>
  <c r="G4442" i="14"/>
  <c r="H4442" i="14" s="1"/>
  <c r="G4446" i="14"/>
  <c r="H4446" i="14" s="1"/>
  <c r="G4450" i="14"/>
  <c r="H4450" i="14" s="1"/>
  <c r="G4454" i="14"/>
  <c r="H4454" i="14" s="1"/>
  <c r="G4458" i="14"/>
  <c r="H4458" i="14" s="1"/>
  <c r="G4462" i="14"/>
  <c r="H4462" i="14" s="1"/>
  <c r="G4466" i="14"/>
  <c r="H4466" i="14" s="1"/>
  <c r="G4470" i="14"/>
  <c r="H4470" i="14" s="1"/>
  <c r="G4474" i="14"/>
  <c r="H4474" i="14" s="1"/>
  <c r="G4478" i="14"/>
  <c r="H4478" i="14" s="1"/>
  <c r="G4482" i="14"/>
  <c r="H4482" i="14" s="1"/>
  <c r="G4486" i="14"/>
  <c r="H4486" i="14" s="1"/>
  <c r="G4490" i="14"/>
  <c r="H4490" i="14" s="1"/>
  <c r="G4494" i="14"/>
  <c r="H4494" i="14" s="1"/>
  <c r="G4498" i="14"/>
  <c r="H4498" i="14" s="1"/>
  <c r="G4502" i="14"/>
  <c r="H4502" i="14" s="1"/>
  <c r="G4506" i="14"/>
  <c r="H4506" i="14" s="1"/>
  <c r="G4510" i="14"/>
  <c r="H4510" i="14" s="1"/>
  <c r="G4514" i="14"/>
  <c r="H4514" i="14" s="1"/>
  <c r="G4518" i="14"/>
  <c r="H4518" i="14" s="1"/>
  <c r="G4522" i="14"/>
  <c r="H4522" i="14" s="1"/>
  <c r="G4526" i="14"/>
  <c r="H4526" i="14" s="1"/>
  <c r="G4530" i="14"/>
  <c r="H4530" i="14" s="1"/>
  <c r="G4534" i="14"/>
  <c r="H4534" i="14" s="1"/>
  <c r="G4538" i="14"/>
  <c r="H4538" i="14" s="1"/>
  <c r="G4542" i="14"/>
  <c r="H4542" i="14" s="1"/>
  <c r="G4546" i="14"/>
  <c r="H4546" i="14" s="1"/>
  <c r="G4550" i="14"/>
  <c r="H4550" i="14" s="1"/>
  <c r="G4554" i="14"/>
  <c r="H4554" i="14" s="1"/>
  <c r="G4558" i="14"/>
  <c r="H4558" i="14" s="1"/>
  <c r="G4562" i="14"/>
  <c r="H4562" i="14" s="1"/>
  <c r="G4566" i="14"/>
  <c r="H4566" i="14" s="1"/>
  <c r="G4570" i="14"/>
  <c r="H4570" i="14" s="1"/>
  <c r="G4574" i="14"/>
  <c r="H4574" i="14" s="1"/>
  <c r="G4578" i="14"/>
  <c r="H4578" i="14" s="1"/>
  <c r="G4582" i="14"/>
  <c r="H4582" i="14" s="1"/>
  <c r="G4586" i="14"/>
  <c r="H4586" i="14" s="1"/>
  <c r="G4590" i="14"/>
  <c r="H4590" i="14" s="1"/>
  <c r="G4594" i="14"/>
  <c r="H4594" i="14" s="1"/>
  <c r="G4598" i="14"/>
  <c r="H4598" i="14" s="1"/>
  <c r="G4602" i="14"/>
  <c r="H4602" i="14" s="1"/>
  <c r="G4606" i="14"/>
  <c r="H4606" i="14" s="1"/>
  <c r="G4610" i="14"/>
  <c r="H4610" i="14" s="1"/>
  <c r="G4614" i="14"/>
  <c r="H4614" i="14" s="1"/>
  <c r="G4618" i="14"/>
  <c r="H4618" i="14" s="1"/>
  <c r="G4622" i="14"/>
  <c r="H4622" i="14" s="1"/>
  <c r="G4626" i="14"/>
  <c r="H4626" i="14" s="1"/>
  <c r="G4630" i="14"/>
  <c r="H4630" i="14" s="1"/>
  <c r="G4634" i="14"/>
  <c r="H4634" i="14" s="1"/>
  <c r="G4638" i="14"/>
  <c r="H4638" i="14" s="1"/>
  <c r="G4642" i="14"/>
  <c r="H4642" i="14" s="1"/>
  <c r="G4646" i="14"/>
  <c r="H4646" i="14" s="1"/>
  <c r="G4650" i="14"/>
  <c r="H4650" i="14" s="1"/>
  <c r="G4654" i="14"/>
  <c r="H4654" i="14" s="1"/>
  <c r="G4658" i="14"/>
  <c r="H4658" i="14" s="1"/>
  <c r="G4662" i="14"/>
  <c r="H4662" i="14" s="1"/>
  <c r="G4666" i="14"/>
  <c r="H4666" i="14" s="1"/>
  <c r="G4670" i="14"/>
  <c r="H4670" i="14" s="1"/>
  <c r="G4674" i="14"/>
  <c r="H4674" i="14" s="1"/>
  <c r="G4678" i="14"/>
  <c r="H4678" i="14" s="1"/>
  <c r="G4682" i="14"/>
  <c r="H4682" i="14" s="1"/>
  <c r="G4686" i="14"/>
  <c r="H4686" i="14" s="1"/>
  <c r="G4690" i="14"/>
  <c r="H4690" i="14" s="1"/>
  <c r="G4694" i="14"/>
  <c r="H4694" i="14" s="1"/>
  <c r="G4698" i="14"/>
  <c r="H4698" i="14" s="1"/>
  <c r="G4702" i="14"/>
  <c r="H4702" i="14" s="1"/>
  <c r="G4706" i="14"/>
  <c r="H4706" i="14" s="1"/>
  <c r="G4710" i="14"/>
  <c r="H4710" i="14" s="1"/>
  <c r="G4714" i="14"/>
  <c r="H4714" i="14" s="1"/>
  <c r="G4718" i="14"/>
  <c r="H4718" i="14" s="1"/>
  <c r="G4722" i="14"/>
  <c r="H4722" i="14" s="1"/>
  <c r="G4726" i="14"/>
  <c r="H4726" i="14" s="1"/>
  <c r="G4730" i="14"/>
  <c r="H4730" i="14" s="1"/>
  <c r="G4734" i="14"/>
  <c r="H4734" i="14" s="1"/>
  <c r="G4738" i="14"/>
  <c r="H4738" i="14" s="1"/>
  <c r="G4742" i="14"/>
  <c r="H4742" i="14" s="1"/>
  <c r="G4746" i="14"/>
  <c r="H4746" i="14" s="1"/>
  <c r="G4750" i="14"/>
  <c r="H4750" i="14" s="1"/>
  <c r="G4754" i="14"/>
  <c r="H4754" i="14" s="1"/>
  <c r="G4758" i="14"/>
  <c r="H4758" i="14" s="1"/>
  <c r="G4762" i="14"/>
  <c r="H4762" i="14" s="1"/>
  <c r="G4766" i="14"/>
  <c r="H4766" i="14" s="1"/>
  <c r="G4770" i="14"/>
  <c r="H4770" i="14" s="1"/>
  <c r="G4774" i="14"/>
  <c r="H4774" i="14" s="1"/>
  <c r="G4778" i="14"/>
  <c r="H4778" i="14" s="1"/>
  <c r="G4782" i="14"/>
  <c r="H4782" i="14" s="1"/>
  <c r="G4786" i="14"/>
  <c r="H4786" i="14" s="1"/>
  <c r="G4790" i="14"/>
  <c r="H4790" i="14" s="1"/>
  <c r="G4794" i="14"/>
  <c r="H4794" i="14" s="1"/>
  <c r="G4798" i="14"/>
  <c r="H4798" i="14" s="1"/>
  <c r="G4802" i="14"/>
  <c r="H4802" i="14" s="1"/>
  <c r="G4806" i="14"/>
  <c r="H4806" i="14" s="1"/>
  <c r="G4810" i="14"/>
  <c r="H4810" i="14" s="1"/>
  <c r="G4814" i="14"/>
  <c r="H4814" i="14" s="1"/>
  <c r="G4818" i="14"/>
  <c r="H4818" i="14" s="1"/>
  <c r="G4822" i="14"/>
  <c r="H4822" i="14" s="1"/>
  <c r="G4826" i="14"/>
  <c r="H4826" i="14" s="1"/>
  <c r="G4830" i="14"/>
  <c r="H4830" i="14" s="1"/>
  <c r="G4834" i="14"/>
  <c r="H4834" i="14" s="1"/>
  <c r="G4838" i="14"/>
  <c r="H4838" i="14" s="1"/>
  <c r="G4842" i="14"/>
  <c r="H4842" i="14" s="1"/>
  <c r="G4846" i="14"/>
  <c r="H4846" i="14" s="1"/>
  <c r="G4850" i="14"/>
  <c r="H4850" i="14" s="1"/>
  <c r="G4854" i="14"/>
  <c r="H4854" i="14" s="1"/>
  <c r="G4858" i="14"/>
  <c r="H4858" i="14" s="1"/>
  <c r="G4862" i="14"/>
  <c r="H4862" i="14" s="1"/>
  <c r="G4866" i="14"/>
  <c r="H4866" i="14" s="1"/>
  <c r="G4870" i="14"/>
  <c r="H4870" i="14" s="1"/>
  <c r="G4874" i="14"/>
  <c r="H4874" i="14" s="1"/>
  <c r="G4878" i="14"/>
  <c r="H4878" i="14" s="1"/>
  <c r="G4882" i="14"/>
  <c r="H4882" i="14" s="1"/>
  <c r="G4886" i="14"/>
  <c r="H4886" i="14" s="1"/>
  <c r="G4890" i="14"/>
  <c r="H4890" i="14" s="1"/>
  <c r="G4894" i="14"/>
  <c r="H4894" i="14" s="1"/>
  <c r="G4898" i="14"/>
  <c r="H4898" i="14" s="1"/>
  <c r="G4902" i="14"/>
  <c r="H4902" i="14" s="1"/>
  <c r="G4906" i="14"/>
  <c r="H4906" i="14" s="1"/>
  <c r="G4910" i="14"/>
  <c r="H4910" i="14" s="1"/>
  <c r="G4914" i="14"/>
  <c r="H4914" i="14" s="1"/>
  <c r="G4918" i="14"/>
  <c r="H4918" i="14" s="1"/>
  <c r="G4922" i="14"/>
  <c r="H4922" i="14" s="1"/>
  <c r="G4926" i="14"/>
  <c r="H4926" i="14" s="1"/>
  <c r="G4930" i="14"/>
  <c r="H4930" i="14" s="1"/>
  <c r="G4934" i="14"/>
  <c r="H4934" i="14" s="1"/>
  <c r="G4938" i="14"/>
  <c r="H4938" i="14" s="1"/>
  <c r="G4942" i="14"/>
  <c r="H4942" i="14" s="1"/>
  <c r="G4946" i="14"/>
  <c r="H4946" i="14" s="1"/>
  <c r="G4950" i="14"/>
  <c r="H4950" i="14" s="1"/>
  <c r="G4954" i="14"/>
  <c r="H4954" i="14" s="1"/>
  <c r="G4958" i="14"/>
  <c r="H4958" i="14" s="1"/>
  <c r="G4962" i="14"/>
  <c r="H4962" i="14" s="1"/>
  <c r="G4966" i="14"/>
  <c r="H4966" i="14" s="1"/>
  <c r="G4970" i="14"/>
  <c r="H4970" i="14" s="1"/>
  <c r="G4974" i="14"/>
  <c r="H4974" i="14" s="1"/>
  <c r="G4978" i="14"/>
  <c r="H4978" i="14" s="1"/>
  <c r="G4982" i="14"/>
  <c r="H4982" i="14" s="1"/>
  <c r="G4986" i="14"/>
  <c r="H4986" i="14" s="1"/>
  <c r="G4990" i="14"/>
  <c r="H4990" i="14" s="1"/>
  <c r="G4994" i="14"/>
  <c r="H4994" i="14" s="1"/>
  <c r="G4998" i="14"/>
  <c r="H4998" i="14" s="1"/>
  <c r="G5002" i="14"/>
  <c r="H5002" i="14" s="1"/>
  <c r="G5006" i="14"/>
  <c r="H5006" i="14" s="1"/>
  <c r="G5010" i="14"/>
  <c r="H5010" i="14" s="1"/>
  <c r="G5014" i="14"/>
  <c r="H5014" i="14" s="1"/>
  <c r="G5018" i="14"/>
  <c r="H5018" i="14" s="1"/>
  <c r="G5022" i="14"/>
  <c r="H5022" i="14" s="1"/>
  <c r="G5026" i="14"/>
  <c r="H5026" i="14" s="1"/>
  <c r="G5030" i="14"/>
  <c r="H5030" i="14" s="1"/>
  <c r="G5034" i="14"/>
  <c r="H5034" i="14" s="1"/>
  <c r="G5038" i="14"/>
  <c r="H5038" i="14" s="1"/>
  <c r="G5042" i="14"/>
  <c r="H5042" i="14" s="1"/>
  <c r="G5046" i="14"/>
  <c r="H5046" i="14" s="1"/>
  <c r="G5050" i="14"/>
  <c r="H5050" i="14" s="1"/>
  <c r="G5054" i="14"/>
  <c r="H5054" i="14" s="1"/>
  <c r="G5058" i="14"/>
  <c r="H5058" i="14" s="1"/>
  <c r="G5062" i="14"/>
  <c r="H5062" i="14" s="1"/>
  <c r="G5066" i="14"/>
  <c r="H5066" i="14" s="1"/>
  <c r="G5070" i="14"/>
  <c r="H5070" i="14" s="1"/>
  <c r="G5074" i="14"/>
  <c r="H5074" i="14" s="1"/>
  <c r="G5078" i="14"/>
  <c r="H5078" i="14" s="1"/>
  <c r="G5082" i="14"/>
  <c r="H5082" i="14" s="1"/>
  <c r="G5086" i="14"/>
  <c r="H5086" i="14" s="1"/>
  <c r="G5090" i="14"/>
  <c r="H5090" i="14" s="1"/>
  <c r="G5094" i="14"/>
  <c r="H5094" i="14" s="1"/>
  <c r="G5098" i="14"/>
  <c r="H5098" i="14" s="1"/>
  <c r="G5102" i="14"/>
  <c r="H5102" i="14" s="1"/>
  <c r="G5106" i="14"/>
  <c r="H5106" i="14" s="1"/>
  <c r="G5110" i="14"/>
  <c r="H5110" i="14" s="1"/>
  <c r="G5114" i="14"/>
  <c r="H5114" i="14" s="1"/>
  <c r="G5118" i="14"/>
  <c r="H5118" i="14" s="1"/>
  <c r="G5122" i="14"/>
  <c r="H5122" i="14" s="1"/>
  <c r="G5126" i="14"/>
  <c r="H5126" i="14" s="1"/>
  <c r="G5130" i="14"/>
  <c r="H5130" i="14" s="1"/>
  <c r="G5134" i="14"/>
  <c r="H5134" i="14" s="1"/>
  <c r="G5138" i="14"/>
  <c r="H5138" i="14" s="1"/>
  <c r="G5142" i="14"/>
  <c r="H5142" i="14" s="1"/>
  <c r="G5146" i="14"/>
  <c r="H5146" i="14" s="1"/>
  <c r="G5150" i="14"/>
  <c r="H5150" i="14" s="1"/>
  <c r="G5154" i="14"/>
  <c r="H5154" i="14" s="1"/>
  <c r="G5158" i="14"/>
  <c r="H5158" i="14" s="1"/>
  <c r="G5162" i="14"/>
  <c r="H5162" i="14" s="1"/>
  <c r="G5166" i="14"/>
  <c r="H5166" i="14" s="1"/>
  <c r="G5170" i="14"/>
  <c r="H5170" i="14" s="1"/>
  <c r="G5174" i="14"/>
  <c r="H5174" i="14" s="1"/>
  <c r="G5178" i="14"/>
  <c r="H5178" i="14" s="1"/>
  <c r="G5182" i="14"/>
  <c r="H5182" i="14" s="1"/>
  <c r="G5186" i="14"/>
  <c r="H5186" i="14" s="1"/>
  <c r="G5190" i="14"/>
  <c r="H5190" i="14" s="1"/>
  <c r="G5194" i="14"/>
  <c r="H5194" i="14" s="1"/>
  <c r="G5198" i="14"/>
  <c r="H5198" i="14" s="1"/>
  <c r="G5202" i="14"/>
  <c r="H5202" i="14" s="1"/>
  <c r="G5206" i="14"/>
  <c r="H5206" i="14" s="1"/>
  <c r="G5210" i="14"/>
  <c r="H5210" i="14" s="1"/>
  <c r="G5214" i="14"/>
  <c r="H5214" i="14" s="1"/>
  <c r="G5218" i="14"/>
  <c r="H5218" i="14" s="1"/>
  <c r="G5222" i="14"/>
  <c r="H5222" i="14" s="1"/>
  <c r="G5226" i="14"/>
  <c r="H5226" i="14" s="1"/>
  <c r="G5230" i="14"/>
  <c r="H5230" i="14" s="1"/>
  <c r="G5234" i="14"/>
  <c r="H5234" i="14" s="1"/>
  <c r="G5238" i="14"/>
  <c r="H5238" i="14" s="1"/>
  <c r="G5242" i="14"/>
  <c r="H5242" i="14" s="1"/>
  <c r="G5246" i="14"/>
  <c r="H5246" i="14" s="1"/>
  <c r="G5250" i="14"/>
  <c r="H5250" i="14" s="1"/>
  <c r="G5254" i="14"/>
  <c r="H5254" i="14" s="1"/>
  <c r="G5258" i="14"/>
  <c r="H5258" i="14" s="1"/>
  <c r="G5262" i="14"/>
  <c r="H5262" i="14" s="1"/>
  <c r="G5266" i="14"/>
  <c r="H5266" i="14" s="1"/>
  <c r="G5270" i="14"/>
  <c r="H5270" i="14" s="1"/>
  <c r="G5274" i="14"/>
  <c r="H5274" i="14" s="1"/>
  <c r="G5278" i="14"/>
  <c r="H5278" i="14" s="1"/>
  <c r="G5282" i="14"/>
  <c r="H5282" i="14" s="1"/>
  <c r="G5286" i="14"/>
  <c r="H5286" i="14" s="1"/>
  <c r="G5290" i="14"/>
  <c r="H5290" i="14" s="1"/>
  <c r="G5294" i="14"/>
  <c r="H5294" i="14" s="1"/>
  <c r="G5298" i="14"/>
  <c r="H5298" i="14" s="1"/>
  <c r="G5302" i="14"/>
  <c r="H5302" i="14" s="1"/>
  <c r="G5306" i="14"/>
  <c r="H5306" i="14" s="1"/>
  <c r="G5310" i="14"/>
  <c r="H5310" i="14" s="1"/>
  <c r="G5314" i="14"/>
  <c r="H5314" i="14" s="1"/>
  <c r="G5318" i="14"/>
  <c r="H5318" i="14" s="1"/>
  <c r="G5322" i="14"/>
  <c r="H5322" i="14" s="1"/>
  <c r="G5326" i="14"/>
  <c r="H5326" i="14" s="1"/>
  <c r="G5330" i="14"/>
  <c r="H5330" i="14" s="1"/>
  <c r="G5334" i="14"/>
  <c r="H5334" i="14" s="1"/>
  <c r="G5338" i="14"/>
  <c r="H5338" i="14" s="1"/>
  <c r="G5342" i="14"/>
  <c r="H5342" i="14" s="1"/>
  <c r="G5346" i="14"/>
  <c r="H5346" i="14" s="1"/>
  <c r="G5350" i="14"/>
  <c r="H5350" i="14" s="1"/>
  <c r="G5354" i="14"/>
  <c r="H5354" i="14" s="1"/>
  <c r="G5358" i="14"/>
  <c r="H5358" i="14" s="1"/>
  <c r="G5362" i="14"/>
  <c r="H5362" i="14" s="1"/>
  <c r="G5366" i="14"/>
  <c r="H5366" i="14" s="1"/>
  <c r="G5370" i="14"/>
  <c r="H5370" i="14" s="1"/>
  <c r="G5374" i="14"/>
  <c r="H5374" i="14" s="1"/>
  <c r="G5378" i="14"/>
  <c r="H5378" i="14" s="1"/>
  <c r="G5382" i="14"/>
  <c r="H5382" i="14" s="1"/>
  <c r="G5386" i="14"/>
  <c r="H5386" i="14" s="1"/>
  <c r="G5390" i="14"/>
  <c r="H5390" i="14" s="1"/>
  <c r="G5394" i="14"/>
  <c r="H5394" i="14" s="1"/>
  <c r="G5398" i="14"/>
  <c r="H5398" i="14" s="1"/>
  <c r="G5402" i="14"/>
  <c r="H5402" i="14" s="1"/>
  <c r="G5406" i="14"/>
  <c r="H5406" i="14" s="1"/>
  <c r="G5410" i="14"/>
  <c r="H5410" i="14" s="1"/>
  <c r="G5414" i="14"/>
  <c r="H5414" i="14" s="1"/>
  <c r="G5418" i="14"/>
  <c r="H5418" i="14" s="1"/>
  <c r="G5422" i="14"/>
  <c r="H5422" i="14" s="1"/>
  <c r="G5426" i="14"/>
  <c r="H5426" i="14" s="1"/>
  <c r="G5430" i="14"/>
  <c r="H5430" i="14" s="1"/>
  <c r="G5434" i="14"/>
  <c r="H5434" i="14" s="1"/>
  <c r="G5438" i="14"/>
  <c r="H5438" i="14" s="1"/>
  <c r="G5442" i="14"/>
  <c r="H5442" i="14" s="1"/>
  <c r="G5446" i="14"/>
  <c r="H5446" i="14" s="1"/>
  <c r="G5450" i="14"/>
  <c r="H5450" i="14" s="1"/>
  <c r="G5454" i="14"/>
  <c r="H5454" i="14" s="1"/>
  <c r="G5458" i="14"/>
  <c r="H5458" i="14" s="1"/>
  <c r="G5462" i="14"/>
  <c r="H5462" i="14" s="1"/>
  <c r="G5466" i="14"/>
  <c r="H5466" i="14" s="1"/>
  <c r="G5470" i="14"/>
  <c r="H5470" i="14" s="1"/>
  <c r="G5474" i="14"/>
  <c r="H5474" i="14" s="1"/>
  <c r="G5478" i="14"/>
  <c r="H5478" i="14" s="1"/>
  <c r="G5482" i="14"/>
  <c r="H5482" i="14" s="1"/>
  <c r="G5486" i="14"/>
  <c r="H5486" i="14" s="1"/>
  <c r="G5490" i="14"/>
  <c r="H5490" i="14" s="1"/>
  <c r="G5494" i="14"/>
  <c r="H5494" i="14" s="1"/>
  <c r="G5498" i="14"/>
  <c r="H5498" i="14" s="1"/>
  <c r="G5502" i="14"/>
  <c r="H5502" i="14" s="1"/>
  <c r="G5506" i="14"/>
  <c r="H5506" i="14" s="1"/>
  <c r="G5510" i="14"/>
  <c r="H5510" i="14" s="1"/>
  <c r="G5514" i="14"/>
  <c r="H5514" i="14" s="1"/>
  <c r="G5518" i="14"/>
  <c r="H5518" i="14" s="1"/>
  <c r="G5522" i="14"/>
  <c r="H5522" i="14" s="1"/>
  <c r="G5526" i="14"/>
  <c r="H5526" i="14" s="1"/>
  <c r="G5530" i="14"/>
  <c r="H5530" i="14" s="1"/>
  <c r="G5534" i="14"/>
  <c r="H5534" i="14" s="1"/>
  <c r="G5538" i="14"/>
  <c r="H5538" i="14" s="1"/>
  <c r="G5542" i="14"/>
  <c r="H5542" i="14" s="1"/>
  <c r="G5546" i="14"/>
  <c r="H5546" i="14" s="1"/>
  <c r="G5550" i="14"/>
  <c r="H5550" i="14" s="1"/>
  <c r="G5554" i="14"/>
  <c r="H5554" i="14" s="1"/>
  <c r="G5558" i="14"/>
  <c r="H5558" i="14" s="1"/>
  <c r="G5562" i="14"/>
  <c r="H5562" i="14" s="1"/>
  <c r="G5566" i="14"/>
  <c r="H5566" i="14" s="1"/>
  <c r="G5570" i="14"/>
  <c r="H5570" i="14" s="1"/>
  <c r="G5574" i="14"/>
  <c r="H5574" i="14" s="1"/>
  <c r="G5578" i="14"/>
  <c r="H5578" i="14" s="1"/>
  <c r="G5582" i="14"/>
  <c r="H5582" i="14" s="1"/>
  <c r="G5586" i="14"/>
  <c r="H5586" i="14" s="1"/>
  <c r="G5590" i="14"/>
  <c r="H5590" i="14" s="1"/>
  <c r="G5594" i="14"/>
  <c r="H5594" i="14" s="1"/>
  <c r="G5598" i="14"/>
  <c r="H5598" i="14" s="1"/>
  <c r="G5602" i="14"/>
  <c r="H5602" i="14" s="1"/>
  <c r="G5606" i="14"/>
  <c r="H5606" i="14" s="1"/>
  <c r="G5610" i="14"/>
  <c r="H5610" i="14" s="1"/>
  <c r="G5614" i="14"/>
  <c r="H5614" i="14" s="1"/>
  <c r="G5618" i="14"/>
  <c r="H5618" i="14" s="1"/>
  <c r="G5622" i="14"/>
  <c r="H5622" i="14" s="1"/>
  <c r="G5626" i="14"/>
  <c r="H5626" i="14" s="1"/>
  <c r="G5630" i="14"/>
  <c r="H5630" i="14" s="1"/>
  <c r="G5634" i="14"/>
  <c r="H5634" i="14" s="1"/>
  <c r="G5638" i="14"/>
  <c r="H5638" i="14" s="1"/>
  <c r="G5642" i="14"/>
  <c r="H5642" i="14" s="1"/>
  <c r="G5646" i="14"/>
  <c r="H5646" i="14" s="1"/>
  <c r="G5650" i="14"/>
  <c r="H5650" i="14" s="1"/>
  <c r="G5654" i="14"/>
  <c r="H5654" i="14" s="1"/>
  <c r="G5658" i="14"/>
  <c r="H5658" i="14" s="1"/>
  <c r="G5662" i="14"/>
  <c r="H5662" i="14" s="1"/>
  <c r="G5666" i="14"/>
  <c r="H5666" i="14" s="1"/>
  <c r="G5670" i="14"/>
  <c r="H5670" i="14" s="1"/>
  <c r="G5674" i="14"/>
  <c r="H5674" i="14" s="1"/>
  <c r="G5678" i="14"/>
  <c r="H5678" i="14" s="1"/>
  <c r="G5682" i="14"/>
  <c r="H5682" i="14" s="1"/>
  <c r="G5686" i="14"/>
  <c r="H5686" i="14" s="1"/>
  <c r="G5690" i="14"/>
  <c r="H5690" i="14" s="1"/>
  <c r="G5694" i="14"/>
  <c r="H5694" i="14" s="1"/>
  <c r="G5698" i="14"/>
  <c r="H5698" i="14" s="1"/>
  <c r="G5702" i="14"/>
  <c r="H5702" i="14" s="1"/>
  <c r="G5706" i="14"/>
  <c r="H5706" i="14" s="1"/>
  <c r="G5710" i="14"/>
  <c r="H5710" i="14" s="1"/>
  <c r="G5714" i="14"/>
  <c r="H5714" i="14" s="1"/>
  <c r="G5718" i="14"/>
  <c r="H5718" i="14" s="1"/>
  <c r="G5722" i="14"/>
  <c r="H5722" i="14" s="1"/>
  <c r="G5726" i="14"/>
  <c r="H5726" i="14" s="1"/>
  <c r="G5730" i="14"/>
  <c r="H5730" i="14" s="1"/>
  <c r="G5734" i="14"/>
  <c r="H5734" i="14" s="1"/>
  <c r="G5738" i="14"/>
  <c r="H5738" i="14" s="1"/>
  <c r="G5742" i="14"/>
  <c r="H5742" i="14" s="1"/>
  <c r="G5746" i="14"/>
  <c r="H5746" i="14" s="1"/>
  <c r="G5750" i="14"/>
  <c r="H5750" i="14" s="1"/>
  <c r="G5754" i="14"/>
  <c r="H5754" i="14" s="1"/>
  <c r="G5758" i="14"/>
  <c r="H5758" i="14" s="1"/>
  <c r="G5762" i="14"/>
  <c r="H5762" i="14" s="1"/>
  <c r="G5766" i="14"/>
  <c r="H5766" i="14" s="1"/>
  <c r="G5770" i="14"/>
  <c r="H5770" i="14" s="1"/>
  <c r="G5774" i="14"/>
  <c r="H5774" i="14" s="1"/>
  <c r="G5778" i="14"/>
  <c r="H5778" i="14" s="1"/>
  <c r="G5782" i="14"/>
  <c r="H5782" i="14" s="1"/>
  <c r="G5786" i="14"/>
  <c r="H5786" i="14" s="1"/>
  <c r="G5790" i="14"/>
  <c r="H5790" i="14" s="1"/>
  <c r="G5794" i="14"/>
  <c r="H5794" i="14" s="1"/>
  <c r="G5798" i="14"/>
  <c r="H5798" i="14" s="1"/>
  <c r="G5802" i="14"/>
  <c r="H5802" i="14" s="1"/>
  <c r="G5806" i="14"/>
  <c r="H5806" i="14" s="1"/>
  <c r="G5810" i="14"/>
  <c r="H5810" i="14" s="1"/>
  <c r="G5814" i="14"/>
  <c r="H5814" i="14" s="1"/>
  <c r="G5818" i="14"/>
  <c r="H5818" i="14" s="1"/>
  <c r="G5822" i="14"/>
  <c r="H5822" i="14" s="1"/>
  <c r="G5826" i="14"/>
  <c r="H5826" i="14" s="1"/>
  <c r="G5830" i="14"/>
  <c r="H5830" i="14" s="1"/>
  <c r="G5834" i="14"/>
  <c r="H5834" i="14" s="1"/>
  <c r="G5838" i="14"/>
  <c r="H5838" i="14" s="1"/>
  <c r="G5842" i="14"/>
  <c r="H5842" i="14" s="1"/>
  <c r="G5846" i="14"/>
  <c r="H5846" i="14" s="1"/>
  <c r="G5850" i="14"/>
  <c r="H5850" i="14" s="1"/>
  <c r="G5854" i="14"/>
  <c r="H5854" i="14" s="1"/>
  <c r="G5858" i="14"/>
  <c r="H5858" i="14" s="1"/>
  <c r="G5862" i="14"/>
  <c r="H5862" i="14" s="1"/>
  <c r="G5866" i="14"/>
  <c r="H5866" i="14" s="1"/>
  <c r="G5870" i="14"/>
  <c r="H5870" i="14" s="1"/>
  <c r="G5874" i="14"/>
  <c r="H5874" i="14" s="1"/>
  <c r="G5878" i="14"/>
  <c r="H5878" i="14" s="1"/>
  <c r="G5882" i="14"/>
  <c r="H5882" i="14" s="1"/>
  <c r="G5886" i="14"/>
  <c r="H5886" i="14" s="1"/>
  <c r="G5890" i="14"/>
  <c r="H5890" i="14" s="1"/>
  <c r="G5894" i="14"/>
  <c r="H5894" i="14" s="1"/>
  <c r="G5898" i="14"/>
  <c r="H5898" i="14" s="1"/>
  <c r="G5902" i="14"/>
  <c r="H5902" i="14" s="1"/>
  <c r="G5906" i="14"/>
  <c r="H5906" i="14" s="1"/>
  <c r="G5910" i="14"/>
  <c r="H5910" i="14" s="1"/>
  <c r="G5914" i="14"/>
  <c r="H5914" i="14" s="1"/>
  <c r="G5918" i="14"/>
  <c r="H5918" i="14" s="1"/>
  <c r="G5922" i="14"/>
  <c r="H5922" i="14" s="1"/>
  <c r="G5926" i="14"/>
  <c r="H5926" i="14" s="1"/>
  <c r="G5930" i="14"/>
  <c r="H5930" i="14" s="1"/>
  <c r="G5934" i="14"/>
  <c r="H5934" i="14" s="1"/>
  <c r="G5938" i="14"/>
  <c r="H5938" i="14" s="1"/>
  <c r="G5942" i="14"/>
  <c r="H5942" i="14" s="1"/>
  <c r="G5946" i="14"/>
  <c r="H5946" i="14" s="1"/>
  <c r="G5950" i="14"/>
  <c r="H5950" i="14" s="1"/>
  <c r="G5954" i="14"/>
  <c r="H5954" i="14" s="1"/>
  <c r="G5958" i="14"/>
  <c r="H5958" i="14" s="1"/>
  <c r="G5962" i="14"/>
  <c r="H5962" i="14" s="1"/>
  <c r="G5966" i="14"/>
  <c r="H5966" i="14" s="1"/>
  <c r="G5970" i="14"/>
  <c r="H5970" i="14" s="1"/>
  <c r="G5974" i="14"/>
  <c r="H5974" i="14" s="1"/>
  <c r="G5978" i="14"/>
  <c r="H5978" i="14" s="1"/>
  <c r="G5982" i="14"/>
  <c r="H5982" i="14" s="1"/>
  <c r="G5986" i="14"/>
  <c r="H5986" i="14" s="1"/>
  <c r="G5990" i="14"/>
  <c r="H5990" i="14" s="1"/>
  <c r="G5994" i="14"/>
  <c r="H5994" i="14" s="1"/>
  <c r="G5998" i="14"/>
  <c r="H5998" i="14" s="1"/>
  <c r="G6002" i="14"/>
  <c r="H6002" i="14" s="1"/>
  <c r="G6006" i="14"/>
  <c r="H6006" i="14" s="1"/>
  <c r="G6010" i="14"/>
  <c r="H6010" i="14" s="1"/>
  <c r="G6014" i="14"/>
  <c r="H6014" i="14" s="1"/>
  <c r="G6018" i="14"/>
  <c r="H6018" i="14" s="1"/>
  <c r="G6022" i="14"/>
  <c r="H6022" i="14" s="1"/>
  <c r="G6026" i="14"/>
  <c r="H6026" i="14" s="1"/>
  <c r="G6030" i="14"/>
  <c r="H6030" i="14" s="1"/>
  <c r="G6034" i="14"/>
  <c r="H6034" i="14" s="1"/>
  <c r="G6038" i="14"/>
  <c r="H6038" i="14" s="1"/>
  <c r="G6042" i="14"/>
  <c r="H6042" i="14" s="1"/>
  <c r="G6046" i="14"/>
  <c r="H6046" i="14" s="1"/>
  <c r="G6050" i="14"/>
  <c r="H6050" i="14" s="1"/>
  <c r="G6054" i="14"/>
  <c r="H6054" i="14" s="1"/>
  <c r="G6058" i="14"/>
  <c r="H6058" i="14" s="1"/>
  <c r="G6062" i="14"/>
  <c r="H6062" i="14" s="1"/>
  <c r="G6066" i="14"/>
  <c r="H6066" i="14" s="1"/>
  <c r="G6070" i="14"/>
  <c r="H6070" i="14" s="1"/>
  <c r="G6074" i="14"/>
  <c r="H6074" i="14" s="1"/>
  <c r="G6078" i="14"/>
  <c r="H6078" i="14" s="1"/>
  <c r="G6082" i="14"/>
  <c r="H6082" i="14" s="1"/>
  <c r="G6086" i="14"/>
  <c r="H6086" i="14" s="1"/>
  <c r="G6090" i="14"/>
  <c r="H6090" i="14" s="1"/>
  <c r="G6094" i="14"/>
  <c r="H6094" i="14" s="1"/>
  <c r="G6098" i="14"/>
  <c r="H6098" i="14" s="1"/>
  <c r="G6102" i="14"/>
  <c r="H6102" i="14" s="1"/>
  <c r="G6106" i="14"/>
  <c r="H6106" i="14" s="1"/>
  <c r="G6110" i="14"/>
  <c r="H6110" i="14" s="1"/>
  <c r="G6114" i="14"/>
  <c r="H6114" i="14" s="1"/>
  <c r="G6118" i="14"/>
  <c r="H6118" i="14" s="1"/>
  <c r="G6122" i="14"/>
  <c r="H6122" i="14" s="1"/>
  <c r="G6126" i="14"/>
  <c r="H6126" i="14" s="1"/>
  <c r="G6130" i="14"/>
  <c r="H6130" i="14" s="1"/>
  <c r="G6134" i="14"/>
  <c r="H6134" i="14" s="1"/>
  <c r="G6138" i="14"/>
  <c r="H6138" i="14" s="1"/>
  <c r="G6142" i="14"/>
  <c r="H6142" i="14" s="1"/>
  <c r="G6146" i="14"/>
  <c r="H6146" i="14" s="1"/>
  <c r="G6150" i="14"/>
  <c r="H6150" i="14" s="1"/>
  <c r="G6154" i="14"/>
  <c r="H6154" i="14" s="1"/>
  <c r="G6158" i="14"/>
  <c r="H6158" i="14" s="1"/>
  <c r="G6162" i="14"/>
  <c r="H6162" i="14" s="1"/>
  <c r="G6166" i="14"/>
  <c r="H6166" i="14" s="1"/>
  <c r="G6170" i="14"/>
  <c r="H6170" i="14" s="1"/>
  <c r="G6174" i="14"/>
  <c r="H6174" i="14" s="1"/>
  <c r="G6178" i="14"/>
  <c r="H6178" i="14" s="1"/>
  <c r="G6182" i="14"/>
  <c r="H6182" i="14" s="1"/>
  <c r="G6186" i="14"/>
  <c r="H6186" i="14" s="1"/>
  <c r="G6190" i="14"/>
  <c r="H6190" i="14" s="1"/>
  <c r="G6194" i="14"/>
  <c r="H6194" i="14" s="1"/>
  <c r="G6198" i="14"/>
  <c r="H6198" i="14" s="1"/>
  <c r="G6202" i="14"/>
  <c r="H6202" i="14" s="1"/>
  <c r="G6206" i="14"/>
  <c r="H6206" i="14" s="1"/>
  <c r="G6210" i="14"/>
  <c r="H6210" i="14" s="1"/>
  <c r="G6214" i="14"/>
  <c r="H6214" i="14" s="1"/>
  <c r="G6218" i="14"/>
  <c r="H6218" i="14" s="1"/>
  <c r="G6222" i="14"/>
  <c r="H6222" i="14" s="1"/>
  <c r="G6226" i="14"/>
  <c r="H6226" i="14" s="1"/>
  <c r="G6230" i="14"/>
  <c r="H6230" i="14" s="1"/>
  <c r="G6234" i="14"/>
  <c r="H6234" i="14" s="1"/>
  <c r="G6238" i="14"/>
  <c r="H6238" i="14" s="1"/>
  <c r="G6242" i="14"/>
  <c r="H6242" i="14" s="1"/>
  <c r="G6246" i="14"/>
  <c r="H6246" i="14" s="1"/>
  <c r="G6250" i="14"/>
  <c r="H6250" i="14" s="1"/>
  <c r="G6254" i="14"/>
  <c r="H6254" i="14" s="1"/>
  <c r="G6258" i="14"/>
  <c r="H6258" i="14" s="1"/>
  <c r="G6262" i="14"/>
  <c r="H6262" i="14" s="1"/>
  <c r="G6266" i="14"/>
  <c r="H6266" i="14" s="1"/>
  <c r="G6270" i="14"/>
  <c r="H6270" i="14" s="1"/>
  <c r="G6274" i="14"/>
  <c r="H6274" i="14" s="1"/>
  <c r="G6278" i="14"/>
  <c r="H6278" i="14" s="1"/>
  <c r="G6282" i="14"/>
  <c r="H6282" i="14" s="1"/>
  <c r="G6286" i="14"/>
  <c r="H6286" i="14" s="1"/>
  <c r="G6290" i="14"/>
  <c r="H6290" i="14" s="1"/>
  <c r="G6294" i="14"/>
  <c r="H6294" i="14" s="1"/>
  <c r="G6298" i="14"/>
  <c r="H6298" i="14" s="1"/>
  <c r="G6302" i="14"/>
  <c r="H6302" i="14" s="1"/>
  <c r="G6306" i="14"/>
  <c r="H6306" i="14" s="1"/>
  <c r="G6310" i="14"/>
  <c r="H6310" i="14" s="1"/>
  <c r="G6314" i="14"/>
  <c r="H6314" i="14" s="1"/>
  <c r="G6318" i="14"/>
  <c r="H6318" i="14" s="1"/>
  <c r="G6322" i="14"/>
  <c r="H6322" i="14" s="1"/>
  <c r="G6326" i="14"/>
  <c r="H6326" i="14" s="1"/>
  <c r="G6330" i="14"/>
  <c r="H6330" i="14" s="1"/>
  <c r="G6334" i="14"/>
  <c r="H6334" i="14" s="1"/>
  <c r="G6338" i="14"/>
  <c r="H6338" i="14" s="1"/>
  <c r="G6342" i="14"/>
  <c r="H6342" i="14" s="1"/>
  <c r="G6346" i="14"/>
  <c r="H6346" i="14" s="1"/>
  <c r="G6350" i="14"/>
  <c r="H6350" i="14" s="1"/>
  <c r="G6354" i="14"/>
  <c r="H6354" i="14" s="1"/>
  <c r="G6358" i="14"/>
  <c r="H6358" i="14" s="1"/>
  <c r="G6362" i="14"/>
  <c r="H6362" i="14" s="1"/>
  <c r="G6366" i="14"/>
  <c r="H6366" i="14" s="1"/>
  <c r="G6370" i="14"/>
  <c r="H6370" i="14" s="1"/>
  <c r="G6374" i="14"/>
  <c r="H6374" i="14" s="1"/>
  <c r="G6378" i="14"/>
  <c r="H6378" i="14" s="1"/>
  <c r="G6382" i="14"/>
  <c r="H6382" i="14" s="1"/>
  <c r="G6386" i="14"/>
  <c r="H6386" i="14" s="1"/>
  <c r="G6390" i="14"/>
  <c r="H6390" i="14" s="1"/>
  <c r="G6394" i="14"/>
  <c r="H6394" i="14" s="1"/>
  <c r="G6398" i="14"/>
  <c r="H6398" i="14" s="1"/>
  <c r="G6402" i="14"/>
  <c r="H6402" i="14" s="1"/>
  <c r="G6406" i="14"/>
  <c r="H6406" i="14" s="1"/>
  <c r="G6410" i="14"/>
  <c r="H6410" i="14" s="1"/>
  <c r="G6414" i="14"/>
  <c r="H6414" i="14" s="1"/>
  <c r="G6418" i="14"/>
  <c r="H6418" i="14" s="1"/>
  <c r="G6422" i="14"/>
  <c r="H6422" i="14" s="1"/>
  <c r="G6426" i="14"/>
  <c r="H6426" i="14" s="1"/>
  <c r="G6430" i="14"/>
  <c r="H6430" i="14" s="1"/>
  <c r="G6434" i="14"/>
  <c r="H6434" i="14" s="1"/>
  <c r="G6438" i="14"/>
  <c r="H6438" i="14" s="1"/>
  <c r="G6442" i="14"/>
  <c r="H6442" i="14" s="1"/>
  <c r="G6446" i="14"/>
  <c r="H6446" i="14" s="1"/>
  <c r="G6450" i="14"/>
  <c r="H6450" i="14" s="1"/>
  <c r="G6454" i="14"/>
  <c r="H6454" i="14" s="1"/>
  <c r="G6458" i="14"/>
  <c r="H6458" i="14" s="1"/>
  <c r="G6462" i="14"/>
  <c r="H6462" i="14" s="1"/>
  <c r="G6466" i="14"/>
  <c r="H6466" i="14" s="1"/>
  <c r="G6470" i="14"/>
  <c r="H6470" i="14" s="1"/>
  <c r="G6474" i="14"/>
  <c r="H6474" i="14" s="1"/>
  <c r="G6478" i="14"/>
  <c r="H6478" i="14" s="1"/>
  <c r="G6482" i="14"/>
  <c r="H6482" i="14" s="1"/>
  <c r="G6486" i="14"/>
  <c r="H6486" i="14" s="1"/>
  <c r="G6490" i="14"/>
  <c r="H6490" i="14" s="1"/>
  <c r="G6494" i="14"/>
  <c r="H6494" i="14" s="1"/>
  <c r="G6498" i="14"/>
  <c r="H6498" i="14" s="1"/>
  <c r="G6502" i="14"/>
  <c r="H6502" i="14" s="1"/>
  <c r="G6506" i="14"/>
  <c r="H6506" i="14" s="1"/>
  <c r="G6510" i="14"/>
  <c r="H6510" i="14" s="1"/>
  <c r="G6514" i="14"/>
  <c r="H6514" i="14" s="1"/>
  <c r="G6518" i="14"/>
  <c r="H6518" i="14" s="1"/>
  <c r="G6522" i="14"/>
  <c r="H6522" i="14" s="1"/>
  <c r="G6526" i="14"/>
  <c r="H6526" i="14" s="1"/>
  <c r="G6530" i="14"/>
  <c r="H6530" i="14" s="1"/>
  <c r="G6534" i="14"/>
  <c r="H6534" i="14" s="1"/>
  <c r="G6538" i="14"/>
  <c r="H6538" i="14" s="1"/>
  <c r="G6542" i="14"/>
  <c r="H6542" i="14" s="1"/>
  <c r="G6546" i="14"/>
  <c r="H6546" i="14" s="1"/>
  <c r="G6550" i="14"/>
  <c r="H6550" i="14" s="1"/>
  <c r="G6554" i="14"/>
  <c r="H6554" i="14" s="1"/>
  <c r="G6558" i="14"/>
  <c r="H6558" i="14" s="1"/>
  <c r="G6562" i="14"/>
  <c r="H6562" i="14" s="1"/>
  <c r="G6566" i="14"/>
  <c r="H6566" i="14" s="1"/>
  <c r="G6570" i="14"/>
  <c r="H6570" i="14" s="1"/>
  <c r="G6574" i="14"/>
  <c r="H6574" i="14" s="1"/>
  <c r="G6578" i="14"/>
  <c r="H6578" i="14" s="1"/>
  <c r="G6582" i="14"/>
  <c r="H6582" i="14" s="1"/>
  <c r="G6586" i="14"/>
  <c r="H6586" i="14" s="1"/>
  <c r="G6590" i="14"/>
  <c r="H6590" i="14" s="1"/>
  <c r="G6594" i="14"/>
  <c r="H6594" i="14" s="1"/>
  <c r="G6598" i="14"/>
  <c r="H6598" i="14" s="1"/>
  <c r="G6602" i="14"/>
  <c r="H6602" i="14" s="1"/>
  <c r="G6606" i="14"/>
  <c r="H6606" i="14" s="1"/>
  <c r="G6610" i="14"/>
  <c r="H6610" i="14" s="1"/>
  <c r="G6614" i="14"/>
  <c r="H6614" i="14" s="1"/>
  <c r="G6618" i="14"/>
  <c r="H6618" i="14" s="1"/>
  <c r="G6622" i="14"/>
  <c r="H6622" i="14" s="1"/>
  <c r="G6626" i="14"/>
  <c r="H6626" i="14" s="1"/>
  <c r="G6630" i="14"/>
  <c r="H6630" i="14" s="1"/>
  <c r="G6634" i="14"/>
  <c r="H6634" i="14" s="1"/>
  <c r="G6638" i="14"/>
  <c r="H6638" i="14" s="1"/>
  <c r="G6642" i="14"/>
  <c r="H6642" i="14" s="1"/>
  <c r="G6646" i="14"/>
  <c r="H6646" i="14" s="1"/>
  <c r="G6650" i="14"/>
  <c r="H6650" i="14" s="1"/>
  <c r="G6654" i="14"/>
  <c r="H6654" i="14" s="1"/>
  <c r="G6658" i="14"/>
  <c r="H6658" i="14" s="1"/>
  <c r="G6662" i="14"/>
  <c r="H6662" i="14" s="1"/>
  <c r="G6666" i="14"/>
  <c r="H6666" i="14" s="1"/>
  <c r="G6670" i="14"/>
  <c r="H6670" i="14" s="1"/>
  <c r="G6674" i="14"/>
  <c r="H6674" i="14" s="1"/>
  <c r="G6678" i="14"/>
  <c r="H6678" i="14" s="1"/>
  <c r="G6682" i="14"/>
  <c r="H6682" i="14" s="1"/>
  <c r="G6686" i="14"/>
  <c r="H6686" i="14" s="1"/>
  <c r="G6690" i="14"/>
  <c r="H6690" i="14" s="1"/>
  <c r="G6694" i="14"/>
  <c r="H6694" i="14" s="1"/>
  <c r="G6698" i="14"/>
  <c r="H6698" i="14" s="1"/>
  <c r="G6702" i="14"/>
  <c r="H6702" i="14" s="1"/>
  <c r="G6706" i="14"/>
  <c r="H6706" i="14" s="1"/>
  <c r="G6710" i="14"/>
  <c r="H6710" i="14" s="1"/>
  <c r="G6714" i="14"/>
  <c r="H6714" i="14" s="1"/>
  <c r="G6718" i="14"/>
  <c r="H6718" i="14" s="1"/>
  <c r="G6722" i="14"/>
  <c r="H6722" i="14" s="1"/>
  <c r="G6726" i="14"/>
  <c r="H6726" i="14" s="1"/>
  <c r="G6730" i="14"/>
  <c r="H6730" i="14" s="1"/>
  <c r="G6734" i="14"/>
  <c r="H6734" i="14" s="1"/>
  <c r="G6738" i="14"/>
  <c r="H6738" i="14" s="1"/>
  <c r="G6742" i="14"/>
  <c r="H6742" i="14" s="1"/>
  <c r="G6746" i="14"/>
  <c r="H6746" i="14" s="1"/>
  <c r="G6750" i="14"/>
  <c r="H6750" i="14" s="1"/>
  <c r="G6754" i="14"/>
  <c r="H6754" i="14" s="1"/>
  <c r="G6758" i="14"/>
  <c r="H6758" i="14" s="1"/>
  <c r="G6762" i="14"/>
  <c r="H6762" i="14" s="1"/>
  <c r="G6766" i="14"/>
  <c r="H6766" i="14" s="1"/>
  <c r="G6770" i="14"/>
  <c r="H6770" i="14" s="1"/>
  <c r="G6774" i="14"/>
  <c r="H6774" i="14" s="1"/>
  <c r="G6778" i="14"/>
  <c r="H6778" i="14" s="1"/>
  <c r="G6782" i="14"/>
  <c r="H6782" i="14" s="1"/>
  <c r="G6786" i="14"/>
  <c r="H6786" i="14" s="1"/>
  <c r="G6790" i="14"/>
  <c r="H6790" i="14" s="1"/>
  <c r="G6794" i="14"/>
  <c r="H6794" i="14" s="1"/>
  <c r="G6798" i="14"/>
  <c r="H6798" i="14" s="1"/>
  <c r="G6802" i="14"/>
  <c r="H6802" i="14" s="1"/>
  <c r="G6806" i="14"/>
  <c r="H6806" i="14" s="1"/>
  <c r="G6810" i="14"/>
  <c r="H6810" i="14" s="1"/>
  <c r="G6814" i="14"/>
  <c r="H6814" i="14" s="1"/>
  <c r="G6818" i="14"/>
  <c r="H6818" i="14" s="1"/>
  <c r="G6822" i="14"/>
  <c r="H6822" i="14" s="1"/>
  <c r="G6826" i="14"/>
  <c r="H6826" i="14" s="1"/>
  <c r="G6830" i="14"/>
  <c r="H6830" i="14" s="1"/>
  <c r="G6834" i="14"/>
  <c r="H6834" i="14" s="1"/>
  <c r="G6838" i="14"/>
  <c r="H6838" i="14" s="1"/>
  <c r="G6842" i="14"/>
  <c r="H6842" i="14" s="1"/>
  <c r="G6846" i="14"/>
  <c r="H6846" i="14" s="1"/>
  <c r="G6850" i="14"/>
  <c r="H6850" i="14" s="1"/>
  <c r="G6854" i="14"/>
  <c r="H6854" i="14" s="1"/>
  <c r="G6858" i="14"/>
  <c r="H6858" i="14" s="1"/>
  <c r="G6862" i="14"/>
  <c r="H6862" i="14" s="1"/>
  <c r="G6866" i="14"/>
  <c r="H6866" i="14" s="1"/>
  <c r="G6870" i="14"/>
  <c r="H6870" i="14" s="1"/>
  <c r="G6874" i="14"/>
  <c r="H6874" i="14" s="1"/>
  <c r="G6878" i="14"/>
  <c r="H6878" i="14" s="1"/>
  <c r="G6882" i="14"/>
  <c r="H6882" i="14" s="1"/>
  <c r="G6886" i="14"/>
  <c r="H6886" i="14" s="1"/>
  <c r="G6890" i="14"/>
  <c r="H6890" i="14" s="1"/>
  <c r="G6894" i="14"/>
  <c r="H6894" i="14" s="1"/>
  <c r="G6898" i="14"/>
  <c r="H6898" i="14" s="1"/>
  <c r="G6902" i="14"/>
  <c r="H6902" i="14" s="1"/>
  <c r="G6906" i="14"/>
  <c r="H6906" i="14" s="1"/>
  <c r="G6910" i="14"/>
  <c r="H6910" i="14" s="1"/>
  <c r="G6914" i="14"/>
  <c r="H6914" i="14" s="1"/>
  <c r="G6918" i="14"/>
  <c r="H6918" i="14" s="1"/>
  <c r="G6922" i="14"/>
  <c r="H6922" i="14" s="1"/>
  <c r="G6926" i="14"/>
  <c r="H6926" i="14" s="1"/>
  <c r="G6930" i="14"/>
  <c r="H6930" i="14" s="1"/>
  <c r="G6934" i="14"/>
  <c r="H6934" i="14" s="1"/>
  <c r="G6938" i="14"/>
  <c r="H6938" i="14" s="1"/>
  <c r="G6942" i="14"/>
  <c r="H6942" i="14" s="1"/>
  <c r="G6946" i="14"/>
  <c r="H6946" i="14" s="1"/>
  <c r="G6950" i="14"/>
  <c r="H6950" i="14" s="1"/>
  <c r="G6954" i="14"/>
  <c r="H6954" i="14" s="1"/>
  <c r="G6958" i="14"/>
  <c r="H6958" i="14" s="1"/>
  <c r="G6962" i="14"/>
  <c r="H6962" i="14" s="1"/>
  <c r="G6966" i="14"/>
  <c r="H6966" i="14" s="1"/>
  <c r="G6970" i="14"/>
  <c r="H6970" i="14" s="1"/>
  <c r="G6974" i="14"/>
  <c r="H6974" i="14" s="1"/>
  <c r="G6978" i="14"/>
  <c r="H6978" i="14" s="1"/>
  <c r="G6982" i="14"/>
  <c r="H6982" i="14" s="1"/>
  <c r="G6986" i="14"/>
  <c r="H6986" i="14" s="1"/>
  <c r="G6990" i="14"/>
  <c r="H6990" i="14" s="1"/>
  <c r="G6994" i="14"/>
  <c r="H6994" i="14" s="1"/>
  <c r="G6998" i="14"/>
  <c r="H6998" i="14" s="1"/>
  <c r="G7002" i="14"/>
  <c r="H7002" i="14" s="1"/>
  <c r="G7006" i="14"/>
  <c r="H7006" i="14" s="1"/>
  <c r="G7010" i="14"/>
  <c r="H7010" i="14" s="1"/>
  <c r="G7014" i="14"/>
  <c r="H7014" i="14" s="1"/>
  <c r="G7018" i="14"/>
  <c r="H7018" i="14" s="1"/>
  <c r="G7022" i="14"/>
  <c r="H7022" i="14" s="1"/>
  <c r="G7026" i="14"/>
  <c r="H7026" i="14" s="1"/>
  <c r="G7030" i="14"/>
  <c r="H7030" i="14" s="1"/>
  <c r="G7034" i="14"/>
  <c r="H7034" i="14" s="1"/>
  <c r="G7038" i="14"/>
  <c r="H7038" i="14" s="1"/>
  <c r="G7042" i="14"/>
  <c r="H7042" i="14" s="1"/>
  <c r="G7046" i="14"/>
  <c r="H7046" i="14" s="1"/>
  <c r="G7050" i="14"/>
  <c r="H7050" i="14" s="1"/>
  <c r="G7054" i="14"/>
  <c r="H7054" i="14" s="1"/>
  <c r="G7058" i="14"/>
  <c r="H7058" i="14" s="1"/>
  <c r="G7062" i="14"/>
  <c r="H7062" i="14" s="1"/>
  <c r="G7066" i="14"/>
  <c r="H7066" i="14" s="1"/>
  <c r="G7070" i="14"/>
  <c r="H7070" i="14" s="1"/>
  <c r="G7074" i="14"/>
  <c r="H7074" i="14" s="1"/>
  <c r="G7078" i="14"/>
  <c r="H7078" i="14" s="1"/>
  <c r="G7082" i="14"/>
  <c r="H7082" i="14" s="1"/>
  <c r="G7086" i="14"/>
  <c r="H7086" i="14" s="1"/>
  <c r="G7090" i="14"/>
  <c r="H7090" i="14" s="1"/>
  <c r="G7094" i="14"/>
  <c r="H7094" i="14" s="1"/>
  <c r="G7098" i="14"/>
  <c r="H7098" i="14" s="1"/>
  <c r="G7102" i="14"/>
  <c r="H7102" i="14" s="1"/>
  <c r="G7106" i="14"/>
  <c r="H7106" i="14" s="1"/>
  <c r="G7110" i="14"/>
  <c r="H7110" i="14" s="1"/>
  <c r="G7114" i="14"/>
  <c r="H7114" i="14" s="1"/>
  <c r="G7118" i="14"/>
  <c r="H7118" i="14" s="1"/>
  <c r="G7122" i="14"/>
  <c r="H7122" i="14" s="1"/>
  <c r="G7126" i="14"/>
  <c r="H7126" i="14" s="1"/>
  <c r="G7130" i="14"/>
  <c r="H7130" i="14" s="1"/>
  <c r="G7134" i="14"/>
  <c r="H7134" i="14" s="1"/>
  <c r="G7138" i="14"/>
  <c r="H7138" i="14" s="1"/>
  <c r="G7142" i="14"/>
  <c r="H7142" i="14" s="1"/>
  <c r="G7146" i="14"/>
  <c r="H7146" i="14" s="1"/>
  <c r="G7150" i="14"/>
  <c r="H7150" i="14" s="1"/>
  <c r="G7154" i="14"/>
  <c r="H7154" i="14" s="1"/>
  <c r="G7158" i="14"/>
  <c r="H7158" i="14" s="1"/>
  <c r="G7162" i="14"/>
  <c r="H7162" i="14" s="1"/>
  <c r="G7166" i="14"/>
  <c r="H7166" i="14" s="1"/>
  <c r="G7170" i="14"/>
  <c r="H7170" i="14" s="1"/>
  <c r="G7174" i="14"/>
  <c r="H7174" i="14" s="1"/>
  <c r="G7178" i="14"/>
  <c r="H7178" i="14" s="1"/>
  <c r="G7182" i="14"/>
  <c r="H7182" i="14" s="1"/>
  <c r="G7186" i="14"/>
  <c r="H7186" i="14" s="1"/>
  <c r="G7190" i="14"/>
  <c r="H7190" i="14" s="1"/>
  <c r="G7194" i="14"/>
  <c r="H7194" i="14" s="1"/>
  <c r="G7198" i="14"/>
  <c r="H7198" i="14" s="1"/>
  <c r="G7202" i="14"/>
  <c r="H7202" i="14" s="1"/>
  <c r="G7206" i="14"/>
  <c r="H7206" i="14" s="1"/>
  <c r="G7210" i="14"/>
  <c r="H7210" i="14" s="1"/>
  <c r="G7214" i="14"/>
  <c r="H7214" i="14" s="1"/>
  <c r="G7218" i="14"/>
  <c r="H7218" i="14" s="1"/>
  <c r="G7222" i="14"/>
  <c r="H7222" i="14" s="1"/>
  <c r="G7226" i="14"/>
  <c r="H7226" i="14" s="1"/>
  <c r="G7230" i="14"/>
  <c r="H7230" i="14" s="1"/>
  <c r="G7234" i="14"/>
  <c r="H7234" i="14" s="1"/>
  <c r="G7238" i="14"/>
  <c r="H7238" i="14" s="1"/>
  <c r="G7242" i="14"/>
  <c r="H7242" i="14" s="1"/>
  <c r="G7246" i="14"/>
  <c r="H7246" i="14" s="1"/>
  <c r="G7250" i="14"/>
  <c r="H7250" i="14" s="1"/>
  <c r="G7254" i="14"/>
  <c r="H7254" i="14" s="1"/>
  <c r="G7258" i="14"/>
  <c r="H7258" i="14" s="1"/>
  <c r="G7262" i="14"/>
  <c r="H7262" i="14" s="1"/>
  <c r="G7266" i="14"/>
  <c r="H7266" i="14" s="1"/>
  <c r="G7270" i="14"/>
  <c r="H7270" i="14" s="1"/>
  <c r="G7274" i="14"/>
  <c r="H7274" i="14" s="1"/>
  <c r="G7278" i="14"/>
  <c r="H7278" i="14" s="1"/>
  <c r="G7282" i="14"/>
  <c r="H7282" i="14" s="1"/>
  <c r="G7286" i="14"/>
  <c r="H7286" i="14" s="1"/>
  <c r="G7290" i="14"/>
  <c r="H7290" i="14" s="1"/>
  <c r="G7294" i="14"/>
  <c r="H7294" i="14" s="1"/>
  <c r="G7298" i="14"/>
  <c r="H7298" i="14" s="1"/>
  <c r="G7302" i="14"/>
  <c r="H7302" i="14" s="1"/>
  <c r="G7306" i="14"/>
  <c r="H7306" i="14" s="1"/>
  <c r="G7310" i="14"/>
  <c r="H7310" i="14" s="1"/>
  <c r="G7314" i="14"/>
  <c r="H7314" i="14" s="1"/>
  <c r="G7318" i="14"/>
  <c r="H7318" i="14" s="1"/>
  <c r="G7322" i="14"/>
  <c r="H7322" i="14" s="1"/>
  <c r="G7326" i="14"/>
  <c r="H7326" i="14" s="1"/>
  <c r="G7330" i="14"/>
  <c r="H7330" i="14" s="1"/>
  <c r="G7334" i="14"/>
  <c r="H7334" i="14" s="1"/>
  <c r="G7338" i="14"/>
  <c r="H7338" i="14" s="1"/>
  <c r="G7342" i="14"/>
  <c r="H7342" i="14" s="1"/>
  <c r="G7346" i="14"/>
  <c r="H7346" i="14" s="1"/>
  <c r="G7350" i="14"/>
  <c r="H7350" i="14" s="1"/>
  <c r="G7354" i="14"/>
  <c r="H7354" i="14" s="1"/>
  <c r="G7358" i="14"/>
  <c r="H7358" i="14" s="1"/>
  <c r="G7362" i="14"/>
  <c r="H7362" i="14" s="1"/>
  <c r="G7366" i="14"/>
  <c r="H7366" i="14" s="1"/>
  <c r="G7370" i="14"/>
  <c r="H7370" i="14" s="1"/>
  <c r="G7374" i="14"/>
  <c r="H7374" i="14" s="1"/>
  <c r="G7378" i="14"/>
  <c r="H7378" i="14" s="1"/>
  <c r="G7382" i="14"/>
  <c r="H7382" i="14" s="1"/>
  <c r="G7386" i="14"/>
  <c r="H7386" i="14" s="1"/>
  <c r="G7390" i="14"/>
  <c r="H7390" i="14" s="1"/>
  <c r="G7394" i="14"/>
  <c r="H7394" i="14" s="1"/>
  <c r="G7398" i="14"/>
  <c r="H7398" i="14" s="1"/>
  <c r="G7402" i="14"/>
  <c r="H7402" i="14" s="1"/>
  <c r="G7406" i="14"/>
  <c r="H7406" i="14" s="1"/>
  <c r="G7410" i="14"/>
  <c r="H7410" i="14" s="1"/>
  <c r="G7414" i="14"/>
  <c r="H7414" i="14" s="1"/>
  <c r="G7418" i="14"/>
  <c r="H7418" i="14" s="1"/>
  <c r="G7422" i="14"/>
  <c r="H7422" i="14" s="1"/>
  <c r="G7426" i="14"/>
  <c r="H7426" i="14" s="1"/>
  <c r="G7430" i="14"/>
  <c r="H7430" i="14" s="1"/>
  <c r="G7434" i="14"/>
  <c r="H7434" i="14" s="1"/>
  <c r="G7438" i="14"/>
  <c r="H7438" i="14" s="1"/>
  <c r="G7442" i="14"/>
  <c r="H7442" i="14" s="1"/>
  <c r="G7446" i="14"/>
  <c r="H7446" i="14" s="1"/>
  <c r="G7450" i="14"/>
  <c r="H7450" i="14" s="1"/>
  <c r="G7454" i="14"/>
  <c r="H7454" i="14" s="1"/>
  <c r="G7458" i="14"/>
  <c r="H7458" i="14" s="1"/>
  <c r="G7462" i="14"/>
  <c r="H7462" i="14" s="1"/>
  <c r="G7466" i="14"/>
  <c r="H7466" i="14" s="1"/>
  <c r="G7470" i="14"/>
  <c r="H7470" i="14" s="1"/>
  <c r="G7474" i="14"/>
  <c r="H7474" i="14" s="1"/>
  <c r="G7478" i="14"/>
  <c r="H7478" i="14" s="1"/>
  <c r="G7482" i="14"/>
  <c r="H7482" i="14" s="1"/>
  <c r="G7486" i="14"/>
  <c r="H7486" i="14" s="1"/>
  <c r="G7490" i="14"/>
  <c r="H7490" i="14" s="1"/>
  <c r="G7498" i="14"/>
  <c r="H7498" i="14" s="1"/>
  <c r="G7506" i="14"/>
  <c r="H7506" i="14" s="1"/>
  <c r="G7514" i="14"/>
  <c r="H7514" i="14" s="1"/>
  <c r="G7522" i="14"/>
  <c r="H7522" i="14" s="1"/>
  <c r="G7530" i="14"/>
  <c r="H7530" i="14" s="1"/>
  <c r="G7538" i="14"/>
  <c r="H7538" i="14" s="1"/>
  <c r="G7546" i="14"/>
  <c r="H7546" i="14" s="1"/>
  <c r="G7554" i="14"/>
  <c r="H7554" i="14" s="1"/>
  <c r="G8922" i="14"/>
  <c r="H8922" i="14" s="1"/>
  <c r="G8926" i="14"/>
  <c r="H8926" i="14" s="1"/>
  <c r="G8930" i="14"/>
  <c r="H8930" i="14" s="1"/>
  <c r="G8934" i="14"/>
  <c r="H8934" i="14" s="1"/>
  <c r="G8938" i="14"/>
  <c r="H8938" i="14" s="1"/>
  <c r="G8942" i="14"/>
  <c r="H8942" i="14" s="1"/>
  <c r="G8946" i="14"/>
  <c r="H8946" i="14" s="1"/>
  <c r="G8950" i="14"/>
  <c r="H8950" i="14" s="1"/>
  <c r="G8954" i="14"/>
  <c r="H8954" i="14" s="1"/>
  <c r="G8958" i="14"/>
  <c r="H8958" i="14" s="1"/>
  <c r="G8962" i="14"/>
  <c r="H8962" i="14" s="1"/>
  <c r="G8966" i="14"/>
  <c r="H8966" i="14" s="1"/>
  <c r="G8970" i="14"/>
  <c r="H8970" i="14" s="1"/>
  <c r="G8974" i="14"/>
  <c r="H8974" i="14" s="1"/>
  <c r="G8978" i="14"/>
  <c r="H8978" i="14" s="1"/>
  <c r="G8982" i="14"/>
  <c r="H8982" i="14" s="1"/>
  <c r="G8986" i="14"/>
  <c r="H8986" i="14" s="1"/>
  <c r="G8990" i="14"/>
  <c r="H8990" i="14" s="1"/>
  <c r="G8994" i="14"/>
  <c r="H8994" i="14" s="1"/>
  <c r="G8998" i="14"/>
  <c r="H8998" i="14" s="1"/>
  <c r="G9002" i="14"/>
  <c r="H9002" i="14" s="1"/>
  <c r="G9006" i="14"/>
  <c r="H9006" i="14" s="1"/>
  <c r="G9010" i="14"/>
  <c r="H9010" i="14" s="1"/>
  <c r="G9014" i="14"/>
  <c r="H9014" i="14" s="1"/>
  <c r="G9018" i="14"/>
  <c r="H9018" i="14" s="1"/>
  <c r="G9022" i="14"/>
  <c r="H9022" i="14" s="1"/>
  <c r="G9026" i="14"/>
  <c r="H9026" i="14" s="1"/>
  <c r="G9030" i="14"/>
  <c r="H9030" i="14" s="1"/>
  <c r="G9034" i="14"/>
  <c r="H9034" i="14" s="1"/>
  <c r="G9038" i="14"/>
  <c r="H9038" i="14" s="1"/>
  <c r="G9042" i="14"/>
  <c r="H9042" i="14" s="1"/>
  <c r="G9046" i="14"/>
  <c r="H9046" i="14" s="1"/>
  <c r="G9050" i="14"/>
  <c r="H9050" i="14" s="1"/>
  <c r="G9054" i="14"/>
  <c r="H9054" i="14" s="1"/>
  <c r="G9058" i="14"/>
  <c r="H9058" i="14" s="1"/>
  <c r="G9062" i="14"/>
  <c r="H9062" i="14" s="1"/>
  <c r="G9066" i="14"/>
  <c r="H9066" i="14" s="1"/>
  <c r="G9070" i="14"/>
  <c r="H9070" i="14" s="1"/>
  <c r="G9074" i="14"/>
  <c r="H9074" i="14" s="1"/>
  <c r="G9078" i="14"/>
  <c r="H9078" i="14" s="1"/>
  <c r="G9082" i="14"/>
  <c r="H9082" i="14" s="1"/>
  <c r="G9086" i="14"/>
  <c r="H9086" i="14" s="1"/>
  <c r="G9090" i="14"/>
  <c r="H9090" i="14" s="1"/>
  <c r="G9094" i="14"/>
  <c r="H9094" i="14" s="1"/>
  <c r="G9098" i="14"/>
  <c r="H9098" i="14" s="1"/>
  <c r="G9102" i="14"/>
  <c r="H9102" i="14" s="1"/>
  <c r="G9106" i="14"/>
  <c r="H9106" i="14" s="1"/>
  <c r="G9110" i="14"/>
  <c r="H9110" i="14" s="1"/>
  <c r="G9114" i="14"/>
  <c r="H9114" i="14" s="1"/>
  <c r="G9118" i="14"/>
  <c r="H9118" i="14" s="1"/>
  <c r="G9122" i="14"/>
  <c r="H9122" i="14" s="1"/>
  <c r="G9126" i="14"/>
  <c r="H9126" i="14" s="1"/>
  <c r="G9130" i="14"/>
  <c r="H9130" i="14" s="1"/>
  <c r="G9134" i="14"/>
  <c r="H9134" i="14" s="1"/>
  <c r="G9138" i="14"/>
  <c r="H9138" i="14" s="1"/>
  <c r="G9142" i="14"/>
  <c r="H9142" i="14" s="1"/>
  <c r="G9146" i="14"/>
  <c r="H9146" i="14" s="1"/>
  <c r="G9150" i="14"/>
  <c r="H9150" i="14" s="1"/>
  <c r="G9154" i="14"/>
  <c r="H9154" i="14" s="1"/>
  <c r="G9158" i="14"/>
  <c r="H9158" i="14" s="1"/>
  <c r="G9162" i="14"/>
  <c r="H9162" i="14" s="1"/>
  <c r="G9166" i="14"/>
  <c r="H9166" i="14" s="1"/>
  <c r="G9170" i="14"/>
  <c r="H9170" i="14" s="1"/>
  <c r="G9174" i="14"/>
  <c r="H9174" i="14" s="1"/>
  <c r="G9178" i="14"/>
  <c r="H9178" i="14" s="1"/>
  <c r="G9182" i="14"/>
  <c r="H9182" i="14" s="1"/>
  <c r="G9186" i="14"/>
  <c r="H9186" i="14" s="1"/>
  <c r="G9190" i="14"/>
  <c r="H9190" i="14" s="1"/>
  <c r="G9194" i="14"/>
  <c r="H9194" i="14" s="1"/>
  <c r="G9198" i="14"/>
  <c r="H9198" i="14" s="1"/>
  <c r="G9202" i="14"/>
  <c r="H9202" i="14" s="1"/>
  <c r="G9206" i="14"/>
  <c r="H9206" i="14" s="1"/>
  <c r="G9210" i="14"/>
  <c r="H9210" i="14" s="1"/>
  <c r="G9214" i="14"/>
  <c r="H9214" i="14" s="1"/>
  <c r="G9218" i="14"/>
  <c r="H9218" i="14" s="1"/>
  <c r="G9222" i="14"/>
  <c r="H9222" i="14" s="1"/>
  <c r="G9226" i="14"/>
  <c r="H9226" i="14" s="1"/>
  <c r="G9230" i="14"/>
  <c r="H9230" i="14" s="1"/>
  <c r="G9234" i="14"/>
  <c r="H9234" i="14" s="1"/>
  <c r="G9238" i="14"/>
  <c r="H9238" i="14" s="1"/>
  <c r="G9242" i="14"/>
  <c r="H9242" i="14" s="1"/>
  <c r="G9246" i="14"/>
  <c r="H9246" i="14" s="1"/>
  <c r="G9250" i="14"/>
  <c r="H9250" i="14" s="1"/>
  <c r="G9254" i="14"/>
  <c r="H9254" i="14" s="1"/>
  <c r="G9258" i="14"/>
  <c r="H9258" i="14" s="1"/>
  <c r="G9262" i="14"/>
  <c r="H9262" i="14" s="1"/>
  <c r="G9266" i="14"/>
  <c r="H9266" i="14" s="1"/>
  <c r="G9270" i="14"/>
  <c r="H9270" i="14" s="1"/>
  <c r="G9274" i="14"/>
  <c r="H9274" i="14" s="1"/>
  <c r="G9278" i="14"/>
  <c r="H9278" i="14" s="1"/>
  <c r="G9282" i="14"/>
  <c r="H9282" i="14" s="1"/>
  <c r="G9286" i="14"/>
  <c r="H9286" i="14" s="1"/>
  <c r="G9290" i="14"/>
  <c r="H9290" i="14" s="1"/>
  <c r="G9294" i="14"/>
  <c r="H9294" i="14" s="1"/>
  <c r="G9298" i="14"/>
  <c r="H9298" i="14" s="1"/>
  <c r="G9302" i="14"/>
  <c r="H9302" i="14" s="1"/>
  <c r="G9306" i="14"/>
  <c r="H9306" i="14" s="1"/>
  <c r="G9310" i="14"/>
  <c r="H9310" i="14" s="1"/>
  <c r="G9314" i="14"/>
  <c r="H9314" i="14" s="1"/>
  <c r="G9318" i="14"/>
  <c r="H9318" i="14" s="1"/>
  <c r="G9322" i="14"/>
  <c r="H9322" i="14" s="1"/>
  <c r="G9326" i="14"/>
  <c r="H9326" i="14" s="1"/>
  <c r="G9330" i="14"/>
  <c r="H9330" i="14" s="1"/>
  <c r="G9334" i="14"/>
  <c r="H9334" i="14" s="1"/>
  <c r="G9338" i="14"/>
  <c r="H9338" i="14" s="1"/>
  <c r="G9342" i="14"/>
  <c r="H9342" i="14" s="1"/>
  <c r="G9346" i="14"/>
  <c r="H9346" i="14" s="1"/>
  <c r="G9350" i="14"/>
  <c r="H9350" i="14" s="1"/>
  <c r="G9354" i="14"/>
  <c r="H9354" i="14" s="1"/>
  <c r="G9358" i="14"/>
  <c r="H9358" i="14" s="1"/>
  <c r="G9362" i="14"/>
  <c r="H9362" i="14" s="1"/>
  <c r="G9366" i="14"/>
  <c r="H9366" i="14" s="1"/>
  <c r="G9370" i="14"/>
  <c r="H9370" i="14" s="1"/>
  <c r="G9374" i="14"/>
  <c r="H9374" i="14" s="1"/>
  <c r="G9378" i="14"/>
  <c r="H9378" i="14" s="1"/>
  <c r="G9382" i="14"/>
  <c r="H9382" i="14" s="1"/>
  <c r="G9386" i="14"/>
  <c r="H9386" i="14" s="1"/>
  <c r="G9390" i="14"/>
  <c r="H9390" i="14" s="1"/>
  <c r="G9394" i="14"/>
  <c r="H9394" i="14" s="1"/>
  <c r="G9398" i="14"/>
  <c r="H9398" i="14" s="1"/>
  <c r="G9402" i="14"/>
  <c r="H9402" i="14" s="1"/>
  <c r="G9406" i="14"/>
  <c r="H9406" i="14" s="1"/>
  <c r="G9410" i="14"/>
  <c r="H9410" i="14" s="1"/>
  <c r="G9414" i="14"/>
  <c r="H9414" i="14" s="1"/>
  <c r="G9418" i="14"/>
  <c r="H9418" i="14" s="1"/>
  <c r="G9422" i="14"/>
  <c r="H9422" i="14" s="1"/>
  <c r="G9426" i="14"/>
  <c r="H9426" i="14" s="1"/>
  <c r="G9430" i="14"/>
  <c r="H9430" i="14" s="1"/>
  <c r="G9434" i="14"/>
  <c r="H9434" i="14" s="1"/>
  <c r="G9438" i="14"/>
  <c r="H9438" i="14" s="1"/>
  <c r="G9442" i="14"/>
  <c r="H9442" i="14" s="1"/>
  <c r="G9446" i="14"/>
  <c r="H9446" i="14" s="1"/>
  <c r="G9450" i="14"/>
  <c r="H9450" i="14" s="1"/>
  <c r="G9454" i="14"/>
  <c r="H9454" i="14" s="1"/>
  <c r="G9458" i="14"/>
  <c r="H9458" i="14" s="1"/>
  <c r="G9462" i="14"/>
  <c r="H9462" i="14" s="1"/>
  <c r="G9466" i="14"/>
  <c r="H9466" i="14" s="1"/>
  <c r="G9470" i="14"/>
  <c r="H9470" i="14" s="1"/>
  <c r="G9474" i="14"/>
  <c r="H9474" i="14" s="1"/>
  <c r="G9478" i="14"/>
  <c r="H9478" i="14" s="1"/>
  <c r="G9482" i="14"/>
  <c r="H9482" i="14" s="1"/>
  <c r="G9486" i="14"/>
  <c r="H9486" i="14" s="1"/>
  <c r="G9490" i="14"/>
  <c r="H9490" i="14" s="1"/>
  <c r="G9494" i="14"/>
  <c r="H9494" i="14" s="1"/>
  <c r="G9498" i="14"/>
  <c r="H9498" i="14" s="1"/>
  <c r="G9502" i="14"/>
  <c r="H9502" i="14" s="1"/>
  <c r="G9506" i="14"/>
  <c r="H9506" i="14" s="1"/>
  <c r="G9510" i="14"/>
  <c r="H9510" i="14" s="1"/>
  <c r="G9514" i="14"/>
  <c r="H9514" i="14" s="1"/>
  <c r="G9518" i="14"/>
  <c r="H9518" i="14" s="1"/>
  <c r="G9522" i="14"/>
  <c r="H9522" i="14" s="1"/>
  <c r="G9526" i="14"/>
  <c r="H9526" i="14" s="1"/>
  <c r="G9530" i="14"/>
  <c r="H9530" i="14" s="1"/>
  <c r="G9534" i="14"/>
  <c r="H9534" i="14" s="1"/>
  <c r="G9538" i="14"/>
  <c r="H9538" i="14" s="1"/>
  <c r="G9542" i="14"/>
  <c r="H9542" i="14" s="1"/>
  <c r="G9546" i="14"/>
  <c r="H9546" i="14" s="1"/>
  <c r="G9550" i="14"/>
  <c r="H9550" i="14" s="1"/>
  <c r="G9554" i="14"/>
  <c r="H9554" i="14" s="1"/>
  <c r="G9558" i="14"/>
  <c r="H9558" i="14" s="1"/>
  <c r="G9562" i="14"/>
  <c r="H9562" i="14" s="1"/>
  <c r="G9566" i="14"/>
  <c r="H9566" i="14" s="1"/>
  <c r="G9570" i="14"/>
  <c r="H9570" i="14" s="1"/>
  <c r="G9574" i="14"/>
  <c r="H9574" i="14" s="1"/>
  <c r="G9578" i="14"/>
  <c r="H9578" i="14" s="1"/>
  <c r="G9582" i="14"/>
  <c r="H9582" i="14" s="1"/>
  <c r="G9586" i="14"/>
  <c r="H9586" i="14" s="1"/>
  <c r="G9590" i="14"/>
  <c r="H9590" i="14" s="1"/>
  <c r="G9594" i="14"/>
  <c r="H9594" i="14" s="1"/>
  <c r="G9598" i="14"/>
  <c r="H9598" i="14" s="1"/>
  <c r="G9602" i="14"/>
  <c r="H9602" i="14" s="1"/>
  <c r="G9606" i="14"/>
  <c r="H9606" i="14" s="1"/>
  <c r="G9610" i="14"/>
  <c r="H9610" i="14" s="1"/>
  <c r="G9614" i="14"/>
  <c r="H9614" i="14" s="1"/>
  <c r="G9618" i="14"/>
  <c r="H9618" i="14" s="1"/>
  <c r="G9622" i="14"/>
  <c r="H9622" i="14" s="1"/>
  <c r="G9626" i="14"/>
  <c r="H9626" i="14" s="1"/>
  <c r="G9630" i="14"/>
  <c r="H9630" i="14" s="1"/>
  <c r="G9634" i="14"/>
  <c r="H9634" i="14" s="1"/>
  <c r="G9638" i="14"/>
  <c r="H9638" i="14" s="1"/>
  <c r="G9642" i="14"/>
  <c r="H9642" i="14" s="1"/>
  <c r="G9646" i="14"/>
  <c r="H9646" i="14" s="1"/>
  <c r="G9650" i="14"/>
  <c r="H9650" i="14" s="1"/>
  <c r="G9654" i="14"/>
  <c r="H9654" i="14" s="1"/>
  <c r="G9658" i="14"/>
  <c r="H9658" i="14" s="1"/>
  <c r="G9662" i="14"/>
  <c r="H9662" i="14" s="1"/>
  <c r="G9666" i="14"/>
  <c r="H9666" i="14" s="1"/>
  <c r="G9670" i="14"/>
  <c r="H9670" i="14" s="1"/>
  <c r="G9674" i="14"/>
  <c r="H9674" i="14" s="1"/>
  <c r="G9678" i="14"/>
  <c r="H9678" i="14" s="1"/>
  <c r="G9682" i="14"/>
  <c r="H9682" i="14" s="1"/>
  <c r="G9686" i="14"/>
  <c r="H9686" i="14" s="1"/>
  <c r="G9690" i="14"/>
  <c r="H9690" i="14" s="1"/>
  <c r="G9694" i="14"/>
  <c r="H9694" i="14" s="1"/>
  <c r="G9698" i="14"/>
  <c r="H9698" i="14" s="1"/>
  <c r="G9702" i="14"/>
  <c r="H9702" i="14" s="1"/>
  <c r="G9706" i="14"/>
  <c r="H9706" i="14" s="1"/>
  <c r="G9710" i="14"/>
  <c r="H9710" i="14" s="1"/>
  <c r="G9714" i="14"/>
  <c r="H9714" i="14" s="1"/>
  <c r="G9718" i="14"/>
  <c r="H9718" i="14" s="1"/>
  <c r="G9722" i="14"/>
  <c r="H9722" i="14" s="1"/>
  <c r="G9726" i="14"/>
  <c r="H9726" i="14" s="1"/>
  <c r="G9730" i="14"/>
  <c r="H9730" i="14" s="1"/>
  <c r="G9734" i="14"/>
  <c r="H9734" i="14" s="1"/>
  <c r="G9738" i="14"/>
  <c r="H9738" i="14" s="1"/>
  <c r="G9742" i="14"/>
  <c r="H9742" i="14" s="1"/>
  <c r="G9746" i="14"/>
  <c r="H9746" i="14" s="1"/>
  <c r="G9750" i="14"/>
  <c r="H9750" i="14" s="1"/>
  <c r="G9754" i="14"/>
  <c r="H9754" i="14" s="1"/>
  <c r="G9758" i="14"/>
  <c r="H9758" i="14" s="1"/>
  <c r="G9762" i="14"/>
  <c r="H9762" i="14" s="1"/>
  <c r="G9766" i="14"/>
  <c r="H9766" i="14" s="1"/>
  <c r="G9770" i="14"/>
  <c r="H9770" i="14" s="1"/>
  <c r="G9774" i="14"/>
  <c r="H9774" i="14" s="1"/>
  <c r="G9778" i="14"/>
  <c r="H9778" i="14" s="1"/>
  <c r="G9782" i="14"/>
  <c r="H9782" i="14" s="1"/>
  <c r="G9786" i="14"/>
  <c r="H9786" i="14" s="1"/>
  <c r="G9790" i="14"/>
  <c r="H9790" i="14" s="1"/>
  <c r="G9794" i="14"/>
  <c r="H9794" i="14" s="1"/>
  <c r="G9798" i="14"/>
  <c r="H9798" i="14" s="1"/>
  <c r="G9802" i="14"/>
  <c r="H9802" i="14" s="1"/>
  <c r="G9806" i="14"/>
  <c r="H9806" i="14" s="1"/>
  <c r="G9810" i="14"/>
  <c r="H9810" i="14" s="1"/>
  <c r="G9814" i="14"/>
  <c r="H9814" i="14" s="1"/>
  <c r="G9818" i="14"/>
  <c r="H9818" i="14" s="1"/>
  <c r="G9822" i="14"/>
  <c r="H9822" i="14" s="1"/>
  <c r="G9826" i="14"/>
  <c r="H9826" i="14" s="1"/>
  <c r="G9830" i="14"/>
  <c r="H9830" i="14" s="1"/>
  <c r="G9834" i="14"/>
  <c r="H9834" i="14" s="1"/>
  <c r="G9838" i="14"/>
  <c r="H9838" i="14" s="1"/>
  <c r="G9842" i="14"/>
  <c r="H9842" i="14" s="1"/>
  <c r="G9846" i="14"/>
  <c r="H9846" i="14" s="1"/>
  <c r="G9850" i="14"/>
  <c r="H9850" i="14" s="1"/>
  <c r="G9854" i="14"/>
  <c r="H9854" i="14" s="1"/>
  <c r="G9858" i="14"/>
  <c r="H9858" i="14" s="1"/>
  <c r="G9862" i="14"/>
  <c r="H9862" i="14" s="1"/>
  <c r="G9866" i="14"/>
  <c r="H9866" i="14" s="1"/>
  <c r="G9870" i="14"/>
  <c r="H9870" i="14" s="1"/>
  <c r="G9874" i="14"/>
  <c r="H9874" i="14" s="1"/>
  <c r="G9878" i="14"/>
  <c r="H9878" i="14" s="1"/>
  <c r="G9882" i="14"/>
  <c r="H9882" i="14" s="1"/>
  <c r="G9886" i="14"/>
  <c r="H9886" i="14" s="1"/>
  <c r="G9890" i="14"/>
  <c r="H9890" i="14" s="1"/>
  <c r="G9894" i="14"/>
  <c r="H9894" i="14" s="1"/>
  <c r="G9898" i="14"/>
  <c r="H9898" i="14" s="1"/>
  <c r="G9902" i="14"/>
  <c r="H9902" i="14" s="1"/>
  <c r="G9906" i="14"/>
  <c r="H9906" i="14" s="1"/>
  <c r="G9910" i="14"/>
  <c r="H9910" i="14" s="1"/>
  <c r="G9914" i="14"/>
  <c r="H9914" i="14" s="1"/>
  <c r="G9918" i="14"/>
  <c r="H9918" i="14" s="1"/>
  <c r="G9922" i="14"/>
  <c r="H9922" i="14" s="1"/>
  <c r="G9926" i="14"/>
  <c r="H9926" i="14" s="1"/>
  <c r="G9930" i="14"/>
  <c r="H9930" i="14" s="1"/>
  <c r="G9934" i="14"/>
  <c r="H9934" i="14" s="1"/>
  <c r="G9938" i="14"/>
  <c r="H9938" i="14" s="1"/>
  <c r="G9942" i="14"/>
  <c r="H9942" i="14" s="1"/>
  <c r="G9946" i="14"/>
  <c r="H9946" i="14" s="1"/>
  <c r="G9950" i="14"/>
  <c r="H9950" i="14" s="1"/>
  <c r="G9954" i="14"/>
  <c r="H9954" i="14" s="1"/>
  <c r="G9958" i="14"/>
  <c r="H9958" i="14" s="1"/>
  <c r="G9962" i="14"/>
  <c r="H9962" i="14" s="1"/>
  <c r="G9966" i="14"/>
  <c r="H9966" i="14" s="1"/>
  <c r="G9970" i="14"/>
  <c r="H9970" i="14" s="1"/>
  <c r="G9974" i="14"/>
  <c r="H9974" i="14" s="1"/>
  <c r="G9978" i="14"/>
  <c r="H9978" i="14" s="1"/>
  <c r="G9982" i="14"/>
  <c r="H9982" i="14" s="1"/>
  <c r="G9986" i="14"/>
  <c r="H9986" i="14" s="1"/>
  <c r="G9990" i="14"/>
  <c r="H9990" i="14" s="1"/>
  <c r="G9994" i="14"/>
  <c r="H9994" i="14" s="1"/>
  <c r="G9998" i="14"/>
  <c r="H9998" i="14" s="1"/>
  <c r="G10002" i="14"/>
  <c r="H10002" i="14" s="1"/>
  <c r="G10006" i="14"/>
  <c r="H10006" i="14" s="1"/>
  <c r="G10010" i="14"/>
  <c r="H10010" i="14" s="1"/>
  <c r="G10014" i="14"/>
  <c r="H10014" i="14" s="1"/>
  <c r="G10018" i="14"/>
  <c r="H10018" i="14" s="1"/>
  <c r="G10022" i="14"/>
  <c r="H10022" i="14" s="1"/>
  <c r="G6171" i="14"/>
  <c r="H6171" i="14" s="1"/>
  <c r="G6043" i="14"/>
  <c r="H6043" i="14" s="1"/>
  <c r="G5979" i="14"/>
  <c r="H5979" i="14" s="1"/>
  <c r="G5915" i="14"/>
  <c r="H5915" i="14" s="1"/>
  <c r="G5867" i="14"/>
  <c r="H5867" i="14" s="1"/>
  <c r="G5803" i="14"/>
  <c r="H5803" i="14" s="1"/>
  <c r="G5771" i="14"/>
  <c r="H5771" i="14" s="1"/>
  <c r="G5739" i="14"/>
  <c r="H5739" i="14" s="1"/>
  <c r="G5675" i="14"/>
  <c r="H5675" i="14" s="1"/>
  <c r="G5643" i="14"/>
  <c r="H5643" i="14" s="1"/>
  <c r="G5611" i="14"/>
  <c r="H5611" i="14" s="1"/>
  <c r="G5547" i="14"/>
  <c r="H5547" i="14" s="1"/>
  <c r="G5515" i="14"/>
  <c r="H5515" i="14" s="1"/>
  <c r="G5483" i="14"/>
  <c r="H5483" i="14" s="1"/>
  <c r="G5419" i="14"/>
  <c r="H5419" i="14" s="1"/>
  <c r="G5387" i="14"/>
  <c r="H5387" i="14" s="1"/>
  <c r="G5355" i="14"/>
  <c r="H5355" i="14" s="1"/>
  <c r="G5291" i="14"/>
  <c r="H5291" i="14" s="1"/>
  <c r="G5259" i="14"/>
  <c r="H5259" i="14" s="1"/>
  <c r="G5227" i="14"/>
  <c r="H5227" i="14" s="1"/>
  <c r="G5163" i="14"/>
  <c r="H5163" i="14" s="1"/>
  <c r="G5131" i="14"/>
  <c r="H5131" i="14" s="1"/>
  <c r="G5099" i="14"/>
  <c r="H5099" i="14" s="1"/>
  <c r="G5035" i="14"/>
  <c r="H5035" i="14" s="1"/>
  <c r="G5003" i="14"/>
  <c r="H5003" i="14" s="1"/>
  <c r="G4971" i="14"/>
  <c r="H4971" i="14" s="1"/>
  <c r="G4907" i="14"/>
  <c r="H4907" i="14" s="1"/>
  <c r="G4875" i="14"/>
  <c r="H4875" i="14" s="1"/>
  <c r="G4843" i="14"/>
  <c r="H4843" i="14" s="1"/>
  <c r="G4779" i="14"/>
  <c r="H4779" i="14" s="1"/>
  <c r="G4747" i="14"/>
  <c r="H4747" i="14" s="1"/>
  <c r="G4715" i="14"/>
  <c r="H4715" i="14" s="1"/>
  <c r="G4651" i="14"/>
  <c r="H4651" i="14" s="1"/>
  <c r="G4619" i="14"/>
  <c r="H4619" i="14" s="1"/>
  <c r="G4587" i="14"/>
  <c r="H4587" i="14" s="1"/>
  <c r="G4523" i="14"/>
  <c r="H4523" i="14" s="1"/>
  <c r="G4491" i="14"/>
  <c r="H4491" i="14" s="1"/>
  <c r="G4459" i="14"/>
  <c r="H4459" i="14" s="1"/>
  <c r="G4395" i="14"/>
  <c r="H4395" i="14" s="1"/>
  <c r="G4363" i="14"/>
  <c r="H4363" i="14" s="1"/>
  <c r="G4331" i="14"/>
  <c r="H4331" i="14" s="1"/>
  <c r="G7655" i="14"/>
  <c r="H7655" i="14" s="1"/>
  <c r="G8359" i="14"/>
  <c r="H8359" i="14" s="1"/>
  <c r="G8373" i="14"/>
  <c r="H8373" i="14" s="1"/>
  <c r="G8377" i="14"/>
  <c r="H8377" i="14" s="1"/>
  <c r="G8381" i="14"/>
  <c r="H8381" i="14" s="1"/>
  <c r="G8385" i="14"/>
  <c r="H8385" i="14" s="1"/>
  <c r="G8389" i="14"/>
  <c r="H8389" i="14" s="1"/>
  <c r="G8393" i="14"/>
  <c r="H8393" i="14" s="1"/>
  <c r="G8397" i="14"/>
  <c r="H8397" i="14" s="1"/>
  <c r="G8401" i="14"/>
  <c r="H8401" i="14" s="1"/>
  <c r="G8405" i="14"/>
  <c r="H8405" i="14" s="1"/>
  <c r="G8409" i="14"/>
  <c r="H8409" i="14" s="1"/>
  <c r="G8413" i="14"/>
  <c r="H8413" i="14" s="1"/>
  <c r="G8417" i="14"/>
  <c r="H8417" i="14" s="1"/>
  <c r="G8421" i="14"/>
  <c r="H8421" i="14" s="1"/>
  <c r="G8425" i="14"/>
  <c r="H8425" i="14" s="1"/>
  <c r="G8429" i="14"/>
  <c r="H8429" i="14" s="1"/>
  <c r="G8433" i="14"/>
  <c r="H8433" i="14" s="1"/>
  <c r="G8437" i="14"/>
  <c r="H8437" i="14" s="1"/>
  <c r="G8441" i="14"/>
  <c r="H8441" i="14" s="1"/>
  <c r="G8445" i="14"/>
  <c r="H8445" i="14" s="1"/>
  <c r="G8449" i="14"/>
  <c r="H8449" i="14" s="1"/>
  <c r="G8453" i="14"/>
  <c r="H8453" i="14" s="1"/>
  <c r="G8457" i="14"/>
  <c r="H8457" i="14" s="1"/>
  <c r="G8461" i="14"/>
  <c r="H8461" i="14" s="1"/>
  <c r="G8465" i="14"/>
  <c r="H8465" i="14" s="1"/>
  <c r="G8469" i="14"/>
  <c r="H8469" i="14" s="1"/>
  <c r="G8473" i="14"/>
  <c r="H8473" i="14" s="1"/>
  <c r="G8477" i="14"/>
  <c r="H8477" i="14" s="1"/>
  <c r="G8481" i="14"/>
  <c r="H8481" i="14" s="1"/>
  <c r="G8485" i="14"/>
  <c r="H8485" i="14" s="1"/>
  <c r="G8489" i="14"/>
  <c r="H8489" i="14" s="1"/>
  <c r="G8493" i="14"/>
  <c r="H8493" i="14" s="1"/>
  <c r="G8497" i="14"/>
  <c r="H8497" i="14" s="1"/>
  <c r="G8501" i="14"/>
  <c r="H8501" i="14" s="1"/>
  <c r="G8505" i="14"/>
  <c r="H8505" i="14" s="1"/>
  <c r="G8509" i="14"/>
  <c r="H8509" i="14" s="1"/>
  <c r="G8513" i="14"/>
  <c r="H8513" i="14" s="1"/>
  <c r="G8517" i="14"/>
  <c r="H8517" i="14" s="1"/>
  <c r="G8521" i="14"/>
  <c r="H8521" i="14" s="1"/>
  <c r="G8525" i="14"/>
  <c r="H8525" i="14" s="1"/>
  <c r="G8529" i="14"/>
  <c r="H8529" i="14" s="1"/>
  <c r="G8533" i="14"/>
  <c r="H8533" i="14" s="1"/>
  <c r="G8537" i="14"/>
  <c r="H8537" i="14" s="1"/>
  <c r="G8541" i="14"/>
  <c r="H8541" i="14" s="1"/>
  <c r="G8545" i="14"/>
  <c r="H8545" i="14" s="1"/>
  <c r="G8549" i="14"/>
  <c r="H8549" i="14" s="1"/>
  <c r="G8553" i="14"/>
  <c r="H8553" i="14" s="1"/>
  <c r="G8557" i="14"/>
  <c r="H8557" i="14" s="1"/>
  <c r="G8561" i="14"/>
  <c r="H8561" i="14" s="1"/>
  <c r="G8565" i="14"/>
  <c r="H8565" i="14" s="1"/>
  <c r="G8569" i="14"/>
  <c r="H8569" i="14" s="1"/>
  <c r="G8573" i="14"/>
  <c r="H8573" i="14" s="1"/>
  <c r="G8577" i="14"/>
  <c r="H8577" i="14" s="1"/>
  <c r="G8581" i="14"/>
  <c r="H8581" i="14" s="1"/>
  <c r="G8585" i="14"/>
  <c r="H8585" i="14" s="1"/>
  <c r="G8589" i="14"/>
  <c r="H8589" i="14" s="1"/>
  <c r="G8593" i="14"/>
  <c r="H8593" i="14" s="1"/>
  <c r="G8597" i="14"/>
  <c r="H8597" i="14" s="1"/>
  <c r="G8601" i="14"/>
  <c r="H8601" i="14" s="1"/>
  <c r="G8605" i="14"/>
  <c r="H8605" i="14" s="1"/>
  <c r="G8609" i="14"/>
  <c r="H8609" i="14" s="1"/>
  <c r="G8613" i="14"/>
  <c r="H8613" i="14" s="1"/>
  <c r="G8617" i="14"/>
  <c r="H8617" i="14" s="1"/>
  <c r="G8621" i="14"/>
  <c r="H8621" i="14" s="1"/>
  <c r="G8625" i="14"/>
  <c r="H8625" i="14" s="1"/>
  <c r="G8629" i="14"/>
  <c r="H8629" i="14" s="1"/>
  <c r="G8633" i="14"/>
  <c r="H8633" i="14" s="1"/>
  <c r="G8637" i="14"/>
  <c r="H8637" i="14" s="1"/>
  <c r="G8641" i="14"/>
  <c r="H8641" i="14" s="1"/>
  <c r="G8645" i="14"/>
  <c r="H8645" i="14" s="1"/>
  <c r="G8649" i="14"/>
  <c r="H8649" i="14" s="1"/>
  <c r="G8653" i="14"/>
  <c r="H8653" i="14" s="1"/>
  <c r="G8657" i="14"/>
  <c r="H8657" i="14" s="1"/>
  <c r="G8661" i="14"/>
  <c r="H8661" i="14" s="1"/>
  <c r="G8665" i="14"/>
  <c r="H8665" i="14" s="1"/>
  <c r="G8669" i="14"/>
  <c r="H8669" i="14" s="1"/>
  <c r="G8673" i="14"/>
  <c r="H8673" i="14" s="1"/>
  <c r="G8677" i="14"/>
  <c r="H8677" i="14" s="1"/>
  <c r="G8681" i="14"/>
  <c r="H8681" i="14" s="1"/>
  <c r="G8685" i="14"/>
  <c r="H8685" i="14" s="1"/>
  <c r="G8689" i="14"/>
  <c r="H8689" i="14" s="1"/>
  <c r="G8693" i="14"/>
  <c r="H8693" i="14" s="1"/>
  <c r="G8697" i="14"/>
  <c r="H8697" i="14" s="1"/>
  <c r="G8701" i="14"/>
  <c r="H8701" i="14" s="1"/>
  <c r="G8705" i="14"/>
  <c r="H8705" i="14" s="1"/>
  <c r="G8709" i="14"/>
  <c r="H8709" i="14" s="1"/>
  <c r="G9227" i="14"/>
  <c r="H9227" i="14" s="1"/>
  <c r="G9579" i="14"/>
  <c r="H9579" i="14" s="1"/>
  <c r="G9915" i="14"/>
  <c r="H9915" i="14" s="1"/>
  <c r="G8713" i="14"/>
  <c r="H8713" i="14" s="1"/>
  <c r="G8717" i="14"/>
  <c r="H8717" i="14" s="1"/>
  <c r="G8721" i="14"/>
  <c r="H8721" i="14" s="1"/>
  <c r="G8725" i="14"/>
  <c r="H8725" i="14" s="1"/>
  <c r="G8729" i="14"/>
  <c r="H8729" i="14" s="1"/>
  <c r="G8733" i="14"/>
  <c r="H8733" i="14" s="1"/>
  <c r="G8737" i="14"/>
  <c r="H8737" i="14" s="1"/>
  <c r="G8741" i="14"/>
  <c r="H8741" i="14" s="1"/>
  <c r="G8745" i="14"/>
  <c r="H8745" i="14" s="1"/>
  <c r="G8749" i="14"/>
  <c r="H8749" i="14" s="1"/>
  <c r="G8753" i="14"/>
  <c r="H8753" i="14" s="1"/>
  <c r="G8757" i="14"/>
  <c r="H8757" i="14" s="1"/>
  <c r="G8761" i="14"/>
  <c r="H8761" i="14" s="1"/>
  <c r="G8765" i="14"/>
  <c r="H8765" i="14" s="1"/>
  <c r="G8769" i="14"/>
  <c r="H8769" i="14" s="1"/>
  <c r="G8773" i="14"/>
  <c r="H8773" i="14" s="1"/>
  <c r="G8777" i="14"/>
  <c r="H8777" i="14" s="1"/>
  <c r="G8781" i="14"/>
  <c r="H8781" i="14" s="1"/>
  <c r="G8785" i="14"/>
  <c r="H8785" i="14" s="1"/>
  <c r="G8789" i="14"/>
  <c r="H8789" i="14" s="1"/>
  <c r="G8793" i="14"/>
  <c r="H8793" i="14" s="1"/>
  <c r="G8797" i="14"/>
  <c r="H8797" i="14" s="1"/>
  <c r="G8801" i="14"/>
  <c r="H8801" i="14" s="1"/>
  <c r="G8805" i="14"/>
  <c r="H8805" i="14" s="1"/>
  <c r="G8809" i="14"/>
  <c r="H8809" i="14" s="1"/>
  <c r="G8813" i="14"/>
  <c r="H8813" i="14" s="1"/>
  <c r="G8817" i="14"/>
  <c r="H8817" i="14" s="1"/>
  <c r="G8821" i="14"/>
  <c r="H8821" i="14" s="1"/>
  <c r="G8825" i="14"/>
  <c r="H8825" i="14" s="1"/>
  <c r="G8829" i="14"/>
  <c r="H8829" i="14" s="1"/>
  <c r="G8833" i="14"/>
  <c r="H8833" i="14" s="1"/>
  <c r="G8837" i="14"/>
  <c r="H8837" i="14" s="1"/>
  <c r="G8841" i="14"/>
  <c r="H8841" i="14" s="1"/>
  <c r="G8845" i="14"/>
  <c r="H8845" i="14" s="1"/>
  <c r="G8849" i="14"/>
  <c r="H8849" i="14" s="1"/>
  <c r="G8853" i="14"/>
  <c r="H8853" i="14" s="1"/>
  <c r="G8857" i="14"/>
  <c r="H8857" i="14" s="1"/>
  <c r="G8861" i="14"/>
  <c r="H8861" i="14" s="1"/>
  <c r="G8865" i="14"/>
  <c r="H8865" i="14" s="1"/>
  <c r="G8869" i="14"/>
  <c r="H8869" i="14" s="1"/>
  <c r="G8873" i="14"/>
  <c r="H8873" i="14" s="1"/>
  <c r="G8877" i="14"/>
  <c r="H8877" i="14" s="1"/>
  <c r="G8881" i="14"/>
  <c r="H8881" i="14" s="1"/>
  <c r="G8885" i="14"/>
  <c r="H8885" i="14" s="1"/>
  <c r="G8889" i="14"/>
  <c r="H8889" i="14" s="1"/>
  <c r="G8893" i="14"/>
  <c r="H8893" i="14" s="1"/>
  <c r="G8897" i="14"/>
  <c r="H8897" i="14" s="1"/>
  <c r="G8901" i="14"/>
  <c r="H8901" i="14" s="1"/>
  <c r="G8905" i="14"/>
  <c r="H8905" i="14" s="1"/>
  <c r="G8909" i="14"/>
  <c r="H8909" i="14" s="1"/>
  <c r="G8913" i="14"/>
  <c r="H8913" i="14" s="1"/>
  <c r="G8917" i="14"/>
  <c r="H8917" i="14" s="1"/>
  <c r="G8921" i="14"/>
  <c r="H8921" i="14" s="1"/>
  <c r="G8925" i="14"/>
  <c r="H8925" i="14" s="1"/>
  <c r="G8929" i="14"/>
  <c r="H8929" i="14" s="1"/>
  <c r="G8933" i="14"/>
  <c r="H8933" i="14" s="1"/>
  <c r="G8937" i="14"/>
  <c r="H8937" i="14" s="1"/>
  <c r="G8941" i="14"/>
  <c r="H8941" i="14" s="1"/>
  <c r="G8945" i="14"/>
  <c r="H8945" i="14" s="1"/>
  <c r="G8949" i="14"/>
  <c r="H8949" i="14" s="1"/>
  <c r="G8953" i="14"/>
  <c r="H8953" i="14" s="1"/>
  <c r="G8957" i="14"/>
  <c r="H8957" i="14" s="1"/>
  <c r="G8961" i="14"/>
  <c r="H8961" i="14" s="1"/>
  <c r="G8965" i="14"/>
  <c r="H8965" i="14" s="1"/>
  <c r="G8969" i="14"/>
  <c r="H8969" i="14" s="1"/>
  <c r="G8973" i="14"/>
  <c r="H8973" i="14" s="1"/>
  <c r="G8977" i="14"/>
  <c r="H8977" i="14" s="1"/>
  <c r="G8981" i="14"/>
  <c r="H8981" i="14" s="1"/>
  <c r="G8985" i="14"/>
  <c r="H8985" i="14" s="1"/>
  <c r="G8989" i="14"/>
  <c r="H8989" i="14" s="1"/>
  <c r="G8993" i="14"/>
  <c r="H8993" i="14" s="1"/>
  <c r="G8997" i="14"/>
  <c r="H8997" i="14" s="1"/>
  <c r="G9001" i="14"/>
  <c r="H9001" i="14" s="1"/>
  <c r="G9005" i="14"/>
  <c r="H9005" i="14" s="1"/>
  <c r="G9009" i="14"/>
  <c r="H9009" i="14" s="1"/>
  <c r="G9013" i="14"/>
  <c r="H9013" i="14" s="1"/>
  <c r="G9017" i="14"/>
  <c r="H9017" i="14" s="1"/>
  <c r="G9021" i="14"/>
  <c r="H9021" i="14" s="1"/>
  <c r="G9025" i="14"/>
  <c r="H9025" i="14" s="1"/>
  <c r="G9029" i="14"/>
  <c r="H9029" i="14" s="1"/>
  <c r="G9033" i="14"/>
  <c r="H9033" i="14" s="1"/>
  <c r="G9037" i="14"/>
  <c r="H9037" i="14" s="1"/>
  <c r="G9041" i="14"/>
  <c r="H9041" i="14" s="1"/>
  <c r="G9045" i="14"/>
  <c r="H9045" i="14" s="1"/>
  <c r="G9049" i="14"/>
  <c r="H9049" i="14" s="1"/>
  <c r="G9053" i="14"/>
  <c r="H9053" i="14" s="1"/>
  <c r="G9057" i="14"/>
  <c r="H9057" i="14" s="1"/>
  <c r="G9061" i="14"/>
  <c r="H9061" i="14" s="1"/>
  <c r="G9065" i="14"/>
  <c r="H9065" i="14" s="1"/>
  <c r="G9069" i="14"/>
  <c r="H9069" i="14" s="1"/>
  <c r="G9073" i="14"/>
  <c r="H9073" i="14" s="1"/>
  <c r="G9077" i="14"/>
  <c r="H9077" i="14" s="1"/>
  <c r="G9081" i="14"/>
  <c r="H9081" i="14" s="1"/>
  <c r="G9085" i="14"/>
  <c r="H9085" i="14" s="1"/>
  <c r="G9089" i="14"/>
  <c r="H9089" i="14" s="1"/>
  <c r="G9093" i="14"/>
  <c r="H9093" i="14" s="1"/>
  <c r="G9097" i="14"/>
  <c r="H9097" i="14" s="1"/>
  <c r="G9101" i="14"/>
  <c r="H9101" i="14" s="1"/>
  <c r="G9105" i="14"/>
  <c r="H9105" i="14" s="1"/>
  <c r="G9109" i="14"/>
  <c r="H9109" i="14" s="1"/>
  <c r="G9113" i="14"/>
  <c r="H9113" i="14" s="1"/>
  <c r="G9117" i="14"/>
  <c r="H9117" i="14" s="1"/>
  <c r="G9121" i="14"/>
  <c r="H9121" i="14" s="1"/>
  <c r="G9125" i="14"/>
  <c r="H9125" i="14" s="1"/>
  <c r="G9129" i="14"/>
  <c r="H9129" i="14" s="1"/>
  <c r="G9133" i="14"/>
  <c r="H9133" i="14" s="1"/>
  <c r="G9137" i="14"/>
  <c r="H9137" i="14" s="1"/>
  <c r="G9141" i="14"/>
  <c r="H9141" i="14" s="1"/>
  <c r="G9145" i="14"/>
  <c r="H9145" i="14" s="1"/>
  <c r="G9149" i="14"/>
  <c r="H9149" i="14" s="1"/>
  <c r="G9153" i="14"/>
  <c r="H9153" i="14" s="1"/>
  <c r="G9157" i="14"/>
  <c r="H9157" i="14" s="1"/>
  <c r="G9161" i="14"/>
  <c r="H9161" i="14" s="1"/>
  <c r="G9165" i="14"/>
  <c r="H9165" i="14" s="1"/>
  <c r="G9169" i="14"/>
  <c r="H9169" i="14" s="1"/>
  <c r="G9173" i="14"/>
  <c r="H9173" i="14" s="1"/>
  <c r="G9177" i="14"/>
  <c r="H9177" i="14" s="1"/>
  <c r="G9181" i="14"/>
  <c r="H9181" i="14" s="1"/>
  <c r="G9185" i="14"/>
  <c r="H9185" i="14" s="1"/>
  <c r="G9189" i="14"/>
  <c r="H9189" i="14" s="1"/>
  <c r="G9193" i="14"/>
  <c r="H9193" i="14" s="1"/>
  <c r="G9197" i="14"/>
  <c r="H9197" i="14" s="1"/>
  <c r="G9201" i="14"/>
  <c r="H9201" i="14" s="1"/>
  <c r="G9205" i="14"/>
  <c r="H9205" i="14" s="1"/>
  <c r="G9209" i="14"/>
  <c r="H9209" i="14" s="1"/>
  <c r="G9213" i="14"/>
  <c r="H9213" i="14" s="1"/>
  <c r="G9217" i="14"/>
  <c r="H9217" i="14" s="1"/>
  <c r="G9221" i="14"/>
  <c r="H9221" i="14" s="1"/>
  <c r="G9225" i="14"/>
  <c r="H9225" i="14" s="1"/>
  <c r="G9229" i="14"/>
  <c r="H9229" i="14" s="1"/>
  <c r="G9233" i="14"/>
  <c r="H9233" i="14" s="1"/>
  <c r="G9237" i="14"/>
  <c r="H9237" i="14" s="1"/>
  <c r="G9241" i="14"/>
  <c r="H9241" i="14" s="1"/>
  <c r="G9245" i="14"/>
  <c r="H9245" i="14" s="1"/>
  <c r="G9249" i="14"/>
  <c r="H9249" i="14" s="1"/>
  <c r="G9253" i="14"/>
  <c r="H9253" i="14" s="1"/>
  <c r="G9257" i="14"/>
  <c r="H9257" i="14" s="1"/>
  <c r="G9261" i="14"/>
  <c r="H9261" i="14" s="1"/>
  <c r="G9265" i="14"/>
  <c r="H9265" i="14" s="1"/>
  <c r="G9269" i="14"/>
  <c r="H9269" i="14" s="1"/>
  <c r="G9273" i="14"/>
  <c r="H9273" i="14" s="1"/>
  <c r="G9277" i="14"/>
  <c r="H9277" i="14" s="1"/>
  <c r="G9281" i="14"/>
  <c r="H9281" i="14" s="1"/>
  <c r="G9285" i="14"/>
  <c r="H9285" i="14" s="1"/>
  <c r="G9289" i="14"/>
  <c r="H9289" i="14" s="1"/>
  <c r="G9293" i="14"/>
  <c r="H9293" i="14" s="1"/>
  <c r="G9297" i="14"/>
  <c r="H9297" i="14" s="1"/>
  <c r="G9301" i="14"/>
  <c r="H9301" i="14" s="1"/>
  <c r="G9305" i="14"/>
  <c r="H9305" i="14" s="1"/>
  <c r="G9309" i="14"/>
  <c r="H9309" i="14" s="1"/>
  <c r="G9313" i="14"/>
  <c r="H9313" i="14" s="1"/>
  <c r="G9317" i="14"/>
  <c r="H9317" i="14" s="1"/>
  <c r="G9321" i="14"/>
  <c r="H9321" i="14" s="1"/>
  <c r="G9325" i="14"/>
  <c r="H9325" i="14" s="1"/>
  <c r="G9329" i="14"/>
  <c r="H9329" i="14" s="1"/>
  <c r="G9333" i="14"/>
  <c r="H9333" i="14" s="1"/>
  <c r="G9337" i="14"/>
  <c r="H9337" i="14" s="1"/>
  <c r="G9341" i="14"/>
  <c r="H9341" i="14" s="1"/>
  <c r="G9345" i="14"/>
  <c r="H9345" i="14" s="1"/>
  <c r="G9349" i="14"/>
  <c r="H9349" i="14" s="1"/>
  <c r="G9353" i="14"/>
  <c r="H9353" i="14" s="1"/>
  <c r="G9357" i="14"/>
  <c r="H9357" i="14" s="1"/>
  <c r="G9361" i="14"/>
  <c r="H9361" i="14" s="1"/>
  <c r="G9365" i="14"/>
  <c r="H9365" i="14" s="1"/>
  <c r="G9369" i="14"/>
  <c r="H9369" i="14" s="1"/>
  <c r="G9373" i="14"/>
  <c r="H9373" i="14" s="1"/>
  <c r="G9377" i="14"/>
  <c r="H9377" i="14" s="1"/>
  <c r="G9381" i="14"/>
  <c r="H9381" i="14" s="1"/>
  <c r="G9385" i="14"/>
  <c r="H9385" i="14" s="1"/>
  <c r="G9389" i="14"/>
  <c r="H9389" i="14" s="1"/>
  <c r="G9393" i="14"/>
  <c r="H9393" i="14" s="1"/>
  <c r="G9397" i="14"/>
  <c r="H9397" i="14" s="1"/>
  <c r="G9401" i="14"/>
  <c r="H9401" i="14" s="1"/>
  <c r="G9405" i="14"/>
  <c r="H9405" i="14" s="1"/>
  <c r="G9409" i="14"/>
  <c r="H9409" i="14" s="1"/>
  <c r="G9413" i="14"/>
  <c r="H9413" i="14" s="1"/>
  <c r="G9417" i="14"/>
  <c r="H9417" i="14" s="1"/>
  <c r="G9421" i="14"/>
  <c r="H9421" i="14" s="1"/>
  <c r="G9425" i="14"/>
  <c r="H9425" i="14" s="1"/>
  <c r="G9429" i="14"/>
  <c r="H9429" i="14" s="1"/>
  <c r="G9433" i="14"/>
  <c r="H9433" i="14" s="1"/>
  <c r="G9437" i="14"/>
  <c r="H9437" i="14" s="1"/>
  <c r="G9441" i="14"/>
  <c r="H9441" i="14" s="1"/>
  <c r="G9445" i="14"/>
  <c r="H9445" i="14" s="1"/>
  <c r="G9449" i="14"/>
  <c r="H9449" i="14" s="1"/>
  <c r="G9453" i="14"/>
  <c r="H9453" i="14" s="1"/>
  <c r="G9457" i="14"/>
  <c r="H9457" i="14" s="1"/>
  <c r="G9461" i="14"/>
  <c r="H9461" i="14" s="1"/>
  <c r="G9465" i="14"/>
  <c r="H9465" i="14" s="1"/>
  <c r="G9469" i="14"/>
  <c r="H9469" i="14" s="1"/>
  <c r="G9473" i="14"/>
  <c r="H9473" i="14" s="1"/>
  <c r="G9477" i="14"/>
  <c r="H9477" i="14" s="1"/>
  <c r="G9481" i="14"/>
  <c r="H9481" i="14" s="1"/>
  <c r="G9485" i="14"/>
  <c r="H9485" i="14" s="1"/>
  <c r="G9489" i="14"/>
  <c r="H9489" i="14" s="1"/>
  <c r="G9493" i="14"/>
  <c r="H9493" i="14" s="1"/>
  <c r="G9497" i="14"/>
  <c r="H9497" i="14" s="1"/>
  <c r="G9501" i="14"/>
  <c r="H9501" i="14" s="1"/>
  <c r="G9505" i="14"/>
  <c r="H9505" i="14" s="1"/>
  <c r="G9509" i="14"/>
  <c r="H9509" i="14" s="1"/>
  <c r="G9513" i="14"/>
  <c r="H9513" i="14" s="1"/>
  <c r="G9517" i="14"/>
  <c r="H9517" i="14" s="1"/>
  <c r="G9521" i="14"/>
  <c r="H9521" i="14" s="1"/>
  <c r="G9525" i="14"/>
  <c r="H9525" i="14" s="1"/>
  <c r="G9529" i="14"/>
  <c r="H9529" i="14" s="1"/>
  <c r="G9533" i="14"/>
  <c r="H9533" i="14" s="1"/>
  <c r="G9537" i="14"/>
  <c r="H9537" i="14" s="1"/>
  <c r="G9541" i="14"/>
  <c r="H9541" i="14" s="1"/>
  <c r="G9545" i="14"/>
  <c r="H9545" i="14" s="1"/>
  <c r="G9549" i="14"/>
  <c r="H9549" i="14" s="1"/>
  <c r="G9553" i="14"/>
  <c r="H9553" i="14" s="1"/>
  <c r="G9557" i="14"/>
  <c r="H9557" i="14" s="1"/>
  <c r="G9561" i="14"/>
  <c r="H9561" i="14" s="1"/>
  <c r="G9565" i="14"/>
  <c r="H9565" i="14" s="1"/>
  <c r="G9569" i="14"/>
  <c r="H9569" i="14" s="1"/>
  <c r="G9573" i="14"/>
  <c r="H9573" i="14" s="1"/>
  <c r="G9577" i="14"/>
  <c r="H9577" i="14" s="1"/>
  <c r="G9581" i="14"/>
  <c r="H9581" i="14" s="1"/>
  <c r="G9585" i="14"/>
  <c r="H9585" i="14" s="1"/>
  <c r="G9589" i="14"/>
  <c r="H9589" i="14" s="1"/>
  <c r="G9593" i="14"/>
  <c r="H9593" i="14" s="1"/>
  <c r="G9597" i="14"/>
  <c r="H9597" i="14" s="1"/>
  <c r="G9601" i="14"/>
  <c r="H9601" i="14" s="1"/>
  <c r="G9605" i="14"/>
  <c r="H9605" i="14" s="1"/>
  <c r="G9609" i="14"/>
  <c r="H9609" i="14" s="1"/>
  <c r="G9613" i="14"/>
  <c r="H9613" i="14" s="1"/>
  <c r="G9617" i="14"/>
  <c r="H9617" i="14" s="1"/>
  <c r="G9621" i="14"/>
  <c r="H9621" i="14" s="1"/>
  <c r="G9625" i="14"/>
  <c r="H9625" i="14" s="1"/>
  <c r="G9629" i="14"/>
  <c r="H9629" i="14" s="1"/>
  <c r="G9633" i="14"/>
  <c r="H9633" i="14" s="1"/>
  <c r="G9637" i="14"/>
  <c r="H9637" i="14" s="1"/>
  <c r="G9641" i="14"/>
  <c r="H9641" i="14" s="1"/>
  <c r="G9645" i="14"/>
  <c r="H9645" i="14" s="1"/>
  <c r="G9649" i="14"/>
  <c r="H9649" i="14" s="1"/>
  <c r="G9653" i="14"/>
  <c r="H9653" i="14" s="1"/>
  <c r="G9657" i="14"/>
  <c r="H9657" i="14" s="1"/>
  <c r="G9661" i="14"/>
  <c r="H9661" i="14" s="1"/>
  <c r="G9665" i="14"/>
  <c r="H9665" i="14" s="1"/>
  <c r="G9669" i="14"/>
  <c r="H9669" i="14" s="1"/>
  <c r="G9673" i="14"/>
  <c r="H9673" i="14" s="1"/>
  <c r="G9677" i="14"/>
  <c r="H9677" i="14" s="1"/>
  <c r="G9681" i="14"/>
  <c r="H9681" i="14" s="1"/>
  <c r="G9685" i="14"/>
  <c r="H9685" i="14" s="1"/>
  <c r="G9689" i="14"/>
  <c r="H9689" i="14" s="1"/>
  <c r="G9693" i="14"/>
  <c r="H9693" i="14" s="1"/>
  <c r="G9697" i="14"/>
  <c r="H9697" i="14" s="1"/>
  <c r="G9701" i="14"/>
  <c r="H9701" i="14" s="1"/>
  <c r="G9705" i="14"/>
  <c r="H9705" i="14" s="1"/>
  <c r="G9709" i="14"/>
  <c r="H9709" i="14" s="1"/>
  <c r="G9713" i="14"/>
  <c r="H9713" i="14" s="1"/>
  <c r="G9717" i="14"/>
  <c r="H9717" i="14" s="1"/>
  <c r="G9721" i="14"/>
  <c r="H9721" i="14" s="1"/>
  <c r="G9725" i="14"/>
  <c r="H9725" i="14" s="1"/>
  <c r="G9729" i="14"/>
  <c r="H9729" i="14" s="1"/>
  <c r="G9733" i="14"/>
  <c r="H9733" i="14" s="1"/>
  <c r="G9737" i="14"/>
  <c r="H9737" i="14" s="1"/>
  <c r="G9741" i="14"/>
  <c r="H9741" i="14" s="1"/>
  <c r="G9745" i="14"/>
  <c r="H9745" i="14" s="1"/>
  <c r="G9749" i="14"/>
  <c r="H9749" i="14" s="1"/>
  <c r="G9753" i="14"/>
  <c r="H9753" i="14" s="1"/>
  <c r="G9757" i="14"/>
  <c r="H9757" i="14" s="1"/>
  <c r="G9761" i="14"/>
  <c r="H9761" i="14" s="1"/>
  <c r="G9765" i="14"/>
  <c r="H9765" i="14" s="1"/>
  <c r="G9769" i="14"/>
  <c r="H9769" i="14" s="1"/>
  <c r="G9773" i="14"/>
  <c r="H9773" i="14" s="1"/>
  <c r="G9777" i="14"/>
  <c r="H9777" i="14" s="1"/>
  <c r="G9781" i="14"/>
  <c r="H9781" i="14" s="1"/>
  <c r="G9785" i="14"/>
  <c r="H9785" i="14" s="1"/>
  <c r="G9789" i="14"/>
  <c r="H9789" i="14" s="1"/>
  <c r="G9793" i="14"/>
  <c r="H9793" i="14" s="1"/>
  <c r="G9797" i="14"/>
  <c r="H9797" i="14" s="1"/>
  <c r="G9801" i="14"/>
  <c r="H9801" i="14" s="1"/>
  <c r="G9805" i="14"/>
  <c r="H9805" i="14" s="1"/>
  <c r="G9809" i="14"/>
  <c r="H9809" i="14" s="1"/>
  <c r="G9813" i="14"/>
  <c r="H9813" i="14" s="1"/>
  <c r="G9817" i="14"/>
  <c r="H9817" i="14" s="1"/>
  <c r="G9821" i="14"/>
  <c r="H9821" i="14" s="1"/>
  <c r="G9825" i="14"/>
  <c r="H9825" i="14" s="1"/>
  <c r="G9829" i="14"/>
  <c r="H9829" i="14" s="1"/>
  <c r="G9833" i="14"/>
  <c r="H9833" i="14" s="1"/>
  <c r="G9837" i="14"/>
  <c r="H9837" i="14" s="1"/>
  <c r="G9841" i="14"/>
  <c r="H9841" i="14" s="1"/>
  <c r="G9845" i="14"/>
  <c r="H9845" i="14" s="1"/>
  <c r="G9849" i="14"/>
  <c r="H9849" i="14" s="1"/>
  <c r="G9853" i="14"/>
  <c r="H9853" i="14" s="1"/>
  <c r="G9857" i="14"/>
  <c r="H9857" i="14" s="1"/>
  <c r="G9861" i="14"/>
  <c r="H9861" i="14" s="1"/>
  <c r="G9865" i="14"/>
  <c r="H9865" i="14" s="1"/>
  <c r="G9869" i="14"/>
  <c r="H9869" i="14" s="1"/>
  <c r="G9873" i="14"/>
  <c r="H9873" i="14" s="1"/>
  <c r="G9877" i="14"/>
  <c r="H9877" i="14" s="1"/>
  <c r="G9881" i="14"/>
  <c r="H9881" i="14" s="1"/>
  <c r="G9885" i="14"/>
  <c r="H9885" i="14" s="1"/>
  <c r="G9889" i="14"/>
  <c r="H9889" i="14" s="1"/>
  <c r="G9893" i="14"/>
  <c r="H9893" i="14" s="1"/>
  <c r="G9897" i="14"/>
  <c r="H9897" i="14" s="1"/>
  <c r="G9901" i="14"/>
  <c r="H9901" i="14" s="1"/>
  <c r="G9905" i="14"/>
  <c r="H9905" i="14" s="1"/>
  <c r="G9909" i="14"/>
  <c r="H9909" i="14" s="1"/>
  <c r="G9913" i="14"/>
  <c r="H9913" i="14" s="1"/>
  <c r="G9917" i="14"/>
  <c r="H9917" i="14" s="1"/>
  <c r="G9921" i="14"/>
  <c r="H9921" i="14" s="1"/>
  <c r="G9925" i="14"/>
  <c r="H9925" i="14" s="1"/>
  <c r="G9929" i="14"/>
  <c r="H9929" i="14" s="1"/>
  <c r="G9933" i="14"/>
  <c r="H9933" i="14" s="1"/>
  <c r="G9937" i="14"/>
  <c r="H9937" i="14" s="1"/>
  <c r="G9941" i="14"/>
  <c r="H9941" i="14" s="1"/>
  <c r="G9945" i="14"/>
  <c r="H9945" i="14" s="1"/>
  <c r="G9949" i="14"/>
  <c r="H9949" i="14" s="1"/>
  <c r="G9953" i="14"/>
  <c r="H9953" i="14" s="1"/>
  <c r="G9957" i="14"/>
  <c r="H9957" i="14" s="1"/>
  <c r="G9961" i="14"/>
  <c r="H9961" i="14" s="1"/>
  <c r="G9965" i="14"/>
  <c r="H9965" i="14" s="1"/>
  <c r="G9969" i="14"/>
  <c r="H9969" i="14" s="1"/>
  <c r="G9973" i="14"/>
  <c r="H9973" i="14" s="1"/>
  <c r="G9977" i="14"/>
  <c r="H9977" i="14" s="1"/>
  <c r="G9981" i="14"/>
  <c r="H9981" i="14" s="1"/>
  <c r="G9985" i="14"/>
  <c r="H9985" i="14" s="1"/>
  <c r="G9989" i="14"/>
  <c r="H9989" i="14" s="1"/>
  <c r="G9993" i="14"/>
  <c r="H9993" i="14" s="1"/>
  <c r="G9997" i="14"/>
  <c r="H9997" i="14" s="1"/>
  <c r="G10001" i="14"/>
  <c r="H10001" i="14" s="1"/>
  <c r="G10005" i="14"/>
  <c r="H10005" i="14" s="1"/>
  <c r="G10009" i="14"/>
  <c r="H10009" i="14" s="1"/>
  <c r="G10013" i="14"/>
  <c r="H10013" i="14" s="1"/>
  <c r="G10017" i="14"/>
  <c r="H10017" i="14" s="1"/>
  <c r="G10021" i="14"/>
  <c r="H10021" i="14" s="1"/>
  <c r="G27" i="14"/>
  <c r="H27" i="14" s="1"/>
  <c r="G31" i="14"/>
  <c r="H31" i="14" s="1"/>
  <c r="G35" i="14"/>
  <c r="H35" i="14" s="1"/>
  <c r="G39" i="14"/>
  <c r="H39" i="14" s="1"/>
  <c r="G43" i="14"/>
  <c r="H43" i="14" s="1"/>
  <c r="G47" i="14"/>
  <c r="H47" i="14" s="1"/>
  <c r="G51" i="14"/>
  <c r="H51" i="14" s="1"/>
  <c r="G55" i="14"/>
  <c r="H55" i="14" s="1"/>
  <c r="G59" i="14"/>
  <c r="H59" i="14" s="1"/>
  <c r="G63" i="14"/>
  <c r="H63" i="14" s="1"/>
  <c r="G67" i="14"/>
  <c r="H67" i="14" s="1"/>
  <c r="G71" i="14"/>
  <c r="H71" i="14" s="1"/>
  <c r="G75" i="14"/>
  <c r="H75" i="14" s="1"/>
  <c r="G79" i="14"/>
  <c r="H79" i="14" s="1"/>
  <c r="G83" i="14"/>
  <c r="H83" i="14" s="1"/>
  <c r="G87" i="14"/>
  <c r="H87" i="14" s="1"/>
  <c r="G91" i="14"/>
  <c r="H91" i="14" s="1"/>
  <c r="G95" i="14"/>
  <c r="H95" i="14" s="1"/>
  <c r="G99" i="14"/>
  <c r="H99" i="14" s="1"/>
  <c r="G103" i="14"/>
  <c r="H103" i="14" s="1"/>
  <c r="G107" i="14"/>
  <c r="H107" i="14" s="1"/>
  <c r="G111" i="14"/>
  <c r="H111" i="14" s="1"/>
  <c r="G115" i="14"/>
  <c r="H115" i="14" s="1"/>
  <c r="G119" i="14"/>
  <c r="H119" i="14" s="1"/>
  <c r="G123" i="14"/>
  <c r="H123" i="14" s="1"/>
  <c r="G127" i="14"/>
  <c r="H127" i="14" s="1"/>
  <c r="G131" i="14"/>
  <c r="H131" i="14" s="1"/>
  <c r="G135" i="14"/>
  <c r="H135" i="14" s="1"/>
  <c r="G139" i="14"/>
  <c r="H139" i="14" s="1"/>
  <c r="G143" i="14"/>
  <c r="H143" i="14" s="1"/>
  <c r="G147" i="14"/>
  <c r="H147" i="14" s="1"/>
  <c r="G151" i="14"/>
  <c r="H151" i="14" s="1"/>
  <c r="G155" i="14"/>
  <c r="H155" i="14" s="1"/>
  <c r="G159" i="14"/>
  <c r="H159" i="14" s="1"/>
  <c r="G163" i="14"/>
  <c r="H163" i="14" s="1"/>
  <c r="G167" i="14"/>
  <c r="H167" i="14" s="1"/>
  <c r="G171" i="14"/>
  <c r="H171" i="14" s="1"/>
  <c r="G175" i="14"/>
  <c r="H175" i="14" s="1"/>
  <c r="G179" i="14"/>
  <c r="H179" i="14" s="1"/>
  <c r="G183" i="14"/>
  <c r="H183" i="14" s="1"/>
  <c r="G187" i="14"/>
  <c r="H187" i="14" s="1"/>
  <c r="G191" i="14"/>
  <c r="H191" i="14" s="1"/>
  <c r="G195" i="14"/>
  <c r="H195" i="14" s="1"/>
  <c r="G199" i="14"/>
  <c r="H199" i="14" s="1"/>
  <c r="G203" i="14"/>
  <c r="H203" i="14" s="1"/>
  <c r="G207" i="14"/>
  <c r="H207" i="14" s="1"/>
  <c r="G211" i="14"/>
  <c r="H211" i="14" s="1"/>
  <c r="G215" i="14"/>
  <c r="H215" i="14" s="1"/>
  <c r="G219" i="14"/>
  <c r="H219" i="14" s="1"/>
  <c r="G223" i="14"/>
  <c r="H223" i="14" s="1"/>
  <c r="G227" i="14"/>
  <c r="H227" i="14" s="1"/>
  <c r="G231" i="14"/>
  <c r="H231" i="14" s="1"/>
  <c r="G235" i="14"/>
  <c r="H235" i="14" s="1"/>
  <c r="G239" i="14"/>
  <c r="H239" i="14" s="1"/>
  <c r="G243" i="14"/>
  <c r="H243" i="14" s="1"/>
  <c r="G247" i="14"/>
  <c r="H247" i="14" s="1"/>
  <c r="G251" i="14"/>
  <c r="H251" i="14" s="1"/>
  <c r="G255" i="14"/>
  <c r="H255" i="14" s="1"/>
  <c r="G259" i="14"/>
  <c r="H259" i="14" s="1"/>
  <c r="G263" i="14"/>
  <c r="H263" i="14" s="1"/>
  <c r="G267" i="14"/>
  <c r="H267" i="14" s="1"/>
  <c r="G271" i="14"/>
  <c r="H271" i="14" s="1"/>
  <c r="G275" i="14"/>
  <c r="H275" i="14" s="1"/>
  <c r="G279" i="14"/>
  <c r="H279" i="14" s="1"/>
  <c r="G283" i="14"/>
  <c r="H283" i="14" s="1"/>
  <c r="G287" i="14"/>
  <c r="H287" i="14" s="1"/>
  <c r="G291" i="14"/>
  <c r="H291" i="14" s="1"/>
  <c r="G295" i="14"/>
  <c r="H295" i="14" s="1"/>
  <c r="G299" i="14"/>
  <c r="H299" i="14" s="1"/>
  <c r="G303" i="14"/>
  <c r="H303" i="14" s="1"/>
  <c r="G307" i="14"/>
  <c r="H307" i="14" s="1"/>
  <c r="G311" i="14"/>
  <c r="H311" i="14" s="1"/>
  <c r="G315" i="14"/>
  <c r="H315" i="14" s="1"/>
  <c r="G319" i="14"/>
  <c r="H319" i="14" s="1"/>
  <c r="G323" i="14"/>
  <c r="H323" i="14" s="1"/>
  <c r="G327" i="14"/>
  <c r="H327" i="14" s="1"/>
  <c r="G331" i="14"/>
  <c r="H331" i="14" s="1"/>
  <c r="G335" i="14"/>
  <c r="H335" i="14" s="1"/>
  <c r="G339" i="14"/>
  <c r="H339" i="14" s="1"/>
  <c r="G343" i="14"/>
  <c r="H343" i="14" s="1"/>
  <c r="G347" i="14"/>
  <c r="H347" i="14" s="1"/>
  <c r="G351" i="14"/>
  <c r="H351" i="14" s="1"/>
  <c r="G355" i="14"/>
  <c r="H355" i="14" s="1"/>
  <c r="G359" i="14"/>
  <c r="H359" i="14" s="1"/>
  <c r="G363" i="14"/>
  <c r="H363" i="14" s="1"/>
  <c r="G367" i="14"/>
  <c r="H367" i="14" s="1"/>
  <c r="G371" i="14"/>
  <c r="H371" i="14" s="1"/>
  <c r="G375" i="14"/>
  <c r="H375" i="14" s="1"/>
  <c r="G379" i="14"/>
  <c r="H379" i="14" s="1"/>
  <c r="G383" i="14"/>
  <c r="H383" i="14" s="1"/>
  <c r="G387" i="14"/>
  <c r="H387" i="14" s="1"/>
  <c r="G391" i="14"/>
  <c r="H391" i="14" s="1"/>
  <c r="G395" i="14"/>
  <c r="H395" i="14" s="1"/>
  <c r="G399" i="14"/>
  <c r="H399" i="14" s="1"/>
  <c r="G403" i="14"/>
  <c r="H403" i="14" s="1"/>
  <c r="G407" i="14"/>
  <c r="H407" i="14" s="1"/>
  <c r="G411" i="14"/>
  <c r="H411" i="14" s="1"/>
  <c r="G415" i="14"/>
  <c r="H415" i="14" s="1"/>
  <c r="G419" i="14"/>
  <c r="H419" i="14" s="1"/>
  <c r="G423" i="14"/>
  <c r="H423" i="14" s="1"/>
  <c r="G427" i="14"/>
  <c r="H427" i="14" s="1"/>
  <c r="G431" i="14"/>
  <c r="H431" i="14" s="1"/>
  <c r="G435" i="14"/>
  <c r="H435" i="14" s="1"/>
  <c r="G439" i="14"/>
  <c r="H439" i="14" s="1"/>
  <c r="G443" i="14"/>
  <c r="H443" i="14" s="1"/>
  <c r="G447" i="14"/>
  <c r="H447" i="14" s="1"/>
  <c r="G451" i="14"/>
  <c r="H451" i="14" s="1"/>
  <c r="G455" i="14"/>
  <c r="H455" i="14" s="1"/>
  <c r="G459" i="14"/>
  <c r="H459" i="14" s="1"/>
  <c r="G463" i="14"/>
  <c r="H463" i="14" s="1"/>
  <c r="G467" i="14"/>
  <c r="H467" i="14" s="1"/>
  <c r="G471" i="14"/>
  <c r="H471" i="14" s="1"/>
  <c r="G475" i="14"/>
  <c r="H475" i="14" s="1"/>
  <c r="G479" i="14"/>
  <c r="H479" i="14" s="1"/>
  <c r="G483" i="14"/>
  <c r="H483" i="14" s="1"/>
  <c r="G487" i="14"/>
  <c r="H487" i="14" s="1"/>
  <c r="G491" i="14"/>
  <c r="H491" i="14" s="1"/>
  <c r="G495" i="14"/>
  <c r="H495" i="14" s="1"/>
  <c r="G499" i="14"/>
  <c r="H499" i="14" s="1"/>
  <c r="G503" i="14"/>
  <c r="H503" i="14" s="1"/>
  <c r="G507" i="14"/>
  <c r="H507" i="14" s="1"/>
  <c r="G511" i="14"/>
  <c r="H511" i="14" s="1"/>
  <c r="G515" i="14"/>
  <c r="H515" i="14" s="1"/>
  <c r="G519" i="14"/>
  <c r="H519" i="14" s="1"/>
  <c r="G523" i="14"/>
  <c r="H523" i="14" s="1"/>
  <c r="G527" i="14"/>
  <c r="H527" i="14" s="1"/>
  <c r="G531" i="14"/>
  <c r="H531" i="14" s="1"/>
  <c r="G535" i="14"/>
  <c r="H535" i="14" s="1"/>
  <c r="G539" i="14"/>
  <c r="H539" i="14" s="1"/>
  <c r="G543" i="14"/>
  <c r="H543" i="14" s="1"/>
  <c r="G547" i="14"/>
  <c r="H547" i="14" s="1"/>
  <c r="G551" i="14"/>
  <c r="H551" i="14" s="1"/>
  <c r="G555" i="14"/>
  <c r="H555" i="14" s="1"/>
  <c r="G559" i="14"/>
  <c r="H559" i="14" s="1"/>
  <c r="G563" i="14"/>
  <c r="H563" i="14" s="1"/>
  <c r="G567" i="14"/>
  <c r="H567" i="14" s="1"/>
  <c r="G571" i="14"/>
  <c r="H571" i="14" s="1"/>
  <c r="G575" i="14"/>
  <c r="H575" i="14" s="1"/>
  <c r="G579" i="14"/>
  <c r="H579" i="14" s="1"/>
  <c r="G583" i="14"/>
  <c r="H583" i="14" s="1"/>
  <c r="G587" i="14"/>
  <c r="H587" i="14" s="1"/>
  <c r="G591" i="14"/>
  <c r="H591" i="14" s="1"/>
  <c r="G595" i="14"/>
  <c r="H595" i="14" s="1"/>
  <c r="G599" i="14"/>
  <c r="H599" i="14" s="1"/>
  <c r="G603" i="14"/>
  <c r="H603" i="14" s="1"/>
  <c r="G607" i="14"/>
  <c r="H607" i="14" s="1"/>
  <c r="G611" i="14"/>
  <c r="H611" i="14" s="1"/>
  <c r="G615" i="14"/>
  <c r="H615" i="14" s="1"/>
  <c r="G619" i="14"/>
  <c r="H619" i="14" s="1"/>
  <c r="G623" i="14"/>
  <c r="H623" i="14" s="1"/>
  <c r="G627" i="14"/>
  <c r="H627" i="14" s="1"/>
  <c r="G631" i="14"/>
  <c r="H631" i="14" s="1"/>
  <c r="G635" i="14"/>
  <c r="H635" i="14" s="1"/>
  <c r="G639" i="14"/>
  <c r="H639" i="14" s="1"/>
  <c r="G643" i="14"/>
  <c r="H643" i="14" s="1"/>
  <c r="G647" i="14"/>
  <c r="H647" i="14" s="1"/>
  <c r="G651" i="14"/>
  <c r="H651" i="14" s="1"/>
  <c r="G655" i="14"/>
  <c r="H655" i="14" s="1"/>
  <c r="G659" i="14"/>
  <c r="H659" i="14" s="1"/>
  <c r="G663" i="14"/>
  <c r="H663" i="14" s="1"/>
  <c r="G667" i="14"/>
  <c r="H667" i="14" s="1"/>
  <c r="G671" i="14"/>
  <c r="H671" i="14" s="1"/>
  <c r="G675" i="14"/>
  <c r="H675" i="14" s="1"/>
  <c r="G4939" i="14"/>
  <c r="H4939" i="14" s="1"/>
  <c r="G5451" i="14"/>
  <c r="H5451" i="14" s="1"/>
  <c r="G7591" i="14"/>
  <c r="H7591" i="14" s="1"/>
  <c r="G7623" i="14"/>
  <c r="H7623" i="14" s="1"/>
  <c r="G7719" i="14"/>
  <c r="H7719" i="14" s="1"/>
  <c r="G7751" i="14"/>
  <c r="H7751" i="14" s="1"/>
  <c r="G7783" i="14"/>
  <c r="H7783" i="14" s="1"/>
  <c r="G7879" i="14"/>
  <c r="H7879" i="14" s="1"/>
  <c r="G7911" i="14"/>
  <c r="H7911" i="14" s="1"/>
  <c r="G7975" i="14"/>
  <c r="H7975" i="14" s="1"/>
  <c r="G8039" i="14"/>
  <c r="H8039" i="14" s="1"/>
  <c r="G8103" i="14"/>
  <c r="H8103" i="14" s="1"/>
  <c r="G8135" i="14"/>
  <c r="H8135" i="14" s="1"/>
  <c r="G8231" i="14"/>
  <c r="H8231" i="14" s="1"/>
  <c r="G8263" i="14"/>
  <c r="H8263" i="14" s="1"/>
  <c r="G8295" i="14"/>
  <c r="H8295" i="14" s="1"/>
  <c r="G8391" i="14"/>
  <c r="H8391" i="14" s="1"/>
  <c r="G8423" i="14"/>
  <c r="H8423" i="14" s="1"/>
  <c r="G8487" i="14"/>
  <c r="H8487" i="14" s="1"/>
  <c r="G8551" i="14"/>
  <c r="H8551" i="14" s="1"/>
  <c r="G8711" i="14"/>
  <c r="H8711" i="14" s="1"/>
  <c r="G8903" i="14"/>
  <c r="H8903" i="14" s="1"/>
  <c r="G8939" i="14"/>
  <c r="H8939" i="14" s="1"/>
  <c r="G8955" i="14"/>
  <c r="H8955" i="14" s="1"/>
  <c r="G9003" i="14"/>
  <c r="H9003" i="14" s="1"/>
  <c r="G9019" i="14"/>
  <c r="H9019" i="14" s="1"/>
  <c r="G9035" i="14"/>
  <c r="H9035" i="14" s="1"/>
  <c r="G9083" i="14"/>
  <c r="H9083" i="14" s="1"/>
  <c r="G9099" i="14"/>
  <c r="H9099" i="14" s="1"/>
  <c r="G9131" i="14"/>
  <c r="H9131" i="14" s="1"/>
  <c r="G9163" i="14"/>
  <c r="H9163" i="14" s="1"/>
  <c r="G9195" i="14"/>
  <c r="H9195" i="14" s="1"/>
  <c r="G9211" i="14"/>
  <c r="H9211" i="14" s="1"/>
  <c r="G9259" i="14"/>
  <c r="H9259" i="14" s="1"/>
  <c r="G9275" i="14"/>
  <c r="H9275" i="14" s="1"/>
  <c r="G9291" i="14"/>
  <c r="H9291" i="14" s="1"/>
  <c r="G9339" i="14"/>
  <c r="H9339" i="14" s="1"/>
  <c r="G9355" i="14"/>
  <c r="H9355" i="14" s="1"/>
  <c r="G9387" i="14"/>
  <c r="H9387" i="14" s="1"/>
  <c r="G9419" i="14"/>
  <c r="H9419" i="14" s="1"/>
  <c r="G9451" i="14"/>
  <c r="H9451" i="14" s="1"/>
  <c r="G9467" i="14"/>
  <c r="H9467" i="14" s="1"/>
  <c r="G9515" i="14"/>
  <c r="H9515" i="14" s="1"/>
  <c r="G9531" i="14"/>
  <c r="H9531" i="14" s="1"/>
  <c r="G9547" i="14"/>
  <c r="H9547" i="14" s="1"/>
  <c r="G9595" i="14"/>
  <c r="H9595" i="14" s="1"/>
  <c r="G9611" i="14"/>
  <c r="H9611" i="14" s="1"/>
  <c r="G9643" i="14"/>
  <c r="H9643" i="14" s="1"/>
  <c r="G9675" i="14"/>
  <c r="H9675" i="14" s="1"/>
  <c r="G9707" i="14"/>
  <c r="H9707" i="14" s="1"/>
  <c r="G9723" i="14"/>
  <c r="H9723" i="14" s="1"/>
  <c r="G9771" i="14"/>
  <c r="H9771" i="14" s="1"/>
  <c r="G9787" i="14"/>
  <c r="H9787" i="14" s="1"/>
  <c r="G9803" i="14"/>
  <c r="H9803" i="14" s="1"/>
  <c r="G9851" i="14"/>
  <c r="H9851" i="14" s="1"/>
  <c r="G9867" i="14"/>
  <c r="H9867" i="14" s="1"/>
  <c r="G9899" i="14"/>
  <c r="H9899" i="14" s="1"/>
  <c r="G9931" i="14"/>
  <c r="H9931" i="14" s="1"/>
  <c r="G9963" i="14"/>
  <c r="H9963" i="14" s="1"/>
  <c r="G9979" i="14"/>
  <c r="H9979" i="14" s="1"/>
  <c r="G679" i="14"/>
  <c r="H679" i="14" s="1"/>
  <c r="G683" i="14"/>
  <c r="H683" i="14" s="1"/>
  <c r="G687" i="14"/>
  <c r="H687" i="14" s="1"/>
  <c r="G691" i="14"/>
  <c r="H691" i="14" s="1"/>
  <c r="G695" i="14"/>
  <c r="H695" i="14" s="1"/>
  <c r="G699" i="14"/>
  <c r="H699" i="14" s="1"/>
  <c r="G703" i="14"/>
  <c r="H703" i="14" s="1"/>
  <c r="G707" i="14"/>
  <c r="H707" i="14" s="1"/>
  <c r="G711" i="14"/>
  <c r="H711" i="14" s="1"/>
  <c r="G715" i="14"/>
  <c r="H715" i="14" s="1"/>
  <c r="G719" i="14"/>
  <c r="H719" i="14" s="1"/>
  <c r="G723" i="14"/>
  <c r="H723" i="14" s="1"/>
  <c r="G727" i="14"/>
  <c r="H727" i="14" s="1"/>
  <c r="G731" i="14"/>
  <c r="H731" i="14" s="1"/>
  <c r="G735" i="14"/>
  <c r="H735" i="14" s="1"/>
  <c r="G739" i="14"/>
  <c r="H739" i="14" s="1"/>
  <c r="G743" i="14"/>
  <c r="H743" i="14" s="1"/>
  <c r="G747" i="14"/>
  <c r="H747" i="14" s="1"/>
  <c r="G751" i="14"/>
  <c r="H751" i="14" s="1"/>
  <c r="G755" i="14"/>
  <c r="H755" i="14" s="1"/>
  <c r="G759" i="14"/>
  <c r="H759" i="14" s="1"/>
  <c r="G763" i="14"/>
  <c r="H763" i="14" s="1"/>
  <c r="G767" i="14"/>
  <c r="H767" i="14" s="1"/>
  <c r="G771" i="14"/>
  <c r="H771" i="14" s="1"/>
  <c r="G775" i="14"/>
  <c r="H775" i="14" s="1"/>
  <c r="G779" i="14"/>
  <c r="H779" i="14" s="1"/>
  <c r="G783" i="14"/>
  <c r="H783" i="14" s="1"/>
  <c r="G787" i="14"/>
  <c r="H787" i="14" s="1"/>
  <c r="G791" i="14"/>
  <c r="H791" i="14" s="1"/>
  <c r="G795" i="14"/>
  <c r="H795" i="14" s="1"/>
  <c r="G799" i="14"/>
  <c r="H799" i="14" s="1"/>
  <c r="G803" i="14"/>
  <c r="H803" i="14" s="1"/>
  <c r="G807" i="14"/>
  <c r="H807" i="14" s="1"/>
  <c r="G811" i="14"/>
  <c r="H811" i="14" s="1"/>
  <c r="G815" i="14"/>
  <c r="H815" i="14" s="1"/>
  <c r="G819" i="14"/>
  <c r="H819" i="14" s="1"/>
  <c r="G823" i="14"/>
  <c r="H823" i="14" s="1"/>
  <c r="G827" i="14"/>
  <c r="H827" i="14" s="1"/>
  <c r="G831" i="14"/>
  <c r="H831" i="14" s="1"/>
  <c r="G835" i="14"/>
  <c r="H835" i="14" s="1"/>
  <c r="G839" i="14"/>
  <c r="H839" i="14" s="1"/>
  <c r="G843" i="14"/>
  <c r="H843" i="14" s="1"/>
  <c r="G847" i="14"/>
  <c r="H847" i="14" s="1"/>
  <c r="G851" i="14"/>
  <c r="H851" i="14" s="1"/>
  <c r="G855" i="14"/>
  <c r="H855" i="14" s="1"/>
  <c r="G859" i="14"/>
  <c r="H859" i="14" s="1"/>
  <c r="G863" i="14"/>
  <c r="H863" i="14" s="1"/>
  <c r="G867" i="14"/>
  <c r="H867" i="14" s="1"/>
  <c r="G871" i="14"/>
  <c r="H871" i="14" s="1"/>
  <c r="G875" i="14"/>
  <c r="H875" i="14" s="1"/>
  <c r="G879" i="14"/>
  <c r="H879" i="14" s="1"/>
  <c r="G883" i="14"/>
  <c r="H883" i="14" s="1"/>
  <c r="G887" i="14"/>
  <c r="H887" i="14" s="1"/>
  <c r="G891" i="14"/>
  <c r="H891" i="14" s="1"/>
  <c r="G895" i="14"/>
  <c r="H895" i="14" s="1"/>
  <c r="G899" i="14"/>
  <c r="H899" i="14" s="1"/>
  <c r="G903" i="14"/>
  <c r="H903" i="14" s="1"/>
  <c r="G907" i="14"/>
  <c r="H907" i="14" s="1"/>
  <c r="G911" i="14"/>
  <c r="H911" i="14" s="1"/>
  <c r="G915" i="14"/>
  <c r="H915" i="14" s="1"/>
  <c r="G919" i="14"/>
  <c r="H919" i="14" s="1"/>
  <c r="G923" i="14"/>
  <c r="H923" i="14" s="1"/>
  <c r="G927" i="14"/>
  <c r="H927" i="14" s="1"/>
  <c r="G931" i="14"/>
  <c r="H931" i="14" s="1"/>
  <c r="G935" i="14"/>
  <c r="H935" i="14" s="1"/>
  <c r="G939" i="14"/>
  <c r="H939" i="14" s="1"/>
  <c r="G943" i="14"/>
  <c r="H943" i="14" s="1"/>
  <c r="G947" i="14"/>
  <c r="H947" i="14" s="1"/>
  <c r="G951" i="14"/>
  <c r="H951" i="14" s="1"/>
  <c r="G955" i="14"/>
  <c r="H955" i="14" s="1"/>
  <c r="G959" i="14"/>
  <c r="H959" i="14" s="1"/>
  <c r="G963" i="14"/>
  <c r="H963" i="14" s="1"/>
  <c r="G967" i="14"/>
  <c r="H967" i="14" s="1"/>
  <c r="G971" i="14"/>
  <c r="H971" i="14" s="1"/>
  <c r="G975" i="14"/>
  <c r="H975" i="14" s="1"/>
  <c r="G979" i="14"/>
  <c r="H979" i="14" s="1"/>
  <c r="G983" i="14"/>
  <c r="H983" i="14" s="1"/>
  <c r="G987" i="14"/>
  <c r="H987" i="14" s="1"/>
  <c r="G991" i="14"/>
  <c r="H991" i="14" s="1"/>
  <c r="G995" i="14"/>
  <c r="H995" i="14" s="1"/>
  <c r="G999" i="14"/>
  <c r="H999" i="14" s="1"/>
  <c r="G1003" i="14"/>
  <c r="H1003" i="14" s="1"/>
  <c r="G1007" i="14"/>
  <c r="H1007" i="14" s="1"/>
  <c r="G1011" i="14"/>
  <c r="H1011" i="14" s="1"/>
  <c r="G1015" i="14"/>
  <c r="H1015" i="14" s="1"/>
  <c r="G1019" i="14"/>
  <c r="H1019" i="14" s="1"/>
  <c r="G1023" i="14"/>
  <c r="H1023" i="14" s="1"/>
  <c r="G1027" i="14"/>
  <c r="H1027" i="14" s="1"/>
  <c r="G1031" i="14"/>
  <c r="H1031" i="14" s="1"/>
  <c r="G1035" i="14"/>
  <c r="H1035" i="14" s="1"/>
  <c r="G1039" i="14"/>
  <c r="H1039" i="14" s="1"/>
  <c r="G1043" i="14"/>
  <c r="H1043" i="14" s="1"/>
  <c r="G1047" i="14"/>
  <c r="H1047" i="14" s="1"/>
  <c r="G1051" i="14"/>
  <c r="H1051" i="14" s="1"/>
  <c r="G1055" i="14"/>
  <c r="H1055" i="14" s="1"/>
  <c r="G1059" i="14"/>
  <c r="H1059" i="14" s="1"/>
  <c r="G1063" i="14"/>
  <c r="H1063" i="14" s="1"/>
  <c r="G1067" i="14"/>
  <c r="H1067" i="14" s="1"/>
  <c r="G1071" i="14"/>
  <c r="H1071" i="14" s="1"/>
  <c r="G1075" i="14"/>
  <c r="H1075" i="14" s="1"/>
  <c r="G1079" i="14"/>
  <c r="H1079" i="14" s="1"/>
  <c r="G1083" i="14"/>
  <c r="H1083" i="14" s="1"/>
  <c r="G1087" i="14"/>
  <c r="H1087" i="14" s="1"/>
  <c r="G1091" i="14"/>
  <c r="H1091" i="14" s="1"/>
  <c r="G1095" i="14"/>
  <c r="H1095" i="14" s="1"/>
  <c r="G1099" i="14"/>
  <c r="H1099" i="14" s="1"/>
  <c r="G1103" i="14"/>
  <c r="H1103" i="14" s="1"/>
  <c r="G1107" i="14"/>
  <c r="H1107" i="14" s="1"/>
  <c r="G1111" i="14"/>
  <c r="H1111" i="14" s="1"/>
  <c r="G1115" i="14"/>
  <c r="H1115" i="14" s="1"/>
  <c r="G1119" i="14"/>
  <c r="H1119" i="14" s="1"/>
  <c r="G1123" i="14"/>
  <c r="H1123" i="14" s="1"/>
  <c r="G1127" i="14"/>
  <c r="H1127" i="14" s="1"/>
  <c r="G1131" i="14"/>
  <c r="H1131" i="14" s="1"/>
  <c r="G1135" i="14"/>
  <c r="H1135" i="14" s="1"/>
  <c r="G1139" i="14"/>
  <c r="H1139" i="14" s="1"/>
  <c r="G1143" i="14"/>
  <c r="H1143" i="14" s="1"/>
  <c r="G1147" i="14"/>
  <c r="H1147" i="14" s="1"/>
  <c r="G1151" i="14"/>
  <c r="H1151" i="14" s="1"/>
  <c r="G1155" i="14"/>
  <c r="H1155" i="14" s="1"/>
  <c r="G1159" i="14"/>
  <c r="H1159" i="14" s="1"/>
  <c r="G1163" i="14"/>
  <c r="H1163" i="14" s="1"/>
  <c r="G1167" i="14"/>
  <c r="H1167" i="14" s="1"/>
  <c r="G1171" i="14"/>
  <c r="H1171" i="14" s="1"/>
  <c r="G1175" i="14"/>
  <c r="H1175" i="14" s="1"/>
  <c r="G1179" i="14"/>
  <c r="H1179" i="14" s="1"/>
  <c r="G1183" i="14"/>
  <c r="H1183" i="14" s="1"/>
  <c r="G1187" i="14"/>
  <c r="H1187" i="14" s="1"/>
  <c r="G1191" i="14"/>
  <c r="H1191" i="14" s="1"/>
  <c r="G1195" i="14"/>
  <c r="H1195" i="14" s="1"/>
  <c r="G1199" i="14"/>
  <c r="H1199" i="14" s="1"/>
  <c r="G1203" i="14"/>
  <c r="H1203" i="14" s="1"/>
  <c r="G1207" i="14"/>
  <c r="H1207" i="14" s="1"/>
  <c r="G1211" i="14"/>
  <c r="H1211" i="14" s="1"/>
  <c r="G1215" i="14"/>
  <c r="H1215" i="14" s="1"/>
  <c r="G1219" i="14"/>
  <c r="H1219" i="14" s="1"/>
  <c r="G1223" i="14"/>
  <c r="H1223" i="14" s="1"/>
  <c r="G1227" i="14"/>
  <c r="H1227" i="14" s="1"/>
  <c r="G1231" i="14"/>
  <c r="H1231" i="14" s="1"/>
  <c r="G1235" i="14"/>
  <c r="H1235" i="14" s="1"/>
  <c r="G1239" i="14"/>
  <c r="H1239" i="14" s="1"/>
  <c r="G1243" i="14"/>
  <c r="H1243" i="14" s="1"/>
  <c r="G1247" i="14"/>
  <c r="H1247" i="14" s="1"/>
  <c r="G1251" i="14"/>
  <c r="H1251" i="14" s="1"/>
  <c r="G1255" i="14"/>
  <c r="H1255" i="14" s="1"/>
  <c r="G1259" i="14"/>
  <c r="H1259" i="14" s="1"/>
  <c r="G1263" i="14"/>
  <c r="H1263" i="14" s="1"/>
  <c r="G1267" i="14"/>
  <c r="H1267" i="14" s="1"/>
  <c r="G1271" i="14"/>
  <c r="H1271" i="14" s="1"/>
  <c r="G1275" i="14"/>
  <c r="H1275" i="14" s="1"/>
  <c r="G1279" i="14"/>
  <c r="H1279" i="14" s="1"/>
  <c r="G1283" i="14"/>
  <c r="H1283" i="14" s="1"/>
  <c r="G1287" i="14"/>
  <c r="H1287" i="14" s="1"/>
  <c r="G1291" i="14"/>
  <c r="H1291" i="14" s="1"/>
  <c r="G1295" i="14"/>
  <c r="H1295" i="14" s="1"/>
  <c r="G1299" i="14"/>
  <c r="H1299" i="14" s="1"/>
  <c r="G1303" i="14"/>
  <c r="H1303" i="14" s="1"/>
  <c r="G1307" i="14"/>
  <c r="H1307" i="14" s="1"/>
  <c r="G1311" i="14"/>
  <c r="H1311" i="14" s="1"/>
  <c r="G1315" i="14"/>
  <c r="H1315" i="14" s="1"/>
  <c r="G1319" i="14"/>
  <c r="H1319" i="14" s="1"/>
  <c r="G1323" i="14"/>
  <c r="H1323" i="14" s="1"/>
  <c r="G1327" i="14"/>
  <c r="H1327" i="14" s="1"/>
  <c r="G1331" i="14"/>
  <c r="H1331" i="14" s="1"/>
  <c r="G1335" i="14"/>
  <c r="H1335" i="14" s="1"/>
  <c r="G1339" i="14"/>
  <c r="H1339" i="14" s="1"/>
  <c r="G1343" i="14"/>
  <c r="H1343" i="14" s="1"/>
  <c r="G1347" i="14"/>
  <c r="H1347" i="14" s="1"/>
  <c r="G1351" i="14"/>
  <c r="H1351" i="14" s="1"/>
  <c r="G1355" i="14"/>
  <c r="H1355" i="14" s="1"/>
  <c r="G1359" i="14"/>
  <c r="H1359" i="14" s="1"/>
  <c r="G1363" i="14"/>
  <c r="H1363" i="14" s="1"/>
  <c r="G1367" i="14"/>
  <c r="H1367" i="14" s="1"/>
  <c r="G1371" i="14"/>
  <c r="H1371" i="14" s="1"/>
  <c r="G1375" i="14"/>
  <c r="H1375" i="14" s="1"/>
  <c r="G1379" i="14"/>
  <c r="H1379" i="14" s="1"/>
  <c r="G1383" i="14"/>
  <c r="H1383" i="14" s="1"/>
  <c r="G1387" i="14"/>
  <c r="H1387" i="14" s="1"/>
  <c r="G1391" i="14"/>
  <c r="H1391" i="14" s="1"/>
  <c r="G1395" i="14"/>
  <c r="H1395" i="14" s="1"/>
  <c r="G1399" i="14"/>
  <c r="H1399" i="14" s="1"/>
  <c r="G1403" i="14"/>
  <c r="H1403" i="14" s="1"/>
  <c r="G1407" i="14"/>
  <c r="H1407" i="14" s="1"/>
  <c r="G1411" i="14"/>
  <c r="H1411" i="14" s="1"/>
  <c r="G1415" i="14"/>
  <c r="H1415" i="14" s="1"/>
  <c r="G1419" i="14"/>
  <c r="H1419" i="14" s="1"/>
  <c r="G1423" i="14"/>
  <c r="H1423" i="14" s="1"/>
  <c r="G1427" i="14"/>
  <c r="H1427" i="14" s="1"/>
  <c r="G1431" i="14"/>
  <c r="H1431" i="14" s="1"/>
  <c r="G1435" i="14"/>
  <c r="H1435" i="14" s="1"/>
  <c r="G1439" i="14"/>
  <c r="H1439" i="14" s="1"/>
  <c r="G1443" i="14"/>
  <c r="H1443" i="14" s="1"/>
  <c r="G1447" i="14"/>
  <c r="H1447" i="14" s="1"/>
  <c r="G1451" i="14"/>
  <c r="H1451" i="14" s="1"/>
  <c r="G1455" i="14"/>
  <c r="H1455" i="14" s="1"/>
  <c r="G1459" i="14"/>
  <c r="H1459" i="14" s="1"/>
  <c r="G1463" i="14"/>
  <c r="H1463" i="14" s="1"/>
  <c r="G1467" i="14"/>
  <c r="H1467" i="14" s="1"/>
  <c r="G1471" i="14"/>
  <c r="H1471" i="14" s="1"/>
  <c r="G1475" i="14"/>
  <c r="H1475" i="14" s="1"/>
  <c r="G1479" i="14"/>
  <c r="H1479" i="14" s="1"/>
  <c r="G1483" i="14"/>
  <c r="H1483" i="14" s="1"/>
  <c r="G1487" i="14"/>
  <c r="H1487" i="14" s="1"/>
  <c r="G1491" i="14"/>
  <c r="H1491" i="14" s="1"/>
  <c r="G1495" i="14"/>
  <c r="H1495" i="14" s="1"/>
  <c r="G1499" i="14"/>
  <c r="H1499" i="14" s="1"/>
  <c r="G1503" i="14"/>
  <c r="H1503" i="14" s="1"/>
  <c r="G1507" i="14"/>
  <c r="H1507" i="14" s="1"/>
  <c r="G1511" i="14"/>
  <c r="H1511" i="14" s="1"/>
  <c r="G1515" i="14"/>
  <c r="H1515" i="14" s="1"/>
  <c r="G1519" i="14"/>
  <c r="H1519" i="14" s="1"/>
  <c r="G1523" i="14"/>
  <c r="H1523" i="14" s="1"/>
  <c r="G1527" i="14"/>
  <c r="H1527" i="14" s="1"/>
  <c r="G1531" i="14"/>
  <c r="H1531" i="14" s="1"/>
  <c r="G1535" i="14"/>
  <c r="H1535" i="14" s="1"/>
  <c r="G1539" i="14"/>
  <c r="H1539" i="14" s="1"/>
  <c r="G1543" i="14"/>
  <c r="H1543" i="14" s="1"/>
  <c r="G1547" i="14"/>
  <c r="H1547" i="14" s="1"/>
  <c r="G1551" i="14"/>
  <c r="H1551" i="14" s="1"/>
  <c r="G1555" i="14"/>
  <c r="H1555" i="14" s="1"/>
  <c r="G1559" i="14"/>
  <c r="H1559" i="14" s="1"/>
  <c r="G1563" i="14"/>
  <c r="H1563" i="14" s="1"/>
  <c r="G1567" i="14"/>
  <c r="H1567" i="14" s="1"/>
  <c r="G1571" i="14"/>
  <c r="H1571" i="14" s="1"/>
  <c r="G1575" i="14"/>
  <c r="H1575" i="14" s="1"/>
  <c r="G1579" i="14"/>
  <c r="H1579" i="14" s="1"/>
  <c r="G1583" i="14"/>
  <c r="H1583" i="14" s="1"/>
  <c r="G1587" i="14"/>
  <c r="H1587" i="14" s="1"/>
  <c r="G1591" i="14"/>
  <c r="H1591" i="14" s="1"/>
  <c r="G1595" i="14"/>
  <c r="H1595" i="14" s="1"/>
  <c r="G1599" i="14"/>
  <c r="H1599" i="14" s="1"/>
  <c r="G1603" i="14"/>
  <c r="H1603" i="14" s="1"/>
  <c r="G1607" i="14"/>
  <c r="H1607" i="14" s="1"/>
  <c r="G1611" i="14"/>
  <c r="H1611" i="14" s="1"/>
  <c r="G1615" i="14"/>
  <c r="H1615" i="14" s="1"/>
  <c r="G1619" i="14"/>
  <c r="H1619" i="14" s="1"/>
  <c r="G1623" i="14"/>
  <c r="H1623" i="14" s="1"/>
  <c r="G1627" i="14"/>
  <c r="H1627" i="14" s="1"/>
  <c r="G1631" i="14"/>
  <c r="H1631" i="14" s="1"/>
  <c r="G1635" i="14"/>
  <c r="H1635" i="14" s="1"/>
  <c r="G1639" i="14"/>
  <c r="H1639" i="14" s="1"/>
  <c r="G1643" i="14"/>
  <c r="H1643" i="14" s="1"/>
  <c r="G1647" i="14"/>
  <c r="H1647" i="14" s="1"/>
  <c r="G1651" i="14"/>
  <c r="H1651" i="14" s="1"/>
  <c r="G1655" i="14"/>
  <c r="H1655" i="14" s="1"/>
  <c r="G1659" i="14"/>
  <c r="H1659" i="14" s="1"/>
  <c r="G1663" i="14"/>
  <c r="H1663" i="14" s="1"/>
  <c r="G1667" i="14"/>
  <c r="H1667" i="14" s="1"/>
  <c r="G1671" i="14"/>
  <c r="H1671" i="14" s="1"/>
  <c r="G1675" i="14"/>
  <c r="H1675" i="14" s="1"/>
  <c r="G1679" i="14"/>
  <c r="H1679" i="14" s="1"/>
  <c r="G1683" i="14"/>
  <c r="H1683" i="14" s="1"/>
  <c r="G1687" i="14"/>
  <c r="H1687" i="14" s="1"/>
  <c r="G1691" i="14"/>
  <c r="H1691" i="14" s="1"/>
  <c r="G1695" i="14"/>
  <c r="H1695" i="14" s="1"/>
  <c r="G1699" i="14"/>
  <c r="H1699" i="14" s="1"/>
  <c r="G1703" i="14"/>
  <c r="H1703" i="14" s="1"/>
  <c r="G1707" i="14"/>
  <c r="H1707" i="14" s="1"/>
  <c r="G1711" i="14"/>
  <c r="H1711" i="14" s="1"/>
  <c r="G1715" i="14"/>
  <c r="H1715" i="14" s="1"/>
  <c r="G1719" i="14"/>
  <c r="H1719" i="14" s="1"/>
  <c r="G1723" i="14"/>
  <c r="H1723" i="14" s="1"/>
  <c r="G1727" i="14"/>
  <c r="H1727" i="14" s="1"/>
  <c r="G1731" i="14"/>
  <c r="H1731" i="14" s="1"/>
  <c r="G1735" i="14"/>
  <c r="H1735" i="14" s="1"/>
  <c r="G1739" i="14"/>
  <c r="H1739" i="14" s="1"/>
  <c r="G1743" i="14"/>
  <c r="H1743" i="14" s="1"/>
  <c r="G1747" i="14"/>
  <c r="H1747" i="14" s="1"/>
  <c r="G1751" i="14"/>
  <c r="H1751" i="14" s="1"/>
  <c r="G1755" i="14"/>
  <c r="H1755" i="14" s="1"/>
  <c r="G1759" i="14"/>
  <c r="H1759" i="14" s="1"/>
  <c r="G1763" i="14"/>
  <c r="H1763" i="14" s="1"/>
  <c r="G1767" i="14"/>
  <c r="H1767" i="14" s="1"/>
  <c r="G1771" i="14"/>
  <c r="H1771" i="14" s="1"/>
  <c r="G1775" i="14"/>
  <c r="H1775" i="14" s="1"/>
  <c r="G1779" i="14"/>
  <c r="H1779" i="14" s="1"/>
  <c r="G1783" i="14"/>
  <c r="H1783" i="14" s="1"/>
  <c r="G1787" i="14"/>
  <c r="H1787" i="14" s="1"/>
  <c r="G1791" i="14"/>
  <c r="H1791" i="14" s="1"/>
  <c r="G1795" i="14"/>
  <c r="H1795" i="14" s="1"/>
  <c r="G1799" i="14"/>
  <c r="H1799" i="14" s="1"/>
  <c r="G1803" i="14"/>
  <c r="H1803" i="14" s="1"/>
  <c r="G1807" i="14"/>
  <c r="H1807" i="14" s="1"/>
  <c r="G1811" i="14"/>
  <c r="H1811" i="14" s="1"/>
  <c r="G1815" i="14"/>
  <c r="H1815" i="14" s="1"/>
  <c r="G1819" i="14"/>
  <c r="H1819" i="14" s="1"/>
  <c r="G1823" i="14"/>
  <c r="H1823" i="14" s="1"/>
  <c r="G1827" i="14"/>
  <c r="H1827" i="14" s="1"/>
  <c r="G1831" i="14"/>
  <c r="H1831" i="14" s="1"/>
  <c r="G1835" i="14"/>
  <c r="H1835" i="14" s="1"/>
  <c r="G1839" i="14"/>
  <c r="H1839" i="14" s="1"/>
  <c r="G1843" i="14"/>
  <c r="H1843" i="14" s="1"/>
  <c r="G1847" i="14"/>
  <c r="H1847" i="14" s="1"/>
  <c r="G1851" i="14"/>
  <c r="H1851" i="14" s="1"/>
  <c r="G1855" i="14"/>
  <c r="H1855" i="14" s="1"/>
  <c r="G1859" i="14"/>
  <c r="H1859" i="14" s="1"/>
  <c r="G1863" i="14"/>
  <c r="H1863" i="14" s="1"/>
  <c r="G1867" i="14"/>
  <c r="H1867" i="14" s="1"/>
  <c r="G1871" i="14"/>
  <c r="H1871" i="14" s="1"/>
  <c r="G1875" i="14"/>
  <c r="H1875" i="14" s="1"/>
  <c r="G1879" i="14"/>
  <c r="H1879" i="14" s="1"/>
  <c r="G1883" i="14"/>
  <c r="H1883" i="14" s="1"/>
  <c r="G1887" i="14"/>
  <c r="H1887" i="14" s="1"/>
  <c r="G1891" i="14"/>
  <c r="H1891" i="14" s="1"/>
  <c r="G1895" i="14"/>
  <c r="H1895" i="14" s="1"/>
  <c r="G1899" i="14"/>
  <c r="H1899" i="14" s="1"/>
  <c r="G1903" i="14"/>
  <c r="H1903" i="14" s="1"/>
  <c r="G1907" i="14"/>
  <c r="H1907" i="14" s="1"/>
  <c r="G1911" i="14"/>
  <c r="H1911" i="14" s="1"/>
  <c r="G1915" i="14"/>
  <c r="H1915" i="14" s="1"/>
  <c r="G1919" i="14"/>
  <c r="H1919" i="14" s="1"/>
  <c r="G1923" i="14"/>
  <c r="H1923" i="14" s="1"/>
  <c r="G1927" i="14"/>
  <c r="H1927" i="14" s="1"/>
  <c r="G1931" i="14"/>
  <c r="H1931" i="14" s="1"/>
  <c r="G1935" i="14"/>
  <c r="H1935" i="14" s="1"/>
  <c r="G1939" i="14"/>
  <c r="H1939" i="14" s="1"/>
  <c r="G1943" i="14"/>
  <c r="H1943" i="14" s="1"/>
  <c r="G1947" i="14"/>
  <c r="H1947" i="14" s="1"/>
  <c r="G1951" i="14"/>
  <c r="H1951" i="14" s="1"/>
  <c r="G1955" i="14"/>
  <c r="H1955" i="14" s="1"/>
  <c r="G1959" i="14"/>
  <c r="H1959" i="14" s="1"/>
  <c r="G1963" i="14"/>
  <c r="H1963" i="14" s="1"/>
  <c r="G1967" i="14"/>
  <c r="H1967" i="14" s="1"/>
  <c r="G1971" i="14"/>
  <c r="H1971" i="14" s="1"/>
  <c r="G1975" i="14"/>
  <c r="H1975" i="14" s="1"/>
  <c r="G1979" i="14"/>
  <c r="H1979" i="14" s="1"/>
  <c r="G1983" i="14"/>
  <c r="H1983" i="14" s="1"/>
  <c r="G1987" i="14"/>
  <c r="H1987" i="14" s="1"/>
  <c r="G1991" i="14"/>
  <c r="H1991" i="14" s="1"/>
  <c r="G1995" i="14"/>
  <c r="H1995" i="14" s="1"/>
  <c r="G1999" i="14"/>
  <c r="H1999" i="14" s="1"/>
  <c r="G2003" i="14"/>
  <c r="H2003" i="14" s="1"/>
  <c r="G2007" i="14"/>
  <c r="H2007" i="14" s="1"/>
  <c r="G2011" i="14"/>
  <c r="H2011" i="14" s="1"/>
  <c r="G2015" i="14"/>
  <c r="H2015" i="14" s="1"/>
  <c r="G2019" i="14"/>
  <c r="H2019" i="14" s="1"/>
  <c r="G2023" i="14"/>
  <c r="H2023" i="14" s="1"/>
  <c r="G2027" i="14"/>
  <c r="H2027" i="14" s="1"/>
  <c r="G2031" i="14"/>
  <c r="H2031" i="14" s="1"/>
  <c r="G2035" i="14"/>
  <c r="H2035" i="14" s="1"/>
  <c r="G2039" i="14"/>
  <c r="H2039" i="14" s="1"/>
  <c r="G2043" i="14"/>
  <c r="H2043" i="14" s="1"/>
  <c r="G2047" i="14"/>
  <c r="H2047" i="14" s="1"/>
  <c r="G2051" i="14"/>
  <c r="H2051" i="14" s="1"/>
  <c r="G2055" i="14"/>
  <c r="H2055" i="14" s="1"/>
  <c r="G2059" i="14"/>
  <c r="H2059" i="14" s="1"/>
  <c r="G2063" i="14"/>
  <c r="H2063" i="14" s="1"/>
  <c r="G2067" i="14"/>
  <c r="H2067" i="14" s="1"/>
  <c r="G2071" i="14"/>
  <c r="H2071" i="14" s="1"/>
  <c r="G2075" i="14"/>
  <c r="H2075" i="14" s="1"/>
  <c r="G2079" i="14"/>
  <c r="H2079" i="14" s="1"/>
  <c r="G2083" i="14"/>
  <c r="H2083" i="14" s="1"/>
  <c r="G2087" i="14"/>
  <c r="H2087" i="14" s="1"/>
  <c r="G2091" i="14"/>
  <c r="H2091" i="14" s="1"/>
  <c r="G2095" i="14"/>
  <c r="H2095" i="14" s="1"/>
  <c r="G2099" i="14"/>
  <c r="H2099" i="14" s="1"/>
  <c r="G2103" i="14"/>
  <c r="H2103" i="14" s="1"/>
  <c r="G2107" i="14"/>
  <c r="H2107" i="14" s="1"/>
  <c r="G2111" i="14"/>
  <c r="H2111" i="14" s="1"/>
  <c r="G2115" i="14"/>
  <c r="H2115" i="14" s="1"/>
  <c r="G2119" i="14"/>
  <c r="H2119" i="14" s="1"/>
  <c r="G2123" i="14"/>
  <c r="H2123" i="14" s="1"/>
  <c r="G2127" i="14"/>
  <c r="H2127" i="14" s="1"/>
  <c r="G2131" i="14"/>
  <c r="H2131" i="14" s="1"/>
  <c r="G2135" i="14"/>
  <c r="H2135" i="14" s="1"/>
  <c r="G2139" i="14"/>
  <c r="H2139" i="14" s="1"/>
  <c r="G2143" i="14"/>
  <c r="H2143" i="14" s="1"/>
  <c r="G2147" i="14"/>
  <c r="H2147" i="14" s="1"/>
  <c r="G2151" i="14"/>
  <c r="H2151" i="14" s="1"/>
  <c r="G2155" i="14"/>
  <c r="H2155" i="14" s="1"/>
  <c r="G2159" i="14"/>
  <c r="H2159" i="14" s="1"/>
  <c r="G2163" i="14"/>
  <c r="H2163" i="14" s="1"/>
  <c r="G2167" i="14"/>
  <c r="H2167" i="14" s="1"/>
  <c r="G2171" i="14"/>
  <c r="H2171" i="14" s="1"/>
  <c r="G2175" i="14"/>
  <c r="H2175" i="14" s="1"/>
  <c r="G2179" i="14"/>
  <c r="H2179" i="14" s="1"/>
  <c r="G2183" i="14"/>
  <c r="H2183" i="14" s="1"/>
  <c r="G2187" i="14"/>
  <c r="H2187" i="14" s="1"/>
  <c r="G2191" i="14"/>
  <c r="H2191" i="14" s="1"/>
  <c r="G2195" i="14"/>
  <c r="H2195" i="14" s="1"/>
  <c r="G2199" i="14"/>
  <c r="H2199" i="14" s="1"/>
  <c r="G2203" i="14"/>
  <c r="H2203" i="14" s="1"/>
  <c r="G2207" i="14"/>
  <c r="H2207" i="14" s="1"/>
  <c r="G2211" i="14"/>
  <c r="H2211" i="14" s="1"/>
  <c r="G2215" i="14"/>
  <c r="H2215" i="14" s="1"/>
  <c r="G2219" i="14"/>
  <c r="H2219" i="14" s="1"/>
  <c r="G2223" i="14"/>
  <c r="H2223" i="14" s="1"/>
  <c r="G2227" i="14"/>
  <c r="H2227" i="14" s="1"/>
  <c r="G2231" i="14"/>
  <c r="H2231" i="14" s="1"/>
  <c r="G2235" i="14"/>
  <c r="H2235" i="14" s="1"/>
  <c r="G2239" i="14"/>
  <c r="H2239" i="14" s="1"/>
  <c r="G2243" i="14"/>
  <c r="H2243" i="14" s="1"/>
  <c r="G2247" i="14"/>
  <c r="H2247" i="14" s="1"/>
  <c r="G2251" i="14"/>
  <c r="H2251" i="14" s="1"/>
  <c r="G2255" i="14"/>
  <c r="H2255" i="14" s="1"/>
  <c r="G2259" i="14"/>
  <c r="H2259" i="14" s="1"/>
  <c r="G2263" i="14"/>
  <c r="H2263" i="14" s="1"/>
  <c r="G2267" i="14"/>
  <c r="H2267" i="14" s="1"/>
  <c r="G2271" i="14"/>
  <c r="H2271" i="14" s="1"/>
  <c r="G2275" i="14"/>
  <c r="H2275" i="14" s="1"/>
  <c r="G2279" i="14"/>
  <c r="H2279" i="14" s="1"/>
  <c r="G2283" i="14"/>
  <c r="H2283" i="14" s="1"/>
  <c r="G2287" i="14"/>
  <c r="H2287" i="14" s="1"/>
  <c r="G2291" i="14"/>
  <c r="H2291" i="14" s="1"/>
  <c r="G2295" i="14"/>
  <c r="H2295" i="14" s="1"/>
  <c r="G2299" i="14"/>
  <c r="H2299" i="14" s="1"/>
  <c r="G2303" i="14"/>
  <c r="H2303" i="14" s="1"/>
  <c r="G2307" i="14"/>
  <c r="H2307" i="14" s="1"/>
  <c r="G2311" i="14"/>
  <c r="H2311" i="14" s="1"/>
  <c r="G2315" i="14"/>
  <c r="H2315" i="14" s="1"/>
  <c r="G2319" i="14"/>
  <c r="H2319" i="14" s="1"/>
  <c r="G2323" i="14"/>
  <c r="H2323" i="14" s="1"/>
  <c r="G2327" i="14"/>
  <c r="H2327" i="14" s="1"/>
  <c r="G2331" i="14"/>
  <c r="H2331" i="14" s="1"/>
  <c r="G2335" i="14"/>
  <c r="H2335" i="14" s="1"/>
  <c r="G2339" i="14"/>
  <c r="H2339" i="14" s="1"/>
  <c r="G2343" i="14"/>
  <c r="H2343" i="14" s="1"/>
  <c r="G2347" i="14"/>
  <c r="H2347" i="14" s="1"/>
  <c r="G2351" i="14"/>
  <c r="H2351" i="14" s="1"/>
  <c r="G2355" i="14"/>
  <c r="H2355" i="14" s="1"/>
  <c r="G2359" i="14"/>
  <c r="H2359" i="14" s="1"/>
  <c r="G2363" i="14"/>
  <c r="H2363" i="14" s="1"/>
  <c r="G2367" i="14"/>
  <c r="H2367" i="14" s="1"/>
  <c r="G2371" i="14"/>
  <c r="H2371" i="14" s="1"/>
  <c r="G2375" i="14"/>
  <c r="H2375" i="14" s="1"/>
  <c r="G2379" i="14"/>
  <c r="H2379" i="14" s="1"/>
  <c r="G2383" i="14"/>
  <c r="H2383" i="14" s="1"/>
  <c r="G2387" i="14"/>
  <c r="H2387" i="14" s="1"/>
  <c r="G2391" i="14"/>
  <c r="H2391" i="14" s="1"/>
  <c r="G2395" i="14"/>
  <c r="H2395" i="14" s="1"/>
  <c r="G2399" i="14"/>
  <c r="H2399" i="14" s="1"/>
  <c r="G2403" i="14"/>
  <c r="H2403" i="14" s="1"/>
  <c r="G2407" i="14"/>
  <c r="H2407" i="14" s="1"/>
  <c r="G2411" i="14"/>
  <c r="H2411" i="14" s="1"/>
  <c r="G2415" i="14"/>
  <c r="H2415" i="14" s="1"/>
  <c r="G2419" i="14"/>
  <c r="H2419" i="14" s="1"/>
  <c r="G2423" i="14"/>
  <c r="H2423" i="14" s="1"/>
  <c r="G2427" i="14"/>
  <c r="H2427" i="14" s="1"/>
  <c r="G2431" i="14"/>
  <c r="H2431" i="14" s="1"/>
  <c r="G2435" i="14"/>
  <c r="H2435" i="14" s="1"/>
  <c r="G2439" i="14"/>
  <c r="H2439" i="14" s="1"/>
  <c r="G2443" i="14"/>
  <c r="H2443" i="14" s="1"/>
  <c r="G2447" i="14"/>
  <c r="H2447" i="14" s="1"/>
  <c r="G2451" i="14"/>
  <c r="H2451" i="14" s="1"/>
  <c r="G2455" i="14"/>
  <c r="H2455" i="14" s="1"/>
  <c r="G2459" i="14"/>
  <c r="H2459" i="14" s="1"/>
  <c r="G2463" i="14"/>
  <c r="H2463" i="14" s="1"/>
  <c r="G2467" i="14"/>
  <c r="H2467" i="14" s="1"/>
  <c r="G2471" i="14"/>
  <c r="H2471" i="14" s="1"/>
  <c r="G2475" i="14"/>
  <c r="H2475" i="14" s="1"/>
  <c r="G2479" i="14"/>
  <c r="H2479" i="14" s="1"/>
  <c r="G2483" i="14"/>
  <c r="H2483" i="14" s="1"/>
  <c r="G2487" i="14"/>
  <c r="H2487" i="14" s="1"/>
  <c r="G2491" i="14"/>
  <c r="H2491" i="14" s="1"/>
  <c r="G2495" i="14"/>
  <c r="H2495" i="14" s="1"/>
  <c r="G2499" i="14"/>
  <c r="H2499" i="14" s="1"/>
  <c r="G2503" i="14"/>
  <c r="H2503" i="14" s="1"/>
  <c r="G2507" i="14"/>
  <c r="H2507" i="14" s="1"/>
  <c r="G2511" i="14"/>
  <c r="H2511" i="14" s="1"/>
  <c r="G2515" i="14"/>
  <c r="H2515" i="14" s="1"/>
  <c r="G2519" i="14"/>
  <c r="H2519" i="14" s="1"/>
  <c r="G2523" i="14"/>
  <c r="H2523" i="14" s="1"/>
  <c r="G2527" i="14"/>
  <c r="H2527" i="14" s="1"/>
  <c r="G2531" i="14"/>
  <c r="H2531" i="14" s="1"/>
  <c r="G2535" i="14"/>
  <c r="H2535" i="14" s="1"/>
  <c r="G2539" i="14"/>
  <c r="H2539" i="14" s="1"/>
  <c r="G2543" i="14"/>
  <c r="H2543" i="14" s="1"/>
  <c r="G2547" i="14"/>
  <c r="H2547" i="14" s="1"/>
  <c r="G2551" i="14"/>
  <c r="H2551" i="14" s="1"/>
  <c r="G2555" i="14"/>
  <c r="H2555" i="14" s="1"/>
  <c r="G2559" i="14"/>
  <c r="H2559" i="14" s="1"/>
  <c r="G2563" i="14"/>
  <c r="H2563" i="14" s="1"/>
  <c r="G2567" i="14"/>
  <c r="H2567" i="14" s="1"/>
  <c r="G2571" i="14"/>
  <c r="H2571" i="14" s="1"/>
  <c r="G2575" i="14"/>
  <c r="H2575" i="14" s="1"/>
  <c r="G2579" i="14"/>
  <c r="H2579" i="14" s="1"/>
  <c r="G2583" i="14"/>
  <c r="H2583" i="14" s="1"/>
  <c r="G2587" i="14"/>
  <c r="H2587" i="14" s="1"/>
  <c r="G2591" i="14"/>
  <c r="H2591" i="14" s="1"/>
  <c r="G2595" i="14"/>
  <c r="H2595" i="14" s="1"/>
  <c r="G2599" i="14"/>
  <c r="H2599" i="14" s="1"/>
  <c r="G2603" i="14"/>
  <c r="H2603" i="14" s="1"/>
  <c r="G2607" i="14"/>
  <c r="H2607" i="14" s="1"/>
  <c r="G2611" i="14"/>
  <c r="H2611" i="14" s="1"/>
  <c r="G2615" i="14"/>
  <c r="H2615" i="14" s="1"/>
  <c r="G2619" i="14"/>
  <c r="H2619" i="14" s="1"/>
  <c r="G2623" i="14"/>
  <c r="H2623" i="14" s="1"/>
  <c r="G2627" i="14"/>
  <c r="H2627" i="14" s="1"/>
  <c r="G2631" i="14"/>
  <c r="H2631" i="14" s="1"/>
  <c r="G2635" i="14"/>
  <c r="H2635" i="14" s="1"/>
  <c r="G2639" i="14"/>
  <c r="H2639" i="14" s="1"/>
  <c r="G2643" i="14"/>
  <c r="H2643" i="14" s="1"/>
  <c r="G2647" i="14"/>
  <c r="H2647" i="14" s="1"/>
  <c r="G2651" i="14"/>
  <c r="H2651" i="14" s="1"/>
  <c r="G2655" i="14"/>
  <c r="H2655" i="14" s="1"/>
  <c r="G2659" i="14"/>
  <c r="H2659" i="14" s="1"/>
  <c r="G2663" i="14"/>
  <c r="H2663" i="14" s="1"/>
  <c r="G2667" i="14"/>
  <c r="H2667" i="14" s="1"/>
  <c r="G2671" i="14"/>
  <c r="H2671" i="14" s="1"/>
  <c r="G2675" i="14"/>
  <c r="H2675" i="14" s="1"/>
  <c r="G2679" i="14"/>
  <c r="H2679" i="14" s="1"/>
  <c r="G2683" i="14"/>
  <c r="H2683" i="14" s="1"/>
  <c r="G2687" i="14"/>
  <c r="H2687" i="14" s="1"/>
  <c r="G2691" i="14"/>
  <c r="H2691" i="14" s="1"/>
  <c r="G2695" i="14"/>
  <c r="H2695" i="14" s="1"/>
  <c r="G2699" i="14"/>
  <c r="H2699" i="14" s="1"/>
  <c r="G2703" i="14"/>
  <c r="H2703" i="14" s="1"/>
  <c r="G2707" i="14"/>
  <c r="H2707" i="14" s="1"/>
  <c r="G2711" i="14"/>
  <c r="H2711" i="14" s="1"/>
  <c r="G2715" i="14"/>
  <c r="H2715" i="14" s="1"/>
  <c r="G2719" i="14"/>
  <c r="H2719" i="14" s="1"/>
  <c r="G2723" i="14"/>
  <c r="H2723" i="14" s="1"/>
  <c r="G2727" i="14"/>
  <c r="H2727" i="14" s="1"/>
  <c r="G2731" i="14"/>
  <c r="H2731" i="14" s="1"/>
  <c r="G2735" i="14"/>
  <c r="H2735" i="14" s="1"/>
  <c r="G2739" i="14"/>
  <c r="H2739" i="14" s="1"/>
  <c r="G2743" i="14"/>
  <c r="H2743" i="14" s="1"/>
  <c r="G2747" i="14"/>
  <c r="H2747" i="14" s="1"/>
  <c r="G2751" i="14"/>
  <c r="H2751" i="14" s="1"/>
  <c r="G2755" i="14"/>
  <c r="H2755" i="14" s="1"/>
  <c r="G2759" i="14"/>
  <c r="H2759" i="14" s="1"/>
  <c r="G2763" i="14"/>
  <c r="H2763" i="14" s="1"/>
  <c r="G2767" i="14"/>
  <c r="H2767" i="14" s="1"/>
  <c r="G2771" i="14"/>
  <c r="H2771" i="14" s="1"/>
  <c r="G2775" i="14"/>
  <c r="H2775" i="14" s="1"/>
  <c r="G2779" i="14"/>
  <c r="H2779" i="14" s="1"/>
  <c r="G2783" i="14"/>
  <c r="H2783" i="14" s="1"/>
  <c r="G2787" i="14"/>
  <c r="H2787" i="14" s="1"/>
  <c r="G2791" i="14"/>
  <c r="H2791" i="14" s="1"/>
  <c r="G2795" i="14"/>
  <c r="H2795" i="14" s="1"/>
  <c r="G2799" i="14"/>
  <c r="H2799" i="14" s="1"/>
  <c r="G2803" i="14"/>
  <c r="H2803" i="14" s="1"/>
  <c r="G2807" i="14"/>
  <c r="H2807" i="14" s="1"/>
  <c r="G2811" i="14"/>
  <c r="H2811" i="14" s="1"/>
  <c r="G2815" i="14"/>
  <c r="H2815" i="14" s="1"/>
  <c r="G2819" i="14"/>
  <c r="H2819" i="14" s="1"/>
  <c r="G2823" i="14"/>
  <c r="H2823" i="14" s="1"/>
  <c r="G2827" i="14"/>
  <c r="H2827" i="14" s="1"/>
  <c r="G2831" i="14"/>
  <c r="H2831" i="14" s="1"/>
  <c r="G2835" i="14"/>
  <c r="H2835" i="14" s="1"/>
  <c r="G2839" i="14"/>
  <c r="H2839" i="14" s="1"/>
  <c r="G2843" i="14"/>
  <c r="H2843" i="14" s="1"/>
  <c r="G2847" i="14"/>
  <c r="H2847" i="14" s="1"/>
  <c r="G2851" i="14"/>
  <c r="H2851" i="14" s="1"/>
  <c r="G2855" i="14"/>
  <c r="H2855" i="14" s="1"/>
  <c r="G2859" i="14"/>
  <c r="H2859" i="14" s="1"/>
  <c r="G2863" i="14"/>
  <c r="H2863" i="14" s="1"/>
  <c r="G2867" i="14"/>
  <c r="H2867" i="14" s="1"/>
  <c r="G2871" i="14"/>
  <c r="H2871" i="14" s="1"/>
  <c r="G2875" i="14"/>
  <c r="H2875" i="14" s="1"/>
  <c r="G2879" i="14"/>
  <c r="H2879" i="14" s="1"/>
  <c r="G2883" i="14"/>
  <c r="H2883" i="14" s="1"/>
  <c r="G2887" i="14"/>
  <c r="H2887" i="14" s="1"/>
  <c r="G2891" i="14"/>
  <c r="H2891" i="14" s="1"/>
  <c r="G2895" i="14"/>
  <c r="H2895" i="14" s="1"/>
  <c r="G2899" i="14"/>
  <c r="H2899" i="14" s="1"/>
  <c r="G2903" i="14"/>
  <c r="H2903" i="14" s="1"/>
  <c r="G2907" i="14"/>
  <c r="H2907" i="14" s="1"/>
  <c r="G2911" i="14"/>
  <c r="H2911" i="14" s="1"/>
  <c r="G2915" i="14"/>
  <c r="H2915" i="14" s="1"/>
  <c r="G2919" i="14"/>
  <c r="H2919" i="14" s="1"/>
  <c r="G2923" i="14"/>
  <c r="H2923" i="14" s="1"/>
  <c r="G2927" i="14"/>
  <c r="H2927" i="14" s="1"/>
  <c r="G2931" i="14"/>
  <c r="H2931" i="14" s="1"/>
  <c r="G2935" i="14"/>
  <c r="H2935" i="14" s="1"/>
  <c r="G2939" i="14"/>
  <c r="H2939" i="14" s="1"/>
  <c r="G2943" i="14"/>
  <c r="H2943" i="14" s="1"/>
  <c r="G2947" i="14"/>
  <c r="H2947" i="14" s="1"/>
  <c r="G2951" i="14"/>
  <c r="H2951" i="14" s="1"/>
  <c r="G2955" i="14"/>
  <c r="H2955" i="14" s="1"/>
  <c r="G2959" i="14"/>
  <c r="H2959" i="14" s="1"/>
  <c r="G2963" i="14"/>
  <c r="H2963" i="14" s="1"/>
  <c r="G2967" i="14"/>
  <c r="H2967" i="14" s="1"/>
  <c r="G2971" i="14"/>
  <c r="H2971" i="14" s="1"/>
  <c r="G2975" i="14"/>
  <c r="H2975" i="14" s="1"/>
  <c r="G2979" i="14"/>
  <c r="H2979" i="14" s="1"/>
  <c r="G2983" i="14"/>
  <c r="H2983" i="14" s="1"/>
  <c r="G2987" i="14"/>
  <c r="H2987" i="14" s="1"/>
  <c r="G2991" i="14"/>
  <c r="H2991" i="14" s="1"/>
  <c r="G2995" i="14"/>
  <c r="H2995" i="14" s="1"/>
  <c r="G2999" i="14"/>
  <c r="H2999" i="14" s="1"/>
  <c r="G3003" i="14"/>
  <c r="H3003" i="14" s="1"/>
  <c r="G3007" i="14"/>
  <c r="H3007" i="14" s="1"/>
  <c r="G3011" i="14"/>
  <c r="H3011" i="14" s="1"/>
  <c r="G3015" i="14"/>
  <c r="H3015" i="14" s="1"/>
  <c r="G3019" i="14"/>
  <c r="H3019" i="14" s="1"/>
  <c r="G3023" i="14"/>
  <c r="H3023" i="14" s="1"/>
  <c r="G3027" i="14"/>
  <c r="H3027" i="14" s="1"/>
  <c r="G3031" i="14"/>
  <c r="H3031" i="14" s="1"/>
  <c r="G3035" i="14"/>
  <c r="H3035" i="14" s="1"/>
  <c r="G3039" i="14"/>
  <c r="H3039" i="14" s="1"/>
  <c r="G3043" i="14"/>
  <c r="H3043" i="14" s="1"/>
  <c r="G3047" i="14"/>
  <c r="H3047" i="14" s="1"/>
  <c r="G3051" i="14"/>
  <c r="H3051" i="14" s="1"/>
  <c r="G3055" i="14"/>
  <c r="H3055" i="14" s="1"/>
  <c r="G3059" i="14"/>
  <c r="H3059" i="14" s="1"/>
  <c r="G3063" i="14"/>
  <c r="H3063" i="14" s="1"/>
  <c r="G3067" i="14"/>
  <c r="H3067" i="14" s="1"/>
  <c r="G3071" i="14"/>
  <c r="H3071" i="14" s="1"/>
  <c r="G3075" i="14"/>
  <c r="H3075" i="14" s="1"/>
  <c r="G3079" i="14"/>
  <c r="H3079" i="14" s="1"/>
  <c r="G3083" i="14"/>
  <c r="H3083" i="14" s="1"/>
  <c r="G3087" i="14"/>
  <c r="H3087" i="14" s="1"/>
  <c r="G3091" i="14"/>
  <c r="H3091" i="14" s="1"/>
  <c r="G3095" i="14"/>
  <c r="H3095" i="14" s="1"/>
  <c r="G3099" i="14"/>
  <c r="H3099" i="14" s="1"/>
  <c r="G3103" i="14"/>
  <c r="H3103" i="14" s="1"/>
  <c r="G3107" i="14"/>
  <c r="H3107" i="14" s="1"/>
  <c r="G3111" i="14"/>
  <c r="H3111" i="14" s="1"/>
  <c r="G3115" i="14"/>
  <c r="H3115" i="14" s="1"/>
  <c r="G3119" i="14"/>
  <c r="H3119" i="14" s="1"/>
  <c r="G3123" i="14"/>
  <c r="H3123" i="14" s="1"/>
  <c r="G3127" i="14"/>
  <c r="H3127" i="14" s="1"/>
  <c r="G3131" i="14"/>
  <c r="H3131" i="14" s="1"/>
  <c r="G3135" i="14"/>
  <c r="H3135" i="14" s="1"/>
  <c r="G3139" i="14"/>
  <c r="H3139" i="14" s="1"/>
  <c r="G3143" i="14"/>
  <c r="H3143" i="14" s="1"/>
  <c r="G3147" i="14"/>
  <c r="H3147" i="14" s="1"/>
  <c r="G3151" i="14"/>
  <c r="H3151" i="14" s="1"/>
  <c r="G3155" i="14"/>
  <c r="H3155" i="14" s="1"/>
  <c r="G3159" i="14"/>
  <c r="H3159" i="14" s="1"/>
  <c r="G3163" i="14"/>
  <c r="H3163" i="14" s="1"/>
  <c r="G3167" i="14"/>
  <c r="H3167" i="14" s="1"/>
  <c r="G3171" i="14"/>
  <c r="H3171" i="14" s="1"/>
  <c r="G3175" i="14"/>
  <c r="H3175" i="14" s="1"/>
  <c r="G3179" i="14"/>
  <c r="H3179" i="14" s="1"/>
  <c r="G3183" i="14"/>
  <c r="H3183" i="14" s="1"/>
  <c r="G3187" i="14"/>
  <c r="H3187" i="14" s="1"/>
  <c r="G3191" i="14"/>
  <c r="H3191" i="14" s="1"/>
  <c r="G3195" i="14"/>
  <c r="H3195" i="14" s="1"/>
  <c r="G3199" i="14"/>
  <c r="H3199" i="14" s="1"/>
  <c r="G3203" i="14"/>
  <c r="H3203" i="14" s="1"/>
  <c r="G3207" i="14"/>
  <c r="H3207" i="14" s="1"/>
  <c r="G3211" i="14"/>
  <c r="H3211" i="14" s="1"/>
  <c r="G3215" i="14"/>
  <c r="H3215" i="14" s="1"/>
  <c r="G3219" i="14"/>
  <c r="H3219" i="14" s="1"/>
  <c r="G3223" i="14"/>
  <c r="H3223" i="14" s="1"/>
  <c r="G3227" i="14"/>
  <c r="H3227" i="14" s="1"/>
  <c r="G3231" i="14"/>
  <c r="H3231" i="14" s="1"/>
  <c r="G3235" i="14"/>
  <c r="H3235" i="14" s="1"/>
  <c r="G3239" i="14"/>
  <c r="H3239" i="14" s="1"/>
  <c r="G3243" i="14"/>
  <c r="H3243" i="14" s="1"/>
  <c r="G3247" i="14"/>
  <c r="H3247" i="14" s="1"/>
  <c r="G3251" i="14"/>
  <c r="H3251" i="14" s="1"/>
  <c r="G3255" i="14"/>
  <c r="H3255" i="14" s="1"/>
  <c r="G3259" i="14"/>
  <c r="H3259" i="14" s="1"/>
  <c r="G3263" i="14"/>
  <c r="H3263" i="14" s="1"/>
  <c r="G3267" i="14"/>
  <c r="H3267" i="14" s="1"/>
  <c r="G3271" i="14"/>
  <c r="H3271" i="14" s="1"/>
  <c r="G3275" i="14"/>
  <c r="H3275" i="14" s="1"/>
  <c r="G3279" i="14"/>
  <c r="H3279" i="14" s="1"/>
  <c r="G3283" i="14"/>
  <c r="H3283" i="14" s="1"/>
  <c r="G3287" i="14"/>
  <c r="H3287" i="14" s="1"/>
  <c r="G3291" i="14"/>
  <c r="H3291" i="14" s="1"/>
  <c r="G3295" i="14"/>
  <c r="H3295" i="14" s="1"/>
  <c r="G3299" i="14"/>
  <c r="H3299" i="14" s="1"/>
  <c r="G3303" i="14"/>
  <c r="H3303" i="14" s="1"/>
  <c r="G3307" i="14"/>
  <c r="H3307" i="14" s="1"/>
  <c r="G3311" i="14"/>
  <c r="H3311" i="14" s="1"/>
  <c r="G3315" i="14"/>
  <c r="H3315" i="14" s="1"/>
  <c r="G3319" i="14"/>
  <c r="H3319" i="14" s="1"/>
  <c r="G3323" i="14"/>
  <c r="H3323" i="14" s="1"/>
  <c r="G3327" i="14"/>
  <c r="H3327" i="14" s="1"/>
  <c r="G3331" i="14"/>
  <c r="H3331" i="14" s="1"/>
  <c r="G3335" i="14"/>
  <c r="H3335" i="14" s="1"/>
  <c r="G3339" i="14"/>
  <c r="H3339" i="14" s="1"/>
  <c r="G3343" i="14"/>
  <c r="H3343" i="14" s="1"/>
  <c r="G3347" i="14"/>
  <c r="H3347" i="14" s="1"/>
  <c r="G3351" i="14"/>
  <c r="H3351" i="14" s="1"/>
  <c r="G3355" i="14"/>
  <c r="H3355" i="14" s="1"/>
  <c r="G3359" i="14"/>
  <c r="H3359" i="14" s="1"/>
  <c r="G3363" i="14"/>
  <c r="H3363" i="14" s="1"/>
  <c r="G3367" i="14"/>
  <c r="H3367" i="14" s="1"/>
  <c r="G3371" i="14"/>
  <c r="H3371" i="14" s="1"/>
  <c r="G3375" i="14"/>
  <c r="H3375" i="14" s="1"/>
  <c r="G3379" i="14"/>
  <c r="H3379" i="14" s="1"/>
  <c r="G3383" i="14"/>
  <c r="H3383" i="14" s="1"/>
  <c r="G3387" i="14"/>
  <c r="H3387" i="14" s="1"/>
  <c r="G3391" i="14"/>
  <c r="H3391" i="14" s="1"/>
  <c r="G3395" i="14"/>
  <c r="H3395" i="14" s="1"/>
  <c r="G3399" i="14"/>
  <c r="H3399" i="14" s="1"/>
  <c r="G3403" i="14"/>
  <c r="H3403" i="14" s="1"/>
  <c r="G3407" i="14"/>
  <c r="H3407" i="14" s="1"/>
  <c r="G3411" i="14"/>
  <c r="H3411" i="14" s="1"/>
  <c r="G3415" i="14"/>
  <c r="H3415" i="14" s="1"/>
  <c r="G3419" i="14"/>
  <c r="H3419" i="14" s="1"/>
  <c r="G3423" i="14"/>
  <c r="H3423" i="14" s="1"/>
  <c r="G3427" i="14"/>
  <c r="H3427" i="14" s="1"/>
  <c r="G3431" i="14"/>
  <c r="H3431" i="14" s="1"/>
  <c r="G3435" i="14"/>
  <c r="H3435" i="14" s="1"/>
  <c r="G3439" i="14"/>
  <c r="H3439" i="14" s="1"/>
  <c r="G3443" i="14"/>
  <c r="H3443" i="14" s="1"/>
  <c r="G3447" i="14"/>
  <c r="H3447" i="14" s="1"/>
  <c r="G3451" i="14"/>
  <c r="H3451" i="14" s="1"/>
  <c r="G3455" i="14"/>
  <c r="H3455" i="14" s="1"/>
  <c r="G3459" i="14"/>
  <c r="H3459" i="14" s="1"/>
  <c r="G3463" i="14"/>
  <c r="H3463" i="14" s="1"/>
  <c r="G3467" i="14"/>
  <c r="H3467" i="14" s="1"/>
  <c r="G3471" i="14"/>
  <c r="H3471" i="14" s="1"/>
  <c r="G3475" i="14"/>
  <c r="H3475" i="14" s="1"/>
  <c r="G3479" i="14"/>
  <c r="H3479" i="14" s="1"/>
  <c r="G3483" i="14"/>
  <c r="H3483" i="14" s="1"/>
  <c r="G3487" i="14"/>
  <c r="H3487" i="14" s="1"/>
  <c r="G3491" i="14"/>
  <c r="H3491" i="14" s="1"/>
  <c r="G3495" i="14"/>
  <c r="H3495" i="14" s="1"/>
  <c r="G3499" i="14"/>
  <c r="H3499" i="14" s="1"/>
  <c r="G3527" i="14"/>
  <c r="H3527" i="14" s="1"/>
  <c r="G3579" i="14"/>
  <c r="H3579" i="14" s="1"/>
  <c r="G4283" i="14"/>
  <c r="H4283" i="14" s="1"/>
  <c r="G4299" i="14"/>
  <c r="H4299" i="14" s="1"/>
  <c r="G4315" i="14"/>
  <c r="H4315" i="14" s="1"/>
  <c r="G4347" i="14"/>
  <c r="H4347" i="14" s="1"/>
  <c r="G4379" i="14"/>
  <c r="H4379" i="14" s="1"/>
  <c r="G4411" i="14"/>
  <c r="H4411" i="14" s="1"/>
  <c r="G4443" i="14"/>
  <c r="H4443" i="14" s="1"/>
  <c r="G4475" i="14"/>
  <c r="H4475" i="14" s="1"/>
  <c r="G4507" i="14"/>
  <c r="H4507" i="14" s="1"/>
  <c r="G4539" i="14"/>
  <c r="H4539" i="14" s="1"/>
  <c r="G4555" i="14"/>
  <c r="H4555" i="14" s="1"/>
  <c r="G4571" i="14"/>
  <c r="H4571" i="14" s="1"/>
  <c r="G4603" i="14"/>
  <c r="H4603" i="14" s="1"/>
  <c r="G4635" i="14"/>
  <c r="H4635" i="14" s="1"/>
  <c r="G4667" i="14"/>
  <c r="H4667" i="14" s="1"/>
  <c r="G4683" i="14"/>
  <c r="H4683" i="14" s="1"/>
  <c r="G4699" i="14"/>
  <c r="H4699" i="14" s="1"/>
  <c r="G4731" i="14"/>
  <c r="H4731" i="14" s="1"/>
  <c r="G4763" i="14"/>
  <c r="H4763" i="14" s="1"/>
  <c r="G4795" i="14"/>
  <c r="H4795" i="14" s="1"/>
  <c r="G4811" i="14"/>
  <c r="H4811" i="14" s="1"/>
  <c r="G4827" i="14"/>
  <c r="H4827" i="14" s="1"/>
  <c r="G4859" i="14"/>
  <c r="H4859" i="14" s="1"/>
  <c r="G4891" i="14"/>
  <c r="H4891" i="14" s="1"/>
  <c r="G4923" i="14"/>
  <c r="H4923" i="14" s="1"/>
  <c r="G4955" i="14"/>
  <c r="H4955" i="14" s="1"/>
  <c r="G4987" i="14"/>
  <c r="H4987" i="14" s="1"/>
  <c r="G5019" i="14"/>
  <c r="H5019" i="14" s="1"/>
  <c r="G5051" i="14"/>
  <c r="H5051" i="14" s="1"/>
  <c r="G5067" i="14"/>
  <c r="H5067" i="14" s="1"/>
  <c r="G5083" i="14"/>
  <c r="H5083" i="14" s="1"/>
  <c r="G5115" i="14"/>
  <c r="H5115" i="14" s="1"/>
  <c r="G5147" i="14"/>
  <c r="H5147" i="14" s="1"/>
  <c r="G5179" i="14"/>
  <c r="H5179" i="14" s="1"/>
  <c r="G5195" i="14"/>
  <c r="H5195" i="14" s="1"/>
  <c r="G5211" i="14"/>
  <c r="H5211" i="14" s="1"/>
  <c r="G5243" i="14"/>
  <c r="H5243" i="14" s="1"/>
  <c r="G5275" i="14"/>
  <c r="H5275" i="14" s="1"/>
  <c r="G5307" i="14"/>
  <c r="H5307" i="14" s="1"/>
  <c r="G5323" i="14"/>
  <c r="H5323" i="14" s="1"/>
  <c r="G5339" i="14"/>
  <c r="H5339" i="14" s="1"/>
  <c r="G5371" i="14"/>
  <c r="H5371" i="14" s="1"/>
  <c r="G5403" i="14"/>
  <c r="H5403" i="14" s="1"/>
  <c r="G5435" i="14"/>
  <c r="H5435" i="14" s="1"/>
  <c r="G5467" i="14"/>
  <c r="H5467" i="14" s="1"/>
  <c r="G5499" i="14"/>
  <c r="H5499" i="14" s="1"/>
  <c r="G5531" i="14"/>
  <c r="H5531" i="14" s="1"/>
  <c r="G5563" i="14"/>
  <c r="H5563" i="14" s="1"/>
  <c r="G5579" i="14"/>
  <c r="H5579" i="14" s="1"/>
  <c r="G5595" i="14"/>
  <c r="H5595" i="14" s="1"/>
  <c r="G5627" i="14"/>
  <c r="H5627" i="14" s="1"/>
  <c r="G5659" i="14"/>
  <c r="H5659" i="14" s="1"/>
  <c r="G5691" i="14"/>
  <c r="H5691" i="14" s="1"/>
  <c r="G5707" i="14"/>
  <c r="H5707" i="14" s="1"/>
  <c r="G5723" i="14"/>
  <c r="H5723" i="14" s="1"/>
  <c r="G5755" i="14"/>
  <c r="H5755" i="14" s="1"/>
  <c r="G5787" i="14"/>
  <c r="H5787" i="14" s="1"/>
  <c r="G5819" i="14"/>
  <c r="H5819" i="14" s="1"/>
  <c r="G5835" i="14"/>
  <c r="H5835" i="14" s="1"/>
  <c r="G5851" i="14"/>
  <c r="H5851" i="14" s="1"/>
  <c r="G5883" i="14"/>
  <c r="H5883" i="14" s="1"/>
  <c r="G5895" i="14"/>
  <c r="H5895" i="14" s="1"/>
  <c r="G5927" i="14"/>
  <c r="H5927" i="14" s="1"/>
  <c r="G5947" i="14"/>
  <c r="H5947" i="14" s="1"/>
  <c r="G5959" i="14"/>
  <c r="H5959" i="14" s="1"/>
  <c r="G5991" i="14"/>
  <c r="H5991" i="14" s="1"/>
  <c r="G6011" i="14"/>
  <c r="H6011" i="14" s="1"/>
  <c r="G6023" i="14"/>
  <c r="H6023" i="14" s="1"/>
  <c r="G6055" i="14"/>
  <c r="H6055" i="14" s="1"/>
  <c r="G6075" i="14"/>
  <c r="H6075" i="14" s="1"/>
  <c r="G6087" i="14"/>
  <c r="H6087" i="14" s="1"/>
  <c r="G6107" i="14"/>
  <c r="H6107" i="14" s="1"/>
  <c r="G6119" i="14"/>
  <c r="H6119" i="14" s="1"/>
  <c r="G6139" i="14"/>
  <c r="H6139" i="14" s="1"/>
  <c r="G6151" i="14"/>
  <c r="H6151" i="14" s="1"/>
  <c r="G6183" i="14"/>
  <c r="H6183" i="14" s="1"/>
  <c r="G6203" i="14"/>
  <c r="H6203" i="14" s="1"/>
  <c r="G6215" i="14"/>
  <c r="H6215" i="14" s="1"/>
  <c r="G6247" i="14"/>
  <c r="H6247" i="14" s="1"/>
  <c r="G6267" i="14"/>
  <c r="H6267" i="14" s="1"/>
  <c r="G6279" i="14"/>
  <c r="H6279" i="14" s="1"/>
  <c r="G6299" i="14"/>
  <c r="H6299" i="14" s="1"/>
  <c r="G6307" i="14"/>
  <c r="H6307" i="14" s="1"/>
  <c r="G6315" i="14"/>
  <c r="H6315" i="14" s="1"/>
  <c r="G6323" i="14"/>
  <c r="H6323" i="14" s="1"/>
  <c r="G6331" i="14"/>
  <c r="H6331" i="14" s="1"/>
  <c r="G6339" i="14"/>
  <c r="H6339" i="14" s="1"/>
  <c r="G6347" i="14"/>
  <c r="H6347" i="14" s="1"/>
  <c r="G6355" i="14"/>
  <c r="H6355" i="14" s="1"/>
  <c r="G6363" i="14"/>
  <c r="H6363" i="14" s="1"/>
  <c r="G6371" i="14"/>
  <c r="H6371" i="14" s="1"/>
  <c r="G6379" i="14"/>
  <c r="H6379" i="14" s="1"/>
  <c r="G6387" i="14"/>
  <c r="H6387" i="14" s="1"/>
  <c r="G6395" i="14"/>
  <c r="H6395" i="14" s="1"/>
  <c r="G6403" i="14"/>
  <c r="H6403" i="14" s="1"/>
  <c r="G6411" i="14"/>
  <c r="H6411" i="14" s="1"/>
  <c r="G6419" i="14"/>
  <c r="H6419" i="14" s="1"/>
  <c r="G6427" i="14"/>
  <c r="H6427" i="14" s="1"/>
  <c r="G6435" i="14"/>
  <c r="H6435" i="14" s="1"/>
  <c r="G6443" i="14"/>
  <c r="H6443" i="14" s="1"/>
  <c r="G6451" i="14"/>
  <c r="H6451" i="14" s="1"/>
  <c r="G6459" i="14"/>
  <c r="H6459" i="14" s="1"/>
  <c r="G6467" i="14"/>
  <c r="H6467" i="14" s="1"/>
  <c r="G6475" i="14"/>
  <c r="H6475" i="14" s="1"/>
  <c r="G6483" i="14"/>
  <c r="H6483" i="14" s="1"/>
  <c r="G6491" i="14"/>
  <c r="H6491" i="14" s="1"/>
  <c r="G6499" i="14"/>
  <c r="H6499" i="14" s="1"/>
  <c r="G6507" i="14"/>
  <c r="H6507" i="14" s="1"/>
  <c r="G6515" i="14"/>
  <c r="H6515" i="14" s="1"/>
  <c r="G6523" i="14"/>
  <c r="H6523" i="14" s="1"/>
  <c r="G6531" i="14"/>
  <c r="H6531" i="14" s="1"/>
  <c r="G6539" i="14"/>
  <c r="H6539" i="14" s="1"/>
  <c r="G6547" i="14"/>
  <c r="H6547" i="14" s="1"/>
  <c r="G6555" i="14"/>
  <c r="H6555" i="14" s="1"/>
  <c r="G6563" i="14"/>
  <c r="H6563" i="14" s="1"/>
  <c r="G6571" i="14"/>
  <c r="H6571" i="14" s="1"/>
  <c r="G6579" i="14"/>
  <c r="H6579" i="14" s="1"/>
  <c r="G6587" i="14"/>
  <c r="H6587" i="14" s="1"/>
  <c r="G6595" i="14"/>
  <c r="H6595" i="14" s="1"/>
  <c r="G6603" i="14"/>
  <c r="H6603" i="14" s="1"/>
  <c r="G6611" i="14"/>
  <c r="H6611" i="14" s="1"/>
  <c r="G6619" i="14"/>
  <c r="H6619" i="14" s="1"/>
  <c r="G6627" i="14"/>
  <c r="H6627" i="14" s="1"/>
  <c r="G6635" i="14"/>
  <c r="H6635" i="14" s="1"/>
  <c r="G6643" i="14"/>
  <c r="H6643" i="14" s="1"/>
  <c r="G6651" i="14"/>
  <c r="H6651" i="14" s="1"/>
  <c r="G6659" i="14"/>
  <c r="H6659" i="14" s="1"/>
  <c r="G6667" i="14"/>
  <c r="H6667" i="14" s="1"/>
  <c r="G6675" i="14"/>
  <c r="H6675" i="14" s="1"/>
  <c r="G6683" i="14"/>
  <c r="H6683" i="14" s="1"/>
  <c r="G6691" i="14"/>
  <c r="H6691" i="14" s="1"/>
  <c r="G6699" i="14"/>
  <c r="H6699" i="14" s="1"/>
  <c r="G6707" i="14"/>
  <c r="H6707" i="14" s="1"/>
  <c r="G6715" i="14"/>
  <c r="H6715" i="14" s="1"/>
  <c r="G6723" i="14"/>
  <c r="H6723" i="14" s="1"/>
  <c r="G6731" i="14"/>
  <c r="H6731" i="14" s="1"/>
  <c r="G6739" i="14"/>
  <c r="H6739" i="14" s="1"/>
  <c r="G6747" i="14"/>
  <c r="H6747" i="14" s="1"/>
  <c r="G6755" i="14"/>
  <c r="H6755" i="14" s="1"/>
  <c r="G6763" i="14"/>
  <c r="H6763" i="14" s="1"/>
  <c r="G6771" i="14"/>
  <c r="H6771" i="14" s="1"/>
  <c r="G6779" i="14"/>
  <c r="H6779" i="14" s="1"/>
  <c r="G6787" i="14"/>
  <c r="H6787" i="14" s="1"/>
  <c r="G6795" i="14"/>
  <c r="H6795" i="14" s="1"/>
  <c r="G6803" i="14"/>
  <c r="H6803" i="14" s="1"/>
  <c r="G6811" i="14"/>
  <c r="H6811" i="14" s="1"/>
  <c r="G6819" i="14"/>
  <c r="H6819" i="14" s="1"/>
  <c r="G6827" i="14"/>
  <c r="H6827" i="14" s="1"/>
  <c r="G6835" i="14"/>
  <c r="H6835" i="14" s="1"/>
  <c r="G6843" i="14"/>
  <c r="H6843" i="14" s="1"/>
  <c r="G6851" i="14"/>
  <c r="H6851" i="14" s="1"/>
  <c r="G6859" i="14"/>
  <c r="H6859" i="14" s="1"/>
  <c r="G6867" i="14"/>
  <c r="H6867" i="14" s="1"/>
  <c r="G6875" i="14"/>
  <c r="H6875" i="14" s="1"/>
  <c r="G6883" i="14"/>
  <c r="H6883" i="14" s="1"/>
  <c r="G6891" i="14"/>
  <c r="H6891" i="14" s="1"/>
  <c r="G6899" i="14"/>
  <c r="H6899" i="14" s="1"/>
  <c r="G6907" i="14"/>
  <c r="H6907" i="14" s="1"/>
  <c r="G6915" i="14"/>
  <c r="H6915" i="14" s="1"/>
  <c r="G6923" i="14"/>
  <c r="H6923" i="14" s="1"/>
  <c r="G6931" i="14"/>
  <c r="H6931" i="14" s="1"/>
  <c r="G6939" i="14"/>
  <c r="H6939" i="14" s="1"/>
  <c r="G6947" i="14"/>
  <c r="H6947" i="14" s="1"/>
  <c r="G6955" i="14"/>
  <c r="H6955" i="14" s="1"/>
  <c r="G6963" i="14"/>
  <c r="H6963" i="14" s="1"/>
  <c r="G6971" i="14"/>
  <c r="H6971" i="14" s="1"/>
  <c r="G6979" i="14"/>
  <c r="H6979" i="14" s="1"/>
  <c r="G6987" i="14"/>
  <c r="H6987" i="14" s="1"/>
  <c r="G6995" i="14"/>
  <c r="H6995" i="14" s="1"/>
  <c r="G7003" i="14"/>
  <c r="H7003" i="14" s="1"/>
  <c r="G7011" i="14"/>
  <c r="H7011" i="14" s="1"/>
  <c r="G7019" i="14"/>
  <c r="H7019" i="14" s="1"/>
  <c r="G7027" i="14"/>
  <c r="H7027" i="14" s="1"/>
  <c r="G7035" i="14"/>
  <c r="H7035" i="14" s="1"/>
  <c r="G7043" i="14"/>
  <c r="H7043" i="14" s="1"/>
  <c r="G7051" i="14"/>
  <c r="H7051" i="14" s="1"/>
  <c r="G7059" i="14"/>
  <c r="H7059" i="14" s="1"/>
  <c r="G7067" i="14"/>
  <c r="H7067" i="14" s="1"/>
  <c r="G7075" i="14"/>
  <c r="H7075" i="14" s="1"/>
  <c r="G7083" i="14"/>
  <c r="H7083" i="14" s="1"/>
  <c r="G7091" i="14"/>
  <c r="H7091" i="14" s="1"/>
  <c r="G7099" i="14"/>
  <c r="H7099" i="14" s="1"/>
  <c r="G7107" i="14"/>
  <c r="H7107" i="14" s="1"/>
  <c r="G7115" i="14"/>
  <c r="H7115" i="14" s="1"/>
  <c r="G7123" i="14"/>
  <c r="H7123" i="14" s="1"/>
  <c r="G7131" i="14"/>
  <c r="H7131" i="14" s="1"/>
  <c r="G7139" i="14"/>
  <c r="H7139" i="14" s="1"/>
  <c r="G7147" i="14"/>
  <c r="H7147" i="14" s="1"/>
  <c r="G7155" i="14"/>
  <c r="H7155" i="14" s="1"/>
  <c r="G7163" i="14"/>
  <c r="H7163" i="14" s="1"/>
  <c r="G7171" i="14"/>
  <c r="H7171" i="14" s="1"/>
  <c r="G7179" i="14"/>
  <c r="H7179" i="14" s="1"/>
  <c r="G7187" i="14"/>
  <c r="H7187" i="14" s="1"/>
  <c r="G7195" i="14"/>
  <c r="H7195" i="14" s="1"/>
  <c r="G7203" i="14"/>
  <c r="H7203" i="14" s="1"/>
  <c r="G7211" i="14"/>
  <c r="H7211" i="14" s="1"/>
  <c r="G7219" i="14"/>
  <c r="H7219" i="14" s="1"/>
  <c r="G7227" i="14"/>
  <c r="H7227" i="14" s="1"/>
  <c r="G7235" i="14"/>
  <c r="H7235" i="14" s="1"/>
  <c r="G7243" i="14"/>
  <c r="H7243" i="14" s="1"/>
  <c r="G7251" i="14"/>
  <c r="H7251" i="14" s="1"/>
  <c r="G7259" i="14"/>
  <c r="H7259" i="14" s="1"/>
  <c r="G7267" i="14"/>
  <c r="H7267" i="14" s="1"/>
  <c r="G7275" i="14"/>
  <c r="H7275" i="14" s="1"/>
  <c r="G7283" i="14"/>
  <c r="H7283" i="14" s="1"/>
  <c r="G7291" i="14"/>
  <c r="H7291" i="14" s="1"/>
  <c r="G7299" i="14"/>
  <c r="H7299" i="14" s="1"/>
  <c r="G7307" i="14"/>
  <c r="H7307" i="14" s="1"/>
  <c r="G7315" i="14"/>
  <c r="H7315" i="14" s="1"/>
  <c r="G7323" i="14"/>
  <c r="H7323" i="14" s="1"/>
  <c r="G7331" i="14"/>
  <c r="H7331" i="14" s="1"/>
  <c r="G7339" i="14"/>
  <c r="H7339" i="14" s="1"/>
  <c r="G7347" i="14"/>
  <c r="H7347" i="14" s="1"/>
  <c r="G7355" i="14"/>
  <c r="H7355" i="14" s="1"/>
  <c r="G7363" i="14"/>
  <c r="H7363" i="14" s="1"/>
  <c r="G7371" i="14"/>
  <c r="H7371" i="14" s="1"/>
  <c r="G7379" i="14"/>
  <c r="H7379" i="14" s="1"/>
  <c r="G7387" i="14"/>
  <c r="H7387" i="14" s="1"/>
  <c r="G7395" i="14"/>
  <c r="H7395" i="14" s="1"/>
  <c r="G7403" i="14"/>
  <c r="H7403" i="14" s="1"/>
  <c r="G7411" i="14"/>
  <c r="H7411" i="14" s="1"/>
  <c r="G7419" i="14"/>
  <c r="H7419" i="14" s="1"/>
  <c r="G7427" i="14"/>
  <c r="H7427" i="14" s="1"/>
  <c r="G7435" i="14"/>
  <c r="H7435" i="14" s="1"/>
  <c r="G7443" i="14"/>
  <c r="H7443" i="14" s="1"/>
  <c r="G7451" i="14"/>
  <c r="H7451" i="14" s="1"/>
  <c r="G7459" i="14"/>
  <c r="H7459" i="14" s="1"/>
  <c r="G7467" i="14"/>
  <c r="H7467" i="14" s="1"/>
  <c r="G7475" i="14"/>
  <c r="H7475" i="14" s="1"/>
  <c r="G7483" i="14"/>
  <c r="H7483" i="14" s="1"/>
  <c r="G7491" i="14"/>
  <c r="H7491" i="14" s="1"/>
  <c r="G7499" i="14"/>
  <c r="H7499" i="14" s="1"/>
  <c r="G7507" i="14"/>
  <c r="H7507" i="14" s="1"/>
  <c r="G7515" i="14"/>
  <c r="H7515" i="14" s="1"/>
  <c r="G7523" i="14"/>
  <c r="H7523" i="14" s="1"/>
  <c r="G7531" i="14"/>
  <c r="H7531" i="14" s="1"/>
  <c r="G7539" i="14"/>
  <c r="H7539" i="14" s="1"/>
  <c r="G7547" i="14"/>
  <c r="H7547" i="14" s="1"/>
  <c r="G7555" i="14"/>
  <c r="H7555" i="14" s="1"/>
  <c r="G7559" i="14"/>
  <c r="H7559" i="14" s="1"/>
  <c r="G7563" i="14"/>
  <c r="H7563" i="14" s="1"/>
  <c r="G7571" i="14"/>
  <c r="H7571" i="14" s="1"/>
  <c r="G7579" i="14"/>
  <c r="H7579" i="14" s="1"/>
  <c r="G7587" i="14"/>
  <c r="H7587" i="14" s="1"/>
  <c r="G7595" i="14"/>
  <c r="H7595" i="14" s="1"/>
  <c r="G7603" i="14"/>
  <c r="H7603" i="14" s="1"/>
  <c r="G7611" i="14"/>
  <c r="H7611" i="14" s="1"/>
  <c r="G7619" i="14"/>
  <c r="H7619" i="14" s="1"/>
  <c r="G7627" i="14"/>
  <c r="H7627" i="14" s="1"/>
  <c r="G7635" i="14"/>
  <c r="H7635" i="14" s="1"/>
  <c r="G7643" i="14"/>
  <c r="H7643" i="14" s="1"/>
  <c r="G7651" i="14"/>
  <c r="H7651" i="14" s="1"/>
  <c r="G7659" i="14"/>
  <c r="H7659" i="14" s="1"/>
  <c r="G7667" i="14"/>
  <c r="H7667" i="14" s="1"/>
  <c r="G7675" i="14"/>
  <c r="H7675" i="14" s="1"/>
  <c r="G7683" i="14"/>
  <c r="H7683" i="14" s="1"/>
  <c r="G7687" i="14"/>
  <c r="H7687" i="14" s="1"/>
  <c r="G7691" i="14"/>
  <c r="H7691" i="14" s="1"/>
  <c r="G7699" i="14"/>
  <c r="H7699" i="14" s="1"/>
  <c r="G7707" i="14"/>
  <c r="H7707" i="14" s="1"/>
  <c r="G7715" i="14"/>
  <c r="H7715" i="14" s="1"/>
  <c r="G7723" i="14"/>
  <c r="H7723" i="14" s="1"/>
  <c r="G7731" i="14"/>
  <c r="H7731" i="14" s="1"/>
  <c r="G7739" i="14"/>
  <c r="H7739" i="14" s="1"/>
  <c r="G7747" i="14"/>
  <c r="H7747" i="14" s="1"/>
  <c r="G7755" i="14"/>
  <c r="H7755" i="14" s="1"/>
  <c r="G7763" i="14"/>
  <c r="H7763" i="14" s="1"/>
  <c r="G7771" i="14"/>
  <c r="H7771" i="14" s="1"/>
  <c r="G7779" i="14"/>
  <c r="H7779" i="14" s="1"/>
  <c r="G7787" i="14"/>
  <c r="H7787" i="14" s="1"/>
  <c r="G7795" i="14"/>
  <c r="H7795" i="14" s="1"/>
  <c r="G7803" i="14"/>
  <c r="H7803" i="14" s="1"/>
  <c r="G7811" i="14"/>
  <c r="H7811" i="14" s="1"/>
  <c r="G7815" i="14"/>
  <c r="H7815" i="14" s="1"/>
  <c r="G7819" i="14"/>
  <c r="H7819" i="14" s="1"/>
  <c r="G7827" i="14"/>
  <c r="H7827" i="14" s="1"/>
  <c r="G7835" i="14"/>
  <c r="H7835" i="14" s="1"/>
  <c r="G7843" i="14"/>
  <c r="H7843" i="14" s="1"/>
  <c r="G7851" i="14"/>
  <c r="H7851" i="14" s="1"/>
  <c r="G7859" i="14"/>
  <c r="H7859" i="14" s="1"/>
  <c r="G7867" i="14"/>
  <c r="H7867" i="14" s="1"/>
  <c r="G7875" i="14"/>
  <c r="H7875" i="14" s="1"/>
  <c r="G7883" i="14"/>
  <c r="H7883" i="14" s="1"/>
  <c r="G7891" i="14"/>
  <c r="H7891" i="14" s="1"/>
  <c r="G7899" i="14"/>
  <c r="H7899" i="14" s="1"/>
  <c r="G7907" i="14"/>
  <c r="H7907" i="14" s="1"/>
  <c r="G7915" i="14"/>
  <c r="H7915" i="14" s="1"/>
  <c r="G7923" i="14"/>
  <c r="H7923" i="14" s="1"/>
  <c r="G7931" i="14"/>
  <c r="H7931" i="14" s="1"/>
  <c r="G7939" i="14"/>
  <c r="H7939" i="14" s="1"/>
  <c r="G7943" i="14"/>
  <c r="H7943" i="14" s="1"/>
  <c r="G7947" i="14"/>
  <c r="H7947" i="14" s="1"/>
  <c r="G7955" i="14"/>
  <c r="H7955" i="14" s="1"/>
  <c r="G7963" i="14"/>
  <c r="H7963" i="14" s="1"/>
  <c r="G7971" i="14"/>
  <c r="H7971" i="14" s="1"/>
  <c r="G7979" i="14"/>
  <c r="H7979" i="14" s="1"/>
  <c r="G7987" i="14"/>
  <c r="H7987" i="14" s="1"/>
  <c r="G7995" i="14"/>
  <c r="H7995" i="14" s="1"/>
  <c r="G8003" i="14"/>
  <c r="H8003" i="14" s="1"/>
  <c r="G8011" i="14"/>
  <c r="H8011" i="14" s="1"/>
  <c r="G8019" i="14"/>
  <c r="H8019" i="14" s="1"/>
  <c r="G8027" i="14"/>
  <c r="H8027" i="14" s="1"/>
  <c r="G8035" i="14"/>
  <c r="H8035" i="14" s="1"/>
  <c r="G8043" i="14"/>
  <c r="H8043" i="14" s="1"/>
  <c r="G8051" i="14"/>
  <c r="H8051" i="14" s="1"/>
  <c r="G8059" i="14"/>
  <c r="H8059" i="14" s="1"/>
  <c r="G8067" i="14"/>
  <c r="H8067" i="14" s="1"/>
  <c r="G8071" i="14"/>
  <c r="H8071" i="14" s="1"/>
  <c r="G8075" i="14"/>
  <c r="H8075" i="14" s="1"/>
  <c r="G8083" i="14"/>
  <c r="H8083" i="14" s="1"/>
  <c r="G8091" i="14"/>
  <c r="H8091" i="14" s="1"/>
  <c r="G8099" i="14"/>
  <c r="H8099" i="14" s="1"/>
  <c r="G8107" i="14"/>
  <c r="H8107" i="14" s="1"/>
  <c r="G8115" i="14"/>
  <c r="H8115" i="14" s="1"/>
  <c r="G8123" i="14"/>
  <c r="H8123" i="14" s="1"/>
  <c r="G8131" i="14"/>
  <c r="H8131" i="14" s="1"/>
  <c r="G8139" i="14"/>
  <c r="H8139" i="14" s="1"/>
  <c r="G8147" i="14"/>
  <c r="H8147" i="14" s="1"/>
  <c r="G8155" i="14"/>
  <c r="H8155" i="14" s="1"/>
  <c r="G8163" i="14"/>
  <c r="H8163" i="14" s="1"/>
  <c r="G8171" i="14"/>
  <c r="H8171" i="14" s="1"/>
  <c r="G8179" i="14"/>
  <c r="H8179" i="14" s="1"/>
  <c r="G8187" i="14"/>
  <c r="H8187" i="14" s="1"/>
  <c r="G8195" i="14"/>
  <c r="H8195" i="14" s="1"/>
  <c r="G8199" i="14"/>
  <c r="H8199" i="14" s="1"/>
  <c r="G8203" i="14"/>
  <c r="H8203" i="14" s="1"/>
  <c r="G8211" i="14"/>
  <c r="H8211" i="14" s="1"/>
  <c r="G8219" i="14"/>
  <c r="H8219" i="14" s="1"/>
  <c r="G8227" i="14"/>
  <c r="H8227" i="14" s="1"/>
  <c r="G8235" i="14"/>
  <c r="H8235" i="14" s="1"/>
  <c r="G8243" i="14"/>
  <c r="H8243" i="14" s="1"/>
  <c r="G8251" i="14"/>
  <c r="H8251" i="14" s="1"/>
  <c r="G8259" i="14"/>
  <c r="H8259" i="14" s="1"/>
  <c r="G8267" i="14"/>
  <c r="H8267" i="14" s="1"/>
  <c r="G8275" i="14"/>
  <c r="H8275" i="14" s="1"/>
  <c r="G8283" i="14"/>
  <c r="H8283" i="14" s="1"/>
  <c r="G8291" i="14"/>
  <c r="H8291" i="14" s="1"/>
  <c r="G8299" i="14"/>
  <c r="H8299" i="14" s="1"/>
  <c r="G8307" i="14"/>
  <c r="H8307" i="14" s="1"/>
  <c r="G8315" i="14"/>
  <c r="H8315" i="14" s="1"/>
  <c r="G8323" i="14"/>
  <c r="H8323" i="14" s="1"/>
  <c r="G8327" i="14"/>
  <c r="H8327" i="14" s="1"/>
  <c r="G8331" i="14"/>
  <c r="H8331" i="14" s="1"/>
  <c r="G8339" i="14"/>
  <c r="H8339" i="14" s="1"/>
  <c r="G8347" i="14"/>
  <c r="H8347" i="14" s="1"/>
  <c r="G8355" i="14"/>
  <c r="H8355" i="14" s="1"/>
  <c r="G8363" i="14"/>
  <c r="H8363" i="14" s="1"/>
  <c r="G8371" i="14"/>
  <c r="H8371" i="14" s="1"/>
  <c r="G8379" i="14"/>
  <c r="H8379" i="14" s="1"/>
  <c r="G8387" i="14"/>
  <c r="H8387" i="14" s="1"/>
  <c r="G8395" i="14"/>
  <c r="H8395" i="14" s="1"/>
  <c r="G8403" i="14"/>
  <c r="H8403" i="14" s="1"/>
  <c r="G8411" i="14"/>
  <c r="H8411" i="14" s="1"/>
  <c r="G8419" i="14"/>
  <c r="H8419" i="14" s="1"/>
  <c r="G8427" i="14"/>
  <c r="H8427" i="14" s="1"/>
  <c r="G8435" i="14"/>
  <c r="H8435" i="14" s="1"/>
  <c r="G8443" i="14"/>
  <c r="H8443" i="14" s="1"/>
  <c r="G8451" i="14"/>
  <c r="H8451" i="14" s="1"/>
  <c r="G8455" i="14"/>
  <c r="H8455" i="14" s="1"/>
  <c r="G8459" i="14"/>
  <c r="H8459" i="14" s="1"/>
  <c r="G8467" i="14"/>
  <c r="H8467" i="14" s="1"/>
  <c r="G8475" i="14"/>
  <c r="H8475" i="14" s="1"/>
  <c r="G8483" i="14"/>
  <c r="H8483" i="14" s="1"/>
  <c r="G8491" i="14"/>
  <c r="H8491" i="14" s="1"/>
  <c r="G8499" i="14"/>
  <c r="H8499" i="14" s="1"/>
  <c r="G8507" i="14"/>
  <c r="H8507" i="14" s="1"/>
  <c r="G8515" i="14"/>
  <c r="H8515" i="14" s="1"/>
  <c r="G8523" i="14"/>
  <c r="H8523" i="14" s="1"/>
  <c r="G8531" i="14"/>
  <c r="H8531" i="14" s="1"/>
  <c r="G8539" i="14"/>
  <c r="H8539" i="14" s="1"/>
  <c r="G8547" i="14"/>
  <c r="H8547" i="14" s="1"/>
  <c r="G8555" i="14"/>
  <c r="H8555" i="14" s="1"/>
  <c r="G8563" i="14"/>
  <c r="H8563" i="14" s="1"/>
  <c r="G8571" i="14"/>
  <c r="H8571" i="14" s="1"/>
  <c r="G8579" i="14"/>
  <c r="H8579" i="14" s="1"/>
  <c r="G8583" i="14"/>
  <c r="H8583" i="14" s="1"/>
  <c r="G8587" i="14"/>
  <c r="H8587" i="14" s="1"/>
  <c r="G8591" i="14"/>
  <c r="H8591" i="14" s="1"/>
  <c r="G8595" i="14"/>
  <c r="H8595" i="14" s="1"/>
  <c r="G8603" i="14"/>
  <c r="H8603" i="14" s="1"/>
  <c r="G8607" i="14"/>
  <c r="H8607" i="14" s="1"/>
  <c r="G8611" i="14"/>
  <c r="H8611" i="14" s="1"/>
  <c r="G8619" i="14"/>
  <c r="H8619" i="14" s="1"/>
  <c r="G8623" i="14"/>
  <c r="H8623" i="14" s="1"/>
  <c r="G8627" i="14"/>
  <c r="H8627" i="14" s="1"/>
  <c r="G8635" i="14"/>
  <c r="H8635" i="14" s="1"/>
  <c r="G8639" i="14"/>
  <c r="H8639" i="14" s="1"/>
  <c r="G8643" i="14"/>
  <c r="H8643" i="14" s="1"/>
  <c r="G8651" i="14"/>
  <c r="H8651" i="14" s="1"/>
  <c r="G8655" i="14"/>
  <c r="H8655" i="14" s="1"/>
  <c r="G8659" i="14"/>
  <c r="H8659" i="14" s="1"/>
  <c r="G8667" i="14"/>
  <c r="H8667" i="14" s="1"/>
  <c r="G8671" i="14"/>
  <c r="H8671" i="14" s="1"/>
  <c r="G8675" i="14"/>
  <c r="H8675" i="14" s="1"/>
  <c r="G8683" i="14"/>
  <c r="H8683" i="14" s="1"/>
  <c r="G8687" i="14"/>
  <c r="H8687" i="14" s="1"/>
  <c r="G8691" i="14"/>
  <c r="H8691" i="14" s="1"/>
  <c r="G8699" i="14"/>
  <c r="H8699" i="14" s="1"/>
  <c r="G8703" i="14"/>
  <c r="H8703" i="14" s="1"/>
  <c r="G8707" i="14"/>
  <c r="H8707" i="14" s="1"/>
  <c r="G8715" i="14"/>
  <c r="H8715" i="14" s="1"/>
  <c r="G8719" i="14"/>
  <c r="H8719" i="14" s="1"/>
  <c r="G8723" i="14"/>
  <c r="H8723" i="14" s="1"/>
  <c r="G8731" i="14"/>
  <c r="H8731" i="14" s="1"/>
  <c r="G8735" i="14"/>
  <c r="H8735" i="14" s="1"/>
  <c r="G8739" i="14"/>
  <c r="H8739" i="14" s="1"/>
  <c r="G8747" i="14"/>
  <c r="H8747" i="14" s="1"/>
  <c r="G8751" i="14"/>
  <c r="H8751" i="14" s="1"/>
  <c r="G8755" i="14"/>
  <c r="H8755" i="14" s="1"/>
  <c r="G8763" i="14"/>
  <c r="H8763" i="14" s="1"/>
  <c r="G8767" i="14"/>
  <c r="H8767" i="14" s="1"/>
  <c r="G8771" i="14"/>
  <c r="H8771" i="14" s="1"/>
  <c r="G8779" i="14"/>
  <c r="H8779" i="14" s="1"/>
  <c r="G8783" i="14"/>
  <c r="H8783" i="14" s="1"/>
  <c r="G8787" i="14"/>
  <c r="H8787" i="14" s="1"/>
  <c r="G8795" i="14"/>
  <c r="H8795" i="14" s="1"/>
  <c r="G8799" i="14"/>
  <c r="H8799" i="14" s="1"/>
  <c r="G8803" i="14"/>
  <c r="H8803" i="14" s="1"/>
  <c r="G8811" i="14"/>
  <c r="H8811" i="14" s="1"/>
  <c r="G8815" i="14"/>
  <c r="H8815" i="14" s="1"/>
  <c r="G8819" i="14"/>
  <c r="H8819" i="14" s="1"/>
  <c r="G8827" i="14"/>
  <c r="H8827" i="14" s="1"/>
  <c r="G8831" i="14"/>
  <c r="H8831" i="14" s="1"/>
  <c r="G8835" i="14"/>
  <c r="H8835" i="14" s="1"/>
  <c r="G8839" i="14"/>
  <c r="H8839" i="14" s="1"/>
  <c r="G8843" i="14"/>
  <c r="H8843" i="14" s="1"/>
  <c r="G8847" i="14"/>
  <c r="H8847" i="14" s="1"/>
  <c r="G8851" i="14"/>
  <c r="H8851" i="14" s="1"/>
  <c r="G8859" i="14"/>
  <c r="H8859" i="14" s="1"/>
  <c r="G8863" i="14"/>
  <c r="H8863" i="14" s="1"/>
  <c r="G8867" i="14"/>
  <c r="H8867" i="14" s="1"/>
  <c r="G8875" i="14"/>
  <c r="H8875" i="14" s="1"/>
  <c r="G8879" i="14"/>
  <c r="H8879" i="14" s="1"/>
  <c r="G8883" i="14"/>
  <c r="H8883" i="14" s="1"/>
  <c r="G8891" i="14"/>
  <c r="H8891" i="14" s="1"/>
  <c r="G8895" i="14"/>
  <c r="H8895" i="14" s="1"/>
  <c r="G8899" i="14"/>
  <c r="H8899" i="14" s="1"/>
  <c r="G8907" i="14"/>
  <c r="H8907" i="14" s="1"/>
  <c r="G8911" i="14"/>
  <c r="H8911" i="14" s="1"/>
  <c r="G8915" i="14"/>
  <c r="H8915" i="14" s="1"/>
  <c r="G8923" i="14"/>
  <c r="H8923" i="14" s="1"/>
  <c r="G8987" i="14"/>
  <c r="H8987" i="14" s="1"/>
  <c r="G9051" i="14"/>
  <c r="H9051" i="14" s="1"/>
  <c r="G9115" i="14"/>
  <c r="H9115" i="14" s="1"/>
  <c r="G9179" i="14"/>
  <c r="H9179" i="14" s="1"/>
  <c r="G9243" i="14"/>
  <c r="H9243" i="14" s="1"/>
  <c r="G9307" i="14"/>
  <c r="H9307" i="14" s="1"/>
  <c r="G9371" i="14"/>
  <c r="H9371" i="14" s="1"/>
  <c r="G9435" i="14"/>
  <c r="H9435" i="14" s="1"/>
  <c r="G9499" i="14"/>
  <c r="H9499" i="14" s="1"/>
  <c r="G9563" i="14"/>
  <c r="H9563" i="14" s="1"/>
  <c r="G9627" i="14"/>
  <c r="H9627" i="14" s="1"/>
  <c r="G9691" i="14"/>
  <c r="H9691" i="14" s="1"/>
  <c r="G9755" i="14"/>
  <c r="H9755" i="14" s="1"/>
  <c r="G9819" i="14"/>
  <c r="H9819" i="14" s="1"/>
  <c r="G9883" i="14"/>
  <c r="H9883" i="14" s="1"/>
  <c r="G9947" i="14"/>
  <c r="H9947" i="14" s="1"/>
  <c r="G10011" i="14"/>
  <c r="H10011" i="14" s="1"/>
  <c r="G3503" i="14"/>
  <c r="H3503" i="14" s="1"/>
  <c r="G3507" i="14"/>
  <c r="H3507" i="14" s="1"/>
  <c r="G3511" i="14"/>
  <c r="H3511" i="14" s="1"/>
  <c r="G3515" i="14"/>
  <c r="H3515" i="14" s="1"/>
  <c r="G3519" i="14"/>
  <c r="H3519" i="14" s="1"/>
  <c r="G3523" i="14"/>
  <c r="H3523" i="14" s="1"/>
  <c r="G3531" i="14"/>
  <c r="H3531" i="14" s="1"/>
  <c r="G3535" i="14"/>
  <c r="H3535" i="14" s="1"/>
  <c r="G3539" i="14"/>
  <c r="H3539" i="14" s="1"/>
  <c r="G3543" i="14"/>
  <c r="H3543" i="14" s="1"/>
  <c r="G3547" i="14"/>
  <c r="H3547" i="14" s="1"/>
  <c r="G3551" i="14"/>
  <c r="H3551" i="14" s="1"/>
  <c r="G3555" i="14"/>
  <c r="H3555" i="14" s="1"/>
  <c r="G3559" i="14"/>
  <c r="H3559" i="14" s="1"/>
  <c r="G3563" i="14"/>
  <c r="H3563" i="14" s="1"/>
  <c r="G3567" i="14"/>
  <c r="H3567" i="14" s="1"/>
  <c r="G3571" i="14"/>
  <c r="H3571" i="14" s="1"/>
  <c r="G3575" i="14"/>
  <c r="H3575" i="14" s="1"/>
  <c r="G3583" i="14"/>
  <c r="H3583" i="14" s="1"/>
  <c r="G3587" i="14"/>
  <c r="H3587" i="14" s="1"/>
  <c r="G3591" i="14"/>
  <c r="H3591" i="14" s="1"/>
  <c r="G3595" i="14"/>
  <c r="H3595" i="14" s="1"/>
  <c r="G3599" i="14"/>
  <c r="H3599" i="14" s="1"/>
  <c r="G3603" i="14"/>
  <c r="H3603" i="14" s="1"/>
  <c r="G3607" i="14"/>
  <c r="H3607" i="14" s="1"/>
  <c r="G3611" i="14"/>
  <c r="H3611" i="14" s="1"/>
  <c r="G3615" i="14"/>
  <c r="H3615" i="14" s="1"/>
  <c r="G3619" i="14"/>
  <c r="H3619" i="14" s="1"/>
  <c r="G3623" i="14"/>
  <c r="H3623" i="14" s="1"/>
  <c r="G3627" i="14"/>
  <c r="H3627" i="14" s="1"/>
  <c r="G3631" i="14"/>
  <c r="H3631" i="14" s="1"/>
  <c r="G3635" i="14"/>
  <c r="H3635" i="14" s="1"/>
  <c r="G3639" i="14"/>
  <c r="H3639" i="14" s="1"/>
  <c r="G3643" i="14"/>
  <c r="H3643" i="14" s="1"/>
  <c r="G3647" i="14"/>
  <c r="H3647" i="14" s="1"/>
  <c r="G3651" i="14"/>
  <c r="H3651" i="14" s="1"/>
  <c r="G3655" i="14"/>
  <c r="H3655" i="14" s="1"/>
  <c r="G3659" i="14"/>
  <c r="H3659" i="14" s="1"/>
  <c r="G3663" i="14"/>
  <c r="H3663" i="14" s="1"/>
  <c r="G3667" i="14"/>
  <c r="H3667" i="14" s="1"/>
  <c r="G3671" i="14"/>
  <c r="H3671" i="14" s="1"/>
  <c r="G3675" i="14"/>
  <c r="H3675" i="14" s="1"/>
  <c r="G3679" i="14"/>
  <c r="H3679" i="14" s="1"/>
  <c r="G3683" i="14"/>
  <c r="H3683" i="14" s="1"/>
  <c r="G3687" i="14"/>
  <c r="H3687" i="14" s="1"/>
  <c r="G3691" i="14"/>
  <c r="H3691" i="14" s="1"/>
  <c r="G3695" i="14"/>
  <c r="H3695" i="14" s="1"/>
  <c r="G3699" i="14"/>
  <c r="H3699" i="14" s="1"/>
  <c r="G3703" i="14"/>
  <c r="H3703" i="14" s="1"/>
  <c r="G3707" i="14"/>
  <c r="H3707" i="14" s="1"/>
  <c r="G3711" i="14"/>
  <c r="H3711" i="14" s="1"/>
  <c r="G3715" i="14"/>
  <c r="H3715" i="14" s="1"/>
  <c r="G3719" i="14"/>
  <c r="H3719" i="14" s="1"/>
  <c r="G3723" i="14"/>
  <c r="H3723" i="14" s="1"/>
  <c r="G3727" i="14"/>
  <c r="H3727" i="14" s="1"/>
  <c r="G3731" i="14"/>
  <c r="H3731" i="14" s="1"/>
  <c r="G3735" i="14"/>
  <c r="H3735" i="14" s="1"/>
  <c r="G3739" i="14"/>
  <c r="H3739" i="14" s="1"/>
  <c r="G3743" i="14"/>
  <c r="H3743" i="14" s="1"/>
  <c r="G3747" i="14"/>
  <c r="H3747" i="14" s="1"/>
  <c r="G3751" i="14"/>
  <c r="H3751" i="14" s="1"/>
  <c r="G3755" i="14"/>
  <c r="H3755" i="14" s="1"/>
  <c r="G3759" i="14"/>
  <c r="H3759" i="14" s="1"/>
  <c r="G3763" i="14"/>
  <c r="H3763" i="14" s="1"/>
  <c r="G3767" i="14"/>
  <c r="H3767" i="14" s="1"/>
  <c r="G3771" i="14"/>
  <c r="H3771" i="14" s="1"/>
  <c r="G3775" i="14"/>
  <c r="H3775" i="14" s="1"/>
  <c r="G3779" i="14"/>
  <c r="H3779" i="14" s="1"/>
  <c r="G3783" i="14"/>
  <c r="H3783" i="14" s="1"/>
  <c r="G3787" i="14"/>
  <c r="H3787" i="14" s="1"/>
  <c r="G3791" i="14"/>
  <c r="H3791" i="14" s="1"/>
  <c r="G3795" i="14"/>
  <c r="H3795" i="14" s="1"/>
  <c r="G3799" i="14"/>
  <c r="H3799" i="14" s="1"/>
  <c r="G3803" i="14"/>
  <c r="H3803" i="14" s="1"/>
  <c r="G3807" i="14"/>
  <c r="H3807" i="14" s="1"/>
  <c r="G3811" i="14"/>
  <c r="H3811" i="14" s="1"/>
  <c r="G3815" i="14"/>
  <c r="H3815" i="14" s="1"/>
  <c r="G3819" i="14"/>
  <c r="H3819" i="14" s="1"/>
  <c r="G3823" i="14"/>
  <c r="H3823" i="14" s="1"/>
  <c r="G3827" i="14"/>
  <c r="H3827" i="14" s="1"/>
  <c r="G3831" i="14"/>
  <c r="H3831" i="14" s="1"/>
  <c r="G3835" i="14"/>
  <c r="H3835" i="14" s="1"/>
  <c r="G3839" i="14"/>
  <c r="H3839" i="14" s="1"/>
  <c r="G3843" i="14"/>
  <c r="H3843" i="14" s="1"/>
  <c r="G3847" i="14"/>
  <c r="H3847" i="14" s="1"/>
  <c r="G3851" i="14"/>
  <c r="H3851" i="14" s="1"/>
  <c r="G3855" i="14"/>
  <c r="H3855" i="14" s="1"/>
  <c r="G3859" i="14"/>
  <c r="H3859" i="14" s="1"/>
  <c r="G3863" i="14"/>
  <c r="H3863" i="14" s="1"/>
  <c r="G3867" i="14"/>
  <c r="H3867" i="14" s="1"/>
  <c r="G3871" i="14"/>
  <c r="H3871" i="14" s="1"/>
  <c r="G3875" i="14"/>
  <c r="H3875" i="14" s="1"/>
  <c r="G3879" i="14"/>
  <c r="H3879" i="14" s="1"/>
  <c r="G3883" i="14"/>
  <c r="H3883" i="14" s="1"/>
  <c r="G3887" i="14"/>
  <c r="H3887" i="14" s="1"/>
  <c r="G3891" i="14"/>
  <c r="H3891" i="14" s="1"/>
  <c r="G3895" i="14"/>
  <c r="H3895" i="14" s="1"/>
  <c r="G3899" i="14"/>
  <c r="H3899" i="14" s="1"/>
  <c r="G3903" i="14"/>
  <c r="H3903" i="14" s="1"/>
  <c r="G3907" i="14"/>
  <c r="H3907" i="14" s="1"/>
  <c r="G3911" i="14"/>
  <c r="H3911" i="14" s="1"/>
  <c r="G3915" i="14"/>
  <c r="H3915" i="14" s="1"/>
  <c r="G3919" i="14"/>
  <c r="H3919" i="14" s="1"/>
  <c r="G3923" i="14"/>
  <c r="H3923" i="14" s="1"/>
  <c r="G3927" i="14"/>
  <c r="H3927" i="14" s="1"/>
  <c r="G3931" i="14"/>
  <c r="H3931" i="14" s="1"/>
  <c r="G3935" i="14"/>
  <c r="H3935" i="14" s="1"/>
  <c r="G3939" i="14"/>
  <c r="H3939" i="14" s="1"/>
  <c r="G3943" i="14"/>
  <c r="H3943" i="14" s="1"/>
  <c r="G3947" i="14"/>
  <c r="H3947" i="14" s="1"/>
  <c r="G3951" i="14"/>
  <c r="H3951" i="14" s="1"/>
  <c r="G3955" i="14"/>
  <c r="H3955" i="14" s="1"/>
  <c r="G3959" i="14"/>
  <c r="H3959" i="14" s="1"/>
  <c r="G3963" i="14"/>
  <c r="H3963" i="14" s="1"/>
  <c r="G3967" i="14"/>
  <c r="H3967" i="14" s="1"/>
  <c r="G3971" i="14"/>
  <c r="H3971" i="14" s="1"/>
  <c r="G3975" i="14"/>
  <c r="H3975" i="14" s="1"/>
  <c r="G3979" i="14"/>
  <c r="H3979" i="14" s="1"/>
  <c r="G3983" i="14"/>
  <c r="H3983" i="14" s="1"/>
  <c r="G3987" i="14"/>
  <c r="H3987" i="14" s="1"/>
  <c r="G3991" i="14"/>
  <c r="H3991" i="14" s="1"/>
  <c r="G3995" i="14"/>
  <c r="H3995" i="14" s="1"/>
  <c r="G3999" i="14"/>
  <c r="H3999" i="14" s="1"/>
  <c r="G4003" i="14"/>
  <c r="H4003" i="14" s="1"/>
  <c r="G4007" i="14"/>
  <c r="H4007" i="14" s="1"/>
  <c r="G4011" i="14"/>
  <c r="H4011" i="14" s="1"/>
  <c r="G4015" i="14"/>
  <c r="H4015" i="14" s="1"/>
  <c r="G4019" i="14"/>
  <c r="H4019" i="14" s="1"/>
  <c r="G4023" i="14"/>
  <c r="H4023" i="14" s="1"/>
  <c r="G4027" i="14"/>
  <c r="H4027" i="14" s="1"/>
  <c r="G4031" i="14"/>
  <c r="H4031" i="14" s="1"/>
  <c r="G4035" i="14"/>
  <c r="H4035" i="14" s="1"/>
  <c r="G4039" i="14"/>
  <c r="H4039" i="14" s="1"/>
  <c r="G4043" i="14"/>
  <c r="H4043" i="14" s="1"/>
  <c r="G4047" i="14"/>
  <c r="H4047" i="14" s="1"/>
  <c r="G4051" i="14"/>
  <c r="H4051" i="14" s="1"/>
  <c r="G4055" i="14"/>
  <c r="H4055" i="14" s="1"/>
  <c r="G4059" i="14"/>
  <c r="H4059" i="14" s="1"/>
  <c r="G4063" i="14"/>
  <c r="H4063" i="14" s="1"/>
  <c r="G4067" i="14"/>
  <c r="H4067" i="14" s="1"/>
  <c r="G4071" i="14"/>
  <c r="H4071" i="14" s="1"/>
  <c r="G4075" i="14"/>
  <c r="H4075" i="14" s="1"/>
  <c r="G4079" i="14"/>
  <c r="H4079" i="14" s="1"/>
  <c r="G4083" i="14"/>
  <c r="H4083" i="14" s="1"/>
  <c r="G4087" i="14"/>
  <c r="H4087" i="14" s="1"/>
  <c r="G4091" i="14"/>
  <c r="H4091" i="14" s="1"/>
  <c r="G4095" i="14"/>
  <c r="H4095" i="14" s="1"/>
  <c r="G4099" i="14"/>
  <c r="H4099" i="14" s="1"/>
  <c r="G4103" i="14"/>
  <c r="H4103" i="14" s="1"/>
  <c r="G4107" i="14"/>
  <c r="H4107" i="14" s="1"/>
  <c r="G4111" i="14"/>
  <c r="H4111" i="14" s="1"/>
  <c r="G4115" i="14"/>
  <c r="H4115" i="14" s="1"/>
  <c r="G4119" i="14"/>
  <c r="H4119" i="14" s="1"/>
  <c r="G4123" i="14"/>
  <c r="H4123" i="14" s="1"/>
  <c r="G4127" i="14"/>
  <c r="H4127" i="14" s="1"/>
  <c r="G4131" i="14"/>
  <c r="H4131" i="14" s="1"/>
  <c r="G4135" i="14"/>
  <c r="H4135" i="14" s="1"/>
  <c r="G4139" i="14"/>
  <c r="H4139" i="14" s="1"/>
  <c r="G4143" i="14"/>
  <c r="H4143" i="14" s="1"/>
  <c r="G4147" i="14"/>
  <c r="H4147" i="14" s="1"/>
  <c r="G4151" i="14"/>
  <c r="H4151" i="14" s="1"/>
  <c r="G4155" i="14"/>
  <c r="H4155" i="14" s="1"/>
  <c r="G4159" i="14"/>
  <c r="H4159" i="14" s="1"/>
  <c r="G4163" i="14"/>
  <c r="H4163" i="14" s="1"/>
  <c r="G4167" i="14"/>
  <c r="H4167" i="14" s="1"/>
  <c r="G4171" i="14"/>
  <c r="H4171" i="14" s="1"/>
  <c r="G4175" i="14"/>
  <c r="H4175" i="14" s="1"/>
  <c r="G4179" i="14"/>
  <c r="H4179" i="14" s="1"/>
  <c r="G4183" i="14"/>
  <c r="H4183" i="14" s="1"/>
  <c r="G4187" i="14"/>
  <c r="H4187" i="14" s="1"/>
  <c r="G4191" i="14"/>
  <c r="H4191" i="14" s="1"/>
  <c r="G4195" i="14"/>
  <c r="H4195" i="14" s="1"/>
  <c r="G4199" i="14"/>
  <c r="H4199" i="14" s="1"/>
  <c r="G4203" i="14"/>
  <c r="H4203" i="14" s="1"/>
  <c r="G4207" i="14"/>
  <c r="H4207" i="14" s="1"/>
  <c r="G4211" i="14"/>
  <c r="H4211" i="14" s="1"/>
  <c r="G4215" i="14"/>
  <c r="H4215" i="14" s="1"/>
  <c r="G4219" i="14"/>
  <c r="H4219" i="14" s="1"/>
  <c r="G4223" i="14"/>
  <c r="H4223" i="14" s="1"/>
  <c r="G4227" i="14"/>
  <c r="H4227" i="14" s="1"/>
  <c r="G4231" i="14"/>
  <c r="H4231" i="14" s="1"/>
  <c r="G4235" i="14"/>
  <c r="H4235" i="14" s="1"/>
  <c r="G4239" i="14"/>
  <c r="H4239" i="14" s="1"/>
  <c r="G4243" i="14"/>
  <c r="H4243" i="14" s="1"/>
  <c r="G4247" i="14"/>
  <c r="H4247" i="14" s="1"/>
  <c r="G4251" i="14"/>
  <c r="H4251" i="14" s="1"/>
  <c r="G4255" i="14"/>
  <c r="H4255" i="14" s="1"/>
  <c r="G4259" i="14"/>
  <c r="H4259" i="14" s="1"/>
  <c r="G4263" i="14"/>
  <c r="H4263" i="14" s="1"/>
  <c r="G4267" i="14"/>
  <c r="H4267" i="14" s="1"/>
  <c r="G4271" i="14"/>
  <c r="H4271" i="14" s="1"/>
  <c r="G4275" i="14"/>
  <c r="H4275" i="14" s="1"/>
  <c r="G4279" i="14"/>
  <c r="H4279" i="14" s="1"/>
  <c r="G4287" i="14"/>
  <c r="H4287" i="14" s="1"/>
  <c r="G4291" i="14"/>
  <c r="H4291" i="14" s="1"/>
  <c r="G4295" i="14"/>
  <c r="H4295" i="14" s="1"/>
  <c r="G4303" i="14"/>
  <c r="H4303" i="14" s="1"/>
  <c r="G4307" i="14"/>
  <c r="H4307" i="14" s="1"/>
  <c r="G4311" i="14"/>
  <c r="H4311" i="14" s="1"/>
  <c r="G4319" i="14"/>
  <c r="H4319" i="14" s="1"/>
  <c r="G4323" i="14"/>
  <c r="H4323" i="14" s="1"/>
  <c r="G4327" i="14"/>
  <c r="H4327" i="14" s="1"/>
  <c r="G4335" i="14"/>
  <c r="H4335" i="14" s="1"/>
  <c r="G4339" i="14"/>
  <c r="H4339" i="14" s="1"/>
  <c r="G4343" i="14"/>
  <c r="H4343" i="14" s="1"/>
  <c r="G4351" i="14"/>
  <c r="H4351" i="14" s="1"/>
  <c r="G4355" i="14"/>
  <c r="H4355" i="14" s="1"/>
  <c r="G4359" i="14"/>
  <c r="H4359" i="14" s="1"/>
  <c r="G4367" i="14"/>
  <c r="H4367" i="14" s="1"/>
  <c r="G4371" i="14"/>
  <c r="H4371" i="14" s="1"/>
  <c r="G4375" i="14"/>
  <c r="H4375" i="14" s="1"/>
  <c r="G4383" i="14"/>
  <c r="H4383" i="14" s="1"/>
  <c r="G4387" i="14"/>
  <c r="H4387" i="14" s="1"/>
  <c r="G4391" i="14"/>
  <c r="H4391" i="14" s="1"/>
  <c r="G4399" i="14"/>
  <c r="H4399" i="14" s="1"/>
  <c r="G4403" i="14"/>
  <c r="H4403" i="14" s="1"/>
  <c r="G4407" i="14"/>
  <c r="H4407" i="14" s="1"/>
  <c r="G4415" i="14"/>
  <c r="H4415" i="14" s="1"/>
  <c r="G4419" i="14"/>
  <c r="H4419" i="14" s="1"/>
  <c r="G4423" i="14"/>
  <c r="H4423" i="14" s="1"/>
  <c r="G4431" i="14"/>
  <c r="H4431" i="14" s="1"/>
  <c r="G4435" i="14"/>
  <c r="H4435" i="14" s="1"/>
  <c r="G4439" i="14"/>
  <c r="H4439" i="14" s="1"/>
  <c r="G4447" i="14"/>
  <c r="H4447" i="14" s="1"/>
  <c r="G4451" i="14"/>
  <c r="H4451" i="14" s="1"/>
  <c r="G4455" i="14"/>
  <c r="H4455" i="14" s="1"/>
  <c r="G4463" i="14"/>
  <c r="H4463" i="14" s="1"/>
  <c r="G4467" i="14"/>
  <c r="H4467" i="14" s="1"/>
  <c r="G4471" i="14"/>
  <c r="H4471" i="14" s="1"/>
  <c r="G4479" i="14"/>
  <c r="H4479" i="14" s="1"/>
  <c r="G4483" i="14"/>
  <c r="H4483" i="14" s="1"/>
  <c r="G4487" i="14"/>
  <c r="H4487" i="14" s="1"/>
  <c r="G4495" i="14"/>
  <c r="H4495" i="14" s="1"/>
  <c r="G4499" i="14"/>
  <c r="H4499" i="14" s="1"/>
  <c r="G4503" i="14"/>
  <c r="H4503" i="14" s="1"/>
  <c r="G4511" i="14"/>
  <c r="H4511" i="14" s="1"/>
  <c r="G4515" i="14"/>
  <c r="H4515" i="14" s="1"/>
  <c r="G4519" i="14"/>
  <c r="H4519" i="14" s="1"/>
  <c r="G4527" i="14"/>
  <c r="H4527" i="14" s="1"/>
  <c r="G4531" i="14"/>
  <c r="H4531" i="14" s="1"/>
  <c r="G4535" i="14"/>
  <c r="H4535" i="14" s="1"/>
  <c r="G4543" i="14"/>
  <c r="H4543" i="14" s="1"/>
  <c r="G4547" i="14"/>
  <c r="H4547" i="14" s="1"/>
  <c r="G4551" i="14"/>
  <c r="H4551" i="14" s="1"/>
  <c r="G4559" i="14"/>
  <c r="H4559" i="14" s="1"/>
  <c r="G4563" i="14"/>
  <c r="H4563" i="14" s="1"/>
  <c r="G4567" i="14"/>
  <c r="H4567" i="14" s="1"/>
  <c r="G4575" i="14"/>
  <c r="H4575" i="14" s="1"/>
  <c r="G4579" i="14"/>
  <c r="H4579" i="14" s="1"/>
  <c r="G4583" i="14"/>
  <c r="H4583" i="14" s="1"/>
  <c r="G4591" i="14"/>
  <c r="H4591" i="14" s="1"/>
  <c r="G4595" i="14"/>
  <c r="H4595" i="14" s="1"/>
  <c r="G4599" i="14"/>
  <c r="H4599" i="14" s="1"/>
  <c r="G4607" i="14"/>
  <c r="H4607" i="14" s="1"/>
  <c r="G4611" i="14"/>
  <c r="H4611" i="14" s="1"/>
  <c r="G4615" i="14"/>
  <c r="H4615" i="14" s="1"/>
  <c r="G4623" i="14"/>
  <c r="H4623" i="14" s="1"/>
  <c r="G4627" i="14"/>
  <c r="H4627" i="14" s="1"/>
  <c r="G4631" i="14"/>
  <c r="H4631" i="14" s="1"/>
  <c r="G4639" i="14"/>
  <c r="H4639" i="14" s="1"/>
  <c r="G4643" i="14"/>
  <c r="H4643" i="14" s="1"/>
  <c r="G4647" i="14"/>
  <c r="H4647" i="14" s="1"/>
  <c r="G4655" i="14"/>
  <c r="H4655" i="14" s="1"/>
  <c r="G4659" i="14"/>
  <c r="H4659" i="14" s="1"/>
  <c r="G4663" i="14"/>
  <c r="H4663" i="14" s="1"/>
  <c r="G4671" i="14"/>
  <c r="H4671" i="14" s="1"/>
  <c r="G4675" i="14"/>
  <c r="H4675" i="14" s="1"/>
  <c r="G4679" i="14"/>
  <c r="H4679" i="14" s="1"/>
  <c r="G4687" i="14"/>
  <c r="H4687" i="14" s="1"/>
  <c r="G4691" i="14"/>
  <c r="H4691" i="14" s="1"/>
  <c r="G4695" i="14"/>
  <c r="H4695" i="14" s="1"/>
  <c r="G4703" i="14"/>
  <c r="H4703" i="14" s="1"/>
  <c r="G4707" i="14"/>
  <c r="H4707" i="14" s="1"/>
  <c r="G4711" i="14"/>
  <c r="H4711" i="14" s="1"/>
  <c r="G4719" i="14"/>
  <c r="H4719" i="14" s="1"/>
  <c r="G4723" i="14"/>
  <c r="H4723" i="14" s="1"/>
  <c r="G4727" i="14"/>
  <c r="H4727" i="14" s="1"/>
  <c r="G4735" i="14"/>
  <c r="H4735" i="14" s="1"/>
  <c r="G4739" i="14"/>
  <c r="H4739" i="14" s="1"/>
  <c r="G4743" i="14"/>
  <c r="H4743" i="14" s="1"/>
  <c r="G4751" i="14"/>
  <c r="H4751" i="14" s="1"/>
  <c r="G4755" i="14"/>
  <c r="H4755" i="14" s="1"/>
  <c r="G4759" i="14"/>
  <c r="H4759" i="14" s="1"/>
  <c r="G4767" i="14"/>
  <c r="H4767" i="14" s="1"/>
  <c r="G4771" i="14"/>
  <c r="H4771" i="14" s="1"/>
  <c r="G4775" i="14"/>
  <c r="H4775" i="14" s="1"/>
  <c r="G4783" i="14"/>
  <c r="H4783" i="14" s="1"/>
  <c r="G4787" i="14"/>
  <c r="H4787" i="14" s="1"/>
  <c r="G4791" i="14"/>
  <c r="H4791" i="14" s="1"/>
  <c r="G4799" i="14"/>
  <c r="H4799" i="14" s="1"/>
  <c r="G4803" i="14"/>
  <c r="H4803" i="14" s="1"/>
  <c r="G4807" i="14"/>
  <c r="H4807" i="14" s="1"/>
  <c r="G4815" i="14"/>
  <c r="H4815" i="14" s="1"/>
  <c r="G4819" i="14"/>
  <c r="H4819" i="14" s="1"/>
  <c r="G4823" i="14"/>
  <c r="H4823" i="14" s="1"/>
  <c r="G4831" i="14"/>
  <c r="H4831" i="14" s="1"/>
  <c r="G4835" i="14"/>
  <c r="H4835" i="14" s="1"/>
  <c r="G4839" i="14"/>
  <c r="H4839" i="14" s="1"/>
  <c r="G4847" i="14"/>
  <c r="H4847" i="14" s="1"/>
  <c r="G4851" i="14"/>
  <c r="H4851" i="14" s="1"/>
  <c r="G4855" i="14"/>
  <c r="H4855" i="14" s="1"/>
  <c r="G4863" i="14"/>
  <c r="H4863" i="14" s="1"/>
  <c r="G4867" i="14"/>
  <c r="H4867" i="14" s="1"/>
  <c r="G4871" i="14"/>
  <c r="H4871" i="14" s="1"/>
  <c r="G4879" i="14"/>
  <c r="H4879" i="14" s="1"/>
  <c r="G4883" i="14"/>
  <c r="H4883" i="14" s="1"/>
  <c r="G4887" i="14"/>
  <c r="H4887" i="14" s="1"/>
  <c r="G4895" i="14"/>
  <c r="H4895" i="14" s="1"/>
  <c r="G4899" i="14"/>
  <c r="H4899" i="14" s="1"/>
  <c r="G4903" i="14"/>
  <c r="H4903" i="14" s="1"/>
  <c r="G4911" i="14"/>
  <c r="H4911" i="14" s="1"/>
  <c r="G4915" i="14"/>
  <c r="H4915" i="14" s="1"/>
  <c r="G4919" i="14"/>
  <c r="H4919" i="14" s="1"/>
  <c r="G4927" i="14"/>
  <c r="H4927" i="14" s="1"/>
  <c r="G4931" i="14"/>
  <c r="H4931" i="14" s="1"/>
  <c r="G4935" i="14"/>
  <c r="H4935" i="14" s="1"/>
  <c r="G4943" i="14"/>
  <c r="H4943" i="14" s="1"/>
  <c r="G4947" i="14"/>
  <c r="H4947" i="14" s="1"/>
  <c r="G4951" i="14"/>
  <c r="H4951" i="14" s="1"/>
  <c r="G4959" i="14"/>
  <c r="H4959" i="14" s="1"/>
  <c r="G4963" i="14"/>
  <c r="H4963" i="14" s="1"/>
  <c r="G4967" i="14"/>
  <c r="H4967" i="14" s="1"/>
  <c r="G4975" i="14"/>
  <c r="H4975" i="14" s="1"/>
  <c r="G4979" i="14"/>
  <c r="H4979" i="14" s="1"/>
  <c r="G4983" i="14"/>
  <c r="H4983" i="14" s="1"/>
  <c r="G4991" i="14"/>
  <c r="H4991" i="14" s="1"/>
  <c r="G4995" i="14"/>
  <c r="H4995" i="14" s="1"/>
  <c r="G4999" i="14"/>
  <c r="H4999" i="14" s="1"/>
  <c r="G5007" i="14"/>
  <c r="H5007" i="14" s="1"/>
  <c r="G5011" i="14"/>
  <c r="H5011" i="14" s="1"/>
  <c r="G5015" i="14"/>
  <c r="H5015" i="14" s="1"/>
  <c r="G5023" i="14"/>
  <c r="H5023" i="14" s="1"/>
  <c r="G5027" i="14"/>
  <c r="H5027" i="14" s="1"/>
  <c r="G5031" i="14"/>
  <c r="H5031" i="14" s="1"/>
  <c r="G5039" i="14"/>
  <c r="H5039" i="14" s="1"/>
  <c r="G5043" i="14"/>
  <c r="H5043" i="14" s="1"/>
  <c r="G5047" i="14"/>
  <c r="H5047" i="14" s="1"/>
  <c r="G5055" i="14"/>
  <c r="H5055" i="14" s="1"/>
  <c r="G5059" i="14"/>
  <c r="H5059" i="14" s="1"/>
  <c r="G5063" i="14"/>
  <c r="H5063" i="14" s="1"/>
  <c r="G5071" i="14"/>
  <c r="H5071" i="14" s="1"/>
  <c r="G5075" i="14"/>
  <c r="H5075" i="14" s="1"/>
  <c r="G5079" i="14"/>
  <c r="H5079" i="14" s="1"/>
  <c r="G5087" i="14"/>
  <c r="H5087" i="14" s="1"/>
  <c r="G5091" i="14"/>
  <c r="H5091" i="14" s="1"/>
  <c r="G5095" i="14"/>
  <c r="H5095" i="14" s="1"/>
  <c r="G5103" i="14"/>
  <c r="H5103" i="14" s="1"/>
  <c r="G5107" i="14"/>
  <c r="H5107" i="14" s="1"/>
  <c r="G5111" i="14"/>
  <c r="H5111" i="14" s="1"/>
  <c r="G5119" i="14"/>
  <c r="H5119" i="14" s="1"/>
  <c r="G5123" i="14"/>
  <c r="H5123" i="14" s="1"/>
  <c r="G5127" i="14"/>
  <c r="H5127" i="14" s="1"/>
  <c r="G5135" i="14"/>
  <c r="H5135" i="14" s="1"/>
  <c r="G5139" i="14"/>
  <c r="H5139" i="14" s="1"/>
  <c r="G5143" i="14"/>
  <c r="H5143" i="14" s="1"/>
  <c r="G5151" i="14"/>
  <c r="H5151" i="14" s="1"/>
  <c r="G5155" i="14"/>
  <c r="H5155" i="14" s="1"/>
  <c r="G5159" i="14"/>
  <c r="H5159" i="14" s="1"/>
  <c r="G5167" i="14"/>
  <c r="H5167" i="14" s="1"/>
  <c r="G5171" i="14"/>
  <c r="H5171" i="14" s="1"/>
  <c r="G5175" i="14"/>
  <c r="H5175" i="14" s="1"/>
  <c r="G5183" i="14"/>
  <c r="H5183" i="14" s="1"/>
  <c r="G5187" i="14"/>
  <c r="H5187" i="14" s="1"/>
  <c r="G5191" i="14"/>
  <c r="H5191" i="14" s="1"/>
  <c r="G5199" i="14"/>
  <c r="H5199" i="14" s="1"/>
  <c r="G5203" i="14"/>
  <c r="H5203" i="14" s="1"/>
  <c r="G5207" i="14"/>
  <c r="H5207" i="14" s="1"/>
  <c r="G5215" i="14"/>
  <c r="H5215" i="14" s="1"/>
  <c r="G5219" i="14"/>
  <c r="H5219" i="14" s="1"/>
  <c r="G5223" i="14"/>
  <c r="H5223" i="14" s="1"/>
  <c r="G5231" i="14"/>
  <c r="H5231" i="14" s="1"/>
  <c r="G5235" i="14"/>
  <c r="H5235" i="14" s="1"/>
  <c r="G5239" i="14"/>
  <c r="H5239" i="14" s="1"/>
  <c r="G5247" i="14"/>
  <c r="H5247" i="14" s="1"/>
  <c r="G5251" i="14"/>
  <c r="H5251" i="14" s="1"/>
  <c r="G5255" i="14"/>
  <c r="H5255" i="14" s="1"/>
  <c r="G5263" i="14"/>
  <c r="H5263" i="14" s="1"/>
  <c r="G5267" i="14"/>
  <c r="H5267" i="14" s="1"/>
  <c r="G5271" i="14"/>
  <c r="H5271" i="14" s="1"/>
  <c r="G5279" i="14"/>
  <c r="H5279" i="14" s="1"/>
  <c r="G5283" i="14"/>
  <c r="H5283" i="14" s="1"/>
  <c r="G5287" i="14"/>
  <c r="H5287" i="14" s="1"/>
  <c r="G5295" i="14"/>
  <c r="H5295" i="14" s="1"/>
  <c r="G5299" i="14"/>
  <c r="H5299" i="14" s="1"/>
  <c r="G5303" i="14"/>
  <c r="H5303" i="14" s="1"/>
  <c r="G5311" i="14"/>
  <c r="H5311" i="14" s="1"/>
  <c r="G5315" i="14"/>
  <c r="H5315" i="14" s="1"/>
  <c r="G5319" i="14"/>
  <c r="H5319" i="14" s="1"/>
  <c r="G5327" i="14"/>
  <c r="H5327" i="14" s="1"/>
  <c r="G5331" i="14"/>
  <c r="H5331" i="14" s="1"/>
  <c r="G5335" i="14"/>
  <c r="H5335" i="14" s="1"/>
  <c r="G5343" i="14"/>
  <c r="H5343" i="14" s="1"/>
  <c r="G5347" i="14"/>
  <c r="H5347" i="14" s="1"/>
  <c r="G5351" i="14"/>
  <c r="H5351" i="14" s="1"/>
  <c r="G5359" i="14"/>
  <c r="H5359" i="14" s="1"/>
  <c r="G5363" i="14"/>
  <c r="H5363" i="14" s="1"/>
  <c r="G5367" i="14"/>
  <c r="H5367" i="14" s="1"/>
  <c r="G5375" i="14"/>
  <c r="H5375" i="14" s="1"/>
  <c r="G5379" i="14"/>
  <c r="H5379" i="14" s="1"/>
  <c r="G5383" i="14"/>
  <c r="H5383" i="14" s="1"/>
  <c r="G5391" i="14"/>
  <c r="H5391" i="14" s="1"/>
  <c r="G5395" i="14"/>
  <c r="H5395" i="14" s="1"/>
  <c r="G5399" i="14"/>
  <c r="H5399" i="14" s="1"/>
  <c r="G5407" i="14"/>
  <c r="H5407" i="14" s="1"/>
  <c r="G5411" i="14"/>
  <c r="H5411" i="14" s="1"/>
  <c r="G5415" i="14"/>
  <c r="H5415" i="14" s="1"/>
  <c r="G5423" i="14"/>
  <c r="H5423" i="14" s="1"/>
  <c r="G5427" i="14"/>
  <c r="H5427" i="14" s="1"/>
  <c r="G5431" i="14"/>
  <c r="H5431" i="14" s="1"/>
  <c r="G5439" i="14"/>
  <c r="H5439" i="14" s="1"/>
  <c r="G5443" i="14"/>
  <c r="H5443" i="14" s="1"/>
  <c r="G5447" i="14"/>
  <c r="H5447" i="14" s="1"/>
  <c r="G5455" i="14"/>
  <c r="H5455" i="14" s="1"/>
  <c r="G5459" i="14"/>
  <c r="H5459" i="14" s="1"/>
  <c r="G5463" i="14"/>
  <c r="H5463" i="14" s="1"/>
  <c r="G5471" i="14"/>
  <c r="H5471" i="14" s="1"/>
  <c r="G5475" i="14"/>
  <c r="H5475" i="14" s="1"/>
  <c r="G5479" i="14"/>
  <c r="H5479" i="14" s="1"/>
  <c r="G5487" i="14"/>
  <c r="H5487" i="14" s="1"/>
  <c r="G5491" i="14"/>
  <c r="H5491" i="14" s="1"/>
  <c r="G5495" i="14"/>
  <c r="H5495" i="14" s="1"/>
  <c r="G5503" i="14"/>
  <c r="H5503" i="14" s="1"/>
  <c r="G5507" i="14"/>
  <c r="H5507" i="14" s="1"/>
  <c r="G5511" i="14"/>
  <c r="H5511" i="14" s="1"/>
  <c r="G5519" i="14"/>
  <c r="H5519" i="14" s="1"/>
  <c r="G5523" i="14"/>
  <c r="H5523" i="14" s="1"/>
  <c r="G5527" i="14"/>
  <c r="H5527" i="14" s="1"/>
  <c r="G5535" i="14"/>
  <c r="H5535" i="14" s="1"/>
  <c r="G5539" i="14"/>
  <c r="H5539" i="14" s="1"/>
  <c r="G5543" i="14"/>
  <c r="H5543" i="14" s="1"/>
  <c r="G5551" i="14"/>
  <c r="H5551" i="14" s="1"/>
  <c r="G5555" i="14"/>
  <c r="H5555" i="14" s="1"/>
  <c r="G5559" i="14"/>
  <c r="H5559" i="14" s="1"/>
  <c r="G5567" i="14"/>
  <c r="H5567" i="14" s="1"/>
  <c r="G5571" i="14"/>
  <c r="H5571" i="14" s="1"/>
  <c r="G5575" i="14"/>
  <c r="H5575" i="14" s="1"/>
  <c r="G5583" i="14"/>
  <c r="H5583" i="14" s="1"/>
  <c r="G5587" i="14"/>
  <c r="H5587" i="14" s="1"/>
  <c r="G5591" i="14"/>
  <c r="H5591" i="14" s="1"/>
  <c r="G5599" i="14"/>
  <c r="H5599" i="14" s="1"/>
  <c r="G5603" i="14"/>
  <c r="H5603" i="14" s="1"/>
  <c r="G5607" i="14"/>
  <c r="H5607" i="14" s="1"/>
  <c r="G5615" i="14"/>
  <c r="H5615" i="14" s="1"/>
  <c r="G5619" i="14"/>
  <c r="H5619" i="14" s="1"/>
  <c r="G5623" i="14"/>
  <c r="H5623" i="14" s="1"/>
  <c r="G5631" i="14"/>
  <c r="H5631" i="14" s="1"/>
  <c r="G5635" i="14"/>
  <c r="H5635" i="14" s="1"/>
  <c r="G5639" i="14"/>
  <c r="H5639" i="14" s="1"/>
  <c r="G5647" i="14"/>
  <c r="H5647" i="14" s="1"/>
  <c r="G5651" i="14"/>
  <c r="H5651" i="14" s="1"/>
  <c r="G5655" i="14"/>
  <c r="H5655" i="14" s="1"/>
  <c r="G5663" i="14"/>
  <c r="H5663" i="14" s="1"/>
  <c r="G5667" i="14"/>
  <c r="H5667" i="14" s="1"/>
  <c r="G5671" i="14"/>
  <c r="H5671" i="14" s="1"/>
  <c r="G5679" i="14"/>
  <c r="H5679" i="14" s="1"/>
  <c r="G5683" i="14"/>
  <c r="H5683" i="14" s="1"/>
  <c r="G5687" i="14"/>
  <c r="H5687" i="14" s="1"/>
  <c r="G5695" i="14"/>
  <c r="H5695" i="14" s="1"/>
  <c r="G5699" i="14"/>
  <c r="H5699" i="14" s="1"/>
  <c r="G5703" i="14"/>
  <c r="H5703" i="14" s="1"/>
  <c r="G5711" i="14"/>
  <c r="H5711" i="14" s="1"/>
  <c r="G5715" i="14"/>
  <c r="H5715" i="14" s="1"/>
  <c r="G5719" i="14"/>
  <c r="H5719" i="14" s="1"/>
  <c r="G5727" i="14"/>
  <c r="H5727" i="14" s="1"/>
  <c r="G5731" i="14"/>
  <c r="H5731" i="14" s="1"/>
  <c r="G5735" i="14"/>
  <c r="H5735" i="14" s="1"/>
  <c r="G5743" i="14"/>
  <c r="H5743" i="14" s="1"/>
  <c r="G5747" i="14"/>
  <c r="H5747" i="14" s="1"/>
  <c r="G5751" i="14"/>
  <c r="H5751" i="14" s="1"/>
  <c r="G5759" i="14"/>
  <c r="H5759" i="14" s="1"/>
  <c r="G5763" i="14"/>
  <c r="H5763" i="14" s="1"/>
  <c r="G5767" i="14"/>
  <c r="H5767" i="14" s="1"/>
  <c r="G5775" i="14"/>
  <c r="H5775" i="14" s="1"/>
  <c r="G5779" i="14"/>
  <c r="H5779" i="14" s="1"/>
  <c r="G5783" i="14"/>
  <c r="H5783" i="14" s="1"/>
  <c r="G5791" i="14"/>
  <c r="H5791" i="14" s="1"/>
  <c r="G5795" i="14"/>
  <c r="H5795" i="14" s="1"/>
  <c r="G5799" i="14"/>
  <c r="H5799" i="14" s="1"/>
  <c r="G5807" i="14"/>
  <c r="H5807" i="14" s="1"/>
  <c r="G5811" i="14"/>
  <c r="H5811" i="14" s="1"/>
  <c r="G5815" i="14"/>
  <c r="H5815" i="14" s="1"/>
  <c r="G5823" i="14"/>
  <c r="H5823" i="14" s="1"/>
  <c r="G5827" i="14"/>
  <c r="H5827" i="14" s="1"/>
  <c r="G5831" i="14"/>
  <c r="H5831" i="14" s="1"/>
  <c r="G5839" i="14"/>
  <c r="H5839" i="14" s="1"/>
  <c r="G5843" i="14"/>
  <c r="H5843" i="14" s="1"/>
  <c r="G5847" i="14"/>
  <c r="H5847" i="14" s="1"/>
  <c r="G5855" i="14"/>
  <c r="H5855" i="14" s="1"/>
  <c r="G5859" i="14"/>
  <c r="H5859" i="14" s="1"/>
  <c r="G5863" i="14"/>
  <c r="H5863" i="14" s="1"/>
  <c r="G5871" i="14"/>
  <c r="H5871" i="14" s="1"/>
  <c r="G5875" i="14"/>
  <c r="H5875" i="14" s="1"/>
  <c r="G5879" i="14"/>
  <c r="H5879" i="14" s="1"/>
  <c r="G5887" i="14"/>
  <c r="H5887" i="14" s="1"/>
  <c r="G5891" i="14"/>
  <c r="H5891" i="14" s="1"/>
  <c r="G5899" i="14"/>
  <c r="H5899" i="14" s="1"/>
  <c r="G5903" i="14"/>
  <c r="H5903" i="14" s="1"/>
  <c r="G5907" i="14"/>
  <c r="H5907" i="14" s="1"/>
  <c r="G5911" i="14"/>
  <c r="H5911" i="14" s="1"/>
  <c r="G5919" i="14"/>
  <c r="H5919" i="14" s="1"/>
  <c r="G5923" i="14"/>
  <c r="H5923" i="14" s="1"/>
  <c r="G5931" i="14"/>
  <c r="H5931" i="14" s="1"/>
  <c r="G5935" i="14"/>
  <c r="H5935" i="14" s="1"/>
  <c r="G5939" i="14"/>
  <c r="H5939" i="14" s="1"/>
  <c r="G5943" i="14"/>
  <c r="H5943" i="14" s="1"/>
  <c r="G5951" i="14"/>
  <c r="H5951" i="14" s="1"/>
  <c r="G5955" i="14"/>
  <c r="H5955" i="14" s="1"/>
  <c r="G5963" i="14"/>
  <c r="H5963" i="14" s="1"/>
  <c r="G5967" i="14"/>
  <c r="H5967" i="14" s="1"/>
  <c r="G5971" i="14"/>
  <c r="H5971" i="14" s="1"/>
  <c r="G5975" i="14"/>
  <c r="H5975" i="14" s="1"/>
  <c r="G5983" i="14"/>
  <c r="H5983" i="14" s="1"/>
  <c r="G5987" i="14"/>
  <c r="H5987" i="14" s="1"/>
  <c r="G5995" i="14"/>
  <c r="H5995" i="14" s="1"/>
  <c r="G5999" i="14"/>
  <c r="H5999" i="14" s="1"/>
  <c r="G6003" i="14"/>
  <c r="H6003" i="14" s="1"/>
  <c r="G6007" i="14"/>
  <c r="H6007" i="14" s="1"/>
  <c r="G6015" i="14"/>
  <c r="H6015" i="14" s="1"/>
  <c r="G6019" i="14"/>
  <c r="H6019" i="14" s="1"/>
  <c r="G6027" i="14"/>
  <c r="H6027" i="14" s="1"/>
  <c r="G6031" i="14"/>
  <c r="H6031" i="14" s="1"/>
  <c r="G6035" i="14"/>
  <c r="H6035" i="14" s="1"/>
  <c r="G6039" i="14"/>
  <c r="H6039" i="14" s="1"/>
  <c r="G6047" i="14"/>
  <c r="H6047" i="14" s="1"/>
  <c r="G6051" i="14"/>
  <c r="H6051" i="14" s="1"/>
  <c r="G6059" i="14"/>
  <c r="H6059" i="14" s="1"/>
  <c r="G6063" i="14"/>
  <c r="H6063" i="14" s="1"/>
  <c r="G6067" i="14"/>
  <c r="H6067" i="14" s="1"/>
  <c r="G6071" i="14"/>
  <c r="H6071" i="14" s="1"/>
  <c r="G6079" i="14"/>
  <c r="H6079" i="14" s="1"/>
  <c r="G6083" i="14"/>
  <c r="H6083" i="14" s="1"/>
  <c r="G6091" i="14"/>
  <c r="H6091" i="14" s="1"/>
  <c r="G6095" i="14"/>
  <c r="H6095" i="14" s="1"/>
  <c r="G6099" i="14"/>
  <c r="H6099" i="14" s="1"/>
  <c r="G6103" i="14"/>
  <c r="H6103" i="14" s="1"/>
  <c r="G6111" i="14"/>
  <c r="H6111" i="14" s="1"/>
  <c r="G6115" i="14"/>
  <c r="H6115" i="14" s="1"/>
  <c r="G6123" i="14"/>
  <c r="H6123" i="14" s="1"/>
  <c r="G6127" i="14"/>
  <c r="H6127" i="14" s="1"/>
  <c r="G6131" i="14"/>
  <c r="H6131" i="14" s="1"/>
  <c r="G6135" i="14"/>
  <c r="H6135" i="14" s="1"/>
  <c r="G6143" i="14"/>
  <c r="H6143" i="14" s="1"/>
  <c r="G6147" i="14"/>
  <c r="H6147" i="14" s="1"/>
  <c r="G6155" i="14"/>
  <c r="H6155" i="14" s="1"/>
  <c r="G6159" i="14"/>
  <c r="H6159" i="14" s="1"/>
  <c r="G6163" i="14"/>
  <c r="H6163" i="14" s="1"/>
  <c r="G6167" i="14"/>
  <c r="H6167" i="14" s="1"/>
  <c r="G6175" i="14"/>
  <c r="H6175" i="14" s="1"/>
  <c r="G6179" i="14"/>
  <c r="H6179" i="14" s="1"/>
  <c r="G6187" i="14"/>
  <c r="H6187" i="14" s="1"/>
  <c r="G6191" i="14"/>
  <c r="H6191" i="14" s="1"/>
  <c r="G6195" i="14"/>
  <c r="H6195" i="14" s="1"/>
  <c r="G6199" i="14"/>
  <c r="H6199" i="14" s="1"/>
  <c r="G6207" i="14"/>
  <c r="H6207" i="14" s="1"/>
  <c r="G6211" i="14"/>
  <c r="H6211" i="14" s="1"/>
  <c r="G6219" i="14"/>
  <c r="H6219" i="14" s="1"/>
  <c r="G6223" i="14"/>
  <c r="H6223" i="14" s="1"/>
  <c r="G6227" i="14"/>
  <c r="H6227" i="14" s="1"/>
  <c r="G6231" i="14"/>
  <c r="H6231" i="14" s="1"/>
  <c r="G6239" i="14"/>
  <c r="H6239" i="14" s="1"/>
  <c r="G6243" i="14"/>
  <c r="H6243" i="14" s="1"/>
  <c r="G6251" i="14"/>
  <c r="H6251" i="14" s="1"/>
  <c r="G6255" i="14"/>
  <c r="H6255" i="14" s="1"/>
  <c r="G6259" i="14"/>
  <c r="H6259" i="14" s="1"/>
  <c r="G6263" i="14"/>
  <c r="H6263" i="14" s="1"/>
  <c r="G6271" i="14"/>
  <c r="H6271" i="14" s="1"/>
  <c r="G6275" i="14"/>
  <c r="H6275" i="14" s="1"/>
  <c r="G6283" i="14"/>
  <c r="H6283" i="14" s="1"/>
  <c r="G6287" i="14"/>
  <c r="H6287" i="14" s="1"/>
  <c r="G6291" i="14"/>
  <c r="H6291" i="14" s="1"/>
  <c r="G6295" i="14"/>
  <c r="H6295" i="14" s="1"/>
  <c r="G6303" i="14"/>
  <c r="H6303" i="14" s="1"/>
  <c r="G6311" i="14"/>
  <c r="H6311" i="14" s="1"/>
  <c r="G6319" i="14"/>
  <c r="H6319" i="14" s="1"/>
  <c r="G6327" i="14"/>
  <c r="H6327" i="14" s="1"/>
  <c r="G6335" i="14"/>
  <c r="H6335" i="14" s="1"/>
  <c r="G6343" i="14"/>
  <c r="H6343" i="14" s="1"/>
  <c r="G6351" i="14"/>
  <c r="H6351" i="14" s="1"/>
  <c r="G6359" i="14"/>
  <c r="H6359" i="14" s="1"/>
  <c r="G6367" i="14"/>
  <c r="H6367" i="14" s="1"/>
  <c r="G6375" i="14"/>
  <c r="H6375" i="14" s="1"/>
  <c r="G6383" i="14"/>
  <c r="H6383" i="14" s="1"/>
  <c r="G6391" i="14"/>
  <c r="H6391" i="14" s="1"/>
  <c r="G6399" i="14"/>
  <c r="H6399" i="14" s="1"/>
  <c r="G6407" i="14"/>
  <c r="H6407" i="14" s="1"/>
  <c r="G6415" i="14"/>
  <c r="H6415" i="14" s="1"/>
  <c r="G6423" i="14"/>
  <c r="H6423" i="14" s="1"/>
  <c r="G6431" i="14"/>
  <c r="H6431" i="14" s="1"/>
  <c r="G6439" i="14"/>
  <c r="H6439" i="14" s="1"/>
  <c r="G6447" i="14"/>
  <c r="H6447" i="14" s="1"/>
  <c r="G6455" i="14"/>
  <c r="H6455" i="14" s="1"/>
  <c r="G6463" i="14"/>
  <c r="H6463" i="14" s="1"/>
  <c r="G6471" i="14"/>
  <c r="H6471" i="14" s="1"/>
  <c r="G6479" i="14"/>
  <c r="H6479" i="14" s="1"/>
  <c r="G6487" i="14"/>
  <c r="H6487" i="14" s="1"/>
  <c r="G6495" i="14"/>
  <c r="H6495" i="14" s="1"/>
  <c r="G6503" i="14"/>
  <c r="H6503" i="14" s="1"/>
  <c r="G6511" i="14"/>
  <c r="H6511" i="14" s="1"/>
  <c r="G6519" i="14"/>
  <c r="H6519" i="14" s="1"/>
  <c r="G6527" i="14"/>
  <c r="H6527" i="14" s="1"/>
  <c r="G6535" i="14"/>
  <c r="H6535" i="14" s="1"/>
  <c r="G6543" i="14"/>
  <c r="H6543" i="14" s="1"/>
  <c r="G6551" i="14"/>
  <c r="H6551" i="14" s="1"/>
  <c r="G6559" i="14"/>
  <c r="H6559" i="14" s="1"/>
  <c r="G6567" i="14"/>
  <c r="H6567" i="14" s="1"/>
  <c r="G6575" i="14"/>
  <c r="H6575" i="14" s="1"/>
  <c r="G6583" i="14"/>
  <c r="H6583" i="14" s="1"/>
  <c r="G6591" i="14"/>
  <c r="H6591" i="14" s="1"/>
  <c r="G6599" i="14"/>
  <c r="H6599" i="14" s="1"/>
  <c r="G6607" i="14"/>
  <c r="H6607" i="14" s="1"/>
  <c r="G6615" i="14"/>
  <c r="H6615" i="14" s="1"/>
  <c r="G6623" i="14"/>
  <c r="H6623" i="14" s="1"/>
  <c r="G6631" i="14"/>
  <c r="H6631" i="14" s="1"/>
  <c r="G6639" i="14"/>
  <c r="H6639" i="14" s="1"/>
  <c r="G6647" i="14"/>
  <c r="H6647" i="14" s="1"/>
  <c r="G6655" i="14"/>
  <c r="H6655" i="14" s="1"/>
  <c r="G6663" i="14"/>
  <c r="H6663" i="14" s="1"/>
  <c r="G6671" i="14"/>
  <c r="H6671" i="14" s="1"/>
  <c r="G6679" i="14"/>
  <c r="H6679" i="14" s="1"/>
  <c r="G6687" i="14"/>
  <c r="H6687" i="14" s="1"/>
  <c r="G6695" i="14"/>
  <c r="H6695" i="14" s="1"/>
  <c r="G6703" i="14"/>
  <c r="H6703" i="14" s="1"/>
  <c r="G6711" i="14"/>
  <c r="H6711" i="14" s="1"/>
  <c r="G6719" i="14"/>
  <c r="H6719" i="14" s="1"/>
  <c r="G6727" i="14"/>
  <c r="H6727" i="14" s="1"/>
  <c r="G6735" i="14"/>
  <c r="H6735" i="14" s="1"/>
  <c r="G6743" i="14"/>
  <c r="H6743" i="14" s="1"/>
  <c r="G6751" i="14"/>
  <c r="H6751" i="14" s="1"/>
  <c r="G6759" i="14"/>
  <c r="H6759" i="14" s="1"/>
  <c r="G6767" i="14"/>
  <c r="H6767" i="14" s="1"/>
  <c r="G6775" i="14"/>
  <c r="H6775" i="14" s="1"/>
  <c r="G6783" i="14"/>
  <c r="H6783" i="14" s="1"/>
  <c r="G6791" i="14"/>
  <c r="H6791" i="14" s="1"/>
  <c r="G6799" i="14"/>
  <c r="H6799" i="14" s="1"/>
  <c r="G6807" i="14"/>
  <c r="H6807" i="14" s="1"/>
  <c r="G6815" i="14"/>
  <c r="H6815" i="14" s="1"/>
  <c r="G6823" i="14"/>
  <c r="H6823" i="14" s="1"/>
  <c r="G6831" i="14"/>
  <c r="H6831" i="14" s="1"/>
  <c r="G6839" i="14"/>
  <c r="H6839" i="14" s="1"/>
  <c r="G6847" i="14"/>
  <c r="H6847" i="14" s="1"/>
  <c r="G6855" i="14"/>
  <c r="H6855" i="14" s="1"/>
  <c r="G6863" i="14"/>
  <c r="H6863" i="14" s="1"/>
  <c r="G6871" i="14"/>
  <c r="H6871" i="14" s="1"/>
  <c r="G6879" i="14"/>
  <c r="H6879" i="14" s="1"/>
  <c r="G6887" i="14"/>
  <c r="H6887" i="14" s="1"/>
  <c r="G6895" i="14"/>
  <c r="H6895" i="14" s="1"/>
  <c r="G6903" i="14"/>
  <c r="H6903" i="14" s="1"/>
  <c r="G6911" i="14"/>
  <c r="H6911" i="14" s="1"/>
  <c r="G6919" i="14"/>
  <c r="H6919" i="14" s="1"/>
  <c r="G6927" i="14"/>
  <c r="H6927" i="14" s="1"/>
  <c r="G6935" i="14"/>
  <c r="H6935" i="14" s="1"/>
  <c r="G6943" i="14"/>
  <c r="H6943" i="14" s="1"/>
  <c r="G6951" i="14"/>
  <c r="H6951" i="14" s="1"/>
  <c r="G6959" i="14"/>
  <c r="H6959" i="14" s="1"/>
  <c r="G6967" i="14"/>
  <c r="H6967" i="14" s="1"/>
  <c r="G6975" i="14"/>
  <c r="H6975" i="14" s="1"/>
  <c r="G6983" i="14"/>
  <c r="H6983" i="14" s="1"/>
  <c r="G6991" i="14"/>
  <c r="H6991" i="14" s="1"/>
  <c r="G6999" i="14"/>
  <c r="H6999" i="14" s="1"/>
  <c r="G7007" i="14"/>
  <c r="H7007" i="14" s="1"/>
  <c r="G7015" i="14"/>
  <c r="H7015" i="14" s="1"/>
  <c r="G7023" i="14"/>
  <c r="H7023" i="14" s="1"/>
  <c r="G7031" i="14"/>
  <c r="H7031" i="14" s="1"/>
  <c r="G7039" i="14"/>
  <c r="H7039" i="14" s="1"/>
  <c r="G7047" i="14"/>
  <c r="H7047" i="14" s="1"/>
  <c r="G7055" i="14"/>
  <c r="H7055" i="14" s="1"/>
  <c r="G7063" i="14"/>
  <c r="H7063" i="14" s="1"/>
  <c r="G7071" i="14"/>
  <c r="H7071" i="14" s="1"/>
  <c r="G7079" i="14"/>
  <c r="H7079" i="14" s="1"/>
  <c r="G7087" i="14"/>
  <c r="H7087" i="14" s="1"/>
  <c r="G7095" i="14"/>
  <c r="H7095" i="14" s="1"/>
  <c r="G7103" i="14"/>
  <c r="H7103" i="14" s="1"/>
  <c r="G7111" i="14"/>
  <c r="H7111" i="14" s="1"/>
  <c r="G7119" i="14"/>
  <c r="H7119" i="14" s="1"/>
  <c r="G7127" i="14"/>
  <c r="H7127" i="14" s="1"/>
  <c r="G7135" i="14"/>
  <c r="H7135" i="14" s="1"/>
  <c r="G7143" i="14"/>
  <c r="H7143" i="14" s="1"/>
  <c r="G7151" i="14"/>
  <c r="H7151" i="14" s="1"/>
  <c r="G7159" i="14"/>
  <c r="H7159" i="14" s="1"/>
  <c r="G7167" i="14"/>
  <c r="H7167" i="14" s="1"/>
  <c r="G7175" i="14"/>
  <c r="H7175" i="14" s="1"/>
  <c r="G7183" i="14"/>
  <c r="H7183" i="14" s="1"/>
  <c r="G7191" i="14"/>
  <c r="H7191" i="14" s="1"/>
  <c r="G7199" i="14"/>
  <c r="H7199" i="14" s="1"/>
  <c r="G7207" i="14"/>
  <c r="H7207" i="14" s="1"/>
  <c r="G7215" i="14"/>
  <c r="H7215" i="14" s="1"/>
  <c r="G7223" i="14"/>
  <c r="H7223" i="14" s="1"/>
  <c r="G7231" i="14"/>
  <c r="H7231" i="14" s="1"/>
  <c r="G7239" i="14"/>
  <c r="H7239" i="14" s="1"/>
  <c r="G7247" i="14"/>
  <c r="H7247" i="14" s="1"/>
  <c r="G7255" i="14"/>
  <c r="H7255" i="14" s="1"/>
  <c r="G7263" i="14"/>
  <c r="H7263" i="14" s="1"/>
  <c r="G7271" i="14"/>
  <c r="H7271" i="14" s="1"/>
  <c r="G7279" i="14"/>
  <c r="H7279" i="14" s="1"/>
  <c r="G7287" i="14"/>
  <c r="H7287" i="14" s="1"/>
  <c r="G7295" i="14"/>
  <c r="H7295" i="14" s="1"/>
  <c r="G7303" i="14"/>
  <c r="H7303" i="14" s="1"/>
  <c r="G7311" i="14"/>
  <c r="H7311" i="14" s="1"/>
  <c r="G7319" i="14"/>
  <c r="H7319" i="14" s="1"/>
  <c r="G7327" i="14"/>
  <c r="H7327" i="14" s="1"/>
  <c r="G7335" i="14"/>
  <c r="H7335" i="14" s="1"/>
  <c r="G7343" i="14"/>
  <c r="H7343" i="14" s="1"/>
  <c r="G7351" i="14"/>
  <c r="H7351" i="14" s="1"/>
  <c r="G7359" i="14"/>
  <c r="H7359" i="14" s="1"/>
  <c r="G7367" i="14"/>
  <c r="H7367" i="14" s="1"/>
  <c r="G7375" i="14"/>
  <c r="H7375" i="14" s="1"/>
  <c r="G7383" i="14"/>
  <c r="H7383" i="14" s="1"/>
  <c r="G7391" i="14"/>
  <c r="H7391" i="14" s="1"/>
  <c r="G7399" i="14"/>
  <c r="H7399" i="14" s="1"/>
  <c r="G7407" i="14"/>
  <c r="H7407" i="14" s="1"/>
  <c r="G7415" i="14"/>
  <c r="H7415" i="14" s="1"/>
  <c r="G7423" i="14"/>
  <c r="H7423" i="14" s="1"/>
  <c r="G7431" i="14"/>
  <c r="H7431" i="14" s="1"/>
  <c r="G7439" i="14"/>
  <c r="H7439" i="14" s="1"/>
  <c r="G7447" i="14"/>
  <c r="H7447" i="14" s="1"/>
  <c r="G7455" i="14"/>
  <c r="H7455" i="14" s="1"/>
  <c r="G7463" i="14"/>
  <c r="H7463" i="14" s="1"/>
  <c r="G7471" i="14"/>
  <c r="H7471" i="14" s="1"/>
  <c r="G7479" i="14"/>
  <c r="H7479" i="14" s="1"/>
  <c r="G7487" i="14"/>
  <c r="H7487" i="14" s="1"/>
  <c r="G7495" i="14"/>
  <c r="H7495" i="14" s="1"/>
  <c r="G7503" i="14"/>
  <c r="H7503" i="14" s="1"/>
  <c r="G7511" i="14"/>
  <c r="H7511" i="14" s="1"/>
  <c r="G7519" i="14"/>
  <c r="H7519" i="14" s="1"/>
  <c r="G7527" i="14"/>
  <c r="H7527" i="14" s="1"/>
  <c r="G7535" i="14"/>
  <c r="H7535" i="14" s="1"/>
  <c r="G7543" i="14"/>
  <c r="H7543" i="14" s="1"/>
  <c r="G7551" i="14"/>
  <c r="H7551" i="14" s="1"/>
  <c r="G7494" i="14"/>
  <c r="H7494" i="14" s="1"/>
  <c r="G7502" i="14"/>
  <c r="H7502" i="14" s="1"/>
  <c r="G7510" i="14"/>
  <c r="H7510" i="14" s="1"/>
  <c r="G7518" i="14"/>
  <c r="H7518" i="14" s="1"/>
  <c r="G7526" i="14"/>
  <c r="H7526" i="14" s="1"/>
  <c r="G7534" i="14"/>
  <c r="H7534" i="14" s="1"/>
  <c r="G7542" i="14"/>
  <c r="H7542" i="14" s="1"/>
  <c r="G7550" i="14"/>
  <c r="H7550" i="14" s="1"/>
  <c r="G7558" i="14"/>
  <c r="H7558" i="14" s="1"/>
  <c r="G7562" i="14"/>
  <c r="H7562" i="14" s="1"/>
  <c r="G7566" i="14"/>
  <c r="H7566" i="14" s="1"/>
  <c r="G7570" i="14"/>
  <c r="H7570" i="14" s="1"/>
  <c r="G7574" i="14"/>
  <c r="H7574" i="14" s="1"/>
  <c r="G7578" i="14"/>
  <c r="H7578" i="14" s="1"/>
  <c r="G7582" i="14"/>
  <c r="H7582" i="14" s="1"/>
  <c r="G7586" i="14"/>
  <c r="H7586" i="14" s="1"/>
  <c r="G7590" i="14"/>
  <c r="H7590" i="14" s="1"/>
  <c r="G7594" i="14"/>
  <c r="H7594" i="14" s="1"/>
  <c r="G7598" i="14"/>
  <c r="H7598" i="14" s="1"/>
  <c r="G7602" i="14"/>
  <c r="H7602" i="14" s="1"/>
  <c r="G7606" i="14"/>
  <c r="H7606" i="14" s="1"/>
  <c r="G7610" i="14"/>
  <c r="H7610" i="14" s="1"/>
  <c r="G7614" i="14"/>
  <c r="H7614" i="14" s="1"/>
  <c r="G7618" i="14"/>
  <c r="H7618" i="14" s="1"/>
  <c r="G7622" i="14"/>
  <c r="H7622" i="14" s="1"/>
  <c r="G7626" i="14"/>
  <c r="H7626" i="14" s="1"/>
  <c r="G7630" i="14"/>
  <c r="H7630" i="14" s="1"/>
  <c r="G7634" i="14"/>
  <c r="H7634" i="14" s="1"/>
  <c r="G7638" i="14"/>
  <c r="H7638" i="14" s="1"/>
  <c r="G7642" i="14"/>
  <c r="H7642" i="14" s="1"/>
  <c r="G7646" i="14"/>
  <c r="H7646" i="14" s="1"/>
  <c r="G7650" i="14"/>
  <c r="H7650" i="14" s="1"/>
  <c r="G7654" i="14"/>
  <c r="H7654" i="14" s="1"/>
  <c r="G7658" i="14"/>
  <c r="H7658" i="14" s="1"/>
  <c r="G7662" i="14"/>
  <c r="H7662" i="14" s="1"/>
  <c r="G7666" i="14"/>
  <c r="H7666" i="14" s="1"/>
  <c r="G7670" i="14"/>
  <c r="H7670" i="14" s="1"/>
  <c r="G7674" i="14"/>
  <c r="H7674" i="14" s="1"/>
  <c r="G7678" i="14"/>
  <c r="H7678" i="14" s="1"/>
  <c r="G7682" i="14"/>
  <c r="H7682" i="14" s="1"/>
  <c r="G7686" i="14"/>
  <c r="H7686" i="14" s="1"/>
  <c r="G7690" i="14"/>
  <c r="H7690" i="14" s="1"/>
  <c r="G7694" i="14"/>
  <c r="H7694" i="14" s="1"/>
  <c r="G7698" i="14"/>
  <c r="H7698" i="14" s="1"/>
  <c r="G7702" i="14"/>
  <c r="H7702" i="14" s="1"/>
  <c r="G7706" i="14"/>
  <c r="H7706" i="14" s="1"/>
  <c r="G7710" i="14"/>
  <c r="H7710" i="14" s="1"/>
  <c r="G7714" i="14"/>
  <c r="H7714" i="14" s="1"/>
  <c r="G7718" i="14"/>
  <c r="H7718" i="14" s="1"/>
  <c r="G7722" i="14"/>
  <c r="H7722" i="14" s="1"/>
  <c r="G7726" i="14"/>
  <c r="H7726" i="14" s="1"/>
  <c r="G7730" i="14"/>
  <c r="H7730" i="14" s="1"/>
  <c r="G7734" i="14"/>
  <c r="H7734" i="14" s="1"/>
  <c r="G7738" i="14"/>
  <c r="H7738" i="14" s="1"/>
  <c r="G7742" i="14"/>
  <c r="H7742" i="14" s="1"/>
  <c r="G7746" i="14"/>
  <c r="H7746" i="14" s="1"/>
  <c r="G7750" i="14"/>
  <c r="H7750" i="14" s="1"/>
  <c r="G7754" i="14"/>
  <c r="H7754" i="14" s="1"/>
  <c r="G7758" i="14"/>
  <c r="H7758" i="14" s="1"/>
  <c r="G7762" i="14"/>
  <c r="H7762" i="14" s="1"/>
  <c r="G7766" i="14"/>
  <c r="H7766" i="14" s="1"/>
  <c r="G7770" i="14"/>
  <c r="H7770" i="14" s="1"/>
  <c r="G7774" i="14"/>
  <c r="H7774" i="14" s="1"/>
  <c r="G7778" i="14"/>
  <c r="H7778" i="14" s="1"/>
  <c r="G7782" i="14"/>
  <c r="H7782" i="14" s="1"/>
  <c r="G7786" i="14"/>
  <c r="H7786" i="14" s="1"/>
  <c r="G7790" i="14"/>
  <c r="H7790" i="14" s="1"/>
  <c r="G7794" i="14"/>
  <c r="H7794" i="14" s="1"/>
  <c r="G7798" i="14"/>
  <c r="H7798" i="14" s="1"/>
  <c r="G7802" i="14"/>
  <c r="H7802" i="14" s="1"/>
  <c r="G7806" i="14"/>
  <c r="H7806" i="14" s="1"/>
  <c r="G7810" i="14"/>
  <c r="H7810" i="14" s="1"/>
  <c r="G7814" i="14"/>
  <c r="H7814" i="14" s="1"/>
  <c r="G7818" i="14"/>
  <c r="H7818" i="14" s="1"/>
  <c r="G7822" i="14"/>
  <c r="H7822" i="14" s="1"/>
  <c r="G7826" i="14"/>
  <c r="H7826" i="14" s="1"/>
  <c r="G7830" i="14"/>
  <c r="H7830" i="14" s="1"/>
  <c r="G7834" i="14"/>
  <c r="H7834" i="14" s="1"/>
  <c r="G7838" i="14"/>
  <c r="H7838" i="14" s="1"/>
  <c r="G7842" i="14"/>
  <c r="H7842" i="14" s="1"/>
  <c r="G7846" i="14"/>
  <c r="H7846" i="14" s="1"/>
  <c r="G7850" i="14"/>
  <c r="H7850" i="14" s="1"/>
  <c r="G7854" i="14"/>
  <c r="H7854" i="14" s="1"/>
  <c r="G7858" i="14"/>
  <c r="H7858" i="14" s="1"/>
  <c r="G7862" i="14"/>
  <c r="H7862" i="14" s="1"/>
  <c r="G7866" i="14"/>
  <c r="H7866" i="14" s="1"/>
  <c r="G7870" i="14"/>
  <c r="H7870" i="14" s="1"/>
  <c r="G7874" i="14"/>
  <c r="H7874" i="14" s="1"/>
  <c r="G7878" i="14"/>
  <c r="H7878" i="14" s="1"/>
  <c r="G7882" i="14"/>
  <c r="H7882" i="14" s="1"/>
  <c r="G7886" i="14"/>
  <c r="H7886" i="14" s="1"/>
  <c r="G7890" i="14"/>
  <c r="H7890" i="14" s="1"/>
  <c r="G7894" i="14"/>
  <c r="H7894" i="14" s="1"/>
  <c r="G7898" i="14"/>
  <c r="H7898" i="14" s="1"/>
  <c r="G7902" i="14"/>
  <c r="H7902" i="14" s="1"/>
  <c r="G7906" i="14"/>
  <c r="H7906" i="14" s="1"/>
  <c r="G7910" i="14"/>
  <c r="H7910" i="14" s="1"/>
  <c r="G7914" i="14"/>
  <c r="H7914" i="14" s="1"/>
  <c r="G7918" i="14"/>
  <c r="H7918" i="14" s="1"/>
  <c r="G7922" i="14"/>
  <c r="H7922" i="14" s="1"/>
  <c r="G7926" i="14"/>
  <c r="H7926" i="14" s="1"/>
  <c r="G7930" i="14"/>
  <c r="H7930" i="14" s="1"/>
  <c r="G7934" i="14"/>
  <c r="H7934" i="14" s="1"/>
  <c r="G7938" i="14"/>
  <c r="H7938" i="14" s="1"/>
  <c r="G7942" i="14"/>
  <c r="H7942" i="14" s="1"/>
  <c r="G7946" i="14"/>
  <c r="H7946" i="14" s="1"/>
  <c r="G7950" i="14"/>
  <c r="H7950" i="14" s="1"/>
  <c r="G7954" i="14"/>
  <c r="H7954" i="14" s="1"/>
  <c r="G7958" i="14"/>
  <c r="H7958" i="14" s="1"/>
  <c r="G7962" i="14"/>
  <c r="H7962" i="14" s="1"/>
  <c r="G7966" i="14"/>
  <c r="H7966" i="14" s="1"/>
  <c r="G7970" i="14"/>
  <c r="H7970" i="14" s="1"/>
  <c r="G7974" i="14"/>
  <c r="H7974" i="14" s="1"/>
  <c r="G7978" i="14"/>
  <c r="H7978" i="14" s="1"/>
  <c r="G7982" i="14"/>
  <c r="H7982" i="14" s="1"/>
  <c r="G7986" i="14"/>
  <c r="H7986" i="14" s="1"/>
  <c r="G7990" i="14"/>
  <c r="H7990" i="14" s="1"/>
  <c r="G7994" i="14"/>
  <c r="H7994" i="14" s="1"/>
  <c r="G7998" i="14"/>
  <c r="H7998" i="14" s="1"/>
  <c r="G8002" i="14"/>
  <c r="H8002" i="14" s="1"/>
  <c r="G8006" i="14"/>
  <c r="H8006" i="14" s="1"/>
  <c r="G8010" i="14"/>
  <c r="H8010" i="14" s="1"/>
  <c r="G8014" i="14"/>
  <c r="H8014" i="14" s="1"/>
  <c r="G8018" i="14"/>
  <c r="H8018" i="14" s="1"/>
  <c r="G8022" i="14"/>
  <c r="H8022" i="14" s="1"/>
  <c r="G8026" i="14"/>
  <c r="H8026" i="14" s="1"/>
  <c r="G8030" i="14"/>
  <c r="H8030" i="14" s="1"/>
  <c r="G8034" i="14"/>
  <c r="H8034" i="14" s="1"/>
  <c r="G8038" i="14"/>
  <c r="H8038" i="14" s="1"/>
  <c r="G8042" i="14"/>
  <c r="H8042" i="14" s="1"/>
  <c r="G8046" i="14"/>
  <c r="H8046" i="14" s="1"/>
  <c r="G8050" i="14"/>
  <c r="H8050" i="14" s="1"/>
  <c r="G8054" i="14"/>
  <c r="H8054" i="14" s="1"/>
  <c r="G8058" i="14"/>
  <c r="H8058" i="14" s="1"/>
  <c r="G8062" i="14"/>
  <c r="H8062" i="14" s="1"/>
  <c r="G8066" i="14"/>
  <c r="H8066" i="14" s="1"/>
  <c r="G8070" i="14"/>
  <c r="H8070" i="14" s="1"/>
  <c r="G8074" i="14"/>
  <c r="H8074" i="14" s="1"/>
  <c r="G8078" i="14"/>
  <c r="H8078" i="14" s="1"/>
  <c r="G8082" i="14"/>
  <c r="H8082" i="14" s="1"/>
  <c r="G8086" i="14"/>
  <c r="H8086" i="14" s="1"/>
  <c r="G8090" i="14"/>
  <c r="H8090" i="14" s="1"/>
  <c r="G8094" i="14"/>
  <c r="H8094" i="14" s="1"/>
  <c r="G8098" i="14"/>
  <c r="H8098" i="14" s="1"/>
  <c r="G8102" i="14"/>
  <c r="H8102" i="14" s="1"/>
  <c r="G8106" i="14"/>
  <c r="H8106" i="14" s="1"/>
  <c r="G8110" i="14"/>
  <c r="H8110" i="14" s="1"/>
  <c r="G8114" i="14"/>
  <c r="H8114" i="14" s="1"/>
  <c r="G8118" i="14"/>
  <c r="H8118" i="14" s="1"/>
  <c r="G8122" i="14"/>
  <c r="H8122" i="14" s="1"/>
  <c r="G8126" i="14"/>
  <c r="H8126" i="14" s="1"/>
  <c r="G8130" i="14"/>
  <c r="H8130" i="14" s="1"/>
  <c r="G8134" i="14"/>
  <c r="H8134" i="14" s="1"/>
  <c r="G8138" i="14"/>
  <c r="H8138" i="14" s="1"/>
  <c r="G8142" i="14"/>
  <c r="H8142" i="14" s="1"/>
  <c r="G8146" i="14"/>
  <c r="H8146" i="14" s="1"/>
  <c r="G8150" i="14"/>
  <c r="H8150" i="14" s="1"/>
  <c r="G8154" i="14"/>
  <c r="H8154" i="14" s="1"/>
  <c r="G8158" i="14"/>
  <c r="H8158" i="14" s="1"/>
  <c r="G8162" i="14"/>
  <c r="H8162" i="14" s="1"/>
  <c r="G8166" i="14"/>
  <c r="H8166" i="14" s="1"/>
  <c r="G8170" i="14"/>
  <c r="H8170" i="14" s="1"/>
  <c r="G8174" i="14"/>
  <c r="H8174" i="14" s="1"/>
  <c r="G8178" i="14"/>
  <c r="H8178" i="14" s="1"/>
  <c r="G8182" i="14"/>
  <c r="H8182" i="14" s="1"/>
  <c r="G8186" i="14"/>
  <c r="H8186" i="14" s="1"/>
  <c r="G8190" i="14"/>
  <c r="H8190" i="14" s="1"/>
  <c r="G8194" i="14"/>
  <c r="H8194" i="14" s="1"/>
  <c r="G8198" i="14"/>
  <c r="H8198" i="14" s="1"/>
  <c r="G8202" i="14"/>
  <c r="H8202" i="14" s="1"/>
  <c r="G8206" i="14"/>
  <c r="H8206" i="14" s="1"/>
  <c r="G8210" i="14"/>
  <c r="H8210" i="14" s="1"/>
  <c r="G8214" i="14"/>
  <c r="H8214" i="14" s="1"/>
  <c r="G8218" i="14"/>
  <c r="H8218" i="14" s="1"/>
  <c r="G8222" i="14"/>
  <c r="H8222" i="14" s="1"/>
  <c r="G8226" i="14"/>
  <c r="H8226" i="14" s="1"/>
  <c r="G8230" i="14"/>
  <c r="H8230" i="14" s="1"/>
  <c r="G8234" i="14"/>
  <c r="H8234" i="14" s="1"/>
  <c r="G8238" i="14"/>
  <c r="H8238" i="14" s="1"/>
  <c r="G8242" i="14"/>
  <c r="H8242" i="14" s="1"/>
  <c r="G8246" i="14"/>
  <c r="H8246" i="14" s="1"/>
  <c r="G8250" i="14"/>
  <c r="H8250" i="14" s="1"/>
  <c r="G8254" i="14"/>
  <c r="H8254" i="14" s="1"/>
  <c r="G8258" i="14"/>
  <c r="H8258" i="14" s="1"/>
  <c r="G8262" i="14"/>
  <c r="H8262" i="14" s="1"/>
  <c r="G8266" i="14"/>
  <c r="H8266" i="14" s="1"/>
  <c r="G8270" i="14"/>
  <c r="H8270" i="14" s="1"/>
  <c r="G8274" i="14"/>
  <c r="H8274" i="14" s="1"/>
  <c r="G8278" i="14"/>
  <c r="H8278" i="14" s="1"/>
  <c r="G8282" i="14"/>
  <c r="H8282" i="14" s="1"/>
  <c r="G8286" i="14"/>
  <c r="H8286" i="14" s="1"/>
  <c r="G8290" i="14"/>
  <c r="H8290" i="14" s="1"/>
  <c r="G8294" i="14"/>
  <c r="H8294" i="14" s="1"/>
  <c r="G8298" i="14"/>
  <c r="H8298" i="14" s="1"/>
  <c r="G8302" i="14"/>
  <c r="H8302" i="14" s="1"/>
  <c r="G8306" i="14"/>
  <c r="H8306" i="14" s="1"/>
  <c r="G8310" i="14"/>
  <c r="H8310" i="14" s="1"/>
  <c r="G8314" i="14"/>
  <c r="H8314" i="14" s="1"/>
  <c r="G8318" i="14"/>
  <c r="H8318" i="14" s="1"/>
  <c r="G8322" i="14"/>
  <c r="H8322" i="14" s="1"/>
  <c r="G8326" i="14"/>
  <c r="H8326" i="14" s="1"/>
  <c r="G8330" i="14"/>
  <c r="H8330" i="14" s="1"/>
  <c r="G8334" i="14"/>
  <c r="H8334" i="14" s="1"/>
  <c r="G8338" i="14"/>
  <c r="H8338" i="14" s="1"/>
  <c r="G8342" i="14"/>
  <c r="H8342" i="14" s="1"/>
  <c r="G8346" i="14"/>
  <c r="H8346" i="14" s="1"/>
  <c r="G8350" i="14"/>
  <c r="H8350" i="14" s="1"/>
  <c r="G8354" i="14"/>
  <c r="H8354" i="14" s="1"/>
  <c r="G8358" i="14"/>
  <c r="H8358" i="14" s="1"/>
  <c r="G8362" i="14"/>
  <c r="H8362" i="14" s="1"/>
  <c r="G8366" i="14"/>
  <c r="H8366" i="14" s="1"/>
  <c r="G8370" i="14"/>
  <c r="H8370" i="14" s="1"/>
  <c r="G8374" i="14"/>
  <c r="H8374" i="14" s="1"/>
  <c r="G8378" i="14"/>
  <c r="H8378" i="14" s="1"/>
  <c r="G8382" i="14"/>
  <c r="H8382" i="14" s="1"/>
  <c r="G8386" i="14"/>
  <c r="H8386" i="14" s="1"/>
  <c r="G8390" i="14"/>
  <c r="H8390" i="14" s="1"/>
  <c r="G8394" i="14"/>
  <c r="H8394" i="14" s="1"/>
  <c r="G8398" i="14"/>
  <c r="H8398" i="14" s="1"/>
  <c r="G8402" i="14"/>
  <c r="H8402" i="14" s="1"/>
  <c r="G8406" i="14"/>
  <c r="H8406" i="14" s="1"/>
  <c r="G8410" i="14"/>
  <c r="H8410" i="14" s="1"/>
  <c r="G8414" i="14"/>
  <c r="H8414" i="14" s="1"/>
  <c r="G8418" i="14"/>
  <c r="H8418" i="14" s="1"/>
  <c r="G8422" i="14"/>
  <c r="H8422" i="14" s="1"/>
  <c r="G8426" i="14"/>
  <c r="H8426" i="14" s="1"/>
  <c r="G8430" i="14"/>
  <c r="H8430" i="14" s="1"/>
  <c r="G8434" i="14"/>
  <c r="H8434" i="14" s="1"/>
  <c r="G8438" i="14"/>
  <c r="H8438" i="14" s="1"/>
  <c r="G8442" i="14"/>
  <c r="H8442" i="14" s="1"/>
  <c r="G8446" i="14"/>
  <c r="H8446" i="14" s="1"/>
  <c r="G8450" i="14"/>
  <c r="H8450" i="14" s="1"/>
  <c r="G8454" i="14"/>
  <c r="H8454" i="14" s="1"/>
  <c r="G8458" i="14"/>
  <c r="H8458" i="14" s="1"/>
  <c r="G8462" i="14"/>
  <c r="H8462" i="14" s="1"/>
  <c r="G8466" i="14"/>
  <c r="H8466" i="14" s="1"/>
  <c r="G8470" i="14"/>
  <c r="H8470" i="14" s="1"/>
  <c r="G8474" i="14"/>
  <c r="H8474" i="14" s="1"/>
  <c r="G8478" i="14"/>
  <c r="H8478" i="14" s="1"/>
  <c r="G8482" i="14"/>
  <c r="H8482" i="14" s="1"/>
  <c r="G8486" i="14"/>
  <c r="H8486" i="14" s="1"/>
  <c r="G8490" i="14"/>
  <c r="H8490" i="14" s="1"/>
  <c r="G8494" i="14"/>
  <c r="H8494" i="14" s="1"/>
  <c r="G8498" i="14"/>
  <c r="H8498" i="14" s="1"/>
  <c r="G8502" i="14"/>
  <c r="H8502" i="14" s="1"/>
  <c r="G8506" i="14"/>
  <c r="H8506" i="14" s="1"/>
  <c r="G8510" i="14"/>
  <c r="H8510" i="14" s="1"/>
  <c r="G8514" i="14"/>
  <c r="H8514" i="14" s="1"/>
  <c r="G8518" i="14"/>
  <c r="H8518" i="14" s="1"/>
  <c r="G8522" i="14"/>
  <c r="H8522" i="14" s="1"/>
  <c r="G8526" i="14"/>
  <c r="H8526" i="14" s="1"/>
  <c r="G8530" i="14"/>
  <c r="H8530" i="14" s="1"/>
  <c r="G8534" i="14"/>
  <c r="H8534" i="14" s="1"/>
  <c r="G8538" i="14"/>
  <c r="H8538" i="14" s="1"/>
  <c r="G8542" i="14"/>
  <c r="H8542" i="14" s="1"/>
  <c r="G8546" i="14"/>
  <c r="H8546" i="14" s="1"/>
  <c r="G8550" i="14"/>
  <c r="H8550" i="14" s="1"/>
  <c r="G8554" i="14"/>
  <c r="H8554" i="14" s="1"/>
  <c r="G8558" i="14"/>
  <c r="H8558" i="14" s="1"/>
  <c r="G8562" i="14"/>
  <c r="H8562" i="14" s="1"/>
  <c r="G8566" i="14"/>
  <c r="H8566" i="14" s="1"/>
  <c r="G8570" i="14"/>
  <c r="H8570" i="14" s="1"/>
  <c r="G8574" i="14"/>
  <c r="H8574" i="14" s="1"/>
  <c r="G8578" i="14"/>
  <c r="H8578" i="14" s="1"/>
  <c r="G8582" i="14"/>
  <c r="H8582" i="14" s="1"/>
  <c r="G8586" i="14"/>
  <c r="H8586" i="14" s="1"/>
  <c r="G8590" i="14"/>
  <c r="H8590" i="14" s="1"/>
  <c r="G8594" i="14"/>
  <c r="H8594" i="14" s="1"/>
  <c r="G8598" i="14"/>
  <c r="H8598" i="14" s="1"/>
  <c r="G8602" i="14"/>
  <c r="H8602" i="14" s="1"/>
  <c r="G8606" i="14"/>
  <c r="H8606" i="14" s="1"/>
  <c r="G8610" i="14"/>
  <c r="H8610" i="14" s="1"/>
  <c r="G8614" i="14"/>
  <c r="H8614" i="14" s="1"/>
  <c r="G8618" i="14"/>
  <c r="H8618" i="14" s="1"/>
  <c r="G8622" i="14"/>
  <c r="H8622" i="14" s="1"/>
  <c r="G8626" i="14"/>
  <c r="H8626" i="14" s="1"/>
  <c r="G8630" i="14"/>
  <c r="H8630" i="14" s="1"/>
  <c r="G8634" i="14"/>
  <c r="H8634" i="14" s="1"/>
  <c r="G8638" i="14"/>
  <c r="H8638" i="14" s="1"/>
  <c r="G8642" i="14"/>
  <c r="H8642" i="14" s="1"/>
  <c r="G8646" i="14"/>
  <c r="H8646" i="14" s="1"/>
  <c r="G8650" i="14"/>
  <c r="H8650" i="14" s="1"/>
  <c r="G8654" i="14"/>
  <c r="H8654" i="14" s="1"/>
  <c r="G8658" i="14"/>
  <c r="H8658" i="14" s="1"/>
  <c r="G8662" i="14"/>
  <c r="H8662" i="14" s="1"/>
  <c r="G8666" i="14"/>
  <c r="H8666" i="14" s="1"/>
  <c r="G8670" i="14"/>
  <c r="H8670" i="14" s="1"/>
  <c r="G8674" i="14"/>
  <c r="H8674" i="14" s="1"/>
  <c r="G8678" i="14"/>
  <c r="H8678" i="14" s="1"/>
  <c r="G8682" i="14"/>
  <c r="H8682" i="14" s="1"/>
  <c r="G8686" i="14"/>
  <c r="H8686" i="14" s="1"/>
  <c r="G8690" i="14"/>
  <c r="H8690" i="14" s="1"/>
  <c r="G8694" i="14"/>
  <c r="H8694" i="14" s="1"/>
  <c r="G8698" i="14"/>
  <c r="H8698" i="14" s="1"/>
  <c r="G8702" i="14"/>
  <c r="H8702" i="14" s="1"/>
  <c r="G8706" i="14"/>
  <c r="H8706" i="14" s="1"/>
  <c r="G8710" i="14"/>
  <c r="H8710" i="14" s="1"/>
  <c r="G8714" i="14"/>
  <c r="H8714" i="14" s="1"/>
  <c r="G8718" i="14"/>
  <c r="H8718" i="14" s="1"/>
  <c r="G8722" i="14"/>
  <c r="H8722" i="14" s="1"/>
  <c r="G8726" i="14"/>
  <c r="H8726" i="14" s="1"/>
  <c r="G8730" i="14"/>
  <c r="H8730" i="14" s="1"/>
  <c r="G8734" i="14"/>
  <c r="H8734" i="14" s="1"/>
  <c r="G8738" i="14"/>
  <c r="H8738" i="14" s="1"/>
  <c r="G8742" i="14"/>
  <c r="H8742" i="14" s="1"/>
  <c r="G8746" i="14"/>
  <c r="H8746" i="14" s="1"/>
  <c r="G8750" i="14"/>
  <c r="H8750" i="14" s="1"/>
  <c r="G8754" i="14"/>
  <c r="H8754" i="14" s="1"/>
  <c r="G8758" i="14"/>
  <c r="H8758" i="14" s="1"/>
  <c r="G8762" i="14"/>
  <c r="H8762" i="14" s="1"/>
  <c r="G8766" i="14"/>
  <c r="H8766" i="14" s="1"/>
  <c r="G8770" i="14"/>
  <c r="H8770" i="14" s="1"/>
  <c r="G8774" i="14"/>
  <c r="H8774" i="14" s="1"/>
  <c r="G8778" i="14"/>
  <c r="H8778" i="14" s="1"/>
  <c r="G8782" i="14"/>
  <c r="H8782" i="14" s="1"/>
  <c r="G8786" i="14"/>
  <c r="H8786" i="14" s="1"/>
  <c r="G8790" i="14"/>
  <c r="H8790" i="14" s="1"/>
  <c r="G8794" i="14"/>
  <c r="H8794" i="14" s="1"/>
  <c r="G8798" i="14"/>
  <c r="H8798" i="14" s="1"/>
  <c r="G8802" i="14"/>
  <c r="H8802" i="14" s="1"/>
  <c r="G8806" i="14"/>
  <c r="H8806" i="14" s="1"/>
  <c r="G8810" i="14"/>
  <c r="H8810" i="14" s="1"/>
  <c r="G8814" i="14"/>
  <c r="H8814" i="14" s="1"/>
  <c r="G8818" i="14"/>
  <c r="H8818" i="14" s="1"/>
  <c r="G8822" i="14"/>
  <c r="H8822" i="14" s="1"/>
  <c r="G8826" i="14"/>
  <c r="H8826" i="14" s="1"/>
  <c r="G8830" i="14"/>
  <c r="H8830" i="14" s="1"/>
  <c r="G8834" i="14"/>
  <c r="H8834" i="14" s="1"/>
  <c r="G8838" i="14"/>
  <c r="H8838" i="14" s="1"/>
  <c r="G8842" i="14"/>
  <c r="H8842" i="14" s="1"/>
  <c r="G8846" i="14"/>
  <c r="H8846" i="14" s="1"/>
  <c r="G8850" i="14"/>
  <c r="H8850" i="14" s="1"/>
  <c r="G8854" i="14"/>
  <c r="H8854" i="14" s="1"/>
  <c r="G8858" i="14"/>
  <c r="H8858" i="14" s="1"/>
  <c r="G8862" i="14"/>
  <c r="H8862" i="14" s="1"/>
  <c r="G8866" i="14"/>
  <c r="H8866" i="14" s="1"/>
  <c r="G8870" i="14"/>
  <c r="H8870" i="14" s="1"/>
  <c r="G8874" i="14"/>
  <c r="H8874" i="14" s="1"/>
  <c r="G8878" i="14"/>
  <c r="H8878" i="14" s="1"/>
  <c r="G8882" i="14"/>
  <c r="H8882" i="14" s="1"/>
  <c r="G8886" i="14"/>
  <c r="H8886" i="14" s="1"/>
  <c r="G8890" i="14"/>
  <c r="H8890" i="14" s="1"/>
  <c r="G8894" i="14"/>
  <c r="H8894" i="14" s="1"/>
  <c r="G8898" i="14"/>
  <c r="H8898" i="14" s="1"/>
  <c r="G8902" i="14"/>
  <c r="H8902" i="14" s="1"/>
  <c r="G8906" i="14"/>
  <c r="H8906" i="14" s="1"/>
  <c r="G8910" i="14"/>
  <c r="H8910" i="14" s="1"/>
  <c r="G8914" i="14"/>
  <c r="H8914" i="14" s="1"/>
  <c r="G8918" i="14"/>
  <c r="H8918" i="14" s="1"/>
  <c r="K10" i="14"/>
  <c r="G23" i="14"/>
  <c r="L8" i="14"/>
  <c r="D8" i="14" s="1"/>
  <c r="D12" i="14" s="1"/>
  <c r="J8" i="14"/>
  <c r="K8" i="14" s="1"/>
  <c r="D13" i="14" s="1"/>
  <c r="M74" i="13"/>
  <c r="K72" i="13"/>
  <c r="L72" i="13" s="1"/>
  <c r="O72" i="13" s="1"/>
  <c r="K73" i="13"/>
  <c r="L73" i="13" s="1"/>
  <c r="O73" i="13" s="1"/>
  <c r="K75" i="13"/>
  <c r="L75" i="13" s="1"/>
  <c r="K74" i="13"/>
  <c r="L74" i="13" s="1"/>
  <c r="O74" i="13" s="1"/>
  <c r="M73" i="13"/>
  <c r="M72" i="13"/>
  <c r="M75" i="13"/>
  <c r="M50" i="13"/>
  <c r="E50" i="13" s="1"/>
  <c r="E56" i="13" s="1"/>
  <c r="K50" i="13"/>
  <c r="L50" i="13" s="1"/>
  <c r="E57" i="13" s="1"/>
  <c r="L47" i="13"/>
  <c r="C5" i="16" l="1"/>
  <c r="P6" i="17" s="1"/>
  <c r="B5" i="16"/>
  <c r="B6" i="16" s="1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99" i="16" s="1"/>
  <c r="B100" i="16" s="1"/>
  <c r="B101" i="16" s="1"/>
  <c r="B102" i="16" s="1"/>
  <c r="B103" i="16" s="1"/>
  <c r="B104" i="16" s="1"/>
  <c r="B105" i="16" s="1"/>
  <c r="B106" i="16" s="1"/>
  <c r="B107" i="16" s="1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119" i="16" s="1"/>
  <c r="B120" i="16" s="1"/>
  <c r="B121" i="16" s="1"/>
  <c r="B122" i="16" s="1"/>
  <c r="B123" i="16" s="1"/>
  <c r="B124" i="16" s="1"/>
  <c r="B125" i="16" s="1"/>
  <c r="B126" i="16" s="1"/>
  <c r="B127" i="16" s="1"/>
  <c r="B128" i="16" s="1"/>
  <c r="B129" i="16" s="1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B141" i="16" s="1"/>
  <c r="B142" i="16" s="1"/>
  <c r="B143" i="16" s="1"/>
  <c r="B144" i="16" s="1"/>
  <c r="B145" i="16" s="1"/>
  <c r="B146" i="16" s="1"/>
  <c r="B147" i="16" s="1"/>
  <c r="B148" i="16" s="1"/>
  <c r="B149" i="16" s="1"/>
  <c r="B150" i="16" s="1"/>
  <c r="B151" i="16" s="1"/>
  <c r="B152" i="16" s="1"/>
  <c r="B153" i="16" s="1"/>
  <c r="B154" i="16" s="1"/>
  <c r="B155" i="16" s="1"/>
  <c r="B156" i="16" s="1"/>
  <c r="B157" i="16" s="1"/>
  <c r="B158" i="16" s="1"/>
  <c r="B159" i="16" s="1"/>
  <c r="B160" i="16" s="1"/>
  <c r="B161" i="16" s="1"/>
  <c r="B162" i="16" s="1"/>
  <c r="B163" i="16" s="1"/>
  <c r="B164" i="16" s="1"/>
  <c r="B165" i="16" s="1"/>
  <c r="B166" i="16" s="1"/>
  <c r="B167" i="16" s="1"/>
  <c r="B168" i="16" s="1"/>
  <c r="B169" i="16" s="1"/>
  <c r="B170" i="16" s="1"/>
  <c r="B171" i="16" s="1"/>
  <c r="B172" i="16" s="1"/>
  <c r="B173" i="16" s="1"/>
  <c r="B174" i="16" s="1"/>
  <c r="B175" i="16" s="1"/>
  <c r="B176" i="16" s="1"/>
  <c r="B177" i="16" s="1"/>
  <c r="B178" i="16" s="1"/>
  <c r="B179" i="16" s="1"/>
  <c r="B180" i="16" s="1"/>
  <c r="B181" i="16" s="1"/>
  <c r="B182" i="16" s="1"/>
  <c r="B183" i="16" s="1"/>
  <c r="B184" i="16" s="1"/>
  <c r="B185" i="16" s="1"/>
  <c r="B186" i="16" s="1"/>
  <c r="B187" i="16" s="1"/>
  <c r="B188" i="16" s="1"/>
  <c r="B189" i="16" s="1"/>
  <c r="B190" i="16" s="1"/>
  <c r="B191" i="16" s="1"/>
  <c r="B192" i="16" s="1"/>
  <c r="B193" i="16" s="1"/>
  <c r="B194" i="16" s="1"/>
  <c r="B195" i="16" s="1"/>
  <c r="B196" i="16" s="1"/>
  <c r="B197" i="16" s="1"/>
  <c r="B198" i="16" s="1"/>
  <c r="B199" i="16" s="1"/>
  <c r="B200" i="16" s="1"/>
  <c r="B201" i="16" s="1"/>
  <c r="B202" i="16" s="1"/>
  <c r="B203" i="16" s="1"/>
  <c r="B204" i="16" s="1"/>
  <c r="B205" i="16" s="1"/>
  <c r="B206" i="16" s="1"/>
  <c r="B207" i="16" s="1"/>
  <c r="B208" i="16" s="1"/>
  <c r="B209" i="16" s="1"/>
  <c r="B210" i="16" s="1"/>
  <c r="B211" i="16" s="1"/>
  <c r="B212" i="16" s="1"/>
  <c r="B213" i="16" s="1"/>
  <c r="B214" i="16" s="1"/>
  <c r="B215" i="16" s="1"/>
  <c r="B216" i="16" s="1"/>
  <c r="B217" i="16" s="1"/>
  <c r="B218" i="16" s="1"/>
  <c r="B219" i="16" s="1"/>
  <c r="B220" i="16" s="1"/>
  <c r="B221" i="16" s="1"/>
  <c r="B222" i="16" s="1"/>
  <c r="B223" i="16" s="1"/>
  <c r="B224" i="16" s="1"/>
  <c r="B225" i="16" s="1"/>
  <c r="B226" i="16" s="1"/>
  <c r="B227" i="16" s="1"/>
  <c r="B228" i="16" s="1"/>
  <c r="B229" i="16" s="1"/>
  <c r="B230" i="16" s="1"/>
  <c r="B231" i="16" s="1"/>
  <c r="B232" i="16" s="1"/>
  <c r="B233" i="16" s="1"/>
  <c r="B234" i="16" s="1"/>
  <c r="B235" i="16" s="1"/>
  <c r="B236" i="16" s="1"/>
  <c r="B237" i="16" s="1"/>
  <c r="B238" i="16" s="1"/>
  <c r="B239" i="16" s="1"/>
  <c r="B240" i="16" s="1"/>
  <c r="B241" i="16" s="1"/>
  <c r="B242" i="16" s="1"/>
  <c r="B243" i="16" s="1"/>
  <c r="B244" i="16" s="1"/>
  <c r="B245" i="16" s="1"/>
  <c r="B246" i="16" s="1"/>
  <c r="B247" i="16" s="1"/>
  <c r="B248" i="16" s="1"/>
  <c r="B249" i="16" s="1"/>
  <c r="B250" i="16" s="1"/>
  <c r="B251" i="16" s="1"/>
  <c r="B252" i="16" s="1"/>
  <c r="B253" i="16" s="1"/>
  <c r="B254" i="16" s="1"/>
  <c r="B255" i="16" s="1"/>
  <c r="B256" i="16" s="1"/>
  <c r="B257" i="16" s="1"/>
  <c r="B258" i="16" s="1"/>
  <c r="B259" i="16" s="1"/>
  <c r="B260" i="16" s="1"/>
  <c r="B261" i="16" s="1"/>
  <c r="B262" i="16" s="1"/>
  <c r="B263" i="16" s="1"/>
  <c r="B264" i="16" s="1"/>
  <c r="B265" i="16" s="1"/>
  <c r="B266" i="16" s="1"/>
  <c r="B267" i="16" s="1"/>
  <c r="B268" i="16" s="1"/>
  <c r="B269" i="16" s="1"/>
  <c r="B270" i="16" s="1"/>
  <c r="B271" i="16" s="1"/>
  <c r="B272" i="16" s="1"/>
  <c r="B273" i="16" s="1"/>
  <c r="B274" i="16" s="1"/>
  <c r="B275" i="16" s="1"/>
  <c r="B276" i="16" s="1"/>
  <c r="B277" i="16" s="1"/>
  <c r="B278" i="16" s="1"/>
  <c r="B279" i="16" s="1"/>
  <c r="B280" i="16" s="1"/>
  <c r="B281" i="16" s="1"/>
  <c r="B282" i="16" s="1"/>
  <c r="B283" i="16" s="1"/>
  <c r="B284" i="16" s="1"/>
  <c r="B285" i="16" s="1"/>
  <c r="B286" i="16" s="1"/>
  <c r="B287" i="16" s="1"/>
  <c r="B288" i="16" s="1"/>
  <c r="B289" i="16" s="1"/>
  <c r="B290" i="16" s="1"/>
  <c r="B291" i="16" s="1"/>
  <c r="B292" i="16" s="1"/>
  <c r="B293" i="16" s="1"/>
  <c r="B294" i="16" s="1"/>
  <c r="B295" i="16" s="1"/>
  <c r="B296" i="16" s="1"/>
  <c r="B297" i="16" s="1"/>
  <c r="B298" i="16" s="1"/>
  <c r="B299" i="16" s="1"/>
  <c r="B300" i="16" s="1"/>
  <c r="B301" i="16" s="1"/>
  <c r="B302" i="16" s="1"/>
  <c r="B303" i="16" s="1"/>
  <c r="B304" i="16" s="1"/>
  <c r="B305" i="16" s="1"/>
  <c r="B306" i="16" s="1"/>
  <c r="B307" i="16" s="1"/>
  <c r="B308" i="16" s="1"/>
  <c r="B309" i="16" s="1"/>
  <c r="B310" i="16" s="1"/>
  <c r="B311" i="16" s="1"/>
  <c r="B312" i="16" s="1"/>
  <c r="B313" i="16" s="1"/>
  <c r="B314" i="16" s="1"/>
  <c r="B315" i="16" s="1"/>
  <c r="B316" i="16" s="1"/>
  <c r="B317" i="16" s="1"/>
  <c r="B318" i="16" s="1"/>
  <c r="B319" i="16" s="1"/>
  <c r="B320" i="16" s="1"/>
  <c r="B321" i="16" s="1"/>
  <c r="B322" i="16" s="1"/>
  <c r="B323" i="16" s="1"/>
  <c r="B324" i="16" s="1"/>
  <c r="B325" i="16" s="1"/>
  <c r="B326" i="16" s="1"/>
  <c r="B327" i="16" s="1"/>
  <c r="B328" i="16" s="1"/>
  <c r="B329" i="16" s="1"/>
  <c r="B330" i="16" s="1"/>
  <c r="B331" i="16" s="1"/>
  <c r="B332" i="16" s="1"/>
  <c r="B333" i="16" s="1"/>
  <c r="B334" i="16" s="1"/>
  <c r="B335" i="16" s="1"/>
  <c r="B336" i="16" s="1"/>
  <c r="B337" i="16" s="1"/>
  <c r="B338" i="16" s="1"/>
  <c r="B339" i="16" s="1"/>
  <c r="B340" i="16" s="1"/>
  <c r="B341" i="16" s="1"/>
  <c r="B342" i="16" s="1"/>
  <c r="B343" i="16" s="1"/>
  <c r="B344" i="16" s="1"/>
  <c r="B345" i="16" s="1"/>
  <c r="B346" i="16" s="1"/>
  <c r="B347" i="16" s="1"/>
  <c r="B348" i="16" s="1"/>
  <c r="B349" i="16" s="1"/>
  <c r="B350" i="16" s="1"/>
  <c r="B351" i="16" s="1"/>
  <c r="B352" i="16" s="1"/>
  <c r="B353" i="16" s="1"/>
  <c r="B354" i="16" s="1"/>
  <c r="B355" i="16" s="1"/>
  <c r="B356" i="16" s="1"/>
  <c r="B357" i="16" s="1"/>
  <c r="B358" i="16" s="1"/>
  <c r="B359" i="16" s="1"/>
  <c r="B360" i="16" s="1"/>
  <c r="B361" i="16" s="1"/>
  <c r="B362" i="16" s="1"/>
  <c r="B363" i="16" s="1"/>
  <c r="B364" i="16" s="1"/>
  <c r="B365" i="16" s="1"/>
  <c r="B366" i="16" s="1"/>
  <c r="B367" i="16" s="1"/>
  <c r="B368" i="16" s="1"/>
  <c r="B369" i="16" s="1"/>
  <c r="B370" i="16" s="1"/>
  <c r="B371" i="16" s="1"/>
  <c r="B372" i="16" s="1"/>
  <c r="B373" i="16" s="1"/>
  <c r="B374" i="16" s="1"/>
  <c r="B375" i="16" s="1"/>
  <c r="B376" i="16" s="1"/>
  <c r="B377" i="16" s="1"/>
  <c r="B378" i="16" s="1"/>
  <c r="B379" i="16" s="1"/>
  <c r="B380" i="16" s="1"/>
  <c r="B381" i="16" s="1"/>
  <c r="B382" i="16" s="1"/>
  <c r="B383" i="16" s="1"/>
  <c r="B384" i="16" s="1"/>
  <c r="B385" i="16" s="1"/>
  <c r="B386" i="16" s="1"/>
  <c r="B387" i="16" s="1"/>
  <c r="B388" i="16" s="1"/>
  <c r="B389" i="16" s="1"/>
  <c r="B390" i="16" s="1"/>
  <c r="B391" i="16" s="1"/>
  <c r="B392" i="16" s="1"/>
  <c r="B393" i="16" s="1"/>
  <c r="B394" i="16" s="1"/>
  <c r="B395" i="16" s="1"/>
  <c r="B396" i="16" s="1"/>
  <c r="B397" i="16" s="1"/>
  <c r="B398" i="16" s="1"/>
  <c r="B399" i="16" s="1"/>
  <c r="B400" i="16" s="1"/>
  <c r="B401" i="16" s="1"/>
  <c r="B402" i="16" s="1"/>
  <c r="B403" i="16" s="1"/>
  <c r="B404" i="16" s="1"/>
  <c r="B405" i="16" s="1"/>
  <c r="B406" i="16" s="1"/>
  <c r="B407" i="16" s="1"/>
  <c r="B408" i="16" s="1"/>
  <c r="B409" i="16" s="1"/>
  <c r="B410" i="16" s="1"/>
  <c r="B411" i="16" s="1"/>
  <c r="B412" i="16" s="1"/>
  <c r="B413" i="16" s="1"/>
  <c r="B414" i="16" s="1"/>
  <c r="B415" i="16" s="1"/>
  <c r="B416" i="16" s="1"/>
  <c r="B417" i="16" s="1"/>
  <c r="B418" i="16" s="1"/>
  <c r="B419" i="16" s="1"/>
  <c r="B420" i="16" s="1"/>
  <c r="B421" i="16" s="1"/>
  <c r="B422" i="16" s="1"/>
  <c r="B423" i="16" s="1"/>
  <c r="B424" i="16" s="1"/>
  <c r="B425" i="16" s="1"/>
  <c r="B426" i="16" s="1"/>
  <c r="B427" i="16" s="1"/>
  <c r="B428" i="16" s="1"/>
  <c r="B429" i="16" s="1"/>
  <c r="B430" i="16" s="1"/>
  <c r="B431" i="16" s="1"/>
  <c r="B432" i="16" s="1"/>
  <c r="B433" i="16" s="1"/>
  <c r="B434" i="16" s="1"/>
  <c r="B435" i="16" s="1"/>
  <c r="B436" i="16" s="1"/>
  <c r="B437" i="16" s="1"/>
  <c r="B438" i="16" s="1"/>
  <c r="B439" i="16" s="1"/>
  <c r="B440" i="16" s="1"/>
  <c r="B441" i="16" s="1"/>
  <c r="B442" i="16" s="1"/>
  <c r="B443" i="16" s="1"/>
  <c r="B444" i="16" s="1"/>
  <c r="B445" i="16" s="1"/>
  <c r="B446" i="16" s="1"/>
  <c r="B447" i="16" s="1"/>
  <c r="B448" i="16" s="1"/>
  <c r="B449" i="16" s="1"/>
  <c r="B450" i="16" s="1"/>
  <c r="B451" i="16" s="1"/>
  <c r="B452" i="16" s="1"/>
  <c r="B453" i="16" s="1"/>
  <c r="B454" i="16" s="1"/>
  <c r="B455" i="16" s="1"/>
  <c r="B456" i="16" s="1"/>
  <c r="B457" i="16" s="1"/>
  <c r="B458" i="16" s="1"/>
  <c r="B459" i="16" s="1"/>
  <c r="B460" i="16" s="1"/>
  <c r="B461" i="16" s="1"/>
  <c r="B462" i="16" s="1"/>
  <c r="B463" i="16" s="1"/>
  <c r="B464" i="16" s="1"/>
  <c r="B465" i="16" s="1"/>
  <c r="B466" i="16" s="1"/>
  <c r="B467" i="16" s="1"/>
  <c r="B468" i="16" s="1"/>
  <c r="B469" i="16" s="1"/>
  <c r="B470" i="16" s="1"/>
  <c r="B471" i="16" s="1"/>
  <c r="B472" i="16" s="1"/>
  <c r="B473" i="16" s="1"/>
  <c r="B474" i="16" s="1"/>
  <c r="B475" i="16" s="1"/>
  <c r="B476" i="16" s="1"/>
  <c r="B477" i="16" s="1"/>
  <c r="B478" i="16" s="1"/>
  <c r="B479" i="16" s="1"/>
  <c r="B480" i="16" s="1"/>
  <c r="B481" i="16" s="1"/>
  <c r="B482" i="16" s="1"/>
  <c r="B483" i="16" s="1"/>
  <c r="B484" i="16" s="1"/>
  <c r="B485" i="16" s="1"/>
  <c r="B486" i="16" s="1"/>
  <c r="B487" i="16" s="1"/>
  <c r="B488" i="16" s="1"/>
  <c r="B489" i="16" s="1"/>
  <c r="B490" i="16" s="1"/>
  <c r="B491" i="16" s="1"/>
  <c r="B492" i="16" s="1"/>
  <c r="B493" i="16" s="1"/>
  <c r="B494" i="16" s="1"/>
  <c r="B495" i="16" s="1"/>
  <c r="B496" i="16" s="1"/>
  <c r="B497" i="16" s="1"/>
  <c r="B498" i="16" s="1"/>
  <c r="B499" i="16" s="1"/>
  <c r="B500" i="16" s="1"/>
  <c r="B501" i="16" s="1"/>
  <c r="B502" i="16" s="1"/>
  <c r="B503" i="16" s="1"/>
  <c r="B504" i="16" s="1"/>
  <c r="B505" i="16" s="1"/>
  <c r="B506" i="16" s="1"/>
  <c r="B507" i="16" s="1"/>
  <c r="B508" i="16" s="1"/>
  <c r="B509" i="16" s="1"/>
  <c r="B510" i="16" s="1"/>
  <c r="B511" i="16" s="1"/>
  <c r="B512" i="16" s="1"/>
  <c r="B513" i="16" s="1"/>
  <c r="D6" i="16"/>
  <c r="Q6" i="17"/>
  <c r="F6" i="16"/>
  <c r="S6" i="17"/>
  <c r="I6" i="16"/>
  <c r="V6" i="17"/>
  <c r="G6" i="16"/>
  <c r="T6" i="17"/>
  <c r="H6" i="16"/>
  <c r="U6" i="17"/>
  <c r="E6" i="16"/>
  <c r="R6" i="17"/>
  <c r="J6" i="16"/>
  <c r="W6" i="17"/>
  <c r="K8" i="16"/>
  <c r="X8" i="17"/>
  <c r="H23" i="14"/>
  <c r="K23" i="14"/>
  <c r="D17" i="14"/>
  <c r="D16" i="14" s="1"/>
  <c r="D19" i="14" s="1"/>
  <c r="T72" i="13"/>
  <c r="R72" i="13"/>
  <c r="R73" i="13"/>
  <c r="S73" i="13" s="1"/>
  <c r="T73" i="13"/>
  <c r="T74" i="13"/>
  <c r="R74" i="13"/>
  <c r="S74" i="13" s="1"/>
  <c r="M77" i="13"/>
  <c r="E77" i="13" s="1"/>
  <c r="E86" i="13" s="1"/>
  <c r="E61" i="13"/>
  <c r="E60" i="13" s="1"/>
  <c r="K24" i="14"/>
  <c r="C6" i="16" l="1"/>
  <c r="N6" i="17"/>
  <c r="N7" i="17" s="1"/>
  <c r="O6" i="17"/>
  <c r="K9" i="16"/>
  <c r="X9" i="17"/>
  <c r="O7" i="17"/>
  <c r="J7" i="16"/>
  <c r="W7" i="17"/>
  <c r="E7" i="16"/>
  <c r="R7" i="17"/>
  <c r="H7" i="16"/>
  <c r="U7" i="17"/>
  <c r="G7" i="16"/>
  <c r="T7" i="17"/>
  <c r="I7" i="16"/>
  <c r="V7" i="17"/>
  <c r="F7" i="16"/>
  <c r="S7" i="17"/>
  <c r="D7" i="16"/>
  <c r="Q7" i="17"/>
  <c r="C7" i="16"/>
  <c r="P7" i="17"/>
  <c r="K28" i="14"/>
  <c r="K27" i="14" s="1"/>
  <c r="K29" i="14" s="1"/>
  <c r="D18" i="14"/>
  <c r="D20" i="14" s="1"/>
  <c r="T77" i="13"/>
  <c r="O77" i="13" s="1"/>
  <c r="F86" i="13" s="1"/>
  <c r="R77" i="13"/>
  <c r="S77" i="13" s="1"/>
  <c r="F87" i="13" s="1"/>
  <c r="S72" i="13"/>
  <c r="K77" i="13"/>
  <c r="L77" i="13" s="1"/>
  <c r="E87" i="13" s="1"/>
  <c r="E91" i="13" s="1"/>
  <c r="E90" i="13" s="1"/>
  <c r="E63" i="13"/>
  <c r="E62" i="13"/>
  <c r="N8" i="17" l="1"/>
  <c r="C8" i="16"/>
  <c r="P8" i="17"/>
  <c r="D8" i="16"/>
  <c r="Q8" i="17"/>
  <c r="F8" i="16"/>
  <c r="S8" i="17"/>
  <c r="I8" i="16"/>
  <c r="V8" i="17"/>
  <c r="G8" i="16"/>
  <c r="T8" i="17"/>
  <c r="H8" i="16"/>
  <c r="U8" i="17"/>
  <c r="E8" i="16"/>
  <c r="R8" i="17"/>
  <c r="J8" i="16"/>
  <c r="W8" i="17"/>
  <c r="O8" i="17"/>
  <c r="K10" i="16"/>
  <c r="X10" i="17"/>
  <c r="E19" i="14"/>
  <c r="K30" i="14"/>
  <c r="K31" i="14" s="1"/>
  <c r="F91" i="13"/>
  <c r="F90" i="13" s="1"/>
  <c r="E92" i="13"/>
  <c r="E93" i="13"/>
  <c r="E66" i="13"/>
  <c r="E65" i="13"/>
  <c r="N47" i="13"/>
  <c r="E53" i="13" s="1"/>
  <c r="E64" i="13"/>
  <c r="E96" i="13" l="1"/>
  <c r="N9" i="17"/>
  <c r="K11" i="16"/>
  <c r="X11" i="17"/>
  <c r="O9" i="17"/>
  <c r="J9" i="16"/>
  <c r="W9" i="17"/>
  <c r="E9" i="16"/>
  <c r="R9" i="17"/>
  <c r="H9" i="16"/>
  <c r="U9" i="17"/>
  <c r="G9" i="16"/>
  <c r="T9" i="17"/>
  <c r="I9" i="16"/>
  <c r="V9" i="17"/>
  <c r="F9" i="16"/>
  <c r="S9" i="17"/>
  <c r="D9" i="16"/>
  <c r="Q9" i="17"/>
  <c r="C9" i="16"/>
  <c r="P9" i="17"/>
  <c r="F93" i="13"/>
  <c r="F92" i="13"/>
  <c r="F96" i="13" s="1"/>
  <c r="E95" i="13"/>
  <c r="E94" i="13"/>
  <c r="P24" i="13"/>
  <c r="S24" i="13" s="1"/>
  <c r="P26" i="13"/>
  <c r="S26" i="13" s="1"/>
  <c r="N24" i="13"/>
  <c r="Q24" i="13" s="1"/>
  <c r="J26" i="13"/>
  <c r="M26" i="13" s="1"/>
  <c r="J24" i="13"/>
  <c r="M24" i="13" s="1"/>
  <c r="I24" i="13"/>
  <c r="K24" i="13" s="1"/>
  <c r="N26" i="13"/>
  <c r="Q26" i="13" s="1"/>
  <c r="R26" i="13" s="1"/>
  <c r="S25" i="13"/>
  <c r="N25" i="13"/>
  <c r="Q25" i="13" s="1"/>
  <c r="R25" i="13" s="1"/>
  <c r="E29" i="13"/>
  <c r="E28" i="13"/>
  <c r="M25" i="13"/>
  <c r="I26" i="13"/>
  <c r="K26" i="13" s="1"/>
  <c r="L26" i="13" s="1"/>
  <c r="I25" i="13"/>
  <c r="K25" i="13" s="1"/>
  <c r="L25" i="13" s="1"/>
  <c r="G96" i="13" l="1"/>
  <c r="N10" i="17"/>
  <c r="C10" i="16"/>
  <c r="P10" i="17"/>
  <c r="D10" i="16"/>
  <c r="Q10" i="17"/>
  <c r="F10" i="16"/>
  <c r="S10" i="17"/>
  <c r="I10" i="16"/>
  <c r="V10" i="17"/>
  <c r="G10" i="16"/>
  <c r="T10" i="17"/>
  <c r="H10" i="16"/>
  <c r="U10" i="17"/>
  <c r="E10" i="16"/>
  <c r="R10" i="17"/>
  <c r="J10" i="16"/>
  <c r="W10" i="17"/>
  <c r="O10" i="17"/>
  <c r="K12" i="16"/>
  <c r="X12" i="17"/>
  <c r="F94" i="13"/>
  <c r="F95" i="13"/>
  <c r="S28" i="13"/>
  <c r="E31" i="13" s="1"/>
  <c r="E34" i="13" s="1"/>
  <c r="R24" i="13"/>
  <c r="Q28" i="13"/>
  <c r="R28" i="13" s="1"/>
  <c r="E35" i="13" s="1"/>
  <c r="L24" i="13"/>
  <c r="K28" i="13"/>
  <c r="L28" i="13" s="1"/>
  <c r="D35" i="13" s="1"/>
  <c r="M28" i="13"/>
  <c r="E30" i="13" s="1"/>
  <c r="D34" i="13" s="1"/>
  <c r="D18" i="12"/>
  <c r="D2" i="12"/>
  <c r="F2" i="12"/>
  <c r="H2" i="12"/>
  <c r="J2" i="12"/>
  <c r="D3" i="12"/>
  <c r="D4" i="12"/>
  <c r="D5" i="12"/>
  <c r="D6" i="12"/>
  <c r="D7" i="12"/>
  <c r="B7" i="12"/>
  <c r="B3" i="12"/>
  <c r="B4" i="12"/>
  <c r="B5" i="12"/>
  <c r="B6" i="12"/>
  <c r="B2" i="12"/>
  <c r="AG7" i="12"/>
  <c r="G7" i="12" s="1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3" i="12"/>
  <c r="AH11" i="12"/>
  <c r="AH10" i="12"/>
  <c r="AH9" i="12"/>
  <c r="AE24" i="12"/>
  <c r="AE25" i="12"/>
  <c r="AE26" i="12"/>
  <c r="AE27" i="12"/>
  <c r="AE28" i="12"/>
  <c r="AE29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2" i="12"/>
  <c r="AE43" i="12"/>
  <c r="AE44" i="12"/>
  <c r="AE45" i="12"/>
  <c r="AE46" i="12"/>
  <c r="AE47" i="12"/>
  <c r="AE48" i="12"/>
  <c r="AE49" i="12"/>
  <c r="AE50" i="12"/>
  <c r="AE51" i="12"/>
  <c r="AE52" i="12"/>
  <c r="AE23" i="12"/>
  <c r="X33" i="12" s="1"/>
  <c r="Y33" i="12" s="1"/>
  <c r="AE14" i="12"/>
  <c r="AG34" i="12" s="1"/>
  <c r="AE15" i="12"/>
  <c r="AG35" i="12" s="1"/>
  <c r="AE16" i="12"/>
  <c r="AG26" i="12" s="1"/>
  <c r="AE17" i="12"/>
  <c r="AG37" i="12" s="1"/>
  <c r="AE18" i="12"/>
  <c r="AG38" i="12" s="1"/>
  <c r="AE19" i="12"/>
  <c r="AG29" i="12" s="1"/>
  <c r="AE20" i="12"/>
  <c r="AG30" i="12" s="1"/>
  <c r="AE21" i="12"/>
  <c r="AG41" i="12" s="1"/>
  <c r="AE22" i="12"/>
  <c r="AG42" i="12" s="1"/>
  <c r="AE13" i="12"/>
  <c r="AG43" i="12" s="1"/>
  <c r="AE11" i="12"/>
  <c r="AE12" i="12"/>
  <c r="AE9" i="12"/>
  <c r="AH24" i="12" s="1"/>
  <c r="AE6" i="12"/>
  <c r="E6" i="12" s="1"/>
  <c r="AE4" i="12"/>
  <c r="E4" i="12" s="1"/>
  <c r="AE3" i="12"/>
  <c r="AC10" i="12" s="1"/>
  <c r="AE10" i="12" s="1"/>
  <c r="AF24" i="12" s="1"/>
  <c r="N11" i="17" l="1"/>
  <c r="K13" i="16"/>
  <c r="X13" i="17"/>
  <c r="O11" i="17"/>
  <c r="J11" i="16"/>
  <c r="W11" i="17"/>
  <c r="E11" i="16"/>
  <c r="R11" i="17"/>
  <c r="H11" i="16"/>
  <c r="U11" i="17"/>
  <c r="G11" i="16"/>
  <c r="T11" i="17"/>
  <c r="I11" i="16"/>
  <c r="V11" i="17"/>
  <c r="F11" i="16"/>
  <c r="S11" i="17"/>
  <c r="D11" i="16"/>
  <c r="Q11" i="17"/>
  <c r="C11" i="16"/>
  <c r="P11" i="17"/>
  <c r="G95" i="13"/>
  <c r="E83" i="13" s="1"/>
  <c r="E84" i="13" s="1"/>
  <c r="H37" i="13"/>
  <c r="J37" i="13"/>
  <c r="I37" i="13"/>
  <c r="D39" i="13"/>
  <c r="D38" i="13" s="1"/>
  <c r="E39" i="13"/>
  <c r="E38" i="13" s="1"/>
  <c r="E40" i="13" s="1"/>
  <c r="X61" i="12"/>
  <c r="Y61" i="12" s="1"/>
  <c r="E3" i="12"/>
  <c r="AG4" i="12"/>
  <c r="AE5" i="12"/>
  <c r="AG3" i="12"/>
  <c r="G3" i="12" s="1"/>
  <c r="AF44" i="12"/>
  <c r="AF36" i="12"/>
  <c r="X85" i="12"/>
  <c r="Y85" i="12" s="1"/>
  <c r="X17" i="12"/>
  <c r="Y17" i="12" s="1"/>
  <c r="X64" i="12"/>
  <c r="Y64" i="12" s="1"/>
  <c r="AF29" i="12"/>
  <c r="AF26" i="12"/>
  <c r="AH34" i="12"/>
  <c r="AG40" i="12"/>
  <c r="AH42" i="12"/>
  <c r="AH26" i="12"/>
  <c r="X3" i="12"/>
  <c r="Y3" i="12" s="1"/>
  <c r="AG36" i="12"/>
  <c r="AH41" i="12"/>
  <c r="AH25" i="12"/>
  <c r="AH50" i="12"/>
  <c r="AG51" i="12"/>
  <c r="AH49" i="12"/>
  <c r="AH33" i="12"/>
  <c r="AF34" i="12"/>
  <c r="AI34" i="12" s="1"/>
  <c r="AF23" i="12"/>
  <c r="AF41" i="12"/>
  <c r="AI41" i="12" s="1"/>
  <c r="AF33" i="12"/>
  <c r="AF25" i="12"/>
  <c r="AG47" i="12"/>
  <c r="AG32" i="12"/>
  <c r="AG24" i="12"/>
  <c r="AI24" i="12" s="1"/>
  <c r="AH46" i="12"/>
  <c r="AH38" i="12"/>
  <c r="AH30" i="12"/>
  <c r="X34" i="12"/>
  <c r="Y34" i="12" s="1"/>
  <c r="AF46" i="12"/>
  <c r="AF37" i="12"/>
  <c r="AG28" i="12"/>
  <c r="AF42" i="12"/>
  <c r="AG48" i="12"/>
  <c r="AG27" i="12"/>
  <c r="AF50" i="12"/>
  <c r="AF38" i="12"/>
  <c r="AF30" i="12"/>
  <c r="AG52" i="12"/>
  <c r="AG44" i="12"/>
  <c r="AG31" i="12"/>
  <c r="AH23" i="12"/>
  <c r="AH45" i="12"/>
  <c r="AH37" i="12"/>
  <c r="AH29" i="12"/>
  <c r="X4" i="12"/>
  <c r="Y4" i="12" s="1"/>
  <c r="AF49" i="12"/>
  <c r="AG39" i="12"/>
  <c r="AF51" i="12"/>
  <c r="AF47" i="12"/>
  <c r="AF43" i="12"/>
  <c r="AF39" i="12"/>
  <c r="AF35" i="12"/>
  <c r="AF31" i="12"/>
  <c r="AF27" i="12"/>
  <c r="AG23" i="12"/>
  <c r="AG49" i="12"/>
  <c r="AG45" i="12"/>
  <c r="AG33" i="12"/>
  <c r="AG25" i="12"/>
  <c r="AH51" i="12"/>
  <c r="AH47" i="12"/>
  <c r="AH43" i="12"/>
  <c r="AH39" i="12"/>
  <c r="AH35" i="12"/>
  <c r="AH31" i="12"/>
  <c r="AH27" i="12"/>
  <c r="X63" i="12"/>
  <c r="Y63" i="12" s="1"/>
  <c r="X69" i="12"/>
  <c r="Y69" i="12" s="1"/>
  <c r="AF45" i="12"/>
  <c r="AF52" i="12"/>
  <c r="AF48" i="12"/>
  <c r="AF40" i="12"/>
  <c r="AF32" i="12"/>
  <c r="AF28" i="12"/>
  <c r="AG50" i="12"/>
  <c r="AG46" i="12"/>
  <c r="AH52" i="12"/>
  <c r="AH48" i="12"/>
  <c r="AH44" i="12"/>
  <c r="AH40" i="12"/>
  <c r="AH36" i="12"/>
  <c r="AH32" i="12"/>
  <c r="AH28" i="12"/>
  <c r="X45" i="12"/>
  <c r="Y45" i="12" s="1"/>
  <c r="X6" i="12"/>
  <c r="Y6" i="12" s="1"/>
  <c r="X89" i="12"/>
  <c r="Y89" i="12" s="1"/>
  <c r="X73" i="12"/>
  <c r="Y73" i="12" s="1"/>
  <c r="X49" i="12"/>
  <c r="Y49" i="12" s="1"/>
  <c r="X21" i="12"/>
  <c r="Y21" i="12" s="1"/>
  <c r="X5" i="12"/>
  <c r="Y5" i="12" s="1"/>
  <c r="X8" i="12"/>
  <c r="Y8" i="12" s="1"/>
  <c r="X81" i="12"/>
  <c r="Y81" i="12" s="1"/>
  <c r="X65" i="12"/>
  <c r="Y65" i="12" s="1"/>
  <c r="X57" i="12"/>
  <c r="Y57" i="12" s="1"/>
  <c r="X41" i="12"/>
  <c r="Y41" i="12" s="1"/>
  <c r="X29" i="12"/>
  <c r="Y29" i="12" s="1"/>
  <c r="X13" i="12"/>
  <c r="Y13" i="12" s="1"/>
  <c r="X77" i="12"/>
  <c r="Y77" i="12" s="1"/>
  <c r="X53" i="12"/>
  <c r="Y53" i="12" s="1"/>
  <c r="X37" i="12"/>
  <c r="Y37" i="12" s="1"/>
  <c r="X25" i="12"/>
  <c r="Y25" i="12" s="1"/>
  <c r="X9" i="12"/>
  <c r="Y9" i="12" s="1"/>
  <c r="X92" i="12"/>
  <c r="Y92" i="12" s="1"/>
  <c r="X84" i="12"/>
  <c r="Y84" i="12" s="1"/>
  <c r="X80" i="12"/>
  <c r="Y80" i="12" s="1"/>
  <c r="X72" i="12"/>
  <c r="Y72" i="12" s="1"/>
  <c r="X68" i="12"/>
  <c r="Y68" i="12" s="1"/>
  <c r="X60" i="12"/>
  <c r="Y60" i="12" s="1"/>
  <c r="X48" i="12"/>
  <c r="Y48" i="12" s="1"/>
  <c r="X44" i="12"/>
  <c r="Y44" i="12" s="1"/>
  <c r="X36" i="12"/>
  <c r="Y36" i="12" s="1"/>
  <c r="X24" i="12"/>
  <c r="Y24" i="12" s="1"/>
  <c r="X16" i="12"/>
  <c r="Y16" i="12" s="1"/>
  <c r="X91" i="12"/>
  <c r="Y91" i="12" s="1"/>
  <c r="X87" i="12"/>
  <c r="Y87" i="12" s="1"/>
  <c r="X83" i="12"/>
  <c r="Y83" i="12" s="1"/>
  <c r="X79" i="12"/>
  <c r="Y79" i="12" s="1"/>
  <c r="X75" i="12"/>
  <c r="Y75" i="12" s="1"/>
  <c r="X71" i="12"/>
  <c r="Y71" i="12" s="1"/>
  <c r="X67" i="12"/>
  <c r="Y67" i="12" s="1"/>
  <c r="X59" i="12"/>
  <c r="Y59" i="12" s="1"/>
  <c r="X55" i="12"/>
  <c r="Y55" i="12" s="1"/>
  <c r="X51" i="12"/>
  <c r="Y51" i="12" s="1"/>
  <c r="X47" i="12"/>
  <c r="Y47" i="12" s="1"/>
  <c r="X43" i="12"/>
  <c r="Y43" i="12" s="1"/>
  <c r="X39" i="12"/>
  <c r="Y39" i="12" s="1"/>
  <c r="X35" i="12"/>
  <c r="Y35" i="12" s="1"/>
  <c r="X31" i="12"/>
  <c r="Y31" i="12" s="1"/>
  <c r="X27" i="12"/>
  <c r="Y27" i="12" s="1"/>
  <c r="X23" i="12"/>
  <c r="Y23" i="12" s="1"/>
  <c r="X19" i="12"/>
  <c r="Y19" i="12" s="1"/>
  <c r="X15" i="12"/>
  <c r="Y15" i="12" s="1"/>
  <c r="X11" i="12"/>
  <c r="Y11" i="12" s="1"/>
  <c r="X7" i="12"/>
  <c r="Y7" i="12" s="1"/>
  <c r="X88" i="12"/>
  <c r="Y88" i="12" s="1"/>
  <c r="X76" i="12"/>
  <c r="Y76" i="12" s="1"/>
  <c r="X56" i="12"/>
  <c r="Y56" i="12" s="1"/>
  <c r="X52" i="12"/>
  <c r="Y52" i="12" s="1"/>
  <c r="X40" i="12"/>
  <c r="Y40" i="12" s="1"/>
  <c r="X32" i="12"/>
  <c r="Y32" i="12" s="1"/>
  <c r="X28" i="12"/>
  <c r="Y28" i="12" s="1"/>
  <c r="X20" i="12"/>
  <c r="Y20" i="12" s="1"/>
  <c r="X12" i="12"/>
  <c r="Y12" i="12" s="1"/>
  <c r="X90" i="12"/>
  <c r="Y90" i="12" s="1"/>
  <c r="X86" i="12"/>
  <c r="Y86" i="12" s="1"/>
  <c r="X82" i="12"/>
  <c r="Y82" i="12" s="1"/>
  <c r="X78" i="12"/>
  <c r="Y78" i="12" s="1"/>
  <c r="X74" i="12"/>
  <c r="Y74" i="12" s="1"/>
  <c r="X70" i="12"/>
  <c r="Y70" i="12" s="1"/>
  <c r="X66" i="12"/>
  <c r="Y66" i="12" s="1"/>
  <c r="X62" i="12"/>
  <c r="Y62" i="12" s="1"/>
  <c r="X58" i="12"/>
  <c r="Y58" i="12" s="1"/>
  <c r="X54" i="12"/>
  <c r="Y54" i="12" s="1"/>
  <c r="X50" i="12"/>
  <c r="Y50" i="12" s="1"/>
  <c r="X46" i="12"/>
  <c r="Y46" i="12" s="1"/>
  <c r="X42" i="12"/>
  <c r="Y42" i="12" s="1"/>
  <c r="X38" i="12"/>
  <c r="Y38" i="12" s="1"/>
  <c r="X30" i="12"/>
  <c r="Y30" i="12" s="1"/>
  <c r="X26" i="12"/>
  <c r="Y26" i="12" s="1"/>
  <c r="X22" i="12"/>
  <c r="Y22" i="12" s="1"/>
  <c r="X18" i="12"/>
  <c r="Y18" i="12" s="1"/>
  <c r="X14" i="12"/>
  <c r="Y14" i="12" s="1"/>
  <c r="X10" i="12"/>
  <c r="Y10" i="12" s="1"/>
  <c r="Q12" i="11"/>
  <c r="N13" i="11"/>
  <c r="N14" i="11"/>
  <c r="O14" i="11" s="1"/>
  <c r="N12" i="11"/>
  <c r="P8" i="11"/>
  <c r="J8" i="11"/>
  <c r="N5" i="11"/>
  <c r="N4" i="11"/>
  <c r="N3" i="11"/>
  <c r="H4" i="11"/>
  <c r="K4" i="11" s="1"/>
  <c r="H5" i="11"/>
  <c r="K5" i="11" s="1"/>
  <c r="H3" i="11"/>
  <c r="K3" i="11" s="1"/>
  <c r="B3" i="11"/>
  <c r="E3" i="11" s="1"/>
  <c r="N12" i="17" l="1"/>
  <c r="N13" i="17" s="1"/>
  <c r="C12" i="16"/>
  <c r="P12" i="17"/>
  <c r="D12" i="16"/>
  <c r="Q12" i="17"/>
  <c r="F12" i="16"/>
  <c r="S12" i="17"/>
  <c r="I12" i="16"/>
  <c r="V12" i="17"/>
  <c r="G12" i="16"/>
  <c r="T12" i="17"/>
  <c r="H12" i="16"/>
  <c r="U12" i="17"/>
  <c r="E12" i="16"/>
  <c r="R12" i="17"/>
  <c r="J12" i="16"/>
  <c r="W12" i="17"/>
  <c r="O12" i="17"/>
  <c r="K14" i="16"/>
  <c r="X14" i="17"/>
  <c r="K37" i="13"/>
  <c r="E41" i="13"/>
  <c r="E42" i="13" s="1"/>
  <c r="D40" i="13"/>
  <c r="D42" i="13" s="1"/>
  <c r="AI3" i="12"/>
  <c r="AI4" i="12"/>
  <c r="G4" i="12"/>
  <c r="AE7" i="12"/>
  <c r="E5" i="12"/>
  <c r="AG6" i="12"/>
  <c r="AI37" i="12"/>
  <c r="AI44" i="12"/>
  <c r="AI29" i="12"/>
  <c r="AI42" i="12"/>
  <c r="AI52" i="12"/>
  <c r="AI26" i="12"/>
  <c r="AI28" i="12"/>
  <c r="AI23" i="12"/>
  <c r="AI36" i="12"/>
  <c r="AI38" i="12"/>
  <c r="AI45" i="12"/>
  <c r="AI30" i="12"/>
  <c r="AI25" i="12"/>
  <c r="AI50" i="12"/>
  <c r="AI46" i="12"/>
  <c r="AI33" i="12"/>
  <c r="AI27" i="12"/>
  <c r="AI43" i="12"/>
  <c r="AI35" i="12"/>
  <c r="AI51" i="12"/>
  <c r="AI39" i="12"/>
  <c r="AI31" i="12"/>
  <c r="AI47" i="12"/>
  <c r="AI49" i="12"/>
  <c r="AI48" i="12"/>
  <c r="AI32" i="12"/>
  <c r="AI40" i="12"/>
  <c r="O13" i="11"/>
  <c r="O12" i="11" s="1"/>
  <c r="O4" i="10"/>
  <c r="O3" i="10"/>
  <c r="O2" i="10"/>
  <c r="L3" i="10"/>
  <c r="L4" i="10"/>
  <c r="L2" i="10"/>
  <c r="K15" i="16" l="1"/>
  <c r="X15" i="17"/>
  <c r="N14" i="17"/>
  <c r="O13" i="17"/>
  <c r="J13" i="16"/>
  <c r="W13" i="17"/>
  <c r="E13" i="16"/>
  <c r="R13" i="17"/>
  <c r="H13" i="16"/>
  <c r="U13" i="17"/>
  <c r="G13" i="16"/>
  <c r="T13" i="17"/>
  <c r="I13" i="16"/>
  <c r="V13" i="17"/>
  <c r="F13" i="16"/>
  <c r="S13" i="17"/>
  <c r="D13" i="16"/>
  <c r="Q13" i="17"/>
  <c r="C13" i="16"/>
  <c r="P13" i="17"/>
  <c r="F41" i="13"/>
  <c r="I4" i="12"/>
  <c r="I3" i="12"/>
  <c r="AI6" i="12"/>
  <c r="I6" i="12" s="1"/>
  <c r="G6" i="12"/>
  <c r="AI7" i="12"/>
  <c r="I7" i="12" s="1"/>
  <c r="E7" i="12"/>
  <c r="AG5" i="12"/>
  <c r="E2" i="10"/>
  <c r="G3" i="10"/>
  <c r="G4" i="10"/>
  <c r="G5" i="10"/>
  <c r="G6" i="10"/>
  <c r="G2" i="10"/>
  <c r="F3" i="10"/>
  <c r="F4" i="10"/>
  <c r="F5" i="10"/>
  <c r="F6" i="10"/>
  <c r="F2" i="10"/>
  <c r="E3" i="10"/>
  <c r="E4" i="10"/>
  <c r="E5" i="10"/>
  <c r="E6" i="10"/>
  <c r="C14" i="16" l="1"/>
  <c r="P14" i="17"/>
  <c r="D14" i="16"/>
  <c r="Q14" i="17"/>
  <c r="F14" i="16"/>
  <c r="S14" i="17"/>
  <c r="I14" i="16"/>
  <c r="V14" i="17"/>
  <c r="G14" i="16"/>
  <c r="T14" i="17"/>
  <c r="H14" i="16"/>
  <c r="U14" i="17"/>
  <c r="E14" i="16"/>
  <c r="R14" i="17"/>
  <c r="J14" i="16"/>
  <c r="W14" i="17"/>
  <c r="N15" i="17"/>
  <c r="O14" i="17"/>
  <c r="K16" i="16"/>
  <c r="X16" i="17"/>
  <c r="AI5" i="12"/>
  <c r="G5" i="12"/>
  <c r="N7" i="12"/>
  <c r="N15" i="12" s="1"/>
  <c r="N8" i="12"/>
  <c r="D14" i="12" s="1"/>
  <c r="H4" i="10"/>
  <c r="H5" i="10"/>
  <c r="H3" i="10"/>
  <c r="H6" i="10"/>
  <c r="H2" i="10"/>
  <c r="J6" i="8"/>
  <c r="J10" i="8"/>
  <c r="H6" i="8"/>
  <c r="H10" i="8"/>
  <c r="F6" i="8"/>
  <c r="H2" i="8"/>
  <c r="P2" i="7"/>
  <c r="O4" i="7"/>
  <c r="O5" i="7"/>
  <c r="O6" i="7"/>
  <c r="O7" i="7"/>
  <c r="O8" i="7"/>
  <c r="O9" i="7"/>
  <c r="O10" i="7"/>
  <c r="O11" i="7"/>
  <c r="O12" i="7"/>
  <c r="O3" i="7"/>
  <c r="T5" i="7"/>
  <c r="U5" i="7"/>
  <c r="V5" i="7"/>
  <c r="W5" i="7"/>
  <c r="X5" i="7"/>
  <c r="Y5" i="7"/>
  <c r="P6" i="7"/>
  <c r="Q6" i="7"/>
  <c r="R6" i="7"/>
  <c r="S6" i="7"/>
  <c r="T6" i="7"/>
  <c r="U6" i="7"/>
  <c r="V6" i="7"/>
  <c r="W6" i="7"/>
  <c r="X6" i="7"/>
  <c r="Y6" i="7"/>
  <c r="P7" i="7"/>
  <c r="Q7" i="7"/>
  <c r="R7" i="7"/>
  <c r="S7" i="7"/>
  <c r="T7" i="7"/>
  <c r="U7" i="7"/>
  <c r="V7" i="7"/>
  <c r="W7" i="7"/>
  <c r="X7" i="7"/>
  <c r="Y7" i="7"/>
  <c r="P8" i="7"/>
  <c r="Q8" i="7"/>
  <c r="R8" i="7"/>
  <c r="S8" i="7"/>
  <c r="T8" i="7"/>
  <c r="U8" i="7"/>
  <c r="V8" i="7"/>
  <c r="W8" i="7"/>
  <c r="X8" i="7"/>
  <c r="Y8" i="7"/>
  <c r="P9" i="7"/>
  <c r="Q9" i="7"/>
  <c r="R9" i="7"/>
  <c r="S9" i="7"/>
  <c r="T9" i="7"/>
  <c r="U9" i="7"/>
  <c r="V9" i="7"/>
  <c r="W9" i="7"/>
  <c r="X9" i="7"/>
  <c r="Y9" i="7"/>
  <c r="P10" i="7"/>
  <c r="Q10" i="7"/>
  <c r="R10" i="7"/>
  <c r="S10" i="7"/>
  <c r="T10" i="7"/>
  <c r="U10" i="7"/>
  <c r="V10" i="7"/>
  <c r="W10" i="7"/>
  <c r="X10" i="7"/>
  <c r="Y10" i="7"/>
  <c r="P11" i="7"/>
  <c r="Q11" i="7"/>
  <c r="R11" i="7"/>
  <c r="S11" i="7"/>
  <c r="T11" i="7"/>
  <c r="U11" i="7"/>
  <c r="V11" i="7"/>
  <c r="W11" i="7"/>
  <c r="X11" i="7"/>
  <c r="Y11" i="7"/>
  <c r="P12" i="7"/>
  <c r="Q12" i="7"/>
  <c r="R12" i="7"/>
  <c r="S12" i="7"/>
  <c r="T12" i="7"/>
  <c r="U12" i="7"/>
  <c r="V12" i="7"/>
  <c r="W12" i="7"/>
  <c r="X12" i="7"/>
  <c r="Y12" i="7"/>
  <c r="AF16" i="7"/>
  <c r="AG16" i="7"/>
  <c r="AH16" i="7"/>
  <c r="AI16" i="7"/>
  <c r="AJ16" i="7"/>
  <c r="AK16" i="7"/>
  <c r="AB17" i="7"/>
  <c r="AC17" i="7"/>
  <c r="AD17" i="7"/>
  <c r="AE17" i="7"/>
  <c r="AF17" i="7"/>
  <c r="AG17" i="7"/>
  <c r="AH17" i="7"/>
  <c r="AI17" i="7"/>
  <c r="AJ17" i="7"/>
  <c r="AK17" i="7"/>
  <c r="AB18" i="7"/>
  <c r="AC18" i="7"/>
  <c r="AD18" i="7"/>
  <c r="AE18" i="7"/>
  <c r="AF18" i="7"/>
  <c r="AG18" i="7"/>
  <c r="AH18" i="7"/>
  <c r="AI18" i="7"/>
  <c r="AJ18" i="7"/>
  <c r="AK18" i="7"/>
  <c r="AB19" i="7"/>
  <c r="AC19" i="7"/>
  <c r="AD19" i="7"/>
  <c r="AE19" i="7"/>
  <c r="AF19" i="7"/>
  <c r="AG19" i="7"/>
  <c r="AH19" i="7"/>
  <c r="AI19" i="7"/>
  <c r="AJ19" i="7"/>
  <c r="AK19" i="7"/>
  <c r="AB20" i="7"/>
  <c r="AC20" i="7"/>
  <c r="AD20" i="7"/>
  <c r="AE20" i="7"/>
  <c r="AF20" i="7"/>
  <c r="AG20" i="7"/>
  <c r="AH20" i="7"/>
  <c r="AI20" i="7"/>
  <c r="AJ20" i="7"/>
  <c r="AK20" i="7"/>
  <c r="AB21" i="7"/>
  <c r="AC21" i="7"/>
  <c r="AD21" i="7"/>
  <c r="AE21" i="7"/>
  <c r="AF21" i="7"/>
  <c r="AG21" i="7"/>
  <c r="AH21" i="7"/>
  <c r="AI21" i="7"/>
  <c r="AJ21" i="7"/>
  <c r="AK21" i="7"/>
  <c r="AB22" i="7"/>
  <c r="AC22" i="7"/>
  <c r="AD22" i="7"/>
  <c r="AE22" i="7"/>
  <c r="AF22" i="7"/>
  <c r="AG22" i="7"/>
  <c r="AH22" i="7"/>
  <c r="AI22" i="7"/>
  <c r="AJ22" i="7"/>
  <c r="AK22" i="7"/>
  <c r="AB23" i="7"/>
  <c r="AC23" i="7"/>
  <c r="AD23" i="7"/>
  <c r="AE23" i="7"/>
  <c r="AF23" i="7"/>
  <c r="AG23" i="7"/>
  <c r="AH23" i="7"/>
  <c r="AI23" i="7"/>
  <c r="AJ23" i="7"/>
  <c r="AK23" i="7"/>
  <c r="AB6" i="7"/>
  <c r="AC6" i="7"/>
  <c r="AD6" i="7"/>
  <c r="AE6" i="7"/>
  <c r="AF6" i="7"/>
  <c r="AG6" i="7"/>
  <c r="AH6" i="7"/>
  <c r="AI6" i="7"/>
  <c r="AJ6" i="7"/>
  <c r="AK6" i="7"/>
  <c r="AB7" i="7"/>
  <c r="AC7" i="7"/>
  <c r="AD7" i="7"/>
  <c r="AE7" i="7"/>
  <c r="AF7" i="7"/>
  <c r="AG7" i="7"/>
  <c r="AH7" i="7"/>
  <c r="AI7" i="7"/>
  <c r="AJ7" i="7"/>
  <c r="AK7" i="7"/>
  <c r="AB8" i="7"/>
  <c r="AC8" i="7"/>
  <c r="AD8" i="7"/>
  <c r="AE8" i="7"/>
  <c r="AF8" i="7"/>
  <c r="AG8" i="7"/>
  <c r="AH8" i="7"/>
  <c r="AI8" i="7"/>
  <c r="AJ8" i="7"/>
  <c r="AK8" i="7"/>
  <c r="AB9" i="7"/>
  <c r="AC9" i="7"/>
  <c r="AD9" i="7"/>
  <c r="AE9" i="7"/>
  <c r="AF9" i="7"/>
  <c r="AG9" i="7"/>
  <c r="AH9" i="7"/>
  <c r="AI9" i="7"/>
  <c r="AJ9" i="7"/>
  <c r="AK9" i="7"/>
  <c r="AB10" i="7"/>
  <c r="AC10" i="7"/>
  <c r="AD10" i="7"/>
  <c r="AE10" i="7"/>
  <c r="AF10" i="7"/>
  <c r="AG10" i="7"/>
  <c r="AH10" i="7"/>
  <c r="AI10" i="7"/>
  <c r="AJ10" i="7"/>
  <c r="AK10" i="7"/>
  <c r="AB11" i="7"/>
  <c r="AC11" i="7"/>
  <c r="AD11" i="7"/>
  <c r="AE11" i="7"/>
  <c r="AF11" i="7"/>
  <c r="AG11" i="7"/>
  <c r="AH11" i="7"/>
  <c r="AI11" i="7"/>
  <c r="AJ11" i="7"/>
  <c r="AK11" i="7"/>
  <c r="AB12" i="7"/>
  <c r="AC12" i="7"/>
  <c r="AD12" i="7"/>
  <c r="AE12" i="7"/>
  <c r="AF12" i="7"/>
  <c r="AG12" i="7"/>
  <c r="AH12" i="7"/>
  <c r="AI12" i="7"/>
  <c r="AJ12" i="7"/>
  <c r="AK12" i="7"/>
  <c r="AB4" i="7"/>
  <c r="AC4" i="7"/>
  <c r="AD4" i="7"/>
  <c r="AE4" i="7"/>
  <c r="AF4" i="7"/>
  <c r="AG4" i="7"/>
  <c r="AH4" i="7"/>
  <c r="AI4" i="7"/>
  <c r="AJ4" i="7"/>
  <c r="AK4" i="7"/>
  <c r="AB5" i="7"/>
  <c r="AC5" i="7"/>
  <c r="AD5" i="7"/>
  <c r="AE5" i="7"/>
  <c r="AF5" i="7"/>
  <c r="AG5" i="7"/>
  <c r="AH5" i="7"/>
  <c r="AI5" i="7"/>
  <c r="AJ5" i="7"/>
  <c r="AK5" i="7"/>
  <c r="AC3" i="7"/>
  <c r="AD3" i="7"/>
  <c r="AE3" i="7"/>
  <c r="AF3" i="7"/>
  <c r="AG3" i="7"/>
  <c r="AH3" i="7"/>
  <c r="AI3" i="7"/>
  <c r="AJ3" i="7"/>
  <c r="AK3" i="7"/>
  <c r="AB3" i="7"/>
  <c r="K17" i="16" l="1"/>
  <c r="X17" i="17"/>
  <c r="N16" i="17"/>
  <c r="O15" i="17"/>
  <c r="J15" i="16"/>
  <c r="W15" i="17"/>
  <c r="E15" i="16"/>
  <c r="R15" i="17"/>
  <c r="H15" i="16"/>
  <c r="U15" i="17"/>
  <c r="G15" i="16"/>
  <c r="T15" i="17"/>
  <c r="I15" i="16"/>
  <c r="V15" i="17"/>
  <c r="F15" i="16"/>
  <c r="S15" i="17"/>
  <c r="D15" i="16"/>
  <c r="Q15" i="17"/>
  <c r="C15" i="16"/>
  <c r="P15" i="17"/>
  <c r="I5" i="12"/>
  <c r="AK3" i="12"/>
  <c r="K3" i="12" s="1"/>
  <c r="L3" i="12" s="1"/>
  <c r="AK4" i="12"/>
  <c r="K4" i="12" s="1"/>
  <c r="L4" i="12" s="1"/>
  <c r="AK5" i="12"/>
  <c r="K5" i="12" s="1"/>
  <c r="L5" i="12" s="1"/>
  <c r="N12" i="12"/>
  <c r="D11" i="12" s="1"/>
  <c r="N10" i="12"/>
  <c r="N18" i="12" s="1"/>
  <c r="D24" i="12" s="1"/>
  <c r="F24" i="12" s="1"/>
  <c r="J24" i="12" s="1"/>
  <c r="N9" i="12"/>
  <c r="N16" i="12"/>
  <c r="D25" i="12" s="1"/>
  <c r="F25" i="12" s="1"/>
  <c r="J25" i="12" s="1"/>
  <c r="H19" i="8"/>
  <c r="J14" i="8"/>
  <c r="L10" i="8"/>
  <c r="L6" i="8"/>
  <c r="H14" i="8"/>
  <c r="D13" i="7"/>
  <c r="E13" i="7"/>
  <c r="F13" i="7"/>
  <c r="G13" i="7"/>
  <c r="H13" i="7"/>
  <c r="I13" i="7"/>
  <c r="J13" i="7"/>
  <c r="K13" i="7"/>
  <c r="L13" i="7"/>
  <c r="C13" i="7"/>
  <c r="M4" i="7"/>
  <c r="M5" i="7"/>
  <c r="M6" i="7"/>
  <c r="M7" i="7"/>
  <c r="M8" i="7"/>
  <c r="M9" i="7"/>
  <c r="M10" i="7"/>
  <c r="M11" i="7"/>
  <c r="M12" i="7"/>
  <c r="M3" i="7"/>
  <c r="AE16" i="7" l="1"/>
  <c r="S5" i="7" s="1"/>
  <c r="C16" i="16"/>
  <c r="P16" i="17"/>
  <c r="D16" i="16"/>
  <c r="Q16" i="17"/>
  <c r="F16" i="16"/>
  <c r="S16" i="17"/>
  <c r="I16" i="16"/>
  <c r="V16" i="17"/>
  <c r="G16" i="16"/>
  <c r="T16" i="17"/>
  <c r="H16" i="16"/>
  <c r="U16" i="17"/>
  <c r="E16" i="16"/>
  <c r="R16" i="17"/>
  <c r="J16" i="16"/>
  <c r="W16" i="17"/>
  <c r="N17" i="17"/>
  <c r="O16" i="17"/>
  <c r="K18" i="16"/>
  <c r="X18" i="17"/>
  <c r="N20" i="12"/>
  <c r="D22" i="12" s="1"/>
  <c r="F22" i="12" s="1"/>
  <c r="J22" i="12" s="1"/>
  <c r="D13" i="12"/>
  <c r="N11" i="12"/>
  <c r="D12" i="12" s="1"/>
  <c r="N17" i="12"/>
  <c r="D15" i="12"/>
  <c r="H17" i="8"/>
  <c r="H21" i="8" s="1"/>
  <c r="H23" i="8" s="1"/>
  <c r="M13" i="7"/>
  <c r="AB13" i="7" s="1"/>
  <c r="AK13" i="7" l="1"/>
  <c r="Y3" i="7" s="1"/>
  <c r="D26" i="12"/>
  <c r="F26" i="12" s="1"/>
  <c r="J26" i="12" s="1"/>
  <c r="AK14" i="7"/>
  <c r="Y4" i="7" s="1"/>
  <c r="AJ14" i="7"/>
  <c r="X4" i="7" s="1"/>
  <c r="AJ13" i="7"/>
  <c r="X3" i="7" s="1"/>
  <c r="AI13" i="7"/>
  <c r="W3" i="7" s="1"/>
  <c r="AI14" i="7"/>
  <c r="W4" i="7" s="1"/>
  <c r="AH13" i="7"/>
  <c r="V3" i="7" s="1"/>
  <c r="AG13" i="7"/>
  <c r="U3" i="7" s="1"/>
  <c r="AH14" i="7"/>
  <c r="V4" i="7" s="1"/>
  <c r="AG14" i="7"/>
  <c r="U4" i="7" s="1"/>
  <c r="AD16" i="7"/>
  <c r="R5" i="7" s="1"/>
  <c r="K19" i="16"/>
  <c r="X19" i="17"/>
  <c r="N18" i="17"/>
  <c r="O17" i="17"/>
  <c r="J17" i="16"/>
  <c r="W17" i="17"/>
  <c r="E17" i="16"/>
  <c r="R17" i="17"/>
  <c r="H17" i="16"/>
  <c r="U17" i="17"/>
  <c r="G17" i="16"/>
  <c r="T17" i="17"/>
  <c r="I17" i="16"/>
  <c r="V17" i="17"/>
  <c r="F17" i="16"/>
  <c r="S17" i="17"/>
  <c r="D17" i="16"/>
  <c r="Q17" i="17"/>
  <c r="C17" i="16"/>
  <c r="P17" i="17"/>
  <c r="AF14" i="7"/>
  <c r="T4" i="7" s="1"/>
  <c r="AF13" i="7"/>
  <c r="T3" i="7" s="1"/>
  <c r="AE14" i="7"/>
  <c r="S4" i="7" s="1"/>
  <c r="AD14" i="7"/>
  <c r="R4" i="7" s="1"/>
  <c r="AE13" i="7"/>
  <c r="S3" i="7" s="1"/>
  <c r="AD13" i="7"/>
  <c r="R3" i="7" s="1"/>
  <c r="N19" i="12"/>
  <c r="D23" i="12" s="1"/>
  <c r="F23" i="12" s="1"/>
  <c r="J23" i="12" s="1"/>
  <c r="N13" i="12"/>
  <c r="D10" i="12" s="1"/>
  <c r="P3" i="7"/>
  <c r="AC14" i="7"/>
  <c r="Q4" i="7" s="1"/>
  <c r="AC13" i="7"/>
  <c r="Q3" i="7" s="1"/>
  <c r="AC16" i="7"/>
  <c r="Q5" i="7" s="1"/>
  <c r="AB16" i="7"/>
  <c r="P5" i="7" s="1"/>
  <c r="AB14" i="7"/>
  <c r="P4" i="7" s="1"/>
  <c r="C18" i="16" l="1"/>
  <c r="P18" i="17"/>
  <c r="D18" i="16"/>
  <c r="Q18" i="17"/>
  <c r="F18" i="16"/>
  <c r="S18" i="17"/>
  <c r="I18" i="16"/>
  <c r="V18" i="17"/>
  <c r="G18" i="16"/>
  <c r="T18" i="17"/>
  <c r="H18" i="16"/>
  <c r="U18" i="17"/>
  <c r="E18" i="16"/>
  <c r="R18" i="17"/>
  <c r="J18" i="16"/>
  <c r="W18" i="17"/>
  <c r="N19" i="17"/>
  <c r="O18" i="17"/>
  <c r="K20" i="16"/>
  <c r="X20" i="17"/>
  <c r="N21" i="12"/>
  <c r="N14" i="12"/>
  <c r="N22" i="12" s="1"/>
  <c r="D27" i="12" s="1"/>
  <c r="F27" i="12" s="1"/>
  <c r="J27" i="12" s="1"/>
  <c r="C16" i="7"/>
  <c r="C18" i="7" s="1"/>
  <c r="D5" i="4"/>
  <c r="D6" i="4"/>
  <c r="D7" i="4"/>
  <c r="D8" i="4"/>
  <c r="D9" i="4"/>
  <c r="D10" i="4"/>
  <c r="D11" i="4"/>
  <c r="D12" i="4"/>
  <c r="D13" i="4"/>
  <c r="D14" i="4"/>
  <c r="D15" i="4"/>
  <c r="D16" i="4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Q5" i="6"/>
  <c r="N5" i="6"/>
  <c r="H5" i="6"/>
  <c r="W4" i="6"/>
  <c r="U4" i="6"/>
  <c r="V4" i="6" s="1"/>
  <c r="N4" i="6"/>
  <c r="G4" i="6"/>
  <c r="U3" i="6"/>
  <c r="V3" i="6" s="1"/>
  <c r="T3" i="6"/>
  <c r="W3" i="6" s="1"/>
  <c r="N3" i="6"/>
  <c r="G3" i="6"/>
  <c r="D21" i="12" l="1"/>
  <c r="F21" i="12" s="1"/>
  <c r="J21" i="12" s="1"/>
  <c r="J18" i="12"/>
  <c r="K21" i="16"/>
  <c r="X21" i="17"/>
  <c r="N20" i="17"/>
  <c r="O19" i="17"/>
  <c r="J19" i="16"/>
  <c r="W19" i="17"/>
  <c r="E19" i="16"/>
  <c r="R19" i="17"/>
  <c r="H19" i="16"/>
  <c r="U19" i="17"/>
  <c r="G19" i="16"/>
  <c r="T19" i="17"/>
  <c r="I19" i="16"/>
  <c r="V19" i="17"/>
  <c r="F19" i="16"/>
  <c r="S19" i="17"/>
  <c r="D19" i="16"/>
  <c r="Q19" i="17"/>
  <c r="C19" i="16"/>
  <c r="P19" i="17"/>
  <c r="C19" i="7"/>
  <c r="D16" i="12"/>
  <c r="F13" i="12" s="1"/>
  <c r="H21" i="12"/>
  <c r="H27" i="12"/>
  <c r="H24" i="12"/>
  <c r="H22" i="12"/>
  <c r="H25" i="12"/>
  <c r="H26" i="12"/>
  <c r="H23" i="12"/>
  <c r="F16" i="12"/>
  <c r="F10" i="12"/>
  <c r="W6" i="6"/>
  <c r="Q6" i="6" s="1"/>
  <c r="F5" i="6"/>
  <c r="U6" i="6"/>
  <c r="V6" i="6" s="1"/>
  <c r="G6" i="6"/>
  <c r="I3" i="6"/>
  <c r="F7" i="6" s="1"/>
  <c r="G5" i="6"/>
  <c r="I4" i="6"/>
  <c r="F8" i="6" s="1"/>
  <c r="H11" i="4"/>
  <c r="F17" i="4"/>
  <c r="F21" i="4"/>
  <c r="F23" i="4"/>
  <c r="F24" i="4"/>
  <c r="F25" i="4"/>
  <c r="F26" i="4"/>
  <c r="F27" i="4"/>
  <c r="F28" i="4"/>
  <c r="F29" i="4"/>
  <c r="F30" i="4"/>
  <c r="F31" i="4"/>
  <c r="F32" i="4"/>
  <c r="F33" i="4"/>
  <c r="F34" i="4"/>
  <c r="E24" i="4"/>
  <c r="E25" i="4"/>
  <c r="E26" i="4"/>
  <c r="E27" i="4"/>
  <c r="E28" i="4"/>
  <c r="E29" i="4"/>
  <c r="E30" i="4"/>
  <c r="E31" i="4"/>
  <c r="E32" i="4"/>
  <c r="E33" i="4"/>
  <c r="E34" i="4"/>
  <c r="F3" i="4"/>
  <c r="F7" i="4" s="1"/>
  <c r="E3" i="4"/>
  <c r="E9" i="4" s="1"/>
  <c r="H36" i="3"/>
  <c r="I36" i="3"/>
  <c r="J36" i="3"/>
  <c r="K36" i="3"/>
  <c r="L36" i="3"/>
  <c r="C37" i="3"/>
  <c r="C40" i="3"/>
  <c r="C41" i="3" s="1"/>
  <c r="D34" i="3"/>
  <c r="D36" i="3" s="1"/>
  <c r="E34" i="3"/>
  <c r="E36" i="3" s="1"/>
  <c r="F34" i="3"/>
  <c r="F36" i="3" s="1"/>
  <c r="G34" i="3"/>
  <c r="G36" i="3" s="1"/>
  <c r="H34" i="3"/>
  <c r="I34" i="3"/>
  <c r="J34" i="3"/>
  <c r="K34" i="3"/>
  <c r="L34" i="3"/>
  <c r="C34" i="3"/>
  <c r="C36" i="3" s="1"/>
  <c r="D35" i="3"/>
  <c r="E35" i="3"/>
  <c r="F35" i="3"/>
  <c r="G35" i="3"/>
  <c r="H35" i="3"/>
  <c r="I35" i="3"/>
  <c r="J35" i="3"/>
  <c r="K35" i="3"/>
  <c r="L35" i="3"/>
  <c r="C35" i="3"/>
  <c r="F15" i="12" l="1"/>
  <c r="F12" i="12"/>
  <c r="F14" i="12"/>
  <c r="C20" i="16"/>
  <c r="P20" i="17"/>
  <c r="D20" i="16"/>
  <c r="Q20" i="17"/>
  <c r="F20" i="16"/>
  <c r="S20" i="17"/>
  <c r="I20" i="16"/>
  <c r="V20" i="17"/>
  <c r="G20" i="16"/>
  <c r="T20" i="17"/>
  <c r="H20" i="16"/>
  <c r="U20" i="17"/>
  <c r="E20" i="16"/>
  <c r="R20" i="17"/>
  <c r="J20" i="16"/>
  <c r="W20" i="17"/>
  <c r="N21" i="17"/>
  <c r="O20" i="17"/>
  <c r="K22" i="16"/>
  <c r="X22" i="17"/>
  <c r="F11" i="12"/>
  <c r="I5" i="6"/>
  <c r="F9" i="6" s="1"/>
  <c r="E22" i="4"/>
  <c r="E18" i="4"/>
  <c r="E6" i="4"/>
  <c r="F19" i="4"/>
  <c r="E21" i="4"/>
  <c r="E17" i="4"/>
  <c r="F22" i="4"/>
  <c r="F18" i="4"/>
  <c r="E20" i="4"/>
  <c r="E14" i="4"/>
  <c r="E23" i="4"/>
  <c r="E19" i="4"/>
  <c r="E10" i="4"/>
  <c r="F20" i="4"/>
  <c r="E16" i="4"/>
  <c r="E8" i="4"/>
  <c r="E12" i="4"/>
  <c r="F14" i="4"/>
  <c r="F10" i="4"/>
  <c r="F6" i="4"/>
  <c r="E5" i="4"/>
  <c r="E15" i="4"/>
  <c r="E11" i="4"/>
  <c r="E7" i="4"/>
  <c r="F13" i="4"/>
  <c r="F9" i="4"/>
  <c r="F16" i="4"/>
  <c r="F12" i="4"/>
  <c r="F8" i="4"/>
  <c r="E13" i="4"/>
  <c r="F5" i="4"/>
  <c r="F15" i="4"/>
  <c r="F11" i="4"/>
  <c r="C38" i="3"/>
  <c r="C39" i="3" s="1"/>
  <c r="C42" i="3"/>
  <c r="B3" i="1"/>
  <c r="B4" i="1" l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F3" i="1"/>
  <c r="K23" i="16"/>
  <c r="X23" i="17"/>
  <c r="N22" i="17"/>
  <c r="O21" i="17"/>
  <c r="J21" i="16"/>
  <c r="W21" i="17"/>
  <c r="E21" i="16"/>
  <c r="R21" i="17"/>
  <c r="H21" i="16"/>
  <c r="U21" i="17"/>
  <c r="G21" i="16"/>
  <c r="T21" i="17"/>
  <c r="I21" i="16"/>
  <c r="V21" i="17"/>
  <c r="F21" i="16"/>
  <c r="S21" i="17"/>
  <c r="D21" i="16"/>
  <c r="Q21" i="17"/>
  <c r="C21" i="16"/>
  <c r="P21" i="17"/>
  <c r="H6" i="4"/>
  <c r="H7" i="4"/>
  <c r="H5" i="4"/>
  <c r="C44" i="3"/>
  <c r="C48" i="3" s="1"/>
  <c r="C43" i="3"/>
  <c r="C46" i="3"/>
  <c r="G2" i="2"/>
  <c r="C22" i="16" l="1"/>
  <c r="P22" i="17"/>
  <c r="D22" i="16"/>
  <c r="Q22" i="17"/>
  <c r="F22" i="16"/>
  <c r="S22" i="17"/>
  <c r="I22" i="16"/>
  <c r="V22" i="17"/>
  <c r="G22" i="16"/>
  <c r="T22" i="17"/>
  <c r="H22" i="16"/>
  <c r="U22" i="17"/>
  <c r="E22" i="16"/>
  <c r="R22" i="17"/>
  <c r="J22" i="16"/>
  <c r="W22" i="17"/>
  <c r="N23" i="17"/>
  <c r="O22" i="17"/>
  <c r="K24" i="16"/>
  <c r="X24" i="17"/>
  <c r="H8" i="4"/>
  <c r="I8" i="4" s="1"/>
  <c r="H14" i="4"/>
  <c r="H15" i="4" s="1"/>
  <c r="H9" i="4"/>
  <c r="C45" i="3"/>
  <c r="C47" i="3" s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J69" i="1" s="1"/>
  <c r="K69" i="1" s="1"/>
  <c r="G69" i="1" s="1"/>
  <c r="F70" i="1"/>
  <c r="H70" i="1" s="1"/>
  <c r="I70" i="1" s="1"/>
  <c r="F71" i="1"/>
  <c r="F72" i="1"/>
  <c r="F73" i="1"/>
  <c r="H73" i="1" s="1"/>
  <c r="I73" i="1" s="1"/>
  <c r="F74" i="1"/>
  <c r="H74" i="1" s="1"/>
  <c r="I74" i="1" s="1"/>
  <c r="F75" i="1"/>
  <c r="F76" i="1"/>
  <c r="F77" i="1"/>
  <c r="H77" i="1" s="1"/>
  <c r="I77" i="1" s="1"/>
  <c r="F78" i="1"/>
  <c r="H78" i="1" s="1"/>
  <c r="I78" i="1" s="1"/>
  <c r="F79" i="1"/>
  <c r="F80" i="1"/>
  <c r="J80" i="1" s="1"/>
  <c r="K80" i="1" s="1"/>
  <c r="G80" i="1" s="1"/>
  <c r="F81" i="1"/>
  <c r="H81" i="1" s="1"/>
  <c r="I81" i="1" s="1"/>
  <c r="F82" i="1"/>
  <c r="H82" i="1" s="1"/>
  <c r="I82" i="1" s="1"/>
  <c r="F83" i="1"/>
  <c r="F84" i="1"/>
  <c r="F85" i="1"/>
  <c r="H85" i="1" s="1"/>
  <c r="I85" i="1" s="1"/>
  <c r="F86" i="1"/>
  <c r="H86" i="1" s="1"/>
  <c r="I86" i="1" s="1"/>
  <c r="F87" i="1"/>
  <c r="F88" i="1"/>
  <c r="F89" i="1"/>
  <c r="J89" i="1" s="1"/>
  <c r="K89" i="1" s="1"/>
  <c r="G89" i="1" s="1"/>
  <c r="F90" i="1"/>
  <c r="J90" i="1" s="1"/>
  <c r="K90" i="1" s="1"/>
  <c r="G90" i="1" s="1"/>
  <c r="F91" i="1"/>
  <c r="F92" i="1"/>
  <c r="F93" i="1"/>
  <c r="H93" i="1" s="1"/>
  <c r="I93" i="1" s="1"/>
  <c r="F94" i="1"/>
  <c r="H94" i="1" s="1"/>
  <c r="I94" i="1" s="1"/>
  <c r="F95" i="1"/>
  <c r="F96" i="1"/>
  <c r="F97" i="1"/>
  <c r="H97" i="1" s="1"/>
  <c r="I97" i="1" s="1"/>
  <c r="F98" i="1"/>
  <c r="H98" i="1" s="1"/>
  <c r="I98" i="1" s="1"/>
  <c r="F99" i="1"/>
  <c r="F100" i="1"/>
  <c r="J100" i="1" s="1"/>
  <c r="K100" i="1" s="1"/>
  <c r="G100" i="1" s="1"/>
  <c r="F101" i="1"/>
  <c r="H101" i="1" s="1"/>
  <c r="I101" i="1" s="1"/>
  <c r="F102" i="1"/>
  <c r="H102" i="1" s="1"/>
  <c r="I102" i="1" s="1"/>
  <c r="F103" i="1"/>
  <c r="F104" i="1"/>
  <c r="F105" i="1"/>
  <c r="J105" i="1" s="1"/>
  <c r="K105" i="1" s="1"/>
  <c r="G105" i="1" s="1"/>
  <c r="F106" i="1"/>
  <c r="J106" i="1" s="1"/>
  <c r="K106" i="1" s="1"/>
  <c r="G106" i="1" s="1"/>
  <c r="F107" i="1"/>
  <c r="F108" i="1"/>
  <c r="F109" i="1"/>
  <c r="H109" i="1" s="1"/>
  <c r="I109" i="1" s="1"/>
  <c r="F110" i="1"/>
  <c r="H110" i="1" s="1"/>
  <c r="I110" i="1" s="1"/>
  <c r="F111" i="1"/>
  <c r="F112" i="1"/>
  <c r="J112" i="1" s="1"/>
  <c r="K112" i="1" s="1"/>
  <c r="G112" i="1" s="1"/>
  <c r="F113" i="1"/>
  <c r="H113" i="1" s="1"/>
  <c r="I113" i="1" s="1"/>
  <c r="F114" i="1"/>
  <c r="H114" i="1" s="1"/>
  <c r="I114" i="1" s="1"/>
  <c r="F115" i="1"/>
  <c r="F116" i="1"/>
  <c r="F117" i="1"/>
  <c r="H117" i="1" s="1"/>
  <c r="I117" i="1" s="1"/>
  <c r="F118" i="1"/>
  <c r="H118" i="1" s="1"/>
  <c r="I118" i="1" s="1"/>
  <c r="F119" i="1"/>
  <c r="H119" i="1" s="1"/>
  <c r="I119" i="1" s="1"/>
  <c r="F120" i="1"/>
  <c r="J120" i="1" s="1"/>
  <c r="K120" i="1" s="1"/>
  <c r="G120" i="1" s="1"/>
  <c r="F121" i="1"/>
  <c r="H121" i="1" s="1"/>
  <c r="I121" i="1" s="1"/>
  <c r="F122" i="1"/>
  <c r="H122" i="1" s="1"/>
  <c r="I122" i="1" s="1"/>
  <c r="F123" i="1"/>
  <c r="H123" i="1" s="1"/>
  <c r="I123" i="1" s="1"/>
  <c r="F124" i="1"/>
  <c r="F125" i="1"/>
  <c r="H125" i="1" s="1"/>
  <c r="I125" i="1" s="1"/>
  <c r="F126" i="1"/>
  <c r="H126" i="1" s="1"/>
  <c r="I126" i="1" s="1"/>
  <c r="F127" i="1"/>
  <c r="H127" i="1" s="1"/>
  <c r="I127" i="1" s="1"/>
  <c r="F128" i="1"/>
  <c r="J128" i="1" s="1"/>
  <c r="K128" i="1" s="1"/>
  <c r="G128" i="1" s="1"/>
  <c r="F129" i="1"/>
  <c r="H129" i="1" s="1"/>
  <c r="I129" i="1" s="1"/>
  <c r="F130" i="1"/>
  <c r="H130" i="1" s="1"/>
  <c r="I130" i="1" s="1"/>
  <c r="F131" i="1"/>
  <c r="H131" i="1" s="1"/>
  <c r="I131" i="1" s="1"/>
  <c r="F132" i="1"/>
  <c r="F133" i="1"/>
  <c r="J133" i="1" s="1"/>
  <c r="K133" i="1" s="1"/>
  <c r="G133" i="1" s="1"/>
  <c r="F134" i="1"/>
  <c r="H134" i="1" s="1"/>
  <c r="I134" i="1" s="1"/>
  <c r="F135" i="1"/>
  <c r="H135" i="1" s="1"/>
  <c r="I135" i="1" s="1"/>
  <c r="F136" i="1"/>
  <c r="J136" i="1" s="1"/>
  <c r="K136" i="1" s="1"/>
  <c r="G136" i="1" s="1"/>
  <c r="F137" i="1"/>
  <c r="H137" i="1" s="1"/>
  <c r="I137" i="1" s="1"/>
  <c r="F138" i="1"/>
  <c r="H138" i="1" s="1"/>
  <c r="I138" i="1" s="1"/>
  <c r="F139" i="1"/>
  <c r="H139" i="1" s="1"/>
  <c r="I139" i="1" s="1"/>
  <c r="F140" i="1"/>
  <c r="F141" i="1"/>
  <c r="H141" i="1" s="1"/>
  <c r="I141" i="1" s="1"/>
  <c r="F142" i="1"/>
  <c r="H142" i="1" s="1"/>
  <c r="I142" i="1" s="1"/>
  <c r="F143" i="1"/>
  <c r="H143" i="1" s="1"/>
  <c r="I143" i="1" s="1"/>
  <c r="F144" i="1"/>
  <c r="F145" i="1"/>
  <c r="H145" i="1" s="1"/>
  <c r="I145" i="1" s="1"/>
  <c r="F146" i="1"/>
  <c r="H146" i="1" s="1"/>
  <c r="I146" i="1" s="1"/>
  <c r="F147" i="1"/>
  <c r="H147" i="1" s="1"/>
  <c r="I147" i="1" s="1"/>
  <c r="F148" i="1"/>
  <c r="J148" i="1" s="1"/>
  <c r="K148" i="1" s="1"/>
  <c r="G148" i="1" s="1"/>
  <c r="F149" i="1"/>
  <c r="H149" i="1" s="1"/>
  <c r="I149" i="1" s="1"/>
  <c r="F150" i="1"/>
  <c r="H150" i="1" s="1"/>
  <c r="I150" i="1" s="1"/>
  <c r="F151" i="1"/>
  <c r="H151" i="1" s="1"/>
  <c r="I151" i="1" s="1"/>
  <c r="F152" i="1"/>
  <c r="F153" i="1"/>
  <c r="H153" i="1" s="1"/>
  <c r="I153" i="1" s="1"/>
  <c r="F154" i="1"/>
  <c r="H154" i="1" s="1"/>
  <c r="I154" i="1" s="1"/>
  <c r="F155" i="1"/>
  <c r="H155" i="1" s="1"/>
  <c r="I155" i="1" s="1"/>
  <c r="F156" i="1"/>
  <c r="F157" i="1"/>
  <c r="J157" i="1" s="1"/>
  <c r="K157" i="1" s="1"/>
  <c r="G157" i="1" s="1"/>
  <c r="F158" i="1"/>
  <c r="H158" i="1" s="1"/>
  <c r="I158" i="1" s="1"/>
  <c r="F159" i="1"/>
  <c r="H159" i="1" s="1"/>
  <c r="I159" i="1" s="1"/>
  <c r="F160" i="1"/>
  <c r="F161" i="1"/>
  <c r="H161" i="1" s="1"/>
  <c r="I161" i="1" s="1"/>
  <c r="F162" i="1"/>
  <c r="J162" i="1" s="1"/>
  <c r="K162" i="1" s="1"/>
  <c r="G162" i="1" s="1"/>
  <c r="F163" i="1"/>
  <c r="H163" i="1" s="1"/>
  <c r="I163" i="1" s="1"/>
  <c r="F164" i="1"/>
  <c r="J164" i="1" s="1"/>
  <c r="K164" i="1" s="1"/>
  <c r="G164" i="1" s="1"/>
  <c r="F165" i="1"/>
  <c r="H165" i="1" s="1"/>
  <c r="I165" i="1" s="1"/>
  <c r="F166" i="1"/>
  <c r="H166" i="1" s="1"/>
  <c r="I166" i="1" s="1"/>
  <c r="F167" i="1"/>
  <c r="H167" i="1" s="1"/>
  <c r="I167" i="1" s="1"/>
  <c r="F168" i="1"/>
  <c r="F169" i="1"/>
  <c r="H169" i="1" s="1"/>
  <c r="I169" i="1" s="1"/>
  <c r="F170" i="1"/>
  <c r="H170" i="1" s="1"/>
  <c r="I170" i="1" s="1"/>
  <c r="F171" i="1"/>
  <c r="H171" i="1" s="1"/>
  <c r="I171" i="1" s="1"/>
  <c r="F172" i="1"/>
  <c r="F173" i="1"/>
  <c r="H173" i="1" s="1"/>
  <c r="I173" i="1" s="1"/>
  <c r="F174" i="1"/>
  <c r="H174" i="1" s="1"/>
  <c r="I174" i="1" s="1"/>
  <c r="F175" i="1"/>
  <c r="H175" i="1" s="1"/>
  <c r="I175" i="1" s="1"/>
  <c r="F176" i="1"/>
  <c r="J176" i="1" s="1"/>
  <c r="K176" i="1" s="1"/>
  <c r="G176" i="1" s="1"/>
  <c r="F177" i="1"/>
  <c r="H177" i="1" s="1"/>
  <c r="I177" i="1" s="1"/>
  <c r="F178" i="1"/>
  <c r="J178" i="1" s="1"/>
  <c r="K178" i="1" s="1"/>
  <c r="G178" i="1" s="1"/>
  <c r="F179" i="1"/>
  <c r="H179" i="1" s="1"/>
  <c r="I179" i="1" s="1"/>
  <c r="F180" i="1"/>
  <c r="F181" i="1"/>
  <c r="H181" i="1" s="1"/>
  <c r="I181" i="1" s="1"/>
  <c r="F182" i="1"/>
  <c r="H182" i="1" s="1"/>
  <c r="I182" i="1" s="1"/>
  <c r="F183" i="1"/>
  <c r="H183" i="1" s="1"/>
  <c r="I183" i="1" s="1"/>
  <c r="F184" i="1"/>
  <c r="J184" i="1" s="1"/>
  <c r="K184" i="1" s="1"/>
  <c r="G184" i="1" s="1"/>
  <c r="F185" i="1"/>
  <c r="H185" i="1" s="1"/>
  <c r="I185" i="1" s="1"/>
  <c r="F186" i="1"/>
  <c r="H186" i="1" s="1"/>
  <c r="I186" i="1" s="1"/>
  <c r="F187" i="1"/>
  <c r="H187" i="1" s="1"/>
  <c r="I187" i="1" s="1"/>
  <c r="F188" i="1"/>
  <c r="F189" i="1"/>
  <c r="H189" i="1" s="1"/>
  <c r="I189" i="1" s="1"/>
  <c r="F190" i="1"/>
  <c r="J190" i="1" s="1"/>
  <c r="K190" i="1" s="1"/>
  <c r="G190" i="1" s="1"/>
  <c r="F191" i="1"/>
  <c r="H191" i="1" s="1"/>
  <c r="I191" i="1" s="1"/>
  <c r="F192" i="1"/>
  <c r="J192" i="1" s="1"/>
  <c r="K192" i="1" s="1"/>
  <c r="G192" i="1" s="1"/>
  <c r="F193" i="1"/>
  <c r="H193" i="1" s="1"/>
  <c r="I193" i="1" s="1"/>
  <c r="F194" i="1"/>
  <c r="H194" i="1" s="1"/>
  <c r="I194" i="1" s="1"/>
  <c r="F195" i="1"/>
  <c r="H195" i="1" s="1"/>
  <c r="I195" i="1" s="1"/>
  <c r="F196" i="1"/>
  <c r="F197" i="1"/>
  <c r="H197" i="1" s="1"/>
  <c r="I197" i="1" s="1"/>
  <c r="F198" i="1"/>
  <c r="H198" i="1" s="1"/>
  <c r="I198" i="1" s="1"/>
  <c r="F199" i="1"/>
  <c r="H199" i="1" s="1"/>
  <c r="I199" i="1" s="1"/>
  <c r="F200" i="1"/>
  <c r="J200" i="1" s="1"/>
  <c r="K200" i="1" s="1"/>
  <c r="G200" i="1" s="1"/>
  <c r="F201" i="1"/>
  <c r="H201" i="1" s="1"/>
  <c r="I201" i="1" s="1"/>
  <c r="F202" i="1"/>
  <c r="H202" i="1" s="1"/>
  <c r="I202" i="1" s="1"/>
  <c r="F203" i="1"/>
  <c r="H203" i="1" s="1"/>
  <c r="I203" i="1" s="1"/>
  <c r="F204" i="1"/>
  <c r="F205" i="1"/>
  <c r="J205" i="1" s="1"/>
  <c r="K205" i="1" s="1"/>
  <c r="G205" i="1" s="1"/>
  <c r="F206" i="1"/>
  <c r="J206" i="1" s="1"/>
  <c r="K206" i="1" s="1"/>
  <c r="G206" i="1" s="1"/>
  <c r="F207" i="1"/>
  <c r="H207" i="1" s="1"/>
  <c r="I207" i="1" s="1"/>
  <c r="F208" i="1"/>
  <c r="F209" i="1"/>
  <c r="H209" i="1" s="1"/>
  <c r="I209" i="1" s="1"/>
  <c r="F210" i="1"/>
  <c r="H210" i="1" s="1"/>
  <c r="I210" i="1" s="1"/>
  <c r="F211" i="1"/>
  <c r="H211" i="1" s="1"/>
  <c r="I211" i="1" s="1"/>
  <c r="F212" i="1"/>
  <c r="J212" i="1" s="1"/>
  <c r="K212" i="1" s="1"/>
  <c r="G212" i="1" s="1"/>
  <c r="F213" i="1"/>
  <c r="H213" i="1" s="1"/>
  <c r="I213" i="1" s="1"/>
  <c r="F214" i="1"/>
  <c r="H214" i="1" s="1"/>
  <c r="I214" i="1" s="1"/>
  <c r="F215" i="1"/>
  <c r="H215" i="1" s="1"/>
  <c r="I215" i="1" s="1"/>
  <c r="F216" i="1"/>
  <c r="F217" i="1"/>
  <c r="H217" i="1" s="1"/>
  <c r="I217" i="1" s="1"/>
  <c r="F218" i="1"/>
  <c r="J218" i="1" s="1"/>
  <c r="K218" i="1" s="1"/>
  <c r="G218" i="1" s="1"/>
  <c r="F219" i="1"/>
  <c r="H219" i="1" s="1"/>
  <c r="I219" i="1" s="1"/>
  <c r="F220" i="1"/>
  <c r="F221" i="1"/>
  <c r="J221" i="1" s="1"/>
  <c r="K221" i="1" s="1"/>
  <c r="G221" i="1" s="1"/>
  <c r="F222" i="1"/>
  <c r="H222" i="1" s="1"/>
  <c r="I222" i="1" s="1"/>
  <c r="F223" i="1"/>
  <c r="H223" i="1" s="1"/>
  <c r="I223" i="1" s="1"/>
  <c r="F224" i="1"/>
  <c r="F225" i="1"/>
  <c r="H225" i="1" s="1"/>
  <c r="I225" i="1" s="1"/>
  <c r="F226" i="1"/>
  <c r="H226" i="1" s="1"/>
  <c r="I226" i="1" s="1"/>
  <c r="F227" i="1"/>
  <c r="H227" i="1" s="1"/>
  <c r="I227" i="1" s="1"/>
  <c r="F228" i="1"/>
  <c r="J228" i="1" s="1"/>
  <c r="K228" i="1" s="1"/>
  <c r="G228" i="1" s="1"/>
  <c r="F229" i="1"/>
  <c r="H229" i="1" s="1"/>
  <c r="I229" i="1" s="1"/>
  <c r="F230" i="1"/>
  <c r="H230" i="1" s="1"/>
  <c r="I230" i="1" s="1"/>
  <c r="F231" i="1"/>
  <c r="H231" i="1" s="1"/>
  <c r="I231" i="1" s="1"/>
  <c r="F232" i="1"/>
  <c r="F233" i="1"/>
  <c r="J233" i="1" s="1"/>
  <c r="K233" i="1" s="1"/>
  <c r="G233" i="1" s="1"/>
  <c r="F234" i="1"/>
  <c r="J234" i="1" s="1"/>
  <c r="K234" i="1" s="1"/>
  <c r="G234" i="1" s="1"/>
  <c r="F235" i="1"/>
  <c r="H235" i="1" s="1"/>
  <c r="I235" i="1" s="1"/>
  <c r="F236" i="1"/>
  <c r="F237" i="1"/>
  <c r="H237" i="1" s="1"/>
  <c r="I237" i="1" s="1"/>
  <c r="F238" i="1"/>
  <c r="H238" i="1" s="1"/>
  <c r="I238" i="1" s="1"/>
  <c r="F239" i="1"/>
  <c r="H239" i="1" s="1"/>
  <c r="I239" i="1" s="1"/>
  <c r="F240" i="1"/>
  <c r="J240" i="1" s="1"/>
  <c r="K240" i="1" s="1"/>
  <c r="G240" i="1" s="1"/>
  <c r="F241" i="1"/>
  <c r="H241" i="1" s="1"/>
  <c r="I241" i="1" s="1"/>
  <c r="F242" i="1"/>
  <c r="J242" i="1" s="1"/>
  <c r="K242" i="1" s="1"/>
  <c r="G242" i="1" s="1"/>
  <c r="F243" i="1"/>
  <c r="H243" i="1" s="1"/>
  <c r="I243" i="1" s="1"/>
  <c r="F244" i="1"/>
  <c r="F245" i="1"/>
  <c r="H245" i="1" s="1"/>
  <c r="I245" i="1" s="1"/>
  <c r="F246" i="1"/>
  <c r="H246" i="1" s="1"/>
  <c r="I246" i="1" s="1"/>
  <c r="F247" i="1"/>
  <c r="H247" i="1" s="1"/>
  <c r="I247" i="1" s="1"/>
  <c r="F248" i="1"/>
  <c r="J248" i="1" s="1"/>
  <c r="K248" i="1" s="1"/>
  <c r="G248" i="1" s="1"/>
  <c r="F249" i="1"/>
  <c r="J249" i="1" s="1"/>
  <c r="K249" i="1" s="1"/>
  <c r="G249" i="1" s="1"/>
  <c r="F250" i="1"/>
  <c r="H250" i="1" s="1"/>
  <c r="I250" i="1" s="1"/>
  <c r="F251" i="1"/>
  <c r="H251" i="1" s="1"/>
  <c r="I251" i="1" s="1"/>
  <c r="F252" i="1"/>
  <c r="H252" i="1" s="1"/>
  <c r="I252" i="1" s="1"/>
  <c r="F253" i="1"/>
  <c r="H253" i="1" s="1"/>
  <c r="I253" i="1" s="1"/>
  <c r="F254" i="1"/>
  <c r="H254" i="1" s="1"/>
  <c r="I254" i="1" s="1"/>
  <c r="F255" i="1"/>
  <c r="H255" i="1" s="1"/>
  <c r="I255" i="1" s="1"/>
  <c r="F256" i="1"/>
  <c r="H256" i="1" s="1"/>
  <c r="I256" i="1" s="1"/>
  <c r="F257" i="1"/>
  <c r="H257" i="1" s="1"/>
  <c r="I257" i="1" s="1"/>
  <c r="F258" i="1"/>
  <c r="H258" i="1" s="1"/>
  <c r="I258" i="1" s="1"/>
  <c r="F259" i="1"/>
  <c r="H259" i="1" s="1"/>
  <c r="I259" i="1" s="1"/>
  <c r="F260" i="1"/>
  <c r="H260" i="1" s="1"/>
  <c r="I260" i="1" s="1"/>
  <c r="F261" i="1"/>
  <c r="H261" i="1" s="1"/>
  <c r="I261" i="1" s="1"/>
  <c r="F262" i="1"/>
  <c r="H262" i="1" s="1"/>
  <c r="I262" i="1" s="1"/>
  <c r="F263" i="1"/>
  <c r="H263" i="1" s="1"/>
  <c r="I263" i="1" s="1"/>
  <c r="F264" i="1"/>
  <c r="J264" i="1" s="1"/>
  <c r="K264" i="1" s="1"/>
  <c r="G264" i="1" s="1"/>
  <c r="F265" i="1"/>
  <c r="H265" i="1" s="1"/>
  <c r="I265" i="1" s="1"/>
  <c r="F266" i="1"/>
  <c r="H266" i="1" s="1"/>
  <c r="I266" i="1" s="1"/>
  <c r="F267" i="1"/>
  <c r="H267" i="1" s="1"/>
  <c r="I267" i="1" s="1"/>
  <c r="F268" i="1"/>
  <c r="H268" i="1" s="1"/>
  <c r="I268" i="1" s="1"/>
  <c r="F269" i="1"/>
  <c r="H269" i="1" s="1"/>
  <c r="I269" i="1" s="1"/>
  <c r="F270" i="1"/>
  <c r="H270" i="1" s="1"/>
  <c r="I270" i="1" s="1"/>
  <c r="F271" i="1"/>
  <c r="H271" i="1" s="1"/>
  <c r="I271" i="1" s="1"/>
  <c r="F272" i="1"/>
  <c r="H272" i="1" s="1"/>
  <c r="I272" i="1" s="1"/>
  <c r="F273" i="1"/>
  <c r="H273" i="1" s="1"/>
  <c r="I273" i="1" s="1"/>
  <c r="F274" i="1"/>
  <c r="H274" i="1" s="1"/>
  <c r="I274" i="1" s="1"/>
  <c r="F275" i="1"/>
  <c r="H275" i="1" s="1"/>
  <c r="I275" i="1" s="1"/>
  <c r="F276" i="1"/>
  <c r="J276" i="1" s="1"/>
  <c r="K276" i="1" s="1"/>
  <c r="G276" i="1" s="1"/>
  <c r="F277" i="1"/>
  <c r="H277" i="1" s="1"/>
  <c r="I277" i="1" s="1"/>
  <c r="F278" i="1"/>
  <c r="H278" i="1" s="1"/>
  <c r="I278" i="1" s="1"/>
  <c r="F279" i="1"/>
  <c r="H279" i="1" s="1"/>
  <c r="I279" i="1" s="1"/>
  <c r="F280" i="1"/>
  <c r="H280" i="1" s="1"/>
  <c r="I280" i="1" s="1"/>
  <c r="F281" i="1"/>
  <c r="H281" i="1" s="1"/>
  <c r="I281" i="1" s="1"/>
  <c r="F282" i="1"/>
  <c r="H282" i="1" s="1"/>
  <c r="I282" i="1" s="1"/>
  <c r="F283" i="1"/>
  <c r="H283" i="1" s="1"/>
  <c r="I283" i="1" s="1"/>
  <c r="F284" i="1"/>
  <c r="H284" i="1" s="1"/>
  <c r="I284" i="1" s="1"/>
  <c r="F285" i="1"/>
  <c r="H285" i="1" s="1"/>
  <c r="I285" i="1" s="1"/>
  <c r="F286" i="1"/>
  <c r="H286" i="1" s="1"/>
  <c r="I286" i="1" s="1"/>
  <c r="F287" i="1"/>
  <c r="H287" i="1" s="1"/>
  <c r="I287" i="1" s="1"/>
  <c r="F288" i="1"/>
  <c r="H288" i="1" s="1"/>
  <c r="I288" i="1" s="1"/>
  <c r="F289" i="1"/>
  <c r="H289" i="1" s="1"/>
  <c r="I289" i="1" s="1"/>
  <c r="F290" i="1"/>
  <c r="H290" i="1" s="1"/>
  <c r="I290" i="1" s="1"/>
  <c r="F291" i="1"/>
  <c r="H291" i="1" s="1"/>
  <c r="I291" i="1" s="1"/>
  <c r="F292" i="1"/>
  <c r="J292" i="1" s="1"/>
  <c r="K292" i="1" s="1"/>
  <c r="G292" i="1" s="1"/>
  <c r="F293" i="1"/>
  <c r="H293" i="1" s="1"/>
  <c r="I293" i="1" s="1"/>
  <c r="F294" i="1"/>
  <c r="H294" i="1" s="1"/>
  <c r="I294" i="1" s="1"/>
  <c r="F295" i="1"/>
  <c r="H295" i="1" s="1"/>
  <c r="I295" i="1" s="1"/>
  <c r="F296" i="1"/>
  <c r="H296" i="1" s="1"/>
  <c r="I296" i="1" s="1"/>
  <c r="F297" i="1"/>
  <c r="H297" i="1" s="1"/>
  <c r="I297" i="1" s="1"/>
  <c r="F298" i="1"/>
  <c r="H298" i="1" s="1"/>
  <c r="I298" i="1" s="1"/>
  <c r="F299" i="1"/>
  <c r="H299" i="1" s="1"/>
  <c r="I299" i="1" s="1"/>
  <c r="F300" i="1"/>
  <c r="H300" i="1" s="1"/>
  <c r="I300" i="1" s="1"/>
  <c r="F301" i="1"/>
  <c r="H301" i="1" s="1"/>
  <c r="I301" i="1" s="1"/>
  <c r="F302" i="1"/>
  <c r="H302" i="1" s="1"/>
  <c r="I302" i="1" s="1"/>
  <c r="F303" i="1"/>
  <c r="H303" i="1" s="1"/>
  <c r="I303" i="1" s="1"/>
  <c r="F304" i="1"/>
  <c r="J304" i="1" s="1"/>
  <c r="K304" i="1" s="1"/>
  <c r="G304" i="1" s="1"/>
  <c r="F305" i="1"/>
  <c r="H305" i="1" s="1"/>
  <c r="I305" i="1" s="1"/>
  <c r="F306" i="1"/>
  <c r="J306" i="1" s="1"/>
  <c r="K306" i="1" s="1"/>
  <c r="G306" i="1" s="1"/>
  <c r="F307" i="1"/>
  <c r="H307" i="1" s="1"/>
  <c r="I307" i="1" s="1"/>
  <c r="F308" i="1"/>
  <c r="H308" i="1" s="1"/>
  <c r="I308" i="1" s="1"/>
  <c r="F309" i="1"/>
  <c r="H309" i="1" s="1"/>
  <c r="I309" i="1" s="1"/>
  <c r="F310" i="1"/>
  <c r="H310" i="1" s="1"/>
  <c r="I310" i="1" s="1"/>
  <c r="F311" i="1"/>
  <c r="H311" i="1" s="1"/>
  <c r="I311" i="1" s="1"/>
  <c r="F312" i="1"/>
  <c r="H312" i="1" s="1"/>
  <c r="I312" i="1" s="1"/>
  <c r="F313" i="1"/>
  <c r="H313" i="1" s="1"/>
  <c r="I313" i="1" s="1"/>
  <c r="F314" i="1"/>
  <c r="H314" i="1" s="1"/>
  <c r="I314" i="1" s="1"/>
  <c r="F315" i="1"/>
  <c r="H315" i="1" s="1"/>
  <c r="I315" i="1" s="1"/>
  <c r="F316" i="1"/>
  <c r="H316" i="1" s="1"/>
  <c r="I316" i="1" s="1"/>
  <c r="F317" i="1"/>
  <c r="H317" i="1" s="1"/>
  <c r="I317" i="1" s="1"/>
  <c r="F318" i="1"/>
  <c r="H318" i="1" s="1"/>
  <c r="I318" i="1" s="1"/>
  <c r="F319" i="1"/>
  <c r="H319" i="1" s="1"/>
  <c r="I319" i="1" s="1"/>
  <c r="F320" i="1"/>
  <c r="J320" i="1" s="1"/>
  <c r="K320" i="1" s="1"/>
  <c r="G320" i="1" s="1"/>
  <c r="F321" i="1"/>
  <c r="H321" i="1" s="1"/>
  <c r="I321" i="1" s="1"/>
  <c r="F322" i="1"/>
  <c r="H322" i="1" s="1"/>
  <c r="I322" i="1" s="1"/>
  <c r="F323" i="1"/>
  <c r="H323" i="1" s="1"/>
  <c r="I323" i="1" s="1"/>
  <c r="F324" i="1"/>
  <c r="H324" i="1" s="1"/>
  <c r="I324" i="1" s="1"/>
  <c r="F325" i="1"/>
  <c r="H325" i="1" s="1"/>
  <c r="I325" i="1" s="1"/>
  <c r="F326" i="1"/>
  <c r="H326" i="1" s="1"/>
  <c r="I326" i="1" s="1"/>
  <c r="F327" i="1"/>
  <c r="H327" i="1" s="1"/>
  <c r="I327" i="1" s="1"/>
  <c r="F328" i="1"/>
  <c r="H328" i="1" s="1"/>
  <c r="I328" i="1" s="1"/>
  <c r="F329" i="1"/>
  <c r="H329" i="1" s="1"/>
  <c r="I329" i="1" s="1"/>
  <c r="F330" i="1"/>
  <c r="J330" i="1" s="1"/>
  <c r="K330" i="1" s="1"/>
  <c r="G330" i="1" s="1"/>
  <c r="F331" i="1"/>
  <c r="J331" i="1" s="1"/>
  <c r="K331" i="1" s="1"/>
  <c r="G331" i="1" s="1"/>
  <c r="F332" i="1"/>
  <c r="H332" i="1" s="1"/>
  <c r="I332" i="1" s="1"/>
  <c r="F333" i="1"/>
  <c r="H333" i="1" s="1"/>
  <c r="I333" i="1" s="1"/>
  <c r="F334" i="1"/>
  <c r="H334" i="1" s="1"/>
  <c r="I334" i="1" s="1"/>
  <c r="F335" i="1"/>
  <c r="H335" i="1" s="1"/>
  <c r="I335" i="1" s="1"/>
  <c r="F336" i="1"/>
  <c r="H336" i="1" s="1"/>
  <c r="I336" i="1" s="1"/>
  <c r="F337" i="1"/>
  <c r="H337" i="1" s="1"/>
  <c r="I337" i="1" s="1"/>
  <c r="F338" i="1"/>
  <c r="H338" i="1" s="1"/>
  <c r="I338" i="1" s="1"/>
  <c r="F339" i="1"/>
  <c r="H339" i="1" s="1"/>
  <c r="I339" i="1" s="1"/>
  <c r="F340" i="1"/>
  <c r="J340" i="1" s="1"/>
  <c r="K340" i="1" s="1"/>
  <c r="G340" i="1" s="1"/>
  <c r="F341" i="1"/>
  <c r="H341" i="1" s="1"/>
  <c r="I341" i="1" s="1"/>
  <c r="F342" i="1"/>
  <c r="H342" i="1" s="1"/>
  <c r="I342" i="1" s="1"/>
  <c r="F343" i="1"/>
  <c r="H343" i="1" s="1"/>
  <c r="I343" i="1" s="1"/>
  <c r="F344" i="1"/>
  <c r="H344" i="1" s="1"/>
  <c r="I344" i="1" s="1"/>
  <c r="F345" i="1"/>
  <c r="H345" i="1" s="1"/>
  <c r="I345" i="1" s="1"/>
  <c r="F346" i="1"/>
  <c r="H346" i="1" s="1"/>
  <c r="I346" i="1" s="1"/>
  <c r="F347" i="1"/>
  <c r="J347" i="1" s="1"/>
  <c r="K347" i="1" s="1"/>
  <c r="G347" i="1" s="1"/>
  <c r="F348" i="1"/>
  <c r="H348" i="1" s="1"/>
  <c r="I348" i="1" s="1"/>
  <c r="F349" i="1"/>
  <c r="H349" i="1" s="1"/>
  <c r="I349" i="1" s="1"/>
  <c r="F350" i="1"/>
  <c r="H350" i="1" s="1"/>
  <c r="I350" i="1" s="1"/>
  <c r="F351" i="1"/>
  <c r="J351" i="1" s="1"/>
  <c r="K351" i="1" s="1"/>
  <c r="G351" i="1" s="1"/>
  <c r="F352" i="1"/>
  <c r="J352" i="1" s="1"/>
  <c r="K352" i="1" s="1"/>
  <c r="G352" i="1" s="1"/>
  <c r="F353" i="1"/>
  <c r="H353" i="1" s="1"/>
  <c r="I353" i="1" s="1"/>
  <c r="F354" i="1"/>
  <c r="H354" i="1" s="1"/>
  <c r="I354" i="1" s="1"/>
  <c r="F355" i="1"/>
  <c r="H355" i="1" s="1"/>
  <c r="I355" i="1" s="1"/>
  <c r="F356" i="1"/>
  <c r="H356" i="1" s="1"/>
  <c r="I356" i="1" s="1"/>
  <c r="F357" i="1"/>
  <c r="H357" i="1" s="1"/>
  <c r="I357" i="1" s="1"/>
  <c r="F358" i="1"/>
  <c r="H358" i="1" s="1"/>
  <c r="I358" i="1" s="1"/>
  <c r="F359" i="1"/>
  <c r="H359" i="1" s="1"/>
  <c r="I359" i="1" s="1"/>
  <c r="F360" i="1"/>
  <c r="H360" i="1" s="1"/>
  <c r="I360" i="1" s="1"/>
  <c r="F361" i="1"/>
  <c r="H361" i="1" s="1"/>
  <c r="I361" i="1" s="1"/>
  <c r="F362" i="1"/>
  <c r="J362" i="1" s="1"/>
  <c r="K362" i="1" s="1"/>
  <c r="G362" i="1" s="1"/>
  <c r="F363" i="1"/>
  <c r="J363" i="1" s="1"/>
  <c r="K363" i="1" s="1"/>
  <c r="G363" i="1" s="1"/>
  <c r="F364" i="1"/>
  <c r="H364" i="1" s="1"/>
  <c r="I364" i="1" s="1"/>
  <c r="F365" i="1"/>
  <c r="H365" i="1" s="1"/>
  <c r="I365" i="1" s="1"/>
  <c r="F366" i="1"/>
  <c r="H366" i="1" s="1"/>
  <c r="I366" i="1" s="1"/>
  <c r="F367" i="1"/>
  <c r="H367" i="1" s="1"/>
  <c r="I367" i="1" s="1"/>
  <c r="F368" i="1"/>
  <c r="H368" i="1" s="1"/>
  <c r="I368" i="1" s="1"/>
  <c r="F369" i="1"/>
  <c r="H369" i="1" s="1"/>
  <c r="I369" i="1" s="1"/>
  <c r="F370" i="1"/>
  <c r="H370" i="1" s="1"/>
  <c r="I370" i="1" s="1"/>
  <c r="F371" i="1"/>
  <c r="H371" i="1" s="1"/>
  <c r="I371" i="1" s="1"/>
  <c r="F372" i="1"/>
  <c r="H372" i="1" s="1"/>
  <c r="I372" i="1" s="1"/>
  <c r="F373" i="1"/>
  <c r="H373" i="1" s="1"/>
  <c r="I373" i="1" s="1"/>
  <c r="F374" i="1"/>
  <c r="H374" i="1" s="1"/>
  <c r="I374" i="1" s="1"/>
  <c r="F375" i="1"/>
  <c r="H375" i="1" s="1"/>
  <c r="I375" i="1" s="1"/>
  <c r="F376" i="1"/>
  <c r="H376" i="1" s="1"/>
  <c r="I376" i="1" s="1"/>
  <c r="F377" i="1"/>
  <c r="H377" i="1" s="1"/>
  <c r="I377" i="1" s="1"/>
  <c r="F378" i="1"/>
  <c r="H378" i="1" s="1"/>
  <c r="I378" i="1" s="1"/>
  <c r="F379" i="1"/>
  <c r="J379" i="1" s="1"/>
  <c r="K379" i="1" s="1"/>
  <c r="G379" i="1" s="1"/>
  <c r="F380" i="1"/>
  <c r="H380" i="1" s="1"/>
  <c r="I380" i="1" s="1"/>
  <c r="F381" i="1"/>
  <c r="H381" i="1" s="1"/>
  <c r="I381" i="1" s="1"/>
  <c r="F382" i="1"/>
  <c r="H382" i="1" s="1"/>
  <c r="I382" i="1" s="1"/>
  <c r="F383" i="1"/>
  <c r="J383" i="1" s="1"/>
  <c r="K383" i="1" s="1"/>
  <c r="G383" i="1" s="1"/>
  <c r="F384" i="1"/>
  <c r="J384" i="1" s="1"/>
  <c r="K384" i="1" s="1"/>
  <c r="G384" i="1" s="1"/>
  <c r="F385" i="1"/>
  <c r="H385" i="1" s="1"/>
  <c r="I385" i="1" s="1"/>
  <c r="F386" i="1"/>
  <c r="H386" i="1" s="1"/>
  <c r="I386" i="1" s="1"/>
  <c r="F387" i="1"/>
  <c r="H387" i="1" s="1"/>
  <c r="I387" i="1" s="1"/>
  <c r="F388" i="1"/>
  <c r="H388" i="1" s="1"/>
  <c r="I388" i="1" s="1"/>
  <c r="F389" i="1"/>
  <c r="H389" i="1" s="1"/>
  <c r="I389" i="1" s="1"/>
  <c r="F390" i="1"/>
  <c r="H390" i="1" s="1"/>
  <c r="I390" i="1" s="1"/>
  <c r="F391" i="1"/>
  <c r="H391" i="1" s="1"/>
  <c r="I391" i="1" s="1"/>
  <c r="F392" i="1"/>
  <c r="H392" i="1" s="1"/>
  <c r="I392" i="1" s="1"/>
  <c r="F393" i="1"/>
  <c r="H393" i="1" s="1"/>
  <c r="I393" i="1" s="1"/>
  <c r="F394" i="1"/>
  <c r="H394" i="1" s="1"/>
  <c r="I394" i="1" s="1"/>
  <c r="F395" i="1"/>
  <c r="J395" i="1" s="1"/>
  <c r="K395" i="1" s="1"/>
  <c r="G395" i="1" s="1"/>
  <c r="F396" i="1"/>
  <c r="H396" i="1" s="1"/>
  <c r="I396" i="1" s="1"/>
  <c r="F397" i="1"/>
  <c r="H397" i="1" s="1"/>
  <c r="I397" i="1" s="1"/>
  <c r="F398" i="1"/>
  <c r="H398" i="1" s="1"/>
  <c r="I398" i="1" s="1"/>
  <c r="F399" i="1"/>
  <c r="H399" i="1" s="1"/>
  <c r="I399" i="1" s="1"/>
  <c r="F400" i="1"/>
  <c r="H400" i="1" s="1"/>
  <c r="I400" i="1" s="1"/>
  <c r="F401" i="1"/>
  <c r="H401" i="1" s="1"/>
  <c r="I401" i="1" s="1"/>
  <c r="F402" i="1"/>
  <c r="H402" i="1" s="1"/>
  <c r="I402" i="1" s="1"/>
  <c r="F403" i="1"/>
  <c r="H403" i="1" s="1"/>
  <c r="I403" i="1" s="1"/>
  <c r="F404" i="1"/>
  <c r="H404" i="1" s="1"/>
  <c r="I404" i="1" s="1"/>
  <c r="F405" i="1"/>
  <c r="H405" i="1" s="1"/>
  <c r="I405" i="1" s="1"/>
  <c r="F406" i="1"/>
  <c r="H406" i="1" s="1"/>
  <c r="I406" i="1" s="1"/>
  <c r="F407" i="1"/>
  <c r="H407" i="1" s="1"/>
  <c r="I407" i="1" s="1"/>
  <c r="F408" i="1"/>
  <c r="H408" i="1" s="1"/>
  <c r="I408" i="1" s="1"/>
  <c r="F409" i="1"/>
  <c r="H409" i="1" s="1"/>
  <c r="I409" i="1" s="1"/>
  <c r="F410" i="1"/>
  <c r="H410" i="1" s="1"/>
  <c r="I410" i="1" s="1"/>
  <c r="F411" i="1"/>
  <c r="J411" i="1" s="1"/>
  <c r="K411" i="1" s="1"/>
  <c r="G411" i="1" s="1"/>
  <c r="F412" i="1"/>
  <c r="H412" i="1" s="1"/>
  <c r="I412" i="1" s="1"/>
  <c r="F413" i="1"/>
  <c r="H413" i="1" s="1"/>
  <c r="I413" i="1" s="1"/>
  <c r="F414" i="1"/>
  <c r="H414" i="1" s="1"/>
  <c r="I414" i="1" s="1"/>
  <c r="F415" i="1"/>
  <c r="J415" i="1" s="1"/>
  <c r="K415" i="1" s="1"/>
  <c r="G415" i="1" s="1"/>
  <c r="F416" i="1"/>
  <c r="J416" i="1" s="1"/>
  <c r="K416" i="1" s="1"/>
  <c r="G416" i="1" s="1"/>
  <c r="F417" i="1"/>
  <c r="H417" i="1" s="1"/>
  <c r="I417" i="1" s="1"/>
  <c r="F418" i="1"/>
  <c r="H418" i="1" s="1"/>
  <c r="I418" i="1" s="1"/>
  <c r="F419" i="1"/>
  <c r="H419" i="1" s="1"/>
  <c r="I419" i="1" s="1"/>
  <c r="F420" i="1"/>
  <c r="H420" i="1" s="1"/>
  <c r="I420" i="1" s="1"/>
  <c r="F421" i="1"/>
  <c r="H421" i="1" s="1"/>
  <c r="I421" i="1" s="1"/>
  <c r="F422" i="1"/>
  <c r="H422" i="1" s="1"/>
  <c r="I422" i="1" s="1"/>
  <c r="F423" i="1"/>
  <c r="H423" i="1" s="1"/>
  <c r="I423" i="1" s="1"/>
  <c r="F424" i="1"/>
  <c r="H424" i="1" s="1"/>
  <c r="I424" i="1" s="1"/>
  <c r="F425" i="1"/>
  <c r="H425" i="1" s="1"/>
  <c r="I425" i="1" s="1"/>
  <c r="F426" i="1"/>
  <c r="J426" i="1" s="1"/>
  <c r="K426" i="1" s="1"/>
  <c r="G426" i="1" s="1"/>
  <c r="F427" i="1"/>
  <c r="J427" i="1" s="1"/>
  <c r="K427" i="1" s="1"/>
  <c r="G427" i="1" s="1"/>
  <c r="F428" i="1"/>
  <c r="H428" i="1" s="1"/>
  <c r="I428" i="1" s="1"/>
  <c r="F429" i="1"/>
  <c r="H429" i="1" s="1"/>
  <c r="I429" i="1" s="1"/>
  <c r="F430" i="1"/>
  <c r="H430" i="1" s="1"/>
  <c r="I430" i="1" s="1"/>
  <c r="F431" i="1"/>
  <c r="H431" i="1" s="1"/>
  <c r="I431" i="1" s="1"/>
  <c r="F432" i="1"/>
  <c r="H432" i="1" s="1"/>
  <c r="I432" i="1" s="1"/>
  <c r="F433" i="1"/>
  <c r="H433" i="1" s="1"/>
  <c r="I433" i="1" s="1"/>
  <c r="F434" i="1"/>
  <c r="H434" i="1" s="1"/>
  <c r="I434" i="1" s="1"/>
  <c r="F435" i="1"/>
  <c r="H435" i="1" s="1"/>
  <c r="I435" i="1" s="1"/>
  <c r="F436" i="1"/>
  <c r="H436" i="1" s="1"/>
  <c r="I436" i="1" s="1"/>
  <c r="F437" i="1"/>
  <c r="H437" i="1" s="1"/>
  <c r="I437" i="1" s="1"/>
  <c r="F438" i="1"/>
  <c r="J438" i="1" s="1"/>
  <c r="K438" i="1" s="1"/>
  <c r="G438" i="1" s="1"/>
  <c r="F439" i="1"/>
  <c r="H439" i="1" s="1"/>
  <c r="I439" i="1" s="1"/>
  <c r="F440" i="1"/>
  <c r="H440" i="1" s="1"/>
  <c r="I440" i="1" s="1"/>
  <c r="F441" i="1"/>
  <c r="H441" i="1" s="1"/>
  <c r="I441" i="1" s="1"/>
  <c r="F442" i="1"/>
  <c r="H442" i="1" s="1"/>
  <c r="I442" i="1" s="1"/>
  <c r="F443" i="1"/>
  <c r="J443" i="1" s="1"/>
  <c r="K443" i="1" s="1"/>
  <c r="G443" i="1" s="1"/>
  <c r="F444" i="1"/>
  <c r="H444" i="1" s="1"/>
  <c r="I444" i="1" s="1"/>
  <c r="F445" i="1"/>
  <c r="H445" i="1" s="1"/>
  <c r="I445" i="1" s="1"/>
  <c r="F446" i="1"/>
  <c r="H446" i="1" s="1"/>
  <c r="I446" i="1" s="1"/>
  <c r="F447" i="1"/>
  <c r="J447" i="1" s="1"/>
  <c r="K447" i="1" s="1"/>
  <c r="G447" i="1" s="1"/>
  <c r="F448" i="1"/>
  <c r="J448" i="1" s="1"/>
  <c r="K448" i="1" s="1"/>
  <c r="G448" i="1" s="1"/>
  <c r="F449" i="1"/>
  <c r="H449" i="1" s="1"/>
  <c r="I449" i="1" s="1"/>
  <c r="F450" i="1"/>
  <c r="H450" i="1" s="1"/>
  <c r="I450" i="1" s="1"/>
  <c r="F451" i="1"/>
  <c r="H451" i="1" s="1"/>
  <c r="I451" i="1" s="1"/>
  <c r="F452" i="1"/>
  <c r="H452" i="1" s="1"/>
  <c r="I452" i="1" s="1"/>
  <c r="F453" i="1"/>
  <c r="H453" i="1" s="1"/>
  <c r="I453" i="1" s="1"/>
  <c r="F454" i="1"/>
  <c r="H454" i="1" s="1"/>
  <c r="I454" i="1" s="1"/>
  <c r="F455" i="1"/>
  <c r="H455" i="1" s="1"/>
  <c r="I455" i="1" s="1"/>
  <c r="F456" i="1"/>
  <c r="H456" i="1" s="1"/>
  <c r="I456" i="1" s="1"/>
  <c r="F457" i="1"/>
  <c r="H457" i="1" s="1"/>
  <c r="I457" i="1" s="1"/>
  <c r="F458" i="1"/>
  <c r="J458" i="1" s="1"/>
  <c r="K458" i="1" s="1"/>
  <c r="G458" i="1" s="1"/>
  <c r="F459" i="1"/>
  <c r="J459" i="1" s="1"/>
  <c r="K459" i="1" s="1"/>
  <c r="G459" i="1" s="1"/>
  <c r="F460" i="1"/>
  <c r="H460" i="1" s="1"/>
  <c r="I460" i="1" s="1"/>
  <c r="F461" i="1"/>
  <c r="H461" i="1" s="1"/>
  <c r="I461" i="1" s="1"/>
  <c r="F462" i="1"/>
  <c r="H462" i="1" s="1"/>
  <c r="I462" i="1" s="1"/>
  <c r="F463" i="1"/>
  <c r="H463" i="1" s="1"/>
  <c r="I463" i="1" s="1"/>
  <c r="F464" i="1"/>
  <c r="H464" i="1" s="1"/>
  <c r="I464" i="1" s="1"/>
  <c r="F465" i="1"/>
  <c r="H465" i="1" s="1"/>
  <c r="I465" i="1" s="1"/>
  <c r="F466" i="1"/>
  <c r="H466" i="1" s="1"/>
  <c r="I466" i="1" s="1"/>
  <c r="F467" i="1"/>
  <c r="H467" i="1" s="1"/>
  <c r="I467" i="1" s="1"/>
  <c r="F468" i="1"/>
  <c r="H468" i="1" s="1"/>
  <c r="I468" i="1" s="1"/>
  <c r="F469" i="1"/>
  <c r="J469" i="1" s="1"/>
  <c r="K469" i="1" s="1"/>
  <c r="G469" i="1" s="1"/>
  <c r="F470" i="1"/>
  <c r="H470" i="1" s="1"/>
  <c r="I470" i="1" s="1"/>
  <c r="F471" i="1"/>
  <c r="H471" i="1" s="1"/>
  <c r="I471" i="1" s="1"/>
  <c r="F472" i="1"/>
  <c r="H472" i="1" s="1"/>
  <c r="I472" i="1" s="1"/>
  <c r="F473" i="1"/>
  <c r="H473" i="1" s="1"/>
  <c r="I473" i="1" s="1"/>
  <c r="F474" i="1"/>
  <c r="H474" i="1" s="1"/>
  <c r="I474" i="1" s="1"/>
  <c r="F475" i="1"/>
  <c r="H475" i="1" s="1"/>
  <c r="I475" i="1" s="1"/>
  <c r="F476" i="1"/>
  <c r="H476" i="1" s="1"/>
  <c r="I476" i="1" s="1"/>
  <c r="F477" i="1"/>
  <c r="J477" i="1" s="1"/>
  <c r="K477" i="1" s="1"/>
  <c r="G477" i="1" s="1"/>
  <c r="F478" i="1"/>
  <c r="H478" i="1" s="1"/>
  <c r="I478" i="1" s="1"/>
  <c r="F479" i="1"/>
  <c r="H479" i="1" s="1"/>
  <c r="I479" i="1" s="1"/>
  <c r="F480" i="1"/>
  <c r="H480" i="1" s="1"/>
  <c r="I480" i="1" s="1"/>
  <c r="F481" i="1"/>
  <c r="H481" i="1" s="1"/>
  <c r="I481" i="1" s="1"/>
  <c r="F482" i="1"/>
  <c r="H482" i="1" s="1"/>
  <c r="I482" i="1" s="1"/>
  <c r="F483" i="1"/>
  <c r="H483" i="1" s="1"/>
  <c r="I483" i="1" s="1"/>
  <c r="F484" i="1"/>
  <c r="H484" i="1" s="1"/>
  <c r="I484" i="1" s="1"/>
  <c r="F485" i="1"/>
  <c r="J485" i="1" s="1"/>
  <c r="K485" i="1" s="1"/>
  <c r="G485" i="1" s="1"/>
  <c r="F486" i="1"/>
  <c r="H486" i="1" s="1"/>
  <c r="I486" i="1" s="1"/>
  <c r="F487" i="1"/>
  <c r="H487" i="1" s="1"/>
  <c r="I487" i="1" s="1"/>
  <c r="F488" i="1"/>
  <c r="H488" i="1" s="1"/>
  <c r="I488" i="1" s="1"/>
  <c r="F489" i="1"/>
  <c r="H489" i="1" s="1"/>
  <c r="I489" i="1" s="1"/>
  <c r="F490" i="1"/>
  <c r="H490" i="1" s="1"/>
  <c r="I490" i="1" s="1"/>
  <c r="F491" i="1"/>
  <c r="H491" i="1" s="1"/>
  <c r="I491" i="1" s="1"/>
  <c r="F492" i="1"/>
  <c r="H492" i="1" s="1"/>
  <c r="I492" i="1" s="1"/>
  <c r="F493" i="1"/>
  <c r="J493" i="1" s="1"/>
  <c r="K493" i="1" s="1"/>
  <c r="G493" i="1" s="1"/>
  <c r="F494" i="1"/>
  <c r="H494" i="1" s="1"/>
  <c r="I494" i="1" s="1"/>
  <c r="F495" i="1"/>
  <c r="H495" i="1" s="1"/>
  <c r="I495" i="1" s="1"/>
  <c r="F496" i="1"/>
  <c r="H496" i="1" s="1"/>
  <c r="I496" i="1" s="1"/>
  <c r="F497" i="1"/>
  <c r="H497" i="1" s="1"/>
  <c r="I497" i="1" s="1"/>
  <c r="F498" i="1"/>
  <c r="H498" i="1" s="1"/>
  <c r="I498" i="1" s="1"/>
  <c r="F499" i="1"/>
  <c r="H499" i="1" s="1"/>
  <c r="I499" i="1" s="1"/>
  <c r="F500" i="1"/>
  <c r="H500" i="1" s="1"/>
  <c r="I500" i="1" s="1"/>
  <c r="F501" i="1"/>
  <c r="J501" i="1" s="1"/>
  <c r="K501" i="1" s="1"/>
  <c r="G501" i="1" s="1"/>
  <c r="F502" i="1"/>
  <c r="H502" i="1" s="1"/>
  <c r="I502" i="1" s="1"/>
  <c r="J3" i="1"/>
  <c r="K3" i="1" s="1"/>
  <c r="G3" i="1" s="1"/>
  <c r="J68" i="1" l="1"/>
  <c r="K68" i="1" s="1"/>
  <c r="G68" i="1" s="1"/>
  <c r="H65" i="1"/>
  <c r="H61" i="1"/>
  <c r="H66" i="1"/>
  <c r="H62" i="1"/>
  <c r="K25" i="16"/>
  <c r="X25" i="17"/>
  <c r="N24" i="17"/>
  <c r="O23" i="17"/>
  <c r="J23" i="16"/>
  <c r="W23" i="17"/>
  <c r="E23" i="16"/>
  <c r="R23" i="17"/>
  <c r="H23" i="16"/>
  <c r="U23" i="17"/>
  <c r="G23" i="16"/>
  <c r="T23" i="17"/>
  <c r="I23" i="16"/>
  <c r="V23" i="17"/>
  <c r="F23" i="16"/>
  <c r="S23" i="17"/>
  <c r="D23" i="16"/>
  <c r="Q23" i="17"/>
  <c r="C23" i="16"/>
  <c r="P23" i="17"/>
  <c r="H12" i="4"/>
  <c r="H13" i="4" s="1"/>
  <c r="L9" i="4"/>
  <c r="H10" i="4"/>
  <c r="J9" i="4" s="1"/>
  <c r="H16" i="4"/>
  <c r="H136" i="1"/>
  <c r="I136" i="1" s="1"/>
  <c r="J198" i="1"/>
  <c r="K198" i="1" s="1"/>
  <c r="G198" i="1" s="1"/>
  <c r="J25" i="1"/>
  <c r="K25" i="1" s="1"/>
  <c r="G25" i="1" s="1"/>
  <c r="J470" i="1"/>
  <c r="K470" i="1" s="1"/>
  <c r="G470" i="1" s="1"/>
  <c r="J342" i="1"/>
  <c r="K342" i="1" s="1"/>
  <c r="G342" i="1" s="1"/>
  <c r="J214" i="1"/>
  <c r="K214" i="1" s="1"/>
  <c r="G214" i="1" s="1"/>
  <c r="H438" i="1"/>
  <c r="I438" i="1" s="1"/>
  <c r="J454" i="1"/>
  <c r="K454" i="1" s="1"/>
  <c r="G454" i="1" s="1"/>
  <c r="J326" i="1"/>
  <c r="K326" i="1" s="1"/>
  <c r="G326" i="1" s="1"/>
  <c r="H306" i="1"/>
  <c r="I306" i="1" s="1"/>
  <c r="J406" i="1"/>
  <c r="K406" i="1" s="1"/>
  <c r="G406" i="1" s="1"/>
  <c r="J278" i="1"/>
  <c r="K278" i="1" s="1"/>
  <c r="G278" i="1" s="1"/>
  <c r="J150" i="1"/>
  <c r="K150" i="1" s="1"/>
  <c r="G150" i="1" s="1"/>
  <c r="J390" i="1"/>
  <c r="K390" i="1" s="1"/>
  <c r="G390" i="1" s="1"/>
  <c r="J262" i="1"/>
  <c r="K262" i="1" s="1"/>
  <c r="G262" i="1" s="1"/>
  <c r="J134" i="1"/>
  <c r="K134" i="1" s="1"/>
  <c r="G134" i="1" s="1"/>
  <c r="H57" i="1"/>
  <c r="H58" i="1"/>
  <c r="J486" i="1"/>
  <c r="K486" i="1" s="1"/>
  <c r="G486" i="1" s="1"/>
  <c r="J422" i="1"/>
  <c r="K422" i="1" s="1"/>
  <c r="G422" i="1" s="1"/>
  <c r="J358" i="1"/>
  <c r="K358" i="1" s="1"/>
  <c r="G358" i="1" s="1"/>
  <c r="J294" i="1"/>
  <c r="K294" i="1" s="1"/>
  <c r="G294" i="1" s="1"/>
  <c r="J230" i="1"/>
  <c r="K230" i="1" s="1"/>
  <c r="G230" i="1" s="1"/>
  <c r="J166" i="1"/>
  <c r="K166" i="1" s="1"/>
  <c r="G166" i="1" s="1"/>
  <c r="J86" i="1"/>
  <c r="K86" i="1" s="1"/>
  <c r="G86" i="1" s="1"/>
  <c r="H352" i="1"/>
  <c r="I352" i="1" s="1"/>
  <c r="H190" i="1"/>
  <c r="I190" i="1" s="1"/>
  <c r="H37" i="1"/>
  <c r="H36" i="1"/>
  <c r="H384" i="1"/>
  <c r="I384" i="1" s="1"/>
  <c r="H292" i="1"/>
  <c r="I292" i="1" s="1"/>
  <c r="J502" i="1"/>
  <c r="K502" i="1" s="1"/>
  <c r="G502" i="1" s="1"/>
  <c r="J374" i="1"/>
  <c r="K374" i="1" s="1"/>
  <c r="G374" i="1" s="1"/>
  <c r="J310" i="1"/>
  <c r="K310" i="1" s="1"/>
  <c r="G310" i="1" s="1"/>
  <c r="J246" i="1"/>
  <c r="K246" i="1" s="1"/>
  <c r="G246" i="1" s="1"/>
  <c r="J182" i="1"/>
  <c r="K182" i="1" s="1"/>
  <c r="G182" i="1" s="1"/>
  <c r="J118" i="1"/>
  <c r="K118" i="1" s="1"/>
  <c r="G118" i="1" s="1"/>
  <c r="H362" i="1"/>
  <c r="I362" i="1" s="1"/>
  <c r="H234" i="1"/>
  <c r="I234" i="1" s="1"/>
  <c r="H459" i="1"/>
  <c r="I459" i="1" s="1"/>
  <c r="H415" i="1"/>
  <c r="I415" i="1" s="1"/>
  <c r="H331" i="1"/>
  <c r="I331" i="1" s="1"/>
  <c r="J482" i="1"/>
  <c r="K482" i="1" s="1"/>
  <c r="G482" i="1" s="1"/>
  <c r="J434" i="1"/>
  <c r="K434" i="1" s="1"/>
  <c r="G434" i="1" s="1"/>
  <c r="J402" i="1"/>
  <c r="K402" i="1" s="1"/>
  <c r="G402" i="1" s="1"/>
  <c r="J370" i="1"/>
  <c r="K370" i="1" s="1"/>
  <c r="G370" i="1" s="1"/>
  <c r="J338" i="1"/>
  <c r="K338" i="1" s="1"/>
  <c r="G338" i="1" s="1"/>
  <c r="J290" i="1"/>
  <c r="K290" i="1" s="1"/>
  <c r="G290" i="1" s="1"/>
  <c r="J258" i="1"/>
  <c r="K258" i="1" s="1"/>
  <c r="G258" i="1" s="1"/>
  <c r="J223" i="1"/>
  <c r="K223" i="1" s="1"/>
  <c r="G223" i="1" s="1"/>
  <c r="J191" i="1"/>
  <c r="K191" i="1" s="1"/>
  <c r="G191" i="1" s="1"/>
  <c r="J159" i="1"/>
  <c r="K159" i="1" s="1"/>
  <c r="G159" i="1" s="1"/>
  <c r="J143" i="1"/>
  <c r="K143" i="1" s="1"/>
  <c r="G143" i="1" s="1"/>
  <c r="J110" i="1"/>
  <c r="K110" i="1" s="1"/>
  <c r="G110" i="1" s="1"/>
  <c r="J78" i="1"/>
  <c r="K78" i="1" s="1"/>
  <c r="G78" i="1" s="1"/>
  <c r="H458" i="1"/>
  <c r="I458" i="1" s="1"/>
  <c r="H427" i="1"/>
  <c r="I427" i="1" s="1"/>
  <c r="H383" i="1"/>
  <c r="I383" i="1" s="1"/>
  <c r="H330" i="1"/>
  <c r="I330" i="1" s="1"/>
  <c r="H218" i="1"/>
  <c r="I218" i="1" s="1"/>
  <c r="H178" i="1"/>
  <c r="I178" i="1" s="1"/>
  <c r="H106" i="1"/>
  <c r="I106" i="1" s="1"/>
  <c r="J494" i="1"/>
  <c r="K494" i="1" s="1"/>
  <c r="G494" i="1" s="1"/>
  <c r="J478" i="1"/>
  <c r="K478" i="1" s="1"/>
  <c r="G478" i="1" s="1"/>
  <c r="J462" i="1"/>
  <c r="K462" i="1" s="1"/>
  <c r="G462" i="1" s="1"/>
  <c r="J446" i="1"/>
  <c r="K446" i="1" s="1"/>
  <c r="G446" i="1" s="1"/>
  <c r="J430" i="1"/>
  <c r="K430" i="1" s="1"/>
  <c r="G430" i="1" s="1"/>
  <c r="J414" i="1"/>
  <c r="K414" i="1" s="1"/>
  <c r="G414" i="1" s="1"/>
  <c r="J398" i="1"/>
  <c r="K398" i="1" s="1"/>
  <c r="G398" i="1" s="1"/>
  <c r="J382" i="1"/>
  <c r="K382" i="1" s="1"/>
  <c r="G382" i="1" s="1"/>
  <c r="J366" i="1"/>
  <c r="K366" i="1" s="1"/>
  <c r="G366" i="1" s="1"/>
  <c r="J350" i="1"/>
  <c r="K350" i="1" s="1"/>
  <c r="G350" i="1" s="1"/>
  <c r="J334" i="1"/>
  <c r="K334" i="1" s="1"/>
  <c r="G334" i="1" s="1"/>
  <c r="J318" i="1"/>
  <c r="K318" i="1" s="1"/>
  <c r="G318" i="1" s="1"/>
  <c r="J302" i="1"/>
  <c r="K302" i="1" s="1"/>
  <c r="G302" i="1" s="1"/>
  <c r="J286" i="1"/>
  <c r="K286" i="1" s="1"/>
  <c r="G286" i="1" s="1"/>
  <c r="J270" i="1"/>
  <c r="K270" i="1" s="1"/>
  <c r="G270" i="1" s="1"/>
  <c r="J254" i="1"/>
  <c r="K254" i="1" s="1"/>
  <c r="G254" i="1" s="1"/>
  <c r="J235" i="1"/>
  <c r="K235" i="1" s="1"/>
  <c r="G235" i="1" s="1"/>
  <c r="J219" i="1"/>
  <c r="K219" i="1" s="1"/>
  <c r="G219" i="1" s="1"/>
  <c r="J203" i="1"/>
  <c r="K203" i="1" s="1"/>
  <c r="G203" i="1" s="1"/>
  <c r="J187" i="1"/>
  <c r="K187" i="1" s="1"/>
  <c r="G187" i="1" s="1"/>
  <c r="J171" i="1"/>
  <c r="K171" i="1" s="1"/>
  <c r="G171" i="1" s="1"/>
  <c r="J155" i="1"/>
  <c r="K155" i="1" s="1"/>
  <c r="G155" i="1" s="1"/>
  <c r="J139" i="1"/>
  <c r="K139" i="1" s="1"/>
  <c r="G139" i="1" s="1"/>
  <c r="J123" i="1"/>
  <c r="K123" i="1" s="1"/>
  <c r="G123" i="1" s="1"/>
  <c r="J102" i="1"/>
  <c r="K102" i="1" s="1"/>
  <c r="G102" i="1" s="1"/>
  <c r="J70" i="1"/>
  <c r="K70" i="1" s="1"/>
  <c r="G70" i="1" s="1"/>
  <c r="H448" i="1"/>
  <c r="I448" i="1" s="1"/>
  <c r="H426" i="1"/>
  <c r="I426" i="1" s="1"/>
  <c r="H395" i="1"/>
  <c r="I395" i="1" s="1"/>
  <c r="H351" i="1"/>
  <c r="I351" i="1" s="1"/>
  <c r="H320" i="1"/>
  <c r="I320" i="1" s="1"/>
  <c r="H206" i="1"/>
  <c r="I206" i="1" s="1"/>
  <c r="H164" i="1"/>
  <c r="I164" i="1" s="1"/>
  <c r="H90" i="1"/>
  <c r="I90" i="1" s="1"/>
  <c r="J498" i="1"/>
  <c r="K498" i="1" s="1"/>
  <c r="G498" i="1" s="1"/>
  <c r="J466" i="1"/>
  <c r="K466" i="1" s="1"/>
  <c r="G466" i="1" s="1"/>
  <c r="J450" i="1"/>
  <c r="K450" i="1" s="1"/>
  <c r="G450" i="1" s="1"/>
  <c r="J418" i="1"/>
  <c r="K418" i="1" s="1"/>
  <c r="G418" i="1" s="1"/>
  <c r="J386" i="1"/>
  <c r="K386" i="1" s="1"/>
  <c r="G386" i="1" s="1"/>
  <c r="J354" i="1"/>
  <c r="K354" i="1" s="1"/>
  <c r="G354" i="1" s="1"/>
  <c r="J322" i="1"/>
  <c r="K322" i="1" s="1"/>
  <c r="G322" i="1" s="1"/>
  <c r="J274" i="1"/>
  <c r="K274" i="1" s="1"/>
  <c r="G274" i="1" s="1"/>
  <c r="J239" i="1"/>
  <c r="K239" i="1" s="1"/>
  <c r="G239" i="1" s="1"/>
  <c r="J207" i="1"/>
  <c r="K207" i="1" s="1"/>
  <c r="G207" i="1" s="1"/>
  <c r="J175" i="1"/>
  <c r="K175" i="1" s="1"/>
  <c r="G175" i="1" s="1"/>
  <c r="J127" i="1"/>
  <c r="K127" i="1" s="1"/>
  <c r="G127" i="1" s="1"/>
  <c r="J490" i="1"/>
  <c r="K490" i="1" s="1"/>
  <c r="G490" i="1" s="1"/>
  <c r="J474" i="1"/>
  <c r="K474" i="1" s="1"/>
  <c r="G474" i="1" s="1"/>
  <c r="J442" i="1"/>
  <c r="K442" i="1" s="1"/>
  <c r="G442" i="1" s="1"/>
  <c r="J410" i="1"/>
  <c r="K410" i="1" s="1"/>
  <c r="G410" i="1" s="1"/>
  <c r="J394" i="1"/>
  <c r="K394" i="1" s="1"/>
  <c r="G394" i="1" s="1"/>
  <c r="J378" i="1"/>
  <c r="K378" i="1" s="1"/>
  <c r="G378" i="1" s="1"/>
  <c r="J346" i="1"/>
  <c r="K346" i="1" s="1"/>
  <c r="G346" i="1" s="1"/>
  <c r="J314" i="1"/>
  <c r="K314" i="1" s="1"/>
  <c r="G314" i="1" s="1"/>
  <c r="J298" i="1"/>
  <c r="K298" i="1" s="1"/>
  <c r="G298" i="1" s="1"/>
  <c r="J282" i="1"/>
  <c r="K282" i="1" s="1"/>
  <c r="G282" i="1" s="1"/>
  <c r="J266" i="1"/>
  <c r="K266" i="1" s="1"/>
  <c r="G266" i="1" s="1"/>
  <c r="J250" i="1"/>
  <c r="K250" i="1" s="1"/>
  <c r="G250" i="1" s="1"/>
  <c r="J202" i="1"/>
  <c r="K202" i="1" s="1"/>
  <c r="G202" i="1" s="1"/>
  <c r="J186" i="1"/>
  <c r="K186" i="1" s="1"/>
  <c r="G186" i="1" s="1"/>
  <c r="J170" i="1"/>
  <c r="K170" i="1" s="1"/>
  <c r="G170" i="1" s="1"/>
  <c r="J154" i="1"/>
  <c r="K154" i="1" s="1"/>
  <c r="G154" i="1" s="1"/>
  <c r="J138" i="1"/>
  <c r="K138" i="1" s="1"/>
  <c r="G138" i="1" s="1"/>
  <c r="J122" i="1"/>
  <c r="K122" i="1" s="1"/>
  <c r="G122" i="1" s="1"/>
  <c r="J94" i="1"/>
  <c r="K94" i="1" s="1"/>
  <c r="G94" i="1" s="1"/>
  <c r="J62" i="1"/>
  <c r="K62" i="1" s="1"/>
  <c r="G62" i="1" s="1"/>
  <c r="H447" i="1"/>
  <c r="I447" i="1" s="1"/>
  <c r="H416" i="1"/>
  <c r="I416" i="1" s="1"/>
  <c r="H363" i="1"/>
  <c r="I363" i="1" s="1"/>
  <c r="H264" i="1"/>
  <c r="I264" i="1" s="1"/>
  <c r="H192" i="1"/>
  <c r="I192" i="1" s="1"/>
  <c r="H162" i="1"/>
  <c r="I162" i="1" s="1"/>
  <c r="H53" i="1"/>
  <c r="H45" i="1"/>
  <c r="C17" i="2"/>
  <c r="H17" i="1"/>
  <c r="E17" i="2" s="1"/>
  <c r="C5" i="2"/>
  <c r="J209" i="1"/>
  <c r="K209" i="1" s="1"/>
  <c r="G209" i="1" s="1"/>
  <c r="J24" i="1"/>
  <c r="K24" i="1" s="1"/>
  <c r="G24" i="1" s="1"/>
  <c r="H501" i="1"/>
  <c r="I501" i="1" s="1"/>
  <c r="H493" i="1"/>
  <c r="I493" i="1" s="1"/>
  <c r="H485" i="1"/>
  <c r="I485" i="1" s="1"/>
  <c r="H477" i="1"/>
  <c r="I477" i="1" s="1"/>
  <c r="H469" i="1"/>
  <c r="I469" i="1" s="1"/>
  <c r="H249" i="1"/>
  <c r="I249" i="1" s="1"/>
  <c r="H69" i="1"/>
  <c r="I69" i="1" s="1"/>
  <c r="H26" i="1"/>
  <c r="H244" i="1"/>
  <c r="I244" i="1" s="1"/>
  <c r="J244" i="1"/>
  <c r="K244" i="1" s="1"/>
  <c r="G244" i="1" s="1"/>
  <c r="H236" i="1"/>
  <c r="I236" i="1" s="1"/>
  <c r="J236" i="1"/>
  <c r="K236" i="1" s="1"/>
  <c r="G236" i="1" s="1"/>
  <c r="H232" i="1"/>
  <c r="I232" i="1" s="1"/>
  <c r="J232" i="1"/>
  <c r="K232" i="1" s="1"/>
  <c r="G232" i="1" s="1"/>
  <c r="H224" i="1"/>
  <c r="I224" i="1" s="1"/>
  <c r="J224" i="1"/>
  <c r="K224" i="1" s="1"/>
  <c r="G224" i="1" s="1"/>
  <c r="H220" i="1"/>
  <c r="I220" i="1" s="1"/>
  <c r="J220" i="1"/>
  <c r="K220" i="1" s="1"/>
  <c r="G220" i="1" s="1"/>
  <c r="H216" i="1"/>
  <c r="I216" i="1" s="1"/>
  <c r="J216" i="1"/>
  <c r="K216" i="1" s="1"/>
  <c r="G216" i="1" s="1"/>
  <c r="H208" i="1"/>
  <c r="I208" i="1" s="1"/>
  <c r="J208" i="1"/>
  <c r="K208" i="1" s="1"/>
  <c r="G208" i="1" s="1"/>
  <c r="H204" i="1"/>
  <c r="I204" i="1" s="1"/>
  <c r="J204" i="1"/>
  <c r="K204" i="1" s="1"/>
  <c r="G204" i="1" s="1"/>
  <c r="H196" i="1"/>
  <c r="I196" i="1" s="1"/>
  <c r="J196" i="1"/>
  <c r="K196" i="1" s="1"/>
  <c r="G196" i="1" s="1"/>
  <c r="H188" i="1"/>
  <c r="I188" i="1" s="1"/>
  <c r="J188" i="1"/>
  <c r="K188" i="1" s="1"/>
  <c r="G188" i="1" s="1"/>
  <c r="H180" i="1"/>
  <c r="I180" i="1" s="1"/>
  <c r="J180" i="1"/>
  <c r="K180" i="1" s="1"/>
  <c r="G180" i="1" s="1"/>
  <c r="H172" i="1"/>
  <c r="I172" i="1" s="1"/>
  <c r="J172" i="1"/>
  <c r="K172" i="1" s="1"/>
  <c r="G172" i="1" s="1"/>
  <c r="H168" i="1"/>
  <c r="I168" i="1" s="1"/>
  <c r="J168" i="1"/>
  <c r="K168" i="1" s="1"/>
  <c r="G168" i="1" s="1"/>
  <c r="H160" i="1"/>
  <c r="I160" i="1" s="1"/>
  <c r="J160" i="1"/>
  <c r="K160" i="1" s="1"/>
  <c r="G160" i="1" s="1"/>
  <c r="H156" i="1"/>
  <c r="I156" i="1" s="1"/>
  <c r="J156" i="1"/>
  <c r="K156" i="1" s="1"/>
  <c r="G156" i="1" s="1"/>
  <c r="H152" i="1"/>
  <c r="I152" i="1" s="1"/>
  <c r="J152" i="1"/>
  <c r="K152" i="1" s="1"/>
  <c r="G152" i="1" s="1"/>
  <c r="H144" i="1"/>
  <c r="I144" i="1" s="1"/>
  <c r="J144" i="1"/>
  <c r="K144" i="1" s="1"/>
  <c r="G144" i="1" s="1"/>
  <c r="H140" i="1"/>
  <c r="I140" i="1" s="1"/>
  <c r="J140" i="1"/>
  <c r="K140" i="1" s="1"/>
  <c r="G140" i="1" s="1"/>
  <c r="H132" i="1"/>
  <c r="I132" i="1" s="1"/>
  <c r="J132" i="1"/>
  <c r="K132" i="1" s="1"/>
  <c r="G132" i="1" s="1"/>
  <c r="H124" i="1"/>
  <c r="I124" i="1" s="1"/>
  <c r="J124" i="1"/>
  <c r="K124" i="1" s="1"/>
  <c r="G124" i="1" s="1"/>
  <c r="H116" i="1"/>
  <c r="I116" i="1" s="1"/>
  <c r="J116" i="1"/>
  <c r="K116" i="1" s="1"/>
  <c r="G116" i="1" s="1"/>
  <c r="H108" i="1"/>
  <c r="I108" i="1" s="1"/>
  <c r="J108" i="1"/>
  <c r="K108" i="1" s="1"/>
  <c r="G108" i="1" s="1"/>
  <c r="H104" i="1"/>
  <c r="I104" i="1" s="1"/>
  <c r="J104" i="1"/>
  <c r="K104" i="1" s="1"/>
  <c r="G104" i="1" s="1"/>
  <c r="H96" i="1"/>
  <c r="I96" i="1" s="1"/>
  <c r="J96" i="1"/>
  <c r="K96" i="1" s="1"/>
  <c r="G96" i="1" s="1"/>
  <c r="H92" i="1"/>
  <c r="I92" i="1" s="1"/>
  <c r="J92" i="1"/>
  <c r="K92" i="1" s="1"/>
  <c r="G92" i="1" s="1"/>
  <c r="H88" i="1"/>
  <c r="I88" i="1" s="1"/>
  <c r="J88" i="1"/>
  <c r="K88" i="1" s="1"/>
  <c r="G88" i="1" s="1"/>
  <c r="H84" i="1"/>
  <c r="I84" i="1" s="1"/>
  <c r="J84" i="1"/>
  <c r="K84" i="1" s="1"/>
  <c r="G84" i="1" s="1"/>
  <c r="H76" i="1"/>
  <c r="I76" i="1" s="1"/>
  <c r="J76" i="1"/>
  <c r="K76" i="1" s="1"/>
  <c r="G76" i="1" s="1"/>
  <c r="H72" i="1"/>
  <c r="I72" i="1" s="1"/>
  <c r="J72" i="1"/>
  <c r="K72" i="1" s="1"/>
  <c r="G72" i="1" s="1"/>
  <c r="H64" i="1"/>
  <c r="J64" i="1"/>
  <c r="K64" i="1" s="1"/>
  <c r="G64" i="1" s="1"/>
  <c r="H60" i="1"/>
  <c r="J60" i="1"/>
  <c r="K60" i="1" s="1"/>
  <c r="G60" i="1" s="1"/>
  <c r="H56" i="1"/>
  <c r="H52" i="1"/>
  <c r="H44" i="1"/>
  <c r="H40" i="1"/>
  <c r="H32" i="1"/>
  <c r="H28" i="1"/>
  <c r="H24" i="1"/>
  <c r="C20" i="2"/>
  <c r="H20" i="1"/>
  <c r="E20" i="2" s="1"/>
  <c r="C16" i="2"/>
  <c r="C12" i="2"/>
  <c r="H12" i="1"/>
  <c r="C8" i="2"/>
  <c r="H8" i="1"/>
  <c r="E8" i="2" s="1"/>
  <c r="C4" i="2"/>
  <c r="J497" i="1"/>
  <c r="K497" i="1" s="1"/>
  <c r="G497" i="1" s="1"/>
  <c r="J489" i="1"/>
  <c r="K489" i="1" s="1"/>
  <c r="G489" i="1" s="1"/>
  <c r="J481" i="1"/>
  <c r="K481" i="1" s="1"/>
  <c r="G481" i="1" s="1"/>
  <c r="J473" i="1"/>
  <c r="K473" i="1" s="1"/>
  <c r="G473" i="1" s="1"/>
  <c r="J465" i="1"/>
  <c r="K465" i="1" s="1"/>
  <c r="G465" i="1" s="1"/>
  <c r="J461" i="1"/>
  <c r="K461" i="1" s="1"/>
  <c r="G461" i="1" s="1"/>
  <c r="J457" i="1"/>
  <c r="K457" i="1" s="1"/>
  <c r="G457" i="1" s="1"/>
  <c r="J453" i="1"/>
  <c r="K453" i="1" s="1"/>
  <c r="G453" i="1" s="1"/>
  <c r="J449" i="1"/>
  <c r="K449" i="1" s="1"/>
  <c r="G449" i="1" s="1"/>
  <c r="J445" i="1"/>
  <c r="K445" i="1" s="1"/>
  <c r="G445" i="1" s="1"/>
  <c r="J441" i="1"/>
  <c r="K441" i="1" s="1"/>
  <c r="G441" i="1" s="1"/>
  <c r="J437" i="1"/>
  <c r="K437" i="1" s="1"/>
  <c r="G437" i="1" s="1"/>
  <c r="J433" i="1"/>
  <c r="K433" i="1" s="1"/>
  <c r="G433" i="1" s="1"/>
  <c r="J429" i="1"/>
  <c r="K429" i="1" s="1"/>
  <c r="G429" i="1" s="1"/>
  <c r="J425" i="1"/>
  <c r="K425" i="1" s="1"/>
  <c r="G425" i="1" s="1"/>
  <c r="J421" i="1"/>
  <c r="K421" i="1" s="1"/>
  <c r="G421" i="1" s="1"/>
  <c r="J417" i="1"/>
  <c r="K417" i="1" s="1"/>
  <c r="G417" i="1" s="1"/>
  <c r="J413" i="1"/>
  <c r="K413" i="1" s="1"/>
  <c r="G413" i="1" s="1"/>
  <c r="J409" i="1"/>
  <c r="K409" i="1" s="1"/>
  <c r="G409" i="1" s="1"/>
  <c r="J405" i="1"/>
  <c r="K405" i="1" s="1"/>
  <c r="G405" i="1" s="1"/>
  <c r="J401" i="1"/>
  <c r="K401" i="1" s="1"/>
  <c r="G401" i="1" s="1"/>
  <c r="J397" i="1"/>
  <c r="K397" i="1" s="1"/>
  <c r="G397" i="1" s="1"/>
  <c r="J393" i="1"/>
  <c r="K393" i="1" s="1"/>
  <c r="G393" i="1" s="1"/>
  <c r="J389" i="1"/>
  <c r="K389" i="1" s="1"/>
  <c r="G389" i="1" s="1"/>
  <c r="J385" i="1"/>
  <c r="K385" i="1" s="1"/>
  <c r="G385" i="1" s="1"/>
  <c r="J381" i="1"/>
  <c r="K381" i="1" s="1"/>
  <c r="G381" i="1" s="1"/>
  <c r="J377" i="1"/>
  <c r="K377" i="1" s="1"/>
  <c r="G377" i="1" s="1"/>
  <c r="J373" i="1"/>
  <c r="K373" i="1" s="1"/>
  <c r="G373" i="1" s="1"/>
  <c r="J369" i="1"/>
  <c r="K369" i="1" s="1"/>
  <c r="G369" i="1" s="1"/>
  <c r="J365" i="1"/>
  <c r="K365" i="1" s="1"/>
  <c r="G365" i="1" s="1"/>
  <c r="J361" i="1"/>
  <c r="K361" i="1" s="1"/>
  <c r="G361" i="1" s="1"/>
  <c r="J357" i="1"/>
  <c r="K357" i="1" s="1"/>
  <c r="G357" i="1" s="1"/>
  <c r="J353" i="1"/>
  <c r="K353" i="1" s="1"/>
  <c r="G353" i="1" s="1"/>
  <c r="J349" i="1"/>
  <c r="K349" i="1" s="1"/>
  <c r="G349" i="1" s="1"/>
  <c r="J345" i="1"/>
  <c r="K345" i="1" s="1"/>
  <c r="G345" i="1" s="1"/>
  <c r="J341" i="1"/>
  <c r="K341" i="1" s="1"/>
  <c r="G341" i="1" s="1"/>
  <c r="J337" i="1"/>
  <c r="K337" i="1" s="1"/>
  <c r="G337" i="1" s="1"/>
  <c r="J333" i="1"/>
  <c r="K333" i="1" s="1"/>
  <c r="G333" i="1" s="1"/>
  <c r="J329" i="1"/>
  <c r="K329" i="1" s="1"/>
  <c r="G329" i="1" s="1"/>
  <c r="J325" i="1"/>
  <c r="K325" i="1" s="1"/>
  <c r="G325" i="1" s="1"/>
  <c r="J321" i="1"/>
  <c r="K321" i="1" s="1"/>
  <c r="G321" i="1" s="1"/>
  <c r="J317" i="1"/>
  <c r="K317" i="1" s="1"/>
  <c r="G317" i="1" s="1"/>
  <c r="J313" i="1"/>
  <c r="K313" i="1" s="1"/>
  <c r="G313" i="1" s="1"/>
  <c r="J309" i="1"/>
  <c r="K309" i="1" s="1"/>
  <c r="G309" i="1" s="1"/>
  <c r="J305" i="1"/>
  <c r="K305" i="1" s="1"/>
  <c r="G305" i="1" s="1"/>
  <c r="J301" i="1"/>
  <c r="K301" i="1" s="1"/>
  <c r="G301" i="1" s="1"/>
  <c r="J297" i="1"/>
  <c r="K297" i="1" s="1"/>
  <c r="G297" i="1" s="1"/>
  <c r="J293" i="1"/>
  <c r="K293" i="1" s="1"/>
  <c r="G293" i="1" s="1"/>
  <c r="J289" i="1"/>
  <c r="K289" i="1" s="1"/>
  <c r="G289" i="1" s="1"/>
  <c r="J285" i="1"/>
  <c r="K285" i="1" s="1"/>
  <c r="G285" i="1" s="1"/>
  <c r="J281" i="1"/>
  <c r="K281" i="1" s="1"/>
  <c r="G281" i="1" s="1"/>
  <c r="J277" i="1"/>
  <c r="K277" i="1" s="1"/>
  <c r="G277" i="1" s="1"/>
  <c r="J273" i="1"/>
  <c r="K273" i="1" s="1"/>
  <c r="G273" i="1" s="1"/>
  <c r="J269" i="1"/>
  <c r="K269" i="1" s="1"/>
  <c r="G269" i="1" s="1"/>
  <c r="J265" i="1"/>
  <c r="K265" i="1" s="1"/>
  <c r="G265" i="1" s="1"/>
  <c r="J261" i="1"/>
  <c r="K261" i="1" s="1"/>
  <c r="G261" i="1" s="1"/>
  <c r="J257" i="1"/>
  <c r="K257" i="1" s="1"/>
  <c r="G257" i="1" s="1"/>
  <c r="J253" i="1"/>
  <c r="K253" i="1" s="1"/>
  <c r="G253" i="1" s="1"/>
  <c r="J245" i="1"/>
  <c r="K245" i="1" s="1"/>
  <c r="G245" i="1" s="1"/>
  <c r="J229" i="1"/>
  <c r="K229" i="1" s="1"/>
  <c r="G229" i="1" s="1"/>
  <c r="J213" i="1"/>
  <c r="K213" i="1" s="1"/>
  <c r="G213" i="1" s="1"/>
  <c r="J197" i="1"/>
  <c r="K197" i="1" s="1"/>
  <c r="G197" i="1" s="1"/>
  <c r="J181" i="1"/>
  <c r="K181" i="1" s="1"/>
  <c r="G181" i="1" s="1"/>
  <c r="J165" i="1"/>
  <c r="K165" i="1" s="1"/>
  <c r="G165" i="1" s="1"/>
  <c r="J149" i="1"/>
  <c r="K149" i="1" s="1"/>
  <c r="G149" i="1" s="1"/>
  <c r="H340" i="1"/>
  <c r="I340" i="1" s="1"/>
  <c r="H304" i="1"/>
  <c r="I304" i="1" s="1"/>
  <c r="H276" i="1"/>
  <c r="I276" i="1" s="1"/>
  <c r="H248" i="1"/>
  <c r="I248" i="1" s="1"/>
  <c r="H233" i="1"/>
  <c r="I233" i="1" s="1"/>
  <c r="H205" i="1"/>
  <c r="I205" i="1" s="1"/>
  <c r="H176" i="1"/>
  <c r="I176" i="1" s="1"/>
  <c r="H148" i="1"/>
  <c r="I148" i="1" s="1"/>
  <c r="H133" i="1"/>
  <c r="I133" i="1" s="1"/>
  <c r="H120" i="1"/>
  <c r="I120" i="1" s="1"/>
  <c r="H105" i="1"/>
  <c r="I105" i="1" s="1"/>
  <c r="H89" i="1"/>
  <c r="I89" i="1" s="1"/>
  <c r="H68" i="1"/>
  <c r="H46" i="1"/>
  <c r="H25" i="1"/>
  <c r="H4" i="1"/>
  <c r="H115" i="1"/>
  <c r="I115" i="1" s="1"/>
  <c r="J115" i="1"/>
  <c r="K115" i="1" s="1"/>
  <c r="G115" i="1" s="1"/>
  <c r="H111" i="1"/>
  <c r="I111" i="1" s="1"/>
  <c r="J111" i="1"/>
  <c r="K111" i="1" s="1"/>
  <c r="G111" i="1" s="1"/>
  <c r="H107" i="1"/>
  <c r="I107" i="1" s="1"/>
  <c r="J107" i="1"/>
  <c r="K107" i="1" s="1"/>
  <c r="G107" i="1" s="1"/>
  <c r="H103" i="1"/>
  <c r="I103" i="1" s="1"/>
  <c r="J103" i="1"/>
  <c r="K103" i="1" s="1"/>
  <c r="G103" i="1" s="1"/>
  <c r="H99" i="1"/>
  <c r="I99" i="1" s="1"/>
  <c r="J99" i="1"/>
  <c r="K99" i="1" s="1"/>
  <c r="G99" i="1" s="1"/>
  <c r="H95" i="1"/>
  <c r="I95" i="1" s="1"/>
  <c r="J95" i="1"/>
  <c r="K95" i="1" s="1"/>
  <c r="G95" i="1" s="1"/>
  <c r="H91" i="1"/>
  <c r="I91" i="1" s="1"/>
  <c r="J91" i="1"/>
  <c r="K91" i="1" s="1"/>
  <c r="G91" i="1" s="1"/>
  <c r="H87" i="1"/>
  <c r="I87" i="1" s="1"/>
  <c r="J87" i="1"/>
  <c r="K87" i="1" s="1"/>
  <c r="G87" i="1" s="1"/>
  <c r="H83" i="1"/>
  <c r="I83" i="1" s="1"/>
  <c r="J83" i="1"/>
  <c r="K83" i="1" s="1"/>
  <c r="G83" i="1" s="1"/>
  <c r="H79" i="1"/>
  <c r="I79" i="1" s="1"/>
  <c r="J79" i="1"/>
  <c r="K79" i="1" s="1"/>
  <c r="G79" i="1" s="1"/>
  <c r="H75" i="1"/>
  <c r="I75" i="1" s="1"/>
  <c r="J75" i="1"/>
  <c r="K75" i="1" s="1"/>
  <c r="G75" i="1" s="1"/>
  <c r="H71" i="1"/>
  <c r="I71" i="1" s="1"/>
  <c r="J71" i="1"/>
  <c r="K71" i="1" s="1"/>
  <c r="G71" i="1" s="1"/>
  <c r="H67" i="1"/>
  <c r="J67" i="1"/>
  <c r="K67" i="1" s="1"/>
  <c r="G67" i="1" s="1"/>
  <c r="H63" i="1"/>
  <c r="J63" i="1"/>
  <c r="K63" i="1" s="1"/>
  <c r="G63" i="1" s="1"/>
  <c r="H59" i="1"/>
  <c r="J59" i="1"/>
  <c r="K59" i="1" s="1"/>
  <c r="G59" i="1" s="1"/>
  <c r="H55" i="1"/>
  <c r="H51" i="1"/>
  <c r="H47" i="1"/>
  <c r="H43" i="1"/>
  <c r="H39" i="1"/>
  <c r="H35" i="1"/>
  <c r="H31" i="1"/>
  <c r="H27" i="1"/>
  <c r="H23" i="1"/>
  <c r="C19" i="2"/>
  <c r="H19" i="1"/>
  <c r="E19" i="2" s="1"/>
  <c r="C15" i="2"/>
  <c r="H15" i="1"/>
  <c r="C11" i="2"/>
  <c r="H11" i="1"/>
  <c r="E11" i="2" s="1"/>
  <c r="C7" i="2"/>
  <c r="H7" i="1"/>
  <c r="J500" i="1"/>
  <c r="K500" i="1" s="1"/>
  <c r="G500" i="1" s="1"/>
  <c r="J496" i="1"/>
  <c r="K496" i="1" s="1"/>
  <c r="G496" i="1" s="1"/>
  <c r="J492" i="1"/>
  <c r="K492" i="1" s="1"/>
  <c r="G492" i="1" s="1"/>
  <c r="J488" i="1"/>
  <c r="K488" i="1" s="1"/>
  <c r="G488" i="1" s="1"/>
  <c r="J484" i="1"/>
  <c r="K484" i="1" s="1"/>
  <c r="G484" i="1" s="1"/>
  <c r="J480" i="1"/>
  <c r="K480" i="1" s="1"/>
  <c r="G480" i="1" s="1"/>
  <c r="J476" i="1"/>
  <c r="K476" i="1" s="1"/>
  <c r="G476" i="1" s="1"/>
  <c r="J472" i="1"/>
  <c r="K472" i="1" s="1"/>
  <c r="G472" i="1" s="1"/>
  <c r="J468" i="1"/>
  <c r="K468" i="1" s="1"/>
  <c r="G468" i="1" s="1"/>
  <c r="J464" i="1"/>
  <c r="K464" i="1" s="1"/>
  <c r="G464" i="1" s="1"/>
  <c r="J460" i="1"/>
  <c r="K460" i="1" s="1"/>
  <c r="G460" i="1" s="1"/>
  <c r="J456" i="1"/>
  <c r="K456" i="1" s="1"/>
  <c r="G456" i="1" s="1"/>
  <c r="J452" i="1"/>
  <c r="K452" i="1" s="1"/>
  <c r="G452" i="1" s="1"/>
  <c r="J444" i="1"/>
  <c r="K444" i="1" s="1"/>
  <c r="G444" i="1" s="1"/>
  <c r="J440" i="1"/>
  <c r="K440" i="1" s="1"/>
  <c r="G440" i="1" s="1"/>
  <c r="J436" i="1"/>
  <c r="K436" i="1" s="1"/>
  <c r="G436" i="1" s="1"/>
  <c r="J432" i="1"/>
  <c r="K432" i="1" s="1"/>
  <c r="G432" i="1" s="1"/>
  <c r="J428" i="1"/>
  <c r="K428" i="1" s="1"/>
  <c r="G428" i="1" s="1"/>
  <c r="J424" i="1"/>
  <c r="K424" i="1" s="1"/>
  <c r="G424" i="1" s="1"/>
  <c r="J420" i="1"/>
  <c r="K420" i="1" s="1"/>
  <c r="G420" i="1" s="1"/>
  <c r="J412" i="1"/>
  <c r="K412" i="1" s="1"/>
  <c r="G412" i="1" s="1"/>
  <c r="J408" i="1"/>
  <c r="K408" i="1" s="1"/>
  <c r="G408" i="1" s="1"/>
  <c r="J404" i="1"/>
  <c r="K404" i="1" s="1"/>
  <c r="G404" i="1" s="1"/>
  <c r="J400" i="1"/>
  <c r="K400" i="1" s="1"/>
  <c r="G400" i="1" s="1"/>
  <c r="J396" i="1"/>
  <c r="K396" i="1" s="1"/>
  <c r="G396" i="1" s="1"/>
  <c r="J392" i="1"/>
  <c r="K392" i="1" s="1"/>
  <c r="G392" i="1" s="1"/>
  <c r="J388" i="1"/>
  <c r="K388" i="1" s="1"/>
  <c r="G388" i="1" s="1"/>
  <c r="J380" i="1"/>
  <c r="K380" i="1" s="1"/>
  <c r="G380" i="1" s="1"/>
  <c r="J376" i="1"/>
  <c r="K376" i="1" s="1"/>
  <c r="G376" i="1" s="1"/>
  <c r="J372" i="1"/>
  <c r="K372" i="1" s="1"/>
  <c r="G372" i="1" s="1"/>
  <c r="J368" i="1"/>
  <c r="K368" i="1" s="1"/>
  <c r="G368" i="1" s="1"/>
  <c r="J364" i="1"/>
  <c r="K364" i="1" s="1"/>
  <c r="G364" i="1" s="1"/>
  <c r="J360" i="1"/>
  <c r="K360" i="1" s="1"/>
  <c r="G360" i="1" s="1"/>
  <c r="J356" i="1"/>
  <c r="K356" i="1" s="1"/>
  <c r="G356" i="1" s="1"/>
  <c r="J348" i="1"/>
  <c r="K348" i="1" s="1"/>
  <c r="G348" i="1" s="1"/>
  <c r="J344" i="1"/>
  <c r="K344" i="1" s="1"/>
  <c r="G344" i="1" s="1"/>
  <c r="J336" i="1"/>
  <c r="K336" i="1" s="1"/>
  <c r="G336" i="1" s="1"/>
  <c r="J332" i="1"/>
  <c r="K332" i="1" s="1"/>
  <c r="G332" i="1" s="1"/>
  <c r="J328" i="1"/>
  <c r="K328" i="1" s="1"/>
  <c r="G328" i="1" s="1"/>
  <c r="J324" i="1"/>
  <c r="K324" i="1" s="1"/>
  <c r="G324" i="1" s="1"/>
  <c r="J316" i="1"/>
  <c r="K316" i="1" s="1"/>
  <c r="G316" i="1" s="1"/>
  <c r="J312" i="1"/>
  <c r="K312" i="1" s="1"/>
  <c r="G312" i="1" s="1"/>
  <c r="J308" i="1"/>
  <c r="K308" i="1" s="1"/>
  <c r="G308" i="1" s="1"/>
  <c r="J300" i="1"/>
  <c r="K300" i="1" s="1"/>
  <c r="G300" i="1" s="1"/>
  <c r="J296" i="1"/>
  <c r="K296" i="1" s="1"/>
  <c r="G296" i="1" s="1"/>
  <c r="J288" i="1"/>
  <c r="K288" i="1" s="1"/>
  <c r="G288" i="1" s="1"/>
  <c r="J284" i="1"/>
  <c r="K284" i="1" s="1"/>
  <c r="G284" i="1" s="1"/>
  <c r="J280" i="1"/>
  <c r="K280" i="1" s="1"/>
  <c r="G280" i="1" s="1"/>
  <c r="J272" i="1"/>
  <c r="K272" i="1" s="1"/>
  <c r="G272" i="1" s="1"/>
  <c r="J268" i="1"/>
  <c r="K268" i="1" s="1"/>
  <c r="G268" i="1" s="1"/>
  <c r="J260" i="1"/>
  <c r="K260" i="1" s="1"/>
  <c r="G260" i="1" s="1"/>
  <c r="J256" i="1"/>
  <c r="K256" i="1" s="1"/>
  <c r="G256" i="1" s="1"/>
  <c r="J252" i="1"/>
  <c r="K252" i="1" s="1"/>
  <c r="G252" i="1" s="1"/>
  <c r="J243" i="1"/>
  <c r="K243" i="1" s="1"/>
  <c r="G243" i="1" s="1"/>
  <c r="J238" i="1"/>
  <c r="K238" i="1" s="1"/>
  <c r="G238" i="1" s="1"/>
  <c r="J227" i="1"/>
  <c r="K227" i="1" s="1"/>
  <c r="G227" i="1" s="1"/>
  <c r="J222" i="1"/>
  <c r="K222" i="1" s="1"/>
  <c r="G222" i="1" s="1"/>
  <c r="J217" i="1"/>
  <c r="K217" i="1" s="1"/>
  <c r="G217" i="1" s="1"/>
  <c r="J211" i="1"/>
  <c r="K211" i="1" s="1"/>
  <c r="G211" i="1" s="1"/>
  <c r="J201" i="1"/>
  <c r="K201" i="1" s="1"/>
  <c r="G201" i="1" s="1"/>
  <c r="J195" i="1"/>
  <c r="K195" i="1" s="1"/>
  <c r="G195" i="1" s="1"/>
  <c r="J185" i="1"/>
  <c r="K185" i="1" s="1"/>
  <c r="G185" i="1" s="1"/>
  <c r="J179" i="1"/>
  <c r="K179" i="1" s="1"/>
  <c r="G179" i="1" s="1"/>
  <c r="J174" i="1"/>
  <c r="K174" i="1" s="1"/>
  <c r="G174" i="1" s="1"/>
  <c r="J169" i="1"/>
  <c r="K169" i="1" s="1"/>
  <c r="G169" i="1" s="1"/>
  <c r="J163" i="1"/>
  <c r="K163" i="1" s="1"/>
  <c r="G163" i="1" s="1"/>
  <c r="J158" i="1"/>
  <c r="K158" i="1" s="1"/>
  <c r="G158" i="1" s="1"/>
  <c r="J153" i="1"/>
  <c r="K153" i="1" s="1"/>
  <c r="G153" i="1" s="1"/>
  <c r="J147" i="1"/>
  <c r="K147" i="1" s="1"/>
  <c r="G147" i="1" s="1"/>
  <c r="J142" i="1"/>
  <c r="K142" i="1" s="1"/>
  <c r="G142" i="1" s="1"/>
  <c r="J137" i="1"/>
  <c r="K137" i="1" s="1"/>
  <c r="G137" i="1" s="1"/>
  <c r="J131" i="1"/>
  <c r="K131" i="1" s="1"/>
  <c r="G131" i="1" s="1"/>
  <c r="J126" i="1"/>
  <c r="K126" i="1" s="1"/>
  <c r="G126" i="1" s="1"/>
  <c r="J121" i="1"/>
  <c r="K121" i="1" s="1"/>
  <c r="G121" i="1" s="1"/>
  <c r="J114" i="1"/>
  <c r="K114" i="1" s="1"/>
  <c r="G114" i="1" s="1"/>
  <c r="J98" i="1"/>
  <c r="K98" i="1" s="1"/>
  <c r="G98" i="1" s="1"/>
  <c r="J82" i="1"/>
  <c r="K82" i="1" s="1"/>
  <c r="G82" i="1" s="1"/>
  <c r="J74" i="1"/>
  <c r="K74" i="1" s="1"/>
  <c r="G74" i="1" s="1"/>
  <c r="J66" i="1"/>
  <c r="K66" i="1" s="1"/>
  <c r="G66" i="1" s="1"/>
  <c r="J58" i="1"/>
  <c r="K58" i="1" s="1"/>
  <c r="G58" i="1" s="1"/>
  <c r="J28" i="1"/>
  <c r="K28" i="1" s="1"/>
  <c r="G28" i="1" s="1"/>
  <c r="H443" i="1"/>
  <c r="I443" i="1" s="1"/>
  <c r="H411" i="1"/>
  <c r="I411" i="1" s="1"/>
  <c r="H379" i="1"/>
  <c r="I379" i="1" s="1"/>
  <c r="H347" i="1"/>
  <c r="I347" i="1" s="1"/>
  <c r="H242" i="1"/>
  <c r="I242" i="1" s="1"/>
  <c r="H228" i="1"/>
  <c r="I228" i="1" s="1"/>
  <c r="H200" i="1"/>
  <c r="I200" i="1" s="1"/>
  <c r="H157" i="1"/>
  <c r="I157" i="1" s="1"/>
  <c r="H128" i="1"/>
  <c r="I128" i="1" s="1"/>
  <c r="H100" i="1"/>
  <c r="I100" i="1" s="1"/>
  <c r="H80" i="1"/>
  <c r="I80" i="1" s="1"/>
  <c r="H16" i="1"/>
  <c r="E16" i="2" s="1"/>
  <c r="H49" i="1"/>
  <c r="H41" i="1"/>
  <c r="H33" i="1"/>
  <c r="J33" i="1"/>
  <c r="K33" i="1" s="1"/>
  <c r="G33" i="1" s="1"/>
  <c r="H29" i="1"/>
  <c r="J29" i="1"/>
  <c r="K29" i="1" s="1"/>
  <c r="G29" i="1" s="1"/>
  <c r="C21" i="2"/>
  <c r="H21" i="1"/>
  <c r="C13" i="2"/>
  <c r="H13" i="1"/>
  <c r="E13" i="2" s="1"/>
  <c r="C9" i="2"/>
  <c r="H9" i="1"/>
  <c r="E9" i="2" s="1"/>
  <c r="J241" i="1"/>
  <c r="K241" i="1" s="1"/>
  <c r="G241" i="1" s="1"/>
  <c r="J225" i="1"/>
  <c r="K225" i="1" s="1"/>
  <c r="G225" i="1" s="1"/>
  <c r="J193" i="1"/>
  <c r="K193" i="1" s="1"/>
  <c r="G193" i="1" s="1"/>
  <c r="J177" i="1"/>
  <c r="K177" i="1" s="1"/>
  <c r="G177" i="1" s="1"/>
  <c r="J161" i="1"/>
  <c r="K161" i="1" s="1"/>
  <c r="G161" i="1" s="1"/>
  <c r="J145" i="1"/>
  <c r="K145" i="1" s="1"/>
  <c r="G145" i="1" s="1"/>
  <c r="J129" i="1"/>
  <c r="K129" i="1" s="1"/>
  <c r="G129" i="1" s="1"/>
  <c r="J32" i="1"/>
  <c r="K32" i="1" s="1"/>
  <c r="G32" i="1" s="1"/>
  <c r="H221" i="1"/>
  <c r="I221" i="1" s="1"/>
  <c r="H48" i="1"/>
  <c r="H5" i="1"/>
  <c r="E5" i="2" s="1"/>
  <c r="J117" i="1"/>
  <c r="K117" i="1" s="1"/>
  <c r="G117" i="1" s="1"/>
  <c r="J109" i="1"/>
  <c r="K109" i="1" s="1"/>
  <c r="G109" i="1" s="1"/>
  <c r="J101" i="1"/>
  <c r="K101" i="1" s="1"/>
  <c r="G101" i="1" s="1"/>
  <c r="J93" i="1"/>
  <c r="K93" i="1" s="1"/>
  <c r="G93" i="1" s="1"/>
  <c r="J85" i="1"/>
  <c r="K85" i="1" s="1"/>
  <c r="G85" i="1" s="1"/>
  <c r="J77" i="1"/>
  <c r="K77" i="1" s="1"/>
  <c r="G77" i="1" s="1"/>
  <c r="J61" i="1"/>
  <c r="K61" i="1" s="1"/>
  <c r="G61" i="1" s="1"/>
  <c r="J31" i="1"/>
  <c r="K31" i="1" s="1"/>
  <c r="G31" i="1" s="1"/>
  <c r="J23" i="1"/>
  <c r="K23" i="1" s="1"/>
  <c r="G23" i="1" s="1"/>
  <c r="C3" i="2"/>
  <c r="I1" i="1"/>
  <c r="H3" i="1"/>
  <c r="I3" i="1" s="1"/>
  <c r="H54" i="1"/>
  <c r="H50" i="1"/>
  <c r="H42" i="1"/>
  <c r="H38" i="1"/>
  <c r="H34" i="1"/>
  <c r="J34" i="1"/>
  <c r="K34" i="1" s="1"/>
  <c r="G34" i="1" s="1"/>
  <c r="H30" i="1"/>
  <c r="J30" i="1"/>
  <c r="K30" i="1" s="1"/>
  <c r="G30" i="1" s="1"/>
  <c r="J26" i="1"/>
  <c r="K26" i="1" s="1"/>
  <c r="G26" i="1" s="1"/>
  <c r="C22" i="2"/>
  <c r="H22" i="1"/>
  <c r="E22" i="2" s="1"/>
  <c r="C18" i="2"/>
  <c r="H18" i="1"/>
  <c r="E18" i="2" s="1"/>
  <c r="C14" i="2"/>
  <c r="C10" i="2"/>
  <c r="H10" i="1"/>
  <c r="C6" i="2"/>
  <c r="H6" i="1"/>
  <c r="E6" i="2" s="1"/>
  <c r="J499" i="1"/>
  <c r="K499" i="1" s="1"/>
  <c r="G499" i="1" s="1"/>
  <c r="J495" i="1"/>
  <c r="K495" i="1" s="1"/>
  <c r="G495" i="1" s="1"/>
  <c r="J491" i="1"/>
  <c r="K491" i="1" s="1"/>
  <c r="G491" i="1" s="1"/>
  <c r="J487" i="1"/>
  <c r="K487" i="1" s="1"/>
  <c r="G487" i="1" s="1"/>
  <c r="J483" i="1"/>
  <c r="K483" i="1" s="1"/>
  <c r="G483" i="1" s="1"/>
  <c r="J479" i="1"/>
  <c r="K479" i="1" s="1"/>
  <c r="G479" i="1" s="1"/>
  <c r="J475" i="1"/>
  <c r="K475" i="1" s="1"/>
  <c r="G475" i="1" s="1"/>
  <c r="J471" i="1"/>
  <c r="K471" i="1" s="1"/>
  <c r="G471" i="1" s="1"/>
  <c r="J467" i="1"/>
  <c r="K467" i="1" s="1"/>
  <c r="G467" i="1" s="1"/>
  <c r="J463" i="1"/>
  <c r="K463" i="1" s="1"/>
  <c r="G463" i="1" s="1"/>
  <c r="J455" i="1"/>
  <c r="K455" i="1" s="1"/>
  <c r="G455" i="1" s="1"/>
  <c r="J451" i="1"/>
  <c r="K451" i="1" s="1"/>
  <c r="G451" i="1" s="1"/>
  <c r="J439" i="1"/>
  <c r="K439" i="1" s="1"/>
  <c r="G439" i="1" s="1"/>
  <c r="J435" i="1"/>
  <c r="K435" i="1" s="1"/>
  <c r="G435" i="1" s="1"/>
  <c r="J431" i="1"/>
  <c r="K431" i="1" s="1"/>
  <c r="G431" i="1" s="1"/>
  <c r="J423" i="1"/>
  <c r="K423" i="1" s="1"/>
  <c r="G423" i="1" s="1"/>
  <c r="J419" i="1"/>
  <c r="K419" i="1" s="1"/>
  <c r="G419" i="1" s="1"/>
  <c r="J407" i="1"/>
  <c r="K407" i="1" s="1"/>
  <c r="G407" i="1" s="1"/>
  <c r="J403" i="1"/>
  <c r="K403" i="1" s="1"/>
  <c r="G403" i="1" s="1"/>
  <c r="J399" i="1"/>
  <c r="K399" i="1" s="1"/>
  <c r="G399" i="1" s="1"/>
  <c r="J391" i="1"/>
  <c r="K391" i="1" s="1"/>
  <c r="G391" i="1" s="1"/>
  <c r="J387" i="1"/>
  <c r="K387" i="1" s="1"/>
  <c r="G387" i="1" s="1"/>
  <c r="J375" i="1"/>
  <c r="K375" i="1" s="1"/>
  <c r="G375" i="1" s="1"/>
  <c r="J371" i="1"/>
  <c r="K371" i="1" s="1"/>
  <c r="G371" i="1" s="1"/>
  <c r="J367" i="1"/>
  <c r="K367" i="1" s="1"/>
  <c r="G367" i="1" s="1"/>
  <c r="J359" i="1"/>
  <c r="K359" i="1" s="1"/>
  <c r="G359" i="1" s="1"/>
  <c r="J355" i="1"/>
  <c r="K355" i="1" s="1"/>
  <c r="G355" i="1" s="1"/>
  <c r="J343" i="1"/>
  <c r="K343" i="1" s="1"/>
  <c r="G343" i="1" s="1"/>
  <c r="J339" i="1"/>
  <c r="K339" i="1" s="1"/>
  <c r="G339" i="1" s="1"/>
  <c r="J335" i="1"/>
  <c r="K335" i="1" s="1"/>
  <c r="G335" i="1" s="1"/>
  <c r="J327" i="1"/>
  <c r="K327" i="1" s="1"/>
  <c r="G327" i="1" s="1"/>
  <c r="J323" i="1"/>
  <c r="K323" i="1" s="1"/>
  <c r="G323" i="1" s="1"/>
  <c r="J319" i="1"/>
  <c r="K319" i="1" s="1"/>
  <c r="G319" i="1" s="1"/>
  <c r="J315" i="1"/>
  <c r="K315" i="1" s="1"/>
  <c r="G315" i="1" s="1"/>
  <c r="J311" i="1"/>
  <c r="K311" i="1" s="1"/>
  <c r="G311" i="1" s="1"/>
  <c r="J307" i="1"/>
  <c r="K307" i="1" s="1"/>
  <c r="G307" i="1" s="1"/>
  <c r="J303" i="1"/>
  <c r="K303" i="1" s="1"/>
  <c r="G303" i="1" s="1"/>
  <c r="J299" i="1"/>
  <c r="K299" i="1" s="1"/>
  <c r="G299" i="1" s="1"/>
  <c r="J295" i="1"/>
  <c r="K295" i="1" s="1"/>
  <c r="G295" i="1" s="1"/>
  <c r="J291" i="1"/>
  <c r="K291" i="1" s="1"/>
  <c r="G291" i="1" s="1"/>
  <c r="J287" i="1"/>
  <c r="K287" i="1" s="1"/>
  <c r="G287" i="1" s="1"/>
  <c r="J283" i="1"/>
  <c r="K283" i="1" s="1"/>
  <c r="G283" i="1" s="1"/>
  <c r="J279" i="1"/>
  <c r="K279" i="1" s="1"/>
  <c r="G279" i="1" s="1"/>
  <c r="J275" i="1"/>
  <c r="K275" i="1" s="1"/>
  <c r="G275" i="1" s="1"/>
  <c r="J271" i="1"/>
  <c r="K271" i="1" s="1"/>
  <c r="G271" i="1" s="1"/>
  <c r="J267" i="1"/>
  <c r="K267" i="1" s="1"/>
  <c r="G267" i="1" s="1"/>
  <c r="J263" i="1"/>
  <c r="K263" i="1" s="1"/>
  <c r="G263" i="1" s="1"/>
  <c r="J259" i="1"/>
  <c r="K259" i="1" s="1"/>
  <c r="G259" i="1" s="1"/>
  <c r="J255" i="1"/>
  <c r="K255" i="1" s="1"/>
  <c r="G255" i="1" s="1"/>
  <c r="J251" i="1"/>
  <c r="K251" i="1" s="1"/>
  <c r="G251" i="1" s="1"/>
  <c r="J247" i="1"/>
  <c r="K247" i="1" s="1"/>
  <c r="G247" i="1" s="1"/>
  <c r="J237" i="1"/>
  <c r="K237" i="1" s="1"/>
  <c r="G237" i="1" s="1"/>
  <c r="J231" i="1"/>
  <c r="K231" i="1" s="1"/>
  <c r="G231" i="1" s="1"/>
  <c r="J226" i="1"/>
  <c r="K226" i="1" s="1"/>
  <c r="G226" i="1" s="1"/>
  <c r="J215" i="1"/>
  <c r="K215" i="1" s="1"/>
  <c r="G215" i="1" s="1"/>
  <c r="J210" i="1"/>
  <c r="K210" i="1" s="1"/>
  <c r="G210" i="1" s="1"/>
  <c r="J199" i="1"/>
  <c r="K199" i="1" s="1"/>
  <c r="G199" i="1" s="1"/>
  <c r="J194" i="1"/>
  <c r="K194" i="1" s="1"/>
  <c r="G194" i="1" s="1"/>
  <c r="J189" i="1"/>
  <c r="K189" i="1" s="1"/>
  <c r="G189" i="1" s="1"/>
  <c r="J183" i="1"/>
  <c r="K183" i="1" s="1"/>
  <c r="G183" i="1" s="1"/>
  <c r="J173" i="1"/>
  <c r="K173" i="1" s="1"/>
  <c r="G173" i="1" s="1"/>
  <c r="J167" i="1"/>
  <c r="K167" i="1" s="1"/>
  <c r="G167" i="1" s="1"/>
  <c r="J151" i="1"/>
  <c r="K151" i="1" s="1"/>
  <c r="G151" i="1" s="1"/>
  <c r="J146" i="1"/>
  <c r="K146" i="1" s="1"/>
  <c r="G146" i="1" s="1"/>
  <c r="J141" i="1"/>
  <c r="K141" i="1" s="1"/>
  <c r="G141" i="1" s="1"/>
  <c r="J135" i="1"/>
  <c r="K135" i="1" s="1"/>
  <c r="G135" i="1" s="1"/>
  <c r="J130" i="1"/>
  <c r="K130" i="1" s="1"/>
  <c r="G130" i="1" s="1"/>
  <c r="J125" i="1"/>
  <c r="K125" i="1" s="1"/>
  <c r="G125" i="1" s="1"/>
  <c r="J119" i="1"/>
  <c r="K119" i="1" s="1"/>
  <c r="G119" i="1" s="1"/>
  <c r="J113" i="1"/>
  <c r="K113" i="1" s="1"/>
  <c r="G113" i="1" s="1"/>
  <c r="J97" i="1"/>
  <c r="K97" i="1" s="1"/>
  <c r="G97" i="1" s="1"/>
  <c r="J81" i="1"/>
  <c r="K81" i="1" s="1"/>
  <c r="G81" i="1" s="1"/>
  <c r="J73" i="1"/>
  <c r="K73" i="1" s="1"/>
  <c r="G73" i="1" s="1"/>
  <c r="J65" i="1"/>
  <c r="K65" i="1" s="1"/>
  <c r="G65" i="1" s="1"/>
  <c r="J35" i="1"/>
  <c r="K35" i="1" s="1"/>
  <c r="G35" i="1" s="1"/>
  <c r="J27" i="1"/>
  <c r="K27" i="1" s="1"/>
  <c r="G27" i="1" s="1"/>
  <c r="H240" i="1"/>
  <c r="I240" i="1" s="1"/>
  <c r="H212" i="1"/>
  <c r="I212" i="1" s="1"/>
  <c r="H184" i="1"/>
  <c r="I184" i="1" s="1"/>
  <c r="H112" i="1"/>
  <c r="I112" i="1" s="1"/>
  <c r="H14" i="1"/>
  <c r="E14" i="2" s="1"/>
  <c r="J36" i="1"/>
  <c r="J4" i="1"/>
  <c r="E10" i="2" l="1"/>
  <c r="E7" i="2"/>
  <c r="E15" i="2"/>
  <c r="E21" i="2"/>
  <c r="E12" i="2"/>
  <c r="C24" i="16"/>
  <c r="P24" i="17"/>
  <c r="D24" i="16"/>
  <c r="Q24" i="17"/>
  <c r="F24" i="16"/>
  <c r="S24" i="17"/>
  <c r="I24" i="16"/>
  <c r="V24" i="17"/>
  <c r="G24" i="16"/>
  <c r="T24" i="17"/>
  <c r="H24" i="16"/>
  <c r="U24" i="17"/>
  <c r="E24" i="16"/>
  <c r="R24" i="17"/>
  <c r="J24" i="16"/>
  <c r="W24" i="17"/>
  <c r="O24" i="17"/>
  <c r="K26" i="16"/>
  <c r="X26" i="17"/>
  <c r="H17" i="4"/>
  <c r="H18" i="4"/>
  <c r="H22" i="4" s="1"/>
  <c r="H23" i="4" s="1"/>
  <c r="H20" i="4"/>
  <c r="K4" i="1"/>
  <c r="G4" i="1" s="1"/>
  <c r="I4" i="1"/>
  <c r="E3" i="2"/>
  <c r="E4" i="2"/>
  <c r="K36" i="1"/>
  <c r="G36" i="1" s="1"/>
  <c r="J37" i="1"/>
  <c r="J5" i="1"/>
  <c r="K27" i="16" l="1"/>
  <c r="X27" i="17"/>
  <c r="O25" i="17"/>
  <c r="N25" i="17"/>
  <c r="J25" i="16"/>
  <c r="W25" i="17"/>
  <c r="E25" i="16"/>
  <c r="R25" i="17"/>
  <c r="H25" i="16"/>
  <c r="U25" i="17"/>
  <c r="G25" i="16"/>
  <c r="T25" i="17"/>
  <c r="I25" i="16"/>
  <c r="V25" i="17"/>
  <c r="F25" i="16"/>
  <c r="S25" i="17"/>
  <c r="D25" i="16"/>
  <c r="Q25" i="17"/>
  <c r="C25" i="16"/>
  <c r="P25" i="17"/>
  <c r="H19" i="4"/>
  <c r="K5" i="1"/>
  <c r="G5" i="1" s="1"/>
  <c r="I5" i="1"/>
  <c r="K37" i="1"/>
  <c r="G37" i="1" s="1"/>
  <c r="J38" i="1"/>
  <c r="J39" i="1" s="1"/>
  <c r="J40" i="1" s="1"/>
  <c r="J41" i="1"/>
  <c r="J42" i="1" s="1"/>
  <c r="J43" i="1" s="1"/>
  <c r="J44" i="1" s="1"/>
  <c r="J45" i="1" s="1"/>
  <c r="J6" i="1"/>
  <c r="J7" i="1"/>
  <c r="J8" i="1"/>
  <c r="H21" i="4" l="1"/>
  <c r="C26" i="16"/>
  <c r="P26" i="17"/>
  <c r="D26" i="16"/>
  <c r="Q26" i="17"/>
  <c r="F26" i="16"/>
  <c r="S26" i="17"/>
  <c r="I26" i="16"/>
  <c r="V26" i="17"/>
  <c r="G26" i="16"/>
  <c r="T26" i="17"/>
  <c r="H26" i="16"/>
  <c r="U26" i="17"/>
  <c r="E26" i="16"/>
  <c r="R26" i="17"/>
  <c r="J26" i="16"/>
  <c r="W26" i="17"/>
  <c r="O26" i="17"/>
  <c r="N26" i="17"/>
  <c r="K28" i="16"/>
  <c r="X28" i="17"/>
  <c r="K7" i="1"/>
  <c r="G7" i="1" s="1"/>
  <c r="K6" i="1"/>
  <c r="G6" i="1" s="1"/>
  <c r="K8" i="1"/>
  <c r="G8" i="1" s="1"/>
  <c r="K44" i="1"/>
  <c r="G44" i="1" s="1"/>
  <c r="D4" i="2" s="1"/>
  <c r="K43" i="1"/>
  <c r="G43" i="1" s="1"/>
  <c r="D3" i="2" s="1"/>
  <c r="K40" i="1"/>
  <c r="G40" i="1" s="1"/>
  <c r="K42" i="1"/>
  <c r="G42" i="1" s="1"/>
  <c r="K39" i="1"/>
  <c r="G39" i="1" s="1"/>
  <c r="K45" i="1"/>
  <c r="G45" i="1" s="1"/>
  <c r="D5" i="2" s="1"/>
  <c r="I6" i="1"/>
  <c r="K41" i="1"/>
  <c r="G41" i="1" s="1"/>
  <c r="K38" i="1"/>
  <c r="G38" i="1" s="1"/>
  <c r="J13" i="1"/>
  <c r="J46" i="1"/>
  <c r="J9" i="1"/>
  <c r="J10" i="1"/>
  <c r="K29" i="16" l="1"/>
  <c r="X29" i="17"/>
  <c r="O27" i="17"/>
  <c r="N27" i="17"/>
  <c r="J27" i="16"/>
  <c r="W27" i="17"/>
  <c r="E27" i="16"/>
  <c r="R27" i="17"/>
  <c r="H27" i="16"/>
  <c r="U27" i="17"/>
  <c r="G27" i="16"/>
  <c r="T27" i="17"/>
  <c r="I27" i="16"/>
  <c r="V27" i="17"/>
  <c r="F27" i="16"/>
  <c r="S27" i="17"/>
  <c r="D27" i="16"/>
  <c r="Q27" i="17"/>
  <c r="C27" i="16"/>
  <c r="P27" i="17"/>
  <c r="J11" i="1"/>
  <c r="K10" i="1"/>
  <c r="G10" i="1" s="1"/>
  <c r="K9" i="1"/>
  <c r="G9" i="1" s="1"/>
  <c r="K13" i="1"/>
  <c r="G13" i="1" s="1"/>
  <c r="K46" i="1"/>
  <c r="G46" i="1" s="1"/>
  <c r="D6" i="2" s="1"/>
  <c r="I7" i="1"/>
  <c r="J47" i="1"/>
  <c r="J14" i="1"/>
  <c r="C28" i="16" l="1"/>
  <c r="P28" i="17"/>
  <c r="D28" i="16"/>
  <c r="Q28" i="17"/>
  <c r="F28" i="16"/>
  <c r="S28" i="17"/>
  <c r="I28" i="16"/>
  <c r="V28" i="17"/>
  <c r="G28" i="16"/>
  <c r="T28" i="17"/>
  <c r="H28" i="16"/>
  <c r="U28" i="17"/>
  <c r="E28" i="16"/>
  <c r="R28" i="17"/>
  <c r="J28" i="16"/>
  <c r="W28" i="17"/>
  <c r="O28" i="17"/>
  <c r="N28" i="17"/>
  <c r="K30" i="16"/>
  <c r="X30" i="17"/>
  <c r="K11" i="1"/>
  <c r="G11" i="1" s="1"/>
  <c r="K14" i="1"/>
  <c r="G14" i="1" s="1"/>
  <c r="K47" i="1"/>
  <c r="G47" i="1" s="1"/>
  <c r="D7" i="2" s="1"/>
  <c r="I8" i="1"/>
  <c r="J48" i="1"/>
  <c r="J12" i="1"/>
  <c r="J15" i="1"/>
  <c r="K31" i="16" l="1"/>
  <c r="X31" i="17"/>
  <c r="O29" i="17"/>
  <c r="N29" i="17"/>
  <c r="J29" i="16"/>
  <c r="W29" i="17"/>
  <c r="E29" i="16"/>
  <c r="R29" i="17"/>
  <c r="H29" i="16"/>
  <c r="U29" i="17"/>
  <c r="G29" i="16"/>
  <c r="T29" i="17"/>
  <c r="I29" i="16"/>
  <c r="V29" i="17"/>
  <c r="F29" i="16"/>
  <c r="S29" i="17"/>
  <c r="D29" i="16"/>
  <c r="Q29" i="17"/>
  <c r="C29" i="16"/>
  <c r="P29" i="17"/>
  <c r="K12" i="1"/>
  <c r="G12" i="1" s="1"/>
  <c r="K15" i="1"/>
  <c r="G15" i="1" s="1"/>
  <c r="K48" i="1"/>
  <c r="G48" i="1" s="1"/>
  <c r="D8" i="2" s="1"/>
  <c r="I9" i="1"/>
  <c r="J49" i="1"/>
  <c r="J16" i="1"/>
  <c r="N30" i="17" l="1"/>
  <c r="C30" i="16"/>
  <c r="P30" i="17"/>
  <c r="D30" i="16"/>
  <c r="Q30" i="17"/>
  <c r="F30" i="16"/>
  <c r="S30" i="17"/>
  <c r="I30" i="16"/>
  <c r="V30" i="17"/>
  <c r="G30" i="16"/>
  <c r="T30" i="17"/>
  <c r="H30" i="16"/>
  <c r="U30" i="17"/>
  <c r="E30" i="16"/>
  <c r="R30" i="17"/>
  <c r="J30" i="16"/>
  <c r="W30" i="17"/>
  <c r="O30" i="17"/>
  <c r="K32" i="16"/>
  <c r="X32" i="17"/>
  <c r="K16" i="1"/>
  <c r="G16" i="1" s="1"/>
  <c r="K49" i="1"/>
  <c r="G49" i="1" s="1"/>
  <c r="D9" i="2" s="1"/>
  <c r="I10" i="1"/>
  <c r="J50" i="1"/>
  <c r="J17" i="1"/>
  <c r="N31" i="17" l="1"/>
  <c r="K33" i="16"/>
  <c r="X33" i="17"/>
  <c r="O31" i="17"/>
  <c r="J31" i="16"/>
  <c r="W31" i="17"/>
  <c r="E31" i="16"/>
  <c r="R31" i="17"/>
  <c r="H31" i="16"/>
  <c r="U31" i="17"/>
  <c r="G31" i="16"/>
  <c r="T31" i="17"/>
  <c r="I31" i="16"/>
  <c r="V31" i="17"/>
  <c r="F31" i="16"/>
  <c r="S31" i="17"/>
  <c r="D31" i="16"/>
  <c r="Q31" i="17"/>
  <c r="C31" i="16"/>
  <c r="P31" i="17"/>
  <c r="K17" i="1"/>
  <c r="G17" i="1" s="1"/>
  <c r="K50" i="1"/>
  <c r="G50" i="1" s="1"/>
  <c r="D10" i="2" s="1"/>
  <c r="I11" i="1"/>
  <c r="J51" i="1"/>
  <c r="J18" i="1"/>
  <c r="N32" i="17" l="1"/>
  <c r="C32" i="16"/>
  <c r="P32" i="17"/>
  <c r="D32" i="16"/>
  <c r="Q32" i="17"/>
  <c r="F32" i="16"/>
  <c r="S32" i="17"/>
  <c r="I32" i="16"/>
  <c r="V32" i="17"/>
  <c r="G32" i="16"/>
  <c r="T32" i="17"/>
  <c r="H32" i="16"/>
  <c r="U32" i="17"/>
  <c r="E32" i="16"/>
  <c r="R32" i="17"/>
  <c r="J32" i="16"/>
  <c r="W32" i="17"/>
  <c r="O32" i="17"/>
  <c r="K34" i="16"/>
  <c r="X34" i="17"/>
  <c r="K18" i="1"/>
  <c r="G18" i="1" s="1"/>
  <c r="D18" i="2" s="1"/>
  <c r="K51" i="1"/>
  <c r="G51" i="1" s="1"/>
  <c r="D11" i="2" s="1"/>
  <c r="I12" i="1"/>
  <c r="J52" i="1"/>
  <c r="J19" i="1"/>
  <c r="N33" i="17" l="1"/>
  <c r="K35" i="16"/>
  <c r="X35" i="17"/>
  <c r="O33" i="17"/>
  <c r="J33" i="16"/>
  <c r="W33" i="17"/>
  <c r="E33" i="16"/>
  <c r="R33" i="17"/>
  <c r="H33" i="16"/>
  <c r="U33" i="17"/>
  <c r="G33" i="16"/>
  <c r="T33" i="17"/>
  <c r="I33" i="16"/>
  <c r="V33" i="17"/>
  <c r="F33" i="16"/>
  <c r="S33" i="17"/>
  <c r="D33" i="16"/>
  <c r="Q33" i="17"/>
  <c r="C33" i="16"/>
  <c r="P33" i="17"/>
  <c r="K19" i="1"/>
  <c r="G19" i="1" s="1"/>
  <c r="D19" i="2" s="1"/>
  <c r="K52" i="1"/>
  <c r="G52" i="1" s="1"/>
  <c r="D12" i="2" s="1"/>
  <c r="I13" i="1"/>
  <c r="J53" i="1"/>
  <c r="J20" i="1"/>
  <c r="N34" i="17" l="1"/>
  <c r="C34" i="16"/>
  <c r="P34" i="17"/>
  <c r="D34" i="16"/>
  <c r="Q34" i="17"/>
  <c r="F34" i="16"/>
  <c r="S34" i="17"/>
  <c r="I34" i="16"/>
  <c r="V34" i="17"/>
  <c r="G34" i="16"/>
  <c r="T34" i="17"/>
  <c r="H34" i="16"/>
  <c r="U34" i="17"/>
  <c r="E34" i="16"/>
  <c r="R34" i="17"/>
  <c r="J34" i="16"/>
  <c r="W34" i="17"/>
  <c r="O34" i="17"/>
  <c r="K36" i="16"/>
  <c r="X36" i="17"/>
  <c r="K20" i="1"/>
  <c r="G20" i="1" s="1"/>
  <c r="D20" i="2" s="1"/>
  <c r="K53" i="1"/>
  <c r="G53" i="1" s="1"/>
  <c r="D13" i="2" s="1"/>
  <c r="I14" i="1"/>
  <c r="J54" i="1"/>
  <c r="J21" i="1"/>
  <c r="N35" i="17" l="1"/>
  <c r="K37" i="16"/>
  <c r="X37" i="17"/>
  <c r="O35" i="17"/>
  <c r="J35" i="16"/>
  <c r="W35" i="17"/>
  <c r="E35" i="16"/>
  <c r="R35" i="17"/>
  <c r="H35" i="16"/>
  <c r="U35" i="17"/>
  <c r="G35" i="16"/>
  <c r="T35" i="17"/>
  <c r="I35" i="16"/>
  <c r="V35" i="17"/>
  <c r="F35" i="16"/>
  <c r="S35" i="17"/>
  <c r="D35" i="16"/>
  <c r="Q35" i="17"/>
  <c r="C35" i="16"/>
  <c r="P35" i="17"/>
  <c r="K21" i="1"/>
  <c r="G21" i="1" s="1"/>
  <c r="D21" i="2" s="1"/>
  <c r="K54" i="1"/>
  <c r="G54" i="1" s="1"/>
  <c r="D14" i="2" s="1"/>
  <c r="I15" i="1"/>
  <c r="J55" i="1"/>
  <c r="J22" i="1"/>
  <c r="N36" i="17" l="1"/>
  <c r="C36" i="16"/>
  <c r="P36" i="17"/>
  <c r="D36" i="16"/>
  <c r="Q36" i="17"/>
  <c r="F36" i="16"/>
  <c r="S36" i="17"/>
  <c r="I36" i="16"/>
  <c r="V36" i="17"/>
  <c r="G36" i="16"/>
  <c r="T36" i="17"/>
  <c r="H36" i="16"/>
  <c r="U36" i="17"/>
  <c r="E36" i="16"/>
  <c r="R36" i="17"/>
  <c r="J36" i="16"/>
  <c r="W36" i="17"/>
  <c r="O36" i="17"/>
  <c r="K38" i="16"/>
  <c r="X38" i="17"/>
  <c r="K22" i="1"/>
  <c r="G22" i="1" s="1"/>
  <c r="D22" i="2" s="1"/>
  <c r="K55" i="1"/>
  <c r="G55" i="1" s="1"/>
  <c r="D15" i="2" s="1"/>
  <c r="I16" i="1"/>
  <c r="J56" i="1"/>
  <c r="N37" i="17" l="1"/>
  <c r="K39" i="16"/>
  <c r="X39" i="17"/>
  <c r="O37" i="17"/>
  <c r="J37" i="16"/>
  <c r="W37" i="17"/>
  <c r="E37" i="16"/>
  <c r="R37" i="17"/>
  <c r="H37" i="16"/>
  <c r="U37" i="17"/>
  <c r="G37" i="16"/>
  <c r="T37" i="17"/>
  <c r="I37" i="16"/>
  <c r="V37" i="17"/>
  <c r="F37" i="16"/>
  <c r="S37" i="17"/>
  <c r="D37" i="16"/>
  <c r="Q37" i="17"/>
  <c r="C37" i="16"/>
  <c r="P37" i="17"/>
  <c r="K56" i="1"/>
  <c r="G56" i="1" s="1"/>
  <c r="D16" i="2" s="1"/>
  <c r="I17" i="1"/>
  <c r="J57" i="1"/>
  <c r="N38" i="17" l="1"/>
  <c r="C38" i="16"/>
  <c r="P38" i="17"/>
  <c r="D38" i="16"/>
  <c r="Q38" i="17"/>
  <c r="F38" i="16"/>
  <c r="S38" i="17"/>
  <c r="I38" i="16"/>
  <c r="V38" i="17"/>
  <c r="G38" i="16"/>
  <c r="T38" i="17"/>
  <c r="H38" i="16"/>
  <c r="U38" i="17"/>
  <c r="E38" i="16"/>
  <c r="R38" i="17"/>
  <c r="J38" i="16"/>
  <c r="W38" i="17"/>
  <c r="O38" i="17"/>
  <c r="K40" i="16"/>
  <c r="X40" i="17"/>
  <c r="K57" i="1"/>
  <c r="G57" i="1" s="1"/>
  <c r="D17" i="2" s="1"/>
  <c r="I18" i="1"/>
  <c r="N39" i="17" l="1"/>
  <c r="K41" i="16"/>
  <c r="X41" i="17"/>
  <c r="O39" i="17"/>
  <c r="J39" i="16"/>
  <c r="W39" i="17"/>
  <c r="E39" i="16"/>
  <c r="R39" i="17"/>
  <c r="H39" i="16"/>
  <c r="U39" i="17"/>
  <c r="G39" i="16"/>
  <c r="T39" i="17"/>
  <c r="I39" i="16"/>
  <c r="V39" i="17"/>
  <c r="F39" i="16"/>
  <c r="S39" i="17"/>
  <c r="D39" i="16"/>
  <c r="Q39" i="17"/>
  <c r="C39" i="16"/>
  <c r="P39" i="17"/>
  <c r="I19" i="1"/>
  <c r="N40" i="17" l="1"/>
  <c r="N41" i="17" s="1"/>
  <c r="C40" i="16"/>
  <c r="P40" i="17"/>
  <c r="D40" i="16"/>
  <c r="Q40" i="17"/>
  <c r="F40" i="16"/>
  <c r="S40" i="17"/>
  <c r="I40" i="16"/>
  <c r="V40" i="17"/>
  <c r="G40" i="16"/>
  <c r="T40" i="17"/>
  <c r="H40" i="16"/>
  <c r="U40" i="17"/>
  <c r="E40" i="16"/>
  <c r="R40" i="17"/>
  <c r="J40" i="16"/>
  <c r="W40" i="17"/>
  <c r="O40" i="17"/>
  <c r="K42" i="16"/>
  <c r="X42" i="17"/>
  <c r="I20" i="1"/>
  <c r="K43" i="16" l="1"/>
  <c r="X43" i="17"/>
  <c r="N42" i="17"/>
  <c r="O41" i="17"/>
  <c r="J41" i="16"/>
  <c r="W41" i="17"/>
  <c r="E41" i="16"/>
  <c r="R41" i="17"/>
  <c r="H41" i="16"/>
  <c r="U41" i="17"/>
  <c r="G41" i="16"/>
  <c r="T41" i="17"/>
  <c r="I41" i="16"/>
  <c r="V41" i="17"/>
  <c r="F41" i="16"/>
  <c r="S41" i="17"/>
  <c r="D41" i="16"/>
  <c r="Q41" i="17"/>
  <c r="C41" i="16"/>
  <c r="P41" i="17"/>
  <c r="I21" i="1"/>
  <c r="C42" i="16" l="1"/>
  <c r="P42" i="17"/>
  <c r="D42" i="16"/>
  <c r="Q42" i="17"/>
  <c r="F42" i="16"/>
  <c r="S42" i="17"/>
  <c r="I42" i="16"/>
  <c r="V42" i="17"/>
  <c r="G42" i="16"/>
  <c r="T42" i="17"/>
  <c r="H42" i="16"/>
  <c r="U42" i="17"/>
  <c r="E42" i="16"/>
  <c r="R42" i="17"/>
  <c r="J42" i="16"/>
  <c r="W42" i="17"/>
  <c r="N43" i="17"/>
  <c r="O42" i="17"/>
  <c r="K44" i="16"/>
  <c r="X44" i="17"/>
  <c r="I22" i="1"/>
  <c r="K45" i="16" l="1"/>
  <c r="X45" i="17"/>
  <c r="N44" i="17"/>
  <c r="O43" i="17"/>
  <c r="J43" i="16"/>
  <c r="W43" i="17"/>
  <c r="E43" i="16"/>
  <c r="R43" i="17"/>
  <c r="H43" i="16"/>
  <c r="U43" i="17"/>
  <c r="G43" i="16"/>
  <c r="T43" i="17"/>
  <c r="I43" i="16"/>
  <c r="V43" i="17"/>
  <c r="F43" i="16"/>
  <c r="S43" i="17"/>
  <c r="D43" i="16"/>
  <c r="Q43" i="17"/>
  <c r="C43" i="16"/>
  <c r="P43" i="17"/>
  <c r="I23" i="1"/>
  <c r="I24" i="1" l="1"/>
  <c r="F3" i="2"/>
  <c r="C44" i="16"/>
  <c r="P44" i="17"/>
  <c r="D44" i="16"/>
  <c r="Q44" i="17"/>
  <c r="F44" i="16"/>
  <c r="S44" i="17"/>
  <c r="I44" i="16"/>
  <c r="V44" i="17"/>
  <c r="G44" i="16"/>
  <c r="T44" i="17"/>
  <c r="H44" i="16"/>
  <c r="U44" i="17"/>
  <c r="E44" i="16"/>
  <c r="R44" i="17"/>
  <c r="J44" i="16"/>
  <c r="W44" i="17"/>
  <c r="N45" i="17"/>
  <c r="O44" i="17"/>
  <c r="K46" i="16"/>
  <c r="X46" i="17"/>
  <c r="I25" i="1" l="1"/>
  <c r="F4" i="2"/>
  <c r="K47" i="16"/>
  <c r="X47" i="17"/>
  <c r="N46" i="17"/>
  <c r="O45" i="17"/>
  <c r="J45" i="16"/>
  <c r="W45" i="17"/>
  <c r="E45" i="16"/>
  <c r="R45" i="17"/>
  <c r="H45" i="16"/>
  <c r="U45" i="17"/>
  <c r="G45" i="16"/>
  <c r="T45" i="17"/>
  <c r="I45" i="16"/>
  <c r="V45" i="17"/>
  <c r="F45" i="16"/>
  <c r="S45" i="17"/>
  <c r="D45" i="16"/>
  <c r="Q45" i="17"/>
  <c r="C45" i="16"/>
  <c r="P45" i="17"/>
  <c r="I26" i="1" l="1"/>
  <c r="F5" i="2"/>
  <c r="C46" i="16"/>
  <c r="P46" i="17"/>
  <c r="D46" i="16"/>
  <c r="Q46" i="17"/>
  <c r="F46" i="16"/>
  <c r="S46" i="17"/>
  <c r="I46" i="16"/>
  <c r="V46" i="17"/>
  <c r="G46" i="16"/>
  <c r="T46" i="17"/>
  <c r="H46" i="16"/>
  <c r="U46" i="17"/>
  <c r="E46" i="16"/>
  <c r="R46" i="17"/>
  <c r="J46" i="16"/>
  <c r="W46" i="17"/>
  <c r="N47" i="17"/>
  <c r="O46" i="17"/>
  <c r="K48" i="16"/>
  <c r="X48" i="17"/>
  <c r="I27" i="1" l="1"/>
  <c r="F6" i="2"/>
  <c r="K49" i="16"/>
  <c r="X49" i="17"/>
  <c r="N48" i="17"/>
  <c r="O47" i="17"/>
  <c r="J47" i="16"/>
  <c r="W47" i="17"/>
  <c r="E47" i="16"/>
  <c r="R47" i="17"/>
  <c r="H47" i="16"/>
  <c r="U47" i="17"/>
  <c r="G47" i="16"/>
  <c r="T47" i="17"/>
  <c r="I47" i="16"/>
  <c r="V47" i="17"/>
  <c r="F47" i="16"/>
  <c r="S47" i="17"/>
  <c r="D47" i="16"/>
  <c r="Q47" i="17"/>
  <c r="C47" i="16"/>
  <c r="P47" i="17"/>
  <c r="I28" i="1" l="1"/>
  <c r="F7" i="2"/>
  <c r="C48" i="16"/>
  <c r="P48" i="17"/>
  <c r="D48" i="16"/>
  <c r="Q48" i="17"/>
  <c r="F48" i="16"/>
  <c r="S48" i="17"/>
  <c r="I48" i="16"/>
  <c r="V48" i="17"/>
  <c r="G48" i="16"/>
  <c r="T48" i="17"/>
  <c r="H48" i="16"/>
  <c r="U48" i="17"/>
  <c r="E48" i="16"/>
  <c r="R48" i="17"/>
  <c r="J48" i="16"/>
  <c r="W48" i="17"/>
  <c r="N49" i="17"/>
  <c r="O48" i="17"/>
  <c r="K50" i="16"/>
  <c r="X50" i="17"/>
  <c r="I29" i="1" l="1"/>
  <c r="F8" i="2"/>
  <c r="K51" i="16"/>
  <c r="X51" i="17"/>
  <c r="N50" i="17"/>
  <c r="O49" i="17"/>
  <c r="J49" i="16"/>
  <c r="W49" i="17"/>
  <c r="E49" i="16"/>
  <c r="R49" i="17"/>
  <c r="H49" i="16"/>
  <c r="U49" i="17"/>
  <c r="G49" i="16"/>
  <c r="T49" i="17"/>
  <c r="I49" i="16"/>
  <c r="V49" i="17"/>
  <c r="F49" i="16"/>
  <c r="S49" i="17"/>
  <c r="D49" i="16"/>
  <c r="Q49" i="17"/>
  <c r="C49" i="16"/>
  <c r="P49" i="17"/>
  <c r="I30" i="1" l="1"/>
  <c r="F9" i="2"/>
  <c r="C50" i="16"/>
  <c r="P50" i="17"/>
  <c r="D50" i="16"/>
  <c r="Q50" i="17"/>
  <c r="F50" i="16"/>
  <c r="S50" i="17"/>
  <c r="I50" i="16"/>
  <c r="V50" i="17"/>
  <c r="G50" i="16"/>
  <c r="T50" i="17"/>
  <c r="H50" i="16"/>
  <c r="U50" i="17"/>
  <c r="E50" i="16"/>
  <c r="R50" i="17"/>
  <c r="J50" i="16"/>
  <c r="W50" i="17"/>
  <c r="N51" i="17"/>
  <c r="O50" i="17"/>
  <c r="K52" i="16"/>
  <c r="X52" i="17"/>
  <c r="I31" i="1" l="1"/>
  <c r="F10" i="2"/>
  <c r="K53" i="16"/>
  <c r="X53" i="17"/>
  <c r="N52" i="17"/>
  <c r="O51" i="17"/>
  <c r="J51" i="16"/>
  <c r="W51" i="17"/>
  <c r="E51" i="16"/>
  <c r="R51" i="17"/>
  <c r="H51" i="16"/>
  <c r="U51" i="17"/>
  <c r="G51" i="16"/>
  <c r="T51" i="17"/>
  <c r="I51" i="16"/>
  <c r="V51" i="17"/>
  <c r="F51" i="16"/>
  <c r="S51" i="17"/>
  <c r="D51" i="16"/>
  <c r="Q51" i="17"/>
  <c r="C51" i="16"/>
  <c r="P51" i="17"/>
  <c r="I32" i="1" l="1"/>
  <c r="F11" i="2"/>
  <c r="C52" i="16"/>
  <c r="P52" i="17"/>
  <c r="D52" i="16"/>
  <c r="Q52" i="17"/>
  <c r="F52" i="16"/>
  <c r="S52" i="17"/>
  <c r="I52" i="16"/>
  <c r="V52" i="17"/>
  <c r="G52" i="16"/>
  <c r="T52" i="17"/>
  <c r="H52" i="16"/>
  <c r="U52" i="17"/>
  <c r="E52" i="16"/>
  <c r="R52" i="17"/>
  <c r="J52" i="16"/>
  <c r="W52" i="17"/>
  <c r="N53" i="17"/>
  <c r="O52" i="17"/>
  <c r="K54" i="16"/>
  <c r="X54" i="17"/>
  <c r="I33" i="1" l="1"/>
  <c r="F12" i="2"/>
  <c r="K55" i="16"/>
  <c r="X55" i="17"/>
  <c r="N54" i="17"/>
  <c r="O53" i="17"/>
  <c r="J53" i="16"/>
  <c r="W53" i="17"/>
  <c r="E53" i="16"/>
  <c r="R53" i="17"/>
  <c r="H53" i="16"/>
  <c r="U53" i="17"/>
  <c r="G53" i="16"/>
  <c r="T53" i="17"/>
  <c r="I53" i="16"/>
  <c r="V53" i="17"/>
  <c r="F53" i="16"/>
  <c r="S53" i="17"/>
  <c r="D53" i="16"/>
  <c r="Q53" i="17"/>
  <c r="C53" i="16"/>
  <c r="P53" i="17"/>
  <c r="I34" i="1" l="1"/>
  <c r="F13" i="2"/>
  <c r="C54" i="16"/>
  <c r="P54" i="17"/>
  <c r="D54" i="16"/>
  <c r="Q54" i="17"/>
  <c r="F54" i="16"/>
  <c r="S54" i="17"/>
  <c r="I54" i="16"/>
  <c r="V54" i="17"/>
  <c r="G54" i="16"/>
  <c r="T54" i="17"/>
  <c r="H54" i="16"/>
  <c r="U54" i="17"/>
  <c r="E54" i="16"/>
  <c r="R54" i="17"/>
  <c r="J54" i="16"/>
  <c r="W54" i="17"/>
  <c r="N55" i="17"/>
  <c r="O54" i="17"/>
  <c r="K56" i="16"/>
  <c r="X56" i="17"/>
  <c r="I35" i="1" l="1"/>
  <c r="F14" i="2"/>
  <c r="K57" i="16"/>
  <c r="X57" i="17"/>
  <c r="N56" i="17"/>
  <c r="O55" i="17"/>
  <c r="J55" i="16"/>
  <c r="W55" i="17"/>
  <c r="E55" i="16"/>
  <c r="R55" i="17"/>
  <c r="H55" i="16"/>
  <c r="U55" i="17"/>
  <c r="G55" i="16"/>
  <c r="T55" i="17"/>
  <c r="I55" i="16"/>
  <c r="V55" i="17"/>
  <c r="F55" i="16"/>
  <c r="S55" i="17"/>
  <c r="D55" i="16"/>
  <c r="Q55" i="17"/>
  <c r="C55" i="16"/>
  <c r="P55" i="17"/>
  <c r="I36" i="1" l="1"/>
  <c r="F15" i="2"/>
  <c r="C56" i="16"/>
  <c r="P56" i="17"/>
  <c r="D56" i="16"/>
  <c r="Q56" i="17"/>
  <c r="F56" i="16"/>
  <c r="S56" i="17"/>
  <c r="I56" i="16"/>
  <c r="V56" i="17"/>
  <c r="G56" i="16"/>
  <c r="T56" i="17"/>
  <c r="H56" i="16"/>
  <c r="U56" i="17"/>
  <c r="E56" i="16"/>
  <c r="R56" i="17"/>
  <c r="J56" i="16"/>
  <c r="W56" i="17"/>
  <c r="N57" i="17"/>
  <c r="O56" i="17"/>
  <c r="K58" i="16"/>
  <c r="X58" i="17"/>
  <c r="I37" i="1" l="1"/>
  <c r="F16" i="2"/>
  <c r="K59" i="16"/>
  <c r="X59" i="17"/>
  <c r="N58" i="17"/>
  <c r="O57" i="17"/>
  <c r="J57" i="16"/>
  <c r="W57" i="17"/>
  <c r="E57" i="16"/>
  <c r="R57" i="17"/>
  <c r="H57" i="16"/>
  <c r="U57" i="17"/>
  <c r="G57" i="16"/>
  <c r="T57" i="17"/>
  <c r="I57" i="16"/>
  <c r="V57" i="17"/>
  <c r="F57" i="16"/>
  <c r="S57" i="17"/>
  <c r="D57" i="16"/>
  <c r="Q57" i="17"/>
  <c r="C57" i="16"/>
  <c r="P57" i="17"/>
  <c r="I38" i="1" l="1"/>
  <c r="F17" i="2"/>
  <c r="C58" i="16"/>
  <c r="P58" i="17"/>
  <c r="D58" i="16"/>
  <c r="Q58" i="17"/>
  <c r="F58" i="16"/>
  <c r="S58" i="17"/>
  <c r="I58" i="16"/>
  <c r="V58" i="17"/>
  <c r="G58" i="16"/>
  <c r="T58" i="17"/>
  <c r="H58" i="16"/>
  <c r="U58" i="17"/>
  <c r="E58" i="16"/>
  <c r="R58" i="17"/>
  <c r="J58" i="16"/>
  <c r="W58" i="17"/>
  <c r="N59" i="17"/>
  <c r="O58" i="17"/>
  <c r="K60" i="16"/>
  <c r="X60" i="17"/>
  <c r="I39" i="1" l="1"/>
  <c r="F18" i="2"/>
  <c r="K61" i="16"/>
  <c r="X61" i="17"/>
  <c r="N60" i="17"/>
  <c r="O59" i="17"/>
  <c r="J59" i="16"/>
  <c r="W59" i="17"/>
  <c r="E59" i="16"/>
  <c r="R59" i="17"/>
  <c r="H59" i="16"/>
  <c r="U59" i="17"/>
  <c r="G59" i="16"/>
  <c r="T59" i="17"/>
  <c r="I59" i="16"/>
  <c r="V59" i="17"/>
  <c r="F59" i="16"/>
  <c r="S59" i="17"/>
  <c r="D59" i="16"/>
  <c r="Q59" i="17"/>
  <c r="C59" i="16"/>
  <c r="P59" i="17"/>
  <c r="I40" i="1" l="1"/>
  <c r="F19" i="2"/>
  <c r="C60" i="16"/>
  <c r="P60" i="17"/>
  <c r="D60" i="16"/>
  <c r="Q60" i="17"/>
  <c r="F60" i="16"/>
  <c r="S60" i="17"/>
  <c r="I60" i="16"/>
  <c r="V60" i="17"/>
  <c r="G60" i="16"/>
  <c r="T60" i="17"/>
  <c r="H60" i="16"/>
  <c r="U60" i="17"/>
  <c r="E60" i="16"/>
  <c r="R60" i="17"/>
  <c r="J60" i="16"/>
  <c r="W60" i="17"/>
  <c r="N61" i="17"/>
  <c r="O60" i="17"/>
  <c r="K62" i="16"/>
  <c r="X62" i="17"/>
  <c r="I41" i="1" l="1"/>
  <c r="F20" i="2"/>
  <c r="K63" i="16"/>
  <c r="X63" i="17"/>
  <c r="N62" i="17"/>
  <c r="O61" i="17"/>
  <c r="J61" i="16"/>
  <c r="W61" i="17"/>
  <c r="E61" i="16"/>
  <c r="R61" i="17"/>
  <c r="H61" i="16"/>
  <c r="U61" i="17"/>
  <c r="G61" i="16"/>
  <c r="T61" i="17"/>
  <c r="I61" i="16"/>
  <c r="V61" i="17"/>
  <c r="F61" i="16"/>
  <c r="S61" i="17"/>
  <c r="D61" i="16"/>
  <c r="Q61" i="17"/>
  <c r="C61" i="16"/>
  <c r="P61" i="17"/>
  <c r="I42" i="1" l="1"/>
  <c r="F21" i="2"/>
  <c r="C62" i="16"/>
  <c r="P62" i="17"/>
  <c r="D62" i="16"/>
  <c r="Q62" i="17"/>
  <c r="F62" i="16"/>
  <c r="S62" i="17"/>
  <c r="I62" i="16"/>
  <c r="V62" i="17"/>
  <c r="G62" i="16"/>
  <c r="T62" i="17"/>
  <c r="H62" i="16"/>
  <c r="U62" i="17"/>
  <c r="E62" i="16"/>
  <c r="R62" i="17"/>
  <c r="J62" i="16"/>
  <c r="W62" i="17"/>
  <c r="N63" i="17"/>
  <c r="O62" i="17"/>
  <c r="K64" i="16"/>
  <c r="X64" i="17"/>
  <c r="I43" i="1" l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F22" i="2"/>
  <c r="K65" i="16"/>
  <c r="X65" i="17"/>
  <c r="N64" i="17"/>
  <c r="O63" i="17"/>
  <c r="J63" i="16"/>
  <c r="W63" i="17"/>
  <c r="E63" i="16"/>
  <c r="R63" i="17"/>
  <c r="H63" i="16"/>
  <c r="U63" i="17"/>
  <c r="G63" i="16"/>
  <c r="T63" i="17"/>
  <c r="I63" i="16"/>
  <c r="V63" i="17"/>
  <c r="F63" i="16"/>
  <c r="S63" i="17"/>
  <c r="D63" i="16"/>
  <c r="Q63" i="17"/>
  <c r="C63" i="16"/>
  <c r="P63" i="17"/>
  <c r="C64" i="16" l="1"/>
  <c r="P64" i="17"/>
  <c r="D64" i="16"/>
  <c r="Q64" i="17"/>
  <c r="F64" i="16"/>
  <c r="S64" i="17"/>
  <c r="I64" i="16"/>
  <c r="V64" i="17"/>
  <c r="G64" i="16"/>
  <c r="T64" i="17"/>
  <c r="H64" i="16"/>
  <c r="U64" i="17"/>
  <c r="E64" i="16"/>
  <c r="R64" i="17"/>
  <c r="J64" i="16"/>
  <c r="W64" i="17"/>
  <c r="O64" i="17"/>
  <c r="K66" i="16"/>
  <c r="X66" i="17"/>
  <c r="K67" i="16" l="1"/>
  <c r="X67" i="17"/>
  <c r="O65" i="17"/>
  <c r="N65" i="17"/>
  <c r="J65" i="16"/>
  <c r="W65" i="17"/>
  <c r="E65" i="16"/>
  <c r="R65" i="17"/>
  <c r="H65" i="16"/>
  <c r="U65" i="17"/>
  <c r="G65" i="16"/>
  <c r="T65" i="17"/>
  <c r="I65" i="16"/>
  <c r="V65" i="17"/>
  <c r="F65" i="16"/>
  <c r="S65" i="17"/>
  <c r="D65" i="16"/>
  <c r="Q65" i="17"/>
  <c r="C65" i="16"/>
  <c r="P65" i="17"/>
  <c r="C66" i="16" l="1"/>
  <c r="P66" i="17"/>
  <c r="D66" i="16"/>
  <c r="Q66" i="17"/>
  <c r="F66" i="16"/>
  <c r="S66" i="17"/>
  <c r="I66" i="16"/>
  <c r="V66" i="17"/>
  <c r="G66" i="16"/>
  <c r="T66" i="17"/>
  <c r="H66" i="16"/>
  <c r="U66" i="17"/>
  <c r="E66" i="16"/>
  <c r="R66" i="17"/>
  <c r="J66" i="16"/>
  <c r="W66" i="17"/>
  <c r="N66" i="17"/>
  <c r="O66" i="17"/>
  <c r="K68" i="16"/>
  <c r="X68" i="17"/>
  <c r="K69" i="16" l="1"/>
  <c r="X69" i="17"/>
  <c r="O67" i="17"/>
  <c r="N67" i="17"/>
  <c r="J67" i="16"/>
  <c r="W67" i="17"/>
  <c r="E67" i="16"/>
  <c r="R67" i="17"/>
  <c r="H67" i="16"/>
  <c r="U67" i="17"/>
  <c r="G67" i="16"/>
  <c r="T67" i="17"/>
  <c r="I67" i="16"/>
  <c r="V67" i="17"/>
  <c r="F67" i="16"/>
  <c r="S67" i="17"/>
  <c r="D67" i="16"/>
  <c r="Q67" i="17"/>
  <c r="C67" i="16"/>
  <c r="P67" i="17"/>
  <c r="C68" i="16" l="1"/>
  <c r="P68" i="17"/>
  <c r="D68" i="16"/>
  <c r="Q68" i="17"/>
  <c r="F68" i="16"/>
  <c r="S68" i="17"/>
  <c r="I68" i="16"/>
  <c r="V68" i="17"/>
  <c r="G68" i="16"/>
  <c r="T68" i="17"/>
  <c r="H68" i="16"/>
  <c r="U68" i="17"/>
  <c r="E68" i="16"/>
  <c r="R68" i="17"/>
  <c r="J68" i="16"/>
  <c r="W68" i="17"/>
  <c r="N68" i="17"/>
  <c r="O68" i="17"/>
  <c r="K70" i="16"/>
  <c r="X70" i="17"/>
  <c r="K71" i="16" l="1"/>
  <c r="X71" i="17"/>
  <c r="O69" i="17"/>
  <c r="N69" i="17"/>
  <c r="J69" i="16"/>
  <c r="W69" i="17"/>
  <c r="E69" i="16"/>
  <c r="R69" i="17"/>
  <c r="H69" i="16"/>
  <c r="U69" i="17"/>
  <c r="G69" i="16"/>
  <c r="T69" i="17"/>
  <c r="I69" i="16"/>
  <c r="V69" i="17"/>
  <c r="F69" i="16"/>
  <c r="S69" i="17"/>
  <c r="D69" i="16"/>
  <c r="Q69" i="17"/>
  <c r="C69" i="16"/>
  <c r="P69" i="17"/>
  <c r="C70" i="16" l="1"/>
  <c r="P70" i="17"/>
  <c r="D70" i="16"/>
  <c r="Q70" i="17"/>
  <c r="F70" i="16"/>
  <c r="S70" i="17"/>
  <c r="I70" i="16"/>
  <c r="V70" i="17"/>
  <c r="G70" i="16"/>
  <c r="T70" i="17"/>
  <c r="H70" i="16"/>
  <c r="U70" i="17"/>
  <c r="E70" i="16"/>
  <c r="R70" i="17"/>
  <c r="J70" i="16"/>
  <c r="W70" i="17"/>
  <c r="O70" i="17"/>
  <c r="N70" i="17"/>
  <c r="K72" i="16"/>
  <c r="X72" i="17"/>
  <c r="K73" i="16" l="1"/>
  <c r="X73" i="17"/>
  <c r="O71" i="17"/>
  <c r="N71" i="17"/>
  <c r="J71" i="16"/>
  <c r="W71" i="17"/>
  <c r="E71" i="16"/>
  <c r="R71" i="17"/>
  <c r="H71" i="16"/>
  <c r="U71" i="17"/>
  <c r="G71" i="16"/>
  <c r="T71" i="17"/>
  <c r="I71" i="16"/>
  <c r="V71" i="17"/>
  <c r="F71" i="16"/>
  <c r="S71" i="17"/>
  <c r="D71" i="16"/>
  <c r="Q71" i="17"/>
  <c r="C71" i="16"/>
  <c r="P71" i="17"/>
  <c r="C72" i="16" l="1"/>
  <c r="P72" i="17"/>
  <c r="D72" i="16"/>
  <c r="Q72" i="17"/>
  <c r="F72" i="16"/>
  <c r="S72" i="17"/>
  <c r="I72" i="16"/>
  <c r="V72" i="17"/>
  <c r="G72" i="16"/>
  <c r="T72" i="17"/>
  <c r="H72" i="16"/>
  <c r="U72" i="17"/>
  <c r="E72" i="16"/>
  <c r="R72" i="17"/>
  <c r="J72" i="16"/>
  <c r="W72" i="17"/>
  <c r="O72" i="17"/>
  <c r="N72" i="17"/>
  <c r="K74" i="16"/>
  <c r="X74" i="17"/>
  <c r="K75" i="16" l="1"/>
  <c r="X75" i="17"/>
  <c r="O73" i="17"/>
  <c r="N73" i="17"/>
  <c r="J73" i="16"/>
  <c r="W73" i="17"/>
  <c r="E73" i="16"/>
  <c r="R73" i="17"/>
  <c r="H73" i="16"/>
  <c r="U73" i="17"/>
  <c r="G73" i="16"/>
  <c r="T73" i="17"/>
  <c r="I73" i="16"/>
  <c r="V73" i="17"/>
  <c r="F73" i="16"/>
  <c r="S73" i="17"/>
  <c r="D73" i="16"/>
  <c r="Q73" i="17"/>
  <c r="C73" i="16"/>
  <c r="P73" i="17"/>
  <c r="C74" i="16" l="1"/>
  <c r="P74" i="17"/>
  <c r="D74" i="16"/>
  <c r="Q74" i="17"/>
  <c r="F74" i="16"/>
  <c r="S74" i="17"/>
  <c r="I74" i="16"/>
  <c r="V74" i="17"/>
  <c r="G74" i="16"/>
  <c r="T74" i="17"/>
  <c r="H74" i="16"/>
  <c r="U74" i="17"/>
  <c r="E74" i="16"/>
  <c r="R74" i="17"/>
  <c r="J74" i="16"/>
  <c r="W74" i="17"/>
  <c r="O74" i="17"/>
  <c r="N74" i="17"/>
  <c r="K76" i="16"/>
  <c r="X76" i="17"/>
  <c r="K77" i="16" l="1"/>
  <c r="X77" i="17"/>
  <c r="O75" i="17"/>
  <c r="N75" i="17"/>
  <c r="J75" i="16"/>
  <c r="W75" i="17"/>
  <c r="E75" i="16"/>
  <c r="R75" i="17"/>
  <c r="H75" i="16"/>
  <c r="U75" i="17"/>
  <c r="G75" i="16"/>
  <c r="T75" i="17"/>
  <c r="I75" i="16"/>
  <c r="V75" i="17"/>
  <c r="F75" i="16"/>
  <c r="S75" i="17"/>
  <c r="D75" i="16"/>
  <c r="Q75" i="17"/>
  <c r="C75" i="16"/>
  <c r="P75" i="17"/>
  <c r="C76" i="16" l="1"/>
  <c r="P76" i="17"/>
  <c r="D76" i="16"/>
  <c r="Q76" i="17"/>
  <c r="F76" i="16"/>
  <c r="S76" i="17"/>
  <c r="I76" i="16"/>
  <c r="V76" i="17"/>
  <c r="G76" i="16"/>
  <c r="T76" i="17"/>
  <c r="H76" i="16"/>
  <c r="U76" i="17"/>
  <c r="E76" i="16"/>
  <c r="R76" i="17"/>
  <c r="J76" i="16"/>
  <c r="W76" i="17"/>
  <c r="O76" i="17"/>
  <c r="N76" i="17"/>
  <c r="K78" i="16"/>
  <c r="X78" i="17"/>
  <c r="K79" i="16" l="1"/>
  <c r="X79" i="17"/>
  <c r="O77" i="17"/>
  <c r="N77" i="17"/>
  <c r="J77" i="16"/>
  <c r="W77" i="17"/>
  <c r="E77" i="16"/>
  <c r="R77" i="17"/>
  <c r="H77" i="16"/>
  <c r="U77" i="17"/>
  <c r="G77" i="16"/>
  <c r="T77" i="17"/>
  <c r="I77" i="16"/>
  <c r="V77" i="17"/>
  <c r="F77" i="16"/>
  <c r="S77" i="17"/>
  <c r="D77" i="16"/>
  <c r="Q77" i="17"/>
  <c r="C77" i="16"/>
  <c r="P77" i="17"/>
  <c r="C78" i="16" l="1"/>
  <c r="P78" i="17"/>
  <c r="D78" i="16"/>
  <c r="Q78" i="17"/>
  <c r="F78" i="16"/>
  <c r="S78" i="17"/>
  <c r="I78" i="16"/>
  <c r="V78" i="17"/>
  <c r="G78" i="16"/>
  <c r="T78" i="17"/>
  <c r="H78" i="16"/>
  <c r="U78" i="17"/>
  <c r="E78" i="16"/>
  <c r="R78" i="17"/>
  <c r="J78" i="16"/>
  <c r="W78" i="17"/>
  <c r="O78" i="17"/>
  <c r="N78" i="17"/>
  <c r="K80" i="16"/>
  <c r="X80" i="17"/>
  <c r="K81" i="16" l="1"/>
  <c r="X81" i="17"/>
  <c r="O79" i="17"/>
  <c r="N79" i="17"/>
  <c r="J79" i="16"/>
  <c r="W79" i="17"/>
  <c r="E79" i="16"/>
  <c r="R79" i="17"/>
  <c r="H79" i="16"/>
  <c r="U79" i="17"/>
  <c r="G79" i="16"/>
  <c r="T79" i="17"/>
  <c r="I79" i="16"/>
  <c r="V79" i="17"/>
  <c r="F79" i="16"/>
  <c r="S79" i="17"/>
  <c r="D79" i="16"/>
  <c r="Q79" i="17"/>
  <c r="C79" i="16"/>
  <c r="P79" i="17"/>
  <c r="C80" i="16" l="1"/>
  <c r="P80" i="17"/>
  <c r="D80" i="16"/>
  <c r="Q80" i="17"/>
  <c r="F80" i="16"/>
  <c r="S80" i="17"/>
  <c r="I80" i="16"/>
  <c r="V80" i="17"/>
  <c r="G80" i="16"/>
  <c r="T80" i="17"/>
  <c r="H80" i="16"/>
  <c r="U80" i="17"/>
  <c r="E80" i="16"/>
  <c r="R80" i="17"/>
  <c r="J80" i="16"/>
  <c r="W80" i="17"/>
  <c r="O80" i="17"/>
  <c r="N80" i="17"/>
  <c r="K82" i="16"/>
  <c r="X82" i="17"/>
  <c r="K83" i="16" l="1"/>
  <c r="X83" i="17"/>
  <c r="O81" i="17"/>
  <c r="N81" i="17"/>
  <c r="J81" i="16"/>
  <c r="W81" i="17"/>
  <c r="E81" i="16"/>
  <c r="R81" i="17"/>
  <c r="H81" i="16"/>
  <c r="U81" i="17"/>
  <c r="G81" i="16"/>
  <c r="T81" i="17"/>
  <c r="I81" i="16"/>
  <c r="V81" i="17"/>
  <c r="F81" i="16"/>
  <c r="S81" i="17"/>
  <c r="D81" i="16"/>
  <c r="Q81" i="17"/>
  <c r="C81" i="16"/>
  <c r="P81" i="17"/>
  <c r="C82" i="16" l="1"/>
  <c r="P82" i="17"/>
  <c r="D82" i="16"/>
  <c r="Q82" i="17"/>
  <c r="F82" i="16"/>
  <c r="S82" i="17"/>
  <c r="I82" i="16"/>
  <c r="V82" i="17"/>
  <c r="G82" i="16"/>
  <c r="T82" i="17"/>
  <c r="H82" i="16"/>
  <c r="U82" i="17"/>
  <c r="E82" i="16"/>
  <c r="R82" i="17"/>
  <c r="J82" i="16"/>
  <c r="W82" i="17"/>
  <c r="O82" i="17"/>
  <c r="N82" i="17"/>
  <c r="K84" i="16"/>
  <c r="X84" i="17"/>
  <c r="K85" i="16" l="1"/>
  <c r="X85" i="17"/>
  <c r="O83" i="17"/>
  <c r="N83" i="17"/>
  <c r="J83" i="16"/>
  <c r="W83" i="17"/>
  <c r="E83" i="16"/>
  <c r="R83" i="17"/>
  <c r="H83" i="16"/>
  <c r="U83" i="17"/>
  <c r="G83" i="16"/>
  <c r="T83" i="17"/>
  <c r="I83" i="16"/>
  <c r="V83" i="17"/>
  <c r="F83" i="16"/>
  <c r="S83" i="17"/>
  <c r="D83" i="16"/>
  <c r="Q83" i="17"/>
  <c r="C83" i="16"/>
  <c r="P83" i="17"/>
  <c r="C84" i="16" l="1"/>
  <c r="P84" i="17"/>
  <c r="D84" i="16"/>
  <c r="Q84" i="17"/>
  <c r="F84" i="16"/>
  <c r="S84" i="17"/>
  <c r="I84" i="16"/>
  <c r="V84" i="17"/>
  <c r="G84" i="16"/>
  <c r="T84" i="17"/>
  <c r="H84" i="16"/>
  <c r="U84" i="17"/>
  <c r="E84" i="16"/>
  <c r="R84" i="17"/>
  <c r="J84" i="16"/>
  <c r="W84" i="17"/>
  <c r="O84" i="17"/>
  <c r="N84" i="17"/>
  <c r="K86" i="16"/>
  <c r="X86" i="17"/>
  <c r="K87" i="16" l="1"/>
  <c r="X87" i="17"/>
  <c r="O85" i="17"/>
  <c r="N85" i="17"/>
  <c r="J85" i="16"/>
  <c r="W85" i="17"/>
  <c r="E85" i="16"/>
  <c r="R85" i="17"/>
  <c r="H85" i="16"/>
  <c r="U85" i="17"/>
  <c r="G85" i="16"/>
  <c r="T85" i="17"/>
  <c r="I85" i="16"/>
  <c r="V85" i="17"/>
  <c r="F85" i="16"/>
  <c r="S85" i="17"/>
  <c r="D85" i="16"/>
  <c r="Q85" i="17"/>
  <c r="C85" i="16"/>
  <c r="P85" i="17"/>
  <c r="C86" i="16" l="1"/>
  <c r="P86" i="17"/>
  <c r="D86" i="16"/>
  <c r="Q86" i="17"/>
  <c r="F86" i="16"/>
  <c r="S86" i="17"/>
  <c r="I86" i="16"/>
  <c r="V86" i="17"/>
  <c r="G86" i="16"/>
  <c r="T86" i="17"/>
  <c r="H86" i="16"/>
  <c r="U86" i="17"/>
  <c r="E86" i="16"/>
  <c r="R86" i="17"/>
  <c r="J86" i="16"/>
  <c r="W86" i="17"/>
  <c r="O86" i="17"/>
  <c r="N86" i="17"/>
  <c r="K88" i="16"/>
  <c r="X88" i="17"/>
  <c r="K89" i="16" l="1"/>
  <c r="X89" i="17"/>
  <c r="O87" i="17"/>
  <c r="N87" i="17"/>
  <c r="J87" i="16"/>
  <c r="W87" i="17"/>
  <c r="E87" i="16"/>
  <c r="R87" i="17"/>
  <c r="H87" i="16"/>
  <c r="U87" i="17"/>
  <c r="G87" i="16"/>
  <c r="T87" i="17"/>
  <c r="I87" i="16"/>
  <c r="V87" i="17"/>
  <c r="F87" i="16"/>
  <c r="S87" i="17"/>
  <c r="D87" i="16"/>
  <c r="Q87" i="17"/>
  <c r="C87" i="16"/>
  <c r="P87" i="17"/>
  <c r="C88" i="16" l="1"/>
  <c r="P88" i="17"/>
  <c r="D88" i="16"/>
  <c r="Q88" i="17"/>
  <c r="F88" i="16"/>
  <c r="S88" i="17"/>
  <c r="I88" i="16"/>
  <c r="V88" i="17"/>
  <c r="G88" i="16"/>
  <c r="T88" i="17"/>
  <c r="H88" i="16"/>
  <c r="U88" i="17"/>
  <c r="E88" i="16"/>
  <c r="R88" i="17"/>
  <c r="J88" i="16"/>
  <c r="W88" i="17"/>
  <c r="N88" i="17"/>
  <c r="O88" i="17"/>
  <c r="K90" i="16"/>
  <c r="X90" i="17"/>
  <c r="K91" i="16" l="1"/>
  <c r="X91" i="17"/>
  <c r="O89" i="17"/>
  <c r="N89" i="17"/>
  <c r="J89" i="16"/>
  <c r="W89" i="17"/>
  <c r="E89" i="16"/>
  <c r="R89" i="17"/>
  <c r="H89" i="16"/>
  <c r="U89" i="17"/>
  <c r="G89" i="16"/>
  <c r="T89" i="17"/>
  <c r="I89" i="16"/>
  <c r="V89" i="17"/>
  <c r="F89" i="16"/>
  <c r="S89" i="17"/>
  <c r="D89" i="16"/>
  <c r="Q89" i="17"/>
  <c r="C89" i="16"/>
  <c r="P89" i="17"/>
  <c r="C90" i="16" l="1"/>
  <c r="P90" i="17"/>
  <c r="D90" i="16"/>
  <c r="Q90" i="17"/>
  <c r="F90" i="16"/>
  <c r="S90" i="17"/>
  <c r="I90" i="16"/>
  <c r="V90" i="17"/>
  <c r="G90" i="16"/>
  <c r="T90" i="17"/>
  <c r="H90" i="16"/>
  <c r="U90" i="17"/>
  <c r="E90" i="16"/>
  <c r="R90" i="17"/>
  <c r="J90" i="16"/>
  <c r="W90" i="17"/>
  <c r="O90" i="17"/>
  <c r="N90" i="17"/>
  <c r="K92" i="16"/>
  <c r="X92" i="17"/>
  <c r="K93" i="16" l="1"/>
  <c r="X93" i="17"/>
  <c r="O91" i="17"/>
  <c r="N91" i="17"/>
  <c r="J91" i="16"/>
  <c r="W91" i="17"/>
  <c r="E91" i="16"/>
  <c r="R91" i="17"/>
  <c r="H91" i="16"/>
  <c r="U91" i="17"/>
  <c r="G91" i="16"/>
  <c r="T91" i="17"/>
  <c r="I91" i="16"/>
  <c r="V91" i="17"/>
  <c r="F91" i="16"/>
  <c r="S91" i="17"/>
  <c r="D91" i="16"/>
  <c r="Q91" i="17"/>
  <c r="C91" i="16"/>
  <c r="P91" i="17"/>
  <c r="C92" i="16" l="1"/>
  <c r="P92" i="17"/>
  <c r="D92" i="16"/>
  <c r="Q92" i="17"/>
  <c r="F92" i="16"/>
  <c r="S92" i="17"/>
  <c r="I92" i="16"/>
  <c r="V92" i="17"/>
  <c r="G92" i="16"/>
  <c r="T92" i="17"/>
  <c r="H92" i="16"/>
  <c r="U92" i="17"/>
  <c r="E92" i="16"/>
  <c r="R92" i="17"/>
  <c r="J92" i="16"/>
  <c r="W92" i="17"/>
  <c r="O92" i="17"/>
  <c r="N92" i="17"/>
  <c r="K94" i="16"/>
  <c r="X94" i="17"/>
  <c r="K95" i="16" l="1"/>
  <c r="X95" i="17"/>
  <c r="O93" i="17"/>
  <c r="N93" i="17"/>
  <c r="J93" i="16"/>
  <c r="W93" i="17"/>
  <c r="E93" i="16"/>
  <c r="R93" i="17"/>
  <c r="H93" i="16"/>
  <c r="U93" i="17"/>
  <c r="G93" i="16"/>
  <c r="T93" i="17"/>
  <c r="I93" i="16"/>
  <c r="V93" i="17"/>
  <c r="F93" i="16"/>
  <c r="S93" i="17"/>
  <c r="D93" i="16"/>
  <c r="Q93" i="17"/>
  <c r="C93" i="16"/>
  <c r="P93" i="17"/>
  <c r="C94" i="16" l="1"/>
  <c r="P94" i="17"/>
  <c r="D94" i="16"/>
  <c r="Q94" i="17"/>
  <c r="F94" i="16"/>
  <c r="S94" i="17"/>
  <c r="I94" i="16"/>
  <c r="V94" i="17"/>
  <c r="G94" i="16"/>
  <c r="T94" i="17"/>
  <c r="H94" i="16"/>
  <c r="U94" i="17"/>
  <c r="E94" i="16"/>
  <c r="R94" i="17"/>
  <c r="J94" i="16"/>
  <c r="W94" i="17"/>
  <c r="O94" i="17"/>
  <c r="N94" i="17"/>
  <c r="K96" i="16"/>
  <c r="X96" i="17"/>
  <c r="K97" i="16" l="1"/>
  <c r="X97" i="17"/>
  <c r="O95" i="17"/>
  <c r="N95" i="17"/>
  <c r="J95" i="16"/>
  <c r="W95" i="17"/>
  <c r="E95" i="16"/>
  <c r="R95" i="17"/>
  <c r="H95" i="16"/>
  <c r="U95" i="17"/>
  <c r="G95" i="16"/>
  <c r="T95" i="17"/>
  <c r="I95" i="16"/>
  <c r="V95" i="17"/>
  <c r="F95" i="16"/>
  <c r="S95" i="17"/>
  <c r="D95" i="16"/>
  <c r="Q95" i="17"/>
  <c r="C95" i="16"/>
  <c r="P95" i="17"/>
  <c r="C96" i="16" l="1"/>
  <c r="P96" i="17"/>
  <c r="D96" i="16"/>
  <c r="Q96" i="17"/>
  <c r="F96" i="16"/>
  <c r="S96" i="17"/>
  <c r="I96" i="16"/>
  <c r="V96" i="17"/>
  <c r="G96" i="16"/>
  <c r="T96" i="17"/>
  <c r="H96" i="16"/>
  <c r="U96" i="17"/>
  <c r="E96" i="16"/>
  <c r="R96" i="17"/>
  <c r="J96" i="16"/>
  <c r="W96" i="17"/>
  <c r="O96" i="17"/>
  <c r="N96" i="17"/>
  <c r="K98" i="16"/>
  <c r="X98" i="17"/>
  <c r="K99" i="16" l="1"/>
  <c r="X99" i="17"/>
  <c r="O97" i="17"/>
  <c r="N97" i="17"/>
  <c r="J97" i="16"/>
  <c r="W97" i="17"/>
  <c r="E97" i="16"/>
  <c r="R97" i="17"/>
  <c r="H97" i="16"/>
  <c r="U97" i="17"/>
  <c r="G97" i="16"/>
  <c r="T97" i="17"/>
  <c r="I97" i="16"/>
  <c r="V97" i="17"/>
  <c r="F97" i="16"/>
  <c r="S97" i="17"/>
  <c r="D97" i="16"/>
  <c r="Q97" i="17"/>
  <c r="C97" i="16"/>
  <c r="P97" i="17"/>
  <c r="C98" i="16" l="1"/>
  <c r="P98" i="17"/>
  <c r="D98" i="16"/>
  <c r="Q98" i="17"/>
  <c r="F98" i="16"/>
  <c r="S98" i="17"/>
  <c r="I98" i="16"/>
  <c r="V98" i="17"/>
  <c r="G98" i="16"/>
  <c r="T98" i="17"/>
  <c r="H98" i="16"/>
  <c r="U98" i="17"/>
  <c r="E98" i="16"/>
  <c r="R98" i="17"/>
  <c r="J98" i="16"/>
  <c r="W98" i="17"/>
  <c r="O98" i="17"/>
  <c r="N98" i="17"/>
  <c r="K100" i="16"/>
  <c r="X100" i="17"/>
  <c r="K101" i="16" l="1"/>
  <c r="X101" i="17"/>
  <c r="O99" i="17"/>
  <c r="N99" i="17"/>
  <c r="J99" i="16"/>
  <c r="W99" i="17"/>
  <c r="E99" i="16"/>
  <c r="R99" i="17"/>
  <c r="H99" i="16"/>
  <c r="U99" i="17"/>
  <c r="G99" i="16"/>
  <c r="T99" i="17"/>
  <c r="I99" i="16"/>
  <c r="V99" i="17"/>
  <c r="F99" i="16"/>
  <c r="S99" i="17"/>
  <c r="D99" i="16"/>
  <c r="Q99" i="17"/>
  <c r="C99" i="16"/>
  <c r="P99" i="17"/>
  <c r="C100" i="16" l="1"/>
  <c r="P100" i="17"/>
  <c r="D100" i="16"/>
  <c r="Q100" i="17"/>
  <c r="F100" i="16"/>
  <c r="S100" i="17"/>
  <c r="I100" i="16"/>
  <c r="V100" i="17"/>
  <c r="G100" i="16"/>
  <c r="T100" i="17"/>
  <c r="H100" i="16"/>
  <c r="U100" i="17"/>
  <c r="E100" i="16"/>
  <c r="R100" i="17"/>
  <c r="J100" i="16"/>
  <c r="W100" i="17"/>
  <c r="N100" i="17"/>
  <c r="O100" i="17"/>
  <c r="K102" i="16"/>
  <c r="X102" i="17"/>
  <c r="K103" i="16" l="1"/>
  <c r="X103" i="17"/>
  <c r="O101" i="17"/>
  <c r="N101" i="17"/>
  <c r="J101" i="16"/>
  <c r="W101" i="17"/>
  <c r="E101" i="16"/>
  <c r="R101" i="17"/>
  <c r="H101" i="16"/>
  <c r="U101" i="17"/>
  <c r="G101" i="16"/>
  <c r="T101" i="17"/>
  <c r="I101" i="16"/>
  <c r="V101" i="17"/>
  <c r="F101" i="16"/>
  <c r="S101" i="17"/>
  <c r="D101" i="16"/>
  <c r="Q101" i="17"/>
  <c r="C101" i="16"/>
  <c r="P101" i="17"/>
  <c r="C102" i="16" l="1"/>
  <c r="P102" i="17"/>
  <c r="D102" i="16"/>
  <c r="Q102" i="17"/>
  <c r="F102" i="16"/>
  <c r="S102" i="17"/>
  <c r="I102" i="16"/>
  <c r="V102" i="17"/>
  <c r="G102" i="16"/>
  <c r="T102" i="17"/>
  <c r="H102" i="16"/>
  <c r="U102" i="17"/>
  <c r="E102" i="16"/>
  <c r="R102" i="17"/>
  <c r="J102" i="16"/>
  <c r="W102" i="17"/>
  <c r="O102" i="17"/>
  <c r="N102" i="17"/>
  <c r="K104" i="16"/>
  <c r="X104" i="17"/>
  <c r="K105" i="16" l="1"/>
  <c r="X105" i="17"/>
  <c r="O103" i="17"/>
  <c r="N103" i="17"/>
  <c r="J103" i="16"/>
  <c r="W103" i="17"/>
  <c r="E103" i="16"/>
  <c r="R103" i="17"/>
  <c r="H103" i="16"/>
  <c r="U103" i="17"/>
  <c r="G103" i="16"/>
  <c r="T103" i="17"/>
  <c r="I103" i="16"/>
  <c r="V103" i="17"/>
  <c r="F103" i="16"/>
  <c r="S103" i="17"/>
  <c r="D103" i="16"/>
  <c r="Q103" i="17"/>
  <c r="C103" i="16"/>
  <c r="P103" i="17"/>
  <c r="C104" i="16" l="1"/>
  <c r="P104" i="17"/>
  <c r="D104" i="16"/>
  <c r="Q104" i="17"/>
  <c r="F104" i="16"/>
  <c r="S104" i="17"/>
  <c r="I104" i="16"/>
  <c r="V104" i="17"/>
  <c r="G104" i="16"/>
  <c r="T104" i="17"/>
  <c r="H104" i="16"/>
  <c r="U104" i="17"/>
  <c r="E104" i="16"/>
  <c r="R104" i="17"/>
  <c r="J104" i="16"/>
  <c r="W104" i="17"/>
  <c r="O104" i="17"/>
  <c r="N104" i="17"/>
  <c r="K106" i="16"/>
  <c r="X106" i="17"/>
  <c r="K107" i="16" l="1"/>
  <c r="X107" i="17"/>
  <c r="O105" i="17"/>
  <c r="N105" i="17"/>
  <c r="J105" i="16"/>
  <c r="W105" i="17"/>
  <c r="E105" i="16"/>
  <c r="R105" i="17"/>
  <c r="H105" i="16"/>
  <c r="U105" i="17"/>
  <c r="G105" i="16"/>
  <c r="T105" i="17"/>
  <c r="I105" i="16"/>
  <c r="V105" i="17"/>
  <c r="F105" i="16"/>
  <c r="S105" i="17"/>
  <c r="D105" i="16"/>
  <c r="Q105" i="17"/>
  <c r="C105" i="16"/>
  <c r="P105" i="17"/>
  <c r="C106" i="16" l="1"/>
  <c r="P106" i="17"/>
  <c r="D106" i="16"/>
  <c r="Q106" i="17"/>
  <c r="F106" i="16"/>
  <c r="S106" i="17"/>
  <c r="I106" i="16"/>
  <c r="V106" i="17"/>
  <c r="G106" i="16"/>
  <c r="T106" i="17"/>
  <c r="H106" i="16"/>
  <c r="U106" i="17"/>
  <c r="E106" i="16"/>
  <c r="R106" i="17"/>
  <c r="J106" i="16"/>
  <c r="W106" i="17"/>
  <c r="O106" i="17"/>
  <c r="N106" i="17"/>
  <c r="K108" i="16"/>
  <c r="X108" i="17"/>
  <c r="K109" i="16" l="1"/>
  <c r="X109" i="17"/>
  <c r="O107" i="17"/>
  <c r="N107" i="17"/>
  <c r="J107" i="16"/>
  <c r="W107" i="17"/>
  <c r="E107" i="16"/>
  <c r="R107" i="17"/>
  <c r="H107" i="16"/>
  <c r="U107" i="17"/>
  <c r="G107" i="16"/>
  <c r="T107" i="17"/>
  <c r="I107" i="16"/>
  <c r="V107" i="17"/>
  <c r="F107" i="16"/>
  <c r="S107" i="17"/>
  <c r="D107" i="16"/>
  <c r="Q107" i="17"/>
  <c r="C107" i="16"/>
  <c r="P107" i="17"/>
  <c r="C108" i="16" l="1"/>
  <c r="P108" i="17"/>
  <c r="D108" i="16"/>
  <c r="Q108" i="17"/>
  <c r="F108" i="16"/>
  <c r="S108" i="17"/>
  <c r="I108" i="16"/>
  <c r="V108" i="17"/>
  <c r="G108" i="16"/>
  <c r="T108" i="17"/>
  <c r="H108" i="16"/>
  <c r="U108" i="17"/>
  <c r="E108" i="16"/>
  <c r="R108" i="17"/>
  <c r="J108" i="16"/>
  <c r="W108" i="17"/>
  <c r="O108" i="17"/>
  <c r="N108" i="17"/>
  <c r="K110" i="16"/>
  <c r="X110" i="17"/>
  <c r="K111" i="16" l="1"/>
  <c r="X111" i="17"/>
  <c r="O109" i="17"/>
  <c r="N109" i="17"/>
  <c r="J109" i="16"/>
  <c r="W109" i="17"/>
  <c r="E109" i="16"/>
  <c r="R109" i="17"/>
  <c r="H109" i="16"/>
  <c r="U109" i="17"/>
  <c r="G109" i="16"/>
  <c r="T109" i="17"/>
  <c r="I109" i="16"/>
  <c r="V109" i="17"/>
  <c r="F109" i="16"/>
  <c r="S109" i="17"/>
  <c r="D109" i="16"/>
  <c r="Q109" i="17"/>
  <c r="C109" i="16"/>
  <c r="P109" i="17"/>
  <c r="C110" i="16" l="1"/>
  <c r="P110" i="17"/>
  <c r="D110" i="16"/>
  <c r="Q110" i="17"/>
  <c r="F110" i="16"/>
  <c r="S110" i="17"/>
  <c r="I110" i="16"/>
  <c r="V110" i="17"/>
  <c r="G110" i="16"/>
  <c r="T110" i="17"/>
  <c r="H110" i="16"/>
  <c r="U110" i="17"/>
  <c r="E110" i="16"/>
  <c r="R110" i="17"/>
  <c r="J110" i="16"/>
  <c r="W110" i="17"/>
  <c r="O110" i="17"/>
  <c r="N110" i="17"/>
  <c r="K112" i="16"/>
  <c r="X112" i="17"/>
  <c r="K113" i="16" l="1"/>
  <c r="X113" i="17"/>
  <c r="O111" i="17"/>
  <c r="N111" i="17"/>
  <c r="J111" i="16"/>
  <c r="W111" i="17"/>
  <c r="E111" i="16"/>
  <c r="R111" i="17"/>
  <c r="H111" i="16"/>
  <c r="U111" i="17"/>
  <c r="G111" i="16"/>
  <c r="T111" i="17"/>
  <c r="I111" i="16"/>
  <c r="V111" i="17"/>
  <c r="F111" i="16"/>
  <c r="S111" i="17"/>
  <c r="D111" i="16"/>
  <c r="Q111" i="17"/>
  <c r="C111" i="16"/>
  <c r="P111" i="17"/>
  <c r="C112" i="16" l="1"/>
  <c r="P112" i="17"/>
  <c r="D112" i="16"/>
  <c r="Q112" i="17"/>
  <c r="F112" i="16"/>
  <c r="S112" i="17"/>
  <c r="I112" i="16"/>
  <c r="V112" i="17"/>
  <c r="G112" i="16"/>
  <c r="T112" i="17"/>
  <c r="H112" i="16"/>
  <c r="U112" i="17"/>
  <c r="E112" i="16"/>
  <c r="R112" i="17"/>
  <c r="J112" i="16"/>
  <c r="W112" i="17"/>
  <c r="O112" i="17"/>
  <c r="N112" i="17"/>
  <c r="K114" i="16"/>
  <c r="X114" i="17"/>
  <c r="K115" i="16" l="1"/>
  <c r="X115" i="17"/>
  <c r="O113" i="17"/>
  <c r="N113" i="17"/>
  <c r="J113" i="16"/>
  <c r="W113" i="17"/>
  <c r="E113" i="16"/>
  <c r="R113" i="17"/>
  <c r="H113" i="16"/>
  <c r="U113" i="17"/>
  <c r="G113" i="16"/>
  <c r="T113" i="17"/>
  <c r="I113" i="16"/>
  <c r="V113" i="17"/>
  <c r="F113" i="16"/>
  <c r="S113" i="17"/>
  <c r="D113" i="16"/>
  <c r="Q113" i="17"/>
  <c r="C113" i="16"/>
  <c r="P113" i="17"/>
  <c r="C114" i="16" l="1"/>
  <c r="P114" i="17"/>
  <c r="D114" i="16"/>
  <c r="Q114" i="17"/>
  <c r="F114" i="16"/>
  <c r="S114" i="17"/>
  <c r="I114" i="16"/>
  <c r="V114" i="17"/>
  <c r="G114" i="16"/>
  <c r="T114" i="17"/>
  <c r="H114" i="16"/>
  <c r="U114" i="17"/>
  <c r="E114" i="16"/>
  <c r="R114" i="17"/>
  <c r="J114" i="16"/>
  <c r="W114" i="17"/>
  <c r="O114" i="17"/>
  <c r="N114" i="17"/>
  <c r="K116" i="16"/>
  <c r="X116" i="17"/>
  <c r="K117" i="16" l="1"/>
  <c r="X117" i="17"/>
  <c r="O115" i="17"/>
  <c r="N115" i="17"/>
  <c r="J115" i="16"/>
  <c r="W115" i="17"/>
  <c r="E115" i="16"/>
  <c r="R115" i="17"/>
  <c r="H115" i="16"/>
  <c r="U115" i="17"/>
  <c r="G115" i="16"/>
  <c r="T115" i="17"/>
  <c r="I115" i="16"/>
  <c r="V115" i="17"/>
  <c r="F115" i="16"/>
  <c r="S115" i="17"/>
  <c r="D115" i="16"/>
  <c r="Q115" i="17"/>
  <c r="C115" i="16"/>
  <c r="P115" i="17"/>
  <c r="C116" i="16" l="1"/>
  <c r="P116" i="17"/>
  <c r="D116" i="16"/>
  <c r="Q116" i="17"/>
  <c r="F116" i="16"/>
  <c r="S116" i="17"/>
  <c r="I116" i="16"/>
  <c r="V116" i="17"/>
  <c r="G116" i="16"/>
  <c r="T116" i="17"/>
  <c r="H116" i="16"/>
  <c r="U116" i="17"/>
  <c r="E116" i="16"/>
  <c r="R116" i="17"/>
  <c r="J116" i="16"/>
  <c r="W116" i="17"/>
  <c r="N116" i="17"/>
  <c r="O116" i="17"/>
  <c r="K118" i="16"/>
  <c r="X118" i="17"/>
  <c r="K119" i="16" l="1"/>
  <c r="X119" i="17"/>
  <c r="O117" i="17"/>
  <c r="N117" i="17"/>
  <c r="J117" i="16"/>
  <c r="W117" i="17"/>
  <c r="E117" i="16"/>
  <c r="R117" i="17"/>
  <c r="H117" i="16"/>
  <c r="U117" i="17"/>
  <c r="G117" i="16"/>
  <c r="T117" i="17"/>
  <c r="I117" i="16"/>
  <c r="V117" i="17"/>
  <c r="F117" i="16"/>
  <c r="S117" i="17"/>
  <c r="D117" i="16"/>
  <c r="Q117" i="17"/>
  <c r="C117" i="16"/>
  <c r="P117" i="17"/>
  <c r="C118" i="16" l="1"/>
  <c r="P118" i="17"/>
  <c r="D118" i="16"/>
  <c r="Q118" i="17"/>
  <c r="F118" i="16"/>
  <c r="S118" i="17"/>
  <c r="I118" i="16"/>
  <c r="V118" i="17"/>
  <c r="G118" i="16"/>
  <c r="T118" i="17"/>
  <c r="H118" i="16"/>
  <c r="U118" i="17"/>
  <c r="E118" i="16"/>
  <c r="R118" i="17"/>
  <c r="J118" i="16"/>
  <c r="W118" i="17"/>
  <c r="O118" i="17"/>
  <c r="N118" i="17"/>
  <c r="K120" i="16"/>
  <c r="X120" i="17"/>
  <c r="K121" i="16" l="1"/>
  <c r="X121" i="17"/>
  <c r="O119" i="17"/>
  <c r="N119" i="17"/>
  <c r="J119" i="16"/>
  <c r="W119" i="17"/>
  <c r="E119" i="16"/>
  <c r="R119" i="17"/>
  <c r="H119" i="16"/>
  <c r="U119" i="17"/>
  <c r="G119" i="16"/>
  <c r="T119" i="17"/>
  <c r="I119" i="16"/>
  <c r="V119" i="17"/>
  <c r="F119" i="16"/>
  <c r="S119" i="17"/>
  <c r="D119" i="16"/>
  <c r="Q119" i="17"/>
  <c r="C119" i="16"/>
  <c r="P119" i="17"/>
  <c r="C120" i="16" l="1"/>
  <c r="P120" i="17"/>
  <c r="D120" i="16"/>
  <c r="Q120" i="17"/>
  <c r="F120" i="16"/>
  <c r="S120" i="17"/>
  <c r="I120" i="16"/>
  <c r="V120" i="17"/>
  <c r="G120" i="16"/>
  <c r="T120" i="17"/>
  <c r="H120" i="16"/>
  <c r="U120" i="17"/>
  <c r="E120" i="16"/>
  <c r="R120" i="17"/>
  <c r="J120" i="16"/>
  <c r="W120" i="17"/>
  <c r="O120" i="17"/>
  <c r="N120" i="17"/>
  <c r="K122" i="16"/>
  <c r="X122" i="17"/>
  <c r="K123" i="16" l="1"/>
  <c r="X123" i="17"/>
  <c r="O121" i="17"/>
  <c r="N121" i="17"/>
  <c r="J121" i="16"/>
  <c r="W121" i="17"/>
  <c r="E121" i="16"/>
  <c r="R121" i="17"/>
  <c r="H121" i="16"/>
  <c r="U121" i="17"/>
  <c r="G121" i="16"/>
  <c r="T121" i="17"/>
  <c r="I121" i="16"/>
  <c r="V121" i="17"/>
  <c r="F121" i="16"/>
  <c r="S121" i="17"/>
  <c r="D121" i="16"/>
  <c r="Q121" i="17"/>
  <c r="C121" i="16"/>
  <c r="P121" i="17"/>
  <c r="C122" i="16" l="1"/>
  <c r="P122" i="17"/>
  <c r="D122" i="16"/>
  <c r="Q122" i="17"/>
  <c r="F122" i="16"/>
  <c r="S122" i="17"/>
  <c r="I122" i="16"/>
  <c r="V122" i="17"/>
  <c r="G122" i="16"/>
  <c r="T122" i="17"/>
  <c r="H122" i="16"/>
  <c r="U122" i="17"/>
  <c r="E122" i="16"/>
  <c r="R122" i="17"/>
  <c r="J122" i="16"/>
  <c r="W122" i="17"/>
  <c r="N122" i="17"/>
  <c r="O122" i="17"/>
  <c r="K124" i="16"/>
  <c r="X124" i="17"/>
  <c r="K125" i="16" l="1"/>
  <c r="X125" i="17"/>
  <c r="O123" i="17"/>
  <c r="N123" i="17"/>
  <c r="J123" i="16"/>
  <c r="W123" i="17"/>
  <c r="E123" i="16"/>
  <c r="R123" i="17"/>
  <c r="H123" i="16"/>
  <c r="U123" i="17"/>
  <c r="G123" i="16"/>
  <c r="T123" i="17"/>
  <c r="I123" i="16"/>
  <c r="V123" i="17"/>
  <c r="F123" i="16"/>
  <c r="S123" i="17"/>
  <c r="D123" i="16"/>
  <c r="Q123" i="17"/>
  <c r="C123" i="16"/>
  <c r="P123" i="17"/>
  <c r="C124" i="16" l="1"/>
  <c r="P124" i="17"/>
  <c r="D124" i="16"/>
  <c r="Q124" i="17"/>
  <c r="F124" i="16"/>
  <c r="S124" i="17"/>
  <c r="I124" i="16"/>
  <c r="V124" i="17"/>
  <c r="G124" i="16"/>
  <c r="T124" i="17"/>
  <c r="H124" i="16"/>
  <c r="U124" i="17"/>
  <c r="E124" i="16"/>
  <c r="R124" i="17"/>
  <c r="J124" i="16"/>
  <c r="W124" i="17"/>
  <c r="O124" i="17"/>
  <c r="N124" i="17"/>
  <c r="K126" i="16"/>
  <c r="X126" i="17"/>
  <c r="K127" i="16" l="1"/>
  <c r="X127" i="17"/>
  <c r="O125" i="17"/>
  <c r="N125" i="17"/>
  <c r="J125" i="16"/>
  <c r="W125" i="17"/>
  <c r="E125" i="16"/>
  <c r="R125" i="17"/>
  <c r="H125" i="16"/>
  <c r="U125" i="17"/>
  <c r="G125" i="16"/>
  <c r="T125" i="17"/>
  <c r="I125" i="16"/>
  <c r="V125" i="17"/>
  <c r="F125" i="16"/>
  <c r="S125" i="17"/>
  <c r="D125" i="16"/>
  <c r="Q125" i="17"/>
  <c r="C125" i="16"/>
  <c r="P125" i="17"/>
  <c r="C126" i="16" l="1"/>
  <c r="P126" i="17"/>
  <c r="D126" i="16"/>
  <c r="Q126" i="17"/>
  <c r="F126" i="16"/>
  <c r="S126" i="17"/>
  <c r="I126" i="16"/>
  <c r="V126" i="17"/>
  <c r="G126" i="16"/>
  <c r="T126" i="17"/>
  <c r="H126" i="16"/>
  <c r="U126" i="17"/>
  <c r="E126" i="16"/>
  <c r="R126" i="17"/>
  <c r="J126" i="16"/>
  <c r="W126" i="17"/>
  <c r="O126" i="17"/>
  <c r="N126" i="17"/>
  <c r="K128" i="16"/>
  <c r="X128" i="17"/>
  <c r="K129" i="16" l="1"/>
  <c r="X129" i="17"/>
  <c r="O127" i="17"/>
  <c r="N127" i="17"/>
  <c r="J127" i="16"/>
  <c r="W127" i="17"/>
  <c r="E127" i="16"/>
  <c r="R127" i="17"/>
  <c r="H127" i="16"/>
  <c r="U127" i="17"/>
  <c r="G127" i="16"/>
  <c r="T127" i="17"/>
  <c r="I127" i="16"/>
  <c r="V127" i="17"/>
  <c r="F127" i="16"/>
  <c r="S127" i="17"/>
  <c r="D127" i="16"/>
  <c r="Q127" i="17"/>
  <c r="C127" i="16"/>
  <c r="P127" i="17"/>
  <c r="C128" i="16" l="1"/>
  <c r="P128" i="17"/>
  <c r="D128" i="16"/>
  <c r="Q128" i="17"/>
  <c r="F128" i="16"/>
  <c r="S128" i="17"/>
  <c r="I128" i="16"/>
  <c r="V128" i="17"/>
  <c r="G128" i="16"/>
  <c r="T128" i="17"/>
  <c r="H128" i="16"/>
  <c r="U128" i="17"/>
  <c r="E128" i="16"/>
  <c r="R128" i="17"/>
  <c r="J128" i="16"/>
  <c r="W128" i="17"/>
  <c r="O128" i="17"/>
  <c r="N128" i="17"/>
  <c r="K130" i="16"/>
  <c r="X130" i="17"/>
  <c r="K131" i="16" l="1"/>
  <c r="X131" i="17"/>
  <c r="O129" i="17"/>
  <c r="N129" i="17"/>
  <c r="J129" i="16"/>
  <c r="W129" i="17"/>
  <c r="E129" i="16"/>
  <c r="R129" i="17"/>
  <c r="H129" i="16"/>
  <c r="U129" i="17"/>
  <c r="G129" i="16"/>
  <c r="T129" i="17"/>
  <c r="I129" i="16"/>
  <c r="V129" i="17"/>
  <c r="F129" i="16"/>
  <c r="S129" i="17"/>
  <c r="D129" i="16"/>
  <c r="Q129" i="17"/>
  <c r="C129" i="16"/>
  <c r="P129" i="17"/>
  <c r="C130" i="16" l="1"/>
  <c r="P130" i="17"/>
  <c r="D130" i="16"/>
  <c r="Q130" i="17"/>
  <c r="F130" i="16"/>
  <c r="S130" i="17"/>
  <c r="I130" i="16"/>
  <c r="V130" i="17"/>
  <c r="G130" i="16"/>
  <c r="T130" i="17"/>
  <c r="H130" i="16"/>
  <c r="U130" i="17"/>
  <c r="E130" i="16"/>
  <c r="R130" i="17"/>
  <c r="J130" i="16"/>
  <c r="W130" i="17"/>
  <c r="O130" i="17"/>
  <c r="N130" i="17"/>
  <c r="K132" i="16"/>
  <c r="X132" i="17"/>
  <c r="K133" i="16" l="1"/>
  <c r="X133" i="17"/>
  <c r="N131" i="17"/>
  <c r="O131" i="17"/>
  <c r="J131" i="16"/>
  <c r="W131" i="17"/>
  <c r="E131" i="16"/>
  <c r="R131" i="17"/>
  <c r="H131" i="16"/>
  <c r="U131" i="17"/>
  <c r="G131" i="16"/>
  <c r="T131" i="17"/>
  <c r="I131" i="16"/>
  <c r="V131" i="17"/>
  <c r="F131" i="16"/>
  <c r="S131" i="17"/>
  <c r="D131" i="16"/>
  <c r="Q131" i="17"/>
  <c r="C131" i="16"/>
  <c r="P131" i="17"/>
  <c r="C132" i="16" l="1"/>
  <c r="P132" i="17"/>
  <c r="D132" i="16"/>
  <c r="Q132" i="17"/>
  <c r="F132" i="16"/>
  <c r="S132" i="17"/>
  <c r="I132" i="16"/>
  <c r="V132" i="17"/>
  <c r="G132" i="16"/>
  <c r="T132" i="17"/>
  <c r="H132" i="16"/>
  <c r="U132" i="17"/>
  <c r="E132" i="16"/>
  <c r="R132" i="17"/>
  <c r="J132" i="16"/>
  <c r="W132" i="17"/>
  <c r="O132" i="17"/>
  <c r="N132" i="17"/>
  <c r="K134" i="16"/>
  <c r="X134" i="17"/>
  <c r="K135" i="16" l="1"/>
  <c r="X135" i="17"/>
  <c r="O133" i="17"/>
  <c r="N133" i="17"/>
  <c r="J133" i="16"/>
  <c r="W133" i="17"/>
  <c r="E133" i="16"/>
  <c r="R133" i="17"/>
  <c r="H133" i="16"/>
  <c r="U133" i="17"/>
  <c r="G133" i="16"/>
  <c r="T133" i="17"/>
  <c r="I133" i="16"/>
  <c r="V133" i="17"/>
  <c r="F133" i="16"/>
  <c r="S133" i="17"/>
  <c r="D133" i="16"/>
  <c r="Q133" i="17"/>
  <c r="C133" i="16"/>
  <c r="P133" i="17"/>
  <c r="C134" i="16" l="1"/>
  <c r="P134" i="17"/>
  <c r="D134" i="16"/>
  <c r="Q134" i="17"/>
  <c r="F134" i="16"/>
  <c r="S134" i="17"/>
  <c r="I134" i="16"/>
  <c r="V134" i="17"/>
  <c r="G134" i="16"/>
  <c r="T134" i="17"/>
  <c r="H134" i="16"/>
  <c r="U134" i="17"/>
  <c r="E134" i="16"/>
  <c r="R134" i="17"/>
  <c r="J134" i="16"/>
  <c r="W134" i="17"/>
  <c r="O134" i="17"/>
  <c r="N134" i="17"/>
  <c r="K136" i="16"/>
  <c r="X136" i="17"/>
  <c r="K137" i="16" l="1"/>
  <c r="X137" i="17"/>
  <c r="O135" i="17"/>
  <c r="N135" i="17"/>
  <c r="J135" i="16"/>
  <c r="W135" i="17"/>
  <c r="E135" i="16"/>
  <c r="R135" i="17"/>
  <c r="H135" i="16"/>
  <c r="U135" i="17"/>
  <c r="G135" i="16"/>
  <c r="T135" i="17"/>
  <c r="I135" i="16"/>
  <c r="V135" i="17"/>
  <c r="F135" i="16"/>
  <c r="S135" i="17"/>
  <c r="D135" i="16"/>
  <c r="Q135" i="17"/>
  <c r="C135" i="16"/>
  <c r="P135" i="17"/>
  <c r="C136" i="16" l="1"/>
  <c r="P136" i="17"/>
  <c r="D136" i="16"/>
  <c r="Q136" i="17"/>
  <c r="F136" i="16"/>
  <c r="S136" i="17"/>
  <c r="I136" i="16"/>
  <c r="V136" i="17"/>
  <c r="G136" i="16"/>
  <c r="T136" i="17"/>
  <c r="H136" i="16"/>
  <c r="U136" i="17"/>
  <c r="E136" i="16"/>
  <c r="R136" i="17"/>
  <c r="J136" i="16"/>
  <c r="W136" i="17"/>
  <c r="O136" i="17"/>
  <c r="N136" i="17"/>
  <c r="K138" i="16"/>
  <c r="X138" i="17"/>
  <c r="K139" i="16" l="1"/>
  <c r="X139" i="17"/>
  <c r="O137" i="17"/>
  <c r="N137" i="17"/>
  <c r="J137" i="16"/>
  <c r="W137" i="17"/>
  <c r="E137" i="16"/>
  <c r="R137" i="17"/>
  <c r="H137" i="16"/>
  <c r="U137" i="17"/>
  <c r="G137" i="16"/>
  <c r="T137" i="17"/>
  <c r="I137" i="16"/>
  <c r="V137" i="17"/>
  <c r="F137" i="16"/>
  <c r="S137" i="17"/>
  <c r="D137" i="16"/>
  <c r="Q137" i="17"/>
  <c r="C137" i="16"/>
  <c r="P137" i="17"/>
  <c r="C138" i="16" l="1"/>
  <c r="P138" i="17"/>
  <c r="D138" i="16"/>
  <c r="Q138" i="17"/>
  <c r="F138" i="16"/>
  <c r="S138" i="17"/>
  <c r="I138" i="16"/>
  <c r="V138" i="17"/>
  <c r="G138" i="16"/>
  <c r="T138" i="17"/>
  <c r="H138" i="16"/>
  <c r="U138" i="17"/>
  <c r="E138" i="16"/>
  <c r="R138" i="17"/>
  <c r="J138" i="16"/>
  <c r="W138" i="17"/>
  <c r="O138" i="17"/>
  <c r="N138" i="17"/>
  <c r="K140" i="16"/>
  <c r="X140" i="17"/>
  <c r="K141" i="16" l="1"/>
  <c r="X141" i="17"/>
  <c r="O139" i="17"/>
  <c r="N139" i="17"/>
  <c r="J139" i="16"/>
  <c r="W139" i="17"/>
  <c r="E139" i="16"/>
  <c r="R139" i="17"/>
  <c r="H139" i="16"/>
  <c r="U139" i="17"/>
  <c r="G139" i="16"/>
  <c r="T139" i="17"/>
  <c r="I139" i="16"/>
  <c r="V139" i="17"/>
  <c r="F139" i="16"/>
  <c r="S139" i="17"/>
  <c r="D139" i="16"/>
  <c r="Q139" i="17"/>
  <c r="C139" i="16"/>
  <c r="P139" i="17"/>
  <c r="C140" i="16" l="1"/>
  <c r="P140" i="17"/>
  <c r="D140" i="16"/>
  <c r="Q140" i="17"/>
  <c r="F140" i="16"/>
  <c r="S140" i="17"/>
  <c r="I140" i="16"/>
  <c r="V140" i="17"/>
  <c r="G140" i="16"/>
  <c r="T140" i="17"/>
  <c r="H140" i="16"/>
  <c r="U140" i="17"/>
  <c r="E140" i="16"/>
  <c r="R140" i="17"/>
  <c r="J140" i="16"/>
  <c r="W140" i="17"/>
  <c r="O140" i="17"/>
  <c r="N140" i="17"/>
  <c r="K142" i="16"/>
  <c r="X142" i="17"/>
  <c r="K143" i="16" l="1"/>
  <c r="X143" i="17"/>
  <c r="O141" i="17"/>
  <c r="N141" i="17"/>
  <c r="J141" i="16"/>
  <c r="W141" i="17"/>
  <c r="E141" i="16"/>
  <c r="R141" i="17"/>
  <c r="H141" i="16"/>
  <c r="U141" i="17"/>
  <c r="G141" i="16"/>
  <c r="T141" i="17"/>
  <c r="I141" i="16"/>
  <c r="V141" i="17"/>
  <c r="F141" i="16"/>
  <c r="S141" i="17"/>
  <c r="D141" i="16"/>
  <c r="Q141" i="17"/>
  <c r="C141" i="16"/>
  <c r="P141" i="17"/>
  <c r="C142" i="16" l="1"/>
  <c r="P142" i="17"/>
  <c r="D142" i="16"/>
  <c r="Q142" i="17"/>
  <c r="F142" i="16"/>
  <c r="S142" i="17"/>
  <c r="I142" i="16"/>
  <c r="V142" i="17"/>
  <c r="G142" i="16"/>
  <c r="T142" i="17"/>
  <c r="H142" i="16"/>
  <c r="U142" i="17"/>
  <c r="E142" i="16"/>
  <c r="R142" i="17"/>
  <c r="J142" i="16"/>
  <c r="W142" i="17"/>
  <c r="O142" i="17"/>
  <c r="N142" i="17"/>
  <c r="K144" i="16"/>
  <c r="X144" i="17"/>
  <c r="K145" i="16" l="1"/>
  <c r="X145" i="17"/>
  <c r="O143" i="17"/>
  <c r="N143" i="17"/>
  <c r="J143" i="16"/>
  <c r="W143" i="17"/>
  <c r="E143" i="16"/>
  <c r="R143" i="17"/>
  <c r="H143" i="16"/>
  <c r="U143" i="17"/>
  <c r="G143" i="16"/>
  <c r="T143" i="17"/>
  <c r="I143" i="16"/>
  <c r="V143" i="17"/>
  <c r="F143" i="16"/>
  <c r="S143" i="17"/>
  <c r="D143" i="16"/>
  <c r="Q143" i="17"/>
  <c r="C143" i="16"/>
  <c r="P143" i="17"/>
  <c r="C144" i="16" l="1"/>
  <c r="P144" i="17"/>
  <c r="D144" i="16"/>
  <c r="Q144" i="17"/>
  <c r="F144" i="16"/>
  <c r="S144" i="17"/>
  <c r="I144" i="16"/>
  <c r="V144" i="17"/>
  <c r="G144" i="16"/>
  <c r="T144" i="17"/>
  <c r="H144" i="16"/>
  <c r="U144" i="17"/>
  <c r="E144" i="16"/>
  <c r="R144" i="17"/>
  <c r="J144" i="16"/>
  <c r="W144" i="17"/>
  <c r="O144" i="17"/>
  <c r="N144" i="17"/>
  <c r="K146" i="16"/>
  <c r="X146" i="17"/>
  <c r="K147" i="16" l="1"/>
  <c r="X147" i="17"/>
  <c r="O145" i="17"/>
  <c r="N145" i="17"/>
  <c r="J145" i="16"/>
  <c r="W145" i="17"/>
  <c r="E145" i="16"/>
  <c r="R145" i="17"/>
  <c r="H145" i="16"/>
  <c r="U145" i="17"/>
  <c r="G145" i="16"/>
  <c r="T145" i="17"/>
  <c r="I145" i="16"/>
  <c r="V145" i="17"/>
  <c r="F145" i="16"/>
  <c r="S145" i="17"/>
  <c r="D145" i="16"/>
  <c r="Q145" i="17"/>
  <c r="C145" i="16"/>
  <c r="P145" i="17"/>
  <c r="C146" i="16" l="1"/>
  <c r="P146" i="17"/>
  <c r="D146" i="16"/>
  <c r="Q146" i="17"/>
  <c r="F146" i="16"/>
  <c r="S146" i="17"/>
  <c r="I146" i="16"/>
  <c r="V146" i="17"/>
  <c r="G146" i="16"/>
  <c r="T146" i="17"/>
  <c r="H146" i="16"/>
  <c r="U146" i="17"/>
  <c r="E146" i="16"/>
  <c r="R146" i="17"/>
  <c r="J146" i="16"/>
  <c r="W146" i="17"/>
  <c r="O146" i="17"/>
  <c r="N146" i="17"/>
  <c r="K148" i="16"/>
  <c r="X148" i="17"/>
  <c r="K149" i="16" l="1"/>
  <c r="X149" i="17"/>
  <c r="O147" i="17"/>
  <c r="N147" i="17"/>
  <c r="J147" i="16"/>
  <c r="W147" i="17"/>
  <c r="E147" i="16"/>
  <c r="R147" i="17"/>
  <c r="H147" i="16"/>
  <c r="U147" i="17"/>
  <c r="G147" i="16"/>
  <c r="T147" i="17"/>
  <c r="I147" i="16"/>
  <c r="V147" i="17"/>
  <c r="F147" i="16"/>
  <c r="S147" i="17"/>
  <c r="D147" i="16"/>
  <c r="Q147" i="17"/>
  <c r="C147" i="16"/>
  <c r="P147" i="17"/>
  <c r="C148" i="16" l="1"/>
  <c r="P148" i="17"/>
  <c r="D148" i="16"/>
  <c r="Q148" i="17"/>
  <c r="F148" i="16"/>
  <c r="S148" i="17"/>
  <c r="I148" i="16"/>
  <c r="V148" i="17"/>
  <c r="G148" i="16"/>
  <c r="T148" i="17"/>
  <c r="H148" i="16"/>
  <c r="U148" i="17"/>
  <c r="E148" i="16"/>
  <c r="R148" i="17"/>
  <c r="J148" i="16"/>
  <c r="W148" i="17"/>
  <c r="N148" i="17"/>
  <c r="O148" i="17"/>
  <c r="K150" i="16"/>
  <c r="X150" i="17"/>
  <c r="K151" i="16" l="1"/>
  <c r="X151" i="17"/>
  <c r="O149" i="17"/>
  <c r="N149" i="17"/>
  <c r="J149" i="16"/>
  <c r="W149" i="17"/>
  <c r="E149" i="16"/>
  <c r="R149" i="17"/>
  <c r="H149" i="16"/>
  <c r="U149" i="17"/>
  <c r="G149" i="16"/>
  <c r="T149" i="17"/>
  <c r="I149" i="16"/>
  <c r="V149" i="17"/>
  <c r="F149" i="16"/>
  <c r="S149" i="17"/>
  <c r="D149" i="16"/>
  <c r="Q149" i="17"/>
  <c r="C149" i="16"/>
  <c r="P149" i="17"/>
  <c r="C150" i="16" l="1"/>
  <c r="P150" i="17"/>
  <c r="D150" i="16"/>
  <c r="Q150" i="17"/>
  <c r="F150" i="16"/>
  <c r="S150" i="17"/>
  <c r="I150" i="16"/>
  <c r="V150" i="17"/>
  <c r="G150" i="16"/>
  <c r="T150" i="17"/>
  <c r="H150" i="16"/>
  <c r="U150" i="17"/>
  <c r="E150" i="16"/>
  <c r="R150" i="17"/>
  <c r="J150" i="16"/>
  <c r="W150" i="17"/>
  <c r="O150" i="17"/>
  <c r="N150" i="17"/>
  <c r="K152" i="16"/>
  <c r="X152" i="17"/>
  <c r="K153" i="16" l="1"/>
  <c r="X153" i="17"/>
  <c r="O151" i="17"/>
  <c r="N151" i="17"/>
  <c r="J151" i="16"/>
  <c r="W151" i="17"/>
  <c r="E151" i="16"/>
  <c r="R151" i="17"/>
  <c r="H151" i="16"/>
  <c r="U151" i="17"/>
  <c r="G151" i="16"/>
  <c r="T151" i="17"/>
  <c r="I151" i="16"/>
  <c r="V151" i="17"/>
  <c r="F151" i="16"/>
  <c r="S151" i="17"/>
  <c r="D151" i="16"/>
  <c r="Q151" i="17"/>
  <c r="C151" i="16"/>
  <c r="P151" i="17"/>
  <c r="C152" i="16" l="1"/>
  <c r="P152" i="17"/>
  <c r="D152" i="16"/>
  <c r="Q152" i="17"/>
  <c r="F152" i="16"/>
  <c r="S152" i="17"/>
  <c r="I152" i="16"/>
  <c r="V152" i="17"/>
  <c r="G152" i="16"/>
  <c r="T152" i="17"/>
  <c r="H152" i="16"/>
  <c r="U152" i="17"/>
  <c r="E152" i="16"/>
  <c r="R152" i="17"/>
  <c r="J152" i="16"/>
  <c r="W152" i="17"/>
  <c r="O152" i="17"/>
  <c r="N152" i="17"/>
  <c r="K154" i="16"/>
  <c r="X154" i="17"/>
  <c r="K155" i="16" l="1"/>
  <c r="X155" i="17"/>
  <c r="O153" i="17"/>
  <c r="N153" i="17"/>
  <c r="J153" i="16"/>
  <c r="W153" i="17"/>
  <c r="E153" i="16"/>
  <c r="R153" i="17"/>
  <c r="H153" i="16"/>
  <c r="U153" i="17"/>
  <c r="G153" i="16"/>
  <c r="T153" i="17"/>
  <c r="I153" i="16"/>
  <c r="V153" i="17"/>
  <c r="F153" i="16"/>
  <c r="S153" i="17"/>
  <c r="D153" i="16"/>
  <c r="Q153" i="17"/>
  <c r="C153" i="16"/>
  <c r="P153" i="17"/>
  <c r="C154" i="16" l="1"/>
  <c r="P154" i="17"/>
  <c r="D154" i="16"/>
  <c r="Q154" i="17"/>
  <c r="F154" i="16"/>
  <c r="S154" i="17"/>
  <c r="I154" i="16"/>
  <c r="V154" i="17"/>
  <c r="G154" i="16"/>
  <c r="T154" i="17"/>
  <c r="H154" i="16"/>
  <c r="U154" i="17"/>
  <c r="E154" i="16"/>
  <c r="R154" i="17"/>
  <c r="J154" i="16"/>
  <c r="W154" i="17"/>
  <c r="N154" i="17"/>
  <c r="O154" i="17"/>
  <c r="K156" i="16"/>
  <c r="X156" i="17"/>
  <c r="K157" i="16" l="1"/>
  <c r="X157" i="17"/>
  <c r="O155" i="17"/>
  <c r="N155" i="17"/>
  <c r="J155" i="16"/>
  <c r="W155" i="17"/>
  <c r="E155" i="16"/>
  <c r="R155" i="17"/>
  <c r="H155" i="16"/>
  <c r="U155" i="17"/>
  <c r="G155" i="16"/>
  <c r="T155" i="17"/>
  <c r="I155" i="16"/>
  <c r="V155" i="17"/>
  <c r="F155" i="16"/>
  <c r="S155" i="17"/>
  <c r="D155" i="16"/>
  <c r="Q155" i="17"/>
  <c r="C155" i="16"/>
  <c r="P155" i="17"/>
  <c r="C156" i="16" l="1"/>
  <c r="P156" i="17"/>
  <c r="D156" i="16"/>
  <c r="Q156" i="17"/>
  <c r="F156" i="16"/>
  <c r="S156" i="17"/>
  <c r="I156" i="16"/>
  <c r="V156" i="17"/>
  <c r="G156" i="16"/>
  <c r="T156" i="17"/>
  <c r="H156" i="16"/>
  <c r="U156" i="17"/>
  <c r="E156" i="16"/>
  <c r="R156" i="17"/>
  <c r="J156" i="16"/>
  <c r="W156" i="17"/>
  <c r="O156" i="17"/>
  <c r="N156" i="17"/>
  <c r="K158" i="16"/>
  <c r="X158" i="17"/>
  <c r="K159" i="16" l="1"/>
  <c r="X159" i="17"/>
  <c r="O157" i="17"/>
  <c r="N157" i="17"/>
  <c r="J157" i="16"/>
  <c r="W157" i="17"/>
  <c r="E157" i="16"/>
  <c r="R157" i="17"/>
  <c r="H157" i="16"/>
  <c r="U157" i="17"/>
  <c r="G157" i="16"/>
  <c r="T157" i="17"/>
  <c r="I157" i="16"/>
  <c r="V157" i="17"/>
  <c r="F157" i="16"/>
  <c r="S157" i="17"/>
  <c r="D157" i="16"/>
  <c r="Q157" i="17"/>
  <c r="C157" i="16"/>
  <c r="P157" i="17"/>
  <c r="C158" i="16" l="1"/>
  <c r="P158" i="17"/>
  <c r="D158" i="16"/>
  <c r="Q158" i="17"/>
  <c r="F158" i="16"/>
  <c r="S158" i="17"/>
  <c r="I158" i="16"/>
  <c r="V158" i="17"/>
  <c r="G158" i="16"/>
  <c r="T158" i="17"/>
  <c r="H158" i="16"/>
  <c r="U158" i="17"/>
  <c r="E158" i="16"/>
  <c r="R158" i="17"/>
  <c r="J158" i="16"/>
  <c r="W158" i="17"/>
  <c r="O158" i="17"/>
  <c r="N158" i="17"/>
  <c r="K160" i="16"/>
  <c r="X160" i="17"/>
  <c r="K161" i="16" l="1"/>
  <c r="X161" i="17"/>
  <c r="O159" i="17"/>
  <c r="N159" i="17"/>
  <c r="J159" i="16"/>
  <c r="W159" i="17"/>
  <c r="E159" i="16"/>
  <c r="R159" i="17"/>
  <c r="H159" i="16"/>
  <c r="U159" i="17"/>
  <c r="G159" i="16"/>
  <c r="T159" i="17"/>
  <c r="I159" i="16"/>
  <c r="V159" i="17"/>
  <c r="F159" i="16"/>
  <c r="S159" i="17"/>
  <c r="D159" i="16"/>
  <c r="Q159" i="17"/>
  <c r="C159" i="16"/>
  <c r="P159" i="17"/>
  <c r="C160" i="16" l="1"/>
  <c r="P160" i="17"/>
  <c r="D160" i="16"/>
  <c r="Q160" i="17"/>
  <c r="F160" i="16"/>
  <c r="S160" i="17"/>
  <c r="I160" i="16"/>
  <c r="V160" i="17"/>
  <c r="G160" i="16"/>
  <c r="T160" i="17"/>
  <c r="H160" i="16"/>
  <c r="U160" i="17"/>
  <c r="E160" i="16"/>
  <c r="R160" i="17"/>
  <c r="J160" i="16"/>
  <c r="W160" i="17"/>
  <c r="O160" i="17"/>
  <c r="N160" i="17"/>
  <c r="K162" i="16"/>
  <c r="X162" i="17"/>
  <c r="K163" i="16" l="1"/>
  <c r="X163" i="17"/>
  <c r="O161" i="17"/>
  <c r="N161" i="17"/>
  <c r="J161" i="16"/>
  <c r="W161" i="17"/>
  <c r="E161" i="16"/>
  <c r="R161" i="17"/>
  <c r="H161" i="16"/>
  <c r="U161" i="17"/>
  <c r="G161" i="16"/>
  <c r="T161" i="17"/>
  <c r="I161" i="16"/>
  <c r="V161" i="17"/>
  <c r="F161" i="16"/>
  <c r="S161" i="17"/>
  <c r="D161" i="16"/>
  <c r="Q161" i="17"/>
  <c r="C161" i="16"/>
  <c r="P161" i="17"/>
  <c r="C162" i="16" l="1"/>
  <c r="P162" i="17"/>
  <c r="D162" i="16"/>
  <c r="Q162" i="17"/>
  <c r="F162" i="16"/>
  <c r="S162" i="17"/>
  <c r="I162" i="16"/>
  <c r="V162" i="17"/>
  <c r="G162" i="16"/>
  <c r="T162" i="17"/>
  <c r="H162" i="16"/>
  <c r="U162" i="17"/>
  <c r="E162" i="16"/>
  <c r="R162" i="17"/>
  <c r="J162" i="16"/>
  <c r="W162" i="17"/>
  <c r="O162" i="17"/>
  <c r="N162" i="17"/>
  <c r="K164" i="16"/>
  <c r="X164" i="17"/>
  <c r="K165" i="16" l="1"/>
  <c r="X165" i="17"/>
  <c r="O163" i="17"/>
  <c r="N163" i="17"/>
  <c r="J163" i="16"/>
  <c r="W163" i="17"/>
  <c r="E163" i="16"/>
  <c r="R163" i="17"/>
  <c r="H163" i="16"/>
  <c r="U163" i="17"/>
  <c r="G163" i="16"/>
  <c r="T163" i="17"/>
  <c r="I163" i="16"/>
  <c r="V163" i="17"/>
  <c r="F163" i="16"/>
  <c r="S163" i="17"/>
  <c r="D163" i="16"/>
  <c r="Q163" i="17"/>
  <c r="C163" i="16"/>
  <c r="P163" i="17"/>
  <c r="C164" i="16" l="1"/>
  <c r="P164" i="17"/>
  <c r="D164" i="16"/>
  <c r="Q164" i="17"/>
  <c r="F164" i="16"/>
  <c r="S164" i="17"/>
  <c r="I164" i="16"/>
  <c r="V164" i="17"/>
  <c r="G164" i="16"/>
  <c r="T164" i="17"/>
  <c r="H164" i="16"/>
  <c r="U164" i="17"/>
  <c r="E164" i="16"/>
  <c r="R164" i="17"/>
  <c r="J164" i="16"/>
  <c r="W164" i="17"/>
  <c r="O164" i="17"/>
  <c r="N164" i="17"/>
  <c r="K166" i="16"/>
  <c r="X166" i="17"/>
  <c r="K167" i="16" l="1"/>
  <c r="X167" i="17"/>
  <c r="O165" i="17"/>
  <c r="N165" i="17"/>
  <c r="J165" i="16"/>
  <c r="W165" i="17"/>
  <c r="E165" i="16"/>
  <c r="R165" i="17"/>
  <c r="H165" i="16"/>
  <c r="U165" i="17"/>
  <c r="G165" i="16"/>
  <c r="T165" i="17"/>
  <c r="I165" i="16"/>
  <c r="V165" i="17"/>
  <c r="F165" i="16"/>
  <c r="S165" i="17"/>
  <c r="D165" i="16"/>
  <c r="Q165" i="17"/>
  <c r="C165" i="16"/>
  <c r="P165" i="17"/>
  <c r="C166" i="16" l="1"/>
  <c r="P166" i="17"/>
  <c r="D166" i="16"/>
  <c r="Q166" i="17"/>
  <c r="F166" i="16"/>
  <c r="S166" i="17"/>
  <c r="I166" i="16"/>
  <c r="V166" i="17"/>
  <c r="G166" i="16"/>
  <c r="T166" i="17"/>
  <c r="H166" i="16"/>
  <c r="U166" i="17"/>
  <c r="E166" i="16"/>
  <c r="R166" i="17"/>
  <c r="J166" i="16"/>
  <c r="W166" i="17"/>
  <c r="O166" i="17"/>
  <c r="N166" i="17"/>
  <c r="K168" i="16"/>
  <c r="X168" i="17"/>
  <c r="K169" i="16" l="1"/>
  <c r="X169" i="17"/>
  <c r="O167" i="17"/>
  <c r="N167" i="17"/>
  <c r="J167" i="16"/>
  <c r="W167" i="17"/>
  <c r="E167" i="16"/>
  <c r="R167" i="17"/>
  <c r="H167" i="16"/>
  <c r="U167" i="17"/>
  <c r="G167" i="16"/>
  <c r="T167" i="17"/>
  <c r="I167" i="16"/>
  <c r="V167" i="17"/>
  <c r="F167" i="16"/>
  <c r="S167" i="17"/>
  <c r="D167" i="16"/>
  <c r="Q167" i="17"/>
  <c r="C167" i="16"/>
  <c r="P167" i="17"/>
  <c r="C168" i="16" l="1"/>
  <c r="P168" i="17"/>
  <c r="D168" i="16"/>
  <c r="Q168" i="17"/>
  <c r="F168" i="16"/>
  <c r="S168" i="17"/>
  <c r="I168" i="16"/>
  <c r="V168" i="17"/>
  <c r="G168" i="16"/>
  <c r="T168" i="17"/>
  <c r="H168" i="16"/>
  <c r="U168" i="17"/>
  <c r="E168" i="16"/>
  <c r="R168" i="17"/>
  <c r="J168" i="16"/>
  <c r="W168" i="17"/>
  <c r="O168" i="17"/>
  <c r="N168" i="17"/>
  <c r="K170" i="16"/>
  <c r="X170" i="17"/>
  <c r="K171" i="16" l="1"/>
  <c r="X171" i="17"/>
  <c r="O169" i="17"/>
  <c r="N169" i="17"/>
  <c r="J169" i="16"/>
  <c r="W169" i="17"/>
  <c r="E169" i="16"/>
  <c r="R169" i="17"/>
  <c r="H169" i="16"/>
  <c r="U169" i="17"/>
  <c r="G169" i="16"/>
  <c r="T169" i="17"/>
  <c r="I169" i="16"/>
  <c r="V169" i="17"/>
  <c r="F169" i="16"/>
  <c r="S169" i="17"/>
  <c r="D169" i="16"/>
  <c r="Q169" i="17"/>
  <c r="C169" i="16"/>
  <c r="P169" i="17"/>
  <c r="C170" i="16" l="1"/>
  <c r="P170" i="17"/>
  <c r="D170" i="16"/>
  <c r="Q170" i="17"/>
  <c r="F170" i="16"/>
  <c r="S170" i="17"/>
  <c r="I170" i="16"/>
  <c r="V170" i="17"/>
  <c r="G170" i="16"/>
  <c r="T170" i="17"/>
  <c r="H170" i="16"/>
  <c r="U170" i="17"/>
  <c r="E170" i="16"/>
  <c r="R170" i="17"/>
  <c r="J170" i="16"/>
  <c r="W170" i="17"/>
  <c r="O170" i="17"/>
  <c r="N170" i="17"/>
  <c r="K172" i="16"/>
  <c r="X172" i="17"/>
  <c r="K173" i="16" l="1"/>
  <c r="X173" i="17"/>
  <c r="O171" i="17"/>
  <c r="N171" i="17"/>
  <c r="J171" i="16"/>
  <c r="W171" i="17"/>
  <c r="E171" i="16"/>
  <c r="R171" i="17"/>
  <c r="H171" i="16"/>
  <c r="U171" i="17"/>
  <c r="G171" i="16"/>
  <c r="T171" i="17"/>
  <c r="I171" i="16"/>
  <c r="V171" i="17"/>
  <c r="F171" i="16"/>
  <c r="S171" i="17"/>
  <c r="D171" i="16"/>
  <c r="Q171" i="17"/>
  <c r="C171" i="16"/>
  <c r="P171" i="17"/>
  <c r="C172" i="16" l="1"/>
  <c r="P172" i="17"/>
  <c r="D172" i="16"/>
  <c r="Q172" i="17"/>
  <c r="F172" i="16"/>
  <c r="S172" i="17"/>
  <c r="I172" i="16"/>
  <c r="V172" i="17"/>
  <c r="G172" i="16"/>
  <c r="T172" i="17"/>
  <c r="H172" i="16"/>
  <c r="U172" i="17"/>
  <c r="E172" i="16"/>
  <c r="R172" i="17"/>
  <c r="J172" i="16"/>
  <c r="W172" i="17"/>
  <c r="O172" i="17"/>
  <c r="N172" i="17"/>
  <c r="K174" i="16"/>
  <c r="X174" i="17"/>
  <c r="K175" i="16" l="1"/>
  <c r="X175" i="17"/>
  <c r="O173" i="17"/>
  <c r="N173" i="17"/>
  <c r="J173" i="16"/>
  <c r="W173" i="17"/>
  <c r="E173" i="16"/>
  <c r="R173" i="17"/>
  <c r="H173" i="16"/>
  <c r="U173" i="17"/>
  <c r="G173" i="16"/>
  <c r="T173" i="17"/>
  <c r="I173" i="16"/>
  <c r="V173" i="17"/>
  <c r="F173" i="16"/>
  <c r="S173" i="17"/>
  <c r="D173" i="16"/>
  <c r="Q173" i="17"/>
  <c r="C173" i="16"/>
  <c r="P173" i="17"/>
  <c r="C174" i="16" l="1"/>
  <c r="P174" i="17"/>
  <c r="D174" i="16"/>
  <c r="Q174" i="17"/>
  <c r="F174" i="16"/>
  <c r="S174" i="17"/>
  <c r="I174" i="16"/>
  <c r="V174" i="17"/>
  <c r="G174" i="16"/>
  <c r="T174" i="17"/>
  <c r="H174" i="16"/>
  <c r="U174" i="17"/>
  <c r="E174" i="16"/>
  <c r="R174" i="17"/>
  <c r="J174" i="16"/>
  <c r="W174" i="17"/>
  <c r="O174" i="17"/>
  <c r="N174" i="17"/>
  <c r="K176" i="16"/>
  <c r="X176" i="17"/>
  <c r="K177" i="16" l="1"/>
  <c r="X177" i="17"/>
  <c r="O175" i="17"/>
  <c r="N175" i="17"/>
  <c r="J175" i="16"/>
  <c r="W175" i="17"/>
  <c r="E175" i="16"/>
  <c r="R175" i="17"/>
  <c r="H175" i="16"/>
  <c r="U175" i="17"/>
  <c r="G175" i="16"/>
  <c r="T175" i="17"/>
  <c r="I175" i="16"/>
  <c r="V175" i="17"/>
  <c r="F175" i="16"/>
  <c r="S175" i="17"/>
  <c r="D175" i="16"/>
  <c r="Q175" i="17"/>
  <c r="C175" i="16"/>
  <c r="P175" i="17"/>
  <c r="C176" i="16" l="1"/>
  <c r="P176" i="17"/>
  <c r="D176" i="16"/>
  <c r="Q176" i="17"/>
  <c r="F176" i="16"/>
  <c r="S176" i="17"/>
  <c r="I176" i="16"/>
  <c r="V176" i="17"/>
  <c r="G176" i="16"/>
  <c r="T176" i="17"/>
  <c r="H176" i="16"/>
  <c r="U176" i="17"/>
  <c r="E176" i="16"/>
  <c r="R176" i="17"/>
  <c r="J176" i="16"/>
  <c r="W176" i="17"/>
  <c r="O176" i="17"/>
  <c r="N176" i="17"/>
  <c r="K178" i="16"/>
  <c r="X178" i="17"/>
  <c r="K179" i="16" l="1"/>
  <c r="X179" i="17"/>
  <c r="O177" i="17"/>
  <c r="N177" i="17"/>
  <c r="J177" i="16"/>
  <c r="W177" i="17"/>
  <c r="E177" i="16"/>
  <c r="R177" i="17"/>
  <c r="H177" i="16"/>
  <c r="U177" i="17"/>
  <c r="G177" i="16"/>
  <c r="T177" i="17"/>
  <c r="I177" i="16"/>
  <c r="V177" i="17"/>
  <c r="F177" i="16"/>
  <c r="S177" i="17"/>
  <c r="D177" i="16"/>
  <c r="Q177" i="17"/>
  <c r="C177" i="16"/>
  <c r="P177" i="17"/>
  <c r="C178" i="16" l="1"/>
  <c r="P178" i="17"/>
  <c r="D178" i="16"/>
  <c r="Q178" i="17"/>
  <c r="F178" i="16"/>
  <c r="S178" i="17"/>
  <c r="I178" i="16"/>
  <c r="V178" i="17"/>
  <c r="G178" i="16"/>
  <c r="T178" i="17"/>
  <c r="H178" i="16"/>
  <c r="U178" i="17"/>
  <c r="E178" i="16"/>
  <c r="R178" i="17"/>
  <c r="J178" i="16"/>
  <c r="W178" i="17"/>
  <c r="O178" i="17"/>
  <c r="N178" i="17"/>
  <c r="K180" i="16"/>
  <c r="X180" i="17"/>
  <c r="K181" i="16" l="1"/>
  <c r="X181" i="17"/>
  <c r="O179" i="17"/>
  <c r="N179" i="17"/>
  <c r="J179" i="16"/>
  <c r="W179" i="17"/>
  <c r="E179" i="16"/>
  <c r="R179" i="17"/>
  <c r="H179" i="16"/>
  <c r="U179" i="17"/>
  <c r="G179" i="16"/>
  <c r="T179" i="17"/>
  <c r="I179" i="16"/>
  <c r="V179" i="17"/>
  <c r="F179" i="16"/>
  <c r="S179" i="17"/>
  <c r="D179" i="16"/>
  <c r="Q179" i="17"/>
  <c r="C179" i="16"/>
  <c r="P179" i="17"/>
  <c r="C180" i="16" l="1"/>
  <c r="P180" i="17"/>
  <c r="D180" i="16"/>
  <c r="Q180" i="17"/>
  <c r="F180" i="16"/>
  <c r="S180" i="17"/>
  <c r="I180" i="16"/>
  <c r="V180" i="17"/>
  <c r="G180" i="16"/>
  <c r="T180" i="17"/>
  <c r="H180" i="16"/>
  <c r="U180" i="17"/>
  <c r="E180" i="16"/>
  <c r="R180" i="17"/>
  <c r="J180" i="16"/>
  <c r="W180" i="17"/>
  <c r="O180" i="17"/>
  <c r="N180" i="17"/>
  <c r="K182" i="16"/>
  <c r="X182" i="17"/>
  <c r="K183" i="16" l="1"/>
  <c r="X183" i="17"/>
  <c r="O181" i="17"/>
  <c r="N181" i="17"/>
  <c r="J181" i="16"/>
  <c r="W181" i="17"/>
  <c r="E181" i="16"/>
  <c r="R181" i="17"/>
  <c r="H181" i="16"/>
  <c r="U181" i="17"/>
  <c r="G181" i="16"/>
  <c r="T181" i="17"/>
  <c r="I181" i="16"/>
  <c r="V181" i="17"/>
  <c r="F181" i="16"/>
  <c r="S181" i="17"/>
  <c r="D181" i="16"/>
  <c r="Q181" i="17"/>
  <c r="C181" i="16"/>
  <c r="P181" i="17"/>
  <c r="C182" i="16" l="1"/>
  <c r="P182" i="17"/>
  <c r="D182" i="16"/>
  <c r="Q182" i="17"/>
  <c r="F182" i="16"/>
  <c r="S182" i="17"/>
  <c r="I182" i="16"/>
  <c r="V182" i="17"/>
  <c r="G182" i="16"/>
  <c r="T182" i="17"/>
  <c r="H182" i="16"/>
  <c r="U182" i="17"/>
  <c r="E182" i="16"/>
  <c r="R182" i="17"/>
  <c r="J182" i="16"/>
  <c r="W182" i="17"/>
  <c r="O182" i="17"/>
  <c r="N182" i="17"/>
  <c r="K184" i="16"/>
  <c r="X184" i="17"/>
  <c r="K185" i="16" l="1"/>
  <c r="X185" i="17"/>
  <c r="O183" i="17"/>
  <c r="N183" i="17"/>
  <c r="J183" i="16"/>
  <c r="W183" i="17"/>
  <c r="E183" i="16"/>
  <c r="R183" i="17"/>
  <c r="H183" i="16"/>
  <c r="U183" i="17"/>
  <c r="G183" i="16"/>
  <c r="T183" i="17"/>
  <c r="I183" i="16"/>
  <c r="V183" i="17"/>
  <c r="F183" i="16"/>
  <c r="S183" i="17"/>
  <c r="D183" i="16"/>
  <c r="Q183" i="17"/>
  <c r="C183" i="16"/>
  <c r="P183" i="17"/>
  <c r="C184" i="16" l="1"/>
  <c r="P184" i="17"/>
  <c r="D184" i="16"/>
  <c r="Q184" i="17"/>
  <c r="F184" i="16"/>
  <c r="S184" i="17"/>
  <c r="I184" i="16"/>
  <c r="V184" i="17"/>
  <c r="G184" i="16"/>
  <c r="T184" i="17"/>
  <c r="H184" i="16"/>
  <c r="U184" i="17"/>
  <c r="E184" i="16"/>
  <c r="R184" i="17"/>
  <c r="J184" i="16"/>
  <c r="W184" i="17"/>
  <c r="O184" i="17"/>
  <c r="N184" i="17"/>
  <c r="K186" i="16"/>
  <c r="X186" i="17"/>
  <c r="K187" i="16" l="1"/>
  <c r="X187" i="17"/>
  <c r="O185" i="17"/>
  <c r="N185" i="17"/>
  <c r="J185" i="16"/>
  <c r="W185" i="17"/>
  <c r="E185" i="16"/>
  <c r="R185" i="17"/>
  <c r="H185" i="16"/>
  <c r="U185" i="17"/>
  <c r="G185" i="16"/>
  <c r="T185" i="17"/>
  <c r="I185" i="16"/>
  <c r="V185" i="17"/>
  <c r="F185" i="16"/>
  <c r="S185" i="17"/>
  <c r="D185" i="16"/>
  <c r="Q185" i="17"/>
  <c r="C185" i="16"/>
  <c r="P185" i="17"/>
  <c r="C186" i="16" l="1"/>
  <c r="P186" i="17"/>
  <c r="D186" i="16"/>
  <c r="Q186" i="17"/>
  <c r="F186" i="16"/>
  <c r="S186" i="17"/>
  <c r="I186" i="16"/>
  <c r="V186" i="17"/>
  <c r="G186" i="16"/>
  <c r="T186" i="17"/>
  <c r="H186" i="16"/>
  <c r="U186" i="17"/>
  <c r="E186" i="16"/>
  <c r="R186" i="17"/>
  <c r="J186" i="16"/>
  <c r="W186" i="17"/>
  <c r="O186" i="17"/>
  <c r="N186" i="17"/>
  <c r="K188" i="16"/>
  <c r="X188" i="17"/>
  <c r="K189" i="16" l="1"/>
  <c r="X189" i="17"/>
  <c r="O187" i="17"/>
  <c r="N187" i="17"/>
  <c r="J187" i="16"/>
  <c r="W187" i="17"/>
  <c r="E187" i="16"/>
  <c r="R187" i="17"/>
  <c r="H187" i="16"/>
  <c r="U187" i="17"/>
  <c r="G187" i="16"/>
  <c r="T187" i="17"/>
  <c r="I187" i="16"/>
  <c r="V187" i="17"/>
  <c r="F187" i="16"/>
  <c r="S187" i="17"/>
  <c r="D187" i="16"/>
  <c r="Q187" i="17"/>
  <c r="C187" i="16"/>
  <c r="P187" i="17"/>
  <c r="C188" i="16" l="1"/>
  <c r="P188" i="17"/>
  <c r="D188" i="16"/>
  <c r="Q188" i="17"/>
  <c r="F188" i="16"/>
  <c r="S188" i="17"/>
  <c r="I188" i="16"/>
  <c r="V188" i="17"/>
  <c r="G188" i="16"/>
  <c r="T188" i="17"/>
  <c r="H188" i="16"/>
  <c r="U188" i="17"/>
  <c r="E188" i="16"/>
  <c r="R188" i="17"/>
  <c r="J188" i="16"/>
  <c r="W188" i="17"/>
  <c r="O188" i="17"/>
  <c r="N188" i="17"/>
  <c r="K190" i="16"/>
  <c r="X190" i="17"/>
  <c r="K191" i="16" l="1"/>
  <c r="X191" i="17"/>
  <c r="O189" i="17"/>
  <c r="N189" i="17"/>
  <c r="J189" i="16"/>
  <c r="W189" i="17"/>
  <c r="E189" i="16"/>
  <c r="R189" i="17"/>
  <c r="H189" i="16"/>
  <c r="U189" i="17"/>
  <c r="G189" i="16"/>
  <c r="T189" i="17"/>
  <c r="I189" i="16"/>
  <c r="V189" i="17"/>
  <c r="F189" i="16"/>
  <c r="S189" i="17"/>
  <c r="D189" i="16"/>
  <c r="Q189" i="17"/>
  <c r="C189" i="16"/>
  <c r="P189" i="17"/>
  <c r="C190" i="16" l="1"/>
  <c r="P190" i="17"/>
  <c r="D190" i="16"/>
  <c r="Q190" i="17"/>
  <c r="F190" i="16"/>
  <c r="S190" i="17"/>
  <c r="I190" i="16"/>
  <c r="V190" i="17"/>
  <c r="G190" i="16"/>
  <c r="T190" i="17"/>
  <c r="H190" i="16"/>
  <c r="U190" i="17"/>
  <c r="E190" i="16"/>
  <c r="R190" i="17"/>
  <c r="J190" i="16"/>
  <c r="W190" i="17"/>
  <c r="O190" i="17"/>
  <c r="N190" i="17"/>
  <c r="K192" i="16"/>
  <c r="X192" i="17"/>
  <c r="K193" i="16" l="1"/>
  <c r="X193" i="17"/>
  <c r="O191" i="17"/>
  <c r="N191" i="17"/>
  <c r="J191" i="16"/>
  <c r="W191" i="17"/>
  <c r="E191" i="16"/>
  <c r="R191" i="17"/>
  <c r="H191" i="16"/>
  <c r="U191" i="17"/>
  <c r="G191" i="16"/>
  <c r="T191" i="17"/>
  <c r="I191" i="16"/>
  <c r="V191" i="17"/>
  <c r="F191" i="16"/>
  <c r="S191" i="17"/>
  <c r="D191" i="16"/>
  <c r="Q191" i="17"/>
  <c r="C191" i="16"/>
  <c r="P191" i="17"/>
  <c r="C192" i="16" l="1"/>
  <c r="P192" i="17"/>
  <c r="D192" i="16"/>
  <c r="Q192" i="17"/>
  <c r="F192" i="16"/>
  <c r="S192" i="17"/>
  <c r="I192" i="16"/>
  <c r="V192" i="17"/>
  <c r="G192" i="16"/>
  <c r="T192" i="17"/>
  <c r="H192" i="16"/>
  <c r="U192" i="17"/>
  <c r="E192" i="16"/>
  <c r="R192" i="17"/>
  <c r="J192" i="16"/>
  <c r="W192" i="17"/>
  <c r="O192" i="17"/>
  <c r="N192" i="17"/>
  <c r="K194" i="16"/>
  <c r="X194" i="17"/>
  <c r="K195" i="16" l="1"/>
  <c r="X195" i="17"/>
  <c r="O193" i="17"/>
  <c r="N193" i="17"/>
  <c r="J193" i="16"/>
  <c r="W193" i="17"/>
  <c r="E193" i="16"/>
  <c r="R193" i="17"/>
  <c r="H193" i="16"/>
  <c r="U193" i="17"/>
  <c r="G193" i="16"/>
  <c r="T193" i="17"/>
  <c r="I193" i="16"/>
  <c r="V193" i="17"/>
  <c r="F193" i="16"/>
  <c r="S193" i="17"/>
  <c r="D193" i="16"/>
  <c r="Q193" i="17"/>
  <c r="C193" i="16"/>
  <c r="P193" i="17"/>
  <c r="C194" i="16" l="1"/>
  <c r="P194" i="17"/>
  <c r="D194" i="16"/>
  <c r="Q194" i="17"/>
  <c r="F194" i="16"/>
  <c r="S194" i="17"/>
  <c r="I194" i="16"/>
  <c r="V194" i="17"/>
  <c r="G194" i="16"/>
  <c r="T194" i="17"/>
  <c r="H194" i="16"/>
  <c r="U194" i="17"/>
  <c r="E194" i="16"/>
  <c r="R194" i="17"/>
  <c r="J194" i="16"/>
  <c r="W194" i="17"/>
  <c r="O194" i="17"/>
  <c r="N194" i="17"/>
  <c r="K196" i="16"/>
  <c r="X196" i="17"/>
  <c r="K197" i="16" l="1"/>
  <c r="X197" i="17"/>
  <c r="O195" i="17"/>
  <c r="N195" i="17"/>
  <c r="J195" i="16"/>
  <c r="W195" i="17"/>
  <c r="E195" i="16"/>
  <c r="R195" i="17"/>
  <c r="H195" i="16"/>
  <c r="U195" i="17"/>
  <c r="G195" i="16"/>
  <c r="T195" i="17"/>
  <c r="I195" i="16"/>
  <c r="V195" i="17"/>
  <c r="F195" i="16"/>
  <c r="S195" i="17"/>
  <c r="D195" i="16"/>
  <c r="Q195" i="17"/>
  <c r="C195" i="16"/>
  <c r="P195" i="17"/>
  <c r="C196" i="16" l="1"/>
  <c r="P196" i="17"/>
  <c r="D196" i="16"/>
  <c r="Q196" i="17"/>
  <c r="F196" i="16"/>
  <c r="S196" i="17"/>
  <c r="I196" i="16"/>
  <c r="V196" i="17"/>
  <c r="G196" i="16"/>
  <c r="T196" i="17"/>
  <c r="H196" i="16"/>
  <c r="U196" i="17"/>
  <c r="E196" i="16"/>
  <c r="R196" i="17"/>
  <c r="J196" i="16"/>
  <c r="W196" i="17"/>
  <c r="O196" i="17"/>
  <c r="N196" i="17"/>
  <c r="K198" i="16"/>
  <c r="X198" i="17"/>
  <c r="K199" i="16" l="1"/>
  <c r="X199" i="17"/>
  <c r="O197" i="17"/>
  <c r="N197" i="17"/>
  <c r="J197" i="16"/>
  <c r="W197" i="17"/>
  <c r="E197" i="16"/>
  <c r="R197" i="17"/>
  <c r="H197" i="16"/>
  <c r="U197" i="17"/>
  <c r="G197" i="16"/>
  <c r="T197" i="17"/>
  <c r="I197" i="16"/>
  <c r="V197" i="17"/>
  <c r="F197" i="16"/>
  <c r="S197" i="17"/>
  <c r="D197" i="16"/>
  <c r="Q197" i="17"/>
  <c r="C197" i="16"/>
  <c r="P197" i="17"/>
  <c r="C198" i="16" l="1"/>
  <c r="P198" i="17"/>
  <c r="D198" i="16"/>
  <c r="Q198" i="17"/>
  <c r="F198" i="16"/>
  <c r="S198" i="17"/>
  <c r="I198" i="16"/>
  <c r="V198" i="17"/>
  <c r="G198" i="16"/>
  <c r="T198" i="17"/>
  <c r="H198" i="16"/>
  <c r="U198" i="17"/>
  <c r="E198" i="16"/>
  <c r="R198" i="17"/>
  <c r="J198" i="16"/>
  <c r="W198" i="17"/>
  <c r="O198" i="17"/>
  <c r="N198" i="17"/>
  <c r="K200" i="16"/>
  <c r="X200" i="17"/>
  <c r="K201" i="16" l="1"/>
  <c r="X201" i="17"/>
  <c r="O199" i="17"/>
  <c r="N199" i="17"/>
  <c r="J199" i="16"/>
  <c r="W199" i="17"/>
  <c r="E199" i="16"/>
  <c r="R199" i="17"/>
  <c r="H199" i="16"/>
  <c r="U199" i="17"/>
  <c r="G199" i="16"/>
  <c r="T199" i="17"/>
  <c r="I199" i="16"/>
  <c r="V199" i="17"/>
  <c r="F199" i="16"/>
  <c r="S199" i="17"/>
  <c r="D199" i="16"/>
  <c r="Q199" i="17"/>
  <c r="C199" i="16"/>
  <c r="P199" i="17"/>
  <c r="C200" i="16" l="1"/>
  <c r="P200" i="17"/>
  <c r="D200" i="16"/>
  <c r="Q200" i="17"/>
  <c r="F200" i="16"/>
  <c r="S200" i="17"/>
  <c r="I200" i="16"/>
  <c r="V200" i="17"/>
  <c r="G200" i="16"/>
  <c r="T200" i="17"/>
  <c r="H200" i="16"/>
  <c r="U200" i="17"/>
  <c r="E200" i="16"/>
  <c r="R200" i="17"/>
  <c r="J200" i="16"/>
  <c r="W200" i="17"/>
  <c r="O200" i="17"/>
  <c r="N200" i="17"/>
  <c r="K202" i="16"/>
  <c r="X202" i="17"/>
  <c r="K203" i="16" l="1"/>
  <c r="X203" i="17"/>
  <c r="O201" i="17"/>
  <c r="N201" i="17"/>
  <c r="J201" i="16"/>
  <c r="W201" i="17"/>
  <c r="E201" i="16"/>
  <c r="R201" i="17"/>
  <c r="H201" i="16"/>
  <c r="U201" i="17"/>
  <c r="G201" i="16"/>
  <c r="T201" i="17"/>
  <c r="I201" i="16"/>
  <c r="V201" i="17"/>
  <c r="F201" i="16"/>
  <c r="S201" i="17"/>
  <c r="D201" i="16"/>
  <c r="Q201" i="17"/>
  <c r="C201" i="16"/>
  <c r="P201" i="17"/>
  <c r="C202" i="16" l="1"/>
  <c r="P202" i="17"/>
  <c r="D202" i="16"/>
  <c r="Q202" i="17"/>
  <c r="F202" i="16"/>
  <c r="S202" i="17"/>
  <c r="I202" i="16"/>
  <c r="V202" i="17"/>
  <c r="G202" i="16"/>
  <c r="T202" i="17"/>
  <c r="H202" i="16"/>
  <c r="U202" i="17"/>
  <c r="E202" i="16"/>
  <c r="R202" i="17"/>
  <c r="J202" i="16"/>
  <c r="W202" i="17"/>
  <c r="O202" i="17"/>
  <c r="N202" i="17"/>
  <c r="K204" i="16"/>
  <c r="X204" i="17"/>
  <c r="K205" i="16" l="1"/>
  <c r="X205" i="17"/>
  <c r="O203" i="17"/>
  <c r="N203" i="17"/>
  <c r="J203" i="16"/>
  <c r="W203" i="17"/>
  <c r="E203" i="16"/>
  <c r="R203" i="17"/>
  <c r="H203" i="16"/>
  <c r="U203" i="17"/>
  <c r="G203" i="16"/>
  <c r="T203" i="17"/>
  <c r="I203" i="16"/>
  <c r="V203" i="17"/>
  <c r="F203" i="16"/>
  <c r="S203" i="17"/>
  <c r="D203" i="16"/>
  <c r="Q203" i="17"/>
  <c r="C203" i="16"/>
  <c r="P203" i="17"/>
  <c r="C204" i="16" l="1"/>
  <c r="P204" i="17"/>
  <c r="D204" i="16"/>
  <c r="Q204" i="17"/>
  <c r="F204" i="16"/>
  <c r="S204" i="17"/>
  <c r="I204" i="16"/>
  <c r="V204" i="17"/>
  <c r="G204" i="16"/>
  <c r="T204" i="17"/>
  <c r="H204" i="16"/>
  <c r="U204" i="17"/>
  <c r="E204" i="16"/>
  <c r="R204" i="17"/>
  <c r="J204" i="16"/>
  <c r="W204" i="17"/>
  <c r="O204" i="17"/>
  <c r="N204" i="17"/>
  <c r="K206" i="16"/>
  <c r="X206" i="17"/>
  <c r="K207" i="16" l="1"/>
  <c r="X207" i="17"/>
  <c r="O205" i="17"/>
  <c r="N205" i="17"/>
  <c r="J205" i="16"/>
  <c r="W205" i="17"/>
  <c r="E205" i="16"/>
  <c r="R205" i="17"/>
  <c r="H205" i="16"/>
  <c r="U205" i="17"/>
  <c r="G205" i="16"/>
  <c r="T205" i="17"/>
  <c r="I205" i="16"/>
  <c r="V205" i="17"/>
  <c r="F205" i="16"/>
  <c r="S205" i="17"/>
  <c r="D205" i="16"/>
  <c r="Q205" i="17"/>
  <c r="C205" i="16"/>
  <c r="P205" i="17"/>
  <c r="C206" i="16" l="1"/>
  <c r="P206" i="17"/>
  <c r="D206" i="16"/>
  <c r="Q206" i="17"/>
  <c r="F206" i="16"/>
  <c r="S206" i="17"/>
  <c r="I206" i="16"/>
  <c r="V206" i="17"/>
  <c r="G206" i="16"/>
  <c r="T206" i="17"/>
  <c r="H206" i="16"/>
  <c r="U206" i="17"/>
  <c r="E206" i="16"/>
  <c r="R206" i="17"/>
  <c r="J206" i="16"/>
  <c r="W206" i="17"/>
  <c r="O206" i="17"/>
  <c r="N206" i="17"/>
  <c r="K208" i="16"/>
  <c r="X208" i="17"/>
  <c r="K209" i="16" l="1"/>
  <c r="X209" i="17"/>
  <c r="O207" i="17"/>
  <c r="N207" i="17"/>
  <c r="J207" i="16"/>
  <c r="W207" i="17"/>
  <c r="E207" i="16"/>
  <c r="R207" i="17"/>
  <c r="H207" i="16"/>
  <c r="U207" i="17"/>
  <c r="G207" i="16"/>
  <c r="T207" i="17"/>
  <c r="I207" i="16"/>
  <c r="V207" i="17"/>
  <c r="F207" i="16"/>
  <c r="S207" i="17"/>
  <c r="D207" i="16"/>
  <c r="Q207" i="17"/>
  <c r="C207" i="16"/>
  <c r="P207" i="17"/>
  <c r="C208" i="16" l="1"/>
  <c r="P208" i="17"/>
  <c r="D208" i="16"/>
  <c r="Q208" i="17"/>
  <c r="F208" i="16"/>
  <c r="S208" i="17"/>
  <c r="I208" i="16"/>
  <c r="V208" i="17"/>
  <c r="G208" i="16"/>
  <c r="T208" i="17"/>
  <c r="H208" i="16"/>
  <c r="U208" i="17"/>
  <c r="E208" i="16"/>
  <c r="R208" i="17"/>
  <c r="J208" i="16"/>
  <c r="W208" i="17"/>
  <c r="O208" i="17"/>
  <c r="N208" i="17"/>
  <c r="K210" i="16"/>
  <c r="X210" i="17"/>
  <c r="K211" i="16" l="1"/>
  <c r="X211" i="17"/>
  <c r="O209" i="17"/>
  <c r="N209" i="17"/>
  <c r="J209" i="16"/>
  <c r="W209" i="17"/>
  <c r="E209" i="16"/>
  <c r="R209" i="17"/>
  <c r="H209" i="16"/>
  <c r="U209" i="17"/>
  <c r="G209" i="16"/>
  <c r="T209" i="17"/>
  <c r="I209" i="16"/>
  <c r="V209" i="17"/>
  <c r="F209" i="16"/>
  <c r="S209" i="17"/>
  <c r="D209" i="16"/>
  <c r="Q209" i="17"/>
  <c r="C209" i="16"/>
  <c r="P209" i="17"/>
  <c r="C210" i="16" l="1"/>
  <c r="P210" i="17"/>
  <c r="D210" i="16"/>
  <c r="Q210" i="17"/>
  <c r="F210" i="16"/>
  <c r="S210" i="17"/>
  <c r="I210" i="16"/>
  <c r="V210" i="17"/>
  <c r="G210" i="16"/>
  <c r="T210" i="17"/>
  <c r="H210" i="16"/>
  <c r="U210" i="17"/>
  <c r="E210" i="16"/>
  <c r="R210" i="17"/>
  <c r="J210" i="16"/>
  <c r="W210" i="17"/>
  <c r="O210" i="17"/>
  <c r="N210" i="17"/>
  <c r="K212" i="16"/>
  <c r="X212" i="17"/>
  <c r="K213" i="16" l="1"/>
  <c r="X213" i="17"/>
  <c r="O211" i="17"/>
  <c r="N211" i="17"/>
  <c r="J211" i="16"/>
  <c r="W211" i="17"/>
  <c r="E211" i="16"/>
  <c r="R211" i="17"/>
  <c r="H211" i="16"/>
  <c r="U211" i="17"/>
  <c r="G211" i="16"/>
  <c r="T211" i="17"/>
  <c r="I211" i="16"/>
  <c r="V211" i="17"/>
  <c r="F211" i="16"/>
  <c r="S211" i="17"/>
  <c r="D211" i="16"/>
  <c r="Q211" i="17"/>
  <c r="C211" i="16"/>
  <c r="P211" i="17"/>
  <c r="C212" i="16" l="1"/>
  <c r="P212" i="17"/>
  <c r="D212" i="16"/>
  <c r="Q212" i="17"/>
  <c r="F212" i="16"/>
  <c r="S212" i="17"/>
  <c r="I212" i="16"/>
  <c r="V212" i="17"/>
  <c r="G212" i="16"/>
  <c r="T212" i="17"/>
  <c r="H212" i="16"/>
  <c r="U212" i="17"/>
  <c r="E212" i="16"/>
  <c r="R212" i="17"/>
  <c r="J212" i="16"/>
  <c r="W212" i="17"/>
  <c r="O212" i="17"/>
  <c r="N212" i="17"/>
  <c r="K214" i="16"/>
  <c r="X214" i="17"/>
  <c r="K215" i="16" l="1"/>
  <c r="X215" i="17"/>
  <c r="O213" i="17"/>
  <c r="N213" i="17"/>
  <c r="J213" i="16"/>
  <c r="W213" i="17"/>
  <c r="E213" i="16"/>
  <c r="R213" i="17"/>
  <c r="H213" i="16"/>
  <c r="U213" i="17"/>
  <c r="G213" i="16"/>
  <c r="T213" i="17"/>
  <c r="I213" i="16"/>
  <c r="V213" i="17"/>
  <c r="F213" i="16"/>
  <c r="S213" i="17"/>
  <c r="D213" i="16"/>
  <c r="Q213" i="17"/>
  <c r="C213" i="16"/>
  <c r="P213" i="17"/>
  <c r="C214" i="16" l="1"/>
  <c r="P214" i="17"/>
  <c r="D214" i="16"/>
  <c r="Q214" i="17"/>
  <c r="F214" i="16"/>
  <c r="S214" i="17"/>
  <c r="I214" i="16"/>
  <c r="V214" i="17"/>
  <c r="G214" i="16"/>
  <c r="T214" i="17"/>
  <c r="H214" i="16"/>
  <c r="U214" i="17"/>
  <c r="E214" i="16"/>
  <c r="R214" i="17"/>
  <c r="J214" i="16"/>
  <c r="W214" i="17"/>
  <c r="O214" i="17"/>
  <c r="N214" i="17"/>
  <c r="K216" i="16"/>
  <c r="X216" i="17"/>
  <c r="K217" i="16" l="1"/>
  <c r="X217" i="17"/>
  <c r="O215" i="17"/>
  <c r="N215" i="17"/>
  <c r="J215" i="16"/>
  <c r="W215" i="17"/>
  <c r="E215" i="16"/>
  <c r="R215" i="17"/>
  <c r="H215" i="16"/>
  <c r="U215" i="17"/>
  <c r="G215" i="16"/>
  <c r="T215" i="17"/>
  <c r="I215" i="16"/>
  <c r="V215" i="17"/>
  <c r="F215" i="16"/>
  <c r="S215" i="17"/>
  <c r="D215" i="16"/>
  <c r="Q215" i="17"/>
  <c r="C215" i="16"/>
  <c r="P215" i="17"/>
  <c r="C216" i="16" l="1"/>
  <c r="P216" i="17"/>
  <c r="D216" i="16"/>
  <c r="Q216" i="17"/>
  <c r="F216" i="16"/>
  <c r="S216" i="17"/>
  <c r="I216" i="16"/>
  <c r="V216" i="17"/>
  <c r="G216" i="16"/>
  <c r="T216" i="17"/>
  <c r="H216" i="16"/>
  <c r="U216" i="17"/>
  <c r="E216" i="16"/>
  <c r="R216" i="17"/>
  <c r="J216" i="16"/>
  <c r="W216" i="17"/>
  <c r="O216" i="17"/>
  <c r="N216" i="17"/>
  <c r="K218" i="16"/>
  <c r="X218" i="17"/>
  <c r="K219" i="16" l="1"/>
  <c r="X219" i="17"/>
  <c r="O217" i="17"/>
  <c r="N217" i="17"/>
  <c r="J217" i="16"/>
  <c r="W217" i="17"/>
  <c r="E217" i="16"/>
  <c r="R217" i="17"/>
  <c r="H217" i="16"/>
  <c r="U217" i="17"/>
  <c r="G217" i="16"/>
  <c r="T217" i="17"/>
  <c r="I217" i="16"/>
  <c r="V217" i="17"/>
  <c r="F217" i="16"/>
  <c r="S217" i="17"/>
  <c r="D217" i="16"/>
  <c r="Q217" i="17"/>
  <c r="C217" i="16"/>
  <c r="P217" i="17"/>
  <c r="C218" i="16" l="1"/>
  <c r="P218" i="17"/>
  <c r="D218" i="16"/>
  <c r="Q218" i="17"/>
  <c r="F218" i="16"/>
  <c r="S218" i="17"/>
  <c r="I218" i="16"/>
  <c r="V218" i="17"/>
  <c r="G218" i="16"/>
  <c r="T218" i="17"/>
  <c r="H218" i="16"/>
  <c r="U218" i="17"/>
  <c r="E218" i="16"/>
  <c r="R218" i="17"/>
  <c r="J218" i="16"/>
  <c r="W218" i="17"/>
  <c r="O218" i="17"/>
  <c r="N218" i="17"/>
  <c r="K220" i="16"/>
  <c r="X220" i="17"/>
  <c r="K221" i="16" l="1"/>
  <c r="X221" i="17"/>
  <c r="O219" i="17"/>
  <c r="N219" i="17"/>
  <c r="J219" i="16"/>
  <c r="W219" i="17"/>
  <c r="E219" i="16"/>
  <c r="R219" i="17"/>
  <c r="H219" i="16"/>
  <c r="U219" i="17"/>
  <c r="G219" i="16"/>
  <c r="T219" i="17"/>
  <c r="I219" i="16"/>
  <c r="V219" i="17"/>
  <c r="F219" i="16"/>
  <c r="S219" i="17"/>
  <c r="D219" i="16"/>
  <c r="Q219" i="17"/>
  <c r="C219" i="16"/>
  <c r="P219" i="17"/>
  <c r="C220" i="16" l="1"/>
  <c r="P220" i="17"/>
  <c r="D220" i="16"/>
  <c r="Q220" i="17"/>
  <c r="F220" i="16"/>
  <c r="S220" i="17"/>
  <c r="I220" i="16"/>
  <c r="V220" i="17"/>
  <c r="G220" i="16"/>
  <c r="T220" i="17"/>
  <c r="H220" i="16"/>
  <c r="U220" i="17"/>
  <c r="E220" i="16"/>
  <c r="R220" i="17"/>
  <c r="J220" i="16"/>
  <c r="W220" i="17"/>
  <c r="O220" i="17"/>
  <c r="N220" i="17"/>
  <c r="K222" i="16"/>
  <c r="X222" i="17"/>
  <c r="K223" i="16" l="1"/>
  <c r="X223" i="17"/>
  <c r="O221" i="17"/>
  <c r="N221" i="17"/>
  <c r="J221" i="16"/>
  <c r="W221" i="17"/>
  <c r="E221" i="16"/>
  <c r="R221" i="17"/>
  <c r="H221" i="16"/>
  <c r="U221" i="17"/>
  <c r="G221" i="16"/>
  <c r="T221" i="17"/>
  <c r="I221" i="16"/>
  <c r="V221" i="17"/>
  <c r="F221" i="16"/>
  <c r="S221" i="17"/>
  <c r="D221" i="16"/>
  <c r="Q221" i="17"/>
  <c r="C221" i="16"/>
  <c r="P221" i="17"/>
  <c r="C222" i="16" l="1"/>
  <c r="P222" i="17"/>
  <c r="D222" i="16"/>
  <c r="Q222" i="17"/>
  <c r="F222" i="16"/>
  <c r="S222" i="17"/>
  <c r="I222" i="16"/>
  <c r="V222" i="17"/>
  <c r="G222" i="16"/>
  <c r="T222" i="17"/>
  <c r="H222" i="16"/>
  <c r="U222" i="17"/>
  <c r="E222" i="16"/>
  <c r="R222" i="17"/>
  <c r="J222" i="16"/>
  <c r="W222" i="17"/>
  <c r="O222" i="17"/>
  <c r="N222" i="17"/>
  <c r="K224" i="16"/>
  <c r="X224" i="17"/>
  <c r="K225" i="16" l="1"/>
  <c r="X225" i="17"/>
  <c r="O223" i="17"/>
  <c r="N223" i="17"/>
  <c r="J223" i="16"/>
  <c r="W223" i="17"/>
  <c r="E223" i="16"/>
  <c r="R223" i="17"/>
  <c r="H223" i="16"/>
  <c r="U223" i="17"/>
  <c r="G223" i="16"/>
  <c r="T223" i="17"/>
  <c r="I223" i="16"/>
  <c r="V223" i="17"/>
  <c r="F223" i="16"/>
  <c r="S223" i="17"/>
  <c r="D223" i="16"/>
  <c r="Q223" i="17"/>
  <c r="C223" i="16"/>
  <c r="P223" i="17"/>
  <c r="C224" i="16" l="1"/>
  <c r="P224" i="17"/>
  <c r="D224" i="16"/>
  <c r="Q224" i="17"/>
  <c r="F224" i="16"/>
  <c r="S224" i="17"/>
  <c r="I224" i="16"/>
  <c r="V224" i="17"/>
  <c r="G224" i="16"/>
  <c r="T224" i="17"/>
  <c r="H224" i="16"/>
  <c r="U224" i="17"/>
  <c r="E224" i="16"/>
  <c r="R224" i="17"/>
  <c r="J224" i="16"/>
  <c r="W224" i="17"/>
  <c r="O224" i="17"/>
  <c r="N224" i="17"/>
  <c r="K226" i="16"/>
  <c r="X226" i="17"/>
  <c r="K227" i="16" l="1"/>
  <c r="X227" i="17"/>
  <c r="O225" i="17"/>
  <c r="N225" i="17"/>
  <c r="J225" i="16"/>
  <c r="W225" i="17"/>
  <c r="E225" i="16"/>
  <c r="R225" i="17"/>
  <c r="H225" i="16"/>
  <c r="U225" i="17"/>
  <c r="G225" i="16"/>
  <c r="T225" i="17"/>
  <c r="I225" i="16"/>
  <c r="V225" i="17"/>
  <c r="F225" i="16"/>
  <c r="S225" i="17"/>
  <c r="D225" i="16"/>
  <c r="Q225" i="17"/>
  <c r="C225" i="16"/>
  <c r="P225" i="17"/>
  <c r="C226" i="16" l="1"/>
  <c r="P226" i="17"/>
  <c r="D226" i="16"/>
  <c r="Q226" i="17"/>
  <c r="F226" i="16"/>
  <c r="S226" i="17"/>
  <c r="I226" i="16"/>
  <c r="V226" i="17"/>
  <c r="G226" i="16"/>
  <c r="T226" i="17"/>
  <c r="H226" i="16"/>
  <c r="U226" i="17"/>
  <c r="E226" i="16"/>
  <c r="R226" i="17"/>
  <c r="J226" i="16"/>
  <c r="W226" i="17"/>
  <c r="O226" i="17"/>
  <c r="N226" i="17"/>
  <c r="K228" i="16"/>
  <c r="X228" i="17"/>
  <c r="K229" i="16" l="1"/>
  <c r="X229" i="17"/>
  <c r="O227" i="17"/>
  <c r="N227" i="17"/>
  <c r="J227" i="16"/>
  <c r="W227" i="17"/>
  <c r="E227" i="16"/>
  <c r="R227" i="17"/>
  <c r="H227" i="16"/>
  <c r="U227" i="17"/>
  <c r="G227" i="16"/>
  <c r="T227" i="17"/>
  <c r="I227" i="16"/>
  <c r="V227" i="17"/>
  <c r="F227" i="16"/>
  <c r="S227" i="17"/>
  <c r="D227" i="16"/>
  <c r="Q227" i="17"/>
  <c r="C227" i="16"/>
  <c r="P227" i="17"/>
  <c r="C228" i="16" l="1"/>
  <c r="P228" i="17"/>
  <c r="D228" i="16"/>
  <c r="Q228" i="17"/>
  <c r="F228" i="16"/>
  <c r="S228" i="17"/>
  <c r="I228" i="16"/>
  <c r="V228" i="17"/>
  <c r="G228" i="16"/>
  <c r="T228" i="17"/>
  <c r="H228" i="16"/>
  <c r="U228" i="17"/>
  <c r="E228" i="16"/>
  <c r="R228" i="17"/>
  <c r="J228" i="16"/>
  <c r="W228" i="17"/>
  <c r="O228" i="17"/>
  <c r="N228" i="17"/>
  <c r="K230" i="16"/>
  <c r="X230" i="17"/>
  <c r="K231" i="16" l="1"/>
  <c r="X231" i="17"/>
  <c r="O229" i="17"/>
  <c r="N229" i="17"/>
  <c r="J229" i="16"/>
  <c r="W229" i="17"/>
  <c r="E229" i="16"/>
  <c r="R229" i="17"/>
  <c r="H229" i="16"/>
  <c r="U229" i="17"/>
  <c r="G229" i="16"/>
  <c r="T229" i="17"/>
  <c r="I229" i="16"/>
  <c r="V229" i="17"/>
  <c r="F229" i="16"/>
  <c r="S229" i="17"/>
  <c r="D229" i="16"/>
  <c r="Q229" i="17"/>
  <c r="C229" i="16"/>
  <c r="P229" i="17"/>
  <c r="C230" i="16" l="1"/>
  <c r="P230" i="17"/>
  <c r="D230" i="16"/>
  <c r="Q230" i="17"/>
  <c r="F230" i="16"/>
  <c r="S230" i="17"/>
  <c r="I230" i="16"/>
  <c r="V230" i="17"/>
  <c r="G230" i="16"/>
  <c r="T230" i="17"/>
  <c r="H230" i="16"/>
  <c r="U230" i="17"/>
  <c r="E230" i="16"/>
  <c r="R230" i="17"/>
  <c r="J230" i="16"/>
  <c r="W230" i="17"/>
  <c r="O230" i="17"/>
  <c r="N230" i="17"/>
  <c r="K232" i="16"/>
  <c r="X232" i="17"/>
  <c r="K233" i="16" l="1"/>
  <c r="X233" i="17"/>
  <c r="O231" i="17"/>
  <c r="N231" i="17"/>
  <c r="J231" i="16"/>
  <c r="W231" i="17"/>
  <c r="E231" i="16"/>
  <c r="R231" i="17"/>
  <c r="H231" i="16"/>
  <c r="U231" i="17"/>
  <c r="G231" i="16"/>
  <c r="T231" i="17"/>
  <c r="I231" i="16"/>
  <c r="V231" i="17"/>
  <c r="F231" i="16"/>
  <c r="S231" i="17"/>
  <c r="D231" i="16"/>
  <c r="Q231" i="17"/>
  <c r="C231" i="16"/>
  <c r="P231" i="17"/>
  <c r="C232" i="16" l="1"/>
  <c r="P232" i="17"/>
  <c r="D232" i="16"/>
  <c r="Q232" i="17"/>
  <c r="F232" i="16"/>
  <c r="S232" i="17"/>
  <c r="I232" i="16"/>
  <c r="V232" i="17"/>
  <c r="G232" i="16"/>
  <c r="T232" i="17"/>
  <c r="H232" i="16"/>
  <c r="U232" i="17"/>
  <c r="E232" i="16"/>
  <c r="R232" i="17"/>
  <c r="J232" i="16"/>
  <c r="W232" i="17"/>
  <c r="O232" i="17"/>
  <c r="N232" i="17"/>
  <c r="K234" i="16"/>
  <c r="X234" i="17"/>
  <c r="K235" i="16" l="1"/>
  <c r="X235" i="17"/>
  <c r="O233" i="17"/>
  <c r="N233" i="17"/>
  <c r="J233" i="16"/>
  <c r="W233" i="17"/>
  <c r="E233" i="16"/>
  <c r="R233" i="17"/>
  <c r="H233" i="16"/>
  <c r="U233" i="17"/>
  <c r="G233" i="16"/>
  <c r="T233" i="17"/>
  <c r="I233" i="16"/>
  <c r="V233" i="17"/>
  <c r="F233" i="16"/>
  <c r="S233" i="17"/>
  <c r="D233" i="16"/>
  <c r="Q233" i="17"/>
  <c r="C233" i="16"/>
  <c r="P233" i="17"/>
  <c r="C234" i="16" l="1"/>
  <c r="P234" i="17"/>
  <c r="D234" i="16"/>
  <c r="Q234" i="17"/>
  <c r="F234" i="16"/>
  <c r="S234" i="17"/>
  <c r="I234" i="16"/>
  <c r="V234" i="17"/>
  <c r="G234" i="16"/>
  <c r="T234" i="17"/>
  <c r="H234" i="16"/>
  <c r="U234" i="17"/>
  <c r="E234" i="16"/>
  <c r="R234" i="17"/>
  <c r="J234" i="16"/>
  <c r="W234" i="17"/>
  <c r="O234" i="17"/>
  <c r="N234" i="17"/>
  <c r="K236" i="16"/>
  <c r="X236" i="17"/>
  <c r="K237" i="16" l="1"/>
  <c r="X237" i="17"/>
  <c r="O235" i="17"/>
  <c r="N235" i="17"/>
  <c r="J235" i="16"/>
  <c r="W235" i="17"/>
  <c r="E235" i="16"/>
  <c r="R235" i="17"/>
  <c r="H235" i="16"/>
  <c r="U235" i="17"/>
  <c r="G235" i="16"/>
  <c r="T235" i="17"/>
  <c r="I235" i="16"/>
  <c r="V235" i="17"/>
  <c r="F235" i="16"/>
  <c r="S235" i="17"/>
  <c r="D235" i="16"/>
  <c r="Q235" i="17"/>
  <c r="C235" i="16"/>
  <c r="P235" i="17"/>
  <c r="C236" i="16" l="1"/>
  <c r="P236" i="17"/>
  <c r="D236" i="16"/>
  <c r="Q236" i="17"/>
  <c r="F236" i="16"/>
  <c r="S236" i="17"/>
  <c r="I236" i="16"/>
  <c r="V236" i="17"/>
  <c r="G236" i="16"/>
  <c r="T236" i="17"/>
  <c r="H236" i="16"/>
  <c r="U236" i="17"/>
  <c r="E236" i="16"/>
  <c r="R236" i="17"/>
  <c r="J236" i="16"/>
  <c r="W236" i="17"/>
  <c r="O236" i="17"/>
  <c r="N236" i="17"/>
  <c r="K238" i="16"/>
  <c r="X238" i="17"/>
  <c r="K239" i="16" l="1"/>
  <c r="X239" i="17"/>
  <c r="O237" i="17"/>
  <c r="N237" i="17"/>
  <c r="J237" i="16"/>
  <c r="W237" i="17"/>
  <c r="E237" i="16"/>
  <c r="R237" i="17"/>
  <c r="H237" i="16"/>
  <c r="U237" i="17"/>
  <c r="G237" i="16"/>
  <c r="T237" i="17"/>
  <c r="I237" i="16"/>
  <c r="V237" i="17"/>
  <c r="F237" i="16"/>
  <c r="S237" i="17"/>
  <c r="D237" i="16"/>
  <c r="Q237" i="17"/>
  <c r="C237" i="16"/>
  <c r="P237" i="17"/>
  <c r="C238" i="16" l="1"/>
  <c r="P238" i="17"/>
  <c r="D238" i="16"/>
  <c r="Q238" i="17"/>
  <c r="F238" i="16"/>
  <c r="S238" i="17"/>
  <c r="I238" i="16"/>
  <c r="V238" i="17"/>
  <c r="G238" i="16"/>
  <c r="T238" i="17"/>
  <c r="H238" i="16"/>
  <c r="U238" i="17"/>
  <c r="E238" i="16"/>
  <c r="R238" i="17"/>
  <c r="J238" i="16"/>
  <c r="W238" i="17"/>
  <c r="O238" i="17"/>
  <c r="N238" i="17"/>
  <c r="K240" i="16"/>
  <c r="X240" i="17"/>
  <c r="K241" i="16" l="1"/>
  <c r="X241" i="17"/>
  <c r="O239" i="17"/>
  <c r="N239" i="17"/>
  <c r="J239" i="16"/>
  <c r="W239" i="17"/>
  <c r="E239" i="16"/>
  <c r="R239" i="17"/>
  <c r="H239" i="16"/>
  <c r="U239" i="17"/>
  <c r="G239" i="16"/>
  <c r="T239" i="17"/>
  <c r="I239" i="16"/>
  <c r="V239" i="17"/>
  <c r="F239" i="16"/>
  <c r="S239" i="17"/>
  <c r="D239" i="16"/>
  <c r="Q239" i="17"/>
  <c r="C239" i="16"/>
  <c r="P239" i="17"/>
  <c r="C240" i="16" l="1"/>
  <c r="P240" i="17"/>
  <c r="D240" i="16"/>
  <c r="Q240" i="17"/>
  <c r="F240" i="16"/>
  <c r="S240" i="17"/>
  <c r="I240" i="16"/>
  <c r="V240" i="17"/>
  <c r="G240" i="16"/>
  <c r="T240" i="17"/>
  <c r="H240" i="16"/>
  <c r="U240" i="17"/>
  <c r="E240" i="16"/>
  <c r="R240" i="17"/>
  <c r="J240" i="16"/>
  <c r="W240" i="17"/>
  <c r="O240" i="17"/>
  <c r="N240" i="17"/>
  <c r="K242" i="16"/>
  <c r="X242" i="17"/>
  <c r="K243" i="16" l="1"/>
  <c r="X243" i="17"/>
  <c r="O241" i="17"/>
  <c r="N241" i="17"/>
  <c r="J241" i="16"/>
  <c r="W241" i="17"/>
  <c r="E241" i="16"/>
  <c r="R241" i="17"/>
  <c r="H241" i="16"/>
  <c r="U241" i="17"/>
  <c r="G241" i="16"/>
  <c r="T241" i="17"/>
  <c r="I241" i="16"/>
  <c r="V241" i="17"/>
  <c r="F241" i="16"/>
  <c r="S241" i="17"/>
  <c r="D241" i="16"/>
  <c r="Q241" i="17"/>
  <c r="C241" i="16"/>
  <c r="P241" i="17"/>
  <c r="C242" i="16" l="1"/>
  <c r="P242" i="17"/>
  <c r="D242" i="16"/>
  <c r="Q242" i="17"/>
  <c r="F242" i="16"/>
  <c r="S242" i="17"/>
  <c r="I242" i="16"/>
  <c r="V242" i="17"/>
  <c r="G242" i="16"/>
  <c r="T242" i="17"/>
  <c r="H242" i="16"/>
  <c r="U242" i="17"/>
  <c r="E242" i="16"/>
  <c r="R242" i="17"/>
  <c r="J242" i="16"/>
  <c r="W242" i="17"/>
  <c r="O242" i="17"/>
  <c r="N242" i="17"/>
  <c r="K244" i="16"/>
  <c r="X244" i="17"/>
  <c r="K245" i="16" l="1"/>
  <c r="X245" i="17"/>
  <c r="O243" i="17"/>
  <c r="N243" i="17"/>
  <c r="J243" i="16"/>
  <c r="W243" i="17"/>
  <c r="E243" i="16"/>
  <c r="R243" i="17"/>
  <c r="H243" i="16"/>
  <c r="U243" i="17"/>
  <c r="G243" i="16"/>
  <c r="T243" i="17"/>
  <c r="I243" i="16"/>
  <c r="V243" i="17"/>
  <c r="F243" i="16"/>
  <c r="S243" i="17"/>
  <c r="D243" i="16"/>
  <c r="Q243" i="17"/>
  <c r="C243" i="16"/>
  <c r="P243" i="17"/>
  <c r="C244" i="16" l="1"/>
  <c r="P244" i="17"/>
  <c r="D244" i="16"/>
  <c r="Q244" i="17"/>
  <c r="F244" i="16"/>
  <c r="S244" i="17"/>
  <c r="I244" i="16"/>
  <c r="V244" i="17"/>
  <c r="G244" i="16"/>
  <c r="T244" i="17"/>
  <c r="H244" i="16"/>
  <c r="U244" i="17"/>
  <c r="E244" i="16"/>
  <c r="R244" i="17"/>
  <c r="J244" i="16"/>
  <c r="W244" i="17"/>
  <c r="O244" i="17"/>
  <c r="N244" i="17"/>
  <c r="K246" i="16"/>
  <c r="X246" i="17"/>
  <c r="K247" i="16" l="1"/>
  <c r="X247" i="17"/>
  <c r="O245" i="17"/>
  <c r="N245" i="17"/>
  <c r="J245" i="16"/>
  <c r="W245" i="17"/>
  <c r="E245" i="16"/>
  <c r="R245" i="17"/>
  <c r="H245" i="16"/>
  <c r="U245" i="17"/>
  <c r="G245" i="16"/>
  <c r="T245" i="17"/>
  <c r="I245" i="16"/>
  <c r="V245" i="17"/>
  <c r="F245" i="16"/>
  <c r="S245" i="17"/>
  <c r="D245" i="16"/>
  <c r="Q245" i="17"/>
  <c r="C245" i="16"/>
  <c r="P245" i="17"/>
  <c r="C246" i="16" l="1"/>
  <c r="P246" i="17"/>
  <c r="D246" i="16"/>
  <c r="Q246" i="17"/>
  <c r="F246" i="16"/>
  <c r="S246" i="17"/>
  <c r="I246" i="16"/>
  <c r="V246" i="17"/>
  <c r="G246" i="16"/>
  <c r="T246" i="17"/>
  <c r="H246" i="16"/>
  <c r="U246" i="17"/>
  <c r="E246" i="16"/>
  <c r="R246" i="17"/>
  <c r="J246" i="16"/>
  <c r="W246" i="17"/>
  <c r="O246" i="17"/>
  <c r="N246" i="17"/>
  <c r="K248" i="16"/>
  <c r="X248" i="17"/>
  <c r="K249" i="16" l="1"/>
  <c r="X249" i="17"/>
  <c r="O247" i="17"/>
  <c r="N247" i="17"/>
  <c r="J247" i="16"/>
  <c r="W247" i="17"/>
  <c r="E247" i="16"/>
  <c r="R247" i="17"/>
  <c r="H247" i="16"/>
  <c r="U247" i="17"/>
  <c r="G247" i="16"/>
  <c r="T247" i="17"/>
  <c r="I247" i="16"/>
  <c r="V247" i="17"/>
  <c r="F247" i="16"/>
  <c r="S247" i="17"/>
  <c r="D247" i="16"/>
  <c r="Q247" i="17"/>
  <c r="C247" i="16"/>
  <c r="P247" i="17"/>
  <c r="C248" i="16" l="1"/>
  <c r="P248" i="17"/>
  <c r="D248" i="16"/>
  <c r="Q248" i="17"/>
  <c r="F248" i="16"/>
  <c r="S248" i="17"/>
  <c r="I248" i="16"/>
  <c r="V248" i="17"/>
  <c r="G248" i="16"/>
  <c r="T248" i="17"/>
  <c r="H248" i="16"/>
  <c r="U248" i="17"/>
  <c r="E248" i="16"/>
  <c r="R248" i="17"/>
  <c r="J248" i="16"/>
  <c r="W248" i="17"/>
  <c r="O248" i="17"/>
  <c r="N248" i="17"/>
  <c r="K250" i="16"/>
  <c r="X250" i="17"/>
  <c r="K251" i="16" l="1"/>
  <c r="X251" i="17"/>
  <c r="O249" i="17"/>
  <c r="N249" i="17"/>
  <c r="J249" i="16"/>
  <c r="W249" i="17"/>
  <c r="E249" i="16"/>
  <c r="R249" i="17"/>
  <c r="H249" i="16"/>
  <c r="U249" i="17"/>
  <c r="G249" i="16"/>
  <c r="T249" i="17"/>
  <c r="I249" i="16"/>
  <c r="V249" i="17"/>
  <c r="F249" i="16"/>
  <c r="S249" i="17"/>
  <c r="D249" i="16"/>
  <c r="Q249" i="17"/>
  <c r="C249" i="16"/>
  <c r="P249" i="17"/>
  <c r="C250" i="16" l="1"/>
  <c r="P250" i="17"/>
  <c r="D250" i="16"/>
  <c r="Q250" i="17"/>
  <c r="F250" i="16"/>
  <c r="S250" i="17"/>
  <c r="I250" i="16"/>
  <c r="V250" i="17"/>
  <c r="G250" i="16"/>
  <c r="T250" i="17"/>
  <c r="H250" i="16"/>
  <c r="U250" i="17"/>
  <c r="E250" i="16"/>
  <c r="R250" i="17"/>
  <c r="J250" i="16"/>
  <c r="W250" i="17"/>
  <c r="O250" i="17"/>
  <c r="N250" i="17"/>
  <c r="K252" i="16"/>
  <c r="X252" i="17"/>
  <c r="K253" i="16" l="1"/>
  <c r="X253" i="17"/>
  <c r="O251" i="17"/>
  <c r="N251" i="17"/>
  <c r="J251" i="16"/>
  <c r="W251" i="17"/>
  <c r="E251" i="16"/>
  <c r="R251" i="17"/>
  <c r="H251" i="16"/>
  <c r="U251" i="17"/>
  <c r="G251" i="16"/>
  <c r="T251" i="17"/>
  <c r="I251" i="16"/>
  <c r="V251" i="17"/>
  <c r="F251" i="16"/>
  <c r="S251" i="17"/>
  <c r="D251" i="16"/>
  <c r="Q251" i="17"/>
  <c r="C251" i="16"/>
  <c r="P251" i="17"/>
  <c r="C252" i="16" l="1"/>
  <c r="P252" i="17"/>
  <c r="D252" i="16"/>
  <c r="Q252" i="17"/>
  <c r="F252" i="16"/>
  <c r="S252" i="17"/>
  <c r="I252" i="16"/>
  <c r="V252" i="17"/>
  <c r="G252" i="16"/>
  <c r="T252" i="17"/>
  <c r="H252" i="16"/>
  <c r="U252" i="17"/>
  <c r="E252" i="16"/>
  <c r="R252" i="17"/>
  <c r="J252" i="16"/>
  <c r="W252" i="17"/>
  <c r="O252" i="17"/>
  <c r="N252" i="17"/>
  <c r="K254" i="16"/>
  <c r="X254" i="17"/>
  <c r="K255" i="16" l="1"/>
  <c r="X255" i="17"/>
  <c r="O253" i="17"/>
  <c r="N253" i="17"/>
  <c r="J253" i="16"/>
  <c r="W253" i="17"/>
  <c r="E253" i="16"/>
  <c r="R253" i="17"/>
  <c r="H253" i="16"/>
  <c r="U253" i="17"/>
  <c r="G253" i="16"/>
  <c r="T253" i="17"/>
  <c r="I253" i="16"/>
  <c r="V253" i="17"/>
  <c r="F253" i="16"/>
  <c r="S253" i="17"/>
  <c r="D253" i="16"/>
  <c r="Q253" i="17"/>
  <c r="C253" i="16"/>
  <c r="P253" i="17"/>
  <c r="C254" i="16" l="1"/>
  <c r="P254" i="17"/>
  <c r="D254" i="16"/>
  <c r="Q254" i="17"/>
  <c r="F254" i="16"/>
  <c r="S254" i="17"/>
  <c r="I254" i="16"/>
  <c r="V254" i="17"/>
  <c r="G254" i="16"/>
  <c r="T254" i="17"/>
  <c r="H254" i="16"/>
  <c r="U254" i="17"/>
  <c r="E254" i="16"/>
  <c r="R254" i="17"/>
  <c r="J254" i="16"/>
  <c r="W254" i="17"/>
  <c r="O254" i="17"/>
  <c r="N254" i="17"/>
  <c r="K256" i="16"/>
  <c r="X256" i="17"/>
  <c r="K257" i="16" l="1"/>
  <c r="X257" i="17"/>
  <c r="O255" i="17"/>
  <c r="N255" i="17"/>
  <c r="J255" i="16"/>
  <c r="W255" i="17"/>
  <c r="E255" i="16"/>
  <c r="R255" i="17"/>
  <c r="H255" i="16"/>
  <c r="U255" i="17"/>
  <c r="G255" i="16"/>
  <c r="T255" i="17"/>
  <c r="I255" i="16"/>
  <c r="V255" i="17"/>
  <c r="F255" i="16"/>
  <c r="S255" i="17"/>
  <c r="D255" i="16"/>
  <c r="Q255" i="17"/>
  <c r="C255" i="16"/>
  <c r="P255" i="17"/>
  <c r="C256" i="16" l="1"/>
  <c r="P256" i="17"/>
  <c r="D256" i="16"/>
  <c r="Q256" i="17"/>
  <c r="F256" i="16"/>
  <c r="S256" i="17"/>
  <c r="I256" i="16"/>
  <c r="V256" i="17"/>
  <c r="G256" i="16"/>
  <c r="T256" i="17"/>
  <c r="H256" i="16"/>
  <c r="U256" i="17"/>
  <c r="E256" i="16"/>
  <c r="R256" i="17"/>
  <c r="J256" i="16"/>
  <c r="W256" i="17"/>
  <c r="O256" i="17"/>
  <c r="N256" i="17"/>
  <c r="K258" i="16"/>
  <c r="X258" i="17"/>
  <c r="K259" i="16" l="1"/>
  <c r="X259" i="17"/>
  <c r="O257" i="17"/>
  <c r="N257" i="17"/>
  <c r="J257" i="16"/>
  <c r="W257" i="17"/>
  <c r="E257" i="16"/>
  <c r="R257" i="17"/>
  <c r="H257" i="16"/>
  <c r="U257" i="17"/>
  <c r="G257" i="16"/>
  <c r="T257" i="17"/>
  <c r="I257" i="16"/>
  <c r="V257" i="17"/>
  <c r="F257" i="16"/>
  <c r="S257" i="17"/>
  <c r="D257" i="16"/>
  <c r="Q257" i="17"/>
  <c r="C257" i="16"/>
  <c r="P257" i="17"/>
  <c r="C258" i="16" l="1"/>
  <c r="P258" i="17"/>
  <c r="D258" i="16"/>
  <c r="Q258" i="17"/>
  <c r="F258" i="16"/>
  <c r="S258" i="17"/>
  <c r="I258" i="16"/>
  <c r="V258" i="17"/>
  <c r="G258" i="16"/>
  <c r="T258" i="17"/>
  <c r="H258" i="16"/>
  <c r="U258" i="17"/>
  <c r="E258" i="16"/>
  <c r="R258" i="17"/>
  <c r="J258" i="16"/>
  <c r="W258" i="17"/>
  <c r="O258" i="17"/>
  <c r="N258" i="17"/>
  <c r="K260" i="16"/>
  <c r="X260" i="17"/>
  <c r="K261" i="16" l="1"/>
  <c r="X261" i="17"/>
  <c r="O259" i="17"/>
  <c r="N259" i="17"/>
  <c r="J259" i="16"/>
  <c r="W259" i="17"/>
  <c r="E259" i="16"/>
  <c r="R259" i="17"/>
  <c r="H259" i="16"/>
  <c r="U259" i="17"/>
  <c r="G259" i="16"/>
  <c r="T259" i="17"/>
  <c r="I259" i="16"/>
  <c r="V259" i="17"/>
  <c r="F259" i="16"/>
  <c r="S259" i="17"/>
  <c r="D259" i="16"/>
  <c r="Q259" i="17"/>
  <c r="C259" i="16"/>
  <c r="P259" i="17"/>
  <c r="C260" i="16" l="1"/>
  <c r="P260" i="17"/>
  <c r="D260" i="16"/>
  <c r="Q260" i="17"/>
  <c r="F260" i="16"/>
  <c r="S260" i="17"/>
  <c r="I260" i="16"/>
  <c r="V260" i="17"/>
  <c r="G260" i="16"/>
  <c r="T260" i="17"/>
  <c r="H260" i="16"/>
  <c r="U260" i="17"/>
  <c r="E260" i="16"/>
  <c r="R260" i="17"/>
  <c r="J260" i="16"/>
  <c r="W260" i="17"/>
  <c r="O260" i="17"/>
  <c r="N260" i="17"/>
  <c r="K262" i="16"/>
  <c r="X262" i="17"/>
  <c r="K263" i="16" l="1"/>
  <c r="X263" i="17"/>
  <c r="O261" i="17"/>
  <c r="N261" i="17"/>
  <c r="J261" i="16"/>
  <c r="W261" i="17"/>
  <c r="E261" i="16"/>
  <c r="R261" i="17"/>
  <c r="H261" i="16"/>
  <c r="U261" i="17"/>
  <c r="G261" i="16"/>
  <c r="T261" i="17"/>
  <c r="I261" i="16"/>
  <c r="V261" i="17"/>
  <c r="F261" i="16"/>
  <c r="S261" i="17"/>
  <c r="D261" i="16"/>
  <c r="Q261" i="17"/>
  <c r="C261" i="16"/>
  <c r="P261" i="17"/>
  <c r="C262" i="16" l="1"/>
  <c r="P262" i="17"/>
  <c r="D262" i="16"/>
  <c r="Q262" i="17"/>
  <c r="F262" i="16"/>
  <c r="S262" i="17"/>
  <c r="I262" i="16"/>
  <c r="V262" i="17"/>
  <c r="G262" i="16"/>
  <c r="T262" i="17"/>
  <c r="H262" i="16"/>
  <c r="U262" i="17"/>
  <c r="E262" i="16"/>
  <c r="R262" i="17"/>
  <c r="J262" i="16"/>
  <c r="W262" i="17"/>
  <c r="O262" i="17"/>
  <c r="N262" i="17"/>
  <c r="K264" i="16"/>
  <c r="X264" i="17"/>
  <c r="K265" i="16" l="1"/>
  <c r="X265" i="17"/>
  <c r="O263" i="17"/>
  <c r="N263" i="17"/>
  <c r="J263" i="16"/>
  <c r="W263" i="17"/>
  <c r="E263" i="16"/>
  <c r="R263" i="17"/>
  <c r="H263" i="16"/>
  <c r="U263" i="17"/>
  <c r="G263" i="16"/>
  <c r="T263" i="17"/>
  <c r="I263" i="16"/>
  <c r="V263" i="17"/>
  <c r="F263" i="16"/>
  <c r="S263" i="17"/>
  <c r="D263" i="16"/>
  <c r="Q263" i="17"/>
  <c r="C263" i="16"/>
  <c r="P263" i="17"/>
  <c r="C264" i="16" l="1"/>
  <c r="P264" i="17"/>
  <c r="D264" i="16"/>
  <c r="Q264" i="17"/>
  <c r="F264" i="16"/>
  <c r="S264" i="17"/>
  <c r="I264" i="16"/>
  <c r="V264" i="17"/>
  <c r="G264" i="16"/>
  <c r="T264" i="17"/>
  <c r="H264" i="16"/>
  <c r="U264" i="17"/>
  <c r="E264" i="16"/>
  <c r="R264" i="17"/>
  <c r="J264" i="16"/>
  <c r="W264" i="17"/>
  <c r="O264" i="17"/>
  <c r="N264" i="17"/>
  <c r="K266" i="16"/>
  <c r="X266" i="17"/>
  <c r="K267" i="16" l="1"/>
  <c r="X267" i="17"/>
  <c r="O265" i="17"/>
  <c r="N265" i="17"/>
  <c r="J265" i="16"/>
  <c r="W265" i="17"/>
  <c r="E265" i="16"/>
  <c r="R265" i="17"/>
  <c r="H265" i="16"/>
  <c r="U265" i="17"/>
  <c r="G265" i="16"/>
  <c r="T265" i="17"/>
  <c r="I265" i="16"/>
  <c r="V265" i="17"/>
  <c r="F265" i="16"/>
  <c r="S265" i="17"/>
  <c r="D265" i="16"/>
  <c r="Q265" i="17"/>
  <c r="C265" i="16"/>
  <c r="P265" i="17"/>
  <c r="C266" i="16" l="1"/>
  <c r="P266" i="17"/>
  <c r="D266" i="16"/>
  <c r="Q266" i="17"/>
  <c r="F266" i="16"/>
  <c r="S266" i="17"/>
  <c r="I266" i="16"/>
  <c r="V266" i="17"/>
  <c r="G266" i="16"/>
  <c r="T266" i="17"/>
  <c r="H266" i="16"/>
  <c r="U266" i="17"/>
  <c r="E266" i="16"/>
  <c r="R266" i="17"/>
  <c r="J266" i="16"/>
  <c r="W266" i="17"/>
  <c r="O266" i="17"/>
  <c r="N266" i="17"/>
  <c r="K268" i="16"/>
  <c r="X268" i="17"/>
  <c r="K269" i="16" l="1"/>
  <c r="X269" i="17"/>
  <c r="O267" i="17"/>
  <c r="N267" i="17"/>
  <c r="J267" i="16"/>
  <c r="W267" i="17"/>
  <c r="E267" i="16"/>
  <c r="R267" i="17"/>
  <c r="H267" i="16"/>
  <c r="U267" i="17"/>
  <c r="G267" i="16"/>
  <c r="T267" i="17"/>
  <c r="I267" i="16"/>
  <c r="V267" i="17"/>
  <c r="F267" i="16"/>
  <c r="S267" i="17"/>
  <c r="D267" i="16"/>
  <c r="Q267" i="17"/>
  <c r="C267" i="16"/>
  <c r="P267" i="17"/>
  <c r="C268" i="16" l="1"/>
  <c r="P268" i="17"/>
  <c r="D268" i="16"/>
  <c r="Q268" i="17"/>
  <c r="F268" i="16"/>
  <c r="S268" i="17"/>
  <c r="I268" i="16"/>
  <c r="V268" i="17"/>
  <c r="G268" i="16"/>
  <c r="T268" i="17"/>
  <c r="H268" i="16"/>
  <c r="U268" i="17"/>
  <c r="E268" i="16"/>
  <c r="R268" i="17"/>
  <c r="J268" i="16"/>
  <c r="W268" i="17"/>
  <c r="O268" i="17"/>
  <c r="N268" i="17"/>
  <c r="K270" i="16"/>
  <c r="X270" i="17"/>
  <c r="K271" i="16" l="1"/>
  <c r="X271" i="17"/>
  <c r="O269" i="17"/>
  <c r="N269" i="17"/>
  <c r="J269" i="16"/>
  <c r="W269" i="17"/>
  <c r="E269" i="16"/>
  <c r="R269" i="17"/>
  <c r="H269" i="16"/>
  <c r="U269" i="17"/>
  <c r="G269" i="16"/>
  <c r="T269" i="17"/>
  <c r="I269" i="16"/>
  <c r="V269" i="17"/>
  <c r="F269" i="16"/>
  <c r="S269" i="17"/>
  <c r="D269" i="16"/>
  <c r="Q269" i="17"/>
  <c r="C269" i="16"/>
  <c r="P269" i="17"/>
  <c r="N270" i="17" l="1"/>
  <c r="C270" i="16"/>
  <c r="P270" i="17"/>
  <c r="D270" i="16"/>
  <c r="Q270" i="17"/>
  <c r="F270" i="16"/>
  <c r="S270" i="17"/>
  <c r="I270" i="16"/>
  <c r="V270" i="17"/>
  <c r="G270" i="16"/>
  <c r="T270" i="17"/>
  <c r="H270" i="16"/>
  <c r="U270" i="17"/>
  <c r="E270" i="16"/>
  <c r="R270" i="17"/>
  <c r="J270" i="16"/>
  <c r="W270" i="17"/>
  <c r="O270" i="17"/>
  <c r="K272" i="16"/>
  <c r="X272" i="17"/>
  <c r="K273" i="16" l="1"/>
  <c r="X273" i="17"/>
  <c r="O271" i="17"/>
  <c r="N271" i="17"/>
  <c r="J271" i="16"/>
  <c r="W271" i="17"/>
  <c r="E271" i="16"/>
  <c r="R271" i="17"/>
  <c r="H271" i="16"/>
  <c r="U271" i="17"/>
  <c r="G271" i="16"/>
  <c r="T271" i="17"/>
  <c r="I271" i="16"/>
  <c r="V271" i="17"/>
  <c r="F271" i="16"/>
  <c r="S271" i="17"/>
  <c r="D271" i="16"/>
  <c r="Q271" i="17"/>
  <c r="C271" i="16"/>
  <c r="P271" i="17"/>
  <c r="C272" i="16" l="1"/>
  <c r="P272" i="17"/>
  <c r="D272" i="16"/>
  <c r="Q272" i="17"/>
  <c r="F272" i="16"/>
  <c r="S272" i="17"/>
  <c r="I272" i="16"/>
  <c r="V272" i="17"/>
  <c r="G272" i="16"/>
  <c r="T272" i="17"/>
  <c r="H272" i="16"/>
  <c r="U272" i="17"/>
  <c r="E272" i="16"/>
  <c r="R272" i="17"/>
  <c r="J272" i="16"/>
  <c r="W272" i="17"/>
  <c r="O272" i="17"/>
  <c r="N272" i="17"/>
  <c r="K274" i="16"/>
  <c r="X274" i="17"/>
  <c r="K275" i="16" l="1"/>
  <c r="X275" i="17"/>
  <c r="O273" i="17"/>
  <c r="N273" i="17"/>
  <c r="J273" i="16"/>
  <c r="W273" i="17"/>
  <c r="E273" i="16"/>
  <c r="R273" i="17"/>
  <c r="H273" i="16"/>
  <c r="U273" i="17"/>
  <c r="G273" i="16"/>
  <c r="T273" i="17"/>
  <c r="I273" i="16"/>
  <c r="V273" i="17"/>
  <c r="F273" i="16"/>
  <c r="S273" i="17"/>
  <c r="D273" i="16"/>
  <c r="Q273" i="17"/>
  <c r="C273" i="16"/>
  <c r="P273" i="17"/>
  <c r="N274" i="17" l="1"/>
  <c r="C274" i="16"/>
  <c r="P274" i="17"/>
  <c r="D274" i="16"/>
  <c r="Q274" i="17"/>
  <c r="F274" i="16"/>
  <c r="S274" i="17"/>
  <c r="I274" i="16"/>
  <c r="V274" i="17"/>
  <c r="G274" i="16"/>
  <c r="T274" i="17"/>
  <c r="H274" i="16"/>
  <c r="U274" i="17"/>
  <c r="E274" i="16"/>
  <c r="R274" i="17"/>
  <c r="J274" i="16"/>
  <c r="W274" i="17"/>
  <c r="O274" i="17"/>
  <c r="K276" i="16"/>
  <c r="X276" i="17"/>
  <c r="K277" i="16" l="1"/>
  <c r="X277" i="17"/>
  <c r="N275" i="17"/>
  <c r="O275" i="17"/>
  <c r="J275" i="16"/>
  <c r="W275" i="17"/>
  <c r="E275" i="16"/>
  <c r="R275" i="17"/>
  <c r="H275" i="16"/>
  <c r="U275" i="17"/>
  <c r="G275" i="16"/>
  <c r="T275" i="17"/>
  <c r="I275" i="16"/>
  <c r="V275" i="17"/>
  <c r="F275" i="16"/>
  <c r="S275" i="17"/>
  <c r="D275" i="16"/>
  <c r="Q275" i="17"/>
  <c r="C275" i="16"/>
  <c r="P275" i="17"/>
  <c r="C276" i="16" l="1"/>
  <c r="P276" i="17"/>
  <c r="D276" i="16"/>
  <c r="Q276" i="17"/>
  <c r="F276" i="16"/>
  <c r="S276" i="17"/>
  <c r="I276" i="16"/>
  <c r="V276" i="17"/>
  <c r="G276" i="16"/>
  <c r="T276" i="17"/>
  <c r="H276" i="16"/>
  <c r="U276" i="17"/>
  <c r="E276" i="16"/>
  <c r="R276" i="17"/>
  <c r="J276" i="16"/>
  <c r="W276" i="17"/>
  <c r="O276" i="17"/>
  <c r="N276" i="17"/>
  <c r="K278" i="16"/>
  <c r="X278" i="17"/>
  <c r="K279" i="16" l="1"/>
  <c r="X279" i="17"/>
  <c r="O277" i="17"/>
  <c r="N277" i="17"/>
  <c r="J277" i="16"/>
  <c r="W277" i="17"/>
  <c r="E277" i="16"/>
  <c r="R277" i="17"/>
  <c r="H277" i="16"/>
  <c r="U277" i="17"/>
  <c r="G277" i="16"/>
  <c r="T277" i="17"/>
  <c r="I277" i="16"/>
  <c r="V277" i="17"/>
  <c r="F277" i="16"/>
  <c r="S277" i="17"/>
  <c r="D277" i="16"/>
  <c r="Q277" i="17"/>
  <c r="C277" i="16"/>
  <c r="P277" i="17"/>
  <c r="N278" i="17" l="1"/>
  <c r="C278" i="16"/>
  <c r="P278" i="17"/>
  <c r="D278" i="16"/>
  <c r="Q278" i="17"/>
  <c r="F278" i="16"/>
  <c r="S278" i="17"/>
  <c r="I278" i="16"/>
  <c r="V278" i="17"/>
  <c r="G278" i="16"/>
  <c r="T278" i="17"/>
  <c r="H278" i="16"/>
  <c r="U278" i="17"/>
  <c r="E278" i="16"/>
  <c r="R278" i="17"/>
  <c r="J278" i="16"/>
  <c r="W278" i="17"/>
  <c r="O278" i="17"/>
  <c r="K280" i="16"/>
  <c r="X280" i="17"/>
  <c r="K281" i="16" l="1"/>
  <c r="X281" i="17"/>
  <c r="O279" i="17"/>
  <c r="N279" i="17"/>
  <c r="J279" i="16"/>
  <c r="W279" i="17"/>
  <c r="E279" i="16"/>
  <c r="R279" i="17"/>
  <c r="H279" i="16"/>
  <c r="U279" i="17"/>
  <c r="G279" i="16"/>
  <c r="T279" i="17"/>
  <c r="I279" i="16"/>
  <c r="V279" i="17"/>
  <c r="F279" i="16"/>
  <c r="S279" i="17"/>
  <c r="D279" i="16"/>
  <c r="Q279" i="17"/>
  <c r="C279" i="16"/>
  <c r="P279" i="17"/>
  <c r="C280" i="16" l="1"/>
  <c r="P280" i="17"/>
  <c r="D280" i="16"/>
  <c r="Q280" i="17"/>
  <c r="F280" i="16"/>
  <c r="S280" i="17"/>
  <c r="I280" i="16"/>
  <c r="V280" i="17"/>
  <c r="G280" i="16"/>
  <c r="T280" i="17"/>
  <c r="H280" i="16"/>
  <c r="U280" i="17"/>
  <c r="E280" i="16"/>
  <c r="R280" i="17"/>
  <c r="J280" i="16"/>
  <c r="W280" i="17"/>
  <c r="O280" i="17"/>
  <c r="N280" i="17"/>
  <c r="K282" i="16"/>
  <c r="X282" i="17"/>
  <c r="K283" i="16" l="1"/>
  <c r="X283" i="17"/>
  <c r="O281" i="17"/>
  <c r="N281" i="17"/>
  <c r="J281" i="16"/>
  <c r="W281" i="17"/>
  <c r="E281" i="16"/>
  <c r="R281" i="17"/>
  <c r="H281" i="16"/>
  <c r="U281" i="17"/>
  <c r="G281" i="16"/>
  <c r="T281" i="17"/>
  <c r="I281" i="16"/>
  <c r="V281" i="17"/>
  <c r="F281" i="16"/>
  <c r="S281" i="17"/>
  <c r="D281" i="16"/>
  <c r="Q281" i="17"/>
  <c r="C281" i="16"/>
  <c r="P281" i="17"/>
  <c r="N282" i="17" l="1"/>
  <c r="C282" i="16"/>
  <c r="P282" i="17"/>
  <c r="D282" i="16"/>
  <c r="Q282" i="17"/>
  <c r="F282" i="16"/>
  <c r="S282" i="17"/>
  <c r="I282" i="16"/>
  <c r="V282" i="17"/>
  <c r="G282" i="16"/>
  <c r="T282" i="17"/>
  <c r="H282" i="16"/>
  <c r="U282" i="17"/>
  <c r="E282" i="16"/>
  <c r="R282" i="17"/>
  <c r="J282" i="16"/>
  <c r="W282" i="17"/>
  <c r="O282" i="17"/>
  <c r="K284" i="16"/>
  <c r="X284" i="17"/>
  <c r="K285" i="16" l="1"/>
  <c r="X285" i="17"/>
  <c r="N283" i="17"/>
  <c r="O283" i="17"/>
  <c r="J283" i="16"/>
  <c r="W283" i="17"/>
  <c r="E283" i="16"/>
  <c r="R283" i="17"/>
  <c r="H283" i="16"/>
  <c r="U283" i="17"/>
  <c r="G283" i="16"/>
  <c r="T283" i="17"/>
  <c r="I283" i="16"/>
  <c r="V283" i="17"/>
  <c r="F283" i="16"/>
  <c r="S283" i="17"/>
  <c r="D283" i="16"/>
  <c r="Q283" i="17"/>
  <c r="C283" i="16"/>
  <c r="P283" i="17"/>
  <c r="C284" i="16" l="1"/>
  <c r="P284" i="17"/>
  <c r="D284" i="16"/>
  <c r="Q284" i="17"/>
  <c r="F284" i="16"/>
  <c r="S284" i="17"/>
  <c r="I284" i="16"/>
  <c r="V284" i="17"/>
  <c r="G284" i="16"/>
  <c r="T284" i="17"/>
  <c r="H284" i="16"/>
  <c r="U284" i="17"/>
  <c r="E284" i="16"/>
  <c r="R284" i="17"/>
  <c r="J284" i="16"/>
  <c r="W284" i="17"/>
  <c r="O284" i="17"/>
  <c r="N284" i="17"/>
  <c r="K286" i="16"/>
  <c r="X286" i="17"/>
  <c r="K287" i="16" l="1"/>
  <c r="X287" i="17"/>
  <c r="O285" i="17"/>
  <c r="N285" i="17"/>
  <c r="J285" i="16"/>
  <c r="W285" i="17"/>
  <c r="E285" i="16"/>
  <c r="R285" i="17"/>
  <c r="H285" i="16"/>
  <c r="U285" i="17"/>
  <c r="G285" i="16"/>
  <c r="T285" i="17"/>
  <c r="I285" i="16"/>
  <c r="V285" i="17"/>
  <c r="F285" i="16"/>
  <c r="S285" i="17"/>
  <c r="D285" i="16"/>
  <c r="Q285" i="17"/>
  <c r="C285" i="16"/>
  <c r="P285" i="17"/>
  <c r="N286" i="17" l="1"/>
  <c r="C286" i="16"/>
  <c r="P286" i="17"/>
  <c r="D286" i="16"/>
  <c r="Q286" i="17"/>
  <c r="F286" i="16"/>
  <c r="S286" i="17"/>
  <c r="I286" i="16"/>
  <c r="V286" i="17"/>
  <c r="G286" i="16"/>
  <c r="T286" i="17"/>
  <c r="H286" i="16"/>
  <c r="U286" i="17"/>
  <c r="E286" i="16"/>
  <c r="R286" i="17"/>
  <c r="J286" i="16"/>
  <c r="W286" i="17"/>
  <c r="O286" i="17"/>
  <c r="K288" i="16"/>
  <c r="X288" i="17"/>
  <c r="K289" i="16" l="1"/>
  <c r="X289" i="17"/>
  <c r="N287" i="17"/>
  <c r="O287" i="17"/>
  <c r="J287" i="16"/>
  <c r="W287" i="17"/>
  <c r="E287" i="16"/>
  <c r="R287" i="17"/>
  <c r="H287" i="16"/>
  <c r="U287" i="17"/>
  <c r="G287" i="16"/>
  <c r="T287" i="17"/>
  <c r="I287" i="16"/>
  <c r="V287" i="17"/>
  <c r="F287" i="16"/>
  <c r="S287" i="17"/>
  <c r="D287" i="16"/>
  <c r="Q287" i="17"/>
  <c r="C287" i="16"/>
  <c r="P287" i="17"/>
  <c r="C288" i="16" l="1"/>
  <c r="P288" i="17"/>
  <c r="D288" i="16"/>
  <c r="Q288" i="17"/>
  <c r="F288" i="16"/>
  <c r="S288" i="17"/>
  <c r="I288" i="16"/>
  <c r="V288" i="17"/>
  <c r="G288" i="16"/>
  <c r="T288" i="17"/>
  <c r="H288" i="16"/>
  <c r="U288" i="17"/>
  <c r="E288" i="16"/>
  <c r="R288" i="17"/>
  <c r="J288" i="16"/>
  <c r="W288" i="17"/>
  <c r="O288" i="17"/>
  <c r="N288" i="17"/>
  <c r="K290" i="16"/>
  <c r="X290" i="17"/>
  <c r="K291" i="16" l="1"/>
  <c r="X291" i="17"/>
  <c r="O289" i="17"/>
  <c r="N289" i="17"/>
  <c r="J289" i="16"/>
  <c r="W289" i="17"/>
  <c r="E289" i="16"/>
  <c r="R289" i="17"/>
  <c r="H289" i="16"/>
  <c r="U289" i="17"/>
  <c r="G289" i="16"/>
  <c r="T289" i="17"/>
  <c r="I289" i="16"/>
  <c r="V289" i="17"/>
  <c r="F289" i="16"/>
  <c r="S289" i="17"/>
  <c r="D289" i="16"/>
  <c r="Q289" i="17"/>
  <c r="C289" i="16"/>
  <c r="P289" i="17"/>
  <c r="N290" i="17" l="1"/>
  <c r="C290" i="16"/>
  <c r="P290" i="17"/>
  <c r="D290" i="16"/>
  <c r="Q290" i="17"/>
  <c r="F290" i="16"/>
  <c r="S290" i="17"/>
  <c r="I290" i="16"/>
  <c r="V290" i="17"/>
  <c r="G290" i="16"/>
  <c r="T290" i="17"/>
  <c r="H290" i="16"/>
  <c r="U290" i="17"/>
  <c r="E290" i="16"/>
  <c r="R290" i="17"/>
  <c r="J290" i="16"/>
  <c r="W290" i="17"/>
  <c r="O290" i="17"/>
  <c r="K292" i="16"/>
  <c r="X292" i="17"/>
  <c r="K293" i="16" l="1"/>
  <c r="X293" i="17"/>
  <c r="N291" i="17"/>
  <c r="O291" i="17"/>
  <c r="J291" i="16"/>
  <c r="W291" i="17"/>
  <c r="E291" i="16"/>
  <c r="R291" i="17"/>
  <c r="H291" i="16"/>
  <c r="U291" i="17"/>
  <c r="G291" i="16"/>
  <c r="T291" i="17"/>
  <c r="I291" i="16"/>
  <c r="V291" i="17"/>
  <c r="F291" i="16"/>
  <c r="S291" i="17"/>
  <c r="D291" i="16"/>
  <c r="Q291" i="17"/>
  <c r="C291" i="16"/>
  <c r="P291" i="17"/>
  <c r="C292" i="16" l="1"/>
  <c r="P292" i="17"/>
  <c r="D292" i="16"/>
  <c r="Q292" i="17"/>
  <c r="F292" i="16"/>
  <c r="S292" i="17"/>
  <c r="I292" i="16"/>
  <c r="V292" i="17"/>
  <c r="G292" i="16"/>
  <c r="T292" i="17"/>
  <c r="H292" i="16"/>
  <c r="U292" i="17"/>
  <c r="E292" i="16"/>
  <c r="R292" i="17"/>
  <c r="J292" i="16"/>
  <c r="W292" i="17"/>
  <c r="O292" i="17"/>
  <c r="N292" i="17"/>
  <c r="K294" i="16"/>
  <c r="X294" i="17"/>
  <c r="K295" i="16" l="1"/>
  <c r="X295" i="17"/>
  <c r="O293" i="17"/>
  <c r="N293" i="17"/>
  <c r="J293" i="16"/>
  <c r="W293" i="17"/>
  <c r="E293" i="16"/>
  <c r="R293" i="17"/>
  <c r="H293" i="16"/>
  <c r="U293" i="17"/>
  <c r="G293" i="16"/>
  <c r="T293" i="17"/>
  <c r="I293" i="16"/>
  <c r="V293" i="17"/>
  <c r="F293" i="16"/>
  <c r="S293" i="17"/>
  <c r="D293" i="16"/>
  <c r="Q293" i="17"/>
  <c r="C293" i="16"/>
  <c r="P293" i="17"/>
  <c r="N294" i="17" l="1"/>
  <c r="C294" i="16"/>
  <c r="P294" i="17"/>
  <c r="D294" i="16"/>
  <c r="Q294" i="17"/>
  <c r="F294" i="16"/>
  <c r="S294" i="17"/>
  <c r="I294" i="16"/>
  <c r="V294" i="17"/>
  <c r="G294" i="16"/>
  <c r="T294" i="17"/>
  <c r="H294" i="16"/>
  <c r="U294" i="17"/>
  <c r="E294" i="16"/>
  <c r="R294" i="17"/>
  <c r="J294" i="16"/>
  <c r="W294" i="17"/>
  <c r="O294" i="17"/>
  <c r="K296" i="16"/>
  <c r="X296" i="17"/>
  <c r="K297" i="16" l="1"/>
  <c r="X297" i="17"/>
  <c r="N295" i="17"/>
  <c r="O295" i="17"/>
  <c r="J295" i="16"/>
  <c r="W295" i="17"/>
  <c r="E295" i="16"/>
  <c r="R295" i="17"/>
  <c r="H295" i="16"/>
  <c r="U295" i="17"/>
  <c r="G295" i="16"/>
  <c r="T295" i="17"/>
  <c r="I295" i="16"/>
  <c r="V295" i="17"/>
  <c r="F295" i="16"/>
  <c r="S295" i="17"/>
  <c r="D295" i="16"/>
  <c r="Q295" i="17"/>
  <c r="C295" i="16"/>
  <c r="P295" i="17"/>
  <c r="C296" i="16" l="1"/>
  <c r="P296" i="17"/>
  <c r="D296" i="16"/>
  <c r="Q296" i="17"/>
  <c r="F296" i="16"/>
  <c r="S296" i="17"/>
  <c r="I296" i="16"/>
  <c r="V296" i="17"/>
  <c r="G296" i="16"/>
  <c r="T296" i="17"/>
  <c r="H296" i="16"/>
  <c r="U296" i="17"/>
  <c r="E296" i="16"/>
  <c r="R296" i="17"/>
  <c r="J296" i="16"/>
  <c r="W296" i="17"/>
  <c r="O296" i="17"/>
  <c r="N296" i="17"/>
  <c r="K298" i="16"/>
  <c r="X298" i="17"/>
  <c r="K299" i="16" l="1"/>
  <c r="X299" i="17"/>
  <c r="O297" i="17"/>
  <c r="N297" i="17"/>
  <c r="J297" i="16"/>
  <c r="W297" i="17"/>
  <c r="E297" i="16"/>
  <c r="R297" i="17"/>
  <c r="H297" i="16"/>
  <c r="U297" i="17"/>
  <c r="G297" i="16"/>
  <c r="T297" i="17"/>
  <c r="I297" i="16"/>
  <c r="V297" i="17"/>
  <c r="F297" i="16"/>
  <c r="S297" i="17"/>
  <c r="D297" i="16"/>
  <c r="Q297" i="17"/>
  <c r="C297" i="16"/>
  <c r="P297" i="17"/>
  <c r="N298" i="17" l="1"/>
  <c r="C298" i="16"/>
  <c r="P298" i="17"/>
  <c r="D298" i="16"/>
  <c r="Q298" i="17"/>
  <c r="F298" i="16"/>
  <c r="S298" i="17"/>
  <c r="I298" i="16"/>
  <c r="V298" i="17"/>
  <c r="G298" i="16"/>
  <c r="T298" i="17"/>
  <c r="H298" i="16"/>
  <c r="U298" i="17"/>
  <c r="E298" i="16"/>
  <c r="R298" i="17"/>
  <c r="J298" i="16"/>
  <c r="W298" i="17"/>
  <c r="O298" i="17"/>
  <c r="K300" i="16"/>
  <c r="X300" i="17"/>
  <c r="K301" i="16" l="1"/>
  <c r="X301" i="17"/>
  <c r="N299" i="17"/>
  <c r="O299" i="17"/>
  <c r="J299" i="16"/>
  <c r="W299" i="17"/>
  <c r="E299" i="16"/>
  <c r="R299" i="17"/>
  <c r="H299" i="16"/>
  <c r="U299" i="17"/>
  <c r="G299" i="16"/>
  <c r="T299" i="17"/>
  <c r="I299" i="16"/>
  <c r="V299" i="17"/>
  <c r="F299" i="16"/>
  <c r="S299" i="17"/>
  <c r="D299" i="16"/>
  <c r="Q299" i="17"/>
  <c r="C299" i="16"/>
  <c r="P299" i="17"/>
  <c r="K302" i="16" l="1"/>
  <c r="X302" i="17"/>
  <c r="C300" i="16"/>
  <c r="P300" i="17"/>
  <c r="D300" i="16"/>
  <c r="Q300" i="17"/>
  <c r="F300" i="16"/>
  <c r="S300" i="17"/>
  <c r="I300" i="16"/>
  <c r="V300" i="17"/>
  <c r="G300" i="16"/>
  <c r="T300" i="17"/>
  <c r="H300" i="16"/>
  <c r="U300" i="17"/>
  <c r="E300" i="16"/>
  <c r="R300" i="17"/>
  <c r="J300" i="16"/>
  <c r="W300" i="17"/>
  <c r="O300" i="17"/>
  <c r="N300" i="17"/>
  <c r="H301" i="16" l="1"/>
  <c r="U301" i="17"/>
  <c r="I301" i="16"/>
  <c r="V301" i="17"/>
  <c r="D301" i="16"/>
  <c r="Q301" i="17"/>
  <c r="K303" i="16"/>
  <c r="X303" i="17"/>
  <c r="J301" i="16"/>
  <c r="W301" i="17"/>
  <c r="O301" i="17"/>
  <c r="N301" i="17"/>
  <c r="E301" i="16"/>
  <c r="R301" i="17"/>
  <c r="G301" i="16"/>
  <c r="T301" i="17"/>
  <c r="F301" i="16"/>
  <c r="S301" i="17"/>
  <c r="C301" i="16"/>
  <c r="P301" i="17"/>
  <c r="J302" i="16" l="1"/>
  <c r="W302" i="17"/>
  <c r="D302" i="16"/>
  <c r="Q302" i="17"/>
  <c r="H302" i="16"/>
  <c r="U302" i="17"/>
  <c r="E302" i="16"/>
  <c r="R302" i="17"/>
  <c r="N302" i="17"/>
  <c r="O302" i="17"/>
  <c r="K304" i="16"/>
  <c r="X304" i="17"/>
  <c r="I302" i="16"/>
  <c r="V302" i="17"/>
  <c r="F302" i="16"/>
  <c r="S302" i="17"/>
  <c r="C302" i="16"/>
  <c r="P302" i="17"/>
  <c r="G302" i="16"/>
  <c r="T302" i="17"/>
  <c r="O303" i="17" l="1"/>
  <c r="N303" i="17"/>
  <c r="H303" i="16"/>
  <c r="U303" i="17"/>
  <c r="J303" i="16"/>
  <c r="W303" i="17"/>
  <c r="I303" i="16"/>
  <c r="V303" i="17"/>
  <c r="E303" i="16"/>
  <c r="R303" i="17"/>
  <c r="D303" i="16"/>
  <c r="Q303" i="17"/>
  <c r="C303" i="16"/>
  <c r="P303" i="17"/>
  <c r="G303" i="16"/>
  <c r="T303" i="17"/>
  <c r="F303" i="16"/>
  <c r="S303" i="17"/>
  <c r="K305" i="16"/>
  <c r="X305" i="17"/>
  <c r="O304" i="17" l="1"/>
  <c r="N304" i="17"/>
  <c r="F304" i="16"/>
  <c r="S304" i="17"/>
  <c r="C304" i="16"/>
  <c r="P304" i="17"/>
  <c r="E304" i="16"/>
  <c r="R304" i="17"/>
  <c r="J304" i="16"/>
  <c r="W304" i="17"/>
  <c r="K306" i="16"/>
  <c r="X306" i="17"/>
  <c r="G304" i="16"/>
  <c r="T304" i="17"/>
  <c r="D304" i="16"/>
  <c r="Q304" i="17"/>
  <c r="I304" i="16"/>
  <c r="V304" i="17"/>
  <c r="H304" i="16"/>
  <c r="U304" i="17"/>
  <c r="H305" i="16" l="1"/>
  <c r="U305" i="17"/>
  <c r="K307" i="16"/>
  <c r="X307" i="17"/>
  <c r="E305" i="16"/>
  <c r="R305" i="17"/>
  <c r="O305" i="17"/>
  <c r="N305" i="17"/>
  <c r="D305" i="16"/>
  <c r="Q305" i="17"/>
  <c r="J305" i="16"/>
  <c r="W305" i="17"/>
  <c r="I305" i="16"/>
  <c r="V305" i="17"/>
  <c r="G305" i="16"/>
  <c r="T305" i="17"/>
  <c r="C305" i="16"/>
  <c r="P305" i="17"/>
  <c r="F305" i="16"/>
  <c r="S305" i="17"/>
  <c r="E306" i="16" l="1"/>
  <c r="R306" i="17"/>
  <c r="H306" i="16"/>
  <c r="U306" i="17"/>
  <c r="I306" i="16"/>
  <c r="V306" i="17"/>
  <c r="D306" i="16"/>
  <c r="Q306" i="17"/>
  <c r="C306" i="16"/>
  <c r="P306" i="17"/>
  <c r="N306" i="17"/>
  <c r="O306" i="17"/>
  <c r="K308" i="16"/>
  <c r="X308" i="17"/>
  <c r="F306" i="16"/>
  <c r="S306" i="17"/>
  <c r="G306" i="16"/>
  <c r="T306" i="17"/>
  <c r="J306" i="16"/>
  <c r="W306" i="17"/>
  <c r="C307" i="16" l="1"/>
  <c r="P307" i="17"/>
  <c r="I307" i="16"/>
  <c r="V307" i="17"/>
  <c r="E307" i="16"/>
  <c r="R307" i="17"/>
  <c r="K309" i="16"/>
  <c r="X309" i="17"/>
  <c r="O307" i="17"/>
  <c r="N307" i="17"/>
  <c r="D307" i="16"/>
  <c r="Q307" i="17"/>
  <c r="H307" i="16"/>
  <c r="U307" i="17"/>
  <c r="G307" i="16"/>
  <c r="T307" i="17"/>
  <c r="J307" i="16"/>
  <c r="W307" i="17"/>
  <c r="F307" i="16"/>
  <c r="S307" i="17"/>
  <c r="O308" i="17" l="1"/>
  <c r="N308" i="17"/>
  <c r="E308" i="16"/>
  <c r="R308" i="17"/>
  <c r="C308" i="16"/>
  <c r="P308" i="17"/>
  <c r="H308" i="16"/>
  <c r="U308" i="17"/>
  <c r="K310" i="16"/>
  <c r="X310" i="17"/>
  <c r="I308" i="16"/>
  <c r="V308" i="17"/>
  <c r="J308" i="16"/>
  <c r="W308" i="17"/>
  <c r="F308" i="16"/>
  <c r="S308" i="17"/>
  <c r="G308" i="16"/>
  <c r="T308" i="17"/>
  <c r="D308" i="16"/>
  <c r="Q308" i="17"/>
  <c r="O309" i="17" l="1"/>
  <c r="N309" i="17"/>
  <c r="J309" i="16"/>
  <c r="W309" i="17"/>
  <c r="K311" i="16"/>
  <c r="X311" i="17"/>
  <c r="C309" i="16"/>
  <c r="P309" i="17"/>
  <c r="G309" i="16"/>
  <c r="T309" i="17"/>
  <c r="D309" i="16"/>
  <c r="Q309" i="17"/>
  <c r="F309" i="16"/>
  <c r="S309" i="17"/>
  <c r="I309" i="16"/>
  <c r="V309" i="17"/>
  <c r="H309" i="16"/>
  <c r="U309" i="17"/>
  <c r="E309" i="16"/>
  <c r="R309" i="17"/>
  <c r="N310" i="17" l="1"/>
  <c r="O310" i="17"/>
  <c r="F310" i="16"/>
  <c r="S310" i="17"/>
  <c r="G310" i="16"/>
  <c r="T310" i="17"/>
  <c r="K312" i="16"/>
  <c r="X312" i="17"/>
  <c r="H310" i="16"/>
  <c r="U310" i="17"/>
  <c r="E310" i="16"/>
  <c r="R310" i="17"/>
  <c r="I310" i="16"/>
  <c r="V310" i="17"/>
  <c r="D310" i="16"/>
  <c r="Q310" i="17"/>
  <c r="C310" i="16"/>
  <c r="P310" i="17"/>
  <c r="J310" i="16"/>
  <c r="W310" i="17"/>
  <c r="O311" i="17" l="1"/>
  <c r="N311" i="17"/>
  <c r="I311" i="16"/>
  <c r="V311" i="17"/>
  <c r="H311" i="16"/>
  <c r="U311" i="17"/>
  <c r="G311" i="16"/>
  <c r="T311" i="17"/>
  <c r="C311" i="16"/>
  <c r="P311" i="17"/>
  <c r="J311" i="16"/>
  <c r="W311" i="17"/>
  <c r="D311" i="16"/>
  <c r="Q311" i="17"/>
  <c r="E311" i="16"/>
  <c r="R311" i="17"/>
  <c r="K313" i="16"/>
  <c r="X313" i="17"/>
  <c r="F311" i="16"/>
  <c r="S311" i="17"/>
  <c r="O312" i="17" l="1"/>
  <c r="N312" i="17"/>
  <c r="D312" i="16"/>
  <c r="Q312" i="17"/>
  <c r="C312" i="16"/>
  <c r="P312" i="17"/>
  <c r="H312" i="16"/>
  <c r="U312" i="17"/>
  <c r="K314" i="16"/>
  <c r="X314" i="17"/>
  <c r="F312" i="16"/>
  <c r="S312" i="17"/>
  <c r="E312" i="16"/>
  <c r="R312" i="17"/>
  <c r="J312" i="16"/>
  <c r="W312" i="17"/>
  <c r="G312" i="16"/>
  <c r="T312" i="17"/>
  <c r="I312" i="16"/>
  <c r="V312" i="17"/>
  <c r="O313" i="17" l="1"/>
  <c r="N313" i="17"/>
  <c r="G313" i="16"/>
  <c r="T313" i="17"/>
  <c r="K315" i="16"/>
  <c r="X315" i="17"/>
  <c r="C313" i="16"/>
  <c r="P313" i="17"/>
  <c r="E313" i="16"/>
  <c r="R313" i="17"/>
  <c r="I313" i="16"/>
  <c r="V313" i="17"/>
  <c r="J313" i="16"/>
  <c r="W313" i="17"/>
  <c r="F313" i="16"/>
  <c r="S313" i="17"/>
  <c r="H313" i="16"/>
  <c r="U313" i="17"/>
  <c r="D313" i="16"/>
  <c r="Q313" i="17"/>
  <c r="N314" i="17" l="1"/>
  <c r="O314" i="17"/>
  <c r="H314" i="16"/>
  <c r="U314" i="17"/>
  <c r="E314" i="16"/>
  <c r="R314" i="17"/>
  <c r="K316" i="16"/>
  <c r="X316" i="17"/>
  <c r="J314" i="16"/>
  <c r="W314" i="17"/>
  <c r="D314" i="16"/>
  <c r="Q314" i="17"/>
  <c r="F314" i="16"/>
  <c r="S314" i="17"/>
  <c r="I314" i="16"/>
  <c r="V314" i="17"/>
  <c r="C314" i="16"/>
  <c r="P314" i="17"/>
  <c r="G314" i="16"/>
  <c r="T314" i="17"/>
  <c r="O315" i="17" l="1"/>
  <c r="N315" i="17"/>
  <c r="C315" i="16"/>
  <c r="P315" i="17"/>
  <c r="J315" i="16"/>
  <c r="W315" i="17"/>
  <c r="E315" i="16"/>
  <c r="R315" i="17"/>
  <c r="F315" i="16"/>
  <c r="S315" i="17"/>
  <c r="G315" i="16"/>
  <c r="T315" i="17"/>
  <c r="I315" i="16"/>
  <c r="V315" i="17"/>
  <c r="D315" i="16"/>
  <c r="Q315" i="17"/>
  <c r="K317" i="16"/>
  <c r="X317" i="17"/>
  <c r="H315" i="16"/>
  <c r="U315" i="17"/>
  <c r="O316" i="17" l="1"/>
  <c r="N316" i="17"/>
  <c r="K318" i="16"/>
  <c r="X318" i="17"/>
  <c r="I316" i="16"/>
  <c r="V316" i="17"/>
  <c r="F316" i="16"/>
  <c r="S316" i="17"/>
  <c r="J316" i="16"/>
  <c r="W316" i="17"/>
  <c r="H316" i="16"/>
  <c r="U316" i="17"/>
  <c r="D316" i="16"/>
  <c r="Q316" i="17"/>
  <c r="G316" i="16"/>
  <c r="T316" i="17"/>
  <c r="E316" i="16"/>
  <c r="R316" i="17"/>
  <c r="C316" i="16"/>
  <c r="P316" i="17"/>
  <c r="O317" i="17" l="1"/>
  <c r="N317" i="17"/>
  <c r="E317" i="16"/>
  <c r="R317" i="17"/>
  <c r="D317" i="16"/>
  <c r="Q317" i="17"/>
  <c r="J317" i="16"/>
  <c r="W317" i="17"/>
  <c r="I317" i="16"/>
  <c r="V317" i="17"/>
  <c r="C317" i="16"/>
  <c r="P317" i="17"/>
  <c r="G317" i="16"/>
  <c r="T317" i="17"/>
  <c r="H317" i="16"/>
  <c r="U317" i="17"/>
  <c r="F317" i="16"/>
  <c r="S317" i="17"/>
  <c r="K319" i="16"/>
  <c r="X319" i="17"/>
  <c r="N318" i="17" l="1"/>
  <c r="O318" i="17"/>
  <c r="G318" i="16"/>
  <c r="T318" i="17"/>
  <c r="I318" i="16"/>
  <c r="V318" i="17"/>
  <c r="D318" i="16"/>
  <c r="Q318" i="17"/>
  <c r="F318" i="16"/>
  <c r="S318" i="17"/>
  <c r="K320" i="16"/>
  <c r="X320" i="17"/>
  <c r="H318" i="16"/>
  <c r="U318" i="17"/>
  <c r="C318" i="16"/>
  <c r="P318" i="17"/>
  <c r="J318" i="16"/>
  <c r="W318" i="17"/>
  <c r="E318" i="16"/>
  <c r="R318" i="17"/>
  <c r="O319" i="17" l="1"/>
  <c r="N319" i="17"/>
  <c r="J319" i="16"/>
  <c r="W319" i="17"/>
  <c r="H319" i="16"/>
  <c r="U319" i="17"/>
  <c r="F319" i="16"/>
  <c r="S319" i="17"/>
  <c r="I319" i="16"/>
  <c r="V319" i="17"/>
  <c r="E319" i="16"/>
  <c r="R319" i="17"/>
  <c r="C319" i="16"/>
  <c r="P319" i="17"/>
  <c r="K321" i="16"/>
  <c r="X321" i="17"/>
  <c r="D319" i="16"/>
  <c r="Q319" i="17"/>
  <c r="G319" i="16"/>
  <c r="T319" i="17"/>
  <c r="O320" i="17" l="1"/>
  <c r="N320" i="17"/>
  <c r="D320" i="16"/>
  <c r="Q320" i="17"/>
  <c r="I320" i="16"/>
  <c r="V320" i="17"/>
  <c r="H320" i="16"/>
  <c r="U320" i="17"/>
  <c r="C320" i="16"/>
  <c r="P320" i="17"/>
  <c r="G320" i="16"/>
  <c r="T320" i="17"/>
  <c r="K322" i="16"/>
  <c r="X322" i="17"/>
  <c r="E320" i="16"/>
  <c r="R320" i="17"/>
  <c r="F320" i="16"/>
  <c r="S320" i="17"/>
  <c r="J320" i="16"/>
  <c r="W320" i="17"/>
  <c r="O321" i="17" l="1"/>
  <c r="N321" i="17"/>
  <c r="F321" i="16"/>
  <c r="S321" i="17"/>
  <c r="K323" i="16"/>
  <c r="X323" i="17"/>
  <c r="C321" i="16"/>
  <c r="P321" i="17"/>
  <c r="I321" i="16"/>
  <c r="V321" i="17"/>
  <c r="J321" i="16"/>
  <c r="W321" i="17"/>
  <c r="E321" i="16"/>
  <c r="R321" i="17"/>
  <c r="G321" i="16"/>
  <c r="T321" i="17"/>
  <c r="H321" i="16"/>
  <c r="U321" i="17"/>
  <c r="D321" i="16"/>
  <c r="Q321" i="17"/>
  <c r="N322" i="17" l="1"/>
  <c r="O322" i="17"/>
  <c r="E322" i="16"/>
  <c r="R322" i="17"/>
  <c r="I322" i="16"/>
  <c r="V322" i="17"/>
  <c r="K324" i="16"/>
  <c r="X324" i="17"/>
  <c r="H322" i="16"/>
  <c r="U322" i="17"/>
  <c r="D322" i="16"/>
  <c r="Q322" i="17"/>
  <c r="G322" i="16"/>
  <c r="T322" i="17"/>
  <c r="J322" i="16"/>
  <c r="W322" i="17"/>
  <c r="C322" i="16"/>
  <c r="P322" i="17"/>
  <c r="F322" i="16"/>
  <c r="S322" i="17"/>
  <c r="O323" i="17" l="1"/>
  <c r="N323" i="17"/>
  <c r="C323" i="16"/>
  <c r="P323" i="17"/>
  <c r="G323" i="16"/>
  <c r="T323" i="17"/>
  <c r="H323" i="16"/>
  <c r="U323" i="17"/>
  <c r="I323" i="16"/>
  <c r="V323" i="17"/>
  <c r="F323" i="16"/>
  <c r="S323" i="17"/>
  <c r="J323" i="16"/>
  <c r="W323" i="17"/>
  <c r="D323" i="16"/>
  <c r="Q323" i="17"/>
  <c r="K325" i="16"/>
  <c r="X325" i="17"/>
  <c r="E323" i="16"/>
  <c r="R323" i="17"/>
  <c r="O324" i="17" l="1"/>
  <c r="N324" i="17"/>
  <c r="J324" i="16"/>
  <c r="W324" i="17"/>
  <c r="I324" i="16"/>
  <c r="V324" i="17"/>
  <c r="G324" i="16"/>
  <c r="T324" i="17"/>
  <c r="K326" i="16"/>
  <c r="X326" i="17"/>
  <c r="E324" i="16"/>
  <c r="R324" i="17"/>
  <c r="D324" i="16"/>
  <c r="Q324" i="17"/>
  <c r="F324" i="16"/>
  <c r="S324" i="17"/>
  <c r="H324" i="16"/>
  <c r="U324" i="17"/>
  <c r="C324" i="16"/>
  <c r="P324" i="17"/>
  <c r="O325" i="17" l="1"/>
  <c r="N325" i="17"/>
  <c r="K327" i="16"/>
  <c r="X327" i="17"/>
  <c r="I325" i="16"/>
  <c r="V325" i="17"/>
  <c r="H325" i="16"/>
  <c r="U325" i="17"/>
  <c r="D325" i="16"/>
  <c r="Q325" i="17"/>
  <c r="C325" i="16"/>
  <c r="P325" i="17"/>
  <c r="F325" i="16"/>
  <c r="S325" i="17"/>
  <c r="E325" i="16"/>
  <c r="R325" i="17"/>
  <c r="G325" i="16"/>
  <c r="T325" i="17"/>
  <c r="J325" i="16"/>
  <c r="W325" i="17"/>
  <c r="N326" i="17" l="1"/>
  <c r="O326" i="17"/>
  <c r="G326" i="16"/>
  <c r="T326" i="17"/>
  <c r="F326" i="16"/>
  <c r="S326" i="17"/>
  <c r="D326" i="16"/>
  <c r="Q326" i="17"/>
  <c r="I326" i="16"/>
  <c r="V326" i="17"/>
  <c r="J326" i="16"/>
  <c r="W326" i="17"/>
  <c r="E326" i="16"/>
  <c r="R326" i="17"/>
  <c r="C326" i="16"/>
  <c r="P326" i="17"/>
  <c r="H326" i="16"/>
  <c r="U326" i="17"/>
  <c r="K328" i="16"/>
  <c r="X328" i="17"/>
  <c r="O327" i="17" l="1"/>
  <c r="N327" i="17"/>
  <c r="H327" i="16"/>
  <c r="U327" i="17"/>
  <c r="E327" i="16"/>
  <c r="R327" i="17"/>
  <c r="I327" i="16"/>
  <c r="V327" i="17"/>
  <c r="F327" i="16"/>
  <c r="S327" i="17"/>
  <c r="K329" i="16"/>
  <c r="X329" i="17"/>
  <c r="C327" i="16"/>
  <c r="P327" i="17"/>
  <c r="J327" i="16"/>
  <c r="W327" i="17"/>
  <c r="D327" i="16"/>
  <c r="Q327" i="17"/>
  <c r="G327" i="16"/>
  <c r="T327" i="17"/>
  <c r="O328" i="17" l="1"/>
  <c r="N328" i="17"/>
  <c r="D328" i="16"/>
  <c r="Q328" i="17"/>
  <c r="C328" i="16"/>
  <c r="P328" i="17"/>
  <c r="F328" i="16"/>
  <c r="S328" i="17"/>
  <c r="E328" i="16"/>
  <c r="R328" i="17"/>
  <c r="G328" i="16"/>
  <c r="T328" i="17"/>
  <c r="J328" i="16"/>
  <c r="W328" i="17"/>
  <c r="K330" i="16"/>
  <c r="X330" i="17"/>
  <c r="I328" i="16"/>
  <c r="V328" i="17"/>
  <c r="H328" i="16"/>
  <c r="U328" i="17"/>
  <c r="O329" i="17" l="1"/>
  <c r="N329" i="17"/>
  <c r="J329" i="16"/>
  <c r="W329" i="17"/>
  <c r="E329" i="16"/>
  <c r="R329" i="17"/>
  <c r="C329" i="16"/>
  <c r="P329" i="17"/>
  <c r="I329" i="16"/>
  <c r="V329" i="17"/>
  <c r="H329" i="16"/>
  <c r="U329" i="17"/>
  <c r="K331" i="16"/>
  <c r="X331" i="17"/>
  <c r="G329" i="16"/>
  <c r="T329" i="17"/>
  <c r="F329" i="16"/>
  <c r="S329" i="17"/>
  <c r="D329" i="16"/>
  <c r="Q329" i="17"/>
  <c r="N330" i="17" l="1"/>
  <c r="O330" i="17"/>
  <c r="F330" i="16"/>
  <c r="S330" i="17"/>
  <c r="K332" i="16"/>
  <c r="X332" i="17"/>
  <c r="I330" i="16"/>
  <c r="V330" i="17"/>
  <c r="E330" i="16"/>
  <c r="R330" i="17"/>
  <c r="D330" i="16"/>
  <c r="Q330" i="17"/>
  <c r="G330" i="16"/>
  <c r="T330" i="17"/>
  <c r="H330" i="16"/>
  <c r="U330" i="17"/>
  <c r="C330" i="16"/>
  <c r="P330" i="17"/>
  <c r="J330" i="16"/>
  <c r="W330" i="17"/>
  <c r="O331" i="17" l="1"/>
  <c r="N331" i="17"/>
  <c r="C331" i="16"/>
  <c r="P331" i="17"/>
  <c r="G331" i="16"/>
  <c r="T331" i="17"/>
  <c r="E331" i="16"/>
  <c r="R331" i="17"/>
  <c r="K333" i="16"/>
  <c r="X333" i="17"/>
  <c r="J331" i="16"/>
  <c r="W331" i="17"/>
  <c r="H331" i="16"/>
  <c r="U331" i="17"/>
  <c r="D331" i="16"/>
  <c r="Q331" i="17"/>
  <c r="I331" i="16"/>
  <c r="V331" i="17"/>
  <c r="F331" i="16"/>
  <c r="S331" i="17"/>
  <c r="O332" i="17" l="1"/>
  <c r="N332" i="17"/>
  <c r="H332" i="16"/>
  <c r="U332" i="17"/>
  <c r="K334" i="16"/>
  <c r="X334" i="17"/>
  <c r="G332" i="16"/>
  <c r="T332" i="17"/>
  <c r="I332" i="16"/>
  <c r="V332" i="17"/>
  <c r="F332" i="16"/>
  <c r="S332" i="17"/>
  <c r="D332" i="16"/>
  <c r="Q332" i="17"/>
  <c r="J332" i="16"/>
  <c r="W332" i="17"/>
  <c r="E332" i="16"/>
  <c r="R332" i="17"/>
  <c r="C332" i="16"/>
  <c r="P332" i="17"/>
  <c r="O333" i="17" l="1"/>
  <c r="N333" i="17"/>
  <c r="D333" i="16"/>
  <c r="Q333" i="17"/>
  <c r="I333" i="16"/>
  <c r="V333" i="17"/>
  <c r="K335" i="16"/>
  <c r="X335" i="17"/>
  <c r="E333" i="16"/>
  <c r="R333" i="17"/>
  <c r="C333" i="16"/>
  <c r="P333" i="17"/>
  <c r="J333" i="16"/>
  <c r="W333" i="17"/>
  <c r="F333" i="16"/>
  <c r="S333" i="17"/>
  <c r="G333" i="16"/>
  <c r="T333" i="17"/>
  <c r="H333" i="16"/>
  <c r="U333" i="17"/>
  <c r="N334" i="17" l="1"/>
  <c r="O334" i="17"/>
  <c r="G334" i="16"/>
  <c r="T334" i="17"/>
  <c r="E334" i="16"/>
  <c r="R334" i="17"/>
  <c r="I334" i="16"/>
  <c r="V334" i="17"/>
  <c r="J334" i="16"/>
  <c r="W334" i="17"/>
  <c r="H334" i="16"/>
  <c r="U334" i="17"/>
  <c r="F334" i="16"/>
  <c r="S334" i="17"/>
  <c r="C334" i="16"/>
  <c r="P334" i="17"/>
  <c r="K336" i="16"/>
  <c r="X336" i="17"/>
  <c r="D334" i="16"/>
  <c r="Q334" i="17"/>
  <c r="O335" i="17" l="1"/>
  <c r="N335" i="17"/>
  <c r="J335" i="16"/>
  <c r="W335" i="17"/>
  <c r="E335" i="16"/>
  <c r="R335" i="17"/>
  <c r="K337" i="16"/>
  <c r="X337" i="17"/>
  <c r="F335" i="16"/>
  <c r="S335" i="17"/>
  <c r="D335" i="16"/>
  <c r="Q335" i="17"/>
  <c r="C335" i="16"/>
  <c r="P335" i="17"/>
  <c r="H335" i="16"/>
  <c r="U335" i="17"/>
  <c r="I335" i="16"/>
  <c r="V335" i="17"/>
  <c r="G335" i="16"/>
  <c r="T335" i="17"/>
  <c r="O336" i="17" l="1"/>
  <c r="N336" i="17"/>
  <c r="C336" i="16"/>
  <c r="P336" i="17"/>
  <c r="F336" i="16"/>
  <c r="S336" i="17"/>
  <c r="E336" i="16"/>
  <c r="R336" i="17"/>
  <c r="I336" i="16"/>
  <c r="V336" i="17"/>
  <c r="G336" i="16"/>
  <c r="T336" i="17"/>
  <c r="H336" i="16"/>
  <c r="U336" i="17"/>
  <c r="D336" i="16"/>
  <c r="Q336" i="17"/>
  <c r="K338" i="16"/>
  <c r="X338" i="17"/>
  <c r="J336" i="16"/>
  <c r="W336" i="17"/>
  <c r="O337" i="17" l="1"/>
  <c r="N337" i="17"/>
  <c r="K339" i="16"/>
  <c r="X339" i="17"/>
  <c r="H337" i="16"/>
  <c r="U337" i="17"/>
  <c r="I337" i="16"/>
  <c r="V337" i="17"/>
  <c r="F337" i="16"/>
  <c r="S337" i="17"/>
  <c r="J337" i="16"/>
  <c r="W337" i="17"/>
  <c r="D337" i="16"/>
  <c r="Q337" i="17"/>
  <c r="G337" i="16"/>
  <c r="T337" i="17"/>
  <c r="E337" i="16"/>
  <c r="R337" i="17"/>
  <c r="C337" i="16"/>
  <c r="P337" i="17"/>
  <c r="N338" i="17" l="1"/>
  <c r="O338" i="17"/>
  <c r="D338" i="16"/>
  <c r="Q338" i="17"/>
  <c r="F338" i="16"/>
  <c r="S338" i="17"/>
  <c r="H338" i="16"/>
  <c r="U338" i="17"/>
  <c r="E338" i="16"/>
  <c r="R338" i="17"/>
  <c r="C338" i="16"/>
  <c r="P338" i="17"/>
  <c r="G338" i="16"/>
  <c r="T338" i="17"/>
  <c r="J338" i="16"/>
  <c r="W338" i="17"/>
  <c r="I338" i="16"/>
  <c r="V338" i="17"/>
  <c r="K340" i="16"/>
  <c r="X340" i="17"/>
  <c r="O339" i="17" l="1"/>
  <c r="N339" i="17"/>
  <c r="G339" i="16"/>
  <c r="T339" i="17"/>
  <c r="E339" i="16"/>
  <c r="R339" i="17"/>
  <c r="F339" i="16"/>
  <c r="S339" i="17"/>
  <c r="I339" i="16"/>
  <c r="V339" i="17"/>
  <c r="K341" i="16"/>
  <c r="X341" i="17"/>
  <c r="J339" i="16"/>
  <c r="W339" i="17"/>
  <c r="C339" i="16"/>
  <c r="P339" i="17"/>
  <c r="H339" i="16"/>
  <c r="U339" i="17"/>
  <c r="D339" i="16"/>
  <c r="Q339" i="17"/>
  <c r="O340" i="17" l="1"/>
  <c r="N340" i="17"/>
  <c r="J340" i="16"/>
  <c r="W340" i="17"/>
  <c r="I340" i="16"/>
  <c r="V340" i="17"/>
  <c r="E340" i="16"/>
  <c r="R340" i="17"/>
  <c r="H340" i="16"/>
  <c r="U340" i="17"/>
  <c r="D340" i="16"/>
  <c r="Q340" i="17"/>
  <c r="C340" i="16"/>
  <c r="P340" i="17"/>
  <c r="K342" i="16"/>
  <c r="X342" i="17"/>
  <c r="F340" i="16"/>
  <c r="S340" i="17"/>
  <c r="G340" i="16"/>
  <c r="T340" i="17"/>
  <c r="O341" i="17" l="1"/>
  <c r="N341" i="17"/>
  <c r="C341" i="16"/>
  <c r="P341" i="17"/>
  <c r="H341" i="16"/>
  <c r="U341" i="17"/>
  <c r="I341" i="16"/>
  <c r="V341" i="17"/>
  <c r="F341" i="16"/>
  <c r="S341" i="17"/>
  <c r="G341" i="16"/>
  <c r="T341" i="17"/>
  <c r="K343" i="16"/>
  <c r="X343" i="17"/>
  <c r="D341" i="16"/>
  <c r="Q341" i="17"/>
  <c r="E341" i="16"/>
  <c r="R341" i="17"/>
  <c r="J341" i="16"/>
  <c r="W341" i="17"/>
  <c r="N342" i="17" l="1"/>
  <c r="O342" i="17"/>
  <c r="K344" i="16"/>
  <c r="X344" i="17"/>
  <c r="F342" i="16"/>
  <c r="S342" i="17"/>
  <c r="H342" i="16"/>
  <c r="U342" i="17"/>
  <c r="E342" i="16"/>
  <c r="R342" i="17"/>
  <c r="J342" i="16"/>
  <c r="W342" i="17"/>
  <c r="D342" i="16"/>
  <c r="Q342" i="17"/>
  <c r="G342" i="16"/>
  <c r="T342" i="17"/>
  <c r="I342" i="16"/>
  <c r="V342" i="17"/>
  <c r="C342" i="16"/>
  <c r="P342" i="17"/>
  <c r="O343" i="17" l="1"/>
  <c r="N343" i="17"/>
  <c r="I343" i="16"/>
  <c r="V343" i="17"/>
  <c r="D343" i="16"/>
  <c r="Q343" i="17"/>
  <c r="E343" i="16"/>
  <c r="R343" i="17"/>
  <c r="F343" i="16"/>
  <c r="S343" i="17"/>
  <c r="C343" i="16"/>
  <c r="P343" i="17"/>
  <c r="G343" i="16"/>
  <c r="T343" i="17"/>
  <c r="J343" i="16"/>
  <c r="W343" i="17"/>
  <c r="H343" i="16"/>
  <c r="U343" i="17"/>
  <c r="K345" i="16"/>
  <c r="X345" i="17"/>
  <c r="O344" i="17" l="1"/>
  <c r="N344" i="17"/>
  <c r="H344" i="16"/>
  <c r="U344" i="17"/>
  <c r="G344" i="16"/>
  <c r="T344" i="17"/>
  <c r="F344" i="16"/>
  <c r="S344" i="17"/>
  <c r="D344" i="16"/>
  <c r="Q344" i="17"/>
  <c r="K346" i="16"/>
  <c r="X346" i="17"/>
  <c r="J344" i="16"/>
  <c r="W344" i="17"/>
  <c r="C344" i="16"/>
  <c r="P344" i="17"/>
  <c r="E344" i="16"/>
  <c r="R344" i="17"/>
  <c r="I344" i="16"/>
  <c r="V344" i="17"/>
  <c r="O345" i="17" l="1"/>
  <c r="N345" i="17"/>
  <c r="J345" i="16"/>
  <c r="W345" i="17"/>
  <c r="D345" i="16"/>
  <c r="Q345" i="17"/>
  <c r="G345" i="16"/>
  <c r="T345" i="17"/>
  <c r="E345" i="16"/>
  <c r="R345" i="17"/>
  <c r="I345" i="16"/>
  <c r="V345" i="17"/>
  <c r="C345" i="16"/>
  <c r="P345" i="17"/>
  <c r="K347" i="16"/>
  <c r="X347" i="17"/>
  <c r="F345" i="16"/>
  <c r="S345" i="17"/>
  <c r="H345" i="16"/>
  <c r="U345" i="17"/>
  <c r="N346" i="17" l="1"/>
  <c r="O346" i="17"/>
  <c r="C346" i="16"/>
  <c r="P346" i="17"/>
  <c r="E346" i="16"/>
  <c r="R346" i="17"/>
  <c r="D346" i="16"/>
  <c r="Q346" i="17"/>
  <c r="F346" i="16"/>
  <c r="S346" i="17"/>
  <c r="H346" i="16"/>
  <c r="U346" i="17"/>
  <c r="K348" i="16"/>
  <c r="X348" i="17"/>
  <c r="I346" i="16"/>
  <c r="V346" i="17"/>
  <c r="G346" i="16"/>
  <c r="T346" i="17"/>
  <c r="J346" i="16"/>
  <c r="W346" i="17"/>
  <c r="O347" i="17" l="1"/>
  <c r="N347" i="17"/>
  <c r="F347" i="16"/>
  <c r="S347" i="17"/>
  <c r="E347" i="16"/>
  <c r="R347" i="17"/>
  <c r="G347" i="16"/>
  <c r="T347" i="17"/>
  <c r="K349" i="16"/>
  <c r="X349" i="17"/>
  <c r="J347" i="16"/>
  <c r="W347" i="17"/>
  <c r="I347" i="16"/>
  <c r="V347" i="17"/>
  <c r="H347" i="16"/>
  <c r="U347" i="17"/>
  <c r="D347" i="16"/>
  <c r="Q347" i="17"/>
  <c r="C347" i="16"/>
  <c r="P347" i="17"/>
  <c r="O348" i="17" l="1"/>
  <c r="N348" i="17"/>
  <c r="D348" i="16"/>
  <c r="Q348" i="17"/>
  <c r="K350" i="16"/>
  <c r="X350" i="17"/>
  <c r="E348" i="16"/>
  <c r="R348" i="17"/>
  <c r="I348" i="16"/>
  <c r="V348" i="17"/>
  <c r="C348" i="16"/>
  <c r="P348" i="17"/>
  <c r="H348" i="16"/>
  <c r="U348" i="17"/>
  <c r="J348" i="16"/>
  <c r="W348" i="17"/>
  <c r="G348" i="16"/>
  <c r="T348" i="17"/>
  <c r="F348" i="16"/>
  <c r="S348" i="17"/>
  <c r="O349" i="17" l="1"/>
  <c r="N349" i="17"/>
  <c r="H349" i="16"/>
  <c r="U349" i="17"/>
  <c r="I349" i="16"/>
  <c r="V349" i="17"/>
  <c r="K351" i="16"/>
  <c r="X351" i="17"/>
  <c r="G349" i="16"/>
  <c r="T349" i="17"/>
  <c r="F349" i="16"/>
  <c r="S349" i="17"/>
  <c r="J349" i="16"/>
  <c r="W349" i="17"/>
  <c r="C349" i="16"/>
  <c r="P349" i="17"/>
  <c r="E349" i="16"/>
  <c r="R349" i="17"/>
  <c r="D349" i="16"/>
  <c r="Q349" i="17"/>
  <c r="N350" i="17" l="1"/>
  <c r="O350" i="17"/>
  <c r="E350" i="16"/>
  <c r="R350" i="17"/>
  <c r="J350" i="16"/>
  <c r="W350" i="17"/>
  <c r="G350" i="16"/>
  <c r="T350" i="17"/>
  <c r="I350" i="16"/>
  <c r="V350" i="17"/>
  <c r="D350" i="16"/>
  <c r="Q350" i="17"/>
  <c r="C350" i="16"/>
  <c r="P350" i="17"/>
  <c r="F350" i="16"/>
  <c r="S350" i="17"/>
  <c r="K352" i="16"/>
  <c r="X352" i="17"/>
  <c r="H350" i="16"/>
  <c r="U350" i="17"/>
  <c r="O351" i="17" l="1"/>
  <c r="N351" i="17"/>
  <c r="C351" i="16"/>
  <c r="P351" i="17"/>
  <c r="I351" i="16"/>
  <c r="V351" i="17"/>
  <c r="J351" i="16"/>
  <c r="W351" i="17"/>
  <c r="K353" i="16"/>
  <c r="X353" i="17"/>
  <c r="H351" i="16"/>
  <c r="U351" i="17"/>
  <c r="F351" i="16"/>
  <c r="S351" i="17"/>
  <c r="D351" i="16"/>
  <c r="Q351" i="17"/>
  <c r="G351" i="16"/>
  <c r="T351" i="17"/>
  <c r="E351" i="16"/>
  <c r="R351" i="17"/>
  <c r="O352" i="17" l="1"/>
  <c r="N352" i="17"/>
  <c r="G352" i="16"/>
  <c r="T352" i="17"/>
  <c r="K354" i="16"/>
  <c r="X354" i="17"/>
  <c r="I352" i="16"/>
  <c r="V352" i="17"/>
  <c r="F352" i="16"/>
  <c r="S352" i="17"/>
  <c r="E352" i="16"/>
  <c r="R352" i="17"/>
  <c r="D352" i="16"/>
  <c r="Q352" i="17"/>
  <c r="H352" i="16"/>
  <c r="U352" i="17"/>
  <c r="J352" i="16"/>
  <c r="W352" i="17"/>
  <c r="C352" i="16"/>
  <c r="P352" i="17"/>
  <c r="O353" i="17" l="1"/>
  <c r="N353" i="17"/>
  <c r="D353" i="16"/>
  <c r="Q353" i="17"/>
  <c r="F353" i="16"/>
  <c r="S353" i="17"/>
  <c r="K355" i="16"/>
  <c r="X355" i="17"/>
  <c r="J353" i="16"/>
  <c r="W353" i="17"/>
  <c r="C353" i="16"/>
  <c r="P353" i="17"/>
  <c r="H353" i="16"/>
  <c r="U353" i="17"/>
  <c r="E353" i="16"/>
  <c r="R353" i="17"/>
  <c r="I353" i="16"/>
  <c r="V353" i="17"/>
  <c r="G353" i="16"/>
  <c r="T353" i="17"/>
  <c r="N354" i="17" l="1"/>
  <c r="O354" i="17"/>
  <c r="H354" i="16"/>
  <c r="U354" i="17"/>
  <c r="J354" i="16"/>
  <c r="W354" i="17"/>
  <c r="F354" i="16"/>
  <c r="S354" i="17"/>
  <c r="I354" i="16"/>
  <c r="V354" i="17"/>
  <c r="G354" i="16"/>
  <c r="T354" i="17"/>
  <c r="E354" i="16"/>
  <c r="R354" i="17"/>
  <c r="C354" i="16"/>
  <c r="P354" i="17"/>
  <c r="K356" i="16"/>
  <c r="X356" i="17"/>
  <c r="D354" i="16"/>
  <c r="Q354" i="17"/>
  <c r="O355" i="17" l="1"/>
  <c r="N355" i="17"/>
  <c r="E355" i="16"/>
  <c r="R355" i="17"/>
  <c r="I355" i="16"/>
  <c r="V355" i="17"/>
  <c r="J355" i="16"/>
  <c r="W355" i="17"/>
  <c r="K357" i="16"/>
  <c r="X357" i="17"/>
  <c r="D355" i="16"/>
  <c r="Q355" i="17"/>
  <c r="C355" i="16"/>
  <c r="P355" i="17"/>
  <c r="G355" i="16"/>
  <c r="T355" i="17"/>
  <c r="F355" i="16"/>
  <c r="S355" i="17"/>
  <c r="H355" i="16"/>
  <c r="U355" i="17"/>
  <c r="O356" i="17" l="1"/>
  <c r="N356" i="17"/>
  <c r="C356" i="16"/>
  <c r="P356" i="17"/>
  <c r="K358" i="16"/>
  <c r="X358" i="17"/>
  <c r="I356" i="16"/>
  <c r="V356" i="17"/>
  <c r="F356" i="16"/>
  <c r="S356" i="17"/>
  <c r="H356" i="16"/>
  <c r="U356" i="17"/>
  <c r="G356" i="16"/>
  <c r="T356" i="17"/>
  <c r="D356" i="16"/>
  <c r="Q356" i="17"/>
  <c r="J356" i="16"/>
  <c r="W356" i="17"/>
  <c r="E356" i="16"/>
  <c r="R356" i="17"/>
  <c r="O357" i="17" l="1"/>
  <c r="N357" i="17"/>
  <c r="J357" i="16"/>
  <c r="W357" i="17"/>
  <c r="F357" i="16"/>
  <c r="S357" i="17"/>
  <c r="K359" i="16"/>
  <c r="X359" i="17"/>
  <c r="G357" i="16"/>
  <c r="T357" i="17"/>
  <c r="E357" i="16"/>
  <c r="R357" i="17"/>
  <c r="D357" i="16"/>
  <c r="Q357" i="17"/>
  <c r="H357" i="16"/>
  <c r="U357" i="17"/>
  <c r="I357" i="16"/>
  <c r="V357" i="17"/>
  <c r="C357" i="16"/>
  <c r="P357" i="17"/>
  <c r="N358" i="17" l="1"/>
  <c r="O358" i="17"/>
  <c r="I358" i="16"/>
  <c r="V358" i="17"/>
  <c r="D358" i="16"/>
  <c r="Q358" i="17"/>
  <c r="G358" i="16"/>
  <c r="T358" i="17"/>
  <c r="F358" i="16"/>
  <c r="S358" i="17"/>
  <c r="C358" i="16"/>
  <c r="P358" i="17"/>
  <c r="H358" i="16"/>
  <c r="U358" i="17"/>
  <c r="E358" i="16"/>
  <c r="R358" i="17"/>
  <c r="K360" i="16"/>
  <c r="X360" i="17"/>
  <c r="J358" i="16"/>
  <c r="W358" i="17"/>
  <c r="O359" i="17" l="1"/>
  <c r="N359" i="17"/>
  <c r="H359" i="16"/>
  <c r="U359" i="17"/>
  <c r="F359" i="16"/>
  <c r="S359" i="17"/>
  <c r="D359" i="16"/>
  <c r="Q359" i="17"/>
  <c r="K361" i="16"/>
  <c r="X361" i="17"/>
  <c r="J359" i="16"/>
  <c r="W359" i="17"/>
  <c r="E359" i="16"/>
  <c r="R359" i="17"/>
  <c r="C359" i="16"/>
  <c r="P359" i="17"/>
  <c r="G359" i="16"/>
  <c r="T359" i="17"/>
  <c r="I359" i="16"/>
  <c r="V359" i="17"/>
  <c r="O360" i="17" l="1"/>
  <c r="N360" i="17"/>
  <c r="E360" i="16"/>
  <c r="R360" i="17"/>
  <c r="K362" i="16"/>
  <c r="X362" i="17"/>
  <c r="F360" i="16"/>
  <c r="S360" i="17"/>
  <c r="G360" i="16"/>
  <c r="T360" i="17"/>
  <c r="I360" i="16"/>
  <c r="V360" i="17"/>
  <c r="C360" i="16"/>
  <c r="P360" i="17"/>
  <c r="J360" i="16"/>
  <c r="W360" i="17"/>
  <c r="D360" i="16"/>
  <c r="Q360" i="17"/>
  <c r="H360" i="16"/>
  <c r="U360" i="17"/>
  <c r="O361" i="17" l="1"/>
  <c r="N361" i="17"/>
  <c r="C361" i="16"/>
  <c r="P361" i="17"/>
  <c r="G361" i="16"/>
  <c r="T361" i="17"/>
  <c r="K363" i="16"/>
  <c r="X363" i="17"/>
  <c r="D361" i="16"/>
  <c r="Q361" i="17"/>
  <c r="H361" i="16"/>
  <c r="U361" i="17"/>
  <c r="J361" i="16"/>
  <c r="W361" i="17"/>
  <c r="I361" i="16"/>
  <c r="V361" i="17"/>
  <c r="F361" i="16"/>
  <c r="S361" i="17"/>
  <c r="E361" i="16"/>
  <c r="R361" i="17"/>
  <c r="O362" i="17" l="1"/>
  <c r="N362" i="17"/>
  <c r="J362" i="16"/>
  <c r="W362" i="17"/>
  <c r="D362" i="16"/>
  <c r="Q362" i="17"/>
  <c r="G362" i="16"/>
  <c r="T362" i="17"/>
  <c r="F362" i="16"/>
  <c r="S362" i="17"/>
  <c r="E362" i="16"/>
  <c r="R362" i="17"/>
  <c r="I362" i="16"/>
  <c r="V362" i="17"/>
  <c r="H362" i="16"/>
  <c r="U362" i="17"/>
  <c r="K364" i="16"/>
  <c r="X364" i="17"/>
  <c r="C362" i="16"/>
  <c r="P362" i="17"/>
  <c r="N363" i="17" l="1"/>
  <c r="O363" i="17"/>
  <c r="I363" i="16"/>
  <c r="V363" i="17"/>
  <c r="F363" i="16"/>
  <c r="S363" i="17"/>
  <c r="D363" i="16"/>
  <c r="Q363" i="17"/>
  <c r="K365" i="16"/>
  <c r="X365" i="17"/>
  <c r="C363" i="16"/>
  <c r="P363" i="17"/>
  <c r="H363" i="16"/>
  <c r="U363" i="17"/>
  <c r="E363" i="16"/>
  <c r="R363" i="17"/>
  <c r="G363" i="16"/>
  <c r="T363" i="17"/>
  <c r="J363" i="16"/>
  <c r="W363" i="17"/>
  <c r="O364" i="17" l="1"/>
  <c r="N364" i="17"/>
  <c r="H364" i="16"/>
  <c r="U364" i="17"/>
  <c r="K366" i="16"/>
  <c r="X366" i="17"/>
  <c r="F364" i="16"/>
  <c r="S364" i="17"/>
  <c r="G364" i="16"/>
  <c r="T364" i="17"/>
  <c r="J364" i="16"/>
  <c r="W364" i="17"/>
  <c r="E364" i="16"/>
  <c r="R364" i="17"/>
  <c r="C364" i="16"/>
  <c r="P364" i="17"/>
  <c r="D364" i="16"/>
  <c r="Q364" i="17"/>
  <c r="I364" i="16"/>
  <c r="V364" i="17"/>
  <c r="N365" i="17" l="1"/>
  <c r="O365" i="17"/>
  <c r="D365" i="16"/>
  <c r="Q365" i="17"/>
  <c r="E365" i="16"/>
  <c r="R365" i="17"/>
  <c r="G365" i="16"/>
  <c r="T365" i="17"/>
  <c r="K367" i="16"/>
  <c r="X367" i="17"/>
  <c r="I365" i="16"/>
  <c r="V365" i="17"/>
  <c r="C365" i="16"/>
  <c r="P365" i="17"/>
  <c r="J365" i="16"/>
  <c r="W365" i="17"/>
  <c r="F365" i="16"/>
  <c r="S365" i="17"/>
  <c r="H365" i="16"/>
  <c r="U365" i="17"/>
  <c r="N366" i="17" l="1"/>
  <c r="O366" i="17"/>
  <c r="C366" i="16"/>
  <c r="P366" i="17"/>
  <c r="K368" i="16"/>
  <c r="X368" i="17"/>
  <c r="E366" i="16"/>
  <c r="R366" i="17"/>
  <c r="F366" i="16"/>
  <c r="S366" i="17"/>
  <c r="H366" i="16"/>
  <c r="U366" i="17"/>
  <c r="J366" i="16"/>
  <c r="W366" i="17"/>
  <c r="I366" i="16"/>
  <c r="V366" i="17"/>
  <c r="G366" i="16"/>
  <c r="T366" i="17"/>
  <c r="D366" i="16"/>
  <c r="Q366" i="17"/>
  <c r="N367" i="17" l="1"/>
  <c r="O367" i="17"/>
  <c r="J367" i="16"/>
  <c r="W367" i="17"/>
  <c r="F367" i="16"/>
  <c r="S367" i="17"/>
  <c r="K369" i="16"/>
  <c r="X369" i="17"/>
  <c r="G367" i="16"/>
  <c r="T367" i="17"/>
  <c r="D367" i="16"/>
  <c r="Q367" i="17"/>
  <c r="I367" i="16"/>
  <c r="V367" i="17"/>
  <c r="H367" i="16"/>
  <c r="U367" i="17"/>
  <c r="E367" i="16"/>
  <c r="R367" i="17"/>
  <c r="C367" i="16"/>
  <c r="P367" i="17"/>
  <c r="O368" i="17" l="1"/>
  <c r="N368" i="17"/>
  <c r="I368" i="16"/>
  <c r="V368" i="17"/>
  <c r="G368" i="16"/>
  <c r="T368" i="17"/>
  <c r="F368" i="16"/>
  <c r="S368" i="17"/>
  <c r="E368" i="16"/>
  <c r="R368" i="17"/>
  <c r="C368" i="16"/>
  <c r="P368" i="17"/>
  <c r="H368" i="16"/>
  <c r="U368" i="17"/>
  <c r="D368" i="16"/>
  <c r="Q368" i="17"/>
  <c r="K370" i="16"/>
  <c r="X370" i="17"/>
  <c r="J368" i="16"/>
  <c r="W368" i="17"/>
  <c r="O369" i="17" l="1"/>
  <c r="N369" i="17"/>
  <c r="H369" i="16"/>
  <c r="U369" i="17"/>
  <c r="E369" i="16"/>
  <c r="R369" i="17"/>
  <c r="G369" i="16"/>
  <c r="T369" i="17"/>
  <c r="K371" i="16"/>
  <c r="X371" i="17"/>
  <c r="J369" i="16"/>
  <c r="W369" i="17"/>
  <c r="D369" i="16"/>
  <c r="Q369" i="17"/>
  <c r="C369" i="16"/>
  <c r="P369" i="17"/>
  <c r="F369" i="16"/>
  <c r="S369" i="17"/>
  <c r="I369" i="16"/>
  <c r="V369" i="17"/>
  <c r="O370" i="17" l="1"/>
  <c r="N370" i="17"/>
  <c r="D370" i="16"/>
  <c r="Q370" i="17"/>
  <c r="K372" i="16"/>
  <c r="X372" i="17"/>
  <c r="E370" i="16"/>
  <c r="R370" i="17"/>
  <c r="F370" i="16"/>
  <c r="S370" i="17"/>
  <c r="I370" i="16"/>
  <c r="V370" i="17"/>
  <c r="C370" i="16"/>
  <c r="P370" i="17"/>
  <c r="J370" i="16"/>
  <c r="W370" i="17"/>
  <c r="G370" i="16"/>
  <c r="T370" i="17"/>
  <c r="H370" i="16"/>
  <c r="U370" i="17"/>
  <c r="N371" i="17" l="1"/>
  <c r="O371" i="17"/>
  <c r="G371" i="16"/>
  <c r="T371" i="17"/>
  <c r="F371" i="16"/>
  <c r="S371" i="17"/>
  <c r="K373" i="16"/>
  <c r="X373" i="17"/>
  <c r="C371" i="16"/>
  <c r="P371" i="17"/>
  <c r="H371" i="16"/>
  <c r="U371" i="17"/>
  <c r="J371" i="16"/>
  <c r="W371" i="17"/>
  <c r="I371" i="16"/>
  <c r="V371" i="17"/>
  <c r="E371" i="16"/>
  <c r="R371" i="17"/>
  <c r="D371" i="16"/>
  <c r="Q371" i="17"/>
  <c r="O372" i="17" l="1"/>
  <c r="N372" i="17"/>
  <c r="C372" i="16"/>
  <c r="P372" i="17"/>
  <c r="F372" i="16"/>
  <c r="S372" i="17"/>
  <c r="E372" i="16"/>
  <c r="R372" i="17"/>
  <c r="J372" i="16"/>
  <c r="W372" i="17"/>
  <c r="D372" i="16"/>
  <c r="Q372" i="17"/>
  <c r="I372" i="16"/>
  <c r="V372" i="17"/>
  <c r="H372" i="16"/>
  <c r="U372" i="17"/>
  <c r="K374" i="16"/>
  <c r="X374" i="17"/>
  <c r="G372" i="16"/>
  <c r="T372" i="17"/>
  <c r="O373" i="17" l="1"/>
  <c r="N373" i="17"/>
  <c r="K375" i="16"/>
  <c r="X375" i="17"/>
  <c r="I373" i="16"/>
  <c r="V373" i="17"/>
  <c r="J373" i="16"/>
  <c r="W373" i="17"/>
  <c r="F373" i="16"/>
  <c r="S373" i="17"/>
  <c r="G373" i="16"/>
  <c r="T373" i="17"/>
  <c r="H373" i="16"/>
  <c r="U373" i="17"/>
  <c r="D373" i="16"/>
  <c r="Q373" i="17"/>
  <c r="E373" i="16"/>
  <c r="R373" i="17"/>
  <c r="C373" i="16"/>
  <c r="P373" i="17"/>
  <c r="O374" i="17" l="1"/>
  <c r="N374" i="17"/>
  <c r="H374" i="16"/>
  <c r="U374" i="17"/>
  <c r="F374" i="16"/>
  <c r="S374" i="17"/>
  <c r="I374" i="16"/>
  <c r="V374" i="17"/>
  <c r="E374" i="16"/>
  <c r="R374" i="17"/>
  <c r="C374" i="16"/>
  <c r="P374" i="17"/>
  <c r="D374" i="16"/>
  <c r="Q374" i="17"/>
  <c r="G374" i="16"/>
  <c r="T374" i="17"/>
  <c r="J374" i="16"/>
  <c r="W374" i="17"/>
  <c r="K376" i="16"/>
  <c r="X376" i="17"/>
  <c r="N375" i="17" l="1"/>
  <c r="O375" i="17"/>
  <c r="D375" i="16"/>
  <c r="Q375" i="17"/>
  <c r="E375" i="16"/>
  <c r="R375" i="17"/>
  <c r="F375" i="16"/>
  <c r="S375" i="17"/>
  <c r="J375" i="16"/>
  <c r="W375" i="17"/>
  <c r="K377" i="16"/>
  <c r="X377" i="17"/>
  <c r="G375" i="16"/>
  <c r="T375" i="17"/>
  <c r="C375" i="16"/>
  <c r="P375" i="17"/>
  <c r="I375" i="16"/>
  <c r="V375" i="17"/>
  <c r="H375" i="16"/>
  <c r="U375" i="17"/>
  <c r="O376" i="17" l="1"/>
  <c r="N376" i="17"/>
  <c r="I376" i="16"/>
  <c r="V376" i="17"/>
  <c r="J376" i="16"/>
  <c r="W376" i="17"/>
  <c r="E376" i="16"/>
  <c r="R376" i="17"/>
  <c r="G376" i="16"/>
  <c r="T376" i="17"/>
  <c r="H376" i="16"/>
  <c r="U376" i="17"/>
  <c r="C376" i="16"/>
  <c r="P376" i="17"/>
  <c r="K378" i="16"/>
  <c r="X378" i="17"/>
  <c r="F376" i="16"/>
  <c r="S376" i="17"/>
  <c r="D376" i="16"/>
  <c r="Q376" i="17"/>
  <c r="O377" i="17" l="1"/>
  <c r="N377" i="17"/>
  <c r="C377" i="16"/>
  <c r="P377" i="17"/>
  <c r="G377" i="16"/>
  <c r="T377" i="17"/>
  <c r="J377" i="16"/>
  <c r="W377" i="17"/>
  <c r="F377" i="16"/>
  <c r="S377" i="17"/>
  <c r="D377" i="16"/>
  <c r="Q377" i="17"/>
  <c r="K379" i="16"/>
  <c r="X379" i="17"/>
  <c r="H377" i="16"/>
  <c r="U377" i="17"/>
  <c r="E377" i="16"/>
  <c r="R377" i="17"/>
  <c r="I377" i="16"/>
  <c r="V377" i="17"/>
  <c r="O378" i="17" l="1"/>
  <c r="N378" i="17"/>
  <c r="K380" i="16"/>
  <c r="X380" i="17"/>
  <c r="F378" i="16"/>
  <c r="S378" i="17"/>
  <c r="G378" i="16"/>
  <c r="T378" i="17"/>
  <c r="E378" i="16"/>
  <c r="R378" i="17"/>
  <c r="I378" i="16"/>
  <c r="V378" i="17"/>
  <c r="H378" i="16"/>
  <c r="U378" i="17"/>
  <c r="D378" i="16"/>
  <c r="Q378" i="17"/>
  <c r="J378" i="16"/>
  <c r="W378" i="17"/>
  <c r="C378" i="16"/>
  <c r="P378" i="17"/>
  <c r="N379" i="17" l="1"/>
  <c r="O379" i="17"/>
  <c r="H379" i="16"/>
  <c r="U379" i="17"/>
  <c r="E379" i="16"/>
  <c r="R379" i="17"/>
  <c r="F379" i="16"/>
  <c r="S379" i="17"/>
  <c r="J379" i="16"/>
  <c r="W379" i="17"/>
  <c r="C379" i="16"/>
  <c r="P379" i="17"/>
  <c r="D379" i="16"/>
  <c r="Q379" i="17"/>
  <c r="I379" i="16"/>
  <c r="V379" i="17"/>
  <c r="G379" i="16"/>
  <c r="T379" i="17"/>
  <c r="K381" i="16"/>
  <c r="X381" i="17"/>
  <c r="O380" i="17" l="1"/>
  <c r="N380" i="17"/>
  <c r="D380" i="16"/>
  <c r="Q380" i="17"/>
  <c r="J380" i="16"/>
  <c r="W380" i="17"/>
  <c r="E380" i="16"/>
  <c r="R380" i="17"/>
  <c r="G380" i="16"/>
  <c r="T380" i="17"/>
  <c r="K382" i="16"/>
  <c r="X382" i="17"/>
  <c r="I380" i="16"/>
  <c r="V380" i="17"/>
  <c r="C380" i="16"/>
  <c r="P380" i="17"/>
  <c r="F380" i="16"/>
  <c r="S380" i="17"/>
  <c r="H380" i="16"/>
  <c r="U380" i="17"/>
  <c r="N381" i="17" l="1"/>
  <c r="O381" i="17"/>
  <c r="I381" i="16"/>
  <c r="V381" i="17"/>
  <c r="G381" i="16"/>
  <c r="T381" i="17"/>
  <c r="J381" i="16"/>
  <c r="W381" i="17"/>
  <c r="F381" i="16"/>
  <c r="S381" i="17"/>
  <c r="H381" i="16"/>
  <c r="U381" i="17"/>
  <c r="C381" i="16"/>
  <c r="P381" i="17"/>
  <c r="K383" i="16"/>
  <c r="X383" i="17"/>
  <c r="E381" i="16"/>
  <c r="R381" i="17"/>
  <c r="D381" i="16"/>
  <c r="Q381" i="17"/>
  <c r="N382" i="17" l="1"/>
  <c r="O382" i="17"/>
  <c r="C382" i="16"/>
  <c r="P382" i="17"/>
  <c r="F382" i="16"/>
  <c r="S382" i="17"/>
  <c r="G382" i="16"/>
  <c r="T382" i="17"/>
  <c r="E382" i="16"/>
  <c r="R382" i="17"/>
  <c r="D382" i="16"/>
  <c r="Q382" i="17"/>
  <c r="K384" i="16"/>
  <c r="X384" i="17"/>
  <c r="H382" i="16"/>
  <c r="U382" i="17"/>
  <c r="J382" i="16"/>
  <c r="W382" i="17"/>
  <c r="I382" i="16"/>
  <c r="V382" i="17"/>
  <c r="N383" i="17" l="1"/>
  <c r="O383" i="17"/>
  <c r="K385" i="16"/>
  <c r="X385" i="17"/>
  <c r="E383" i="16"/>
  <c r="R383" i="17"/>
  <c r="F383" i="16"/>
  <c r="S383" i="17"/>
  <c r="J383" i="16"/>
  <c r="W383" i="17"/>
  <c r="I383" i="16"/>
  <c r="V383" i="17"/>
  <c r="H383" i="16"/>
  <c r="U383" i="17"/>
  <c r="D383" i="16"/>
  <c r="Q383" i="17"/>
  <c r="G383" i="16"/>
  <c r="T383" i="17"/>
  <c r="C383" i="16"/>
  <c r="P383" i="17"/>
  <c r="O384" i="17" l="1"/>
  <c r="N384" i="17"/>
  <c r="H384" i="16"/>
  <c r="U384" i="17"/>
  <c r="J384" i="16"/>
  <c r="W384" i="17"/>
  <c r="E384" i="16"/>
  <c r="R384" i="17"/>
  <c r="G384" i="16"/>
  <c r="T384" i="17"/>
  <c r="C384" i="16"/>
  <c r="P384" i="17"/>
  <c r="D384" i="16"/>
  <c r="Q384" i="17"/>
  <c r="I384" i="16"/>
  <c r="V384" i="17"/>
  <c r="F384" i="16"/>
  <c r="S384" i="17"/>
  <c r="K386" i="16"/>
  <c r="X386" i="17"/>
  <c r="O385" i="17" l="1"/>
  <c r="N385" i="17"/>
  <c r="F385" i="16"/>
  <c r="S385" i="17"/>
  <c r="G385" i="16"/>
  <c r="T385" i="17"/>
  <c r="J385" i="16"/>
  <c r="W385" i="17"/>
  <c r="D385" i="16"/>
  <c r="Q385" i="17"/>
  <c r="K387" i="16"/>
  <c r="X387" i="17"/>
  <c r="I385" i="16"/>
  <c r="V385" i="17"/>
  <c r="C385" i="16"/>
  <c r="P385" i="17"/>
  <c r="E385" i="16"/>
  <c r="R385" i="17"/>
  <c r="H385" i="16"/>
  <c r="U385" i="17"/>
  <c r="O386" i="17" l="1"/>
  <c r="N386" i="17"/>
  <c r="E386" i="16"/>
  <c r="R386" i="17"/>
  <c r="I386" i="16"/>
  <c r="V386" i="17"/>
  <c r="D386" i="16"/>
  <c r="Q386" i="17"/>
  <c r="G386" i="16"/>
  <c r="T386" i="17"/>
  <c r="H386" i="16"/>
  <c r="U386" i="17"/>
  <c r="C386" i="16"/>
  <c r="P386" i="17"/>
  <c r="K388" i="16"/>
  <c r="X388" i="17"/>
  <c r="J386" i="16"/>
  <c r="W386" i="17"/>
  <c r="F386" i="16"/>
  <c r="S386" i="17"/>
  <c r="N387" i="17" l="1"/>
  <c r="O387" i="17"/>
  <c r="C387" i="16"/>
  <c r="P387" i="17"/>
  <c r="G387" i="16"/>
  <c r="T387" i="17"/>
  <c r="I387" i="16"/>
  <c r="V387" i="17"/>
  <c r="J387" i="16"/>
  <c r="W387" i="17"/>
  <c r="F387" i="16"/>
  <c r="S387" i="17"/>
  <c r="K389" i="16"/>
  <c r="X389" i="17"/>
  <c r="H387" i="16"/>
  <c r="U387" i="17"/>
  <c r="D387" i="16"/>
  <c r="Q387" i="17"/>
  <c r="E387" i="16"/>
  <c r="R387" i="17"/>
  <c r="O388" i="17" l="1"/>
  <c r="N388" i="17"/>
  <c r="K390" i="16"/>
  <c r="X390" i="17"/>
  <c r="J388" i="16"/>
  <c r="W388" i="17"/>
  <c r="G388" i="16"/>
  <c r="T388" i="17"/>
  <c r="D388" i="16"/>
  <c r="Q388" i="17"/>
  <c r="E388" i="16"/>
  <c r="R388" i="17"/>
  <c r="H388" i="16"/>
  <c r="U388" i="17"/>
  <c r="F388" i="16"/>
  <c r="S388" i="17"/>
  <c r="I388" i="16"/>
  <c r="V388" i="17"/>
  <c r="C388" i="16"/>
  <c r="P388" i="17"/>
  <c r="O389" i="17" l="1"/>
  <c r="N389" i="17"/>
  <c r="H389" i="16"/>
  <c r="U389" i="17"/>
  <c r="D389" i="16"/>
  <c r="Q389" i="17"/>
  <c r="J389" i="16"/>
  <c r="W389" i="17"/>
  <c r="I389" i="16"/>
  <c r="V389" i="17"/>
  <c r="C389" i="16"/>
  <c r="P389" i="17"/>
  <c r="F389" i="16"/>
  <c r="S389" i="17"/>
  <c r="E389" i="16"/>
  <c r="R389" i="17"/>
  <c r="G389" i="16"/>
  <c r="T389" i="17"/>
  <c r="K391" i="16"/>
  <c r="X391" i="17"/>
  <c r="O390" i="17" l="1"/>
  <c r="N390" i="17"/>
  <c r="F390" i="16"/>
  <c r="S390" i="17"/>
  <c r="I390" i="16"/>
  <c r="V390" i="17"/>
  <c r="D390" i="16"/>
  <c r="Q390" i="17"/>
  <c r="G390" i="16"/>
  <c r="T390" i="17"/>
  <c r="K392" i="16"/>
  <c r="X392" i="17"/>
  <c r="E390" i="16"/>
  <c r="R390" i="17"/>
  <c r="C390" i="16"/>
  <c r="P390" i="17"/>
  <c r="J390" i="16"/>
  <c r="W390" i="17"/>
  <c r="H390" i="16"/>
  <c r="U390" i="17"/>
  <c r="N391" i="17" l="1"/>
  <c r="O391" i="17"/>
  <c r="J391" i="16"/>
  <c r="W391" i="17"/>
  <c r="E391" i="16"/>
  <c r="R391" i="17"/>
  <c r="G391" i="16"/>
  <c r="T391" i="17"/>
  <c r="I391" i="16"/>
  <c r="V391" i="17"/>
  <c r="H391" i="16"/>
  <c r="U391" i="17"/>
  <c r="C391" i="16"/>
  <c r="P391" i="17"/>
  <c r="K393" i="16"/>
  <c r="X393" i="17"/>
  <c r="D391" i="16"/>
  <c r="Q391" i="17"/>
  <c r="F391" i="16"/>
  <c r="S391" i="17"/>
  <c r="O392" i="17" l="1"/>
  <c r="N392" i="17"/>
  <c r="C392" i="16"/>
  <c r="P392" i="17"/>
  <c r="I392" i="16"/>
  <c r="V392" i="17"/>
  <c r="E392" i="16"/>
  <c r="R392" i="17"/>
  <c r="D392" i="16"/>
  <c r="Q392" i="17"/>
  <c r="F392" i="16"/>
  <c r="S392" i="17"/>
  <c r="K394" i="16"/>
  <c r="X394" i="17"/>
  <c r="H392" i="16"/>
  <c r="U392" i="17"/>
  <c r="G392" i="16"/>
  <c r="T392" i="17"/>
  <c r="J392" i="16"/>
  <c r="W392" i="17"/>
  <c r="O393" i="17" l="1"/>
  <c r="N393" i="17"/>
  <c r="G393" i="16"/>
  <c r="T393" i="17"/>
  <c r="K395" i="16"/>
  <c r="X395" i="17"/>
  <c r="D393" i="16"/>
  <c r="Q393" i="17"/>
  <c r="I393" i="16"/>
  <c r="V393" i="17"/>
  <c r="J393" i="16"/>
  <c r="W393" i="17"/>
  <c r="H393" i="16"/>
  <c r="U393" i="17"/>
  <c r="F393" i="16"/>
  <c r="S393" i="17"/>
  <c r="E393" i="16"/>
  <c r="R393" i="17"/>
  <c r="C393" i="16"/>
  <c r="P393" i="17"/>
  <c r="O394" i="17" l="1"/>
  <c r="N394" i="17"/>
  <c r="H394" i="16"/>
  <c r="U394" i="17"/>
  <c r="I394" i="16"/>
  <c r="V394" i="17"/>
  <c r="K396" i="16"/>
  <c r="X396" i="17"/>
  <c r="E394" i="16"/>
  <c r="R394" i="17"/>
  <c r="C394" i="16"/>
  <c r="P394" i="17"/>
  <c r="F394" i="16"/>
  <c r="S394" i="17"/>
  <c r="J394" i="16"/>
  <c r="W394" i="17"/>
  <c r="D394" i="16"/>
  <c r="Q394" i="17"/>
  <c r="G394" i="16"/>
  <c r="T394" i="17"/>
  <c r="O395" i="17" l="1"/>
  <c r="N395" i="17"/>
  <c r="F395" i="16"/>
  <c r="S395" i="17"/>
  <c r="E395" i="16"/>
  <c r="R395" i="17"/>
  <c r="I395" i="16"/>
  <c r="V395" i="17"/>
  <c r="D395" i="16"/>
  <c r="Q395" i="17"/>
  <c r="G395" i="16"/>
  <c r="T395" i="17"/>
  <c r="J395" i="16"/>
  <c r="W395" i="17"/>
  <c r="C395" i="16"/>
  <c r="P395" i="17"/>
  <c r="K397" i="16"/>
  <c r="X397" i="17"/>
  <c r="H395" i="16"/>
  <c r="U395" i="17"/>
  <c r="O396" i="17" l="1"/>
  <c r="N396" i="17"/>
  <c r="J396" i="16"/>
  <c r="W396" i="17"/>
  <c r="D396" i="16"/>
  <c r="Q396" i="17"/>
  <c r="E396" i="16"/>
  <c r="R396" i="17"/>
  <c r="K398" i="16"/>
  <c r="X398" i="17"/>
  <c r="H396" i="16"/>
  <c r="U396" i="17"/>
  <c r="C396" i="16"/>
  <c r="P396" i="17"/>
  <c r="G396" i="16"/>
  <c r="T396" i="17"/>
  <c r="I396" i="16"/>
  <c r="V396" i="17"/>
  <c r="F396" i="16"/>
  <c r="S396" i="17"/>
  <c r="N397" i="17" l="1"/>
  <c r="O397" i="17"/>
  <c r="C397" i="16"/>
  <c r="P397" i="17"/>
  <c r="K399" i="16"/>
  <c r="X399" i="17"/>
  <c r="D397" i="16"/>
  <c r="Q397" i="17"/>
  <c r="I397" i="16"/>
  <c r="V397" i="17"/>
  <c r="F397" i="16"/>
  <c r="S397" i="17"/>
  <c r="G397" i="16"/>
  <c r="T397" i="17"/>
  <c r="H397" i="16"/>
  <c r="U397" i="17"/>
  <c r="E397" i="16"/>
  <c r="R397" i="17"/>
  <c r="J397" i="16"/>
  <c r="W397" i="17"/>
  <c r="O398" i="17" l="1"/>
  <c r="N398" i="17"/>
  <c r="G398" i="16"/>
  <c r="T398" i="17"/>
  <c r="I398" i="16"/>
  <c r="V398" i="17"/>
  <c r="K400" i="16"/>
  <c r="X400" i="17"/>
  <c r="E398" i="16"/>
  <c r="R398" i="17"/>
  <c r="J398" i="16"/>
  <c r="W398" i="17"/>
  <c r="H398" i="16"/>
  <c r="U398" i="17"/>
  <c r="F398" i="16"/>
  <c r="S398" i="17"/>
  <c r="D398" i="16"/>
  <c r="Q398" i="17"/>
  <c r="C398" i="16"/>
  <c r="P398" i="17"/>
  <c r="O399" i="17" l="1"/>
  <c r="N399" i="17"/>
  <c r="D399" i="16"/>
  <c r="Q399" i="17"/>
  <c r="E399" i="16"/>
  <c r="R399" i="17"/>
  <c r="I399" i="16"/>
  <c r="V399" i="17"/>
  <c r="H399" i="16"/>
  <c r="U399" i="17"/>
  <c r="C399" i="16"/>
  <c r="P399" i="17"/>
  <c r="F399" i="16"/>
  <c r="S399" i="17"/>
  <c r="J399" i="16"/>
  <c r="W399" i="17"/>
  <c r="K401" i="16"/>
  <c r="X401" i="17"/>
  <c r="G399" i="16"/>
  <c r="T399" i="17"/>
  <c r="O400" i="17" l="1"/>
  <c r="N400" i="17"/>
  <c r="F400" i="16"/>
  <c r="S400" i="17"/>
  <c r="H400" i="16"/>
  <c r="U400" i="17"/>
  <c r="E400" i="16"/>
  <c r="R400" i="17"/>
  <c r="K402" i="16"/>
  <c r="X402" i="17"/>
  <c r="G400" i="16"/>
  <c r="T400" i="17"/>
  <c r="J400" i="16"/>
  <c r="W400" i="17"/>
  <c r="C400" i="16"/>
  <c r="P400" i="17"/>
  <c r="I400" i="16"/>
  <c r="V400" i="17"/>
  <c r="D400" i="16"/>
  <c r="Q400" i="17"/>
  <c r="N401" i="17" l="1"/>
  <c r="O401" i="17"/>
  <c r="J401" i="16"/>
  <c r="W401" i="17"/>
  <c r="K403" i="16"/>
  <c r="X403" i="17"/>
  <c r="H401" i="16"/>
  <c r="U401" i="17"/>
  <c r="I401" i="16"/>
  <c r="V401" i="17"/>
  <c r="D401" i="16"/>
  <c r="Q401" i="17"/>
  <c r="C401" i="16"/>
  <c r="P401" i="17"/>
  <c r="G401" i="16"/>
  <c r="T401" i="17"/>
  <c r="E401" i="16"/>
  <c r="R401" i="17"/>
  <c r="F401" i="16"/>
  <c r="S401" i="17"/>
  <c r="O402" i="17" l="1"/>
  <c r="N402" i="17"/>
  <c r="C402" i="16"/>
  <c r="P402" i="17"/>
  <c r="I402" i="16"/>
  <c r="V402" i="17"/>
  <c r="K404" i="16"/>
  <c r="X404" i="17"/>
  <c r="E402" i="16"/>
  <c r="R402" i="17"/>
  <c r="F402" i="16"/>
  <c r="S402" i="17"/>
  <c r="G402" i="16"/>
  <c r="T402" i="17"/>
  <c r="D402" i="16"/>
  <c r="Q402" i="17"/>
  <c r="H402" i="16"/>
  <c r="U402" i="17"/>
  <c r="J402" i="16"/>
  <c r="W402" i="17"/>
  <c r="O403" i="17" l="1"/>
  <c r="N403" i="17"/>
  <c r="H403" i="16"/>
  <c r="U403" i="17"/>
  <c r="E403" i="16"/>
  <c r="R403" i="17"/>
  <c r="I403" i="16"/>
  <c r="V403" i="17"/>
  <c r="G403" i="16"/>
  <c r="T403" i="17"/>
  <c r="J403" i="16"/>
  <c r="W403" i="17"/>
  <c r="D403" i="16"/>
  <c r="Q403" i="17"/>
  <c r="F403" i="16"/>
  <c r="S403" i="17"/>
  <c r="K405" i="16"/>
  <c r="X405" i="17"/>
  <c r="C403" i="16"/>
  <c r="P403" i="17"/>
  <c r="O404" i="17" l="1"/>
  <c r="N404" i="17"/>
  <c r="K406" i="16"/>
  <c r="X406" i="17"/>
  <c r="E404" i="16"/>
  <c r="R404" i="17"/>
  <c r="G404" i="16"/>
  <c r="T404" i="17"/>
  <c r="D404" i="16"/>
  <c r="Q404" i="17"/>
  <c r="C404" i="16"/>
  <c r="P404" i="17"/>
  <c r="F404" i="16"/>
  <c r="S404" i="17"/>
  <c r="J404" i="16"/>
  <c r="W404" i="17"/>
  <c r="I404" i="16"/>
  <c r="V404" i="17"/>
  <c r="H404" i="16"/>
  <c r="U404" i="17"/>
  <c r="N405" i="17" l="1"/>
  <c r="O405" i="17"/>
  <c r="I405" i="16"/>
  <c r="V405" i="17"/>
  <c r="F405" i="16"/>
  <c r="S405" i="17"/>
  <c r="D405" i="16"/>
  <c r="Q405" i="17"/>
  <c r="E405" i="16"/>
  <c r="R405" i="17"/>
  <c r="H405" i="16"/>
  <c r="U405" i="17"/>
  <c r="J405" i="16"/>
  <c r="W405" i="17"/>
  <c r="C405" i="16"/>
  <c r="P405" i="17"/>
  <c r="G405" i="16"/>
  <c r="T405" i="17"/>
  <c r="K407" i="16"/>
  <c r="X407" i="17"/>
  <c r="O406" i="17" l="1"/>
  <c r="N406" i="17"/>
  <c r="J406" i="16"/>
  <c r="W406" i="17"/>
  <c r="E406" i="16"/>
  <c r="R406" i="17"/>
  <c r="F406" i="16"/>
  <c r="S406" i="17"/>
  <c r="G406" i="16"/>
  <c r="T406" i="17"/>
  <c r="K408" i="16"/>
  <c r="X408" i="17"/>
  <c r="C406" i="16"/>
  <c r="P406" i="17"/>
  <c r="H406" i="16"/>
  <c r="U406" i="17"/>
  <c r="D406" i="16"/>
  <c r="Q406" i="17"/>
  <c r="I406" i="16"/>
  <c r="V406" i="17"/>
  <c r="O407" i="17" l="1"/>
  <c r="N407" i="17"/>
  <c r="D407" i="16"/>
  <c r="Q407" i="17"/>
  <c r="G407" i="16"/>
  <c r="T407" i="17"/>
  <c r="E407" i="16"/>
  <c r="R407" i="17"/>
  <c r="C407" i="16"/>
  <c r="P407" i="17"/>
  <c r="I407" i="16"/>
  <c r="V407" i="17"/>
  <c r="H407" i="16"/>
  <c r="U407" i="17"/>
  <c r="K409" i="16"/>
  <c r="X409" i="17"/>
  <c r="F407" i="16"/>
  <c r="S407" i="17"/>
  <c r="J407" i="16"/>
  <c r="W407" i="17"/>
  <c r="O408" i="17" l="1"/>
  <c r="N408" i="17"/>
  <c r="H408" i="16"/>
  <c r="U408" i="17"/>
  <c r="C408" i="16"/>
  <c r="P408" i="17"/>
  <c r="G408" i="16"/>
  <c r="T408" i="17"/>
  <c r="F408" i="16"/>
  <c r="S408" i="17"/>
  <c r="J408" i="16"/>
  <c r="W408" i="17"/>
  <c r="K410" i="16"/>
  <c r="X410" i="17"/>
  <c r="I408" i="16"/>
  <c r="V408" i="17"/>
  <c r="E408" i="16"/>
  <c r="R408" i="17"/>
  <c r="D408" i="16"/>
  <c r="Q408" i="17"/>
  <c r="N409" i="17" l="1"/>
  <c r="O409" i="17"/>
  <c r="E409" i="16"/>
  <c r="R409" i="17"/>
  <c r="F409" i="16"/>
  <c r="S409" i="17"/>
  <c r="C409" i="16"/>
  <c r="P409" i="17"/>
  <c r="K411" i="16"/>
  <c r="X411" i="17"/>
  <c r="D409" i="16"/>
  <c r="Q409" i="17"/>
  <c r="I409" i="16"/>
  <c r="V409" i="17"/>
  <c r="J409" i="16"/>
  <c r="W409" i="17"/>
  <c r="G409" i="16"/>
  <c r="T409" i="17"/>
  <c r="H409" i="16"/>
  <c r="U409" i="17"/>
  <c r="O410" i="17" l="1"/>
  <c r="N410" i="17"/>
  <c r="G410" i="16"/>
  <c r="T410" i="17"/>
  <c r="I410" i="16"/>
  <c r="V410" i="17"/>
  <c r="K412" i="16"/>
  <c r="X412" i="17"/>
  <c r="F410" i="16"/>
  <c r="S410" i="17"/>
  <c r="H410" i="16"/>
  <c r="U410" i="17"/>
  <c r="J410" i="16"/>
  <c r="W410" i="17"/>
  <c r="D410" i="16"/>
  <c r="Q410" i="17"/>
  <c r="C410" i="16"/>
  <c r="P410" i="17"/>
  <c r="E410" i="16"/>
  <c r="R410" i="17"/>
  <c r="O411" i="17" l="1"/>
  <c r="N411" i="17"/>
  <c r="C411" i="16"/>
  <c r="P411" i="17"/>
  <c r="F411" i="16"/>
  <c r="S411" i="17"/>
  <c r="I411" i="16"/>
  <c r="V411" i="17"/>
  <c r="J411" i="16"/>
  <c r="W411" i="17"/>
  <c r="E411" i="16"/>
  <c r="R411" i="17"/>
  <c r="D411" i="16"/>
  <c r="Q411" i="17"/>
  <c r="H411" i="16"/>
  <c r="U411" i="17"/>
  <c r="K413" i="16"/>
  <c r="X413" i="17"/>
  <c r="G411" i="16"/>
  <c r="T411" i="17"/>
  <c r="O412" i="17" l="1"/>
  <c r="N412" i="17"/>
  <c r="K414" i="16"/>
  <c r="X414" i="17"/>
  <c r="D412" i="16"/>
  <c r="Q412" i="17"/>
  <c r="J412" i="16"/>
  <c r="W412" i="17"/>
  <c r="F412" i="16"/>
  <c r="S412" i="17"/>
  <c r="G412" i="16"/>
  <c r="T412" i="17"/>
  <c r="H412" i="16"/>
  <c r="U412" i="17"/>
  <c r="E412" i="16"/>
  <c r="R412" i="17"/>
  <c r="I412" i="16"/>
  <c r="V412" i="17"/>
  <c r="C412" i="16"/>
  <c r="P412" i="17"/>
  <c r="N413" i="17" l="1"/>
  <c r="O413" i="17"/>
  <c r="I413" i="16"/>
  <c r="V413" i="17"/>
  <c r="F413" i="16"/>
  <c r="S413" i="17"/>
  <c r="D413" i="16"/>
  <c r="Q413" i="17"/>
  <c r="H413" i="16"/>
  <c r="U413" i="17"/>
  <c r="C413" i="16"/>
  <c r="P413" i="17"/>
  <c r="E413" i="16"/>
  <c r="R413" i="17"/>
  <c r="G413" i="16"/>
  <c r="T413" i="17"/>
  <c r="J413" i="16"/>
  <c r="W413" i="17"/>
  <c r="K415" i="16"/>
  <c r="X415" i="17"/>
  <c r="O414" i="17" l="1"/>
  <c r="N414" i="17"/>
  <c r="J414" i="16"/>
  <c r="W414" i="17"/>
  <c r="E414" i="16"/>
  <c r="R414" i="17"/>
  <c r="H414" i="16"/>
  <c r="U414" i="17"/>
  <c r="F414" i="16"/>
  <c r="S414" i="17"/>
  <c r="K416" i="16"/>
  <c r="X416" i="17"/>
  <c r="G414" i="16"/>
  <c r="T414" i="17"/>
  <c r="C414" i="16"/>
  <c r="P414" i="17"/>
  <c r="D414" i="16"/>
  <c r="Q414" i="17"/>
  <c r="I414" i="16"/>
  <c r="V414" i="17"/>
  <c r="O415" i="17" l="1"/>
  <c r="N415" i="17"/>
  <c r="D415" i="16"/>
  <c r="Q415" i="17"/>
  <c r="G415" i="16"/>
  <c r="T415" i="17"/>
  <c r="F415" i="16"/>
  <c r="S415" i="17"/>
  <c r="E415" i="16"/>
  <c r="R415" i="17"/>
  <c r="I415" i="16"/>
  <c r="V415" i="17"/>
  <c r="C415" i="16"/>
  <c r="P415" i="17"/>
  <c r="K417" i="16"/>
  <c r="X417" i="17"/>
  <c r="H415" i="16"/>
  <c r="U415" i="17"/>
  <c r="J415" i="16"/>
  <c r="W415" i="17"/>
  <c r="O416" i="17" l="1"/>
  <c r="N416" i="17"/>
  <c r="H416" i="16"/>
  <c r="U416" i="17"/>
  <c r="E416" i="16"/>
  <c r="R416" i="17"/>
  <c r="G416" i="16"/>
  <c r="T416" i="17"/>
  <c r="C416" i="16"/>
  <c r="P416" i="17"/>
  <c r="J416" i="16"/>
  <c r="W416" i="17"/>
  <c r="K418" i="16"/>
  <c r="X418" i="17"/>
  <c r="I416" i="16"/>
  <c r="V416" i="17"/>
  <c r="F416" i="16"/>
  <c r="S416" i="17"/>
  <c r="D416" i="16"/>
  <c r="Q416" i="17"/>
  <c r="N417" i="17" l="1"/>
  <c r="O417" i="17"/>
  <c r="F417" i="16"/>
  <c r="S417" i="17"/>
  <c r="K419" i="16"/>
  <c r="X419" i="17"/>
  <c r="C417" i="16"/>
  <c r="P417" i="17"/>
  <c r="E417" i="16"/>
  <c r="R417" i="17"/>
  <c r="D417" i="16"/>
  <c r="Q417" i="17"/>
  <c r="I417" i="16"/>
  <c r="V417" i="17"/>
  <c r="J417" i="16"/>
  <c r="W417" i="17"/>
  <c r="G417" i="16"/>
  <c r="T417" i="17"/>
  <c r="H417" i="16"/>
  <c r="U417" i="17"/>
  <c r="O418" i="17" l="1"/>
  <c r="N418" i="17"/>
  <c r="G418" i="16"/>
  <c r="T418" i="17"/>
  <c r="I418" i="16"/>
  <c r="V418" i="17"/>
  <c r="E418" i="16"/>
  <c r="R418" i="17"/>
  <c r="K420" i="16"/>
  <c r="X420" i="17"/>
  <c r="H418" i="16"/>
  <c r="U418" i="17"/>
  <c r="J418" i="16"/>
  <c r="W418" i="17"/>
  <c r="D418" i="16"/>
  <c r="Q418" i="17"/>
  <c r="C418" i="16"/>
  <c r="P418" i="17"/>
  <c r="F418" i="16"/>
  <c r="S418" i="17"/>
  <c r="O419" i="17" l="1"/>
  <c r="N419" i="17"/>
  <c r="J419" i="16"/>
  <c r="W419" i="17"/>
  <c r="K421" i="16"/>
  <c r="X421" i="17"/>
  <c r="I419" i="16"/>
  <c r="V419" i="17"/>
  <c r="C419" i="16"/>
  <c r="P419" i="17"/>
  <c r="F419" i="16"/>
  <c r="S419" i="17"/>
  <c r="D419" i="16"/>
  <c r="Q419" i="17"/>
  <c r="H419" i="16"/>
  <c r="U419" i="17"/>
  <c r="E419" i="16"/>
  <c r="R419" i="17"/>
  <c r="G419" i="16"/>
  <c r="T419" i="17"/>
  <c r="O420" i="17" l="1"/>
  <c r="N420" i="17"/>
  <c r="E420" i="16"/>
  <c r="R420" i="17"/>
  <c r="D420" i="16"/>
  <c r="Q420" i="17"/>
  <c r="C420" i="16"/>
  <c r="P420" i="17"/>
  <c r="K422" i="16"/>
  <c r="X422" i="17"/>
  <c r="G420" i="16"/>
  <c r="T420" i="17"/>
  <c r="H420" i="16"/>
  <c r="U420" i="17"/>
  <c r="F420" i="16"/>
  <c r="S420" i="17"/>
  <c r="I420" i="16"/>
  <c r="V420" i="17"/>
  <c r="J420" i="16"/>
  <c r="W420" i="17"/>
  <c r="N421" i="17" l="1"/>
  <c r="O421" i="17"/>
  <c r="I421" i="16"/>
  <c r="V421" i="17"/>
  <c r="H421" i="16"/>
  <c r="U421" i="17"/>
  <c r="K423" i="16"/>
  <c r="X423" i="17"/>
  <c r="D421" i="16"/>
  <c r="Q421" i="17"/>
  <c r="J421" i="16"/>
  <c r="W421" i="17"/>
  <c r="F421" i="16"/>
  <c r="S421" i="17"/>
  <c r="G421" i="16"/>
  <c r="T421" i="17"/>
  <c r="C421" i="16"/>
  <c r="P421" i="17"/>
  <c r="E421" i="16"/>
  <c r="R421" i="17"/>
  <c r="O422" i="17" l="1"/>
  <c r="N422" i="17"/>
  <c r="C422" i="16"/>
  <c r="P422" i="17"/>
  <c r="D422" i="16"/>
  <c r="Q422" i="17"/>
  <c r="H422" i="16"/>
  <c r="U422" i="17"/>
  <c r="F422" i="16"/>
  <c r="S422" i="17"/>
  <c r="E422" i="16"/>
  <c r="R422" i="17"/>
  <c r="G422" i="16"/>
  <c r="T422" i="17"/>
  <c r="J422" i="16"/>
  <c r="W422" i="17"/>
  <c r="K424" i="16"/>
  <c r="X424" i="17"/>
  <c r="I422" i="16"/>
  <c r="V422" i="17"/>
  <c r="O423" i="17" l="1"/>
  <c r="N423" i="17"/>
  <c r="G423" i="16"/>
  <c r="T423" i="17"/>
  <c r="F423" i="16"/>
  <c r="S423" i="17"/>
  <c r="D423" i="16"/>
  <c r="Q423" i="17"/>
  <c r="K425" i="16"/>
  <c r="X425" i="17"/>
  <c r="I423" i="16"/>
  <c r="V423" i="17"/>
  <c r="J423" i="16"/>
  <c r="W423" i="17"/>
  <c r="E423" i="16"/>
  <c r="R423" i="17"/>
  <c r="H423" i="16"/>
  <c r="U423" i="17"/>
  <c r="C423" i="16"/>
  <c r="P423" i="17"/>
  <c r="J424" i="16" l="1"/>
  <c r="W424" i="17"/>
  <c r="O424" i="17"/>
  <c r="N424" i="17"/>
  <c r="K426" i="16"/>
  <c r="X426" i="17"/>
  <c r="H424" i="16"/>
  <c r="U424" i="17"/>
  <c r="F424" i="16"/>
  <c r="S424" i="17"/>
  <c r="C424" i="16"/>
  <c r="P424" i="17"/>
  <c r="E424" i="16"/>
  <c r="R424" i="17"/>
  <c r="I424" i="16"/>
  <c r="V424" i="17"/>
  <c r="D424" i="16"/>
  <c r="Q424" i="17"/>
  <c r="G424" i="16"/>
  <c r="T424" i="17"/>
  <c r="E425" i="16" l="1"/>
  <c r="R425" i="17"/>
  <c r="J425" i="16"/>
  <c r="W425" i="17"/>
  <c r="F425" i="16"/>
  <c r="S425" i="17"/>
  <c r="N425" i="17"/>
  <c r="O425" i="17"/>
  <c r="D425" i="16"/>
  <c r="Q425" i="17"/>
  <c r="K427" i="16"/>
  <c r="X427" i="17"/>
  <c r="G425" i="16"/>
  <c r="T425" i="17"/>
  <c r="I425" i="16"/>
  <c r="V425" i="17"/>
  <c r="C425" i="16"/>
  <c r="P425" i="17"/>
  <c r="H425" i="16"/>
  <c r="U425" i="17"/>
  <c r="F426" i="16" l="1"/>
  <c r="S426" i="17"/>
  <c r="E426" i="16"/>
  <c r="R426" i="17"/>
  <c r="C426" i="16"/>
  <c r="P426" i="17"/>
  <c r="D426" i="16"/>
  <c r="Q426" i="17"/>
  <c r="O426" i="17"/>
  <c r="N426" i="17"/>
  <c r="J426" i="16"/>
  <c r="W426" i="17"/>
  <c r="G426" i="16"/>
  <c r="T426" i="17"/>
  <c r="H426" i="16"/>
  <c r="U426" i="17"/>
  <c r="I426" i="16"/>
  <c r="V426" i="17"/>
  <c r="K428" i="16"/>
  <c r="X428" i="17"/>
  <c r="O427" i="17" l="1"/>
  <c r="N427" i="17"/>
  <c r="C427" i="16"/>
  <c r="P427" i="17"/>
  <c r="F427" i="16"/>
  <c r="S427" i="17"/>
  <c r="G427" i="16"/>
  <c r="T427" i="17"/>
  <c r="D427" i="16"/>
  <c r="Q427" i="17"/>
  <c r="E427" i="16"/>
  <c r="R427" i="17"/>
  <c r="I427" i="16"/>
  <c r="V427" i="17"/>
  <c r="K429" i="16"/>
  <c r="X429" i="17"/>
  <c r="H427" i="16"/>
  <c r="U427" i="17"/>
  <c r="J427" i="16"/>
  <c r="W427" i="17"/>
  <c r="H428" i="16" l="1"/>
  <c r="U428" i="17"/>
  <c r="O428" i="17"/>
  <c r="N428" i="17"/>
  <c r="I428" i="16"/>
  <c r="V428" i="17"/>
  <c r="F428" i="16"/>
  <c r="S428" i="17"/>
  <c r="D428" i="16"/>
  <c r="Q428" i="17"/>
  <c r="J428" i="16"/>
  <c r="W428" i="17"/>
  <c r="K430" i="16"/>
  <c r="X430" i="17"/>
  <c r="E428" i="16"/>
  <c r="R428" i="17"/>
  <c r="G428" i="16"/>
  <c r="T428" i="17"/>
  <c r="C428" i="16"/>
  <c r="P428" i="17"/>
  <c r="D429" i="16" l="1"/>
  <c r="Q429" i="17"/>
  <c r="H429" i="16"/>
  <c r="U429" i="17"/>
  <c r="K431" i="16"/>
  <c r="X431" i="17"/>
  <c r="N429" i="17"/>
  <c r="O429" i="17"/>
  <c r="G429" i="16"/>
  <c r="T429" i="17"/>
  <c r="I429" i="16"/>
  <c r="V429" i="17"/>
  <c r="C429" i="16"/>
  <c r="P429" i="17"/>
  <c r="E429" i="16"/>
  <c r="R429" i="17"/>
  <c r="J429" i="16"/>
  <c r="W429" i="17"/>
  <c r="F429" i="16"/>
  <c r="S429" i="17"/>
  <c r="K432" i="16" l="1"/>
  <c r="X432" i="17"/>
  <c r="D430" i="16"/>
  <c r="Q430" i="17"/>
  <c r="C430" i="16"/>
  <c r="P430" i="17"/>
  <c r="O430" i="17"/>
  <c r="N430" i="17"/>
  <c r="H430" i="16"/>
  <c r="U430" i="17"/>
  <c r="J430" i="16"/>
  <c r="W430" i="17"/>
  <c r="G430" i="16"/>
  <c r="T430" i="17"/>
  <c r="F430" i="16"/>
  <c r="S430" i="17"/>
  <c r="E430" i="16"/>
  <c r="R430" i="17"/>
  <c r="I430" i="16"/>
  <c r="V430" i="17"/>
  <c r="G431" i="16" l="1"/>
  <c r="T431" i="17"/>
  <c r="C431" i="16"/>
  <c r="P431" i="17"/>
  <c r="K433" i="16"/>
  <c r="X433" i="17"/>
  <c r="H431" i="16"/>
  <c r="U431" i="17"/>
  <c r="O431" i="17"/>
  <c r="N431" i="17"/>
  <c r="D431" i="16"/>
  <c r="Q431" i="17"/>
  <c r="E431" i="16"/>
  <c r="R431" i="17"/>
  <c r="I431" i="16"/>
  <c r="V431" i="17"/>
  <c r="F431" i="16"/>
  <c r="S431" i="17"/>
  <c r="J431" i="16"/>
  <c r="W431" i="17"/>
  <c r="E432" i="16" l="1"/>
  <c r="R432" i="17"/>
  <c r="O432" i="17"/>
  <c r="N432" i="17"/>
  <c r="K434" i="16"/>
  <c r="X434" i="17"/>
  <c r="G432" i="16"/>
  <c r="T432" i="17"/>
  <c r="F432" i="16"/>
  <c r="S432" i="17"/>
  <c r="H432" i="16"/>
  <c r="U432" i="17"/>
  <c r="C432" i="16"/>
  <c r="P432" i="17"/>
  <c r="J432" i="16"/>
  <c r="W432" i="17"/>
  <c r="I432" i="16"/>
  <c r="V432" i="17"/>
  <c r="D432" i="16"/>
  <c r="Q432" i="17"/>
  <c r="I433" i="16" l="1"/>
  <c r="V433" i="17"/>
  <c r="K435" i="16"/>
  <c r="X435" i="17"/>
  <c r="E433" i="16"/>
  <c r="R433" i="17"/>
  <c r="C433" i="16"/>
  <c r="P433" i="17"/>
  <c r="O433" i="17"/>
  <c r="N433" i="17"/>
  <c r="F433" i="16"/>
  <c r="S433" i="17"/>
  <c r="D433" i="16"/>
  <c r="Q433" i="17"/>
  <c r="J433" i="16"/>
  <c r="W433" i="17"/>
  <c r="H433" i="16"/>
  <c r="U433" i="17"/>
  <c r="G433" i="16"/>
  <c r="T433" i="17"/>
  <c r="N434" i="17" l="1"/>
  <c r="O434" i="17"/>
  <c r="E434" i="16"/>
  <c r="R434" i="17"/>
  <c r="I434" i="16"/>
  <c r="V434" i="17"/>
  <c r="H434" i="16"/>
  <c r="U434" i="17"/>
  <c r="C434" i="16"/>
  <c r="P434" i="17"/>
  <c r="K436" i="16"/>
  <c r="X436" i="17"/>
  <c r="D434" i="16"/>
  <c r="Q434" i="17"/>
  <c r="G434" i="16"/>
  <c r="T434" i="17"/>
  <c r="J434" i="16"/>
  <c r="W434" i="17"/>
  <c r="F434" i="16"/>
  <c r="S434" i="17"/>
  <c r="J435" i="16" l="1"/>
  <c r="W435" i="17"/>
  <c r="O435" i="17"/>
  <c r="N435" i="17"/>
  <c r="D435" i="16"/>
  <c r="Q435" i="17"/>
  <c r="I435" i="16"/>
  <c r="V435" i="17"/>
  <c r="C435" i="16"/>
  <c r="P435" i="17"/>
  <c r="F435" i="16"/>
  <c r="S435" i="17"/>
  <c r="G435" i="16"/>
  <c r="T435" i="17"/>
  <c r="K437" i="16"/>
  <c r="X437" i="17"/>
  <c r="H435" i="16"/>
  <c r="U435" i="17"/>
  <c r="E435" i="16"/>
  <c r="R435" i="17"/>
  <c r="C436" i="16" l="1"/>
  <c r="P436" i="17"/>
  <c r="J436" i="16"/>
  <c r="W436" i="17"/>
  <c r="D436" i="16"/>
  <c r="Q436" i="17"/>
  <c r="O436" i="17"/>
  <c r="N436" i="17"/>
  <c r="H436" i="16"/>
  <c r="U436" i="17"/>
  <c r="G436" i="16"/>
  <c r="T436" i="17"/>
  <c r="E436" i="16"/>
  <c r="R436" i="17"/>
  <c r="K438" i="16"/>
  <c r="X438" i="17"/>
  <c r="F436" i="16"/>
  <c r="S436" i="17"/>
  <c r="I436" i="16"/>
  <c r="V436" i="17"/>
  <c r="F437" i="16" l="1"/>
  <c r="S437" i="17"/>
  <c r="D437" i="16"/>
  <c r="Q437" i="17"/>
  <c r="C437" i="16"/>
  <c r="P437" i="17"/>
  <c r="H437" i="16"/>
  <c r="U437" i="17"/>
  <c r="O437" i="17"/>
  <c r="N437" i="17"/>
  <c r="J437" i="16"/>
  <c r="W437" i="17"/>
  <c r="E437" i="16"/>
  <c r="R437" i="17"/>
  <c r="I437" i="16"/>
  <c r="V437" i="17"/>
  <c r="K439" i="16"/>
  <c r="X439" i="17"/>
  <c r="G437" i="16"/>
  <c r="T437" i="17"/>
  <c r="N438" i="17" l="1"/>
  <c r="O438" i="17"/>
  <c r="C438" i="16"/>
  <c r="P438" i="17"/>
  <c r="F438" i="16"/>
  <c r="S438" i="17"/>
  <c r="E438" i="16"/>
  <c r="R438" i="17"/>
  <c r="H438" i="16"/>
  <c r="U438" i="17"/>
  <c r="D438" i="16"/>
  <c r="Q438" i="17"/>
  <c r="K440" i="16"/>
  <c r="X440" i="17"/>
  <c r="G438" i="16"/>
  <c r="T438" i="17"/>
  <c r="I438" i="16"/>
  <c r="V438" i="17"/>
  <c r="J438" i="16"/>
  <c r="W438" i="17"/>
  <c r="K441" i="16" l="1"/>
  <c r="X441" i="17"/>
  <c r="O439" i="17"/>
  <c r="N439" i="17"/>
  <c r="H439" i="16"/>
  <c r="U439" i="17"/>
  <c r="I439" i="16"/>
  <c r="V439" i="17"/>
  <c r="F439" i="16"/>
  <c r="S439" i="17"/>
  <c r="J439" i="16"/>
  <c r="W439" i="17"/>
  <c r="G439" i="16"/>
  <c r="T439" i="17"/>
  <c r="D439" i="16"/>
  <c r="Q439" i="17"/>
  <c r="E439" i="16"/>
  <c r="R439" i="17"/>
  <c r="C439" i="16"/>
  <c r="P439" i="17"/>
  <c r="E440" i="16" l="1"/>
  <c r="R440" i="17"/>
  <c r="K442" i="16"/>
  <c r="X442" i="17"/>
  <c r="G440" i="16"/>
  <c r="T440" i="17"/>
  <c r="H440" i="16"/>
  <c r="U440" i="17"/>
  <c r="O440" i="17"/>
  <c r="N440" i="17"/>
  <c r="F440" i="16"/>
  <c r="S440" i="17"/>
  <c r="C440" i="16"/>
  <c r="P440" i="17"/>
  <c r="D440" i="16"/>
  <c r="Q440" i="17"/>
  <c r="J440" i="16"/>
  <c r="W440" i="17"/>
  <c r="I440" i="16"/>
  <c r="V440" i="17"/>
  <c r="J441" i="16" l="1"/>
  <c r="W441" i="17"/>
  <c r="O441" i="17"/>
  <c r="N441" i="17"/>
  <c r="G441" i="16"/>
  <c r="T441" i="17"/>
  <c r="E441" i="16"/>
  <c r="R441" i="17"/>
  <c r="C441" i="16"/>
  <c r="P441" i="17"/>
  <c r="H441" i="16"/>
  <c r="U441" i="17"/>
  <c r="K443" i="16"/>
  <c r="X443" i="17"/>
  <c r="I441" i="16"/>
  <c r="V441" i="17"/>
  <c r="D441" i="16"/>
  <c r="Q441" i="17"/>
  <c r="F441" i="16"/>
  <c r="S441" i="17"/>
  <c r="D442" i="16" l="1"/>
  <c r="Q442" i="17"/>
  <c r="J442" i="16"/>
  <c r="W442" i="17"/>
  <c r="C442" i="16"/>
  <c r="P442" i="17"/>
  <c r="N442" i="17"/>
  <c r="O442" i="17"/>
  <c r="K444" i="16"/>
  <c r="X444" i="17"/>
  <c r="G442" i="16"/>
  <c r="T442" i="17"/>
  <c r="F442" i="16"/>
  <c r="S442" i="17"/>
  <c r="I442" i="16"/>
  <c r="V442" i="17"/>
  <c r="H442" i="16"/>
  <c r="U442" i="17"/>
  <c r="E442" i="16"/>
  <c r="R442" i="17"/>
  <c r="H443" i="16" l="1"/>
  <c r="U443" i="17"/>
  <c r="C443" i="16"/>
  <c r="P443" i="17"/>
  <c r="D443" i="16"/>
  <c r="Q443" i="17"/>
  <c r="K445" i="16"/>
  <c r="X445" i="17"/>
  <c r="O443" i="17"/>
  <c r="N443" i="17"/>
  <c r="J443" i="16"/>
  <c r="W443" i="17"/>
  <c r="F443" i="16"/>
  <c r="S443" i="17"/>
  <c r="E443" i="16"/>
  <c r="R443" i="17"/>
  <c r="I443" i="16"/>
  <c r="V443" i="17"/>
  <c r="G443" i="16"/>
  <c r="T443" i="17"/>
  <c r="F444" i="16" l="1"/>
  <c r="S444" i="17"/>
  <c r="O444" i="17"/>
  <c r="N444" i="17"/>
  <c r="D444" i="16"/>
  <c r="Q444" i="17"/>
  <c r="H444" i="16"/>
  <c r="U444" i="17"/>
  <c r="K446" i="16"/>
  <c r="X446" i="17"/>
  <c r="C444" i="16"/>
  <c r="P444" i="17"/>
  <c r="I444" i="16"/>
  <c r="V444" i="17"/>
  <c r="G444" i="16"/>
  <c r="T444" i="17"/>
  <c r="E444" i="16"/>
  <c r="R444" i="17"/>
  <c r="J444" i="16"/>
  <c r="W444" i="17"/>
  <c r="E445" i="16" l="1"/>
  <c r="R445" i="17"/>
  <c r="F445" i="16"/>
  <c r="S445" i="17"/>
  <c r="I445" i="16"/>
  <c r="V445" i="17"/>
  <c r="O445" i="17"/>
  <c r="N445" i="17"/>
  <c r="K447" i="16"/>
  <c r="X447" i="17"/>
  <c r="D445" i="16"/>
  <c r="Q445" i="17"/>
  <c r="J445" i="16"/>
  <c r="W445" i="17"/>
  <c r="G445" i="16"/>
  <c r="T445" i="17"/>
  <c r="C445" i="16"/>
  <c r="P445" i="17"/>
  <c r="H445" i="16"/>
  <c r="U445" i="17"/>
  <c r="I446" i="16" l="1"/>
  <c r="V446" i="17"/>
  <c r="E446" i="16"/>
  <c r="R446" i="17"/>
  <c r="C446" i="16"/>
  <c r="P446" i="17"/>
  <c r="K448" i="16"/>
  <c r="X448" i="17"/>
  <c r="N446" i="17"/>
  <c r="O446" i="17"/>
  <c r="F446" i="16"/>
  <c r="S446" i="17"/>
  <c r="J446" i="16"/>
  <c r="W446" i="17"/>
  <c r="H446" i="16"/>
  <c r="U446" i="17"/>
  <c r="G446" i="16"/>
  <c r="T446" i="17"/>
  <c r="D446" i="16"/>
  <c r="Q446" i="17"/>
  <c r="G447" i="16" l="1"/>
  <c r="T447" i="17"/>
  <c r="O447" i="17"/>
  <c r="N447" i="17"/>
  <c r="C447" i="16"/>
  <c r="P447" i="17"/>
  <c r="I447" i="16"/>
  <c r="V447" i="17"/>
  <c r="K449" i="16"/>
  <c r="X449" i="17"/>
  <c r="E447" i="16"/>
  <c r="R447" i="17"/>
  <c r="J447" i="16"/>
  <c r="W447" i="17"/>
  <c r="D447" i="16"/>
  <c r="Q447" i="17"/>
  <c r="H447" i="16"/>
  <c r="U447" i="17"/>
  <c r="F447" i="16"/>
  <c r="S447" i="17"/>
  <c r="H448" i="16" l="1"/>
  <c r="U448" i="17"/>
  <c r="G448" i="16"/>
  <c r="T448" i="17"/>
  <c r="J448" i="16"/>
  <c r="W448" i="17"/>
  <c r="C448" i="16"/>
  <c r="P448" i="17"/>
  <c r="O448" i="17"/>
  <c r="N448" i="17"/>
  <c r="K450" i="16"/>
  <c r="X450" i="17"/>
  <c r="F448" i="16"/>
  <c r="S448" i="17"/>
  <c r="D448" i="16"/>
  <c r="Q448" i="17"/>
  <c r="E448" i="16"/>
  <c r="R448" i="17"/>
  <c r="I448" i="16"/>
  <c r="V448" i="17"/>
  <c r="F449" i="16" l="1"/>
  <c r="S449" i="17"/>
  <c r="O449" i="17"/>
  <c r="N449" i="17"/>
  <c r="J449" i="16"/>
  <c r="W449" i="17"/>
  <c r="H449" i="16"/>
  <c r="U449" i="17"/>
  <c r="E449" i="16"/>
  <c r="R449" i="17"/>
  <c r="C449" i="16"/>
  <c r="P449" i="17"/>
  <c r="G449" i="16"/>
  <c r="T449" i="17"/>
  <c r="I449" i="16"/>
  <c r="V449" i="17"/>
  <c r="D449" i="16"/>
  <c r="Q449" i="17"/>
  <c r="K451" i="16"/>
  <c r="X451" i="17"/>
  <c r="G450" i="16" l="1"/>
  <c r="T450" i="17"/>
  <c r="F450" i="16"/>
  <c r="S450" i="17"/>
  <c r="E450" i="16"/>
  <c r="R450" i="17"/>
  <c r="N450" i="17"/>
  <c r="O450" i="17"/>
  <c r="D450" i="16"/>
  <c r="Q450" i="17"/>
  <c r="J450" i="16"/>
  <c r="W450" i="17"/>
  <c r="K452" i="16"/>
  <c r="X452" i="17"/>
  <c r="I450" i="16"/>
  <c r="V450" i="17"/>
  <c r="C450" i="16"/>
  <c r="P450" i="17"/>
  <c r="H450" i="16"/>
  <c r="U450" i="17"/>
  <c r="C451" i="16" l="1"/>
  <c r="P451" i="17"/>
  <c r="E451" i="16"/>
  <c r="R451" i="17"/>
  <c r="G451" i="16"/>
  <c r="T451" i="17"/>
  <c r="D451" i="16"/>
  <c r="Q451" i="17"/>
  <c r="O451" i="17"/>
  <c r="N451" i="17"/>
  <c r="F451" i="16"/>
  <c r="S451" i="17"/>
  <c r="K453" i="16"/>
  <c r="X453" i="17"/>
  <c r="H451" i="16"/>
  <c r="U451" i="17"/>
  <c r="I451" i="16"/>
  <c r="V451" i="17"/>
  <c r="J451" i="16"/>
  <c r="W451" i="17"/>
  <c r="O452" i="17" l="1"/>
  <c r="N452" i="17"/>
  <c r="G452" i="16"/>
  <c r="T452" i="17"/>
  <c r="C452" i="16"/>
  <c r="P452" i="17"/>
  <c r="I452" i="16"/>
  <c r="V452" i="17"/>
  <c r="D452" i="16"/>
  <c r="Q452" i="17"/>
  <c r="E452" i="16"/>
  <c r="R452" i="17"/>
  <c r="K454" i="16"/>
  <c r="X454" i="17"/>
  <c r="J452" i="16"/>
  <c r="W452" i="17"/>
  <c r="H452" i="16"/>
  <c r="U452" i="17"/>
  <c r="F452" i="16"/>
  <c r="S452" i="17"/>
  <c r="K455" i="16" l="1"/>
  <c r="X455" i="17"/>
  <c r="O453" i="17"/>
  <c r="N453" i="17"/>
  <c r="D453" i="16"/>
  <c r="Q453" i="17"/>
  <c r="H453" i="16"/>
  <c r="U453" i="17"/>
  <c r="C453" i="16"/>
  <c r="P453" i="17"/>
  <c r="F453" i="16"/>
  <c r="S453" i="17"/>
  <c r="J453" i="16"/>
  <c r="W453" i="17"/>
  <c r="E453" i="16"/>
  <c r="R453" i="17"/>
  <c r="I453" i="16"/>
  <c r="V453" i="17"/>
  <c r="G453" i="16"/>
  <c r="T453" i="17"/>
  <c r="K456" i="16" l="1"/>
  <c r="X456" i="17"/>
  <c r="J454" i="16"/>
  <c r="W454" i="17"/>
  <c r="D454" i="16"/>
  <c r="Q454" i="17"/>
  <c r="N454" i="17"/>
  <c r="O454" i="17"/>
  <c r="I454" i="16"/>
  <c r="V454" i="17"/>
  <c r="C454" i="16"/>
  <c r="P454" i="17"/>
  <c r="G454" i="16"/>
  <c r="T454" i="17"/>
  <c r="E454" i="16"/>
  <c r="R454" i="17"/>
  <c r="F454" i="16"/>
  <c r="S454" i="17"/>
  <c r="H454" i="16"/>
  <c r="U454" i="17"/>
  <c r="D455" i="16" l="1"/>
  <c r="Q455" i="17"/>
  <c r="K457" i="16"/>
  <c r="X457" i="17"/>
  <c r="G455" i="16"/>
  <c r="T455" i="17"/>
  <c r="O455" i="17"/>
  <c r="N455" i="17"/>
  <c r="J455" i="16"/>
  <c r="W455" i="17"/>
  <c r="F455" i="16"/>
  <c r="S455" i="17"/>
  <c r="I455" i="16"/>
  <c r="V455" i="17"/>
  <c r="H455" i="16"/>
  <c r="U455" i="17"/>
  <c r="E455" i="16"/>
  <c r="R455" i="17"/>
  <c r="C455" i="16"/>
  <c r="P455" i="17"/>
  <c r="E456" i="16" l="1"/>
  <c r="R456" i="17"/>
  <c r="G456" i="16"/>
  <c r="T456" i="17"/>
  <c r="D456" i="16"/>
  <c r="Q456" i="17"/>
  <c r="I456" i="16"/>
  <c r="V456" i="17"/>
  <c r="O456" i="17"/>
  <c r="N456" i="17"/>
  <c r="K458" i="16"/>
  <c r="X458" i="17"/>
  <c r="J456" i="16"/>
  <c r="W456" i="17"/>
  <c r="C456" i="16"/>
  <c r="P456" i="17"/>
  <c r="H456" i="16"/>
  <c r="U456" i="17"/>
  <c r="F456" i="16"/>
  <c r="S456" i="17"/>
  <c r="O457" i="17" l="1"/>
  <c r="N457" i="17"/>
  <c r="D457" i="16"/>
  <c r="Q457" i="17"/>
  <c r="E457" i="16"/>
  <c r="R457" i="17"/>
  <c r="J457" i="16"/>
  <c r="W457" i="17"/>
  <c r="I457" i="16"/>
  <c r="V457" i="17"/>
  <c r="G457" i="16"/>
  <c r="T457" i="17"/>
  <c r="H457" i="16"/>
  <c r="U457" i="17"/>
  <c r="F457" i="16"/>
  <c r="S457" i="17"/>
  <c r="C457" i="16"/>
  <c r="P457" i="17"/>
  <c r="K459" i="16"/>
  <c r="X459" i="17"/>
  <c r="N458" i="17" l="1"/>
  <c r="O458" i="17"/>
  <c r="C458" i="16"/>
  <c r="P458" i="17"/>
  <c r="E458" i="16"/>
  <c r="R458" i="17"/>
  <c r="H458" i="16"/>
  <c r="U458" i="17"/>
  <c r="I458" i="16"/>
  <c r="V458" i="17"/>
  <c r="K460" i="16"/>
  <c r="X460" i="17"/>
  <c r="F458" i="16"/>
  <c r="S458" i="17"/>
  <c r="G458" i="16"/>
  <c r="T458" i="17"/>
  <c r="J458" i="16"/>
  <c r="W458" i="17"/>
  <c r="D458" i="16"/>
  <c r="Q458" i="17"/>
  <c r="F459" i="16" l="1"/>
  <c r="S459" i="17"/>
  <c r="O459" i="17"/>
  <c r="N459" i="17"/>
  <c r="E459" i="16"/>
  <c r="R459" i="17"/>
  <c r="J459" i="16"/>
  <c r="W459" i="17"/>
  <c r="I459" i="16"/>
  <c r="V459" i="17"/>
  <c r="D459" i="16"/>
  <c r="Q459" i="17"/>
  <c r="G459" i="16"/>
  <c r="T459" i="17"/>
  <c r="K461" i="16"/>
  <c r="X461" i="17"/>
  <c r="H459" i="16"/>
  <c r="U459" i="17"/>
  <c r="C459" i="16"/>
  <c r="P459" i="17"/>
  <c r="H460" i="16" l="1"/>
  <c r="U460" i="17"/>
  <c r="F460" i="16"/>
  <c r="S460" i="17"/>
  <c r="I460" i="16"/>
  <c r="V460" i="17"/>
  <c r="O460" i="17"/>
  <c r="N460" i="17"/>
  <c r="G460" i="16"/>
  <c r="T460" i="17"/>
  <c r="E460" i="16"/>
  <c r="R460" i="17"/>
  <c r="C460" i="16"/>
  <c r="P460" i="17"/>
  <c r="K462" i="16"/>
  <c r="X462" i="17"/>
  <c r="D460" i="16"/>
  <c r="Q460" i="17"/>
  <c r="J460" i="16"/>
  <c r="W460" i="17"/>
  <c r="D461" i="16" l="1"/>
  <c r="Q461" i="17"/>
  <c r="I461" i="16"/>
  <c r="V461" i="17"/>
  <c r="H461" i="16"/>
  <c r="U461" i="17"/>
  <c r="C461" i="16"/>
  <c r="P461" i="17"/>
  <c r="O461" i="17"/>
  <c r="N461" i="17"/>
  <c r="F461" i="16"/>
  <c r="S461" i="17"/>
  <c r="G461" i="16"/>
  <c r="T461" i="17"/>
  <c r="J461" i="16"/>
  <c r="W461" i="17"/>
  <c r="K463" i="16"/>
  <c r="X463" i="17"/>
  <c r="E461" i="16"/>
  <c r="R461" i="17"/>
  <c r="N462" i="17" l="1"/>
  <c r="O462" i="17"/>
  <c r="H462" i="16"/>
  <c r="U462" i="17"/>
  <c r="D462" i="16"/>
  <c r="Q462" i="17"/>
  <c r="G462" i="16"/>
  <c r="T462" i="17"/>
  <c r="C462" i="16"/>
  <c r="P462" i="17"/>
  <c r="I462" i="16"/>
  <c r="V462" i="17"/>
  <c r="K464" i="16"/>
  <c r="X464" i="17"/>
  <c r="E462" i="16"/>
  <c r="R462" i="17"/>
  <c r="J462" i="16"/>
  <c r="W462" i="17"/>
  <c r="F462" i="16"/>
  <c r="S462" i="17"/>
  <c r="O463" i="17" l="1"/>
  <c r="N463" i="17"/>
  <c r="K465" i="16"/>
  <c r="X465" i="17"/>
  <c r="D463" i="16"/>
  <c r="Q463" i="17"/>
  <c r="J463" i="16"/>
  <c r="W463" i="17"/>
  <c r="C463" i="16"/>
  <c r="P463" i="17"/>
  <c r="F463" i="16"/>
  <c r="S463" i="17"/>
  <c r="E463" i="16"/>
  <c r="R463" i="17"/>
  <c r="I463" i="16"/>
  <c r="V463" i="17"/>
  <c r="G463" i="16"/>
  <c r="T463" i="17"/>
  <c r="H463" i="16"/>
  <c r="U463" i="17"/>
  <c r="O464" i="17" l="1"/>
  <c r="N464" i="17"/>
  <c r="E464" i="16"/>
  <c r="R464" i="17"/>
  <c r="D464" i="16"/>
  <c r="Q464" i="17"/>
  <c r="G464" i="16"/>
  <c r="T464" i="17"/>
  <c r="C464" i="16"/>
  <c r="P464" i="17"/>
  <c r="H464" i="16"/>
  <c r="U464" i="17"/>
  <c r="I464" i="16"/>
  <c r="V464" i="17"/>
  <c r="F464" i="16"/>
  <c r="S464" i="17"/>
  <c r="J464" i="16"/>
  <c r="W464" i="17"/>
  <c r="K466" i="16"/>
  <c r="X466" i="17"/>
  <c r="O465" i="17" l="1"/>
  <c r="N465" i="17"/>
  <c r="J465" i="16"/>
  <c r="W465" i="17"/>
  <c r="C465" i="16"/>
  <c r="P465" i="17"/>
  <c r="D465" i="16"/>
  <c r="Q465" i="17"/>
  <c r="I465" i="16"/>
  <c r="V465" i="17"/>
  <c r="K467" i="16"/>
  <c r="X467" i="17"/>
  <c r="F465" i="16"/>
  <c r="S465" i="17"/>
  <c r="H465" i="16"/>
  <c r="U465" i="17"/>
  <c r="G465" i="16"/>
  <c r="T465" i="17"/>
  <c r="E465" i="16"/>
  <c r="R465" i="17"/>
  <c r="N466" i="17" l="1"/>
  <c r="O466" i="17"/>
  <c r="G466" i="16"/>
  <c r="T466" i="17"/>
  <c r="C466" i="16"/>
  <c r="P466" i="17"/>
  <c r="F466" i="16"/>
  <c r="S466" i="17"/>
  <c r="I466" i="16"/>
  <c r="V466" i="17"/>
  <c r="E466" i="16"/>
  <c r="R466" i="17"/>
  <c r="H466" i="16"/>
  <c r="U466" i="17"/>
  <c r="K468" i="16"/>
  <c r="X468" i="17"/>
  <c r="D466" i="16"/>
  <c r="Q466" i="17"/>
  <c r="J466" i="16"/>
  <c r="W466" i="17"/>
  <c r="O467" i="17" l="1"/>
  <c r="N467" i="17"/>
  <c r="H467" i="16"/>
  <c r="U467" i="17"/>
  <c r="D467" i="16"/>
  <c r="Q467" i="17"/>
  <c r="I467" i="16"/>
  <c r="V467" i="17"/>
  <c r="C467" i="16"/>
  <c r="P467" i="17"/>
  <c r="J467" i="16"/>
  <c r="W467" i="17"/>
  <c r="K469" i="16"/>
  <c r="X469" i="17"/>
  <c r="E467" i="16"/>
  <c r="R467" i="17"/>
  <c r="F467" i="16"/>
  <c r="S467" i="17"/>
  <c r="G467" i="16"/>
  <c r="T467" i="17"/>
  <c r="O468" i="17" l="1"/>
  <c r="N468" i="17"/>
  <c r="K470" i="16"/>
  <c r="X470" i="17"/>
  <c r="C468" i="16"/>
  <c r="P468" i="17"/>
  <c r="D468" i="16"/>
  <c r="Q468" i="17"/>
  <c r="F468" i="16"/>
  <c r="S468" i="17"/>
  <c r="G468" i="16"/>
  <c r="T468" i="17"/>
  <c r="E468" i="16"/>
  <c r="R468" i="17"/>
  <c r="J468" i="16"/>
  <c r="W468" i="17"/>
  <c r="I468" i="16"/>
  <c r="V468" i="17"/>
  <c r="H468" i="16"/>
  <c r="U468" i="17"/>
  <c r="O469" i="17" l="1"/>
  <c r="N469" i="17"/>
  <c r="I469" i="16"/>
  <c r="V469" i="17"/>
  <c r="E469" i="16"/>
  <c r="R469" i="17"/>
  <c r="F469" i="16"/>
  <c r="S469" i="17"/>
  <c r="C469" i="16"/>
  <c r="P469" i="17"/>
  <c r="H469" i="16"/>
  <c r="U469" i="17"/>
  <c r="J469" i="16"/>
  <c r="W469" i="17"/>
  <c r="G469" i="16"/>
  <c r="T469" i="17"/>
  <c r="D469" i="16"/>
  <c r="Q469" i="17"/>
  <c r="K471" i="16"/>
  <c r="X471" i="17"/>
  <c r="N470" i="17" l="1"/>
  <c r="O470" i="17"/>
  <c r="C470" i="16"/>
  <c r="P470" i="17"/>
  <c r="E470" i="16"/>
  <c r="R470" i="17"/>
  <c r="J470" i="16"/>
  <c r="W470" i="17"/>
  <c r="D470" i="16"/>
  <c r="Q470" i="17"/>
  <c r="K472" i="16"/>
  <c r="X472" i="17"/>
  <c r="G470" i="16"/>
  <c r="T470" i="17"/>
  <c r="H470" i="16"/>
  <c r="U470" i="17"/>
  <c r="F470" i="16"/>
  <c r="S470" i="17"/>
  <c r="I470" i="16"/>
  <c r="V470" i="17"/>
  <c r="O471" i="17" l="1"/>
  <c r="N471" i="17"/>
  <c r="F471" i="16"/>
  <c r="S471" i="17"/>
  <c r="G471" i="16"/>
  <c r="T471" i="17"/>
  <c r="D471" i="16"/>
  <c r="Q471" i="17"/>
  <c r="E471" i="16"/>
  <c r="R471" i="17"/>
  <c r="I471" i="16"/>
  <c r="V471" i="17"/>
  <c r="H471" i="16"/>
  <c r="U471" i="17"/>
  <c r="K473" i="16"/>
  <c r="X473" i="17"/>
  <c r="J471" i="16"/>
  <c r="W471" i="17"/>
  <c r="C471" i="16"/>
  <c r="P471" i="17"/>
  <c r="O472" i="17" l="1"/>
  <c r="N472" i="17"/>
  <c r="J472" i="16"/>
  <c r="W472" i="17"/>
  <c r="H472" i="16"/>
  <c r="U472" i="17"/>
  <c r="E472" i="16"/>
  <c r="R472" i="17"/>
  <c r="G472" i="16"/>
  <c r="T472" i="17"/>
  <c r="C472" i="16"/>
  <c r="P472" i="17"/>
  <c r="K474" i="16"/>
  <c r="X474" i="17"/>
  <c r="I472" i="16"/>
  <c r="V472" i="17"/>
  <c r="D472" i="16"/>
  <c r="Q472" i="17"/>
  <c r="F472" i="16"/>
  <c r="S472" i="17"/>
  <c r="O473" i="17" l="1"/>
  <c r="N473" i="17"/>
  <c r="K475" i="16"/>
  <c r="X475" i="17"/>
  <c r="G473" i="16"/>
  <c r="T473" i="17"/>
  <c r="H473" i="16"/>
  <c r="U473" i="17"/>
  <c r="D473" i="16"/>
  <c r="Q473" i="17"/>
  <c r="F473" i="16"/>
  <c r="S473" i="17"/>
  <c r="I473" i="16"/>
  <c r="V473" i="17"/>
  <c r="C473" i="16"/>
  <c r="P473" i="17"/>
  <c r="E473" i="16"/>
  <c r="R473" i="17"/>
  <c r="J473" i="16"/>
  <c r="W473" i="17"/>
  <c r="N474" i="17" l="1"/>
  <c r="O474" i="17"/>
  <c r="E474" i="16"/>
  <c r="R474" i="17"/>
  <c r="D474" i="16"/>
  <c r="Q474" i="17"/>
  <c r="G474" i="16"/>
  <c r="T474" i="17"/>
  <c r="I474" i="16"/>
  <c r="V474" i="17"/>
  <c r="J474" i="16"/>
  <c r="W474" i="17"/>
  <c r="C474" i="16"/>
  <c r="P474" i="17"/>
  <c r="F474" i="16"/>
  <c r="S474" i="17"/>
  <c r="H474" i="16"/>
  <c r="U474" i="17"/>
  <c r="K476" i="16"/>
  <c r="X476" i="17"/>
  <c r="O475" i="17" l="1"/>
  <c r="N475" i="17"/>
  <c r="H475" i="16"/>
  <c r="U475" i="17"/>
  <c r="I475" i="16"/>
  <c r="V475" i="17"/>
  <c r="D475" i="16"/>
  <c r="Q475" i="17"/>
  <c r="C475" i="16"/>
  <c r="P475" i="17"/>
  <c r="K477" i="16"/>
  <c r="X477" i="17"/>
  <c r="F475" i="16"/>
  <c r="S475" i="17"/>
  <c r="J475" i="16"/>
  <c r="W475" i="17"/>
  <c r="G475" i="16"/>
  <c r="T475" i="17"/>
  <c r="E475" i="16"/>
  <c r="R475" i="17"/>
  <c r="O476" i="17" l="1"/>
  <c r="N476" i="17"/>
  <c r="G476" i="16"/>
  <c r="T476" i="17"/>
  <c r="C476" i="16"/>
  <c r="P476" i="17"/>
  <c r="I476" i="16"/>
  <c r="V476" i="17"/>
  <c r="F476" i="16"/>
  <c r="S476" i="17"/>
  <c r="E476" i="16"/>
  <c r="R476" i="17"/>
  <c r="J476" i="16"/>
  <c r="W476" i="17"/>
  <c r="K478" i="16"/>
  <c r="X478" i="17"/>
  <c r="D476" i="16"/>
  <c r="Q476" i="17"/>
  <c r="H476" i="16"/>
  <c r="U476" i="17"/>
  <c r="O477" i="17" l="1"/>
  <c r="N477" i="17"/>
  <c r="J477" i="16"/>
  <c r="W477" i="17"/>
  <c r="F477" i="16"/>
  <c r="S477" i="17"/>
  <c r="C477" i="16"/>
  <c r="P477" i="17"/>
  <c r="D477" i="16"/>
  <c r="Q477" i="17"/>
  <c r="H477" i="16"/>
  <c r="U477" i="17"/>
  <c r="K479" i="16"/>
  <c r="X479" i="17"/>
  <c r="E477" i="16"/>
  <c r="R477" i="17"/>
  <c r="I477" i="16"/>
  <c r="V477" i="17"/>
  <c r="G477" i="16"/>
  <c r="T477" i="17"/>
  <c r="N478" i="17" l="1"/>
  <c r="O478" i="17"/>
  <c r="I478" i="16"/>
  <c r="V478" i="17"/>
  <c r="D478" i="16"/>
  <c r="Q478" i="17"/>
  <c r="F478" i="16"/>
  <c r="S478" i="17"/>
  <c r="K480" i="16"/>
  <c r="X480" i="17"/>
  <c r="G478" i="16"/>
  <c r="T478" i="17"/>
  <c r="E478" i="16"/>
  <c r="R478" i="17"/>
  <c r="H478" i="16"/>
  <c r="U478" i="17"/>
  <c r="C478" i="16"/>
  <c r="P478" i="17"/>
  <c r="J478" i="16"/>
  <c r="W478" i="17"/>
  <c r="O479" i="17" l="1"/>
  <c r="N479" i="17"/>
  <c r="C479" i="16"/>
  <c r="P479" i="17"/>
  <c r="K481" i="16"/>
  <c r="X481" i="17"/>
  <c r="D479" i="16"/>
  <c r="Q479" i="17"/>
  <c r="E479" i="16"/>
  <c r="R479" i="17"/>
  <c r="J479" i="16"/>
  <c r="W479" i="17"/>
  <c r="H479" i="16"/>
  <c r="U479" i="17"/>
  <c r="G479" i="16"/>
  <c r="T479" i="17"/>
  <c r="F479" i="16"/>
  <c r="S479" i="17"/>
  <c r="I479" i="16"/>
  <c r="V479" i="17"/>
  <c r="O480" i="17" l="1"/>
  <c r="N480" i="17"/>
  <c r="H480" i="16"/>
  <c r="U480" i="17"/>
  <c r="E480" i="16"/>
  <c r="R480" i="17"/>
  <c r="K482" i="16"/>
  <c r="X482" i="17"/>
  <c r="F480" i="16"/>
  <c r="S480" i="17"/>
  <c r="I480" i="16"/>
  <c r="V480" i="17"/>
  <c r="G480" i="16"/>
  <c r="T480" i="17"/>
  <c r="J480" i="16"/>
  <c r="W480" i="17"/>
  <c r="D480" i="16"/>
  <c r="Q480" i="17"/>
  <c r="C480" i="16"/>
  <c r="P480" i="17"/>
  <c r="O481" i="17" l="1"/>
  <c r="N481" i="17"/>
  <c r="G481" i="16"/>
  <c r="T481" i="17"/>
  <c r="F481" i="16"/>
  <c r="S481" i="17"/>
  <c r="E481" i="16"/>
  <c r="R481" i="17"/>
  <c r="D481" i="16"/>
  <c r="Q481" i="17"/>
  <c r="C481" i="16"/>
  <c r="P481" i="17"/>
  <c r="J481" i="16"/>
  <c r="W481" i="17"/>
  <c r="I481" i="16"/>
  <c r="V481" i="17"/>
  <c r="K483" i="16"/>
  <c r="X483" i="17"/>
  <c r="H481" i="16"/>
  <c r="U481" i="17"/>
  <c r="N482" i="17" l="1"/>
  <c r="O482" i="17"/>
  <c r="K484" i="16"/>
  <c r="X484" i="17"/>
  <c r="D482" i="16"/>
  <c r="Q482" i="17"/>
  <c r="F482" i="16"/>
  <c r="S482" i="17"/>
  <c r="J482" i="16"/>
  <c r="W482" i="17"/>
  <c r="H482" i="16"/>
  <c r="U482" i="17"/>
  <c r="I482" i="16"/>
  <c r="V482" i="17"/>
  <c r="C482" i="16"/>
  <c r="P482" i="17"/>
  <c r="E482" i="16"/>
  <c r="R482" i="17"/>
  <c r="G482" i="16"/>
  <c r="T482" i="17"/>
  <c r="O483" i="17" l="1"/>
  <c r="N483" i="17"/>
  <c r="I483" i="16"/>
  <c r="V483" i="17"/>
  <c r="J483" i="16"/>
  <c r="W483" i="17"/>
  <c r="D483" i="16"/>
  <c r="Q483" i="17"/>
  <c r="E483" i="16"/>
  <c r="R483" i="17"/>
  <c r="G483" i="16"/>
  <c r="T483" i="17"/>
  <c r="C483" i="16"/>
  <c r="P483" i="17"/>
  <c r="H483" i="16"/>
  <c r="U483" i="17"/>
  <c r="F483" i="16"/>
  <c r="S483" i="17"/>
  <c r="K485" i="16"/>
  <c r="X485" i="17"/>
  <c r="O484" i="17" l="1"/>
  <c r="N484" i="17"/>
  <c r="C484" i="16"/>
  <c r="P484" i="17"/>
  <c r="E484" i="16"/>
  <c r="R484" i="17"/>
  <c r="J484" i="16"/>
  <c r="W484" i="17"/>
  <c r="F484" i="16"/>
  <c r="S484" i="17"/>
  <c r="K486" i="16"/>
  <c r="X486" i="17"/>
  <c r="H484" i="16"/>
  <c r="U484" i="17"/>
  <c r="G484" i="16"/>
  <c r="T484" i="17"/>
  <c r="D484" i="16"/>
  <c r="Q484" i="17"/>
  <c r="I484" i="16"/>
  <c r="V484" i="17"/>
  <c r="O485" i="17" l="1"/>
  <c r="N485" i="17"/>
  <c r="H485" i="16"/>
  <c r="U485" i="17"/>
  <c r="F485" i="16"/>
  <c r="S485" i="17"/>
  <c r="E485" i="16"/>
  <c r="R485" i="17"/>
  <c r="D485" i="16"/>
  <c r="Q485" i="17"/>
  <c r="I485" i="16"/>
  <c r="V485" i="17"/>
  <c r="G485" i="16"/>
  <c r="T485" i="17"/>
  <c r="K487" i="16"/>
  <c r="X487" i="17"/>
  <c r="J485" i="16"/>
  <c r="W485" i="17"/>
  <c r="C485" i="16"/>
  <c r="P485" i="17"/>
  <c r="N486" i="17" l="1"/>
  <c r="O486" i="17"/>
  <c r="G486" i="16"/>
  <c r="T486" i="17"/>
  <c r="D486" i="16"/>
  <c r="Q486" i="17"/>
  <c r="F486" i="16"/>
  <c r="S486" i="17"/>
  <c r="J486" i="16"/>
  <c r="W486" i="17"/>
  <c r="C486" i="16"/>
  <c r="P486" i="17"/>
  <c r="K488" i="16"/>
  <c r="X488" i="17"/>
  <c r="I486" i="16"/>
  <c r="V486" i="17"/>
  <c r="E486" i="16"/>
  <c r="R486" i="17"/>
  <c r="H486" i="16"/>
  <c r="U486" i="17"/>
  <c r="O487" i="17" l="1"/>
  <c r="N487" i="17"/>
  <c r="K489" i="16"/>
  <c r="X489" i="17"/>
  <c r="J487" i="16"/>
  <c r="W487" i="17"/>
  <c r="D487" i="16"/>
  <c r="Q487" i="17"/>
  <c r="E487" i="16"/>
  <c r="R487" i="17"/>
  <c r="H487" i="16"/>
  <c r="U487" i="17"/>
  <c r="I487" i="16"/>
  <c r="V487" i="17"/>
  <c r="C487" i="16"/>
  <c r="P487" i="17"/>
  <c r="F487" i="16"/>
  <c r="S487" i="17"/>
  <c r="G487" i="16"/>
  <c r="T487" i="17"/>
  <c r="O488" i="17" l="1"/>
  <c r="N488" i="17"/>
  <c r="F488" i="16"/>
  <c r="S488" i="17"/>
  <c r="I488" i="16"/>
  <c r="V488" i="17"/>
  <c r="E488" i="16"/>
  <c r="R488" i="17"/>
  <c r="J488" i="16"/>
  <c r="W488" i="17"/>
  <c r="G488" i="16"/>
  <c r="T488" i="17"/>
  <c r="C488" i="16"/>
  <c r="P488" i="17"/>
  <c r="H488" i="16"/>
  <c r="U488" i="17"/>
  <c r="D488" i="16"/>
  <c r="Q488" i="17"/>
  <c r="K490" i="16"/>
  <c r="X490" i="17"/>
  <c r="O489" i="17" l="1"/>
  <c r="N489" i="17"/>
  <c r="C489" i="16"/>
  <c r="P489" i="17"/>
  <c r="J489" i="16"/>
  <c r="W489" i="17"/>
  <c r="I489" i="16"/>
  <c r="V489" i="17"/>
  <c r="D489" i="16"/>
  <c r="Q489" i="17"/>
  <c r="K491" i="16"/>
  <c r="X491" i="17"/>
  <c r="H489" i="16"/>
  <c r="U489" i="17"/>
  <c r="G489" i="16"/>
  <c r="T489" i="17"/>
  <c r="E489" i="16"/>
  <c r="R489" i="17"/>
  <c r="F489" i="16"/>
  <c r="S489" i="17"/>
  <c r="N490" i="17" l="1"/>
  <c r="O490" i="17"/>
  <c r="E490" i="16"/>
  <c r="R490" i="17"/>
  <c r="D490" i="16"/>
  <c r="Q490" i="17"/>
  <c r="J490" i="16"/>
  <c r="W490" i="17"/>
  <c r="H490" i="16"/>
  <c r="U490" i="17"/>
  <c r="F490" i="16"/>
  <c r="S490" i="17"/>
  <c r="G490" i="16"/>
  <c r="T490" i="17"/>
  <c r="K492" i="16"/>
  <c r="X492" i="17"/>
  <c r="I490" i="16"/>
  <c r="V490" i="17"/>
  <c r="C490" i="16"/>
  <c r="P490" i="17"/>
  <c r="O491" i="17" l="1"/>
  <c r="N491" i="17"/>
  <c r="I491" i="16"/>
  <c r="V491" i="17"/>
  <c r="G491" i="16"/>
  <c r="T491" i="17"/>
  <c r="D491" i="16"/>
  <c r="Q491" i="17"/>
  <c r="H491" i="16"/>
  <c r="U491" i="17"/>
  <c r="C491" i="16"/>
  <c r="P491" i="17"/>
  <c r="K493" i="16"/>
  <c r="X493" i="17"/>
  <c r="F491" i="16"/>
  <c r="S491" i="17"/>
  <c r="J491" i="16"/>
  <c r="W491" i="17"/>
  <c r="E491" i="16"/>
  <c r="R491" i="17"/>
  <c r="O492" i="17" l="1"/>
  <c r="N492" i="17"/>
  <c r="J492" i="16"/>
  <c r="W492" i="17"/>
  <c r="K494" i="16"/>
  <c r="X494" i="17"/>
  <c r="H492" i="16"/>
  <c r="U492" i="17"/>
  <c r="G492" i="16"/>
  <c r="T492" i="17"/>
  <c r="E492" i="16"/>
  <c r="R492" i="17"/>
  <c r="F492" i="16"/>
  <c r="S492" i="17"/>
  <c r="C492" i="16"/>
  <c r="P492" i="17"/>
  <c r="D492" i="16"/>
  <c r="Q492" i="17"/>
  <c r="I492" i="16"/>
  <c r="V492" i="17"/>
  <c r="O493" i="17" l="1"/>
  <c r="N493" i="17"/>
  <c r="F493" i="16"/>
  <c r="S493" i="17"/>
  <c r="G493" i="16"/>
  <c r="T493" i="17"/>
  <c r="K495" i="16"/>
  <c r="X495" i="17"/>
  <c r="D493" i="16"/>
  <c r="Q493" i="17"/>
  <c r="I493" i="16"/>
  <c r="V493" i="17"/>
  <c r="C493" i="16"/>
  <c r="P493" i="17"/>
  <c r="E493" i="16"/>
  <c r="R493" i="17"/>
  <c r="H493" i="16"/>
  <c r="U493" i="17"/>
  <c r="J493" i="16"/>
  <c r="W493" i="17"/>
  <c r="N494" i="17" l="1"/>
  <c r="O494" i="17"/>
  <c r="H494" i="16"/>
  <c r="U494" i="17"/>
  <c r="D494" i="16"/>
  <c r="Q494" i="17"/>
  <c r="G494" i="16"/>
  <c r="T494" i="17"/>
  <c r="C494" i="16"/>
  <c r="P494" i="17"/>
  <c r="J494" i="16"/>
  <c r="W494" i="17"/>
  <c r="E494" i="16"/>
  <c r="R494" i="17"/>
  <c r="I494" i="16"/>
  <c r="V494" i="17"/>
  <c r="K496" i="16"/>
  <c r="X496" i="17"/>
  <c r="F494" i="16"/>
  <c r="S494" i="17"/>
  <c r="O495" i="17" l="1"/>
  <c r="N495" i="17"/>
  <c r="E495" i="16"/>
  <c r="R495" i="17"/>
  <c r="C495" i="16"/>
  <c r="P495" i="17"/>
  <c r="D495" i="16"/>
  <c r="Q495" i="17"/>
  <c r="K497" i="16"/>
  <c r="X497" i="17"/>
  <c r="F495" i="16"/>
  <c r="S495" i="17"/>
  <c r="I495" i="16"/>
  <c r="V495" i="17"/>
  <c r="J495" i="16"/>
  <c r="W495" i="17"/>
  <c r="G495" i="16"/>
  <c r="T495" i="17"/>
  <c r="H495" i="16"/>
  <c r="U495" i="17"/>
  <c r="O496" i="17" l="1"/>
  <c r="N496" i="17"/>
  <c r="I496" i="16"/>
  <c r="V496" i="17"/>
  <c r="K498" i="16"/>
  <c r="X498" i="17"/>
  <c r="C496" i="16"/>
  <c r="P496" i="17"/>
  <c r="G496" i="16"/>
  <c r="T496" i="17"/>
  <c r="H496" i="16"/>
  <c r="U496" i="17"/>
  <c r="J496" i="16"/>
  <c r="W496" i="17"/>
  <c r="F496" i="16"/>
  <c r="S496" i="17"/>
  <c r="D496" i="16"/>
  <c r="Q496" i="17"/>
  <c r="E496" i="16"/>
  <c r="R496" i="17"/>
  <c r="O497" i="17" l="1"/>
  <c r="N497" i="17"/>
  <c r="D497" i="16"/>
  <c r="Q497" i="17"/>
  <c r="G497" i="16"/>
  <c r="T497" i="17"/>
  <c r="K499" i="16"/>
  <c r="X499" i="17"/>
  <c r="J497" i="16"/>
  <c r="W497" i="17"/>
  <c r="E497" i="16"/>
  <c r="R497" i="17"/>
  <c r="F497" i="16"/>
  <c r="S497" i="17"/>
  <c r="H497" i="16"/>
  <c r="U497" i="17"/>
  <c r="C497" i="16"/>
  <c r="P497" i="17"/>
  <c r="I497" i="16"/>
  <c r="V497" i="17"/>
  <c r="N498" i="17" l="1"/>
  <c r="O498" i="17"/>
  <c r="F498" i="16"/>
  <c r="S498" i="17"/>
  <c r="J498" i="16"/>
  <c r="W498" i="17"/>
  <c r="G498" i="16"/>
  <c r="T498" i="17"/>
  <c r="C498" i="16"/>
  <c r="P498" i="17"/>
  <c r="I498" i="16"/>
  <c r="V498" i="17"/>
  <c r="H498" i="16"/>
  <c r="U498" i="17"/>
  <c r="E498" i="16"/>
  <c r="R498" i="17"/>
  <c r="K500" i="16"/>
  <c r="X500" i="17"/>
  <c r="D498" i="16"/>
  <c r="Q498" i="17"/>
  <c r="O499" i="17" l="1"/>
  <c r="N499" i="17"/>
  <c r="H499" i="16"/>
  <c r="U499" i="17"/>
  <c r="C499" i="16"/>
  <c r="P499" i="17"/>
  <c r="J499" i="16"/>
  <c r="W499" i="17"/>
  <c r="K501" i="16"/>
  <c r="X501" i="17"/>
  <c r="D499" i="16"/>
  <c r="Q499" i="17"/>
  <c r="E499" i="16"/>
  <c r="R499" i="17"/>
  <c r="I499" i="16"/>
  <c r="V499" i="17"/>
  <c r="G499" i="16"/>
  <c r="T499" i="17"/>
  <c r="F499" i="16"/>
  <c r="S499" i="17"/>
  <c r="O500" i="17" l="1"/>
  <c r="N500" i="17"/>
  <c r="E500" i="16"/>
  <c r="R500" i="17"/>
  <c r="K502" i="16"/>
  <c r="X502" i="17"/>
  <c r="C500" i="16"/>
  <c r="P500" i="17"/>
  <c r="G500" i="16"/>
  <c r="T500" i="17"/>
  <c r="F500" i="16"/>
  <c r="S500" i="17"/>
  <c r="I500" i="16"/>
  <c r="V500" i="17"/>
  <c r="D500" i="16"/>
  <c r="Q500" i="17"/>
  <c r="J500" i="16"/>
  <c r="W500" i="17"/>
  <c r="H500" i="16"/>
  <c r="U500" i="17"/>
  <c r="O501" i="17" l="1"/>
  <c r="N501" i="17"/>
  <c r="I501" i="16"/>
  <c r="V501" i="17"/>
  <c r="G501" i="16"/>
  <c r="T501" i="17"/>
  <c r="K503" i="16"/>
  <c r="X503" i="17"/>
  <c r="J501" i="16"/>
  <c r="W501" i="17"/>
  <c r="H501" i="16"/>
  <c r="U501" i="17"/>
  <c r="D501" i="16"/>
  <c r="Q501" i="17"/>
  <c r="F501" i="16"/>
  <c r="S501" i="17"/>
  <c r="C501" i="16"/>
  <c r="P501" i="17"/>
  <c r="E501" i="16"/>
  <c r="R501" i="17"/>
  <c r="N502" i="17" l="1"/>
  <c r="O502" i="17"/>
  <c r="D502" i="16"/>
  <c r="Q502" i="17"/>
  <c r="J502" i="16"/>
  <c r="W502" i="17"/>
  <c r="G502" i="16"/>
  <c r="T502" i="17"/>
  <c r="C502" i="16"/>
  <c r="P502" i="17"/>
  <c r="E502" i="16"/>
  <c r="R502" i="17"/>
  <c r="F502" i="16"/>
  <c r="S502" i="17"/>
  <c r="H502" i="16"/>
  <c r="U502" i="17"/>
  <c r="K504" i="16"/>
  <c r="X504" i="17"/>
  <c r="I502" i="16"/>
  <c r="V502" i="17"/>
  <c r="O503" i="17" l="1"/>
  <c r="N503" i="17"/>
  <c r="K505" i="16"/>
  <c r="X505" i="17"/>
  <c r="F503" i="16"/>
  <c r="S503" i="17"/>
  <c r="C503" i="16"/>
  <c r="P503" i="17"/>
  <c r="J503" i="16"/>
  <c r="W503" i="17"/>
  <c r="I503" i="16"/>
  <c r="V503" i="17"/>
  <c r="H503" i="16"/>
  <c r="U503" i="17"/>
  <c r="E503" i="16"/>
  <c r="R503" i="17"/>
  <c r="G503" i="16"/>
  <c r="T503" i="17"/>
  <c r="D503" i="16"/>
  <c r="Q503" i="17"/>
  <c r="O504" i="17" l="1"/>
  <c r="N504" i="17"/>
  <c r="H504" i="16"/>
  <c r="U504" i="17"/>
  <c r="J504" i="16"/>
  <c r="W504" i="17"/>
  <c r="F504" i="16"/>
  <c r="S504" i="17"/>
  <c r="G504" i="16"/>
  <c r="T504" i="17"/>
  <c r="D504" i="16"/>
  <c r="Q504" i="17"/>
  <c r="E504" i="16"/>
  <c r="R504" i="17"/>
  <c r="I504" i="16"/>
  <c r="V504" i="17"/>
  <c r="C504" i="16"/>
  <c r="P504" i="17"/>
  <c r="K506" i="16"/>
  <c r="X506" i="17"/>
  <c r="O505" i="17" l="1"/>
  <c r="N505" i="17"/>
  <c r="C505" i="16"/>
  <c r="P505" i="17"/>
  <c r="G505" i="16"/>
  <c r="T505" i="17"/>
  <c r="J505" i="16"/>
  <c r="W505" i="17"/>
  <c r="E505" i="16"/>
  <c r="R505" i="17"/>
  <c r="K507" i="16"/>
  <c r="X507" i="17"/>
  <c r="I505" i="16"/>
  <c r="V505" i="17"/>
  <c r="D505" i="16"/>
  <c r="Q505" i="17"/>
  <c r="F505" i="16"/>
  <c r="S505" i="17"/>
  <c r="H505" i="16"/>
  <c r="U505" i="17"/>
  <c r="N506" i="17" l="1"/>
  <c r="O506" i="17"/>
  <c r="F506" i="16"/>
  <c r="S506" i="17"/>
  <c r="E506" i="16"/>
  <c r="R506" i="17"/>
  <c r="G506" i="16"/>
  <c r="T506" i="17"/>
  <c r="I506" i="16"/>
  <c r="V506" i="17"/>
  <c r="H506" i="16"/>
  <c r="U506" i="17"/>
  <c r="D506" i="16"/>
  <c r="Q506" i="17"/>
  <c r="K508" i="16"/>
  <c r="X508" i="17"/>
  <c r="J506" i="16"/>
  <c r="W506" i="17"/>
  <c r="C506" i="16"/>
  <c r="P506" i="17"/>
  <c r="O507" i="17" l="1"/>
  <c r="N507" i="17"/>
  <c r="J507" i="16"/>
  <c r="W507" i="17"/>
  <c r="D507" i="16"/>
  <c r="Q507" i="17"/>
  <c r="I507" i="16"/>
  <c r="V507" i="17"/>
  <c r="E507" i="16"/>
  <c r="R507" i="17"/>
  <c r="C507" i="16"/>
  <c r="P507" i="17"/>
  <c r="K509" i="16"/>
  <c r="X509" i="17"/>
  <c r="H507" i="16"/>
  <c r="U507" i="17"/>
  <c r="G507" i="16"/>
  <c r="T507" i="17"/>
  <c r="F507" i="16"/>
  <c r="S507" i="17"/>
  <c r="O508" i="17" l="1"/>
  <c r="N508" i="17"/>
  <c r="G508" i="16"/>
  <c r="T508" i="17"/>
  <c r="E508" i="16"/>
  <c r="R508" i="17"/>
  <c r="D508" i="16"/>
  <c r="Q508" i="17"/>
  <c r="K510" i="16"/>
  <c r="X510" i="17"/>
  <c r="F508" i="16"/>
  <c r="S508" i="17"/>
  <c r="H508" i="16"/>
  <c r="U508" i="17"/>
  <c r="C508" i="16"/>
  <c r="P508" i="17"/>
  <c r="I508" i="16"/>
  <c r="V508" i="17"/>
  <c r="J508" i="16"/>
  <c r="W508" i="17"/>
  <c r="O509" i="17" l="1"/>
  <c r="N509" i="17"/>
  <c r="I509" i="16"/>
  <c r="V509" i="17"/>
  <c r="K511" i="16"/>
  <c r="X511" i="17"/>
  <c r="E509" i="16"/>
  <c r="R509" i="17"/>
  <c r="H509" i="16"/>
  <c r="U509" i="17"/>
  <c r="J509" i="16"/>
  <c r="W509" i="17"/>
  <c r="C509" i="16"/>
  <c r="P509" i="17"/>
  <c r="F509" i="16"/>
  <c r="S509" i="17"/>
  <c r="D509" i="16"/>
  <c r="Q509" i="17"/>
  <c r="G509" i="16"/>
  <c r="T509" i="17"/>
  <c r="N510" i="17" l="1"/>
  <c r="O510" i="17"/>
  <c r="C510" i="16"/>
  <c r="P510" i="17"/>
  <c r="H510" i="16"/>
  <c r="U510" i="17"/>
  <c r="K512" i="16"/>
  <c r="X512" i="17"/>
  <c r="D510" i="16"/>
  <c r="Q510" i="17"/>
  <c r="G510" i="16"/>
  <c r="T510" i="17"/>
  <c r="F510" i="16"/>
  <c r="S510" i="17"/>
  <c r="J510" i="16"/>
  <c r="W510" i="17"/>
  <c r="E510" i="16"/>
  <c r="R510" i="17"/>
  <c r="I510" i="16"/>
  <c r="V510" i="17"/>
  <c r="O511" i="17" l="1"/>
  <c r="N511" i="17"/>
  <c r="E511" i="16"/>
  <c r="R511" i="17"/>
  <c r="F511" i="16"/>
  <c r="S511" i="17"/>
  <c r="D511" i="16"/>
  <c r="Q511" i="17"/>
  <c r="H511" i="16"/>
  <c r="U511" i="17"/>
  <c r="I511" i="16"/>
  <c r="V511" i="17"/>
  <c r="J511" i="16"/>
  <c r="W511" i="17"/>
  <c r="G511" i="16"/>
  <c r="T511" i="17"/>
  <c r="K513" i="16"/>
  <c r="X514" i="17" s="1"/>
  <c r="X513" i="17"/>
  <c r="C511" i="16"/>
  <c r="P511" i="17"/>
  <c r="O512" i="17" l="1"/>
  <c r="N512" i="17"/>
  <c r="J512" i="16"/>
  <c r="W512" i="17"/>
  <c r="H512" i="16"/>
  <c r="U512" i="17"/>
  <c r="F512" i="16"/>
  <c r="S512" i="17"/>
  <c r="C512" i="16"/>
  <c r="P512" i="17"/>
  <c r="G512" i="16"/>
  <c r="T512" i="17"/>
  <c r="I512" i="16"/>
  <c r="V512" i="17"/>
  <c r="D512" i="16"/>
  <c r="Q512" i="17"/>
  <c r="E512" i="16"/>
  <c r="R512" i="17"/>
  <c r="O513" i="17" l="1"/>
  <c r="N513" i="17"/>
  <c r="I513" i="16"/>
  <c r="V514" i="17" s="1"/>
  <c r="V513" i="17"/>
  <c r="C513" i="16"/>
  <c r="P514" i="17" s="1"/>
  <c r="P513" i="17"/>
  <c r="H513" i="16"/>
  <c r="U514" i="17" s="1"/>
  <c r="U513" i="17"/>
  <c r="E513" i="16"/>
  <c r="R514" i="17" s="1"/>
  <c r="R513" i="17"/>
  <c r="D513" i="16"/>
  <c r="Q514" i="17" s="1"/>
  <c r="Q513" i="17"/>
  <c r="G513" i="16"/>
  <c r="T514" i="17" s="1"/>
  <c r="T513" i="17"/>
  <c r="F513" i="16"/>
  <c r="S514" i="17" s="1"/>
  <c r="S513" i="17"/>
  <c r="J513" i="16"/>
  <c r="W514" i="17" s="1"/>
  <c r="W513" i="17"/>
  <c r="N514" i="17" l="1"/>
  <c r="O514" i="17"/>
</calcChain>
</file>

<file path=xl/comments1.xml><?xml version="1.0" encoding="utf-8"?>
<comments xmlns="http://schemas.openxmlformats.org/spreadsheetml/2006/main">
  <authors>
    <author>Author</author>
  </authors>
  <commentList>
    <comment ref="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2013-2014 EU testing expense charge to 2015 Q4</t>
        </r>
      </text>
    </comment>
  </commentList>
</comments>
</file>

<file path=xl/sharedStrings.xml><?xml version="1.0" encoding="utf-8"?>
<sst xmlns="http://schemas.openxmlformats.org/spreadsheetml/2006/main" count="636" uniqueCount="331">
  <si>
    <t>Item</t>
  </si>
  <si>
    <t>Data</t>
  </si>
  <si>
    <t>No.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</si>
  <si>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</si>
  <si>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</si>
  <si>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</si>
  <si>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</si>
  <si>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</si>
  <si>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</si>
  <si>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</si>
  <si>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</si>
  <si>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</si>
  <si>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Percent</t>
  </si>
  <si>
    <t>Sum</t>
  </si>
  <si>
    <t>List</t>
  </si>
  <si>
    <t>Pareto chart</t>
  </si>
  <si>
    <t>试验水平</t>
  </si>
  <si>
    <t>Average</t>
  </si>
  <si>
    <t>F</t>
  </si>
  <si>
    <t>显著性</t>
  </si>
  <si>
    <t>α=0.05下的F</t>
  </si>
  <si>
    <t>σ估计</t>
  </si>
  <si>
    <t>A1</t>
  </si>
  <si>
    <t>序号</t>
  </si>
  <si>
    <t>X</t>
  </si>
  <si>
    <t>Y</t>
  </si>
  <si>
    <t>相关系数r</t>
  </si>
  <si>
    <t>Average X</t>
  </si>
  <si>
    <t>Average Y</t>
  </si>
  <si>
    <t>X-x</t>
  </si>
  <si>
    <t>Y-y</t>
  </si>
  <si>
    <t>y=a+bx</t>
  </si>
  <si>
    <t>a</t>
  </si>
  <si>
    <t>b</t>
  </si>
  <si>
    <t>A</t>
  </si>
  <si>
    <t>B</t>
  </si>
  <si>
    <t>系数</t>
  </si>
  <si>
    <t>数值</t>
  </si>
  <si>
    <t>预测区间δ</t>
  </si>
  <si>
    <r>
      <t>X</t>
    </r>
    <r>
      <rPr>
        <vertAlign val="subscript"/>
        <sz val="11"/>
        <color rgb="FF3333FF"/>
        <rFont val="Calibri"/>
        <family val="2"/>
        <scheme val="minor"/>
      </rPr>
      <t>0</t>
    </r>
  </si>
  <si>
    <r>
      <t>T</t>
    </r>
    <r>
      <rPr>
        <b/>
        <vertAlign val="subscript"/>
        <sz val="8"/>
        <color theme="0"/>
        <rFont val="Tahoma"/>
        <family val="2"/>
      </rPr>
      <t>i</t>
    </r>
    <r>
      <rPr>
        <b/>
        <vertAlign val="superscript"/>
        <sz val="8"/>
        <color theme="0"/>
        <rFont val="Tahoma"/>
        <family val="2"/>
      </rPr>
      <t>2</t>
    </r>
    <r>
      <rPr>
        <b/>
        <sz val="8"/>
        <color theme="0"/>
        <rFont val="Tahoma"/>
        <family val="2"/>
      </rPr>
      <t>/m</t>
    </r>
    <r>
      <rPr>
        <b/>
        <vertAlign val="subscript"/>
        <sz val="8"/>
        <color theme="0"/>
        <rFont val="Tahoma"/>
        <family val="2"/>
      </rPr>
      <t>i</t>
    </r>
  </si>
  <si>
    <r>
      <t>S</t>
    </r>
    <r>
      <rPr>
        <b/>
        <vertAlign val="subscript"/>
        <sz val="8"/>
        <color theme="0"/>
        <rFont val="Tahoma"/>
        <family val="2"/>
      </rPr>
      <t>T</t>
    </r>
  </si>
  <si>
    <r>
      <t>S</t>
    </r>
    <r>
      <rPr>
        <b/>
        <vertAlign val="subscript"/>
        <sz val="8"/>
        <color theme="0"/>
        <rFont val="Tahoma"/>
        <family val="2"/>
      </rPr>
      <t>A</t>
    </r>
  </si>
  <si>
    <r>
      <t>S</t>
    </r>
    <r>
      <rPr>
        <b/>
        <vertAlign val="subscript"/>
        <sz val="8"/>
        <color theme="0"/>
        <rFont val="Tahoma"/>
        <family val="2"/>
      </rPr>
      <t>e</t>
    </r>
  </si>
  <si>
    <r>
      <t>f</t>
    </r>
    <r>
      <rPr>
        <b/>
        <vertAlign val="subscript"/>
        <sz val="8"/>
        <color theme="0"/>
        <rFont val="Tahoma"/>
        <family val="2"/>
      </rPr>
      <t>T</t>
    </r>
  </si>
  <si>
    <r>
      <t>f</t>
    </r>
    <r>
      <rPr>
        <b/>
        <vertAlign val="subscript"/>
        <sz val="8"/>
        <color theme="0"/>
        <rFont val="Tahoma"/>
        <family val="2"/>
      </rPr>
      <t>A</t>
    </r>
  </si>
  <si>
    <r>
      <t>f</t>
    </r>
    <r>
      <rPr>
        <b/>
        <vertAlign val="subscript"/>
        <sz val="8"/>
        <color theme="0"/>
        <rFont val="Tahoma"/>
        <family val="2"/>
      </rPr>
      <t>e</t>
    </r>
  </si>
  <si>
    <r>
      <t>MS</t>
    </r>
    <r>
      <rPr>
        <b/>
        <vertAlign val="subscript"/>
        <sz val="8"/>
        <color theme="0"/>
        <rFont val="Tahoma"/>
        <family val="2"/>
      </rPr>
      <t>A</t>
    </r>
  </si>
  <si>
    <r>
      <t>MS</t>
    </r>
    <r>
      <rPr>
        <b/>
        <vertAlign val="subscript"/>
        <sz val="8"/>
        <color theme="0"/>
        <rFont val="Tahoma"/>
        <family val="2"/>
      </rPr>
      <t>e</t>
    </r>
  </si>
  <si>
    <r>
      <t>L</t>
    </r>
    <r>
      <rPr>
        <b/>
        <vertAlign val="subscript"/>
        <sz val="8"/>
        <color theme="0"/>
        <rFont val="Tahoma"/>
        <family val="2"/>
      </rPr>
      <t>xy</t>
    </r>
  </si>
  <si>
    <r>
      <t>L</t>
    </r>
    <r>
      <rPr>
        <b/>
        <vertAlign val="subscript"/>
        <sz val="8"/>
        <color theme="0"/>
        <rFont val="Tahoma"/>
        <family val="2"/>
      </rPr>
      <t>xx</t>
    </r>
  </si>
  <si>
    <r>
      <t>L</t>
    </r>
    <r>
      <rPr>
        <b/>
        <vertAlign val="subscript"/>
        <sz val="8"/>
        <color theme="0"/>
        <rFont val="Tahoma"/>
        <family val="2"/>
      </rPr>
      <t>yy</t>
    </r>
  </si>
  <si>
    <r>
      <t>S</t>
    </r>
    <r>
      <rPr>
        <b/>
        <vertAlign val="subscript"/>
        <sz val="8"/>
        <color theme="0"/>
        <rFont val="Tahoma"/>
        <family val="2"/>
      </rPr>
      <t>R</t>
    </r>
  </si>
  <si>
    <r>
      <t>S</t>
    </r>
    <r>
      <rPr>
        <b/>
        <vertAlign val="subscript"/>
        <sz val="8"/>
        <color theme="0"/>
        <rFont val="Tahoma"/>
        <family val="2"/>
      </rPr>
      <t>E</t>
    </r>
  </si>
  <si>
    <r>
      <t>f</t>
    </r>
    <r>
      <rPr>
        <b/>
        <vertAlign val="subscript"/>
        <sz val="8"/>
        <color theme="0"/>
        <rFont val="Tahoma"/>
        <family val="2"/>
      </rPr>
      <t>R</t>
    </r>
  </si>
  <si>
    <r>
      <t>f</t>
    </r>
    <r>
      <rPr>
        <b/>
        <vertAlign val="subscript"/>
        <sz val="8"/>
        <color theme="0"/>
        <rFont val="Tahoma"/>
        <family val="2"/>
      </rPr>
      <t>E</t>
    </r>
  </si>
  <si>
    <r>
      <t>MS</t>
    </r>
    <r>
      <rPr>
        <b/>
        <vertAlign val="subscript"/>
        <sz val="8"/>
        <color theme="0"/>
        <rFont val="Tahoma"/>
        <family val="2"/>
      </rPr>
      <t>R</t>
    </r>
  </si>
  <si>
    <r>
      <t>MS</t>
    </r>
    <r>
      <rPr>
        <b/>
        <vertAlign val="subscript"/>
        <sz val="8"/>
        <color theme="0"/>
        <rFont val="Tahoma"/>
        <family val="2"/>
      </rPr>
      <t>E</t>
    </r>
  </si>
  <si>
    <t>试验次数</t>
  </si>
  <si>
    <t>+</t>
  </si>
  <si>
    <r>
      <rPr>
        <b/>
        <sz val="11"/>
        <color rgb="FFFF0000"/>
        <rFont val="Calibri"/>
        <family val="2"/>
        <scheme val="minor"/>
      </rPr>
      <t xml:space="preserve">Y  </t>
    </r>
    <r>
      <rPr>
        <sz val="11"/>
        <color rgb="FFFF0000"/>
        <rFont val="Calibri"/>
        <family val="2"/>
        <scheme val="minor"/>
      </rPr>
      <t>=</t>
    </r>
  </si>
  <si>
    <t>output</t>
  </si>
  <si>
    <t>Dimension</t>
  </si>
  <si>
    <t>Nominal</t>
  </si>
  <si>
    <t>Stdev</t>
  </si>
  <si>
    <t>Scrap R&amp;R</t>
  </si>
  <si>
    <t>No</t>
  </si>
  <si>
    <t>C</t>
  </si>
  <si>
    <t>MEAN</t>
  </si>
  <si>
    <t>STDEV</t>
  </si>
  <si>
    <t>C'</t>
  </si>
  <si>
    <t>C''</t>
  </si>
  <si>
    <t>Variance</t>
  </si>
  <si>
    <t>STD</t>
  </si>
  <si>
    <t>Bias</t>
  </si>
  <si>
    <t>C±T3</t>
  </si>
  <si>
    <t>A±T1</t>
  </si>
  <si>
    <t>B±T2</t>
  </si>
  <si>
    <t>C-Theoretical</t>
  </si>
  <si>
    <t>C-Actual</t>
  </si>
  <si>
    <t>T1=</t>
  </si>
  <si>
    <t>T2=</t>
  </si>
  <si>
    <t>T3=</t>
  </si>
  <si>
    <t>T-Strict</t>
  </si>
  <si>
    <t>Theoretic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</si>
  <si>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</si>
  <si>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</si>
  <si>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</si>
  <si>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</si>
  <si>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</si>
  <si>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</si>
  <si>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</si>
  <si>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</si>
  <si>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</si>
  <si>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</si>
  <si>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Chi-SQ</t>
  </si>
  <si>
    <t>Std ChiSQ</t>
  </si>
  <si>
    <t>P-Value</t>
  </si>
  <si>
    <t>Significant</t>
  </si>
  <si>
    <t>Sub Chi-SQ Value</t>
  </si>
  <si>
    <t>Factor</t>
  </si>
  <si>
    <t>Input α</t>
  </si>
  <si>
    <t>N</t>
  </si>
  <si>
    <t>P-chance</t>
  </si>
  <si>
    <t>P-obs</t>
  </si>
  <si>
    <t>Kappa</t>
  </si>
  <si>
    <t>MS Situation</t>
  </si>
  <si>
    <t>Statistic Tools</t>
  </si>
  <si>
    <t>Sumption Condition</t>
  </si>
  <si>
    <t>1 Sample-T</t>
  </si>
  <si>
    <t>2 Sample-T</t>
  </si>
  <si>
    <t>Paired-T</t>
  </si>
  <si>
    <t>ANOVA</t>
  </si>
  <si>
    <t>1. Data is independent                                                                                                                     2. Sample distribution is normal</t>
  </si>
  <si>
    <r>
      <t>1. Within-Sample and Between-Sample are independent                                   2. 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=σ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3. Sample distribution is normal</t>
    </r>
  </si>
  <si>
    <t>σ Unkown</t>
  </si>
  <si>
    <t>1. 2 Samples are paired data                                                                                     2. Sample distribution is normal(D-value is normal)</t>
  </si>
  <si>
    <r>
      <t>1. Sample distribution is normal                                                                                      2. 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=σ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3. Data is independent                                                  </t>
    </r>
  </si>
  <si>
    <t>Multiply Population</t>
  </si>
  <si>
    <t>Order</t>
  </si>
  <si>
    <t>Estimate</t>
  </si>
  <si>
    <t>J/(N-J+1)</t>
  </si>
  <si>
    <t>Exact</t>
  </si>
  <si>
    <t>CPK</t>
  </si>
  <si>
    <t>SCRAP</t>
  </si>
  <si>
    <t>e</t>
  </si>
  <si>
    <t>u</t>
  </si>
  <si>
    <t>x</t>
  </si>
  <si>
    <t>p</t>
  </si>
  <si>
    <t>M</t>
  </si>
  <si>
    <t>n</t>
  </si>
  <si>
    <t>&gt;=3</t>
  </si>
  <si>
    <t>&gt;=4</t>
  </si>
  <si>
    <t>&gt;=5</t>
  </si>
  <si>
    <t>Result</t>
  </si>
  <si>
    <t>波动源</t>
  </si>
  <si>
    <t>操作者</t>
  </si>
  <si>
    <t>工件</t>
  </si>
  <si>
    <t>测量序列</t>
  </si>
  <si>
    <t>操作者X工件</t>
  </si>
  <si>
    <t>误差</t>
  </si>
  <si>
    <t>总和</t>
  </si>
  <si>
    <t>R-1</t>
  </si>
  <si>
    <t>S-1</t>
  </si>
  <si>
    <t>(R-1)(S-1)</t>
  </si>
  <si>
    <t>RS(T-1)</t>
  </si>
  <si>
    <t>RST-1</t>
  </si>
  <si>
    <r>
      <t>SS</t>
    </r>
    <r>
      <rPr>
        <vertAlign val="subscript"/>
        <sz val="11"/>
        <color theme="1"/>
        <rFont val="Calibri"/>
        <family val="2"/>
        <scheme val="minor"/>
      </rPr>
      <t>o</t>
    </r>
  </si>
  <si>
    <r>
      <t>SS</t>
    </r>
    <r>
      <rPr>
        <vertAlign val="subscript"/>
        <sz val="11"/>
        <color theme="1"/>
        <rFont val="Calibri"/>
        <family val="2"/>
        <scheme val="minor"/>
      </rPr>
      <t>p</t>
    </r>
  </si>
  <si>
    <r>
      <t>SS</t>
    </r>
    <r>
      <rPr>
        <vertAlign val="subscript"/>
        <sz val="11"/>
        <color theme="1"/>
        <rFont val="Calibri"/>
        <family val="2"/>
        <scheme val="minor"/>
      </rPr>
      <t>op</t>
    </r>
  </si>
  <si>
    <r>
      <t>SS</t>
    </r>
    <r>
      <rPr>
        <vertAlign val="subscript"/>
        <sz val="11"/>
        <color theme="1"/>
        <rFont val="Calibri"/>
        <family val="2"/>
        <scheme val="minor"/>
      </rPr>
      <t>Re</t>
    </r>
  </si>
  <si>
    <r>
      <t>SS</t>
    </r>
    <r>
      <rPr>
        <vertAlign val="subscript"/>
        <sz val="11"/>
        <color theme="1"/>
        <rFont val="Calibri"/>
        <family val="2"/>
        <scheme val="minor"/>
      </rPr>
      <t>T</t>
    </r>
  </si>
  <si>
    <t>X-Bar</t>
  </si>
  <si>
    <t>Xr-Bar</t>
  </si>
  <si>
    <t>Xs-Bar</t>
  </si>
  <si>
    <t>Xrs-Bar</t>
  </si>
  <si>
    <t>R</t>
  </si>
  <si>
    <t>S</t>
  </si>
  <si>
    <t>T</t>
  </si>
  <si>
    <t>求和</t>
  </si>
  <si>
    <r>
      <t>MS</t>
    </r>
    <r>
      <rPr>
        <vertAlign val="subscript"/>
        <sz val="11"/>
        <color theme="1"/>
        <rFont val="Calibri"/>
        <family val="2"/>
        <scheme val="minor"/>
      </rPr>
      <t>o</t>
    </r>
  </si>
  <si>
    <r>
      <t>MS</t>
    </r>
    <r>
      <rPr>
        <vertAlign val="subscript"/>
        <sz val="11"/>
        <color theme="1"/>
        <rFont val="Calibri"/>
        <family val="2"/>
        <scheme val="minor"/>
      </rPr>
      <t>p</t>
    </r>
  </si>
  <si>
    <r>
      <t>MS</t>
    </r>
    <r>
      <rPr>
        <vertAlign val="subscript"/>
        <sz val="11"/>
        <color theme="1"/>
        <rFont val="Calibri"/>
        <family val="2"/>
        <scheme val="minor"/>
      </rPr>
      <t>op</t>
    </r>
  </si>
  <si>
    <r>
      <t>MS</t>
    </r>
    <r>
      <rPr>
        <vertAlign val="subscript"/>
        <sz val="11"/>
        <color theme="1"/>
        <rFont val="Calibri"/>
        <family val="2"/>
        <scheme val="minor"/>
      </rPr>
      <t>Re</t>
    </r>
  </si>
  <si>
    <r>
      <t>MS</t>
    </r>
    <r>
      <rPr>
        <vertAlign val="subscript"/>
        <sz val="11"/>
        <color theme="1"/>
        <rFont val="Calibri"/>
        <family val="2"/>
        <scheme val="minor"/>
      </rPr>
      <t>T</t>
    </r>
  </si>
  <si>
    <t>F值</t>
  </si>
  <si>
    <r>
      <t>MS</t>
    </r>
    <r>
      <rPr>
        <vertAlign val="sub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/MS</t>
    </r>
    <r>
      <rPr>
        <vertAlign val="subscript"/>
        <sz val="11"/>
        <color theme="1"/>
        <rFont val="Calibri"/>
        <family val="2"/>
        <scheme val="minor"/>
      </rPr>
      <t>Re</t>
    </r>
  </si>
  <si>
    <r>
      <t>MS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/MS</t>
    </r>
    <r>
      <rPr>
        <vertAlign val="subscript"/>
        <sz val="11"/>
        <color theme="1"/>
        <rFont val="Calibri"/>
        <family val="2"/>
        <scheme val="minor"/>
      </rPr>
      <t>Re</t>
    </r>
  </si>
  <si>
    <r>
      <t>MS</t>
    </r>
    <r>
      <rPr>
        <vertAlign val="subscript"/>
        <sz val="11"/>
        <color theme="1"/>
        <rFont val="Calibri"/>
        <family val="2"/>
        <scheme val="minor"/>
      </rPr>
      <t>op</t>
    </r>
    <r>
      <rPr>
        <sz val="11"/>
        <color theme="1"/>
        <rFont val="Calibri"/>
        <family val="2"/>
        <scheme val="minor"/>
      </rPr>
      <t>/MS</t>
    </r>
    <r>
      <rPr>
        <vertAlign val="subscript"/>
        <sz val="11"/>
        <color theme="1"/>
        <rFont val="Calibri"/>
        <family val="2"/>
        <scheme val="minor"/>
      </rPr>
      <t>Re</t>
    </r>
  </si>
  <si>
    <r>
      <t>σ</t>
    </r>
    <r>
      <rPr>
        <vertAlign val="subscript"/>
        <sz val="11"/>
        <color theme="1"/>
        <rFont val="Calibri"/>
        <family val="2"/>
        <scheme val="minor"/>
      </rPr>
      <t>e</t>
    </r>
  </si>
  <si>
    <r>
      <t>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e</t>
    </r>
  </si>
  <si>
    <r>
      <t>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op</t>
    </r>
  </si>
  <si>
    <r>
      <t>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p</t>
    </r>
  </si>
  <si>
    <r>
      <t>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o</t>
    </r>
  </si>
  <si>
    <r>
      <t>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RPD</t>
    </r>
  </si>
  <si>
    <r>
      <t>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RPT</t>
    </r>
  </si>
  <si>
    <r>
      <t>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T</t>
    </r>
  </si>
  <si>
    <r>
      <t>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MS</t>
    </r>
  </si>
  <si>
    <r>
      <t>σ</t>
    </r>
    <r>
      <rPr>
        <vertAlign val="subscript"/>
        <sz val="11"/>
        <color theme="1"/>
        <rFont val="Calibri"/>
        <family val="2"/>
        <scheme val="minor"/>
      </rPr>
      <t>op</t>
    </r>
  </si>
  <si>
    <r>
      <t>σ</t>
    </r>
    <r>
      <rPr>
        <vertAlign val="subscript"/>
        <sz val="11"/>
        <color theme="1"/>
        <rFont val="Calibri"/>
        <family val="2"/>
        <scheme val="minor"/>
      </rPr>
      <t>p</t>
    </r>
  </si>
  <si>
    <r>
      <t>σ</t>
    </r>
    <r>
      <rPr>
        <vertAlign val="subscript"/>
        <sz val="11"/>
        <color theme="1"/>
        <rFont val="Calibri"/>
        <family val="2"/>
        <scheme val="minor"/>
      </rPr>
      <t>o</t>
    </r>
  </si>
  <si>
    <r>
      <t>σ</t>
    </r>
    <r>
      <rPr>
        <vertAlign val="subscript"/>
        <sz val="11"/>
        <color theme="1"/>
        <rFont val="Calibri"/>
        <family val="2"/>
        <scheme val="minor"/>
      </rPr>
      <t>RPD</t>
    </r>
  </si>
  <si>
    <r>
      <t>σ</t>
    </r>
    <r>
      <rPr>
        <vertAlign val="subscript"/>
        <sz val="11"/>
        <color theme="1"/>
        <rFont val="Calibri"/>
        <family val="2"/>
        <scheme val="minor"/>
      </rPr>
      <t>RPT</t>
    </r>
  </si>
  <si>
    <r>
      <t>σ</t>
    </r>
    <r>
      <rPr>
        <vertAlign val="subscript"/>
        <sz val="11"/>
        <color theme="1"/>
        <rFont val="Calibri"/>
        <family val="2"/>
        <scheme val="minor"/>
      </rPr>
      <t>MS</t>
    </r>
  </si>
  <si>
    <r>
      <t>σ</t>
    </r>
    <r>
      <rPr>
        <vertAlign val="subscript"/>
        <sz val="11"/>
        <color theme="1"/>
        <rFont val="Calibri"/>
        <family val="2"/>
        <scheme val="minor"/>
      </rPr>
      <t>T</t>
    </r>
  </si>
  <si>
    <t>自由度DF</t>
  </si>
  <si>
    <t>平方和SS</t>
  </si>
  <si>
    <t>均值MS</t>
  </si>
  <si>
    <t>变量分量</t>
  </si>
  <si>
    <r>
      <t>合计量具R&amp;R σ</t>
    </r>
    <r>
      <rPr>
        <vertAlign val="subscript"/>
        <sz val="11"/>
        <color theme="1"/>
        <rFont val="Calibri"/>
        <family val="2"/>
        <scheme val="minor"/>
      </rPr>
      <t>MS</t>
    </r>
  </si>
  <si>
    <r>
      <t>重复性 σ</t>
    </r>
    <r>
      <rPr>
        <vertAlign val="subscript"/>
        <sz val="11"/>
        <color theme="1"/>
        <rFont val="Calibri"/>
        <family val="2"/>
        <scheme val="minor"/>
      </rPr>
      <t>RPT</t>
    </r>
  </si>
  <si>
    <r>
      <t>再现性 σ</t>
    </r>
    <r>
      <rPr>
        <vertAlign val="subscript"/>
        <sz val="11"/>
        <color theme="1"/>
        <rFont val="Calibri"/>
        <family val="2"/>
        <scheme val="minor"/>
      </rPr>
      <t>RPD</t>
    </r>
  </si>
  <si>
    <r>
      <t>操作者 σ</t>
    </r>
    <r>
      <rPr>
        <vertAlign val="subscript"/>
        <sz val="11"/>
        <color theme="1"/>
        <rFont val="Calibri"/>
        <family val="2"/>
        <scheme val="minor"/>
      </rPr>
      <t>o</t>
    </r>
  </si>
  <si>
    <r>
      <t>操作者X工件 σ</t>
    </r>
    <r>
      <rPr>
        <vertAlign val="subscript"/>
        <sz val="11"/>
        <color theme="1"/>
        <rFont val="Calibri"/>
        <family val="2"/>
        <scheme val="minor"/>
      </rPr>
      <t>op</t>
    </r>
  </si>
  <si>
    <r>
      <t>工件 σ</t>
    </r>
    <r>
      <rPr>
        <vertAlign val="subscript"/>
        <sz val="11"/>
        <color theme="1"/>
        <rFont val="Calibri"/>
        <family val="2"/>
        <scheme val="minor"/>
      </rPr>
      <t>p</t>
    </r>
  </si>
  <si>
    <r>
      <t>合计量具R&amp;R 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MS</t>
    </r>
  </si>
  <si>
    <r>
      <t>重复性 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RPT</t>
    </r>
  </si>
  <si>
    <r>
      <t>再现性 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RPD</t>
    </r>
  </si>
  <si>
    <r>
      <t>操作者 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o</t>
    </r>
  </si>
  <si>
    <r>
      <t>操作者X工件 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op</t>
    </r>
  </si>
  <si>
    <r>
      <t>工件 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p</t>
    </r>
  </si>
  <si>
    <t>方差分量贡献率%</t>
  </si>
  <si>
    <t>公差</t>
  </si>
  <si>
    <t>上限</t>
  </si>
  <si>
    <t>下线</t>
  </si>
  <si>
    <t>过程公差</t>
  </si>
  <si>
    <t>标准差SD</t>
  </si>
  <si>
    <t>研究变异6*SD</t>
  </si>
  <si>
    <t>%研究变异%SV</t>
  </si>
  <si>
    <t>Gage R&amp;R</t>
  </si>
  <si>
    <t>P/T</t>
  </si>
  <si>
    <t>%公差SV/Toler</t>
  </si>
  <si>
    <r>
      <t>合计变异 σ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T</t>
    </r>
  </si>
  <si>
    <r>
      <t>合计变异 σ</t>
    </r>
    <r>
      <rPr>
        <vertAlign val="subscript"/>
        <sz val="11"/>
        <color theme="1"/>
        <rFont val="Calibri"/>
        <family val="2"/>
        <scheme val="minor"/>
      </rPr>
      <t>T</t>
    </r>
  </si>
  <si>
    <t>P值</t>
  </si>
  <si>
    <r>
      <t>MS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/MS</t>
    </r>
    <r>
      <rPr>
        <vertAlign val="subscript"/>
        <sz val="11"/>
        <color theme="1"/>
        <rFont val="Calibri"/>
        <family val="2"/>
        <scheme val="minor"/>
      </rPr>
      <t>op</t>
    </r>
  </si>
  <si>
    <r>
      <t>MS</t>
    </r>
    <r>
      <rPr>
        <vertAlign val="sub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/MS</t>
    </r>
    <r>
      <rPr>
        <vertAlign val="subscript"/>
        <sz val="11"/>
        <color theme="1"/>
        <rFont val="Calibri"/>
        <family val="2"/>
        <scheme val="minor"/>
      </rPr>
      <t>op</t>
    </r>
  </si>
  <si>
    <t>可区分的类别数NDC</t>
  </si>
  <si>
    <t>计划</t>
  </si>
  <si>
    <t>实际</t>
  </si>
  <si>
    <t>月度换型时间</t>
  </si>
  <si>
    <t>时间损失分析</t>
  </si>
  <si>
    <t>改进计划</t>
  </si>
  <si>
    <t xml:space="preserve"> 换型            之星</t>
  </si>
  <si>
    <t>培训计划</t>
  </si>
  <si>
    <t>技能矩阵</t>
  </si>
  <si>
    <t>SKF</t>
  </si>
  <si>
    <t>HBU3.1 换型Resetting</t>
  </si>
  <si>
    <t>Parameter</t>
  </si>
  <si>
    <t>V</t>
  </si>
  <si>
    <t>d</t>
  </si>
  <si>
    <t>f</t>
  </si>
  <si>
    <t>t</t>
  </si>
  <si>
    <t>Upper L</t>
  </si>
  <si>
    <t>Lower L</t>
  </si>
  <si>
    <t>Y'</t>
  </si>
  <si>
    <t>Y''</t>
  </si>
  <si>
    <t>Std</t>
  </si>
  <si>
    <t>Q-2Theoretical</t>
  </si>
  <si>
    <t>Q-5Actual</t>
  </si>
  <si>
    <t>Q-5Theoretical</t>
  </si>
  <si>
    <t>Q-2Actual</t>
  </si>
  <si>
    <t>t=2</t>
  </si>
  <si>
    <t>t=5</t>
  </si>
  <si>
    <t>Q2</t>
  </si>
  <si>
    <t>Q5</t>
  </si>
  <si>
    <t>Log Mean</t>
  </si>
  <si>
    <t>Log STD</t>
  </si>
  <si>
    <t>P(HP&lt;90)</t>
  </si>
  <si>
    <t>P(HP&gt;)</t>
  </si>
  <si>
    <t>Cpk</t>
  </si>
  <si>
    <t>P</t>
  </si>
  <si>
    <t>CV</t>
  </si>
  <si>
    <t>CR</t>
  </si>
  <si>
    <t>Cost of Scrap</t>
  </si>
  <si>
    <t>Total Cost</t>
  </si>
  <si>
    <t>P-T</t>
  </si>
  <si>
    <t>P-A</t>
  </si>
  <si>
    <t>P(HP&lt;39.2)</t>
  </si>
  <si>
    <t>P(HP&gt;40.8)</t>
  </si>
  <si>
    <t>Scrap Rate</t>
  </si>
  <si>
    <t>PPM</t>
  </si>
  <si>
    <t>气缸氧化</t>
  </si>
  <si>
    <t>V1</t>
  </si>
  <si>
    <t>V2</t>
  </si>
  <si>
    <t>W</t>
  </si>
  <si>
    <t>P1</t>
  </si>
  <si>
    <t>W-T</t>
  </si>
  <si>
    <t>W-A</t>
  </si>
  <si>
    <t>Cost of P1</t>
  </si>
  <si>
    <t>Cost of V1</t>
  </si>
  <si>
    <t>Cost of V2</t>
  </si>
  <si>
    <t>Cost of N</t>
  </si>
  <si>
    <t>P(HP&lt;2400)</t>
  </si>
  <si>
    <t>P(HP&gt;3100)</t>
  </si>
  <si>
    <t>L</t>
  </si>
  <si>
    <t>G</t>
  </si>
  <si>
    <t>r</t>
  </si>
  <si>
    <t>U</t>
  </si>
  <si>
    <t>U-T</t>
  </si>
  <si>
    <t>U-A</t>
  </si>
  <si>
    <t>P(HP&lt;0.46)</t>
  </si>
  <si>
    <t>P(HP&gt;0.54)</t>
  </si>
  <si>
    <t>X-bar</t>
  </si>
  <si>
    <t>s</t>
  </si>
  <si>
    <t>Probability</t>
  </si>
  <si>
    <t>Z</t>
  </si>
  <si>
    <t>CI-Lower</t>
  </si>
  <si>
    <t>CI-Upper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</si>
  <si>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</si>
  <si>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</si>
  <si>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</si>
  <si>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</si>
  <si>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</si>
  <si>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</si>
  <si>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</si>
  <si>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</si>
  <si>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</si>
  <si>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</si>
  <si>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 xml:space="preserve">     Factor                            No</t>
  </si>
  <si>
    <t>转速</t>
  </si>
  <si>
    <t>进给</t>
  </si>
  <si>
    <t>Factor Input</t>
  </si>
  <si>
    <t>Experiment Plan</t>
  </si>
  <si>
    <t>刀柄</t>
  </si>
  <si>
    <t>D</t>
  </si>
  <si>
    <t>DPCA</t>
  </si>
  <si>
    <t>GAC</t>
  </si>
  <si>
    <t>Fiat</t>
  </si>
  <si>
    <t>Geely</t>
  </si>
  <si>
    <t>Qoros</t>
  </si>
  <si>
    <t>SGM</t>
  </si>
  <si>
    <t>SVW</t>
  </si>
  <si>
    <t>GWM</t>
  </si>
  <si>
    <t>Ford</t>
  </si>
  <si>
    <t>DAG</t>
  </si>
  <si>
    <t>Onsite No.</t>
  </si>
  <si>
    <t>Project No.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</si>
  <si>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</si>
  <si>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</si>
  <si>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</si>
  <si>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</si>
  <si>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</si>
  <si>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</si>
  <si>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</si>
  <si>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</si>
  <si>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</si>
  <si>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</si>
  <si>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Lower 95</t>
  </si>
  <si>
    <t>Upper 95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</si>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</sst>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"/>
    <numFmt numFmtId="165" formatCode="0.0000"/>
    <numFmt numFmtId="166" formatCode="0.00000"/>
    <numFmt numFmtId="167" formatCode="0.0000000000000"/>
  </numFmts>
  <fonts count="4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omic Sans MS"/>
      <family val="4"/>
    </font>
    <font>
      <sz val="10"/>
      <color theme="1"/>
      <name val="Tahoma"/>
      <family val="2"/>
    </font>
    <font>
      <b/>
      <i/>
      <u/>
      <sz val="10"/>
      <color rgb="FF602E04"/>
      <name val="Tahoma"/>
      <family val="2"/>
    </font>
    <font>
      <sz val="16"/>
      <color rgb="FF0000E2"/>
      <name val="Comic Sans MS"/>
      <family val="4"/>
    </font>
    <font>
      <sz val="12"/>
      <color rgb="FF0000E2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3333FF"/>
      <name val="Calibri"/>
      <family val="2"/>
      <scheme val="minor"/>
    </font>
    <font>
      <b/>
      <sz val="11"/>
      <color rgb="FF3333FF"/>
      <name val="宋体"/>
      <charset val="134"/>
    </font>
    <font>
      <b/>
      <sz val="12"/>
      <color rgb="FF3333FF"/>
      <name val="Calibri"/>
      <family val="2"/>
      <scheme val="minor"/>
    </font>
    <font>
      <sz val="10"/>
      <color rgb="FF3333FF"/>
      <name val="Calibri"/>
      <family val="2"/>
      <scheme val="minor"/>
    </font>
    <font>
      <b/>
      <sz val="10"/>
      <color rgb="FF3333FF"/>
      <name val="Comic Sans MS"/>
      <family val="4"/>
    </font>
    <font>
      <b/>
      <sz val="12"/>
      <color rgb="FF3333FF"/>
      <name val="Comic Sans MS"/>
      <family val="4"/>
    </font>
    <font>
      <vertAlign val="subscript"/>
      <sz val="11"/>
      <color rgb="FF3333FF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color theme="0"/>
      <name val="Tahoma"/>
      <family val="2"/>
    </font>
    <font>
      <b/>
      <vertAlign val="subscript"/>
      <sz val="8"/>
      <color theme="0"/>
      <name val="Tahoma"/>
      <family val="2"/>
    </font>
    <font>
      <b/>
      <vertAlign val="superscript"/>
      <sz val="8"/>
      <color theme="0"/>
      <name val="Tahoma"/>
      <family val="2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0"/>
      <color theme="1"/>
      <name val="华文楷体"/>
      <charset val="134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3333FF"/>
      <name val="Calibri"/>
      <family val="2"/>
      <scheme val="minor"/>
    </font>
    <font>
      <sz val="16"/>
      <color theme="1"/>
      <name val="Comic Sans MS"/>
      <family val="4"/>
    </font>
    <font>
      <b/>
      <sz val="12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Tahoma"/>
      <family val="2"/>
    </font>
    <font>
      <sz val="8"/>
      <color theme="1"/>
      <name val="Tahoma"/>
      <family val="2"/>
    </font>
    <font>
      <sz val="8"/>
      <color theme="0"/>
      <name val="Tahoma"/>
      <family val="2"/>
    </font>
    <font>
      <b/>
      <sz val="12"/>
      <color theme="1"/>
      <name val="Tahoma"/>
      <family val="2"/>
    </font>
    <font>
      <b/>
      <sz val="11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auto="1"/>
      </diagonal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auto="1"/>
      </diagonal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4">
    <xf numFmtId="0" fontId="0" fillId="0" borderId="0" xfId="0"/>
    <xf numFmtId="0" fontId="0" fillId="0" borderId="0" xfId="0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0" fontId="0" fillId="0" borderId="1" xfId="1" applyNumberFormat="1" applyFont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 applyProtection="1">
      <alignment horizontal="center" vertical="center" wrapText="1"/>
      <protection locked="0"/>
    </xf>
    <xf numFmtId="0" fontId="3" fillId="4" borderId="1" xfId="0" applyFont="1" applyFill="1" applyBorder="1" applyAlignment="1" applyProtection="1">
      <alignment horizontal="center" vertical="center" wrapText="1"/>
      <protection locked="0"/>
    </xf>
    <xf numFmtId="0" fontId="4" fillId="2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0" fillId="0" borderId="0" xfId="0" quotePrefix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2" fontId="7" fillId="5" borderId="1" xfId="0" applyNumberFormat="1" applyFont="1" applyFill="1" applyBorder="1" applyAlignment="1">
      <alignment horizontal="center" vertical="center"/>
    </xf>
    <xf numFmtId="165" fontId="0" fillId="5" borderId="1" xfId="0" applyNumberFormat="1" applyFill="1" applyBorder="1" applyAlignment="1">
      <alignment horizontal="center" vertical="center"/>
    </xf>
    <xf numFmtId="1" fontId="0" fillId="5" borderId="1" xfId="0" applyNumberFormat="1" applyFill="1" applyBorder="1" applyAlignment="1">
      <alignment horizontal="center" vertical="center"/>
    </xf>
    <xf numFmtId="2" fontId="0" fillId="5" borderId="1" xfId="0" applyNumberFormat="1" applyFill="1" applyBorder="1" applyAlignment="1">
      <alignment horizontal="center" vertical="center"/>
    </xf>
    <xf numFmtId="2" fontId="9" fillId="4" borderId="1" xfId="0" applyNumberFormat="1" applyFont="1" applyFill="1" applyBorder="1" applyAlignment="1">
      <alignment horizontal="center" vertical="center"/>
    </xf>
    <xf numFmtId="2" fontId="0" fillId="5" borderId="3" xfId="0" applyNumberFormat="1" applyFill="1" applyBorder="1" applyAlignment="1">
      <alignment horizontal="left" vertical="center" wrapText="1"/>
    </xf>
    <xf numFmtId="2" fontId="0" fillId="5" borderId="1" xfId="0" applyNumberFormat="1" applyFill="1" applyBorder="1" applyAlignment="1">
      <alignment horizontal="left" vertical="center" wrapText="1"/>
    </xf>
    <xf numFmtId="1" fontId="0" fillId="5" borderId="1" xfId="0" applyNumberFormat="1" applyFill="1" applyBorder="1" applyAlignment="1">
      <alignment horizontal="left" vertical="center" wrapText="1"/>
    </xf>
    <xf numFmtId="2" fontId="10" fillId="5" borderId="1" xfId="0" applyNumberFormat="1" applyFont="1" applyFill="1" applyBorder="1" applyAlignment="1">
      <alignment horizontal="left" vertical="center" wrapText="1"/>
    </xf>
    <xf numFmtId="0" fontId="10" fillId="5" borderId="1" xfId="0" applyFont="1" applyFill="1" applyBorder="1" applyAlignment="1">
      <alignment horizontal="left" vertical="center" wrapText="1"/>
    </xf>
    <xf numFmtId="0" fontId="0" fillId="4" borderId="1" xfId="0" applyFill="1" applyBorder="1" applyAlignment="1" applyProtection="1">
      <alignment horizontal="left" vertical="center" wrapText="1"/>
      <protection locked="0"/>
    </xf>
    <xf numFmtId="0" fontId="13" fillId="6" borderId="1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 applyProtection="1">
      <alignment horizontal="center" vertical="center" wrapText="1"/>
      <protection locked="0"/>
    </xf>
    <xf numFmtId="0" fontId="16" fillId="6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2" fontId="14" fillId="6" borderId="4" xfId="0" applyNumberFormat="1" applyFont="1" applyFill="1" applyBorder="1" applyAlignment="1">
      <alignment horizontal="center" vertical="center"/>
    </xf>
    <xf numFmtId="2" fontId="14" fillId="6" borderId="1" xfId="0" applyNumberFormat="1" applyFont="1" applyFill="1" applyBorder="1" applyAlignment="1">
      <alignment horizontal="center" vertical="center"/>
    </xf>
    <xf numFmtId="2" fontId="18" fillId="5" borderId="1" xfId="0" applyNumberFormat="1" applyFont="1" applyFill="1" applyBorder="1" applyAlignment="1">
      <alignment horizontal="center" vertical="center"/>
    </xf>
    <xf numFmtId="164" fontId="18" fillId="5" borderId="1" xfId="0" applyNumberFormat="1" applyFont="1" applyFill="1" applyBorder="1" applyAlignment="1">
      <alignment horizontal="center" vertical="center" wrapText="1"/>
    </xf>
    <xf numFmtId="2" fontId="18" fillId="5" borderId="1" xfId="0" applyNumberFormat="1" applyFont="1" applyFill="1" applyBorder="1" applyAlignment="1">
      <alignment horizontal="left" vertical="center" wrapText="1"/>
    </xf>
    <xf numFmtId="2" fontId="18" fillId="5" borderId="1" xfId="0" quotePrefix="1" applyNumberFormat="1" applyFont="1" applyFill="1" applyBorder="1" applyAlignment="1">
      <alignment horizontal="left" vertical="center" wrapText="1"/>
    </xf>
    <xf numFmtId="164" fontId="18" fillId="5" borderId="1" xfId="0" applyNumberFormat="1" applyFont="1" applyFill="1" applyBorder="1" applyAlignment="1">
      <alignment horizontal="left" vertical="center" wrapText="1"/>
    </xf>
    <xf numFmtId="0" fontId="19" fillId="7" borderId="1" xfId="0" applyFont="1" applyFill="1" applyBorder="1" applyAlignment="1">
      <alignment horizontal="right" vertical="center" wrapText="1"/>
    </xf>
    <xf numFmtId="0" fontId="19" fillId="7" borderId="3" xfId="0" applyFont="1" applyFill="1" applyBorder="1" applyAlignment="1">
      <alignment horizontal="right" vertical="center" wrapText="1"/>
    </xf>
    <xf numFmtId="2" fontId="22" fillId="5" borderId="4" xfId="0" applyNumberFormat="1" applyFont="1" applyFill="1" applyBorder="1" applyAlignment="1">
      <alignment horizontal="center" vertical="center"/>
    </xf>
    <xf numFmtId="2" fontId="22" fillId="5" borderId="1" xfId="0" applyNumberFormat="1" applyFont="1" applyFill="1" applyBorder="1" applyAlignment="1">
      <alignment horizontal="center" vertical="center"/>
    </xf>
    <xf numFmtId="165" fontId="24" fillId="5" borderId="1" xfId="0" applyNumberFormat="1" applyFont="1" applyFill="1" applyBorder="1" applyAlignment="1">
      <alignment horizontal="center" vertical="center"/>
    </xf>
    <xf numFmtId="165" fontId="24" fillId="5" borderId="6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4" fillId="0" borderId="1" xfId="0" applyFont="1" applyBorder="1" applyAlignment="1">
      <alignment horizontal="center" vertical="center" wrapText="1"/>
    </xf>
    <xf numFmtId="0" fontId="24" fillId="0" borderId="13" xfId="0" applyFont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2" fontId="0" fillId="5" borderId="1" xfId="0" applyNumberForma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164" fontId="0" fillId="9" borderId="1" xfId="0" applyNumberFormat="1" applyFill="1" applyBorder="1" applyAlignment="1">
      <alignment horizontal="center" vertical="center" wrapText="1"/>
    </xf>
    <xf numFmtId="164" fontId="0" fillId="5" borderId="1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65" fontId="0" fillId="5" borderId="1" xfId="0" applyNumberFormat="1" applyFill="1" applyBorder="1" applyAlignment="1">
      <alignment horizontal="center" vertical="center" wrapText="1"/>
    </xf>
    <xf numFmtId="2" fontId="0" fillId="0" borderId="0" xfId="0" applyNumberFormat="1"/>
    <xf numFmtId="2" fontId="28" fillId="7" borderId="1" xfId="0" applyNumberFormat="1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right" vertical="center" wrapText="1"/>
    </xf>
    <xf numFmtId="2" fontId="28" fillId="7" borderId="3" xfId="0" applyNumberFormat="1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166" fontId="0" fillId="8" borderId="1" xfId="0" applyNumberForma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164" fontId="7" fillId="0" borderId="0" xfId="0" applyNumberFormat="1" applyFont="1" applyFill="1" applyBorder="1" applyAlignment="1">
      <alignment horizontal="center" vertical="center" wrapText="1"/>
    </xf>
    <xf numFmtId="0" fontId="29" fillId="0" borderId="0" xfId="0" applyFont="1" applyFill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30" fillId="0" borderId="1" xfId="0" applyFont="1" applyFill="1" applyBorder="1" applyAlignment="1">
      <alignment horizontal="center" vertical="center" wrapText="1"/>
    </xf>
    <xf numFmtId="0" fontId="7" fillId="10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Border="1" applyAlignment="1">
      <alignment vertical="center" wrapText="1"/>
    </xf>
    <xf numFmtId="0" fontId="7" fillId="0" borderId="18" xfId="0" applyFont="1" applyBorder="1" applyAlignment="1">
      <alignment vertical="center" wrapText="1"/>
    </xf>
    <xf numFmtId="0" fontId="14" fillId="4" borderId="1" xfId="0" applyFont="1" applyFill="1" applyBorder="1" applyAlignment="1" applyProtection="1">
      <alignment horizontal="center" vertical="center" wrapText="1"/>
      <protection locked="0"/>
    </xf>
    <xf numFmtId="164" fontId="7" fillId="0" borderId="0" xfId="0" applyNumberFormat="1" applyFont="1" applyAlignment="1">
      <alignment horizontal="center" vertical="center" wrapText="1"/>
    </xf>
    <xf numFmtId="164" fontId="7" fillId="10" borderId="1" xfId="0" applyNumberFormat="1" applyFont="1" applyFill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9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0" fillId="0" borderId="1" xfId="0" applyBorder="1" applyAlignment="1">
      <alignment horizontal="right" vertical="center" wrapText="1"/>
    </xf>
    <xf numFmtId="0" fontId="32" fillId="0" borderId="0" xfId="0" applyFont="1" applyBorder="1" applyAlignment="1">
      <alignment horizontal="center" vertical="center" wrapText="1"/>
    </xf>
    <xf numFmtId="2" fontId="0" fillId="0" borderId="0" xfId="0" applyNumberFormat="1" applyBorder="1" applyAlignment="1">
      <alignment horizontal="center" vertical="center" wrapText="1"/>
    </xf>
    <xf numFmtId="2" fontId="0" fillId="0" borderId="1" xfId="0" applyNumberFormat="1" applyBorder="1" applyAlignment="1">
      <alignment horizontal="right" vertical="center" wrapText="1"/>
    </xf>
    <xf numFmtId="2" fontId="0" fillId="0" borderId="20" xfId="0" applyNumberFormat="1" applyBorder="1" applyAlignment="1">
      <alignment horizontal="right" vertical="center" wrapText="1"/>
    </xf>
    <xf numFmtId="0" fontId="0" fillId="0" borderId="20" xfId="0" applyBorder="1" applyAlignment="1">
      <alignment horizontal="center" vertical="center" wrapText="1"/>
    </xf>
    <xf numFmtId="0" fontId="32" fillId="0" borderId="2" xfId="0" applyFont="1" applyBorder="1" applyAlignment="1">
      <alignment vertical="center" wrapText="1"/>
    </xf>
    <xf numFmtId="0" fontId="10" fillId="5" borderId="20" xfId="0" applyFont="1" applyFill="1" applyBorder="1" applyAlignment="1">
      <alignment horizontal="right" vertical="center" wrapText="1"/>
    </xf>
    <xf numFmtId="0" fontId="10" fillId="5" borderId="20" xfId="0" applyFont="1" applyFill="1" applyBorder="1" applyAlignment="1">
      <alignment horizontal="center" vertical="center" wrapText="1"/>
    </xf>
    <xf numFmtId="165" fontId="0" fillId="10" borderId="1" xfId="0" applyNumberFormat="1" applyFill="1" applyBorder="1" applyAlignment="1">
      <alignment horizontal="right" vertical="center" wrapText="1"/>
    </xf>
    <xf numFmtId="165" fontId="0" fillId="10" borderId="1" xfId="0" applyNumberFormat="1" applyFill="1" applyBorder="1" applyAlignment="1">
      <alignment horizontal="center" vertical="center" wrapText="1"/>
    </xf>
    <xf numFmtId="2" fontId="0" fillId="4" borderId="1" xfId="0" applyNumberFormat="1" applyFill="1" applyBorder="1" applyAlignment="1" applyProtection="1">
      <alignment horizontal="center" vertical="center" wrapText="1"/>
      <protection locked="0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35" fillId="0" borderId="0" xfId="0" applyFont="1" applyBorder="1" applyAlignment="1">
      <alignment vertical="center" wrapText="1"/>
    </xf>
    <xf numFmtId="0" fontId="0" fillId="0" borderId="30" xfId="0" applyBorder="1" applyAlignment="1">
      <alignment vertical="center" wrapText="1"/>
    </xf>
    <xf numFmtId="0" fontId="0" fillId="0" borderId="3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0" fillId="0" borderId="3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right" vertical="center" wrapText="1"/>
    </xf>
    <xf numFmtId="0" fontId="0" fillId="0" borderId="25" xfId="0" applyBorder="1" applyAlignment="1">
      <alignment vertical="center" wrapText="1"/>
    </xf>
    <xf numFmtId="0" fontId="0" fillId="0" borderId="26" xfId="0" applyBorder="1" applyAlignment="1">
      <alignment vertical="center" wrapText="1"/>
    </xf>
    <xf numFmtId="0" fontId="0" fillId="0" borderId="25" xfId="0" applyBorder="1" applyAlignment="1">
      <alignment horizontal="left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0" fillId="0" borderId="1" xfId="0" applyBorder="1"/>
    <xf numFmtId="0" fontId="0" fillId="11" borderId="0" xfId="0" applyFill="1"/>
    <xf numFmtId="0" fontId="37" fillId="0" borderId="1" xfId="0" applyFont="1" applyBorder="1" applyAlignment="1">
      <alignment horizontal="center" vertical="center" wrapText="1"/>
    </xf>
    <xf numFmtId="0" fontId="37" fillId="0" borderId="0" xfId="0" applyFont="1" applyAlignment="1">
      <alignment horizontal="center" vertical="center" wrapText="1"/>
    </xf>
    <xf numFmtId="0" fontId="37" fillId="10" borderId="1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 vertical="center" wrapText="1"/>
    </xf>
    <xf numFmtId="0" fontId="38" fillId="0" borderId="0" xfId="0" applyFont="1" applyFill="1" applyAlignment="1">
      <alignment horizontal="center" vertical="center" wrapText="1"/>
    </xf>
    <xf numFmtId="0" fontId="37" fillId="4" borderId="1" xfId="0" applyFont="1" applyFill="1" applyBorder="1" applyAlignment="1" applyProtection="1">
      <alignment horizontal="center" vertical="center" wrapText="1"/>
      <protection locked="0"/>
    </xf>
    <xf numFmtId="164" fontId="7" fillId="10" borderId="1" xfId="0" applyNumberFormat="1" applyFont="1" applyFill="1" applyBorder="1" applyAlignment="1">
      <alignment horizontal="center" vertical="center" wrapText="1"/>
    </xf>
    <xf numFmtId="0" fontId="40" fillId="12" borderId="36" xfId="0" applyFont="1" applyFill="1" applyBorder="1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26" fillId="0" borderId="7" xfId="0" applyFont="1" applyBorder="1" applyAlignment="1">
      <alignment horizontal="left" vertical="center"/>
    </xf>
    <xf numFmtId="0" fontId="26" fillId="0" borderId="10" xfId="0" applyFont="1" applyBorder="1" applyAlignment="1">
      <alignment horizontal="left" vertical="center"/>
    </xf>
    <xf numFmtId="165" fontId="26" fillId="0" borderId="8" xfId="0" applyNumberFormat="1" applyFont="1" applyBorder="1" applyAlignment="1">
      <alignment horizontal="left" vertical="center"/>
    </xf>
    <xf numFmtId="0" fontId="26" fillId="0" borderId="11" xfId="0" applyFont="1" applyBorder="1" applyAlignment="1">
      <alignment horizontal="left" vertical="center"/>
    </xf>
    <xf numFmtId="0" fontId="26" fillId="0" borderId="8" xfId="0" applyFont="1" applyBorder="1" applyAlignment="1">
      <alignment horizontal="left" vertical="center"/>
    </xf>
    <xf numFmtId="165" fontId="26" fillId="0" borderId="8" xfId="0" applyNumberFormat="1" applyFont="1" applyBorder="1" applyAlignment="1">
      <alignment horizontal="right" vertical="center"/>
    </xf>
    <xf numFmtId="0" fontId="26" fillId="0" borderId="11" xfId="0" applyFont="1" applyBorder="1" applyAlignment="1">
      <alignment horizontal="right" vertical="center"/>
    </xf>
    <xf numFmtId="0" fontId="27" fillId="0" borderId="9" xfId="0" applyFont="1" applyBorder="1" applyAlignment="1">
      <alignment horizontal="left" vertical="center"/>
    </xf>
    <xf numFmtId="0" fontId="26" fillId="0" borderId="12" xfId="0" applyFont="1" applyBorder="1" applyAlignment="1">
      <alignment horizontal="left" vertical="center"/>
    </xf>
    <xf numFmtId="0" fontId="23" fillId="4" borderId="1" xfId="0" applyFont="1" applyFill="1" applyBorder="1" applyAlignment="1">
      <alignment horizontal="center" vertical="center"/>
    </xf>
    <xf numFmtId="0" fontId="25" fillId="0" borderId="2" xfId="0" applyFont="1" applyBorder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15" fillId="6" borderId="4" xfId="0" applyFont="1" applyFill="1" applyBorder="1" applyAlignment="1">
      <alignment horizontal="center" vertical="center"/>
    </xf>
    <xf numFmtId="0" fontId="15" fillId="6" borderId="5" xfId="0" applyFont="1" applyFill="1" applyBorder="1" applyAlignment="1">
      <alignment horizontal="center" vertical="center"/>
    </xf>
    <xf numFmtId="0" fontId="15" fillId="6" borderId="3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31" fillId="0" borderId="18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 wrapText="1"/>
    </xf>
    <xf numFmtId="164" fontId="7" fillId="10" borderId="1" xfId="0" applyNumberFormat="1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64" fontId="9" fillId="10" borderId="1" xfId="0" applyNumberFormat="1" applyFont="1" applyFill="1" applyBorder="1" applyAlignment="1">
      <alignment horizontal="center" vertical="center" wrapText="1"/>
    </xf>
    <xf numFmtId="0" fontId="32" fillId="0" borderId="4" xfId="0" applyFont="1" applyBorder="1" applyAlignment="1">
      <alignment horizontal="center" vertical="center" wrapText="1"/>
    </xf>
    <xf numFmtId="0" fontId="0" fillId="0" borderId="1" xfId="0" applyBorder="1" applyAlignment="1">
      <alignment horizontal="right" vertical="center" wrapText="1"/>
    </xf>
    <xf numFmtId="0" fontId="32" fillId="0" borderId="6" xfId="0" applyFont="1" applyBorder="1" applyAlignment="1">
      <alignment horizontal="center" vertical="center" wrapText="1"/>
    </xf>
    <xf numFmtId="0" fontId="32" fillId="0" borderId="19" xfId="0" applyFont="1" applyBorder="1" applyAlignment="1">
      <alignment horizontal="center" vertical="center" wrapText="1"/>
    </xf>
    <xf numFmtId="0" fontId="32" fillId="0" borderId="16" xfId="0" applyFont="1" applyBorder="1" applyAlignment="1">
      <alignment horizontal="center" vertical="center" wrapText="1"/>
    </xf>
    <xf numFmtId="0" fontId="32" fillId="0" borderId="17" xfId="0" applyFont="1" applyBorder="1" applyAlignment="1">
      <alignment horizontal="center" vertical="center" wrapText="1"/>
    </xf>
    <xf numFmtId="166" fontId="0" fillId="10" borderId="1" xfId="0" applyNumberFormat="1" applyFill="1" applyBorder="1" applyAlignment="1">
      <alignment horizontal="right" vertical="center" wrapText="1"/>
    </xf>
    <xf numFmtId="0" fontId="32" fillId="0" borderId="1" xfId="0" applyFont="1" applyBorder="1" applyAlignment="1">
      <alignment horizontal="right" vertical="center" wrapText="1"/>
    </xf>
    <xf numFmtId="166" fontId="0" fillId="10" borderId="6" xfId="0" applyNumberFormat="1" applyFill="1" applyBorder="1" applyAlignment="1">
      <alignment horizontal="right" vertical="center" wrapText="1"/>
    </xf>
    <xf numFmtId="166" fontId="0" fillId="10" borderId="19" xfId="0" applyNumberFormat="1" applyFill="1" applyBorder="1" applyAlignment="1">
      <alignment horizontal="right" vertical="center" wrapText="1"/>
    </xf>
    <xf numFmtId="2" fontId="0" fillId="10" borderId="6" xfId="0" applyNumberFormat="1" applyFill="1" applyBorder="1" applyAlignment="1">
      <alignment horizontal="center" vertical="center" wrapText="1"/>
    </xf>
    <xf numFmtId="2" fontId="0" fillId="10" borderId="19" xfId="0" applyNumberFormat="1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10" borderId="1" xfId="0" quotePrefix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 wrapText="1"/>
    </xf>
    <xf numFmtId="0" fontId="0" fillId="0" borderId="22" xfId="0" applyBorder="1" applyAlignment="1">
      <alignment horizontal="right" vertical="center" wrapText="1"/>
    </xf>
    <xf numFmtId="0" fontId="0" fillId="0" borderId="19" xfId="0" applyBorder="1" applyAlignment="1">
      <alignment horizontal="right" vertical="center" wrapText="1"/>
    </xf>
    <xf numFmtId="165" fontId="0" fillId="10" borderId="6" xfId="0" applyNumberFormat="1" applyFill="1" applyBorder="1" applyAlignment="1">
      <alignment horizontal="center" vertical="center" wrapText="1"/>
    </xf>
    <xf numFmtId="165" fontId="0" fillId="10" borderId="19" xfId="0" applyNumberFormat="1" applyFill="1" applyBorder="1" applyAlignment="1">
      <alignment horizontal="center" vertical="center" wrapText="1"/>
    </xf>
    <xf numFmtId="0" fontId="0" fillId="10" borderId="19" xfId="0" applyFill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7" fillId="0" borderId="32" xfId="0" applyFont="1" applyBorder="1" applyAlignment="1">
      <alignment horizontal="center" vertical="center" wrapText="1"/>
    </xf>
    <xf numFmtId="0" fontId="7" fillId="0" borderId="33" xfId="0" applyFont="1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35" fillId="0" borderId="26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37" fillId="0" borderId="34" xfId="0" applyFont="1" applyBorder="1" applyAlignment="1">
      <alignment horizontal="left" vertical="top" wrapText="1"/>
    </xf>
    <xf numFmtId="0" fontId="37" fillId="0" borderId="35" xfId="0" applyFont="1" applyBorder="1" applyAlignment="1">
      <alignment horizontal="left" vertical="top" wrapText="1"/>
    </xf>
    <xf numFmtId="0" fontId="39" fillId="0" borderId="21" xfId="0" applyFont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6">
    <dxf>
      <fill>
        <patternFill>
          <bgColor rgb="FFFF0000"/>
        </patternFill>
      </fill>
    </dxf>
    <dxf>
      <fill>
        <patternFill>
          <bgColor theme="6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CCFF99"/>
      <color rgb="FFFFFF99"/>
      <color rgb="FF3333FF"/>
      <color rgb="FF0000E2"/>
      <color rgb="FF602E04"/>
      <color rgb="FF995C4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 Source'!$C$2</c:f>
              <c:strCache>
                <c:ptCount val="1"/>
                <c:pt idx="0">
                  <c:v>Data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'Chart Source'!$D$3:$D$22</c:f>
              <c:strCache>
                <c:ptCount val="20"/>
                <c:pt idx="0">
                  <c:v>A10</c:v>
                </c:pt>
                <c:pt idx="1">
                  <c:v>A12</c:v>
                </c:pt>
                <c:pt idx="2">
                  <c:v>A11</c:v>
                </c:pt>
                <c:pt idx="3">
                  <c:v>A5</c:v>
                </c:pt>
                <c:pt idx="4">
                  <c:v>A4</c:v>
                </c:pt>
                <c:pt idx="5">
                  <c:v>A7</c:v>
                </c:pt>
                <c:pt idx="6">
                  <c:v>A14</c:v>
                </c:pt>
                <c:pt idx="7">
                  <c:v>A2</c:v>
                </c:pt>
                <c:pt idx="8">
                  <c:v>A1</c:v>
                </c:pt>
                <c:pt idx="9">
                  <c:v>A15</c:v>
                </c:pt>
                <c:pt idx="10">
                  <c:v>A8</c:v>
                </c:pt>
                <c:pt idx="11">
                  <c:v>A9</c:v>
                </c:pt>
                <c:pt idx="12">
                  <c:v>A3</c:v>
                </c:pt>
                <c:pt idx="13">
                  <c:v>A6</c:v>
                </c:pt>
                <c:pt idx="14">
                  <c:v>A13</c:v>
                </c:pt>
                <c:pt idx="15">
                  <c:v>A17</c:v>
                </c:pt>
                <c:pt idx="16">
                  <c:v>A20</c:v>
                </c:pt>
                <c:pt idx="17">
                  <c:v>A16</c:v>
                </c:pt>
                <c:pt idx="18">
                  <c:v>A18</c:v>
                </c:pt>
                <c:pt idx="19">
                  <c:v>A19</c:v>
                </c:pt>
              </c:strCache>
            </c:strRef>
          </c:cat>
          <c:val>
            <c:numRef>
              <c:f>'Chart Source'!$C$3:$C$22</c:f>
              <c:numCache>
                <c:formatCode>General</c:formatCode>
                <c:ptCount val="20"/>
                <c:pt idx="0">
                  <c:v>1200</c:v>
                </c:pt>
                <c:pt idx="1">
                  <c:v>950</c:v>
                </c:pt>
                <c:pt idx="2">
                  <c:v>880</c:v>
                </c:pt>
                <c:pt idx="3">
                  <c:v>780</c:v>
                </c:pt>
                <c:pt idx="4">
                  <c:v>650</c:v>
                </c:pt>
                <c:pt idx="5">
                  <c:v>600</c:v>
                </c:pt>
                <c:pt idx="6">
                  <c:v>530</c:v>
                </c:pt>
                <c:pt idx="7">
                  <c:v>500</c:v>
                </c:pt>
                <c:pt idx="8">
                  <c:v>400</c:v>
                </c:pt>
                <c:pt idx="9">
                  <c:v>340</c:v>
                </c:pt>
                <c:pt idx="10">
                  <c:v>300</c:v>
                </c:pt>
                <c:pt idx="11">
                  <c:v>300</c:v>
                </c:pt>
                <c:pt idx="12">
                  <c:v>230</c:v>
                </c:pt>
                <c:pt idx="13">
                  <c:v>230</c:v>
                </c:pt>
                <c:pt idx="14">
                  <c:v>230</c:v>
                </c:pt>
                <c:pt idx="15">
                  <c:v>230</c:v>
                </c:pt>
                <c:pt idx="16">
                  <c:v>120</c:v>
                </c:pt>
                <c:pt idx="17">
                  <c:v>110</c:v>
                </c:pt>
                <c:pt idx="18">
                  <c:v>30</c:v>
                </c:pt>
                <c:pt idx="1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DC-4E5B-9241-171CD870B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229824"/>
        <c:axId val="223236480"/>
      </c:barChart>
      <c:lineChart>
        <c:grouping val="standard"/>
        <c:varyColors val="0"/>
        <c:ser>
          <c:idx val="1"/>
          <c:order val="1"/>
          <c:tx>
            <c:strRef>
              <c:f>'Chart Source'!$F$2</c:f>
              <c:strCache>
                <c:ptCount val="1"/>
                <c:pt idx="0">
                  <c:v>Sum</c:v>
                </c:pt>
              </c:strCache>
            </c:strRef>
          </c:tx>
          <c:spPr>
            <a:ln>
              <a:gradFill>
                <a:gsLst>
                  <a:gs pos="0">
                    <a:srgbClr val="FF3399"/>
                  </a:gs>
                  <a:gs pos="25000">
                    <a:srgbClr val="FF6633"/>
                  </a:gs>
                  <a:gs pos="50000">
                    <a:srgbClr val="FFFF00"/>
                  </a:gs>
                  <a:gs pos="75000">
                    <a:srgbClr val="01A78F"/>
                  </a:gs>
                  <a:gs pos="100000">
                    <a:srgbClr val="3366FF"/>
                  </a:gs>
                </a:gsLst>
                <a:lin ang="5400000" scaled="0"/>
              </a:gradFill>
            </a:ln>
          </c:spPr>
          <c:marker>
            <c:symbol val="diamond"/>
            <c:size val="7"/>
            <c:spPr>
              <a:pattFill prst="pct50">
                <a:fgClr>
                  <a:schemeClr val="accent1"/>
                </a:fgClr>
                <a:bgClr>
                  <a:schemeClr val="bg1"/>
                </a:bgClr>
              </a:pattFill>
            </c:spPr>
          </c:marker>
          <c:cat>
            <c:strRef>
              <c:f>'Chart Source'!$D$3:$D$22</c:f>
              <c:strCache>
                <c:ptCount val="20"/>
                <c:pt idx="0">
                  <c:v>A10</c:v>
                </c:pt>
                <c:pt idx="1">
                  <c:v>A12</c:v>
                </c:pt>
                <c:pt idx="2">
                  <c:v>A11</c:v>
                </c:pt>
                <c:pt idx="3">
                  <c:v>A5</c:v>
                </c:pt>
                <c:pt idx="4">
                  <c:v>A4</c:v>
                </c:pt>
                <c:pt idx="5">
                  <c:v>A7</c:v>
                </c:pt>
                <c:pt idx="6">
                  <c:v>A14</c:v>
                </c:pt>
                <c:pt idx="7">
                  <c:v>A2</c:v>
                </c:pt>
                <c:pt idx="8">
                  <c:v>A1</c:v>
                </c:pt>
                <c:pt idx="9">
                  <c:v>A15</c:v>
                </c:pt>
                <c:pt idx="10">
                  <c:v>A8</c:v>
                </c:pt>
                <c:pt idx="11">
                  <c:v>A9</c:v>
                </c:pt>
                <c:pt idx="12">
                  <c:v>A3</c:v>
                </c:pt>
                <c:pt idx="13">
                  <c:v>A6</c:v>
                </c:pt>
                <c:pt idx="14">
                  <c:v>A13</c:v>
                </c:pt>
                <c:pt idx="15">
                  <c:v>A17</c:v>
                </c:pt>
                <c:pt idx="16">
                  <c:v>A20</c:v>
                </c:pt>
                <c:pt idx="17">
                  <c:v>A16</c:v>
                </c:pt>
                <c:pt idx="18">
                  <c:v>A18</c:v>
                </c:pt>
                <c:pt idx="19">
                  <c:v>A19</c:v>
                </c:pt>
              </c:strCache>
            </c:strRef>
          </c:cat>
          <c:val>
            <c:numRef>
              <c:f>'Chart Source'!$F$3:$F$22</c:f>
              <c:numCache>
                <c:formatCode>0.00%</c:formatCode>
                <c:ptCount val="20"/>
                <c:pt idx="0">
                  <c:v>0.13904982618771727</c:v>
                </c:pt>
                <c:pt idx="1">
                  <c:v>0.24913093858632679</c:v>
                </c:pt>
                <c:pt idx="2">
                  <c:v>0.35110081112398611</c:v>
                </c:pt>
                <c:pt idx="3">
                  <c:v>0.44148319814600234</c:v>
                </c:pt>
                <c:pt idx="4">
                  <c:v>0.51680185399768253</c:v>
                </c:pt>
                <c:pt idx="5">
                  <c:v>0.58632676709154119</c:v>
                </c:pt>
                <c:pt idx="6">
                  <c:v>0.64774044032444966</c:v>
                </c:pt>
                <c:pt idx="7">
                  <c:v>0.70567786790266518</c:v>
                </c:pt>
                <c:pt idx="8">
                  <c:v>0.75202780996523755</c:v>
                </c:pt>
                <c:pt idx="9">
                  <c:v>0.79142526071842412</c:v>
                </c:pt>
                <c:pt idx="10">
                  <c:v>0.82618771726535345</c:v>
                </c:pt>
                <c:pt idx="11">
                  <c:v>0.86095017381228278</c:v>
                </c:pt>
                <c:pt idx="12">
                  <c:v>0.88760139049826192</c:v>
                </c:pt>
                <c:pt idx="13">
                  <c:v>0.91425260718424106</c:v>
                </c:pt>
                <c:pt idx="14">
                  <c:v>0.9409038238702202</c:v>
                </c:pt>
                <c:pt idx="15">
                  <c:v>0.96755504055619934</c:v>
                </c:pt>
                <c:pt idx="16">
                  <c:v>0.98146002317497105</c:v>
                </c:pt>
                <c:pt idx="17">
                  <c:v>0.99420625724217848</c:v>
                </c:pt>
                <c:pt idx="18">
                  <c:v>0.99768250289687144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C-4E5B-9241-171CD870B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239552"/>
        <c:axId val="223238016"/>
      </c:lineChart>
      <c:catAx>
        <c:axId val="2232298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23236480"/>
        <c:crosses val="autoZero"/>
        <c:auto val="1"/>
        <c:lblAlgn val="ctr"/>
        <c:lblOffset val="100"/>
        <c:noMultiLvlLbl val="0"/>
      </c:catAx>
      <c:valAx>
        <c:axId val="223236480"/>
        <c:scaling>
          <c:orientation val="minMax"/>
        </c:scaling>
        <c:delete val="0"/>
        <c:axPos val="l"/>
        <c:majorGridlines>
          <c:spPr>
            <a:ln>
              <a:solidFill>
                <a:schemeClr val="tx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23229824"/>
        <c:crosses val="autoZero"/>
        <c:crossBetween val="between"/>
      </c:valAx>
      <c:valAx>
        <c:axId val="223238016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crossAx val="223239552"/>
        <c:crosses val="max"/>
        <c:crossBetween val="between"/>
      </c:valAx>
      <c:catAx>
        <c:axId val="223239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223238016"/>
        <c:crosses val="autoZero"/>
        <c:auto val="1"/>
        <c:lblAlgn val="ctr"/>
        <c:lblOffset val="100"/>
        <c:noMultiLvlLbl val="0"/>
      </c:catAx>
      <c:spPr>
        <a:ln>
          <a:solidFill>
            <a:schemeClr val="tx1"/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noFill/>
    <a:ln>
      <a:solidFill>
        <a:schemeClr val="tx1"/>
      </a:solidFill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632549222883190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938159767646597E-2"/>
          <c:y val="0.14107809151666867"/>
          <c:w val="0.89853084195196609"/>
          <c:h val="0.7560296993864562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'Confidence Interval'!$H$4:$H$102</c:f>
              <c:numCache>
                <c:formatCode>General</c:formatCode>
                <c:ptCount val="99"/>
                <c:pt idx="0">
                  <c:v>99.214479281478319</c:v>
                </c:pt>
                <c:pt idx="1">
                  <c:v>99.57938338991255</c:v>
                </c:pt>
                <c:pt idx="2">
                  <c:v>99.611353514067247</c:v>
                </c:pt>
                <c:pt idx="3">
                  <c:v>99.531574002419163</c:v>
                </c:pt>
                <c:pt idx="4">
                  <c:v>99.458287611408068</c:v>
                </c:pt>
                <c:pt idx="5">
                  <c:v>99.45692038216616</c:v>
                </c:pt>
                <c:pt idx="6">
                  <c:v>99.50707267663266</c:v>
                </c:pt>
                <c:pt idx="7">
                  <c:v>99.463712944883866</c:v>
                </c:pt>
                <c:pt idx="8">
                  <c:v>99.467382812500773</c:v>
                </c:pt>
                <c:pt idx="9">
                  <c:v>99.431346551167692</c:v>
                </c:pt>
                <c:pt idx="10">
                  <c:v>99.487336670321156</c:v>
                </c:pt>
                <c:pt idx="11">
                  <c:v>99.511258179570035</c:v>
                </c:pt>
                <c:pt idx="12">
                  <c:v>99.616045354003418</c:v>
                </c:pt>
                <c:pt idx="13">
                  <c:v>99.614589222001712</c:v>
                </c:pt>
                <c:pt idx="14">
                  <c:v>99.651999887026506</c:v>
                </c:pt>
                <c:pt idx="15">
                  <c:v>99.820155685985753</c:v>
                </c:pt>
                <c:pt idx="16">
                  <c:v>99.840387456733367</c:v>
                </c:pt>
                <c:pt idx="17">
                  <c:v>99.896192687135567</c:v>
                </c:pt>
                <c:pt idx="18">
                  <c:v>99.974349478213142</c:v>
                </c:pt>
                <c:pt idx="19">
                  <c:v>99.990312341821991</c:v>
                </c:pt>
                <c:pt idx="20">
                  <c:v>99.954153418681031</c:v>
                </c:pt>
                <c:pt idx="21">
                  <c:v>99.913125674493216</c:v>
                </c:pt>
                <c:pt idx="22">
                  <c:v>99.994137301137755</c:v>
                </c:pt>
                <c:pt idx="23">
                  <c:v>99.971294911793862</c:v>
                </c:pt>
                <c:pt idx="24">
                  <c:v>100.0384906494911</c:v>
                </c:pt>
                <c:pt idx="25">
                  <c:v>100.09089375444516</c:v>
                </c:pt>
                <c:pt idx="26">
                  <c:v>100.07381774187299</c:v>
                </c:pt>
                <c:pt idx="27">
                  <c:v>100.06380810141323</c:v>
                </c:pt>
                <c:pt idx="28">
                  <c:v>100.04455471135181</c:v>
                </c:pt>
                <c:pt idx="29">
                  <c:v>100.04856103373004</c:v>
                </c:pt>
                <c:pt idx="30">
                  <c:v>100.00186426931566</c:v>
                </c:pt>
                <c:pt idx="31">
                  <c:v>100.03523693097442</c:v>
                </c:pt>
                <c:pt idx="32">
                  <c:v>100.03091251412484</c:v>
                </c:pt>
                <c:pt idx="33">
                  <c:v>100.01271480558619</c:v>
                </c:pt>
                <c:pt idx="34">
                  <c:v>100.00125420111476</c:v>
                </c:pt>
                <c:pt idx="35">
                  <c:v>100.0003743077918</c:v>
                </c:pt>
                <c:pt idx="36">
                  <c:v>99.977963180700328</c:v>
                </c:pt>
                <c:pt idx="37">
                  <c:v>99.963081495262017</c:v>
                </c:pt>
                <c:pt idx="38">
                  <c:v>99.964059067739555</c:v>
                </c:pt>
                <c:pt idx="39">
                  <c:v>99.962633146823791</c:v>
                </c:pt>
                <c:pt idx="40">
                  <c:v>99.953438835494964</c:v>
                </c:pt>
                <c:pt idx="41">
                  <c:v>99.955083795346283</c:v>
                </c:pt>
                <c:pt idx="42">
                  <c:v>99.952506672215577</c:v>
                </c:pt>
                <c:pt idx="43">
                  <c:v>99.984642874354705</c:v>
                </c:pt>
                <c:pt idx="44">
                  <c:v>99.979191484008638</c:v>
                </c:pt>
                <c:pt idx="45">
                  <c:v>99.964207512745503</c:v>
                </c:pt>
                <c:pt idx="46">
                  <c:v>99.965543651895658</c:v>
                </c:pt>
                <c:pt idx="47">
                  <c:v>99.943703954369312</c:v>
                </c:pt>
                <c:pt idx="48">
                  <c:v>99.941625274789445</c:v>
                </c:pt>
                <c:pt idx="49">
                  <c:v>99.894308744389789</c:v>
                </c:pt>
                <c:pt idx="50">
                  <c:v>99.90123077745065</c:v>
                </c:pt>
                <c:pt idx="51">
                  <c:v>99.907789554588476</c:v>
                </c:pt>
                <c:pt idx="52">
                  <c:v>99.905205681308487</c:v>
                </c:pt>
                <c:pt idx="53">
                  <c:v>99.901550680395573</c:v>
                </c:pt>
                <c:pt idx="54">
                  <c:v>99.90562154058621</c:v>
                </c:pt>
                <c:pt idx="55">
                  <c:v>99.904212880992418</c:v>
                </c:pt>
                <c:pt idx="56">
                  <c:v>99.924630016057066</c:v>
                </c:pt>
                <c:pt idx="57">
                  <c:v>99.916182662808765</c:v>
                </c:pt>
                <c:pt idx="58">
                  <c:v>99.927435360395577</c:v>
                </c:pt>
                <c:pt idx="59">
                  <c:v>99.913886934731252</c:v>
                </c:pt>
                <c:pt idx="60">
                  <c:v>99.930717739389422</c:v>
                </c:pt>
                <c:pt idx="61">
                  <c:v>99.946342398786399</c:v>
                </c:pt>
                <c:pt idx="62">
                  <c:v>99.968741431128024</c:v>
                </c:pt>
                <c:pt idx="63">
                  <c:v>99.955890019718595</c:v>
                </c:pt>
                <c:pt idx="64">
                  <c:v>99.97856665889536</c:v>
                </c:pt>
                <c:pt idx="65">
                  <c:v>99.985527037567195</c:v>
                </c:pt>
                <c:pt idx="66">
                  <c:v>99.971362737956525</c:v>
                </c:pt>
                <c:pt idx="67">
                  <c:v>99.982753891767061</c:v>
                </c:pt>
                <c:pt idx="68">
                  <c:v>99.959043879311764</c:v>
                </c:pt>
                <c:pt idx="69">
                  <c:v>99.966518754340314</c:v>
                </c:pt>
                <c:pt idx="70">
                  <c:v>100.01024757014069</c:v>
                </c:pt>
                <c:pt idx="71">
                  <c:v>100.02260106757518</c:v>
                </c:pt>
                <c:pt idx="72">
                  <c:v>100.01187721420868</c:v>
                </c:pt>
                <c:pt idx="73">
                  <c:v>100.01608101452517</c:v>
                </c:pt>
                <c:pt idx="74">
                  <c:v>99.997189594104881</c:v>
                </c:pt>
                <c:pt idx="75">
                  <c:v>99.989956287982693</c:v>
                </c:pt>
                <c:pt idx="76">
                  <c:v>100.00231416922682</c:v>
                </c:pt>
                <c:pt idx="77">
                  <c:v>100.00367934390613</c:v>
                </c:pt>
                <c:pt idx="78">
                  <c:v>100.02026737797758</c:v>
                </c:pt>
                <c:pt idx="79">
                  <c:v>100.00277011813677</c:v>
                </c:pt>
                <c:pt idx="80">
                  <c:v>100.01325257730684</c:v>
                </c:pt>
                <c:pt idx="81">
                  <c:v>100.0345527733747</c:v>
                </c:pt>
                <c:pt idx="82">
                  <c:v>100.03714698356444</c:v>
                </c:pt>
                <c:pt idx="83">
                  <c:v>100.03975201740427</c:v>
                </c:pt>
                <c:pt idx="84">
                  <c:v>100.02929888579109</c:v>
                </c:pt>
                <c:pt idx="85">
                  <c:v>100.02798007951915</c:v>
                </c:pt>
                <c:pt idx="86">
                  <c:v>100.05086766780049</c:v>
                </c:pt>
                <c:pt idx="87">
                  <c:v>100.05353117234117</c:v>
                </c:pt>
                <c:pt idx="88">
                  <c:v>100.05150677976407</c:v>
                </c:pt>
                <c:pt idx="89">
                  <c:v>100.05151175278343</c:v>
                </c:pt>
                <c:pt idx="90">
                  <c:v>100.05622210924685</c:v>
                </c:pt>
                <c:pt idx="91">
                  <c:v>100.04835804265281</c:v>
                </c:pt>
                <c:pt idx="92">
                  <c:v>100.04558175258545</c:v>
                </c:pt>
                <c:pt idx="93">
                  <c:v>100.05726842334727</c:v>
                </c:pt>
                <c:pt idx="94">
                  <c:v>100.06427928071747</c:v>
                </c:pt>
                <c:pt idx="95">
                  <c:v>100.06846257287158</c:v>
                </c:pt>
                <c:pt idx="96">
                  <c:v>100.0669252126482</c:v>
                </c:pt>
                <c:pt idx="97">
                  <c:v>100.07523017484108</c:v>
                </c:pt>
                <c:pt idx="98">
                  <c:v>100.07763164665465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2-4B20-868A-D0EE409E492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'Confidence Interval'!$I$4:$I$102</c:f>
              <c:numCache>
                <c:formatCode>General</c:formatCode>
                <c:ptCount val="99"/>
                <c:pt idx="0">
                  <c:v>97.778672504352926</c:v>
                </c:pt>
                <c:pt idx="1">
                  <c:v>98.484536437853123</c:v>
                </c:pt>
                <c:pt idx="2">
                  <c:v>98.83464814109692</c:v>
                </c:pt>
                <c:pt idx="3">
                  <c:v>98.909952939762761</c:v>
                </c:pt>
                <c:pt idx="4">
                  <c:v>98.930802474735145</c:v>
                </c:pt>
                <c:pt idx="5">
                  <c:v>99.011106020840103</c:v>
                </c:pt>
                <c:pt idx="6">
                  <c:v>99.10866952276136</c:v>
                </c:pt>
                <c:pt idx="7">
                  <c:v>99.102222928449208</c:v>
                </c:pt>
                <c:pt idx="8">
                  <c:v>99.143976315847397</c:v>
                </c:pt>
                <c:pt idx="9">
                  <c:v>99.130408612236295</c:v>
                </c:pt>
                <c:pt idx="10">
                  <c:v>99.191511947484457</c:v>
                </c:pt>
                <c:pt idx="11">
                  <c:v>99.235129455892093</c:v>
                </c:pt>
                <c:pt idx="12">
                  <c:v>99.288119748207563</c:v>
                </c:pt>
                <c:pt idx="13">
                  <c:v>99.30929375691602</c:v>
                </c:pt>
                <c:pt idx="14">
                  <c:v>99.35715925252407</c:v>
                </c:pt>
                <c:pt idx="15">
                  <c:v>99.389660221748812</c:v>
                </c:pt>
                <c:pt idx="16">
                  <c:v>99.432579987403201</c:v>
                </c:pt>
                <c:pt idx="17">
                  <c:v>99.495238697940337</c:v>
                </c:pt>
                <c:pt idx="18">
                  <c:v>99.564284628443261</c:v>
                </c:pt>
                <c:pt idx="19">
                  <c:v>99.599010097960459</c:v>
                </c:pt>
                <c:pt idx="20">
                  <c:v>99.57438999015686</c:v>
                </c:pt>
                <c:pt idx="21">
                  <c:v>99.541446237382758</c:v>
                </c:pt>
                <c:pt idx="22">
                  <c:v>99.604464980335862</c:v>
                </c:pt>
                <c:pt idx="23">
                  <c:v>99.594862537507851</c:v>
                </c:pt>
                <c:pt idx="24">
                  <c:v>99.653592685356429</c:v>
                </c:pt>
                <c:pt idx="25">
                  <c:v>99.706548068592284</c:v>
                </c:pt>
                <c:pt idx="26">
                  <c:v>99.701943845642376</c:v>
                </c:pt>
                <c:pt idx="27">
                  <c:v>99.70445058194457</c:v>
                </c:pt>
                <c:pt idx="28">
                  <c:v>99.695337529141511</c:v>
                </c:pt>
                <c:pt idx="29">
                  <c:v>99.710705464200515</c:v>
                </c:pt>
                <c:pt idx="30">
                  <c:v>99.662174889130824</c:v>
                </c:pt>
                <c:pt idx="31">
                  <c:v>99.699567487541458</c:v>
                </c:pt>
                <c:pt idx="32">
                  <c:v>99.705155040120871</c:v>
                </c:pt>
                <c:pt idx="33">
                  <c:v>99.694397079916868</c:v>
                </c:pt>
                <c:pt idx="34">
                  <c:v>99.691090533487355</c:v>
                </c:pt>
                <c:pt idx="35">
                  <c:v>99.698704962811547</c:v>
                </c:pt>
                <c:pt idx="36">
                  <c:v>99.681072469215962</c:v>
                </c:pt>
                <c:pt idx="37">
                  <c:v>99.672436296469485</c:v>
                </c:pt>
                <c:pt idx="38">
                  <c:v>99.680766690354744</c:v>
                </c:pt>
                <c:pt idx="39">
                  <c:v>99.686322588563385</c:v>
                </c:pt>
                <c:pt idx="40">
                  <c:v>99.683185866401544</c:v>
                </c:pt>
                <c:pt idx="41">
                  <c:v>99.691170916564658</c:v>
                </c:pt>
                <c:pt idx="42">
                  <c:v>99.694612097933302</c:v>
                </c:pt>
                <c:pt idx="43">
                  <c:v>99.724795150556858</c:v>
                </c:pt>
                <c:pt idx="44">
                  <c:v>99.724830893427566</c:v>
                </c:pt>
                <c:pt idx="45">
                  <c:v>99.713591013047292</c:v>
                </c:pt>
                <c:pt idx="46">
                  <c:v>99.720189903794832</c:v>
                </c:pt>
                <c:pt idx="47">
                  <c:v>99.699626812005022</c:v>
                </c:pt>
                <c:pt idx="48">
                  <c:v>99.702444790717394</c:v>
                </c:pt>
                <c:pt idx="49">
                  <c:v>99.642189038870356</c:v>
                </c:pt>
                <c:pt idx="50">
                  <c:v>99.653635088645302</c:v>
                </c:pt>
                <c:pt idx="51">
                  <c:v>99.664570453885219</c:v>
                </c:pt>
                <c:pt idx="52">
                  <c:v>99.666479410286044</c:v>
                </c:pt>
                <c:pt idx="53">
                  <c:v>99.667095613151787</c:v>
                </c:pt>
                <c:pt idx="54">
                  <c:v>99.675253023011393</c:v>
                </c:pt>
                <c:pt idx="55">
                  <c:v>99.677905162473223</c:v>
                </c:pt>
                <c:pt idx="56">
                  <c:v>99.69868645919432</c:v>
                </c:pt>
                <c:pt idx="57">
                  <c:v>99.693485371099925</c:v>
                </c:pt>
                <c:pt idx="58">
                  <c:v>99.707373175025253</c:v>
                </c:pt>
                <c:pt idx="59">
                  <c:v>99.695839415791937</c:v>
                </c:pt>
                <c:pt idx="60">
                  <c:v>99.713694208668059</c:v>
                </c:pt>
                <c:pt idx="61">
                  <c:v>99.730606877721371</c:v>
                </c:pt>
                <c:pt idx="62">
                  <c:v>99.751912680315471</c:v>
                </c:pt>
                <c:pt idx="63">
                  <c:v>99.740942232016423</c:v>
                </c:pt>
                <c:pt idx="64">
                  <c:v>99.762284742512648</c:v>
                </c:pt>
                <c:pt idx="65">
                  <c:v>99.772061303160655</c:v>
                </c:pt>
                <c:pt idx="66">
                  <c:v>99.759235187914499</c:v>
                </c:pt>
                <c:pt idx="67">
                  <c:v>99.772534324887118</c:v>
                </c:pt>
                <c:pt idx="68">
                  <c:v>99.746701790622978</c:v>
                </c:pt>
                <c:pt idx="69">
                  <c:v>99.756676713492766</c:v>
                </c:pt>
                <c:pt idx="70">
                  <c:v>99.786291776124315</c:v>
                </c:pt>
                <c:pt idx="71">
                  <c:v>99.800411292670603</c:v>
                </c:pt>
                <c:pt idx="72">
                  <c:v>99.791705032666698</c:v>
                </c:pt>
                <c:pt idx="73">
                  <c:v>99.798708091135566</c:v>
                </c:pt>
                <c:pt idx="74">
                  <c:v>99.779523559210105</c:v>
                </c:pt>
                <c:pt idx="75">
                  <c:v>99.77466838733001</c:v>
                </c:pt>
                <c:pt idx="76">
                  <c:v>99.788428442053529</c:v>
                </c:pt>
                <c:pt idx="77">
                  <c:v>99.79250143529913</c:v>
                </c:pt>
                <c:pt idx="78">
                  <c:v>99.809226544944366</c:v>
                </c:pt>
                <c:pt idx="79">
                  <c:v>99.791548428623543</c:v>
                </c:pt>
                <c:pt idx="80">
                  <c:v>99.803613487248441</c:v>
                </c:pt>
                <c:pt idx="81">
                  <c:v>99.823288932502194</c:v>
                </c:pt>
                <c:pt idx="82">
                  <c:v>99.828351421455892</c:v>
                </c:pt>
                <c:pt idx="83">
                  <c:v>99.833364330859794</c:v>
                </c:pt>
                <c:pt idx="84">
                  <c:v>99.824298827904272</c:v>
                </c:pt>
                <c:pt idx="85">
                  <c:v>99.825333558475336</c:v>
                </c:pt>
                <c:pt idx="86">
                  <c:v>99.845576120421541</c:v>
                </c:pt>
                <c:pt idx="87">
                  <c:v>99.850492255825714</c:v>
                </c:pt>
                <c:pt idx="88">
                  <c:v>99.850697323188001</c:v>
                </c:pt>
                <c:pt idx="89">
                  <c:v>99.852921253101172</c:v>
                </c:pt>
                <c:pt idx="90">
                  <c:v>99.859585218281509</c:v>
                </c:pt>
                <c:pt idx="91">
                  <c:v>99.853237290313103</c:v>
                </c:pt>
                <c:pt idx="92">
                  <c:v>99.852471234261699</c:v>
                </c:pt>
                <c:pt idx="93">
                  <c:v>99.864833384274149</c:v>
                </c:pt>
                <c:pt idx="94">
                  <c:v>99.873364179542591</c:v>
                </c:pt>
                <c:pt idx="95">
                  <c:v>99.879348099333527</c:v>
                </c:pt>
                <c:pt idx="96">
                  <c:v>99.879726174322556</c:v>
                </c:pt>
                <c:pt idx="97">
                  <c:v>99.889218117481661</c:v>
                </c:pt>
                <c:pt idx="98">
                  <c:v>99.893428960128844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32-4B20-868A-D0EE409E492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'Confidence Interval'!$J$4:$J$102</c:f>
              <c:numCache>
                <c:formatCode>General</c:formatCode>
                <c:ptCount val="99"/>
                <c:pt idx="0">
                  <c:v>100.65028605860371</c:v>
                </c:pt>
                <c:pt idx="1">
                  <c:v>100.67423034197198</c:v>
                </c:pt>
                <c:pt idx="2">
                  <c:v>100.38805888703757</c:v>
                </c:pt>
                <c:pt idx="3">
                  <c:v>100.15319506507556</c:v>
                </c:pt>
                <c:pt idx="4">
                  <c:v>99.98577274808099</c:v>
                </c:pt>
                <c:pt idx="5">
                  <c:v>99.902734743492218</c:v>
                </c:pt>
                <c:pt idx="6">
                  <c:v>99.90547583050396</c:v>
                </c:pt>
                <c:pt idx="7">
                  <c:v>99.825202961318524</c:v>
                </c:pt>
                <c:pt idx="8">
                  <c:v>99.79078930915415</c:v>
                </c:pt>
                <c:pt idx="9">
                  <c:v>99.73228449009909</c:v>
                </c:pt>
                <c:pt idx="10">
                  <c:v>99.783161393157854</c:v>
                </c:pt>
                <c:pt idx="11">
                  <c:v>99.787386903247977</c:v>
                </c:pt>
                <c:pt idx="12">
                  <c:v>99.943970959799273</c:v>
                </c:pt>
                <c:pt idx="13">
                  <c:v>99.919884687087404</c:v>
                </c:pt>
                <c:pt idx="14">
                  <c:v>99.946840521528941</c:v>
                </c:pt>
                <c:pt idx="15">
                  <c:v>100.25065115022269</c:v>
                </c:pt>
                <c:pt idx="16">
                  <c:v>100.24819492606353</c:v>
                </c:pt>
                <c:pt idx="17">
                  <c:v>100.2971466763308</c:v>
                </c:pt>
                <c:pt idx="18">
                  <c:v>100.38441432798302</c:v>
                </c:pt>
                <c:pt idx="19">
                  <c:v>100.38161458568352</c:v>
                </c:pt>
                <c:pt idx="20">
                  <c:v>100.3339168472052</c:v>
                </c:pt>
                <c:pt idx="21">
                  <c:v>100.28480511160367</c:v>
                </c:pt>
                <c:pt idx="22">
                  <c:v>100.38380962193965</c:v>
                </c:pt>
                <c:pt idx="23">
                  <c:v>100.34772728607987</c:v>
                </c:pt>
                <c:pt idx="24">
                  <c:v>100.42338861362576</c:v>
                </c:pt>
                <c:pt idx="25">
                  <c:v>100.47523944029804</c:v>
                </c:pt>
                <c:pt idx="26">
                  <c:v>100.4456916381036</c:v>
                </c:pt>
                <c:pt idx="27">
                  <c:v>100.42316562088189</c:v>
                </c:pt>
                <c:pt idx="28">
                  <c:v>100.3937718935621</c:v>
                </c:pt>
                <c:pt idx="29">
                  <c:v>100.38641660325956</c:v>
                </c:pt>
                <c:pt idx="30">
                  <c:v>100.3415536495005</c:v>
                </c:pt>
                <c:pt idx="31">
                  <c:v>100.37090637440738</c:v>
                </c:pt>
                <c:pt idx="32">
                  <c:v>100.3566699881288</c:v>
                </c:pt>
                <c:pt idx="33">
                  <c:v>100.3310325312555</c:v>
                </c:pt>
                <c:pt idx="34">
                  <c:v>100.31141786874217</c:v>
                </c:pt>
                <c:pt idx="35">
                  <c:v>100.30204365277206</c:v>
                </c:pt>
                <c:pt idx="36">
                  <c:v>100.27485389218469</c:v>
                </c:pt>
                <c:pt idx="37">
                  <c:v>100.25372669405455</c:v>
                </c:pt>
                <c:pt idx="38">
                  <c:v>100.24735144512437</c:v>
                </c:pt>
                <c:pt idx="39">
                  <c:v>100.2389437050842</c:v>
                </c:pt>
                <c:pt idx="40">
                  <c:v>100.22369180458838</c:v>
                </c:pt>
                <c:pt idx="41">
                  <c:v>100.21899667412791</c:v>
                </c:pt>
                <c:pt idx="42">
                  <c:v>100.21040124649785</c:v>
                </c:pt>
                <c:pt idx="43">
                  <c:v>100.24449059815255</c:v>
                </c:pt>
                <c:pt idx="44">
                  <c:v>100.23355207458971</c:v>
                </c:pt>
                <c:pt idx="45">
                  <c:v>100.21482401244371</c:v>
                </c:pt>
                <c:pt idx="46">
                  <c:v>100.21089739999648</c:v>
                </c:pt>
                <c:pt idx="47">
                  <c:v>100.1877810967336</c:v>
                </c:pt>
                <c:pt idx="48">
                  <c:v>100.1808057588615</c:v>
                </c:pt>
                <c:pt idx="49">
                  <c:v>100.14642844990922</c:v>
                </c:pt>
                <c:pt idx="50">
                  <c:v>100.148826466256</c:v>
                </c:pt>
                <c:pt idx="51">
                  <c:v>100.15100865529173</c:v>
                </c:pt>
                <c:pt idx="52">
                  <c:v>100.14393195233093</c:v>
                </c:pt>
                <c:pt idx="53">
                  <c:v>100.13600574763936</c:v>
                </c:pt>
                <c:pt idx="54">
                  <c:v>100.13599005816103</c:v>
                </c:pt>
                <c:pt idx="55">
                  <c:v>100.13052059951161</c:v>
                </c:pt>
                <c:pt idx="56">
                  <c:v>100.15057357291981</c:v>
                </c:pt>
                <c:pt idx="57">
                  <c:v>100.13887995451761</c:v>
                </c:pt>
                <c:pt idx="58">
                  <c:v>100.1474975457659</c:v>
                </c:pt>
                <c:pt idx="59">
                  <c:v>100.13193445367057</c:v>
                </c:pt>
                <c:pt idx="60">
                  <c:v>100.14774127011079</c:v>
                </c:pt>
                <c:pt idx="61">
                  <c:v>100.16207791985143</c:v>
                </c:pt>
                <c:pt idx="62">
                  <c:v>100.18557018194058</c:v>
                </c:pt>
                <c:pt idx="63">
                  <c:v>100.17083780742077</c:v>
                </c:pt>
                <c:pt idx="64">
                  <c:v>100.19484857527807</c:v>
                </c:pt>
                <c:pt idx="65">
                  <c:v>100.19899277197374</c:v>
                </c:pt>
                <c:pt idx="66">
                  <c:v>100.18349028799855</c:v>
                </c:pt>
                <c:pt idx="67">
                  <c:v>100.192973458647</c:v>
                </c:pt>
                <c:pt idx="68">
                  <c:v>100.17138596800055</c:v>
                </c:pt>
                <c:pt idx="69">
                  <c:v>100.17636079518786</c:v>
                </c:pt>
                <c:pt idx="70">
                  <c:v>100.23420336415707</c:v>
                </c:pt>
                <c:pt idx="71">
                  <c:v>100.24479084247976</c:v>
                </c:pt>
                <c:pt idx="72">
                  <c:v>100.23204939575066</c:v>
                </c:pt>
                <c:pt idx="73">
                  <c:v>100.23345393791477</c:v>
                </c:pt>
                <c:pt idx="74">
                  <c:v>100.21485562899966</c:v>
                </c:pt>
                <c:pt idx="75">
                  <c:v>100.20524418863538</c:v>
                </c:pt>
                <c:pt idx="76">
                  <c:v>100.21619989640011</c:v>
                </c:pt>
                <c:pt idx="77">
                  <c:v>100.21485725251313</c:v>
                </c:pt>
                <c:pt idx="78">
                  <c:v>100.23130821101078</c:v>
                </c:pt>
                <c:pt idx="79">
                  <c:v>100.21399180764999</c:v>
                </c:pt>
                <c:pt idx="80">
                  <c:v>100.22289166736525</c:v>
                </c:pt>
                <c:pt idx="81">
                  <c:v>100.2458166142472</c:v>
                </c:pt>
                <c:pt idx="82">
                  <c:v>100.24594254567299</c:v>
                </c:pt>
                <c:pt idx="83">
                  <c:v>100.24613970394874</c:v>
                </c:pt>
                <c:pt idx="84">
                  <c:v>100.23429894367791</c:v>
                </c:pt>
                <c:pt idx="85">
                  <c:v>100.23062660056297</c:v>
                </c:pt>
                <c:pt idx="86">
                  <c:v>100.25615921517944</c:v>
                </c:pt>
                <c:pt idx="87">
                  <c:v>100.25657008885662</c:v>
                </c:pt>
                <c:pt idx="88">
                  <c:v>100.25231623634014</c:v>
                </c:pt>
                <c:pt idx="89">
                  <c:v>100.25010225246568</c:v>
                </c:pt>
                <c:pt idx="90">
                  <c:v>100.25285900021218</c:v>
                </c:pt>
                <c:pt idx="91">
                  <c:v>100.24347879499251</c:v>
                </c:pt>
                <c:pt idx="92">
                  <c:v>100.2386922709092</c:v>
                </c:pt>
                <c:pt idx="93">
                  <c:v>100.24970346242038</c:v>
                </c:pt>
                <c:pt idx="94">
                  <c:v>100.25519438189235</c:v>
                </c:pt>
                <c:pt idx="95">
                  <c:v>100.25757704640964</c:v>
                </c:pt>
                <c:pt idx="96">
                  <c:v>100.25412425097385</c:v>
                </c:pt>
                <c:pt idx="97">
                  <c:v>100.2612422322005</c:v>
                </c:pt>
                <c:pt idx="98">
                  <c:v>100.26183433318046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32-4B20-868A-D0EE409E4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005680"/>
        <c:axId val="393984688"/>
      </c:lineChart>
      <c:catAx>
        <c:axId val="394005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84688"/>
        <c:crosses val="autoZero"/>
        <c:auto val="1"/>
        <c:lblAlgn val="ctr"/>
        <c:lblOffset val="100"/>
        <c:noMultiLvlLbl val="0"/>
      </c:catAx>
      <c:valAx>
        <c:axId val="39398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00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276224</xdr:colOff>
      <xdr:row>2</xdr:row>
      <xdr:rowOff>0</xdr:rowOff>
    </xdr:from>
    <xdr:to>
      <xdr:col>30</xdr:col>
      <xdr:colOff>0</xdr:colOff>
      <xdr:row>21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3</xdr:row>
      <xdr:rowOff>57150</xdr:rowOff>
    </xdr:from>
    <xdr:to>
      <xdr:col>4</xdr:col>
      <xdr:colOff>426750</xdr:colOff>
      <xdr:row>3</xdr:row>
      <xdr:rowOff>57151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 flipV="1">
          <a:off x="2114550" y="638175"/>
          <a:ext cx="64800" cy="1"/>
        </a:xfrm>
        <a:prstGeom prst="line">
          <a:avLst/>
        </a:prstGeom>
        <a:ln>
          <a:solidFill>
            <a:srgbClr val="3333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352425</xdr:colOff>
      <xdr:row>3</xdr:row>
      <xdr:rowOff>57150</xdr:rowOff>
    </xdr:from>
    <xdr:to>
      <xdr:col>5</xdr:col>
      <xdr:colOff>417225</xdr:colOff>
      <xdr:row>3</xdr:row>
      <xdr:rowOff>57151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 flipV="1">
          <a:off x="2762250" y="638175"/>
          <a:ext cx="64800" cy="1"/>
        </a:xfrm>
        <a:prstGeom prst="line">
          <a:avLst/>
        </a:prstGeom>
        <a:ln>
          <a:solidFill>
            <a:srgbClr val="3333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2</xdr:col>
      <xdr:colOff>0</xdr:colOff>
      <xdr:row>5</xdr:row>
      <xdr:rowOff>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CxnSpPr/>
      </xdr:nvCxnSpPr>
      <xdr:spPr>
        <a:xfrm flipH="1">
          <a:off x="238125" y="952500"/>
          <a:ext cx="6096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228600</xdr:colOff>
      <xdr:row>3</xdr:row>
      <xdr:rowOff>0</xdr:rowOff>
    </xdr:from>
    <xdr:to>
      <xdr:col>1</xdr:col>
      <xdr:colOff>600075</xdr:colOff>
      <xdr:row>3</xdr:row>
      <xdr:rowOff>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CxnSpPr/>
      </xdr:nvCxnSpPr>
      <xdr:spPr>
        <a:xfrm flipH="1">
          <a:off x="228600" y="571500"/>
          <a:ext cx="6096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5</xdr:row>
      <xdr:rowOff>0</xdr:rowOff>
    </xdr:from>
    <xdr:to>
      <xdr:col>3</xdr:col>
      <xdr:colOff>9525</xdr:colOff>
      <xdr:row>5</xdr:row>
      <xdr:rowOff>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CxnSpPr/>
      </xdr:nvCxnSpPr>
      <xdr:spPr>
        <a:xfrm>
          <a:off x="847725" y="952500"/>
          <a:ext cx="6191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3</xdr:row>
      <xdr:rowOff>0</xdr:rowOff>
    </xdr:from>
    <xdr:to>
      <xdr:col>3</xdr:col>
      <xdr:colOff>19050</xdr:colOff>
      <xdr:row>3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CxnSpPr/>
      </xdr:nvCxnSpPr>
      <xdr:spPr>
        <a:xfrm>
          <a:off x="857250" y="571500"/>
          <a:ext cx="6191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5</xdr:row>
      <xdr:rowOff>0</xdr:rowOff>
    </xdr:from>
    <xdr:to>
      <xdr:col>2</xdr:col>
      <xdr:colOff>9525</xdr:colOff>
      <xdr:row>5</xdr:row>
      <xdr:rowOff>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>
        <a:xfrm>
          <a:off x="238125" y="952500"/>
          <a:ext cx="6191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5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>
          <a:off x="847725" y="952500"/>
          <a:ext cx="6096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28575</xdr:rowOff>
    </xdr:from>
    <xdr:to>
      <xdr:col>8</xdr:col>
      <xdr:colOff>485181</xdr:colOff>
      <xdr:row>29</xdr:row>
      <xdr:rowOff>189956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1362075"/>
          <a:ext cx="4752381" cy="43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104775</xdr:colOff>
      <xdr:row>7</xdr:row>
      <xdr:rowOff>171450</xdr:rowOff>
    </xdr:from>
    <xdr:to>
      <xdr:col>16</xdr:col>
      <xdr:colOff>256599</xdr:colOff>
      <xdr:row>29</xdr:row>
      <xdr:rowOff>142355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591175" y="1504950"/>
          <a:ext cx="4609524" cy="41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200025</xdr:colOff>
      <xdr:row>2</xdr:row>
      <xdr:rowOff>176211</xdr:rowOff>
    </xdr:from>
    <xdr:to>
      <xdr:col>20</xdr:col>
      <xdr:colOff>180975</xdr:colOff>
      <xdr:row>25</xdr:row>
      <xdr:rowOff>123824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CD25805-6E7F-471E-BA2D-4FAB72C79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0.35423</cdr:x>
      <cdr:y>0.0143</cdr:y>
    </cdr:from>
    <cdr:to>
      <cdr:x>0.35423</cdr:x>
      <cdr:y>0.89439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8112752-46B3-42BE-AE87-A7F6BF5201AE}"/>
            </a:ext>
          </a:extLst>
        </cdr:cNvPr>
        <cdr:cNvCxnSpPr/>
      </cdr:nvCxnSpPr>
      <cdr:spPr>
        <a:xfrm xmlns:a="http://schemas.openxmlformats.org/drawingml/2006/main" flipV="1">
          <a:off x="2152650" y="61914"/>
          <a:ext cx="0" cy="381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6"/>
  <sheetViews>
    <sheetView showGridLines="0" workbookViewId="0">
      <selection activeCell="D4" sqref="D4"/>
    </sheetView>
  </sheetViews>
  <sheetFormatPr defaultRowHeight="15"/>
  <cols>
    <col min="1" max="1" width="3.42578125" style="1" customWidth="1"/>
    <col min="2" max="2" width="9.140625" style="1"/>
    <col min="3" max="3" width="18.140625" style="1" customWidth="1"/>
    <col min="4" max="4" width="51.28515625" style="1" customWidth="1"/>
    <col min="5" max="5" width="10.7109375" style="1" customWidth="1"/>
    <col min="6" max="16384" width="9.140625" style="1"/>
  </cols>
  <sheetData>
    <row r="2" spans="2:5" s="84" customFormat="1" ht="20.25" customHeight="1">
      <c r="B2" s="82" t="s">
        <v>66</v>
      </c>
      <c r="C2" s="82" t="s">
        <v>107</v>
      </c>
      <c r="D2" s="138" t="s">
        <v>108</v>
      </c>
      <c r="E2" s="138"/>
    </row>
    <row r="3" spans="2:5" ht="30">
      <c r="B3" s="3">
        <v>1</v>
      </c>
      <c r="C3" s="3" t="s">
        <v>109</v>
      </c>
      <c r="D3" s="83" t="s">
        <v>113</v>
      </c>
      <c r="E3" s="137" t="s">
        <v>115</v>
      </c>
    </row>
    <row r="4" spans="2:5" ht="48.75">
      <c r="B4" s="3">
        <v>2</v>
      </c>
      <c r="C4" s="3" t="s">
        <v>110</v>
      </c>
      <c r="D4" s="83" t="s">
        <v>114</v>
      </c>
      <c r="E4" s="137"/>
    </row>
    <row r="5" spans="2:5" ht="30">
      <c r="B5" s="3">
        <v>3</v>
      </c>
      <c r="C5" s="3" t="s">
        <v>111</v>
      </c>
      <c r="D5" s="83" t="s">
        <v>116</v>
      </c>
      <c r="E5" s="137"/>
    </row>
    <row r="6" spans="2:5" ht="48.75">
      <c r="B6" s="3">
        <v>4</v>
      </c>
      <c r="C6" s="3" t="s">
        <v>112</v>
      </c>
      <c r="D6" s="83" t="s">
        <v>117</v>
      </c>
      <c r="E6" s="3" t="s">
        <v>118</v>
      </c>
    </row>
  </sheetData>
  <mergeCells count="2">
    <mergeCell ref="E3:E5"/>
    <mergeCell ref="D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D502"/>
  <sheetViews>
    <sheetView showGridLines="0" workbookViewId="0">
      <selection activeCell="AE8" sqref="AE8"/>
    </sheetView>
  </sheetViews>
  <sheetFormatPr defaultRowHeight="15"/>
  <cols>
    <col min="1" max="1" width="4.7109375" style="1" customWidth="1"/>
    <col min="2" max="3" width="9.140625" style="1"/>
    <col min="4" max="4" width="17.7109375" style="1" customWidth="1"/>
    <col min="5" max="7" width="9.140625" style="1" hidden="1" customWidth="1"/>
    <col min="8" max="8" width="10.7109375" style="1" hidden="1" customWidth="1"/>
    <col min="9" max="9" width="11.5703125" style="1" hidden="1" customWidth="1"/>
    <col min="10" max="18" width="9.140625" style="1" hidden="1" customWidth="1"/>
    <col min="19" max="19" width="4.140625" style="1" customWidth="1"/>
    <col min="20" max="21" width="5.28515625" style="1" customWidth="1"/>
    <col min="22" max="31" width="9.140625" style="1"/>
    <col min="32" max="32" width="9.42578125" style="1" customWidth="1"/>
    <col min="33" max="16384" width="9.140625" style="1"/>
  </cols>
  <sheetData>
    <row r="1" spans="2:30" ht="20.25" customHeight="1">
      <c r="I1" s="1">
        <f>COUNT(F3:F502)</f>
        <v>20</v>
      </c>
    </row>
    <row r="2" spans="2:30" ht="24">
      <c r="B2" s="10" t="s">
        <v>2</v>
      </c>
      <c r="C2" s="10" t="s">
        <v>1</v>
      </c>
      <c r="D2" s="10" t="s">
        <v>0</v>
      </c>
      <c r="F2" s="2" t="s">
        <v>1</v>
      </c>
      <c r="G2" s="2" t="s">
        <v>0</v>
      </c>
      <c r="H2" s="2" t="s">
        <v>12</v>
      </c>
      <c r="I2" s="2" t="s">
        <v>13</v>
      </c>
      <c r="T2" s="9" t="s">
        <v>14</v>
      </c>
      <c r="U2" s="8">
        <v>1</v>
      </c>
      <c r="V2" s="139" t="s">
        <v>15</v>
      </c>
      <c r="W2" s="140"/>
      <c r="X2" s="140"/>
      <c r="Y2" s="140"/>
      <c r="Z2" s="140"/>
      <c r="AA2" s="140"/>
      <c r="AB2" s="140"/>
      <c r="AC2" s="140"/>
      <c r="AD2" s="140"/>
    </row>
    <row r="3" spans="2:30">
      <c r="B3" s="6">
        <f>IF(C3="","",1)</f>
        <v>1</v>
      </c>
      <c r="C3" s="7">
        <v>400</v>
      </c>
      <c r="D3" s="7" t="s">
        <v>22</v>
      </c>
      <c r="F3" s="3">
        <f>IF(C3="","",LARGE($C$3:$C$502,B3))</f>
        <v>1200</v>
      </c>
      <c r="G3" s="3" t="str">
        <f ca="1">IF(K3="","",OFFSET($B$2,K3,2))</f>
        <v>A10</v>
      </c>
      <c r="H3" s="4">
        <f>IF(F3="","",F3/SUM(F:F))</f>
        <v>0.13904982618771727</v>
      </c>
      <c r="I3" s="5">
        <f>IF(H3="","",H3)</f>
        <v>0.13904982618771727</v>
      </c>
      <c r="J3" s="1">
        <f>IF(F3="","",IF(COUNTIF($F$3:F3,F3)=1,MATCH(F3,$C$3:$C$502,0)+3,""))</f>
        <v>13</v>
      </c>
      <c r="K3" s="1">
        <f>IF(J3="","",J3-3)</f>
        <v>10</v>
      </c>
    </row>
    <row r="4" spans="2:30">
      <c r="B4" s="6">
        <f>IF(B3="","",IF(C4="","",B3+1))</f>
        <v>2</v>
      </c>
      <c r="C4" s="7">
        <v>500</v>
      </c>
      <c r="D4" s="7" t="s">
        <v>3</v>
      </c>
      <c r="F4" s="3">
        <f t="shared" ref="F4:F67" si="0">IF(C4="","",LARGE($C$3:$C$502,B4))</f>
        <v>950</v>
      </c>
      <c r="G4" s="3" t="str">
        <f t="shared" ref="G4:G67" ca="1" si="1">IF(K4="","",OFFSET($B$2,K4,2))</f>
        <v>A12</v>
      </c>
      <c r="H4" s="4">
        <f t="shared" ref="H4:H67" si="2">IF(F4="","",F4/SUM(F:F))</f>
        <v>0.1100811123986095</v>
      </c>
      <c r="I4" s="5">
        <f>IF(H4="","",H4+I3)</f>
        <v>0.24913093858632679</v>
      </c>
      <c r="J4" s="1">
        <f ca="1">IF(F4="","",IF(COUNTIF($F$3:F4,F4)=1,MATCH(F4,$C$3:$C$502,0)+3,MATCH(F4,INDIRECT("C502:C"&amp;J3),0)+J3))</f>
        <v>15</v>
      </c>
      <c r="K4" s="1">
        <f t="shared" ref="K4:K67" ca="1" si="3">IF(J4="","",J4-3)</f>
        <v>12</v>
      </c>
    </row>
    <row r="5" spans="2:30">
      <c r="B5" s="6">
        <f t="shared" ref="B5:B68" si="4">IF(B4="","",IF(C5="","",B4+1))</f>
        <v>3</v>
      </c>
      <c r="C5" s="7">
        <v>230</v>
      </c>
      <c r="D5" s="7" t="s">
        <v>4</v>
      </c>
      <c r="F5" s="3">
        <f t="shared" si="0"/>
        <v>880</v>
      </c>
      <c r="G5" s="3" t="str">
        <f t="shared" ca="1" si="1"/>
        <v>A11</v>
      </c>
      <c r="H5" s="4">
        <f t="shared" si="2"/>
        <v>0.10196987253765932</v>
      </c>
      <c r="I5" s="5">
        <f t="shared" ref="I5:I68" si="5">IF(H5="","",H5+I4)</f>
        <v>0.35110081112398611</v>
      </c>
      <c r="J5" s="1">
        <f ca="1">IF(F5="","",IF(COUNTIF($F$3:F5,F5)=1,MATCH(F5,$C$3:$C$502,0)+3,MATCH(F5,INDIRECT("C502:C"&amp;J4),0)+J4))</f>
        <v>14</v>
      </c>
      <c r="K5" s="1">
        <f t="shared" ca="1" si="3"/>
        <v>11</v>
      </c>
    </row>
    <row r="6" spans="2:30">
      <c r="B6" s="6">
        <f t="shared" si="4"/>
        <v>4</v>
      </c>
      <c r="C6" s="7">
        <v>650</v>
      </c>
      <c r="D6" s="7" t="s">
        <v>5</v>
      </c>
      <c r="F6" s="3">
        <f t="shared" si="0"/>
        <v>780</v>
      </c>
      <c r="G6" s="3" t="str">
        <f t="shared" ca="1" si="1"/>
        <v>A5</v>
      </c>
      <c r="H6" s="4">
        <f t="shared" si="2"/>
        <v>9.0382387022016217E-2</v>
      </c>
      <c r="I6" s="5">
        <f t="shared" si="5"/>
        <v>0.44148319814600234</v>
      </c>
      <c r="J6" s="1">
        <f ca="1">IF(F6="","",IF(COUNTIF($F$3:F6,F6)=1,MATCH(F6,$C$3:$C$502,0)+3,MATCH(F6,INDIRECT("C502:C"&amp;J5),0)+J5))</f>
        <v>8</v>
      </c>
      <c r="K6" s="1">
        <f t="shared" ca="1" si="3"/>
        <v>5</v>
      </c>
    </row>
    <row r="7" spans="2:30">
      <c r="B7" s="6">
        <f t="shared" si="4"/>
        <v>5</v>
      </c>
      <c r="C7" s="7">
        <v>780</v>
      </c>
      <c r="D7" s="7" t="s">
        <v>6</v>
      </c>
      <c r="F7" s="3">
        <f t="shared" si="0"/>
        <v>650</v>
      </c>
      <c r="G7" s="3" t="str">
        <f t="shared" ca="1" si="1"/>
        <v>A4</v>
      </c>
      <c r="H7" s="4">
        <f t="shared" si="2"/>
        <v>7.5318655851680183E-2</v>
      </c>
      <c r="I7" s="5">
        <f t="shared" si="5"/>
        <v>0.51680185399768253</v>
      </c>
      <c r="J7" s="1">
        <f ca="1">IF(F7="","",IF(COUNTIF($F$3:F7,F7)=1,MATCH(F7,$C$3:$C$502,0)+3,MATCH(F7,INDIRECT("C502:C"&amp;J6),0)+J6))</f>
        <v>7</v>
      </c>
      <c r="K7" s="1">
        <f t="shared" ca="1" si="3"/>
        <v>4</v>
      </c>
    </row>
    <row r="8" spans="2:30">
      <c r="B8" s="6">
        <f t="shared" si="4"/>
        <v>6</v>
      </c>
      <c r="C8" s="7">
        <v>230</v>
      </c>
      <c r="D8" s="7" t="s">
        <v>7</v>
      </c>
      <c r="F8" s="3">
        <f t="shared" si="0"/>
        <v>600</v>
      </c>
      <c r="G8" s="3" t="str">
        <f t="shared" ca="1" si="1"/>
        <v>A7</v>
      </c>
      <c r="H8" s="4">
        <f t="shared" si="2"/>
        <v>6.9524913093858637E-2</v>
      </c>
      <c r="I8" s="5">
        <f t="shared" si="5"/>
        <v>0.58632676709154119</v>
      </c>
      <c r="J8" s="1">
        <f ca="1">IF(F8="","",IF(COUNTIF($F$3:F8,F8)=1,MATCH(F8,$C$3:$C$502,0)+3,MATCH(F8,INDIRECT("C502:C"&amp;J7),0)+J7))</f>
        <v>10</v>
      </c>
      <c r="K8" s="1">
        <f t="shared" ca="1" si="3"/>
        <v>7</v>
      </c>
    </row>
    <row r="9" spans="2:30">
      <c r="B9" s="6">
        <f t="shared" si="4"/>
        <v>7</v>
      </c>
      <c r="C9" s="7">
        <v>600</v>
      </c>
      <c r="D9" s="7" t="s">
        <v>8</v>
      </c>
      <c r="F9" s="3">
        <f t="shared" si="0"/>
        <v>530</v>
      </c>
      <c r="G9" s="3" t="str">
        <f t="shared" ca="1" si="1"/>
        <v>A14</v>
      </c>
      <c r="H9" s="4">
        <f t="shared" si="2"/>
        <v>6.1413673232908458E-2</v>
      </c>
      <c r="I9" s="5">
        <f t="shared" si="5"/>
        <v>0.64774044032444966</v>
      </c>
      <c r="J9" s="1">
        <f ca="1">IF(F9="","",IF(COUNTIF($F$3:F9,F9)=1,MATCH(F9,$C$3:$C$502,0)+3,MATCH(F9,INDIRECT("C502:C"&amp;J8),0)+J8))</f>
        <v>17</v>
      </c>
      <c r="K9" s="1">
        <f t="shared" ca="1" si="3"/>
        <v>14</v>
      </c>
    </row>
    <row r="10" spans="2:30">
      <c r="B10" s="6">
        <f t="shared" si="4"/>
        <v>8</v>
      </c>
      <c r="C10" s="7">
        <v>300</v>
      </c>
      <c r="D10" s="7" t="s">
        <v>9</v>
      </c>
      <c r="F10" s="3">
        <f t="shared" si="0"/>
        <v>500</v>
      </c>
      <c r="G10" s="3" t="str">
        <f t="shared" ca="1" si="1"/>
        <v>A2</v>
      </c>
      <c r="H10" s="4">
        <f t="shared" si="2"/>
        <v>5.7937427578215531E-2</v>
      </c>
      <c r="I10" s="5">
        <f t="shared" si="5"/>
        <v>0.70567786790266518</v>
      </c>
      <c r="J10" s="1">
        <f ca="1">IF(F10="","",IF(COUNTIF($F$3:F10,F10)=1,MATCH(F10,$C$3:$C$502,0)+3,MATCH(F10,INDIRECT("C502:C"&amp;J9),0)+J9))</f>
        <v>5</v>
      </c>
      <c r="K10" s="1">
        <f t="shared" ca="1" si="3"/>
        <v>2</v>
      </c>
    </row>
    <row r="11" spans="2:30">
      <c r="B11" s="6">
        <f t="shared" si="4"/>
        <v>9</v>
      </c>
      <c r="C11" s="7">
        <v>300</v>
      </c>
      <c r="D11" s="7" t="s">
        <v>10</v>
      </c>
      <c r="F11" s="3">
        <f t="shared" si="0"/>
        <v>400</v>
      </c>
      <c r="G11" s="3" t="str">
        <f t="shared" ca="1" si="1"/>
        <v>A1</v>
      </c>
      <c r="H11" s="4">
        <f t="shared" si="2"/>
        <v>4.6349942062572425E-2</v>
      </c>
      <c r="I11" s="5">
        <f t="shared" si="5"/>
        <v>0.75202780996523755</v>
      </c>
      <c r="J11" s="1">
        <f ca="1">IF(F11="","",IF(COUNTIF($F$3:F11,F11)=1,MATCH(F11,$C$3:$C$502,0)+3,MATCH(F11,INDIRECT("C502:C"&amp;J10),0)+J10))</f>
        <v>4</v>
      </c>
      <c r="K11" s="1">
        <f t="shared" ca="1" si="3"/>
        <v>1</v>
      </c>
    </row>
    <row r="12" spans="2:30">
      <c r="B12" s="6">
        <f t="shared" si="4"/>
        <v>10</v>
      </c>
      <c r="C12" s="7">
        <v>1200</v>
      </c>
      <c r="D12" s="7" t="s">
        <v>11</v>
      </c>
      <c r="F12" s="3">
        <f t="shared" si="0"/>
        <v>340</v>
      </c>
      <c r="G12" s="3" t="str">
        <f t="shared" ca="1" si="1"/>
        <v>A15</v>
      </c>
      <c r="H12" s="4">
        <f t="shared" si="2"/>
        <v>3.9397450753186555E-2</v>
      </c>
      <c r="I12" s="5">
        <f t="shared" si="5"/>
        <v>0.79142526071842412</v>
      </c>
      <c r="J12" s="1">
        <f ca="1">IF(F12="","",IF(COUNTIF($F$3:F12,F12)=1,MATCH(F12,$C$3:$C$502,0)+3,MATCH(F12,INDIRECT("C502:C"&amp;J11),0)+J11))</f>
        <v>18</v>
      </c>
      <c r="K12" s="1">
        <f t="shared" ca="1" si="3"/>
        <v>15</v>
      </c>
    </row>
    <row r="13" spans="2:30">
      <c r="B13" s="6">
        <f t="shared" si="4"/>
        <v>11</v>
      </c>
      <c r="C13" s="7">
        <v>880</v>
      </c>
      <c r="D13" s="7" t="s">
        <v>318</v>
      </c>
      <c r="F13" s="3">
        <f t="shared" si="0"/>
        <v>300</v>
      </c>
      <c r="G13" s="3" t="str">
        <f t="shared" ca="1" si="1"/>
        <v>A8</v>
      </c>
      <c r="H13" s="4">
        <f t="shared" si="2"/>
        <v>3.4762456546929318E-2</v>
      </c>
      <c r="I13" s="5">
        <f t="shared" si="5"/>
        <v>0.82618771726535345</v>
      </c>
      <c r="J13" s="1">
        <f ca="1">IF(F13="","",IF(COUNTIF($F$3:F13,F13)=1,MATCH(F13,$C$3:$C$502,0)+3,MATCH(F13,INDIRECT("C502:C"&amp;J12),0)+J12))</f>
        <v>11</v>
      </c>
      <c r="K13" s="1">
        <f t="shared" ca="1" si="3"/>
        <v>8</v>
      </c>
    </row>
    <row r="14" spans="2:30">
      <c r="B14" s="6">
        <f t="shared" si="4"/>
        <v>12</v>
      </c>
      <c r="C14" s="7">
        <v>950</v>
      </c>
      <c r="D14" s="7" t="s">
        <v>319</v>
      </c>
      <c r="F14" s="3">
        <f t="shared" si="0"/>
        <v>300</v>
      </c>
      <c r="G14" s="3" t="str">
        <f t="shared" ca="1" si="1"/>
        <v>A9</v>
      </c>
      <c r="H14" s="4">
        <f t="shared" si="2"/>
        <v>3.4762456546929318E-2</v>
      </c>
      <c r="I14" s="5">
        <f t="shared" si="5"/>
        <v>0.86095017381228278</v>
      </c>
      <c r="J14" s="1">
        <f ca="1">IF(F14="","",IF(COUNTIF($F$3:F14,F14)=1,MATCH(F14,$C$3:$C$502,0)+3,MATCH(F14,INDIRECT("C502:C"&amp;J13),0)+J13))</f>
        <v>12</v>
      </c>
      <c r="K14" s="1">
        <f t="shared" ca="1" si="3"/>
        <v>9</v>
      </c>
    </row>
    <row r="15" spans="2:30">
      <c r="B15" s="6">
        <f t="shared" si="4"/>
        <v>13</v>
      </c>
      <c r="C15" s="7">
        <v>230</v>
      </c>
      <c r="D15" s="7" t="s">
        <v>320</v>
      </c>
      <c r="F15" s="3">
        <f t="shared" si="0"/>
        <v>230</v>
      </c>
      <c r="G15" s="3" t="str">
        <f t="shared" ca="1" si="1"/>
        <v>A3</v>
      </c>
      <c r="H15" s="4">
        <f t="shared" si="2"/>
        <v>2.6651216685979143E-2</v>
      </c>
      <c r="I15" s="5">
        <f t="shared" si="5"/>
        <v>0.88760139049826192</v>
      </c>
      <c r="J15" s="1">
        <f ca="1">IF(F15="","",IF(COUNTIF($F$3:F15,F15)=1,MATCH(F15,$C$3:$C$502,0)+3,MATCH(F15,INDIRECT("C502:C"&amp;J14),0)+J14))</f>
        <v>6</v>
      </c>
      <c r="K15" s="1">
        <f t="shared" ca="1" si="3"/>
        <v>3</v>
      </c>
    </row>
    <row r="16" spans="2:30">
      <c r="B16" s="6">
        <f t="shared" si="4"/>
        <v>14</v>
      </c>
      <c r="C16" s="7">
        <v>530</v>
      </c>
      <c r="D16" s="7" t="s">
        <v>321</v>
      </c>
      <c r="F16" s="3">
        <f t="shared" si="0"/>
        <v>230</v>
      </c>
      <c r="G16" s="3" t="str">
        <f t="shared" ca="1" si="1"/>
        <v>A6</v>
      </c>
      <c r="H16" s="4">
        <f t="shared" si="2"/>
        <v>2.6651216685979143E-2</v>
      </c>
      <c r="I16" s="5">
        <f t="shared" si="5"/>
        <v>0.91425260718424106</v>
      </c>
      <c r="J16" s="1">
        <f ca="1">IF(F16="","",IF(COUNTIF($F$3:F16,F16)=1,MATCH(F16,$C$3:$C$502,0)+3,MATCH(F16,INDIRECT("C502:C"&amp;J15),0)+J15))</f>
        <v>9</v>
      </c>
      <c r="K16" s="1">
        <f t="shared" ca="1" si="3"/>
        <v>6</v>
      </c>
    </row>
    <row r="17" spans="2:11">
      <c r="B17" s="6">
        <f t="shared" si="4"/>
        <v>15</v>
      </c>
      <c r="C17" s="7">
        <v>340</v>
      </c>
      <c r="D17" s="7" t="s">
        <v>322</v>
      </c>
      <c r="F17" s="3">
        <f t="shared" si="0"/>
        <v>230</v>
      </c>
      <c r="G17" s="3" t="str">
        <f t="shared" ca="1" si="1"/>
        <v>A13</v>
      </c>
      <c r="H17" s="4">
        <f t="shared" si="2"/>
        <v>2.6651216685979143E-2</v>
      </c>
      <c r="I17" s="5">
        <f t="shared" si="5"/>
        <v>0.9409038238702202</v>
      </c>
      <c r="J17" s="1">
        <f ca="1">IF(F17="","",IF(COUNTIF($F$3:F17,F17)=1,MATCH(F17,$C$3:$C$502,0)+3,MATCH(F17,INDIRECT("C502:C"&amp;J16),0)+J16))</f>
        <v>16</v>
      </c>
      <c r="K17" s="1">
        <f t="shared" ca="1" si="3"/>
        <v>13</v>
      </c>
    </row>
    <row r="18" spans="2:11">
      <c r="B18" s="6">
        <f t="shared" si="4"/>
        <v>16</v>
      </c>
      <c r="C18" s="7">
        <v>110</v>
      </c>
      <c r="D18" s="7" t="s">
        <v>323</v>
      </c>
      <c r="F18" s="3">
        <f t="shared" si="0"/>
        <v>230</v>
      </c>
      <c r="G18" s="3" t="str">
        <f t="shared" ca="1" si="1"/>
        <v>A17</v>
      </c>
      <c r="H18" s="4">
        <f t="shared" si="2"/>
        <v>2.6651216685979143E-2</v>
      </c>
      <c r="I18" s="5">
        <f t="shared" si="5"/>
        <v>0.96755504055619934</v>
      </c>
      <c r="J18" s="1">
        <f ca="1">IF(F18="","",IF(COUNTIF($F$3:F18,F18)=1,MATCH(F18,$C$3:$C$502,0)+3,MATCH(F18,INDIRECT("C502:C"&amp;J17),0)+J17))</f>
        <v>20</v>
      </c>
      <c r="K18" s="1">
        <f t="shared" ca="1" si="3"/>
        <v>17</v>
      </c>
    </row>
    <row r="19" spans="2:11">
      <c r="B19" s="6">
        <f t="shared" si="4"/>
        <v>17</v>
      </c>
      <c r="C19" s="7">
        <v>230</v>
      </c>
      <c r="D19" s="7" t="s">
        <v>324</v>
      </c>
      <c r="F19" s="3">
        <f t="shared" si="0"/>
        <v>120</v>
      </c>
      <c r="G19" s="3" t="str">
        <f t="shared" ca="1" si="1"/>
        <v>A20</v>
      </c>
      <c r="H19" s="4">
        <f t="shared" si="2"/>
        <v>1.3904982618771726E-2</v>
      </c>
      <c r="I19" s="5">
        <f t="shared" si="5"/>
        <v>0.98146002317497105</v>
      </c>
      <c r="J19" s="1">
        <f ca="1">IF(F19="","",IF(COUNTIF($F$3:F19,F19)=1,MATCH(F19,$C$3:$C$502,0)+3,MATCH(F19,INDIRECT("C502:C"&amp;J18),0)+J18))</f>
        <v>23</v>
      </c>
      <c r="K19" s="1">
        <f t="shared" ca="1" si="3"/>
        <v>20</v>
      </c>
    </row>
    <row r="20" spans="2:11">
      <c r="B20" s="6">
        <f t="shared" si="4"/>
        <v>18</v>
      </c>
      <c r="C20" s="7">
        <v>30</v>
      </c>
      <c r="D20" s="7" t="s">
        <v>325</v>
      </c>
      <c r="F20" s="3">
        <f t="shared" si="0"/>
        <v>110</v>
      </c>
      <c r="G20" s="3" t="str">
        <f t="shared" ca="1" si="1"/>
        <v>A16</v>
      </c>
      <c r="H20" s="4">
        <f t="shared" si="2"/>
        <v>1.2746234067207415E-2</v>
      </c>
      <c r="I20" s="5">
        <f t="shared" si="5"/>
        <v>0.99420625724217848</v>
      </c>
      <c r="J20" s="1">
        <f ca="1">IF(F20="","",IF(COUNTIF($F$3:F20,F20)=1,MATCH(F20,$C$3:$C$502,0)+3,MATCH(F20,INDIRECT("C502:C"&amp;J19),0)+J19))</f>
        <v>19</v>
      </c>
      <c r="K20" s="1">
        <f t="shared" ca="1" si="3"/>
        <v>16</v>
      </c>
    </row>
    <row r="21" spans="2:11">
      <c r="B21" s="6">
        <f t="shared" si="4"/>
        <v>19</v>
      </c>
      <c r="C21" s="7">
        <v>20</v>
      </c>
      <c r="D21" s="7" t="s">
        <v>326</v>
      </c>
      <c r="F21" s="3">
        <f t="shared" si="0"/>
        <v>30</v>
      </c>
      <c r="G21" s="3" t="str">
        <f t="shared" ca="1" si="1"/>
        <v>A18</v>
      </c>
      <c r="H21" s="4">
        <f t="shared" si="2"/>
        <v>3.4762456546929316E-3</v>
      </c>
      <c r="I21" s="5">
        <f t="shared" si="5"/>
        <v>0.99768250289687144</v>
      </c>
      <c r="J21" s="1">
        <f ca="1">IF(F21="","",IF(COUNTIF($F$3:F21,F21)=1,MATCH(F21,$C$3:$C$502,0)+3,MATCH(F21,INDIRECT("C502:C"&amp;J20),0)+J20))</f>
        <v>21</v>
      </c>
      <c r="K21" s="1">
        <f t="shared" ca="1" si="3"/>
        <v>18</v>
      </c>
    </row>
    <row r="22" spans="2:11">
      <c r="B22" s="6">
        <f t="shared" si="4"/>
        <v>20</v>
      </c>
      <c r="C22" s="7">
        <v>120</v>
      </c>
      <c r="D22" s="7" t="s">
        <v>327</v>
      </c>
      <c r="F22" s="3">
        <f t="shared" si="0"/>
        <v>20</v>
      </c>
      <c r="G22" s="3" t="str">
        <f t="shared" ca="1" si="1"/>
        <v>A19</v>
      </c>
      <c r="H22" s="4">
        <f t="shared" si="2"/>
        <v>2.3174971031286211E-3</v>
      </c>
      <c r="I22" s="5">
        <f t="shared" si="5"/>
        <v>1</v>
      </c>
      <c r="J22" s="1">
        <f ca="1">IF(F22="","",IF(COUNTIF($F$3:F22,F22)=1,MATCH(F22,$C$3:$C$502,0)+3,MATCH(F22,INDIRECT("C502:C"&amp;J21),0)+J21))</f>
        <v>22</v>
      </c>
      <c r="K22" s="1">
        <f t="shared" ca="1" si="3"/>
        <v>19</v>
      </c>
    </row>
    <row r="23" spans="2:11">
      <c r="B23" s="6" t="str">
        <f t="shared" si="4"/>
        <v/>
      </c>
      <c r="C23" s="7"/>
      <c r="D23" s="7"/>
      <c r="F23" s="3" t="str">
        <f t="shared" si="0"/>
        <v/>
      </c>
      <c r="G23" s="3" t="str">
        <f t="shared" ca="1" si="1"/>
        <v/>
      </c>
      <c r="H23" s="4" t="str">
        <f t="shared" si="2"/>
        <v/>
      </c>
      <c r="I23" s="5" t="str">
        <f t="shared" si="5"/>
        <v/>
      </c>
      <c r="J23" s="1" t="str">
        <f ca="1">IF(F23="","",IF(COUNTIF($F$3:F23,F23)=1,MATCH(F23,$C$3:$C$502,0)+3,MATCH(F23,INDIRECT("C502:C"&amp;J22),0)+J22))</f>
        <v/>
      </c>
      <c r="K23" s="1" t="str">
        <f t="shared" ca="1" si="3"/>
        <v/>
      </c>
    </row>
    <row r="24" spans="2:11">
      <c r="B24" s="6" t="str">
        <f t="shared" si="4"/>
        <v/>
      </c>
      <c r="C24" s="7"/>
      <c r="D24" s="7"/>
      <c r="F24" s="3" t="str">
        <f t="shared" si="0"/>
        <v/>
      </c>
      <c r="G24" s="3" t="str">
        <f t="shared" ca="1" si="1"/>
        <v/>
      </c>
      <c r="H24" s="4" t="str">
        <f t="shared" si="2"/>
        <v/>
      </c>
      <c r="I24" s="5" t="str">
        <f t="shared" si="5"/>
        <v/>
      </c>
      <c r="J24" s="1" t="str">
        <f ca="1">IF(F24="","",IF(COUNTIF($F$3:F24,F24)=1,MATCH(F24,$C$3:$C$502,0)+3,MATCH(F24,INDIRECT("C502:C"&amp;J23),0)+J23))</f>
        <v/>
      </c>
      <c r="K24" s="1" t="str">
        <f t="shared" ca="1" si="3"/>
        <v/>
      </c>
    </row>
    <row r="25" spans="2:11">
      <c r="B25" s="6" t="str">
        <f t="shared" si="4"/>
        <v/>
      </c>
      <c r="C25" s="7"/>
      <c r="D25" s="7"/>
      <c r="F25" s="3" t="str">
        <f t="shared" si="0"/>
        <v/>
      </c>
      <c r="G25" s="3" t="str">
        <f t="shared" ca="1" si="1"/>
        <v/>
      </c>
      <c r="H25" s="4" t="str">
        <f t="shared" si="2"/>
        <v/>
      </c>
      <c r="I25" s="5" t="str">
        <f t="shared" si="5"/>
        <v/>
      </c>
      <c r="J25" s="1" t="str">
        <f ca="1">IF(F25="","",IF(COUNTIF($F$3:F25,F25)=1,MATCH(F25,$C$3:$C$502,0)+3,MATCH(F25,INDIRECT("C502:C"&amp;J24),0)+J24))</f>
        <v/>
      </c>
      <c r="K25" s="1" t="str">
        <f t="shared" ca="1" si="3"/>
        <v/>
      </c>
    </row>
    <row r="26" spans="2:11">
      <c r="B26" s="6" t="str">
        <f t="shared" si="4"/>
        <v/>
      </c>
      <c r="C26" s="7"/>
      <c r="D26" s="7"/>
      <c r="F26" s="3" t="str">
        <f t="shared" si="0"/>
        <v/>
      </c>
      <c r="G26" s="3" t="str">
        <f t="shared" ca="1" si="1"/>
        <v/>
      </c>
      <c r="H26" s="4" t="str">
        <f t="shared" si="2"/>
        <v/>
      </c>
      <c r="I26" s="5" t="str">
        <f t="shared" si="5"/>
        <v/>
      </c>
      <c r="J26" s="1" t="str">
        <f ca="1">IF(F26="","",IF(COUNTIF($F$3:F26,F26)=1,MATCH(F26,$C$3:$C$502,0)+3,MATCH(F26,INDIRECT("C502:C"&amp;J25),0)+J25))</f>
        <v/>
      </c>
      <c r="K26" s="1" t="str">
        <f t="shared" ca="1" si="3"/>
        <v/>
      </c>
    </row>
    <row r="27" spans="2:11">
      <c r="B27" s="6" t="str">
        <f t="shared" si="4"/>
        <v/>
      </c>
      <c r="C27" s="7"/>
      <c r="D27" s="7"/>
      <c r="F27" s="3" t="str">
        <f t="shared" si="0"/>
        <v/>
      </c>
      <c r="G27" s="3" t="str">
        <f t="shared" ca="1" si="1"/>
        <v/>
      </c>
      <c r="H27" s="4" t="str">
        <f t="shared" si="2"/>
        <v/>
      </c>
      <c r="I27" s="5" t="str">
        <f t="shared" si="5"/>
        <v/>
      </c>
      <c r="J27" s="1" t="str">
        <f ca="1">IF(F27="","",IF(COUNTIF($F$3:F27,F27)=1,MATCH(F27,$C$3:$C$502,0)+3,MATCH(F27,INDIRECT("C502:C"&amp;J26),0)+J26))</f>
        <v/>
      </c>
      <c r="K27" s="1" t="str">
        <f t="shared" ca="1" si="3"/>
        <v/>
      </c>
    </row>
    <row r="28" spans="2:11">
      <c r="B28" s="6" t="str">
        <f t="shared" si="4"/>
        <v/>
      </c>
      <c r="C28" s="7"/>
      <c r="D28" s="7"/>
      <c r="F28" s="3" t="str">
        <f t="shared" si="0"/>
        <v/>
      </c>
      <c r="G28" s="3" t="str">
        <f t="shared" ca="1" si="1"/>
        <v/>
      </c>
      <c r="H28" s="4" t="str">
        <f t="shared" si="2"/>
        <v/>
      </c>
      <c r="I28" s="5" t="str">
        <f t="shared" si="5"/>
        <v/>
      </c>
      <c r="J28" s="1" t="str">
        <f ca="1">IF(F28="","",IF(COUNTIF($F$3:F28,F28)=1,MATCH(F28,$C$3:$C$502,0)+3,MATCH(F28,INDIRECT("C502:C"&amp;J27),0)+J27))</f>
        <v/>
      </c>
      <c r="K28" s="1" t="str">
        <f t="shared" ca="1" si="3"/>
        <v/>
      </c>
    </row>
    <row r="29" spans="2:11">
      <c r="B29" s="6" t="str">
        <f t="shared" si="4"/>
        <v/>
      </c>
      <c r="C29" s="7"/>
      <c r="D29" s="7"/>
      <c r="F29" s="3" t="str">
        <f t="shared" si="0"/>
        <v/>
      </c>
      <c r="G29" s="3" t="str">
        <f t="shared" ca="1" si="1"/>
        <v/>
      </c>
      <c r="H29" s="4" t="str">
        <f t="shared" si="2"/>
        <v/>
      </c>
      <c r="I29" s="5" t="str">
        <f t="shared" si="5"/>
        <v/>
      </c>
      <c r="J29" s="1" t="str">
        <f ca="1">IF(F29="","",IF(COUNTIF($F$3:F29,F29)=1,MATCH(F29,$C$3:$C$502,0)+3,MATCH(F29,INDIRECT("C502:C"&amp;J28),0)+J28))</f>
        <v/>
      </c>
      <c r="K29" s="1" t="str">
        <f t="shared" ca="1" si="3"/>
        <v/>
      </c>
    </row>
    <row r="30" spans="2:11">
      <c r="B30" s="6" t="str">
        <f t="shared" si="4"/>
        <v/>
      </c>
      <c r="C30" s="7"/>
      <c r="D30" s="7"/>
      <c r="F30" s="3" t="str">
        <f t="shared" si="0"/>
        <v/>
      </c>
      <c r="G30" s="3" t="str">
        <f t="shared" ca="1" si="1"/>
        <v/>
      </c>
      <c r="H30" s="4" t="str">
        <f t="shared" si="2"/>
        <v/>
      </c>
      <c r="I30" s="5" t="str">
        <f t="shared" si="5"/>
        <v/>
      </c>
      <c r="J30" s="1" t="str">
        <f ca="1">IF(F30="","",IF(COUNTIF($F$3:F30,F30)=1,MATCH(F30,$C$3:$C$502,0)+3,MATCH(F30,INDIRECT("C502:C"&amp;J29),0)+J29))</f>
        <v/>
      </c>
      <c r="K30" s="1" t="str">
        <f t="shared" ca="1" si="3"/>
        <v/>
      </c>
    </row>
    <row r="31" spans="2:11">
      <c r="B31" s="6" t="str">
        <f t="shared" si="4"/>
        <v/>
      </c>
      <c r="C31" s="7"/>
      <c r="D31" s="7"/>
      <c r="F31" s="3" t="str">
        <f t="shared" si="0"/>
        <v/>
      </c>
      <c r="G31" s="3" t="str">
        <f t="shared" ca="1" si="1"/>
        <v/>
      </c>
      <c r="H31" s="4" t="str">
        <f t="shared" si="2"/>
        <v/>
      </c>
      <c r="I31" s="5" t="str">
        <f t="shared" si="5"/>
        <v/>
      </c>
      <c r="J31" s="1" t="str">
        <f ca="1">IF(F31="","",IF(COUNTIF($F$3:F31,F31)=1,MATCH(F31,$C$3:$C$502,0)+3,MATCH(F31,INDIRECT("C502:C"&amp;J30),0)+J30))</f>
        <v/>
      </c>
      <c r="K31" s="1" t="str">
        <f t="shared" ca="1" si="3"/>
        <v/>
      </c>
    </row>
    <row r="32" spans="2:11">
      <c r="B32" s="6" t="str">
        <f t="shared" si="4"/>
        <v/>
      </c>
      <c r="C32" s="7"/>
      <c r="D32" s="7"/>
      <c r="F32" s="3" t="str">
        <f t="shared" si="0"/>
        <v/>
      </c>
      <c r="G32" s="3" t="str">
        <f t="shared" ca="1" si="1"/>
        <v/>
      </c>
      <c r="H32" s="4" t="str">
        <f t="shared" si="2"/>
        <v/>
      </c>
      <c r="I32" s="5" t="str">
        <f t="shared" si="5"/>
        <v/>
      </c>
      <c r="J32" s="1" t="str">
        <f ca="1">IF(F32="","",IF(COUNTIF($F$3:F32,F32)=1,MATCH(F32,$C$3:$C$502,0)+3,MATCH(F32,INDIRECT("C502:C"&amp;J31),0)+J31))</f>
        <v/>
      </c>
      <c r="K32" s="1" t="str">
        <f t="shared" ca="1" si="3"/>
        <v/>
      </c>
    </row>
    <row r="33" spans="2:11">
      <c r="B33" s="6" t="str">
        <f t="shared" si="4"/>
        <v/>
      </c>
      <c r="C33" s="7"/>
      <c r="D33" s="7"/>
      <c r="F33" s="3" t="str">
        <f t="shared" si="0"/>
        <v/>
      </c>
      <c r="G33" s="3" t="str">
        <f t="shared" ca="1" si="1"/>
        <v/>
      </c>
      <c r="H33" s="4" t="str">
        <f t="shared" si="2"/>
        <v/>
      </c>
      <c r="I33" s="5" t="str">
        <f t="shared" si="5"/>
        <v/>
      </c>
      <c r="J33" s="1" t="str">
        <f ca="1">IF(F33="","",IF(COUNTIF($F$3:F33,F33)=1,MATCH(F33,$C$3:$C$502,0)+3,MATCH(F33,INDIRECT("C502:C"&amp;J32),0)+J32))</f>
        <v/>
      </c>
      <c r="K33" s="1" t="str">
        <f t="shared" ca="1" si="3"/>
        <v/>
      </c>
    </row>
    <row r="34" spans="2:11">
      <c r="B34" s="6" t="str">
        <f t="shared" si="4"/>
        <v/>
      </c>
      <c r="C34" s="7"/>
      <c r="D34" s="7"/>
      <c r="F34" s="3" t="str">
        <f t="shared" si="0"/>
        <v/>
      </c>
      <c r="G34" s="3" t="str">
        <f t="shared" ca="1" si="1"/>
        <v/>
      </c>
      <c r="H34" s="4" t="str">
        <f t="shared" si="2"/>
        <v/>
      </c>
      <c r="I34" s="5" t="str">
        <f t="shared" si="5"/>
        <v/>
      </c>
      <c r="J34" s="1" t="str">
        <f ca="1">IF(F34="","",IF(COUNTIF($F$3:F34,F34)=1,MATCH(F34,$C$3:$C$502,0)+3,MATCH(F34,INDIRECT("C502:C"&amp;J33),0)+J33))</f>
        <v/>
      </c>
      <c r="K34" s="1" t="str">
        <f t="shared" ca="1" si="3"/>
        <v/>
      </c>
    </row>
    <row r="35" spans="2:11">
      <c r="B35" s="6" t="str">
        <f t="shared" si="4"/>
        <v/>
      </c>
      <c r="C35" s="7"/>
      <c r="D35" s="7"/>
      <c r="F35" s="3" t="str">
        <f t="shared" si="0"/>
        <v/>
      </c>
      <c r="G35" s="3" t="str">
        <f t="shared" ca="1" si="1"/>
        <v/>
      </c>
      <c r="H35" s="4" t="str">
        <f t="shared" si="2"/>
        <v/>
      </c>
      <c r="I35" s="5" t="str">
        <f t="shared" si="5"/>
        <v/>
      </c>
      <c r="J35" s="1" t="str">
        <f ca="1">IF(F35="","",IF(COUNTIF($F$3:F35,F35)=1,MATCH(F35,$C$3:$C$502,0)+3,MATCH(F35,INDIRECT("C502:C"&amp;J34),0)+J34))</f>
        <v/>
      </c>
      <c r="K35" s="1" t="str">
        <f t="shared" ca="1" si="3"/>
        <v/>
      </c>
    </row>
    <row r="36" spans="2:11">
      <c r="B36" s="6" t="str">
        <f t="shared" si="4"/>
        <v/>
      </c>
      <c r="C36" s="7"/>
      <c r="D36" s="7"/>
      <c r="F36" s="3" t="str">
        <f t="shared" si="0"/>
        <v/>
      </c>
      <c r="G36" s="3" t="str">
        <f t="shared" ca="1" si="1"/>
        <v/>
      </c>
      <c r="H36" s="4" t="str">
        <f t="shared" si="2"/>
        <v/>
      </c>
      <c r="I36" s="5" t="str">
        <f t="shared" si="5"/>
        <v/>
      </c>
      <c r="J36" s="1" t="str">
        <f ca="1">IF(F36="","",IF(COUNTIF($F$3:F36,F36)=1,MATCH(F36,$C$3:$C$502,0)+3,MATCH(F36,INDIRECT("C502:C"&amp;J35),0)+J35))</f>
        <v/>
      </c>
      <c r="K36" s="1" t="str">
        <f t="shared" ca="1" si="3"/>
        <v/>
      </c>
    </row>
    <row r="37" spans="2:11">
      <c r="B37" s="6" t="str">
        <f t="shared" si="4"/>
        <v/>
      </c>
      <c r="C37" s="7"/>
      <c r="D37" s="7"/>
      <c r="F37" s="3" t="str">
        <f t="shared" si="0"/>
        <v/>
      </c>
      <c r="G37" s="3" t="str">
        <f t="shared" ca="1" si="1"/>
        <v/>
      </c>
      <c r="H37" s="4" t="str">
        <f t="shared" si="2"/>
        <v/>
      </c>
      <c r="I37" s="5" t="str">
        <f t="shared" si="5"/>
        <v/>
      </c>
      <c r="J37" s="1" t="str">
        <f ca="1">IF(F37="","",IF(COUNTIF($F$3:F37,F37)=1,MATCH(F37,$C$3:$C$502,0)+3,MATCH(F37,INDIRECT("C502:C"&amp;J36),0)+J36))</f>
        <v/>
      </c>
      <c r="K37" s="1" t="str">
        <f t="shared" ca="1" si="3"/>
        <v/>
      </c>
    </row>
    <row r="38" spans="2:11">
      <c r="B38" s="6" t="str">
        <f t="shared" si="4"/>
        <v/>
      </c>
      <c r="C38" s="7"/>
      <c r="D38" s="7"/>
      <c r="F38" s="3" t="str">
        <f t="shared" si="0"/>
        <v/>
      </c>
      <c r="G38" s="3" t="str">
        <f t="shared" ca="1" si="1"/>
        <v/>
      </c>
      <c r="H38" s="4" t="str">
        <f t="shared" si="2"/>
        <v/>
      </c>
      <c r="I38" s="5" t="str">
        <f t="shared" si="5"/>
        <v/>
      </c>
      <c r="J38" s="1" t="str">
        <f ca="1">IF(F38="","",IF(COUNTIF($F$3:F38,F38)=1,MATCH(F38,$C$3:$C$502,0)+3,MATCH(F38,INDIRECT("C502:C"&amp;J37),0)+J37))</f>
        <v/>
      </c>
      <c r="K38" s="1" t="str">
        <f t="shared" ca="1" si="3"/>
        <v/>
      </c>
    </row>
    <row r="39" spans="2:11">
      <c r="B39" s="6" t="str">
        <f t="shared" si="4"/>
        <v/>
      </c>
      <c r="C39" s="7"/>
      <c r="D39" s="7"/>
      <c r="F39" s="3" t="str">
        <f t="shared" si="0"/>
        <v/>
      </c>
      <c r="G39" s="3" t="str">
        <f t="shared" ca="1" si="1"/>
        <v/>
      </c>
      <c r="H39" s="4" t="str">
        <f t="shared" si="2"/>
        <v/>
      </c>
      <c r="I39" s="5" t="str">
        <f t="shared" si="5"/>
        <v/>
      </c>
      <c r="J39" s="1" t="str">
        <f ca="1">IF(F39="","",IF(COUNTIF($F$3:F39,F39)=1,MATCH(F39,$C$3:$C$502,0)+3,MATCH(F39,INDIRECT("C502:C"&amp;J38),0)+J38))</f>
        <v/>
      </c>
      <c r="K39" s="1" t="str">
        <f t="shared" ca="1" si="3"/>
        <v/>
      </c>
    </row>
    <row r="40" spans="2:11">
      <c r="B40" s="6" t="str">
        <f t="shared" si="4"/>
        <v/>
      </c>
      <c r="C40" s="7"/>
      <c r="D40" s="7"/>
      <c r="F40" s="3" t="str">
        <f t="shared" si="0"/>
        <v/>
      </c>
      <c r="G40" s="3" t="str">
        <f t="shared" ca="1" si="1"/>
        <v/>
      </c>
      <c r="H40" s="4" t="str">
        <f t="shared" si="2"/>
        <v/>
      </c>
      <c r="I40" s="5" t="str">
        <f t="shared" si="5"/>
        <v/>
      </c>
      <c r="J40" s="1" t="str">
        <f ca="1">IF(F40="","",IF(COUNTIF($F$3:F40,F40)=1,MATCH(F40,$C$3:$C$502,0)+3,MATCH(F40,INDIRECT("C502:C"&amp;J39),0)+J39))</f>
        <v/>
      </c>
      <c r="K40" s="1" t="str">
        <f t="shared" ca="1" si="3"/>
        <v/>
      </c>
    </row>
    <row r="41" spans="2:11">
      <c r="B41" s="6" t="str">
        <f t="shared" si="4"/>
        <v/>
      </c>
      <c r="C41" s="7"/>
      <c r="D41" s="7"/>
      <c r="F41" s="3" t="str">
        <f t="shared" si="0"/>
        <v/>
      </c>
      <c r="G41" s="3" t="str">
        <f t="shared" ca="1" si="1"/>
        <v/>
      </c>
      <c r="H41" s="4" t="str">
        <f t="shared" si="2"/>
        <v/>
      </c>
      <c r="I41" s="5" t="str">
        <f t="shared" si="5"/>
        <v/>
      </c>
      <c r="J41" s="1" t="str">
        <f ca="1">IF(F41="","",IF(COUNTIF($F$3:F41,F41)=1,MATCH(F41,$C$3:$C$502,0)+3,MATCH(F41,INDIRECT("C502:C"&amp;J40),0)+J40))</f>
        <v/>
      </c>
      <c r="K41" s="1" t="str">
        <f t="shared" ca="1" si="3"/>
        <v/>
      </c>
    </row>
    <row r="42" spans="2:11">
      <c r="B42" s="6" t="str">
        <f t="shared" si="4"/>
        <v/>
      </c>
      <c r="C42" s="7"/>
      <c r="D42" s="7"/>
      <c r="F42" s="3" t="str">
        <f t="shared" si="0"/>
        <v/>
      </c>
      <c r="G42" s="3" t="str">
        <f t="shared" ca="1" si="1"/>
        <v/>
      </c>
      <c r="H42" s="4" t="str">
        <f t="shared" si="2"/>
        <v/>
      </c>
      <c r="I42" s="5" t="str">
        <f t="shared" si="5"/>
        <v/>
      </c>
      <c r="J42" s="1" t="str">
        <f ca="1">IF(F42="","",IF(COUNTIF($F$3:F42,F42)=1,MATCH(F42,$C$3:$C$502,0)+3,MATCH(F42,INDIRECT("C502:C"&amp;J41),0)+J41))</f>
        <v/>
      </c>
      <c r="K42" s="1" t="str">
        <f t="shared" ca="1" si="3"/>
        <v/>
      </c>
    </row>
    <row r="43" spans="2:11">
      <c r="B43" s="6" t="str">
        <f t="shared" si="4"/>
        <v/>
      </c>
      <c r="C43" s="7"/>
      <c r="D43" s="7"/>
      <c r="F43" s="3" t="str">
        <f t="shared" si="0"/>
        <v/>
      </c>
      <c r="G43" s="3" t="str">
        <f t="shared" ca="1" si="1"/>
        <v/>
      </c>
      <c r="H43" s="4" t="str">
        <f t="shared" si="2"/>
        <v/>
      </c>
      <c r="I43" s="5" t="str">
        <f t="shared" si="5"/>
        <v/>
      </c>
      <c r="J43" s="1" t="str">
        <f ca="1">IF(F43="","",IF(COUNTIF($F$3:F43,F43)=1,MATCH(F43,$C$3:$C$502,0)+3,MATCH(F43,INDIRECT("C502:C"&amp;J42),0)+J42))</f>
        <v/>
      </c>
      <c r="K43" s="1" t="str">
        <f t="shared" ca="1" si="3"/>
        <v/>
      </c>
    </row>
    <row r="44" spans="2:11">
      <c r="B44" s="6" t="str">
        <f t="shared" si="4"/>
        <v/>
      </c>
      <c r="C44" s="7"/>
      <c r="D44" s="7"/>
      <c r="F44" s="3" t="str">
        <f t="shared" si="0"/>
        <v/>
      </c>
      <c r="G44" s="3" t="str">
        <f t="shared" ca="1" si="1"/>
        <v/>
      </c>
      <c r="H44" s="4" t="str">
        <f t="shared" si="2"/>
        <v/>
      </c>
      <c r="I44" s="5" t="str">
        <f t="shared" si="5"/>
        <v/>
      </c>
      <c r="J44" s="1" t="str">
        <f ca="1">IF(F44="","",IF(COUNTIF($F$3:F44,F44)=1,MATCH(F44,$C$3:$C$502,0)+3,MATCH(F44,INDIRECT("C502:C"&amp;J43),0)+J43))</f>
        <v/>
      </c>
      <c r="K44" s="1" t="str">
        <f t="shared" ca="1" si="3"/>
        <v/>
      </c>
    </row>
    <row r="45" spans="2:11">
      <c r="B45" s="6" t="str">
        <f t="shared" si="4"/>
        <v/>
      </c>
      <c r="C45" s="7"/>
      <c r="D45" s="7"/>
      <c r="F45" s="3" t="str">
        <f t="shared" si="0"/>
        <v/>
      </c>
      <c r="G45" s="3" t="str">
        <f t="shared" ca="1" si="1"/>
        <v/>
      </c>
      <c r="H45" s="4" t="str">
        <f t="shared" si="2"/>
        <v/>
      </c>
      <c r="I45" s="5" t="str">
        <f t="shared" si="5"/>
        <v/>
      </c>
      <c r="J45" s="1" t="str">
        <f ca="1">IF(F45="","",IF(COUNTIF($F$3:F45,F45)=1,MATCH(F45,$C$3:$C$502,0)+3,MATCH(F45,INDIRECT("C502:C"&amp;J44),0)+J44))</f>
        <v/>
      </c>
      <c r="K45" s="1" t="str">
        <f t="shared" ca="1" si="3"/>
        <v/>
      </c>
    </row>
    <row r="46" spans="2:11">
      <c r="B46" s="6" t="str">
        <f t="shared" si="4"/>
        <v/>
      </c>
      <c r="C46" s="7"/>
      <c r="D46" s="7"/>
      <c r="F46" s="3" t="str">
        <f t="shared" si="0"/>
        <v/>
      </c>
      <c r="G46" s="3" t="str">
        <f t="shared" ca="1" si="1"/>
        <v/>
      </c>
      <c r="H46" s="4" t="str">
        <f t="shared" si="2"/>
        <v/>
      </c>
      <c r="I46" s="5" t="str">
        <f t="shared" si="5"/>
        <v/>
      </c>
      <c r="J46" s="1" t="str">
        <f ca="1">IF(F46="","",IF(COUNTIF($F$3:F46,F46)=1,MATCH(F46,$C$3:$C$502,0)+3,MATCH(F46,INDIRECT("C502:C"&amp;J45),0)+J45))</f>
        <v/>
      </c>
      <c r="K46" s="1" t="str">
        <f t="shared" ca="1" si="3"/>
        <v/>
      </c>
    </row>
    <row r="47" spans="2:11">
      <c r="B47" s="6" t="str">
        <f t="shared" si="4"/>
        <v/>
      </c>
      <c r="C47" s="7"/>
      <c r="D47" s="7"/>
      <c r="F47" s="3" t="str">
        <f t="shared" si="0"/>
        <v/>
      </c>
      <c r="G47" s="3" t="str">
        <f t="shared" ca="1" si="1"/>
        <v/>
      </c>
      <c r="H47" s="4" t="str">
        <f t="shared" si="2"/>
        <v/>
      </c>
      <c r="I47" s="5" t="str">
        <f t="shared" si="5"/>
        <v/>
      </c>
      <c r="J47" s="1" t="str">
        <f ca="1">IF(F47="","",IF(COUNTIF($F$3:F47,F47)=1,MATCH(F47,$C$3:$C$502,0)+3,MATCH(F47,INDIRECT("C502:C"&amp;J46),0)+J46))</f>
        <v/>
      </c>
      <c r="K47" s="1" t="str">
        <f t="shared" ca="1" si="3"/>
        <v/>
      </c>
    </row>
    <row r="48" spans="2:11">
      <c r="B48" s="6" t="str">
        <f t="shared" si="4"/>
        <v/>
      </c>
      <c r="C48" s="7"/>
      <c r="D48" s="7"/>
      <c r="F48" s="3" t="str">
        <f t="shared" si="0"/>
        <v/>
      </c>
      <c r="G48" s="3" t="str">
        <f t="shared" ca="1" si="1"/>
        <v/>
      </c>
      <c r="H48" s="4" t="str">
        <f t="shared" si="2"/>
        <v/>
      </c>
      <c r="I48" s="5" t="str">
        <f t="shared" si="5"/>
        <v/>
      </c>
      <c r="J48" s="1" t="str">
        <f ca="1">IF(F48="","",IF(COUNTIF($F$3:F48,F48)=1,MATCH(F48,$C$3:$C$502,0)+3,MATCH(F48,INDIRECT("C502:C"&amp;J47),0)+J47))</f>
        <v/>
      </c>
      <c r="K48" s="1" t="str">
        <f t="shared" ca="1" si="3"/>
        <v/>
      </c>
    </row>
    <row r="49" spans="2:11">
      <c r="B49" s="6" t="str">
        <f t="shared" si="4"/>
        <v/>
      </c>
      <c r="C49" s="7"/>
      <c r="D49" s="7"/>
      <c r="F49" s="3" t="str">
        <f t="shared" si="0"/>
        <v/>
      </c>
      <c r="G49" s="3" t="str">
        <f t="shared" ca="1" si="1"/>
        <v/>
      </c>
      <c r="H49" s="4" t="str">
        <f t="shared" si="2"/>
        <v/>
      </c>
      <c r="I49" s="5" t="str">
        <f t="shared" si="5"/>
        <v/>
      </c>
      <c r="J49" s="1" t="str">
        <f ca="1">IF(F49="","",IF(COUNTIF($F$3:F49,F49)=1,MATCH(F49,$C$3:$C$502,0)+3,MATCH(F49,INDIRECT("C502:C"&amp;J48),0)+J48))</f>
        <v/>
      </c>
      <c r="K49" s="1" t="str">
        <f t="shared" ca="1" si="3"/>
        <v/>
      </c>
    </row>
    <row r="50" spans="2:11">
      <c r="B50" s="6" t="str">
        <f t="shared" si="4"/>
        <v/>
      </c>
      <c r="C50" s="7"/>
      <c r="D50" s="7"/>
      <c r="F50" s="3" t="str">
        <f t="shared" si="0"/>
        <v/>
      </c>
      <c r="G50" s="3" t="str">
        <f t="shared" ca="1" si="1"/>
        <v/>
      </c>
      <c r="H50" s="4" t="str">
        <f t="shared" si="2"/>
        <v/>
      </c>
      <c r="I50" s="5" t="str">
        <f t="shared" si="5"/>
        <v/>
      </c>
      <c r="J50" s="1" t="str">
        <f ca="1">IF(F50="","",IF(COUNTIF($F$3:F50,F50)=1,MATCH(F50,$C$3:$C$502,0)+3,MATCH(F50,INDIRECT("C502:C"&amp;J49),0)+J49))</f>
        <v/>
      </c>
      <c r="K50" s="1" t="str">
        <f t="shared" ca="1" si="3"/>
        <v/>
      </c>
    </row>
    <row r="51" spans="2:11">
      <c r="B51" s="6" t="str">
        <f t="shared" si="4"/>
        <v/>
      </c>
      <c r="C51" s="7"/>
      <c r="D51" s="7"/>
      <c r="F51" s="3" t="str">
        <f t="shared" si="0"/>
        <v/>
      </c>
      <c r="G51" s="3" t="str">
        <f t="shared" ca="1" si="1"/>
        <v/>
      </c>
      <c r="H51" s="4" t="str">
        <f t="shared" si="2"/>
        <v/>
      </c>
      <c r="I51" s="5" t="str">
        <f t="shared" si="5"/>
        <v/>
      </c>
      <c r="J51" s="1" t="str">
        <f ca="1">IF(F51="","",IF(COUNTIF($F$3:F51,F51)=1,MATCH(F51,$C$3:$C$502,0)+3,MATCH(F51,INDIRECT("C502:C"&amp;J50),0)+J50))</f>
        <v/>
      </c>
      <c r="K51" s="1" t="str">
        <f t="shared" ca="1" si="3"/>
        <v/>
      </c>
    </row>
    <row r="52" spans="2:11">
      <c r="B52" s="6" t="str">
        <f t="shared" si="4"/>
        <v/>
      </c>
      <c r="C52" s="7"/>
      <c r="D52" s="7"/>
      <c r="F52" s="3" t="str">
        <f t="shared" si="0"/>
        <v/>
      </c>
      <c r="G52" s="3" t="str">
        <f t="shared" ca="1" si="1"/>
        <v/>
      </c>
      <c r="H52" s="4" t="str">
        <f t="shared" si="2"/>
        <v/>
      </c>
      <c r="I52" s="5" t="str">
        <f t="shared" si="5"/>
        <v/>
      </c>
      <c r="J52" s="1" t="str">
        <f ca="1">IF(F52="","",IF(COUNTIF($F$3:F52,F52)=1,MATCH(F52,$C$3:$C$502,0)+3,MATCH(F52,INDIRECT("C502:C"&amp;J51),0)+J51))</f>
        <v/>
      </c>
      <c r="K52" s="1" t="str">
        <f t="shared" ca="1" si="3"/>
        <v/>
      </c>
    </row>
    <row r="53" spans="2:11">
      <c r="B53" s="6" t="str">
        <f t="shared" si="4"/>
        <v/>
      </c>
      <c r="C53" s="7"/>
      <c r="D53" s="7"/>
      <c r="F53" s="3" t="str">
        <f t="shared" si="0"/>
        <v/>
      </c>
      <c r="G53" s="3" t="str">
        <f t="shared" ca="1" si="1"/>
        <v/>
      </c>
      <c r="H53" s="4" t="str">
        <f t="shared" si="2"/>
        <v/>
      </c>
      <c r="I53" s="5" t="str">
        <f t="shared" si="5"/>
        <v/>
      </c>
      <c r="J53" s="1" t="str">
        <f ca="1">IF(F53="","",IF(COUNTIF($F$3:F53,F53)=1,MATCH(F53,$C$3:$C$502,0)+3,MATCH(F53,INDIRECT("C502:C"&amp;J52),0)+J52))</f>
        <v/>
      </c>
      <c r="K53" s="1" t="str">
        <f t="shared" ca="1" si="3"/>
        <v/>
      </c>
    </row>
    <row r="54" spans="2:11">
      <c r="B54" s="6" t="str">
        <f t="shared" si="4"/>
        <v/>
      </c>
      <c r="C54" s="7"/>
      <c r="D54" s="7"/>
      <c r="F54" s="3" t="str">
        <f t="shared" si="0"/>
        <v/>
      </c>
      <c r="G54" s="3" t="str">
        <f t="shared" ca="1" si="1"/>
        <v/>
      </c>
      <c r="H54" s="4" t="str">
        <f t="shared" si="2"/>
        <v/>
      </c>
      <c r="I54" s="5" t="str">
        <f t="shared" si="5"/>
        <v/>
      </c>
      <c r="J54" s="1" t="str">
        <f ca="1">IF(F54="","",IF(COUNTIF($F$3:F54,F54)=1,MATCH(F54,$C$3:$C$502,0)+3,MATCH(F54,INDIRECT("C502:C"&amp;J53),0)+J53))</f>
        <v/>
      </c>
      <c r="K54" s="1" t="str">
        <f t="shared" ca="1" si="3"/>
        <v/>
      </c>
    </row>
    <row r="55" spans="2:11">
      <c r="B55" s="6" t="str">
        <f t="shared" si="4"/>
        <v/>
      </c>
      <c r="C55" s="7"/>
      <c r="D55" s="7"/>
      <c r="F55" s="3" t="str">
        <f t="shared" si="0"/>
        <v/>
      </c>
      <c r="G55" s="3" t="str">
        <f t="shared" ca="1" si="1"/>
        <v/>
      </c>
      <c r="H55" s="4" t="str">
        <f t="shared" si="2"/>
        <v/>
      </c>
      <c r="I55" s="5" t="str">
        <f t="shared" si="5"/>
        <v/>
      </c>
      <c r="J55" s="1" t="str">
        <f ca="1">IF(F55="","",IF(COUNTIF($F$3:F55,F55)=1,MATCH(F55,$C$3:$C$502,0)+3,MATCH(F55,INDIRECT("C502:C"&amp;J54),0)+J54))</f>
        <v/>
      </c>
      <c r="K55" s="1" t="str">
        <f t="shared" ca="1" si="3"/>
        <v/>
      </c>
    </row>
    <row r="56" spans="2:11">
      <c r="B56" s="6" t="str">
        <f t="shared" si="4"/>
        <v/>
      </c>
      <c r="C56" s="7"/>
      <c r="D56" s="7"/>
      <c r="F56" s="3" t="str">
        <f t="shared" si="0"/>
        <v/>
      </c>
      <c r="G56" s="3" t="str">
        <f t="shared" ca="1" si="1"/>
        <v/>
      </c>
      <c r="H56" s="4" t="str">
        <f t="shared" si="2"/>
        <v/>
      </c>
      <c r="I56" s="5" t="str">
        <f t="shared" si="5"/>
        <v/>
      </c>
      <c r="J56" s="1" t="str">
        <f ca="1">IF(F56="","",IF(COUNTIF($F$3:F56,F56)=1,MATCH(F56,$C$3:$C$502,0)+3,MATCH(F56,INDIRECT("C502:C"&amp;J55),0)+J55))</f>
        <v/>
      </c>
      <c r="K56" s="1" t="str">
        <f t="shared" ca="1" si="3"/>
        <v/>
      </c>
    </row>
    <row r="57" spans="2:11">
      <c r="B57" s="6" t="str">
        <f t="shared" si="4"/>
        <v/>
      </c>
      <c r="C57" s="7"/>
      <c r="D57" s="7"/>
      <c r="F57" s="3" t="str">
        <f t="shared" si="0"/>
        <v/>
      </c>
      <c r="G57" s="3" t="str">
        <f t="shared" ca="1" si="1"/>
        <v/>
      </c>
      <c r="H57" s="4" t="str">
        <f t="shared" si="2"/>
        <v/>
      </c>
      <c r="I57" s="5" t="str">
        <f t="shared" si="5"/>
        <v/>
      </c>
      <c r="J57" s="1" t="str">
        <f ca="1">IF(F57="","",IF(COUNTIF($F$3:F57,F57)=1,MATCH(F57,$C$3:$C$502,0)+3,MATCH(F57,INDIRECT("C502:C"&amp;J56),0)+J56))</f>
        <v/>
      </c>
      <c r="K57" s="1" t="str">
        <f t="shared" ca="1" si="3"/>
        <v/>
      </c>
    </row>
    <row r="58" spans="2:11">
      <c r="B58" s="6" t="str">
        <f t="shared" si="4"/>
        <v/>
      </c>
      <c r="C58" s="7"/>
      <c r="D58" s="7"/>
      <c r="F58" s="3" t="str">
        <f t="shared" si="0"/>
        <v/>
      </c>
      <c r="G58" s="3" t="str">
        <f t="shared" ca="1" si="1"/>
        <v/>
      </c>
      <c r="H58" s="4" t="str">
        <f t="shared" si="2"/>
        <v/>
      </c>
      <c r="I58" s="5" t="str">
        <f t="shared" si="5"/>
        <v/>
      </c>
      <c r="J58" s="1" t="str">
        <f ca="1">IF(F58="","",IF(COUNTIF($F$3:F58,F58)=1,MATCH(F58,$C$3:$C$502,0)+3,MATCH(F58,INDIRECT("C502:C"&amp;J57),0)+J57))</f>
        <v/>
      </c>
      <c r="K58" s="1" t="str">
        <f t="shared" ca="1" si="3"/>
        <v/>
      </c>
    </row>
    <row r="59" spans="2:11">
      <c r="B59" s="6" t="str">
        <f t="shared" si="4"/>
        <v/>
      </c>
      <c r="C59" s="7"/>
      <c r="D59" s="7"/>
      <c r="F59" s="3" t="str">
        <f t="shared" si="0"/>
        <v/>
      </c>
      <c r="G59" s="3" t="str">
        <f t="shared" ca="1" si="1"/>
        <v/>
      </c>
      <c r="H59" s="4" t="str">
        <f t="shared" si="2"/>
        <v/>
      </c>
      <c r="I59" s="5" t="str">
        <f t="shared" si="5"/>
        <v/>
      </c>
      <c r="J59" s="1" t="str">
        <f ca="1">IF(F59="","",IF(COUNTIF($F$3:F59,F59)=1,MATCH(F59,$C$3:$C$502,0)+3,MATCH(F59,INDIRECT("C502:C"&amp;J58),0)+J58))</f>
        <v/>
      </c>
      <c r="K59" s="1" t="str">
        <f t="shared" ca="1" si="3"/>
        <v/>
      </c>
    </row>
    <row r="60" spans="2:11">
      <c r="B60" s="6" t="str">
        <f t="shared" si="4"/>
        <v/>
      </c>
      <c r="C60" s="7"/>
      <c r="D60" s="7"/>
      <c r="F60" s="3" t="str">
        <f t="shared" si="0"/>
        <v/>
      </c>
      <c r="G60" s="3" t="str">
        <f t="shared" ca="1" si="1"/>
        <v/>
      </c>
      <c r="H60" s="4" t="str">
        <f t="shared" si="2"/>
        <v/>
      </c>
      <c r="I60" s="5" t="str">
        <f t="shared" si="5"/>
        <v/>
      </c>
      <c r="J60" s="1" t="str">
        <f ca="1">IF(F60="","",IF(COUNTIF($F$3:F60,F60)=1,MATCH(F60,$C$3:$C$502,0)+3,MATCH(F60,INDIRECT("C502:C"&amp;J59),0)+J59))</f>
        <v/>
      </c>
      <c r="K60" s="1" t="str">
        <f t="shared" ca="1" si="3"/>
        <v/>
      </c>
    </row>
    <row r="61" spans="2:11">
      <c r="B61" s="6" t="str">
        <f t="shared" si="4"/>
        <v/>
      </c>
      <c r="C61" s="7"/>
      <c r="D61" s="7"/>
      <c r="F61" s="3" t="str">
        <f t="shared" si="0"/>
        <v/>
      </c>
      <c r="G61" s="3" t="str">
        <f t="shared" ca="1" si="1"/>
        <v/>
      </c>
      <c r="H61" s="4" t="str">
        <f t="shared" si="2"/>
        <v/>
      </c>
      <c r="I61" s="5" t="str">
        <f t="shared" si="5"/>
        <v/>
      </c>
      <c r="J61" s="1" t="str">
        <f ca="1">IF(F61="","",IF(COUNTIF($F$3:F61,F61)=1,MATCH(F61,$C$3:$C$502,0)+3,MATCH(F61,INDIRECT("C502:C"&amp;J60),0)+J60))</f>
        <v/>
      </c>
      <c r="K61" s="1" t="str">
        <f t="shared" ca="1" si="3"/>
        <v/>
      </c>
    </row>
    <row r="62" spans="2:11">
      <c r="B62" s="6" t="str">
        <f t="shared" si="4"/>
        <v/>
      </c>
      <c r="C62" s="7"/>
      <c r="D62" s="7"/>
      <c r="F62" s="3" t="str">
        <f t="shared" si="0"/>
        <v/>
      </c>
      <c r="G62" s="3" t="str">
        <f t="shared" ca="1" si="1"/>
        <v/>
      </c>
      <c r="H62" s="4" t="str">
        <f t="shared" si="2"/>
        <v/>
      </c>
      <c r="I62" s="5" t="str">
        <f t="shared" si="5"/>
        <v/>
      </c>
      <c r="J62" s="1" t="str">
        <f ca="1">IF(F62="","",IF(COUNTIF($F$3:F62,F62)=1,MATCH(F62,$C$3:$C$502,0)+3,MATCH(F62,INDIRECT("C502:C"&amp;J61),0)+J61))</f>
        <v/>
      </c>
      <c r="K62" s="1" t="str">
        <f t="shared" ca="1" si="3"/>
        <v/>
      </c>
    </row>
    <row r="63" spans="2:11">
      <c r="B63" s="6" t="str">
        <f t="shared" si="4"/>
        <v/>
      </c>
      <c r="C63" s="7"/>
      <c r="D63" s="7"/>
      <c r="F63" s="3" t="str">
        <f t="shared" si="0"/>
        <v/>
      </c>
      <c r="G63" s="3" t="str">
        <f t="shared" ca="1" si="1"/>
        <v/>
      </c>
      <c r="H63" s="4" t="str">
        <f t="shared" si="2"/>
        <v/>
      </c>
      <c r="I63" s="5" t="str">
        <f t="shared" si="5"/>
        <v/>
      </c>
      <c r="J63" s="1" t="str">
        <f ca="1">IF(F63="","",IF(COUNTIF($F$3:F63,F63)=1,MATCH(F63,$C$3:$C$502,0)+3,MATCH(F63,INDIRECT("C502:C"&amp;J62),0)+J62))</f>
        <v/>
      </c>
      <c r="K63" s="1" t="str">
        <f t="shared" ca="1" si="3"/>
        <v/>
      </c>
    </row>
    <row r="64" spans="2:11">
      <c r="B64" s="6" t="str">
        <f t="shared" si="4"/>
        <v/>
      </c>
      <c r="C64" s="7"/>
      <c r="D64" s="7"/>
      <c r="F64" s="3" t="str">
        <f t="shared" si="0"/>
        <v/>
      </c>
      <c r="G64" s="3" t="str">
        <f t="shared" ca="1" si="1"/>
        <v/>
      </c>
      <c r="H64" s="4" t="str">
        <f t="shared" si="2"/>
        <v/>
      </c>
      <c r="I64" s="5" t="str">
        <f t="shared" si="5"/>
        <v/>
      </c>
      <c r="J64" s="1" t="str">
        <f ca="1">IF(F64="","",IF(COUNTIF($F$3:F64,F64)=1,MATCH(F64,$C$3:$C$502,0)+3,MATCH(F64,INDIRECT("C502:C"&amp;J63),0)+J63))</f>
        <v/>
      </c>
      <c r="K64" s="1" t="str">
        <f t="shared" ca="1" si="3"/>
        <v/>
      </c>
    </row>
    <row r="65" spans="2:11">
      <c r="B65" s="6" t="str">
        <f t="shared" si="4"/>
        <v/>
      </c>
      <c r="C65" s="7"/>
      <c r="D65" s="7"/>
      <c r="F65" s="3" t="str">
        <f t="shared" si="0"/>
        <v/>
      </c>
      <c r="G65" s="3" t="str">
        <f t="shared" ca="1" si="1"/>
        <v/>
      </c>
      <c r="H65" s="4" t="str">
        <f t="shared" si="2"/>
        <v/>
      </c>
      <c r="I65" s="5" t="str">
        <f t="shared" si="5"/>
        <v/>
      </c>
      <c r="J65" s="1" t="str">
        <f ca="1">IF(F65="","",IF(COUNTIF($F$3:F65,F65)=1,MATCH(F65,$C$3:$C$502,0)+3,MATCH(F65,INDIRECT("C502:C"&amp;J64),0)+J64))</f>
        <v/>
      </c>
      <c r="K65" s="1" t="str">
        <f t="shared" ca="1" si="3"/>
        <v/>
      </c>
    </row>
    <row r="66" spans="2:11">
      <c r="B66" s="6" t="str">
        <f t="shared" si="4"/>
        <v/>
      </c>
      <c r="C66" s="7"/>
      <c r="D66" s="7"/>
      <c r="F66" s="3" t="str">
        <f t="shared" si="0"/>
        <v/>
      </c>
      <c r="G66" s="3" t="str">
        <f t="shared" ca="1" si="1"/>
        <v/>
      </c>
      <c r="H66" s="4" t="str">
        <f t="shared" si="2"/>
        <v/>
      </c>
      <c r="I66" s="5" t="str">
        <f t="shared" si="5"/>
        <v/>
      </c>
      <c r="J66" s="1" t="str">
        <f ca="1">IF(F66="","",IF(COUNTIF($F$3:F66,F66)=1,MATCH(F66,$C$3:$C$502,0)+3,MATCH(F66,INDIRECT("C502:C"&amp;J65),0)+J65))</f>
        <v/>
      </c>
      <c r="K66" s="1" t="str">
        <f t="shared" ca="1" si="3"/>
        <v/>
      </c>
    </row>
    <row r="67" spans="2:11">
      <c r="B67" s="6" t="str">
        <f t="shared" si="4"/>
        <v/>
      </c>
      <c r="C67" s="7"/>
      <c r="D67" s="7"/>
      <c r="F67" s="3" t="str">
        <f t="shared" si="0"/>
        <v/>
      </c>
      <c r="G67" s="3" t="str">
        <f t="shared" ca="1" si="1"/>
        <v/>
      </c>
      <c r="H67" s="4" t="str">
        <f t="shared" si="2"/>
        <v/>
      </c>
      <c r="I67" s="5" t="str">
        <f t="shared" si="5"/>
        <v/>
      </c>
      <c r="J67" s="1" t="str">
        <f ca="1">IF(F67="","",IF(COUNTIF($F$3:F67,F67)=1,MATCH(F67,$C$3:$C$502,0)+3,MATCH(F67,INDIRECT("C502:C"&amp;J66),0)+J66))</f>
        <v/>
      </c>
      <c r="K67" s="1" t="str">
        <f t="shared" ca="1" si="3"/>
        <v/>
      </c>
    </row>
    <row r="68" spans="2:11">
      <c r="B68" s="6" t="str">
        <f t="shared" si="4"/>
        <v/>
      </c>
      <c r="C68" s="7"/>
      <c r="D68" s="7"/>
      <c r="F68" s="3" t="str">
        <f t="shared" ref="F68:F131" si="6">IF(C68="","",LARGE($C$3:$C$502,B68))</f>
        <v/>
      </c>
      <c r="G68" s="3" t="str">
        <f t="shared" ref="G68:G131" ca="1" si="7">IF(K68="","",OFFSET($B$2,K68,2))</f>
        <v/>
      </c>
      <c r="H68" s="4" t="str">
        <f t="shared" ref="H68:H131" si="8">IF(F68="","",F68/SUM(F:F))</f>
        <v/>
      </c>
      <c r="I68" s="5" t="str">
        <f t="shared" si="5"/>
        <v/>
      </c>
      <c r="J68" s="1" t="str">
        <f ca="1">IF(F68="","",IF(COUNTIF($F$3:F68,F68)=1,MATCH(F68,$C$3:$C$502,0)+3,MATCH(F68,INDIRECT("C502:C"&amp;J67),0)+J67))</f>
        <v/>
      </c>
      <c r="K68" s="1" t="str">
        <f t="shared" ref="K68:K131" ca="1" si="9">IF(J68="","",J68-3)</f>
        <v/>
      </c>
    </row>
    <row r="69" spans="2:11">
      <c r="B69" s="6" t="str">
        <f t="shared" ref="B69:B132" si="10">IF(B68="","",IF(C69="","",B68+1))</f>
        <v/>
      </c>
      <c r="C69" s="7"/>
      <c r="D69" s="7"/>
      <c r="F69" s="3" t="str">
        <f t="shared" si="6"/>
        <v/>
      </c>
      <c r="G69" s="3" t="str">
        <f t="shared" ca="1" si="7"/>
        <v/>
      </c>
      <c r="H69" s="4" t="str">
        <f t="shared" si="8"/>
        <v/>
      </c>
      <c r="I69" s="5" t="str">
        <f t="shared" ref="I69:I132" si="11">IF(H69="","",H69+I68)</f>
        <v/>
      </c>
      <c r="J69" s="1" t="str">
        <f ca="1">IF(F69="","",IF(COUNTIF($F$3:F69,F69)=1,MATCH(F69,$C$3:$C$502,0)+3,MATCH(F69,INDIRECT("C502:C"&amp;J68),0)+J68))</f>
        <v/>
      </c>
      <c r="K69" s="1" t="str">
        <f t="shared" ca="1" si="9"/>
        <v/>
      </c>
    </row>
    <row r="70" spans="2:11">
      <c r="B70" s="6" t="str">
        <f t="shared" si="10"/>
        <v/>
      </c>
      <c r="C70" s="7"/>
      <c r="D70" s="7"/>
      <c r="F70" s="3" t="str">
        <f t="shared" si="6"/>
        <v/>
      </c>
      <c r="G70" s="3" t="str">
        <f t="shared" ca="1" si="7"/>
        <v/>
      </c>
      <c r="H70" s="4" t="str">
        <f t="shared" si="8"/>
        <v/>
      </c>
      <c r="I70" s="5" t="str">
        <f t="shared" si="11"/>
        <v/>
      </c>
      <c r="J70" s="1" t="str">
        <f ca="1">IF(F70="","",IF(COUNTIF($F$3:F70,F70)=1,MATCH(F70,$C$3:$C$502,0)+3,MATCH(F70,INDIRECT("C502:C"&amp;J69),0)+J69))</f>
        <v/>
      </c>
      <c r="K70" s="1" t="str">
        <f t="shared" ca="1" si="9"/>
        <v/>
      </c>
    </row>
    <row r="71" spans="2:11">
      <c r="B71" s="6" t="str">
        <f t="shared" si="10"/>
        <v/>
      </c>
      <c r="C71" s="7"/>
      <c r="D71" s="7"/>
      <c r="F71" s="3" t="str">
        <f t="shared" si="6"/>
        <v/>
      </c>
      <c r="G71" s="3" t="str">
        <f t="shared" ca="1" si="7"/>
        <v/>
      </c>
      <c r="H71" s="4" t="str">
        <f t="shared" si="8"/>
        <v/>
      </c>
      <c r="I71" s="5" t="str">
        <f t="shared" si="11"/>
        <v/>
      </c>
      <c r="J71" s="1" t="str">
        <f ca="1">IF(F71="","",IF(COUNTIF($F$3:F71,F71)=1,MATCH(F71,$C$3:$C$502,0)+3,MATCH(F71,INDIRECT("C502:C"&amp;J70),0)+J70))</f>
        <v/>
      </c>
      <c r="K71" s="1" t="str">
        <f t="shared" ca="1" si="9"/>
        <v/>
      </c>
    </row>
    <row r="72" spans="2:11">
      <c r="B72" s="6" t="str">
        <f t="shared" si="10"/>
        <v/>
      </c>
      <c r="C72" s="7"/>
      <c r="D72" s="7"/>
      <c r="F72" s="3" t="str">
        <f t="shared" si="6"/>
        <v/>
      </c>
      <c r="G72" s="3" t="str">
        <f t="shared" ca="1" si="7"/>
        <v/>
      </c>
      <c r="H72" s="4" t="str">
        <f t="shared" si="8"/>
        <v/>
      </c>
      <c r="I72" s="5" t="str">
        <f t="shared" si="11"/>
        <v/>
      </c>
      <c r="J72" s="1" t="str">
        <f ca="1">IF(F72="","",IF(COUNTIF($F$3:F72,F72)=1,MATCH(F72,$C$3:$C$502,0)+3,MATCH(F72,INDIRECT("C502:C"&amp;J71),0)+J71))</f>
        <v/>
      </c>
      <c r="K72" s="1" t="str">
        <f t="shared" ca="1" si="9"/>
        <v/>
      </c>
    </row>
    <row r="73" spans="2:11">
      <c r="B73" s="6" t="str">
        <f t="shared" si="10"/>
        <v/>
      </c>
      <c r="C73" s="7"/>
      <c r="D73" s="7"/>
      <c r="F73" s="3" t="str">
        <f t="shared" si="6"/>
        <v/>
      </c>
      <c r="G73" s="3" t="str">
        <f t="shared" ca="1" si="7"/>
        <v/>
      </c>
      <c r="H73" s="4" t="str">
        <f t="shared" si="8"/>
        <v/>
      </c>
      <c r="I73" s="5" t="str">
        <f t="shared" si="11"/>
        <v/>
      </c>
      <c r="J73" s="1" t="str">
        <f ca="1">IF(F73="","",IF(COUNTIF($F$3:F73,F73)=1,MATCH(F73,$C$3:$C$502,0)+3,MATCH(F73,INDIRECT("C502:C"&amp;J72),0)+J72))</f>
        <v/>
      </c>
      <c r="K73" s="1" t="str">
        <f t="shared" ca="1" si="9"/>
        <v/>
      </c>
    </row>
    <row r="74" spans="2:11">
      <c r="B74" s="6" t="str">
        <f t="shared" si="10"/>
        <v/>
      </c>
      <c r="C74" s="7"/>
      <c r="D74" s="7"/>
      <c r="F74" s="3" t="str">
        <f t="shared" si="6"/>
        <v/>
      </c>
      <c r="G74" s="3" t="str">
        <f t="shared" ca="1" si="7"/>
        <v/>
      </c>
      <c r="H74" s="4" t="str">
        <f t="shared" si="8"/>
        <v/>
      </c>
      <c r="I74" s="5" t="str">
        <f t="shared" si="11"/>
        <v/>
      </c>
      <c r="J74" s="1" t="str">
        <f ca="1">IF(F74="","",IF(COUNTIF($F$3:F74,F74)=1,MATCH(F74,$C$3:$C$502,0)+3,MATCH(F74,INDIRECT("C502:C"&amp;J73),0)+J73))</f>
        <v/>
      </c>
      <c r="K74" s="1" t="str">
        <f t="shared" ca="1" si="9"/>
        <v/>
      </c>
    </row>
    <row r="75" spans="2:11">
      <c r="B75" s="6" t="str">
        <f t="shared" si="10"/>
        <v/>
      </c>
      <c r="C75" s="7"/>
      <c r="D75" s="7"/>
      <c r="F75" s="3" t="str">
        <f t="shared" si="6"/>
        <v/>
      </c>
      <c r="G75" s="3" t="str">
        <f t="shared" ca="1" si="7"/>
        <v/>
      </c>
      <c r="H75" s="4" t="str">
        <f t="shared" si="8"/>
        <v/>
      </c>
      <c r="I75" s="5" t="str">
        <f t="shared" si="11"/>
        <v/>
      </c>
      <c r="J75" s="1" t="str">
        <f ca="1">IF(F75="","",IF(COUNTIF($F$3:F75,F75)=1,MATCH(F75,$C$3:$C$502,0)+3,MATCH(F75,INDIRECT("C502:C"&amp;J74),0)+J74))</f>
        <v/>
      </c>
      <c r="K75" s="1" t="str">
        <f t="shared" ca="1" si="9"/>
        <v/>
      </c>
    </row>
    <row r="76" spans="2:11">
      <c r="B76" s="6" t="str">
        <f t="shared" si="10"/>
        <v/>
      </c>
      <c r="C76" s="7"/>
      <c r="D76" s="7"/>
      <c r="F76" s="3" t="str">
        <f t="shared" si="6"/>
        <v/>
      </c>
      <c r="G76" s="3" t="str">
        <f t="shared" ca="1" si="7"/>
        <v/>
      </c>
      <c r="H76" s="4" t="str">
        <f t="shared" si="8"/>
        <v/>
      </c>
      <c r="I76" s="5" t="str">
        <f t="shared" si="11"/>
        <v/>
      </c>
      <c r="J76" s="1" t="str">
        <f ca="1">IF(F76="","",IF(COUNTIF($F$3:F76,F76)=1,MATCH(F76,$C$3:$C$502,0)+3,MATCH(F76,INDIRECT("C502:C"&amp;J75),0)+J75))</f>
        <v/>
      </c>
      <c r="K76" s="1" t="str">
        <f t="shared" ca="1" si="9"/>
        <v/>
      </c>
    </row>
    <row r="77" spans="2:11">
      <c r="B77" s="6" t="str">
        <f t="shared" si="10"/>
        <v/>
      </c>
      <c r="C77" s="7"/>
      <c r="D77" s="7"/>
      <c r="F77" s="3" t="str">
        <f t="shared" si="6"/>
        <v/>
      </c>
      <c r="G77" s="3" t="str">
        <f t="shared" ca="1" si="7"/>
        <v/>
      </c>
      <c r="H77" s="4" t="str">
        <f t="shared" si="8"/>
        <v/>
      </c>
      <c r="I77" s="5" t="str">
        <f t="shared" si="11"/>
        <v/>
      </c>
      <c r="J77" s="1" t="str">
        <f ca="1">IF(F77="","",IF(COUNTIF($F$3:F77,F77)=1,MATCH(F77,$C$3:$C$502,0)+3,MATCH(F77,INDIRECT("C502:C"&amp;J76),0)+J76))</f>
        <v/>
      </c>
      <c r="K77" s="1" t="str">
        <f t="shared" ca="1" si="9"/>
        <v/>
      </c>
    </row>
    <row r="78" spans="2:11">
      <c r="B78" s="6" t="str">
        <f t="shared" si="10"/>
        <v/>
      </c>
      <c r="C78" s="7"/>
      <c r="D78" s="7"/>
      <c r="F78" s="3" t="str">
        <f t="shared" si="6"/>
        <v/>
      </c>
      <c r="G78" s="3" t="str">
        <f t="shared" ca="1" si="7"/>
        <v/>
      </c>
      <c r="H78" s="4" t="str">
        <f t="shared" si="8"/>
        <v/>
      </c>
      <c r="I78" s="5" t="str">
        <f t="shared" si="11"/>
        <v/>
      </c>
      <c r="J78" s="1" t="str">
        <f ca="1">IF(F78="","",IF(COUNTIF($F$3:F78,F78)=1,MATCH(F78,$C$3:$C$502,0)+3,MATCH(F78,INDIRECT("C502:C"&amp;J77),0)+J77))</f>
        <v/>
      </c>
      <c r="K78" s="1" t="str">
        <f t="shared" ca="1" si="9"/>
        <v/>
      </c>
    </row>
    <row r="79" spans="2:11">
      <c r="B79" s="6" t="str">
        <f t="shared" si="10"/>
        <v/>
      </c>
      <c r="C79" s="7"/>
      <c r="D79" s="7"/>
      <c r="F79" s="3" t="str">
        <f t="shared" si="6"/>
        <v/>
      </c>
      <c r="G79" s="3" t="str">
        <f t="shared" ca="1" si="7"/>
        <v/>
      </c>
      <c r="H79" s="4" t="str">
        <f t="shared" si="8"/>
        <v/>
      </c>
      <c r="I79" s="5" t="str">
        <f t="shared" si="11"/>
        <v/>
      </c>
      <c r="J79" s="1" t="str">
        <f ca="1">IF(F79="","",IF(COUNTIF($F$3:F79,F79)=1,MATCH(F79,$C$3:$C$502,0)+3,MATCH(F79,INDIRECT("C502:C"&amp;J78),0)+J78))</f>
        <v/>
      </c>
      <c r="K79" s="1" t="str">
        <f t="shared" ca="1" si="9"/>
        <v/>
      </c>
    </row>
    <row r="80" spans="2:11">
      <c r="B80" s="6" t="str">
        <f t="shared" si="10"/>
        <v/>
      </c>
      <c r="C80" s="7"/>
      <c r="D80" s="7"/>
      <c r="F80" s="3" t="str">
        <f t="shared" si="6"/>
        <v/>
      </c>
      <c r="G80" s="3" t="str">
        <f t="shared" ca="1" si="7"/>
        <v/>
      </c>
      <c r="H80" s="4" t="str">
        <f t="shared" si="8"/>
        <v/>
      </c>
      <c r="I80" s="5" t="str">
        <f t="shared" si="11"/>
        <v/>
      </c>
      <c r="J80" s="1" t="str">
        <f ca="1">IF(F80="","",IF(COUNTIF($F$3:F80,F80)=1,MATCH(F80,$C$3:$C$502,0)+3,MATCH(F80,INDIRECT("C502:C"&amp;J79),0)+J79))</f>
        <v/>
      </c>
      <c r="K80" s="1" t="str">
        <f t="shared" ca="1" si="9"/>
        <v/>
      </c>
    </row>
    <row r="81" spans="2:11">
      <c r="B81" s="6" t="str">
        <f t="shared" si="10"/>
        <v/>
      </c>
      <c r="C81" s="7"/>
      <c r="D81" s="7"/>
      <c r="F81" s="3" t="str">
        <f t="shared" si="6"/>
        <v/>
      </c>
      <c r="G81" s="3" t="str">
        <f t="shared" ca="1" si="7"/>
        <v/>
      </c>
      <c r="H81" s="4" t="str">
        <f t="shared" si="8"/>
        <v/>
      </c>
      <c r="I81" s="5" t="str">
        <f t="shared" si="11"/>
        <v/>
      </c>
      <c r="J81" s="1" t="str">
        <f ca="1">IF(F81="","",IF(COUNTIF($F$3:F81,F81)=1,MATCH(F81,$C$3:$C$502,0)+3,MATCH(F81,INDIRECT("C502:C"&amp;J80),0)+J80))</f>
        <v/>
      </c>
      <c r="K81" s="1" t="str">
        <f t="shared" ca="1" si="9"/>
        <v/>
      </c>
    </row>
    <row r="82" spans="2:11">
      <c r="B82" s="6" t="str">
        <f t="shared" si="10"/>
        <v/>
      </c>
      <c r="C82" s="7"/>
      <c r="D82" s="7"/>
      <c r="F82" s="3" t="str">
        <f t="shared" si="6"/>
        <v/>
      </c>
      <c r="G82" s="3" t="str">
        <f t="shared" ca="1" si="7"/>
        <v/>
      </c>
      <c r="H82" s="4" t="str">
        <f t="shared" si="8"/>
        <v/>
      </c>
      <c r="I82" s="5" t="str">
        <f t="shared" si="11"/>
        <v/>
      </c>
      <c r="J82" s="1" t="str">
        <f ca="1">IF(F82="","",IF(COUNTIF($F$3:F82,F82)=1,MATCH(F82,$C$3:$C$502,0)+3,MATCH(F82,INDIRECT("C502:C"&amp;J81),0)+J81))</f>
        <v/>
      </c>
      <c r="K82" s="1" t="str">
        <f t="shared" ca="1" si="9"/>
        <v/>
      </c>
    </row>
    <row r="83" spans="2:11">
      <c r="B83" s="6" t="str">
        <f t="shared" si="10"/>
        <v/>
      </c>
      <c r="C83" s="7"/>
      <c r="D83" s="7"/>
      <c r="F83" s="3" t="str">
        <f t="shared" si="6"/>
        <v/>
      </c>
      <c r="G83" s="3" t="str">
        <f t="shared" ca="1" si="7"/>
        <v/>
      </c>
      <c r="H83" s="4" t="str">
        <f t="shared" si="8"/>
        <v/>
      </c>
      <c r="I83" s="5" t="str">
        <f t="shared" si="11"/>
        <v/>
      </c>
      <c r="J83" s="1" t="str">
        <f ca="1">IF(F83="","",IF(COUNTIF($F$3:F83,F83)=1,MATCH(F83,$C$3:$C$502,0)+3,MATCH(F83,INDIRECT("C502:C"&amp;J82),0)+J82))</f>
        <v/>
      </c>
      <c r="K83" s="1" t="str">
        <f t="shared" ca="1" si="9"/>
        <v/>
      </c>
    </row>
    <row r="84" spans="2:11">
      <c r="B84" s="6" t="str">
        <f t="shared" si="10"/>
        <v/>
      </c>
      <c r="C84" s="7"/>
      <c r="D84" s="7"/>
      <c r="F84" s="3" t="str">
        <f t="shared" si="6"/>
        <v/>
      </c>
      <c r="G84" s="3" t="str">
        <f t="shared" ca="1" si="7"/>
        <v/>
      </c>
      <c r="H84" s="4" t="str">
        <f t="shared" si="8"/>
        <v/>
      </c>
      <c r="I84" s="5" t="str">
        <f t="shared" si="11"/>
        <v/>
      </c>
      <c r="J84" s="1" t="str">
        <f ca="1">IF(F84="","",IF(COUNTIF($F$3:F84,F84)=1,MATCH(F84,$C$3:$C$502,0)+3,MATCH(F84,INDIRECT("C502:C"&amp;J83),0)+J83))</f>
        <v/>
      </c>
      <c r="K84" s="1" t="str">
        <f t="shared" ca="1" si="9"/>
        <v/>
      </c>
    </row>
    <row r="85" spans="2:11">
      <c r="B85" s="6" t="str">
        <f t="shared" si="10"/>
        <v/>
      </c>
      <c r="C85" s="7"/>
      <c r="D85" s="7"/>
      <c r="F85" s="3" t="str">
        <f t="shared" si="6"/>
        <v/>
      </c>
      <c r="G85" s="3" t="str">
        <f t="shared" ca="1" si="7"/>
        <v/>
      </c>
      <c r="H85" s="4" t="str">
        <f t="shared" si="8"/>
        <v/>
      </c>
      <c r="I85" s="5" t="str">
        <f t="shared" si="11"/>
        <v/>
      </c>
      <c r="J85" s="1" t="str">
        <f ca="1">IF(F85="","",IF(COUNTIF($F$3:F85,F85)=1,MATCH(F85,$C$3:$C$502,0)+3,MATCH(F85,INDIRECT("C502:C"&amp;J84),0)+J84))</f>
        <v/>
      </c>
      <c r="K85" s="1" t="str">
        <f t="shared" ca="1" si="9"/>
        <v/>
      </c>
    </row>
    <row r="86" spans="2:11">
      <c r="B86" s="6" t="str">
        <f t="shared" si="10"/>
        <v/>
      </c>
      <c r="C86" s="7"/>
      <c r="D86" s="7"/>
      <c r="F86" s="3" t="str">
        <f t="shared" si="6"/>
        <v/>
      </c>
      <c r="G86" s="3" t="str">
        <f t="shared" ca="1" si="7"/>
        <v/>
      </c>
      <c r="H86" s="4" t="str">
        <f t="shared" si="8"/>
        <v/>
      </c>
      <c r="I86" s="5" t="str">
        <f t="shared" si="11"/>
        <v/>
      </c>
      <c r="J86" s="1" t="str">
        <f ca="1">IF(F86="","",IF(COUNTIF($F$3:F86,F86)=1,MATCH(F86,$C$3:$C$502,0)+3,MATCH(F86,INDIRECT("C502:C"&amp;J85),0)+J85))</f>
        <v/>
      </c>
      <c r="K86" s="1" t="str">
        <f t="shared" ca="1" si="9"/>
        <v/>
      </c>
    </row>
    <row r="87" spans="2:11">
      <c r="B87" s="6" t="str">
        <f t="shared" si="10"/>
        <v/>
      </c>
      <c r="C87" s="7"/>
      <c r="D87" s="7"/>
      <c r="F87" s="3" t="str">
        <f t="shared" si="6"/>
        <v/>
      </c>
      <c r="G87" s="3" t="str">
        <f t="shared" ca="1" si="7"/>
        <v/>
      </c>
      <c r="H87" s="4" t="str">
        <f t="shared" si="8"/>
        <v/>
      </c>
      <c r="I87" s="5" t="str">
        <f t="shared" si="11"/>
        <v/>
      </c>
      <c r="J87" s="1" t="str">
        <f ca="1">IF(F87="","",IF(COUNTIF($F$3:F87,F87)=1,MATCH(F87,$C$3:$C$502,0)+3,MATCH(F87,INDIRECT("C502:C"&amp;J86),0)+J86))</f>
        <v/>
      </c>
      <c r="K87" s="1" t="str">
        <f t="shared" ca="1" si="9"/>
        <v/>
      </c>
    </row>
    <row r="88" spans="2:11">
      <c r="B88" s="6" t="str">
        <f t="shared" si="10"/>
        <v/>
      </c>
      <c r="C88" s="7"/>
      <c r="D88" s="7"/>
      <c r="F88" s="3" t="str">
        <f t="shared" si="6"/>
        <v/>
      </c>
      <c r="G88" s="3" t="str">
        <f t="shared" ca="1" si="7"/>
        <v/>
      </c>
      <c r="H88" s="4" t="str">
        <f t="shared" si="8"/>
        <v/>
      </c>
      <c r="I88" s="5" t="str">
        <f t="shared" si="11"/>
        <v/>
      </c>
      <c r="J88" s="1" t="str">
        <f ca="1">IF(F88="","",IF(COUNTIF($F$3:F88,F88)=1,MATCH(F88,$C$3:$C$502,0)+3,MATCH(F88,INDIRECT("C502:C"&amp;J87),0)+J87))</f>
        <v/>
      </c>
      <c r="K88" s="1" t="str">
        <f t="shared" ca="1" si="9"/>
        <v/>
      </c>
    </row>
    <row r="89" spans="2:11">
      <c r="B89" s="6" t="str">
        <f t="shared" si="10"/>
        <v/>
      </c>
      <c r="C89" s="7"/>
      <c r="D89" s="7"/>
      <c r="F89" s="3" t="str">
        <f t="shared" si="6"/>
        <v/>
      </c>
      <c r="G89" s="3" t="str">
        <f t="shared" ca="1" si="7"/>
        <v/>
      </c>
      <c r="H89" s="4" t="str">
        <f t="shared" si="8"/>
        <v/>
      </c>
      <c r="I89" s="5" t="str">
        <f t="shared" si="11"/>
        <v/>
      </c>
      <c r="J89" s="1" t="str">
        <f ca="1">IF(F89="","",IF(COUNTIF($F$3:F89,F89)=1,MATCH(F89,$C$3:$C$502,0)+3,MATCH(F89,INDIRECT("C502:C"&amp;J88),0)+J88))</f>
        <v/>
      </c>
      <c r="K89" s="1" t="str">
        <f t="shared" ca="1" si="9"/>
        <v/>
      </c>
    </row>
    <row r="90" spans="2:11">
      <c r="B90" s="6" t="str">
        <f t="shared" si="10"/>
        <v/>
      </c>
      <c r="C90" s="7"/>
      <c r="D90" s="7"/>
      <c r="F90" s="3" t="str">
        <f t="shared" si="6"/>
        <v/>
      </c>
      <c r="G90" s="3" t="str">
        <f t="shared" ca="1" si="7"/>
        <v/>
      </c>
      <c r="H90" s="4" t="str">
        <f t="shared" si="8"/>
        <v/>
      </c>
      <c r="I90" s="5" t="str">
        <f t="shared" si="11"/>
        <v/>
      </c>
      <c r="J90" s="1" t="str">
        <f ca="1">IF(F90="","",IF(COUNTIF($F$3:F90,F90)=1,MATCH(F90,$C$3:$C$502,0)+3,MATCH(F90,INDIRECT("C502:C"&amp;J89),0)+J89))</f>
        <v/>
      </c>
      <c r="K90" s="1" t="str">
        <f t="shared" ca="1" si="9"/>
        <v/>
      </c>
    </row>
    <row r="91" spans="2:11">
      <c r="B91" s="6" t="str">
        <f t="shared" si="10"/>
        <v/>
      </c>
      <c r="C91" s="7"/>
      <c r="D91" s="7"/>
      <c r="F91" s="3" t="str">
        <f t="shared" si="6"/>
        <v/>
      </c>
      <c r="G91" s="3" t="str">
        <f t="shared" ca="1" si="7"/>
        <v/>
      </c>
      <c r="H91" s="4" t="str">
        <f t="shared" si="8"/>
        <v/>
      </c>
      <c r="I91" s="5" t="str">
        <f t="shared" si="11"/>
        <v/>
      </c>
      <c r="J91" s="1" t="str">
        <f ca="1">IF(F91="","",IF(COUNTIF($F$3:F91,F91)=1,MATCH(F91,$C$3:$C$502,0)+3,MATCH(F91,INDIRECT("C502:C"&amp;J90),0)+J90))</f>
        <v/>
      </c>
      <c r="K91" s="1" t="str">
        <f t="shared" ca="1" si="9"/>
        <v/>
      </c>
    </row>
    <row r="92" spans="2:11">
      <c r="B92" s="6" t="str">
        <f t="shared" si="10"/>
        <v/>
      </c>
      <c r="C92" s="7"/>
      <c r="D92" s="7"/>
      <c r="F92" s="3" t="str">
        <f t="shared" si="6"/>
        <v/>
      </c>
      <c r="G92" s="3" t="str">
        <f t="shared" ca="1" si="7"/>
        <v/>
      </c>
      <c r="H92" s="4" t="str">
        <f t="shared" si="8"/>
        <v/>
      </c>
      <c r="I92" s="5" t="str">
        <f t="shared" si="11"/>
        <v/>
      </c>
      <c r="J92" s="1" t="str">
        <f ca="1">IF(F92="","",IF(COUNTIF($F$3:F92,F92)=1,MATCH(F92,$C$3:$C$502,0)+3,MATCH(F92,INDIRECT("C502:C"&amp;J91),0)+J91))</f>
        <v/>
      </c>
      <c r="K92" s="1" t="str">
        <f t="shared" ca="1" si="9"/>
        <v/>
      </c>
    </row>
    <row r="93" spans="2:11">
      <c r="B93" s="6" t="str">
        <f t="shared" si="10"/>
        <v/>
      </c>
      <c r="C93" s="7"/>
      <c r="D93" s="7"/>
      <c r="F93" s="3" t="str">
        <f t="shared" si="6"/>
        <v/>
      </c>
      <c r="G93" s="3" t="str">
        <f t="shared" ca="1" si="7"/>
        <v/>
      </c>
      <c r="H93" s="4" t="str">
        <f t="shared" si="8"/>
        <v/>
      </c>
      <c r="I93" s="5" t="str">
        <f t="shared" si="11"/>
        <v/>
      </c>
      <c r="J93" s="1" t="str">
        <f ca="1">IF(F93="","",IF(COUNTIF($F$3:F93,F93)=1,MATCH(F93,$C$3:$C$502,0)+3,MATCH(F93,INDIRECT("C502:C"&amp;J92),0)+J92))</f>
        <v/>
      </c>
      <c r="K93" s="1" t="str">
        <f t="shared" ca="1" si="9"/>
        <v/>
      </c>
    </row>
    <row r="94" spans="2:11">
      <c r="B94" s="6" t="str">
        <f t="shared" si="10"/>
        <v/>
      </c>
      <c r="C94" s="7"/>
      <c r="D94" s="7"/>
      <c r="F94" s="3" t="str">
        <f t="shared" si="6"/>
        <v/>
      </c>
      <c r="G94" s="3" t="str">
        <f t="shared" ca="1" si="7"/>
        <v/>
      </c>
      <c r="H94" s="4" t="str">
        <f t="shared" si="8"/>
        <v/>
      </c>
      <c r="I94" s="5" t="str">
        <f t="shared" si="11"/>
        <v/>
      </c>
      <c r="J94" s="1" t="str">
        <f ca="1">IF(F94="","",IF(COUNTIF($F$3:F94,F94)=1,MATCH(F94,$C$3:$C$502,0)+3,MATCH(F94,INDIRECT("C502:C"&amp;J93),0)+J93))</f>
        <v/>
      </c>
      <c r="K94" s="1" t="str">
        <f t="shared" ca="1" si="9"/>
        <v/>
      </c>
    </row>
    <row r="95" spans="2:11">
      <c r="B95" s="6" t="str">
        <f t="shared" si="10"/>
        <v/>
      </c>
      <c r="C95" s="7"/>
      <c r="D95" s="7"/>
      <c r="F95" s="3" t="str">
        <f t="shared" si="6"/>
        <v/>
      </c>
      <c r="G95" s="3" t="str">
        <f t="shared" ca="1" si="7"/>
        <v/>
      </c>
      <c r="H95" s="4" t="str">
        <f t="shared" si="8"/>
        <v/>
      </c>
      <c r="I95" s="5" t="str">
        <f t="shared" si="11"/>
        <v/>
      </c>
      <c r="J95" s="1" t="str">
        <f ca="1">IF(F95="","",IF(COUNTIF($F$3:F95,F95)=1,MATCH(F95,$C$3:$C$502,0)+3,MATCH(F95,INDIRECT("C502:C"&amp;J94),0)+J94))</f>
        <v/>
      </c>
      <c r="K95" s="1" t="str">
        <f t="shared" ca="1" si="9"/>
        <v/>
      </c>
    </row>
    <row r="96" spans="2:11">
      <c r="B96" s="6" t="str">
        <f t="shared" si="10"/>
        <v/>
      </c>
      <c r="C96" s="7"/>
      <c r="D96" s="7"/>
      <c r="F96" s="3" t="str">
        <f t="shared" si="6"/>
        <v/>
      </c>
      <c r="G96" s="3" t="str">
        <f t="shared" ca="1" si="7"/>
        <v/>
      </c>
      <c r="H96" s="4" t="str">
        <f t="shared" si="8"/>
        <v/>
      </c>
      <c r="I96" s="5" t="str">
        <f t="shared" si="11"/>
        <v/>
      </c>
      <c r="J96" s="1" t="str">
        <f ca="1">IF(F96="","",IF(COUNTIF($F$3:F96,F96)=1,MATCH(F96,$C$3:$C$502,0)+3,MATCH(F96,INDIRECT("C502:C"&amp;J95),0)+J95))</f>
        <v/>
      </c>
      <c r="K96" s="1" t="str">
        <f t="shared" ca="1" si="9"/>
        <v/>
      </c>
    </row>
    <row r="97" spans="2:11">
      <c r="B97" s="6" t="str">
        <f t="shared" si="10"/>
        <v/>
      </c>
      <c r="C97" s="7"/>
      <c r="D97" s="7"/>
      <c r="F97" s="3" t="str">
        <f t="shared" si="6"/>
        <v/>
      </c>
      <c r="G97" s="3" t="str">
        <f t="shared" ca="1" si="7"/>
        <v/>
      </c>
      <c r="H97" s="4" t="str">
        <f t="shared" si="8"/>
        <v/>
      </c>
      <c r="I97" s="5" t="str">
        <f t="shared" si="11"/>
        <v/>
      </c>
      <c r="J97" s="1" t="str">
        <f ca="1">IF(F97="","",IF(COUNTIF($F$3:F97,F97)=1,MATCH(F97,$C$3:$C$502,0)+3,MATCH(F97,INDIRECT("C502:C"&amp;J96),0)+J96))</f>
        <v/>
      </c>
      <c r="K97" s="1" t="str">
        <f t="shared" ca="1" si="9"/>
        <v/>
      </c>
    </row>
    <row r="98" spans="2:11">
      <c r="B98" s="6" t="str">
        <f t="shared" si="10"/>
        <v/>
      </c>
      <c r="C98" s="7"/>
      <c r="D98" s="7"/>
      <c r="F98" s="3" t="str">
        <f t="shared" si="6"/>
        <v/>
      </c>
      <c r="G98" s="3" t="str">
        <f t="shared" ca="1" si="7"/>
        <v/>
      </c>
      <c r="H98" s="4" t="str">
        <f t="shared" si="8"/>
        <v/>
      </c>
      <c r="I98" s="5" t="str">
        <f t="shared" si="11"/>
        <v/>
      </c>
      <c r="J98" s="1" t="str">
        <f ca="1">IF(F98="","",IF(COUNTIF($F$3:F98,F98)=1,MATCH(F98,$C$3:$C$502,0)+3,MATCH(F98,INDIRECT("C502:C"&amp;J97),0)+J97))</f>
        <v/>
      </c>
      <c r="K98" s="1" t="str">
        <f t="shared" ca="1" si="9"/>
        <v/>
      </c>
    </row>
    <row r="99" spans="2:11">
      <c r="B99" s="6" t="str">
        <f t="shared" si="10"/>
        <v/>
      </c>
      <c r="C99" s="7"/>
      <c r="D99" s="7"/>
      <c r="F99" s="3" t="str">
        <f t="shared" si="6"/>
        <v/>
      </c>
      <c r="G99" s="3" t="str">
        <f t="shared" ca="1" si="7"/>
        <v/>
      </c>
      <c r="H99" s="4" t="str">
        <f t="shared" si="8"/>
        <v/>
      </c>
      <c r="I99" s="5" t="str">
        <f t="shared" si="11"/>
        <v/>
      </c>
      <c r="J99" s="1" t="str">
        <f ca="1">IF(F99="","",IF(COUNTIF($F$3:F99,F99)=1,MATCH(F99,$C$3:$C$502,0)+3,MATCH(F99,INDIRECT("C502:C"&amp;J98),0)+J98))</f>
        <v/>
      </c>
      <c r="K99" s="1" t="str">
        <f t="shared" ca="1" si="9"/>
        <v/>
      </c>
    </row>
    <row r="100" spans="2:11">
      <c r="B100" s="6" t="str">
        <f t="shared" si="10"/>
        <v/>
      </c>
      <c r="C100" s="7"/>
      <c r="D100" s="7"/>
      <c r="F100" s="3" t="str">
        <f t="shared" si="6"/>
        <v/>
      </c>
      <c r="G100" s="3" t="str">
        <f t="shared" ca="1" si="7"/>
        <v/>
      </c>
      <c r="H100" s="4" t="str">
        <f t="shared" si="8"/>
        <v/>
      </c>
      <c r="I100" s="5" t="str">
        <f t="shared" si="11"/>
        <v/>
      </c>
      <c r="J100" s="1" t="str">
        <f ca="1">IF(F100="","",IF(COUNTIF($F$3:F100,F100)=1,MATCH(F100,$C$3:$C$502,0)+3,MATCH(F100,INDIRECT("C502:C"&amp;J99),0)+J99))</f>
        <v/>
      </c>
      <c r="K100" s="1" t="str">
        <f t="shared" ca="1" si="9"/>
        <v/>
      </c>
    </row>
    <row r="101" spans="2:11">
      <c r="B101" s="6" t="str">
        <f t="shared" si="10"/>
        <v/>
      </c>
      <c r="C101" s="7"/>
      <c r="D101" s="7"/>
      <c r="F101" s="3" t="str">
        <f t="shared" si="6"/>
        <v/>
      </c>
      <c r="G101" s="3" t="str">
        <f t="shared" ca="1" si="7"/>
        <v/>
      </c>
      <c r="H101" s="4" t="str">
        <f t="shared" si="8"/>
        <v/>
      </c>
      <c r="I101" s="5" t="str">
        <f t="shared" si="11"/>
        <v/>
      </c>
      <c r="J101" s="1" t="str">
        <f ca="1">IF(F101="","",IF(COUNTIF($F$3:F101,F101)=1,MATCH(F101,$C$3:$C$502,0)+3,MATCH(F101,INDIRECT("C502:C"&amp;J100),0)+J100))</f>
        <v/>
      </c>
      <c r="K101" s="1" t="str">
        <f t="shared" ca="1" si="9"/>
        <v/>
      </c>
    </row>
    <row r="102" spans="2:11">
      <c r="B102" s="6" t="str">
        <f t="shared" si="10"/>
        <v/>
      </c>
      <c r="C102" s="7"/>
      <c r="D102" s="7"/>
      <c r="F102" s="3" t="str">
        <f t="shared" si="6"/>
        <v/>
      </c>
      <c r="G102" s="3" t="str">
        <f t="shared" ca="1" si="7"/>
        <v/>
      </c>
      <c r="H102" s="4" t="str">
        <f t="shared" si="8"/>
        <v/>
      </c>
      <c r="I102" s="5" t="str">
        <f t="shared" si="11"/>
        <v/>
      </c>
      <c r="J102" s="1" t="str">
        <f ca="1">IF(F102="","",IF(COUNTIF($F$3:F102,F102)=1,MATCH(F102,$C$3:$C$502,0)+3,MATCH(F102,INDIRECT("C502:C"&amp;J101),0)+J101))</f>
        <v/>
      </c>
      <c r="K102" s="1" t="str">
        <f t="shared" ca="1" si="9"/>
        <v/>
      </c>
    </row>
    <row r="103" spans="2:11">
      <c r="B103" s="6" t="str">
        <f t="shared" si="10"/>
        <v/>
      </c>
      <c r="C103" s="7"/>
      <c r="D103" s="7"/>
      <c r="F103" s="3" t="str">
        <f t="shared" si="6"/>
        <v/>
      </c>
      <c r="G103" s="3" t="str">
        <f t="shared" ca="1" si="7"/>
        <v/>
      </c>
      <c r="H103" s="4" t="str">
        <f t="shared" si="8"/>
        <v/>
      </c>
      <c r="I103" s="5" t="str">
        <f t="shared" si="11"/>
        <v/>
      </c>
      <c r="J103" s="1" t="str">
        <f ca="1">IF(F103="","",IF(COUNTIF($F$3:F103,F103)=1,MATCH(F103,$C$3:$C$502,0)+3,MATCH(F103,INDIRECT("C502:C"&amp;J102),0)+J102))</f>
        <v/>
      </c>
      <c r="K103" s="1" t="str">
        <f t="shared" ca="1" si="9"/>
        <v/>
      </c>
    </row>
    <row r="104" spans="2:11">
      <c r="B104" s="6" t="str">
        <f t="shared" si="10"/>
        <v/>
      </c>
      <c r="C104" s="7"/>
      <c r="D104" s="7"/>
      <c r="F104" s="3" t="str">
        <f t="shared" si="6"/>
        <v/>
      </c>
      <c r="G104" s="3" t="str">
        <f t="shared" ca="1" si="7"/>
        <v/>
      </c>
      <c r="H104" s="4" t="str">
        <f t="shared" si="8"/>
        <v/>
      </c>
      <c r="I104" s="5" t="str">
        <f t="shared" si="11"/>
        <v/>
      </c>
      <c r="J104" s="1" t="str">
        <f ca="1">IF(F104="","",IF(COUNTIF($F$3:F104,F104)=1,MATCH(F104,$C$3:$C$502,0)+3,MATCH(F104,INDIRECT("C502:C"&amp;J103),0)+J103))</f>
        <v/>
      </c>
      <c r="K104" s="1" t="str">
        <f t="shared" ca="1" si="9"/>
        <v/>
      </c>
    </row>
    <row r="105" spans="2:11">
      <c r="B105" s="6" t="str">
        <f t="shared" si="10"/>
        <v/>
      </c>
      <c r="C105" s="7"/>
      <c r="D105" s="7"/>
      <c r="F105" s="3" t="str">
        <f t="shared" si="6"/>
        <v/>
      </c>
      <c r="G105" s="3" t="str">
        <f t="shared" ca="1" si="7"/>
        <v/>
      </c>
      <c r="H105" s="4" t="str">
        <f t="shared" si="8"/>
        <v/>
      </c>
      <c r="I105" s="5" t="str">
        <f t="shared" si="11"/>
        <v/>
      </c>
      <c r="J105" s="1" t="str">
        <f ca="1">IF(F105="","",IF(COUNTIF($F$3:F105,F105)=1,MATCH(F105,$C$3:$C$502,0)+3,MATCH(F105,INDIRECT("C502:C"&amp;J104),0)+J104))</f>
        <v/>
      </c>
      <c r="K105" s="1" t="str">
        <f t="shared" ca="1" si="9"/>
        <v/>
      </c>
    </row>
    <row r="106" spans="2:11">
      <c r="B106" s="6" t="str">
        <f t="shared" si="10"/>
        <v/>
      </c>
      <c r="C106" s="7"/>
      <c r="D106" s="7"/>
      <c r="F106" s="3" t="str">
        <f t="shared" si="6"/>
        <v/>
      </c>
      <c r="G106" s="3" t="str">
        <f t="shared" ca="1" si="7"/>
        <v/>
      </c>
      <c r="H106" s="4" t="str">
        <f t="shared" si="8"/>
        <v/>
      </c>
      <c r="I106" s="5" t="str">
        <f t="shared" si="11"/>
        <v/>
      </c>
      <c r="J106" s="1" t="str">
        <f ca="1">IF(F106="","",IF(COUNTIF($F$3:F106,F106)=1,MATCH(F106,$C$3:$C$502,0)+3,MATCH(F106,INDIRECT("C502:C"&amp;J105),0)+J105))</f>
        <v/>
      </c>
      <c r="K106" s="1" t="str">
        <f t="shared" ca="1" si="9"/>
        <v/>
      </c>
    </row>
    <row r="107" spans="2:11">
      <c r="B107" s="6" t="str">
        <f t="shared" si="10"/>
        <v/>
      </c>
      <c r="C107" s="7"/>
      <c r="D107" s="7"/>
      <c r="F107" s="3" t="str">
        <f t="shared" si="6"/>
        <v/>
      </c>
      <c r="G107" s="3" t="str">
        <f t="shared" ca="1" si="7"/>
        <v/>
      </c>
      <c r="H107" s="4" t="str">
        <f t="shared" si="8"/>
        <v/>
      </c>
      <c r="I107" s="5" t="str">
        <f t="shared" si="11"/>
        <v/>
      </c>
      <c r="J107" s="1" t="str">
        <f ca="1">IF(F107="","",IF(COUNTIF($F$3:F107,F107)=1,MATCH(F107,$C$3:$C$502,0)+3,MATCH(F107,INDIRECT("C502:C"&amp;J106),0)+J106))</f>
        <v/>
      </c>
      <c r="K107" s="1" t="str">
        <f t="shared" ca="1" si="9"/>
        <v/>
      </c>
    </row>
    <row r="108" spans="2:11">
      <c r="B108" s="6" t="str">
        <f t="shared" si="10"/>
        <v/>
      </c>
      <c r="C108" s="7"/>
      <c r="D108" s="7"/>
      <c r="F108" s="3" t="str">
        <f t="shared" si="6"/>
        <v/>
      </c>
      <c r="G108" s="3" t="str">
        <f t="shared" ca="1" si="7"/>
        <v/>
      </c>
      <c r="H108" s="4" t="str">
        <f t="shared" si="8"/>
        <v/>
      </c>
      <c r="I108" s="5" t="str">
        <f t="shared" si="11"/>
        <v/>
      </c>
      <c r="J108" s="1" t="str">
        <f ca="1">IF(F108="","",IF(COUNTIF($F$3:F108,F108)=1,MATCH(F108,$C$3:$C$502,0)+3,MATCH(F108,INDIRECT("C502:C"&amp;J107),0)+J107))</f>
        <v/>
      </c>
      <c r="K108" s="1" t="str">
        <f t="shared" ca="1" si="9"/>
        <v/>
      </c>
    </row>
    <row r="109" spans="2:11">
      <c r="B109" s="6" t="str">
        <f t="shared" si="10"/>
        <v/>
      </c>
      <c r="C109" s="7"/>
      <c r="D109" s="7"/>
      <c r="F109" s="3" t="str">
        <f t="shared" si="6"/>
        <v/>
      </c>
      <c r="G109" s="3" t="str">
        <f t="shared" ca="1" si="7"/>
        <v/>
      </c>
      <c r="H109" s="4" t="str">
        <f t="shared" si="8"/>
        <v/>
      </c>
      <c r="I109" s="5" t="str">
        <f t="shared" si="11"/>
        <v/>
      </c>
      <c r="J109" s="1" t="str">
        <f ca="1">IF(F109="","",IF(COUNTIF($F$3:F109,F109)=1,MATCH(F109,$C$3:$C$502,0)+3,MATCH(F109,INDIRECT("C502:C"&amp;J108),0)+J108))</f>
        <v/>
      </c>
      <c r="K109" s="1" t="str">
        <f t="shared" ca="1" si="9"/>
        <v/>
      </c>
    </row>
    <row r="110" spans="2:11">
      <c r="B110" s="6" t="str">
        <f t="shared" si="10"/>
        <v/>
      </c>
      <c r="C110" s="7"/>
      <c r="D110" s="7"/>
      <c r="F110" s="3" t="str">
        <f t="shared" si="6"/>
        <v/>
      </c>
      <c r="G110" s="3" t="str">
        <f t="shared" ca="1" si="7"/>
        <v/>
      </c>
      <c r="H110" s="4" t="str">
        <f t="shared" si="8"/>
        <v/>
      </c>
      <c r="I110" s="5" t="str">
        <f t="shared" si="11"/>
        <v/>
      </c>
      <c r="J110" s="1" t="str">
        <f ca="1">IF(F110="","",IF(COUNTIF($F$3:F110,F110)=1,MATCH(F110,$C$3:$C$502,0)+3,MATCH(F110,INDIRECT("C502:C"&amp;J109),0)+J109))</f>
        <v/>
      </c>
      <c r="K110" s="1" t="str">
        <f t="shared" ca="1" si="9"/>
        <v/>
      </c>
    </row>
    <row r="111" spans="2:11">
      <c r="B111" s="6" t="str">
        <f t="shared" si="10"/>
        <v/>
      </c>
      <c r="C111" s="7"/>
      <c r="D111" s="7"/>
      <c r="F111" s="3" t="str">
        <f t="shared" si="6"/>
        <v/>
      </c>
      <c r="G111" s="3" t="str">
        <f t="shared" ca="1" si="7"/>
        <v/>
      </c>
      <c r="H111" s="4" t="str">
        <f t="shared" si="8"/>
        <v/>
      </c>
      <c r="I111" s="5" t="str">
        <f t="shared" si="11"/>
        <v/>
      </c>
      <c r="J111" s="1" t="str">
        <f ca="1">IF(F111="","",IF(COUNTIF($F$3:F111,F111)=1,MATCH(F111,$C$3:$C$502,0)+3,MATCH(F111,INDIRECT("C502:C"&amp;J110),0)+J110))</f>
        <v/>
      </c>
      <c r="K111" s="1" t="str">
        <f t="shared" ca="1" si="9"/>
        <v/>
      </c>
    </row>
    <row r="112" spans="2:11">
      <c r="B112" s="6" t="str">
        <f t="shared" si="10"/>
        <v/>
      </c>
      <c r="C112" s="7"/>
      <c r="D112" s="7"/>
      <c r="F112" s="3" t="str">
        <f t="shared" si="6"/>
        <v/>
      </c>
      <c r="G112" s="3" t="str">
        <f t="shared" ca="1" si="7"/>
        <v/>
      </c>
      <c r="H112" s="4" t="str">
        <f t="shared" si="8"/>
        <v/>
      </c>
      <c r="I112" s="5" t="str">
        <f t="shared" si="11"/>
        <v/>
      </c>
      <c r="J112" s="1" t="str">
        <f ca="1">IF(F112="","",IF(COUNTIF($F$3:F112,F112)=1,MATCH(F112,$C$3:$C$502,0)+3,MATCH(F112,INDIRECT("C502:C"&amp;J111),0)+J111))</f>
        <v/>
      </c>
      <c r="K112" s="1" t="str">
        <f t="shared" ca="1" si="9"/>
        <v/>
      </c>
    </row>
    <row r="113" spans="2:11">
      <c r="B113" s="6" t="str">
        <f t="shared" si="10"/>
        <v/>
      </c>
      <c r="C113" s="7"/>
      <c r="D113" s="7"/>
      <c r="F113" s="3" t="str">
        <f t="shared" si="6"/>
        <v/>
      </c>
      <c r="G113" s="3" t="str">
        <f t="shared" ca="1" si="7"/>
        <v/>
      </c>
      <c r="H113" s="4" t="str">
        <f t="shared" si="8"/>
        <v/>
      </c>
      <c r="I113" s="5" t="str">
        <f t="shared" si="11"/>
        <v/>
      </c>
      <c r="J113" s="1" t="str">
        <f ca="1">IF(F113="","",IF(COUNTIF($F$3:F113,F113)=1,MATCH(F113,$C$3:$C$502,0)+3,MATCH(F113,INDIRECT("C502:C"&amp;J112),0)+J112))</f>
        <v/>
      </c>
      <c r="K113" s="1" t="str">
        <f t="shared" ca="1" si="9"/>
        <v/>
      </c>
    </row>
    <row r="114" spans="2:11">
      <c r="B114" s="6" t="str">
        <f t="shared" si="10"/>
        <v/>
      </c>
      <c r="C114" s="7"/>
      <c r="D114" s="7"/>
      <c r="F114" s="3" t="str">
        <f t="shared" si="6"/>
        <v/>
      </c>
      <c r="G114" s="3" t="str">
        <f t="shared" ca="1" si="7"/>
        <v/>
      </c>
      <c r="H114" s="4" t="str">
        <f t="shared" si="8"/>
        <v/>
      </c>
      <c r="I114" s="5" t="str">
        <f t="shared" si="11"/>
        <v/>
      </c>
      <c r="J114" s="1" t="str">
        <f ca="1">IF(F114="","",IF(COUNTIF($F$3:F114,F114)=1,MATCH(F114,$C$3:$C$502,0)+3,MATCH(F114,INDIRECT("C502:C"&amp;J113),0)+J113))</f>
        <v/>
      </c>
      <c r="K114" s="1" t="str">
        <f t="shared" ca="1" si="9"/>
        <v/>
      </c>
    </row>
    <row r="115" spans="2:11">
      <c r="B115" s="6" t="str">
        <f t="shared" si="10"/>
        <v/>
      </c>
      <c r="C115" s="7"/>
      <c r="D115" s="7"/>
      <c r="F115" s="3" t="str">
        <f t="shared" si="6"/>
        <v/>
      </c>
      <c r="G115" s="3" t="str">
        <f t="shared" ca="1" si="7"/>
        <v/>
      </c>
      <c r="H115" s="4" t="str">
        <f t="shared" si="8"/>
        <v/>
      </c>
      <c r="I115" s="5" t="str">
        <f t="shared" si="11"/>
        <v/>
      </c>
      <c r="J115" s="1" t="str">
        <f ca="1">IF(F115="","",IF(COUNTIF($F$3:F115,F115)=1,MATCH(F115,$C$3:$C$502,0)+3,MATCH(F115,INDIRECT("C502:C"&amp;J114),0)+J114))</f>
        <v/>
      </c>
      <c r="K115" s="1" t="str">
        <f t="shared" ca="1" si="9"/>
        <v/>
      </c>
    </row>
    <row r="116" spans="2:11">
      <c r="B116" s="6" t="str">
        <f t="shared" si="10"/>
        <v/>
      </c>
      <c r="C116" s="7"/>
      <c r="D116" s="7"/>
      <c r="F116" s="3" t="str">
        <f t="shared" si="6"/>
        <v/>
      </c>
      <c r="G116" s="3" t="str">
        <f t="shared" ca="1" si="7"/>
        <v/>
      </c>
      <c r="H116" s="4" t="str">
        <f t="shared" si="8"/>
        <v/>
      </c>
      <c r="I116" s="5" t="str">
        <f t="shared" si="11"/>
        <v/>
      </c>
      <c r="J116" s="1" t="str">
        <f ca="1">IF(F116="","",IF(COUNTIF($F$3:F116,F116)=1,MATCH(F116,$C$3:$C$502,0)+3,MATCH(F116,INDIRECT("C502:C"&amp;J115),0)+J115))</f>
        <v/>
      </c>
      <c r="K116" s="1" t="str">
        <f t="shared" ca="1" si="9"/>
        <v/>
      </c>
    </row>
    <row r="117" spans="2:11">
      <c r="B117" s="6" t="str">
        <f t="shared" si="10"/>
        <v/>
      </c>
      <c r="C117" s="7"/>
      <c r="D117" s="7"/>
      <c r="F117" s="3" t="str">
        <f t="shared" si="6"/>
        <v/>
      </c>
      <c r="G117" s="3" t="str">
        <f t="shared" ca="1" si="7"/>
        <v/>
      </c>
      <c r="H117" s="4" t="str">
        <f t="shared" si="8"/>
        <v/>
      </c>
      <c r="I117" s="5" t="str">
        <f t="shared" si="11"/>
        <v/>
      </c>
      <c r="J117" s="1" t="str">
        <f ca="1">IF(F117="","",IF(COUNTIF($F$3:F117,F117)=1,MATCH(F117,$C$3:$C$502,0)+3,MATCH(F117,INDIRECT("C502:C"&amp;J116),0)+J116))</f>
        <v/>
      </c>
      <c r="K117" s="1" t="str">
        <f t="shared" ca="1" si="9"/>
        <v/>
      </c>
    </row>
    <row r="118" spans="2:11">
      <c r="B118" s="6" t="str">
        <f t="shared" si="10"/>
        <v/>
      </c>
      <c r="C118" s="7"/>
      <c r="D118" s="7"/>
      <c r="F118" s="3" t="str">
        <f t="shared" si="6"/>
        <v/>
      </c>
      <c r="G118" s="3" t="str">
        <f t="shared" ca="1" si="7"/>
        <v/>
      </c>
      <c r="H118" s="4" t="str">
        <f t="shared" si="8"/>
        <v/>
      </c>
      <c r="I118" s="5" t="str">
        <f t="shared" si="11"/>
        <v/>
      </c>
      <c r="J118" s="1" t="str">
        <f ca="1">IF(F118="","",IF(COUNTIF($F$3:F118,F118)=1,MATCH(F118,$C$3:$C$502,0)+3,MATCH(F118,INDIRECT("C502:C"&amp;J117),0)+J117))</f>
        <v/>
      </c>
      <c r="K118" s="1" t="str">
        <f t="shared" ca="1" si="9"/>
        <v/>
      </c>
    </row>
    <row r="119" spans="2:11">
      <c r="B119" s="6" t="str">
        <f t="shared" si="10"/>
        <v/>
      </c>
      <c r="C119" s="7"/>
      <c r="D119" s="7"/>
      <c r="F119" s="3" t="str">
        <f t="shared" si="6"/>
        <v/>
      </c>
      <c r="G119" s="3" t="str">
        <f t="shared" ca="1" si="7"/>
        <v/>
      </c>
      <c r="H119" s="4" t="str">
        <f t="shared" si="8"/>
        <v/>
      </c>
      <c r="I119" s="5" t="str">
        <f t="shared" si="11"/>
        <v/>
      </c>
      <c r="J119" s="1" t="str">
        <f ca="1">IF(F119="","",IF(COUNTIF($F$3:F119,F119)=1,MATCH(F119,$C$3:$C$502,0)+3,MATCH(F119,INDIRECT("C502:C"&amp;J118),0)+J118))</f>
        <v/>
      </c>
      <c r="K119" s="1" t="str">
        <f t="shared" ca="1" si="9"/>
        <v/>
      </c>
    </row>
    <row r="120" spans="2:11">
      <c r="B120" s="6" t="str">
        <f t="shared" si="10"/>
        <v/>
      </c>
      <c r="C120" s="7"/>
      <c r="D120" s="7"/>
      <c r="F120" s="3" t="str">
        <f t="shared" si="6"/>
        <v/>
      </c>
      <c r="G120" s="3" t="str">
        <f t="shared" ca="1" si="7"/>
        <v/>
      </c>
      <c r="H120" s="4" t="str">
        <f t="shared" si="8"/>
        <v/>
      </c>
      <c r="I120" s="5" t="str">
        <f t="shared" si="11"/>
        <v/>
      </c>
      <c r="J120" s="1" t="str">
        <f ca="1">IF(F120="","",IF(COUNTIF($F$3:F120,F120)=1,MATCH(F120,$C$3:$C$502,0)+3,MATCH(F120,INDIRECT("C502:C"&amp;J119),0)+J119))</f>
        <v/>
      </c>
      <c r="K120" s="1" t="str">
        <f t="shared" ca="1" si="9"/>
        <v/>
      </c>
    </row>
    <row r="121" spans="2:11">
      <c r="B121" s="6" t="str">
        <f t="shared" si="10"/>
        <v/>
      </c>
      <c r="C121" s="7"/>
      <c r="D121" s="7"/>
      <c r="F121" s="3" t="str">
        <f t="shared" si="6"/>
        <v/>
      </c>
      <c r="G121" s="3" t="str">
        <f t="shared" ca="1" si="7"/>
        <v/>
      </c>
      <c r="H121" s="4" t="str">
        <f t="shared" si="8"/>
        <v/>
      </c>
      <c r="I121" s="5" t="str">
        <f t="shared" si="11"/>
        <v/>
      </c>
      <c r="J121" s="1" t="str">
        <f ca="1">IF(F121="","",IF(COUNTIF($F$3:F121,F121)=1,MATCH(F121,$C$3:$C$502,0)+3,MATCH(F121,INDIRECT("C502:C"&amp;J120),0)+J120))</f>
        <v/>
      </c>
      <c r="K121" s="1" t="str">
        <f t="shared" ca="1" si="9"/>
        <v/>
      </c>
    </row>
    <row r="122" spans="2:11">
      <c r="B122" s="6" t="str">
        <f t="shared" si="10"/>
        <v/>
      </c>
      <c r="C122" s="7"/>
      <c r="D122" s="7"/>
      <c r="F122" s="3" t="str">
        <f t="shared" si="6"/>
        <v/>
      </c>
      <c r="G122" s="3" t="str">
        <f t="shared" ca="1" si="7"/>
        <v/>
      </c>
      <c r="H122" s="4" t="str">
        <f t="shared" si="8"/>
        <v/>
      </c>
      <c r="I122" s="5" t="str">
        <f t="shared" si="11"/>
        <v/>
      </c>
      <c r="J122" s="1" t="str">
        <f ca="1">IF(F122="","",IF(COUNTIF($F$3:F122,F122)=1,MATCH(F122,$C$3:$C$502,0)+3,MATCH(F122,INDIRECT("C502:C"&amp;J121),0)+J121))</f>
        <v/>
      </c>
      <c r="K122" s="1" t="str">
        <f t="shared" ca="1" si="9"/>
        <v/>
      </c>
    </row>
    <row r="123" spans="2:11">
      <c r="B123" s="6" t="str">
        <f t="shared" si="10"/>
        <v/>
      </c>
      <c r="C123" s="7"/>
      <c r="D123" s="7"/>
      <c r="F123" s="3" t="str">
        <f t="shared" si="6"/>
        <v/>
      </c>
      <c r="G123" s="3" t="str">
        <f t="shared" ca="1" si="7"/>
        <v/>
      </c>
      <c r="H123" s="4" t="str">
        <f t="shared" si="8"/>
        <v/>
      </c>
      <c r="I123" s="5" t="str">
        <f t="shared" si="11"/>
        <v/>
      </c>
      <c r="J123" s="1" t="str">
        <f ca="1">IF(F123="","",IF(COUNTIF($F$3:F123,F123)=1,MATCH(F123,$C$3:$C$502,0)+3,MATCH(F123,INDIRECT("C502:C"&amp;J122),0)+J122))</f>
        <v/>
      </c>
      <c r="K123" s="1" t="str">
        <f t="shared" ca="1" si="9"/>
        <v/>
      </c>
    </row>
    <row r="124" spans="2:11">
      <c r="B124" s="6" t="str">
        <f t="shared" si="10"/>
        <v/>
      </c>
      <c r="C124" s="7"/>
      <c r="D124" s="7"/>
      <c r="F124" s="3" t="str">
        <f t="shared" si="6"/>
        <v/>
      </c>
      <c r="G124" s="3" t="str">
        <f t="shared" ca="1" si="7"/>
        <v/>
      </c>
      <c r="H124" s="4" t="str">
        <f t="shared" si="8"/>
        <v/>
      </c>
      <c r="I124" s="5" t="str">
        <f t="shared" si="11"/>
        <v/>
      </c>
      <c r="J124" s="1" t="str">
        <f ca="1">IF(F124="","",IF(COUNTIF($F$3:F124,F124)=1,MATCH(F124,$C$3:$C$502,0)+3,MATCH(F124,INDIRECT("C502:C"&amp;J123),0)+J123))</f>
        <v/>
      </c>
      <c r="K124" s="1" t="str">
        <f t="shared" ca="1" si="9"/>
        <v/>
      </c>
    </row>
    <row r="125" spans="2:11">
      <c r="B125" s="6" t="str">
        <f t="shared" si="10"/>
        <v/>
      </c>
      <c r="C125" s="7"/>
      <c r="D125" s="7"/>
      <c r="F125" s="3" t="str">
        <f t="shared" si="6"/>
        <v/>
      </c>
      <c r="G125" s="3" t="str">
        <f t="shared" ca="1" si="7"/>
        <v/>
      </c>
      <c r="H125" s="4" t="str">
        <f t="shared" si="8"/>
        <v/>
      </c>
      <c r="I125" s="5" t="str">
        <f t="shared" si="11"/>
        <v/>
      </c>
      <c r="J125" s="1" t="str">
        <f ca="1">IF(F125="","",IF(COUNTIF($F$3:F125,F125)=1,MATCH(F125,$C$3:$C$502,0)+3,MATCH(F125,INDIRECT("C502:C"&amp;J124),0)+J124))</f>
        <v/>
      </c>
      <c r="K125" s="1" t="str">
        <f t="shared" ca="1" si="9"/>
        <v/>
      </c>
    </row>
    <row r="126" spans="2:11">
      <c r="B126" s="6" t="str">
        <f t="shared" si="10"/>
        <v/>
      </c>
      <c r="C126" s="7"/>
      <c r="D126" s="7"/>
      <c r="F126" s="3" t="str">
        <f t="shared" si="6"/>
        <v/>
      </c>
      <c r="G126" s="3" t="str">
        <f t="shared" ca="1" si="7"/>
        <v/>
      </c>
      <c r="H126" s="4" t="str">
        <f t="shared" si="8"/>
        <v/>
      </c>
      <c r="I126" s="5" t="str">
        <f t="shared" si="11"/>
        <v/>
      </c>
      <c r="J126" s="1" t="str">
        <f ca="1">IF(F126="","",IF(COUNTIF($F$3:F126,F126)=1,MATCH(F126,$C$3:$C$502,0)+3,MATCH(F126,INDIRECT("C502:C"&amp;J125),0)+J125))</f>
        <v/>
      </c>
      <c r="K126" s="1" t="str">
        <f t="shared" ca="1" si="9"/>
        <v/>
      </c>
    </row>
    <row r="127" spans="2:11">
      <c r="B127" s="6" t="str">
        <f t="shared" si="10"/>
        <v/>
      </c>
      <c r="C127" s="7"/>
      <c r="D127" s="7"/>
      <c r="F127" s="3" t="str">
        <f t="shared" si="6"/>
        <v/>
      </c>
      <c r="G127" s="3" t="str">
        <f t="shared" ca="1" si="7"/>
        <v/>
      </c>
      <c r="H127" s="4" t="str">
        <f t="shared" si="8"/>
        <v/>
      </c>
      <c r="I127" s="5" t="str">
        <f t="shared" si="11"/>
        <v/>
      </c>
      <c r="J127" s="1" t="str">
        <f ca="1">IF(F127="","",IF(COUNTIF($F$3:F127,F127)=1,MATCH(F127,$C$3:$C$502,0)+3,MATCH(F127,INDIRECT("C502:C"&amp;J126),0)+J126))</f>
        <v/>
      </c>
      <c r="K127" s="1" t="str">
        <f t="shared" ca="1" si="9"/>
        <v/>
      </c>
    </row>
    <row r="128" spans="2:11">
      <c r="B128" s="6" t="str">
        <f t="shared" si="10"/>
        <v/>
      </c>
      <c r="C128" s="7"/>
      <c r="D128" s="7"/>
      <c r="F128" s="3" t="str">
        <f t="shared" si="6"/>
        <v/>
      </c>
      <c r="G128" s="3" t="str">
        <f t="shared" ca="1" si="7"/>
        <v/>
      </c>
      <c r="H128" s="4" t="str">
        <f t="shared" si="8"/>
        <v/>
      </c>
      <c r="I128" s="5" t="str">
        <f t="shared" si="11"/>
        <v/>
      </c>
      <c r="J128" s="1" t="str">
        <f ca="1">IF(F128="","",IF(COUNTIF($F$3:F128,F128)=1,MATCH(F128,$C$3:$C$502,0)+3,MATCH(F128,INDIRECT("C502:C"&amp;J127),0)+J127))</f>
        <v/>
      </c>
      <c r="K128" s="1" t="str">
        <f t="shared" ca="1" si="9"/>
        <v/>
      </c>
    </row>
    <row r="129" spans="2:11">
      <c r="B129" s="6" t="str">
        <f t="shared" si="10"/>
        <v/>
      </c>
      <c r="C129" s="7"/>
      <c r="D129" s="7"/>
      <c r="F129" s="3" t="str">
        <f t="shared" si="6"/>
        <v/>
      </c>
      <c r="G129" s="3" t="str">
        <f t="shared" ca="1" si="7"/>
        <v/>
      </c>
      <c r="H129" s="4" t="str">
        <f t="shared" si="8"/>
        <v/>
      </c>
      <c r="I129" s="5" t="str">
        <f t="shared" si="11"/>
        <v/>
      </c>
      <c r="J129" s="1" t="str">
        <f ca="1">IF(F129="","",IF(COUNTIF($F$3:F129,F129)=1,MATCH(F129,$C$3:$C$502,0)+3,MATCH(F129,INDIRECT("C502:C"&amp;J128),0)+J128))</f>
        <v/>
      </c>
      <c r="K129" s="1" t="str">
        <f t="shared" ca="1" si="9"/>
        <v/>
      </c>
    </row>
    <row r="130" spans="2:11">
      <c r="B130" s="6" t="str">
        <f t="shared" si="10"/>
        <v/>
      </c>
      <c r="C130" s="7"/>
      <c r="D130" s="7"/>
      <c r="F130" s="3" t="str">
        <f t="shared" si="6"/>
        <v/>
      </c>
      <c r="G130" s="3" t="str">
        <f t="shared" ca="1" si="7"/>
        <v/>
      </c>
      <c r="H130" s="4" t="str">
        <f t="shared" si="8"/>
        <v/>
      </c>
      <c r="I130" s="5" t="str">
        <f t="shared" si="11"/>
        <v/>
      </c>
      <c r="J130" s="1" t="str">
        <f ca="1">IF(F130="","",IF(COUNTIF($F$3:F130,F130)=1,MATCH(F130,$C$3:$C$502,0)+3,MATCH(F130,INDIRECT("C502:C"&amp;J129),0)+J129))</f>
        <v/>
      </c>
      <c r="K130" s="1" t="str">
        <f t="shared" ca="1" si="9"/>
        <v/>
      </c>
    </row>
    <row r="131" spans="2:11">
      <c r="B131" s="6" t="str">
        <f t="shared" si="10"/>
        <v/>
      </c>
      <c r="C131" s="7"/>
      <c r="D131" s="7"/>
      <c r="F131" s="3" t="str">
        <f t="shared" si="6"/>
        <v/>
      </c>
      <c r="G131" s="3" t="str">
        <f t="shared" ca="1" si="7"/>
        <v/>
      </c>
      <c r="H131" s="4" t="str">
        <f t="shared" si="8"/>
        <v/>
      </c>
      <c r="I131" s="5" t="str">
        <f t="shared" si="11"/>
        <v/>
      </c>
      <c r="J131" s="1" t="str">
        <f ca="1">IF(F131="","",IF(COUNTIF($F$3:F131,F131)=1,MATCH(F131,$C$3:$C$502,0)+3,MATCH(F131,INDIRECT("C502:C"&amp;J130),0)+J130))</f>
        <v/>
      </c>
      <c r="K131" s="1" t="str">
        <f t="shared" ca="1" si="9"/>
        <v/>
      </c>
    </row>
    <row r="132" spans="2:11">
      <c r="B132" s="6" t="str">
        <f t="shared" si="10"/>
        <v/>
      </c>
      <c r="C132" s="7"/>
      <c r="D132" s="7"/>
      <c r="F132" s="3" t="str">
        <f t="shared" ref="F132:F195" si="12">IF(C132="","",LARGE($C$3:$C$502,B132))</f>
        <v/>
      </c>
      <c r="G132" s="3" t="str">
        <f t="shared" ref="G132:G195" ca="1" si="13">IF(K132="","",OFFSET($B$2,K132,2))</f>
        <v/>
      </c>
      <c r="H132" s="4" t="str">
        <f t="shared" ref="H132:H195" si="14">IF(F132="","",F132/SUM(F:F))</f>
        <v/>
      </c>
      <c r="I132" s="5" t="str">
        <f t="shared" si="11"/>
        <v/>
      </c>
      <c r="J132" s="1" t="str">
        <f ca="1">IF(F132="","",IF(COUNTIF($F$3:F132,F132)=1,MATCH(F132,$C$3:$C$502,0)+3,MATCH(F132,INDIRECT("C502:C"&amp;J131),0)+J131))</f>
        <v/>
      </c>
      <c r="K132" s="1" t="str">
        <f t="shared" ref="K132:K195" ca="1" si="15">IF(J132="","",J132-3)</f>
        <v/>
      </c>
    </row>
    <row r="133" spans="2:11">
      <c r="B133" s="6" t="str">
        <f t="shared" ref="B133:B196" si="16">IF(B132="","",IF(C133="","",B132+1))</f>
        <v/>
      </c>
      <c r="C133" s="7"/>
      <c r="D133" s="7"/>
      <c r="F133" s="3" t="str">
        <f t="shared" si="12"/>
        <v/>
      </c>
      <c r="G133" s="3" t="str">
        <f t="shared" ca="1" si="13"/>
        <v/>
      </c>
      <c r="H133" s="4" t="str">
        <f t="shared" si="14"/>
        <v/>
      </c>
      <c r="I133" s="5" t="str">
        <f t="shared" ref="I133:I196" si="17">IF(H133="","",H133+I132)</f>
        <v/>
      </c>
      <c r="J133" s="1" t="str">
        <f ca="1">IF(F133="","",IF(COUNTIF($F$3:F133,F133)=1,MATCH(F133,$C$3:$C$502,0)+3,MATCH(F133,INDIRECT("C502:C"&amp;J132),0)+J132))</f>
        <v/>
      </c>
      <c r="K133" s="1" t="str">
        <f t="shared" ca="1" si="15"/>
        <v/>
      </c>
    </row>
    <row r="134" spans="2:11">
      <c r="B134" s="6" t="str">
        <f t="shared" si="16"/>
        <v/>
      </c>
      <c r="C134" s="7"/>
      <c r="D134" s="7"/>
      <c r="F134" s="3" t="str">
        <f t="shared" si="12"/>
        <v/>
      </c>
      <c r="G134" s="3" t="str">
        <f t="shared" ca="1" si="13"/>
        <v/>
      </c>
      <c r="H134" s="4" t="str">
        <f t="shared" si="14"/>
        <v/>
      </c>
      <c r="I134" s="5" t="str">
        <f t="shared" si="17"/>
        <v/>
      </c>
      <c r="J134" s="1" t="str">
        <f ca="1">IF(F134="","",IF(COUNTIF($F$3:F134,F134)=1,MATCH(F134,$C$3:$C$502,0)+3,MATCH(F134,INDIRECT("C502:C"&amp;J133),0)+J133))</f>
        <v/>
      </c>
      <c r="K134" s="1" t="str">
        <f t="shared" ca="1" si="15"/>
        <v/>
      </c>
    </row>
    <row r="135" spans="2:11">
      <c r="B135" s="6" t="str">
        <f t="shared" si="16"/>
        <v/>
      </c>
      <c r="C135" s="7"/>
      <c r="D135" s="7"/>
      <c r="F135" s="3" t="str">
        <f t="shared" si="12"/>
        <v/>
      </c>
      <c r="G135" s="3" t="str">
        <f t="shared" ca="1" si="13"/>
        <v/>
      </c>
      <c r="H135" s="4" t="str">
        <f t="shared" si="14"/>
        <v/>
      </c>
      <c r="I135" s="5" t="str">
        <f t="shared" si="17"/>
        <v/>
      </c>
      <c r="J135" s="1" t="str">
        <f ca="1">IF(F135="","",IF(COUNTIF($F$3:F135,F135)=1,MATCH(F135,$C$3:$C$502,0)+3,MATCH(F135,INDIRECT("C502:C"&amp;J134),0)+J134))</f>
        <v/>
      </c>
      <c r="K135" s="1" t="str">
        <f t="shared" ca="1" si="15"/>
        <v/>
      </c>
    </row>
    <row r="136" spans="2:11">
      <c r="B136" s="6" t="str">
        <f t="shared" si="16"/>
        <v/>
      </c>
      <c r="C136" s="7"/>
      <c r="D136" s="7"/>
      <c r="F136" s="3" t="str">
        <f t="shared" si="12"/>
        <v/>
      </c>
      <c r="G136" s="3" t="str">
        <f t="shared" ca="1" si="13"/>
        <v/>
      </c>
      <c r="H136" s="4" t="str">
        <f t="shared" si="14"/>
        <v/>
      </c>
      <c r="I136" s="5" t="str">
        <f t="shared" si="17"/>
        <v/>
      </c>
      <c r="J136" s="1" t="str">
        <f ca="1">IF(F136="","",IF(COUNTIF($F$3:F136,F136)=1,MATCH(F136,$C$3:$C$502,0)+3,MATCH(F136,INDIRECT("C502:C"&amp;J135),0)+J135))</f>
        <v/>
      </c>
      <c r="K136" s="1" t="str">
        <f t="shared" ca="1" si="15"/>
        <v/>
      </c>
    </row>
    <row r="137" spans="2:11">
      <c r="B137" s="6" t="str">
        <f t="shared" si="16"/>
        <v/>
      </c>
      <c r="C137" s="7"/>
      <c r="D137" s="7"/>
      <c r="F137" s="3" t="str">
        <f t="shared" si="12"/>
        <v/>
      </c>
      <c r="G137" s="3" t="str">
        <f t="shared" ca="1" si="13"/>
        <v/>
      </c>
      <c r="H137" s="4" t="str">
        <f t="shared" si="14"/>
        <v/>
      </c>
      <c r="I137" s="5" t="str">
        <f t="shared" si="17"/>
        <v/>
      </c>
      <c r="J137" s="1" t="str">
        <f ca="1">IF(F137="","",IF(COUNTIF($F$3:F137,F137)=1,MATCH(F137,$C$3:$C$502,0)+3,MATCH(F137,INDIRECT("C502:C"&amp;J136),0)+J136))</f>
        <v/>
      </c>
      <c r="K137" s="1" t="str">
        <f t="shared" ca="1" si="15"/>
        <v/>
      </c>
    </row>
    <row r="138" spans="2:11">
      <c r="B138" s="6" t="str">
        <f t="shared" si="16"/>
        <v/>
      </c>
      <c r="C138" s="7"/>
      <c r="D138" s="7"/>
      <c r="F138" s="3" t="str">
        <f t="shared" si="12"/>
        <v/>
      </c>
      <c r="G138" s="3" t="str">
        <f t="shared" ca="1" si="13"/>
        <v/>
      </c>
      <c r="H138" s="4" t="str">
        <f t="shared" si="14"/>
        <v/>
      </c>
      <c r="I138" s="5" t="str">
        <f t="shared" si="17"/>
        <v/>
      </c>
      <c r="J138" s="1" t="str">
        <f ca="1">IF(F138="","",IF(COUNTIF($F$3:F138,F138)=1,MATCH(F138,$C$3:$C$502,0)+3,MATCH(F138,INDIRECT("C502:C"&amp;J137),0)+J137))</f>
        <v/>
      </c>
      <c r="K138" s="1" t="str">
        <f t="shared" ca="1" si="15"/>
        <v/>
      </c>
    </row>
    <row r="139" spans="2:11">
      <c r="B139" s="6" t="str">
        <f t="shared" si="16"/>
        <v/>
      </c>
      <c r="C139" s="7"/>
      <c r="D139" s="7"/>
      <c r="F139" s="3" t="str">
        <f t="shared" si="12"/>
        <v/>
      </c>
      <c r="G139" s="3" t="str">
        <f t="shared" ca="1" si="13"/>
        <v/>
      </c>
      <c r="H139" s="4" t="str">
        <f t="shared" si="14"/>
        <v/>
      </c>
      <c r="I139" s="5" t="str">
        <f t="shared" si="17"/>
        <v/>
      </c>
      <c r="J139" s="1" t="str">
        <f ca="1">IF(F139="","",IF(COUNTIF($F$3:F139,F139)=1,MATCH(F139,$C$3:$C$502,0)+3,MATCH(F139,INDIRECT("C502:C"&amp;J138),0)+J138))</f>
        <v/>
      </c>
      <c r="K139" s="1" t="str">
        <f t="shared" ca="1" si="15"/>
        <v/>
      </c>
    </row>
    <row r="140" spans="2:11">
      <c r="B140" s="6" t="str">
        <f t="shared" si="16"/>
        <v/>
      </c>
      <c r="C140" s="7"/>
      <c r="D140" s="7"/>
      <c r="F140" s="3" t="str">
        <f t="shared" si="12"/>
        <v/>
      </c>
      <c r="G140" s="3" t="str">
        <f t="shared" ca="1" si="13"/>
        <v/>
      </c>
      <c r="H140" s="4" t="str">
        <f t="shared" si="14"/>
        <v/>
      </c>
      <c r="I140" s="5" t="str">
        <f t="shared" si="17"/>
        <v/>
      </c>
      <c r="J140" s="1" t="str">
        <f ca="1">IF(F140="","",IF(COUNTIF($F$3:F140,F140)=1,MATCH(F140,$C$3:$C$502,0)+3,MATCH(F140,INDIRECT("C502:C"&amp;J139),0)+J139))</f>
        <v/>
      </c>
      <c r="K140" s="1" t="str">
        <f t="shared" ca="1" si="15"/>
        <v/>
      </c>
    </row>
    <row r="141" spans="2:11">
      <c r="B141" s="6" t="str">
        <f t="shared" si="16"/>
        <v/>
      </c>
      <c r="C141" s="7"/>
      <c r="D141" s="7"/>
      <c r="F141" s="3" t="str">
        <f t="shared" si="12"/>
        <v/>
      </c>
      <c r="G141" s="3" t="str">
        <f t="shared" ca="1" si="13"/>
        <v/>
      </c>
      <c r="H141" s="4" t="str">
        <f t="shared" si="14"/>
        <v/>
      </c>
      <c r="I141" s="5" t="str">
        <f t="shared" si="17"/>
        <v/>
      </c>
      <c r="J141" s="1" t="str">
        <f ca="1">IF(F141="","",IF(COUNTIF($F$3:F141,F141)=1,MATCH(F141,$C$3:$C$502,0)+3,MATCH(F141,INDIRECT("C502:C"&amp;J140),0)+J140))</f>
        <v/>
      </c>
      <c r="K141" s="1" t="str">
        <f t="shared" ca="1" si="15"/>
        <v/>
      </c>
    </row>
    <row r="142" spans="2:11">
      <c r="B142" s="6" t="str">
        <f t="shared" si="16"/>
        <v/>
      </c>
      <c r="C142" s="7"/>
      <c r="D142" s="7"/>
      <c r="F142" s="3" t="str">
        <f t="shared" si="12"/>
        <v/>
      </c>
      <c r="G142" s="3" t="str">
        <f t="shared" ca="1" si="13"/>
        <v/>
      </c>
      <c r="H142" s="4" t="str">
        <f t="shared" si="14"/>
        <v/>
      </c>
      <c r="I142" s="5" t="str">
        <f t="shared" si="17"/>
        <v/>
      </c>
      <c r="J142" s="1" t="str">
        <f ca="1">IF(F142="","",IF(COUNTIF($F$3:F142,F142)=1,MATCH(F142,$C$3:$C$502,0)+3,MATCH(F142,INDIRECT("C502:C"&amp;J141),0)+J141))</f>
        <v/>
      </c>
      <c r="K142" s="1" t="str">
        <f t="shared" ca="1" si="15"/>
        <v/>
      </c>
    </row>
    <row r="143" spans="2:11">
      <c r="B143" s="6" t="str">
        <f t="shared" si="16"/>
        <v/>
      </c>
      <c r="C143" s="7"/>
      <c r="D143" s="7"/>
      <c r="F143" s="3" t="str">
        <f t="shared" si="12"/>
        <v/>
      </c>
      <c r="G143" s="3" t="str">
        <f t="shared" ca="1" si="13"/>
        <v/>
      </c>
      <c r="H143" s="4" t="str">
        <f t="shared" si="14"/>
        <v/>
      </c>
      <c r="I143" s="5" t="str">
        <f t="shared" si="17"/>
        <v/>
      </c>
      <c r="J143" s="1" t="str">
        <f ca="1">IF(F143="","",IF(COUNTIF($F$3:F143,F143)=1,MATCH(F143,$C$3:$C$502,0)+3,MATCH(F143,INDIRECT("C502:C"&amp;J142),0)+J142))</f>
        <v/>
      </c>
      <c r="K143" s="1" t="str">
        <f t="shared" ca="1" si="15"/>
        <v/>
      </c>
    </row>
    <row r="144" spans="2:11">
      <c r="B144" s="6" t="str">
        <f t="shared" si="16"/>
        <v/>
      </c>
      <c r="C144" s="7"/>
      <c r="D144" s="7"/>
      <c r="F144" s="3" t="str">
        <f t="shared" si="12"/>
        <v/>
      </c>
      <c r="G144" s="3" t="str">
        <f t="shared" ca="1" si="13"/>
        <v/>
      </c>
      <c r="H144" s="4" t="str">
        <f t="shared" si="14"/>
        <v/>
      </c>
      <c r="I144" s="5" t="str">
        <f t="shared" si="17"/>
        <v/>
      </c>
      <c r="J144" s="1" t="str">
        <f ca="1">IF(F144="","",IF(COUNTIF($F$3:F144,F144)=1,MATCH(F144,$C$3:$C$502,0)+3,MATCH(F144,INDIRECT("C502:C"&amp;J143),0)+J143))</f>
        <v/>
      </c>
      <c r="K144" s="1" t="str">
        <f t="shared" ca="1" si="15"/>
        <v/>
      </c>
    </row>
    <row r="145" spans="2:11">
      <c r="B145" s="6" t="str">
        <f t="shared" si="16"/>
        <v/>
      </c>
      <c r="C145" s="7"/>
      <c r="D145" s="7"/>
      <c r="F145" s="3" t="str">
        <f t="shared" si="12"/>
        <v/>
      </c>
      <c r="G145" s="3" t="str">
        <f t="shared" ca="1" si="13"/>
        <v/>
      </c>
      <c r="H145" s="4" t="str">
        <f t="shared" si="14"/>
        <v/>
      </c>
      <c r="I145" s="5" t="str">
        <f t="shared" si="17"/>
        <v/>
      </c>
      <c r="J145" s="1" t="str">
        <f ca="1">IF(F145="","",IF(COUNTIF($F$3:F145,F145)=1,MATCH(F145,$C$3:$C$502,0)+3,MATCH(F145,INDIRECT("C502:C"&amp;J144),0)+J144))</f>
        <v/>
      </c>
      <c r="K145" s="1" t="str">
        <f t="shared" ca="1" si="15"/>
        <v/>
      </c>
    </row>
    <row r="146" spans="2:11">
      <c r="B146" s="6" t="str">
        <f t="shared" si="16"/>
        <v/>
      </c>
      <c r="C146" s="7"/>
      <c r="D146" s="7"/>
      <c r="F146" s="3" t="str">
        <f t="shared" si="12"/>
        <v/>
      </c>
      <c r="G146" s="3" t="str">
        <f t="shared" ca="1" si="13"/>
        <v/>
      </c>
      <c r="H146" s="4" t="str">
        <f t="shared" si="14"/>
        <v/>
      </c>
      <c r="I146" s="5" t="str">
        <f t="shared" si="17"/>
        <v/>
      </c>
      <c r="J146" s="1" t="str">
        <f ca="1">IF(F146="","",IF(COUNTIF($F$3:F146,F146)=1,MATCH(F146,$C$3:$C$502,0)+3,MATCH(F146,INDIRECT("C502:C"&amp;J145),0)+J145))</f>
        <v/>
      </c>
      <c r="K146" s="1" t="str">
        <f t="shared" ca="1" si="15"/>
        <v/>
      </c>
    </row>
    <row r="147" spans="2:11">
      <c r="B147" s="6" t="str">
        <f t="shared" si="16"/>
        <v/>
      </c>
      <c r="C147" s="7"/>
      <c r="D147" s="7"/>
      <c r="F147" s="3" t="str">
        <f t="shared" si="12"/>
        <v/>
      </c>
      <c r="G147" s="3" t="str">
        <f t="shared" ca="1" si="13"/>
        <v/>
      </c>
      <c r="H147" s="4" t="str">
        <f t="shared" si="14"/>
        <v/>
      </c>
      <c r="I147" s="5" t="str">
        <f t="shared" si="17"/>
        <v/>
      </c>
      <c r="J147" s="1" t="str">
        <f ca="1">IF(F147="","",IF(COUNTIF($F$3:F147,F147)=1,MATCH(F147,$C$3:$C$502,0)+3,MATCH(F147,INDIRECT("C502:C"&amp;J146),0)+J146))</f>
        <v/>
      </c>
      <c r="K147" s="1" t="str">
        <f t="shared" ca="1" si="15"/>
        <v/>
      </c>
    </row>
    <row r="148" spans="2:11">
      <c r="B148" s="6" t="str">
        <f t="shared" si="16"/>
        <v/>
      </c>
      <c r="C148" s="7"/>
      <c r="D148" s="7"/>
      <c r="F148" s="3" t="str">
        <f t="shared" si="12"/>
        <v/>
      </c>
      <c r="G148" s="3" t="str">
        <f t="shared" ca="1" si="13"/>
        <v/>
      </c>
      <c r="H148" s="4" t="str">
        <f t="shared" si="14"/>
        <v/>
      </c>
      <c r="I148" s="5" t="str">
        <f t="shared" si="17"/>
        <v/>
      </c>
      <c r="J148" s="1" t="str">
        <f ca="1">IF(F148="","",IF(COUNTIF($F$3:F148,F148)=1,MATCH(F148,$C$3:$C$502,0)+3,MATCH(F148,INDIRECT("C502:C"&amp;J147),0)+J147))</f>
        <v/>
      </c>
      <c r="K148" s="1" t="str">
        <f t="shared" ca="1" si="15"/>
        <v/>
      </c>
    </row>
    <row r="149" spans="2:11">
      <c r="B149" s="6" t="str">
        <f t="shared" si="16"/>
        <v/>
      </c>
      <c r="C149" s="7"/>
      <c r="D149" s="7"/>
      <c r="F149" s="3" t="str">
        <f t="shared" si="12"/>
        <v/>
      </c>
      <c r="G149" s="3" t="str">
        <f t="shared" ca="1" si="13"/>
        <v/>
      </c>
      <c r="H149" s="4" t="str">
        <f t="shared" si="14"/>
        <v/>
      </c>
      <c r="I149" s="5" t="str">
        <f t="shared" si="17"/>
        <v/>
      </c>
      <c r="J149" s="1" t="str">
        <f ca="1">IF(F149="","",IF(COUNTIF($F$3:F149,F149)=1,MATCH(F149,$C$3:$C$502,0)+3,MATCH(F149,INDIRECT("C502:C"&amp;J148),0)+J148))</f>
        <v/>
      </c>
      <c r="K149" s="1" t="str">
        <f t="shared" ca="1" si="15"/>
        <v/>
      </c>
    </row>
    <row r="150" spans="2:11">
      <c r="B150" s="6" t="str">
        <f t="shared" si="16"/>
        <v/>
      </c>
      <c r="C150" s="7"/>
      <c r="D150" s="7"/>
      <c r="F150" s="3" t="str">
        <f t="shared" si="12"/>
        <v/>
      </c>
      <c r="G150" s="3" t="str">
        <f t="shared" ca="1" si="13"/>
        <v/>
      </c>
      <c r="H150" s="4" t="str">
        <f t="shared" si="14"/>
        <v/>
      </c>
      <c r="I150" s="5" t="str">
        <f t="shared" si="17"/>
        <v/>
      </c>
      <c r="J150" s="1" t="str">
        <f ca="1">IF(F150="","",IF(COUNTIF($F$3:F150,F150)=1,MATCH(F150,$C$3:$C$502,0)+3,MATCH(F150,INDIRECT("C502:C"&amp;J149),0)+J149))</f>
        <v/>
      </c>
      <c r="K150" s="1" t="str">
        <f t="shared" ca="1" si="15"/>
        <v/>
      </c>
    </row>
    <row r="151" spans="2:11">
      <c r="B151" s="6" t="str">
        <f t="shared" si="16"/>
        <v/>
      </c>
      <c r="C151" s="7"/>
      <c r="D151" s="7"/>
      <c r="F151" s="3" t="str">
        <f t="shared" si="12"/>
        <v/>
      </c>
      <c r="G151" s="3" t="str">
        <f t="shared" ca="1" si="13"/>
        <v/>
      </c>
      <c r="H151" s="4" t="str">
        <f t="shared" si="14"/>
        <v/>
      </c>
      <c r="I151" s="5" t="str">
        <f t="shared" si="17"/>
        <v/>
      </c>
      <c r="J151" s="1" t="str">
        <f ca="1">IF(F151="","",IF(COUNTIF($F$3:F151,F151)=1,MATCH(F151,$C$3:$C$502,0)+3,MATCH(F151,INDIRECT("C502:C"&amp;J150),0)+J150))</f>
        <v/>
      </c>
      <c r="K151" s="1" t="str">
        <f t="shared" ca="1" si="15"/>
        <v/>
      </c>
    </row>
    <row r="152" spans="2:11">
      <c r="B152" s="6" t="str">
        <f t="shared" si="16"/>
        <v/>
      </c>
      <c r="C152" s="7"/>
      <c r="D152" s="7"/>
      <c r="F152" s="3" t="str">
        <f t="shared" si="12"/>
        <v/>
      </c>
      <c r="G152" s="3" t="str">
        <f t="shared" ca="1" si="13"/>
        <v/>
      </c>
      <c r="H152" s="4" t="str">
        <f t="shared" si="14"/>
        <v/>
      </c>
      <c r="I152" s="5" t="str">
        <f t="shared" si="17"/>
        <v/>
      </c>
      <c r="J152" s="1" t="str">
        <f ca="1">IF(F152="","",IF(COUNTIF($F$3:F152,F152)=1,MATCH(F152,$C$3:$C$502,0)+3,MATCH(F152,INDIRECT("C502:C"&amp;J151),0)+J151))</f>
        <v/>
      </c>
      <c r="K152" s="1" t="str">
        <f t="shared" ca="1" si="15"/>
        <v/>
      </c>
    </row>
    <row r="153" spans="2:11">
      <c r="B153" s="6" t="str">
        <f t="shared" si="16"/>
        <v/>
      </c>
      <c r="C153" s="7"/>
      <c r="D153" s="7"/>
      <c r="F153" s="3" t="str">
        <f t="shared" si="12"/>
        <v/>
      </c>
      <c r="G153" s="3" t="str">
        <f t="shared" ca="1" si="13"/>
        <v/>
      </c>
      <c r="H153" s="4" t="str">
        <f t="shared" si="14"/>
        <v/>
      </c>
      <c r="I153" s="5" t="str">
        <f t="shared" si="17"/>
        <v/>
      </c>
      <c r="J153" s="1" t="str">
        <f ca="1">IF(F153="","",IF(COUNTIF($F$3:F153,F153)=1,MATCH(F153,$C$3:$C$502,0)+3,MATCH(F153,INDIRECT("C502:C"&amp;J152),0)+J152))</f>
        <v/>
      </c>
      <c r="K153" s="1" t="str">
        <f t="shared" ca="1" si="15"/>
        <v/>
      </c>
    </row>
    <row r="154" spans="2:11">
      <c r="B154" s="6" t="str">
        <f t="shared" si="16"/>
        <v/>
      </c>
      <c r="C154" s="7"/>
      <c r="D154" s="7"/>
      <c r="F154" s="3" t="str">
        <f t="shared" si="12"/>
        <v/>
      </c>
      <c r="G154" s="3" t="str">
        <f t="shared" ca="1" si="13"/>
        <v/>
      </c>
      <c r="H154" s="4" t="str">
        <f t="shared" si="14"/>
        <v/>
      </c>
      <c r="I154" s="5" t="str">
        <f t="shared" si="17"/>
        <v/>
      </c>
      <c r="J154" s="1" t="str">
        <f ca="1">IF(F154="","",IF(COUNTIF($F$3:F154,F154)=1,MATCH(F154,$C$3:$C$502,0)+3,MATCH(F154,INDIRECT("C502:C"&amp;J153),0)+J153))</f>
        <v/>
      </c>
      <c r="K154" s="1" t="str">
        <f t="shared" ca="1" si="15"/>
        <v/>
      </c>
    </row>
    <row r="155" spans="2:11">
      <c r="B155" s="6" t="str">
        <f t="shared" si="16"/>
        <v/>
      </c>
      <c r="C155" s="7"/>
      <c r="D155" s="7"/>
      <c r="F155" s="3" t="str">
        <f t="shared" si="12"/>
        <v/>
      </c>
      <c r="G155" s="3" t="str">
        <f t="shared" ca="1" si="13"/>
        <v/>
      </c>
      <c r="H155" s="4" t="str">
        <f t="shared" si="14"/>
        <v/>
      </c>
      <c r="I155" s="5" t="str">
        <f t="shared" si="17"/>
        <v/>
      </c>
      <c r="J155" s="1" t="str">
        <f ca="1">IF(F155="","",IF(COUNTIF($F$3:F155,F155)=1,MATCH(F155,$C$3:$C$502,0)+3,MATCH(F155,INDIRECT("C502:C"&amp;J154),0)+J154))</f>
        <v/>
      </c>
      <c r="K155" s="1" t="str">
        <f t="shared" ca="1" si="15"/>
        <v/>
      </c>
    </row>
    <row r="156" spans="2:11">
      <c r="B156" s="6" t="str">
        <f t="shared" si="16"/>
        <v/>
      </c>
      <c r="C156" s="7"/>
      <c r="D156" s="7"/>
      <c r="F156" s="3" t="str">
        <f t="shared" si="12"/>
        <v/>
      </c>
      <c r="G156" s="3" t="str">
        <f t="shared" ca="1" si="13"/>
        <v/>
      </c>
      <c r="H156" s="4" t="str">
        <f t="shared" si="14"/>
        <v/>
      </c>
      <c r="I156" s="5" t="str">
        <f t="shared" si="17"/>
        <v/>
      </c>
      <c r="J156" s="1" t="str">
        <f ca="1">IF(F156="","",IF(COUNTIF($F$3:F156,F156)=1,MATCH(F156,$C$3:$C$502,0)+3,MATCH(F156,INDIRECT("C502:C"&amp;J155),0)+J155))</f>
        <v/>
      </c>
      <c r="K156" s="1" t="str">
        <f t="shared" ca="1" si="15"/>
        <v/>
      </c>
    </row>
    <row r="157" spans="2:11">
      <c r="B157" s="6" t="str">
        <f t="shared" si="16"/>
        <v/>
      </c>
      <c r="C157" s="7"/>
      <c r="D157" s="7"/>
      <c r="F157" s="3" t="str">
        <f t="shared" si="12"/>
        <v/>
      </c>
      <c r="G157" s="3" t="str">
        <f t="shared" ca="1" si="13"/>
        <v/>
      </c>
      <c r="H157" s="4" t="str">
        <f t="shared" si="14"/>
        <v/>
      </c>
      <c r="I157" s="5" t="str">
        <f t="shared" si="17"/>
        <v/>
      </c>
      <c r="J157" s="1" t="str">
        <f ca="1">IF(F157="","",IF(COUNTIF($F$3:F157,F157)=1,MATCH(F157,$C$3:$C$502,0)+3,MATCH(F157,INDIRECT("C502:C"&amp;J156),0)+J156))</f>
        <v/>
      </c>
      <c r="K157" s="1" t="str">
        <f t="shared" ca="1" si="15"/>
        <v/>
      </c>
    </row>
    <row r="158" spans="2:11">
      <c r="B158" s="6" t="str">
        <f t="shared" si="16"/>
        <v/>
      </c>
      <c r="C158" s="7"/>
      <c r="D158" s="7"/>
      <c r="F158" s="3" t="str">
        <f t="shared" si="12"/>
        <v/>
      </c>
      <c r="G158" s="3" t="str">
        <f t="shared" ca="1" si="13"/>
        <v/>
      </c>
      <c r="H158" s="4" t="str">
        <f t="shared" si="14"/>
        <v/>
      </c>
      <c r="I158" s="5" t="str">
        <f t="shared" si="17"/>
        <v/>
      </c>
      <c r="J158" s="1" t="str">
        <f ca="1">IF(F158="","",IF(COUNTIF($F$3:F158,F158)=1,MATCH(F158,$C$3:$C$502,0)+3,MATCH(F158,INDIRECT("C502:C"&amp;J157),0)+J157))</f>
        <v/>
      </c>
      <c r="K158" s="1" t="str">
        <f t="shared" ca="1" si="15"/>
        <v/>
      </c>
    </row>
    <row r="159" spans="2:11">
      <c r="B159" s="6" t="str">
        <f t="shared" si="16"/>
        <v/>
      </c>
      <c r="C159" s="7"/>
      <c r="D159" s="7"/>
      <c r="F159" s="3" t="str">
        <f t="shared" si="12"/>
        <v/>
      </c>
      <c r="G159" s="3" t="str">
        <f t="shared" ca="1" si="13"/>
        <v/>
      </c>
      <c r="H159" s="4" t="str">
        <f t="shared" si="14"/>
        <v/>
      </c>
      <c r="I159" s="5" t="str">
        <f t="shared" si="17"/>
        <v/>
      </c>
      <c r="J159" s="1" t="str">
        <f ca="1">IF(F159="","",IF(COUNTIF($F$3:F159,F159)=1,MATCH(F159,$C$3:$C$502,0)+3,MATCH(F159,INDIRECT("C502:C"&amp;J158),0)+J158))</f>
        <v/>
      </c>
      <c r="K159" s="1" t="str">
        <f t="shared" ca="1" si="15"/>
        <v/>
      </c>
    </row>
    <row r="160" spans="2:11">
      <c r="B160" s="6" t="str">
        <f t="shared" si="16"/>
        <v/>
      </c>
      <c r="C160" s="7"/>
      <c r="D160" s="7"/>
      <c r="F160" s="3" t="str">
        <f t="shared" si="12"/>
        <v/>
      </c>
      <c r="G160" s="3" t="str">
        <f t="shared" ca="1" si="13"/>
        <v/>
      </c>
      <c r="H160" s="4" t="str">
        <f t="shared" si="14"/>
        <v/>
      </c>
      <c r="I160" s="5" t="str">
        <f t="shared" si="17"/>
        <v/>
      </c>
      <c r="J160" s="1" t="str">
        <f ca="1">IF(F160="","",IF(COUNTIF($F$3:F160,F160)=1,MATCH(F160,$C$3:$C$502,0)+3,MATCH(F160,INDIRECT("C502:C"&amp;J159),0)+J159))</f>
        <v/>
      </c>
      <c r="K160" s="1" t="str">
        <f t="shared" ca="1" si="15"/>
        <v/>
      </c>
    </row>
    <row r="161" spans="2:11">
      <c r="B161" s="6" t="str">
        <f t="shared" si="16"/>
        <v/>
      </c>
      <c r="C161" s="7"/>
      <c r="D161" s="7"/>
      <c r="F161" s="3" t="str">
        <f t="shared" si="12"/>
        <v/>
      </c>
      <c r="G161" s="3" t="str">
        <f t="shared" ca="1" si="13"/>
        <v/>
      </c>
      <c r="H161" s="4" t="str">
        <f t="shared" si="14"/>
        <v/>
      </c>
      <c r="I161" s="5" t="str">
        <f t="shared" si="17"/>
        <v/>
      </c>
      <c r="J161" s="1" t="str">
        <f ca="1">IF(F161="","",IF(COUNTIF($F$3:F161,F161)=1,MATCH(F161,$C$3:$C$502,0)+3,MATCH(F161,INDIRECT("C502:C"&amp;J160),0)+J160))</f>
        <v/>
      </c>
      <c r="K161" s="1" t="str">
        <f t="shared" ca="1" si="15"/>
        <v/>
      </c>
    </row>
    <row r="162" spans="2:11">
      <c r="B162" s="6" t="str">
        <f t="shared" si="16"/>
        <v/>
      </c>
      <c r="C162" s="7"/>
      <c r="D162" s="7"/>
      <c r="F162" s="3" t="str">
        <f t="shared" si="12"/>
        <v/>
      </c>
      <c r="G162" s="3" t="str">
        <f t="shared" ca="1" si="13"/>
        <v/>
      </c>
      <c r="H162" s="4" t="str">
        <f t="shared" si="14"/>
        <v/>
      </c>
      <c r="I162" s="5" t="str">
        <f t="shared" si="17"/>
        <v/>
      </c>
      <c r="J162" s="1" t="str">
        <f ca="1">IF(F162="","",IF(COUNTIF($F$3:F162,F162)=1,MATCH(F162,$C$3:$C$502,0)+3,MATCH(F162,INDIRECT("C502:C"&amp;J161),0)+J161))</f>
        <v/>
      </c>
      <c r="K162" s="1" t="str">
        <f t="shared" ca="1" si="15"/>
        <v/>
      </c>
    </row>
    <row r="163" spans="2:11">
      <c r="B163" s="6" t="str">
        <f t="shared" si="16"/>
        <v/>
      </c>
      <c r="C163" s="7"/>
      <c r="D163" s="7"/>
      <c r="F163" s="3" t="str">
        <f t="shared" si="12"/>
        <v/>
      </c>
      <c r="G163" s="3" t="str">
        <f t="shared" ca="1" si="13"/>
        <v/>
      </c>
      <c r="H163" s="4" t="str">
        <f t="shared" si="14"/>
        <v/>
      </c>
      <c r="I163" s="5" t="str">
        <f t="shared" si="17"/>
        <v/>
      </c>
      <c r="J163" s="1" t="str">
        <f ca="1">IF(F163="","",IF(COUNTIF($F$3:F163,F163)=1,MATCH(F163,$C$3:$C$502,0)+3,MATCH(F163,INDIRECT("C502:C"&amp;J162),0)+J162))</f>
        <v/>
      </c>
      <c r="K163" s="1" t="str">
        <f t="shared" ca="1" si="15"/>
        <v/>
      </c>
    </row>
    <row r="164" spans="2:11">
      <c r="B164" s="6" t="str">
        <f t="shared" si="16"/>
        <v/>
      </c>
      <c r="C164" s="7"/>
      <c r="D164" s="7"/>
      <c r="F164" s="3" t="str">
        <f t="shared" si="12"/>
        <v/>
      </c>
      <c r="G164" s="3" t="str">
        <f t="shared" ca="1" si="13"/>
        <v/>
      </c>
      <c r="H164" s="4" t="str">
        <f t="shared" si="14"/>
        <v/>
      </c>
      <c r="I164" s="5" t="str">
        <f t="shared" si="17"/>
        <v/>
      </c>
      <c r="J164" s="1" t="str">
        <f ca="1">IF(F164="","",IF(COUNTIF($F$3:F164,F164)=1,MATCH(F164,$C$3:$C$502,0)+3,MATCH(F164,INDIRECT("C502:C"&amp;J163),0)+J163))</f>
        <v/>
      </c>
      <c r="K164" s="1" t="str">
        <f t="shared" ca="1" si="15"/>
        <v/>
      </c>
    </row>
    <row r="165" spans="2:11">
      <c r="B165" s="6" t="str">
        <f t="shared" si="16"/>
        <v/>
      </c>
      <c r="C165" s="7"/>
      <c r="D165" s="7"/>
      <c r="F165" s="3" t="str">
        <f t="shared" si="12"/>
        <v/>
      </c>
      <c r="G165" s="3" t="str">
        <f t="shared" ca="1" si="13"/>
        <v/>
      </c>
      <c r="H165" s="4" t="str">
        <f t="shared" si="14"/>
        <v/>
      </c>
      <c r="I165" s="5" t="str">
        <f t="shared" si="17"/>
        <v/>
      </c>
      <c r="J165" s="1" t="str">
        <f ca="1">IF(F165="","",IF(COUNTIF($F$3:F165,F165)=1,MATCH(F165,$C$3:$C$502,0)+3,MATCH(F165,INDIRECT("C502:C"&amp;J164),0)+J164))</f>
        <v/>
      </c>
      <c r="K165" s="1" t="str">
        <f t="shared" ca="1" si="15"/>
        <v/>
      </c>
    </row>
    <row r="166" spans="2:11">
      <c r="B166" s="6" t="str">
        <f t="shared" si="16"/>
        <v/>
      </c>
      <c r="C166" s="7"/>
      <c r="D166" s="7"/>
      <c r="F166" s="3" t="str">
        <f t="shared" si="12"/>
        <v/>
      </c>
      <c r="G166" s="3" t="str">
        <f t="shared" ca="1" si="13"/>
        <v/>
      </c>
      <c r="H166" s="4" t="str">
        <f t="shared" si="14"/>
        <v/>
      </c>
      <c r="I166" s="5" t="str">
        <f t="shared" si="17"/>
        <v/>
      </c>
      <c r="J166" s="1" t="str">
        <f ca="1">IF(F166="","",IF(COUNTIF($F$3:F166,F166)=1,MATCH(F166,$C$3:$C$502,0)+3,MATCH(F166,INDIRECT("C502:C"&amp;J165),0)+J165))</f>
        <v/>
      </c>
      <c r="K166" s="1" t="str">
        <f t="shared" ca="1" si="15"/>
        <v/>
      </c>
    </row>
    <row r="167" spans="2:11">
      <c r="B167" s="6" t="str">
        <f t="shared" si="16"/>
        <v/>
      </c>
      <c r="C167" s="7"/>
      <c r="D167" s="7"/>
      <c r="F167" s="3" t="str">
        <f t="shared" si="12"/>
        <v/>
      </c>
      <c r="G167" s="3" t="str">
        <f t="shared" ca="1" si="13"/>
        <v/>
      </c>
      <c r="H167" s="4" t="str">
        <f t="shared" si="14"/>
        <v/>
      </c>
      <c r="I167" s="5" t="str">
        <f t="shared" si="17"/>
        <v/>
      </c>
      <c r="J167" s="1" t="str">
        <f ca="1">IF(F167="","",IF(COUNTIF($F$3:F167,F167)=1,MATCH(F167,$C$3:$C$502,0)+3,MATCH(F167,INDIRECT("C502:C"&amp;J166),0)+J166))</f>
        <v/>
      </c>
      <c r="K167" s="1" t="str">
        <f t="shared" ca="1" si="15"/>
        <v/>
      </c>
    </row>
    <row r="168" spans="2:11">
      <c r="B168" s="6" t="str">
        <f t="shared" si="16"/>
        <v/>
      </c>
      <c r="C168" s="7"/>
      <c r="D168" s="7"/>
      <c r="F168" s="3" t="str">
        <f t="shared" si="12"/>
        <v/>
      </c>
      <c r="G168" s="3" t="str">
        <f t="shared" ca="1" si="13"/>
        <v/>
      </c>
      <c r="H168" s="4" t="str">
        <f t="shared" si="14"/>
        <v/>
      </c>
      <c r="I168" s="5" t="str">
        <f t="shared" si="17"/>
        <v/>
      </c>
      <c r="J168" s="1" t="str">
        <f ca="1">IF(F168="","",IF(COUNTIF($F$3:F168,F168)=1,MATCH(F168,$C$3:$C$502,0)+3,MATCH(F168,INDIRECT("C502:C"&amp;J167),0)+J167))</f>
        <v/>
      </c>
      <c r="K168" s="1" t="str">
        <f t="shared" ca="1" si="15"/>
        <v/>
      </c>
    </row>
    <row r="169" spans="2:11">
      <c r="B169" s="6" t="str">
        <f t="shared" si="16"/>
        <v/>
      </c>
      <c r="C169" s="7"/>
      <c r="D169" s="7"/>
      <c r="F169" s="3" t="str">
        <f t="shared" si="12"/>
        <v/>
      </c>
      <c r="G169" s="3" t="str">
        <f t="shared" ca="1" si="13"/>
        <v/>
      </c>
      <c r="H169" s="4" t="str">
        <f t="shared" si="14"/>
        <v/>
      </c>
      <c r="I169" s="5" t="str">
        <f t="shared" si="17"/>
        <v/>
      </c>
      <c r="J169" s="1" t="str">
        <f ca="1">IF(F169="","",IF(COUNTIF($F$3:F169,F169)=1,MATCH(F169,$C$3:$C$502,0)+3,MATCH(F169,INDIRECT("C502:C"&amp;J168),0)+J168))</f>
        <v/>
      </c>
      <c r="K169" s="1" t="str">
        <f t="shared" ca="1" si="15"/>
        <v/>
      </c>
    </row>
    <row r="170" spans="2:11">
      <c r="B170" s="6" t="str">
        <f t="shared" si="16"/>
        <v/>
      </c>
      <c r="C170" s="7"/>
      <c r="D170" s="7"/>
      <c r="F170" s="3" t="str">
        <f t="shared" si="12"/>
        <v/>
      </c>
      <c r="G170" s="3" t="str">
        <f t="shared" ca="1" si="13"/>
        <v/>
      </c>
      <c r="H170" s="4" t="str">
        <f t="shared" si="14"/>
        <v/>
      </c>
      <c r="I170" s="5" t="str">
        <f t="shared" si="17"/>
        <v/>
      </c>
      <c r="J170" s="1" t="str">
        <f ca="1">IF(F170="","",IF(COUNTIF($F$3:F170,F170)=1,MATCH(F170,$C$3:$C$502,0)+3,MATCH(F170,INDIRECT("C502:C"&amp;J169),0)+J169))</f>
        <v/>
      </c>
      <c r="K170" s="1" t="str">
        <f t="shared" ca="1" si="15"/>
        <v/>
      </c>
    </row>
    <row r="171" spans="2:11">
      <c r="B171" s="6" t="str">
        <f t="shared" si="16"/>
        <v/>
      </c>
      <c r="C171" s="7"/>
      <c r="D171" s="7"/>
      <c r="F171" s="3" t="str">
        <f t="shared" si="12"/>
        <v/>
      </c>
      <c r="G171" s="3" t="str">
        <f t="shared" ca="1" si="13"/>
        <v/>
      </c>
      <c r="H171" s="4" t="str">
        <f t="shared" si="14"/>
        <v/>
      </c>
      <c r="I171" s="5" t="str">
        <f t="shared" si="17"/>
        <v/>
      </c>
      <c r="J171" s="1" t="str">
        <f ca="1">IF(F171="","",IF(COUNTIF($F$3:F171,F171)=1,MATCH(F171,$C$3:$C$502,0)+3,MATCH(F171,INDIRECT("C502:C"&amp;J170),0)+J170))</f>
        <v/>
      </c>
      <c r="K171" s="1" t="str">
        <f t="shared" ca="1" si="15"/>
        <v/>
      </c>
    </row>
    <row r="172" spans="2:11">
      <c r="B172" s="6" t="str">
        <f t="shared" si="16"/>
        <v/>
      </c>
      <c r="C172" s="7"/>
      <c r="D172" s="7"/>
      <c r="F172" s="3" t="str">
        <f t="shared" si="12"/>
        <v/>
      </c>
      <c r="G172" s="3" t="str">
        <f t="shared" ca="1" si="13"/>
        <v/>
      </c>
      <c r="H172" s="4" t="str">
        <f t="shared" si="14"/>
        <v/>
      </c>
      <c r="I172" s="5" t="str">
        <f t="shared" si="17"/>
        <v/>
      </c>
      <c r="J172" s="1" t="str">
        <f ca="1">IF(F172="","",IF(COUNTIF($F$3:F172,F172)=1,MATCH(F172,$C$3:$C$502,0)+3,MATCH(F172,INDIRECT("C502:C"&amp;J171),0)+J171))</f>
        <v/>
      </c>
      <c r="K172" s="1" t="str">
        <f t="shared" ca="1" si="15"/>
        <v/>
      </c>
    </row>
    <row r="173" spans="2:11">
      <c r="B173" s="6" t="str">
        <f t="shared" si="16"/>
        <v/>
      </c>
      <c r="C173" s="7"/>
      <c r="D173" s="7"/>
      <c r="F173" s="3" t="str">
        <f t="shared" si="12"/>
        <v/>
      </c>
      <c r="G173" s="3" t="str">
        <f t="shared" ca="1" si="13"/>
        <v/>
      </c>
      <c r="H173" s="4" t="str">
        <f t="shared" si="14"/>
        <v/>
      </c>
      <c r="I173" s="5" t="str">
        <f t="shared" si="17"/>
        <v/>
      </c>
      <c r="J173" s="1" t="str">
        <f ca="1">IF(F173="","",IF(COUNTIF($F$3:F173,F173)=1,MATCH(F173,$C$3:$C$502,0)+3,MATCH(F173,INDIRECT("C502:C"&amp;J172),0)+J172))</f>
        <v/>
      </c>
      <c r="K173" s="1" t="str">
        <f t="shared" ca="1" si="15"/>
        <v/>
      </c>
    </row>
    <row r="174" spans="2:11">
      <c r="B174" s="6" t="str">
        <f t="shared" si="16"/>
        <v/>
      </c>
      <c r="C174" s="7"/>
      <c r="D174" s="7"/>
      <c r="F174" s="3" t="str">
        <f t="shared" si="12"/>
        <v/>
      </c>
      <c r="G174" s="3" t="str">
        <f t="shared" ca="1" si="13"/>
        <v/>
      </c>
      <c r="H174" s="4" t="str">
        <f t="shared" si="14"/>
        <v/>
      </c>
      <c r="I174" s="5" t="str">
        <f t="shared" si="17"/>
        <v/>
      </c>
      <c r="J174" s="1" t="str">
        <f ca="1">IF(F174="","",IF(COUNTIF($F$3:F174,F174)=1,MATCH(F174,$C$3:$C$502,0)+3,MATCH(F174,INDIRECT("C502:C"&amp;J173),0)+J173))</f>
        <v/>
      </c>
      <c r="K174" s="1" t="str">
        <f t="shared" ca="1" si="15"/>
        <v/>
      </c>
    </row>
    <row r="175" spans="2:11">
      <c r="B175" s="6" t="str">
        <f t="shared" si="16"/>
        <v/>
      </c>
      <c r="C175" s="7"/>
      <c r="D175" s="7"/>
      <c r="F175" s="3" t="str">
        <f t="shared" si="12"/>
        <v/>
      </c>
      <c r="G175" s="3" t="str">
        <f t="shared" ca="1" si="13"/>
        <v/>
      </c>
      <c r="H175" s="4" t="str">
        <f t="shared" si="14"/>
        <v/>
      </c>
      <c r="I175" s="5" t="str">
        <f t="shared" si="17"/>
        <v/>
      </c>
      <c r="J175" s="1" t="str">
        <f ca="1">IF(F175="","",IF(COUNTIF($F$3:F175,F175)=1,MATCH(F175,$C$3:$C$502,0)+3,MATCH(F175,INDIRECT("C502:C"&amp;J174),0)+J174))</f>
        <v/>
      </c>
      <c r="K175" s="1" t="str">
        <f t="shared" ca="1" si="15"/>
        <v/>
      </c>
    </row>
    <row r="176" spans="2:11">
      <c r="B176" s="6" t="str">
        <f t="shared" si="16"/>
        <v/>
      </c>
      <c r="C176" s="7"/>
      <c r="D176" s="7"/>
      <c r="F176" s="3" t="str">
        <f t="shared" si="12"/>
        <v/>
      </c>
      <c r="G176" s="3" t="str">
        <f t="shared" ca="1" si="13"/>
        <v/>
      </c>
      <c r="H176" s="4" t="str">
        <f t="shared" si="14"/>
        <v/>
      </c>
      <c r="I176" s="5" t="str">
        <f t="shared" si="17"/>
        <v/>
      </c>
      <c r="J176" s="1" t="str">
        <f ca="1">IF(F176="","",IF(COUNTIF($F$3:F176,F176)=1,MATCH(F176,$C$3:$C$502,0)+3,MATCH(F176,INDIRECT("C502:C"&amp;J175),0)+J175))</f>
        <v/>
      </c>
      <c r="K176" s="1" t="str">
        <f t="shared" ca="1" si="15"/>
        <v/>
      </c>
    </row>
    <row r="177" spans="2:11">
      <c r="B177" s="6" t="str">
        <f t="shared" si="16"/>
        <v/>
      </c>
      <c r="C177" s="7"/>
      <c r="D177" s="7"/>
      <c r="F177" s="3" t="str">
        <f t="shared" si="12"/>
        <v/>
      </c>
      <c r="G177" s="3" t="str">
        <f t="shared" ca="1" si="13"/>
        <v/>
      </c>
      <c r="H177" s="4" t="str">
        <f t="shared" si="14"/>
        <v/>
      </c>
      <c r="I177" s="5" t="str">
        <f t="shared" si="17"/>
        <v/>
      </c>
      <c r="J177" s="1" t="str">
        <f ca="1">IF(F177="","",IF(COUNTIF($F$3:F177,F177)=1,MATCH(F177,$C$3:$C$502,0)+3,MATCH(F177,INDIRECT("C502:C"&amp;J176),0)+J176))</f>
        <v/>
      </c>
      <c r="K177" s="1" t="str">
        <f t="shared" ca="1" si="15"/>
        <v/>
      </c>
    </row>
    <row r="178" spans="2:11">
      <c r="B178" s="6" t="str">
        <f t="shared" si="16"/>
        <v/>
      </c>
      <c r="C178" s="7"/>
      <c r="D178" s="7"/>
      <c r="F178" s="3" t="str">
        <f t="shared" si="12"/>
        <v/>
      </c>
      <c r="G178" s="3" t="str">
        <f t="shared" ca="1" si="13"/>
        <v/>
      </c>
      <c r="H178" s="4" t="str">
        <f t="shared" si="14"/>
        <v/>
      </c>
      <c r="I178" s="5" t="str">
        <f t="shared" si="17"/>
        <v/>
      </c>
      <c r="J178" s="1" t="str">
        <f ca="1">IF(F178="","",IF(COUNTIF($F$3:F178,F178)=1,MATCH(F178,$C$3:$C$502,0)+3,MATCH(F178,INDIRECT("C502:C"&amp;J177),0)+J177))</f>
        <v/>
      </c>
      <c r="K178" s="1" t="str">
        <f t="shared" ca="1" si="15"/>
        <v/>
      </c>
    </row>
    <row r="179" spans="2:11">
      <c r="B179" s="6" t="str">
        <f t="shared" si="16"/>
        <v/>
      </c>
      <c r="C179" s="7"/>
      <c r="D179" s="7"/>
      <c r="F179" s="3" t="str">
        <f t="shared" si="12"/>
        <v/>
      </c>
      <c r="G179" s="3" t="str">
        <f t="shared" ca="1" si="13"/>
        <v/>
      </c>
      <c r="H179" s="4" t="str">
        <f t="shared" si="14"/>
        <v/>
      </c>
      <c r="I179" s="5" t="str">
        <f t="shared" si="17"/>
        <v/>
      </c>
      <c r="J179" s="1" t="str">
        <f ca="1">IF(F179="","",IF(COUNTIF($F$3:F179,F179)=1,MATCH(F179,$C$3:$C$502,0)+3,MATCH(F179,INDIRECT("C502:C"&amp;J178),0)+J178))</f>
        <v/>
      </c>
      <c r="K179" s="1" t="str">
        <f t="shared" ca="1" si="15"/>
        <v/>
      </c>
    </row>
    <row r="180" spans="2:11">
      <c r="B180" s="6" t="str">
        <f t="shared" si="16"/>
        <v/>
      </c>
      <c r="C180" s="7"/>
      <c r="D180" s="7"/>
      <c r="F180" s="3" t="str">
        <f t="shared" si="12"/>
        <v/>
      </c>
      <c r="G180" s="3" t="str">
        <f t="shared" ca="1" si="13"/>
        <v/>
      </c>
      <c r="H180" s="4" t="str">
        <f t="shared" si="14"/>
        <v/>
      </c>
      <c r="I180" s="5" t="str">
        <f t="shared" si="17"/>
        <v/>
      </c>
      <c r="J180" s="1" t="str">
        <f ca="1">IF(F180="","",IF(COUNTIF($F$3:F180,F180)=1,MATCH(F180,$C$3:$C$502,0)+3,MATCH(F180,INDIRECT("C502:C"&amp;J179),0)+J179))</f>
        <v/>
      </c>
      <c r="K180" s="1" t="str">
        <f t="shared" ca="1" si="15"/>
        <v/>
      </c>
    </row>
    <row r="181" spans="2:11">
      <c r="B181" s="6" t="str">
        <f t="shared" si="16"/>
        <v/>
      </c>
      <c r="C181" s="7"/>
      <c r="D181" s="7"/>
      <c r="F181" s="3" t="str">
        <f t="shared" si="12"/>
        <v/>
      </c>
      <c r="G181" s="3" t="str">
        <f t="shared" ca="1" si="13"/>
        <v/>
      </c>
      <c r="H181" s="4" t="str">
        <f t="shared" si="14"/>
        <v/>
      </c>
      <c r="I181" s="5" t="str">
        <f t="shared" si="17"/>
        <v/>
      </c>
      <c r="J181" s="1" t="str">
        <f ca="1">IF(F181="","",IF(COUNTIF($F$3:F181,F181)=1,MATCH(F181,$C$3:$C$502,0)+3,MATCH(F181,INDIRECT("C502:C"&amp;J180),0)+J180))</f>
        <v/>
      </c>
      <c r="K181" s="1" t="str">
        <f t="shared" ca="1" si="15"/>
        <v/>
      </c>
    </row>
    <row r="182" spans="2:11">
      <c r="B182" s="6" t="str">
        <f t="shared" si="16"/>
        <v/>
      </c>
      <c r="C182" s="7"/>
      <c r="D182" s="7"/>
      <c r="F182" s="3" t="str">
        <f t="shared" si="12"/>
        <v/>
      </c>
      <c r="G182" s="3" t="str">
        <f t="shared" ca="1" si="13"/>
        <v/>
      </c>
      <c r="H182" s="4" t="str">
        <f t="shared" si="14"/>
        <v/>
      </c>
      <c r="I182" s="5" t="str">
        <f t="shared" si="17"/>
        <v/>
      </c>
      <c r="J182" s="1" t="str">
        <f ca="1">IF(F182="","",IF(COUNTIF($F$3:F182,F182)=1,MATCH(F182,$C$3:$C$502,0)+3,MATCH(F182,INDIRECT("C502:C"&amp;J181),0)+J181))</f>
        <v/>
      </c>
      <c r="K182" s="1" t="str">
        <f t="shared" ca="1" si="15"/>
        <v/>
      </c>
    </row>
    <row r="183" spans="2:11">
      <c r="B183" s="6" t="str">
        <f t="shared" si="16"/>
        <v/>
      </c>
      <c r="C183" s="7"/>
      <c r="D183" s="7"/>
      <c r="F183" s="3" t="str">
        <f t="shared" si="12"/>
        <v/>
      </c>
      <c r="G183" s="3" t="str">
        <f t="shared" ca="1" si="13"/>
        <v/>
      </c>
      <c r="H183" s="4" t="str">
        <f t="shared" si="14"/>
        <v/>
      </c>
      <c r="I183" s="5" t="str">
        <f t="shared" si="17"/>
        <v/>
      </c>
      <c r="J183" s="1" t="str">
        <f ca="1">IF(F183="","",IF(COUNTIF($F$3:F183,F183)=1,MATCH(F183,$C$3:$C$502,0)+3,MATCH(F183,INDIRECT("C502:C"&amp;J182),0)+J182))</f>
        <v/>
      </c>
      <c r="K183" s="1" t="str">
        <f t="shared" ca="1" si="15"/>
        <v/>
      </c>
    </row>
    <row r="184" spans="2:11">
      <c r="B184" s="6" t="str">
        <f t="shared" si="16"/>
        <v/>
      </c>
      <c r="C184" s="7"/>
      <c r="D184" s="7"/>
      <c r="F184" s="3" t="str">
        <f t="shared" si="12"/>
        <v/>
      </c>
      <c r="G184" s="3" t="str">
        <f t="shared" ca="1" si="13"/>
        <v/>
      </c>
      <c r="H184" s="4" t="str">
        <f t="shared" si="14"/>
        <v/>
      </c>
      <c r="I184" s="5" t="str">
        <f t="shared" si="17"/>
        <v/>
      </c>
      <c r="J184" s="1" t="str">
        <f ca="1">IF(F184="","",IF(COUNTIF($F$3:F184,F184)=1,MATCH(F184,$C$3:$C$502,0)+3,MATCH(F184,INDIRECT("C502:C"&amp;J183),0)+J183))</f>
        <v/>
      </c>
      <c r="K184" s="1" t="str">
        <f t="shared" ca="1" si="15"/>
        <v/>
      </c>
    </row>
    <row r="185" spans="2:11">
      <c r="B185" s="6" t="str">
        <f t="shared" si="16"/>
        <v/>
      </c>
      <c r="C185" s="7"/>
      <c r="D185" s="7"/>
      <c r="F185" s="3" t="str">
        <f t="shared" si="12"/>
        <v/>
      </c>
      <c r="G185" s="3" t="str">
        <f t="shared" ca="1" si="13"/>
        <v/>
      </c>
      <c r="H185" s="4" t="str">
        <f t="shared" si="14"/>
        <v/>
      </c>
      <c r="I185" s="5" t="str">
        <f t="shared" si="17"/>
        <v/>
      </c>
      <c r="J185" s="1" t="str">
        <f ca="1">IF(F185="","",IF(COUNTIF($F$3:F185,F185)=1,MATCH(F185,$C$3:$C$502,0)+3,MATCH(F185,INDIRECT("C502:C"&amp;J184),0)+J184))</f>
        <v/>
      </c>
      <c r="K185" s="1" t="str">
        <f t="shared" ca="1" si="15"/>
        <v/>
      </c>
    </row>
    <row r="186" spans="2:11">
      <c r="B186" s="6" t="str">
        <f t="shared" si="16"/>
        <v/>
      </c>
      <c r="C186" s="7"/>
      <c r="D186" s="7"/>
      <c r="F186" s="3" t="str">
        <f t="shared" si="12"/>
        <v/>
      </c>
      <c r="G186" s="3" t="str">
        <f t="shared" ca="1" si="13"/>
        <v/>
      </c>
      <c r="H186" s="4" t="str">
        <f t="shared" si="14"/>
        <v/>
      </c>
      <c r="I186" s="5" t="str">
        <f t="shared" si="17"/>
        <v/>
      </c>
      <c r="J186" s="1" t="str">
        <f ca="1">IF(F186="","",IF(COUNTIF($F$3:F186,F186)=1,MATCH(F186,$C$3:$C$502,0)+3,MATCH(F186,INDIRECT("C502:C"&amp;J185),0)+J185))</f>
        <v/>
      </c>
      <c r="K186" s="1" t="str">
        <f t="shared" ca="1" si="15"/>
        <v/>
      </c>
    </row>
    <row r="187" spans="2:11">
      <c r="B187" s="6" t="str">
        <f t="shared" si="16"/>
        <v/>
      </c>
      <c r="C187" s="7"/>
      <c r="D187" s="7"/>
      <c r="F187" s="3" t="str">
        <f t="shared" si="12"/>
        <v/>
      </c>
      <c r="G187" s="3" t="str">
        <f t="shared" ca="1" si="13"/>
        <v/>
      </c>
      <c r="H187" s="4" t="str">
        <f t="shared" si="14"/>
        <v/>
      </c>
      <c r="I187" s="5" t="str">
        <f t="shared" si="17"/>
        <v/>
      </c>
      <c r="J187" s="1" t="str">
        <f ca="1">IF(F187="","",IF(COUNTIF($F$3:F187,F187)=1,MATCH(F187,$C$3:$C$502,0)+3,MATCH(F187,INDIRECT("C502:C"&amp;J186),0)+J186))</f>
        <v/>
      </c>
      <c r="K187" s="1" t="str">
        <f t="shared" ca="1" si="15"/>
        <v/>
      </c>
    </row>
    <row r="188" spans="2:11">
      <c r="B188" s="6" t="str">
        <f t="shared" si="16"/>
        <v/>
      </c>
      <c r="C188" s="7"/>
      <c r="D188" s="7"/>
      <c r="F188" s="3" t="str">
        <f t="shared" si="12"/>
        <v/>
      </c>
      <c r="G188" s="3" t="str">
        <f t="shared" ca="1" si="13"/>
        <v/>
      </c>
      <c r="H188" s="4" t="str">
        <f t="shared" si="14"/>
        <v/>
      </c>
      <c r="I188" s="5" t="str">
        <f t="shared" si="17"/>
        <v/>
      </c>
      <c r="J188" s="1" t="str">
        <f ca="1">IF(F188="","",IF(COUNTIF($F$3:F188,F188)=1,MATCH(F188,$C$3:$C$502,0)+3,MATCH(F188,INDIRECT("C502:C"&amp;J187),0)+J187))</f>
        <v/>
      </c>
      <c r="K188" s="1" t="str">
        <f t="shared" ca="1" si="15"/>
        <v/>
      </c>
    </row>
    <row r="189" spans="2:11">
      <c r="B189" s="6" t="str">
        <f t="shared" si="16"/>
        <v/>
      </c>
      <c r="C189" s="7"/>
      <c r="D189" s="7"/>
      <c r="F189" s="3" t="str">
        <f t="shared" si="12"/>
        <v/>
      </c>
      <c r="G189" s="3" t="str">
        <f t="shared" ca="1" si="13"/>
        <v/>
      </c>
      <c r="H189" s="4" t="str">
        <f t="shared" si="14"/>
        <v/>
      </c>
      <c r="I189" s="5" t="str">
        <f t="shared" si="17"/>
        <v/>
      </c>
      <c r="J189" s="1" t="str">
        <f ca="1">IF(F189="","",IF(COUNTIF($F$3:F189,F189)=1,MATCH(F189,$C$3:$C$502,0)+3,MATCH(F189,INDIRECT("C502:C"&amp;J188),0)+J188))</f>
        <v/>
      </c>
      <c r="K189" s="1" t="str">
        <f t="shared" ca="1" si="15"/>
        <v/>
      </c>
    </row>
    <row r="190" spans="2:11">
      <c r="B190" s="6" t="str">
        <f t="shared" si="16"/>
        <v/>
      </c>
      <c r="C190" s="7"/>
      <c r="D190" s="7"/>
      <c r="F190" s="3" t="str">
        <f t="shared" si="12"/>
        <v/>
      </c>
      <c r="G190" s="3" t="str">
        <f t="shared" ca="1" si="13"/>
        <v/>
      </c>
      <c r="H190" s="4" t="str">
        <f t="shared" si="14"/>
        <v/>
      </c>
      <c r="I190" s="5" t="str">
        <f t="shared" si="17"/>
        <v/>
      </c>
      <c r="J190" s="1" t="str">
        <f ca="1">IF(F190="","",IF(COUNTIF($F$3:F190,F190)=1,MATCH(F190,$C$3:$C$502,0)+3,MATCH(F190,INDIRECT("C502:C"&amp;J189),0)+J189))</f>
        <v/>
      </c>
      <c r="K190" s="1" t="str">
        <f t="shared" ca="1" si="15"/>
        <v/>
      </c>
    </row>
    <row r="191" spans="2:11">
      <c r="B191" s="6" t="str">
        <f t="shared" si="16"/>
        <v/>
      </c>
      <c r="C191" s="7"/>
      <c r="D191" s="7"/>
      <c r="F191" s="3" t="str">
        <f t="shared" si="12"/>
        <v/>
      </c>
      <c r="G191" s="3" t="str">
        <f t="shared" ca="1" si="13"/>
        <v/>
      </c>
      <c r="H191" s="4" t="str">
        <f t="shared" si="14"/>
        <v/>
      </c>
      <c r="I191" s="5" t="str">
        <f t="shared" si="17"/>
        <v/>
      </c>
      <c r="J191" s="1" t="str">
        <f ca="1">IF(F191="","",IF(COUNTIF($F$3:F191,F191)=1,MATCH(F191,$C$3:$C$502,0)+3,MATCH(F191,INDIRECT("C502:C"&amp;J190),0)+J190))</f>
        <v/>
      </c>
      <c r="K191" s="1" t="str">
        <f t="shared" ca="1" si="15"/>
        <v/>
      </c>
    </row>
    <row r="192" spans="2:11">
      <c r="B192" s="6" t="str">
        <f t="shared" si="16"/>
        <v/>
      </c>
      <c r="C192" s="7"/>
      <c r="D192" s="7"/>
      <c r="F192" s="3" t="str">
        <f t="shared" si="12"/>
        <v/>
      </c>
      <c r="G192" s="3" t="str">
        <f t="shared" ca="1" si="13"/>
        <v/>
      </c>
      <c r="H192" s="4" t="str">
        <f t="shared" si="14"/>
        <v/>
      </c>
      <c r="I192" s="5" t="str">
        <f t="shared" si="17"/>
        <v/>
      </c>
      <c r="J192" s="1" t="str">
        <f ca="1">IF(F192="","",IF(COUNTIF($F$3:F192,F192)=1,MATCH(F192,$C$3:$C$502,0)+3,MATCH(F192,INDIRECT("C502:C"&amp;J191),0)+J191))</f>
        <v/>
      </c>
      <c r="K192" s="1" t="str">
        <f t="shared" ca="1" si="15"/>
        <v/>
      </c>
    </row>
    <row r="193" spans="2:11">
      <c r="B193" s="6" t="str">
        <f t="shared" si="16"/>
        <v/>
      </c>
      <c r="C193" s="7"/>
      <c r="D193" s="7"/>
      <c r="F193" s="3" t="str">
        <f t="shared" si="12"/>
        <v/>
      </c>
      <c r="G193" s="3" t="str">
        <f t="shared" ca="1" si="13"/>
        <v/>
      </c>
      <c r="H193" s="4" t="str">
        <f t="shared" si="14"/>
        <v/>
      </c>
      <c r="I193" s="5" t="str">
        <f t="shared" si="17"/>
        <v/>
      </c>
      <c r="J193" s="1" t="str">
        <f ca="1">IF(F193="","",IF(COUNTIF($F$3:F193,F193)=1,MATCH(F193,$C$3:$C$502,0)+3,MATCH(F193,INDIRECT("C502:C"&amp;J192),0)+J192))</f>
        <v/>
      </c>
      <c r="K193" s="1" t="str">
        <f t="shared" ca="1" si="15"/>
        <v/>
      </c>
    </row>
    <row r="194" spans="2:11">
      <c r="B194" s="6" t="str">
        <f t="shared" si="16"/>
        <v/>
      </c>
      <c r="C194" s="7"/>
      <c r="D194" s="7"/>
      <c r="F194" s="3" t="str">
        <f t="shared" si="12"/>
        <v/>
      </c>
      <c r="G194" s="3" t="str">
        <f t="shared" ca="1" si="13"/>
        <v/>
      </c>
      <c r="H194" s="4" t="str">
        <f t="shared" si="14"/>
        <v/>
      </c>
      <c r="I194" s="5" t="str">
        <f t="shared" si="17"/>
        <v/>
      </c>
      <c r="J194" s="1" t="str">
        <f ca="1">IF(F194="","",IF(COUNTIF($F$3:F194,F194)=1,MATCH(F194,$C$3:$C$502,0)+3,MATCH(F194,INDIRECT("C502:C"&amp;J193),0)+J193))</f>
        <v/>
      </c>
      <c r="K194" s="1" t="str">
        <f t="shared" ca="1" si="15"/>
        <v/>
      </c>
    </row>
    <row r="195" spans="2:11">
      <c r="B195" s="6" t="str">
        <f t="shared" si="16"/>
        <v/>
      </c>
      <c r="C195" s="7"/>
      <c r="D195" s="7"/>
      <c r="F195" s="3" t="str">
        <f t="shared" si="12"/>
        <v/>
      </c>
      <c r="G195" s="3" t="str">
        <f t="shared" ca="1" si="13"/>
        <v/>
      </c>
      <c r="H195" s="4" t="str">
        <f t="shared" si="14"/>
        <v/>
      </c>
      <c r="I195" s="5" t="str">
        <f t="shared" si="17"/>
        <v/>
      </c>
      <c r="J195" s="1" t="str">
        <f ca="1">IF(F195="","",IF(COUNTIF($F$3:F195,F195)=1,MATCH(F195,$C$3:$C$502,0)+3,MATCH(F195,INDIRECT("C502:C"&amp;J194),0)+J194))</f>
        <v/>
      </c>
      <c r="K195" s="1" t="str">
        <f t="shared" ca="1" si="15"/>
        <v/>
      </c>
    </row>
    <row r="196" spans="2:11">
      <c r="B196" s="6" t="str">
        <f t="shared" si="16"/>
        <v/>
      </c>
      <c r="C196" s="7"/>
      <c r="D196" s="7"/>
      <c r="F196" s="3" t="str">
        <f t="shared" ref="F196:F259" si="18">IF(C196="","",LARGE($C$3:$C$502,B196))</f>
        <v/>
      </c>
      <c r="G196" s="3" t="str">
        <f t="shared" ref="G196:G259" ca="1" si="19">IF(K196="","",OFFSET($B$2,K196,2))</f>
        <v/>
      </c>
      <c r="H196" s="4" t="str">
        <f t="shared" ref="H196:H259" si="20">IF(F196="","",F196/SUM(F:F))</f>
        <v/>
      </c>
      <c r="I196" s="5" t="str">
        <f t="shared" si="17"/>
        <v/>
      </c>
      <c r="J196" s="1" t="str">
        <f ca="1">IF(F196="","",IF(COUNTIF($F$3:F196,F196)=1,MATCH(F196,$C$3:$C$502,0)+3,MATCH(F196,INDIRECT("C502:C"&amp;J195),0)+J195))</f>
        <v/>
      </c>
      <c r="K196" s="1" t="str">
        <f t="shared" ref="K196:K259" ca="1" si="21">IF(J196="","",J196-3)</f>
        <v/>
      </c>
    </row>
    <row r="197" spans="2:11">
      <c r="B197" s="6" t="str">
        <f t="shared" ref="B197:B260" si="22">IF(B196="","",IF(C197="","",B196+1))</f>
        <v/>
      </c>
      <c r="C197" s="7"/>
      <c r="D197" s="7"/>
      <c r="F197" s="3" t="str">
        <f t="shared" si="18"/>
        <v/>
      </c>
      <c r="G197" s="3" t="str">
        <f t="shared" ca="1" si="19"/>
        <v/>
      </c>
      <c r="H197" s="4" t="str">
        <f t="shared" si="20"/>
        <v/>
      </c>
      <c r="I197" s="5" t="str">
        <f t="shared" ref="I197:I260" si="23">IF(H197="","",H197+I196)</f>
        <v/>
      </c>
      <c r="J197" s="1" t="str">
        <f ca="1">IF(F197="","",IF(COUNTIF($F$3:F197,F197)=1,MATCH(F197,$C$3:$C$502,0)+3,MATCH(F197,INDIRECT("C502:C"&amp;J196),0)+J196))</f>
        <v/>
      </c>
      <c r="K197" s="1" t="str">
        <f t="shared" ca="1" si="21"/>
        <v/>
      </c>
    </row>
    <row r="198" spans="2:11">
      <c r="B198" s="6" t="str">
        <f t="shared" si="22"/>
        <v/>
      </c>
      <c r="C198" s="7"/>
      <c r="D198" s="7"/>
      <c r="F198" s="3" t="str">
        <f t="shared" si="18"/>
        <v/>
      </c>
      <c r="G198" s="3" t="str">
        <f t="shared" ca="1" si="19"/>
        <v/>
      </c>
      <c r="H198" s="4" t="str">
        <f t="shared" si="20"/>
        <v/>
      </c>
      <c r="I198" s="5" t="str">
        <f t="shared" si="23"/>
        <v/>
      </c>
      <c r="J198" s="1" t="str">
        <f ca="1">IF(F198="","",IF(COUNTIF($F$3:F198,F198)=1,MATCH(F198,$C$3:$C$502,0)+3,MATCH(F198,INDIRECT("C502:C"&amp;J197),0)+J197))</f>
        <v/>
      </c>
      <c r="K198" s="1" t="str">
        <f t="shared" ca="1" si="21"/>
        <v/>
      </c>
    </row>
    <row r="199" spans="2:11">
      <c r="B199" s="6" t="str">
        <f t="shared" si="22"/>
        <v/>
      </c>
      <c r="C199" s="7"/>
      <c r="D199" s="7"/>
      <c r="F199" s="3" t="str">
        <f t="shared" si="18"/>
        <v/>
      </c>
      <c r="G199" s="3" t="str">
        <f t="shared" ca="1" si="19"/>
        <v/>
      </c>
      <c r="H199" s="4" t="str">
        <f t="shared" si="20"/>
        <v/>
      </c>
      <c r="I199" s="5" t="str">
        <f t="shared" si="23"/>
        <v/>
      </c>
      <c r="J199" s="1" t="str">
        <f ca="1">IF(F199="","",IF(COUNTIF($F$3:F199,F199)=1,MATCH(F199,$C$3:$C$502,0)+3,MATCH(F199,INDIRECT("C502:C"&amp;J198),0)+J198))</f>
        <v/>
      </c>
      <c r="K199" s="1" t="str">
        <f t="shared" ca="1" si="21"/>
        <v/>
      </c>
    </row>
    <row r="200" spans="2:11">
      <c r="B200" s="6" t="str">
        <f t="shared" si="22"/>
        <v/>
      </c>
      <c r="C200" s="7"/>
      <c r="D200" s="7"/>
      <c r="F200" s="3" t="str">
        <f t="shared" si="18"/>
        <v/>
      </c>
      <c r="G200" s="3" t="str">
        <f t="shared" ca="1" si="19"/>
        <v/>
      </c>
      <c r="H200" s="4" t="str">
        <f t="shared" si="20"/>
        <v/>
      </c>
      <c r="I200" s="5" t="str">
        <f t="shared" si="23"/>
        <v/>
      </c>
      <c r="J200" s="1" t="str">
        <f ca="1">IF(F200="","",IF(COUNTIF($F$3:F200,F200)=1,MATCH(F200,$C$3:$C$502,0)+3,MATCH(F200,INDIRECT("C502:C"&amp;J199),0)+J199))</f>
        <v/>
      </c>
      <c r="K200" s="1" t="str">
        <f t="shared" ca="1" si="21"/>
        <v/>
      </c>
    </row>
    <row r="201" spans="2:11">
      <c r="B201" s="6" t="str">
        <f t="shared" si="22"/>
        <v/>
      </c>
      <c r="C201" s="7"/>
      <c r="D201" s="7"/>
      <c r="F201" s="3" t="str">
        <f t="shared" si="18"/>
        <v/>
      </c>
      <c r="G201" s="3" t="str">
        <f t="shared" ca="1" si="19"/>
        <v/>
      </c>
      <c r="H201" s="4" t="str">
        <f t="shared" si="20"/>
        <v/>
      </c>
      <c r="I201" s="5" t="str">
        <f t="shared" si="23"/>
        <v/>
      </c>
      <c r="J201" s="1" t="str">
        <f ca="1">IF(F201="","",IF(COUNTIF($F$3:F201,F201)=1,MATCH(F201,$C$3:$C$502,0)+3,MATCH(F201,INDIRECT("C502:C"&amp;J200),0)+J200))</f>
        <v/>
      </c>
      <c r="K201" s="1" t="str">
        <f t="shared" ca="1" si="21"/>
        <v/>
      </c>
    </row>
    <row r="202" spans="2:11">
      <c r="B202" s="6" t="str">
        <f t="shared" si="22"/>
        <v/>
      </c>
      <c r="C202" s="7"/>
      <c r="D202" s="7"/>
      <c r="F202" s="3" t="str">
        <f t="shared" si="18"/>
        <v/>
      </c>
      <c r="G202" s="3" t="str">
        <f t="shared" ca="1" si="19"/>
        <v/>
      </c>
      <c r="H202" s="4" t="str">
        <f t="shared" si="20"/>
        <v/>
      </c>
      <c r="I202" s="5" t="str">
        <f t="shared" si="23"/>
        <v/>
      </c>
      <c r="J202" s="1" t="str">
        <f ca="1">IF(F202="","",IF(COUNTIF($F$3:F202,F202)=1,MATCH(F202,$C$3:$C$502,0)+3,MATCH(F202,INDIRECT("C502:C"&amp;J201),0)+J201))</f>
        <v/>
      </c>
      <c r="K202" s="1" t="str">
        <f t="shared" ca="1" si="21"/>
        <v/>
      </c>
    </row>
    <row r="203" spans="2:11">
      <c r="B203" s="6" t="str">
        <f t="shared" si="22"/>
        <v/>
      </c>
      <c r="C203" s="7"/>
      <c r="D203" s="7"/>
      <c r="F203" s="3" t="str">
        <f t="shared" si="18"/>
        <v/>
      </c>
      <c r="G203" s="3" t="str">
        <f t="shared" ca="1" si="19"/>
        <v/>
      </c>
      <c r="H203" s="4" t="str">
        <f t="shared" si="20"/>
        <v/>
      </c>
      <c r="I203" s="5" t="str">
        <f t="shared" si="23"/>
        <v/>
      </c>
      <c r="J203" s="1" t="str">
        <f ca="1">IF(F203="","",IF(COUNTIF($F$3:F203,F203)=1,MATCH(F203,$C$3:$C$502,0)+3,MATCH(F203,INDIRECT("C502:C"&amp;J202),0)+J202))</f>
        <v/>
      </c>
      <c r="K203" s="1" t="str">
        <f t="shared" ca="1" si="21"/>
        <v/>
      </c>
    </row>
    <row r="204" spans="2:11">
      <c r="B204" s="6" t="str">
        <f t="shared" si="22"/>
        <v/>
      </c>
      <c r="C204" s="7"/>
      <c r="D204" s="7"/>
      <c r="F204" s="3" t="str">
        <f t="shared" si="18"/>
        <v/>
      </c>
      <c r="G204" s="3" t="str">
        <f t="shared" ca="1" si="19"/>
        <v/>
      </c>
      <c r="H204" s="4" t="str">
        <f t="shared" si="20"/>
        <v/>
      </c>
      <c r="I204" s="5" t="str">
        <f t="shared" si="23"/>
        <v/>
      </c>
      <c r="J204" s="1" t="str">
        <f ca="1">IF(F204="","",IF(COUNTIF($F$3:F204,F204)=1,MATCH(F204,$C$3:$C$502,0)+3,MATCH(F204,INDIRECT("C502:C"&amp;J203),0)+J203))</f>
        <v/>
      </c>
      <c r="K204" s="1" t="str">
        <f t="shared" ca="1" si="21"/>
        <v/>
      </c>
    </row>
    <row r="205" spans="2:11">
      <c r="B205" s="6" t="str">
        <f t="shared" si="22"/>
        <v/>
      </c>
      <c r="C205" s="7"/>
      <c r="D205" s="7"/>
      <c r="F205" s="3" t="str">
        <f t="shared" si="18"/>
        <v/>
      </c>
      <c r="G205" s="3" t="str">
        <f t="shared" ca="1" si="19"/>
        <v/>
      </c>
      <c r="H205" s="4" t="str">
        <f t="shared" si="20"/>
        <v/>
      </c>
      <c r="I205" s="5" t="str">
        <f t="shared" si="23"/>
        <v/>
      </c>
      <c r="J205" s="1" t="str">
        <f ca="1">IF(F205="","",IF(COUNTIF($F$3:F205,F205)=1,MATCH(F205,$C$3:$C$502,0)+3,MATCH(F205,INDIRECT("C502:C"&amp;J204),0)+J204))</f>
        <v/>
      </c>
      <c r="K205" s="1" t="str">
        <f t="shared" ca="1" si="21"/>
        <v/>
      </c>
    </row>
    <row r="206" spans="2:11">
      <c r="B206" s="6" t="str">
        <f t="shared" si="22"/>
        <v/>
      </c>
      <c r="C206" s="7"/>
      <c r="D206" s="7"/>
      <c r="F206" s="3" t="str">
        <f t="shared" si="18"/>
        <v/>
      </c>
      <c r="G206" s="3" t="str">
        <f t="shared" ca="1" si="19"/>
        <v/>
      </c>
      <c r="H206" s="4" t="str">
        <f t="shared" si="20"/>
        <v/>
      </c>
      <c r="I206" s="5" t="str">
        <f t="shared" si="23"/>
        <v/>
      </c>
      <c r="J206" s="1" t="str">
        <f ca="1">IF(F206="","",IF(COUNTIF($F$3:F206,F206)=1,MATCH(F206,$C$3:$C$502,0)+3,MATCH(F206,INDIRECT("C502:C"&amp;J205),0)+J205))</f>
        <v/>
      </c>
      <c r="K206" s="1" t="str">
        <f t="shared" ca="1" si="21"/>
        <v/>
      </c>
    </row>
    <row r="207" spans="2:11">
      <c r="B207" s="6" t="str">
        <f t="shared" si="22"/>
        <v/>
      </c>
      <c r="C207" s="7"/>
      <c r="D207" s="7"/>
      <c r="F207" s="3" t="str">
        <f t="shared" si="18"/>
        <v/>
      </c>
      <c r="G207" s="3" t="str">
        <f t="shared" ca="1" si="19"/>
        <v/>
      </c>
      <c r="H207" s="4" t="str">
        <f t="shared" si="20"/>
        <v/>
      </c>
      <c r="I207" s="5" t="str">
        <f t="shared" si="23"/>
        <v/>
      </c>
      <c r="J207" s="1" t="str">
        <f ca="1">IF(F207="","",IF(COUNTIF($F$3:F207,F207)=1,MATCH(F207,$C$3:$C$502,0)+3,MATCH(F207,INDIRECT("C502:C"&amp;J206),0)+J206))</f>
        <v/>
      </c>
      <c r="K207" s="1" t="str">
        <f t="shared" ca="1" si="21"/>
        <v/>
      </c>
    </row>
    <row r="208" spans="2:11">
      <c r="B208" s="6" t="str">
        <f t="shared" si="22"/>
        <v/>
      </c>
      <c r="C208" s="7"/>
      <c r="D208" s="7"/>
      <c r="F208" s="3" t="str">
        <f t="shared" si="18"/>
        <v/>
      </c>
      <c r="G208" s="3" t="str">
        <f t="shared" ca="1" si="19"/>
        <v/>
      </c>
      <c r="H208" s="4" t="str">
        <f t="shared" si="20"/>
        <v/>
      </c>
      <c r="I208" s="5" t="str">
        <f t="shared" si="23"/>
        <v/>
      </c>
      <c r="J208" s="1" t="str">
        <f ca="1">IF(F208="","",IF(COUNTIF($F$3:F208,F208)=1,MATCH(F208,$C$3:$C$502,0)+3,MATCH(F208,INDIRECT("C502:C"&amp;J207),0)+J207))</f>
        <v/>
      </c>
      <c r="K208" s="1" t="str">
        <f t="shared" ca="1" si="21"/>
        <v/>
      </c>
    </row>
    <row r="209" spans="2:11">
      <c r="B209" s="6" t="str">
        <f t="shared" si="22"/>
        <v/>
      </c>
      <c r="C209" s="7"/>
      <c r="D209" s="7"/>
      <c r="F209" s="3" t="str">
        <f t="shared" si="18"/>
        <v/>
      </c>
      <c r="G209" s="3" t="str">
        <f t="shared" ca="1" si="19"/>
        <v/>
      </c>
      <c r="H209" s="4" t="str">
        <f t="shared" si="20"/>
        <v/>
      </c>
      <c r="I209" s="5" t="str">
        <f t="shared" si="23"/>
        <v/>
      </c>
      <c r="J209" s="1" t="str">
        <f ca="1">IF(F209="","",IF(COUNTIF($F$3:F209,F209)=1,MATCH(F209,$C$3:$C$502,0)+3,MATCH(F209,INDIRECT("C502:C"&amp;J208),0)+J208))</f>
        <v/>
      </c>
      <c r="K209" s="1" t="str">
        <f t="shared" ca="1" si="21"/>
        <v/>
      </c>
    </row>
    <row r="210" spans="2:11">
      <c r="B210" s="6" t="str">
        <f t="shared" si="22"/>
        <v/>
      </c>
      <c r="C210" s="7"/>
      <c r="D210" s="7"/>
      <c r="F210" s="3" t="str">
        <f t="shared" si="18"/>
        <v/>
      </c>
      <c r="G210" s="3" t="str">
        <f t="shared" ca="1" si="19"/>
        <v/>
      </c>
      <c r="H210" s="4" t="str">
        <f t="shared" si="20"/>
        <v/>
      </c>
      <c r="I210" s="5" t="str">
        <f t="shared" si="23"/>
        <v/>
      </c>
      <c r="J210" s="1" t="str">
        <f ca="1">IF(F210="","",IF(COUNTIF($F$3:F210,F210)=1,MATCH(F210,$C$3:$C$502,0)+3,MATCH(F210,INDIRECT("C502:C"&amp;J209),0)+J209))</f>
        <v/>
      </c>
      <c r="K210" s="1" t="str">
        <f t="shared" ca="1" si="21"/>
        <v/>
      </c>
    </row>
    <row r="211" spans="2:11">
      <c r="B211" s="6" t="str">
        <f t="shared" si="22"/>
        <v/>
      </c>
      <c r="C211" s="7"/>
      <c r="D211" s="7"/>
      <c r="F211" s="3" t="str">
        <f t="shared" si="18"/>
        <v/>
      </c>
      <c r="G211" s="3" t="str">
        <f t="shared" ca="1" si="19"/>
        <v/>
      </c>
      <c r="H211" s="4" t="str">
        <f t="shared" si="20"/>
        <v/>
      </c>
      <c r="I211" s="5" t="str">
        <f t="shared" si="23"/>
        <v/>
      </c>
      <c r="J211" s="1" t="str">
        <f ca="1">IF(F211="","",IF(COUNTIF($F$3:F211,F211)=1,MATCH(F211,$C$3:$C$502,0)+3,MATCH(F211,INDIRECT("C502:C"&amp;J210),0)+J210))</f>
        <v/>
      </c>
      <c r="K211" s="1" t="str">
        <f t="shared" ca="1" si="21"/>
        <v/>
      </c>
    </row>
    <row r="212" spans="2:11">
      <c r="B212" s="6" t="str">
        <f t="shared" si="22"/>
        <v/>
      </c>
      <c r="C212" s="7"/>
      <c r="D212" s="7"/>
      <c r="F212" s="3" t="str">
        <f t="shared" si="18"/>
        <v/>
      </c>
      <c r="G212" s="3" t="str">
        <f t="shared" ca="1" si="19"/>
        <v/>
      </c>
      <c r="H212" s="4" t="str">
        <f t="shared" si="20"/>
        <v/>
      </c>
      <c r="I212" s="5" t="str">
        <f t="shared" si="23"/>
        <v/>
      </c>
      <c r="J212" s="1" t="str">
        <f ca="1">IF(F212="","",IF(COUNTIF($F$3:F212,F212)=1,MATCH(F212,$C$3:$C$502,0)+3,MATCH(F212,INDIRECT("C502:C"&amp;J211),0)+J211))</f>
        <v/>
      </c>
      <c r="K212" s="1" t="str">
        <f t="shared" ca="1" si="21"/>
        <v/>
      </c>
    </row>
    <row r="213" spans="2:11">
      <c r="B213" s="6" t="str">
        <f t="shared" si="22"/>
        <v/>
      </c>
      <c r="C213" s="7"/>
      <c r="D213" s="7"/>
      <c r="F213" s="3" t="str">
        <f t="shared" si="18"/>
        <v/>
      </c>
      <c r="G213" s="3" t="str">
        <f t="shared" ca="1" si="19"/>
        <v/>
      </c>
      <c r="H213" s="4" t="str">
        <f t="shared" si="20"/>
        <v/>
      </c>
      <c r="I213" s="5" t="str">
        <f t="shared" si="23"/>
        <v/>
      </c>
      <c r="J213" s="1" t="str">
        <f ca="1">IF(F213="","",IF(COUNTIF($F$3:F213,F213)=1,MATCH(F213,$C$3:$C$502,0)+3,MATCH(F213,INDIRECT("C502:C"&amp;J212),0)+J212))</f>
        <v/>
      </c>
      <c r="K213" s="1" t="str">
        <f t="shared" ca="1" si="21"/>
        <v/>
      </c>
    </row>
    <row r="214" spans="2:11">
      <c r="B214" s="6" t="str">
        <f t="shared" si="22"/>
        <v/>
      </c>
      <c r="C214" s="7"/>
      <c r="D214" s="7"/>
      <c r="F214" s="3" t="str">
        <f t="shared" si="18"/>
        <v/>
      </c>
      <c r="G214" s="3" t="str">
        <f t="shared" ca="1" si="19"/>
        <v/>
      </c>
      <c r="H214" s="4" t="str">
        <f t="shared" si="20"/>
        <v/>
      </c>
      <c r="I214" s="5" t="str">
        <f t="shared" si="23"/>
        <v/>
      </c>
      <c r="J214" s="1" t="str">
        <f ca="1">IF(F214="","",IF(COUNTIF($F$3:F214,F214)=1,MATCH(F214,$C$3:$C$502,0)+3,MATCH(F214,INDIRECT("C502:C"&amp;J213),0)+J213))</f>
        <v/>
      </c>
      <c r="K214" s="1" t="str">
        <f t="shared" ca="1" si="21"/>
        <v/>
      </c>
    </row>
    <row r="215" spans="2:11">
      <c r="B215" s="6" t="str">
        <f t="shared" si="22"/>
        <v/>
      </c>
      <c r="C215" s="7"/>
      <c r="D215" s="7"/>
      <c r="F215" s="3" t="str">
        <f t="shared" si="18"/>
        <v/>
      </c>
      <c r="G215" s="3" t="str">
        <f t="shared" ca="1" si="19"/>
        <v/>
      </c>
      <c r="H215" s="4" t="str">
        <f t="shared" si="20"/>
        <v/>
      </c>
      <c r="I215" s="5" t="str">
        <f t="shared" si="23"/>
        <v/>
      </c>
      <c r="J215" s="1" t="str">
        <f ca="1">IF(F215="","",IF(COUNTIF($F$3:F215,F215)=1,MATCH(F215,$C$3:$C$502,0)+3,MATCH(F215,INDIRECT("C502:C"&amp;J214),0)+J214))</f>
        <v/>
      </c>
      <c r="K215" s="1" t="str">
        <f t="shared" ca="1" si="21"/>
        <v/>
      </c>
    </row>
    <row r="216" spans="2:11">
      <c r="B216" s="6" t="str">
        <f t="shared" si="22"/>
        <v/>
      </c>
      <c r="C216" s="7"/>
      <c r="D216" s="7"/>
      <c r="F216" s="3" t="str">
        <f t="shared" si="18"/>
        <v/>
      </c>
      <c r="G216" s="3" t="str">
        <f t="shared" ca="1" si="19"/>
        <v/>
      </c>
      <c r="H216" s="4" t="str">
        <f t="shared" si="20"/>
        <v/>
      </c>
      <c r="I216" s="5" t="str">
        <f t="shared" si="23"/>
        <v/>
      </c>
      <c r="J216" s="1" t="str">
        <f ca="1">IF(F216="","",IF(COUNTIF($F$3:F216,F216)=1,MATCH(F216,$C$3:$C$502,0)+3,MATCH(F216,INDIRECT("C502:C"&amp;J215),0)+J215))</f>
        <v/>
      </c>
      <c r="K216" s="1" t="str">
        <f t="shared" ca="1" si="21"/>
        <v/>
      </c>
    </row>
    <row r="217" spans="2:11">
      <c r="B217" s="6" t="str">
        <f t="shared" si="22"/>
        <v/>
      </c>
      <c r="C217" s="7"/>
      <c r="D217" s="7"/>
      <c r="F217" s="3" t="str">
        <f t="shared" si="18"/>
        <v/>
      </c>
      <c r="G217" s="3" t="str">
        <f t="shared" ca="1" si="19"/>
        <v/>
      </c>
      <c r="H217" s="4" t="str">
        <f t="shared" si="20"/>
        <v/>
      </c>
      <c r="I217" s="5" t="str">
        <f t="shared" si="23"/>
        <v/>
      </c>
      <c r="J217" s="1" t="str">
        <f ca="1">IF(F217="","",IF(COUNTIF($F$3:F217,F217)=1,MATCH(F217,$C$3:$C$502,0)+3,MATCH(F217,INDIRECT("C502:C"&amp;J216),0)+J216))</f>
        <v/>
      </c>
      <c r="K217" s="1" t="str">
        <f t="shared" ca="1" si="21"/>
        <v/>
      </c>
    </row>
    <row r="218" spans="2:11">
      <c r="B218" s="6" t="str">
        <f t="shared" si="22"/>
        <v/>
      </c>
      <c r="C218" s="7"/>
      <c r="D218" s="7"/>
      <c r="F218" s="3" t="str">
        <f t="shared" si="18"/>
        <v/>
      </c>
      <c r="G218" s="3" t="str">
        <f t="shared" ca="1" si="19"/>
        <v/>
      </c>
      <c r="H218" s="4" t="str">
        <f t="shared" si="20"/>
        <v/>
      </c>
      <c r="I218" s="5" t="str">
        <f t="shared" si="23"/>
        <v/>
      </c>
      <c r="J218" s="1" t="str">
        <f ca="1">IF(F218="","",IF(COUNTIF($F$3:F218,F218)=1,MATCH(F218,$C$3:$C$502,0)+3,MATCH(F218,INDIRECT("C502:C"&amp;J217),0)+J217))</f>
        <v/>
      </c>
      <c r="K218" s="1" t="str">
        <f t="shared" ca="1" si="21"/>
        <v/>
      </c>
    </row>
    <row r="219" spans="2:11">
      <c r="B219" s="6" t="str">
        <f t="shared" si="22"/>
        <v/>
      </c>
      <c r="C219" s="7"/>
      <c r="D219" s="7"/>
      <c r="F219" s="3" t="str">
        <f t="shared" si="18"/>
        <v/>
      </c>
      <c r="G219" s="3" t="str">
        <f t="shared" ca="1" si="19"/>
        <v/>
      </c>
      <c r="H219" s="4" t="str">
        <f t="shared" si="20"/>
        <v/>
      </c>
      <c r="I219" s="5" t="str">
        <f t="shared" si="23"/>
        <v/>
      </c>
      <c r="J219" s="1" t="str">
        <f ca="1">IF(F219="","",IF(COUNTIF($F$3:F219,F219)=1,MATCH(F219,$C$3:$C$502,0)+3,MATCH(F219,INDIRECT("C502:C"&amp;J218),0)+J218))</f>
        <v/>
      </c>
      <c r="K219" s="1" t="str">
        <f t="shared" ca="1" si="21"/>
        <v/>
      </c>
    </row>
    <row r="220" spans="2:11">
      <c r="B220" s="6" t="str">
        <f t="shared" si="22"/>
        <v/>
      </c>
      <c r="C220" s="7"/>
      <c r="D220" s="7"/>
      <c r="F220" s="3" t="str">
        <f t="shared" si="18"/>
        <v/>
      </c>
      <c r="G220" s="3" t="str">
        <f t="shared" ca="1" si="19"/>
        <v/>
      </c>
      <c r="H220" s="4" t="str">
        <f t="shared" si="20"/>
        <v/>
      </c>
      <c r="I220" s="5" t="str">
        <f t="shared" si="23"/>
        <v/>
      </c>
      <c r="J220" s="1" t="str">
        <f ca="1">IF(F220="","",IF(COUNTIF($F$3:F220,F220)=1,MATCH(F220,$C$3:$C$502,0)+3,MATCH(F220,INDIRECT("C502:C"&amp;J219),0)+J219))</f>
        <v/>
      </c>
      <c r="K220" s="1" t="str">
        <f t="shared" ca="1" si="21"/>
        <v/>
      </c>
    </row>
    <row r="221" spans="2:11">
      <c r="B221" s="6" t="str">
        <f t="shared" si="22"/>
        <v/>
      </c>
      <c r="C221" s="7"/>
      <c r="D221" s="7"/>
      <c r="F221" s="3" t="str">
        <f t="shared" si="18"/>
        <v/>
      </c>
      <c r="G221" s="3" t="str">
        <f t="shared" ca="1" si="19"/>
        <v/>
      </c>
      <c r="H221" s="4" t="str">
        <f t="shared" si="20"/>
        <v/>
      </c>
      <c r="I221" s="5" t="str">
        <f t="shared" si="23"/>
        <v/>
      </c>
      <c r="J221" s="1" t="str">
        <f ca="1">IF(F221="","",IF(COUNTIF($F$3:F221,F221)=1,MATCH(F221,$C$3:$C$502,0)+3,MATCH(F221,INDIRECT("C502:C"&amp;J220),0)+J220))</f>
        <v/>
      </c>
      <c r="K221" s="1" t="str">
        <f t="shared" ca="1" si="21"/>
        <v/>
      </c>
    </row>
    <row r="222" spans="2:11">
      <c r="B222" s="6" t="str">
        <f t="shared" si="22"/>
        <v/>
      </c>
      <c r="C222" s="7"/>
      <c r="D222" s="7"/>
      <c r="F222" s="3" t="str">
        <f t="shared" si="18"/>
        <v/>
      </c>
      <c r="G222" s="3" t="str">
        <f t="shared" ca="1" si="19"/>
        <v/>
      </c>
      <c r="H222" s="4" t="str">
        <f t="shared" si="20"/>
        <v/>
      </c>
      <c r="I222" s="5" t="str">
        <f t="shared" si="23"/>
        <v/>
      </c>
      <c r="J222" s="1" t="str">
        <f ca="1">IF(F222="","",IF(COUNTIF($F$3:F222,F222)=1,MATCH(F222,$C$3:$C$502,0)+3,MATCH(F222,INDIRECT("C502:C"&amp;J221),0)+J221))</f>
        <v/>
      </c>
      <c r="K222" s="1" t="str">
        <f t="shared" ca="1" si="21"/>
        <v/>
      </c>
    </row>
    <row r="223" spans="2:11">
      <c r="B223" s="6" t="str">
        <f t="shared" si="22"/>
        <v/>
      </c>
      <c r="C223" s="7"/>
      <c r="D223" s="7"/>
      <c r="F223" s="3" t="str">
        <f t="shared" si="18"/>
        <v/>
      </c>
      <c r="G223" s="3" t="str">
        <f t="shared" ca="1" si="19"/>
        <v/>
      </c>
      <c r="H223" s="4" t="str">
        <f t="shared" si="20"/>
        <v/>
      </c>
      <c r="I223" s="5" t="str">
        <f t="shared" si="23"/>
        <v/>
      </c>
      <c r="J223" s="1" t="str">
        <f ca="1">IF(F223="","",IF(COUNTIF($F$3:F223,F223)=1,MATCH(F223,$C$3:$C$502,0)+3,MATCH(F223,INDIRECT("C502:C"&amp;J222),0)+J222))</f>
        <v/>
      </c>
      <c r="K223" s="1" t="str">
        <f t="shared" ca="1" si="21"/>
        <v/>
      </c>
    </row>
    <row r="224" spans="2:11">
      <c r="B224" s="6" t="str">
        <f t="shared" si="22"/>
        <v/>
      </c>
      <c r="C224" s="7"/>
      <c r="D224" s="7"/>
      <c r="F224" s="3" t="str">
        <f t="shared" si="18"/>
        <v/>
      </c>
      <c r="G224" s="3" t="str">
        <f t="shared" ca="1" si="19"/>
        <v/>
      </c>
      <c r="H224" s="4" t="str">
        <f t="shared" si="20"/>
        <v/>
      </c>
      <c r="I224" s="5" t="str">
        <f t="shared" si="23"/>
        <v/>
      </c>
      <c r="J224" s="1" t="str">
        <f ca="1">IF(F224="","",IF(COUNTIF($F$3:F224,F224)=1,MATCH(F224,$C$3:$C$502,0)+3,MATCH(F224,INDIRECT("C502:C"&amp;J223),0)+J223))</f>
        <v/>
      </c>
      <c r="K224" s="1" t="str">
        <f t="shared" ca="1" si="21"/>
        <v/>
      </c>
    </row>
    <row r="225" spans="2:11">
      <c r="B225" s="6" t="str">
        <f t="shared" si="22"/>
        <v/>
      </c>
      <c r="C225" s="7"/>
      <c r="D225" s="7"/>
      <c r="F225" s="3" t="str">
        <f t="shared" si="18"/>
        <v/>
      </c>
      <c r="G225" s="3" t="str">
        <f t="shared" ca="1" si="19"/>
        <v/>
      </c>
      <c r="H225" s="4" t="str">
        <f t="shared" si="20"/>
        <v/>
      </c>
      <c r="I225" s="5" t="str">
        <f t="shared" si="23"/>
        <v/>
      </c>
      <c r="J225" s="1" t="str">
        <f ca="1">IF(F225="","",IF(COUNTIF($F$3:F225,F225)=1,MATCH(F225,$C$3:$C$502,0)+3,MATCH(F225,INDIRECT("C502:C"&amp;J224),0)+J224))</f>
        <v/>
      </c>
      <c r="K225" s="1" t="str">
        <f t="shared" ca="1" si="21"/>
        <v/>
      </c>
    </row>
    <row r="226" spans="2:11">
      <c r="B226" s="6" t="str">
        <f t="shared" si="22"/>
        <v/>
      </c>
      <c r="C226" s="7"/>
      <c r="D226" s="7"/>
      <c r="F226" s="3" t="str">
        <f t="shared" si="18"/>
        <v/>
      </c>
      <c r="G226" s="3" t="str">
        <f t="shared" ca="1" si="19"/>
        <v/>
      </c>
      <c r="H226" s="4" t="str">
        <f t="shared" si="20"/>
        <v/>
      </c>
      <c r="I226" s="5" t="str">
        <f t="shared" si="23"/>
        <v/>
      </c>
      <c r="J226" s="1" t="str">
        <f ca="1">IF(F226="","",IF(COUNTIF($F$3:F226,F226)=1,MATCH(F226,$C$3:$C$502,0)+3,MATCH(F226,INDIRECT("C502:C"&amp;J225),0)+J225))</f>
        <v/>
      </c>
      <c r="K226" s="1" t="str">
        <f t="shared" ca="1" si="21"/>
        <v/>
      </c>
    </row>
    <row r="227" spans="2:11">
      <c r="B227" s="6" t="str">
        <f t="shared" si="22"/>
        <v/>
      </c>
      <c r="C227" s="7"/>
      <c r="D227" s="7"/>
      <c r="F227" s="3" t="str">
        <f t="shared" si="18"/>
        <v/>
      </c>
      <c r="G227" s="3" t="str">
        <f t="shared" ca="1" si="19"/>
        <v/>
      </c>
      <c r="H227" s="4" t="str">
        <f t="shared" si="20"/>
        <v/>
      </c>
      <c r="I227" s="5" t="str">
        <f t="shared" si="23"/>
        <v/>
      </c>
      <c r="J227" s="1" t="str">
        <f ca="1">IF(F227="","",IF(COUNTIF($F$3:F227,F227)=1,MATCH(F227,$C$3:$C$502,0)+3,MATCH(F227,INDIRECT("C502:C"&amp;J226),0)+J226))</f>
        <v/>
      </c>
      <c r="K227" s="1" t="str">
        <f t="shared" ca="1" si="21"/>
        <v/>
      </c>
    </row>
    <row r="228" spans="2:11">
      <c r="B228" s="6" t="str">
        <f t="shared" si="22"/>
        <v/>
      </c>
      <c r="C228" s="7"/>
      <c r="D228" s="7"/>
      <c r="F228" s="3" t="str">
        <f t="shared" si="18"/>
        <v/>
      </c>
      <c r="G228" s="3" t="str">
        <f t="shared" ca="1" si="19"/>
        <v/>
      </c>
      <c r="H228" s="4" t="str">
        <f t="shared" si="20"/>
        <v/>
      </c>
      <c r="I228" s="5" t="str">
        <f t="shared" si="23"/>
        <v/>
      </c>
      <c r="J228" s="1" t="str">
        <f ca="1">IF(F228="","",IF(COUNTIF($F$3:F228,F228)=1,MATCH(F228,$C$3:$C$502,0)+3,MATCH(F228,INDIRECT("C502:C"&amp;J227),0)+J227))</f>
        <v/>
      </c>
      <c r="K228" s="1" t="str">
        <f t="shared" ca="1" si="21"/>
        <v/>
      </c>
    </row>
    <row r="229" spans="2:11">
      <c r="B229" s="6" t="str">
        <f t="shared" si="22"/>
        <v/>
      </c>
      <c r="C229" s="7"/>
      <c r="D229" s="7"/>
      <c r="F229" s="3" t="str">
        <f t="shared" si="18"/>
        <v/>
      </c>
      <c r="G229" s="3" t="str">
        <f t="shared" ca="1" si="19"/>
        <v/>
      </c>
      <c r="H229" s="4" t="str">
        <f t="shared" si="20"/>
        <v/>
      </c>
      <c r="I229" s="5" t="str">
        <f t="shared" si="23"/>
        <v/>
      </c>
      <c r="J229" s="1" t="str">
        <f ca="1">IF(F229="","",IF(COUNTIF($F$3:F229,F229)=1,MATCH(F229,$C$3:$C$502,0)+3,MATCH(F229,INDIRECT("C502:C"&amp;J228),0)+J228))</f>
        <v/>
      </c>
      <c r="K229" s="1" t="str">
        <f t="shared" ca="1" si="21"/>
        <v/>
      </c>
    </row>
    <row r="230" spans="2:11">
      <c r="B230" s="6" t="str">
        <f t="shared" si="22"/>
        <v/>
      </c>
      <c r="C230" s="7"/>
      <c r="D230" s="7"/>
      <c r="F230" s="3" t="str">
        <f t="shared" si="18"/>
        <v/>
      </c>
      <c r="G230" s="3" t="str">
        <f t="shared" ca="1" si="19"/>
        <v/>
      </c>
      <c r="H230" s="4" t="str">
        <f t="shared" si="20"/>
        <v/>
      </c>
      <c r="I230" s="5" t="str">
        <f t="shared" si="23"/>
        <v/>
      </c>
      <c r="J230" s="1" t="str">
        <f ca="1">IF(F230="","",IF(COUNTIF($F$3:F230,F230)=1,MATCH(F230,$C$3:$C$502,0)+3,MATCH(F230,INDIRECT("C502:C"&amp;J229),0)+J229))</f>
        <v/>
      </c>
      <c r="K230" s="1" t="str">
        <f t="shared" ca="1" si="21"/>
        <v/>
      </c>
    </row>
    <row r="231" spans="2:11">
      <c r="B231" s="6" t="str">
        <f t="shared" si="22"/>
        <v/>
      </c>
      <c r="C231" s="7"/>
      <c r="D231" s="7"/>
      <c r="F231" s="3" t="str">
        <f t="shared" si="18"/>
        <v/>
      </c>
      <c r="G231" s="3" t="str">
        <f t="shared" ca="1" si="19"/>
        <v/>
      </c>
      <c r="H231" s="4" t="str">
        <f t="shared" si="20"/>
        <v/>
      </c>
      <c r="I231" s="5" t="str">
        <f t="shared" si="23"/>
        <v/>
      </c>
      <c r="J231" s="1" t="str">
        <f ca="1">IF(F231="","",IF(COUNTIF($F$3:F231,F231)=1,MATCH(F231,$C$3:$C$502,0)+3,MATCH(F231,INDIRECT("C502:C"&amp;J230),0)+J230))</f>
        <v/>
      </c>
      <c r="K231" s="1" t="str">
        <f t="shared" ca="1" si="21"/>
        <v/>
      </c>
    </row>
    <row r="232" spans="2:11">
      <c r="B232" s="6" t="str">
        <f t="shared" si="22"/>
        <v/>
      </c>
      <c r="C232" s="7"/>
      <c r="D232" s="7"/>
      <c r="F232" s="3" t="str">
        <f t="shared" si="18"/>
        <v/>
      </c>
      <c r="G232" s="3" t="str">
        <f t="shared" ca="1" si="19"/>
        <v/>
      </c>
      <c r="H232" s="4" t="str">
        <f t="shared" si="20"/>
        <v/>
      </c>
      <c r="I232" s="5" t="str">
        <f t="shared" si="23"/>
        <v/>
      </c>
      <c r="J232" s="1" t="str">
        <f ca="1">IF(F232="","",IF(COUNTIF($F$3:F232,F232)=1,MATCH(F232,$C$3:$C$502,0)+3,MATCH(F232,INDIRECT("C502:C"&amp;J231),0)+J231))</f>
        <v/>
      </c>
      <c r="K232" s="1" t="str">
        <f t="shared" ca="1" si="21"/>
        <v/>
      </c>
    </row>
    <row r="233" spans="2:11">
      <c r="B233" s="6" t="str">
        <f t="shared" si="22"/>
        <v/>
      </c>
      <c r="C233" s="7"/>
      <c r="D233" s="7"/>
      <c r="F233" s="3" t="str">
        <f t="shared" si="18"/>
        <v/>
      </c>
      <c r="G233" s="3" t="str">
        <f t="shared" ca="1" si="19"/>
        <v/>
      </c>
      <c r="H233" s="4" t="str">
        <f t="shared" si="20"/>
        <v/>
      </c>
      <c r="I233" s="5" t="str">
        <f t="shared" si="23"/>
        <v/>
      </c>
      <c r="J233" s="1" t="str">
        <f ca="1">IF(F233="","",IF(COUNTIF($F$3:F233,F233)=1,MATCH(F233,$C$3:$C$502,0)+3,MATCH(F233,INDIRECT("C502:C"&amp;J232),0)+J232))</f>
        <v/>
      </c>
      <c r="K233" s="1" t="str">
        <f t="shared" ca="1" si="21"/>
        <v/>
      </c>
    </row>
    <row r="234" spans="2:11">
      <c r="B234" s="6" t="str">
        <f t="shared" si="22"/>
        <v/>
      </c>
      <c r="C234" s="7"/>
      <c r="D234" s="7"/>
      <c r="F234" s="3" t="str">
        <f t="shared" si="18"/>
        <v/>
      </c>
      <c r="G234" s="3" t="str">
        <f t="shared" ca="1" si="19"/>
        <v/>
      </c>
      <c r="H234" s="4" t="str">
        <f t="shared" si="20"/>
        <v/>
      </c>
      <c r="I234" s="5" t="str">
        <f t="shared" si="23"/>
        <v/>
      </c>
      <c r="J234" s="1" t="str">
        <f ca="1">IF(F234="","",IF(COUNTIF($F$3:F234,F234)=1,MATCH(F234,$C$3:$C$502,0)+3,MATCH(F234,INDIRECT("C502:C"&amp;J233),0)+J233))</f>
        <v/>
      </c>
      <c r="K234" s="1" t="str">
        <f t="shared" ca="1" si="21"/>
        <v/>
      </c>
    </row>
    <row r="235" spans="2:11">
      <c r="B235" s="6" t="str">
        <f t="shared" si="22"/>
        <v/>
      </c>
      <c r="C235" s="7"/>
      <c r="D235" s="7"/>
      <c r="F235" s="3" t="str">
        <f t="shared" si="18"/>
        <v/>
      </c>
      <c r="G235" s="3" t="str">
        <f t="shared" ca="1" si="19"/>
        <v/>
      </c>
      <c r="H235" s="4" t="str">
        <f t="shared" si="20"/>
        <v/>
      </c>
      <c r="I235" s="5" t="str">
        <f t="shared" si="23"/>
        <v/>
      </c>
      <c r="J235" s="1" t="str">
        <f ca="1">IF(F235="","",IF(COUNTIF($F$3:F235,F235)=1,MATCH(F235,$C$3:$C$502,0)+3,MATCH(F235,INDIRECT("C502:C"&amp;J234),0)+J234))</f>
        <v/>
      </c>
      <c r="K235" s="1" t="str">
        <f t="shared" ca="1" si="21"/>
        <v/>
      </c>
    </row>
    <row r="236" spans="2:11">
      <c r="B236" s="6" t="str">
        <f t="shared" si="22"/>
        <v/>
      </c>
      <c r="C236" s="7"/>
      <c r="D236" s="7"/>
      <c r="F236" s="3" t="str">
        <f t="shared" si="18"/>
        <v/>
      </c>
      <c r="G236" s="3" t="str">
        <f t="shared" ca="1" si="19"/>
        <v/>
      </c>
      <c r="H236" s="4" t="str">
        <f t="shared" si="20"/>
        <v/>
      </c>
      <c r="I236" s="5" t="str">
        <f t="shared" si="23"/>
        <v/>
      </c>
      <c r="J236" s="1" t="str">
        <f ca="1">IF(F236="","",IF(COUNTIF($F$3:F236,F236)=1,MATCH(F236,$C$3:$C$502,0)+3,MATCH(F236,INDIRECT("C502:C"&amp;J235),0)+J235))</f>
        <v/>
      </c>
      <c r="K236" s="1" t="str">
        <f t="shared" ca="1" si="21"/>
        <v/>
      </c>
    </row>
    <row r="237" spans="2:11">
      <c r="B237" s="6" t="str">
        <f t="shared" si="22"/>
        <v/>
      </c>
      <c r="C237" s="7"/>
      <c r="D237" s="7"/>
      <c r="F237" s="3" t="str">
        <f t="shared" si="18"/>
        <v/>
      </c>
      <c r="G237" s="3" t="str">
        <f t="shared" ca="1" si="19"/>
        <v/>
      </c>
      <c r="H237" s="4" t="str">
        <f t="shared" si="20"/>
        <v/>
      </c>
      <c r="I237" s="5" t="str">
        <f t="shared" si="23"/>
        <v/>
      </c>
      <c r="J237" s="1" t="str">
        <f ca="1">IF(F237="","",IF(COUNTIF($F$3:F237,F237)=1,MATCH(F237,$C$3:$C$502,0)+3,MATCH(F237,INDIRECT("C502:C"&amp;J236),0)+J236))</f>
        <v/>
      </c>
      <c r="K237" s="1" t="str">
        <f t="shared" ca="1" si="21"/>
        <v/>
      </c>
    </row>
    <row r="238" spans="2:11">
      <c r="B238" s="6" t="str">
        <f t="shared" si="22"/>
        <v/>
      </c>
      <c r="C238" s="7"/>
      <c r="D238" s="7"/>
      <c r="F238" s="3" t="str">
        <f t="shared" si="18"/>
        <v/>
      </c>
      <c r="G238" s="3" t="str">
        <f t="shared" ca="1" si="19"/>
        <v/>
      </c>
      <c r="H238" s="4" t="str">
        <f t="shared" si="20"/>
        <v/>
      </c>
      <c r="I238" s="5" t="str">
        <f t="shared" si="23"/>
        <v/>
      </c>
      <c r="J238" s="1" t="str">
        <f ca="1">IF(F238="","",IF(COUNTIF($F$3:F238,F238)=1,MATCH(F238,$C$3:$C$502,0)+3,MATCH(F238,INDIRECT("C502:C"&amp;J237),0)+J237))</f>
        <v/>
      </c>
      <c r="K238" s="1" t="str">
        <f t="shared" ca="1" si="21"/>
        <v/>
      </c>
    </row>
    <row r="239" spans="2:11">
      <c r="B239" s="6" t="str">
        <f t="shared" si="22"/>
        <v/>
      </c>
      <c r="C239" s="7"/>
      <c r="D239" s="7"/>
      <c r="F239" s="3" t="str">
        <f t="shared" si="18"/>
        <v/>
      </c>
      <c r="G239" s="3" t="str">
        <f t="shared" ca="1" si="19"/>
        <v/>
      </c>
      <c r="H239" s="4" t="str">
        <f t="shared" si="20"/>
        <v/>
      </c>
      <c r="I239" s="5" t="str">
        <f t="shared" si="23"/>
        <v/>
      </c>
      <c r="J239" s="1" t="str">
        <f ca="1">IF(F239="","",IF(COUNTIF($F$3:F239,F239)=1,MATCH(F239,$C$3:$C$502,0)+3,MATCH(F239,INDIRECT("C502:C"&amp;J238),0)+J238))</f>
        <v/>
      </c>
      <c r="K239" s="1" t="str">
        <f t="shared" ca="1" si="21"/>
        <v/>
      </c>
    </row>
    <row r="240" spans="2:11">
      <c r="B240" s="6" t="str">
        <f t="shared" si="22"/>
        <v/>
      </c>
      <c r="C240" s="7"/>
      <c r="D240" s="7"/>
      <c r="F240" s="3" t="str">
        <f t="shared" si="18"/>
        <v/>
      </c>
      <c r="G240" s="3" t="str">
        <f t="shared" ca="1" si="19"/>
        <v/>
      </c>
      <c r="H240" s="4" t="str">
        <f t="shared" si="20"/>
        <v/>
      </c>
      <c r="I240" s="5" t="str">
        <f t="shared" si="23"/>
        <v/>
      </c>
      <c r="J240" s="1" t="str">
        <f ca="1">IF(F240="","",IF(COUNTIF($F$3:F240,F240)=1,MATCH(F240,$C$3:$C$502,0)+3,MATCH(F240,INDIRECT("C502:C"&amp;J239),0)+J239))</f>
        <v/>
      </c>
      <c r="K240" s="1" t="str">
        <f t="shared" ca="1" si="21"/>
        <v/>
      </c>
    </row>
    <row r="241" spans="2:11">
      <c r="B241" s="6" t="str">
        <f t="shared" si="22"/>
        <v/>
      </c>
      <c r="C241" s="7"/>
      <c r="D241" s="7"/>
      <c r="F241" s="3" t="str">
        <f t="shared" si="18"/>
        <v/>
      </c>
      <c r="G241" s="3" t="str">
        <f t="shared" ca="1" si="19"/>
        <v/>
      </c>
      <c r="H241" s="4" t="str">
        <f t="shared" si="20"/>
        <v/>
      </c>
      <c r="I241" s="5" t="str">
        <f t="shared" si="23"/>
        <v/>
      </c>
      <c r="J241" s="1" t="str">
        <f ca="1">IF(F241="","",IF(COUNTIF($F$3:F241,F241)=1,MATCH(F241,$C$3:$C$502,0)+3,MATCH(F241,INDIRECT("C502:C"&amp;J240),0)+J240))</f>
        <v/>
      </c>
      <c r="K241" s="1" t="str">
        <f t="shared" ca="1" si="21"/>
        <v/>
      </c>
    </row>
    <row r="242" spans="2:11">
      <c r="B242" s="6" t="str">
        <f t="shared" si="22"/>
        <v/>
      </c>
      <c r="C242" s="7"/>
      <c r="D242" s="7"/>
      <c r="F242" s="3" t="str">
        <f t="shared" si="18"/>
        <v/>
      </c>
      <c r="G242" s="3" t="str">
        <f t="shared" ca="1" si="19"/>
        <v/>
      </c>
      <c r="H242" s="4" t="str">
        <f t="shared" si="20"/>
        <v/>
      </c>
      <c r="I242" s="5" t="str">
        <f t="shared" si="23"/>
        <v/>
      </c>
      <c r="J242" s="1" t="str">
        <f ca="1">IF(F242="","",IF(COUNTIF($F$3:F242,F242)=1,MATCH(F242,$C$3:$C$502,0)+3,MATCH(F242,INDIRECT("C502:C"&amp;J241),0)+J241))</f>
        <v/>
      </c>
      <c r="K242" s="1" t="str">
        <f t="shared" ca="1" si="21"/>
        <v/>
      </c>
    </row>
    <row r="243" spans="2:11">
      <c r="B243" s="6" t="str">
        <f t="shared" si="22"/>
        <v/>
      </c>
      <c r="C243" s="7"/>
      <c r="D243" s="7"/>
      <c r="F243" s="3" t="str">
        <f t="shared" si="18"/>
        <v/>
      </c>
      <c r="G243" s="3" t="str">
        <f t="shared" ca="1" si="19"/>
        <v/>
      </c>
      <c r="H243" s="4" t="str">
        <f t="shared" si="20"/>
        <v/>
      </c>
      <c r="I243" s="5" t="str">
        <f t="shared" si="23"/>
        <v/>
      </c>
      <c r="J243" s="1" t="str">
        <f ca="1">IF(F243="","",IF(COUNTIF($F$3:F243,F243)=1,MATCH(F243,$C$3:$C$502,0)+3,MATCH(F243,INDIRECT("C502:C"&amp;J242),0)+J242))</f>
        <v/>
      </c>
      <c r="K243" s="1" t="str">
        <f t="shared" ca="1" si="21"/>
        <v/>
      </c>
    </row>
    <row r="244" spans="2:11">
      <c r="B244" s="6" t="str">
        <f t="shared" si="22"/>
        <v/>
      </c>
      <c r="C244" s="7"/>
      <c r="D244" s="7"/>
      <c r="F244" s="3" t="str">
        <f t="shared" si="18"/>
        <v/>
      </c>
      <c r="G244" s="3" t="str">
        <f t="shared" ca="1" si="19"/>
        <v/>
      </c>
      <c r="H244" s="4" t="str">
        <f t="shared" si="20"/>
        <v/>
      </c>
      <c r="I244" s="5" t="str">
        <f t="shared" si="23"/>
        <v/>
      </c>
      <c r="J244" s="1" t="str">
        <f ca="1">IF(F244="","",IF(COUNTIF($F$3:F244,F244)=1,MATCH(F244,$C$3:$C$502,0)+3,MATCH(F244,INDIRECT("C502:C"&amp;J243),0)+J243))</f>
        <v/>
      </c>
      <c r="K244" s="1" t="str">
        <f t="shared" ca="1" si="21"/>
        <v/>
      </c>
    </row>
    <row r="245" spans="2:11">
      <c r="B245" s="6" t="str">
        <f t="shared" si="22"/>
        <v/>
      </c>
      <c r="C245" s="7"/>
      <c r="D245" s="7"/>
      <c r="F245" s="3" t="str">
        <f t="shared" si="18"/>
        <v/>
      </c>
      <c r="G245" s="3" t="str">
        <f t="shared" ca="1" si="19"/>
        <v/>
      </c>
      <c r="H245" s="4" t="str">
        <f t="shared" si="20"/>
        <v/>
      </c>
      <c r="I245" s="5" t="str">
        <f t="shared" si="23"/>
        <v/>
      </c>
      <c r="J245" s="1" t="str">
        <f ca="1">IF(F245="","",IF(COUNTIF($F$3:F245,F245)=1,MATCH(F245,$C$3:$C$502,0)+3,MATCH(F245,INDIRECT("C502:C"&amp;J244),0)+J244))</f>
        <v/>
      </c>
      <c r="K245" s="1" t="str">
        <f t="shared" ca="1" si="21"/>
        <v/>
      </c>
    </row>
    <row r="246" spans="2:11">
      <c r="B246" s="6" t="str">
        <f t="shared" si="22"/>
        <v/>
      </c>
      <c r="C246" s="7"/>
      <c r="D246" s="7"/>
      <c r="F246" s="3" t="str">
        <f t="shared" si="18"/>
        <v/>
      </c>
      <c r="G246" s="3" t="str">
        <f t="shared" ca="1" si="19"/>
        <v/>
      </c>
      <c r="H246" s="4" t="str">
        <f t="shared" si="20"/>
        <v/>
      </c>
      <c r="I246" s="5" t="str">
        <f t="shared" si="23"/>
        <v/>
      </c>
      <c r="J246" s="1" t="str">
        <f ca="1">IF(F246="","",IF(COUNTIF($F$3:F246,F246)=1,MATCH(F246,$C$3:$C$502,0)+3,MATCH(F246,INDIRECT("C502:C"&amp;J245),0)+J245))</f>
        <v/>
      </c>
      <c r="K246" s="1" t="str">
        <f t="shared" ca="1" si="21"/>
        <v/>
      </c>
    </row>
    <row r="247" spans="2:11">
      <c r="B247" s="6" t="str">
        <f t="shared" si="22"/>
        <v/>
      </c>
      <c r="C247" s="7"/>
      <c r="D247" s="7"/>
      <c r="F247" s="3" t="str">
        <f t="shared" si="18"/>
        <v/>
      </c>
      <c r="G247" s="3" t="str">
        <f t="shared" ca="1" si="19"/>
        <v/>
      </c>
      <c r="H247" s="4" t="str">
        <f t="shared" si="20"/>
        <v/>
      </c>
      <c r="I247" s="5" t="str">
        <f t="shared" si="23"/>
        <v/>
      </c>
      <c r="J247" s="1" t="str">
        <f ca="1">IF(F247="","",IF(COUNTIF($F$3:F247,F247)=1,MATCH(F247,$C$3:$C$502,0)+3,MATCH(F247,INDIRECT("C502:C"&amp;J246),0)+J246))</f>
        <v/>
      </c>
      <c r="K247" s="1" t="str">
        <f t="shared" ca="1" si="21"/>
        <v/>
      </c>
    </row>
    <row r="248" spans="2:11">
      <c r="B248" s="6" t="str">
        <f t="shared" si="22"/>
        <v/>
      </c>
      <c r="C248" s="7"/>
      <c r="D248" s="7"/>
      <c r="F248" s="3" t="str">
        <f t="shared" si="18"/>
        <v/>
      </c>
      <c r="G248" s="3" t="str">
        <f t="shared" ca="1" si="19"/>
        <v/>
      </c>
      <c r="H248" s="4" t="str">
        <f t="shared" si="20"/>
        <v/>
      </c>
      <c r="I248" s="5" t="str">
        <f t="shared" si="23"/>
        <v/>
      </c>
      <c r="J248" s="1" t="str">
        <f ca="1">IF(F248="","",IF(COUNTIF($F$3:F248,F248)=1,MATCH(F248,$C$3:$C$502,0)+3,MATCH(F248,INDIRECT("C502:C"&amp;J247),0)+J247))</f>
        <v/>
      </c>
      <c r="K248" s="1" t="str">
        <f t="shared" ca="1" si="21"/>
        <v/>
      </c>
    </row>
    <row r="249" spans="2:11">
      <c r="B249" s="6" t="str">
        <f t="shared" si="22"/>
        <v/>
      </c>
      <c r="C249" s="7"/>
      <c r="D249" s="7"/>
      <c r="F249" s="3" t="str">
        <f t="shared" si="18"/>
        <v/>
      </c>
      <c r="G249" s="3" t="str">
        <f t="shared" ca="1" si="19"/>
        <v/>
      </c>
      <c r="H249" s="4" t="str">
        <f t="shared" si="20"/>
        <v/>
      </c>
      <c r="I249" s="5" t="str">
        <f t="shared" si="23"/>
        <v/>
      </c>
      <c r="J249" s="1" t="str">
        <f ca="1">IF(F249="","",IF(COUNTIF($F$3:F249,F249)=1,MATCH(F249,$C$3:$C$502,0)+3,MATCH(F249,INDIRECT("C502:C"&amp;J248),0)+J248))</f>
        <v/>
      </c>
      <c r="K249" s="1" t="str">
        <f t="shared" ca="1" si="21"/>
        <v/>
      </c>
    </row>
    <row r="250" spans="2:11">
      <c r="B250" s="6" t="str">
        <f t="shared" si="22"/>
        <v/>
      </c>
      <c r="C250" s="7"/>
      <c r="D250" s="7"/>
      <c r="F250" s="3" t="str">
        <f t="shared" si="18"/>
        <v/>
      </c>
      <c r="G250" s="3" t="str">
        <f t="shared" ca="1" si="19"/>
        <v/>
      </c>
      <c r="H250" s="4" t="str">
        <f t="shared" si="20"/>
        <v/>
      </c>
      <c r="I250" s="5" t="str">
        <f t="shared" si="23"/>
        <v/>
      </c>
      <c r="J250" s="1" t="str">
        <f ca="1">IF(F250="","",IF(COUNTIF($F$3:F250,F250)=1,MATCH(F250,$C$3:$C$502,0)+3,MATCH(F250,INDIRECT("C502:C"&amp;J249),0)+J249))</f>
        <v/>
      </c>
      <c r="K250" s="1" t="str">
        <f t="shared" ca="1" si="21"/>
        <v/>
      </c>
    </row>
    <row r="251" spans="2:11">
      <c r="B251" s="6" t="str">
        <f t="shared" si="22"/>
        <v/>
      </c>
      <c r="C251" s="7"/>
      <c r="D251" s="7"/>
      <c r="F251" s="3" t="str">
        <f t="shared" si="18"/>
        <v/>
      </c>
      <c r="G251" s="3" t="str">
        <f t="shared" ca="1" si="19"/>
        <v/>
      </c>
      <c r="H251" s="4" t="str">
        <f t="shared" si="20"/>
        <v/>
      </c>
      <c r="I251" s="5" t="str">
        <f t="shared" si="23"/>
        <v/>
      </c>
      <c r="J251" s="1" t="str">
        <f ca="1">IF(F251="","",IF(COUNTIF($F$3:F251,F251)=1,MATCH(F251,$C$3:$C$502,0)+3,MATCH(F251,INDIRECT("C502:C"&amp;J250),0)+J250))</f>
        <v/>
      </c>
      <c r="K251" s="1" t="str">
        <f t="shared" ca="1" si="21"/>
        <v/>
      </c>
    </row>
    <row r="252" spans="2:11">
      <c r="B252" s="6" t="str">
        <f t="shared" si="22"/>
        <v/>
      </c>
      <c r="C252" s="7"/>
      <c r="D252" s="7"/>
      <c r="F252" s="3" t="str">
        <f t="shared" si="18"/>
        <v/>
      </c>
      <c r="G252" s="3" t="str">
        <f t="shared" ca="1" si="19"/>
        <v/>
      </c>
      <c r="H252" s="4" t="str">
        <f t="shared" si="20"/>
        <v/>
      </c>
      <c r="I252" s="5" t="str">
        <f t="shared" si="23"/>
        <v/>
      </c>
      <c r="J252" s="1" t="str">
        <f ca="1">IF(F252="","",IF(COUNTIF($F$3:F252,F252)=1,MATCH(F252,$C$3:$C$502,0)+3,MATCH(F252,INDIRECT("C502:C"&amp;J251),0)+J251))</f>
        <v/>
      </c>
      <c r="K252" s="1" t="str">
        <f t="shared" ca="1" si="21"/>
        <v/>
      </c>
    </row>
    <row r="253" spans="2:11">
      <c r="B253" s="6" t="str">
        <f t="shared" si="22"/>
        <v/>
      </c>
      <c r="C253" s="7"/>
      <c r="D253" s="7"/>
      <c r="F253" s="3" t="str">
        <f t="shared" si="18"/>
        <v/>
      </c>
      <c r="G253" s="3" t="str">
        <f t="shared" ca="1" si="19"/>
        <v/>
      </c>
      <c r="H253" s="4" t="str">
        <f t="shared" si="20"/>
        <v/>
      </c>
      <c r="I253" s="5" t="str">
        <f t="shared" si="23"/>
        <v/>
      </c>
      <c r="J253" s="1" t="str">
        <f ca="1">IF(F253="","",IF(COUNTIF($F$3:F253,F253)=1,MATCH(F253,$C$3:$C$502,0)+3,MATCH(F253,INDIRECT("C502:C"&amp;J252),0)+J252))</f>
        <v/>
      </c>
      <c r="K253" s="1" t="str">
        <f t="shared" ca="1" si="21"/>
        <v/>
      </c>
    </row>
    <row r="254" spans="2:11">
      <c r="B254" s="6" t="str">
        <f t="shared" si="22"/>
        <v/>
      </c>
      <c r="C254" s="7"/>
      <c r="D254" s="7"/>
      <c r="F254" s="3" t="str">
        <f t="shared" si="18"/>
        <v/>
      </c>
      <c r="G254" s="3" t="str">
        <f t="shared" ca="1" si="19"/>
        <v/>
      </c>
      <c r="H254" s="4" t="str">
        <f t="shared" si="20"/>
        <v/>
      </c>
      <c r="I254" s="5" t="str">
        <f t="shared" si="23"/>
        <v/>
      </c>
      <c r="J254" s="1" t="str">
        <f ca="1">IF(F254="","",IF(COUNTIF($F$3:F254,F254)=1,MATCH(F254,$C$3:$C$502,0)+3,MATCH(F254,INDIRECT("C502:C"&amp;J253),0)+J253))</f>
        <v/>
      </c>
      <c r="K254" s="1" t="str">
        <f t="shared" ca="1" si="21"/>
        <v/>
      </c>
    </row>
    <row r="255" spans="2:11">
      <c r="B255" s="6" t="str">
        <f t="shared" si="22"/>
        <v/>
      </c>
      <c r="C255" s="7"/>
      <c r="D255" s="7"/>
      <c r="F255" s="3" t="str">
        <f t="shared" si="18"/>
        <v/>
      </c>
      <c r="G255" s="3" t="str">
        <f t="shared" ca="1" si="19"/>
        <v/>
      </c>
      <c r="H255" s="4" t="str">
        <f t="shared" si="20"/>
        <v/>
      </c>
      <c r="I255" s="5" t="str">
        <f t="shared" si="23"/>
        <v/>
      </c>
      <c r="J255" s="1" t="str">
        <f ca="1">IF(F255="","",IF(COUNTIF($F$3:F255,F255)=1,MATCH(F255,$C$3:$C$502,0)+3,MATCH(F255,INDIRECT("C502:C"&amp;J254),0)+J254))</f>
        <v/>
      </c>
      <c r="K255" s="1" t="str">
        <f t="shared" ca="1" si="21"/>
        <v/>
      </c>
    </row>
    <row r="256" spans="2:11">
      <c r="B256" s="6" t="str">
        <f t="shared" si="22"/>
        <v/>
      </c>
      <c r="C256" s="7"/>
      <c r="D256" s="7"/>
      <c r="F256" s="3" t="str">
        <f t="shared" si="18"/>
        <v/>
      </c>
      <c r="G256" s="3" t="str">
        <f t="shared" ca="1" si="19"/>
        <v/>
      </c>
      <c r="H256" s="4" t="str">
        <f t="shared" si="20"/>
        <v/>
      </c>
      <c r="I256" s="5" t="str">
        <f t="shared" si="23"/>
        <v/>
      </c>
      <c r="J256" s="1" t="str">
        <f ca="1">IF(F256="","",IF(COUNTIF($F$3:F256,F256)=1,MATCH(F256,$C$3:$C$502,0)+3,MATCH(F256,INDIRECT("C502:C"&amp;J255),0)+J255))</f>
        <v/>
      </c>
      <c r="K256" s="1" t="str">
        <f t="shared" ca="1" si="21"/>
        <v/>
      </c>
    </row>
    <row r="257" spans="2:11">
      <c r="B257" s="6" t="str">
        <f t="shared" si="22"/>
        <v/>
      </c>
      <c r="C257" s="7"/>
      <c r="D257" s="7"/>
      <c r="F257" s="3" t="str">
        <f t="shared" si="18"/>
        <v/>
      </c>
      <c r="G257" s="3" t="str">
        <f t="shared" ca="1" si="19"/>
        <v/>
      </c>
      <c r="H257" s="4" t="str">
        <f t="shared" si="20"/>
        <v/>
      </c>
      <c r="I257" s="5" t="str">
        <f t="shared" si="23"/>
        <v/>
      </c>
      <c r="J257" s="1" t="str">
        <f ca="1">IF(F257="","",IF(COUNTIF($F$3:F257,F257)=1,MATCH(F257,$C$3:$C$502,0)+3,MATCH(F257,INDIRECT("C502:C"&amp;J256),0)+J256))</f>
        <v/>
      </c>
      <c r="K257" s="1" t="str">
        <f t="shared" ca="1" si="21"/>
        <v/>
      </c>
    </row>
    <row r="258" spans="2:11">
      <c r="B258" s="6" t="str">
        <f t="shared" si="22"/>
        <v/>
      </c>
      <c r="C258" s="7"/>
      <c r="D258" s="7"/>
      <c r="F258" s="3" t="str">
        <f t="shared" si="18"/>
        <v/>
      </c>
      <c r="G258" s="3" t="str">
        <f t="shared" ca="1" si="19"/>
        <v/>
      </c>
      <c r="H258" s="4" t="str">
        <f t="shared" si="20"/>
        <v/>
      </c>
      <c r="I258" s="5" t="str">
        <f t="shared" si="23"/>
        <v/>
      </c>
      <c r="J258" s="1" t="str">
        <f ca="1">IF(F258="","",IF(COUNTIF($F$3:F258,F258)=1,MATCH(F258,$C$3:$C$502,0)+3,MATCH(F258,INDIRECT("C502:C"&amp;J257),0)+J257))</f>
        <v/>
      </c>
      <c r="K258" s="1" t="str">
        <f t="shared" ca="1" si="21"/>
        <v/>
      </c>
    </row>
    <row r="259" spans="2:11">
      <c r="B259" s="6" t="str">
        <f t="shared" si="22"/>
        <v/>
      </c>
      <c r="C259" s="7"/>
      <c r="D259" s="7"/>
      <c r="F259" s="3" t="str">
        <f t="shared" si="18"/>
        <v/>
      </c>
      <c r="G259" s="3" t="str">
        <f t="shared" ca="1" si="19"/>
        <v/>
      </c>
      <c r="H259" s="4" t="str">
        <f t="shared" si="20"/>
        <v/>
      </c>
      <c r="I259" s="5" t="str">
        <f t="shared" si="23"/>
        <v/>
      </c>
      <c r="J259" s="1" t="str">
        <f ca="1">IF(F259="","",IF(COUNTIF($F$3:F259,F259)=1,MATCH(F259,$C$3:$C$502,0)+3,MATCH(F259,INDIRECT("C502:C"&amp;J258),0)+J258))</f>
        <v/>
      </c>
      <c r="K259" s="1" t="str">
        <f t="shared" ca="1" si="21"/>
        <v/>
      </c>
    </row>
    <row r="260" spans="2:11">
      <c r="B260" s="6" t="str">
        <f t="shared" si="22"/>
        <v/>
      </c>
      <c r="C260" s="7"/>
      <c r="D260" s="7"/>
      <c r="F260" s="3" t="str">
        <f t="shared" ref="F260:F323" si="24">IF(C260="","",LARGE($C$3:$C$502,B260))</f>
        <v/>
      </c>
      <c r="G260" s="3" t="str">
        <f t="shared" ref="G260:G323" ca="1" si="25">IF(K260="","",OFFSET($B$2,K260,2))</f>
        <v/>
      </c>
      <c r="H260" s="4" t="str">
        <f t="shared" ref="H260:H323" si="26">IF(F260="","",F260/SUM(F:F))</f>
        <v/>
      </c>
      <c r="I260" s="5" t="str">
        <f t="shared" si="23"/>
        <v/>
      </c>
      <c r="J260" s="1" t="str">
        <f ca="1">IF(F260="","",IF(COUNTIF($F$3:F260,F260)=1,MATCH(F260,$C$3:$C$502,0)+3,MATCH(F260,INDIRECT("C502:C"&amp;J259),0)+J259))</f>
        <v/>
      </c>
      <c r="K260" s="1" t="str">
        <f t="shared" ref="K260:K323" ca="1" si="27">IF(J260="","",J260-3)</f>
        <v/>
      </c>
    </row>
    <row r="261" spans="2:11">
      <c r="B261" s="6" t="str">
        <f t="shared" ref="B261:B324" si="28">IF(B260="","",IF(C261="","",B260+1))</f>
        <v/>
      </c>
      <c r="C261" s="7"/>
      <c r="D261" s="7"/>
      <c r="F261" s="3" t="str">
        <f t="shared" si="24"/>
        <v/>
      </c>
      <c r="G261" s="3" t="str">
        <f t="shared" ca="1" si="25"/>
        <v/>
      </c>
      <c r="H261" s="4" t="str">
        <f t="shared" si="26"/>
        <v/>
      </c>
      <c r="I261" s="5" t="str">
        <f t="shared" ref="I261:I324" si="29">IF(H261="","",H261+I260)</f>
        <v/>
      </c>
      <c r="J261" s="1" t="str">
        <f ca="1">IF(F261="","",IF(COUNTIF($F$3:F261,F261)=1,MATCH(F261,$C$3:$C$502,0)+3,MATCH(F261,INDIRECT("C502:C"&amp;J260),0)+J260))</f>
        <v/>
      </c>
      <c r="K261" s="1" t="str">
        <f t="shared" ca="1" si="27"/>
        <v/>
      </c>
    </row>
    <row r="262" spans="2:11">
      <c r="B262" s="6" t="str">
        <f t="shared" si="28"/>
        <v/>
      </c>
      <c r="C262" s="7"/>
      <c r="D262" s="7"/>
      <c r="F262" s="3" t="str">
        <f t="shared" si="24"/>
        <v/>
      </c>
      <c r="G262" s="3" t="str">
        <f t="shared" ca="1" si="25"/>
        <v/>
      </c>
      <c r="H262" s="4" t="str">
        <f t="shared" si="26"/>
        <v/>
      </c>
      <c r="I262" s="5" t="str">
        <f t="shared" si="29"/>
        <v/>
      </c>
      <c r="J262" s="1" t="str">
        <f ca="1">IF(F262="","",IF(COUNTIF($F$3:F262,F262)=1,MATCH(F262,$C$3:$C$502,0)+3,MATCH(F262,INDIRECT("C502:C"&amp;J261),0)+J261))</f>
        <v/>
      </c>
      <c r="K262" s="1" t="str">
        <f t="shared" ca="1" si="27"/>
        <v/>
      </c>
    </row>
    <row r="263" spans="2:11">
      <c r="B263" s="6" t="str">
        <f t="shared" si="28"/>
        <v/>
      </c>
      <c r="C263" s="7"/>
      <c r="D263" s="7"/>
      <c r="F263" s="3" t="str">
        <f t="shared" si="24"/>
        <v/>
      </c>
      <c r="G263" s="3" t="str">
        <f t="shared" ca="1" si="25"/>
        <v/>
      </c>
      <c r="H263" s="4" t="str">
        <f t="shared" si="26"/>
        <v/>
      </c>
      <c r="I263" s="5" t="str">
        <f t="shared" si="29"/>
        <v/>
      </c>
      <c r="J263" s="1" t="str">
        <f ca="1">IF(F263="","",IF(COUNTIF($F$3:F263,F263)=1,MATCH(F263,$C$3:$C$502,0)+3,MATCH(F263,INDIRECT("C502:C"&amp;J262),0)+J262))</f>
        <v/>
      </c>
      <c r="K263" s="1" t="str">
        <f t="shared" ca="1" si="27"/>
        <v/>
      </c>
    </row>
    <row r="264" spans="2:11">
      <c r="B264" s="6" t="str">
        <f t="shared" si="28"/>
        <v/>
      </c>
      <c r="C264" s="7"/>
      <c r="D264" s="7"/>
      <c r="F264" s="3" t="str">
        <f t="shared" si="24"/>
        <v/>
      </c>
      <c r="G264" s="3" t="str">
        <f t="shared" ca="1" si="25"/>
        <v/>
      </c>
      <c r="H264" s="4" t="str">
        <f t="shared" si="26"/>
        <v/>
      </c>
      <c r="I264" s="5" t="str">
        <f t="shared" si="29"/>
        <v/>
      </c>
      <c r="J264" s="1" t="str">
        <f ca="1">IF(F264="","",IF(COUNTIF($F$3:F264,F264)=1,MATCH(F264,$C$3:$C$502,0)+3,MATCH(F264,INDIRECT("C502:C"&amp;J263),0)+J263))</f>
        <v/>
      </c>
      <c r="K264" s="1" t="str">
        <f t="shared" ca="1" si="27"/>
        <v/>
      </c>
    </row>
    <row r="265" spans="2:11">
      <c r="B265" s="6" t="str">
        <f t="shared" si="28"/>
        <v/>
      </c>
      <c r="C265" s="7"/>
      <c r="D265" s="7"/>
      <c r="F265" s="3" t="str">
        <f t="shared" si="24"/>
        <v/>
      </c>
      <c r="G265" s="3" t="str">
        <f t="shared" ca="1" si="25"/>
        <v/>
      </c>
      <c r="H265" s="4" t="str">
        <f t="shared" si="26"/>
        <v/>
      </c>
      <c r="I265" s="5" t="str">
        <f t="shared" si="29"/>
        <v/>
      </c>
      <c r="J265" s="1" t="str">
        <f ca="1">IF(F265="","",IF(COUNTIF($F$3:F265,F265)=1,MATCH(F265,$C$3:$C$502,0)+3,MATCH(F265,INDIRECT("C502:C"&amp;J264),0)+J264))</f>
        <v/>
      </c>
      <c r="K265" s="1" t="str">
        <f t="shared" ca="1" si="27"/>
        <v/>
      </c>
    </row>
    <row r="266" spans="2:11">
      <c r="B266" s="6" t="str">
        <f t="shared" si="28"/>
        <v/>
      </c>
      <c r="C266" s="7"/>
      <c r="D266" s="7"/>
      <c r="F266" s="3" t="str">
        <f t="shared" si="24"/>
        <v/>
      </c>
      <c r="G266" s="3" t="str">
        <f t="shared" ca="1" si="25"/>
        <v/>
      </c>
      <c r="H266" s="4" t="str">
        <f t="shared" si="26"/>
        <v/>
      </c>
      <c r="I266" s="5" t="str">
        <f t="shared" si="29"/>
        <v/>
      </c>
      <c r="J266" s="1" t="str">
        <f ca="1">IF(F266="","",IF(COUNTIF($F$3:F266,F266)=1,MATCH(F266,$C$3:$C$502,0)+3,MATCH(F266,INDIRECT("C502:C"&amp;J265),0)+J265))</f>
        <v/>
      </c>
      <c r="K266" s="1" t="str">
        <f t="shared" ca="1" si="27"/>
        <v/>
      </c>
    </row>
    <row r="267" spans="2:11">
      <c r="B267" s="6" t="str">
        <f t="shared" si="28"/>
        <v/>
      </c>
      <c r="C267" s="7"/>
      <c r="D267" s="7"/>
      <c r="F267" s="3" t="str">
        <f t="shared" si="24"/>
        <v/>
      </c>
      <c r="G267" s="3" t="str">
        <f t="shared" ca="1" si="25"/>
        <v/>
      </c>
      <c r="H267" s="4" t="str">
        <f t="shared" si="26"/>
        <v/>
      </c>
      <c r="I267" s="5" t="str">
        <f t="shared" si="29"/>
        <v/>
      </c>
      <c r="J267" s="1" t="str">
        <f ca="1">IF(F267="","",IF(COUNTIF($F$3:F267,F267)=1,MATCH(F267,$C$3:$C$502,0)+3,MATCH(F267,INDIRECT("C502:C"&amp;J266),0)+J266))</f>
        <v/>
      </c>
      <c r="K267" s="1" t="str">
        <f t="shared" ca="1" si="27"/>
        <v/>
      </c>
    </row>
    <row r="268" spans="2:11">
      <c r="B268" s="6" t="str">
        <f t="shared" si="28"/>
        <v/>
      </c>
      <c r="C268" s="7"/>
      <c r="D268" s="7"/>
      <c r="F268" s="3" t="str">
        <f t="shared" si="24"/>
        <v/>
      </c>
      <c r="G268" s="3" t="str">
        <f t="shared" ca="1" si="25"/>
        <v/>
      </c>
      <c r="H268" s="4" t="str">
        <f t="shared" si="26"/>
        <v/>
      </c>
      <c r="I268" s="5" t="str">
        <f t="shared" si="29"/>
        <v/>
      </c>
      <c r="J268" s="1" t="str">
        <f ca="1">IF(F268="","",IF(COUNTIF($F$3:F268,F268)=1,MATCH(F268,$C$3:$C$502,0)+3,MATCH(F268,INDIRECT("C502:C"&amp;J267),0)+J267))</f>
        <v/>
      </c>
      <c r="K268" s="1" t="str">
        <f t="shared" ca="1" si="27"/>
        <v/>
      </c>
    </row>
    <row r="269" spans="2:11">
      <c r="B269" s="6" t="str">
        <f t="shared" si="28"/>
        <v/>
      </c>
      <c r="C269" s="7"/>
      <c r="D269" s="7"/>
      <c r="F269" s="3" t="str">
        <f t="shared" si="24"/>
        <v/>
      </c>
      <c r="G269" s="3" t="str">
        <f t="shared" ca="1" si="25"/>
        <v/>
      </c>
      <c r="H269" s="4" t="str">
        <f t="shared" si="26"/>
        <v/>
      </c>
      <c r="I269" s="5" t="str">
        <f t="shared" si="29"/>
        <v/>
      </c>
      <c r="J269" s="1" t="str">
        <f ca="1">IF(F269="","",IF(COUNTIF($F$3:F269,F269)=1,MATCH(F269,$C$3:$C$502,0)+3,MATCH(F269,INDIRECT("C502:C"&amp;J268),0)+J268))</f>
        <v/>
      </c>
      <c r="K269" s="1" t="str">
        <f t="shared" ca="1" si="27"/>
        <v/>
      </c>
    </row>
    <row r="270" spans="2:11">
      <c r="B270" s="6" t="str">
        <f t="shared" si="28"/>
        <v/>
      </c>
      <c r="C270" s="7"/>
      <c r="D270" s="7"/>
      <c r="F270" s="3" t="str">
        <f t="shared" si="24"/>
        <v/>
      </c>
      <c r="G270" s="3" t="str">
        <f t="shared" ca="1" si="25"/>
        <v/>
      </c>
      <c r="H270" s="4" t="str">
        <f t="shared" si="26"/>
        <v/>
      </c>
      <c r="I270" s="5" t="str">
        <f t="shared" si="29"/>
        <v/>
      </c>
      <c r="J270" s="1" t="str">
        <f ca="1">IF(F270="","",IF(COUNTIF($F$3:F270,F270)=1,MATCH(F270,$C$3:$C$502,0)+3,MATCH(F270,INDIRECT("C502:C"&amp;J269),0)+J269))</f>
        <v/>
      </c>
      <c r="K270" s="1" t="str">
        <f t="shared" ca="1" si="27"/>
        <v/>
      </c>
    </row>
    <row r="271" spans="2:11">
      <c r="B271" s="6" t="str">
        <f t="shared" si="28"/>
        <v/>
      </c>
      <c r="C271" s="7"/>
      <c r="D271" s="7"/>
      <c r="F271" s="3" t="str">
        <f t="shared" si="24"/>
        <v/>
      </c>
      <c r="G271" s="3" t="str">
        <f t="shared" ca="1" si="25"/>
        <v/>
      </c>
      <c r="H271" s="4" t="str">
        <f t="shared" si="26"/>
        <v/>
      </c>
      <c r="I271" s="5" t="str">
        <f t="shared" si="29"/>
        <v/>
      </c>
      <c r="J271" s="1" t="str">
        <f ca="1">IF(F271="","",IF(COUNTIF($F$3:F271,F271)=1,MATCH(F271,$C$3:$C$502,0)+3,MATCH(F271,INDIRECT("C502:C"&amp;J270),0)+J270))</f>
        <v/>
      </c>
      <c r="K271" s="1" t="str">
        <f t="shared" ca="1" si="27"/>
        <v/>
      </c>
    </row>
    <row r="272" spans="2:11">
      <c r="B272" s="6" t="str">
        <f t="shared" si="28"/>
        <v/>
      </c>
      <c r="C272" s="7"/>
      <c r="D272" s="7"/>
      <c r="F272" s="3" t="str">
        <f t="shared" si="24"/>
        <v/>
      </c>
      <c r="G272" s="3" t="str">
        <f t="shared" ca="1" si="25"/>
        <v/>
      </c>
      <c r="H272" s="4" t="str">
        <f t="shared" si="26"/>
        <v/>
      </c>
      <c r="I272" s="5" t="str">
        <f t="shared" si="29"/>
        <v/>
      </c>
      <c r="J272" s="1" t="str">
        <f ca="1">IF(F272="","",IF(COUNTIF($F$3:F272,F272)=1,MATCH(F272,$C$3:$C$502,0)+3,MATCH(F272,INDIRECT("C502:C"&amp;J271),0)+J271))</f>
        <v/>
      </c>
      <c r="K272" s="1" t="str">
        <f t="shared" ca="1" si="27"/>
        <v/>
      </c>
    </row>
    <row r="273" spans="2:11">
      <c r="B273" s="6" t="str">
        <f t="shared" si="28"/>
        <v/>
      </c>
      <c r="C273" s="7"/>
      <c r="D273" s="7"/>
      <c r="F273" s="3" t="str">
        <f t="shared" si="24"/>
        <v/>
      </c>
      <c r="G273" s="3" t="str">
        <f t="shared" ca="1" si="25"/>
        <v/>
      </c>
      <c r="H273" s="4" t="str">
        <f t="shared" si="26"/>
        <v/>
      </c>
      <c r="I273" s="5" t="str">
        <f t="shared" si="29"/>
        <v/>
      </c>
      <c r="J273" s="1" t="str">
        <f ca="1">IF(F273="","",IF(COUNTIF($F$3:F273,F273)=1,MATCH(F273,$C$3:$C$502,0)+3,MATCH(F273,INDIRECT("C502:C"&amp;J272),0)+J272))</f>
        <v/>
      </c>
      <c r="K273" s="1" t="str">
        <f t="shared" ca="1" si="27"/>
        <v/>
      </c>
    </row>
    <row r="274" spans="2:11">
      <c r="B274" s="6" t="str">
        <f t="shared" si="28"/>
        <v/>
      </c>
      <c r="C274" s="7"/>
      <c r="D274" s="7"/>
      <c r="F274" s="3" t="str">
        <f t="shared" si="24"/>
        <v/>
      </c>
      <c r="G274" s="3" t="str">
        <f t="shared" ca="1" si="25"/>
        <v/>
      </c>
      <c r="H274" s="4" t="str">
        <f t="shared" si="26"/>
        <v/>
      </c>
      <c r="I274" s="5" t="str">
        <f t="shared" si="29"/>
        <v/>
      </c>
      <c r="J274" s="1" t="str">
        <f ca="1">IF(F274="","",IF(COUNTIF($F$3:F274,F274)=1,MATCH(F274,$C$3:$C$502,0)+3,MATCH(F274,INDIRECT("C502:C"&amp;J273),0)+J273))</f>
        <v/>
      </c>
      <c r="K274" s="1" t="str">
        <f t="shared" ca="1" si="27"/>
        <v/>
      </c>
    </row>
    <row r="275" spans="2:11">
      <c r="B275" s="6" t="str">
        <f t="shared" si="28"/>
        <v/>
      </c>
      <c r="C275" s="7"/>
      <c r="D275" s="7"/>
      <c r="F275" s="3" t="str">
        <f t="shared" si="24"/>
        <v/>
      </c>
      <c r="G275" s="3" t="str">
        <f t="shared" ca="1" si="25"/>
        <v/>
      </c>
      <c r="H275" s="4" t="str">
        <f t="shared" si="26"/>
        <v/>
      </c>
      <c r="I275" s="5" t="str">
        <f t="shared" si="29"/>
        <v/>
      </c>
      <c r="J275" s="1" t="str">
        <f ca="1">IF(F275="","",IF(COUNTIF($F$3:F275,F275)=1,MATCH(F275,$C$3:$C$502,0)+3,MATCH(F275,INDIRECT("C502:C"&amp;J274),0)+J274))</f>
        <v/>
      </c>
      <c r="K275" s="1" t="str">
        <f t="shared" ca="1" si="27"/>
        <v/>
      </c>
    </row>
    <row r="276" spans="2:11">
      <c r="B276" s="6" t="str">
        <f t="shared" si="28"/>
        <v/>
      </c>
      <c r="C276" s="7"/>
      <c r="D276" s="7"/>
      <c r="F276" s="3" t="str">
        <f t="shared" si="24"/>
        <v/>
      </c>
      <c r="G276" s="3" t="str">
        <f t="shared" ca="1" si="25"/>
        <v/>
      </c>
      <c r="H276" s="4" t="str">
        <f t="shared" si="26"/>
        <v/>
      </c>
      <c r="I276" s="5" t="str">
        <f t="shared" si="29"/>
        <v/>
      </c>
      <c r="J276" s="1" t="str">
        <f ca="1">IF(F276="","",IF(COUNTIF($F$3:F276,F276)=1,MATCH(F276,$C$3:$C$502,0)+3,MATCH(F276,INDIRECT("C502:C"&amp;J275),0)+J275))</f>
        <v/>
      </c>
      <c r="K276" s="1" t="str">
        <f t="shared" ca="1" si="27"/>
        <v/>
      </c>
    </row>
    <row r="277" spans="2:11">
      <c r="B277" s="6" t="str">
        <f t="shared" si="28"/>
        <v/>
      </c>
      <c r="C277" s="7"/>
      <c r="D277" s="7"/>
      <c r="F277" s="3" t="str">
        <f t="shared" si="24"/>
        <v/>
      </c>
      <c r="G277" s="3" t="str">
        <f t="shared" ca="1" si="25"/>
        <v/>
      </c>
      <c r="H277" s="4" t="str">
        <f t="shared" si="26"/>
        <v/>
      </c>
      <c r="I277" s="5" t="str">
        <f t="shared" si="29"/>
        <v/>
      </c>
      <c r="J277" s="1" t="str">
        <f ca="1">IF(F277="","",IF(COUNTIF($F$3:F277,F277)=1,MATCH(F277,$C$3:$C$502,0)+3,MATCH(F277,INDIRECT("C502:C"&amp;J276),0)+J276))</f>
        <v/>
      </c>
      <c r="K277" s="1" t="str">
        <f t="shared" ca="1" si="27"/>
        <v/>
      </c>
    </row>
    <row r="278" spans="2:11">
      <c r="B278" s="6" t="str">
        <f t="shared" si="28"/>
        <v/>
      </c>
      <c r="C278" s="7"/>
      <c r="D278" s="7"/>
      <c r="F278" s="3" t="str">
        <f t="shared" si="24"/>
        <v/>
      </c>
      <c r="G278" s="3" t="str">
        <f t="shared" ca="1" si="25"/>
        <v/>
      </c>
      <c r="H278" s="4" t="str">
        <f t="shared" si="26"/>
        <v/>
      </c>
      <c r="I278" s="5" t="str">
        <f t="shared" si="29"/>
        <v/>
      </c>
      <c r="J278" s="1" t="str">
        <f ca="1">IF(F278="","",IF(COUNTIF($F$3:F278,F278)=1,MATCH(F278,$C$3:$C$502,0)+3,MATCH(F278,INDIRECT("C502:C"&amp;J277),0)+J277))</f>
        <v/>
      </c>
      <c r="K278" s="1" t="str">
        <f t="shared" ca="1" si="27"/>
        <v/>
      </c>
    </row>
    <row r="279" spans="2:11">
      <c r="B279" s="6" t="str">
        <f t="shared" si="28"/>
        <v/>
      </c>
      <c r="C279" s="7"/>
      <c r="D279" s="7"/>
      <c r="F279" s="3" t="str">
        <f t="shared" si="24"/>
        <v/>
      </c>
      <c r="G279" s="3" t="str">
        <f t="shared" ca="1" si="25"/>
        <v/>
      </c>
      <c r="H279" s="4" t="str">
        <f t="shared" si="26"/>
        <v/>
      </c>
      <c r="I279" s="5" t="str">
        <f t="shared" si="29"/>
        <v/>
      </c>
      <c r="J279" s="1" t="str">
        <f ca="1">IF(F279="","",IF(COUNTIF($F$3:F279,F279)=1,MATCH(F279,$C$3:$C$502,0)+3,MATCH(F279,INDIRECT("C502:C"&amp;J278),0)+J278))</f>
        <v/>
      </c>
      <c r="K279" s="1" t="str">
        <f t="shared" ca="1" si="27"/>
        <v/>
      </c>
    </row>
    <row r="280" spans="2:11">
      <c r="B280" s="6" t="str">
        <f t="shared" si="28"/>
        <v/>
      </c>
      <c r="C280" s="7"/>
      <c r="D280" s="7"/>
      <c r="F280" s="3" t="str">
        <f t="shared" si="24"/>
        <v/>
      </c>
      <c r="G280" s="3" t="str">
        <f t="shared" ca="1" si="25"/>
        <v/>
      </c>
      <c r="H280" s="4" t="str">
        <f t="shared" si="26"/>
        <v/>
      </c>
      <c r="I280" s="5" t="str">
        <f t="shared" si="29"/>
        <v/>
      </c>
      <c r="J280" s="1" t="str">
        <f ca="1">IF(F280="","",IF(COUNTIF($F$3:F280,F280)=1,MATCH(F280,$C$3:$C$502,0)+3,MATCH(F280,INDIRECT("C502:C"&amp;J279),0)+J279))</f>
        <v/>
      </c>
      <c r="K280" s="1" t="str">
        <f t="shared" ca="1" si="27"/>
        <v/>
      </c>
    </row>
    <row r="281" spans="2:11">
      <c r="B281" s="6" t="str">
        <f t="shared" si="28"/>
        <v/>
      </c>
      <c r="C281" s="7"/>
      <c r="D281" s="7"/>
      <c r="F281" s="3" t="str">
        <f t="shared" si="24"/>
        <v/>
      </c>
      <c r="G281" s="3" t="str">
        <f t="shared" ca="1" si="25"/>
        <v/>
      </c>
      <c r="H281" s="4" t="str">
        <f t="shared" si="26"/>
        <v/>
      </c>
      <c r="I281" s="5" t="str">
        <f t="shared" si="29"/>
        <v/>
      </c>
      <c r="J281" s="1" t="str">
        <f ca="1">IF(F281="","",IF(COUNTIF($F$3:F281,F281)=1,MATCH(F281,$C$3:$C$502,0)+3,MATCH(F281,INDIRECT("C502:C"&amp;J280),0)+J280))</f>
        <v/>
      </c>
      <c r="K281" s="1" t="str">
        <f t="shared" ca="1" si="27"/>
        <v/>
      </c>
    </row>
    <row r="282" spans="2:11">
      <c r="B282" s="6" t="str">
        <f t="shared" si="28"/>
        <v/>
      </c>
      <c r="C282" s="7"/>
      <c r="D282" s="7"/>
      <c r="F282" s="3" t="str">
        <f t="shared" si="24"/>
        <v/>
      </c>
      <c r="G282" s="3" t="str">
        <f t="shared" ca="1" si="25"/>
        <v/>
      </c>
      <c r="H282" s="4" t="str">
        <f t="shared" si="26"/>
        <v/>
      </c>
      <c r="I282" s="5" t="str">
        <f t="shared" si="29"/>
        <v/>
      </c>
      <c r="J282" s="1" t="str">
        <f ca="1">IF(F282="","",IF(COUNTIF($F$3:F282,F282)=1,MATCH(F282,$C$3:$C$502,0)+3,MATCH(F282,INDIRECT("C502:C"&amp;J281),0)+J281))</f>
        <v/>
      </c>
      <c r="K282" s="1" t="str">
        <f t="shared" ca="1" si="27"/>
        <v/>
      </c>
    </row>
    <row r="283" spans="2:11">
      <c r="B283" s="6" t="str">
        <f t="shared" si="28"/>
        <v/>
      </c>
      <c r="C283" s="7"/>
      <c r="D283" s="7"/>
      <c r="F283" s="3" t="str">
        <f t="shared" si="24"/>
        <v/>
      </c>
      <c r="G283" s="3" t="str">
        <f t="shared" ca="1" si="25"/>
        <v/>
      </c>
      <c r="H283" s="4" t="str">
        <f t="shared" si="26"/>
        <v/>
      </c>
      <c r="I283" s="5" t="str">
        <f t="shared" si="29"/>
        <v/>
      </c>
      <c r="J283" s="1" t="str">
        <f ca="1">IF(F283="","",IF(COUNTIF($F$3:F283,F283)=1,MATCH(F283,$C$3:$C$502,0)+3,MATCH(F283,INDIRECT("C502:C"&amp;J282),0)+J282))</f>
        <v/>
      </c>
      <c r="K283" s="1" t="str">
        <f t="shared" ca="1" si="27"/>
        <v/>
      </c>
    </row>
    <row r="284" spans="2:11">
      <c r="B284" s="6" t="str">
        <f t="shared" si="28"/>
        <v/>
      </c>
      <c r="C284" s="7"/>
      <c r="D284" s="7"/>
      <c r="F284" s="3" t="str">
        <f t="shared" si="24"/>
        <v/>
      </c>
      <c r="G284" s="3" t="str">
        <f t="shared" ca="1" si="25"/>
        <v/>
      </c>
      <c r="H284" s="4" t="str">
        <f t="shared" si="26"/>
        <v/>
      </c>
      <c r="I284" s="5" t="str">
        <f t="shared" si="29"/>
        <v/>
      </c>
      <c r="J284" s="1" t="str">
        <f ca="1">IF(F284="","",IF(COUNTIF($F$3:F284,F284)=1,MATCH(F284,$C$3:$C$502,0)+3,MATCH(F284,INDIRECT("C502:C"&amp;J283),0)+J283))</f>
        <v/>
      </c>
      <c r="K284" s="1" t="str">
        <f t="shared" ca="1" si="27"/>
        <v/>
      </c>
    </row>
    <row r="285" spans="2:11">
      <c r="B285" s="6" t="str">
        <f t="shared" si="28"/>
        <v/>
      </c>
      <c r="C285" s="7"/>
      <c r="D285" s="7"/>
      <c r="F285" s="3" t="str">
        <f t="shared" si="24"/>
        <v/>
      </c>
      <c r="G285" s="3" t="str">
        <f t="shared" ca="1" si="25"/>
        <v/>
      </c>
      <c r="H285" s="4" t="str">
        <f t="shared" si="26"/>
        <v/>
      </c>
      <c r="I285" s="5" t="str">
        <f t="shared" si="29"/>
        <v/>
      </c>
      <c r="J285" s="1" t="str">
        <f ca="1">IF(F285="","",IF(COUNTIF($F$3:F285,F285)=1,MATCH(F285,$C$3:$C$502,0)+3,MATCH(F285,INDIRECT("C502:C"&amp;J284),0)+J284))</f>
        <v/>
      </c>
      <c r="K285" s="1" t="str">
        <f t="shared" ca="1" si="27"/>
        <v/>
      </c>
    </row>
    <row r="286" spans="2:11">
      <c r="B286" s="6" t="str">
        <f t="shared" si="28"/>
        <v/>
      </c>
      <c r="C286" s="7"/>
      <c r="D286" s="7"/>
      <c r="F286" s="3" t="str">
        <f t="shared" si="24"/>
        <v/>
      </c>
      <c r="G286" s="3" t="str">
        <f t="shared" ca="1" si="25"/>
        <v/>
      </c>
      <c r="H286" s="4" t="str">
        <f t="shared" si="26"/>
        <v/>
      </c>
      <c r="I286" s="5" t="str">
        <f t="shared" si="29"/>
        <v/>
      </c>
      <c r="J286" s="1" t="str">
        <f ca="1">IF(F286="","",IF(COUNTIF($F$3:F286,F286)=1,MATCH(F286,$C$3:$C$502,0)+3,MATCH(F286,INDIRECT("C502:C"&amp;J285),0)+J285))</f>
        <v/>
      </c>
      <c r="K286" s="1" t="str">
        <f t="shared" ca="1" si="27"/>
        <v/>
      </c>
    </row>
    <row r="287" spans="2:11">
      <c r="B287" s="6" t="str">
        <f t="shared" si="28"/>
        <v/>
      </c>
      <c r="C287" s="7"/>
      <c r="D287" s="7"/>
      <c r="F287" s="3" t="str">
        <f t="shared" si="24"/>
        <v/>
      </c>
      <c r="G287" s="3" t="str">
        <f t="shared" ca="1" si="25"/>
        <v/>
      </c>
      <c r="H287" s="4" t="str">
        <f t="shared" si="26"/>
        <v/>
      </c>
      <c r="I287" s="5" t="str">
        <f t="shared" si="29"/>
        <v/>
      </c>
      <c r="J287" s="1" t="str">
        <f ca="1">IF(F287="","",IF(COUNTIF($F$3:F287,F287)=1,MATCH(F287,$C$3:$C$502,0)+3,MATCH(F287,INDIRECT("C502:C"&amp;J286),0)+J286))</f>
        <v/>
      </c>
      <c r="K287" s="1" t="str">
        <f t="shared" ca="1" si="27"/>
        <v/>
      </c>
    </row>
    <row r="288" spans="2:11">
      <c r="B288" s="6" t="str">
        <f t="shared" si="28"/>
        <v/>
      </c>
      <c r="C288" s="7"/>
      <c r="D288" s="7"/>
      <c r="F288" s="3" t="str">
        <f t="shared" si="24"/>
        <v/>
      </c>
      <c r="G288" s="3" t="str">
        <f t="shared" ca="1" si="25"/>
        <v/>
      </c>
      <c r="H288" s="4" t="str">
        <f t="shared" si="26"/>
        <v/>
      </c>
      <c r="I288" s="5" t="str">
        <f t="shared" si="29"/>
        <v/>
      </c>
      <c r="J288" s="1" t="str">
        <f ca="1">IF(F288="","",IF(COUNTIF($F$3:F288,F288)=1,MATCH(F288,$C$3:$C$502,0)+3,MATCH(F288,INDIRECT("C502:C"&amp;J287),0)+J287))</f>
        <v/>
      </c>
      <c r="K288" s="1" t="str">
        <f t="shared" ca="1" si="27"/>
        <v/>
      </c>
    </row>
    <row r="289" spans="2:11">
      <c r="B289" s="6" t="str">
        <f t="shared" si="28"/>
        <v/>
      </c>
      <c r="C289" s="7"/>
      <c r="D289" s="7"/>
      <c r="F289" s="3" t="str">
        <f t="shared" si="24"/>
        <v/>
      </c>
      <c r="G289" s="3" t="str">
        <f t="shared" ca="1" si="25"/>
        <v/>
      </c>
      <c r="H289" s="4" t="str">
        <f t="shared" si="26"/>
        <v/>
      </c>
      <c r="I289" s="5" t="str">
        <f t="shared" si="29"/>
        <v/>
      </c>
      <c r="J289" s="1" t="str">
        <f ca="1">IF(F289="","",IF(COUNTIF($F$3:F289,F289)=1,MATCH(F289,$C$3:$C$502,0)+3,MATCH(F289,INDIRECT("C502:C"&amp;J288),0)+J288))</f>
        <v/>
      </c>
      <c r="K289" s="1" t="str">
        <f t="shared" ca="1" si="27"/>
        <v/>
      </c>
    </row>
    <row r="290" spans="2:11">
      <c r="B290" s="6" t="str">
        <f t="shared" si="28"/>
        <v/>
      </c>
      <c r="C290" s="7"/>
      <c r="D290" s="7"/>
      <c r="F290" s="3" t="str">
        <f t="shared" si="24"/>
        <v/>
      </c>
      <c r="G290" s="3" t="str">
        <f t="shared" ca="1" si="25"/>
        <v/>
      </c>
      <c r="H290" s="4" t="str">
        <f t="shared" si="26"/>
        <v/>
      </c>
      <c r="I290" s="5" t="str">
        <f t="shared" si="29"/>
        <v/>
      </c>
      <c r="J290" s="1" t="str">
        <f ca="1">IF(F290="","",IF(COUNTIF($F$3:F290,F290)=1,MATCH(F290,$C$3:$C$502,0)+3,MATCH(F290,INDIRECT("C502:C"&amp;J289),0)+J289))</f>
        <v/>
      </c>
      <c r="K290" s="1" t="str">
        <f t="shared" ca="1" si="27"/>
        <v/>
      </c>
    </row>
    <row r="291" spans="2:11">
      <c r="B291" s="6" t="str">
        <f t="shared" si="28"/>
        <v/>
      </c>
      <c r="C291" s="7"/>
      <c r="D291" s="7"/>
      <c r="F291" s="3" t="str">
        <f t="shared" si="24"/>
        <v/>
      </c>
      <c r="G291" s="3" t="str">
        <f t="shared" ca="1" si="25"/>
        <v/>
      </c>
      <c r="H291" s="4" t="str">
        <f t="shared" si="26"/>
        <v/>
      </c>
      <c r="I291" s="5" t="str">
        <f t="shared" si="29"/>
        <v/>
      </c>
      <c r="J291" s="1" t="str">
        <f ca="1">IF(F291="","",IF(COUNTIF($F$3:F291,F291)=1,MATCH(F291,$C$3:$C$502,0)+3,MATCH(F291,INDIRECT("C502:C"&amp;J290),0)+J290))</f>
        <v/>
      </c>
      <c r="K291" s="1" t="str">
        <f t="shared" ca="1" si="27"/>
        <v/>
      </c>
    </row>
    <row r="292" spans="2:11">
      <c r="B292" s="6" t="str">
        <f t="shared" si="28"/>
        <v/>
      </c>
      <c r="C292" s="7"/>
      <c r="D292" s="7"/>
      <c r="F292" s="3" t="str">
        <f t="shared" si="24"/>
        <v/>
      </c>
      <c r="G292" s="3" t="str">
        <f t="shared" ca="1" si="25"/>
        <v/>
      </c>
      <c r="H292" s="4" t="str">
        <f t="shared" si="26"/>
        <v/>
      </c>
      <c r="I292" s="5" t="str">
        <f t="shared" si="29"/>
        <v/>
      </c>
      <c r="J292" s="1" t="str">
        <f ca="1">IF(F292="","",IF(COUNTIF($F$3:F292,F292)=1,MATCH(F292,$C$3:$C$502,0)+3,MATCH(F292,INDIRECT("C502:C"&amp;J291),0)+J291))</f>
        <v/>
      </c>
      <c r="K292" s="1" t="str">
        <f t="shared" ca="1" si="27"/>
        <v/>
      </c>
    </row>
    <row r="293" spans="2:11">
      <c r="B293" s="6" t="str">
        <f t="shared" si="28"/>
        <v/>
      </c>
      <c r="C293" s="7"/>
      <c r="D293" s="7"/>
      <c r="F293" s="3" t="str">
        <f t="shared" si="24"/>
        <v/>
      </c>
      <c r="G293" s="3" t="str">
        <f t="shared" ca="1" si="25"/>
        <v/>
      </c>
      <c r="H293" s="4" t="str">
        <f t="shared" si="26"/>
        <v/>
      </c>
      <c r="I293" s="5" t="str">
        <f t="shared" si="29"/>
        <v/>
      </c>
      <c r="J293" s="1" t="str">
        <f ca="1">IF(F293="","",IF(COUNTIF($F$3:F293,F293)=1,MATCH(F293,$C$3:$C$502,0)+3,MATCH(F293,INDIRECT("C502:C"&amp;J292),0)+J292))</f>
        <v/>
      </c>
      <c r="K293" s="1" t="str">
        <f t="shared" ca="1" si="27"/>
        <v/>
      </c>
    </row>
    <row r="294" spans="2:11">
      <c r="B294" s="6" t="str">
        <f t="shared" si="28"/>
        <v/>
      </c>
      <c r="C294" s="7"/>
      <c r="D294" s="7"/>
      <c r="F294" s="3" t="str">
        <f t="shared" si="24"/>
        <v/>
      </c>
      <c r="G294" s="3" t="str">
        <f t="shared" ca="1" si="25"/>
        <v/>
      </c>
      <c r="H294" s="4" t="str">
        <f t="shared" si="26"/>
        <v/>
      </c>
      <c r="I294" s="5" t="str">
        <f t="shared" si="29"/>
        <v/>
      </c>
      <c r="J294" s="1" t="str">
        <f ca="1">IF(F294="","",IF(COUNTIF($F$3:F294,F294)=1,MATCH(F294,$C$3:$C$502,0)+3,MATCH(F294,INDIRECT("C502:C"&amp;J293),0)+J293))</f>
        <v/>
      </c>
      <c r="K294" s="1" t="str">
        <f t="shared" ca="1" si="27"/>
        <v/>
      </c>
    </row>
    <row r="295" spans="2:11">
      <c r="B295" s="6" t="str">
        <f t="shared" si="28"/>
        <v/>
      </c>
      <c r="C295" s="7"/>
      <c r="D295" s="7"/>
      <c r="F295" s="3" t="str">
        <f t="shared" si="24"/>
        <v/>
      </c>
      <c r="G295" s="3" t="str">
        <f t="shared" ca="1" si="25"/>
        <v/>
      </c>
      <c r="H295" s="4" t="str">
        <f t="shared" si="26"/>
        <v/>
      </c>
      <c r="I295" s="5" t="str">
        <f t="shared" si="29"/>
        <v/>
      </c>
      <c r="J295" s="1" t="str">
        <f ca="1">IF(F295="","",IF(COUNTIF($F$3:F295,F295)=1,MATCH(F295,$C$3:$C$502,0)+3,MATCH(F295,INDIRECT("C502:C"&amp;J294),0)+J294))</f>
        <v/>
      </c>
      <c r="K295" s="1" t="str">
        <f t="shared" ca="1" si="27"/>
        <v/>
      </c>
    </row>
    <row r="296" spans="2:11">
      <c r="B296" s="6" t="str">
        <f t="shared" si="28"/>
        <v/>
      </c>
      <c r="C296" s="7"/>
      <c r="D296" s="7"/>
      <c r="F296" s="3" t="str">
        <f t="shared" si="24"/>
        <v/>
      </c>
      <c r="G296" s="3" t="str">
        <f t="shared" ca="1" si="25"/>
        <v/>
      </c>
      <c r="H296" s="4" t="str">
        <f t="shared" si="26"/>
        <v/>
      </c>
      <c r="I296" s="5" t="str">
        <f t="shared" si="29"/>
        <v/>
      </c>
      <c r="J296" s="1" t="str">
        <f ca="1">IF(F296="","",IF(COUNTIF($F$3:F296,F296)=1,MATCH(F296,$C$3:$C$502,0)+3,MATCH(F296,INDIRECT("C502:C"&amp;J295),0)+J295))</f>
        <v/>
      </c>
      <c r="K296" s="1" t="str">
        <f t="shared" ca="1" si="27"/>
        <v/>
      </c>
    </row>
    <row r="297" spans="2:11">
      <c r="B297" s="6" t="str">
        <f t="shared" si="28"/>
        <v/>
      </c>
      <c r="C297" s="7"/>
      <c r="D297" s="7"/>
      <c r="F297" s="3" t="str">
        <f t="shared" si="24"/>
        <v/>
      </c>
      <c r="G297" s="3" t="str">
        <f t="shared" ca="1" si="25"/>
        <v/>
      </c>
      <c r="H297" s="4" t="str">
        <f t="shared" si="26"/>
        <v/>
      </c>
      <c r="I297" s="5" t="str">
        <f t="shared" si="29"/>
        <v/>
      </c>
      <c r="J297" s="1" t="str">
        <f ca="1">IF(F297="","",IF(COUNTIF($F$3:F297,F297)=1,MATCH(F297,$C$3:$C$502,0)+3,MATCH(F297,INDIRECT("C502:C"&amp;J296),0)+J296))</f>
        <v/>
      </c>
      <c r="K297" s="1" t="str">
        <f t="shared" ca="1" si="27"/>
        <v/>
      </c>
    </row>
    <row r="298" spans="2:11">
      <c r="B298" s="6" t="str">
        <f t="shared" si="28"/>
        <v/>
      </c>
      <c r="C298" s="7"/>
      <c r="D298" s="7"/>
      <c r="F298" s="3" t="str">
        <f t="shared" si="24"/>
        <v/>
      </c>
      <c r="G298" s="3" t="str">
        <f t="shared" ca="1" si="25"/>
        <v/>
      </c>
      <c r="H298" s="4" t="str">
        <f t="shared" si="26"/>
        <v/>
      </c>
      <c r="I298" s="5" t="str">
        <f t="shared" si="29"/>
        <v/>
      </c>
      <c r="J298" s="1" t="str">
        <f ca="1">IF(F298="","",IF(COUNTIF($F$3:F298,F298)=1,MATCH(F298,$C$3:$C$502,0)+3,MATCH(F298,INDIRECT("C502:C"&amp;J297),0)+J297))</f>
        <v/>
      </c>
      <c r="K298" s="1" t="str">
        <f t="shared" ca="1" si="27"/>
        <v/>
      </c>
    </row>
    <row r="299" spans="2:11">
      <c r="B299" s="6" t="str">
        <f t="shared" si="28"/>
        <v/>
      </c>
      <c r="C299" s="7"/>
      <c r="D299" s="7"/>
      <c r="F299" s="3" t="str">
        <f t="shared" si="24"/>
        <v/>
      </c>
      <c r="G299" s="3" t="str">
        <f t="shared" ca="1" si="25"/>
        <v/>
      </c>
      <c r="H299" s="4" t="str">
        <f t="shared" si="26"/>
        <v/>
      </c>
      <c r="I299" s="5" t="str">
        <f t="shared" si="29"/>
        <v/>
      </c>
      <c r="J299" s="1" t="str">
        <f ca="1">IF(F299="","",IF(COUNTIF($F$3:F299,F299)=1,MATCH(F299,$C$3:$C$502,0)+3,MATCH(F299,INDIRECT("C502:C"&amp;J298),0)+J298))</f>
        <v/>
      </c>
      <c r="K299" s="1" t="str">
        <f t="shared" ca="1" si="27"/>
        <v/>
      </c>
    </row>
    <row r="300" spans="2:11">
      <c r="B300" s="6" t="str">
        <f t="shared" si="28"/>
        <v/>
      </c>
      <c r="C300" s="7"/>
      <c r="D300" s="7"/>
      <c r="F300" s="3" t="str">
        <f t="shared" si="24"/>
        <v/>
      </c>
      <c r="G300" s="3" t="str">
        <f t="shared" ca="1" si="25"/>
        <v/>
      </c>
      <c r="H300" s="4" t="str">
        <f t="shared" si="26"/>
        <v/>
      </c>
      <c r="I300" s="5" t="str">
        <f t="shared" si="29"/>
        <v/>
      </c>
      <c r="J300" s="1" t="str">
        <f ca="1">IF(F300="","",IF(COUNTIF($F$3:F300,F300)=1,MATCH(F300,$C$3:$C$502,0)+3,MATCH(F300,INDIRECT("C502:C"&amp;J299),0)+J299))</f>
        <v/>
      </c>
      <c r="K300" s="1" t="str">
        <f t="shared" ca="1" si="27"/>
        <v/>
      </c>
    </row>
    <row r="301" spans="2:11">
      <c r="B301" s="6" t="str">
        <f t="shared" si="28"/>
        <v/>
      </c>
      <c r="C301" s="7"/>
      <c r="D301" s="7"/>
      <c r="F301" s="3" t="str">
        <f t="shared" si="24"/>
        <v/>
      </c>
      <c r="G301" s="3" t="str">
        <f t="shared" ca="1" si="25"/>
        <v/>
      </c>
      <c r="H301" s="4" t="str">
        <f t="shared" si="26"/>
        <v/>
      </c>
      <c r="I301" s="5" t="str">
        <f t="shared" si="29"/>
        <v/>
      </c>
      <c r="J301" s="1" t="str">
        <f ca="1">IF(F301="","",IF(COUNTIF($F$3:F301,F301)=1,MATCH(F301,$C$3:$C$502,0)+3,MATCH(F301,INDIRECT("C502:C"&amp;J300),0)+J300))</f>
        <v/>
      </c>
      <c r="K301" s="1" t="str">
        <f t="shared" ca="1" si="27"/>
        <v/>
      </c>
    </row>
    <row r="302" spans="2:11">
      <c r="B302" s="6" t="str">
        <f t="shared" si="28"/>
        <v/>
      </c>
      <c r="C302" s="7"/>
      <c r="D302" s="7"/>
      <c r="F302" s="3" t="str">
        <f t="shared" si="24"/>
        <v/>
      </c>
      <c r="G302" s="3" t="str">
        <f t="shared" ca="1" si="25"/>
        <v/>
      </c>
      <c r="H302" s="4" t="str">
        <f t="shared" si="26"/>
        <v/>
      </c>
      <c r="I302" s="5" t="str">
        <f t="shared" si="29"/>
        <v/>
      </c>
      <c r="J302" s="1" t="str">
        <f ca="1">IF(F302="","",IF(COUNTIF($F$3:F302,F302)=1,MATCH(F302,$C$3:$C$502,0)+3,MATCH(F302,INDIRECT("C502:C"&amp;J301),0)+J301))</f>
        <v/>
      </c>
      <c r="K302" s="1" t="str">
        <f t="shared" ca="1" si="27"/>
        <v/>
      </c>
    </row>
    <row r="303" spans="2:11">
      <c r="B303" s="6" t="str">
        <f t="shared" si="28"/>
        <v/>
      </c>
      <c r="C303" s="7"/>
      <c r="D303" s="7"/>
      <c r="F303" s="3" t="str">
        <f t="shared" si="24"/>
        <v/>
      </c>
      <c r="G303" s="3" t="str">
        <f t="shared" ca="1" si="25"/>
        <v/>
      </c>
      <c r="H303" s="4" t="str">
        <f t="shared" si="26"/>
        <v/>
      </c>
      <c r="I303" s="5" t="str">
        <f t="shared" si="29"/>
        <v/>
      </c>
      <c r="J303" s="1" t="str">
        <f ca="1">IF(F303="","",IF(COUNTIF($F$3:F303,F303)=1,MATCH(F303,$C$3:$C$502,0)+3,MATCH(F303,INDIRECT("C502:C"&amp;J302),0)+J302))</f>
        <v/>
      </c>
      <c r="K303" s="1" t="str">
        <f t="shared" ca="1" si="27"/>
        <v/>
      </c>
    </row>
    <row r="304" spans="2:11">
      <c r="B304" s="6" t="str">
        <f t="shared" si="28"/>
        <v/>
      </c>
      <c r="C304" s="7"/>
      <c r="D304" s="7"/>
      <c r="F304" s="3" t="str">
        <f t="shared" si="24"/>
        <v/>
      </c>
      <c r="G304" s="3" t="str">
        <f t="shared" ca="1" si="25"/>
        <v/>
      </c>
      <c r="H304" s="4" t="str">
        <f t="shared" si="26"/>
        <v/>
      </c>
      <c r="I304" s="5" t="str">
        <f t="shared" si="29"/>
        <v/>
      </c>
      <c r="J304" s="1" t="str">
        <f ca="1">IF(F304="","",IF(COUNTIF($F$3:F304,F304)=1,MATCH(F304,$C$3:$C$502,0)+3,MATCH(F304,INDIRECT("C502:C"&amp;J303),0)+J303))</f>
        <v/>
      </c>
      <c r="K304" s="1" t="str">
        <f t="shared" ca="1" si="27"/>
        <v/>
      </c>
    </row>
    <row r="305" spans="2:11">
      <c r="B305" s="6" t="str">
        <f t="shared" si="28"/>
        <v/>
      </c>
      <c r="C305" s="7"/>
      <c r="D305" s="7"/>
      <c r="F305" s="3" t="str">
        <f t="shared" si="24"/>
        <v/>
      </c>
      <c r="G305" s="3" t="str">
        <f t="shared" ca="1" si="25"/>
        <v/>
      </c>
      <c r="H305" s="4" t="str">
        <f t="shared" si="26"/>
        <v/>
      </c>
      <c r="I305" s="5" t="str">
        <f t="shared" si="29"/>
        <v/>
      </c>
      <c r="J305" s="1" t="str">
        <f ca="1">IF(F305="","",IF(COUNTIF($F$3:F305,F305)=1,MATCH(F305,$C$3:$C$502,0)+3,MATCH(F305,INDIRECT("C502:C"&amp;J304),0)+J304))</f>
        <v/>
      </c>
      <c r="K305" s="1" t="str">
        <f t="shared" ca="1" si="27"/>
        <v/>
      </c>
    </row>
    <row r="306" spans="2:11">
      <c r="B306" s="6" t="str">
        <f t="shared" si="28"/>
        <v/>
      </c>
      <c r="C306" s="7"/>
      <c r="D306" s="7"/>
      <c r="F306" s="3" t="str">
        <f t="shared" si="24"/>
        <v/>
      </c>
      <c r="G306" s="3" t="str">
        <f t="shared" ca="1" si="25"/>
        <v/>
      </c>
      <c r="H306" s="4" t="str">
        <f t="shared" si="26"/>
        <v/>
      </c>
      <c r="I306" s="5" t="str">
        <f t="shared" si="29"/>
        <v/>
      </c>
      <c r="J306" s="1" t="str">
        <f ca="1">IF(F306="","",IF(COUNTIF($F$3:F306,F306)=1,MATCH(F306,$C$3:$C$502,0)+3,MATCH(F306,INDIRECT("C502:C"&amp;J305),0)+J305))</f>
        <v/>
      </c>
      <c r="K306" s="1" t="str">
        <f t="shared" ca="1" si="27"/>
        <v/>
      </c>
    </row>
    <row r="307" spans="2:11">
      <c r="B307" s="6" t="str">
        <f t="shared" si="28"/>
        <v/>
      </c>
      <c r="C307" s="7"/>
      <c r="D307" s="7"/>
      <c r="F307" s="3" t="str">
        <f t="shared" si="24"/>
        <v/>
      </c>
      <c r="G307" s="3" t="str">
        <f t="shared" ca="1" si="25"/>
        <v/>
      </c>
      <c r="H307" s="4" t="str">
        <f t="shared" si="26"/>
        <v/>
      </c>
      <c r="I307" s="5" t="str">
        <f t="shared" si="29"/>
        <v/>
      </c>
      <c r="J307" s="1" t="str">
        <f ca="1">IF(F307="","",IF(COUNTIF($F$3:F307,F307)=1,MATCH(F307,$C$3:$C$502,0)+3,MATCH(F307,INDIRECT("C502:C"&amp;J306),0)+J306))</f>
        <v/>
      </c>
      <c r="K307" s="1" t="str">
        <f t="shared" ca="1" si="27"/>
        <v/>
      </c>
    </row>
    <row r="308" spans="2:11">
      <c r="B308" s="6" t="str">
        <f t="shared" si="28"/>
        <v/>
      </c>
      <c r="C308" s="7"/>
      <c r="D308" s="7"/>
      <c r="F308" s="3" t="str">
        <f t="shared" si="24"/>
        <v/>
      </c>
      <c r="G308" s="3" t="str">
        <f t="shared" ca="1" si="25"/>
        <v/>
      </c>
      <c r="H308" s="4" t="str">
        <f t="shared" si="26"/>
        <v/>
      </c>
      <c r="I308" s="5" t="str">
        <f t="shared" si="29"/>
        <v/>
      </c>
      <c r="J308" s="1" t="str">
        <f ca="1">IF(F308="","",IF(COUNTIF($F$3:F308,F308)=1,MATCH(F308,$C$3:$C$502,0)+3,MATCH(F308,INDIRECT("C502:C"&amp;J307),0)+J307))</f>
        <v/>
      </c>
      <c r="K308" s="1" t="str">
        <f t="shared" ca="1" si="27"/>
        <v/>
      </c>
    </row>
    <row r="309" spans="2:11">
      <c r="B309" s="6" t="str">
        <f t="shared" si="28"/>
        <v/>
      </c>
      <c r="C309" s="7"/>
      <c r="D309" s="7"/>
      <c r="F309" s="3" t="str">
        <f t="shared" si="24"/>
        <v/>
      </c>
      <c r="G309" s="3" t="str">
        <f t="shared" ca="1" si="25"/>
        <v/>
      </c>
      <c r="H309" s="4" t="str">
        <f t="shared" si="26"/>
        <v/>
      </c>
      <c r="I309" s="5" t="str">
        <f t="shared" si="29"/>
        <v/>
      </c>
      <c r="J309" s="1" t="str">
        <f ca="1">IF(F309="","",IF(COUNTIF($F$3:F309,F309)=1,MATCH(F309,$C$3:$C$502,0)+3,MATCH(F309,INDIRECT("C502:C"&amp;J308),0)+J308))</f>
        <v/>
      </c>
      <c r="K309" s="1" t="str">
        <f t="shared" ca="1" si="27"/>
        <v/>
      </c>
    </row>
    <row r="310" spans="2:11">
      <c r="B310" s="6" t="str">
        <f t="shared" si="28"/>
        <v/>
      </c>
      <c r="C310" s="7"/>
      <c r="D310" s="7"/>
      <c r="F310" s="3" t="str">
        <f t="shared" si="24"/>
        <v/>
      </c>
      <c r="G310" s="3" t="str">
        <f t="shared" ca="1" si="25"/>
        <v/>
      </c>
      <c r="H310" s="4" t="str">
        <f t="shared" si="26"/>
        <v/>
      </c>
      <c r="I310" s="5" t="str">
        <f t="shared" si="29"/>
        <v/>
      </c>
      <c r="J310" s="1" t="str">
        <f ca="1">IF(F310="","",IF(COUNTIF($F$3:F310,F310)=1,MATCH(F310,$C$3:$C$502,0)+3,MATCH(F310,INDIRECT("C502:C"&amp;J309),0)+J309))</f>
        <v/>
      </c>
      <c r="K310" s="1" t="str">
        <f t="shared" ca="1" si="27"/>
        <v/>
      </c>
    </row>
    <row r="311" spans="2:11">
      <c r="B311" s="6" t="str">
        <f t="shared" si="28"/>
        <v/>
      </c>
      <c r="C311" s="7"/>
      <c r="D311" s="7"/>
      <c r="F311" s="3" t="str">
        <f t="shared" si="24"/>
        <v/>
      </c>
      <c r="G311" s="3" t="str">
        <f t="shared" ca="1" si="25"/>
        <v/>
      </c>
      <c r="H311" s="4" t="str">
        <f t="shared" si="26"/>
        <v/>
      </c>
      <c r="I311" s="5" t="str">
        <f t="shared" si="29"/>
        <v/>
      </c>
      <c r="J311" s="1" t="str">
        <f ca="1">IF(F311="","",IF(COUNTIF($F$3:F311,F311)=1,MATCH(F311,$C$3:$C$502,0)+3,MATCH(F311,INDIRECT("C502:C"&amp;J310),0)+J310))</f>
        <v/>
      </c>
      <c r="K311" s="1" t="str">
        <f t="shared" ca="1" si="27"/>
        <v/>
      </c>
    </row>
    <row r="312" spans="2:11">
      <c r="B312" s="6" t="str">
        <f t="shared" si="28"/>
        <v/>
      </c>
      <c r="C312" s="7"/>
      <c r="D312" s="7"/>
      <c r="F312" s="3" t="str">
        <f t="shared" si="24"/>
        <v/>
      </c>
      <c r="G312" s="3" t="str">
        <f t="shared" ca="1" si="25"/>
        <v/>
      </c>
      <c r="H312" s="4" t="str">
        <f t="shared" si="26"/>
        <v/>
      </c>
      <c r="I312" s="5" t="str">
        <f t="shared" si="29"/>
        <v/>
      </c>
      <c r="J312" s="1" t="str">
        <f ca="1">IF(F312="","",IF(COUNTIF($F$3:F312,F312)=1,MATCH(F312,$C$3:$C$502,0)+3,MATCH(F312,INDIRECT("C502:C"&amp;J311),0)+J311))</f>
        <v/>
      </c>
      <c r="K312" s="1" t="str">
        <f t="shared" ca="1" si="27"/>
        <v/>
      </c>
    </row>
    <row r="313" spans="2:11">
      <c r="B313" s="6" t="str">
        <f t="shared" si="28"/>
        <v/>
      </c>
      <c r="C313" s="7"/>
      <c r="D313" s="7"/>
      <c r="F313" s="3" t="str">
        <f t="shared" si="24"/>
        <v/>
      </c>
      <c r="G313" s="3" t="str">
        <f t="shared" ca="1" si="25"/>
        <v/>
      </c>
      <c r="H313" s="4" t="str">
        <f t="shared" si="26"/>
        <v/>
      </c>
      <c r="I313" s="5" t="str">
        <f t="shared" si="29"/>
        <v/>
      </c>
      <c r="J313" s="1" t="str">
        <f ca="1">IF(F313="","",IF(COUNTIF($F$3:F313,F313)=1,MATCH(F313,$C$3:$C$502,0)+3,MATCH(F313,INDIRECT("C502:C"&amp;J312),0)+J312))</f>
        <v/>
      </c>
      <c r="K313" s="1" t="str">
        <f t="shared" ca="1" si="27"/>
        <v/>
      </c>
    </row>
    <row r="314" spans="2:11">
      <c r="B314" s="6" t="str">
        <f t="shared" si="28"/>
        <v/>
      </c>
      <c r="C314" s="7"/>
      <c r="D314" s="7"/>
      <c r="F314" s="3" t="str">
        <f t="shared" si="24"/>
        <v/>
      </c>
      <c r="G314" s="3" t="str">
        <f t="shared" ca="1" si="25"/>
        <v/>
      </c>
      <c r="H314" s="4" t="str">
        <f t="shared" si="26"/>
        <v/>
      </c>
      <c r="I314" s="5" t="str">
        <f t="shared" si="29"/>
        <v/>
      </c>
      <c r="J314" s="1" t="str">
        <f ca="1">IF(F314="","",IF(COUNTIF($F$3:F314,F314)=1,MATCH(F314,$C$3:$C$502,0)+3,MATCH(F314,INDIRECT("C502:C"&amp;J313),0)+J313))</f>
        <v/>
      </c>
      <c r="K314" s="1" t="str">
        <f t="shared" ca="1" si="27"/>
        <v/>
      </c>
    </row>
    <row r="315" spans="2:11">
      <c r="B315" s="6" t="str">
        <f t="shared" si="28"/>
        <v/>
      </c>
      <c r="C315" s="7"/>
      <c r="D315" s="7"/>
      <c r="F315" s="3" t="str">
        <f t="shared" si="24"/>
        <v/>
      </c>
      <c r="G315" s="3" t="str">
        <f t="shared" ca="1" si="25"/>
        <v/>
      </c>
      <c r="H315" s="4" t="str">
        <f t="shared" si="26"/>
        <v/>
      </c>
      <c r="I315" s="5" t="str">
        <f t="shared" si="29"/>
        <v/>
      </c>
      <c r="J315" s="1" t="str">
        <f ca="1">IF(F315="","",IF(COUNTIF($F$3:F315,F315)=1,MATCH(F315,$C$3:$C$502,0)+3,MATCH(F315,INDIRECT("C502:C"&amp;J314),0)+J314))</f>
        <v/>
      </c>
      <c r="K315" s="1" t="str">
        <f t="shared" ca="1" si="27"/>
        <v/>
      </c>
    </row>
    <row r="316" spans="2:11">
      <c r="B316" s="6" t="str">
        <f t="shared" si="28"/>
        <v/>
      </c>
      <c r="C316" s="7"/>
      <c r="D316" s="7"/>
      <c r="F316" s="3" t="str">
        <f t="shared" si="24"/>
        <v/>
      </c>
      <c r="G316" s="3" t="str">
        <f t="shared" ca="1" si="25"/>
        <v/>
      </c>
      <c r="H316" s="4" t="str">
        <f t="shared" si="26"/>
        <v/>
      </c>
      <c r="I316" s="5" t="str">
        <f t="shared" si="29"/>
        <v/>
      </c>
      <c r="J316" s="1" t="str">
        <f ca="1">IF(F316="","",IF(COUNTIF($F$3:F316,F316)=1,MATCH(F316,$C$3:$C$502,0)+3,MATCH(F316,INDIRECT("C502:C"&amp;J315),0)+J315))</f>
        <v/>
      </c>
      <c r="K316" s="1" t="str">
        <f t="shared" ca="1" si="27"/>
        <v/>
      </c>
    </row>
    <row r="317" spans="2:11">
      <c r="B317" s="6" t="str">
        <f t="shared" si="28"/>
        <v/>
      </c>
      <c r="C317" s="7"/>
      <c r="D317" s="7"/>
      <c r="F317" s="3" t="str">
        <f t="shared" si="24"/>
        <v/>
      </c>
      <c r="G317" s="3" t="str">
        <f t="shared" ca="1" si="25"/>
        <v/>
      </c>
      <c r="H317" s="4" t="str">
        <f t="shared" si="26"/>
        <v/>
      </c>
      <c r="I317" s="5" t="str">
        <f t="shared" si="29"/>
        <v/>
      </c>
      <c r="J317" s="1" t="str">
        <f ca="1">IF(F317="","",IF(COUNTIF($F$3:F317,F317)=1,MATCH(F317,$C$3:$C$502,0)+3,MATCH(F317,INDIRECT("C502:C"&amp;J316),0)+J316))</f>
        <v/>
      </c>
      <c r="K317" s="1" t="str">
        <f t="shared" ca="1" si="27"/>
        <v/>
      </c>
    </row>
    <row r="318" spans="2:11">
      <c r="B318" s="6" t="str">
        <f t="shared" si="28"/>
        <v/>
      </c>
      <c r="C318" s="7"/>
      <c r="D318" s="7"/>
      <c r="F318" s="3" t="str">
        <f t="shared" si="24"/>
        <v/>
      </c>
      <c r="G318" s="3" t="str">
        <f t="shared" ca="1" si="25"/>
        <v/>
      </c>
      <c r="H318" s="4" t="str">
        <f t="shared" si="26"/>
        <v/>
      </c>
      <c r="I318" s="5" t="str">
        <f t="shared" si="29"/>
        <v/>
      </c>
      <c r="J318" s="1" t="str">
        <f ca="1">IF(F318="","",IF(COUNTIF($F$3:F318,F318)=1,MATCH(F318,$C$3:$C$502,0)+3,MATCH(F318,INDIRECT("C502:C"&amp;J317),0)+J317))</f>
        <v/>
      </c>
      <c r="K318" s="1" t="str">
        <f t="shared" ca="1" si="27"/>
        <v/>
      </c>
    </row>
    <row r="319" spans="2:11">
      <c r="B319" s="6" t="str">
        <f t="shared" si="28"/>
        <v/>
      </c>
      <c r="C319" s="7"/>
      <c r="D319" s="7"/>
      <c r="F319" s="3" t="str">
        <f t="shared" si="24"/>
        <v/>
      </c>
      <c r="G319" s="3" t="str">
        <f t="shared" ca="1" si="25"/>
        <v/>
      </c>
      <c r="H319" s="4" t="str">
        <f t="shared" si="26"/>
        <v/>
      </c>
      <c r="I319" s="5" t="str">
        <f t="shared" si="29"/>
        <v/>
      </c>
      <c r="J319" s="1" t="str">
        <f ca="1">IF(F319="","",IF(COUNTIF($F$3:F319,F319)=1,MATCH(F319,$C$3:$C$502,0)+3,MATCH(F319,INDIRECT("C502:C"&amp;J318),0)+J318))</f>
        <v/>
      </c>
      <c r="K319" s="1" t="str">
        <f t="shared" ca="1" si="27"/>
        <v/>
      </c>
    </row>
    <row r="320" spans="2:11">
      <c r="B320" s="6" t="str">
        <f t="shared" si="28"/>
        <v/>
      </c>
      <c r="C320" s="7"/>
      <c r="D320" s="7"/>
      <c r="F320" s="3" t="str">
        <f t="shared" si="24"/>
        <v/>
      </c>
      <c r="G320" s="3" t="str">
        <f t="shared" ca="1" si="25"/>
        <v/>
      </c>
      <c r="H320" s="4" t="str">
        <f t="shared" si="26"/>
        <v/>
      </c>
      <c r="I320" s="5" t="str">
        <f t="shared" si="29"/>
        <v/>
      </c>
      <c r="J320" s="1" t="str">
        <f ca="1">IF(F320="","",IF(COUNTIF($F$3:F320,F320)=1,MATCH(F320,$C$3:$C$502,0)+3,MATCH(F320,INDIRECT("C502:C"&amp;J319),0)+J319))</f>
        <v/>
      </c>
      <c r="K320" s="1" t="str">
        <f t="shared" ca="1" si="27"/>
        <v/>
      </c>
    </row>
    <row r="321" spans="2:11">
      <c r="B321" s="6" t="str">
        <f t="shared" si="28"/>
        <v/>
      </c>
      <c r="C321" s="7"/>
      <c r="D321" s="7"/>
      <c r="F321" s="3" t="str">
        <f t="shared" si="24"/>
        <v/>
      </c>
      <c r="G321" s="3" t="str">
        <f t="shared" ca="1" si="25"/>
        <v/>
      </c>
      <c r="H321" s="4" t="str">
        <f t="shared" si="26"/>
        <v/>
      </c>
      <c r="I321" s="5" t="str">
        <f t="shared" si="29"/>
        <v/>
      </c>
      <c r="J321" s="1" t="str">
        <f ca="1">IF(F321="","",IF(COUNTIF($F$3:F321,F321)=1,MATCH(F321,$C$3:$C$502,0)+3,MATCH(F321,INDIRECT("C502:C"&amp;J320),0)+J320))</f>
        <v/>
      </c>
      <c r="K321" s="1" t="str">
        <f t="shared" ca="1" si="27"/>
        <v/>
      </c>
    </row>
    <row r="322" spans="2:11">
      <c r="B322" s="6" t="str">
        <f t="shared" si="28"/>
        <v/>
      </c>
      <c r="C322" s="7"/>
      <c r="D322" s="7"/>
      <c r="F322" s="3" t="str">
        <f t="shared" si="24"/>
        <v/>
      </c>
      <c r="G322" s="3" t="str">
        <f t="shared" ca="1" si="25"/>
        <v/>
      </c>
      <c r="H322" s="4" t="str">
        <f t="shared" si="26"/>
        <v/>
      </c>
      <c r="I322" s="5" t="str">
        <f t="shared" si="29"/>
        <v/>
      </c>
      <c r="J322" s="1" t="str">
        <f ca="1">IF(F322="","",IF(COUNTIF($F$3:F322,F322)=1,MATCH(F322,$C$3:$C$502,0)+3,MATCH(F322,INDIRECT("C502:C"&amp;J321),0)+J321))</f>
        <v/>
      </c>
      <c r="K322" s="1" t="str">
        <f t="shared" ca="1" si="27"/>
        <v/>
      </c>
    </row>
    <row r="323" spans="2:11">
      <c r="B323" s="6" t="str">
        <f t="shared" si="28"/>
        <v/>
      </c>
      <c r="C323" s="7"/>
      <c r="D323" s="7"/>
      <c r="F323" s="3" t="str">
        <f t="shared" si="24"/>
        <v/>
      </c>
      <c r="G323" s="3" t="str">
        <f t="shared" ca="1" si="25"/>
        <v/>
      </c>
      <c r="H323" s="4" t="str">
        <f t="shared" si="26"/>
        <v/>
      </c>
      <c r="I323" s="5" t="str">
        <f t="shared" si="29"/>
        <v/>
      </c>
      <c r="J323" s="1" t="str">
        <f ca="1">IF(F323="","",IF(COUNTIF($F$3:F323,F323)=1,MATCH(F323,$C$3:$C$502,0)+3,MATCH(F323,INDIRECT("C502:C"&amp;J322),0)+J322))</f>
        <v/>
      </c>
      <c r="K323" s="1" t="str">
        <f t="shared" ca="1" si="27"/>
        <v/>
      </c>
    </row>
    <row r="324" spans="2:11">
      <c r="B324" s="6" t="str">
        <f t="shared" si="28"/>
        <v/>
      </c>
      <c r="C324" s="7"/>
      <c r="D324" s="7"/>
      <c r="F324" s="3" t="str">
        <f t="shared" ref="F324:F387" si="30">IF(C324="","",LARGE($C$3:$C$502,B324))</f>
        <v/>
      </c>
      <c r="G324" s="3" t="str">
        <f t="shared" ref="G324:G387" ca="1" si="31">IF(K324="","",OFFSET($B$2,K324,2))</f>
        <v/>
      </c>
      <c r="H324" s="4" t="str">
        <f t="shared" ref="H324:H387" si="32">IF(F324="","",F324/SUM(F:F))</f>
        <v/>
      </c>
      <c r="I324" s="5" t="str">
        <f t="shared" si="29"/>
        <v/>
      </c>
      <c r="J324" s="1" t="str">
        <f ca="1">IF(F324="","",IF(COUNTIF($F$3:F324,F324)=1,MATCH(F324,$C$3:$C$502,0)+3,MATCH(F324,INDIRECT("C502:C"&amp;J323),0)+J323))</f>
        <v/>
      </c>
      <c r="K324" s="1" t="str">
        <f t="shared" ref="K324:K387" ca="1" si="33">IF(J324="","",J324-3)</f>
        <v/>
      </c>
    </row>
    <row r="325" spans="2:11">
      <c r="B325" s="6" t="str">
        <f t="shared" ref="B325:B388" si="34">IF(B324="","",IF(C325="","",B324+1))</f>
        <v/>
      </c>
      <c r="C325" s="7"/>
      <c r="D325" s="7"/>
      <c r="F325" s="3" t="str">
        <f t="shared" si="30"/>
        <v/>
      </c>
      <c r="G325" s="3" t="str">
        <f t="shared" ca="1" si="31"/>
        <v/>
      </c>
      <c r="H325" s="4" t="str">
        <f t="shared" si="32"/>
        <v/>
      </c>
      <c r="I325" s="5" t="str">
        <f t="shared" ref="I325:I388" si="35">IF(H325="","",H325+I324)</f>
        <v/>
      </c>
      <c r="J325" s="1" t="str">
        <f ca="1">IF(F325="","",IF(COUNTIF($F$3:F325,F325)=1,MATCH(F325,$C$3:$C$502,0)+3,MATCH(F325,INDIRECT("C502:C"&amp;J324),0)+J324))</f>
        <v/>
      </c>
      <c r="K325" s="1" t="str">
        <f t="shared" ca="1" si="33"/>
        <v/>
      </c>
    </row>
    <row r="326" spans="2:11">
      <c r="B326" s="6" t="str">
        <f t="shared" si="34"/>
        <v/>
      </c>
      <c r="C326" s="7"/>
      <c r="D326" s="7"/>
      <c r="F326" s="3" t="str">
        <f t="shared" si="30"/>
        <v/>
      </c>
      <c r="G326" s="3" t="str">
        <f t="shared" ca="1" si="31"/>
        <v/>
      </c>
      <c r="H326" s="4" t="str">
        <f t="shared" si="32"/>
        <v/>
      </c>
      <c r="I326" s="5" t="str">
        <f t="shared" si="35"/>
        <v/>
      </c>
      <c r="J326" s="1" t="str">
        <f ca="1">IF(F326="","",IF(COUNTIF($F$3:F326,F326)=1,MATCH(F326,$C$3:$C$502,0)+3,MATCH(F326,INDIRECT("C502:C"&amp;J325),0)+J325))</f>
        <v/>
      </c>
      <c r="K326" s="1" t="str">
        <f t="shared" ca="1" si="33"/>
        <v/>
      </c>
    </row>
    <row r="327" spans="2:11">
      <c r="B327" s="6" t="str">
        <f t="shared" si="34"/>
        <v/>
      </c>
      <c r="C327" s="7"/>
      <c r="D327" s="7"/>
      <c r="F327" s="3" t="str">
        <f t="shared" si="30"/>
        <v/>
      </c>
      <c r="G327" s="3" t="str">
        <f t="shared" ca="1" si="31"/>
        <v/>
      </c>
      <c r="H327" s="4" t="str">
        <f t="shared" si="32"/>
        <v/>
      </c>
      <c r="I327" s="5" t="str">
        <f t="shared" si="35"/>
        <v/>
      </c>
      <c r="J327" s="1" t="str">
        <f ca="1">IF(F327="","",IF(COUNTIF($F$3:F327,F327)=1,MATCH(F327,$C$3:$C$502,0)+3,MATCH(F327,INDIRECT("C502:C"&amp;J326),0)+J326))</f>
        <v/>
      </c>
      <c r="K327" s="1" t="str">
        <f t="shared" ca="1" si="33"/>
        <v/>
      </c>
    </row>
    <row r="328" spans="2:11">
      <c r="B328" s="6" t="str">
        <f t="shared" si="34"/>
        <v/>
      </c>
      <c r="C328" s="7"/>
      <c r="D328" s="7"/>
      <c r="F328" s="3" t="str">
        <f t="shared" si="30"/>
        <v/>
      </c>
      <c r="G328" s="3" t="str">
        <f t="shared" ca="1" si="31"/>
        <v/>
      </c>
      <c r="H328" s="4" t="str">
        <f t="shared" si="32"/>
        <v/>
      </c>
      <c r="I328" s="5" t="str">
        <f t="shared" si="35"/>
        <v/>
      </c>
      <c r="J328" s="1" t="str">
        <f ca="1">IF(F328="","",IF(COUNTIF($F$3:F328,F328)=1,MATCH(F328,$C$3:$C$502,0)+3,MATCH(F328,INDIRECT("C502:C"&amp;J327),0)+J327))</f>
        <v/>
      </c>
      <c r="K328" s="1" t="str">
        <f t="shared" ca="1" si="33"/>
        <v/>
      </c>
    </row>
    <row r="329" spans="2:11">
      <c r="B329" s="6" t="str">
        <f t="shared" si="34"/>
        <v/>
      </c>
      <c r="C329" s="7"/>
      <c r="D329" s="7"/>
      <c r="F329" s="3" t="str">
        <f t="shared" si="30"/>
        <v/>
      </c>
      <c r="G329" s="3" t="str">
        <f t="shared" ca="1" si="31"/>
        <v/>
      </c>
      <c r="H329" s="4" t="str">
        <f t="shared" si="32"/>
        <v/>
      </c>
      <c r="I329" s="5" t="str">
        <f t="shared" si="35"/>
        <v/>
      </c>
      <c r="J329" s="1" t="str">
        <f ca="1">IF(F329="","",IF(COUNTIF($F$3:F329,F329)=1,MATCH(F329,$C$3:$C$502,0)+3,MATCH(F329,INDIRECT("C502:C"&amp;J328),0)+J328))</f>
        <v/>
      </c>
      <c r="K329" s="1" t="str">
        <f t="shared" ca="1" si="33"/>
        <v/>
      </c>
    </row>
    <row r="330" spans="2:11">
      <c r="B330" s="6" t="str">
        <f t="shared" si="34"/>
        <v/>
      </c>
      <c r="C330" s="7"/>
      <c r="D330" s="7"/>
      <c r="F330" s="3" t="str">
        <f t="shared" si="30"/>
        <v/>
      </c>
      <c r="G330" s="3" t="str">
        <f t="shared" ca="1" si="31"/>
        <v/>
      </c>
      <c r="H330" s="4" t="str">
        <f t="shared" si="32"/>
        <v/>
      </c>
      <c r="I330" s="5" t="str">
        <f t="shared" si="35"/>
        <v/>
      </c>
      <c r="J330" s="1" t="str">
        <f ca="1">IF(F330="","",IF(COUNTIF($F$3:F330,F330)=1,MATCH(F330,$C$3:$C$502,0)+3,MATCH(F330,INDIRECT("C502:C"&amp;J329),0)+J329))</f>
        <v/>
      </c>
      <c r="K330" s="1" t="str">
        <f t="shared" ca="1" si="33"/>
        <v/>
      </c>
    </row>
    <row r="331" spans="2:11">
      <c r="B331" s="6" t="str">
        <f t="shared" si="34"/>
        <v/>
      </c>
      <c r="C331" s="7"/>
      <c r="D331" s="7"/>
      <c r="F331" s="3" t="str">
        <f t="shared" si="30"/>
        <v/>
      </c>
      <c r="G331" s="3" t="str">
        <f t="shared" ca="1" si="31"/>
        <v/>
      </c>
      <c r="H331" s="4" t="str">
        <f t="shared" si="32"/>
        <v/>
      </c>
      <c r="I331" s="5" t="str">
        <f t="shared" si="35"/>
        <v/>
      </c>
      <c r="J331" s="1" t="str">
        <f ca="1">IF(F331="","",IF(COUNTIF($F$3:F331,F331)=1,MATCH(F331,$C$3:$C$502,0)+3,MATCH(F331,INDIRECT("C502:C"&amp;J330),0)+J330))</f>
        <v/>
      </c>
      <c r="K331" s="1" t="str">
        <f t="shared" ca="1" si="33"/>
        <v/>
      </c>
    </row>
    <row r="332" spans="2:11">
      <c r="B332" s="6" t="str">
        <f t="shared" si="34"/>
        <v/>
      </c>
      <c r="C332" s="7"/>
      <c r="D332" s="7"/>
      <c r="F332" s="3" t="str">
        <f t="shared" si="30"/>
        <v/>
      </c>
      <c r="G332" s="3" t="str">
        <f t="shared" ca="1" si="31"/>
        <v/>
      </c>
      <c r="H332" s="4" t="str">
        <f t="shared" si="32"/>
        <v/>
      </c>
      <c r="I332" s="5" t="str">
        <f t="shared" si="35"/>
        <v/>
      </c>
      <c r="J332" s="1" t="str">
        <f ca="1">IF(F332="","",IF(COUNTIF($F$3:F332,F332)=1,MATCH(F332,$C$3:$C$502,0)+3,MATCH(F332,INDIRECT("C502:C"&amp;J331),0)+J331))</f>
        <v/>
      </c>
      <c r="K332" s="1" t="str">
        <f t="shared" ca="1" si="33"/>
        <v/>
      </c>
    </row>
    <row r="333" spans="2:11">
      <c r="B333" s="6" t="str">
        <f t="shared" si="34"/>
        <v/>
      </c>
      <c r="C333" s="7"/>
      <c r="D333" s="7"/>
      <c r="F333" s="3" t="str">
        <f t="shared" si="30"/>
        <v/>
      </c>
      <c r="G333" s="3" t="str">
        <f t="shared" ca="1" si="31"/>
        <v/>
      </c>
      <c r="H333" s="4" t="str">
        <f t="shared" si="32"/>
        <v/>
      </c>
      <c r="I333" s="5" t="str">
        <f t="shared" si="35"/>
        <v/>
      </c>
      <c r="J333" s="1" t="str">
        <f ca="1">IF(F333="","",IF(COUNTIF($F$3:F333,F333)=1,MATCH(F333,$C$3:$C$502,0)+3,MATCH(F333,INDIRECT("C502:C"&amp;J332),0)+J332))</f>
        <v/>
      </c>
      <c r="K333" s="1" t="str">
        <f t="shared" ca="1" si="33"/>
        <v/>
      </c>
    </row>
    <row r="334" spans="2:11">
      <c r="B334" s="6" t="str">
        <f t="shared" si="34"/>
        <v/>
      </c>
      <c r="C334" s="7"/>
      <c r="D334" s="7"/>
      <c r="F334" s="3" t="str">
        <f t="shared" si="30"/>
        <v/>
      </c>
      <c r="G334" s="3" t="str">
        <f t="shared" ca="1" si="31"/>
        <v/>
      </c>
      <c r="H334" s="4" t="str">
        <f t="shared" si="32"/>
        <v/>
      </c>
      <c r="I334" s="5" t="str">
        <f t="shared" si="35"/>
        <v/>
      </c>
      <c r="J334" s="1" t="str">
        <f ca="1">IF(F334="","",IF(COUNTIF($F$3:F334,F334)=1,MATCH(F334,$C$3:$C$502,0)+3,MATCH(F334,INDIRECT("C502:C"&amp;J333),0)+J333))</f>
        <v/>
      </c>
      <c r="K334" s="1" t="str">
        <f t="shared" ca="1" si="33"/>
        <v/>
      </c>
    </row>
    <row r="335" spans="2:11">
      <c r="B335" s="6" t="str">
        <f t="shared" si="34"/>
        <v/>
      </c>
      <c r="C335" s="7"/>
      <c r="D335" s="7"/>
      <c r="F335" s="3" t="str">
        <f t="shared" si="30"/>
        <v/>
      </c>
      <c r="G335" s="3" t="str">
        <f t="shared" ca="1" si="31"/>
        <v/>
      </c>
      <c r="H335" s="4" t="str">
        <f t="shared" si="32"/>
        <v/>
      </c>
      <c r="I335" s="5" t="str">
        <f t="shared" si="35"/>
        <v/>
      </c>
      <c r="J335" s="1" t="str">
        <f ca="1">IF(F335="","",IF(COUNTIF($F$3:F335,F335)=1,MATCH(F335,$C$3:$C$502,0)+3,MATCH(F335,INDIRECT("C502:C"&amp;J334),0)+J334))</f>
        <v/>
      </c>
      <c r="K335" s="1" t="str">
        <f t="shared" ca="1" si="33"/>
        <v/>
      </c>
    </row>
    <row r="336" spans="2:11">
      <c r="B336" s="6" t="str">
        <f t="shared" si="34"/>
        <v/>
      </c>
      <c r="C336" s="7"/>
      <c r="D336" s="7"/>
      <c r="F336" s="3" t="str">
        <f t="shared" si="30"/>
        <v/>
      </c>
      <c r="G336" s="3" t="str">
        <f t="shared" ca="1" si="31"/>
        <v/>
      </c>
      <c r="H336" s="4" t="str">
        <f t="shared" si="32"/>
        <v/>
      </c>
      <c r="I336" s="5" t="str">
        <f t="shared" si="35"/>
        <v/>
      </c>
      <c r="J336" s="1" t="str">
        <f ca="1">IF(F336="","",IF(COUNTIF($F$3:F336,F336)=1,MATCH(F336,$C$3:$C$502,0)+3,MATCH(F336,INDIRECT("C502:C"&amp;J335),0)+J335))</f>
        <v/>
      </c>
      <c r="K336" s="1" t="str">
        <f t="shared" ca="1" si="33"/>
        <v/>
      </c>
    </row>
    <row r="337" spans="2:11">
      <c r="B337" s="6" t="str">
        <f t="shared" si="34"/>
        <v/>
      </c>
      <c r="C337" s="7"/>
      <c r="D337" s="7"/>
      <c r="F337" s="3" t="str">
        <f t="shared" si="30"/>
        <v/>
      </c>
      <c r="G337" s="3" t="str">
        <f t="shared" ca="1" si="31"/>
        <v/>
      </c>
      <c r="H337" s="4" t="str">
        <f t="shared" si="32"/>
        <v/>
      </c>
      <c r="I337" s="5" t="str">
        <f t="shared" si="35"/>
        <v/>
      </c>
      <c r="J337" s="1" t="str">
        <f ca="1">IF(F337="","",IF(COUNTIF($F$3:F337,F337)=1,MATCH(F337,$C$3:$C$502,0)+3,MATCH(F337,INDIRECT("C502:C"&amp;J336),0)+J336))</f>
        <v/>
      </c>
      <c r="K337" s="1" t="str">
        <f t="shared" ca="1" si="33"/>
        <v/>
      </c>
    </row>
    <row r="338" spans="2:11">
      <c r="B338" s="6" t="str">
        <f t="shared" si="34"/>
        <v/>
      </c>
      <c r="C338" s="7"/>
      <c r="D338" s="7"/>
      <c r="F338" s="3" t="str">
        <f t="shared" si="30"/>
        <v/>
      </c>
      <c r="G338" s="3" t="str">
        <f t="shared" ca="1" si="31"/>
        <v/>
      </c>
      <c r="H338" s="4" t="str">
        <f t="shared" si="32"/>
        <v/>
      </c>
      <c r="I338" s="5" t="str">
        <f t="shared" si="35"/>
        <v/>
      </c>
      <c r="J338" s="1" t="str">
        <f ca="1">IF(F338="","",IF(COUNTIF($F$3:F338,F338)=1,MATCH(F338,$C$3:$C$502,0)+3,MATCH(F338,INDIRECT("C502:C"&amp;J337),0)+J337))</f>
        <v/>
      </c>
      <c r="K338" s="1" t="str">
        <f t="shared" ca="1" si="33"/>
        <v/>
      </c>
    </row>
    <row r="339" spans="2:11">
      <c r="B339" s="6" t="str">
        <f t="shared" si="34"/>
        <v/>
      </c>
      <c r="C339" s="7"/>
      <c r="D339" s="7"/>
      <c r="F339" s="3" t="str">
        <f t="shared" si="30"/>
        <v/>
      </c>
      <c r="G339" s="3" t="str">
        <f t="shared" ca="1" si="31"/>
        <v/>
      </c>
      <c r="H339" s="4" t="str">
        <f t="shared" si="32"/>
        <v/>
      </c>
      <c r="I339" s="5" t="str">
        <f t="shared" si="35"/>
        <v/>
      </c>
      <c r="J339" s="1" t="str">
        <f ca="1">IF(F339="","",IF(COUNTIF($F$3:F339,F339)=1,MATCH(F339,$C$3:$C$502,0)+3,MATCH(F339,INDIRECT("C502:C"&amp;J338),0)+J338))</f>
        <v/>
      </c>
      <c r="K339" s="1" t="str">
        <f t="shared" ca="1" si="33"/>
        <v/>
      </c>
    </row>
    <row r="340" spans="2:11">
      <c r="B340" s="6" t="str">
        <f t="shared" si="34"/>
        <v/>
      </c>
      <c r="C340" s="7"/>
      <c r="D340" s="7"/>
      <c r="F340" s="3" t="str">
        <f t="shared" si="30"/>
        <v/>
      </c>
      <c r="G340" s="3" t="str">
        <f t="shared" ca="1" si="31"/>
        <v/>
      </c>
      <c r="H340" s="4" t="str">
        <f t="shared" si="32"/>
        <v/>
      </c>
      <c r="I340" s="5" t="str">
        <f t="shared" si="35"/>
        <v/>
      </c>
      <c r="J340" s="1" t="str">
        <f ca="1">IF(F340="","",IF(COUNTIF($F$3:F340,F340)=1,MATCH(F340,$C$3:$C$502,0)+3,MATCH(F340,INDIRECT("C502:C"&amp;J339),0)+J339))</f>
        <v/>
      </c>
      <c r="K340" s="1" t="str">
        <f t="shared" ca="1" si="33"/>
        <v/>
      </c>
    </row>
    <row r="341" spans="2:11">
      <c r="B341" s="6" t="str">
        <f t="shared" si="34"/>
        <v/>
      </c>
      <c r="C341" s="7"/>
      <c r="D341" s="7"/>
      <c r="F341" s="3" t="str">
        <f t="shared" si="30"/>
        <v/>
      </c>
      <c r="G341" s="3" t="str">
        <f t="shared" ca="1" si="31"/>
        <v/>
      </c>
      <c r="H341" s="4" t="str">
        <f t="shared" si="32"/>
        <v/>
      </c>
      <c r="I341" s="5" t="str">
        <f t="shared" si="35"/>
        <v/>
      </c>
      <c r="J341" s="1" t="str">
        <f ca="1">IF(F341="","",IF(COUNTIF($F$3:F341,F341)=1,MATCH(F341,$C$3:$C$502,0)+3,MATCH(F341,INDIRECT("C502:C"&amp;J340),0)+J340))</f>
        <v/>
      </c>
      <c r="K341" s="1" t="str">
        <f t="shared" ca="1" si="33"/>
        <v/>
      </c>
    </row>
    <row r="342" spans="2:11">
      <c r="B342" s="6" t="str">
        <f t="shared" si="34"/>
        <v/>
      </c>
      <c r="C342" s="7"/>
      <c r="D342" s="7"/>
      <c r="F342" s="3" t="str">
        <f t="shared" si="30"/>
        <v/>
      </c>
      <c r="G342" s="3" t="str">
        <f t="shared" ca="1" si="31"/>
        <v/>
      </c>
      <c r="H342" s="4" t="str">
        <f t="shared" si="32"/>
        <v/>
      </c>
      <c r="I342" s="5" t="str">
        <f t="shared" si="35"/>
        <v/>
      </c>
      <c r="J342" s="1" t="str">
        <f ca="1">IF(F342="","",IF(COUNTIF($F$3:F342,F342)=1,MATCH(F342,$C$3:$C$502,0)+3,MATCH(F342,INDIRECT("C502:C"&amp;J341),0)+J341))</f>
        <v/>
      </c>
      <c r="K342" s="1" t="str">
        <f t="shared" ca="1" si="33"/>
        <v/>
      </c>
    </row>
    <row r="343" spans="2:11">
      <c r="B343" s="6" t="str">
        <f t="shared" si="34"/>
        <v/>
      </c>
      <c r="C343" s="7"/>
      <c r="D343" s="7"/>
      <c r="F343" s="3" t="str">
        <f t="shared" si="30"/>
        <v/>
      </c>
      <c r="G343" s="3" t="str">
        <f t="shared" ca="1" si="31"/>
        <v/>
      </c>
      <c r="H343" s="4" t="str">
        <f t="shared" si="32"/>
        <v/>
      </c>
      <c r="I343" s="5" t="str">
        <f t="shared" si="35"/>
        <v/>
      </c>
      <c r="J343" s="1" t="str">
        <f ca="1">IF(F343="","",IF(COUNTIF($F$3:F343,F343)=1,MATCH(F343,$C$3:$C$502,0)+3,MATCH(F343,INDIRECT("C502:C"&amp;J342),0)+J342))</f>
        <v/>
      </c>
      <c r="K343" s="1" t="str">
        <f t="shared" ca="1" si="33"/>
        <v/>
      </c>
    </row>
    <row r="344" spans="2:11">
      <c r="B344" s="6" t="str">
        <f t="shared" si="34"/>
        <v/>
      </c>
      <c r="C344" s="7"/>
      <c r="D344" s="7"/>
      <c r="F344" s="3" t="str">
        <f t="shared" si="30"/>
        <v/>
      </c>
      <c r="G344" s="3" t="str">
        <f t="shared" ca="1" si="31"/>
        <v/>
      </c>
      <c r="H344" s="4" t="str">
        <f t="shared" si="32"/>
        <v/>
      </c>
      <c r="I344" s="5" t="str">
        <f t="shared" si="35"/>
        <v/>
      </c>
      <c r="J344" s="1" t="str">
        <f ca="1">IF(F344="","",IF(COUNTIF($F$3:F344,F344)=1,MATCH(F344,$C$3:$C$502,0)+3,MATCH(F344,INDIRECT("C502:C"&amp;J343),0)+J343))</f>
        <v/>
      </c>
      <c r="K344" s="1" t="str">
        <f t="shared" ca="1" si="33"/>
        <v/>
      </c>
    </row>
    <row r="345" spans="2:11">
      <c r="B345" s="6" t="str">
        <f t="shared" si="34"/>
        <v/>
      </c>
      <c r="C345" s="7"/>
      <c r="D345" s="7"/>
      <c r="F345" s="3" t="str">
        <f t="shared" si="30"/>
        <v/>
      </c>
      <c r="G345" s="3" t="str">
        <f t="shared" ca="1" si="31"/>
        <v/>
      </c>
      <c r="H345" s="4" t="str">
        <f t="shared" si="32"/>
        <v/>
      </c>
      <c r="I345" s="5" t="str">
        <f t="shared" si="35"/>
        <v/>
      </c>
      <c r="J345" s="1" t="str">
        <f ca="1">IF(F345="","",IF(COUNTIF($F$3:F345,F345)=1,MATCH(F345,$C$3:$C$502,0)+3,MATCH(F345,INDIRECT("C502:C"&amp;J344),0)+J344))</f>
        <v/>
      </c>
      <c r="K345" s="1" t="str">
        <f t="shared" ca="1" si="33"/>
        <v/>
      </c>
    </row>
    <row r="346" spans="2:11">
      <c r="B346" s="6" t="str">
        <f t="shared" si="34"/>
        <v/>
      </c>
      <c r="C346" s="7"/>
      <c r="D346" s="7"/>
      <c r="F346" s="3" t="str">
        <f t="shared" si="30"/>
        <v/>
      </c>
      <c r="G346" s="3" t="str">
        <f t="shared" ca="1" si="31"/>
        <v/>
      </c>
      <c r="H346" s="4" t="str">
        <f t="shared" si="32"/>
        <v/>
      </c>
      <c r="I346" s="5" t="str">
        <f t="shared" si="35"/>
        <v/>
      </c>
      <c r="J346" s="1" t="str">
        <f ca="1">IF(F346="","",IF(COUNTIF($F$3:F346,F346)=1,MATCH(F346,$C$3:$C$502,0)+3,MATCH(F346,INDIRECT("C502:C"&amp;J345),0)+J345))</f>
        <v/>
      </c>
      <c r="K346" s="1" t="str">
        <f t="shared" ca="1" si="33"/>
        <v/>
      </c>
    </row>
    <row r="347" spans="2:11">
      <c r="B347" s="6" t="str">
        <f t="shared" si="34"/>
        <v/>
      </c>
      <c r="C347" s="7"/>
      <c r="D347" s="7"/>
      <c r="F347" s="3" t="str">
        <f t="shared" si="30"/>
        <v/>
      </c>
      <c r="G347" s="3" t="str">
        <f t="shared" ca="1" si="31"/>
        <v/>
      </c>
      <c r="H347" s="4" t="str">
        <f t="shared" si="32"/>
        <v/>
      </c>
      <c r="I347" s="5" t="str">
        <f t="shared" si="35"/>
        <v/>
      </c>
      <c r="J347" s="1" t="str">
        <f ca="1">IF(F347="","",IF(COUNTIF($F$3:F347,F347)=1,MATCH(F347,$C$3:$C$502,0)+3,MATCH(F347,INDIRECT("C502:C"&amp;J346),0)+J346))</f>
        <v/>
      </c>
      <c r="K347" s="1" t="str">
        <f t="shared" ca="1" si="33"/>
        <v/>
      </c>
    </row>
    <row r="348" spans="2:11">
      <c r="B348" s="6" t="str">
        <f t="shared" si="34"/>
        <v/>
      </c>
      <c r="C348" s="7"/>
      <c r="D348" s="7"/>
      <c r="F348" s="3" t="str">
        <f t="shared" si="30"/>
        <v/>
      </c>
      <c r="G348" s="3" t="str">
        <f t="shared" ca="1" si="31"/>
        <v/>
      </c>
      <c r="H348" s="4" t="str">
        <f t="shared" si="32"/>
        <v/>
      </c>
      <c r="I348" s="5" t="str">
        <f t="shared" si="35"/>
        <v/>
      </c>
      <c r="J348" s="1" t="str">
        <f ca="1">IF(F348="","",IF(COUNTIF($F$3:F348,F348)=1,MATCH(F348,$C$3:$C$502,0)+3,MATCH(F348,INDIRECT("C502:C"&amp;J347),0)+J347))</f>
        <v/>
      </c>
      <c r="K348" s="1" t="str">
        <f t="shared" ca="1" si="33"/>
        <v/>
      </c>
    </row>
    <row r="349" spans="2:11">
      <c r="B349" s="6" t="str">
        <f t="shared" si="34"/>
        <v/>
      </c>
      <c r="C349" s="7"/>
      <c r="D349" s="7"/>
      <c r="F349" s="3" t="str">
        <f t="shared" si="30"/>
        <v/>
      </c>
      <c r="G349" s="3" t="str">
        <f t="shared" ca="1" si="31"/>
        <v/>
      </c>
      <c r="H349" s="4" t="str">
        <f t="shared" si="32"/>
        <v/>
      </c>
      <c r="I349" s="5" t="str">
        <f t="shared" si="35"/>
        <v/>
      </c>
      <c r="J349" s="1" t="str">
        <f ca="1">IF(F349="","",IF(COUNTIF($F$3:F349,F349)=1,MATCH(F349,$C$3:$C$502,0)+3,MATCH(F349,INDIRECT("C502:C"&amp;J348),0)+J348))</f>
        <v/>
      </c>
      <c r="K349" s="1" t="str">
        <f t="shared" ca="1" si="33"/>
        <v/>
      </c>
    </row>
    <row r="350" spans="2:11">
      <c r="B350" s="6" t="str">
        <f t="shared" si="34"/>
        <v/>
      </c>
      <c r="C350" s="7"/>
      <c r="D350" s="7"/>
      <c r="F350" s="3" t="str">
        <f t="shared" si="30"/>
        <v/>
      </c>
      <c r="G350" s="3" t="str">
        <f t="shared" ca="1" si="31"/>
        <v/>
      </c>
      <c r="H350" s="4" t="str">
        <f t="shared" si="32"/>
        <v/>
      </c>
      <c r="I350" s="5" t="str">
        <f t="shared" si="35"/>
        <v/>
      </c>
      <c r="J350" s="1" t="str">
        <f ca="1">IF(F350="","",IF(COUNTIF($F$3:F350,F350)=1,MATCH(F350,$C$3:$C$502,0)+3,MATCH(F350,INDIRECT("C502:C"&amp;J349),0)+J349))</f>
        <v/>
      </c>
      <c r="K350" s="1" t="str">
        <f t="shared" ca="1" si="33"/>
        <v/>
      </c>
    </row>
    <row r="351" spans="2:11">
      <c r="B351" s="6" t="str">
        <f t="shared" si="34"/>
        <v/>
      </c>
      <c r="C351" s="7"/>
      <c r="D351" s="7"/>
      <c r="F351" s="3" t="str">
        <f t="shared" si="30"/>
        <v/>
      </c>
      <c r="G351" s="3" t="str">
        <f t="shared" ca="1" si="31"/>
        <v/>
      </c>
      <c r="H351" s="4" t="str">
        <f t="shared" si="32"/>
        <v/>
      </c>
      <c r="I351" s="5" t="str">
        <f t="shared" si="35"/>
        <v/>
      </c>
      <c r="J351" s="1" t="str">
        <f ca="1">IF(F351="","",IF(COUNTIF($F$3:F351,F351)=1,MATCH(F351,$C$3:$C$502,0)+3,MATCH(F351,INDIRECT("C502:C"&amp;J350),0)+J350))</f>
        <v/>
      </c>
      <c r="K351" s="1" t="str">
        <f t="shared" ca="1" si="33"/>
        <v/>
      </c>
    </row>
    <row r="352" spans="2:11">
      <c r="B352" s="6" t="str">
        <f t="shared" si="34"/>
        <v/>
      </c>
      <c r="C352" s="7"/>
      <c r="D352" s="7"/>
      <c r="F352" s="3" t="str">
        <f t="shared" si="30"/>
        <v/>
      </c>
      <c r="G352" s="3" t="str">
        <f t="shared" ca="1" si="31"/>
        <v/>
      </c>
      <c r="H352" s="4" t="str">
        <f t="shared" si="32"/>
        <v/>
      </c>
      <c r="I352" s="5" t="str">
        <f t="shared" si="35"/>
        <v/>
      </c>
      <c r="J352" s="1" t="str">
        <f ca="1">IF(F352="","",IF(COUNTIF($F$3:F352,F352)=1,MATCH(F352,$C$3:$C$502,0)+3,MATCH(F352,INDIRECT("C502:C"&amp;J351),0)+J351))</f>
        <v/>
      </c>
      <c r="K352" s="1" t="str">
        <f t="shared" ca="1" si="33"/>
        <v/>
      </c>
    </row>
    <row r="353" spans="2:11">
      <c r="B353" s="6" t="str">
        <f t="shared" si="34"/>
        <v/>
      </c>
      <c r="C353" s="7"/>
      <c r="D353" s="7"/>
      <c r="F353" s="3" t="str">
        <f t="shared" si="30"/>
        <v/>
      </c>
      <c r="G353" s="3" t="str">
        <f t="shared" ca="1" si="31"/>
        <v/>
      </c>
      <c r="H353" s="4" t="str">
        <f t="shared" si="32"/>
        <v/>
      </c>
      <c r="I353" s="5" t="str">
        <f t="shared" si="35"/>
        <v/>
      </c>
      <c r="J353" s="1" t="str">
        <f ca="1">IF(F353="","",IF(COUNTIF($F$3:F353,F353)=1,MATCH(F353,$C$3:$C$502,0)+3,MATCH(F353,INDIRECT("C502:C"&amp;J352),0)+J352))</f>
        <v/>
      </c>
      <c r="K353" s="1" t="str">
        <f t="shared" ca="1" si="33"/>
        <v/>
      </c>
    </row>
    <row r="354" spans="2:11">
      <c r="B354" s="6" t="str">
        <f t="shared" si="34"/>
        <v/>
      </c>
      <c r="C354" s="7"/>
      <c r="D354" s="7"/>
      <c r="F354" s="3" t="str">
        <f t="shared" si="30"/>
        <v/>
      </c>
      <c r="G354" s="3" t="str">
        <f t="shared" ca="1" si="31"/>
        <v/>
      </c>
      <c r="H354" s="4" t="str">
        <f t="shared" si="32"/>
        <v/>
      </c>
      <c r="I354" s="5" t="str">
        <f t="shared" si="35"/>
        <v/>
      </c>
      <c r="J354" s="1" t="str">
        <f ca="1">IF(F354="","",IF(COUNTIF($F$3:F354,F354)=1,MATCH(F354,$C$3:$C$502,0)+3,MATCH(F354,INDIRECT("C502:C"&amp;J353),0)+J353))</f>
        <v/>
      </c>
      <c r="K354" s="1" t="str">
        <f t="shared" ca="1" si="33"/>
        <v/>
      </c>
    </row>
    <row r="355" spans="2:11">
      <c r="B355" s="6" t="str">
        <f t="shared" si="34"/>
        <v/>
      </c>
      <c r="C355" s="7"/>
      <c r="D355" s="7"/>
      <c r="F355" s="3" t="str">
        <f t="shared" si="30"/>
        <v/>
      </c>
      <c r="G355" s="3" t="str">
        <f t="shared" ca="1" si="31"/>
        <v/>
      </c>
      <c r="H355" s="4" t="str">
        <f t="shared" si="32"/>
        <v/>
      </c>
      <c r="I355" s="5" t="str">
        <f t="shared" si="35"/>
        <v/>
      </c>
      <c r="J355" s="1" t="str">
        <f ca="1">IF(F355="","",IF(COUNTIF($F$3:F355,F355)=1,MATCH(F355,$C$3:$C$502,0)+3,MATCH(F355,INDIRECT("C502:C"&amp;J354),0)+J354))</f>
        <v/>
      </c>
      <c r="K355" s="1" t="str">
        <f t="shared" ca="1" si="33"/>
        <v/>
      </c>
    </row>
    <row r="356" spans="2:11">
      <c r="B356" s="6" t="str">
        <f t="shared" si="34"/>
        <v/>
      </c>
      <c r="C356" s="7"/>
      <c r="D356" s="7"/>
      <c r="F356" s="3" t="str">
        <f t="shared" si="30"/>
        <v/>
      </c>
      <c r="G356" s="3" t="str">
        <f t="shared" ca="1" si="31"/>
        <v/>
      </c>
      <c r="H356" s="4" t="str">
        <f t="shared" si="32"/>
        <v/>
      </c>
      <c r="I356" s="5" t="str">
        <f t="shared" si="35"/>
        <v/>
      </c>
      <c r="J356" s="1" t="str">
        <f ca="1">IF(F356="","",IF(COUNTIF($F$3:F356,F356)=1,MATCH(F356,$C$3:$C$502,0)+3,MATCH(F356,INDIRECT("C502:C"&amp;J355),0)+J355))</f>
        <v/>
      </c>
      <c r="K356" s="1" t="str">
        <f t="shared" ca="1" si="33"/>
        <v/>
      </c>
    </row>
    <row r="357" spans="2:11">
      <c r="B357" s="6" t="str">
        <f t="shared" si="34"/>
        <v/>
      </c>
      <c r="C357" s="7"/>
      <c r="D357" s="7"/>
      <c r="F357" s="3" t="str">
        <f t="shared" si="30"/>
        <v/>
      </c>
      <c r="G357" s="3" t="str">
        <f t="shared" ca="1" si="31"/>
        <v/>
      </c>
      <c r="H357" s="4" t="str">
        <f t="shared" si="32"/>
        <v/>
      </c>
      <c r="I357" s="5" t="str">
        <f t="shared" si="35"/>
        <v/>
      </c>
      <c r="J357" s="1" t="str">
        <f ca="1">IF(F357="","",IF(COUNTIF($F$3:F357,F357)=1,MATCH(F357,$C$3:$C$502,0)+3,MATCH(F357,INDIRECT("C502:C"&amp;J356),0)+J356))</f>
        <v/>
      </c>
      <c r="K357" s="1" t="str">
        <f t="shared" ca="1" si="33"/>
        <v/>
      </c>
    </row>
    <row r="358" spans="2:11">
      <c r="B358" s="6" t="str">
        <f t="shared" si="34"/>
        <v/>
      </c>
      <c r="C358" s="7"/>
      <c r="D358" s="7"/>
      <c r="F358" s="3" t="str">
        <f t="shared" si="30"/>
        <v/>
      </c>
      <c r="G358" s="3" t="str">
        <f t="shared" ca="1" si="31"/>
        <v/>
      </c>
      <c r="H358" s="4" t="str">
        <f t="shared" si="32"/>
        <v/>
      </c>
      <c r="I358" s="5" t="str">
        <f t="shared" si="35"/>
        <v/>
      </c>
      <c r="J358" s="1" t="str">
        <f ca="1">IF(F358="","",IF(COUNTIF($F$3:F358,F358)=1,MATCH(F358,$C$3:$C$502,0)+3,MATCH(F358,INDIRECT("C502:C"&amp;J357),0)+J357))</f>
        <v/>
      </c>
      <c r="K358" s="1" t="str">
        <f t="shared" ca="1" si="33"/>
        <v/>
      </c>
    </row>
    <row r="359" spans="2:11">
      <c r="B359" s="6" t="str">
        <f t="shared" si="34"/>
        <v/>
      </c>
      <c r="C359" s="7"/>
      <c r="D359" s="7"/>
      <c r="F359" s="3" t="str">
        <f t="shared" si="30"/>
        <v/>
      </c>
      <c r="G359" s="3" t="str">
        <f t="shared" ca="1" si="31"/>
        <v/>
      </c>
      <c r="H359" s="4" t="str">
        <f t="shared" si="32"/>
        <v/>
      </c>
      <c r="I359" s="5" t="str">
        <f t="shared" si="35"/>
        <v/>
      </c>
      <c r="J359" s="1" t="str">
        <f ca="1">IF(F359="","",IF(COUNTIF($F$3:F359,F359)=1,MATCH(F359,$C$3:$C$502,0)+3,MATCH(F359,INDIRECT("C502:C"&amp;J358),0)+J358))</f>
        <v/>
      </c>
      <c r="K359" s="1" t="str">
        <f t="shared" ca="1" si="33"/>
        <v/>
      </c>
    </row>
    <row r="360" spans="2:11">
      <c r="B360" s="6" t="str">
        <f t="shared" si="34"/>
        <v/>
      </c>
      <c r="C360" s="7"/>
      <c r="D360" s="7"/>
      <c r="F360" s="3" t="str">
        <f t="shared" si="30"/>
        <v/>
      </c>
      <c r="G360" s="3" t="str">
        <f t="shared" ca="1" si="31"/>
        <v/>
      </c>
      <c r="H360" s="4" t="str">
        <f t="shared" si="32"/>
        <v/>
      </c>
      <c r="I360" s="5" t="str">
        <f t="shared" si="35"/>
        <v/>
      </c>
      <c r="J360" s="1" t="str">
        <f ca="1">IF(F360="","",IF(COUNTIF($F$3:F360,F360)=1,MATCH(F360,$C$3:$C$502,0)+3,MATCH(F360,INDIRECT("C502:C"&amp;J359),0)+J359))</f>
        <v/>
      </c>
      <c r="K360" s="1" t="str">
        <f t="shared" ca="1" si="33"/>
        <v/>
      </c>
    </row>
    <row r="361" spans="2:11">
      <c r="B361" s="6" t="str">
        <f t="shared" si="34"/>
        <v/>
      </c>
      <c r="C361" s="7"/>
      <c r="D361" s="7"/>
      <c r="F361" s="3" t="str">
        <f t="shared" si="30"/>
        <v/>
      </c>
      <c r="G361" s="3" t="str">
        <f t="shared" ca="1" si="31"/>
        <v/>
      </c>
      <c r="H361" s="4" t="str">
        <f t="shared" si="32"/>
        <v/>
      </c>
      <c r="I361" s="5" t="str">
        <f t="shared" si="35"/>
        <v/>
      </c>
      <c r="J361" s="1" t="str">
        <f ca="1">IF(F361="","",IF(COUNTIF($F$3:F361,F361)=1,MATCH(F361,$C$3:$C$502,0)+3,MATCH(F361,INDIRECT("C502:C"&amp;J360),0)+J360))</f>
        <v/>
      </c>
      <c r="K361" s="1" t="str">
        <f t="shared" ca="1" si="33"/>
        <v/>
      </c>
    </row>
    <row r="362" spans="2:11">
      <c r="B362" s="6" t="str">
        <f t="shared" si="34"/>
        <v/>
      </c>
      <c r="C362" s="7"/>
      <c r="D362" s="7"/>
      <c r="F362" s="3" t="str">
        <f t="shared" si="30"/>
        <v/>
      </c>
      <c r="G362" s="3" t="str">
        <f t="shared" ca="1" si="31"/>
        <v/>
      </c>
      <c r="H362" s="4" t="str">
        <f t="shared" si="32"/>
        <v/>
      </c>
      <c r="I362" s="5" t="str">
        <f t="shared" si="35"/>
        <v/>
      </c>
      <c r="J362" s="1" t="str">
        <f ca="1">IF(F362="","",IF(COUNTIF($F$3:F362,F362)=1,MATCH(F362,$C$3:$C$502,0)+3,MATCH(F362,INDIRECT("C502:C"&amp;J361),0)+J361))</f>
        <v/>
      </c>
      <c r="K362" s="1" t="str">
        <f t="shared" ca="1" si="33"/>
        <v/>
      </c>
    </row>
    <row r="363" spans="2:11">
      <c r="B363" s="6" t="str">
        <f t="shared" si="34"/>
        <v/>
      </c>
      <c r="C363" s="7"/>
      <c r="D363" s="7"/>
      <c r="F363" s="3" t="str">
        <f t="shared" si="30"/>
        <v/>
      </c>
      <c r="G363" s="3" t="str">
        <f t="shared" ca="1" si="31"/>
        <v/>
      </c>
      <c r="H363" s="4" t="str">
        <f t="shared" si="32"/>
        <v/>
      </c>
      <c r="I363" s="5" t="str">
        <f t="shared" si="35"/>
        <v/>
      </c>
      <c r="J363" s="1" t="str">
        <f ca="1">IF(F363="","",IF(COUNTIF($F$3:F363,F363)=1,MATCH(F363,$C$3:$C$502,0)+3,MATCH(F363,INDIRECT("C502:C"&amp;J362),0)+J362))</f>
        <v/>
      </c>
      <c r="K363" s="1" t="str">
        <f t="shared" ca="1" si="33"/>
        <v/>
      </c>
    </row>
    <row r="364" spans="2:11">
      <c r="B364" s="6" t="str">
        <f t="shared" si="34"/>
        <v/>
      </c>
      <c r="C364" s="7"/>
      <c r="D364" s="7"/>
      <c r="F364" s="3" t="str">
        <f t="shared" si="30"/>
        <v/>
      </c>
      <c r="G364" s="3" t="str">
        <f t="shared" ca="1" si="31"/>
        <v/>
      </c>
      <c r="H364" s="4" t="str">
        <f t="shared" si="32"/>
        <v/>
      </c>
      <c r="I364" s="5" t="str">
        <f t="shared" si="35"/>
        <v/>
      </c>
      <c r="J364" s="1" t="str">
        <f ca="1">IF(F364="","",IF(COUNTIF($F$3:F364,F364)=1,MATCH(F364,$C$3:$C$502,0)+3,MATCH(F364,INDIRECT("C502:C"&amp;J363),0)+J363))</f>
        <v/>
      </c>
      <c r="K364" s="1" t="str">
        <f t="shared" ca="1" si="33"/>
        <v/>
      </c>
    </row>
    <row r="365" spans="2:11">
      <c r="B365" s="6" t="str">
        <f t="shared" si="34"/>
        <v/>
      </c>
      <c r="C365" s="7"/>
      <c r="D365" s="7"/>
      <c r="F365" s="3" t="str">
        <f t="shared" si="30"/>
        <v/>
      </c>
      <c r="G365" s="3" t="str">
        <f t="shared" ca="1" si="31"/>
        <v/>
      </c>
      <c r="H365" s="4" t="str">
        <f t="shared" si="32"/>
        <v/>
      </c>
      <c r="I365" s="5" t="str">
        <f t="shared" si="35"/>
        <v/>
      </c>
      <c r="J365" s="1" t="str">
        <f ca="1">IF(F365="","",IF(COUNTIF($F$3:F365,F365)=1,MATCH(F365,$C$3:$C$502,0)+3,MATCH(F365,INDIRECT("C502:C"&amp;J364),0)+J364))</f>
        <v/>
      </c>
      <c r="K365" s="1" t="str">
        <f t="shared" ca="1" si="33"/>
        <v/>
      </c>
    </row>
    <row r="366" spans="2:11">
      <c r="B366" s="6" t="str">
        <f t="shared" si="34"/>
        <v/>
      </c>
      <c r="C366" s="7"/>
      <c r="D366" s="7"/>
      <c r="F366" s="3" t="str">
        <f t="shared" si="30"/>
        <v/>
      </c>
      <c r="G366" s="3" t="str">
        <f t="shared" ca="1" si="31"/>
        <v/>
      </c>
      <c r="H366" s="4" t="str">
        <f t="shared" si="32"/>
        <v/>
      </c>
      <c r="I366" s="5" t="str">
        <f t="shared" si="35"/>
        <v/>
      </c>
      <c r="J366" s="1" t="str">
        <f ca="1">IF(F366="","",IF(COUNTIF($F$3:F366,F366)=1,MATCH(F366,$C$3:$C$502,0)+3,MATCH(F366,INDIRECT("C502:C"&amp;J365),0)+J365))</f>
        <v/>
      </c>
      <c r="K366" s="1" t="str">
        <f t="shared" ca="1" si="33"/>
        <v/>
      </c>
    </row>
    <row r="367" spans="2:11">
      <c r="B367" s="6" t="str">
        <f t="shared" si="34"/>
        <v/>
      </c>
      <c r="C367" s="7"/>
      <c r="D367" s="7"/>
      <c r="F367" s="3" t="str">
        <f t="shared" si="30"/>
        <v/>
      </c>
      <c r="G367" s="3" t="str">
        <f t="shared" ca="1" si="31"/>
        <v/>
      </c>
      <c r="H367" s="4" t="str">
        <f t="shared" si="32"/>
        <v/>
      </c>
      <c r="I367" s="5" t="str">
        <f t="shared" si="35"/>
        <v/>
      </c>
      <c r="J367" s="1" t="str">
        <f ca="1">IF(F367="","",IF(COUNTIF($F$3:F367,F367)=1,MATCH(F367,$C$3:$C$502,0)+3,MATCH(F367,INDIRECT("C502:C"&amp;J366),0)+J366))</f>
        <v/>
      </c>
      <c r="K367" s="1" t="str">
        <f t="shared" ca="1" si="33"/>
        <v/>
      </c>
    </row>
    <row r="368" spans="2:11">
      <c r="B368" s="6" t="str">
        <f t="shared" si="34"/>
        <v/>
      </c>
      <c r="C368" s="7"/>
      <c r="D368" s="7"/>
      <c r="F368" s="3" t="str">
        <f t="shared" si="30"/>
        <v/>
      </c>
      <c r="G368" s="3" t="str">
        <f t="shared" ca="1" si="31"/>
        <v/>
      </c>
      <c r="H368" s="4" t="str">
        <f t="shared" si="32"/>
        <v/>
      </c>
      <c r="I368" s="5" t="str">
        <f t="shared" si="35"/>
        <v/>
      </c>
      <c r="J368" s="1" t="str">
        <f ca="1">IF(F368="","",IF(COUNTIF($F$3:F368,F368)=1,MATCH(F368,$C$3:$C$502,0)+3,MATCH(F368,INDIRECT("C502:C"&amp;J367),0)+J367))</f>
        <v/>
      </c>
      <c r="K368" s="1" t="str">
        <f t="shared" ca="1" si="33"/>
        <v/>
      </c>
    </row>
    <row r="369" spans="2:11">
      <c r="B369" s="6" t="str">
        <f t="shared" si="34"/>
        <v/>
      </c>
      <c r="C369" s="7"/>
      <c r="D369" s="7"/>
      <c r="F369" s="3" t="str">
        <f t="shared" si="30"/>
        <v/>
      </c>
      <c r="G369" s="3" t="str">
        <f t="shared" ca="1" si="31"/>
        <v/>
      </c>
      <c r="H369" s="4" t="str">
        <f t="shared" si="32"/>
        <v/>
      </c>
      <c r="I369" s="5" t="str">
        <f t="shared" si="35"/>
        <v/>
      </c>
      <c r="J369" s="1" t="str">
        <f ca="1">IF(F369="","",IF(COUNTIF($F$3:F369,F369)=1,MATCH(F369,$C$3:$C$502,0)+3,MATCH(F369,INDIRECT("C502:C"&amp;J368),0)+J368))</f>
        <v/>
      </c>
      <c r="K369" s="1" t="str">
        <f t="shared" ca="1" si="33"/>
        <v/>
      </c>
    </row>
    <row r="370" spans="2:11">
      <c r="B370" s="6" t="str">
        <f t="shared" si="34"/>
        <v/>
      </c>
      <c r="C370" s="7"/>
      <c r="D370" s="7"/>
      <c r="F370" s="3" t="str">
        <f t="shared" si="30"/>
        <v/>
      </c>
      <c r="G370" s="3" t="str">
        <f t="shared" ca="1" si="31"/>
        <v/>
      </c>
      <c r="H370" s="4" t="str">
        <f t="shared" si="32"/>
        <v/>
      </c>
      <c r="I370" s="5" t="str">
        <f t="shared" si="35"/>
        <v/>
      </c>
      <c r="J370" s="1" t="str">
        <f ca="1">IF(F370="","",IF(COUNTIF($F$3:F370,F370)=1,MATCH(F370,$C$3:$C$502,0)+3,MATCH(F370,INDIRECT("C502:C"&amp;J369),0)+J369))</f>
        <v/>
      </c>
      <c r="K370" s="1" t="str">
        <f t="shared" ca="1" si="33"/>
        <v/>
      </c>
    </row>
    <row r="371" spans="2:11">
      <c r="B371" s="6" t="str">
        <f t="shared" si="34"/>
        <v/>
      </c>
      <c r="C371" s="7"/>
      <c r="D371" s="7"/>
      <c r="F371" s="3" t="str">
        <f t="shared" si="30"/>
        <v/>
      </c>
      <c r="G371" s="3" t="str">
        <f t="shared" ca="1" si="31"/>
        <v/>
      </c>
      <c r="H371" s="4" t="str">
        <f t="shared" si="32"/>
        <v/>
      </c>
      <c r="I371" s="5" t="str">
        <f t="shared" si="35"/>
        <v/>
      </c>
      <c r="J371" s="1" t="str">
        <f ca="1">IF(F371="","",IF(COUNTIF($F$3:F371,F371)=1,MATCH(F371,$C$3:$C$502,0)+3,MATCH(F371,INDIRECT("C502:C"&amp;J370),0)+J370))</f>
        <v/>
      </c>
      <c r="K371" s="1" t="str">
        <f t="shared" ca="1" si="33"/>
        <v/>
      </c>
    </row>
    <row r="372" spans="2:11">
      <c r="B372" s="6" t="str">
        <f t="shared" si="34"/>
        <v/>
      </c>
      <c r="C372" s="7"/>
      <c r="D372" s="7"/>
      <c r="F372" s="3" t="str">
        <f t="shared" si="30"/>
        <v/>
      </c>
      <c r="G372" s="3" t="str">
        <f t="shared" ca="1" si="31"/>
        <v/>
      </c>
      <c r="H372" s="4" t="str">
        <f t="shared" si="32"/>
        <v/>
      </c>
      <c r="I372" s="5" t="str">
        <f t="shared" si="35"/>
        <v/>
      </c>
      <c r="J372" s="1" t="str">
        <f ca="1">IF(F372="","",IF(COUNTIF($F$3:F372,F372)=1,MATCH(F372,$C$3:$C$502,0)+3,MATCH(F372,INDIRECT("C502:C"&amp;J371),0)+J371))</f>
        <v/>
      </c>
      <c r="K372" s="1" t="str">
        <f t="shared" ca="1" si="33"/>
        <v/>
      </c>
    </row>
    <row r="373" spans="2:11">
      <c r="B373" s="6" t="str">
        <f t="shared" si="34"/>
        <v/>
      </c>
      <c r="C373" s="7"/>
      <c r="D373" s="7"/>
      <c r="F373" s="3" t="str">
        <f t="shared" si="30"/>
        <v/>
      </c>
      <c r="G373" s="3" t="str">
        <f t="shared" ca="1" si="31"/>
        <v/>
      </c>
      <c r="H373" s="4" t="str">
        <f t="shared" si="32"/>
        <v/>
      </c>
      <c r="I373" s="5" t="str">
        <f t="shared" si="35"/>
        <v/>
      </c>
      <c r="J373" s="1" t="str">
        <f ca="1">IF(F373="","",IF(COUNTIF($F$3:F373,F373)=1,MATCH(F373,$C$3:$C$502,0)+3,MATCH(F373,INDIRECT("C502:C"&amp;J372),0)+J372))</f>
        <v/>
      </c>
      <c r="K373" s="1" t="str">
        <f t="shared" ca="1" si="33"/>
        <v/>
      </c>
    </row>
    <row r="374" spans="2:11">
      <c r="B374" s="6" t="str">
        <f t="shared" si="34"/>
        <v/>
      </c>
      <c r="C374" s="7"/>
      <c r="D374" s="7"/>
      <c r="F374" s="3" t="str">
        <f t="shared" si="30"/>
        <v/>
      </c>
      <c r="G374" s="3" t="str">
        <f t="shared" ca="1" si="31"/>
        <v/>
      </c>
      <c r="H374" s="4" t="str">
        <f t="shared" si="32"/>
        <v/>
      </c>
      <c r="I374" s="5" t="str">
        <f t="shared" si="35"/>
        <v/>
      </c>
      <c r="J374" s="1" t="str">
        <f ca="1">IF(F374="","",IF(COUNTIF($F$3:F374,F374)=1,MATCH(F374,$C$3:$C$502,0)+3,MATCH(F374,INDIRECT("C502:C"&amp;J373),0)+J373))</f>
        <v/>
      </c>
      <c r="K374" s="1" t="str">
        <f t="shared" ca="1" si="33"/>
        <v/>
      </c>
    </row>
    <row r="375" spans="2:11">
      <c r="B375" s="6" t="str">
        <f t="shared" si="34"/>
        <v/>
      </c>
      <c r="C375" s="7"/>
      <c r="D375" s="7"/>
      <c r="F375" s="3" t="str">
        <f t="shared" si="30"/>
        <v/>
      </c>
      <c r="G375" s="3" t="str">
        <f t="shared" ca="1" si="31"/>
        <v/>
      </c>
      <c r="H375" s="4" t="str">
        <f t="shared" si="32"/>
        <v/>
      </c>
      <c r="I375" s="5" t="str">
        <f t="shared" si="35"/>
        <v/>
      </c>
      <c r="J375" s="1" t="str">
        <f ca="1">IF(F375="","",IF(COUNTIF($F$3:F375,F375)=1,MATCH(F375,$C$3:$C$502,0)+3,MATCH(F375,INDIRECT("C502:C"&amp;J374),0)+J374))</f>
        <v/>
      </c>
      <c r="K375" s="1" t="str">
        <f t="shared" ca="1" si="33"/>
        <v/>
      </c>
    </row>
    <row r="376" spans="2:11">
      <c r="B376" s="6" t="str">
        <f t="shared" si="34"/>
        <v/>
      </c>
      <c r="C376" s="7"/>
      <c r="D376" s="7"/>
      <c r="F376" s="3" t="str">
        <f t="shared" si="30"/>
        <v/>
      </c>
      <c r="G376" s="3" t="str">
        <f t="shared" ca="1" si="31"/>
        <v/>
      </c>
      <c r="H376" s="4" t="str">
        <f t="shared" si="32"/>
        <v/>
      </c>
      <c r="I376" s="5" t="str">
        <f t="shared" si="35"/>
        <v/>
      </c>
      <c r="J376" s="1" t="str">
        <f ca="1">IF(F376="","",IF(COUNTIF($F$3:F376,F376)=1,MATCH(F376,$C$3:$C$502,0)+3,MATCH(F376,INDIRECT("C502:C"&amp;J375),0)+J375))</f>
        <v/>
      </c>
      <c r="K376" s="1" t="str">
        <f t="shared" ca="1" si="33"/>
        <v/>
      </c>
    </row>
    <row r="377" spans="2:11">
      <c r="B377" s="6" t="str">
        <f t="shared" si="34"/>
        <v/>
      </c>
      <c r="C377" s="7"/>
      <c r="D377" s="7"/>
      <c r="F377" s="3" t="str">
        <f t="shared" si="30"/>
        <v/>
      </c>
      <c r="G377" s="3" t="str">
        <f t="shared" ca="1" si="31"/>
        <v/>
      </c>
      <c r="H377" s="4" t="str">
        <f t="shared" si="32"/>
        <v/>
      </c>
      <c r="I377" s="5" t="str">
        <f t="shared" si="35"/>
        <v/>
      </c>
      <c r="J377" s="1" t="str">
        <f ca="1">IF(F377="","",IF(COUNTIF($F$3:F377,F377)=1,MATCH(F377,$C$3:$C$502,0)+3,MATCH(F377,INDIRECT("C502:C"&amp;J376),0)+J376))</f>
        <v/>
      </c>
      <c r="K377" s="1" t="str">
        <f t="shared" ca="1" si="33"/>
        <v/>
      </c>
    </row>
    <row r="378" spans="2:11">
      <c r="B378" s="6" t="str">
        <f t="shared" si="34"/>
        <v/>
      </c>
      <c r="C378" s="7"/>
      <c r="D378" s="7"/>
      <c r="F378" s="3" t="str">
        <f t="shared" si="30"/>
        <v/>
      </c>
      <c r="G378" s="3" t="str">
        <f t="shared" ca="1" si="31"/>
        <v/>
      </c>
      <c r="H378" s="4" t="str">
        <f t="shared" si="32"/>
        <v/>
      </c>
      <c r="I378" s="5" t="str">
        <f t="shared" si="35"/>
        <v/>
      </c>
      <c r="J378" s="1" t="str">
        <f ca="1">IF(F378="","",IF(COUNTIF($F$3:F378,F378)=1,MATCH(F378,$C$3:$C$502,0)+3,MATCH(F378,INDIRECT("C502:C"&amp;J377),0)+J377))</f>
        <v/>
      </c>
      <c r="K378" s="1" t="str">
        <f t="shared" ca="1" si="33"/>
        <v/>
      </c>
    </row>
    <row r="379" spans="2:11">
      <c r="B379" s="6" t="str">
        <f t="shared" si="34"/>
        <v/>
      </c>
      <c r="C379" s="7"/>
      <c r="D379" s="7"/>
      <c r="F379" s="3" t="str">
        <f t="shared" si="30"/>
        <v/>
      </c>
      <c r="G379" s="3" t="str">
        <f t="shared" ca="1" si="31"/>
        <v/>
      </c>
      <c r="H379" s="4" t="str">
        <f t="shared" si="32"/>
        <v/>
      </c>
      <c r="I379" s="5" t="str">
        <f t="shared" si="35"/>
        <v/>
      </c>
      <c r="J379" s="1" t="str">
        <f ca="1">IF(F379="","",IF(COUNTIF($F$3:F379,F379)=1,MATCH(F379,$C$3:$C$502,0)+3,MATCH(F379,INDIRECT("C502:C"&amp;J378),0)+J378))</f>
        <v/>
      </c>
      <c r="K379" s="1" t="str">
        <f t="shared" ca="1" si="33"/>
        <v/>
      </c>
    </row>
    <row r="380" spans="2:11">
      <c r="B380" s="6" t="str">
        <f t="shared" si="34"/>
        <v/>
      </c>
      <c r="C380" s="7"/>
      <c r="D380" s="7"/>
      <c r="F380" s="3" t="str">
        <f t="shared" si="30"/>
        <v/>
      </c>
      <c r="G380" s="3" t="str">
        <f t="shared" ca="1" si="31"/>
        <v/>
      </c>
      <c r="H380" s="4" t="str">
        <f t="shared" si="32"/>
        <v/>
      </c>
      <c r="I380" s="5" t="str">
        <f t="shared" si="35"/>
        <v/>
      </c>
      <c r="J380" s="1" t="str">
        <f ca="1">IF(F380="","",IF(COUNTIF($F$3:F380,F380)=1,MATCH(F380,$C$3:$C$502,0)+3,MATCH(F380,INDIRECT("C502:C"&amp;J379),0)+J379))</f>
        <v/>
      </c>
      <c r="K380" s="1" t="str">
        <f t="shared" ca="1" si="33"/>
        <v/>
      </c>
    </row>
    <row r="381" spans="2:11">
      <c r="B381" s="6" t="str">
        <f t="shared" si="34"/>
        <v/>
      </c>
      <c r="C381" s="7"/>
      <c r="D381" s="7"/>
      <c r="F381" s="3" t="str">
        <f t="shared" si="30"/>
        <v/>
      </c>
      <c r="G381" s="3" t="str">
        <f t="shared" ca="1" si="31"/>
        <v/>
      </c>
      <c r="H381" s="4" t="str">
        <f t="shared" si="32"/>
        <v/>
      </c>
      <c r="I381" s="5" t="str">
        <f t="shared" si="35"/>
        <v/>
      </c>
      <c r="J381" s="1" t="str">
        <f ca="1">IF(F381="","",IF(COUNTIF($F$3:F381,F381)=1,MATCH(F381,$C$3:$C$502,0)+3,MATCH(F381,INDIRECT("C502:C"&amp;J380),0)+J380))</f>
        <v/>
      </c>
      <c r="K381" s="1" t="str">
        <f t="shared" ca="1" si="33"/>
        <v/>
      </c>
    </row>
    <row r="382" spans="2:11">
      <c r="B382" s="6" t="str">
        <f t="shared" si="34"/>
        <v/>
      </c>
      <c r="C382" s="7"/>
      <c r="D382" s="7"/>
      <c r="F382" s="3" t="str">
        <f t="shared" si="30"/>
        <v/>
      </c>
      <c r="G382" s="3" t="str">
        <f t="shared" ca="1" si="31"/>
        <v/>
      </c>
      <c r="H382" s="4" t="str">
        <f t="shared" si="32"/>
        <v/>
      </c>
      <c r="I382" s="5" t="str">
        <f t="shared" si="35"/>
        <v/>
      </c>
      <c r="J382" s="1" t="str">
        <f ca="1">IF(F382="","",IF(COUNTIF($F$3:F382,F382)=1,MATCH(F382,$C$3:$C$502,0)+3,MATCH(F382,INDIRECT("C502:C"&amp;J381),0)+J381))</f>
        <v/>
      </c>
      <c r="K382" s="1" t="str">
        <f t="shared" ca="1" si="33"/>
        <v/>
      </c>
    </row>
    <row r="383" spans="2:11">
      <c r="B383" s="6" t="str">
        <f t="shared" si="34"/>
        <v/>
      </c>
      <c r="C383" s="7"/>
      <c r="D383" s="7"/>
      <c r="F383" s="3" t="str">
        <f t="shared" si="30"/>
        <v/>
      </c>
      <c r="G383" s="3" t="str">
        <f t="shared" ca="1" si="31"/>
        <v/>
      </c>
      <c r="H383" s="4" t="str">
        <f t="shared" si="32"/>
        <v/>
      </c>
      <c r="I383" s="5" t="str">
        <f t="shared" si="35"/>
        <v/>
      </c>
      <c r="J383" s="1" t="str">
        <f ca="1">IF(F383="","",IF(COUNTIF($F$3:F383,F383)=1,MATCH(F383,$C$3:$C$502,0)+3,MATCH(F383,INDIRECT("C502:C"&amp;J382),0)+J382))</f>
        <v/>
      </c>
      <c r="K383" s="1" t="str">
        <f t="shared" ca="1" si="33"/>
        <v/>
      </c>
    </row>
    <row r="384" spans="2:11">
      <c r="B384" s="6" t="str">
        <f t="shared" si="34"/>
        <v/>
      </c>
      <c r="C384" s="7"/>
      <c r="D384" s="7"/>
      <c r="F384" s="3" t="str">
        <f t="shared" si="30"/>
        <v/>
      </c>
      <c r="G384" s="3" t="str">
        <f t="shared" ca="1" si="31"/>
        <v/>
      </c>
      <c r="H384" s="4" t="str">
        <f t="shared" si="32"/>
        <v/>
      </c>
      <c r="I384" s="5" t="str">
        <f t="shared" si="35"/>
        <v/>
      </c>
      <c r="J384" s="1" t="str">
        <f ca="1">IF(F384="","",IF(COUNTIF($F$3:F384,F384)=1,MATCH(F384,$C$3:$C$502,0)+3,MATCH(F384,INDIRECT("C502:C"&amp;J383),0)+J383))</f>
        <v/>
      </c>
      <c r="K384" s="1" t="str">
        <f t="shared" ca="1" si="33"/>
        <v/>
      </c>
    </row>
    <row r="385" spans="2:11">
      <c r="B385" s="6" t="str">
        <f t="shared" si="34"/>
        <v/>
      </c>
      <c r="C385" s="7"/>
      <c r="D385" s="7"/>
      <c r="F385" s="3" t="str">
        <f t="shared" si="30"/>
        <v/>
      </c>
      <c r="G385" s="3" t="str">
        <f t="shared" ca="1" si="31"/>
        <v/>
      </c>
      <c r="H385" s="4" t="str">
        <f t="shared" si="32"/>
        <v/>
      </c>
      <c r="I385" s="5" t="str">
        <f t="shared" si="35"/>
        <v/>
      </c>
      <c r="J385" s="1" t="str">
        <f ca="1">IF(F385="","",IF(COUNTIF($F$3:F385,F385)=1,MATCH(F385,$C$3:$C$502,0)+3,MATCH(F385,INDIRECT("C502:C"&amp;J384),0)+J384))</f>
        <v/>
      </c>
      <c r="K385" s="1" t="str">
        <f t="shared" ca="1" si="33"/>
        <v/>
      </c>
    </row>
    <row r="386" spans="2:11">
      <c r="B386" s="6" t="str">
        <f t="shared" si="34"/>
        <v/>
      </c>
      <c r="C386" s="7"/>
      <c r="D386" s="7"/>
      <c r="F386" s="3" t="str">
        <f t="shared" si="30"/>
        <v/>
      </c>
      <c r="G386" s="3" t="str">
        <f t="shared" ca="1" si="31"/>
        <v/>
      </c>
      <c r="H386" s="4" t="str">
        <f t="shared" si="32"/>
        <v/>
      </c>
      <c r="I386" s="5" t="str">
        <f t="shared" si="35"/>
        <v/>
      </c>
      <c r="J386" s="1" t="str">
        <f ca="1">IF(F386="","",IF(COUNTIF($F$3:F386,F386)=1,MATCH(F386,$C$3:$C$502,0)+3,MATCH(F386,INDIRECT("C502:C"&amp;J385),0)+J385))</f>
        <v/>
      </c>
      <c r="K386" s="1" t="str">
        <f t="shared" ca="1" si="33"/>
        <v/>
      </c>
    </row>
    <row r="387" spans="2:11">
      <c r="B387" s="6" t="str">
        <f t="shared" si="34"/>
        <v/>
      </c>
      <c r="C387" s="7"/>
      <c r="D387" s="7"/>
      <c r="F387" s="3" t="str">
        <f t="shared" si="30"/>
        <v/>
      </c>
      <c r="G387" s="3" t="str">
        <f t="shared" ca="1" si="31"/>
        <v/>
      </c>
      <c r="H387" s="4" t="str">
        <f t="shared" si="32"/>
        <v/>
      </c>
      <c r="I387" s="5" t="str">
        <f t="shared" si="35"/>
        <v/>
      </c>
      <c r="J387" s="1" t="str">
        <f ca="1">IF(F387="","",IF(COUNTIF($F$3:F387,F387)=1,MATCH(F387,$C$3:$C$502,0)+3,MATCH(F387,INDIRECT("C502:C"&amp;J386),0)+J386))</f>
        <v/>
      </c>
      <c r="K387" s="1" t="str">
        <f t="shared" ca="1" si="33"/>
        <v/>
      </c>
    </row>
    <row r="388" spans="2:11">
      <c r="B388" s="6" t="str">
        <f t="shared" si="34"/>
        <v/>
      </c>
      <c r="C388" s="7"/>
      <c r="D388" s="7"/>
      <c r="F388" s="3" t="str">
        <f t="shared" ref="F388:F451" si="36">IF(C388="","",LARGE($C$3:$C$502,B388))</f>
        <v/>
      </c>
      <c r="G388" s="3" t="str">
        <f t="shared" ref="G388:G451" ca="1" si="37">IF(K388="","",OFFSET($B$2,K388,2))</f>
        <v/>
      </c>
      <c r="H388" s="4" t="str">
        <f t="shared" ref="H388:H451" si="38">IF(F388="","",F388/SUM(F:F))</f>
        <v/>
      </c>
      <c r="I388" s="5" t="str">
        <f t="shared" si="35"/>
        <v/>
      </c>
      <c r="J388" s="1" t="str">
        <f ca="1">IF(F388="","",IF(COUNTIF($F$3:F388,F388)=1,MATCH(F388,$C$3:$C$502,0)+3,MATCH(F388,INDIRECT("C502:C"&amp;J387),0)+J387))</f>
        <v/>
      </c>
      <c r="K388" s="1" t="str">
        <f t="shared" ref="K388:K451" ca="1" si="39">IF(J388="","",J388-3)</f>
        <v/>
      </c>
    </row>
    <row r="389" spans="2:11">
      <c r="B389" s="6" t="str">
        <f t="shared" ref="B389:B452" si="40">IF(B388="","",IF(C389="","",B388+1))</f>
        <v/>
      </c>
      <c r="C389" s="7"/>
      <c r="D389" s="7"/>
      <c r="F389" s="3" t="str">
        <f t="shared" si="36"/>
        <v/>
      </c>
      <c r="G389" s="3" t="str">
        <f t="shared" ca="1" si="37"/>
        <v/>
      </c>
      <c r="H389" s="4" t="str">
        <f t="shared" si="38"/>
        <v/>
      </c>
      <c r="I389" s="5" t="str">
        <f t="shared" ref="I389:I452" si="41">IF(H389="","",H389+I388)</f>
        <v/>
      </c>
      <c r="J389" s="1" t="str">
        <f ca="1">IF(F389="","",IF(COUNTIF($F$3:F389,F389)=1,MATCH(F389,$C$3:$C$502,0)+3,MATCH(F389,INDIRECT("C502:C"&amp;J388),0)+J388))</f>
        <v/>
      </c>
      <c r="K389" s="1" t="str">
        <f t="shared" ca="1" si="39"/>
        <v/>
      </c>
    </row>
    <row r="390" spans="2:11">
      <c r="B390" s="6" t="str">
        <f t="shared" si="40"/>
        <v/>
      </c>
      <c r="C390" s="7"/>
      <c r="D390" s="7"/>
      <c r="F390" s="3" t="str">
        <f t="shared" si="36"/>
        <v/>
      </c>
      <c r="G390" s="3" t="str">
        <f t="shared" ca="1" si="37"/>
        <v/>
      </c>
      <c r="H390" s="4" t="str">
        <f t="shared" si="38"/>
        <v/>
      </c>
      <c r="I390" s="5" t="str">
        <f t="shared" si="41"/>
        <v/>
      </c>
      <c r="J390" s="1" t="str">
        <f ca="1">IF(F390="","",IF(COUNTIF($F$3:F390,F390)=1,MATCH(F390,$C$3:$C$502,0)+3,MATCH(F390,INDIRECT("C502:C"&amp;J389),0)+J389))</f>
        <v/>
      </c>
      <c r="K390" s="1" t="str">
        <f t="shared" ca="1" si="39"/>
        <v/>
      </c>
    </row>
    <row r="391" spans="2:11">
      <c r="B391" s="6" t="str">
        <f t="shared" si="40"/>
        <v/>
      </c>
      <c r="C391" s="7"/>
      <c r="D391" s="7"/>
      <c r="F391" s="3" t="str">
        <f t="shared" si="36"/>
        <v/>
      </c>
      <c r="G391" s="3" t="str">
        <f t="shared" ca="1" si="37"/>
        <v/>
      </c>
      <c r="H391" s="4" t="str">
        <f t="shared" si="38"/>
        <v/>
      </c>
      <c r="I391" s="5" t="str">
        <f t="shared" si="41"/>
        <v/>
      </c>
      <c r="J391" s="1" t="str">
        <f ca="1">IF(F391="","",IF(COUNTIF($F$3:F391,F391)=1,MATCH(F391,$C$3:$C$502,0)+3,MATCH(F391,INDIRECT("C502:C"&amp;J390),0)+J390))</f>
        <v/>
      </c>
      <c r="K391" s="1" t="str">
        <f t="shared" ca="1" si="39"/>
        <v/>
      </c>
    </row>
    <row r="392" spans="2:11">
      <c r="B392" s="6" t="str">
        <f t="shared" si="40"/>
        <v/>
      </c>
      <c r="C392" s="7"/>
      <c r="D392" s="7"/>
      <c r="F392" s="3" t="str">
        <f t="shared" si="36"/>
        <v/>
      </c>
      <c r="G392" s="3" t="str">
        <f t="shared" ca="1" si="37"/>
        <v/>
      </c>
      <c r="H392" s="4" t="str">
        <f t="shared" si="38"/>
        <v/>
      </c>
      <c r="I392" s="5" t="str">
        <f t="shared" si="41"/>
        <v/>
      </c>
      <c r="J392" s="1" t="str">
        <f ca="1">IF(F392="","",IF(COUNTIF($F$3:F392,F392)=1,MATCH(F392,$C$3:$C$502,0)+3,MATCH(F392,INDIRECT("C502:C"&amp;J391),0)+J391))</f>
        <v/>
      </c>
      <c r="K392" s="1" t="str">
        <f t="shared" ca="1" si="39"/>
        <v/>
      </c>
    </row>
    <row r="393" spans="2:11">
      <c r="B393" s="6" t="str">
        <f t="shared" si="40"/>
        <v/>
      </c>
      <c r="C393" s="7"/>
      <c r="D393" s="7"/>
      <c r="F393" s="3" t="str">
        <f t="shared" si="36"/>
        <v/>
      </c>
      <c r="G393" s="3" t="str">
        <f t="shared" ca="1" si="37"/>
        <v/>
      </c>
      <c r="H393" s="4" t="str">
        <f t="shared" si="38"/>
        <v/>
      </c>
      <c r="I393" s="5" t="str">
        <f t="shared" si="41"/>
        <v/>
      </c>
      <c r="J393" s="1" t="str">
        <f ca="1">IF(F393="","",IF(COUNTIF($F$3:F393,F393)=1,MATCH(F393,$C$3:$C$502,0)+3,MATCH(F393,INDIRECT("C502:C"&amp;J392),0)+J392))</f>
        <v/>
      </c>
      <c r="K393" s="1" t="str">
        <f t="shared" ca="1" si="39"/>
        <v/>
      </c>
    </row>
    <row r="394" spans="2:11">
      <c r="B394" s="6" t="str">
        <f t="shared" si="40"/>
        <v/>
      </c>
      <c r="C394" s="7"/>
      <c r="D394" s="7"/>
      <c r="F394" s="3" t="str">
        <f t="shared" si="36"/>
        <v/>
      </c>
      <c r="G394" s="3" t="str">
        <f t="shared" ca="1" si="37"/>
        <v/>
      </c>
      <c r="H394" s="4" t="str">
        <f t="shared" si="38"/>
        <v/>
      </c>
      <c r="I394" s="5" t="str">
        <f t="shared" si="41"/>
        <v/>
      </c>
      <c r="J394" s="1" t="str">
        <f ca="1">IF(F394="","",IF(COUNTIF($F$3:F394,F394)=1,MATCH(F394,$C$3:$C$502,0)+3,MATCH(F394,INDIRECT("C502:C"&amp;J393),0)+J393))</f>
        <v/>
      </c>
      <c r="K394" s="1" t="str">
        <f t="shared" ca="1" si="39"/>
        <v/>
      </c>
    </row>
    <row r="395" spans="2:11">
      <c r="B395" s="6" t="str">
        <f t="shared" si="40"/>
        <v/>
      </c>
      <c r="C395" s="7"/>
      <c r="D395" s="7"/>
      <c r="F395" s="3" t="str">
        <f t="shared" si="36"/>
        <v/>
      </c>
      <c r="G395" s="3" t="str">
        <f t="shared" ca="1" si="37"/>
        <v/>
      </c>
      <c r="H395" s="4" t="str">
        <f t="shared" si="38"/>
        <v/>
      </c>
      <c r="I395" s="5" t="str">
        <f t="shared" si="41"/>
        <v/>
      </c>
      <c r="J395" s="1" t="str">
        <f ca="1">IF(F395="","",IF(COUNTIF($F$3:F395,F395)=1,MATCH(F395,$C$3:$C$502,0)+3,MATCH(F395,INDIRECT("C502:C"&amp;J394),0)+J394))</f>
        <v/>
      </c>
      <c r="K395" s="1" t="str">
        <f t="shared" ca="1" si="39"/>
        <v/>
      </c>
    </row>
    <row r="396" spans="2:11">
      <c r="B396" s="6" t="str">
        <f t="shared" si="40"/>
        <v/>
      </c>
      <c r="C396" s="7"/>
      <c r="D396" s="7"/>
      <c r="F396" s="3" t="str">
        <f t="shared" si="36"/>
        <v/>
      </c>
      <c r="G396" s="3" t="str">
        <f t="shared" ca="1" si="37"/>
        <v/>
      </c>
      <c r="H396" s="4" t="str">
        <f t="shared" si="38"/>
        <v/>
      </c>
      <c r="I396" s="5" t="str">
        <f t="shared" si="41"/>
        <v/>
      </c>
      <c r="J396" s="1" t="str">
        <f ca="1">IF(F396="","",IF(COUNTIF($F$3:F396,F396)=1,MATCH(F396,$C$3:$C$502,0)+3,MATCH(F396,INDIRECT("C502:C"&amp;J395),0)+J395))</f>
        <v/>
      </c>
      <c r="K396" s="1" t="str">
        <f t="shared" ca="1" si="39"/>
        <v/>
      </c>
    </row>
    <row r="397" spans="2:11">
      <c r="B397" s="6" t="str">
        <f t="shared" si="40"/>
        <v/>
      </c>
      <c r="C397" s="7"/>
      <c r="D397" s="7"/>
      <c r="F397" s="3" t="str">
        <f t="shared" si="36"/>
        <v/>
      </c>
      <c r="G397" s="3" t="str">
        <f t="shared" ca="1" si="37"/>
        <v/>
      </c>
      <c r="H397" s="4" t="str">
        <f t="shared" si="38"/>
        <v/>
      </c>
      <c r="I397" s="5" t="str">
        <f t="shared" si="41"/>
        <v/>
      </c>
      <c r="J397" s="1" t="str">
        <f ca="1">IF(F397="","",IF(COUNTIF($F$3:F397,F397)=1,MATCH(F397,$C$3:$C$502,0)+3,MATCH(F397,INDIRECT("C502:C"&amp;J396),0)+J396))</f>
        <v/>
      </c>
      <c r="K397" s="1" t="str">
        <f t="shared" ca="1" si="39"/>
        <v/>
      </c>
    </row>
    <row r="398" spans="2:11">
      <c r="B398" s="6" t="str">
        <f t="shared" si="40"/>
        <v/>
      </c>
      <c r="C398" s="7"/>
      <c r="D398" s="7"/>
      <c r="F398" s="3" t="str">
        <f t="shared" si="36"/>
        <v/>
      </c>
      <c r="G398" s="3" t="str">
        <f t="shared" ca="1" si="37"/>
        <v/>
      </c>
      <c r="H398" s="4" t="str">
        <f t="shared" si="38"/>
        <v/>
      </c>
      <c r="I398" s="5" t="str">
        <f t="shared" si="41"/>
        <v/>
      </c>
      <c r="J398" s="1" t="str">
        <f ca="1">IF(F398="","",IF(COUNTIF($F$3:F398,F398)=1,MATCH(F398,$C$3:$C$502,0)+3,MATCH(F398,INDIRECT("C502:C"&amp;J397),0)+J397))</f>
        <v/>
      </c>
      <c r="K398" s="1" t="str">
        <f t="shared" ca="1" si="39"/>
        <v/>
      </c>
    </row>
    <row r="399" spans="2:11">
      <c r="B399" s="6" t="str">
        <f t="shared" si="40"/>
        <v/>
      </c>
      <c r="C399" s="7"/>
      <c r="D399" s="7"/>
      <c r="F399" s="3" t="str">
        <f t="shared" si="36"/>
        <v/>
      </c>
      <c r="G399" s="3" t="str">
        <f t="shared" ca="1" si="37"/>
        <v/>
      </c>
      <c r="H399" s="4" t="str">
        <f t="shared" si="38"/>
        <v/>
      </c>
      <c r="I399" s="5" t="str">
        <f t="shared" si="41"/>
        <v/>
      </c>
      <c r="J399" s="1" t="str">
        <f ca="1">IF(F399="","",IF(COUNTIF($F$3:F399,F399)=1,MATCH(F399,$C$3:$C$502,0)+3,MATCH(F399,INDIRECT("C502:C"&amp;J398),0)+J398))</f>
        <v/>
      </c>
      <c r="K399" s="1" t="str">
        <f t="shared" ca="1" si="39"/>
        <v/>
      </c>
    </row>
    <row r="400" spans="2:11">
      <c r="B400" s="6" t="str">
        <f t="shared" si="40"/>
        <v/>
      </c>
      <c r="C400" s="7"/>
      <c r="D400" s="7"/>
      <c r="F400" s="3" t="str">
        <f t="shared" si="36"/>
        <v/>
      </c>
      <c r="G400" s="3" t="str">
        <f t="shared" ca="1" si="37"/>
        <v/>
      </c>
      <c r="H400" s="4" t="str">
        <f t="shared" si="38"/>
        <v/>
      </c>
      <c r="I400" s="5" t="str">
        <f t="shared" si="41"/>
        <v/>
      </c>
      <c r="J400" s="1" t="str">
        <f ca="1">IF(F400="","",IF(COUNTIF($F$3:F400,F400)=1,MATCH(F400,$C$3:$C$502,0)+3,MATCH(F400,INDIRECT("C502:C"&amp;J399),0)+J399))</f>
        <v/>
      </c>
      <c r="K400" s="1" t="str">
        <f t="shared" ca="1" si="39"/>
        <v/>
      </c>
    </row>
    <row r="401" spans="2:11">
      <c r="B401" s="6" t="str">
        <f t="shared" si="40"/>
        <v/>
      </c>
      <c r="C401" s="7"/>
      <c r="D401" s="7"/>
      <c r="F401" s="3" t="str">
        <f t="shared" si="36"/>
        <v/>
      </c>
      <c r="G401" s="3" t="str">
        <f t="shared" ca="1" si="37"/>
        <v/>
      </c>
      <c r="H401" s="4" t="str">
        <f t="shared" si="38"/>
        <v/>
      </c>
      <c r="I401" s="5" t="str">
        <f t="shared" si="41"/>
        <v/>
      </c>
      <c r="J401" s="1" t="str">
        <f ca="1">IF(F401="","",IF(COUNTIF($F$3:F401,F401)=1,MATCH(F401,$C$3:$C$502,0)+3,MATCH(F401,INDIRECT("C502:C"&amp;J400),0)+J400))</f>
        <v/>
      </c>
      <c r="K401" s="1" t="str">
        <f t="shared" ca="1" si="39"/>
        <v/>
      </c>
    </row>
    <row r="402" spans="2:11">
      <c r="B402" s="6" t="str">
        <f t="shared" si="40"/>
        <v/>
      </c>
      <c r="C402" s="7"/>
      <c r="D402" s="7"/>
      <c r="F402" s="3" t="str">
        <f t="shared" si="36"/>
        <v/>
      </c>
      <c r="G402" s="3" t="str">
        <f t="shared" ca="1" si="37"/>
        <v/>
      </c>
      <c r="H402" s="4" t="str">
        <f t="shared" si="38"/>
        <v/>
      </c>
      <c r="I402" s="5" t="str">
        <f t="shared" si="41"/>
        <v/>
      </c>
      <c r="J402" s="1" t="str">
        <f ca="1">IF(F402="","",IF(COUNTIF($F$3:F402,F402)=1,MATCH(F402,$C$3:$C$502,0)+3,MATCH(F402,INDIRECT("C502:C"&amp;J401),0)+J401))</f>
        <v/>
      </c>
      <c r="K402" s="1" t="str">
        <f t="shared" ca="1" si="39"/>
        <v/>
      </c>
    </row>
    <row r="403" spans="2:11">
      <c r="B403" s="6" t="str">
        <f t="shared" si="40"/>
        <v/>
      </c>
      <c r="C403" s="7"/>
      <c r="D403" s="7"/>
      <c r="F403" s="3" t="str">
        <f t="shared" si="36"/>
        <v/>
      </c>
      <c r="G403" s="3" t="str">
        <f t="shared" ca="1" si="37"/>
        <v/>
      </c>
      <c r="H403" s="4" t="str">
        <f t="shared" si="38"/>
        <v/>
      </c>
      <c r="I403" s="5" t="str">
        <f t="shared" si="41"/>
        <v/>
      </c>
      <c r="J403" s="1" t="str">
        <f ca="1">IF(F403="","",IF(COUNTIF($F$3:F403,F403)=1,MATCH(F403,$C$3:$C$502,0)+3,MATCH(F403,INDIRECT("C502:C"&amp;J402),0)+J402))</f>
        <v/>
      </c>
      <c r="K403" s="1" t="str">
        <f t="shared" ca="1" si="39"/>
        <v/>
      </c>
    </row>
    <row r="404" spans="2:11">
      <c r="B404" s="6" t="str">
        <f t="shared" si="40"/>
        <v/>
      </c>
      <c r="C404" s="7"/>
      <c r="D404" s="7"/>
      <c r="F404" s="3" t="str">
        <f t="shared" si="36"/>
        <v/>
      </c>
      <c r="G404" s="3" t="str">
        <f t="shared" ca="1" si="37"/>
        <v/>
      </c>
      <c r="H404" s="4" t="str">
        <f t="shared" si="38"/>
        <v/>
      </c>
      <c r="I404" s="5" t="str">
        <f t="shared" si="41"/>
        <v/>
      </c>
      <c r="J404" s="1" t="str">
        <f ca="1">IF(F404="","",IF(COUNTIF($F$3:F404,F404)=1,MATCH(F404,$C$3:$C$502,0)+3,MATCH(F404,INDIRECT("C502:C"&amp;J403),0)+J403))</f>
        <v/>
      </c>
      <c r="K404" s="1" t="str">
        <f t="shared" ca="1" si="39"/>
        <v/>
      </c>
    </row>
    <row r="405" spans="2:11">
      <c r="B405" s="6" t="str">
        <f t="shared" si="40"/>
        <v/>
      </c>
      <c r="C405" s="7"/>
      <c r="D405" s="7"/>
      <c r="F405" s="3" t="str">
        <f t="shared" si="36"/>
        <v/>
      </c>
      <c r="G405" s="3" t="str">
        <f t="shared" ca="1" si="37"/>
        <v/>
      </c>
      <c r="H405" s="4" t="str">
        <f t="shared" si="38"/>
        <v/>
      </c>
      <c r="I405" s="5" t="str">
        <f t="shared" si="41"/>
        <v/>
      </c>
      <c r="J405" s="1" t="str">
        <f ca="1">IF(F405="","",IF(COUNTIF($F$3:F405,F405)=1,MATCH(F405,$C$3:$C$502,0)+3,MATCH(F405,INDIRECT("C502:C"&amp;J404),0)+J404))</f>
        <v/>
      </c>
      <c r="K405" s="1" t="str">
        <f t="shared" ca="1" si="39"/>
        <v/>
      </c>
    </row>
    <row r="406" spans="2:11">
      <c r="B406" s="6" t="str">
        <f t="shared" si="40"/>
        <v/>
      </c>
      <c r="C406" s="7"/>
      <c r="D406" s="7"/>
      <c r="F406" s="3" t="str">
        <f t="shared" si="36"/>
        <v/>
      </c>
      <c r="G406" s="3" t="str">
        <f t="shared" ca="1" si="37"/>
        <v/>
      </c>
      <c r="H406" s="4" t="str">
        <f t="shared" si="38"/>
        <v/>
      </c>
      <c r="I406" s="5" t="str">
        <f t="shared" si="41"/>
        <v/>
      </c>
      <c r="J406" s="1" t="str">
        <f ca="1">IF(F406="","",IF(COUNTIF($F$3:F406,F406)=1,MATCH(F406,$C$3:$C$502,0)+3,MATCH(F406,INDIRECT("C502:C"&amp;J405),0)+J405))</f>
        <v/>
      </c>
      <c r="K406" s="1" t="str">
        <f t="shared" ca="1" si="39"/>
        <v/>
      </c>
    </row>
    <row r="407" spans="2:11">
      <c r="B407" s="6" t="str">
        <f t="shared" si="40"/>
        <v/>
      </c>
      <c r="C407" s="7"/>
      <c r="D407" s="7"/>
      <c r="F407" s="3" t="str">
        <f t="shared" si="36"/>
        <v/>
      </c>
      <c r="G407" s="3" t="str">
        <f t="shared" ca="1" si="37"/>
        <v/>
      </c>
      <c r="H407" s="4" t="str">
        <f t="shared" si="38"/>
        <v/>
      </c>
      <c r="I407" s="5" t="str">
        <f t="shared" si="41"/>
        <v/>
      </c>
      <c r="J407" s="1" t="str">
        <f ca="1">IF(F407="","",IF(COUNTIF($F$3:F407,F407)=1,MATCH(F407,$C$3:$C$502,0)+3,MATCH(F407,INDIRECT("C502:C"&amp;J406),0)+J406))</f>
        <v/>
      </c>
      <c r="K407" s="1" t="str">
        <f t="shared" ca="1" si="39"/>
        <v/>
      </c>
    </row>
    <row r="408" spans="2:11">
      <c r="B408" s="6" t="str">
        <f t="shared" si="40"/>
        <v/>
      </c>
      <c r="C408" s="7"/>
      <c r="D408" s="7"/>
      <c r="F408" s="3" t="str">
        <f t="shared" si="36"/>
        <v/>
      </c>
      <c r="G408" s="3" t="str">
        <f t="shared" ca="1" si="37"/>
        <v/>
      </c>
      <c r="H408" s="4" t="str">
        <f t="shared" si="38"/>
        <v/>
      </c>
      <c r="I408" s="5" t="str">
        <f t="shared" si="41"/>
        <v/>
      </c>
      <c r="J408" s="1" t="str">
        <f ca="1">IF(F408="","",IF(COUNTIF($F$3:F408,F408)=1,MATCH(F408,$C$3:$C$502,0)+3,MATCH(F408,INDIRECT("C502:C"&amp;J407),0)+J407))</f>
        <v/>
      </c>
      <c r="K408" s="1" t="str">
        <f t="shared" ca="1" si="39"/>
        <v/>
      </c>
    </row>
    <row r="409" spans="2:11">
      <c r="B409" s="6" t="str">
        <f t="shared" si="40"/>
        <v/>
      </c>
      <c r="C409" s="7"/>
      <c r="D409" s="7"/>
      <c r="F409" s="3" t="str">
        <f t="shared" si="36"/>
        <v/>
      </c>
      <c r="G409" s="3" t="str">
        <f t="shared" ca="1" si="37"/>
        <v/>
      </c>
      <c r="H409" s="4" t="str">
        <f t="shared" si="38"/>
        <v/>
      </c>
      <c r="I409" s="5" t="str">
        <f t="shared" si="41"/>
        <v/>
      </c>
      <c r="J409" s="1" t="str">
        <f ca="1">IF(F409="","",IF(COUNTIF($F$3:F409,F409)=1,MATCH(F409,$C$3:$C$502,0)+3,MATCH(F409,INDIRECT("C502:C"&amp;J408),0)+J408))</f>
        <v/>
      </c>
      <c r="K409" s="1" t="str">
        <f t="shared" ca="1" si="39"/>
        <v/>
      </c>
    </row>
    <row r="410" spans="2:11">
      <c r="B410" s="6" t="str">
        <f t="shared" si="40"/>
        <v/>
      </c>
      <c r="C410" s="7"/>
      <c r="D410" s="7"/>
      <c r="F410" s="3" t="str">
        <f t="shared" si="36"/>
        <v/>
      </c>
      <c r="G410" s="3" t="str">
        <f t="shared" ca="1" si="37"/>
        <v/>
      </c>
      <c r="H410" s="4" t="str">
        <f t="shared" si="38"/>
        <v/>
      </c>
      <c r="I410" s="5" t="str">
        <f t="shared" si="41"/>
        <v/>
      </c>
      <c r="J410" s="1" t="str">
        <f ca="1">IF(F410="","",IF(COUNTIF($F$3:F410,F410)=1,MATCH(F410,$C$3:$C$502,0)+3,MATCH(F410,INDIRECT("C502:C"&amp;J409),0)+J409))</f>
        <v/>
      </c>
      <c r="K410" s="1" t="str">
        <f t="shared" ca="1" si="39"/>
        <v/>
      </c>
    </row>
    <row r="411" spans="2:11">
      <c r="B411" s="6" t="str">
        <f t="shared" si="40"/>
        <v/>
      </c>
      <c r="C411" s="7"/>
      <c r="D411" s="7"/>
      <c r="F411" s="3" t="str">
        <f t="shared" si="36"/>
        <v/>
      </c>
      <c r="G411" s="3" t="str">
        <f t="shared" ca="1" si="37"/>
        <v/>
      </c>
      <c r="H411" s="4" t="str">
        <f t="shared" si="38"/>
        <v/>
      </c>
      <c r="I411" s="5" t="str">
        <f t="shared" si="41"/>
        <v/>
      </c>
      <c r="J411" s="1" t="str">
        <f ca="1">IF(F411="","",IF(COUNTIF($F$3:F411,F411)=1,MATCH(F411,$C$3:$C$502,0)+3,MATCH(F411,INDIRECT("C502:C"&amp;J410),0)+J410))</f>
        <v/>
      </c>
      <c r="K411" s="1" t="str">
        <f t="shared" ca="1" si="39"/>
        <v/>
      </c>
    </row>
    <row r="412" spans="2:11">
      <c r="B412" s="6" t="str">
        <f t="shared" si="40"/>
        <v/>
      </c>
      <c r="C412" s="7"/>
      <c r="D412" s="7"/>
      <c r="F412" s="3" t="str">
        <f t="shared" si="36"/>
        <v/>
      </c>
      <c r="G412" s="3" t="str">
        <f t="shared" ca="1" si="37"/>
        <v/>
      </c>
      <c r="H412" s="4" t="str">
        <f t="shared" si="38"/>
        <v/>
      </c>
      <c r="I412" s="5" t="str">
        <f t="shared" si="41"/>
        <v/>
      </c>
      <c r="J412" s="1" t="str">
        <f ca="1">IF(F412="","",IF(COUNTIF($F$3:F412,F412)=1,MATCH(F412,$C$3:$C$502,0)+3,MATCH(F412,INDIRECT("C502:C"&amp;J411),0)+J411))</f>
        <v/>
      </c>
      <c r="K412" s="1" t="str">
        <f t="shared" ca="1" si="39"/>
        <v/>
      </c>
    </row>
    <row r="413" spans="2:11">
      <c r="B413" s="6" t="str">
        <f t="shared" si="40"/>
        <v/>
      </c>
      <c r="C413" s="7"/>
      <c r="D413" s="7"/>
      <c r="F413" s="3" t="str">
        <f t="shared" si="36"/>
        <v/>
      </c>
      <c r="G413" s="3" t="str">
        <f t="shared" ca="1" si="37"/>
        <v/>
      </c>
      <c r="H413" s="4" t="str">
        <f t="shared" si="38"/>
        <v/>
      </c>
      <c r="I413" s="5" t="str">
        <f t="shared" si="41"/>
        <v/>
      </c>
      <c r="J413" s="1" t="str">
        <f ca="1">IF(F413="","",IF(COUNTIF($F$3:F413,F413)=1,MATCH(F413,$C$3:$C$502,0)+3,MATCH(F413,INDIRECT("C502:C"&amp;J412),0)+J412))</f>
        <v/>
      </c>
      <c r="K413" s="1" t="str">
        <f t="shared" ca="1" si="39"/>
        <v/>
      </c>
    </row>
    <row r="414" spans="2:11">
      <c r="B414" s="6" t="str">
        <f t="shared" si="40"/>
        <v/>
      </c>
      <c r="C414" s="7"/>
      <c r="D414" s="7"/>
      <c r="F414" s="3" t="str">
        <f t="shared" si="36"/>
        <v/>
      </c>
      <c r="G414" s="3" t="str">
        <f t="shared" ca="1" si="37"/>
        <v/>
      </c>
      <c r="H414" s="4" t="str">
        <f t="shared" si="38"/>
        <v/>
      </c>
      <c r="I414" s="5" t="str">
        <f t="shared" si="41"/>
        <v/>
      </c>
      <c r="J414" s="1" t="str">
        <f ca="1">IF(F414="","",IF(COUNTIF($F$3:F414,F414)=1,MATCH(F414,$C$3:$C$502,0)+3,MATCH(F414,INDIRECT("C502:C"&amp;J413),0)+J413))</f>
        <v/>
      </c>
      <c r="K414" s="1" t="str">
        <f t="shared" ca="1" si="39"/>
        <v/>
      </c>
    </row>
    <row r="415" spans="2:11">
      <c r="B415" s="6" t="str">
        <f t="shared" si="40"/>
        <v/>
      </c>
      <c r="C415" s="7"/>
      <c r="D415" s="7"/>
      <c r="F415" s="3" t="str">
        <f t="shared" si="36"/>
        <v/>
      </c>
      <c r="G415" s="3" t="str">
        <f t="shared" ca="1" si="37"/>
        <v/>
      </c>
      <c r="H415" s="4" t="str">
        <f t="shared" si="38"/>
        <v/>
      </c>
      <c r="I415" s="5" t="str">
        <f t="shared" si="41"/>
        <v/>
      </c>
      <c r="J415" s="1" t="str">
        <f ca="1">IF(F415="","",IF(COUNTIF($F$3:F415,F415)=1,MATCH(F415,$C$3:$C$502,0)+3,MATCH(F415,INDIRECT("C502:C"&amp;J414),0)+J414))</f>
        <v/>
      </c>
      <c r="K415" s="1" t="str">
        <f t="shared" ca="1" si="39"/>
        <v/>
      </c>
    </row>
    <row r="416" spans="2:11">
      <c r="B416" s="6" t="str">
        <f t="shared" si="40"/>
        <v/>
      </c>
      <c r="C416" s="7"/>
      <c r="D416" s="7"/>
      <c r="F416" s="3" t="str">
        <f t="shared" si="36"/>
        <v/>
      </c>
      <c r="G416" s="3" t="str">
        <f t="shared" ca="1" si="37"/>
        <v/>
      </c>
      <c r="H416" s="4" t="str">
        <f t="shared" si="38"/>
        <v/>
      </c>
      <c r="I416" s="5" t="str">
        <f t="shared" si="41"/>
        <v/>
      </c>
      <c r="J416" s="1" t="str">
        <f ca="1">IF(F416="","",IF(COUNTIF($F$3:F416,F416)=1,MATCH(F416,$C$3:$C$502,0)+3,MATCH(F416,INDIRECT("C502:C"&amp;J415),0)+J415))</f>
        <v/>
      </c>
      <c r="K416" s="1" t="str">
        <f t="shared" ca="1" si="39"/>
        <v/>
      </c>
    </row>
    <row r="417" spans="2:11">
      <c r="B417" s="6" t="str">
        <f t="shared" si="40"/>
        <v/>
      </c>
      <c r="C417" s="7"/>
      <c r="D417" s="7"/>
      <c r="F417" s="3" t="str">
        <f t="shared" si="36"/>
        <v/>
      </c>
      <c r="G417" s="3" t="str">
        <f t="shared" ca="1" si="37"/>
        <v/>
      </c>
      <c r="H417" s="4" t="str">
        <f t="shared" si="38"/>
        <v/>
      </c>
      <c r="I417" s="5" t="str">
        <f t="shared" si="41"/>
        <v/>
      </c>
      <c r="J417" s="1" t="str">
        <f ca="1">IF(F417="","",IF(COUNTIF($F$3:F417,F417)=1,MATCH(F417,$C$3:$C$502,0)+3,MATCH(F417,INDIRECT("C502:C"&amp;J416),0)+J416))</f>
        <v/>
      </c>
      <c r="K417" s="1" t="str">
        <f t="shared" ca="1" si="39"/>
        <v/>
      </c>
    </row>
    <row r="418" spans="2:11">
      <c r="B418" s="6" t="str">
        <f t="shared" si="40"/>
        <v/>
      </c>
      <c r="C418" s="7"/>
      <c r="D418" s="7"/>
      <c r="F418" s="3" t="str">
        <f t="shared" si="36"/>
        <v/>
      </c>
      <c r="G418" s="3" t="str">
        <f t="shared" ca="1" si="37"/>
        <v/>
      </c>
      <c r="H418" s="4" t="str">
        <f t="shared" si="38"/>
        <v/>
      </c>
      <c r="I418" s="5" t="str">
        <f t="shared" si="41"/>
        <v/>
      </c>
      <c r="J418" s="1" t="str">
        <f ca="1">IF(F418="","",IF(COUNTIF($F$3:F418,F418)=1,MATCH(F418,$C$3:$C$502,0)+3,MATCH(F418,INDIRECT("C502:C"&amp;J417),0)+J417))</f>
        <v/>
      </c>
      <c r="K418" s="1" t="str">
        <f t="shared" ca="1" si="39"/>
        <v/>
      </c>
    </row>
    <row r="419" spans="2:11">
      <c r="B419" s="6" t="str">
        <f t="shared" si="40"/>
        <v/>
      </c>
      <c r="C419" s="7"/>
      <c r="D419" s="7"/>
      <c r="F419" s="3" t="str">
        <f t="shared" si="36"/>
        <v/>
      </c>
      <c r="G419" s="3" t="str">
        <f t="shared" ca="1" si="37"/>
        <v/>
      </c>
      <c r="H419" s="4" t="str">
        <f t="shared" si="38"/>
        <v/>
      </c>
      <c r="I419" s="5" t="str">
        <f t="shared" si="41"/>
        <v/>
      </c>
      <c r="J419" s="1" t="str">
        <f ca="1">IF(F419="","",IF(COUNTIF($F$3:F419,F419)=1,MATCH(F419,$C$3:$C$502,0)+3,MATCH(F419,INDIRECT("C502:C"&amp;J418),0)+J418))</f>
        <v/>
      </c>
      <c r="K419" s="1" t="str">
        <f t="shared" ca="1" si="39"/>
        <v/>
      </c>
    </row>
    <row r="420" spans="2:11">
      <c r="B420" s="6" t="str">
        <f t="shared" si="40"/>
        <v/>
      </c>
      <c r="C420" s="7"/>
      <c r="D420" s="7"/>
      <c r="F420" s="3" t="str">
        <f t="shared" si="36"/>
        <v/>
      </c>
      <c r="G420" s="3" t="str">
        <f t="shared" ca="1" si="37"/>
        <v/>
      </c>
      <c r="H420" s="4" t="str">
        <f t="shared" si="38"/>
        <v/>
      </c>
      <c r="I420" s="5" t="str">
        <f t="shared" si="41"/>
        <v/>
      </c>
      <c r="J420" s="1" t="str">
        <f ca="1">IF(F420="","",IF(COUNTIF($F$3:F420,F420)=1,MATCH(F420,$C$3:$C$502,0)+3,MATCH(F420,INDIRECT("C502:C"&amp;J419),0)+J419))</f>
        <v/>
      </c>
      <c r="K420" s="1" t="str">
        <f t="shared" ca="1" si="39"/>
        <v/>
      </c>
    </row>
    <row r="421" spans="2:11">
      <c r="B421" s="6" t="str">
        <f t="shared" si="40"/>
        <v/>
      </c>
      <c r="C421" s="7"/>
      <c r="D421" s="7"/>
      <c r="F421" s="3" t="str">
        <f t="shared" si="36"/>
        <v/>
      </c>
      <c r="G421" s="3" t="str">
        <f t="shared" ca="1" si="37"/>
        <v/>
      </c>
      <c r="H421" s="4" t="str">
        <f t="shared" si="38"/>
        <v/>
      </c>
      <c r="I421" s="5" t="str">
        <f t="shared" si="41"/>
        <v/>
      </c>
      <c r="J421" s="1" t="str">
        <f ca="1">IF(F421="","",IF(COUNTIF($F$3:F421,F421)=1,MATCH(F421,$C$3:$C$502,0)+3,MATCH(F421,INDIRECT("C502:C"&amp;J420),0)+J420))</f>
        <v/>
      </c>
      <c r="K421" s="1" t="str">
        <f t="shared" ca="1" si="39"/>
        <v/>
      </c>
    </row>
    <row r="422" spans="2:11">
      <c r="B422" s="6" t="str">
        <f t="shared" si="40"/>
        <v/>
      </c>
      <c r="C422" s="7"/>
      <c r="D422" s="7"/>
      <c r="F422" s="3" t="str">
        <f t="shared" si="36"/>
        <v/>
      </c>
      <c r="G422" s="3" t="str">
        <f t="shared" ca="1" si="37"/>
        <v/>
      </c>
      <c r="H422" s="4" t="str">
        <f t="shared" si="38"/>
        <v/>
      </c>
      <c r="I422" s="5" t="str">
        <f t="shared" si="41"/>
        <v/>
      </c>
      <c r="J422" s="1" t="str">
        <f ca="1">IF(F422="","",IF(COUNTIF($F$3:F422,F422)=1,MATCH(F422,$C$3:$C$502,0)+3,MATCH(F422,INDIRECT("C502:C"&amp;J421),0)+J421))</f>
        <v/>
      </c>
      <c r="K422" s="1" t="str">
        <f t="shared" ca="1" si="39"/>
        <v/>
      </c>
    </row>
    <row r="423" spans="2:11">
      <c r="B423" s="6" t="str">
        <f t="shared" si="40"/>
        <v/>
      </c>
      <c r="C423" s="7"/>
      <c r="D423" s="7"/>
      <c r="F423" s="3" t="str">
        <f t="shared" si="36"/>
        <v/>
      </c>
      <c r="G423" s="3" t="str">
        <f t="shared" ca="1" si="37"/>
        <v/>
      </c>
      <c r="H423" s="4" t="str">
        <f t="shared" si="38"/>
        <v/>
      </c>
      <c r="I423" s="5" t="str">
        <f t="shared" si="41"/>
        <v/>
      </c>
      <c r="J423" s="1" t="str">
        <f ca="1">IF(F423="","",IF(COUNTIF($F$3:F423,F423)=1,MATCH(F423,$C$3:$C$502,0)+3,MATCH(F423,INDIRECT("C502:C"&amp;J422),0)+J422))</f>
        <v/>
      </c>
      <c r="K423" s="1" t="str">
        <f t="shared" ca="1" si="39"/>
        <v/>
      </c>
    </row>
    <row r="424" spans="2:11">
      <c r="B424" s="6" t="str">
        <f t="shared" si="40"/>
        <v/>
      </c>
      <c r="C424" s="7"/>
      <c r="D424" s="7"/>
      <c r="F424" s="3" t="str">
        <f t="shared" si="36"/>
        <v/>
      </c>
      <c r="G424" s="3" t="str">
        <f t="shared" ca="1" si="37"/>
        <v/>
      </c>
      <c r="H424" s="4" t="str">
        <f t="shared" si="38"/>
        <v/>
      </c>
      <c r="I424" s="5" t="str">
        <f t="shared" si="41"/>
        <v/>
      </c>
      <c r="J424" s="1" t="str">
        <f ca="1">IF(F424="","",IF(COUNTIF($F$3:F424,F424)=1,MATCH(F424,$C$3:$C$502,0)+3,MATCH(F424,INDIRECT("C502:C"&amp;J423),0)+J423))</f>
        <v/>
      </c>
      <c r="K424" s="1" t="str">
        <f t="shared" ca="1" si="39"/>
        <v/>
      </c>
    </row>
    <row r="425" spans="2:11">
      <c r="B425" s="6" t="str">
        <f t="shared" si="40"/>
        <v/>
      </c>
      <c r="C425" s="7"/>
      <c r="D425" s="7"/>
      <c r="F425" s="3" t="str">
        <f t="shared" si="36"/>
        <v/>
      </c>
      <c r="G425" s="3" t="str">
        <f t="shared" ca="1" si="37"/>
        <v/>
      </c>
      <c r="H425" s="4" t="str">
        <f t="shared" si="38"/>
        <v/>
      </c>
      <c r="I425" s="5" t="str">
        <f t="shared" si="41"/>
        <v/>
      </c>
      <c r="J425" s="1" t="str">
        <f ca="1">IF(F425="","",IF(COUNTIF($F$3:F425,F425)=1,MATCH(F425,$C$3:$C$502,0)+3,MATCH(F425,INDIRECT("C502:C"&amp;J424),0)+J424))</f>
        <v/>
      </c>
      <c r="K425" s="1" t="str">
        <f t="shared" ca="1" si="39"/>
        <v/>
      </c>
    </row>
    <row r="426" spans="2:11">
      <c r="B426" s="6" t="str">
        <f t="shared" si="40"/>
        <v/>
      </c>
      <c r="C426" s="7"/>
      <c r="D426" s="7"/>
      <c r="F426" s="3" t="str">
        <f t="shared" si="36"/>
        <v/>
      </c>
      <c r="G426" s="3" t="str">
        <f t="shared" ca="1" si="37"/>
        <v/>
      </c>
      <c r="H426" s="4" t="str">
        <f t="shared" si="38"/>
        <v/>
      </c>
      <c r="I426" s="5" t="str">
        <f t="shared" si="41"/>
        <v/>
      </c>
      <c r="J426" s="1" t="str">
        <f ca="1">IF(F426="","",IF(COUNTIF($F$3:F426,F426)=1,MATCH(F426,$C$3:$C$502,0)+3,MATCH(F426,INDIRECT("C502:C"&amp;J425),0)+J425))</f>
        <v/>
      </c>
      <c r="K426" s="1" t="str">
        <f t="shared" ca="1" si="39"/>
        <v/>
      </c>
    </row>
    <row r="427" spans="2:11">
      <c r="B427" s="6" t="str">
        <f t="shared" si="40"/>
        <v/>
      </c>
      <c r="C427" s="7"/>
      <c r="D427" s="7"/>
      <c r="F427" s="3" t="str">
        <f t="shared" si="36"/>
        <v/>
      </c>
      <c r="G427" s="3" t="str">
        <f t="shared" ca="1" si="37"/>
        <v/>
      </c>
      <c r="H427" s="4" t="str">
        <f t="shared" si="38"/>
        <v/>
      </c>
      <c r="I427" s="5" t="str">
        <f t="shared" si="41"/>
        <v/>
      </c>
      <c r="J427" s="1" t="str">
        <f ca="1">IF(F427="","",IF(COUNTIF($F$3:F427,F427)=1,MATCH(F427,$C$3:$C$502,0)+3,MATCH(F427,INDIRECT("C502:C"&amp;J426),0)+J426))</f>
        <v/>
      </c>
      <c r="K427" s="1" t="str">
        <f t="shared" ca="1" si="39"/>
        <v/>
      </c>
    </row>
    <row r="428" spans="2:11">
      <c r="B428" s="6" t="str">
        <f t="shared" si="40"/>
        <v/>
      </c>
      <c r="C428" s="7"/>
      <c r="D428" s="7"/>
      <c r="F428" s="3" t="str">
        <f t="shared" si="36"/>
        <v/>
      </c>
      <c r="G428" s="3" t="str">
        <f t="shared" ca="1" si="37"/>
        <v/>
      </c>
      <c r="H428" s="4" t="str">
        <f t="shared" si="38"/>
        <v/>
      </c>
      <c r="I428" s="5" t="str">
        <f t="shared" si="41"/>
        <v/>
      </c>
      <c r="J428" s="1" t="str">
        <f ca="1">IF(F428="","",IF(COUNTIF($F$3:F428,F428)=1,MATCH(F428,$C$3:$C$502,0)+3,MATCH(F428,INDIRECT("C502:C"&amp;J427),0)+J427))</f>
        <v/>
      </c>
      <c r="K428" s="1" t="str">
        <f t="shared" ca="1" si="39"/>
        <v/>
      </c>
    </row>
    <row r="429" spans="2:11">
      <c r="B429" s="6" t="str">
        <f t="shared" si="40"/>
        <v/>
      </c>
      <c r="C429" s="7"/>
      <c r="D429" s="7"/>
      <c r="F429" s="3" t="str">
        <f t="shared" si="36"/>
        <v/>
      </c>
      <c r="G429" s="3" t="str">
        <f t="shared" ca="1" si="37"/>
        <v/>
      </c>
      <c r="H429" s="4" t="str">
        <f t="shared" si="38"/>
        <v/>
      </c>
      <c r="I429" s="5" t="str">
        <f t="shared" si="41"/>
        <v/>
      </c>
      <c r="J429" s="1" t="str">
        <f ca="1">IF(F429="","",IF(COUNTIF($F$3:F429,F429)=1,MATCH(F429,$C$3:$C$502,0)+3,MATCH(F429,INDIRECT("C502:C"&amp;J428),0)+J428))</f>
        <v/>
      </c>
      <c r="K429" s="1" t="str">
        <f t="shared" ca="1" si="39"/>
        <v/>
      </c>
    </row>
    <row r="430" spans="2:11">
      <c r="B430" s="6" t="str">
        <f t="shared" si="40"/>
        <v/>
      </c>
      <c r="C430" s="7"/>
      <c r="D430" s="7"/>
      <c r="F430" s="3" t="str">
        <f t="shared" si="36"/>
        <v/>
      </c>
      <c r="G430" s="3" t="str">
        <f t="shared" ca="1" si="37"/>
        <v/>
      </c>
      <c r="H430" s="4" t="str">
        <f t="shared" si="38"/>
        <v/>
      </c>
      <c r="I430" s="5" t="str">
        <f t="shared" si="41"/>
        <v/>
      </c>
      <c r="J430" s="1" t="str">
        <f ca="1">IF(F430="","",IF(COUNTIF($F$3:F430,F430)=1,MATCH(F430,$C$3:$C$502,0)+3,MATCH(F430,INDIRECT("C502:C"&amp;J429),0)+J429))</f>
        <v/>
      </c>
      <c r="K430" s="1" t="str">
        <f t="shared" ca="1" si="39"/>
        <v/>
      </c>
    </row>
    <row r="431" spans="2:11">
      <c r="B431" s="6" t="str">
        <f t="shared" si="40"/>
        <v/>
      </c>
      <c r="C431" s="7"/>
      <c r="D431" s="7"/>
      <c r="F431" s="3" t="str">
        <f t="shared" si="36"/>
        <v/>
      </c>
      <c r="G431" s="3" t="str">
        <f t="shared" ca="1" si="37"/>
        <v/>
      </c>
      <c r="H431" s="4" t="str">
        <f t="shared" si="38"/>
        <v/>
      </c>
      <c r="I431" s="5" t="str">
        <f t="shared" si="41"/>
        <v/>
      </c>
      <c r="J431" s="1" t="str">
        <f ca="1">IF(F431="","",IF(COUNTIF($F$3:F431,F431)=1,MATCH(F431,$C$3:$C$502,0)+3,MATCH(F431,INDIRECT("C502:C"&amp;J430),0)+J430))</f>
        <v/>
      </c>
      <c r="K431" s="1" t="str">
        <f t="shared" ca="1" si="39"/>
        <v/>
      </c>
    </row>
    <row r="432" spans="2:11">
      <c r="B432" s="6" t="str">
        <f t="shared" si="40"/>
        <v/>
      </c>
      <c r="C432" s="7"/>
      <c r="D432" s="7"/>
      <c r="F432" s="3" t="str">
        <f t="shared" si="36"/>
        <v/>
      </c>
      <c r="G432" s="3" t="str">
        <f t="shared" ca="1" si="37"/>
        <v/>
      </c>
      <c r="H432" s="4" t="str">
        <f t="shared" si="38"/>
        <v/>
      </c>
      <c r="I432" s="5" t="str">
        <f t="shared" si="41"/>
        <v/>
      </c>
      <c r="J432" s="1" t="str">
        <f ca="1">IF(F432="","",IF(COUNTIF($F$3:F432,F432)=1,MATCH(F432,$C$3:$C$502,0)+3,MATCH(F432,INDIRECT("C502:C"&amp;J431),0)+J431))</f>
        <v/>
      </c>
      <c r="K432" s="1" t="str">
        <f t="shared" ca="1" si="39"/>
        <v/>
      </c>
    </row>
    <row r="433" spans="2:11">
      <c r="B433" s="6" t="str">
        <f t="shared" si="40"/>
        <v/>
      </c>
      <c r="C433" s="7"/>
      <c r="D433" s="7"/>
      <c r="F433" s="3" t="str">
        <f t="shared" si="36"/>
        <v/>
      </c>
      <c r="G433" s="3" t="str">
        <f t="shared" ca="1" si="37"/>
        <v/>
      </c>
      <c r="H433" s="4" t="str">
        <f t="shared" si="38"/>
        <v/>
      </c>
      <c r="I433" s="5" t="str">
        <f t="shared" si="41"/>
        <v/>
      </c>
      <c r="J433" s="1" t="str">
        <f ca="1">IF(F433="","",IF(COUNTIF($F$3:F433,F433)=1,MATCH(F433,$C$3:$C$502,0)+3,MATCH(F433,INDIRECT("C502:C"&amp;J432),0)+J432))</f>
        <v/>
      </c>
      <c r="K433" s="1" t="str">
        <f t="shared" ca="1" si="39"/>
        <v/>
      </c>
    </row>
    <row r="434" spans="2:11">
      <c r="B434" s="6" t="str">
        <f t="shared" si="40"/>
        <v/>
      </c>
      <c r="C434" s="7"/>
      <c r="D434" s="7"/>
      <c r="F434" s="3" t="str">
        <f t="shared" si="36"/>
        <v/>
      </c>
      <c r="G434" s="3" t="str">
        <f t="shared" ca="1" si="37"/>
        <v/>
      </c>
      <c r="H434" s="4" t="str">
        <f t="shared" si="38"/>
        <v/>
      </c>
      <c r="I434" s="5" t="str">
        <f t="shared" si="41"/>
        <v/>
      </c>
      <c r="J434" s="1" t="str">
        <f ca="1">IF(F434="","",IF(COUNTIF($F$3:F434,F434)=1,MATCH(F434,$C$3:$C$502,0)+3,MATCH(F434,INDIRECT("C502:C"&amp;J433),0)+J433))</f>
        <v/>
      </c>
      <c r="K434" s="1" t="str">
        <f t="shared" ca="1" si="39"/>
        <v/>
      </c>
    </row>
    <row r="435" spans="2:11">
      <c r="B435" s="6" t="str">
        <f t="shared" si="40"/>
        <v/>
      </c>
      <c r="C435" s="7"/>
      <c r="D435" s="7"/>
      <c r="F435" s="3" t="str">
        <f t="shared" si="36"/>
        <v/>
      </c>
      <c r="G435" s="3" t="str">
        <f t="shared" ca="1" si="37"/>
        <v/>
      </c>
      <c r="H435" s="4" t="str">
        <f t="shared" si="38"/>
        <v/>
      </c>
      <c r="I435" s="5" t="str">
        <f t="shared" si="41"/>
        <v/>
      </c>
      <c r="J435" s="1" t="str">
        <f ca="1">IF(F435="","",IF(COUNTIF($F$3:F435,F435)=1,MATCH(F435,$C$3:$C$502,0)+3,MATCH(F435,INDIRECT("C502:C"&amp;J434),0)+J434))</f>
        <v/>
      </c>
      <c r="K435" s="1" t="str">
        <f t="shared" ca="1" si="39"/>
        <v/>
      </c>
    </row>
    <row r="436" spans="2:11">
      <c r="B436" s="6" t="str">
        <f t="shared" si="40"/>
        <v/>
      </c>
      <c r="C436" s="7"/>
      <c r="D436" s="7"/>
      <c r="F436" s="3" t="str">
        <f t="shared" si="36"/>
        <v/>
      </c>
      <c r="G436" s="3" t="str">
        <f t="shared" ca="1" si="37"/>
        <v/>
      </c>
      <c r="H436" s="4" t="str">
        <f t="shared" si="38"/>
        <v/>
      </c>
      <c r="I436" s="5" t="str">
        <f t="shared" si="41"/>
        <v/>
      </c>
      <c r="J436" s="1" t="str">
        <f ca="1">IF(F436="","",IF(COUNTIF($F$3:F436,F436)=1,MATCH(F436,$C$3:$C$502,0)+3,MATCH(F436,INDIRECT("C502:C"&amp;J435),0)+J435))</f>
        <v/>
      </c>
      <c r="K436" s="1" t="str">
        <f t="shared" ca="1" si="39"/>
        <v/>
      </c>
    </row>
    <row r="437" spans="2:11">
      <c r="B437" s="6" t="str">
        <f t="shared" si="40"/>
        <v/>
      </c>
      <c r="C437" s="7"/>
      <c r="D437" s="7"/>
      <c r="F437" s="3" t="str">
        <f t="shared" si="36"/>
        <v/>
      </c>
      <c r="G437" s="3" t="str">
        <f t="shared" ca="1" si="37"/>
        <v/>
      </c>
      <c r="H437" s="4" t="str">
        <f t="shared" si="38"/>
        <v/>
      </c>
      <c r="I437" s="5" t="str">
        <f t="shared" si="41"/>
        <v/>
      </c>
      <c r="J437" s="1" t="str">
        <f ca="1">IF(F437="","",IF(COUNTIF($F$3:F437,F437)=1,MATCH(F437,$C$3:$C$502,0)+3,MATCH(F437,INDIRECT("C502:C"&amp;J436),0)+J436))</f>
        <v/>
      </c>
      <c r="K437" s="1" t="str">
        <f t="shared" ca="1" si="39"/>
        <v/>
      </c>
    </row>
    <row r="438" spans="2:11">
      <c r="B438" s="6" t="str">
        <f t="shared" si="40"/>
        <v/>
      </c>
      <c r="C438" s="7"/>
      <c r="D438" s="7"/>
      <c r="F438" s="3" t="str">
        <f t="shared" si="36"/>
        <v/>
      </c>
      <c r="G438" s="3" t="str">
        <f t="shared" ca="1" si="37"/>
        <v/>
      </c>
      <c r="H438" s="4" t="str">
        <f t="shared" si="38"/>
        <v/>
      </c>
      <c r="I438" s="5" t="str">
        <f t="shared" si="41"/>
        <v/>
      </c>
      <c r="J438" s="1" t="str">
        <f ca="1">IF(F438="","",IF(COUNTIF($F$3:F438,F438)=1,MATCH(F438,$C$3:$C$502,0)+3,MATCH(F438,INDIRECT("C502:C"&amp;J437),0)+J437))</f>
        <v/>
      </c>
      <c r="K438" s="1" t="str">
        <f t="shared" ca="1" si="39"/>
        <v/>
      </c>
    </row>
    <row r="439" spans="2:11">
      <c r="B439" s="6" t="str">
        <f t="shared" si="40"/>
        <v/>
      </c>
      <c r="C439" s="7"/>
      <c r="D439" s="7"/>
      <c r="F439" s="3" t="str">
        <f t="shared" si="36"/>
        <v/>
      </c>
      <c r="G439" s="3" t="str">
        <f t="shared" ca="1" si="37"/>
        <v/>
      </c>
      <c r="H439" s="4" t="str">
        <f t="shared" si="38"/>
        <v/>
      </c>
      <c r="I439" s="5" t="str">
        <f t="shared" si="41"/>
        <v/>
      </c>
      <c r="J439" s="1" t="str">
        <f ca="1">IF(F439="","",IF(COUNTIF($F$3:F439,F439)=1,MATCH(F439,$C$3:$C$502,0)+3,MATCH(F439,INDIRECT("C502:C"&amp;J438),0)+J438))</f>
        <v/>
      </c>
      <c r="K439" s="1" t="str">
        <f t="shared" ca="1" si="39"/>
        <v/>
      </c>
    </row>
    <row r="440" spans="2:11">
      <c r="B440" s="6" t="str">
        <f t="shared" si="40"/>
        <v/>
      </c>
      <c r="C440" s="7"/>
      <c r="D440" s="7"/>
      <c r="F440" s="3" t="str">
        <f t="shared" si="36"/>
        <v/>
      </c>
      <c r="G440" s="3" t="str">
        <f t="shared" ca="1" si="37"/>
        <v/>
      </c>
      <c r="H440" s="4" t="str">
        <f t="shared" si="38"/>
        <v/>
      </c>
      <c r="I440" s="5" t="str">
        <f t="shared" si="41"/>
        <v/>
      </c>
      <c r="J440" s="1" t="str">
        <f ca="1">IF(F440="","",IF(COUNTIF($F$3:F440,F440)=1,MATCH(F440,$C$3:$C$502,0)+3,MATCH(F440,INDIRECT("C502:C"&amp;J439),0)+J439))</f>
        <v/>
      </c>
      <c r="K440" s="1" t="str">
        <f t="shared" ca="1" si="39"/>
        <v/>
      </c>
    </row>
    <row r="441" spans="2:11">
      <c r="B441" s="6" t="str">
        <f t="shared" si="40"/>
        <v/>
      </c>
      <c r="C441" s="7"/>
      <c r="D441" s="7"/>
      <c r="F441" s="3" t="str">
        <f t="shared" si="36"/>
        <v/>
      </c>
      <c r="G441" s="3" t="str">
        <f t="shared" ca="1" si="37"/>
        <v/>
      </c>
      <c r="H441" s="4" t="str">
        <f t="shared" si="38"/>
        <v/>
      </c>
      <c r="I441" s="5" t="str">
        <f t="shared" si="41"/>
        <v/>
      </c>
      <c r="J441" s="1" t="str">
        <f ca="1">IF(F441="","",IF(COUNTIF($F$3:F441,F441)=1,MATCH(F441,$C$3:$C$502,0)+3,MATCH(F441,INDIRECT("C502:C"&amp;J440),0)+J440))</f>
        <v/>
      </c>
      <c r="K441" s="1" t="str">
        <f t="shared" ca="1" si="39"/>
        <v/>
      </c>
    </row>
    <row r="442" spans="2:11">
      <c r="B442" s="6" t="str">
        <f t="shared" si="40"/>
        <v/>
      </c>
      <c r="C442" s="7"/>
      <c r="D442" s="7"/>
      <c r="F442" s="3" t="str">
        <f t="shared" si="36"/>
        <v/>
      </c>
      <c r="G442" s="3" t="str">
        <f t="shared" ca="1" si="37"/>
        <v/>
      </c>
      <c r="H442" s="4" t="str">
        <f t="shared" si="38"/>
        <v/>
      </c>
      <c r="I442" s="5" t="str">
        <f t="shared" si="41"/>
        <v/>
      </c>
      <c r="J442" s="1" t="str">
        <f ca="1">IF(F442="","",IF(COUNTIF($F$3:F442,F442)=1,MATCH(F442,$C$3:$C$502,0)+3,MATCH(F442,INDIRECT("C502:C"&amp;J441),0)+J441))</f>
        <v/>
      </c>
      <c r="K442" s="1" t="str">
        <f t="shared" ca="1" si="39"/>
        <v/>
      </c>
    </row>
    <row r="443" spans="2:11">
      <c r="B443" s="6" t="str">
        <f t="shared" si="40"/>
        <v/>
      </c>
      <c r="C443" s="7"/>
      <c r="D443" s="7"/>
      <c r="F443" s="3" t="str">
        <f t="shared" si="36"/>
        <v/>
      </c>
      <c r="G443" s="3" t="str">
        <f t="shared" ca="1" si="37"/>
        <v/>
      </c>
      <c r="H443" s="4" t="str">
        <f t="shared" si="38"/>
        <v/>
      </c>
      <c r="I443" s="5" t="str">
        <f t="shared" si="41"/>
        <v/>
      </c>
      <c r="J443" s="1" t="str">
        <f ca="1">IF(F443="","",IF(COUNTIF($F$3:F443,F443)=1,MATCH(F443,$C$3:$C$502,0)+3,MATCH(F443,INDIRECT("C502:C"&amp;J442),0)+J442))</f>
        <v/>
      </c>
      <c r="K443" s="1" t="str">
        <f t="shared" ca="1" si="39"/>
        <v/>
      </c>
    </row>
    <row r="444" spans="2:11">
      <c r="B444" s="6" t="str">
        <f t="shared" si="40"/>
        <v/>
      </c>
      <c r="C444" s="7"/>
      <c r="D444" s="7"/>
      <c r="F444" s="3" t="str">
        <f t="shared" si="36"/>
        <v/>
      </c>
      <c r="G444" s="3" t="str">
        <f t="shared" ca="1" si="37"/>
        <v/>
      </c>
      <c r="H444" s="4" t="str">
        <f t="shared" si="38"/>
        <v/>
      </c>
      <c r="I444" s="5" t="str">
        <f t="shared" si="41"/>
        <v/>
      </c>
      <c r="J444" s="1" t="str">
        <f ca="1">IF(F444="","",IF(COUNTIF($F$3:F444,F444)=1,MATCH(F444,$C$3:$C$502,0)+3,MATCH(F444,INDIRECT("C502:C"&amp;J443),0)+J443))</f>
        <v/>
      </c>
      <c r="K444" s="1" t="str">
        <f t="shared" ca="1" si="39"/>
        <v/>
      </c>
    </row>
    <row r="445" spans="2:11">
      <c r="B445" s="6" t="str">
        <f t="shared" si="40"/>
        <v/>
      </c>
      <c r="C445" s="7"/>
      <c r="D445" s="7"/>
      <c r="F445" s="3" t="str">
        <f t="shared" si="36"/>
        <v/>
      </c>
      <c r="G445" s="3" t="str">
        <f t="shared" ca="1" si="37"/>
        <v/>
      </c>
      <c r="H445" s="4" t="str">
        <f t="shared" si="38"/>
        <v/>
      </c>
      <c r="I445" s="5" t="str">
        <f t="shared" si="41"/>
        <v/>
      </c>
      <c r="J445" s="1" t="str">
        <f ca="1">IF(F445="","",IF(COUNTIF($F$3:F445,F445)=1,MATCH(F445,$C$3:$C$502,0)+3,MATCH(F445,INDIRECT("C502:C"&amp;J444),0)+J444))</f>
        <v/>
      </c>
      <c r="K445" s="1" t="str">
        <f t="shared" ca="1" si="39"/>
        <v/>
      </c>
    </row>
    <row r="446" spans="2:11">
      <c r="B446" s="6" t="str">
        <f t="shared" si="40"/>
        <v/>
      </c>
      <c r="C446" s="7"/>
      <c r="D446" s="7"/>
      <c r="F446" s="3" t="str">
        <f t="shared" si="36"/>
        <v/>
      </c>
      <c r="G446" s="3" t="str">
        <f t="shared" ca="1" si="37"/>
        <v/>
      </c>
      <c r="H446" s="4" t="str">
        <f t="shared" si="38"/>
        <v/>
      </c>
      <c r="I446" s="5" t="str">
        <f t="shared" si="41"/>
        <v/>
      </c>
      <c r="J446" s="1" t="str">
        <f ca="1">IF(F446="","",IF(COUNTIF($F$3:F446,F446)=1,MATCH(F446,$C$3:$C$502,0)+3,MATCH(F446,INDIRECT("C502:C"&amp;J445),0)+J445))</f>
        <v/>
      </c>
      <c r="K446" s="1" t="str">
        <f t="shared" ca="1" si="39"/>
        <v/>
      </c>
    </row>
    <row r="447" spans="2:11">
      <c r="B447" s="6" t="str">
        <f t="shared" si="40"/>
        <v/>
      </c>
      <c r="C447" s="7"/>
      <c r="D447" s="7"/>
      <c r="F447" s="3" t="str">
        <f t="shared" si="36"/>
        <v/>
      </c>
      <c r="G447" s="3" t="str">
        <f t="shared" ca="1" si="37"/>
        <v/>
      </c>
      <c r="H447" s="4" t="str">
        <f t="shared" si="38"/>
        <v/>
      </c>
      <c r="I447" s="5" t="str">
        <f t="shared" si="41"/>
        <v/>
      </c>
      <c r="J447" s="1" t="str">
        <f ca="1">IF(F447="","",IF(COUNTIF($F$3:F447,F447)=1,MATCH(F447,$C$3:$C$502,0)+3,MATCH(F447,INDIRECT("C502:C"&amp;J446),0)+J446))</f>
        <v/>
      </c>
      <c r="K447" s="1" t="str">
        <f t="shared" ca="1" si="39"/>
        <v/>
      </c>
    </row>
    <row r="448" spans="2:11">
      <c r="B448" s="6" t="str">
        <f t="shared" si="40"/>
        <v/>
      </c>
      <c r="C448" s="7"/>
      <c r="D448" s="7"/>
      <c r="F448" s="3" t="str">
        <f t="shared" si="36"/>
        <v/>
      </c>
      <c r="G448" s="3" t="str">
        <f t="shared" ca="1" si="37"/>
        <v/>
      </c>
      <c r="H448" s="4" t="str">
        <f t="shared" si="38"/>
        <v/>
      </c>
      <c r="I448" s="5" t="str">
        <f t="shared" si="41"/>
        <v/>
      </c>
      <c r="J448" s="1" t="str">
        <f ca="1">IF(F448="","",IF(COUNTIF($F$3:F448,F448)=1,MATCH(F448,$C$3:$C$502,0)+3,MATCH(F448,INDIRECT("C502:C"&amp;J447),0)+J447))</f>
        <v/>
      </c>
      <c r="K448" s="1" t="str">
        <f t="shared" ca="1" si="39"/>
        <v/>
      </c>
    </row>
    <row r="449" spans="2:11">
      <c r="B449" s="6" t="str">
        <f t="shared" si="40"/>
        <v/>
      </c>
      <c r="C449" s="7"/>
      <c r="D449" s="7"/>
      <c r="F449" s="3" t="str">
        <f t="shared" si="36"/>
        <v/>
      </c>
      <c r="G449" s="3" t="str">
        <f t="shared" ca="1" si="37"/>
        <v/>
      </c>
      <c r="H449" s="4" t="str">
        <f t="shared" si="38"/>
        <v/>
      </c>
      <c r="I449" s="5" t="str">
        <f t="shared" si="41"/>
        <v/>
      </c>
      <c r="J449" s="1" t="str">
        <f ca="1">IF(F449="","",IF(COUNTIF($F$3:F449,F449)=1,MATCH(F449,$C$3:$C$502,0)+3,MATCH(F449,INDIRECT("C502:C"&amp;J448),0)+J448))</f>
        <v/>
      </c>
      <c r="K449" s="1" t="str">
        <f t="shared" ca="1" si="39"/>
        <v/>
      </c>
    </row>
    <row r="450" spans="2:11">
      <c r="B450" s="6" t="str">
        <f t="shared" si="40"/>
        <v/>
      </c>
      <c r="C450" s="7"/>
      <c r="D450" s="7"/>
      <c r="F450" s="3" t="str">
        <f t="shared" si="36"/>
        <v/>
      </c>
      <c r="G450" s="3" t="str">
        <f t="shared" ca="1" si="37"/>
        <v/>
      </c>
      <c r="H450" s="4" t="str">
        <f t="shared" si="38"/>
        <v/>
      </c>
      <c r="I450" s="5" t="str">
        <f t="shared" si="41"/>
        <v/>
      </c>
      <c r="J450" s="1" t="str">
        <f ca="1">IF(F450="","",IF(COUNTIF($F$3:F450,F450)=1,MATCH(F450,$C$3:$C$502,0)+3,MATCH(F450,INDIRECT("C502:C"&amp;J449),0)+J449))</f>
        <v/>
      </c>
      <c r="K450" s="1" t="str">
        <f t="shared" ca="1" si="39"/>
        <v/>
      </c>
    </row>
    <row r="451" spans="2:11">
      <c r="B451" s="6" t="str">
        <f t="shared" si="40"/>
        <v/>
      </c>
      <c r="C451" s="7"/>
      <c r="D451" s="7"/>
      <c r="F451" s="3" t="str">
        <f t="shared" si="36"/>
        <v/>
      </c>
      <c r="G451" s="3" t="str">
        <f t="shared" ca="1" si="37"/>
        <v/>
      </c>
      <c r="H451" s="4" t="str">
        <f t="shared" si="38"/>
        <v/>
      </c>
      <c r="I451" s="5" t="str">
        <f t="shared" si="41"/>
        <v/>
      </c>
      <c r="J451" s="1" t="str">
        <f ca="1">IF(F451="","",IF(COUNTIF($F$3:F451,F451)=1,MATCH(F451,$C$3:$C$502,0)+3,MATCH(F451,INDIRECT("C502:C"&amp;J450),0)+J450))</f>
        <v/>
      </c>
      <c r="K451" s="1" t="str">
        <f t="shared" ca="1" si="39"/>
        <v/>
      </c>
    </row>
    <row r="452" spans="2:11">
      <c r="B452" s="6" t="str">
        <f t="shared" si="40"/>
        <v/>
      </c>
      <c r="C452" s="7"/>
      <c r="D452" s="7"/>
      <c r="F452" s="3" t="str">
        <f t="shared" ref="F452:F502" si="42">IF(C452="","",LARGE($C$3:$C$502,B452))</f>
        <v/>
      </c>
      <c r="G452" s="3" t="str">
        <f t="shared" ref="G452:G502" ca="1" si="43">IF(K452="","",OFFSET($B$2,K452,2))</f>
        <v/>
      </c>
      <c r="H452" s="4" t="str">
        <f t="shared" ref="H452:H502" si="44">IF(F452="","",F452/SUM(F:F))</f>
        <v/>
      </c>
      <c r="I452" s="5" t="str">
        <f t="shared" si="41"/>
        <v/>
      </c>
      <c r="J452" s="1" t="str">
        <f ca="1">IF(F452="","",IF(COUNTIF($F$3:F452,F452)=1,MATCH(F452,$C$3:$C$502,0)+3,MATCH(F452,INDIRECT("C502:C"&amp;J451),0)+J451))</f>
        <v/>
      </c>
      <c r="K452" s="1" t="str">
        <f t="shared" ref="K452:K502" ca="1" si="45">IF(J452="","",J452-3)</f>
        <v/>
      </c>
    </row>
    <row r="453" spans="2:11">
      <c r="B453" s="6" t="str">
        <f t="shared" ref="B453:B502" si="46">IF(B452="","",IF(C453="","",B452+1))</f>
        <v/>
      </c>
      <c r="C453" s="7"/>
      <c r="D453" s="7"/>
      <c r="F453" s="3" t="str">
        <f t="shared" si="42"/>
        <v/>
      </c>
      <c r="G453" s="3" t="str">
        <f t="shared" ca="1" si="43"/>
        <v/>
      </c>
      <c r="H453" s="4" t="str">
        <f t="shared" si="44"/>
        <v/>
      </c>
      <c r="I453" s="5" t="str">
        <f t="shared" ref="I453:I502" si="47">IF(H453="","",H453+I452)</f>
        <v/>
      </c>
      <c r="J453" s="1" t="str">
        <f ca="1">IF(F453="","",IF(COUNTIF($F$3:F453,F453)=1,MATCH(F453,$C$3:$C$502,0)+3,MATCH(F453,INDIRECT("C502:C"&amp;J452),0)+J452))</f>
        <v/>
      </c>
      <c r="K453" s="1" t="str">
        <f t="shared" ca="1" si="45"/>
        <v/>
      </c>
    </row>
    <row r="454" spans="2:11">
      <c r="B454" s="6" t="str">
        <f t="shared" si="46"/>
        <v/>
      </c>
      <c r="C454" s="7"/>
      <c r="D454" s="7"/>
      <c r="F454" s="3" t="str">
        <f t="shared" si="42"/>
        <v/>
      </c>
      <c r="G454" s="3" t="str">
        <f t="shared" ca="1" si="43"/>
        <v/>
      </c>
      <c r="H454" s="4" t="str">
        <f t="shared" si="44"/>
        <v/>
      </c>
      <c r="I454" s="5" t="str">
        <f t="shared" si="47"/>
        <v/>
      </c>
      <c r="J454" s="1" t="str">
        <f ca="1">IF(F454="","",IF(COUNTIF($F$3:F454,F454)=1,MATCH(F454,$C$3:$C$502,0)+3,MATCH(F454,INDIRECT("C502:C"&amp;J453),0)+J453))</f>
        <v/>
      </c>
      <c r="K454" s="1" t="str">
        <f t="shared" ca="1" si="45"/>
        <v/>
      </c>
    </row>
    <row r="455" spans="2:11">
      <c r="B455" s="6" t="str">
        <f t="shared" si="46"/>
        <v/>
      </c>
      <c r="C455" s="7"/>
      <c r="D455" s="7"/>
      <c r="F455" s="3" t="str">
        <f t="shared" si="42"/>
        <v/>
      </c>
      <c r="G455" s="3" t="str">
        <f t="shared" ca="1" si="43"/>
        <v/>
      </c>
      <c r="H455" s="4" t="str">
        <f t="shared" si="44"/>
        <v/>
      </c>
      <c r="I455" s="5" t="str">
        <f t="shared" si="47"/>
        <v/>
      </c>
      <c r="J455" s="1" t="str">
        <f ca="1">IF(F455="","",IF(COUNTIF($F$3:F455,F455)=1,MATCH(F455,$C$3:$C$502,0)+3,MATCH(F455,INDIRECT("C502:C"&amp;J454),0)+J454))</f>
        <v/>
      </c>
      <c r="K455" s="1" t="str">
        <f t="shared" ca="1" si="45"/>
        <v/>
      </c>
    </row>
    <row r="456" spans="2:11">
      <c r="B456" s="6" t="str">
        <f t="shared" si="46"/>
        <v/>
      </c>
      <c r="C456" s="7"/>
      <c r="D456" s="7"/>
      <c r="F456" s="3" t="str">
        <f t="shared" si="42"/>
        <v/>
      </c>
      <c r="G456" s="3" t="str">
        <f t="shared" ca="1" si="43"/>
        <v/>
      </c>
      <c r="H456" s="4" t="str">
        <f t="shared" si="44"/>
        <v/>
      </c>
      <c r="I456" s="5" t="str">
        <f t="shared" si="47"/>
        <v/>
      </c>
      <c r="J456" s="1" t="str">
        <f ca="1">IF(F456="","",IF(COUNTIF($F$3:F456,F456)=1,MATCH(F456,$C$3:$C$502,0)+3,MATCH(F456,INDIRECT("C502:C"&amp;J455),0)+J455))</f>
        <v/>
      </c>
      <c r="K456" s="1" t="str">
        <f t="shared" ca="1" si="45"/>
        <v/>
      </c>
    </row>
    <row r="457" spans="2:11">
      <c r="B457" s="6" t="str">
        <f t="shared" si="46"/>
        <v/>
      </c>
      <c r="C457" s="7"/>
      <c r="D457" s="7"/>
      <c r="F457" s="3" t="str">
        <f t="shared" si="42"/>
        <v/>
      </c>
      <c r="G457" s="3" t="str">
        <f t="shared" ca="1" si="43"/>
        <v/>
      </c>
      <c r="H457" s="4" t="str">
        <f t="shared" si="44"/>
        <v/>
      </c>
      <c r="I457" s="5" t="str">
        <f t="shared" si="47"/>
        <v/>
      </c>
      <c r="J457" s="1" t="str">
        <f ca="1">IF(F457="","",IF(COUNTIF($F$3:F457,F457)=1,MATCH(F457,$C$3:$C$502,0)+3,MATCH(F457,INDIRECT("C502:C"&amp;J456),0)+J456))</f>
        <v/>
      </c>
      <c r="K457" s="1" t="str">
        <f t="shared" ca="1" si="45"/>
        <v/>
      </c>
    </row>
    <row r="458" spans="2:11">
      <c r="B458" s="6" t="str">
        <f t="shared" si="46"/>
        <v/>
      </c>
      <c r="C458" s="7"/>
      <c r="D458" s="7"/>
      <c r="F458" s="3" t="str">
        <f t="shared" si="42"/>
        <v/>
      </c>
      <c r="G458" s="3" t="str">
        <f t="shared" ca="1" si="43"/>
        <v/>
      </c>
      <c r="H458" s="4" t="str">
        <f t="shared" si="44"/>
        <v/>
      </c>
      <c r="I458" s="5" t="str">
        <f t="shared" si="47"/>
        <v/>
      </c>
      <c r="J458" s="1" t="str">
        <f ca="1">IF(F458="","",IF(COUNTIF($F$3:F458,F458)=1,MATCH(F458,$C$3:$C$502,0)+3,MATCH(F458,INDIRECT("C502:C"&amp;J457),0)+J457))</f>
        <v/>
      </c>
      <c r="K458" s="1" t="str">
        <f t="shared" ca="1" si="45"/>
        <v/>
      </c>
    </row>
    <row r="459" spans="2:11">
      <c r="B459" s="6" t="str">
        <f t="shared" si="46"/>
        <v/>
      </c>
      <c r="C459" s="7"/>
      <c r="D459" s="7"/>
      <c r="F459" s="3" t="str">
        <f t="shared" si="42"/>
        <v/>
      </c>
      <c r="G459" s="3" t="str">
        <f t="shared" ca="1" si="43"/>
        <v/>
      </c>
      <c r="H459" s="4" t="str">
        <f t="shared" si="44"/>
        <v/>
      </c>
      <c r="I459" s="5" t="str">
        <f t="shared" si="47"/>
        <v/>
      </c>
      <c r="J459" s="1" t="str">
        <f ca="1">IF(F459="","",IF(COUNTIF($F$3:F459,F459)=1,MATCH(F459,$C$3:$C$502,0)+3,MATCH(F459,INDIRECT("C502:C"&amp;J458),0)+J458))</f>
        <v/>
      </c>
      <c r="K459" s="1" t="str">
        <f t="shared" ca="1" si="45"/>
        <v/>
      </c>
    </row>
    <row r="460" spans="2:11">
      <c r="B460" s="6" t="str">
        <f t="shared" si="46"/>
        <v/>
      </c>
      <c r="C460" s="7"/>
      <c r="D460" s="7"/>
      <c r="F460" s="3" t="str">
        <f t="shared" si="42"/>
        <v/>
      </c>
      <c r="G460" s="3" t="str">
        <f t="shared" ca="1" si="43"/>
        <v/>
      </c>
      <c r="H460" s="4" t="str">
        <f t="shared" si="44"/>
        <v/>
      </c>
      <c r="I460" s="5" t="str">
        <f t="shared" si="47"/>
        <v/>
      </c>
      <c r="J460" s="1" t="str">
        <f ca="1">IF(F460="","",IF(COUNTIF($F$3:F460,F460)=1,MATCH(F460,$C$3:$C$502,0)+3,MATCH(F460,INDIRECT("C502:C"&amp;J459),0)+J459))</f>
        <v/>
      </c>
      <c r="K460" s="1" t="str">
        <f t="shared" ca="1" si="45"/>
        <v/>
      </c>
    </row>
    <row r="461" spans="2:11">
      <c r="B461" s="6" t="str">
        <f t="shared" si="46"/>
        <v/>
      </c>
      <c r="C461" s="7"/>
      <c r="D461" s="7"/>
      <c r="F461" s="3" t="str">
        <f t="shared" si="42"/>
        <v/>
      </c>
      <c r="G461" s="3" t="str">
        <f t="shared" ca="1" si="43"/>
        <v/>
      </c>
      <c r="H461" s="4" t="str">
        <f t="shared" si="44"/>
        <v/>
      </c>
      <c r="I461" s="5" t="str">
        <f t="shared" si="47"/>
        <v/>
      </c>
      <c r="J461" s="1" t="str">
        <f ca="1">IF(F461="","",IF(COUNTIF($F$3:F461,F461)=1,MATCH(F461,$C$3:$C$502,0)+3,MATCH(F461,INDIRECT("C502:C"&amp;J460),0)+J460))</f>
        <v/>
      </c>
      <c r="K461" s="1" t="str">
        <f t="shared" ca="1" si="45"/>
        <v/>
      </c>
    </row>
    <row r="462" spans="2:11">
      <c r="B462" s="6" t="str">
        <f t="shared" si="46"/>
        <v/>
      </c>
      <c r="C462" s="7"/>
      <c r="D462" s="7"/>
      <c r="F462" s="3" t="str">
        <f t="shared" si="42"/>
        <v/>
      </c>
      <c r="G462" s="3" t="str">
        <f t="shared" ca="1" si="43"/>
        <v/>
      </c>
      <c r="H462" s="4" t="str">
        <f t="shared" si="44"/>
        <v/>
      </c>
      <c r="I462" s="5" t="str">
        <f t="shared" si="47"/>
        <v/>
      </c>
      <c r="J462" s="1" t="str">
        <f ca="1">IF(F462="","",IF(COUNTIF($F$3:F462,F462)=1,MATCH(F462,$C$3:$C$502,0)+3,MATCH(F462,INDIRECT("C502:C"&amp;J461),0)+J461))</f>
        <v/>
      </c>
      <c r="K462" s="1" t="str">
        <f t="shared" ca="1" si="45"/>
        <v/>
      </c>
    </row>
    <row r="463" spans="2:11">
      <c r="B463" s="6" t="str">
        <f t="shared" si="46"/>
        <v/>
      </c>
      <c r="C463" s="7"/>
      <c r="D463" s="7"/>
      <c r="F463" s="3" t="str">
        <f t="shared" si="42"/>
        <v/>
      </c>
      <c r="G463" s="3" t="str">
        <f t="shared" ca="1" si="43"/>
        <v/>
      </c>
      <c r="H463" s="4" t="str">
        <f t="shared" si="44"/>
        <v/>
      </c>
      <c r="I463" s="5" t="str">
        <f t="shared" si="47"/>
        <v/>
      </c>
      <c r="J463" s="1" t="str">
        <f ca="1">IF(F463="","",IF(COUNTIF($F$3:F463,F463)=1,MATCH(F463,$C$3:$C$502,0)+3,MATCH(F463,INDIRECT("C502:C"&amp;J462),0)+J462))</f>
        <v/>
      </c>
      <c r="K463" s="1" t="str">
        <f t="shared" ca="1" si="45"/>
        <v/>
      </c>
    </row>
    <row r="464" spans="2:11">
      <c r="B464" s="6" t="str">
        <f t="shared" si="46"/>
        <v/>
      </c>
      <c r="C464" s="7"/>
      <c r="D464" s="7"/>
      <c r="F464" s="3" t="str">
        <f t="shared" si="42"/>
        <v/>
      </c>
      <c r="G464" s="3" t="str">
        <f t="shared" ca="1" si="43"/>
        <v/>
      </c>
      <c r="H464" s="4" t="str">
        <f t="shared" si="44"/>
        <v/>
      </c>
      <c r="I464" s="5" t="str">
        <f t="shared" si="47"/>
        <v/>
      </c>
      <c r="J464" s="1" t="str">
        <f ca="1">IF(F464="","",IF(COUNTIF($F$3:F464,F464)=1,MATCH(F464,$C$3:$C$502,0)+3,MATCH(F464,INDIRECT("C502:C"&amp;J463),0)+J463))</f>
        <v/>
      </c>
      <c r="K464" s="1" t="str">
        <f t="shared" ca="1" si="45"/>
        <v/>
      </c>
    </row>
    <row r="465" spans="2:11">
      <c r="B465" s="6" t="str">
        <f t="shared" si="46"/>
        <v/>
      </c>
      <c r="C465" s="7"/>
      <c r="D465" s="7"/>
      <c r="F465" s="3" t="str">
        <f t="shared" si="42"/>
        <v/>
      </c>
      <c r="G465" s="3" t="str">
        <f t="shared" ca="1" si="43"/>
        <v/>
      </c>
      <c r="H465" s="4" t="str">
        <f t="shared" si="44"/>
        <v/>
      </c>
      <c r="I465" s="5" t="str">
        <f t="shared" si="47"/>
        <v/>
      </c>
      <c r="J465" s="1" t="str">
        <f ca="1">IF(F465="","",IF(COUNTIF($F$3:F465,F465)=1,MATCH(F465,$C$3:$C$502,0)+3,MATCH(F465,INDIRECT("C502:C"&amp;J464),0)+J464))</f>
        <v/>
      </c>
      <c r="K465" s="1" t="str">
        <f t="shared" ca="1" si="45"/>
        <v/>
      </c>
    </row>
    <row r="466" spans="2:11">
      <c r="B466" s="6" t="str">
        <f t="shared" si="46"/>
        <v/>
      </c>
      <c r="C466" s="7"/>
      <c r="D466" s="7"/>
      <c r="F466" s="3" t="str">
        <f t="shared" si="42"/>
        <v/>
      </c>
      <c r="G466" s="3" t="str">
        <f t="shared" ca="1" si="43"/>
        <v/>
      </c>
      <c r="H466" s="4" t="str">
        <f t="shared" si="44"/>
        <v/>
      </c>
      <c r="I466" s="5" t="str">
        <f t="shared" si="47"/>
        <v/>
      </c>
      <c r="J466" s="1" t="str">
        <f ca="1">IF(F466="","",IF(COUNTIF($F$3:F466,F466)=1,MATCH(F466,$C$3:$C$502,0)+3,MATCH(F466,INDIRECT("C502:C"&amp;J465),0)+J465))</f>
        <v/>
      </c>
      <c r="K466" s="1" t="str">
        <f t="shared" ca="1" si="45"/>
        <v/>
      </c>
    </row>
    <row r="467" spans="2:11">
      <c r="B467" s="6" t="str">
        <f t="shared" si="46"/>
        <v/>
      </c>
      <c r="C467" s="7"/>
      <c r="D467" s="7"/>
      <c r="F467" s="3" t="str">
        <f t="shared" si="42"/>
        <v/>
      </c>
      <c r="G467" s="3" t="str">
        <f t="shared" ca="1" si="43"/>
        <v/>
      </c>
      <c r="H467" s="4" t="str">
        <f t="shared" si="44"/>
        <v/>
      </c>
      <c r="I467" s="5" t="str">
        <f t="shared" si="47"/>
        <v/>
      </c>
      <c r="J467" s="1" t="str">
        <f ca="1">IF(F467="","",IF(COUNTIF($F$3:F467,F467)=1,MATCH(F467,$C$3:$C$502,0)+3,MATCH(F467,INDIRECT("C502:C"&amp;J466),0)+J466))</f>
        <v/>
      </c>
      <c r="K467" s="1" t="str">
        <f t="shared" ca="1" si="45"/>
        <v/>
      </c>
    </row>
    <row r="468" spans="2:11">
      <c r="B468" s="6" t="str">
        <f t="shared" si="46"/>
        <v/>
      </c>
      <c r="C468" s="7"/>
      <c r="D468" s="7"/>
      <c r="F468" s="3" t="str">
        <f t="shared" si="42"/>
        <v/>
      </c>
      <c r="G468" s="3" t="str">
        <f t="shared" ca="1" si="43"/>
        <v/>
      </c>
      <c r="H468" s="4" t="str">
        <f t="shared" si="44"/>
        <v/>
      </c>
      <c r="I468" s="5" t="str">
        <f t="shared" si="47"/>
        <v/>
      </c>
      <c r="J468" s="1" t="str">
        <f ca="1">IF(F468="","",IF(COUNTIF($F$3:F468,F468)=1,MATCH(F468,$C$3:$C$502,0)+3,MATCH(F468,INDIRECT("C502:C"&amp;J467),0)+J467))</f>
        <v/>
      </c>
      <c r="K468" s="1" t="str">
        <f t="shared" ca="1" si="45"/>
        <v/>
      </c>
    </row>
    <row r="469" spans="2:11">
      <c r="B469" s="6" t="str">
        <f t="shared" si="46"/>
        <v/>
      </c>
      <c r="C469" s="7"/>
      <c r="D469" s="7"/>
      <c r="F469" s="3" t="str">
        <f t="shared" si="42"/>
        <v/>
      </c>
      <c r="G469" s="3" t="str">
        <f t="shared" ca="1" si="43"/>
        <v/>
      </c>
      <c r="H469" s="4" t="str">
        <f t="shared" si="44"/>
        <v/>
      </c>
      <c r="I469" s="5" t="str">
        <f t="shared" si="47"/>
        <v/>
      </c>
      <c r="J469" s="1" t="str">
        <f ca="1">IF(F469="","",IF(COUNTIF($F$3:F469,F469)=1,MATCH(F469,$C$3:$C$502,0)+3,MATCH(F469,INDIRECT("C502:C"&amp;J468),0)+J468))</f>
        <v/>
      </c>
      <c r="K469" s="1" t="str">
        <f t="shared" ca="1" si="45"/>
        <v/>
      </c>
    </row>
    <row r="470" spans="2:11">
      <c r="B470" s="6" t="str">
        <f t="shared" si="46"/>
        <v/>
      </c>
      <c r="C470" s="7"/>
      <c r="D470" s="7"/>
      <c r="F470" s="3" t="str">
        <f t="shared" si="42"/>
        <v/>
      </c>
      <c r="G470" s="3" t="str">
        <f t="shared" ca="1" si="43"/>
        <v/>
      </c>
      <c r="H470" s="4" t="str">
        <f t="shared" si="44"/>
        <v/>
      </c>
      <c r="I470" s="5" t="str">
        <f t="shared" si="47"/>
        <v/>
      </c>
      <c r="J470" s="1" t="str">
        <f ca="1">IF(F470="","",IF(COUNTIF($F$3:F470,F470)=1,MATCH(F470,$C$3:$C$502,0)+3,MATCH(F470,INDIRECT("C502:C"&amp;J469),0)+J469))</f>
        <v/>
      </c>
      <c r="K470" s="1" t="str">
        <f t="shared" ca="1" si="45"/>
        <v/>
      </c>
    </row>
    <row r="471" spans="2:11">
      <c r="B471" s="6" t="str">
        <f t="shared" si="46"/>
        <v/>
      </c>
      <c r="C471" s="7"/>
      <c r="D471" s="7"/>
      <c r="F471" s="3" t="str">
        <f t="shared" si="42"/>
        <v/>
      </c>
      <c r="G471" s="3" t="str">
        <f t="shared" ca="1" si="43"/>
        <v/>
      </c>
      <c r="H471" s="4" t="str">
        <f t="shared" si="44"/>
        <v/>
      </c>
      <c r="I471" s="5" t="str">
        <f t="shared" si="47"/>
        <v/>
      </c>
      <c r="J471" s="1" t="str">
        <f ca="1">IF(F471="","",IF(COUNTIF($F$3:F471,F471)=1,MATCH(F471,$C$3:$C$502,0)+3,MATCH(F471,INDIRECT("C502:C"&amp;J470),0)+J470))</f>
        <v/>
      </c>
      <c r="K471" s="1" t="str">
        <f t="shared" ca="1" si="45"/>
        <v/>
      </c>
    </row>
    <row r="472" spans="2:11">
      <c r="B472" s="6" t="str">
        <f t="shared" si="46"/>
        <v/>
      </c>
      <c r="C472" s="7"/>
      <c r="D472" s="7"/>
      <c r="F472" s="3" t="str">
        <f t="shared" si="42"/>
        <v/>
      </c>
      <c r="G472" s="3" t="str">
        <f t="shared" ca="1" si="43"/>
        <v/>
      </c>
      <c r="H472" s="4" t="str">
        <f t="shared" si="44"/>
        <v/>
      </c>
      <c r="I472" s="5" t="str">
        <f t="shared" si="47"/>
        <v/>
      </c>
      <c r="J472" s="1" t="str">
        <f ca="1">IF(F472="","",IF(COUNTIF($F$3:F472,F472)=1,MATCH(F472,$C$3:$C$502,0)+3,MATCH(F472,INDIRECT("C502:C"&amp;J471),0)+J471))</f>
        <v/>
      </c>
      <c r="K472" s="1" t="str">
        <f t="shared" ca="1" si="45"/>
        <v/>
      </c>
    </row>
    <row r="473" spans="2:11">
      <c r="B473" s="6" t="str">
        <f t="shared" si="46"/>
        <v/>
      </c>
      <c r="C473" s="7"/>
      <c r="D473" s="7"/>
      <c r="F473" s="3" t="str">
        <f t="shared" si="42"/>
        <v/>
      </c>
      <c r="G473" s="3" t="str">
        <f t="shared" ca="1" si="43"/>
        <v/>
      </c>
      <c r="H473" s="4" t="str">
        <f t="shared" si="44"/>
        <v/>
      </c>
      <c r="I473" s="5" t="str">
        <f t="shared" si="47"/>
        <v/>
      </c>
      <c r="J473" s="1" t="str">
        <f ca="1">IF(F473="","",IF(COUNTIF($F$3:F473,F473)=1,MATCH(F473,$C$3:$C$502,0)+3,MATCH(F473,INDIRECT("C502:C"&amp;J472),0)+J472))</f>
        <v/>
      </c>
      <c r="K473" s="1" t="str">
        <f t="shared" ca="1" si="45"/>
        <v/>
      </c>
    </row>
    <row r="474" spans="2:11">
      <c r="B474" s="6" t="str">
        <f t="shared" si="46"/>
        <v/>
      </c>
      <c r="C474" s="7"/>
      <c r="D474" s="7"/>
      <c r="F474" s="3" t="str">
        <f t="shared" si="42"/>
        <v/>
      </c>
      <c r="G474" s="3" t="str">
        <f t="shared" ca="1" si="43"/>
        <v/>
      </c>
      <c r="H474" s="4" t="str">
        <f t="shared" si="44"/>
        <v/>
      </c>
      <c r="I474" s="5" t="str">
        <f t="shared" si="47"/>
        <v/>
      </c>
      <c r="J474" s="1" t="str">
        <f ca="1">IF(F474="","",IF(COUNTIF($F$3:F474,F474)=1,MATCH(F474,$C$3:$C$502,0)+3,MATCH(F474,INDIRECT("C502:C"&amp;J473),0)+J473))</f>
        <v/>
      </c>
      <c r="K474" s="1" t="str">
        <f t="shared" ca="1" si="45"/>
        <v/>
      </c>
    </row>
    <row r="475" spans="2:11">
      <c r="B475" s="6" t="str">
        <f t="shared" si="46"/>
        <v/>
      </c>
      <c r="C475" s="7"/>
      <c r="D475" s="7"/>
      <c r="F475" s="3" t="str">
        <f t="shared" si="42"/>
        <v/>
      </c>
      <c r="G475" s="3" t="str">
        <f t="shared" ca="1" si="43"/>
        <v/>
      </c>
      <c r="H475" s="4" t="str">
        <f t="shared" si="44"/>
        <v/>
      </c>
      <c r="I475" s="5" t="str">
        <f t="shared" si="47"/>
        <v/>
      </c>
      <c r="J475" s="1" t="str">
        <f ca="1">IF(F475="","",IF(COUNTIF($F$3:F475,F475)=1,MATCH(F475,$C$3:$C$502,0)+3,MATCH(F475,INDIRECT("C502:C"&amp;J474),0)+J474))</f>
        <v/>
      </c>
      <c r="K475" s="1" t="str">
        <f t="shared" ca="1" si="45"/>
        <v/>
      </c>
    </row>
    <row r="476" spans="2:11">
      <c r="B476" s="6" t="str">
        <f t="shared" si="46"/>
        <v/>
      </c>
      <c r="C476" s="7"/>
      <c r="D476" s="7"/>
      <c r="F476" s="3" t="str">
        <f t="shared" si="42"/>
        <v/>
      </c>
      <c r="G476" s="3" t="str">
        <f t="shared" ca="1" si="43"/>
        <v/>
      </c>
      <c r="H476" s="4" t="str">
        <f t="shared" si="44"/>
        <v/>
      </c>
      <c r="I476" s="5" t="str">
        <f t="shared" si="47"/>
        <v/>
      </c>
      <c r="J476" s="1" t="str">
        <f ca="1">IF(F476="","",IF(COUNTIF($F$3:F476,F476)=1,MATCH(F476,$C$3:$C$502,0)+3,MATCH(F476,INDIRECT("C502:C"&amp;J475),0)+J475))</f>
        <v/>
      </c>
      <c r="K476" s="1" t="str">
        <f t="shared" ca="1" si="45"/>
        <v/>
      </c>
    </row>
    <row r="477" spans="2:11">
      <c r="B477" s="6" t="str">
        <f t="shared" si="46"/>
        <v/>
      </c>
      <c r="C477" s="7"/>
      <c r="D477" s="7"/>
      <c r="F477" s="3" t="str">
        <f t="shared" si="42"/>
        <v/>
      </c>
      <c r="G477" s="3" t="str">
        <f t="shared" ca="1" si="43"/>
        <v/>
      </c>
      <c r="H477" s="4" t="str">
        <f t="shared" si="44"/>
        <v/>
      </c>
      <c r="I477" s="5" t="str">
        <f t="shared" si="47"/>
        <v/>
      </c>
      <c r="J477" s="1" t="str">
        <f ca="1">IF(F477="","",IF(COUNTIF($F$3:F477,F477)=1,MATCH(F477,$C$3:$C$502,0)+3,MATCH(F477,INDIRECT("C502:C"&amp;J476),0)+J476))</f>
        <v/>
      </c>
      <c r="K477" s="1" t="str">
        <f t="shared" ca="1" si="45"/>
        <v/>
      </c>
    </row>
    <row r="478" spans="2:11">
      <c r="B478" s="6" t="str">
        <f t="shared" si="46"/>
        <v/>
      </c>
      <c r="C478" s="7"/>
      <c r="D478" s="7"/>
      <c r="F478" s="3" t="str">
        <f t="shared" si="42"/>
        <v/>
      </c>
      <c r="G478" s="3" t="str">
        <f t="shared" ca="1" si="43"/>
        <v/>
      </c>
      <c r="H478" s="4" t="str">
        <f t="shared" si="44"/>
        <v/>
      </c>
      <c r="I478" s="5" t="str">
        <f t="shared" si="47"/>
        <v/>
      </c>
      <c r="J478" s="1" t="str">
        <f ca="1">IF(F478="","",IF(COUNTIF($F$3:F478,F478)=1,MATCH(F478,$C$3:$C$502,0)+3,MATCH(F478,INDIRECT("C502:C"&amp;J477),0)+J477))</f>
        <v/>
      </c>
      <c r="K478" s="1" t="str">
        <f t="shared" ca="1" si="45"/>
        <v/>
      </c>
    </row>
    <row r="479" spans="2:11">
      <c r="B479" s="6" t="str">
        <f t="shared" si="46"/>
        <v/>
      </c>
      <c r="C479" s="7"/>
      <c r="D479" s="7"/>
      <c r="F479" s="3" t="str">
        <f t="shared" si="42"/>
        <v/>
      </c>
      <c r="G479" s="3" t="str">
        <f t="shared" ca="1" si="43"/>
        <v/>
      </c>
      <c r="H479" s="4" t="str">
        <f t="shared" si="44"/>
        <v/>
      </c>
      <c r="I479" s="5" t="str">
        <f t="shared" si="47"/>
        <v/>
      </c>
      <c r="J479" s="1" t="str">
        <f ca="1">IF(F479="","",IF(COUNTIF($F$3:F479,F479)=1,MATCH(F479,$C$3:$C$502,0)+3,MATCH(F479,INDIRECT("C502:C"&amp;J478),0)+J478))</f>
        <v/>
      </c>
      <c r="K479" s="1" t="str">
        <f t="shared" ca="1" si="45"/>
        <v/>
      </c>
    </row>
    <row r="480" spans="2:11">
      <c r="B480" s="6" t="str">
        <f t="shared" si="46"/>
        <v/>
      </c>
      <c r="C480" s="7"/>
      <c r="D480" s="7"/>
      <c r="F480" s="3" t="str">
        <f t="shared" si="42"/>
        <v/>
      </c>
      <c r="G480" s="3" t="str">
        <f t="shared" ca="1" si="43"/>
        <v/>
      </c>
      <c r="H480" s="4" t="str">
        <f t="shared" si="44"/>
        <v/>
      </c>
      <c r="I480" s="5" t="str">
        <f t="shared" si="47"/>
        <v/>
      </c>
      <c r="J480" s="1" t="str">
        <f ca="1">IF(F480="","",IF(COUNTIF($F$3:F480,F480)=1,MATCH(F480,$C$3:$C$502,0)+3,MATCH(F480,INDIRECT("C502:C"&amp;J479),0)+J479))</f>
        <v/>
      </c>
      <c r="K480" s="1" t="str">
        <f t="shared" ca="1" si="45"/>
        <v/>
      </c>
    </row>
    <row r="481" spans="2:11">
      <c r="B481" s="6" t="str">
        <f t="shared" si="46"/>
        <v/>
      </c>
      <c r="C481" s="7"/>
      <c r="D481" s="7"/>
      <c r="F481" s="3" t="str">
        <f t="shared" si="42"/>
        <v/>
      </c>
      <c r="G481" s="3" t="str">
        <f t="shared" ca="1" si="43"/>
        <v/>
      </c>
      <c r="H481" s="4" t="str">
        <f t="shared" si="44"/>
        <v/>
      </c>
      <c r="I481" s="5" t="str">
        <f t="shared" si="47"/>
        <v/>
      </c>
      <c r="J481" s="1" t="str">
        <f ca="1">IF(F481="","",IF(COUNTIF($F$3:F481,F481)=1,MATCH(F481,$C$3:$C$502,0)+3,MATCH(F481,INDIRECT("C502:C"&amp;J480),0)+J480))</f>
        <v/>
      </c>
      <c r="K481" s="1" t="str">
        <f t="shared" ca="1" si="45"/>
        <v/>
      </c>
    </row>
    <row r="482" spans="2:11">
      <c r="B482" s="6" t="str">
        <f t="shared" si="46"/>
        <v/>
      </c>
      <c r="C482" s="7"/>
      <c r="D482" s="7"/>
      <c r="F482" s="3" t="str">
        <f t="shared" si="42"/>
        <v/>
      </c>
      <c r="G482" s="3" t="str">
        <f t="shared" ca="1" si="43"/>
        <v/>
      </c>
      <c r="H482" s="4" t="str">
        <f t="shared" si="44"/>
        <v/>
      </c>
      <c r="I482" s="5" t="str">
        <f t="shared" si="47"/>
        <v/>
      </c>
      <c r="J482" s="1" t="str">
        <f ca="1">IF(F482="","",IF(COUNTIF($F$3:F482,F482)=1,MATCH(F482,$C$3:$C$502,0)+3,MATCH(F482,INDIRECT("C502:C"&amp;J481),0)+J481))</f>
        <v/>
      </c>
      <c r="K482" s="1" t="str">
        <f t="shared" ca="1" si="45"/>
        <v/>
      </c>
    </row>
    <row r="483" spans="2:11">
      <c r="B483" s="6" t="str">
        <f t="shared" si="46"/>
        <v/>
      </c>
      <c r="C483" s="7"/>
      <c r="D483" s="7"/>
      <c r="F483" s="3" t="str">
        <f t="shared" si="42"/>
        <v/>
      </c>
      <c r="G483" s="3" t="str">
        <f t="shared" ca="1" si="43"/>
        <v/>
      </c>
      <c r="H483" s="4" t="str">
        <f t="shared" si="44"/>
        <v/>
      </c>
      <c r="I483" s="5" t="str">
        <f t="shared" si="47"/>
        <v/>
      </c>
      <c r="J483" s="1" t="str">
        <f ca="1">IF(F483="","",IF(COUNTIF($F$3:F483,F483)=1,MATCH(F483,$C$3:$C$502,0)+3,MATCH(F483,INDIRECT("C502:C"&amp;J482),0)+J482))</f>
        <v/>
      </c>
      <c r="K483" s="1" t="str">
        <f t="shared" ca="1" si="45"/>
        <v/>
      </c>
    </row>
    <row r="484" spans="2:11">
      <c r="B484" s="6" t="str">
        <f t="shared" si="46"/>
        <v/>
      </c>
      <c r="C484" s="7"/>
      <c r="D484" s="7"/>
      <c r="F484" s="3" t="str">
        <f t="shared" si="42"/>
        <v/>
      </c>
      <c r="G484" s="3" t="str">
        <f t="shared" ca="1" si="43"/>
        <v/>
      </c>
      <c r="H484" s="4" t="str">
        <f t="shared" si="44"/>
        <v/>
      </c>
      <c r="I484" s="5" t="str">
        <f t="shared" si="47"/>
        <v/>
      </c>
      <c r="J484" s="1" t="str">
        <f ca="1">IF(F484="","",IF(COUNTIF($F$3:F484,F484)=1,MATCH(F484,$C$3:$C$502,0)+3,MATCH(F484,INDIRECT("C502:C"&amp;J483),0)+J483))</f>
        <v/>
      </c>
      <c r="K484" s="1" t="str">
        <f t="shared" ca="1" si="45"/>
        <v/>
      </c>
    </row>
    <row r="485" spans="2:11">
      <c r="B485" s="6" t="str">
        <f t="shared" si="46"/>
        <v/>
      </c>
      <c r="C485" s="7"/>
      <c r="D485" s="7"/>
      <c r="F485" s="3" t="str">
        <f t="shared" si="42"/>
        <v/>
      </c>
      <c r="G485" s="3" t="str">
        <f t="shared" ca="1" si="43"/>
        <v/>
      </c>
      <c r="H485" s="4" t="str">
        <f t="shared" si="44"/>
        <v/>
      </c>
      <c r="I485" s="5" t="str">
        <f t="shared" si="47"/>
        <v/>
      </c>
      <c r="J485" s="1" t="str">
        <f ca="1">IF(F485="","",IF(COUNTIF($F$3:F485,F485)=1,MATCH(F485,$C$3:$C$502,0)+3,MATCH(F485,INDIRECT("C502:C"&amp;J484),0)+J484))</f>
        <v/>
      </c>
      <c r="K485" s="1" t="str">
        <f t="shared" ca="1" si="45"/>
        <v/>
      </c>
    </row>
    <row r="486" spans="2:11">
      <c r="B486" s="6" t="str">
        <f t="shared" si="46"/>
        <v/>
      </c>
      <c r="C486" s="7"/>
      <c r="D486" s="7"/>
      <c r="F486" s="3" t="str">
        <f t="shared" si="42"/>
        <v/>
      </c>
      <c r="G486" s="3" t="str">
        <f t="shared" ca="1" si="43"/>
        <v/>
      </c>
      <c r="H486" s="4" t="str">
        <f t="shared" si="44"/>
        <v/>
      </c>
      <c r="I486" s="5" t="str">
        <f t="shared" si="47"/>
        <v/>
      </c>
      <c r="J486" s="1" t="str">
        <f ca="1">IF(F486="","",IF(COUNTIF($F$3:F486,F486)=1,MATCH(F486,$C$3:$C$502,0)+3,MATCH(F486,INDIRECT("C502:C"&amp;J485),0)+J485))</f>
        <v/>
      </c>
      <c r="K486" s="1" t="str">
        <f t="shared" ca="1" si="45"/>
        <v/>
      </c>
    </row>
    <row r="487" spans="2:11">
      <c r="B487" s="6" t="str">
        <f t="shared" si="46"/>
        <v/>
      </c>
      <c r="C487" s="7"/>
      <c r="D487" s="7"/>
      <c r="F487" s="3" t="str">
        <f t="shared" si="42"/>
        <v/>
      </c>
      <c r="G487" s="3" t="str">
        <f t="shared" ca="1" si="43"/>
        <v/>
      </c>
      <c r="H487" s="4" t="str">
        <f t="shared" si="44"/>
        <v/>
      </c>
      <c r="I487" s="5" t="str">
        <f t="shared" si="47"/>
        <v/>
      </c>
      <c r="J487" s="1" t="str">
        <f ca="1">IF(F487="","",IF(COUNTIF($F$3:F487,F487)=1,MATCH(F487,$C$3:$C$502,0)+3,MATCH(F487,INDIRECT("C502:C"&amp;J486),0)+J486))</f>
        <v/>
      </c>
      <c r="K487" s="1" t="str">
        <f t="shared" ca="1" si="45"/>
        <v/>
      </c>
    </row>
    <row r="488" spans="2:11">
      <c r="B488" s="6" t="str">
        <f t="shared" si="46"/>
        <v/>
      </c>
      <c r="C488" s="7"/>
      <c r="D488" s="7"/>
      <c r="F488" s="3" t="str">
        <f t="shared" si="42"/>
        <v/>
      </c>
      <c r="G488" s="3" t="str">
        <f t="shared" ca="1" si="43"/>
        <v/>
      </c>
      <c r="H488" s="4" t="str">
        <f t="shared" si="44"/>
        <v/>
      </c>
      <c r="I488" s="5" t="str">
        <f t="shared" si="47"/>
        <v/>
      </c>
      <c r="J488" s="1" t="str">
        <f ca="1">IF(F488="","",IF(COUNTIF($F$3:F488,F488)=1,MATCH(F488,$C$3:$C$502,0)+3,MATCH(F488,INDIRECT("C502:C"&amp;J487),0)+J487))</f>
        <v/>
      </c>
      <c r="K488" s="1" t="str">
        <f t="shared" ca="1" si="45"/>
        <v/>
      </c>
    </row>
    <row r="489" spans="2:11">
      <c r="B489" s="6" t="str">
        <f t="shared" si="46"/>
        <v/>
      </c>
      <c r="C489" s="7"/>
      <c r="D489" s="7"/>
      <c r="F489" s="3" t="str">
        <f t="shared" si="42"/>
        <v/>
      </c>
      <c r="G489" s="3" t="str">
        <f t="shared" ca="1" si="43"/>
        <v/>
      </c>
      <c r="H489" s="4" t="str">
        <f t="shared" si="44"/>
        <v/>
      </c>
      <c r="I489" s="5" t="str">
        <f t="shared" si="47"/>
        <v/>
      </c>
      <c r="J489" s="1" t="str">
        <f ca="1">IF(F489="","",IF(COUNTIF($F$3:F489,F489)=1,MATCH(F489,$C$3:$C$502,0)+3,MATCH(F489,INDIRECT("C502:C"&amp;J488),0)+J488))</f>
        <v/>
      </c>
      <c r="K489" s="1" t="str">
        <f t="shared" ca="1" si="45"/>
        <v/>
      </c>
    </row>
    <row r="490" spans="2:11">
      <c r="B490" s="6" t="str">
        <f t="shared" si="46"/>
        <v/>
      </c>
      <c r="C490" s="7"/>
      <c r="D490" s="7"/>
      <c r="F490" s="3" t="str">
        <f t="shared" si="42"/>
        <v/>
      </c>
      <c r="G490" s="3" t="str">
        <f t="shared" ca="1" si="43"/>
        <v/>
      </c>
      <c r="H490" s="4" t="str">
        <f t="shared" si="44"/>
        <v/>
      </c>
      <c r="I490" s="5" t="str">
        <f t="shared" si="47"/>
        <v/>
      </c>
      <c r="J490" s="1" t="str">
        <f ca="1">IF(F490="","",IF(COUNTIF($F$3:F490,F490)=1,MATCH(F490,$C$3:$C$502,0)+3,MATCH(F490,INDIRECT("C502:C"&amp;J489),0)+J489))</f>
        <v/>
      </c>
      <c r="K490" s="1" t="str">
        <f t="shared" ca="1" si="45"/>
        <v/>
      </c>
    </row>
    <row r="491" spans="2:11">
      <c r="B491" s="6" t="str">
        <f t="shared" si="46"/>
        <v/>
      </c>
      <c r="C491" s="7"/>
      <c r="D491" s="7"/>
      <c r="F491" s="3" t="str">
        <f t="shared" si="42"/>
        <v/>
      </c>
      <c r="G491" s="3" t="str">
        <f t="shared" ca="1" si="43"/>
        <v/>
      </c>
      <c r="H491" s="4" t="str">
        <f t="shared" si="44"/>
        <v/>
      </c>
      <c r="I491" s="5" t="str">
        <f t="shared" si="47"/>
        <v/>
      </c>
      <c r="J491" s="1" t="str">
        <f ca="1">IF(F491="","",IF(COUNTIF($F$3:F491,F491)=1,MATCH(F491,$C$3:$C$502,0)+3,MATCH(F491,INDIRECT("C502:C"&amp;J490),0)+J490))</f>
        <v/>
      </c>
      <c r="K491" s="1" t="str">
        <f t="shared" ca="1" si="45"/>
        <v/>
      </c>
    </row>
    <row r="492" spans="2:11">
      <c r="B492" s="6" t="str">
        <f t="shared" si="46"/>
        <v/>
      </c>
      <c r="C492" s="7"/>
      <c r="D492" s="7"/>
      <c r="F492" s="3" t="str">
        <f t="shared" si="42"/>
        <v/>
      </c>
      <c r="G492" s="3" t="str">
        <f t="shared" ca="1" si="43"/>
        <v/>
      </c>
      <c r="H492" s="4" t="str">
        <f t="shared" si="44"/>
        <v/>
      </c>
      <c r="I492" s="5" t="str">
        <f t="shared" si="47"/>
        <v/>
      </c>
      <c r="J492" s="1" t="str">
        <f ca="1">IF(F492="","",IF(COUNTIF($F$3:F492,F492)=1,MATCH(F492,$C$3:$C$502,0)+3,MATCH(F492,INDIRECT("C502:C"&amp;J491),0)+J491))</f>
        <v/>
      </c>
      <c r="K492" s="1" t="str">
        <f t="shared" ca="1" si="45"/>
        <v/>
      </c>
    </row>
    <row r="493" spans="2:11">
      <c r="B493" s="6" t="str">
        <f t="shared" si="46"/>
        <v/>
      </c>
      <c r="C493" s="7"/>
      <c r="D493" s="7"/>
      <c r="F493" s="3" t="str">
        <f t="shared" si="42"/>
        <v/>
      </c>
      <c r="G493" s="3" t="str">
        <f t="shared" ca="1" si="43"/>
        <v/>
      </c>
      <c r="H493" s="4" t="str">
        <f t="shared" si="44"/>
        <v/>
      </c>
      <c r="I493" s="5" t="str">
        <f t="shared" si="47"/>
        <v/>
      </c>
      <c r="J493" s="1" t="str">
        <f ca="1">IF(F493="","",IF(COUNTIF($F$3:F493,F493)=1,MATCH(F493,$C$3:$C$502,0)+3,MATCH(F493,INDIRECT("C502:C"&amp;J492),0)+J492))</f>
        <v/>
      </c>
      <c r="K493" s="1" t="str">
        <f t="shared" ca="1" si="45"/>
        <v/>
      </c>
    </row>
    <row r="494" spans="2:11">
      <c r="B494" s="6" t="str">
        <f t="shared" si="46"/>
        <v/>
      </c>
      <c r="C494" s="7"/>
      <c r="D494" s="7"/>
      <c r="F494" s="3" t="str">
        <f t="shared" si="42"/>
        <v/>
      </c>
      <c r="G494" s="3" t="str">
        <f t="shared" ca="1" si="43"/>
        <v/>
      </c>
      <c r="H494" s="4" t="str">
        <f t="shared" si="44"/>
        <v/>
      </c>
      <c r="I494" s="5" t="str">
        <f t="shared" si="47"/>
        <v/>
      </c>
      <c r="J494" s="1" t="str">
        <f ca="1">IF(F494="","",IF(COUNTIF($F$3:F494,F494)=1,MATCH(F494,$C$3:$C$502,0)+3,MATCH(F494,INDIRECT("C502:C"&amp;J493),0)+J493))</f>
        <v/>
      </c>
      <c r="K494" s="1" t="str">
        <f t="shared" ca="1" si="45"/>
        <v/>
      </c>
    </row>
    <row r="495" spans="2:11">
      <c r="B495" s="6" t="str">
        <f t="shared" si="46"/>
        <v/>
      </c>
      <c r="C495" s="7"/>
      <c r="D495" s="7"/>
      <c r="F495" s="3" t="str">
        <f t="shared" si="42"/>
        <v/>
      </c>
      <c r="G495" s="3" t="str">
        <f t="shared" ca="1" si="43"/>
        <v/>
      </c>
      <c r="H495" s="4" t="str">
        <f t="shared" si="44"/>
        <v/>
      </c>
      <c r="I495" s="5" t="str">
        <f t="shared" si="47"/>
        <v/>
      </c>
      <c r="J495" s="1" t="str">
        <f ca="1">IF(F495="","",IF(COUNTIF($F$3:F495,F495)=1,MATCH(F495,$C$3:$C$502,0)+3,MATCH(F495,INDIRECT("C502:C"&amp;J494),0)+J494))</f>
        <v/>
      </c>
      <c r="K495" s="1" t="str">
        <f t="shared" ca="1" si="45"/>
        <v/>
      </c>
    </row>
    <row r="496" spans="2:11">
      <c r="B496" s="6" t="str">
        <f t="shared" si="46"/>
        <v/>
      </c>
      <c r="C496" s="7"/>
      <c r="D496" s="7"/>
      <c r="F496" s="3" t="str">
        <f t="shared" si="42"/>
        <v/>
      </c>
      <c r="G496" s="3" t="str">
        <f t="shared" ca="1" si="43"/>
        <v/>
      </c>
      <c r="H496" s="4" t="str">
        <f t="shared" si="44"/>
        <v/>
      </c>
      <c r="I496" s="5" t="str">
        <f t="shared" si="47"/>
        <v/>
      </c>
      <c r="J496" s="1" t="str">
        <f ca="1">IF(F496="","",IF(COUNTIF($F$3:F496,F496)=1,MATCH(F496,$C$3:$C$502,0)+3,MATCH(F496,INDIRECT("C502:C"&amp;J495),0)+J495))</f>
        <v/>
      </c>
      <c r="K496" s="1" t="str">
        <f t="shared" ca="1" si="45"/>
        <v/>
      </c>
    </row>
    <row r="497" spans="2:11">
      <c r="B497" s="6" t="str">
        <f t="shared" si="46"/>
        <v/>
      </c>
      <c r="C497" s="7"/>
      <c r="D497" s="7"/>
      <c r="F497" s="3" t="str">
        <f t="shared" si="42"/>
        <v/>
      </c>
      <c r="G497" s="3" t="str">
        <f t="shared" ca="1" si="43"/>
        <v/>
      </c>
      <c r="H497" s="4" t="str">
        <f t="shared" si="44"/>
        <v/>
      </c>
      <c r="I497" s="5" t="str">
        <f t="shared" si="47"/>
        <v/>
      </c>
      <c r="J497" s="1" t="str">
        <f ca="1">IF(F497="","",IF(COUNTIF($F$3:F497,F497)=1,MATCH(F497,$C$3:$C$502,0)+3,MATCH(F497,INDIRECT("C502:C"&amp;J496),0)+J496))</f>
        <v/>
      </c>
      <c r="K497" s="1" t="str">
        <f t="shared" ca="1" si="45"/>
        <v/>
      </c>
    </row>
    <row r="498" spans="2:11">
      <c r="B498" s="6" t="str">
        <f t="shared" si="46"/>
        <v/>
      </c>
      <c r="C498" s="7"/>
      <c r="D498" s="7"/>
      <c r="F498" s="3" t="str">
        <f t="shared" si="42"/>
        <v/>
      </c>
      <c r="G498" s="3" t="str">
        <f t="shared" ca="1" si="43"/>
        <v/>
      </c>
      <c r="H498" s="4" t="str">
        <f t="shared" si="44"/>
        <v/>
      </c>
      <c r="I498" s="5" t="str">
        <f t="shared" si="47"/>
        <v/>
      </c>
      <c r="J498" s="1" t="str">
        <f ca="1">IF(F498="","",IF(COUNTIF($F$3:F498,F498)=1,MATCH(F498,$C$3:$C$502,0)+3,MATCH(F498,INDIRECT("C502:C"&amp;J497),0)+J497))</f>
        <v/>
      </c>
      <c r="K498" s="1" t="str">
        <f t="shared" ca="1" si="45"/>
        <v/>
      </c>
    </row>
    <row r="499" spans="2:11">
      <c r="B499" s="6" t="str">
        <f t="shared" si="46"/>
        <v/>
      </c>
      <c r="C499" s="7"/>
      <c r="D499" s="7"/>
      <c r="F499" s="3" t="str">
        <f t="shared" si="42"/>
        <v/>
      </c>
      <c r="G499" s="3" t="str">
        <f t="shared" ca="1" si="43"/>
        <v/>
      </c>
      <c r="H499" s="4" t="str">
        <f t="shared" si="44"/>
        <v/>
      </c>
      <c r="I499" s="5" t="str">
        <f t="shared" si="47"/>
        <v/>
      </c>
      <c r="J499" s="1" t="str">
        <f ca="1">IF(F499="","",IF(COUNTIF($F$3:F499,F499)=1,MATCH(F499,$C$3:$C$502,0)+3,MATCH(F499,INDIRECT("C502:C"&amp;J498),0)+J498))</f>
        <v/>
      </c>
      <c r="K499" s="1" t="str">
        <f t="shared" ca="1" si="45"/>
        <v/>
      </c>
    </row>
    <row r="500" spans="2:11">
      <c r="B500" s="6" t="str">
        <f t="shared" si="46"/>
        <v/>
      </c>
      <c r="C500" s="7"/>
      <c r="D500" s="7"/>
      <c r="F500" s="3" t="str">
        <f t="shared" si="42"/>
        <v/>
      </c>
      <c r="G500" s="3" t="str">
        <f t="shared" ca="1" si="43"/>
        <v/>
      </c>
      <c r="H500" s="4" t="str">
        <f t="shared" si="44"/>
        <v/>
      </c>
      <c r="I500" s="5" t="str">
        <f t="shared" si="47"/>
        <v/>
      </c>
      <c r="J500" s="1" t="str">
        <f ca="1">IF(F500="","",IF(COUNTIF($F$3:F500,F500)=1,MATCH(F500,$C$3:$C$502,0)+3,MATCH(F500,INDIRECT("C502:C"&amp;J499),0)+J499))</f>
        <v/>
      </c>
      <c r="K500" s="1" t="str">
        <f t="shared" ca="1" si="45"/>
        <v/>
      </c>
    </row>
    <row r="501" spans="2:11">
      <c r="B501" s="6" t="str">
        <f t="shared" si="46"/>
        <v/>
      </c>
      <c r="C501" s="7"/>
      <c r="D501" s="7"/>
      <c r="F501" s="3" t="str">
        <f t="shared" si="42"/>
        <v/>
      </c>
      <c r="G501" s="3" t="str">
        <f t="shared" ca="1" si="43"/>
        <v/>
      </c>
      <c r="H501" s="4" t="str">
        <f t="shared" si="44"/>
        <v/>
      </c>
      <c r="I501" s="5" t="str">
        <f t="shared" si="47"/>
        <v/>
      </c>
      <c r="J501" s="1" t="str">
        <f ca="1">IF(F501="","",IF(COUNTIF($F$3:F501,F501)=1,MATCH(F501,$C$3:$C$502,0)+3,MATCH(F501,INDIRECT("C502:C"&amp;J500),0)+J500))</f>
        <v/>
      </c>
      <c r="K501" s="1" t="str">
        <f t="shared" ca="1" si="45"/>
        <v/>
      </c>
    </row>
    <row r="502" spans="2:11">
      <c r="B502" s="6" t="str">
        <f t="shared" si="46"/>
        <v/>
      </c>
      <c r="C502" s="7"/>
      <c r="D502" s="7"/>
      <c r="F502" s="3" t="str">
        <f t="shared" si="42"/>
        <v/>
      </c>
      <c r="G502" s="3" t="str">
        <f t="shared" ca="1" si="43"/>
        <v/>
      </c>
      <c r="H502" s="4" t="str">
        <f t="shared" si="44"/>
        <v/>
      </c>
      <c r="I502" s="5" t="str">
        <f t="shared" si="47"/>
        <v/>
      </c>
      <c r="J502" s="1" t="str">
        <f ca="1">IF(F502="","",IF(COUNTIF($F$3:F502,F502)=1,MATCH(F502,$C$3:$C$502,0)+3,MATCH(F502,INDIRECT("C502:C"&amp;J501),0)+J501))</f>
        <v/>
      </c>
      <c r="K502" s="1" t="str">
        <f t="shared" ca="1" si="45"/>
        <v/>
      </c>
    </row>
  </sheetData>
  <sheetProtection selectLockedCells="1"/>
  <sortState ref="C3:D68">
    <sortCondition descending="1" ref="C3:C68"/>
  </sortState>
  <mergeCells count="1">
    <mergeCell ref="V2:AD2"/>
  </mergeCells>
  <dataValidations count="1">
    <dataValidation type="list" allowBlank="1" showInputMessage="1" showErrorMessage="1" sqref="U2">
      <formula1>list1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G22"/>
  <sheetViews>
    <sheetView workbookViewId="0">
      <selection activeCell="D5" sqref="D5"/>
    </sheetView>
  </sheetViews>
  <sheetFormatPr defaultRowHeight="15"/>
  <cols>
    <col min="3" max="6" width="10.42578125" style="1" customWidth="1"/>
  </cols>
  <sheetData>
    <row r="2" spans="3:7" ht="19.5">
      <c r="C2" s="2" t="s">
        <v>1</v>
      </c>
      <c r="D2" s="2" t="s">
        <v>0</v>
      </c>
      <c r="E2" s="2" t="s">
        <v>12</v>
      </c>
      <c r="F2" s="2" t="s">
        <v>13</v>
      </c>
      <c r="G2" s="3">
        <f>IF(Pareto!$U$2="","",Pareto!$U$2)</f>
        <v>1</v>
      </c>
    </row>
    <row r="3" spans="3:7">
      <c r="C3" s="3">
        <f ca="1">IF($G$2="","",IF(Pareto!F3="","",OFFSET(Pareto!$F$2,(Pareto!B3+($G$2-1)*20),0)))</f>
        <v>1200</v>
      </c>
      <c r="D3" s="3" t="str">
        <f ca="1">IF($G$2="","",IF(Pareto!F3="","",OFFSET(Pareto!$F$2,(Pareto!B3+($G$2-1)*20),1)))</f>
        <v>A10</v>
      </c>
      <c r="E3" s="4">
        <f ca="1">IF($G$2="","",IF(Pareto!F3="","",OFFSET(Pareto!$F$2,(Pareto!B3+($G$2-1)*20),2)))</f>
        <v>0.13904982618771727</v>
      </c>
      <c r="F3" s="4">
        <f ca="1">IF($G$2="","",IF(Pareto!F3="","",OFFSET(Pareto!$F$2,(Pareto!B3+($G$2-1)*20),3)))</f>
        <v>0.13904982618771727</v>
      </c>
    </row>
    <row r="4" spans="3:7">
      <c r="C4" s="3">
        <f ca="1">IF($G$2="","",IF(Pareto!F4="","",OFFSET(Pareto!$F$2,(Pareto!B4+($G$2-1)*20),0)))</f>
        <v>950</v>
      </c>
      <c r="D4" s="3" t="str">
        <f ca="1">IF($G$2="","",IF(Pareto!F4="","",OFFSET(Pareto!$F$2,(Pareto!B4+($G$2-1)*20),1)))</f>
        <v>A12</v>
      </c>
      <c r="E4" s="4">
        <f ca="1">IF($G$2="","",IF(Pareto!F4="","",OFFSET(Pareto!$F$2,(Pareto!B4+($G$2-1)*20),2)))</f>
        <v>0.1100811123986095</v>
      </c>
      <c r="F4" s="4">
        <f ca="1">IF($G$2="","",IF(Pareto!F4="","",OFFSET(Pareto!$F$2,(Pareto!B4+($G$2-1)*20),3)))</f>
        <v>0.24913093858632679</v>
      </c>
    </row>
    <row r="5" spans="3:7">
      <c r="C5" s="3">
        <f ca="1">IF($G$2="","",IF(Pareto!F5="","",OFFSET(Pareto!$F$2,(Pareto!B5+($G$2-1)*20),0)))</f>
        <v>880</v>
      </c>
      <c r="D5" s="3" t="str">
        <f ca="1">IF($G$2="","",IF(Pareto!F5="","",OFFSET(Pareto!$F$2,(Pareto!B5+($G$2-1)*20),1)))</f>
        <v>A11</v>
      </c>
      <c r="E5" s="4">
        <f ca="1">IF($G$2="","",IF(Pareto!F5="","",OFFSET(Pareto!$F$2,(Pareto!B5+($G$2-1)*20),2)))</f>
        <v>0.10196987253765932</v>
      </c>
      <c r="F5" s="4">
        <f ca="1">IF($G$2="","",IF(Pareto!F5="","",OFFSET(Pareto!$F$2,(Pareto!B5+($G$2-1)*20),3)))</f>
        <v>0.35110081112398611</v>
      </c>
    </row>
    <row r="6" spans="3:7">
      <c r="C6" s="3">
        <f ca="1">IF($G$2="","",IF(Pareto!F6="","",OFFSET(Pareto!$F$2,(Pareto!B6+($G$2-1)*20),0)))</f>
        <v>780</v>
      </c>
      <c r="D6" s="3" t="str">
        <f ca="1">IF($G$2="","",IF(Pareto!F6="","",OFFSET(Pareto!$F$2,(Pareto!B6+($G$2-1)*20),1)))</f>
        <v>A5</v>
      </c>
      <c r="E6" s="4">
        <f ca="1">IF($G$2="","",IF(Pareto!F6="","",OFFSET(Pareto!$F$2,(Pareto!B6+($G$2-1)*20),2)))</f>
        <v>9.0382387022016217E-2</v>
      </c>
      <c r="F6" s="4">
        <f ca="1">IF($G$2="","",IF(Pareto!F6="","",OFFSET(Pareto!$F$2,(Pareto!B6+($G$2-1)*20),3)))</f>
        <v>0.44148319814600234</v>
      </c>
    </row>
    <row r="7" spans="3:7">
      <c r="C7" s="3">
        <f ca="1">IF($G$2="","",IF(Pareto!F7="","",OFFSET(Pareto!$F$2,(Pareto!B7+($G$2-1)*20),0)))</f>
        <v>650</v>
      </c>
      <c r="D7" s="3" t="str">
        <f ca="1">IF($G$2="","",IF(Pareto!F7="","",OFFSET(Pareto!$F$2,(Pareto!B7+($G$2-1)*20),1)))</f>
        <v>A4</v>
      </c>
      <c r="E7" s="4">
        <f ca="1">IF($G$2="","",IF(Pareto!F7="","",OFFSET(Pareto!$F$2,(Pareto!B7+($G$2-1)*20),2)))</f>
        <v>7.5318655851680183E-2</v>
      </c>
      <c r="F7" s="4">
        <f ca="1">IF($G$2="","",IF(Pareto!F7="","",OFFSET(Pareto!$F$2,(Pareto!B7+($G$2-1)*20),3)))</f>
        <v>0.51680185399768253</v>
      </c>
    </row>
    <row r="8" spans="3:7">
      <c r="C8" s="3">
        <f ca="1">IF($G$2="","",IF(Pareto!F8="","",OFFSET(Pareto!$F$2,(Pareto!B8+($G$2-1)*20),0)))</f>
        <v>600</v>
      </c>
      <c r="D8" s="3" t="str">
        <f ca="1">IF($G$2="","",IF(Pareto!F8="","",OFFSET(Pareto!$F$2,(Pareto!B8+($G$2-1)*20),1)))</f>
        <v>A7</v>
      </c>
      <c r="E8" s="4">
        <f ca="1">IF($G$2="","",IF(Pareto!F8="","",OFFSET(Pareto!$F$2,(Pareto!B8+($G$2-1)*20),2)))</f>
        <v>6.9524913093858637E-2</v>
      </c>
      <c r="F8" s="4">
        <f ca="1">IF($G$2="","",IF(Pareto!F8="","",OFFSET(Pareto!$F$2,(Pareto!B8+($G$2-1)*20),3)))</f>
        <v>0.58632676709154119</v>
      </c>
    </row>
    <row r="9" spans="3:7">
      <c r="C9" s="3">
        <f ca="1">IF($G$2="","",IF(Pareto!F9="","",OFFSET(Pareto!$F$2,(Pareto!B9+($G$2-1)*20),0)))</f>
        <v>530</v>
      </c>
      <c r="D9" s="3" t="str">
        <f ca="1">IF($G$2="","",IF(Pareto!F9="","",OFFSET(Pareto!$F$2,(Pareto!B9+($G$2-1)*20),1)))</f>
        <v>A14</v>
      </c>
      <c r="E9" s="4">
        <f ca="1">IF($G$2="","",IF(Pareto!F9="","",OFFSET(Pareto!$F$2,(Pareto!B9+($G$2-1)*20),2)))</f>
        <v>6.1413673232908458E-2</v>
      </c>
      <c r="F9" s="4">
        <f ca="1">IF($G$2="","",IF(Pareto!F9="","",OFFSET(Pareto!$F$2,(Pareto!B9+($G$2-1)*20),3)))</f>
        <v>0.64774044032444966</v>
      </c>
    </row>
    <row r="10" spans="3:7">
      <c r="C10" s="3">
        <f ca="1">IF($G$2="","",IF(Pareto!F10="","",OFFSET(Pareto!$F$2,(Pareto!B10+($G$2-1)*20),0)))</f>
        <v>500</v>
      </c>
      <c r="D10" s="3" t="str">
        <f ca="1">IF($G$2="","",IF(Pareto!F10="","",OFFSET(Pareto!$F$2,(Pareto!B10+($G$2-1)*20),1)))</f>
        <v>A2</v>
      </c>
      <c r="E10" s="4">
        <f ca="1">IF($G$2="","",IF(Pareto!F10="","",OFFSET(Pareto!$F$2,(Pareto!B10+($G$2-1)*20),2)))</f>
        <v>5.7937427578215531E-2</v>
      </c>
      <c r="F10" s="4">
        <f ca="1">IF($G$2="","",IF(Pareto!F10="","",OFFSET(Pareto!$F$2,(Pareto!B10+($G$2-1)*20),3)))</f>
        <v>0.70567786790266518</v>
      </c>
    </row>
    <row r="11" spans="3:7">
      <c r="C11" s="3">
        <f ca="1">IF($G$2="","",IF(Pareto!F11="","",OFFSET(Pareto!$F$2,(Pareto!B11+($G$2-1)*20),0)))</f>
        <v>400</v>
      </c>
      <c r="D11" s="3" t="str">
        <f ca="1">IF($G$2="","",IF(Pareto!F11="","",OFFSET(Pareto!$F$2,(Pareto!B11+($G$2-1)*20),1)))</f>
        <v>A1</v>
      </c>
      <c r="E11" s="4">
        <f ca="1">IF($G$2="","",IF(Pareto!F11="","",OFFSET(Pareto!$F$2,(Pareto!B11+($G$2-1)*20),2)))</f>
        <v>4.6349942062572425E-2</v>
      </c>
      <c r="F11" s="4">
        <f ca="1">IF($G$2="","",IF(Pareto!F11="","",OFFSET(Pareto!$F$2,(Pareto!B11+($G$2-1)*20),3)))</f>
        <v>0.75202780996523755</v>
      </c>
    </row>
    <row r="12" spans="3:7">
      <c r="C12" s="3">
        <f ca="1">IF($G$2="","",IF(Pareto!F12="","",OFFSET(Pareto!$F$2,(Pareto!B12+($G$2-1)*20),0)))</f>
        <v>340</v>
      </c>
      <c r="D12" s="3" t="str">
        <f ca="1">IF($G$2="","",IF(Pareto!F12="","",OFFSET(Pareto!$F$2,(Pareto!B12+($G$2-1)*20),1)))</f>
        <v>A15</v>
      </c>
      <c r="E12" s="4">
        <f ca="1">IF($G$2="","",IF(Pareto!F12="","",OFFSET(Pareto!$F$2,(Pareto!B12+($G$2-1)*20),2)))</f>
        <v>3.9397450753186555E-2</v>
      </c>
      <c r="F12" s="4">
        <f ca="1">IF($G$2="","",IF(Pareto!F12="","",OFFSET(Pareto!$F$2,(Pareto!B12+($G$2-1)*20),3)))</f>
        <v>0.79142526071842412</v>
      </c>
    </row>
    <row r="13" spans="3:7">
      <c r="C13" s="3">
        <f ca="1">IF($G$2="","",IF(Pareto!F13="","",OFFSET(Pareto!$F$2,(Pareto!B13+($G$2-1)*20),0)))</f>
        <v>300</v>
      </c>
      <c r="D13" s="3" t="str">
        <f ca="1">IF($G$2="","",IF(Pareto!F13="","",OFFSET(Pareto!$F$2,(Pareto!B13+($G$2-1)*20),1)))</f>
        <v>A8</v>
      </c>
      <c r="E13" s="4">
        <f ca="1">IF($G$2="","",IF(Pareto!F13="","",OFFSET(Pareto!$F$2,(Pareto!B13+($G$2-1)*20),2)))</f>
        <v>3.4762456546929318E-2</v>
      </c>
      <c r="F13" s="4">
        <f ca="1">IF($G$2="","",IF(Pareto!F13="","",OFFSET(Pareto!$F$2,(Pareto!B13+($G$2-1)*20),3)))</f>
        <v>0.82618771726535345</v>
      </c>
    </row>
    <row r="14" spans="3:7">
      <c r="C14" s="3">
        <f ca="1">IF($G$2="","",IF(Pareto!F14="","",OFFSET(Pareto!$F$2,(Pareto!B14+($G$2-1)*20),0)))</f>
        <v>300</v>
      </c>
      <c r="D14" s="3" t="str">
        <f ca="1">IF($G$2="","",IF(Pareto!F14="","",OFFSET(Pareto!$F$2,(Pareto!B14+($G$2-1)*20),1)))</f>
        <v>A9</v>
      </c>
      <c r="E14" s="4">
        <f ca="1">IF($G$2="","",IF(Pareto!F14="","",OFFSET(Pareto!$F$2,(Pareto!B14+($G$2-1)*20),2)))</f>
        <v>3.4762456546929318E-2</v>
      </c>
      <c r="F14" s="4">
        <f ca="1">IF($G$2="","",IF(Pareto!F14="","",OFFSET(Pareto!$F$2,(Pareto!B14+($G$2-1)*20),3)))</f>
        <v>0.86095017381228278</v>
      </c>
    </row>
    <row r="15" spans="3:7">
      <c r="C15" s="3">
        <f ca="1">IF($G$2="","",IF(Pareto!F15="","",OFFSET(Pareto!$F$2,(Pareto!B15+($G$2-1)*20),0)))</f>
        <v>230</v>
      </c>
      <c r="D15" s="3" t="str">
        <f ca="1">IF($G$2="","",IF(Pareto!F15="","",OFFSET(Pareto!$F$2,(Pareto!B15+($G$2-1)*20),1)))</f>
        <v>A3</v>
      </c>
      <c r="E15" s="4">
        <f ca="1">IF($G$2="","",IF(Pareto!F15="","",OFFSET(Pareto!$F$2,(Pareto!B15+($G$2-1)*20),2)))</f>
        <v>2.6651216685979143E-2</v>
      </c>
      <c r="F15" s="4">
        <f ca="1">IF($G$2="","",IF(Pareto!F15="","",OFFSET(Pareto!$F$2,(Pareto!B15+($G$2-1)*20),3)))</f>
        <v>0.88760139049826192</v>
      </c>
    </row>
    <row r="16" spans="3:7">
      <c r="C16" s="3">
        <f ca="1">IF($G$2="","",IF(Pareto!F16="","",OFFSET(Pareto!$F$2,(Pareto!B16+($G$2-1)*20),0)))</f>
        <v>230</v>
      </c>
      <c r="D16" s="3" t="str">
        <f ca="1">IF($G$2="","",IF(Pareto!F16="","",OFFSET(Pareto!$F$2,(Pareto!B16+($G$2-1)*20),1)))</f>
        <v>A6</v>
      </c>
      <c r="E16" s="4">
        <f ca="1">IF($G$2="","",IF(Pareto!F16="","",OFFSET(Pareto!$F$2,(Pareto!B16+($G$2-1)*20),2)))</f>
        <v>2.6651216685979143E-2</v>
      </c>
      <c r="F16" s="4">
        <f ca="1">IF($G$2="","",IF(Pareto!F16="","",OFFSET(Pareto!$F$2,(Pareto!B16+($G$2-1)*20),3)))</f>
        <v>0.91425260718424106</v>
      </c>
    </row>
    <row r="17" spans="3:6">
      <c r="C17" s="3">
        <f ca="1">IF($G$2="","",IF(Pareto!F17="","",OFFSET(Pareto!$F$2,(Pareto!B17+($G$2-1)*20),0)))</f>
        <v>230</v>
      </c>
      <c r="D17" s="3" t="str">
        <f ca="1">IF($G$2="","",IF(Pareto!F17="","",OFFSET(Pareto!$F$2,(Pareto!B17+($G$2-1)*20),1)))</f>
        <v>A13</v>
      </c>
      <c r="E17" s="4">
        <f ca="1">IF($G$2="","",IF(Pareto!F17="","",OFFSET(Pareto!$F$2,(Pareto!B17+($G$2-1)*20),2)))</f>
        <v>2.6651216685979143E-2</v>
      </c>
      <c r="F17" s="4">
        <f ca="1">IF($G$2="","",IF(Pareto!F17="","",OFFSET(Pareto!$F$2,(Pareto!B17+($G$2-1)*20),3)))</f>
        <v>0.9409038238702202</v>
      </c>
    </row>
    <row r="18" spans="3:6">
      <c r="C18" s="3">
        <f ca="1">IF($G$2="","",IF(Pareto!F18="","",OFFSET(Pareto!$F$2,(Pareto!B18+($G$2-1)*20),0)))</f>
        <v>230</v>
      </c>
      <c r="D18" s="3" t="str">
        <f ca="1">IF($G$2="","",IF(Pareto!F18="","",OFFSET(Pareto!$F$2,(Pareto!B18+($G$2-1)*20),1)))</f>
        <v>A17</v>
      </c>
      <c r="E18" s="4">
        <f ca="1">IF($G$2="","",IF(Pareto!F18="","",OFFSET(Pareto!$F$2,(Pareto!B18+($G$2-1)*20),2)))</f>
        <v>2.6651216685979143E-2</v>
      </c>
      <c r="F18" s="4">
        <f ca="1">IF($G$2="","",IF(Pareto!F18="","",OFFSET(Pareto!$F$2,(Pareto!B18+($G$2-1)*20),3)))</f>
        <v>0.96755504055619934</v>
      </c>
    </row>
    <row r="19" spans="3:6">
      <c r="C19" s="3">
        <f ca="1">IF($G$2="","",IF(Pareto!F19="","",OFFSET(Pareto!$F$2,(Pareto!B19+($G$2-1)*20),0)))</f>
        <v>120</v>
      </c>
      <c r="D19" s="3" t="str">
        <f ca="1">IF($G$2="","",IF(Pareto!F19="","",OFFSET(Pareto!$F$2,(Pareto!B19+($G$2-1)*20),1)))</f>
        <v>A20</v>
      </c>
      <c r="E19" s="4">
        <f ca="1">IF($G$2="","",IF(Pareto!F19="","",OFFSET(Pareto!$F$2,(Pareto!B19+($G$2-1)*20),2)))</f>
        <v>1.3904982618771726E-2</v>
      </c>
      <c r="F19" s="4">
        <f ca="1">IF($G$2="","",IF(Pareto!F19="","",OFFSET(Pareto!$F$2,(Pareto!B19+($G$2-1)*20),3)))</f>
        <v>0.98146002317497105</v>
      </c>
    </row>
    <row r="20" spans="3:6">
      <c r="C20" s="3">
        <f ca="1">IF($G$2="","",IF(Pareto!F20="","",OFFSET(Pareto!$F$2,(Pareto!B20+($G$2-1)*20),0)))</f>
        <v>110</v>
      </c>
      <c r="D20" s="3" t="str">
        <f ca="1">IF($G$2="","",IF(Pareto!F20="","",OFFSET(Pareto!$F$2,(Pareto!B20+($G$2-1)*20),1)))</f>
        <v>A16</v>
      </c>
      <c r="E20" s="4">
        <f ca="1">IF($G$2="","",IF(Pareto!F20="","",OFFSET(Pareto!$F$2,(Pareto!B20+($G$2-1)*20),2)))</f>
        <v>1.2746234067207415E-2</v>
      </c>
      <c r="F20" s="4">
        <f ca="1">IF($G$2="","",IF(Pareto!F20="","",OFFSET(Pareto!$F$2,(Pareto!B20+($G$2-1)*20),3)))</f>
        <v>0.99420625724217848</v>
      </c>
    </row>
    <row r="21" spans="3:6">
      <c r="C21" s="3">
        <f ca="1">IF($G$2="","",IF(Pareto!F21="","",OFFSET(Pareto!$F$2,(Pareto!B21+($G$2-1)*20),0)))</f>
        <v>30</v>
      </c>
      <c r="D21" s="3" t="str">
        <f ca="1">IF($G$2="","",IF(Pareto!F21="","",OFFSET(Pareto!$F$2,(Pareto!B21+($G$2-1)*20),1)))</f>
        <v>A18</v>
      </c>
      <c r="E21" s="4">
        <f ca="1">IF($G$2="","",IF(Pareto!F21="","",OFFSET(Pareto!$F$2,(Pareto!B21+($G$2-1)*20),2)))</f>
        <v>3.4762456546929316E-3</v>
      </c>
      <c r="F21" s="4">
        <f ca="1">IF($G$2="","",IF(Pareto!F21="","",OFFSET(Pareto!$F$2,(Pareto!B21+($G$2-1)*20),3)))</f>
        <v>0.99768250289687144</v>
      </c>
    </row>
    <row r="22" spans="3:6">
      <c r="C22" s="3">
        <f ca="1">IF($G$2="","",IF(Pareto!F22="","",OFFSET(Pareto!$F$2,(Pareto!B22+($G$2-1)*20),0)))</f>
        <v>20</v>
      </c>
      <c r="D22" s="3" t="str">
        <f ca="1">IF($G$2="","",IF(Pareto!F22="","",OFFSET(Pareto!$F$2,(Pareto!B22+($G$2-1)*20),1)))</f>
        <v>A19</v>
      </c>
      <c r="E22" s="4">
        <f ca="1">IF($G$2="","",IF(Pareto!F22="","",OFFSET(Pareto!$F$2,(Pareto!B22+($G$2-1)*20),2)))</f>
        <v>2.3174971031286211E-3</v>
      </c>
      <c r="F22" s="4">
        <f ca="1">IF($G$2="","",IF(Pareto!F22="","",OFFSET(Pareto!$F$2,(Pareto!B22+($G$2-1)*20),3)))</f>
        <v>1</v>
      </c>
    </row>
  </sheetData>
  <dataValidations count="1">
    <dataValidation type="list" allowBlank="1" showInputMessage="1" showErrorMessage="1" sqref="G2">
      <formula1>list1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48"/>
  <sheetViews>
    <sheetView showGridLines="0" topLeftCell="A10" zoomScaleNormal="100" workbookViewId="0">
      <selection activeCell="H38" sqref="H38"/>
    </sheetView>
  </sheetViews>
  <sheetFormatPr defaultRowHeight="15"/>
  <cols>
    <col min="1" max="1" width="2.85546875" style="1" customWidth="1"/>
    <col min="2" max="2" width="11.28515625" style="1" bestFit="1" customWidth="1"/>
    <col min="3" max="12" width="12.7109375" style="1" customWidth="1"/>
    <col min="13" max="13" width="9.140625" style="1"/>
    <col min="14" max="14" width="11.5703125" style="1" bestFit="1" customWidth="1"/>
    <col min="15" max="15" width="9.140625" style="1"/>
    <col min="16" max="16" width="10.5703125" style="1" bestFit="1" customWidth="1"/>
    <col min="17" max="16384" width="9.140625" style="1"/>
  </cols>
  <sheetData>
    <row r="2" spans="2:12" ht="13.5" customHeight="1">
      <c r="B2" s="141" t="s">
        <v>58</v>
      </c>
      <c r="C2" s="141" t="s">
        <v>16</v>
      </c>
      <c r="D2" s="141"/>
      <c r="E2" s="141"/>
      <c r="F2" s="141"/>
      <c r="G2" s="141"/>
      <c r="H2" s="141"/>
      <c r="I2" s="141"/>
      <c r="J2" s="141"/>
      <c r="K2" s="141"/>
      <c r="L2" s="141"/>
    </row>
    <row r="3" spans="2:12" ht="15.75">
      <c r="B3" s="141"/>
      <c r="C3" s="28" t="s">
        <v>22</v>
      </c>
      <c r="D3" s="28" t="s">
        <v>3</v>
      </c>
      <c r="E3" s="28" t="s">
        <v>4</v>
      </c>
      <c r="F3" s="28" t="s">
        <v>5</v>
      </c>
      <c r="G3" s="28" t="s">
        <v>6</v>
      </c>
      <c r="H3" s="28" t="s">
        <v>7</v>
      </c>
      <c r="I3" s="28" t="s">
        <v>8</v>
      </c>
      <c r="J3" s="28" t="s">
        <v>9</v>
      </c>
      <c r="K3" s="28" t="s">
        <v>10</v>
      </c>
      <c r="L3" s="28" t="s">
        <v>11</v>
      </c>
    </row>
    <row r="4" spans="2:12" ht="13.5" customHeight="1">
      <c r="B4" s="27">
        <v>1</v>
      </c>
      <c r="C4" s="26">
        <v>11</v>
      </c>
      <c r="D4" s="26">
        <v>2.8</v>
      </c>
      <c r="E4" s="26">
        <v>4.3</v>
      </c>
      <c r="F4" s="26"/>
      <c r="G4" s="26"/>
      <c r="H4" s="26"/>
      <c r="I4" s="26"/>
      <c r="J4" s="26"/>
      <c r="K4" s="26"/>
      <c r="L4" s="26"/>
    </row>
    <row r="5" spans="2:12" ht="13.5" customHeight="1">
      <c r="B5" s="27">
        <v>2</v>
      </c>
      <c r="C5" s="26">
        <v>12.8</v>
      </c>
      <c r="D5" s="26">
        <v>4.5</v>
      </c>
      <c r="E5" s="26">
        <v>6.1</v>
      </c>
      <c r="F5" s="26"/>
      <c r="G5" s="26"/>
      <c r="H5" s="26"/>
      <c r="I5" s="26"/>
      <c r="J5" s="26"/>
      <c r="K5" s="26"/>
      <c r="L5" s="26"/>
    </row>
    <row r="6" spans="2:12" ht="13.5" customHeight="1">
      <c r="B6" s="27">
        <v>3</v>
      </c>
      <c r="C6" s="26">
        <v>7.6</v>
      </c>
      <c r="D6" s="26">
        <v>-1.5</v>
      </c>
      <c r="E6" s="26">
        <v>1.4</v>
      </c>
      <c r="F6" s="26"/>
      <c r="G6" s="26"/>
      <c r="H6" s="26"/>
      <c r="I6" s="26"/>
      <c r="J6" s="26"/>
      <c r="K6" s="26"/>
      <c r="L6" s="26"/>
    </row>
    <row r="7" spans="2:12" ht="13.5" customHeight="1">
      <c r="B7" s="27">
        <v>4</v>
      </c>
      <c r="C7" s="26">
        <v>8.3000000000000007</v>
      </c>
      <c r="D7" s="26">
        <v>0.2</v>
      </c>
      <c r="E7" s="26">
        <v>3.6</v>
      </c>
      <c r="F7" s="26"/>
      <c r="G7" s="26"/>
      <c r="H7" s="26"/>
      <c r="I7" s="26"/>
      <c r="J7" s="26"/>
      <c r="K7" s="26"/>
      <c r="L7" s="26"/>
    </row>
    <row r="8" spans="2:12" ht="13.5" customHeight="1">
      <c r="B8" s="27">
        <v>5</v>
      </c>
      <c r="C8" s="26">
        <v>4.7</v>
      </c>
      <c r="D8" s="26">
        <v>2</v>
      </c>
      <c r="E8" s="26">
        <v>4</v>
      </c>
      <c r="F8" s="26"/>
      <c r="G8" s="26"/>
      <c r="H8" s="26"/>
      <c r="I8" s="26"/>
      <c r="J8" s="26"/>
      <c r="K8" s="26"/>
      <c r="L8" s="26"/>
    </row>
    <row r="9" spans="2:12" ht="13.5" customHeight="1">
      <c r="B9" s="27">
        <v>6</v>
      </c>
      <c r="C9" s="26">
        <v>5.5</v>
      </c>
      <c r="D9" s="26">
        <v>3</v>
      </c>
      <c r="E9" s="26">
        <v>5</v>
      </c>
      <c r="F9" s="26"/>
      <c r="G9" s="26"/>
      <c r="H9" s="26"/>
      <c r="I9" s="26"/>
      <c r="J9" s="26"/>
      <c r="K9" s="26"/>
      <c r="L9" s="26"/>
    </row>
    <row r="10" spans="2:12" ht="13.5" customHeight="1">
      <c r="B10" s="27">
        <v>7</v>
      </c>
      <c r="C10" s="26">
        <v>9.3000000000000007</v>
      </c>
      <c r="D10" s="26">
        <v>4</v>
      </c>
      <c r="E10" s="26">
        <v>6</v>
      </c>
      <c r="F10" s="26"/>
      <c r="G10" s="26"/>
      <c r="H10" s="26"/>
      <c r="I10" s="26"/>
      <c r="J10" s="26"/>
      <c r="K10" s="26"/>
      <c r="L10" s="26"/>
    </row>
    <row r="11" spans="2:12" ht="13.5" customHeight="1">
      <c r="B11" s="27">
        <v>8</v>
      </c>
      <c r="C11" s="26">
        <v>10.3</v>
      </c>
      <c r="D11" s="26">
        <v>1</v>
      </c>
      <c r="E11" s="26">
        <v>3</v>
      </c>
      <c r="F11" s="26"/>
      <c r="G11" s="26"/>
      <c r="H11" s="26"/>
      <c r="I11" s="26"/>
      <c r="J11" s="26"/>
      <c r="K11" s="26"/>
      <c r="L11" s="26"/>
    </row>
    <row r="12" spans="2:12" ht="13.5" customHeight="1">
      <c r="B12" s="27">
        <v>9</v>
      </c>
      <c r="C12" s="26"/>
      <c r="D12" s="26"/>
      <c r="E12" s="26"/>
      <c r="F12" s="26"/>
      <c r="G12" s="26"/>
      <c r="H12" s="26"/>
      <c r="I12" s="26"/>
      <c r="J12" s="26"/>
      <c r="K12" s="26"/>
      <c r="L12" s="26"/>
    </row>
    <row r="13" spans="2:12" ht="13.5" customHeight="1">
      <c r="B13" s="27">
        <v>10</v>
      </c>
      <c r="C13" s="26"/>
      <c r="D13" s="26"/>
      <c r="E13" s="26"/>
      <c r="F13" s="26"/>
      <c r="G13" s="26"/>
      <c r="H13" s="26"/>
      <c r="I13" s="26"/>
      <c r="J13" s="26"/>
      <c r="K13" s="26"/>
      <c r="L13" s="26"/>
    </row>
    <row r="14" spans="2:12" ht="13.5" customHeight="1">
      <c r="B14" s="27">
        <v>11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</row>
    <row r="15" spans="2:12" ht="13.5" customHeight="1">
      <c r="B15" s="27">
        <v>12</v>
      </c>
      <c r="C15" s="26"/>
      <c r="D15" s="26"/>
      <c r="E15" s="26"/>
      <c r="F15" s="26"/>
      <c r="G15" s="26"/>
      <c r="H15" s="26"/>
      <c r="I15" s="26"/>
      <c r="J15" s="26"/>
      <c r="K15" s="26"/>
      <c r="L15" s="26"/>
    </row>
    <row r="16" spans="2:12" ht="13.5" customHeight="1">
      <c r="B16" s="27">
        <v>13</v>
      </c>
      <c r="C16" s="26"/>
      <c r="D16" s="26"/>
      <c r="E16" s="26"/>
      <c r="F16" s="26"/>
      <c r="G16" s="26"/>
      <c r="H16" s="26"/>
      <c r="I16" s="26"/>
      <c r="J16" s="26"/>
      <c r="K16" s="26"/>
      <c r="L16" s="26"/>
    </row>
    <row r="17" spans="2:12" ht="13.5" customHeight="1">
      <c r="B17" s="27">
        <v>14</v>
      </c>
      <c r="C17" s="26"/>
      <c r="D17" s="26"/>
      <c r="E17" s="26"/>
      <c r="F17" s="26"/>
      <c r="G17" s="26"/>
      <c r="H17" s="26"/>
      <c r="I17" s="26"/>
      <c r="J17" s="26"/>
      <c r="K17" s="26"/>
      <c r="L17" s="26"/>
    </row>
    <row r="18" spans="2:12" ht="13.5" customHeight="1">
      <c r="B18" s="27">
        <v>15</v>
      </c>
      <c r="C18" s="26"/>
      <c r="D18" s="26"/>
      <c r="E18" s="26"/>
      <c r="F18" s="26"/>
      <c r="G18" s="26"/>
      <c r="H18" s="26"/>
      <c r="I18" s="26"/>
      <c r="J18" s="26"/>
      <c r="K18" s="26"/>
      <c r="L18" s="26"/>
    </row>
    <row r="19" spans="2:12" ht="13.5" customHeight="1">
      <c r="B19" s="27">
        <v>16</v>
      </c>
      <c r="C19" s="26"/>
      <c r="D19" s="26"/>
      <c r="E19" s="26"/>
      <c r="F19" s="26"/>
      <c r="G19" s="26"/>
      <c r="H19" s="26"/>
      <c r="I19" s="26"/>
      <c r="J19" s="26"/>
      <c r="K19" s="26"/>
      <c r="L19" s="26"/>
    </row>
    <row r="20" spans="2:12" ht="13.5" customHeight="1">
      <c r="B20" s="27">
        <v>17</v>
      </c>
      <c r="C20" s="26"/>
      <c r="D20" s="26"/>
      <c r="E20" s="26"/>
      <c r="F20" s="26"/>
      <c r="G20" s="26"/>
      <c r="H20" s="26"/>
      <c r="I20" s="26"/>
      <c r="J20" s="26"/>
      <c r="K20" s="26"/>
      <c r="L20" s="26"/>
    </row>
    <row r="21" spans="2:12" ht="13.5" customHeight="1">
      <c r="B21" s="27">
        <v>18</v>
      </c>
      <c r="C21" s="26"/>
      <c r="D21" s="26"/>
      <c r="E21" s="26"/>
      <c r="F21" s="26"/>
      <c r="G21" s="26"/>
      <c r="H21" s="26"/>
      <c r="I21" s="26"/>
      <c r="J21" s="26"/>
      <c r="K21" s="26"/>
      <c r="L21" s="26"/>
    </row>
    <row r="22" spans="2:12" ht="13.5" customHeight="1">
      <c r="B22" s="27">
        <v>19</v>
      </c>
      <c r="C22" s="26"/>
      <c r="D22" s="26"/>
      <c r="E22" s="26"/>
      <c r="F22" s="26"/>
      <c r="G22" s="26"/>
      <c r="H22" s="26"/>
      <c r="I22" s="26"/>
      <c r="J22" s="26"/>
      <c r="K22" s="26"/>
      <c r="L22" s="26"/>
    </row>
    <row r="23" spans="2:12" ht="13.5" customHeight="1">
      <c r="B23" s="27">
        <v>20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</row>
    <row r="24" spans="2:12" ht="13.5" customHeight="1">
      <c r="B24" s="27">
        <v>21</v>
      </c>
      <c r="C24" s="26"/>
      <c r="D24" s="26"/>
      <c r="E24" s="26"/>
      <c r="F24" s="26"/>
      <c r="G24" s="26"/>
      <c r="H24" s="26"/>
      <c r="I24" s="26"/>
      <c r="J24" s="26"/>
      <c r="K24" s="26"/>
      <c r="L24" s="26"/>
    </row>
    <row r="25" spans="2:12" ht="13.5" customHeight="1">
      <c r="B25" s="27">
        <v>22</v>
      </c>
      <c r="C25" s="26"/>
      <c r="D25" s="26"/>
      <c r="E25" s="26"/>
      <c r="F25" s="26"/>
      <c r="G25" s="26"/>
      <c r="H25" s="26"/>
      <c r="I25" s="26"/>
      <c r="J25" s="26"/>
      <c r="K25" s="26"/>
      <c r="L25" s="26"/>
    </row>
    <row r="26" spans="2:12" ht="13.5" customHeight="1">
      <c r="B26" s="27">
        <v>23</v>
      </c>
      <c r="C26" s="26"/>
      <c r="D26" s="26"/>
      <c r="E26" s="26"/>
      <c r="F26" s="26"/>
      <c r="G26" s="26"/>
      <c r="H26" s="26"/>
      <c r="I26" s="26"/>
      <c r="J26" s="26"/>
      <c r="K26" s="26"/>
      <c r="L26" s="26"/>
    </row>
    <row r="27" spans="2:12" ht="13.5" customHeight="1">
      <c r="B27" s="27">
        <v>24</v>
      </c>
      <c r="C27" s="26"/>
      <c r="D27" s="26"/>
      <c r="E27" s="26"/>
      <c r="F27" s="26"/>
      <c r="G27" s="26"/>
      <c r="H27" s="26"/>
      <c r="I27" s="26"/>
      <c r="J27" s="26"/>
      <c r="K27" s="26"/>
      <c r="L27" s="26"/>
    </row>
    <row r="28" spans="2:12" ht="13.5" customHeight="1">
      <c r="B28" s="27">
        <v>25</v>
      </c>
      <c r="C28" s="26"/>
      <c r="D28" s="26"/>
      <c r="E28" s="26"/>
      <c r="F28" s="26"/>
      <c r="G28" s="26"/>
      <c r="H28" s="26"/>
      <c r="I28" s="26"/>
      <c r="J28" s="26"/>
      <c r="K28" s="26"/>
      <c r="L28" s="26"/>
    </row>
    <row r="29" spans="2:12" ht="13.5" customHeight="1">
      <c r="B29" s="27">
        <v>26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</row>
    <row r="30" spans="2:12" ht="13.5" customHeight="1">
      <c r="B30" s="27">
        <v>27</v>
      </c>
      <c r="C30" s="26"/>
      <c r="D30" s="26"/>
      <c r="E30" s="26"/>
      <c r="F30" s="26"/>
      <c r="G30" s="26"/>
      <c r="H30" s="26"/>
      <c r="I30" s="26"/>
      <c r="J30" s="26"/>
      <c r="K30" s="26"/>
      <c r="L30" s="26"/>
    </row>
    <row r="31" spans="2:12" ht="13.5" customHeight="1">
      <c r="B31" s="27">
        <v>28</v>
      </c>
      <c r="C31" s="26"/>
      <c r="D31" s="26"/>
      <c r="E31" s="26"/>
      <c r="F31" s="26"/>
      <c r="G31" s="26"/>
      <c r="H31" s="26"/>
      <c r="I31" s="26"/>
      <c r="J31" s="26"/>
      <c r="K31" s="26"/>
      <c r="L31" s="26"/>
    </row>
    <row r="32" spans="2:12" ht="13.5" customHeight="1">
      <c r="B32" s="27">
        <v>29</v>
      </c>
      <c r="C32" s="26"/>
      <c r="D32" s="26"/>
      <c r="E32" s="26"/>
      <c r="F32" s="26"/>
      <c r="G32" s="26"/>
      <c r="H32" s="26"/>
      <c r="I32" s="26"/>
      <c r="J32" s="26"/>
      <c r="K32" s="26"/>
      <c r="L32" s="26"/>
    </row>
    <row r="33" spans="2:12" ht="13.5" customHeight="1">
      <c r="B33" s="27">
        <v>30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</row>
    <row r="34" spans="2:12" ht="13.5" customHeight="1">
      <c r="B34" s="39" t="s">
        <v>13</v>
      </c>
      <c r="C34" s="24">
        <f>IF(COUNT(C4:C33)=0,"",SUM(C4:C33))</f>
        <v>69.5</v>
      </c>
      <c r="D34" s="24">
        <f t="shared" ref="D34:L34" si="0">IF(COUNT(D4:D33)=0,"",SUM(D4:D33))</f>
        <v>16</v>
      </c>
      <c r="E34" s="24">
        <f t="shared" si="0"/>
        <v>33.4</v>
      </c>
      <c r="F34" s="25" t="str">
        <f t="shared" si="0"/>
        <v/>
      </c>
      <c r="G34" s="25" t="str">
        <f t="shared" si="0"/>
        <v/>
      </c>
      <c r="H34" s="25" t="str">
        <f t="shared" si="0"/>
        <v/>
      </c>
      <c r="I34" s="25" t="str">
        <f t="shared" si="0"/>
        <v/>
      </c>
      <c r="J34" s="25" t="str">
        <f t="shared" si="0"/>
        <v/>
      </c>
      <c r="K34" s="25" t="str">
        <f t="shared" si="0"/>
        <v/>
      </c>
      <c r="L34" s="25" t="str">
        <f t="shared" si="0"/>
        <v/>
      </c>
    </row>
    <row r="35" spans="2:12" ht="13.5" customHeight="1">
      <c r="B35" s="39" t="s">
        <v>17</v>
      </c>
      <c r="C35" s="36">
        <f>IF(COUNT(C4:C33)=0,"",AVERAGE(C4:C33))</f>
        <v>8.6875</v>
      </c>
      <c r="D35" s="36">
        <f t="shared" ref="D35:L35" si="1">IF(COUNT(D4:D33)=0,"",AVERAGE(D4:D33))</f>
        <v>2</v>
      </c>
      <c r="E35" s="36">
        <f t="shared" si="1"/>
        <v>4.1749999999999998</v>
      </c>
      <c r="F35" s="25" t="str">
        <f t="shared" si="1"/>
        <v/>
      </c>
      <c r="G35" s="25" t="str">
        <f t="shared" si="1"/>
        <v/>
      </c>
      <c r="H35" s="25" t="str">
        <f t="shared" si="1"/>
        <v/>
      </c>
      <c r="I35" s="25" t="str">
        <f t="shared" si="1"/>
        <v/>
      </c>
      <c r="J35" s="25" t="str">
        <f t="shared" si="1"/>
        <v/>
      </c>
      <c r="K35" s="25" t="str">
        <f t="shared" si="1"/>
        <v/>
      </c>
      <c r="L35" s="25" t="str">
        <f t="shared" si="1"/>
        <v/>
      </c>
    </row>
    <row r="36" spans="2:12" ht="13.5" customHeight="1">
      <c r="B36" s="39" t="s">
        <v>40</v>
      </c>
      <c r="C36" s="24">
        <f>IF(COUNT(C4:C33)=0,"",C34^2/COUNT(C4:C33))</f>
        <v>603.78125</v>
      </c>
      <c r="D36" s="24">
        <f>IF(COUNT(D4:D33)=0,"",D34^2/COUNT(D4:D33))</f>
        <v>32</v>
      </c>
      <c r="E36" s="24">
        <f>IF(COUNT(E4:E33)=0,"",E34^2/COUNT(E4:E33))</f>
        <v>139.44499999999999</v>
      </c>
      <c r="F36" s="25" t="str">
        <f>IF(COUNT(F4:F33)=0,"",F34^2/COUNT(F4:F33))</f>
        <v/>
      </c>
      <c r="G36" s="25" t="str">
        <f t="shared" ref="G36:L36" si="2">IF(COUNT(G4:G33)=0,"",G34^2/COUNT(G4:G33))</f>
        <v/>
      </c>
      <c r="H36" s="25" t="str">
        <f t="shared" si="2"/>
        <v/>
      </c>
      <c r="I36" s="25" t="str">
        <f t="shared" si="2"/>
        <v/>
      </c>
      <c r="J36" s="25" t="str">
        <f t="shared" si="2"/>
        <v/>
      </c>
      <c r="K36" s="25" t="str">
        <f t="shared" si="2"/>
        <v/>
      </c>
      <c r="L36" s="25" t="str">
        <f t="shared" si="2"/>
        <v/>
      </c>
    </row>
    <row r="37" spans="2:12">
      <c r="B37" s="40" t="s">
        <v>41</v>
      </c>
      <c r="C37" s="21">
        <f>IF(COUNT(C4:L33)=0,"",SUMSQ(C4:L33)-(SUM(C4:L33))^2/COUNT(C4:L33))</f>
        <v>284.35958333333338</v>
      </c>
    </row>
    <row r="38" spans="2:12">
      <c r="B38" s="39" t="s">
        <v>42</v>
      </c>
      <c r="C38" s="22">
        <f>IF(COUNT(C35:L35)=0,"",SUM(C36:L36)-(SUM(C4:L33))^2/COUNT(C4:L33))</f>
        <v>186.17583333333323</v>
      </c>
    </row>
    <row r="39" spans="2:12">
      <c r="B39" s="39" t="s">
        <v>43</v>
      </c>
      <c r="C39" s="22">
        <f>IF(COUNT(C37:C38)=0,"",C37-C38)</f>
        <v>98.183750000000146</v>
      </c>
    </row>
    <row r="40" spans="2:12">
      <c r="B40" s="39" t="s">
        <v>44</v>
      </c>
      <c r="C40" s="23">
        <f>IF(COUNT(C4:L33)=0,"",COUNT(C4:L33)-1)</f>
        <v>23</v>
      </c>
    </row>
    <row r="41" spans="2:12">
      <c r="B41" s="39" t="s">
        <v>45</v>
      </c>
      <c r="C41" s="23">
        <f>IF(C40="","",COUNT(C4:L4)-1)</f>
        <v>2</v>
      </c>
    </row>
    <row r="42" spans="2:12">
      <c r="B42" s="39" t="s">
        <v>46</v>
      </c>
      <c r="C42" s="23">
        <f>IF(C40="","",C40-C41)</f>
        <v>21</v>
      </c>
    </row>
    <row r="43" spans="2:12">
      <c r="B43" s="39" t="s">
        <v>47</v>
      </c>
      <c r="C43" s="22">
        <f>IF(C41="","",C38/C41)</f>
        <v>93.087916666666615</v>
      </c>
    </row>
    <row r="44" spans="2:12">
      <c r="B44" s="39" t="s">
        <v>48</v>
      </c>
      <c r="C44" s="22">
        <f>IF(C42="","",C39/C42)</f>
        <v>4.6754166666666732</v>
      </c>
    </row>
    <row r="45" spans="2:12">
      <c r="B45" s="39" t="s">
        <v>18</v>
      </c>
      <c r="C45" s="36">
        <f>IF(C44="","",C43/C44)</f>
        <v>19.910079315568982</v>
      </c>
    </row>
    <row r="46" spans="2:12">
      <c r="B46" s="39" t="s">
        <v>20</v>
      </c>
      <c r="C46" s="37">
        <f>IF(C41="","",FINV(0.05,C41,C42))</f>
        <v>3.4668001115424172</v>
      </c>
      <c r="D46" s="11"/>
      <c r="E46" s="12"/>
      <c r="F46" s="12"/>
      <c r="G46" s="12"/>
      <c r="H46" s="12"/>
    </row>
    <row r="47" spans="2:12">
      <c r="B47" s="39" t="s">
        <v>19</v>
      </c>
      <c r="C47" s="38" t="str">
        <f>IF(C45="","",IF(C45&gt;C46,"显著","不显著"))</f>
        <v>显著</v>
      </c>
    </row>
    <row r="48" spans="2:12">
      <c r="B48" s="39" t="s">
        <v>21</v>
      </c>
      <c r="C48" s="38">
        <f>SQRT(C44)</f>
        <v>2.1622711824992429</v>
      </c>
    </row>
  </sheetData>
  <mergeCells count="2">
    <mergeCell ref="B2:B3"/>
    <mergeCell ref="C2:L2"/>
  </mergeCells>
  <conditionalFormatting sqref="C47">
    <cfRule type="expression" dxfId="5" priority="1">
      <formula>IF($C$47="显著",0,1)</formula>
    </cfRule>
  </conditionalFormatting>
  <pageMargins left="0.7" right="0.7" top="0.75" bottom="0.75" header="0.3" footer="0.3"/>
  <pageSetup paperSize="9" orientation="portrait" r:id="rId1"/>
  <ignoredErrors>
    <ignoredError sqref="C35:L35 C34:L34 C36:L36 C4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34"/>
  <sheetViews>
    <sheetView showGridLines="0" zoomScaleNormal="100" workbookViewId="0">
      <selection activeCell="C5" sqref="C5:D16"/>
    </sheetView>
  </sheetViews>
  <sheetFormatPr defaultRowHeight="15.75"/>
  <cols>
    <col min="1" max="1" width="1.28515625" style="13" customWidth="1"/>
    <col min="2" max="2" width="5" style="15" bestFit="1" customWidth="1"/>
    <col min="3" max="4" width="9.140625" style="15"/>
    <col min="5" max="6" width="10.140625" style="13" customWidth="1"/>
    <col min="7" max="7" width="11.28515625" style="13" bestFit="1" customWidth="1"/>
    <col min="8" max="8" width="9.5703125" style="13" bestFit="1" customWidth="1"/>
    <col min="9" max="9" width="5" style="13" bestFit="1" customWidth="1"/>
    <col min="10" max="10" width="7.5703125" style="13" bestFit="1" customWidth="1"/>
    <col min="11" max="11" width="2" style="13" bestFit="1" customWidth="1"/>
    <col min="12" max="12" width="8.5703125" style="13" bestFit="1" customWidth="1"/>
    <col min="13" max="13" width="2.140625" style="13" bestFit="1" customWidth="1"/>
    <col min="14" max="14" width="12" style="13" bestFit="1" customWidth="1"/>
    <col min="15" max="16384" width="9.140625" style="13"/>
  </cols>
  <sheetData>
    <row r="1" spans="2:13" ht="6.75" customHeight="1"/>
    <row r="2" spans="2:13" ht="18">
      <c r="B2" s="154" t="s">
        <v>23</v>
      </c>
      <c r="C2" s="30" t="s">
        <v>24</v>
      </c>
      <c r="D2" s="30" t="s">
        <v>25</v>
      </c>
      <c r="E2" s="31" t="s">
        <v>27</v>
      </c>
      <c r="F2" s="31" t="s">
        <v>28</v>
      </c>
      <c r="G2" s="159" t="s">
        <v>31</v>
      </c>
      <c r="H2" s="159"/>
      <c r="I2" s="31" t="s">
        <v>39</v>
      </c>
    </row>
    <row r="3" spans="2:13" s="14" customFormat="1" ht="12.75">
      <c r="B3" s="155"/>
      <c r="C3" s="157" t="s">
        <v>34</v>
      </c>
      <c r="D3" s="157" t="s">
        <v>35</v>
      </c>
      <c r="E3" s="41">
        <f>AVERAGE(C5:C34)</f>
        <v>0.15833333333333333</v>
      </c>
      <c r="F3" s="42">
        <f ca="1">AVERAGE(D5:D34)</f>
        <v>5.3709275567974073</v>
      </c>
      <c r="G3" s="160" t="s">
        <v>36</v>
      </c>
      <c r="H3" s="160" t="s">
        <v>37</v>
      </c>
      <c r="I3" s="151">
        <v>0.16</v>
      </c>
    </row>
    <row r="4" spans="2:13" s="14" customFormat="1" ht="12.75">
      <c r="B4" s="156"/>
      <c r="C4" s="158"/>
      <c r="D4" s="158"/>
      <c r="E4" s="32" t="s">
        <v>29</v>
      </c>
      <c r="F4" s="33" t="s">
        <v>30</v>
      </c>
      <c r="G4" s="160"/>
      <c r="H4" s="160"/>
      <c r="I4" s="151"/>
    </row>
    <row r="5" spans="2:13" ht="18" customHeight="1">
      <c r="B5" s="29">
        <v>1</v>
      </c>
      <c r="C5" s="20">
        <v>0.1</v>
      </c>
      <c r="D5" s="20">
        <f ca="1">(C5+0.05*RAND())*2+5</f>
        <v>5.2708082691479117</v>
      </c>
      <c r="E5" s="19">
        <f>IF(C5="","",C5-$E$3)</f>
        <v>-5.833333333333332E-2</v>
      </c>
      <c r="F5" s="19">
        <f ca="1">IF(D5="","",D5-$F$3)</f>
        <v>-0.10011928764949563</v>
      </c>
      <c r="G5" s="39" t="s">
        <v>49</v>
      </c>
      <c r="H5" s="17">
        <f ca="1">IF(COUNT(C5:D34)=0,"",SUMPRODUCT(E5:E34,F5:F34))</f>
        <v>4.0414659869671694E-2</v>
      </c>
    </row>
    <row r="6" spans="2:13" ht="18" customHeight="1">
      <c r="B6" s="29">
        <v>2</v>
      </c>
      <c r="C6" s="20">
        <v>0.11</v>
      </c>
      <c r="D6" s="20">
        <f t="shared" ref="D6:D16" ca="1" si="0">(C6+0.05*RAND())*2+5</f>
        <v>5.2536598087303785</v>
      </c>
      <c r="E6" s="19">
        <f t="shared" ref="E6:E34" si="1">IF(C6="","",C6-$E$3)</f>
        <v>-4.8333333333333325E-2</v>
      </c>
      <c r="F6" s="19">
        <f t="shared" ref="F6:F34" ca="1" si="2">IF(D6="","",D6-$F$3)</f>
        <v>-0.11726774806702878</v>
      </c>
      <c r="G6" s="39" t="s">
        <v>50</v>
      </c>
      <c r="H6" s="17">
        <f ca="1">IF(COUNT(C5:D34)=0,"",SUMSQ(E5:E34))</f>
        <v>1.8566666666666669E-2</v>
      </c>
    </row>
    <row r="7" spans="2:13" ht="18" customHeight="1">
      <c r="B7" s="29">
        <v>3</v>
      </c>
      <c r="C7" s="20">
        <v>0.12</v>
      </c>
      <c r="D7" s="20">
        <f t="shared" ca="1" si="0"/>
        <v>5.2525588227011566</v>
      </c>
      <c r="E7" s="19">
        <f t="shared" si="1"/>
        <v>-3.833333333333333E-2</v>
      </c>
      <c r="F7" s="19">
        <f t="shared" ca="1" si="2"/>
        <v>-0.11836873409625071</v>
      </c>
      <c r="G7" s="39" t="s">
        <v>51</v>
      </c>
      <c r="H7" s="17">
        <f ca="1">IF(COUNT(C5:D34)=0,"",SUMSQ(F5:F34))</f>
        <v>9.3390752552979517E-2</v>
      </c>
    </row>
    <row r="8" spans="2:13" ht="18" customHeight="1">
      <c r="B8" s="29">
        <v>4</v>
      </c>
      <c r="C8" s="20">
        <v>0.13</v>
      </c>
      <c r="D8" s="20">
        <f t="shared" ca="1" si="0"/>
        <v>5.320732033747567</v>
      </c>
      <c r="E8" s="19">
        <f t="shared" si="1"/>
        <v>-2.8333333333333321E-2</v>
      </c>
      <c r="F8" s="19">
        <f t="shared" ca="1" si="2"/>
        <v>-5.0195523049840318E-2</v>
      </c>
      <c r="G8" s="39" t="s">
        <v>26</v>
      </c>
      <c r="H8" s="43">
        <f ca="1">IF(COUNT(C5:D34)=0,"",H5/SQRT(H6*H7))</f>
        <v>0.97055470747774653</v>
      </c>
      <c r="I8" s="152" t="str">
        <f ca="1">IF(H8&gt;0,IF(H8&lt;1,"正相关",IF(H8=0,"不相关",负相关)))</f>
        <v>正相关</v>
      </c>
      <c r="J8" s="153"/>
      <c r="K8" s="153"/>
      <c r="L8" s="153"/>
    </row>
    <row r="9" spans="2:13" ht="18" customHeight="1">
      <c r="B9" s="29">
        <v>5</v>
      </c>
      <c r="C9" s="20">
        <v>0.14000000000000001</v>
      </c>
      <c r="D9" s="20">
        <f t="shared" ca="1" si="0"/>
        <v>5.316328009332425</v>
      </c>
      <c r="E9" s="19">
        <f t="shared" si="1"/>
        <v>-1.8333333333333313E-2</v>
      </c>
      <c r="F9" s="19">
        <f t="shared" ca="1" si="2"/>
        <v>-5.4599547464982301E-2</v>
      </c>
      <c r="G9" s="39" t="s">
        <v>33</v>
      </c>
      <c r="H9" s="44">
        <f ca="1">IF(H5="","",H5/H6)</f>
        <v>2.1767321294257642</v>
      </c>
      <c r="I9" s="142" t="s">
        <v>60</v>
      </c>
      <c r="J9" s="144">
        <f ca="1">H10</f>
        <v>5.0262783029716616</v>
      </c>
      <c r="K9" s="146" t="s">
        <v>59</v>
      </c>
      <c r="L9" s="147">
        <f ca="1">H9</f>
        <v>2.1767321294257642</v>
      </c>
      <c r="M9" s="149" t="s">
        <v>24</v>
      </c>
    </row>
    <row r="10" spans="2:13" ht="18" customHeight="1">
      <c r="B10" s="29">
        <v>6</v>
      </c>
      <c r="C10" s="20">
        <v>0.15</v>
      </c>
      <c r="D10" s="20">
        <f t="shared" ca="1" si="0"/>
        <v>5.3605776226628974</v>
      </c>
      <c r="E10" s="19">
        <f t="shared" si="1"/>
        <v>-8.3333333333333315E-3</v>
      </c>
      <c r="F10" s="19">
        <f t="shared" ca="1" si="2"/>
        <v>-1.0349934134509908E-2</v>
      </c>
      <c r="G10" s="39" t="s">
        <v>32</v>
      </c>
      <c r="H10" s="44">
        <f ca="1">IF(H5="","",F3-H9*E3)</f>
        <v>5.0262783029716616</v>
      </c>
      <c r="I10" s="143"/>
      <c r="J10" s="145"/>
      <c r="K10" s="145"/>
      <c r="L10" s="148"/>
      <c r="M10" s="150"/>
    </row>
    <row r="11" spans="2:13" ht="18" customHeight="1">
      <c r="B11" s="29">
        <v>7</v>
      </c>
      <c r="C11" s="20">
        <v>0.16</v>
      </c>
      <c r="D11" s="20">
        <f t="shared" ca="1" si="0"/>
        <v>5.413276791378455</v>
      </c>
      <c r="E11" s="19">
        <f t="shared" si="1"/>
        <v>1.6666666666666774E-3</v>
      </c>
      <c r="F11" s="19">
        <f t="shared" ca="1" si="2"/>
        <v>4.2349234581047668E-2</v>
      </c>
      <c r="G11" s="39" t="s">
        <v>41</v>
      </c>
      <c r="H11" s="17">
        <f ca="1">IF(COUNT(D5:D34)=0,"",VAR(D5:D34)*(COUNT(D5:D34)-1))</f>
        <v>9.3390752552979531E-2</v>
      </c>
    </row>
    <row r="12" spans="2:13" ht="18" customHeight="1">
      <c r="B12" s="29">
        <v>8</v>
      </c>
      <c r="C12" s="20">
        <v>0.17</v>
      </c>
      <c r="D12" s="20">
        <f t="shared" ca="1" si="0"/>
        <v>5.3769314547233558</v>
      </c>
      <c r="E12" s="19">
        <f t="shared" si="1"/>
        <v>1.1666666666666686E-2</v>
      </c>
      <c r="F12" s="19">
        <f t="shared" ca="1" si="2"/>
        <v>6.0038979259484648E-3</v>
      </c>
      <c r="G12" s="39" t="s">
        <v>52</v>
      </c>
      <c r="H12" s="17">
        <f ca="1">IF(H5="","",H9*H5)</f>
        <v>8.7971888638128451E-2</v>
      </c>
    </row>
    <row r="13" spans="2:13" ht="18" customHeight="1">
      <c r="B13" s="29">
        <v>9</v>
      </c>
      <c r="C13" s="20">
        <v>0.18</v>
      </c>
      <c r="D13" s="20">
        <f t="shared" ca="1" si="0"/>
        <v>5.4318528973154798</v>
      </c>
      <c r="E13" s="19">
        <f t="shared" si="1"/>
        <v>2.1666666666666667E-2</v>
      </c>
      <c r="F13" s="19">
        <f t="shared" ca="1" si="2"/>
        <v>6.0925340518072524E-2</v>
      </c>
      <c r="G13" s="39" t="s">
        <v>53</v>
      </c>
      <c r="H13" s="17">
        <f ca="1">H11-H12</f>
        <v>5.4188639148510798E-3</v>
      </c>
    </row>
    <row r="14" spans="2:13" ht="18" customHeight="1">
      <c r="B14" s="29">
        <v>10</v>
      </c>
      <c r="C14" s="20">
        <v>0.2</v>
      </c>
      <c r="D14" s="20">
        <f t="shared" ca="1" si="0"/>
        <v>5.438265855526546</v>
      </c>
      <c r="E14" s="19">
        <f t="shared" si="1"/>
        <v>4.1666666666666685E-2</v>
      </c>
      <c r="F14" s="19">
        <f t="shared" ca="1" si="2"/>
        <v>6.7338298729138657E-2</v>
      </c>
      <c r="G14" s="39" t="s">
        <v>44</v>
      </c>
      <c r="H14" s="18">
        <f ca="1">IF(H5="","",COUNT(D5:D34)-1)</f>
        <v>11</v>
      </c>
    </row>
    <row r="15" spans="2:13" ht="18" customHeight="1">
      <c r="B15" s="29">
        <v>11</v>
      </c>
      <c r="C15" s="20">
        <v>0.21</v>
      </c>
      <c r="D15" s="20">
        <f t="shared" ca="1" si="0"/>
        <v>5.4741249601463622</v>
      </c>
      <c r="E15" s="19">
        <f t="shared" si="1"/>
        <v>5.1666666666666666E-2</v>
      </c>
      <c r="F15" s="19">
        <f t="shared" ca="1" si="2"/>
        <v>0.10319740334895489</v>
      </c>
      <c r="G15" s="39" t="s">
        <v>54</v>
      </c>
      <c r="H15" s="18">
        <f ca="1">IF(H14="","",1)</f>
        <v>1</v>
      </c>
    </row>
    <row r="16" spans="2:13" ht="18" customHeight="1">
      <c r="B16" s="29">
        <v>12</v>
      </c>
      <c r="C16" s="20">
        <v>0.23</v>
      </c>
      <c r="D16" s="20">
        <f t="shared" ca="1" si="0"/>
        <v>5.5420141561563545</v>
      </c>
      <c r="E16" s="19">
        <f t="shared" si="1"/>
        <v>7.1666666666666684E-2</v>
      </c>
      <c r="F16" s="19">
        <f t="shared" ca="1" si="2"/>
        <v>0.17108659935894721</v>
      </c>
      <c r="G16" s="39" t="s">
        <v>55</v>
      </c>
      <c r="H16" s="18">
        <f ca="1">IF(H15="","",H14-H15)</f>
        <v>10</v>
      </c>
    </row>
    <row r="17" spans="2:8" ht="18" customHeight="1">
      <c r="B17" s="29">
        <v>13</v>
      </c>
      <c r="C17" s="20"/>
      <c r="D17" s="20"/>
      <c r="E17" s="19" t="str">
        <f t="shared" si="1"/>
        <v/>
      </c>
      <c r="F17" s="16" t="str">
        <f t="shared" si="2"/>
        <v/>
      </c>
      <c r="G17" s="39" t="s">
        <v>56</v>
      </c>
      <c r="H17" s="17">
        <f ca="1">IF(H15="","",H12/H15)</f>
        <v>8.7971888638128451E-2</v>
      </c>
    </row>
    <row r="18" spans="2:8" ht="18" customHeight="1">
      <c r="B18" s="29">
        <v>14</v>
      </c>
      <c r="C18" s="20"/>
      <c r="D18" s="20"/>
      <c r="E18" s="19" t="str">
        <f t="shared" si="1"/>
        <v/>
      </c>
      <c r="F18" s="16" t="str">
        <f t="shared" si="2"/>
        <v/>
      </c>
      <c r="G18" s="39" t="s">
        <v>57</v>
      </c>
      <c r="H18" s="17">
        <f ca="1">IF(H16="","",H13/H16)</f>
        <v>5.41886391485108E-4</v>
      </c>
    </row>
    <row r="19" spans="2:8" ht="18" customHeight="1">
      <c r="B19" s="29">
        <v>15</v>
      </c>
      <c r="C19" s="20"/>
      <c r="D19" s="20"/>
      <c r="E19" s="19" t="str">
        <f t="shared" si="1"/>
        <v/>
      </c>
      <c r="F19" s="16" t="str">
        <f t="shared" si="2"/>
        <v/>
      </c>
      <c r="G19" s="39" t="s">
        <v>18</v>
      </c>
      <c r="H19" s="34">
        <f ca="1">H17/H18</f>
        <v>162.34378648452565</v>
      </c>
    </row>
    <row r="20" spans="2:8" ht="18" customHeight="1">
      <c r="B20" s="29">
        <v>16</v>
      </c>
      <c r="C20" s="20"/>
      <c r="D20" s="20"/>
      <c r="E20" s="19" t="str">
        <f t="shared" si="1"/>
        <v/>
      </c>
      <c r="F20" s="16" t="str">
        <f t="shared" si="2"/>
        <v/>
      </c>
      <c r="G20" s="39" t="s">
        <v>20</v>
      </c>
      <c r="H20" s="34">
        <f ca="1">IF(H15="","",FINV(0.05,H15,H16))</f>
        <v>4.9646027437307128</v>
      </c>
    </row>
    <row r="21" spans="2:8" ht="18" customHeight="1">
      <c r="B21" s="29">
        <v>17</v>
      </c>
      <c r="C21" s="20"/>
      <c r="D21" s="20"/>
      <c r="E21" s="19" t="str">
        <f t="shared" si="1"/>
        <v/>
      </c>
      <c r="F21" s="16" t="str">
        <f t="shared" si="2"/>
        <v/>
      </c>
      <c r="G21" s="39" t="s">
        <v>19</v>
      </c>
      <c r="H21" s="35" t="str">
        <f ca="1">IF(H19="","",IF(H19&gt;H20,"显著","不显著"))</f>
        <v>显著</v>
      </c>
    </row>
    <row r="22" spans="2:8" ht="18" customHeight="1">
      <c r="B22" s="29">
        <v>18</v>
      </c>
      <c r="C22" s="20"/>
      <c r="D22" s="20"/>
      <c r="E22" s="19" t="str">
        <f t="shared" si="1"/>
        <v/>
      </c>
      <c r="F22" s="16" t="str">
        <f t="shared" si="2"/>
        <v/>
      </c>
      <c r="G22" s="39" t="s">
        <v>21</v>
      </c>
      <c r="H22" s="34">
        <f ca="1">IF(H18="","",SQRT(H18))</f>
        <v>2.3278453373991752E-2</v>
      </c>
    </row>
    <row r="23" spans="2:8" ht="18" customHeight="1">
      <c r="B23" s="29">
        <v>19</v>
      </c>
      <c r="C23" s="20"/>
      <c r="D23" s="20"/>
      <c r="E23" s="19" t="str">
        <f t="shared" si="1"/>
        <v/>
      </c>
      <c r="F23" s="16" t="str">
        <f t="shared" si="2"/>
        <v/>
      </c>
      <c r="G23" s="39" t="s">
        <v>38</v>
      </c>
      <c r="H23" s="34">
        <f ca="1">IF(H22="","",H22*TINV(0.05,COUNT(D5:D34)-2)*SQRT((1+1/COUNT(D5:D34)+(I3-E3)^2/H6)))</f>
        <v>5.3989264790110979E-2</v>
      </c>
    </row>
    <row r="24" spans="2:8" ht="18" customHeight="1">
      <c r="B24" s="29">
        <v>20</v>
      </c>
      <c r="C24" s="20"/>
      <c r="D24" s="20"/>
      <c r="E24" s="19" t="str">
        <f t="shared" si="1"/>
        <v/>
      </c>
      <c r="F24" s="16" t="str">
        <f t="shared" si="2"/>
        <v/>
      </c>
    </row>
    <row r="25" spans="2:8" ht="18" customHeight="1">
      <c r="B25" s="29">
        <v>21</v>
      </c>
      <c r="C25" s="20"/>
      <c r="D25" s="20"/>
      <c r="E25" s="19" t="str">
        <f t="shared" si="1"/>
        <v/>
      </c>
      <c r="F25" s="16" t="str">
        <f t="shared" si="2"/>
        <v/>
      </c>
    </row>
    <row r="26" spans="2:8" ht="18" customHeight="1">
      <c r="B26" s="29">
        <v>22</v>
      </c>
      <c r="C26" s="20"/>
      <c r="D26" s="20"/>
      <c r="E26" s="19" t="str">
        <f t="shared" si="1"/>
        <v/>
      </c>
      <c r="F26" s="16" t="str">
        <f t="shared" si="2"/>
        <v/>
      </c>
    </row>
    <row r="27" spans="2:8" ht="18" customHeight="1">
      <c r="B27" s="29">
        <v>23</v>
      </c>
      <c r="C27" s="20"/>
      <c r="D27" s="20"/>
      <c r="E27" s="19" t="str">
        <f t="shared" si="1"/>
        <v/>
      </c>
      <c r="F27" s="16" t="str">
        <f t="shared" si="2"/>
        <v/>
      </c>
    </row>
    <row r="28" spans="2:8" ht="18" customHeight="1">
      <c r="B28" s="29">
        <v>24</v>
      </c>
      <c r="C28" s="20"/>
      <c r="D28" s="20"/>
      <c r="E28" s="19" t="str">
        <f t="shared" si="1"/>
        <v/>
      </c>
      <c r="F28" s="16" t="str">
        <f t="shared" si="2"/>
        <v/>
      </c>
    </row>
    <row r="29" spans="2:8" ht="18" customHeight="1">
      <c r="B29" s="29">
        <v>25</v>
      </c>
      <c r="C29" s="20"/>
      <c r="D29" s="20"/>
      <c r="E29" s="19" t="str">
        <f t="shared" si="1"/>
        <v/>
      </c>
      <c r="F29" s="16" t="str">
        <f t="shared" si="2"/>
        <v/>
      </c>
    </row>
    <row r="30" spans="2:8" ht="18" customHeight="1">
      <c r="B30" s="29">
        <v>26</v>
      </c>
      <c r="C30" s="20"/>
      <c r="D30" s="20"/>
      <c r="E30" s="19" t="str">
        <f t="shared" si="1"/>
        <v/>
      </c>
      <c r="F30" s="16" t="str">
        <f t="shared" si="2"/>
        <v/>
      </c>
    </row>
    <row r="31" spans="2:8" ht="18" customHeight="1">
      <c r="B31" s="29">
        <v>27</v>
      </c>
      <c r="C31" s="20"/>
      <c r="D31" s="20"/>
      <c r="E31" s="19" t="str">
        <f t="shared" si="1"/>
        <v/>
      </c>
      <c r="F31" s="16" t="str">
        <f t="shared" si="2"/>
        <v/>
      </c>
    </row>
    <row r="32" spans="2:8" ht="18" customHeight="1">
      <c r="B32" s="29">
        <v>28</v>
      </c>
      <c r="C32" s="20"/>
      <c r="D32" s="20"/>
      <c r="E32" s="19" t="str">
        <f t="shared" si="1"/>
        <v/>
      </c>
      <c r="F32" s="16" t="str">
        <f t="shared" si="2"/>
        <v/>
      </c>
    </row>
    <row r="33" spans="2:6" ht="18" customHeight="1">
      <c r="B33" s="29">
        <v>29</v>
      </c>
      <c r="C33" s="20"/>
      <c r="D33" s="20"/>
      <c r="E33" s="19" t="str">
        <f t="shared" si="1"/>
        <v/>
      </c>
      <c r="F33" s="16" t="str">
        <f t="shared" si="2"/>
        <v/>
      </c>
    </row>
    <row r="34" spans="2:6" ht="18" customHeight="1">
      <c r="B34" s="29">
        <v>30</v>
      </c>
      <c r="C34" s="20"/>
      <c r="D34" s="20"/>
      <c r="E34" s="19" t="str">
        <f t="shared" si="1"/>
        <v/>
      </c>
      <c r="F34" s="16" t="str">
        <f t="shared" si="2"/>
        <v/>
      </c>
    </row>
  </sheetData>
  <mergeCells count="13">
    <mergeCell ref="I3:I4"/>
    <mergeCell ref="I8:L8"/>
    <mergeCell ref="B2:B4"/>
    <mergeCell ref="C3:C4"/>
    <mergeCell ref="D3:D4"/>
    <mergeCell ref="G2:H2"/>
    <mergeCell ref="G3:G4"/>
    <mergeCell ref="H3:H4"/>
    <mergeCell ref="I9:I10"/>
    <mergeCell ref="J9:J10"/>
    <mergeCell ref="K9:K10"/>
    <mergeCell ref="L9:L10"/>
    <mergeCell ref="M9:M10"/>
  </mergeCells>
  <conditionalFormatting sqref="H21">
    <cfRule type="expression" dxfId="4" priority="1">
      <formula>IF($H$21="显著",0,1)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G17" sqref="G17"/>
    </sheetView>
  </sheetViews>
  <sheetFormatPr defaultRowHeight="15"/>
  <cols>
    <col min="1" max="1" width="3.28515625" customWidth="1"/>
  </cols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"/>
  <sheetViews>
    <sheetView showGridLines="0" workbookViewId="0">
      <selection activeCell="I4" sqref="I4"/>
    </sheetView>
  </sheetViews>
  <sheetFormatPr defaultRowHeight="15"/>
  <cols>
    <col min="1" max="1" width="3.5703125" style="1" customWidth="1"/>
    <col min="2" max="3" width="9.140625" style="1" customWidth="1"/>
    <col min="4" max="4" width="3" style="1" customWidth="1"/>
    <col min="5" max="5" width="10.5703125" style="1" bestFit="1" customWidth="1"/>
    <col min="6" max="6" width="10.42578125" style="1" customWidth="1"/>
    <col min="7" max="7" width="9.85546875" style="1" customWidth="1"/>
    <col min="8" max="8" width="11.7109375" style="1" customWidth="1"/>
    <col min="9" max="9" width="7.28515625" style="1" bestFit="1" customWidth="1"/>
    <col min="10" max="10" width="3" style="1" customWidth="1"/>
    <col min="11" max="11" width="9.140625" style="1"/>
    <col min="12" max="12" width="6.5703125" style="1" bestFit="1" customWidth="1"/>
    <col min="13" max="13" width="5.5703125" style="1" bestFit="1" customWidth="1"/>
    <col min="14" max="14" width="9.140625" style="1"/>
    <col min="15" max="15" width="2.5703125" customWidth="1"/>
    <col min="16" max="16" width="11.7109375" bestFit="1" customWidth="1"/>
  </cols>
  <sheetData>
    <row r="1" spans="2:23" customForma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U1" s="45" t="s">
        <v>61</v>
      </c>
      <c r="V1" s="45" t="s">
        <v>61</v>
      </c>
    </row>
    <row r="2" spans="2:23" customFormat="1">
      <c r="B2" s="1"/>
      <c r="C2" s="1"/>
      <c r="D2" s="1"/>
      <c r="E2" s="46" t="s">
        <v>62</v>
      </c>
      <c r="F2" s="46" t="s">
        <v>63</v>
      </c>
      <c r="G2" s="46" t="s">
        <v>64</v>
      </c>
      <c r="H2" s="46" t="s">
        <v>65</v>
      </c>
      <c r="I2" s="46" t="s">
        <v>83</v>
      </c>
      <c r="J2" s="47"/>
      <c r="K2" s="46" t="s">
        <v>66</v>
      </c>
      <c r="L2" s="46" t="s">
        <v>34</v>
      </c>
      <c r="M2" s="46" t="s">
        <v>35</v>
      </c>
      <c r="N2" s="46" t="s">
        <v>67</v>
      </c>
      <c r="Q2" s="48" t="s">
        <v>68</v>
      </c>
      <c r="R2" s="45" t="s">
        <v>69</v>
      </c>
      <c r="S2" s="45" t="s">
        <v>70</v>
      </c>
      <c r="T2" s="45" t="s">
        <v>71</v>
      </c>
      <c r="U2" s="45" t="s">
        <v>72</v>
      </c>
      <c r="V2" s="45" t="s">
        <v>73</v>
      </c>
      <c r="W2" s="45" t="s">
        <v>74</v>
      </c>
    </row>
    <row r="3" spans="2:23" customFormat="1">
      <c r="B3" s="161" t="s">
        <v>75</v>
      </c>
      <c r="C3" s="162"/>
      <c r="D3" s="1"/>
      <c r="E3" s="3" t="s">
        <v>34</v>
      </c>
      <c r="F3" s="49">
        <v>10</v>
      </c>
      <c r="G3" s="50">
        <f>IF(COUNT(L3:L52)=0,"",_xlfn.STDEV.S(L3:L52))</f>
        <v>2.2010378033621162E-2</v>
      </c>
      <c r="H3" s="49">
        <f>0.3/1000000</f>
        <v>2.9999999999999999E-7</v>
      </c>
      <c r="I3" s="51">
        <f>IF(G3="","",F3-_xlfn.NORM.INV(H3/2,F3,G3))</f>
        <v>0.11276900530558365</v>
      </c>
      <c r="J3" s="52"/>
      <c r="K3" s="3">
        <v>1</v>
      </c>
      <c r="L3" s="53">
        <v>9.985755389611116</v>
      </c>
      <c r="M3" s="53">
        <v>5.0256095791284947</v>
      </c>
      <c r="N3" s="54">
        <f>IF(L3="","",L3+M3)</f>
        <v>15.01136496873961</v>
      </c>
      <c r="P3" t="s">
        <v>34</v>
      </c>
      <c r="Q3" s="45">
        <v>10</v>
      </c>
      <c r="R3" s="45">
        <v>0.02</v>
      </c>
      <c r="S3" s="45">
        <v>1</v>
      </c>
      <c r="T3" s="45">
        <f>0</f>
        <v>0</v>
      </c>
      <c r="U3">
        <f>S3^2*R3^2</f>
        <v>4.0000000000000002E-4</v>
      </c>
      <c r="V3">
        <f>SQRT(U3)</f>
        <v>0.02</v>
      </c>
      <c r="W3">
        <f>0.5*T3*R3^2</f>
        <v>0</v>
      </c>
    </row>
    <row r="4" spans="2:23" customFormat="1">
      <c r="B4" s="55"/>
      <c r="C4" s="56"/>
      <c r="D4" s="1"/>
      <c r="E4" s="3" t="s">
        <v>35</v>
      </c>
      <c r="F4" s="49">
        <v>5</v>
      </c>
      <c r="G4" s="50">
        <f>IF(COUNT(M3:M52)=0,"",_xlfn.STDEV.S(M3:M52))</f>
        <v>2.2539995535594885E-2</v>
      </c>
      <c r="H4" s="49">
        <f>0.3/1000000</f>
        <v>2.9999999999999999E-7</v>
      </c>
      <c r="I4" s="51">
        <f>IF(G4="","",F4-_xlfn.NORM.INV(H4/2,F4,G4))</f>
        <v>0.11548247250722721</v>
      </c>
      <c r="J4" s="52"/>
      <c r="K4" s="3">
        <v>2</v>
      </c>
      <c r="L4" s="53">
        <v>10.011506539828005</v>
      </c>
      <c r="M4" s="53">
        <v>4.9928711208593617</v>
      </c>
      <c r="N4" s="54">
        <f t="shared" ref="N4:N52" si="0">IF(L4="","",L4+M4)</f>
        <v>15.004377660687368</v>
      </c>
      <c r="P4" t="s">
        <v>35</v>
      </c>
      <c r="Q4" s="45">
        <v>5</v>
      </c>
      <c r="R4" s="45">
        <v>0.02</v>
      </c>
      <c r="S4" s="45">
        <v>1</v>
      </c>
      <c r="T4" s="45">
        <v>0</v>
      </c>
      <c r="U4">
        <f>S4^2*R4^2</f>
        <v>4.0000000000000002E-4</v>
      </c>
      <c r="V4">
        <f>SQRT(U4)</f>
        <v>0.02</v>
      </c>
      <c r="W4">
        <f>0.5*T4*R4^2</f>
        <v>0</v>
      </c>
    </row>
    <row r="5" spans="2:23" customFormat="1">
      <c r="B5" s="57" t="s">
        <v>76</v>
      </c>
      <c r="C5" s="57" t="s">
        <v>77</v>
      </c>
      <c r="D5" s="1"/>
      <c r="E5" s="3" t="s">
        <v>67</v>
      </c>
      <c r="F5" s="54">
        <f>IF(COUNT(N3:N52)=0,"",AVERAGE(N3:N52))</f>
        <v>15.002063269443063</v>
      </c>
      <c r="G5" s="58">
        <f>IF(COUNT(N3:N52)=0,"",_xlfn.STDEV.S(N3:N52))</f>
        <v>3.1958132467386234E-2</v>
      </c>
      <c r="H5" s="54">
        <f>1-(1-H3)*(1-H4)</f>
        <v>5.999999098671438E-7</v>
      </c>
      <c r="I5" s="51">
        <f>IF(G5="","",F5-_xlfn.NORM.INV(H5/2,F5,G5))</f>
        <v>0.15950997945781076</v>
      </c>
      <c r="J5" s="1"/>
      <c r="K5" s="3">
        <v>3</v>
      </c>
      <c r="L5" s="53">
        <v>10.018643508909223</v>
      </c>
      <c r="M5" s="53">
        <v>4.9618482861262505</v>
      </c>
      <c r="N5" s="54">
        <f t="shared" si="0"/>
        <v>14.980491795035473</v>
      </c>
      <c r="P5" t="s">
        <v>78</v>
      </c>
      <c r="Q5" s="45">
        <f>Q3+Q4</f>
        <v>15</v>
      </c>
      <c r="R5" s="45"/>
      <c r="S5" s="45"/>
      <c r="T5" s="45"/>
    </row>
    <row r="6" spans="2:23" customFormat="1">
      <c r="B6" s="3"/>
      <c r="C6" s="3"/>
      <c r="D6" s="1"/>
      <c r="E6" s="1"/>
      <c r="F6" s="63" t="s">
        <v>84</v>
      </c>
      <c r="G6" s="64">
        <f>SQRT(SUMSQ(G3:G4))</f>
        <v>3.1504097192707338E-2</v>
      </c>
      <c r="H6" s="1"/>
      <c r="I6" s="1"/>
      <c r="J6" s="1"/>
      <c r="K6" s="3">
        <v>4</v>
      </c>
      <c r="L6" s="53">
        <v>10.017454819027579</v>
      </c>
      <c r="M6" s="53">
        <v>4.9799351348788861</v>
      </c>
      <c r="N6" s="54">
        <f t="shared" si="0"/>
        <v>14.997389953906465</v>
      </c>
      <c r="P6" t="s">
        <v>79</v>
      </c>
      <c r="Q6" s="45">
        <f>Q5+W6</f>
        <v>15</v>
      </c>
      <c r="U6">
        <f>U4+U3</f>
        <v>8.0000000000000004E-4</v>
      </c>
      <c r="V6" s="59">
        <f>SQRT(U6)</f>
        <v>2.8284271247461901E-2</v>
      </c>
      <c r="W6">
        <f>SUM(W3:W4)</f>
        <v>0</v>
      </c>
    </row>
    <row r="7" spans="2:23" customFormat="1">
      <c r="B7" s="1"/>
      <c r="C7" s="1"/>
      <c r="D7" s="1"/>
      <c r="E7" s="61" t="s">
        <v>80</v>
      </c>
      <c r="F7" s="62">
        <f>I3</f>
        <v>0.11276900530558365</v>
      </c>
      <c r="G7" s="1"/>
      <c r="H7" s="1"/>
      <c r="I7" s="1"/>
      <c r="J7" s="1"/>
      <c r="K7" s="3">
        <v>5</v>
      </c>
      <c r="L7" s="53">
        <v>10.003545012681633</v>
      </c>
      <c r="M7" s="53">
        <v>4.9649321131813524</v>
      </c>
      <c r="N7" s="54">
        <f t="shared" si="0"/>
        <v>14.968477125862986</v>
      </c>
    </row>
    <row r="8" spans="2:23" customFormat="1">
      <c r="B8" s="1"/>
      <c r="C8" s="1"/>
      <c r="D8" s="1"/>
      <c r="E8" s="61" t="s">
        <v>81</v>
      </c>
      <c r="F8" s="60">
        <f>I4</f>
        <v>0.11548247250722721</v>
      </c>
      <c r="G8" s="1"/>
      <c r="H8" s="1"/>
      <c r="I8" s="1"/>
      <c r="J8" s="1"/>
      <c r="K8" s="3">
        <v>6</v>
      </c>
      <c r="L8" s="53">
        <v>10.023862825161848</v>
      </c>
      <c r="M8" s="53">
        <v>4.9717917607137423</v>
      </c>
      <c r="N8" s="54">
        <f t="shared" si="0"/>
        <v>14.99565458587559</v>
      </c>
    </row>
    <row r="9" spans="2:23" customFormat="1">
      <c r="B9" s="1"/>
      <c r="C9" s="1"/>
      <c r="D9" s="1"/>
      <c r="E9" s="61" t="s">
        <v>82</v>
      </c>
      <c r="F9" s="60">
        <f>I5</f>
        <v>0.15950997945781076</v>
      </c>
      <c r="G9" s="1"/>
      <c r="H9" s="1"/>
      <c r="I9" s="1"/>
      <c r="J9" s="1"/>
      <c r="K9" s="3">
        <v>7</v>
      </c>
      <c r="L9" s="53">
        <v>10.013502361449046</v>
      </c>
      <c r="M9" s="53">
        <v>4.9709803875746843</v>
      </c>
      <c r="N9" s="54">
        <f t="shared" si="0"/>
        <v>14.98448274902373</v>
      </c>
    </row>
    <row r="10" spans="2:23" customFormat="1">
      <c r="B10" s="1"/>
      <c r="C10" s="1"/>
      <c r="D10" s="1"/>
      <c r="E10" s="1"/>
      <c r="F10" s="1"/>
      <c r="G10" s="1"/>
      <c r="H10" s="1"/>
      <c r="I10" s="1"/>
      <c r="J10" s="1"/>
      <c r="K10" s="3">
        <v>8</v>
      </c>
      <c r="L10" s="53">
        <v>10.030341094064397</v>
      </c>
      <c r="M10" s="53">
        <v>5.012834292473821</v>
      </c>
      <c r="N10" s="54">
        <f t="shared" si="0"/>
        <v>15.043175386538218</v>
      </c>
    </row>
    <row r="11" spans="2:23" customFormat="1">
      <c r="B11" s="1"/>
      <c r="C11" s="1"/>
      <c r="D11" s="1"/>
      <c r="E11" s="1"/>
      <c r="F11" s="1"/>
      <c r="G11" s="1"/>
      <c r="H11" s="1"/>
      <c r="I11" s="1"/>
      <c r="J11" s="1"/>
      <c r="K11" s="3">
        <v>9</v>
      </c>
      <c r="L11" s="53">
        <v>9.9873707930432705</v>
      </c>
      <c r="M11" s="53">
        <v>5.0133530608492816</v>
      </c>
      <c r="N11" s="54">
        <f t="shared" si="0"/>
        <v>15.000723853892552</v>
      </c>
    </row>
    <row r="12" spans="2:23" customFormat="1">
      <c r="B12" s="1"/>
      <c r="C12" s="1"/>
      <c r="D12" s="1"/>
      <c r="E12" s="1"/>
      <c r="F12" s="1"/>
      <c r="G12" s="1"/>
      <c r="H12" s="1"/>
      <c r="I12" s="1"/>
      <c r="J12" s="1"/>
      <c r="K12" s="3">
        <v>10</v>
      </c>
      <c r="L12" s="53">
        <v>10.009503676817983</v>
      </c>
      <c r="M12" s="53">
        <v>4.9839779392278585</v>
      </c>
      <c r="N12" s="54">
        <f t="shared" si="0"/>
        <v>14.993481616045841</v>
      </c>
    </row>
    <row r="13" spans="2:23" customFormat="1">
      <c r="B13" s="1"/>
      <c r="C13" s="1"/>
      <c r="D13" s="1"/>
      <c r="E13" s="1"/>
      <c r="F13" s="1"/>
      <c r="G13" s="1"/>
      <c r="H13" s="1"/>
      <c r="I13" s="1"/>
      <c r="J13" s="1"/>
      <c r="K13" s="3">
        <v>11</v>
      </c>
      <c r="L13" s="53">
        <v>10.037836465716161</v>
      </c>
      <c r="M13" s="53">
        <v>5.0187770137311851</v>
      </c>
      <c r="N13" s="54">
        <f t="shared" si="0"/>
        <v>15.056613479447346</v>
      </c>
    </row>
    <row r="14" spans="2:23" customFormat="1">
      <c r="B14" s="1"/>
      <c r="C14" s="1"/>
      <c r="D14" s="1"/>
      <c r="E14" s="1"/>
      <c r="F14" s="1"/>
      <c r="G14" s="1"/>
      <c r="H14" s="1"/>
      <c r="I14" s="1"/>
      <c r="J14" s="1"/>
      <c r="K14" s="3">
        <v>12</v>
      </c>
      <c r="L14" s="53">
        <v>9.9842403168712437</v>
      </c>
      <c r="M14" s="53">
        <v>4.9636119360506585</v>
      </c>
      <c r="N14" s="54">
        <f t="shared" si="0"/>
        <v>14.947852252921901</v>
      </c>
    </row>
    <row r="15" spans="2:23" customFormat="1">
      <c r="B15" s="1"/>
      <c r="C15" s="1"/>
      <c r="D15" s="1"/>
      <c r="E15" s="1"/>
      <c r="F15" s="1"/>
      <c r="G15" s="1"/>
      <c r="H15" s="1"/>
      <c r="I15" s="1"/>
      <c r="J15" s="1"/>
      <c r="K15" s="3">
        <v>13</v>
      </c>
      <c r="L15" s="53">
        <v>10.02660170818071</v>
      </c>
      <c r="M15" s="53">
        <v>4.9925189345443943</v>
      </c>
      <c r="N15" s="54">
        <f t="shared" si="0"/>
        <v>15.019120642725104</v>
      </c>
    </row>
    <row r="16" spans="2:23" customFormat="1">
      <c r="B16" s="1"/>
      <c r="C16" s="1"/>
      <c r="D16" s="1"/>
      <c r="E16" s="1"/>
      <c r="F16" s="1"/>
      <c r="G16" s="1"/>
      <c r="H16" s="1"/>
      <c r="I16" s="1"/>
      <c r="J16" s="1"/>
      <c r="K16" s="3">
        <v>14</v>
      </c>
      <c r="L16" s="53">
        <v>9.9715665491290917</v>
      </c>
      <c r="M16" s="53">
        <v>5.0183130904311648</v>
      </c>
      <c r="N16" s="54">
        <f t="shared" si="0"/>
        <v>14.989879639560257</v>
      </c>
    </row>
    <row r="17" spans="11:14" customFormat="1">
      <c r="K17" s="3">
        <v>15</v>
      </c>
      <c r="L17" s="53">
        <v>9.9711784422393261</v>
      </c>
      <c r="M17" s="53">
        <v>4.9993974167030526</v>
      </c>
      <c r="N17" s="54">
        <f t="shared" si="0"/>
        <v>14.970575858942379</v>
      </c>
    </row>
    <row r="18" spans="11:14" customFormat="1">
      <c r="K18" s="3">
        <v>16</v>
      </c>
      <c r="L18" s="53">
        <v>10.023040498462402</v>
      </c>
      <c r="M18" s="53">
        <v>5.0168367232618118</v>
      </c>
      <c r="N18" s="54">
        <f t="shared" si="0"/>
        <v>15.039877221724215</v>
      </c>
    </row>
    <row r="19" spans="11:14" customFormat="1">
      <c r="K19" s="3">
        <v>17</v>
      </c>
      <c r="L19" s="53">
        <v>9.9602079737415039</v>
      </c>
      <c r="M19" s="53">
        <v>5.0274555198655113</v>
      </c>
      <c r="N19" s="54">
        <f t="shared" si="0"/>
        <v>14.987663493607016</v>
      </c>
    </row>
    <row r="20" spans="11:14" customFormat="1">
      <c r="K20" s="3">
        <v>18</v>
      </c>
      <c r="L20" s="53">
        <v>9.9908992148235853</v>
      </c>
      <c r="M20" s="53">
        <v>5.0062871787049845</v>
      </c>
      <c r="N20" s="54">
        <f t="shared" si="0"/>
        <v>14.997186393528569</v>
      </c>
    </row>
    <row r="21" spans="11:14" customFormat="1">
      <c r="K21" s="3">
        <v>19</v>
      </c>
      <c r="L21" s="53">
        <v>10.013564673073057</v>
      </c>
      <c r="M21" s="53">
        <v>4.9831998454479365</v>
      </c>
      <c r="N21" s="54">
        <f t="shared" si="0"/>
        <v>14.996764518520994</v>
      </c>
    </row>
    <row r="22" spans="11:14" customFormat="1">
      <c r="K22" s="3">
        <v>20</v>
      </c>
      <c r="L22" s="53">
        <v>9.9796015931589999</v>
      </c>
      <c r="M22" s="53">
        <v>4.979434458537348</v>
      </c>
      <c r="N22" s="54">
        <f t="shared" si="0"/>
        <v>14.959036051696348</v>
      </c>
    </row>
    <row r="23" spans="11:14" customFormat="1">
      <c r="K23" s="3">
        <v>21</v>
      </c>
      <c r="L23" s="53">
        <v>9.9842207411598292</v>
      </c>
      <c r="M23" s="53">
        <v>4.9904745941926949</v>
      </c>
      <c r="N23" s="54">
        <f t="shared" si="0"/>
        <v>14.974695335352525</v>
      </c>
    </row>
    <row r="24" spans="11:14" customFormat="1">
      <c r="K24" s="3">
        <v>22</v>
      </c>
      <c r="L24" s="53">
        <v>10.020228861829295</v>
      </c>
      <c r="M24" s="53">
        <v>4.988241162311005</v>
      </c>
      <c r="N24" s="54">
        <f t="shared" si="0"/>
        <v>15.008470024140301</v>
      </c>
    </row>
    <row r="25" spans="11:14" customFormat="1">
      <c r="K25" s="3">
        <v>23</v>
      </c>
      <c r="L25" s="53">
        <v>9.9782270083717126</v>
      </c>
      <c r="M25" s="53">
        <v>5.0197485948237146</v>
      </c>
      <c r="N25" s="54">
        <f t="shared" si="0"/>
        <v>14.997975603195428</v>
      </c>
    </row>
    <row r="26" spans="11:14" customFormat="1">
      <c r="K26" s="3">
        <v>24</v>
      </c>
      <c r="L26" s="53">
        <v>10.021917604799478</v>
      </c>
      <c r="M26" s="53">
        <v>5.0174574485147616</v>
      </c>
      <c r="N26" s="54">
        <f t="shared" si="0"/>
        <v>15.03937505331424</v>
      </c>
    </row>
    <row r="27" spans="11:14" customFormat="1">
      <c r="K27" s="3">
        <v>25</v>
      </c>
      <c r="L27" s="53">
        <v>10.022093236559705</v>
      </c>
      <c r="M27" s="53">
        <v>5.0122838878572216</v>
      </c>
      <c r="N27" s="54">
        <f t="shared" si="0"/>
        <v>15.034377124416928</v>
      </c>
    </row>
    <row r="28" spans="11:14" customFormat="1">
      <c r="K28" s="3">
        <v>26</v>
      </c>
      <c r="L28" s="53">
        <v>10.013220824755466</v>
      </c>
      <c r="M28" s="53">
        <v>5.0124887593452083</v>
      </c>
      <c r="N28" s="54">
        <f t="shared" si="0"/>
        <v>15.025709584100674</v>
      </c>
    </row>
    <row r="29" spans="11:14" customFormat="1">
      <c r="K29" s="3">
        <v>27</v>
      </c>
      <c r="L29" s="53">
        <v>10.010635451886946</v>
      </c>
      <c r="M29" s="53">
        <v>5.0262285909333384</v>
      </c>
      <c r="N29" s="54">
        <f t="shared" si="0"/>
        <v>15.036864042820284</v>
      </c>
    </row>
    <row r="30" spans="11:14" customFormat="1">
      <c r="K30" s="3">
        <v>28</v>
      </c>
      <c r="L30" s="53">
        <v>9.9729340362440126</v>
      </c>
      <c r="M30" s="53">
        <v>5.0065002348140828</v>
      </c>
      <c r="N30" s="54">
        <f t="shared" si="0"/>
        <v>14.979434271058096</v>
      </c>
    </row>
    <row r="31" spans="11:14" customFormat="1">
      <c r="K31" s="3">
        <v>29</v>
      </c>
      <c r="L31" s="53">
        <v>10.024089452174229</v>
      </c>
      <c r="M31" s="53">
        <v>5.0105344420871001</v>
      </c>
      <c r="N31" s="54">
        <f t="shared" si="0"/>
        <v>15.03462389426133</v>
      </c>
    </row>
    <row r="32" spans="11:14" customFormat="1">
      <c r="K32" s="3">
        <v>30</v>
      </c>
      <c r="L32" s="53">
        <v>10.010629754647601</v>
      </c>
      <c r="M32" s="53">
        <v>4.9980085369415619</v>
      </c>
      <c r="N32" s="54">
        <f t="shared" si="0"/>
        <v>15.008638291589163</v>
      </c>
    </row>
    <row r="33" spans="11:14" customFormat="1">
      <c r="K33" s="3">
        <v>31</v>
      </c>
      <c r="L33" s="53">
        <v>10.012673206750154</v>
      </c>
      <c r="M33" s="53">
        <v>5.0340412406548136</v>
      </c>
      <c r="N33" s="54">
        <f t="shared" si="0"/>
        <v>15.046714447404968</v>
      </c>
    </row>
    <row r="34" spans="11:14" customFormat="1">
      <c r="K34" s="3">
        <v>32</v>
      </c>
      <c r="L34" s="53">
        <v>10.050660582708073</v>
      </c>
      <c r="M34" s="53">
        <v>5.0144056011858513</v>
      </c>
      <c r="N34" s="54">
        <f t="shared" si="0"/>
        <v>15.065066183893924</v>
      </c>
    </row>
    <row r="35" spans="11:14" customFormat="1">
      <c r="K35" s="3">
        <v>33</v>
      </c>
      <c r="L35" s="53">
        <v>9.9764728697551384</v>
      </c>
      <c r="M35" s="53">
        <v>4.9635627459745999</v>
      </c>
      <c r="N35" s="54">
        <f t="shared" si="0"/>
        <v>14.940035615729737</v>
      </c>
    </row>
    <row r="36" spans="11:14" customFormat="1">
      <c r="K36" s="3">
        <v>34</v>
      </c>
      <c r="L36" s="53">
        <v>10.007343329086249</v>
      </c>
      <c r="M36" s="53">
        <v>5.0121500895708673</v>
      </c>
      <c r="N36" s="54">
        <f t="shared" si="0"/>
        <v>15.019493418657117</v>
      </c>
    </row>
    <row r="37" spans="11:14" customFormat="1">
      <c r="K37" s="3">
        <v>35</v>
      </c>
      <c r="L37" s="53">
        <v>10.031326634741253</v>
      </c>
      <c r="M37" s="53">
        <v>4.9955593342841205</v>
      </c>
      <c r="N37" s="54">
        <f t="shared" si="0"/>
        <v>15.026885969025374</v>
      </c>
    </row>
    <row r="38" spans="11:14" customFormat="1">
      <c r="K38" s="3">
        <v>36</v>
      </c>
      <c r="L38" s="53">
        <v>10.005321344563399</v>
      </c>
      <c r="M38" s="53">
        <v>4.9917284848196148</v>
      </c>
      <c r="N38" s="54">
        <f t="shared" si="0"/>
        <v>14.997049829383013</v>
      </c>
    </row>
    <row r="39" spans="11:14" customFormat="1">
      <c r="K39" s="3">
        <v>37</v>
      </c>
      <c r="L39" s="53">
        <v>9.9570650846155111</v>
      </c>
      <c r="M39" s="53">
        <v>4.9930383223083536</v>
      </c>
      <c r="N39" s="54">
        <f t="shared" si="0"/>
        <v>14.950103406923866</v>
      </c>
    </row>
    <row r="40" spans="11:14" customFormat="1">
      <c r="K40" s="3">
        <v>38</v>
      </c>
      <c r="L40" s="53">
        <v>10.012168294432252</v>
      </c>
      <c r="M40" s="53">
        <v>5.0307879393752284</v>
      </c>
      <c r="N40" s="54">
        <f t="shared" si="0"/>
        <v>15.04295623380748</v>
      </c>
    </row>
    <row r="41" spans="11:14" customFormat="1">
      <c r="K41" s="3">
        <v>39</v>
      </c>
      <c r="L41" s="53">
        <v>9.9887475087424313</v>
      </c>
      <c r="M41" s="53">
        <v>5.0147499516671887</v>
      </c>
      <c r="N41" s="54">
        <f t="shared" si="0"/>
        <v>15.003497460409619</v>
      </c>
    </row>
    <row r="42" spans="11:14" customFormat="1">
      <c r="K42" s="3">
        <v>40</v>
      </c>
      <c r="L42" s="53">
        <v>10.000947143040271</v>
      </c>
      <c r="M42" s="53">
        <v>4.9981654945932705</v>
      </c>
      <c r="N42" s="54">
        <f t="shared" si="0"/>
        <v>14.999112637633541</v>
      </c>
    </row>
    <row r="43" spans="11:14" customFormat="1">
      <c r="K43" s="3">
        <v>41</v>
      </c>
      <c r="L43" s="53">
        <v>9.9886703542067821</v>
      </c>
      <c r="M43" s="53">
        <v>5.0512911694714218</v>
      </c>
      <c r="N43" s="54">
        <f t="shared" si="0"/>
        <v>15.039961523678205</v>
      </c>
    </row>
    <row r="44" spans="11:14" customFormat="1">
      <c r="K44" s="3">
        <v>42</v>
      </c>
      <c r="L44" s="53">
        <v>10.021418292301556</v>
      </c>
      <c r="M44" s="53">
        <v>4.995066207116496</v>
      </c>
      <c r="N44" s="54">
        <f t="shared" si="0"/>
        <v>15.016484499418052</v>
      </c>
    </row>
    <row r="45" spans="11:14" customFormat="1">
      <c r="K45" s="3">
        <v>43</v>
      </c>
      <c r="L45" s="53">
        <v>10.009457895515773</v>
      </c>
      <c r="M45" s="53">
        <v>4.9873772150466271</v>
      </c>
      <c r="N45" s="54">
        <f t="shared" si="0"/>
        <v>14.996835110562401</v>
      </c>
    </row>
    <row r="46" spans="11:14" customFormat="1">
      <c r="K46" s="3">
        <v>44</v>
      </c>
      <c r="L46" s="53">
        <v>9.9690243630660476</v>
      </c>
      <c r="M46" s="53">
        <v>4.9481056940515442</v>
      </c>
      <c r="N46" s="54">
        <f t="shared" si="0"/>
        <v>14.917130057117593</v>
      </c>
    </row>
    <row r="47" spans="11:14" customFormat="1">
      <c r="K47" s="3">
        <v>45</v>
      </c>
      <c r="L47" s="53">
        <v>10.031913030494632</v>
      </c>
      <c r="M47" s="53">
        <v>4.9659377691089128</v>
      </c>
      <c r="N47" s="54">
        <f t="shared" si="0"/>
        <v>14.997850799603544</v>
      </c>
    </row>
    <row r="48" spans="11:14" customFormat="1">
      <c r="K48" s="3">
        <v>46</v>
      </c>
      <c r="L48" s="53">
        <v>10.010024662664682</v>
      </c>
      <c r="M48" s="53">
        <v>5.0110647803804147</v>
      </c>
      <c r="N48" s="54">
        <f t="shared" si="0"/>
        <v>15.021089443045096</v>
      </c>
    </row>
    <row r="49" spans="11:14" customFormat="1">
      <c r="K49" s="3">
        <v>47</v>
      </c>
      <c r="L49" s="53">
        <v>9.9647870082112089</v>
      </c>
      <c r="M49" s="53">
        <v>4.9841121495670908</v>
      </c>
      <c r="N49" s="54">
        <f t="shared" si="0"/>
        <v>14.9488991577783</v>
      </c>
    </row>
    <row r="50" spans="11:14" customFormat="1">
      <c r="K50" s="3">
        <v>48</v>
      </c>
      <c r="L50" s="53">
        <v>9.994899379029583</v>
      </c>
      <c r="M50" s="53">
        <v>4.9944053473253049</v>
      </c>
      <c r="N50" s="54">
        <f t="shared" si="0"/>
        <v>14.989304726354888</v>
      </c>
    </row>
    <row r="51" spans="11:14" customFormat="1">
      <c r="K51" s="3">
        <v>49</v>
      </c>
      <c r="L51" s="53">
        <v>9.9977540264433618</v>
      </c>
      <c r="M51" s="53">
        <v>4.9768486255422344</v>
      </c>
      <c r="N51" s="54">
        <f t="shared" si="0"/>
        <v>14.974602651985595</v>
      </c>
    </row>
    <row r="52" spans="11:14" customFormat="1">
      <c r="K52" s="3">
        <v>50</v>
      </c>
      <c r="L52" s="53">
        <v>9.9910015356974071</v>
      </c>
      <c r="M52" s="53">
        <v>5.0347362915124867</v>
      </c>
      <c r="N52" s="54">
        <f t="shared" si="0"/>
        <v>15.025737827209895</v>
      </c>
    </row>
  </sheetData>
  <mergeCells count="1">
    <mergeCell ref="B3:C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8"/>
  <sheetViews>
    <sheetView showGridLines="0" workbookViewId="0">
      <selection activeCell="B2" sqref="B2:Y19"/>
    </sheetView>
  </sheetViews>
  <sheetFormatPr defaultRowHeight="12.75"/>
  <cols>
    <col min="1" max="1" width="2.7109375" style="69" customWidth="1"/>
    <col min="2" max="2" width="10.42578125" style="65" customWidth="1"/>
    <col min="3" max="12" width="7.5703125" style="65" customWidth="1"/>
    <col min="13" max="13" width="7.7109375" style="65" customWidth="1"/>
    <col min="14" max="14" width="4.28515625" style="68" customWidth="1"/>
    <col min="15" max="25" width="7.5703125" style="65" customWidth="1"/>
    <col min="26" max="26" width="4.5703125" style="65" customWidth="1"/>
    <col min="27" max="27" width="7.140625" style="65" hidden="1" customWidth="1"/>
    <col min="28" max="37" width="7" style="65" hidden="1" customWidth="1"/>
    <col min="38" max="16384" width="9.140625" style="65"/>
  </cols>
  <sheetData>
    <row r="1" spans="1:37">
      <c r="C1" s="72">
        <v>1</v>
      </c>
      <c r="D1" s="72">
        <v>2</v>
      </c>
      <c r="E1" s="72">
        <v>3</v>
      </c>
      <c r="F1" s="72">
        <v>4</v>
      </c>
      <c r="G1" s="72">
        <v>5</v>
      </c>
      <c r="H1" s="72">
        <v>6</v>
      </c>
      <c r="I1" s="72">
        <v>7</v>
      </c>
      <c r="J1" s="72">
        <v>8</v>
      </c>
      <c r="K1" s="72">
        <v>9</v>
      </c>
      <c r="L1" s="72">
        <v>10</v>
      </c>
      <c r="M1" s="69">
        <v>11</v>
      </c>
    </row>
    <row r="2" spans="1:37" ht="22.5" customHeight="1">
      <c r="B2" s="66" t="s">
        <v>100</v>
      </c>
      <c r="C2" s="66" t="s">
        <v>306</v>
      </c>
      <c r="D2" s="66" t="s">
        <v>307</v>
      </c>
      <c r="E2" s="66" t="s">
        <v>308</v>
      </c>
      <c r="F2" s="66" t="s">
        <v>309</v>
      </c>
      <c r="G2" s="66" t="s">
        <v>310</v>
      </c>
      <c r="H2" s="66" t="s">
        <v>311</v>
      </c>
      <c r="I2" s="66" t="s">
        <v>312</v>
      </c>
      <c r="J2" s="66" t="s">
        <v>313</v>
      </c>
      <c r="K2" s="66" t="s">
        <v>314</v>
      </c>
      <c r="L2" s="66" t="s">
        <v>315</v>
      </c>
      <c r="M2" s="66" t="s">
        <v>13</v>
      </c>
      <c r="O2" s="66" t="s">
        <v>100</v>
      </c>
      <c r="P2" s="66" t="str">
        <f>C2</f>
        <v>DPCA</v>
      </c>
      <c r="Q2" s="66" t="str">
        <f t="shared" ref="Q2:Y2" si="0">D2</f>
        <v>GAC</v>
      </c>
      <c r="R2" s="66" t="str">
        <f t="shared" si="0"/>
        <v>Fiat</v>
      </c>
      <c r="S2" s="66" t="str">
        <f t="shared" si="0"/>
        <v>Geely</v>
      </c>
      <c r="T2" s="66" t="str">
        <f t="shared" si="0"/>
        <v>Qoros</v>
      </c>
      <c r="U2" s="66" t="str">
        <f t="shared" si="0"/>
        <v>SGM</v>
      </c>
      <c r="V2" s="66" t="str">
        <f t="shared" si="0"/>
        <v>SVW</v>
      </c>
      <c r="W2" s="66" t="str">
        <f t="shared" si="0"/>
        <v>GWM</v>
      </c>
      <c r="X2" s="66" t="str">
        <f t="shared" si="0"/>
        <v>Ford</v>
      </c>
      <c r="Y2" s="66" t="str">
        <f t="shared" si="0"/>
        <v>DAG</v>
      </c>
      <c r="AB2" s="66" t="s">
        <v>85</v>
      </c>
      <c r="AC2" s="66" t="s">
        <v>86</v>
      </c>
      <c r="AD2" s="66" t="s">
        <v>87</v>
      </c>
      <c r="AE2" s="66" t="s">
        <v>88</v>
      </c>
      <c r="AF2" s="66" t="s">
        <v>89</v>
      </c>
      <c r="AG2" s="66" t="s">
        <v>90</v>
      </c>
      <c r="AH2" s="66" t="s">
        <v>91</v>
      </c>
      <c r="AI2" s="66" t="s">
        <v>92</v>
      </c>
      <c r="AJ2" s="66" t="s">
        <v>93</v>
      </c>
      <c r="AK2" s="66" t="s">
        <v>94</v>
      </c>
    </row>
    <row r="3" spans="1:37" ht="12.75" customHeight="1">
      <c r="A3" s="69">
        <v>1</v>
      </c>
      <c r="B3" s="66" t="s">
        <v>316</v>
      </c>
      <c r="C3" s="76">
        <v>2</v>
      </c>
      <c r="D3" s="76">
        <v>3</v>
      </c>
      <c r="E3" s="76">
        <v>2</v>
      </c>
      <c r="F3" s="76">
        <v>1</v>
      </c>
      <c r="G3" s="76">
        <v>2</v>
      </c>
      <c r="H3" s="76">
        <v>33</v>
      </c>
      <c r="I3" s="76">
        <v>1</v>
      </c>
      <c r="J3" s="76">
        <v>0</v>
      </c>
      <c r="K3" s="76">
        <v>0</v>
      </c>
      <c r="L3" s="76">
        <v>0</v>
      </c>
      <c r="M3" s="75">
        <f>IF(SUM(C3:L3)=0,"",SUM(C3:L3))</f>
        <v>44</v>
      </c>
      <c r="N3" s="67"/>
      <c r="O3" s="73" t="str">
        <f>B3</f>
        <v>Onsite No.</v>
      </c>
      <c r="P3" s="134">
        <f t="shared" ref="P3:Y4" ca="1" si="1">IF($C3="","",IF(C$3="","",(AB3-AB13)^2/AB13))</f>
        <v>1.495215311004785</v>
      </c>
      <c r="Q3" s="134">
        <f t="shared" ca="1" si="1"/>
        <v>3.8277511961722402E-3</v>
      </c>
      <c r="R3" s="134">
        <f t="shared" ca="1" si="1"/>
        <v>0.27655502392344505</v>
      </c>
      <c r="S3" s="134">
        <f t="shared" ca="1" si="1"/>
        <v>0.31259968102073371</v>
      </c>
      <c r="T3" s="134">
        <f t="shared" ca="1" si="1"/>
        <v>4.3062200956937823E-2</v>
      </c>
      <c r="U3" s="134">
        <f t="shared" ca="1" si="1"/>
        <v>4.1828947368421048</v>
      </c>
      <c r="V3" s="134">
        <f t="shared" ca="1" si="1"/>
        <v>1.2401913875598087</v>
      </c>
      <c r="W3" s="134">
        <f t="shared" ca="1" si="1"/>
        <v>1.1578947368421053</v>
      </c>
      <c r="X3" s="134">
        <f t="shared" ca="1" si="1"/>
        <v>0.57894736842105265</v>
      </c>
      <c r="Y3" s="134">
        <f t="shared" ca="1" si="1"/>
        <v>1.736842105263158</v>
      </c>
      <c r="AA3" s="65">
        <v>1</v>
      </c>
      <c r="AB3" s="66">
        <f ca="1">IF(OFFSET($B$2,$A3,C$1)="","",OFFSET($B$2,$A3,C$1))</f>
        <v>2</v>
      </c>
      <c r="AC3" s="66">
        <f t="shared" ref="AC3:AK3" ca="1" si="2">IF(OFFSET($B$2,$A3,D$1)="","",OFFSET($B$2,$A3,D$1))</f>
        <v>3</v>
      </c>
      <c r="AD3" s="66">
        <f t="shared" ca="1" si="2"/>
        <v>2</v>
      </c>
      <c r="AE3" s="66">
        <f t="shared" ca="1" si="2"/>
        <v>1</v>
      </c>
      <c r="AF3" s="66">
        <f t="shared" ca="1" si="2"/>
        <v>2</v>
      </c>
      <c r="AG3" s="66">
        <f t="shared" ca="1" si="2"/>
        <v>33</v>
      </c>
      <c r="AH3" s="66">
        <f t="shared" ca="1" si="2"/>
        <v>1</v>
      </c>
      <c r="AI3" s="66">
        <f t="shared" ca="1" si="2"/>
        <v>0</v>
      </c>
      <c r="AJ3" s="66">
        <f t="shared" ca="1" si="2"/>
        <v>0</v>
      </c>
      <c r="AK3" s="66">
        <f t="shared" ca="1" si="2"/>
        <v>0</v>
      </c>
    </row>
    <row r="4" spans="1:37" ht="12.75" customHeight="1">
      <c r="A4" s="69">
        <v>2</v>
      </c>
      <c r="B4" s="66" t="s">
        <v>317</v>
      </c>
      <c r="C4" s="76">
        <v>6</v>
      </c>
      <c r="D4" s="76">
        <v>2</v>
      </c>
      <c r="E4" s="76">
        <v>3</v>
      </c>
      <c r="F4" s="76">
        <v>2</v>
      </c>
      <c r="G4" s="76">
        <v>2</v>
      </c>
      <c r="H4" s="76">
        <v>7</v>
      </c>
      <c r="I4" s="76">
        <v>4</v>
      </c>
      <c r="J4" s="76">
        <v>2</v>
      </c>
      <c r="K4" s="76">
        <v>1</v>
      </c>
      <c r="L4" s="76">
        <v>3</v>
      </c>
      <c r="M4" s="75">
        <f t="shared" ref="M4:M12" si="3">IF(SUM(C4:L4)=0,"",SUM(C4:L4))</f>
        <v>32</v>
      </c>
      <c r="N4" s="67"/>
      <c r="O4" s="73" t="str">
        <f t="shared" ref="O4:O12" si="4">B4</f>
        <v>Project No.</v>
      </c>
      <c r="P4" s="134">
        <f t="shared" ca="1" si="1"/>
        <v>2.0559210526315796</v>
      </c>
      <c r="Q4" s="134">
        <f t="shared" ca="1" si="1"/>
        <v>5.2631578947368307E-3</v>
      </c>
      <c r="R4" s="134">
        <f t="shared" ca="1" si="1"/>
        <v>0.38026315789473697</v>
      </c>
      <c r="S4" s="134">
        <f t="shared" ca="1" si="1"/>
        <v>0.42982456140350889</v>
      </c>
      <c r="T4" s="134">
        <f t="shared" ca="1" si="1"/>
        <v>5.9210526315789512E-2</v>
      </c>
      <c r="U4" s="134">
        <f t="shared" ca="1" si="1"/>
        <v>5.7514802631578945</v>
      </c>
      <c r="V4" s="134">
        <f t="shared" ca="1" si="1"/>
        <v>1.705263157894737</v>
      </c>
      <c r="W4" s="134">
        <f t="shared" ca="1" si="1"/>
        <v>1.5921052631578949</v>
      </c>
      <c r="X4" s="134">
        <f t="shared" ca="1" si="1"/>
        <v>0.79605263157894746</v>
      </c>
      <c r="Y4" s="134">
        <f t="shared" ca="1" si="1"/>
        <v>2.3881578947368425</v>
      </c>
      <c r="AA4" s="65">
        <v>2</v>
      </c>
      <c r="AB4" s="66">
        <f ca="1">IF(OFFSET($B$2,$A4,C$1)="","",OFFSET($B$2,$A4,C$1))</f>
        <v>6</v>
      </c>
      <c r="AC4" s="66">
        <f t="shared" ref="AC4:AC12" ca="1" si="5">IF(OFFSET($B$2,$A4,D$1)="","",OFFSET($B$2,$A4,D$1))</f>
        <v>2</v>
      </c>
      <c r="AD4" s="66">
        <f t="shared" ref="AD4:AD12" ca="1" si="6">IF(OFFSET($B$2,$A4,E$1)="","",OFFSET($B$2,$A4,E$1))</f>
        <v>3</v>
      </c>
      <c r="AE4" s="66">
        <f t="shared" ref="AE4:AE12" ca="1" si="7">IF(OFFSET($B$2,$A4,F$1)="","",OFFSET($B$2,$A4,F$1))</f>
        <v>2</v>
      </c>
      <c r="AF4" s="66">
        <f t="shared" ref="AF4:AF12" ca="1" si="8">IF(OFFSET($B$2,$A4,G$1)="","",OFFSET($B$2,$A4,G$1))</f>
        <v>2</v>
      </c>
      <c r="AG4" s="66">
        <f t="shared" ref="AG4:AG12" ca="1" si="9">IF(OFFSET($B$2,$A4,H$1)="","",OFFSET($B$2,$A4,H$1))</f>
        <v>7</v>
      </c>
      <c r="AH4" s="66">
        <f t="shared" ref="AH4:AH12" ca="1" si="10">IF(OFFSET($B$2,$A4,I$1)="","",OFFSET($B$2,$A4,I$1))</f>
        <v>4</v>
      </c>
      <c r="AI4" s="66">
        <f t="shared" ref="AI4:AI12" ca="1" si="11">IF(OFFSET($B$2,$A4,J$1)="","",OFFSET($B$2,$A4,J$1))</f>
        <v>2</v>
      </c>
      <c r="AJ4" s="66">
        <f t="shared" ref="AJ4:AJ12" ca="1" si="12">IF(OFFSET($B$2,$A4,K$1)="","",OFFSET($B$2,$A4,K$1))</f>
        <v>1</v>
      </c>
      <c r="AK4" s="66">
        <f t="shared" ref="AK4:AK12" ca="1" si="13">IF(OFFSET($B$2,$A4,L$1)="","",OFFSET($B$2,$A4,L$1))</f>
        <v>3</v>
      </c>
    </row>
    <row r="5" spans="1:37">
      <c r="A5" s="69">
        <v>3</v>
      </c>
      <c r="B5" s="66" t="s">
        <v>4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5" t="str">
        <f t="shared" si="3"/>
        <v/>
      </c>
      <c r="N5" s="67"/>
      <c r="O5" s="73" t="str">
        <f t="shared" si="4"/>
        <v>A3</v>
      </c>
      <c r="P5" s="81" t="str">
        <f t="shared" ref="P5:Y12" si="14">IF($C5="","",IF(C$3="","",(AB5-AB16)^2/AB16))</f>
        <v/>
      </c>
      <c r="Q5" s="81" t="str">
        <f t="shared" si="14"/>
        <v/>
      </c>
      <c r="R5" s="81" t="str">
        <f t="shared" si="14"/>
        <v/>
      </c>
      <c r="S5" s="81" t="str">
        <f t="shared" si="14"/>
        <v/>
      </c>
      <c r="T5" s="81" t="str">
        <f t="shared" si="14"/>
        <v/>
      </c>
      <c r="U5" s="81" t="str">
        <f t="shared" si="14"/>
        <v/>
      </c>
      <c r="V5" s="81" t="str">
        <f t="shared" si="14"/>
        <v/>
      </c>
      <c r="W5" s="81" t="str">
        <f t="shared" si="14"/>
        <v/>
      </c>
      <c r="X5" s="81" t="str">
        <f t="shared" si="14"/>
        <v/>
      </c>
      <c r="Y5" s="81" t="str">
        <f t="shared" si="14"/>
        <v/>
      </c>
      <c r="AA5" s="65">
        <v>3</v>
      </c>
      <c r="AB5" s="66" t="str">
        <f ca="1">IF(OFFSET($B$2,$A5,C$1)="","",OFFSET($B$2,$A5,C$1))</f>
        <v/>
      </c>
      <c r="AC5" s="66" t="str">
        <f t="shared" ca="1" si="5"/>
        <v/>
      </c>
      <c r="AD5" s="66" t="str">
        <f t="shared" ca="1" si="6"/>
        <v/>
      </c>
      <c r="AE5" s="66" t="str">
        <f t="shared" ca="1" si="7"/>
        <v/>
      </c>
      <c r="AF5" s="66" t="str">
        <f t="shared" ca="1" si="8"/>
        <v/>
      </c>
      <c r="AG5" s="66" t="str">
        <f t="shared" ca="1" si="9"/>
        <v/>
      </c>
      <c r="AH5" s="66" t="str">
        <f t="shared" ca="1" si="10"/>
        <v/>
      </c>
      <c r="AI5" s="66" t="str">
        <f t="shared" ca="1" si="11"/>
        <v/>
      </c>
      <c r="AJ5" s="66" t="str">
        <f t="shared" ca="1" si="12"/>
        <v/>
      </c>
      <c r="AK5" s="66" t="str">
        <f t="shared" ca="1" si="13"/>
        <v/>
      </c>
    </row>
    <row r="6" spans="1:37">
      <c r="A6" s="69">
        <v>4</v>
      </c>
      <c r="B6" s="66" t="s">
        <v>5</v>
      </c>
      <c r="C6" s="76"/>
      <c r="D6" s="76"/>
      <c r="E6" s="76"/>
      <c r="F6" s="76"/>
      <c r="G6" s="76"/>
      <c r="H6" s="76"/>
      <c r="I6" s="76"/>
      <c r="J6" s="76"/>
      <c r="K6" s="76"/>
      <c r="L6" s="76"/>
      <c r="M6" s="75" t="str">
        <f t="shared" si="3"/>
        <v/>
      </c>
      <c r="N6" s="67"/>
      <c r="O6" s="73" t="str">
        <f t="shared" si="4"/>
        <v>A4</v>
      </c>
      <c r="P6" s="81" t="str">
        <f t="shared" si="14"/>
        <v/>
      </c>
      <c r="Q6" s="81" t="str">
        <f t="shared" si="14"/>
        <v/>
      </c>
      <c r="R6" s="81" t="str">
        <f t="shared" si="14"/>
        <v/>
      </c>
      <c r="S6" s="81" t="str">
        <f t="shared" si="14"/>
        <v/>
      </c>
      <c r="T6" s="81" t="str">
        <f t="shared" si="14"/>
        <v/>
      </c>
      <c r="U6" s="81" t="str">
        <f t="shared" si="14"/>
        <v/>
      </c>
      <c r="V6" s="81" t="str">
        <f t="shared" si="14"/>
        <v/>
      </c>
      <c r="W6" s="81" t="str">
        <f t="shared" si="14"/>
        <v/>
      </c>
      <c r="X6" s="81" t="str">
        <f t="shared" si="14"/>
        <v/>
      </c>
      <c r="Y6" s="81" t="str">
        <f t="shared" si="14"/>
        <v/>
      </c>
      <c r="Z6" s="67"/>
      <c r="AA6" s="65">
        <v>4</v>
      </c>
      <c r="AB6" s="66" t="str">
        <f t="shared" ref="AB6:AB12" ca="1" si="15">IF(OFFSET($B$2,$A6,C$1)="","",OFFSET($B$2,$A6,C$1))</f>
        <v/>
      </c>
      <c r="AC6" s="66" t="str">
        <f t="shared" ca="1" si="5"/>
        <v/>
      </c>
      <c r="AD6" s="66" t="str">
        <f t="shared" ca="1" si="6"/>
        <v/>
      </c>
      <c r="AE6" s="66" t="str">
        <f t="shared" ca="1" si="7"/>
        <v/>
      </c>
      <c r="AF6" s="66" t="str">
        <f t="shared" ca="1" si="8"/>
        <v/>
      </c>
      <c r="AG6" s="66" t="str">
        <f t="shared" ca="1" si="9"/>
        <v/>
      </c>
      <c r="AH6" s="66" t="str">
        <f t="shared" ca="1" si="10"/>
        <v/>
      </c>
      <c r="AI6" s="66" t="str">
        <f t="shared" ca="1" si="11"/>
        <v/>
      </c>
      <c r="AJ6" s="66" t="str">
        <f t="shared" ca="1" si="12"/>
        <v/>
      </c>
      <c r="AK6" s="66" t="str">
        <f t="shared" ca="1" si="13"/>
        <v/>
      </c>
    </row>
    <row r="7" spans="1:37">
      <c r="A7" s="69">
        <v>5</v>
      </c>
      <c r="B7" s="66" t="s">
        <v>6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5" t="str">
        <f t="shared" si="3"/>
        <v/>
      </c>
      <c r="N7" s="67"/>
      <c r="O7" s="73" t="str">
        <f t="shared" si="4"/>
        <v>A5</v>
      </c>
      <c r="P7" s="81" t="str">
        <f t="shared" si="14"/>
        <v/>
      </c>
      <c r="Q7" s="81" t="str">
        <f t="shared" si="14"/>
        <v/>
      </c>
      <c r="R7" s="81" t="str">
        <f t="shared" si="14"/>
        <v/>
      </c>
      <c r="S7" s="81" t="str">
        <f t="shared" si="14"/>
        <v/>
      </c>
      <c r="T7" s="81" t="str">
        <f t="shared" si="14"/>
        <v/>
      </c>
      <c r="U7" s="81" t="str">
        <f t="shared" si="14"/>
        <v/>
      </c>
      <c r="V7" s="81" t="str">
        <f t="shared" si="14"/>
        <v/>
      </c>
      <c r="W7" s="81" t="str">
        <f t="shared" si="14"/>
        <v/>
      </c>
      <c r="X7" s="81" t="str">
        <f t="shared" si="14"/>
        <v/>
      </c>
      <c r="Y7" s="81" t="str">
        <f t="shared" si="14"/>
        <v/>
      </c>
      <c r="Z7" s="67"/>
      <c r="AA7" s="65">
        <v>5</v>
      </c>
      <c r="AB7" s="66" t="str">
        <f t="shared" ca="1" si="15"/>
        <v/>
      </c>
      <c r="AC7" s="66" t="str">
        <f t="shared" ca="1" si="5"/>
        <v/>
      </c>
      <c r="AD7" s="66" t="str">
        <f t="shared" ca="1" si="6"/>
        <v/>
      </c>
      <c r="AE7" s="66" t="str">
        <f t="shared" ca="1" si="7"/>
        <v/>
      </c>
      <c r="AF7" s="66" t="str">
        <f t="shared" ca="1" si="8"/>
        <v/>
      </c>
      <c r="AG7" s="66" t="str">
        <f t="shared" ca="1" si="9"/>
        <v/>
      </c>
      <c r="AH7" s="66" t="str">
        <f t="shared" ca="1" si="10"/>
        <v/>
      </c>
      <c r="AI7" s="66" t="str">
        <f t="shared" ca="1" si="11"/>
        <v/>
      </c>
      <c r="AJ7" s="66" t="str">
        <f t="shared" ca="1" si="12"/>
        <v/>
      </c>
      <c r="AK7" s="66" t="str">
        <f t="shared" ca="1" si="13"/>
        <v/>
      </c>
    </row>
    <row r="8" spans="1:37">
      <c r="A8" s="69">
        <v>6</v>
      </c>
      <c r="B8" s="66" t="s">
        <v>7</v>
      </c>
      <c r="C8" s="76"/>
      <c r="D8" s="76"/>
      <c r="E8" s="76"/>
      <c r="F8" s="76"/>
      <c r="G8" s="76"/>
      <c r="H8" s="76"/>
      <c r="I8" s="76"/>
      <c r="J8" s="76"/>
      <c r="K8" s="76"/>
      <c r="L8" s="76"/>
      <c r="M8" s="75" t="str">
        <f t="shared" si="3"/>
        <v/>
      </c>
      <c r="N8" s="67"/>
      <c r="O8" s="73" t="str">
        <f t="shared" si="4"/>
        <v>A6</v>
      </c>
      <c r="P8" s="81" t="str">
        <f t="shared" si="14"/>
        <v/>
      </c>
      <c r="Q8" s="81" t="str">
        <f t="shared" si="14"/>
        <v/>
      </c>
      <c r="R8" s="81" t="str">
        <f t="shared" si="14"/>
        <v/>
      </c>
      <c r="S8" s="81" t="str">
        <f t="shared" si="14"/>
        <v/>
      </c>
      <c r="T8" s="81" t="str">
        <f t="shared" si="14"/>
        <v/>
      </c>
      <c r="U8" s="81" t="str">
        <f t="shared" si="14"/>
        <v/>
      </c>
      <c r="V8" s="81" t="str">
        <f t="shared" si="14"/>
        <v/>
      </c>
      <c r="W8" s="81" t="str">
        <f t="shared" si="14"/>
        <v/>
      </c>
      <c r="X8" s="81" t="str">
        <f t="shared" si="14"/>
        <v/>
      </c>
      <c r="Y8" s="81" t="str">
        <f t="shared" si="14"/>
        <v/>
      </c>
      <c r="Z8" s="67"/>
      <c r="AA8" s="65">
        <v>6</v>
      </c>
      <c r="AB8" s="66" t="str">
        <f t="shared" ca="1" si="15"/>
        <v/>
      </c>
      <c r="AC8" s="66" t="str">
        <f t="shared" ca="1" si="5"/>
        <v/>
      </c>
      <c r="AD8" s="66" t="str">
        <f t="shared" ca="1" si="6"/>
        <v/>
      </c>
      <c r="AE8" s="66" t="str">
        <f t="shared" ca="1" si="7"/>
        <v/>
      </c>
      <c r="AF8" s="66" t="str">
        <f t="shared" ca="1" si="8"/>
        <v/>
      </c>
      <c r="AG8" s="66" t="str">
        <f t="shared" ca="1" si="9"/>
        <v/>
      </c>
      <c r="AH8" s="66" t="str">
        <f t="shared" ca="1" si="10"/>
        <v/>
      </c>
      <c r="AI8" s="66" t="str">
        <f t="shared" ca="1" si="11"/>
        <v/>
      </c>
      <c r="AJ8" s="66" t="str">
        <f t="shared" ca="1" si="12"/>
        <v/>
      </c>
      <c r="AK8" s="66" t="str">
        <f t="shared" ca="1" si="13"/>
        <v/>
      </c>
    </row>
    <row r="9" spans="1:37">
      <c r="A9" s="69">
        <v>7</v>
      </c>
      <c r="B9" s="66" t="s">
        <v>8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5" t="str">
        <f t="shared" si="3"/>
        <v/>
      </c>
      <c r="N9" s="67"/>
      <c r="O9" s="73" t="str">
        <f t="shared" si="4"/>
        <v>A7</v>
      </c>
      <c r="P9" s="81" t="str">
        <f t="shared" si="14"/>
        <v/>
      </c>
      <c r="Q9" s="81" t="str">
        <f t="shared" si="14"/>
        <v/>
      </c>
      <c r="R9" s="81" t="str">
        <f t="shared" si="14"/>
        <v/>
      </c>
      <c r="S9" s="81" t="str">
        <f t="shared" si="14"/>
        <v/>
      </c>
      <c r="T9" s="81" t="str">
        <f t="shared" si="14"/>
        <v/>
      </c>
      <c r="U9" s="81" t="str">
        <f t="shared" si="14"/>
        <v/>
      </c>
      <c r="V9" s="81" t="str">
        <f t="shared" si="14"/>
        <v/>
      </c>
      <c r="W9" s="81" t="str">
        <f t="shared" si="14"/>
        <v/>
      </c>
      <c r="X9" s="81" t="str">
        <f t="shared" si="14"/>
        <v/>
      </c>
      <c r="Y9" s="81" t="str">
        <f t="shared" si="14"/>
        <v/>
      </c>
      <c r="Z9" s="67"/>
      <c r="AA9" s="65">
        <v>7</v>
      </c>
      <c r="AB9" s="66" t="str">
        <f t="shared" ca="1" si="15"/>
        <v/>
      </c>
      <c r="AC9" s="66" t="str">
        <f t="shared" ca="1" si="5"/>
        <v/>
      </c>
      <c r="AD9" s="66" t="str">
        <f t="shared" ca="1" si="6"/>
        <v/>
      </c>
      <c r="AE9" s="66" t="str">
        <f t="shared" ca="1" si="7"/>
        <v/>
      </c>
      <c r="AF9" s="66" t="str">
        <f t="shared" ca="1" si="8"/>
        <v/>
      </c>
      <c r="AG9" s="66" t="str">
        <f t="shared" ca="1" si="9"/>
        <v/>
      </c>
      <c r="AH9" s="66" t="str">
        <f t="shared" ca="1" si="10"/>
        <v/>
      </c>
      <c r="AI9" s="66" t="str">
        <f t="shared" ca="1" si="11"/>
        <v/>
      </c>
      <c r="AJ9" s="66" t="str">
        <f t="shared" ca="1" si="12"/>
        <v/>
      </c>
      <c r="AK9" s="66" t="str">
        <f t="shared" ca="1" si="13"/>
        <v/>
      </c>
    </row>
    <row r="10" spans="1:37">
      <c r="A10" s="69">
        <v>8</v>
      </c>
      <c r="B10" s="66" t="s">
        <v>9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5" t="str">
        <f t="shared" si="3"/>
        <v/>
      </c>
      <c r="N10" s="67"/>
      <c r="O10" s="73" t="str">
        <f t="shared" si="4"/>
        <v>A8</v>
      </c>
      <c r="P10" s="81" t="str">
        <f t="shared" si="14"/>
        <v/>
      </c>
      <c r="Q10" s="81" t="str">
        <f t="shared" si="14"/>
        <v/>
      </c>
      <c r="R10" s="81" t="str">
        <f t="shared" si="14"/>
        <v/>
      </c>
      <c r="S10" s="81" t="str">
        <f t="shared" si="14"/>
        <v/>
      </c>
      <c r="T10" s="81" t="str">
        <f t="shared" si="14"/>
        <v/>
      </c>
      <c r="U10" s="81" t="str">
        <f t="shared" si="14"/>
        <v/>
      </c>
      <c r="V10" s="81" t="str">
        <f t="shared" si="14"/>
        <v/>
      </c>
      <c r="W10" s="81" t="str">
        <f t="shared" si="14"/>
        <v/>
      </c>
      <c r="X10" s="81" t="str">
        <f t="shared" si="14"/>
        <v/>
      </c>
      <c r="Y10" s="81" t="str">
        <f t="shared" si="14"/>
        <v/>
      </c>
      <c r="Z10" s="67"/>
      <c r="AA10" s="65">
        <v>8</v>
      </c>
      <c r="AB10" s="66" t="str">
        <f t="shared" ca="1" si="15"/>
        <v/>
      </c>
      <c r="AC10" s="66" t="str">
        <f t="shared" ca="1" si="5"/>
        <v/>
      </c>
      <c r="AD10" s="66" t="str">
        <f t="shared" ca="1" si="6"/>
        <v/>
      </c>
      <c r="AE10" s="66" t="str">
        <f t="shared" ca="1" si="7"/>
        <v/>
      </c>
      <c r="AF10" s="66" t="str">
        <f t="shared" ca="1" si="8"/>
        <v/>
      </c>
      <c r="AG10" s="66" t="str">
        <f t="shared" ca="1" si="9"/>
        <v/>
      </c>
      <c r="AH10" s="66" t="str">
        <f t="shared" ca="1" si="10"/>
        <v/>
      </c>
      <c r="AI10" s="66" t="str">
        <f t="shared" ca="1" si="11"/>
        <v/>
      </c>
      <c r="AJ10" s="66" t="str">
        <f t="shared" ca="1" si="12"/>
        <v/>
      </c>
      <c r="AK10" s="66" t="str">
        <f t="shared" ca="1" si="13"/>
        <v/>
      </c>
    </row>
    <row r="11" spans="1:37">
      <c r="A11" s="69">
        <v>9</v>
      </c>
      <c r="B11" s="66" t="s">
        <v>10</v>
      </c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5" t="str">
        <f t="shared" si="3"/>
        <v/>
      </c>
      <c r="N11" s="67"/>
      <c r="O11" s="73" t="str">
        <f t="shared" si="4"/>
        <v>A9</v>
      </c>
      <c r="P11" s="81" t="str">
        <f t="shared" si="14"/>
        <v/>
      </c>
      <c r="Q11" s="81" t="str">
        <f t="shared" si="14"/>
        <v/>
      </c>
      <c r="R11" s="81" t="str">
        <f t="shared" si="14"/>
        <v/>
      </c>
      <c r="S11" s="81" t="str">
        <f t="shared" si="14"/>
        <v/>
      </c>
      <c r="T11" s="81" t="str">
        <f t="shared" si="14"/>
        <v/>
      </c>
      <c r="U11" s="81" t="str">
        <f t="shared" si="14"/>
        <v/>
      </c>
      <c r="V11" s="81" t="str">
        <f t="shared" si="14"/>
        <v/>
      </c>
      <c r="W11" s="81" t="str">
        <f t="shared" si="14"/>
        <v/>
      </c>
      <c r="X11" s="81" t="str">
        <f t="shared" si="14"/>
        <v/>
      </c>
      <c r="Y11" s="81" t="str">
        <f t="shared" si="14"/>
        <v/>
      </c>
      <c r="Z11" s="67"/>
      <c r="AA11" s="65">
        <v>9</v>
      </c>
      <c r="AB11" s="66" t="str">
        <f t="shared" ca="1" si="15"/>
        <v/>
      </c>
      <c r="AC11" s="66" t="str">
        <f t="shared" ca="1" si="5"/>
        <v/>
      </c>
      <c r="AD11" s="66" t="str">
        <f t="shared" ca="1" si="6"/>
        <v/>
      </c>
      <c r="AE11" s="66" t="str">
        <f t="shared" ca="1" si="7"/>
        <v/>
      </c>
      <c r="AF11" s="66" t="str">
        <f t="shared" ca="1" si="8"/>
        <v/>
      </c>
      <c r="AG11" s="66" t="str">
        <f t="shared" ca="1" si="9"/>
        <v/>
      </c>
      <c r="AH11" s="66" t="str">
        <f t="shared" ca="1" si="10"/>
        <v/>
      </c>
      <c r="AI11" s="66" t="str">
        <f t="shared" ca="1" si="11"/>
        <v/>
      </c>
      <c r="AJ11" s="66" t="str">
        <f t="shared" ca="1" si="12"/>
        <v/>
      </c>
      <c r="AK11" s="66" t="str">
        <f t="shared" ca="1" si="13"/>
        <v/>
      </c>
    </row>
    <row r="12" spans="1:37">
      <c r="A12" s="69">
        <v>10</v>
      </c>
      <c r="B12" s="66" t="s">
        <v>11</v>
      </c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5" t="str">
        <f t="shared" si="3"/>
        <v/>
      </c>
      <c r="N12" s="67"/>
      <c r="O12" s="73" t="str">
        <f t="shared" si="4"/>
        <v>A10</v>
      </c>
      <c r="P12" s="81" t="str">
        <f t="shared" si="14"/>
        <v/>
      </c>
      <c r="Q12" s="81" t="str">
        <f t="shared" si="14"/>
        <v/>
      </c>
      <c r="R12" s="81" t="str">
        <f t="shared" si="14"/>
        <v/>
      </c>
      <c r="S12" s="81" t="str">
        <f t="shared" si="14"/>
        <v/>
      </c>
      <c r="T12" s="81" t="str">
        <f t="shared" si="14"/>
        <v/>
      </c>
      <c r="U12" s="81" t="str">
        <f t="shared" si="14"/>
        <v/>
      </c>
      <c r="V12" s="81" t="str">
        <f t="shared" si="14"/>
        <v/>
      </c>
      <c r="W12" s="81" t="str">
        <f t="shared" si="14"/>
        <v/>
      </c>
      <c r="X12" s="81" t="str">
        <f t="shared" si="14"/>
        <v/>
      </c>
      <c r="Y12" s="81" t="str">
        <f t="shared" si="14"/>
        <v/>
      </c>
      <c r="Z12" s="67"/>
      <c r="AA12" s="65">
        <v>10</v>
      </c>
      <c r="AB12" s="66" t="str">
        <f t="shared" ca="1" si="15"/>
        <v/>
      </c>
      <c r="AC12" s="66" t="str">
        <f t="shared" ca="1" si="5"/>
        <v/>
      </c>
      <c r="AD12" s="66" t="str">
        <f t="shared" ca="1" si="6"/>
        <v/>
      </c>
      <c r="AE12" s="66" t="str">
        <f t="shared" ca="1" si="7"/>
        <v/>
      </c>
      <c r="AF12" s="66" t="str">
        <f t="shared" ca="1" si="8"/>
        <v/>
      </c>
      <c r="AG12" s="66" t="str">
        <f t="shared" ca="1" si="9"/>
        <v/>
      </c>
      <c r="AH12" s="66" t="str">
        <f t="shared" ca="1" si="10"/>
        <v/>
      </c>
      <c r="AI12" s="66" t="str">
        <f t="shared" ca="1" si="11"/>
        <v/>
      </c>
      <c r="AJ12" s="66" t="str">
        <f t="shared" ca="1" si="12"/>
        <v/>
      </c>
      <c r="AK12" s="66" t="str">
        <f t="shared" ca="1" si="13"/>
        <v/>
      </c>
    </row>
    <row r="13" spans="1:37">
      <c r="A13" s="69">
        <v>11</v>
      </c>
      <c r="B13" s="66" t="s">
        <v>13</v>
      </c>
      <c r="C13" s="75">
        <f>IF(SUM(C3:C12)=0,"",SUM(C3:C12))</f>
        <v>8</v>
      </c>
      <c r="D13" s="75">
        <f t="shared" ref="D13:L13" si="16">IF(SUM(D3:D12)=0,"",SUM(D3:D12))</f>
        <v>5</v>
      </c>
      <c r="E13" s="75">
        <f t="shared" si="16"/>
        <v>5</v>
      </c>
      <c r="F13" s="75">
        <f t="shared" si="16"/>
        <v>3</v>
      </c>
      <c r="G13" s="75">
        <f t="shared" si="16"/>
        <v>4</v>
      </c>
      <c r="H13" s="75">
        <f t="shared" si="16"/>
        <v>40</v>
      </c>
      <c r="I13" s="75">
        <f t="shared" si="16"/>
        <v>5</v>
      </c>
      <c r="J13" s="75">
        <f t="shared" si="16"/>
        <v>2</v>
      </c>
      <c r="K13" s="75">
        <f t="shared" si="16"/>
        <v>1</v>
      </c>
      <c r="L13" s="75">
        <f t="shared" si="16"/>
        <v>3</v>
      </c>
      <c r="M13" s="75">
        <f>IF(SUM(M3:M12)=0,"",SUM(M3:M12))</f>
        <v>76</v>
      </c>
      <c r="O13" s="163" t="s">
        <v>99</v>
      </c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67"/>
      <c r="AA13" s="65">
        <v>1</v>
      </c>
      <c r="AB13" s="73">
        <f t="shared" ref="AB13:AK14" ca="1" si="17">IF($C3="","",IF(C$3="","",OFFSET($B$2,$A3,$M$1)*OFFSET($B$2,$A$13,C$1)/$M$13))</f>
        <v>4.6315789473684212</v>
      </c>
      <c r="AC13" s="73">
        <f t="shared" ca="1" si="17"/>
        <v>2.8947368421052633</v>
      </c>
      <c r="AD13" s="73">
        <f t="shared" ca="1" si="17"/>
        <v>2.8947368421052633</v>
      </c>
      <c r="AE13" s="73">
        <f t="shared" ca="1" si="17"/>
        <v>1.736842105263158</v>
      </c>
      <c r="AF13" s="73">
        <f t="shared" ca="1" si="17"/>
        <v>2.3157894736842106</v>
      </c>
      <c r="AG13" s="73">
        <f t="shared" ca="1" si="17"/>
        <v>23.157894736842106</v>
      </c>
      <c r="AH13" s="73">
        <f t="shared" ca="1" si="17"/>
        <v>2.8947368421052633</v>
      </c>
      <c r="AI13" s="73">
        <f t="shared" ca="1" si="17"/>
        <v>1.1578947368421053</v>
      </c>
      <c r="AJ13" s="73">
        <f t="shared" ca="1" si="17"/>
        <v>0.57894736842105265</v>
      </c>
      <c r="AK13" s="73">
        <f t="shared" ca="1" si="17"/>
        <v>1.736842105263158</v>
      </c>
    </row>
    <row r="14" spans="1:37" ht="9.75" customHeight="1"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Z14" s="67"/>
      <c r="AA14" s="65">
        <v>2</v>
      </c>
      <c r="AB14" s="73">
        <f t="shared" ca="1" si="17"/>
        <v>3.3684210526315788</v>
      </c>
      <c r="AC14" s="73">
        <f t="shared" ca="1" si="17"/>
        <v>2.1052631578947367</v>
      </c>
      <c r="AD14" s="73">
        <f t="shared" ca="1" si="17"/>
        <v>2.1052631578947367</v>
      </c>
      <c r="AE14" s="73">
        <f t="shared" ca="1" si="17"/>
        <v>1.263157894736842</v>
      </c>
      <c r="AF14" s="73">
        <f t="shared" ca="1" si="17"/>
        <v>1.6842105263157894</v>
      </c>
      <c r="AG14" s="73">
        <f t="shared" ca="1" si="17"/>
        <v>16.842105263157894</v>
      </c>
      <c r="AH14" s="73">
        <f t="shared" ca="1" si="17"/>
        <v>2.1052631578947367</v>
      </c>
      <c r="AI14" s="73">
        <f t="shared" ca="1" si="17"/>
        <v>0.84210526315789469</v>
      </c>
      <c r="AJ14" s="73">
        <f t="shared" ca="1" si="17"/>
        <v>0.42105263157894735</v>
      </c>
      <c r="AK14" s="73">
        <f t="shared" ca="1" si="17"/>
        <v>1.263157894736842</v>
      </c>
    </row>
    <row r="15" spans="1:37" ht="22.5" customHeight="1">
      <c r="B15" s="74" t="s">
        <v>101</v>
      </c>
      <c r="C15" s="76">
        <v>0.05</v>
      </c>
      <c r="O15" s="67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67"/>
      <c r="AB15" s="73"/>
      <c r="AC15" s="73"/>
      <c r="AD15" s="73"/>
      <c r="AE15" s="73"/>
      <c r="AF15" s="73"/>
      <c r="AG15" s="73"/>
      <c r="AH15" s="73"/>
      <c r="AI15" s="73"/>
      <c r="AJ15" s="73"/>
      <c r="AK15" s="73"/>
    </row>
    <row r="16" spans="1:37" ht="22.5" customHeight="1">
      <c r="B16" s="74" t="s">
        <v>95</v>
      </c>
      <c r="C16" s="81">
        <f ca="1">SUM(P3:Y12)</f>
        <v>26.19157196969697</v>
      </c>
      <c r="O16" s="67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67"/>
      <c r="AA16" s="65">
        <v>3</v>
      </c>
      <c r="AB16" s="73" t="str">
        <f t="shared" ref="AB16:AK23" ca="1" si="18">IF($C5="","",IF(C$3="","",OFFSET($B$2,$A5,$M$1)*OFFSET($B$2,$A$13,C$1)/$M$13))</f>
        <v/>
      </c>
      <c r="AC16" s="73" t="str">
        <f t="shared" ca="1" si="18"/>
        <v/>
      </c>
      <c r="AD16" s="73" t="str">
        <f t="shared" ca="1" si="18"/>
        <v/>
      </c>
      <c r="AE16" s="73" t="str">
        <f t="shared" ca="1" si="18"/>
        <v/>
      </c>
      <c r="AF16" s="73" t="str">
        <f t="shared" ca="1" si="18"/>
        <v/>
      </c>
      <c r="AG16" s="73" t="str">
        <f t="shared" ca="1" si="18"/>
        <v/>
      </c>
      <c r="AH16" s="73" t="str">
        <f t="shared" ca="1" si="18"/>
        <v/>
      </c>
      <c r="AI16" s="73" t="str">
        <f t="shared" ca="1" si="18"/>
        <v/>
      </c>
      <c r="AJ16" s="73" t="str">
        <f t="shared" ca="1" si="18"/>
        <v/>
      </c>
      <c r="AK16" s="73" t="str">
        <f t="shared" ca="1" si="18"/>
        <v/>
      </c>
    </row>
    <row r="17" spans="2:37" ht="22.5" customHeight="1">
      <c r="B17" s="74" t="s">
        <v>96</v>
      </c>
      <c r="C17" s="81">
        <f>IF(COUNT(C3:L3)*COUNT(C3:C12)=0,"",CHIINV($C$15,(COUNT(C3:L3)-1)*(COUNT(C3:C12)-1)))</f>
        <v>16.918977604620451</v>
      </c>
      <c r="O17" s="67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67"/>
      <c r="AA17" s="65">
        <v>4</v>
      </c>
      <c r="AB17" s="73" t="str">
        <f t="shared" ca="1" si="18"/>
        <v/>
      </c>
      <c r="AC17" s="73" t="str">
        <f t="shared" ca="1" si="18"/>
        <v/>
      </c>
      <c r="AD17" s="73" t="str">
        <f t="shared" ca="1" si="18"/>
        <v/>
      </c>
      <c r="AE17" s="73" t="str">
        <f t="shared" ca="1" si="18"/>
        <v/>
      </c>
      <c r="AF17" s="73" t="str">
        <f t="shared" ca="1" si="18"/>
        <v/>
      </c>
      <c r="AG17" s="73" t="str">
        <f t="shared" ca="1" si="18"/>
        <v/>
      </c>
      <c r="AH17" s="73" t="str">
        <f t="shared" ca="1" si="18"/>
        <v/>
      </c>
      <c r="AI17" s="73" t="str">
        <f t="shared" ca="1" si="18"/>
        <v/>
      </c>
      <c r="AJ17" s="73" t="str">
        <f t="shared" ca="1" si="18"/>
        <v/>
      </c>
      <c r="AK17" s="73" t="str">
        <f t="shared" ca="1" si="18"/>
        <v/>
      </c>
    </row>
    <row r="18" spans="2:37" ht="22.5" customHeight="1">
      <c r="B18" s="74" t="s">
        <v>97</v>
      </c>
      <c r="C18" s="81">
        <f ca="1">CHIDIST(C16,(COUNT(C3:L3)-1)*(COUNT(C3:C12)-1))</f>
        <v>1.900590759202012E-3</v>
      </c>
      <c r="O18" s="67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67"/>
      <c r="AA18" s="65">
        <v>5</v>
      </c>
      <c r="AB18" s="73" t="str">
        <f t="shared" ca="1" si="18"/>
        <v/>
      </c>
      <c r="AC18" s="73" t="str">
        <f t="shared" ca="1" si="18"/>
        <v/>
      </c>
      <c r="AD18" s="73" t="str">
        <f t="shared" ca="1" si="18"/>
        <v/>
      </c>
      <c r="AE18" s="73" t="str">
        <f t="shared" ca="1" si="18"/>
        <v/>
      </c>
      <c r="AF18" s="73" t="str">
        <f t="shared" ca="1" si="18"/>
        <v/>
      </c>
      <c r="AG18" s="73" t="str">
        <f t="shared" ca="1" si="18"/>
        <v/>
      </c>
      <c r="AH18" s="73" t="str">
        <f t="shared" ca="1" si="18"/>
        <v/>
      </c>
      <c r="AI18" s="73" t="str">
        <f t="shared" ca="1" si="18"/>
        <v/>
      </c>
      <c r="AJ18" s="73" t="str">
        <f t="shared" ca="1" si="18"/>
        <v/>
      </c>
      <c r="AK18" s="73" t="str">
        <f t="shared" ca="1" si="18"/>
        <v/>
      </c>
    </row>
    <row r="19" spans="2:37" ht="22.5" customHeight="1">
      <c r="B19" s="74" t="s">
        <v>98</v>
      </c>
      <c r="C19" s="75" t="str">
        <f ca="1">IF(C18&lt;C15,"显著","不显著")</f>
        <v>显著</v>
      </c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5">
        <v>6</v>
      </c>
      <c r="AB19" s="73" t="str">
        <f t="shared" ca="1" si="18"/>
        <v/>
      </c>
      <c r="AC19" s="73" t="str">
        <f t="shared" ca="1" si="18"/>
        <v/>
      </c>
      <c r="AD19" s="73" t="str">
        <f t="shared" ca="1" si="18"/>
        <v/>
      </c>
      <c r="AE19" s="73" t="str">
        <f t="shared" ca="1" si="18"/>
        <v/>
      </c>
      <c r="AF19" s="73" t="str">
        <f t="shared" ca="1" si="18"/>
        <v/>
      </c>
      <c r="AG19" s="73" t="str">
        <f t="shared" ca="1" si="18"/>
        <v/>
      </c>
      <c r="AH19" s="73" t="str">
        <f t="shared" ca="1" si="18"/>
        <v/>
      </c>
      <c r="AI19" s="73" t="str">
        <f t="shared" ca="1" si="18"/>
        <v/>
      </c>
      <c r="AJ19" s="73" t="str">
        <f t="shared" ca="1" si="18"/>
        <v/>
      </c>
      <c r="AK19" s="73" t="str">
        <f t="shared" ca="1" si="18"/>
        <v/>
      </c>
    </row>
    <row r="20" spans="2:37" ht="22.5" customHeight="1"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5">
        <v>7</v>
      </c>
      <c r="AB20" s="73" t="str">
        <f t="shared" ca="1" si="18"/>
        <v/>
      </c>
      <c r="AC20" s="73" t="str">
        <f t="shared" ca="1" si="18"/>
        <v/>
      </c>
      <c r="AD20" s="73" t="str">
        <f t="shared" ca="1" si="18"/>
        <v/>
      </c>
      <c r="AE20" s="73" t="str">
        <f t="shared" ca="1" si="18"/>
        <v/>
      </c>
      <c r="AF20" s="73" t="str">
        <f t="shared" ca="1" si="18"/>
        <v/>
      </c>
      <c r="AG20" s="73" t="str">
        <f t="shared" ca="1" si="18"/>
        <v/>
      </c>
      <c r="AH20" s="73" t="str">
        <f t="shared" ca="1" si="18"/>
        <v/>
      </c>
      <c r="AI20" s="73" t="str">
        <f t="shared" ca="1" si="18"/>
        <v/>
      </c>
      <c r="AJ20" s="73" t="str">
        <f t="shared" ca="1" si="18"/>
        <v/>
      </c>
      <c r="AK20" s="73" t="str">
        <f t="shared" ca="1" si="18"/>
        <v/>
      </c>
    </row>
    <row r="21" spans="2:37" ht="22.5" customHeight="1"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5">
        <v>8</v>
      </c>
      <c r="AB21" s="73" t="str">
        <f t="shared" ca="1" si="18"/>
        <v/>
      </c>
      <c r="AC21" s="73" t="str">
        <f t="shared" ca="1" si="18"/>
        <v/>
      </c>
      <c r="AD21" s="73" t="str">
        <f t="shared" ca="1" si="18"/>
        <v/>
      </c>
      <c r="AE21" s="73" t="str">
        <f t="shared" ca="1" si="18"/>
        <v/>
      </c>
      <c r="AF21" s="73" t="str">
        <f t="shared" ca="1" si="18"/>
        <v/>
      </c>
      <c r="AG21" s="73" t="str">
        <f t="shared" ca="1" si="18"/>
        <v/>
      </c>
      <c r="AH21" s="73" t="str">
        <f t="shared" ca="1" si="18"/>
        <v/>
      </c>
      <c r="AI21" s="73" t="str">
        <f t="shared" ca="1" si="18"/>
        <v/>
      </c>
      <c r="AJ21" s="73" t="str">
        <f t="shared" ca="1" si="18"/>
        <v/>
      </c>
      <c r="AK21" s="73" t="str">
        <f t="shared" ca="1" si="18"/>
        <v/>
      </c>
    </row>
    <row r="22" spans="2:37" ht="22.5" customHeight="1"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5">
        <v>9</v>
      </c>
      <c r="AB22" s="73" t="str">
        <f t="shared" ca="1" si="18"/>
        <v/>
      </c>
      <c r="AC22" s="73" t="str">
        <f t="shared" ca="1" si="18"/>
        <v/>
      </c>
      <c r="AD22" s="73" t="str">
        <f t="shared" ca="1" si="18"/>
        <v/>
      </c>
      <c r="AE22" s="73" t="str">
        <f t="shared" ca="1" si="18"/>
        <v/>
      </c>
      <c r="AF22" s="73" t="str">
        <f t="shared" ca="1" si="18"/>
        <v/>
      </c>
      <c r="AG22" s="73" t="str">
        <f t="shared" ca="1" si="18"/>
        <v/>
      </c>
      <c r="AH22" s="73" t="str">
        <f t="shared" ca="1" si="18"/>
        <v/>
      </c>
      <c r="AI22" s="73" t="str">
        <f t="shared" ca="1" si="18"/>
        <v/>
      </c>
      <c r="AJ22" s="73" t="str">
        <f t="shared" ca="1" si="18"/>
        <v/>
      </c>
      <c r="AK22" s="73" t="str">
        <f t="shared" ca="1" si="18"/>
        <v/>
      </c>
    </row>
    <row r="23" spans="2:37" ht="22.5" customHeight="1"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5">
        <v>10</v>
      </c>
      <c r="AB23" s="73" t="str">
        <f t="shared" ca="1" si="18"/>
        <v/>
      </c>
      <c r="AC23" s="73" t="str">
        <f t="shared" ca="1" si="18"/>
        <v/>
      </c>
      <c r="AD23" s="73" t="str">
        <f t="shared" ca="1" si="18"/>
        <v/>
      </c>
      <c r="AE23" s="73" t="str">
        <f t="shared" ca="1" si="18"/>
        <v/>
      </c>
      <c r="AF23" s="73" t="str">
        <f t="shared" ca="1" si="18"/>
        <v/>
      </c>
      <c r="AG23" s="73" t="str">
        <f t="shared" ca="1" si="18"/>
        <v/>
      </c>
      <c r="AH23" s="73" t="str">
        <f t="shared" ca="1" si="18"/>
        <v/>
      </c>
      <c r="AI23" s="73" t="str">
        <f t="shared" ca="1" si="18"/>
        <v/>
      </c>
      <c r="AJ23" s="73" t="str">
        <f t="shared" ca="1" si="18"/>
        <v/>
      </c>
      <c r="AK23" s="73" t="str">
        <f t="shared" ca="1" si="18"/>
        <v/>
      </c>
    </row>
    <row r="24" spans="2:37" ht="22.5" customHeight="1"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B24" s="67"/>
    </row>
    <row r="25" spans="2:37" ht="22.5" customHeight="1"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B25" s="67"/>
    </row>
    <row r="26" spans="2:37" ht="22.5" customHeight="1"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B26" s="67"/>
    </row>
    <row r="27" spans="2:37" ht="22.5" customHeight="1"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B27" s="67"/>
    </row>
    <row r="28" spans="2:37" ht="22.5" customHeight="1"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B28" s="67"/>
    </row>
    <row r="29" spans="2:37" ht="22.5" customHeight="1"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B29" s="67"/>
    </row>
    <row r="30" spans="2:37" ht="22.5" customHeight="1"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B30" s="67"/>
    </row>
    <row r="31" spans="2:37" ht="22.5" customHeight="1"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B31" s="67"/>
    </row>
    <row r="32" spans="2:37" ht="22.5" customHeight="1"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B32" s="67"/>
    </row>
    <row r="33" spans="15:28" ht="22.5" customHeight="1"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B33" s="67"/>
    </row>
    <row r="34" spans="15:28" ht="22.5" customHeight="1"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</row>
    <row r="35" spans="15:28" ht="22.5" customHeight="1"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</row>
    <row r="36" spans="15:28" ht="22.5" customHeight="1"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</row>
    <row r="37" spans="15:28" ht="22.5" customHeight="1"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</row>
    <row r="38" spans="15:28" ht="22.5" customHeight="1"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</row>
    <row r="39" spans="15:28" ht="22.5" customHeight="1"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7"/>
      <c r="AB39" s="67"/>
    </row>
    <row r="40" spans="15:28" ht="22.5" customHeight="1"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</row>
    <row r="41" spans="15:28" ht="22.5" customHeight="1"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</row>
    <row r="42" spans="15:28" ht="22.5" customHeight="1"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</row>
    <row r="43" spans="15:28" ht="22.5" customHeight="1"/>
    <row r="44" spans="15:28" ht="22.5" customHeight="1"/>
    <row r="45" spans="15:28" ht="22.5" customHeight="1"/>
    <row r="46" spans="15:28" ht="22.5" customHeight="1"/>
    <row r="47" spans="15:28" ht="22.5" customHeight="1"/>
    <row r="48" spans="15:28" ht="22.5" customHeight="1"/>
  </sheetData>
  <sheetProtection selectLockedCells="1"/>
  <mergeCells count="1">
    <mergeCell ref="O13:Y14"/>
  </mergeCells>
  <conditionalFormatting sqref="O16:O1048574 O1:O12">
    <cfRule type="expression" priority="1">
      <formula>IF(O3="",0,1)</formula>
    </cfRule>
  </conditionalFormatting>
  <conditionalFormatting sqref="O1048575:O1048576">
    <cfRule type="expression" priority="3">
      <formula>IF(O1="",0,1)</formula>
    </cfRule>
  </conditionalFormatting>
  <conditionalFormatting sqref="O13">
    <cfRule type="expression" priority="4">
      <formula>IF(O16="",0,1)</formula>
    </cfRule>
  </conditionalFormatting>
  <conditionalFormatting sqref="O15">
    <cfRule type="expression" priority="9">
      <formula>IF(O18="",0,1)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2"/>
  <sheetViews>
    <sheetView showGridLines="0" workbookViewId="0">
      <selection activeCell="M20" sqref="M20"/>
    </sheetView>
  </sheetViews>
  <sheetFormatPr defaultRowHeight="12.75"/>
  <cols>
    <col min="1" max="1" width="3.140625" style="65" customWidth="1"/>
    <col min="2" max="5" width="9.140625" style="65"/>
    <col min="6" max="6" width="6.5703125" style="65" customWidth="1"/>
    <col min="7" max="7" width="6.28515625" style="65" customWidth="1"/>
    <col min="8" max="11" width="6.7109375" style="65" customWidth="1"/>
    <col min="12" max="16384" width="9.140625" style="65"/>
  </cols>
  <sheetData>
    <row r="2" spans="2:12" ht="15" customHeight="1">
      <c r="B2" s="66" t="s">
        <v>2</v>
      </c>
      <c r="C2" s="66" t="s">
        <v>22</v>
      </c>
      <c r="D2" s="66" t="s">
        <v>3</v>
      </c>
      <c r="H2" s="138" t="str">
        <f>D2</f>
        <v>A2</v>
      </c>
      <c r="I2" s="138"/>
      <c r="J2" s="138"/>
      <c r="K2" s="138"/>
    </row>
    <row r="3" spans="2:12" ht="15" customHeight="1">
      <c r="B3" s="66">
        <v>1</v>
      </c>
      <c r="C3" s="79" t="s">
        <v>25</v>
      </c>
      <c r="D3" s="79" t="s">
        <v>25</v>
      </c>
      <c r="H3" s="138"/>
      <c r="I3" s="138"/>
      <c r="J3" s="138"/>
      <c r="K3" s="138"/>
    </row>
    <row r="4" spans="2:12" ht="15" customHeight="1">
      <c r="B4" s="66">
        <v>2</v>
      </c>
      <c r="C4" s="79" t="s">
        <v>102</v>
      </c>
      <c r="D4" s="79" t="s">
        <v>102</v>
      </c>
      <c r="F4" s="77"/>
      <c r="G4" s="70"/>
      <c r="H4" s="138" t="s">
        <v>25</v>
      </c>
      <c r="I4" s="138"/>
      <c r="J4" s="138" t="s">
        <v>102</v>
      </c>
      <c r="K4" s="138"/>
    </row>
    <row r="5" spans="2:12" ht="15" customHeight="1">
      <c r="B5" s="66">
        <v>3</v>
      </c>
      <c r="C5" s="79" t="s">
        <v>25</v>
      </c>
      <c r="D5" s="79" t="s">
        <v>25</v>
      </c>
      <c r="F5" s="77"/>
      <c r="G5" s="70"/>
      <c r="H5" s="138"/>
      <c r="I5" s="138"/>
      <c r="J5" s="138"/>
      <c r="K5" s="138"/>
    </row>
    <row r="6" spans="2:12" ht="15" customHeight="1">
      <c r="B6" s="66">
        <v>4</v>
      </c>
      <c r="C6" s="79" t="s">
        <v>102</v>
      </c>
      <c r="D6" s="79" t="s">
        <v>25</v>
      </c>
      <c r="F6" s="138" t="str">
        <f>C2</f>
        <v>A1</v>
      </c>
      <c r="G6" s="138" t="s">
        <v>25</v>
      </c>
      <c r="H6" s="165">
        <f>COUNTIFS(C:C,"Y",D:D,"Y")/COUNTA($C$3:$C$32)</f>
        <v>0.4</v>
      </c>
      <c r="I6" s="165"/>
      <c r="J6" s="165">
        <f>COUNTIFS(C:C,"Y",D:D,"N")/COUNTA($C$3:$C$32)</f>
        <v>3.3333333333333333E-2</v>
      </c>
      <c r="K6" s="165"/>
      <c r="L6" s="165">
        <f>H6+J6</f>
        <v>0.43333333333333335</v>
      </c>
    </row>
    <row r="7" spans="2:12" ht="15" customHeight="1">
      <c r="B7" s="66">
        <v>5</v>
      </c>
      <c r="C7" s="79" t="s">
        <v>25</v>
      </c>
      <c r="D7" s="79" t="s">
        <v>102</v>
      </c>
      <c r="F7" s="138"/>
      <c r="G7" s="138"/>
      <c r="H7" s="165"/>
      <c r="I7" s="165"/>
      <c r="J7" s="165"/>
      <c r="K7" s="165"/>
      <c r="L7" s="165"/>
    </row>
    <row r="8" spans="2:12" ht="15" customHeight="1">
      <c r="B8" s="66">
        <v>6</v>
      </c>
      <c r="C8" s="79" t="s">
        <v>25</v>
      </c>
      <c r="D8" s="79" t="s">
        <v>25</v>
      </c>
      <c r="F8" s="138"/>
      <c r="G8" s="138"/>
      <c r="H8" s="165"/>
      <c r="I8" s="165"/>
      <c r="J8" s="165"/>
      <c r="K8" s="165"/>
      <c r="L8" s="165"/>
    </row>
    <row r="9" spans="2:12" ht="15" customHeight="1">
      <c r="B9" s="66">
        <v>7</v>
      </c>
      <c r="C9" s="79" t="s">
        <v>102</v>
      </c>
      <c r="D9" s="79" t="s">
        <v>102</v>
      </c>
      <c r="F9" s="138"/>
      <c r="G9" s="138"/>
      <c r="H9" s="165"/>
      <c r="I9" s="165"/>
      <c r="J9" s="165"/>
      <c r="K9" s="165"/>
      <c r="L9" s="165"/>
    </row>
    <row r="10" spans="2:12" ht="15" customHeight="1">
      <c r="B10" s="66">
        <v>8</v>
      </c>
      <c r="C10" s="79" t="s">
        <v>102</v>
      </c>
      <c r="D10" s="79" t="s">
        <v>102</v>
      </c>
      <c r="F10" s="138"/>
      <c r="G10" s="138" t="s">
        <v>102</v>
      </c>
      <c r="H10" s="165">
        <f>COUNTIFS(C:C,"N",D:D,"Y")/COUNTA($C$3:$C$32)</f>
        <v>6.6666666666666666E-2</v>
      </c>
      <c r="I10" s="165"/>
      <c r="J10" s="165">
        <f>COUNTIFS(C:C,"N",D:D,"N")/COUNTA($C$3:$C$32)</f>
        <v>0.5</v>
      </c>
      <c r="K10" s="165"/>
      <c r="L10" s="165">
        <f>H10+J10</f>
        <v>0.56666666666666665</v>
      </c>
    </row>
    <row r="11" spans="2:12" ht="15" customHeight="1">
      <c r="B11" s="66">
        <v>9</v>
      </c>
      <c r="C11" s="79" t="s">
        <v>102</v>
      </c>
      <c r="D11" s="79" t="s">
        <v>102</v>
      </c>
      <c r="F11" s="138"/>
      <c r="G11" s="138"/>
      <c r="H11" s="165"/>
      <c r="I11" s="165"/>
      <c r="J11" s="165"/>
      <c r="K11" s="165"/>
      <c r="L11" s="165"/>
    </row>
    <row r="12" spans="2:12" ht="15" customHeight="1">
      <c r="B12" s="66">
        <v>10</v>
      </c>
      <c r="C12" s="79" t="s">
        <v>102</v>
      </c>
      <c r="D12" s="79" t="s">
        <v>102</v>
      </c>
      <c r="F12" s="138"/>
      <c r="G12" s="138"/>
      <c r="H12" s="165"/>
      <c r="I12" s="165"/>
      <c r="J12" s="165"/>
      <c r="K12" s="165"/>
      <c r="L12" s="165"/>
    </row>
    <row r="13" spans="2:12" ht="15" customHeight="1">
      <c r="B13" s="66">
        <v>11</v>
      </c>
      <c r="C13" s="79" t="s">
        <v>102</v>
      </c>
      <c r="D13" s="79" t="s">
        <v>25</v>
      </c>
      <c r="F13" s="168"/>
      <c r="G13" s="138"/>
      <c r="H13" s="165"/>
      <c r="I13" s="165"/>
      <c r="J13" s="165"/>
      <c r="K13" s="165"/>
      <c r="L13" s="165"/>
    </row>
    <row r="14" spans="2:12" ht="15" customHeight="1">
      <c r="B14" s="66">
        <v>12</v>
      </c>
      <c r="C14" s="79" t="s">
        <v>25</v>
      </c>
      <c r="D14" s="79" t="s">
        <v>25</v>
      </c>
      <c r="F14" s="78"/>
      <c r="H14" s="165">
        <f>H6+H10</f>
        <v>0.46666666666666667</v>
      </c>
      <c r="I14" s="165"/>
      <c r="J14" s="165">
        <f>J6+J10</f>
        <v>0.53333333333333333</v>
      </c>
      <c r="K14" s="165"/>
      <c r="L14" s="80"/>
    </row>
    <row r="15" spans="2:12" ht="15" customHeight="1">
      <c r="B15" s="66">
        <v>13</v>
      </c>
      <c r="C15" s="79" t="s">
        <v>25</v>
      </c>
      <c r="D15" s="79" t="s">
        <v>25</v>
      </c>
      <c r="H15" s="165"/>
      <c r="I15" s="165"/>
      <c r="J15" s="165"/>
      <c r="K15" s="165"/>
      <c r="L15" s="80"/>
    </row>
    <row r="16" spans="2:12" ht="15" customHeight="1">
      <c r="B16" s="66">
        <v>14</v>
      </c>
      <c r="C16" s="79" t="s">
        <v>25</v>
      </c>
      <c r="D16" s="79" t="s">
        <v>25</v>
      </c>
      <c r="H16" s="80"/>
      <c r="I16" s="80"/>
      <c r="J16" s="80"/>
      <c r="K16" s="80"/>
      <c r="L16" s="80"/>
    </row>
    <row r="17" spans="2:12" ht="15" customHeight="1">
      <c r="B17" s="66">
        <v>15</v>
      </c>
      <c r="C17" s="79" t="s">
        <v>102</v>
      </c>
      <c r="D17" s="79" t="s">
        <v>102</v>
      </c>
      <c r="F17" s="166" t="s">
        <v>103</v>
      </c>
      <c r="G17" s="166"/>
      <c r="H17" s="167">
        <f>L6*H14+L10*J14</f>
        <v>0.50444444444444447</v>
      </c>
      <c r="I17" s="167"/>
      <c r="J17" s="80"/>
      <c r="K17" s="80"/>
      <c r="L17" s="80"/>
    </row>
    <row r="18" spans="2:12" ht="15" customHeight="1">
      <c r="B18" s="66">
        <v>16</v>
      </c>
      <c r="C18" s="79" t="s">
        <v>102</v>
      </c>
      <c r="D18" s="79" t="s">
        <v>102</v>
      </c>
      <c r="F18" s="166"/>
      <c r="G18" s="166"/>
      <c r="H18" s="167"/>
      <c r="I18" s="167"/>
      <c r="J18" s="80"/>
      <c r="K18" s="80"/>
      <c r="L18" s="80"/>
    </row>
    <row r="19" spans="2:12" ht="15" customHeight="1">
      <c r="B19" s="66">
        <v>17</v>
      </c>
      <c r="C19" s="79" t="s">
        <v>102</v>
      </c>
      <c r="D19" s="79" t="s">
        <v>102</v>
      </c>
      <c r="F19" s="166" t="s">
        <v>104</v>
      </c>
      <c r="G19" s="166"/>
      <c r="H19" s="167">
        <f>H6+J10</f>
        <v>0.9</v>
      </c>
      <c r="I19" s="167"/>
      <c r="J19" s="80"/>
      <c r="K19" s="80"/>
      <c r="L19" s="80"/>
    </row>
    <row r="20" spans="2:12" ht="15" customHeight="1">
      <c r="B20" s="66">
        <v>18</v>
      </c>
      <c r="C20" s="79" t="s">
        <v>102</v>
      </c>
      <c r="D20" s="79" t="s">
        <v>102</v>
      </c>
      <c r="F20" s="166"/>
      <c r="G20" s="166"/>
      <c r="H20" s="167"/>
      <c r="I20" s="167"/>
      <c r="J20" s="80"/>
      <c r="K20" s="80"/>
      <c r="L20" s="80"/>
    </row>
    <row r="21" spans="2:12" ht="15" customHeight="1">
      <c r="B21" s="66">
        <v>19</v>
      </c>
      <c r="C21" s="79" t="s">
        <v>102</v>
      </c>
      <c r="D21" s="79" t="s">
        <v>102</v>
      </c>
      <c r="F21" s="166" t="s">
        <v>105</v>
      </c>
      <c r="G21" s="166"/>
      <c r="H21" s="167">
        <f>(H19-H17)/(1-H17)</f>
        <v>0.79820627802690591</v>
      </c>
      <c r="I21" s="167"/>
      <c r="J21" s="80"/>
      <c r="K21" s="80"/>
      <c r="L21" s="80"/>
    </row>
    <row r="22" spans="2:12" ht="15" customHeight="1">
      <c r="B22" s="66">
        <v>20</v>
      </c>
      <c r="C22" s="79" t="s">
        <v>25</v>
      </c>
      <c r="D22" s="79" t="s">
        <v>25</v>
      </c>
      <c r="F22" s="166"/>
      <c r="G22" s="166"/>
      <c r="H22" s="167"/>
      <c r="I22" s="167"/>
      <c r="J22" s="80"/>
      <c r="K22" s="80"/>
      <c r="L22" s="80"/>
    </row>
    <row r="23" spans="2:12" ht="15" customHeight="1">
      <c r="B23" s="66">
        <v>21</v>
      </c>
      <c r="C23" s="79" t="s">
        <v>102</v>
      </c>
      <c r="D23" s="79" t="s">
        <v>102</v>
      </c>
      <c r="F23" s="166" t="s">
        <v>106</v>
      </c>
      <c r="G23" s="166"/>
      <c r="H23" s="165" t="str">
        <f>IF(H21&gt;=0.9,"Excellence",IF(H21&lt;0.7,"Need Attention","Accept, Need Improve"))</f>
        <v>Accept, Need Improve</v>
      </c>
      <c r="I23" s="165"/>
      <c r="J23" s="80"/>
      <c r="K23" s="80"/>
      <c r="L23" s="80"/>
    </row>
    <row r="24" spans="2:12" ht="15" customHeight="1">
      <c r="B24" s="66">
        <v>22</v>
      </c>
      <c r="C24" s="79" t="s">
        <v>102</v>
      </c>
      <c r="D24" s="79" t="s">
        <v>102</v>
      </c>
      <c r="F24" s="166"/>
      <c r="G24" s="166"/>
      <c r="H24" s="165"/>
      <c r="I24" s="165"/>
      <c r="J24" s="80"/>
      <c r="K24" s="80"/>
      <c r="L24" s="80"/>
    </row>
    <row r="25" spans="2:12" ht="15" customHeight="1">
      <c r="B25" s="66">
        <v>23</v>
      </c>
      <c r="C25" s="79" t="s">
        <v>25</v>
      </c>
      <c r="D25" s="79" t="s">
        <v>25</v>
      </c>
    </row>
    <row r="26" spans="2:12" ht="15" customHeight="1">
      <c r="B26" s="66">
        <v>24</v>
      </c>
      <c r="C26" s="79" t="s">
        <v>102</v>
      </c>
      <c r="D26" s="79" t="s">
        <v>102</v>
      </c>
    </row>
    <row r="27" spans="2:12" ht="15" customHeight="1">
      <c r="B27" s="66">
        <v>25</v>
      </c>
      <c r="C27" s="79" t="s">
        <v>25</v>
      </c>
      <c r="D27" s="79" t="s">
        <v>25</v>
      </c>
    </row>
    <row r="28" spans="2:12" ht="15" customHeight="1">
      <c r="B28" s="66">
        <v>26</v>
      </c>
      <c r="C28" s="79" t="s">
        <v>25</v>
      </c>
      <c r="D28" s="79" t="s">
        <v>25</v>
      </c>
    </row>
    <row r="29" spans="2:12" ht="15" customHeight="1">
      <c r="B29" s="66">
        <v>27</v>
      </c>
      <c r="C29" s="79" t="s">
        <v>102</v>
      </c>
      <c r="D29" s="79" t="s">
        <v>102</v>
      </c>
    </row>
    <row r="30" spans="2:12" ht="15" customHeight="1">
      <c r="B30" s="66">
        <v>28</v>
      </c>
      <c r="C30" s="79" t="s">
        <v>25</v>
      </c>
      <c r="D30" s="79" t="s">
        <v>25</v>
      </c>
    </row>
    <row r="31" spans="2:12" ht="15" customHeight="1">
      <c r="B31" s="66">
        <v>29</v>
      </c>
      <c r="C31" s="79" t="s">
        <v>25</v>
      </c>
      <c r="D31" s="79" t="s">
        <v>25</v>
      </c>
    </row>
    <row r="32" spans="2:12" ht="15" customHeight="1">
      <c r="B32" s="66">
        <v>30</v>
      </c>
      <c r="C32" s="79" t="s">
        <v>102</v>
      </c>
      <c r="D32" s="79" t="s">
        <v>102</v>
      </c>
    </row>
  </sheetData>
  <sheetProtection selectLockedCells="1"/>
  <mergeCells count="22">
    <mergeCell ref="H2:K3"/>
    <mergeCell ref="H4:I5"/>
    <mergeCell ref="J4:K5"/>
    <mergeCell ref="J6:K9"/>
    <mergeCell ref="H10:I13"/>
    <mergeCell ref="J10:K13"/>
    <mergeCell ref="H6:I9"/>
    <mergeCell ref="L6:L9"/>
    <mergeCell ref="L10:L13"/>
    <mergeCell ref="F23:G24"/>
    <mergeCell ref="H23:I24"/>
    <mergeCell ref="F17:G18"/>
    <mergeCell ref="H17:I18"/>
    <mergeCell ref="F19:G20"/>
    <mergeCell ref="H19:I20"/>
    <mergeCell ref="F21:G22"/>
    <mergeCell ref="H21:I22"/>
    <mergeCell ref="J14:K15"/>
    <mergeCell ref="G6:G9"/>
    <mergeCell ref="G10:G13"/>
    <mergeCell ref="F6:F13"/>
    <mergeCell ref="H14:I15"/>
  </mergeCells>
  <dataValidations disablePrompts="1" count="1">
    <dataValidation type="list" allowBlank="1" showInputMessage="1" showErrorMessage="1" sqref="C3:D32">
      <formula1>"Y,N"</formula1>
    </dataValidation>
  </dataValidation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O6"/>
  <sheetViews>
    <sheetView workbookViewId="0">
      <selection activeCell="L6" sqref="L6"/>
    </sheetView>
  </sheetViews>
  <sheetFormatPr defaultRowHeight="15"/>
  <cols>
    <col min="11" max="11" width="12" bestFit="1" customWidth="1"/>
  </cols>
  <sheetData>
    <row r="1" spans="3:15">
      <c r="D1" t="s">
        <v>119</v>
      </c>
      <c r="E1" t="s">
        <v>120</v>
      </c>
      <c r="F1" t="s">
        <v>121</v>
      </c>
      <c r="G1" t="s">
        <v>18</v>
      </c>
      <c r="H1" t="s">
        <v>122</v>
      </c>
      <c r="K1" t="s">
        <v>123</v>
      </c>
      <c r="L1" t="s">
        <v>124</v>
      </c>
      <c r="N1" t="s">
        <v>124</v>
      </c>
      <c r="O1" t="s">
        <v>123</v>
      </c>
    </row>
    <row r="2" spans="3:15">
      <c r="C2">
        <v>325</v>
      </c>
      <c r="D2">
        <v>1</v>
      </c>
      <c r="E2">
        <f>(D2-0.3)/(COUNT($D$2:$D$6)+0.4)</f>
        <v>0.12962962962962962</v>
      </c>
      <c r="F2">
        <f>D2/(COUNT($D$2:$D$6)-D2+1)</f>
        <v>0.2</v>
      </c>
      <c r="G2">
        <f>FINV(0.5,2*($D$6-D2+1),2*D2)</f>
        <v>1.3450047917745143</v>
      </c>
      <c r="H2">
        <f>F2/(G2+F2)</f>
        <v>0.12944943670387593</v>
      </c>
      <c r="K2">
        <v>1</v>
      </c>
      <c r="L2">
        <f>_xlfn.NORM.S.DIST(-3*K2,1)</f>
        <v>1.3498980316300933E-3</v>
      </c>
      <c r="N2">
        <v>0.99154299999999995</v>
      </c>
      <c r="O2">
        <f>_xlfn.NORM.S.INV(1-N2)/(-3)</f>
        <v>0.79619062158399145</v>
      </c>
    </row>
    <row r="3" spans="3:15">
      <c r="C3">
        <v>380.9</v>
      </c>
      <c r="D3">
        <v>2</v>
      </c>
      <c r="E3">
        <f>(D3-0.3)/(COUNT($D$2:$D$6)+0.4)</f>
        <v>0.31481481481481477</v>
      </c>
      <c r="F3">
        <f>D3/(COUNT($D$2:$D$6)-D3+1)</f>
        <v>0.5</v>
      </c>
      <c r="G3">
        <f>FINV(0.5,2*($D$6-D3+1),2*D3)</f>
        <v>1.0933199337482533</v>
      </c>
      <c r="H3">
        <f>F3/(G3+F3)</f>
        <v>0.31381017045569748</v>
      </c>
      <c r="K3">
        <v>1.33</v>
      </c>
      <c r="L3">
        <f>_xlfn.NORM.S.DIST(-3*K3,1)</f>
        <v>3.3036647629402356E-5</v>
      </c>
      <c r="N3">
        <v>2.0015000000000002E-2</v>
      </c>
      <c r="O3">
        <f>_xlfn.NORM.S.INV(N3)/(-3)</f>
        <v>0.68447973595698974</v>
      </c>
    </row>
    <row r="4" spans="3:15">
      <c r="C4">
        <v>395.3</v>
      </c>
      <c r="D4">
        <v>3</v>
      </c>
      <c r="E4">
        <f>(D4-0.3)/(COUNT($D$2:$D$6)+0.4)</f>
        <v>0.5</v>
      </c>
      <c r="F4">
        <f>D4/(COUNT($D$2:$D$6)-D4+1)</f>
        <v>1</v>
      </c>
      <c r="G4">
        <f>FINV(0.5,2*($D$6-D4+1),2*D4)</f>
        <v>0.99999999999999989</v>
      </c>
      <c r="H4">
        <f>F4/(G4+F4)</f>
        <v>0.5</v>
      </c>
      <c r="K4">
        <v>1.67</v>
      </c>
      <c r="L4">
        <f>_xlfn.NORM.S.DIST(-3*K4,1)</f>
        <v>2.7215017728558205E-7</v>
      </c>
      <c r="N4">
        <v>2.2914E-2</v>
      </c>
      <c r="O4">
        <f>_xlfn.NORM.S.INV(N4)/(-3)</f>
        <v>0.66565802294496668</v>
      </c>
    </row>
    <row r="5" spans="3:15">
      <c r="C5">
        <v>432.5</v>
      </c>
      <c r="D5">
        <v>4</v>
      </c>
      <c r="E5">
        <f>(D5-0.3)/(COUNT($D$2:$D$6)+0.4)</f>
        <v>0.68518518518518512</v>
      </c>
      <c r="F5">
        <f>D5/(COUNT($D$2:$D$6)-D5+1)</f>
        <v>2</v>
      </c>
      <c r="G5">
        <f>FINV(0.5,2*($D$6-D5+1),2*D5)</f>
        <v>0.91464535597707197</v>
      </c>
      <c r="H5">
        <f>F5/(G5+F5)</f>
        <v>0.68618982954430252</v>
      </c>
    </row>
    <row r="6" spans="3:15">
      <c r="C6">
        <v>548.20000000000005</v>
      </c>
      <c r="D6">
        <v>5</v>
      </c>
      <c r="E6">
        <f>(D6-0.3)/(COUNT($D$2:$D$6)+0.4)</f>
        <v>0.87037037037037035</v>
      </c>
      <c r="F6">
        <f>D6/(COUNT($D$2:$D$6)-D6+1)</f>
        <v>5</v>
      </c>
      <c r="G6">
        <f>FINV(0.5,2*($D$6-D6+1),2*D6)</f>
        <v>0.74349177498517538</v>
      </c>
      <c r="H6">
        <f>F6/(G6+F6)</f>
        <v>0.87055056329612412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4"/>
  <sheetViews>
    <sheetView workbookViewId="0">
      <selection activeCell="Q14" sqref="Q14"/>
    </sheetView>
  </sheetViews>
  <sheetFormatPr defaultRowHeight="15"/>
  <sheetData>
    <row r="2" spans="2:17">
      <c r="B2" t="s">
        <v>125</v>
      </c>
      <c r="C2" t="s">
        <v>126</v>
      </c>
      <c r="D2" t="s">
        <v>127</v>
      </c>
      <c r="H2" t="s">
        <v>125</v>
      </c>
      <c r="I2" t="s">
        <v>126</v>
      </c>
      <c r="J2" t="s">
        <v>127</v>
      </c>
    </row>
    <row r="3" spans="2:17">
      <c r="B3">
        <f>EXP(1)</f>
        <v>2.7182818284590451</v>
      </c>
      <c r="C3">
        <v>5.5</v>
      </c>
      <c r="D3">
        <v>3</v>
      </c>
      <c r="E3">
        <f>B3^(-C3)*C3^D3/FACT(D3)</f>
        <v>0.11332276634574322</v>
      </c>
      <c r="H3">
        <f>EXP(1)</f>
        <v>2.7182818284590451</v>
      </c>
      <c r="I3">
        <v>5.5</v>
      </c>
      <c r="J3">
        <v>1</v>
      </c>
      <c r="K3">
        <f>H3^(-I3)*I3^J3/FACT(J3)</f>
        <v>2.247724291155237E-2</v>
      </c>
      <c r="N3">
        <f>POISSON(3,5.5,1)-POISSON(2,5.5,1)</f>
        <v>0.11332276634574318</v>
      </c>
    </row>
    <row r="4" spans="2:17">
      <c r="H4">
        <f>EXP(1)</f>
        <v>2.7182818284590451</v>
      </c>
      <c r="I4">
        <v>5.5</v>
      </c>
      <c r="J4">
        <v>2</v>
      </c>
      <c r="K4">
        <f>H4^(-I4)*I4^J4/FACT(J4)</f>
        <v>6.1812418006769024E-2</v>
      </c>
      <c r="N4">
        <f>POISSON(2,5.5,1)</f>
        <v>8.8376432356785439E-2</v>
      </c>
    </row>
    <row r="5" spans="2:17">
      <c r="H5">
        <f>EXP(1)</f>
        <v>2.7182818284590451</v>
      </c>
      <c r="I5">
        <v>5.5</v>
      </c>
      <c r="J5">
        <v>3</v>
      </c>
      <c r="K5">
        <f>H5^(-I5)*I5^J5/FACT(J5)</f>
        <v>0.11332276634574322</v>
      </c>
      <c r="N5">
        <f>1-POISSON(3,5.5,1)</f>
        <v>0.79830080129747139</v>
      </c>
    </row>
    <row r="7" spans="2:17">
      <c r="H7" t="s">
        <v>128</v>
      </c>
      <c r="I7" t="s">
        <v>127</v>
      </c>
      <c r="L7" t="s">
        <v>130</v>
      </c>
      <c r="M7" t="s">
        <v>102</v>
      </c>
      <c r="N7" t="s">
        <v>129</v>
      </c>
      <c r="O7" t="s">
        <v>24</v>
      </c>
    </row>
    <row r="8" spans="2:17">
      <c r="H8">
        <v>0.247</v>
      </c>
      <c r="I8">
        <v>5</v>
      </c>
      <c r="J8">
        <f>(1-H8)^(I8-1)</f>
        <v>0.32149920608099997</v>
      </c>
      <c r="L8">
        <v>8</v>
      </c>
      <c r="M8">
        <v>20</v>
      </c>
      <c r="N8">
        <v>12</v>
      </c>
      <c r="O8">
        <v>5</v>
      </c>
      <c r="P8">
        <f>COMBIN(N8,O8)*COMBIN((M8-N8),(L8-O8))/COMBIN(M8,L8)</f>
        <v>0.35208382948321026</v>
      </c>
    </row>
    <row r="11" spans="2:17">
      <c r="K11" t="s">
        <v>128</v>
      </c>
      <c r="L11" t="s">
        <v>102</v>
      </c>
      <c r="M11" t="s">
        <v>127</v>
      </c>
    </row>
    <row r="12" spans="2:17">
      <c r="K12">
        <v>0.185</v>
      </c>
      <c r="L12">
        <v>5</v>
      </c>
      <c r="M12">
        <v>3</v>
      </c>
      <c r="N12">
        <f>COMBIN(L12,M12)*(K12^M12)*((1-K12)^(L12-M12))</f>
        <v>4.2056236156249989E-2</v>
      </c>
      <c r="O12">
        <f>N12+O13</f>
        <v>4.7046189818749987E-2</v>
      </c>
      <c r="P12" t="s">
        <v>131</v>
      </c>
      <c r="Q12">
        <f>1-BINOMDIST(3,5,0.185,1)</f>
        <v>4.9899536624999907E-3</v>
      </c>
    </row>
    <row r="13" spans="2:17">
      <c r="K13">
        <v>0.185</v>
      </c>
      <c r="L13">
        <v>5</v>
      </c>
      <c r="M13">
        <v>4</v>
      </c>
      <c r="N13">
        <f>COMBIN(L13,M13)*(K13^M13)*((1-K13)^(L13-M13))</f>
        <v>4.773253796874999E-3</v>
      </c>
      <c r="O13">
        <f>N13+O14</f>
        <v>4.9899536624999994E-3</v>
      </c>
      <c r="P13" t="s">
        <v>132</v>
      </c>
    </row>
    <row r="14" spans="2:17">
      <c r="K14">
        <v>0.185</v>
      </c>
      <c r="L14">
        <v>5</v>
      </c>
      <c r="M14">
        <v>5</v>
      </c>
      <c r="N14">
        <f>COMBIN(L14,M14)*(K14^M14)*((1-K14)^(L14-M14))</f>
        <v>2.1669986562499998E-4</v>
      </c>
      <c r="O14">
        <f>N14</f>
        <v>2.1669986562499998E-4</v>
      </c>
      <c r="P14" t="s">
        <v>133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K92"/>
  <sheetViews>
    <sheetView showGridLines="0" workbookViewId="0">
      <selection activeCell="Q3" sqref="Q3:Q4"/>
    </sheetView>
  </sheetViews>
  <sheetFormatPr defaultRowHeight="15"/>
  <cols>
    <col min="1" max="1" width="3.28515625" style="1" customWidth="1"/>
    <col min="2" max="3" width="9.42578125" style="1" customWidth="1"/>
    <col min="4" max="4" width="9.42578125" style="1" bestFit="1" customWidth="1"/>
    <col min="5" max="5" width="6.5703125" style="1" customWidth="1"/>
    <col min="6" max="6" width="6.140625" style="1" customWidth="1"/>
    <col min="7" max="7" width="13.28515625" style="1" customWidth="1"/>
    <col min="8" max="8" width="6" style="1" bestFit="1" customWidth="1"/>
    <col min="9" max="9" width="10.85546875" style="1" customWidth="1"/>
    <col min="10" max="10" width="10.140625" style="1" bestFit="1" customWidth="1"/>
    <col min="11" max="11" width="10.85546875" style="1" customWidth="1"/>
    <col min="12" max="12" width="11.5703125" style="1" customWidth="1"/>
    <col min="13" max="13" width="12.28515625" style="1" hidden="1" customWidth="1"/>
    <col min="14" max="14" width="8.7109375" style="1" hidden="1" customWidth="1"/>
    <col min="15" max="15" width="3.5703125" style="1" customWidth="1"/>
    <col min="16" max="17" width="8.7109375" style="1" customWidth="1"/>
    <col min="18" max="18" width="3.7109375" style="1" customWidth="1"/>
    <col min="19" max="19" width="0" style="1" hidden="1" customWidth="1"/>
    <col min="20" max="20" width="9" style="1" bestFit="1" customWidth="1"/>
    <col min="21" max="21" width="9.140625" style="1"/>
    <col min="22" max="22" width="11.5703125" style="1" customWidth="1"/>
    <col min="23" max="23" width="9.140625" style="1"/>
    <col min="24" max="25" width="9.140625" style="1" hidden="1" customWidth="1"/>
    <col min="26" max="26" width="3.7109375" style="1" customWidth="1"/>
    <col min="27" max="27" width="7.42578125" style="1" hidden="1" customWidth="1"/>
    <col min="28" max="28" width="0" style="92" hidden="1" customWidth="1"/>
    <col min="29" max="29" width="4.5703125" style="92" hidden="1" customWidth="1"/>
    <col min="30" max="30" width="9.42578125" style="1" hidden="1" customWidth="1"/>
    <col min="31" max="31" width="11.5703125" style="1" hidden="1" customWidth="1"/>
    <col min="32" max="32" width="6.5703125" style="1" hidden="1" customWidth="1"/>
    <col min="33" max="33" width="10.5703125" style="1" hidden="1" customWidth="1"/>
    <col min="34" max="34" width="6.5703125" style="1" hidden="1" customWidth="1"/>
    <col min="35" max="35" width="0" style="1" hidden="1" customWidth="1"/>
    <col min="36" max="36" width="10.140625" style="1" hidden="1" customWidth="1"/>
    <col min="37" max="37" width="11.5703125" style="1" hidden="1" customWidth="1"/>
    <col min="38" max="16384" width="9.140625" style="1"/>
  </cols>
  <sheetData>
    <row r="2" spans="2:37" ht="15.75" customHeight="1">
      <c r="B2" s="170" t="str">
        <f t="shared" ref="B2:B7" si="0">AB2</f>
        <v>波动源</v>
      </c>
      <c r="C2" s="171"/>
      <c r="D2" s="170" t="str">
        <f t="shared" ref="D2:K7" si="1">AD2</f>
        <v>自由度DF</v>
      </c>
      <c r="E2" s="171"/>
      <c r="F2" s="170" t="str">
        <f t="shared" si="1"/>
        <v>平方和SS</v>
      </c>
      <c r="G2" s="171"/>
      <c r="H2" s="170" t="str">
        <f t="shared" si="1"/>
        <v>均值MS</v>
      </c>
      <c r="I2" s="171"/>
      <c r="J2" s="170" t="str">
        <f t="shared" si="1"/>
        <v>F值</v>
      </c>
      <c r="K2" s="171"/>
      <c r="L2" s="86" t="s">
        <v>214</v>
      </c>
      <c r="M2" s="99"/>
      <c r="P2" s="170" t="s">
        <v>202</v>
      </c>
      <c r="Q2" s="171"/>
      <c r="T2" s="86" t="s">
        <v>136</v>
      </c>
      <c r="U2" s="86" t="s">
        <v>137</v>
      </c>
      <c r="V2" s="86" t="s">
        <v>138</v>
      </c>
      <c r="W2" s="86" t="s">
        <v>134</v>
      </c>
      <c r="X2" s="94"/>
      <c r="Y2" s="94"/>
      <c r="Z2" s="94"/>
      <c r="AB2" s="175" t="s">
        <v>135</v>
      </c>
      <c r="AC2" s="175"/>
      <c r="AD2" s="170" t="s">
        <v>185</v>
      </c>
      <c r="AE2" s="171"/>
      <c r="AF2" s="170" t="s">
        <v>186</v>
      </c>
      <c r="AG2" s="171"/>
      <c r="AH2" s="170" t="s">
        <v>187</v>
      </c>
      <c r="AI2" s="171"/>
      <c r="AJ2" s="137" t="s">
        <v>165</v>
      </c>
      <c r="AK2" s="137"/>
    </row>
    <row r="3" spans="2:37" ht="18">
      <c r="B3" s="169" t="str">
        <f t="shared" si="0"/>
        <v>操作者</v>
      </c>
      <c r="C3" s="169"/>
      <c r="D3" s="93" t="str">
        <f t="shared" si="1"/>
        <v>R-1</v>
      </c>
      <c r="E3" s="87">
        <f t="shared" si="1"/>
        <v>2</v>
      </c>
      <c r="F3" s="93" t="s">
        <v>147</v>
      </c>
      <c r="G3" s="102">
        <f t="shared" si="1"/>
        <v>6.6935555555551571E-2</v>
      </c>
      <c r="H3" s="96" t="s">
        <v>160</v>
      </c>
      <c r="I3" s="102">
        <f t="shared" si="1"/>
        <v>3.3467777777775785E-2</v>
      </c>
      <c r="J3" s="96" t="s">
        <v>166</v>
      </c>
      <c r="K3" s="102">
        <f t="shared" si="1"/>
        <v>3.6569898420317792</v>
      </c>
      <c r="L3" s="103">
        <f>FDIST(K3,E3,$E$5)</f>
        <v>4.6473855247788902E-2</v>
      </c>
      <c r="P3" s="85" t="s">
        <v>203</v>
      </c>
      <c r="Q3" s="7">
        <v>46</v>
      </c>
      <c r="S3" s="1">
        <f>T3+U3*10</f>
        <v>11</v>
      </c>
      <c r="T3" s="85">
        <v>1</v>
      </c>
      <c r="U3" s="85">
        <v>1</v>
      </c>
      <c r="V3" s="85">
        <v>1</v>
      </c>
      <c r="W3" s="104">
        <v>45.65</v>
      </c>
      <c r="X3" s="95">
        <f>VLOOKUP(S3,$AA$23:$AE$52,5,FALSE)</f>
        <v>45.629999999999995</v>
      </c>
      <c r="Y3" s="95">
        <f>W3-X3</f>
        <v>2.0000000000003126E-2</v>
      </c>
      <c r="Z3" s="95"/>
      <c r="AA3" s="88"/>
      <c r="AB3" s="169" t="s">
        <v>136</v>
      </c>
      <c r="AC3" s="169"/>
      <c r="AD3" s="85" t="s">
        <v>142</v>
      </c>
      <c r="AE3" s="85">
        <f>MAX(T:T)-1</f>
        <v>2</v>
      </c>
      <c r="AF3" s="93" t="s">
        <v>147</v>
      </c>
      <c r="AG3" s="89">
        <f>AH10*AH11*DEVSQ(AE10:AE12)</f>
        <v>6.6935555555551571E-2</v>
      </c>
      <c r="AH3" s="96" t="s">
        <v>160</v>
      </c>
      <c r="AI3" s="89">
        <f>AG3/AE3</f>
        <v>3.3467777777775785E-2</v>
      </c>
      <c r="AJ3" s="96" t="s">
        <v>216</v>
      </c>
      <c r="AK3" s="90">
        <f>AI3/$AI$5</f>
        <v>3.6569898420317792</v>
      </c>
    </row>
    <row r="4" spans="2:37" ht="18">
      <c r="B4" s="169" t="str">
        <f t="shared" si="0"/>
        <v>工件</v>
      </c>
      <c r="C4" s="169"/>
      <c r="D4" s="93" t="str">
        <f t="shared" si="1"/>
        <v>S-1</v>
      </c>
      <c r="E4" s="87">
        <f t="shared" si="1"/>
        <v>9</v>
      </c>
      <c r="F4" s="93" t="s">
        <v>148</v>
      </c>
      <c r="G4" s="102">
        <f t="shared" si="1"/>
        <v>2.9986322222222466</v>
      </c>
      <c r="H4" s="96" t="s">
        <v>161</v>
      </c>
      <c r="I4" s="102">
        <f t="shared" si="1"/>
        <v>0.33318135802469406</v>
      </c>
      <c r="J4" s="96" t="s">
        <v>167</v>
      </c>
      <c r="K4" s="102">
        <f t="shared" si="1"/>
        <v>36.406386164657846</v>
      </c>
      <c r="L4" s="103">
        <f>FDIST(K4,E4,$E$5)</f>
        <v>9.6482589538920717E-10</v>
      </c>
      <c r="P4" s="85" t="s">
        <v>204</v>
      </c>
      <c r="Q4" s="7">
        <v>45</v>
      </c>
      <c r="S4" s="1">
        <f t="shared" ref="S4:S67" si="2">T4+U4*10</f>
        <v>21</v>
      </c>
      <c r="T4" s="85">
        <v>1</v>
      </c>
      <c r="U4" s="85">
        <v>2</v>
      </c>
      <c r="V4" s="85">
        <v>1</v>
      </c>
      <c r="W4" s="104">
        <v>46</v>
      </c>
      <c r="X4" s="95">
        <f t="shared" ref="X4:X67" si="3">VLOOKUP(S4,$AA$23:$AE$52,5,FALSE)</f>
        <v>46.006666666666668</v>
      </c>
      <c r="Y4" s="95">
        <f t="shared" ref="Y4:Y67" si="4">W4-X4</f>
        <v>-6.6666666666677088E-3</v>
      </c>
      <c r="Z4" s="95"/>
      <c r="AA4" s="88"/>
      <c r="AB4" s="169" t="s">
        <v>137</v>
      </c>
      <c r="AC4" s="169"/>
      <c r="AD4" s="85" t="s">
        <v>143</v>
      </c>
      <c r="AE4" s="85">
        <f>MAX(U:U)-1</f>
        <v>9</v>
      </c>
      <c r="AF4" s="93" t="s">
        <v>148</v>
      </c>
      <c r="AG4" s="89">
        <f>AH9*AH11*DEVSQ(AE13:AE22)</f>
        <v>2.9986322222222466</v>
      </c>
      <c r="AH4" s="96" t="s">
        <v>161</v>
      </c>
      <c r="AI4" s="89">
        <f>AG4/AE4</f>
        <v>0.33318135802469406</v>
      </c>
      <c r="AJ4" s="96" t="s">
        <v>215</v>
      </c>
      <c r="AK4" s="90">
        <f>AI4/$AI$5</f>
        <v>36.406386164657846</v>
      </c>
    </row>
    <row r="5" spans="2:37" ht="18">
      <c r="B5" s="169" t="str">
        <f t="shared" si="0"/>
        <v>操作者X工件</v>
      </c>
      <c r="C5" s="169"/>
      <c r="D5" s="93" t="str">
        <f t="shared" si="1"/>
        <v>(R-1)(S-1)</v>
      </c>
      <c r="E5" s="87">
        <f t="shared" si="1"/>
        <v>18</v>
      </c>
      <c r="F5" s="93" t="s">
        <v>149</v>
      </c>
      <c r="G5" s="102">
        <f t="shared" si="1"/>
        <v>0.16473111111111724</v>
      </c>
      <c r="H5" s="96" t="s">
        <v>162</v>
      </c>
      <c r="I5" s="102">
        <f t="shared" si="1"/>
        <v>9.1517283950620695E-3</v>
      </c>
      <c r="J5" s="96" t="s">
        <v>168</v>
      </c>
      <c r="K5" s="102">
        <f t="shared" si="1"/>
        <v>8.6156438865648788</v>
      </c>
      <c r="L5" s="103">
        <f>FDIST(K5,E5,$E$6)</f>
        <v>9.211656918130432E-11</v>
      </c>
      <c r="S5" s="1">
        <f t="shared" si="2"/>
        <v>31</v>
      </c>
      <c r="T5" s="85">
        <v>1</v>
      </c>
      <c r="U5" s="85">
        <v>3</v>
      </c>
      <c r="V5" s="85">
        <v>1</v>
      </c>
      <c r="W5" s="104">
        <v>45.85</v>
      </c>
      <c r="X5" s="95">
        <f t="shared" si="3"/>
        <v>45.823333333333331</v>
      </c>
      <c r="Y5" s="95">
        <f t="shared" si="4"/>
        <v>2.6666666666670835E-2</v>
      </c>
      <c r="Z5" s="95"/>
      <c r="AA5" s="88"/>
      <c r="AB5" s="169" t="s">
        <v>139</v>
      </c>
      <c r="AC5" s="169"/>
      <c r="AD5" s="85" t="s">
        <v>144</v>
      </c>
      <c r="AE5" s="85">
        <f>AE3*AE4</f>
        <v>18</v>
      </c>
      <c r="AF5" s="93" t="s">
        <v>149</v>
      </c>
      <c r="AG5" s="89">
        <f>AH11*SUMSQ(AI23:AI52)</f>
        <v>0.16473111111111724</v>
      </c>
      <c r="AH5" s="96" t="s">
        <v>162</v>
      </c>
      <c r="AI5" s="89">
        <f>AG5/AE5</f>
        <v>9.1517283950620695E-3</v>
      </c>
      <c r="AJ5" s="96" t="s">
        <v>168</v>
      </c>
      <c r="AK5" s="90">
        <f>AI5/$AI$6</f>
        <v>8.6156438865648788</v>
      </c>
    </row>
    <row r="6" spans="2:37" ht="18" customHeight="1">
      <c r="B6" s="169" t="str">
        <f t="shared" si="0"/>
        <v>误差</v>
      </c>
      <c r="C6" s="169"/>
      <c r="D6" s="93" t="str">
        <f t="shared" si="1"/>
        <v>RS(T-1)</v>
      </c>
      <c r="E6" s="87">
        <f t="shared" si="1"/>
        <v>60</v>
      </c>
      <c r="F6" s="93" t="s">
        <v>150</v>
      </c>
      <c r="G6" s="102">
        <f t="shared" si="1"/>
        <v>6.3733333333332087E-2</v>
      </c>
      <c r="H6" s="96" t="s">
        <v>163</v>
      </c>
      <c r="I6" s="102">
        <f t="shared" si="1"/>
        <v>1.0622222222222014E-3</v>
      </c>
      <c r="J6" s="100"/>
      <c r="K6" s="101"/>
      <c r="L6" s="101"/>
      <c r="S6" s="1">
        <f t="shared" si="2"/>
        <v>41</v>
      </c>
      <c r="T6" s="85">
        <v>1</v>
      </c>
      <c r="U6" s="85">
        <v>4</v>
      </c>
      <c r="V6" s="85">
        <v>1</v>
      </c>
      <c r="W6" s="104">
        <v>45.85</v>
      </c>
      <c r="X6" s="95">
        <f t="shared" si="3"/>
        <v>45.923333333333339</v>
      </c>
      <c r="Y6" s="95">
        <f t="shared" si="4"/>
        <v>-7.3333333333337691E-2</v>
      </c>
      <c r="Z6" s="95"/>
      <c r="AA6" s="88"/>
      <c r="AB6" s="169" t="s">
        <v>140</v>
      </c>
      <c r="AC6" s="169"/>
      <c r="AD6" s="85" t="s">
        <v>145</v>
      </c>
      <c r="AE6" s="85">
        <f>MAX(T:T)*MAX(U:U)*(MAX(V:V)-1)</f>
        <v>60</v>
      </c>
      <c r="AF6" s="93" t="s">
        <v>150</v>
      </c>
      <c r="AG6" s="89">
        <f>SUMSQ(Y:Y)</f>
        <v>6.3733333333332087E-2</v>
      </c>
      <c r="AH6" s="96" t="s">
        <v>163</v>
      </c>
      <c r="AI6" s="89">
        <f>AG6/AE6</f>
        <v>1.0622222222222014E-3</v>
      </c>
      <c r="AJ6" s="97"/>
      <c r="AK6" s="98"/>
    </row>
    <row r="7" spans="2:37" ht="18.75">
      <c r="B7" s="169" t="str">
        <f t="shared" si="0"/>
        <v>总和</v>
      </c>
      <c r="C7" s="169"/>
      <c r="D7" s="93" t="str">
        <f t="shared" si="1"/>
        <v>RST-1</v>
      </c>
      <c r="E7" s="87">
        <f t="shared" si="1"/>
        <v>89</v>
      </c>
      <c r="F7" s="93" t="s">
        <v>151</v>
      </c>
      <c r="G7" s="102">
        <f t="shared" si="1"/>
        <v>3.2940322222222225</v>
      </c>
      <c r="H7" s="96" t="s">
        <v>164</v>
      </c>
      <c r="I7" s="102">
        <f t="shared" si="1"/>
        <v>3.7011598002496884E-2</v>
      </c>
      <c r="J7" s="100"/>
      <c r="K7" s="101"/>
      <c r="L7" s="101"/>
      <c r="M7" s="1" t="s">
        <v>170</v>
      </c>
      <c r="N7" s="91">
        <f>AI6</f>
        <v>1.0622222222222014E-3</v>
      </c>
      <c r="O7" s="91"/>
      <c r="P7" s="91"/>
      <c r="Q7" s="91"/>
      <c r="S7" s="1">
        <f t="shared" si="2"/>
        <v>51</v>
      </c>
      <c r="T7" s="85">
        <v>1</v>
      </c>
      <c r="U7" s="85">
        <v>5</v>
      </c>
      <c r="V7" s="85">
        <v>1</v>
      </c>
      <c r="W7" s="104">
        <v>45.55</v>
      </c>
      <c r="X7" s="95">
        <f t="shared" si="3"/>
        <v>45.526666666666664</v>
      </c>
      <c r="Y7" s="95">
        <f t="shared" si="4"/>
        <v>2.3333333333333428E-2</v>
      </c>
      <c r="Z7" s="95"/>
      <c r="AA7" s="88"/>
      <c r="AB7" s="169" t="s">
        <v>141</v>
      </c>
      <c r="AC7" s="169"/>
      <c r="AD7" s="85" t="s">
        <v>146</v>
      </c>
      <c r="AE7" s="85">
        <f>SUM(AE3:AE6)</f>
        <v>89</v>
      </c>
      <c r="AF7" s="93" t="s">
        <v>151</v>
      </c>
      <c r="AG7" s="89">
        <f>DEVSQ(W:W)</f>
        <v>3.2940322222222225</v>
      </c>
      <c r="AH7" s="96" t="s">
        <v>164</v>
      </c>
      <c r="AI7" s="89">
        <f>AG7/AE7</f>
        <v>3.7011598002496884E-2</v>
      </c>
      <c r="AJ7" s="97"/>
      <c r="AK7" s="98"/>
    </row>
    <row r="8" spans="2:37" ht="18.75">
      <c r="M8" s="1" t="s">
        <v>171</v>
      </c>
      <c r="N8" s="91">
        <f>(AI5-AI6)/AH11</f>
        <v>2.6965020576132891E-3</v>
      </c>
      <c r="O8" s="91"/>
      <c r="P8" s="91"/>
      <c r="Q8" s="91"/>
      <c r="S8" s="1">
        <f t="shared" si="2"/>
        <v>61</v>
      </c>
      <c r="T8" s="85">
        <v>1</v>
      </c>
      <c r="U8" s="85">
        <v>6</v>
      </c>
      <c r="V8" s="85">
        <v>1</v>
      </c>
      <c r="W8" s="104">
        <v>46</v>
      </c>
      <c r="X8" s="95">
        <f t="shared" si="3"/>
        <v>46.00333333333333</v>
      </c>
      <c r="Y8" s="95">
        <f t="shared" si="4"/>
        <v>-3.3333333333303017E-3</v>
      </c>
      <c r="Z8" s="95"/>
      <c r="AA8" s="88"/>
    </row>
    <row r="9" spans="2:37" ht="18.75" customHeight="1">
      <c r="B9" s="172" t="s">
        <v>135</v>
      </c>
      <c r="C9" s="173"/>
      <c r="D9" s="172" t="s">
        <v>188</v>
      </c>
      <c r="E9" s="173"/>
      <c r="F9" s="172" t="s">
        <v>201</v>
      </c>
      <c r="G9" s="173"/>
      <c r="M9" s="1" t="s">
        <v>172</v>
      </c>
      <c r="N9" s="91">
        <f>(AI4-AI5)/AH9/AH11</f>
        <v>3.6003292181070221E-2</v>
      </c>
      <c r="O9" s="91"/>
      <c r="P9" s="91"/>
      <c r="Q9" s="91"/>
      <c r="S9" s="1">
        <f t="shared" si="2"/>
        <v>71</v>
      </c>
      <c r="T9" s="85">
        <v>1</v>
      </c>
      <c r="U9" s="85">
        <v>7</v>
      </c>
      <c r="V9" s="85">
        <v>1</v>
      </c>
      <c r="W9" s="104">
        <v>45.95</v>
      </c>
      <c r="X9" s="95">
        <f t="shared" si="3"/>
        <v>45.956666666666671</v>
      </c>
      <c r="Y9" s="95">
        <f t="shared" si="4"/>
        <v>-6.6666666666677088E-3</v>
      </c>
      <c r="Z9" s="95"/>
      <c r="AA9" s="88"/>
      <c r="AB9" s="93"/>
      <c r="AC9" s="93"/>
      <c r="AD9" s="90" t="s">
        <v>152</v>
      </c>
      <c r="AE9" s="90">
        <f>AVERAGE(W:W)</f>
        <v>45.814555555555557</v>
      </c>
      <c r="AG9" s="85" t="s">
        <v>156</v>
      </c>
      <c r="AH9" s="85">
        <f>MAX(T:T)</f>
        <v>3</v>
      </c>
    </row>
    <row r="10" spans="2:37" ht="18.75" customHeight="1">
      <c r="B10" s="169" t="s">
        <v>195</v>
      </c>
      <c r="C10" s="169"/>
      <c r="D10" s="174">
        <f>N13</f>
        <v>4.5692592592592816E-3</v>
      </c>
      <c r="E10" s="174"/>
      <c r="F10" s="178">
        <f>D10/$D$16*100</f>
        <v>11.261947048066084</v>
      </c>
      <c r="G10" s="179"/>
      <c r="M10" s="1" t="s">
        <v>173</v>
      </c>
      <c r="N10" s="91">
        <f>(AI3-AI5)/AH10/AH11</f>
        <v>8.1053497942379057E-4</v>
      </c>
      <c r="O10" s="91"/>
      <c r="P10" s="91"/>
      <c r="Q10" s="91"/>
      <c r="S10" s="1">
        <f t="shared" si="2"/>
        <v>81</v>
      </c>
      <c r="T10" s="85">
        <v>1</v>
      </c>
      <c r="U10" s="85">
        <v>8</v>
      </c>
      <c r="V10" s="85">
        <v>1</v>
      </c>
      <c r="W10" s="104">
        <v>45.85</v>
      </c>
      <c r="X10" s="95">
        <f t="shared" si="3"/>
        <v>45.830000000000005</v>
      </c>
      <c r="Y10" s="95">
        <f t="shared" si="4"/>
        <v>1.9999999999996021E-2</v>
      </c>
      <c r="Z10" s="95"/>
      <c r="AA10" s="88"/>
      <c r="AB10" s="93"/>
      <c r="AC10" s="93">
        <f>IF(AE3="","",1)</f>
        <v>1</v>
      </c>
      <c r="AD10" s="85" t="s">
        <v>153</v>
      </c>
      <c r="AE10" s="90">
        <f>AVERAGEIF(T:T,AC10,W:W)</f>
        <v>45.834666666666671</v>
      </c>
      <c r="AG10" s="85" t="s">
        <v>157</v>
      </c>
      <c r="AH10" s="85">
        <f>MAX(U:U)</f>
        <v>10</v>
      </c>
      <c r="AJ10" s="88"/>
    </row>
    <row r="11" spans="2:37" ht="18.75">
      <c r="B11" s="169" t="s">
        <v>196</v>
      </c>
      <c r="C11" s="169"/>
      <c r="D11" s="176">
        <f>N12</f>
        <v>1.0622222222222014E-3</v>
      </c>
      <c r="E11" s="177"/>
      <c r="F11" s="178">
        <f t="shared" ref="F11:F16" si="5">D11/$D$16*100</f>
        <v>2.6180809057187919</v>
      </c>
      <c r="G11" s="179"/>
      <c r="M11" s="1" t="s">
        <v>174</v>
      </c>
      <c r="N11" s="91">
        <f>N8+N10</f>
        <v>3.5070370370370797E-3</v>
      </c>
      <c r="O11" s="91"/>
      <c r="P11" s="91"/>
      <c r="Q11" s="91"/>
      <c r="S11" s="1">
        <f t="shared" si="2"/>
        <v>91</v>
      </c>
      <c r="T11" s="85">
        <v>1</v>
      </c>
      <c r="U11" s="85">
        <v>9</v>
      </c>
      <c r="V11" s="85">
        <v>1</v>
      </c>
      <c r="W11" s="104">
        <v>46</v>
      </c>
      <c r="X11" s="95">
        <f t="shared" si="3"/>
        <v>46</v>
      </c>
      <c r="Y11" s="95">
        <f t="shared" si="4"/>
        <v>0</v>
      </c>
      <c r="Z11" s="95"/>
      <c r="AA11" s="88"/>
      <c r="AB11" s="93"/>
      <c r="AC11" s="93">
        <v>2</v>
      </c>
      <c r="AD11" s="85" t="s">
        <v>153</v>
      </c>
      <c r="AE11" s="90">
        <f>AVERAGEIF(T:T,AC11,W:W)</f>
        <v>45.775999999999996</v>
      </c>
      <c r="AG11" s="85" t="s">
        <v>158</v>
      </c>
      <c r="AH11" s="85">
        <f>MAX(V:V)</f>
        <v>3</v>
      </c>
      <c r="AJ11" s="88"/>
    </row>
    <row r="12" spans="2:37" ht="18.75">
      <c r="B12" s="169" t="s">
        <v>197</v>
      </c>
      <c r="C12" s="169"/>
      <c r="D12" s="176">
        <f>N11</f>
        <v>3.5070370370370797E-3</v>
      </c>
      <c r="E12" s="177"/>
      <c r="F12" s="178">
        <f t="shared" si="5"/>
        <v>8.6438661423472904</v>
      </c>
      <c r="G12" s="179"/>
      <c r="M12" s="1" t="s">
        <v>175</v>
      </c>
      <c r="N12" s="91">
        <f>N7</f>
        <v>1.0622222222222014E-3</v>
      </c>
      <c r="O12" s="91"/>
      <c r="P12" s="91"/>
      <c r="Q12" s="91"/>
      <c r="S12" s="1">
        <f t="shared" si="2"/>
        <v>101</v>
      </c>
      <c r="T12" s="85">
        <v>1</v>
      </c>
      <c r="U12" s="85">
        <v>10</v>
      </c>
      <c r="V12" s="85">
        <v>1</v>
      </c>
      <c r="W12" s="104">
        <v>45.6</v>
      </c>
      <c r="X12" s="95">
        <f t="shared" si="3"/>
        <v>45.646666666666668</v>
      </c>
      <c r="Y12" s="95">
        <f t="shared" si="4"/>
        <v>-4.6666666666666856E-2</v>
      </c>
      <c r="Z12" s="95"/>
      <c r="AA12" s="88"/>
      <c r="AB12" s="93"/>
      <c r="AC12" s="93">
        <v>3</v>
      </c>
      <c r="AD12" s="85" t="s">
        <v>153</v>
      </c>
      <c r="AE12" s="90">
        <f>AVERAGEIF(T:T,AC12,W:W)</f>
        <v>45.832999999999984</v>
      </c>
      <c r="AJ12" s="88"/>
    </row>
    <row r="13" spans="2:37" ht="18.75">
      <c r="B13" s="169" t="s">
        <v>198</v>
      </c>
      <c r="C13" s="169"/>
      <c r="D13" s="176">
        <f>N10</f>
        <v>8.1053497942379057E-4</v>
      </c>
      <c r="E13" s="177"/>
      <c r="F13" s="178">
        <f t="shared" si="5"/>
        <v>1.9977421942907716</v>
      </c>
      <c r="G13" s="179"/>
      <c r="M13" s="1" t="s">
        <v>177</v>
      </c>
      <c r="N13" s="91">
        <f>N11+N12</f>
        <v>4.5692592592592816E-3</v>
      </c>
      <c r="O13" s="91"/>
      <c r="P13" s="91"/>
      <c r="Q13" s="91"/>
      <c r="S13" s="1">
        <f t="shared" si="2"/>
        <v>12</v>
      </c>
      <c r="T13" s="85">
        <v>2</v>
      </c>
      <c r="U13" s="85">
        <v>1</v>
      </c>
      <c r="V13" s="85">
        <v>1</v>
      </c>
      <c r="W13" s="104">
        <v>45.55</v>
      </c>
      <c r="X13" s="95">
        <f t="shared" si="3"/>
        <v>45.54666666666666</v>
      </c>
      <c r="Y13" s="95">
        <f t="shared" si="4"/>
        <v>3.3333333333374071E-3</v>
      </c>
      <c r="Z13" s="95"/>
      <c r="AA13" s="88"/>
      <c r="AB13" s="93"/>
      <c r="AC13" s="93">
        <v>1</v>
      </c>
      <c r="AD13" s="85" t="s">
        <v>154</v>
      </c>
      <c r="AE13" s="90">
        <f>AVERAGEIF(U:U,AC13,W:W)</f>
        <v>45.574444444444438</v>
      </c>
      <c r="AJ13" s="88"/>
    </row>
    <row r="14" spans="2:37" ht="18.75">
      <c r="B14" s="169" t="s">
        <v>199</v>
      </c>
      <c r="C14" s="169"/>
      <c r="D14" s="176">
        <f>N8</f>
        <v>2.6965020576132891E-3</v>
      </c>
      <c r="E14" s="177"/>
      <c r="F14" s="178">
        <f t="shared" si="5"/>
        <v>6.6461239480565188</v>
      </c>
      <c r="G14" s="179"/>
      <c r="M14" s="1" t="s">
        <v>176</v>
      </c>
      <c r="N14" s="91">
        <f>N13+N9</f>
        <v>4.05725514403295E-2</v>
      </c>
      <c r="O14" s="91"/>
      <c r="P14" s="91"/>
      <c r="Q14" s="91"/>
      <c r="S14" s="1">
        <f t="shared" si="2"/>
        <v>22</v>
      </c>
      <c r="T14" s="85">
        <v>2</v>
      </c>
      <c r="U14" s="85">
        <v>2</v>
      </c>
      <c r="V14" s="85">
        <v>1</v>
      </c>
      <c r="W14" s="104">
        <v>46.05</v>
      </c>
      <c r="X14" s="95">
        <f t="shared" si="3"/>
        <v>46.00333333333333</v>
      </c>
      <c r="Y14" s="95">
        <f t="shared" si="4"/>
        <v>4.6666666666666856E-2</v>
      </c>
      <c r="Z14" s="95"/>
      <c r="AA14" s="88"/>
      <c r="AB14" s="93"/>
      <c r="AC14" s="93">
        <v>2</v>
      </c>
      <c r="AD14" s="85" t="s">
        <v>154</v>
      </c>
      <c r="AE14" s="90">
        <f t="shared" ref="AE14:AE22" si="6">AVERAGEIF(U:U,AC14,W:W)</f>
        <v>46.005555555555553</v>
      </c>
      <c r="AJ14" s="88"/>
    </row>
    <row r="15" spans="2:37" ht="18">
      <c r="B15" s="169" t="s">
        <v>200</v>
      </c>
      <c r="C15" s="169"/>
      <c r="D15" s="176">
        <f>N9</f>
        <v>3.6003292181070221E-2</v>
      </c>
      <c r="E15" s="177"/>
      <c r="F15" s="178">
        <f t="shared" si="5"/>
        <v>88.738052951933923</v>
      </c>
      <c r="G15" s="179"/>
      <c r="M15" s="1" t="s">
        <v>169</v>
      </c>
      <c r="N15" s="91">
        <f>SQRT(N7)</f>
        <v>3.2591750830880527E-2</v>
      </c>
      <c r="O15" s="91"/>
      <c r="P15" s="91"/>
      <c r="Q15" s="91"/>
      <c r="S15" s="1">
        <f t="shared" si="2"/>
        <v>32</v>
      </c>
      <c r="T15" s="85">
        <v>2</v>
      </c>
      <c r="U15" s="85">
        <v>3</v>
      </c>
      <c r="V15" s="85">
        <v>1</v>
      </c>
      <c r="W15" s="104">
        <v>45.8</v>
      </c>
      <c r="X15" s="95">
        <f t="shared" si="3"/>
        <v>45.79</v>
      </c>
      <c r="Y15" s="95">
        <f t="shared" si="4"/>
        <v>9.9999999999980105E-3</v>
      </c>
      <c r="Z15" s="95"/>
      <c r="AA15" s="88"/>
      <c r="AB15" s="93"/>
      <c r="AC15" s="93">
        <v>3</v>
      </c>
      <c r="AD15" s="85" t="s">
        <v>154</v>
      </c>
      <c r="AE15" s="90">
        <f t="shared" si="6"/>
        <v>45.805555555555557</v>
      </c>
      <c r="AJ15" s="88"/>
    </row>
    <row r="16" spans="2:37" ht="18" customHeight="1">
      <c r="B16" s="169" t="s">
        <v>212</v>
      </c>
      <c r="C16" s="169"/>
      <c r="D16" s="176">
        <f>N14</f>
        <v>4.05725514403295E-2</v>
      </c>
      <c r="E16" s="177"/>
      <c r="F16" s="178">
        <f t="shared" si="5"/>
        <v>100</v>
      </c>
      <c r="G16" s="179"/>
      <c r="M16" s="1" t="s">
        <v>178</v>
      </c>
      <c r="N16" s="91">
        <f t="shared" ref="N16:N22" si="7">SQRT(N8)</f>
        <v>5.192785435210364E-2</v>
      </c>
      <c r="O16" s="91"/>
      <c r="P16" s="91"/>
      <c r="Q16" s="91"/>
      <c r="S16" s="1">
        <f t="shared" si="2"/>
        <v>42</v>
      </c>
      <c r="T16" s="85">
        <v>2</v>
      </c>
      <c r="U16" s="85">
        <v>4</v>
      </c>
      <c r="V16" s="85">
        <v>1</v>
      </c>
      <c r="W16" s="104">
        <v>45.8</v>
      </c>
      <c r="X16" s="95">
        <f t="shared" si="3"/>
        <v>45.786666666666669</v>
      </c>
      <c r="Y16" s="95">
        <f t="shared" si="4"/>
        <v>1.3333333333328312E-2</v>
      </c>
      <c r="Z16" s="95"/>
      <c r="AA16" s="88"/>
      <c r="AB16" s="93"/>
      <c r="AC16" s="93">
        <v>4</v>
      </c>
      <c r="AD16" s="85" t="s">
        <v>154</v>
      </c>
      <c r="AE16" s="90">
        <f t="shared" si="6"/>
        <v>45.836666666666666</v>
      </c>
      <c r="AJ16" s="88"/>
    </row>
    <row r="17" spans="2:36" ht="18">
      <c r="M17" s="1" t="s">
        <v>179</v>
      </c>
      <c r="N17" s="91">
        <f t="shared" si="7"/>
        <v>0.18974533507064203</v>
      </c>
      <c r="O17" s="91"/>
      <c r="P17" s="91"/>
      <c r="Q17" s="91"/>
      <c r="S17" s="1">
        <f t="shared" si="2"/>
        <v>52</v>
      </c>
      <c r="T17" s="85">
        <v>2</v>
      </c>
      <c r="U17" s="85">
        <v>5</v>
      </c>
      <c r="V17" s="85">
        <v>1</v>
      </c>
      <c r="W17" s="104">
        <v>45.4</v>
      </c>
      <c r="X17" s="95">
        <f t="shared" si="3"/>
        <v>45.396666666666668</v>
      </c>
      <c r="Y17" s="95">
        <f t="shared" si="4"/>
        <v>3.3333333333303017E-3</v>
      </c>
      <c r="Z17" s="95"/>
      <c r="AA17" s="88"/>
      <c r="AB17" s="93"/>
      <c r="AC17" s="93">
        <v>5</v>
      </c>
      <c r="AD17" s="85" t="s">
        <v>154</v>
      </c>
      <c r="AE17" s="90">
        <f t="shared" si="6"/>
        <v>45.471111111111107</v>
      </c>
      <c r="AJ17" s="88"/>
    </row>
    <row r="18" spans="2:36" ht="18" customHeight="1">
      <c r="B18" s="169" t="s">
        <v>205</v>
      </c>
      <c r="C18" s="169"/>
      <c r="D18" s="181">
        <f>Q3-Q4</f>
        <v>1</v>
      </c>
      <c r="E18" s="181"/>
      <c r="G18" s="182" t="s">
        <v>217</v>
      </c>
      <c r="H18" s="183"/>
      <c r="I18" s="184"/>
      <c r="J18" s="87">
        <f>INT(1.41*N17/N21)</f>
        <v>3</v>
      </c>
      <c r="M18" s="1" t="s">
        <v>180</v>
      </c>
      <c r="N18" s="91">
        <f t="shared" si="7"/>
        <v>2.8469896020600259E-2</v>
      </c>
      <c r="O18" s="91"/>
      <c r="P18" s="91"/>
      <c r="Q18" s="91"/>
      <c r="S18" s="1">
        <f t="shared" si="2"/>
        <v>62</v>
      </c>
      <c r="T18" s="85">
        <v>2</v>
      </c>
      <c r="U18" s="85">
        <v>6</v>
      </c>
      <c r="V18" s="85">
        <v>1</v>
      </c>
      <c r="W18" s="104">
        <v>46</v>
      </c>
      <c r="X18" s="95">
        <f t="shared" si="3"/>
        <v>46.023333333333333</v>
      </c>
      <c r="Y18" s="95">
        <f t="shared" si="4"/>
        <v>-2.3333333333333428E-2</v>
      </c>
      <c r="Z18" s="95"/>
      <c r="AA18" s="88"/>
      <c r="AB18" s="93"/>
      <c r="AC18" s="93">
        <v>6</v>
      </c>
      <c r="AD18" s="85" t="s">
        <v>154</v>
      </c>
      <c r="AE18" s="90">
        <f t="shared" si="6"/>
        <v>46.017777777777773</v>
      </c>
      <c r="AJ18" s="88"/>
    </row>
    <row r="19" spans="2:36" ht="18" customHeight="1">
      <c r="H19" s="180" t="s">
        <v>209</v>
      </c>
      <c r="I19" s="180"/>
      <c r="J19" s="180" t="s">
        <v>210</v>
      </c>
      <c r="K19" s="180"/>
      <c r="M19" s="1" t="s">
        <v>181</v>
      </c>
      <c r="N19" s="91">
        <f t="shared" si="7"/>
        <v>5.9220241784689459E-2</v>
      </c>
      <c r="O19" s="91"/>
      <c r="P19" s="91"/>
      <c r="Q19" s="91"/>
      <c r="S19" s="1">
        <f t="shared" si="2"/>
        <v>72</v>
      </c>
      <c r="T19" s="85">
        <v>2</v>
      </c>
      <c r="U19" s="85">
        <v>7</v>
      </c>
      <c r="V19" s="85">
        <v>1</v>
      </c>
      <c r="W19" s="104">
        <v>45.95</v>
      </c>
      <c r="X19" s="95">
        <f t="shared" si="3"/>
        <v>45.94</v>
      </c>
      <c r="Y19" s="95">
        <f t="shared" si="4"/>
        <v>1.0000000000005116E-2</v>
      </c>
      <c r="Z19" s="95"/>
      <c r="AA19" s="88"/>
      <c r="AB19" s="93"/>
      <c r="AC19" s="93">
        <v>7</v>
      </c>
      <c r="AD19" s="85" t="s">
        <v>154</v>
      </c>
      <c r="AE19" s="90">
        <f t="shared" si="6"/>
        <v>45.952222222222225</v>
      </c>
      <c r="AJ19" s="88"/>
    </row>
    <row r="20" spans="2:36" ht="18">
      <c r="B20" s="138" t="s">
        <v>135</v>
      </c>
      <c r="C20" s="138"/>
      <c r="D20" s="138" t="s">
        <v>206</v>
      </c>
      <c r="E20" s="138"/>
      <c r="F20" s="138" t="s">
        <v>207</v>
      </c>
      <c r="G20" s="138"/>
      <c r="H20" s="138" t="s">
        <v>208</v>
      </c>
      <c r="I20" s="138"/>
      <c r="J20" s="138" t="s">
        <v>211</v>
      </c>
      <c r="K20" s="138"/>
      <c r="M20" s="1" t="s">
        <v>182</v>
      </c>
      <c r="N20" s="91">
        <f t="shared" si="7"/>
        <v>3.2591750830880527E-2</v>
      </c>
      <c r="O20" s="91"/>
      <c r="P20" s="91"/>
      <c r="Q20" s="91"/>
      <c r="S20" s="1">
        <f t="shared" si="2"/>
        <v>82</v>
      </c>
      <c r="T20" s="85">
        <v>2</v>
      </c>
      <c r="U20" s="85">
        <v>8</v>
      </c>
      <c r="V20" s="85">
        <v>1</v>
      </c>
      <c r="W20" s="104">
        <v>45.75</v>
      </c>
      <c r="X20" s="95">
        <f t="shared" si="3"/>
        <v>45.74</v>
      </c>
      <c r="Y20" s="95">
        <f t="shared" si="4"/>
        <v>9.9999999999980105E-3</v>
      </c>
      <c r="Z20" s="95"/>
      <c r="AA20" s="88"/>
      <c r="AB20" s="93"/>
      <c r="AC20" s="93">
        <v>8</v>
      </c>
      <c r="AD20" s="85" t="s">
        <v>154</v>
      </c>
      <c r="AE20" s="90">
        <f t="shared" si="6"/>
        <v>45.791111111111107</v>
      </c>
      <c r="AJ20" s="88"/>
    </row>
    <row r="21" spans="2:36" ht="18" customHeight="1">
      <c r="B21" s="169" t="s">
        <v>189</v>
      </c>
      <c r="C21" s="169"/>
      <c r="D21" s="185">
        <f>N21</f>
        <v>6.7596296194830693E-2</v>
      </c>
      <c r="E21" s="187"/>
      <c r="F21" s="185">
        <f>6*D21</f>
        <v>0.40557777716898413</v>
      </c>
      <c r="G21" s="186"/>
      <c r="H21" s="178">
        <f>F21/$F$27*100</f>
        <v>33.558824544471285</v>
      </c>
      <c r="I21" s="179"/>
      <c r="J21" s="178">
        <f>F21/$D$18*100</f>
        <v>40.557777716898414</v>
      </c>
      <c r="K21" s="179"/>
      <c r="M21" s="1" t="s">
        <v>183</v>
      </c>
      <c r="N21" s="91">
        <f t="shared" si="7"/>
        <v>6.7596296194830693E-2</v>
      </c>
      <c r="O21" s="91"/>
      <c r="P21" s="91"/>
      <c r="Q21" s="91"/>
      <c r="S21" s="1">
        <f t="shared" si="2"/>
        <v>92</v>
      </c>
      <c r="T21" s="85">
        <v>2</v>
      </c>
      <c r="U21" s="85">
        <v>9</v>
      </c>
      <c r="V21" s="85">
        <v>1</v>
      </c>
      <c r="W21" s="104">
        <v>46</v>
      </c>
      <c r="X21" s="95">
        <f t="shared" si="3"/>
        <v>45.99</v>
      </c>
      <c r="Y21" s="95">
        <f t="shared" si="4"/>
        <v>9.9999999999980105E-3</v>
      </c>
      <c r="Z21" s="95"/>
      <c r="AA21" s="88"/>
      <c r="AB21" s="93"/>
      <c r="AC21" s="93">
        <v>9</v>
      </c>
      <c r="AD21" s="85" t="s">
        <v>154</v>
      </c>
      <c r="AE21" s="90">
        <f t="shared" si="6"/>
        <v>46.015555555555551</v>
      </c>
      <c r="AJ21" s="88"/>
    </row>
    <row r="22" spans="2:36" ht="18" customHeight="1">
      <c r="B22" s="169" t="s">
        <v>190</v>
      </c>
      <c r="C22" s="169"/>
      <c r="D22" s="185">
        <f>N20</f>
        <v>3.2591750830880527E-2</v>
      </c>
      <c r="E22" s="187"/>
      <c r="F22" s="185">
        <f t="shared" ref="F22:F27" si="8">6*D22</f>
        <v>0.19555050498528315</v>
      </c>
      <c r="G22" s="186"/>
      <c r="H22" s="178">
        <f t="shared" ref="H22:H27" si="9">F22/$F$27*100</f>
        <v>16.180484868256549</v>
      </c>
      <c r="I22" s="179"/>
      <c r="J22" s="178">
        <f t="shared" ref="J22:J27" si="10">F22/$D$18*100</f>
        <v>19.555050498528313</v>
      </c>
      <c r="K22" s="179"/>
      <c r="M22" s="1" t="s">
        <v>184</v>
      </c>
      <c r="N22" s="91">
        <f t="shared" si="7"/>
        <v>0.20142629282278293</v>
      </c>
      <c r="O22" s="91"/>
      <c r="P22" s="91"/>
      <c r="Q22" s="91"/>
      <c r="S22" s="1">
        <f t="shared" si="2"/>
        <v>102</v>
      </c>
      <c r="T22" s="85">
        <v>2</v>
      </c>
      <c r="U22" s="85">
        <v>10</v>
      </c>
      <c r="V22" s="85">
        <v>1</v>
      </c>
      <c r="W22" s="104">
        <v>45.55</v>
      </c>
      <c r="X22" s="95">
        <f t="shared" si="3"/>
        <v>45.543333333333329</v>
      </c>
      <c r="Y22" s="95">
        <f t="shared" si="4"/>
        <v>6.6666666666677088E-3</v>
      </c>
      <c r="Z22" s="95"/>
      <c r="AA22" s="88"/>
      <c r="AB22" s="93"/>
      <c r="AC22" s="93">
        <v>10</v>
      </c>
      <c r="AD22" s="85" t="s">
        <v>154</v>
      </c>
      <c r="AE22" s="90">
        <f t="shared" si="6"/>
        <v>45.675555555555555</v>
      </c>
      <c r="AF22" s="1" t="s">
        <v>153</v>
      </c>
      <c r="AG22" s="1" t="s">
        <v>154</v>
      </c>
      <c r="AH22" s="1" t="s">
        <v>152</v>
      </c>
      <c r="AI22" s="1" t="s">
        <v>159</v>
      </c>
      <c r="AJ22" s="88"/>
    </row>
    <row r="23" spans="2:36" ht="18" customHeight="1">
      <c r="B23" s="169" t="s">
        <v>191</v>
      </c>
      <c r="C23" s="169"/>
      <c r="D23" s="185">
        <f>N19</f>
        <v>5.9220241784689459E-2</v>
      </c>
      <c r="E23" s="187"/>
      <c r="F23" s="185">
        <f t="shared" si="8"/>
        <v>0.35532145070813675</v>
      </c>
      <c r="G23" s="186"/>
      <c r="H23" s="178">
        <f t="shared" si="9"/>
        <v>29.400452619555516</v>
      </c>
      <c r="I23" s="179"/>
      <c r="J23" s="178">
        <f t="shared" si="10"/>
        <v>35.532145070813677</v>
      </c>
      <c r="K23" s="179"/>
      <c r="S23" s="1">
        <f t="shared" si="2"/>
        <v>13</v>
      </c>
      <c r="T23" s="85">
        <v>3</v>
      </c>
      <c r="U23" s="85">
        <v>1</v>
      </c>
      <c r="V23" s="85">
        <v>1</v>
      </c>
      <c r="W23" s="104">
        <v>45.5</v>
      </c>
      <c r="X23" s="95">
        <f t="shared" si="3"/>
        <v>45.54666666666666</v>
      </c>
      <c r="Y23" s="95">
        <f t="shared" si="4"/>
        <v>-4.6666666666659751E-2</v>
      </c>
      <c r="Z23" s="95"/>
      <c r="AA23" s="88">
        <f>AB23+AC23*10</f>
        <v>11</v>
      </c>
      <c r="AB23" s="93">
        <v>1</v>
      </c>
      <c r="AC23" s="93">
        <v>1</v>
      </c>
      <c r="AD23" s="85" t="s">
        <v>155</v>
      </c>
      <c r="AE23" s="90">
        <f>AVERAGEIFS(W:W,T:T,AB23,U:U,AC23)</f>
        <v>45.629999999999995</v>
      </c>
      <c r="AF23" s="1">
        <f>VLOOKUP(AB23,$AC$10:$AE$12,3,FALSE)</f>
        <v>45.834666666666671</v>
      </c>
      <c r="AG23" s="88">
        <f>VLOOKUP(AC23,$AC$13:$AE$22,3,FALSE)</f>
        <v>45.574444444444438</v>
      </c>
      <c r="AH23" s="88">
        <f>$AE$9</f>
        <v>45.814555555555557</v>
      </c>
      <c r="AI23" s="88">
        <f>AE23-AF23-AG23+AH23</f>
        <v>3.5444444444443945E-2</v>
      </c>
    </row>
    <row r="24" spans="2:36" ht="18" customHeight="1">
      <c r="B24" s="169" t="s">
        <v>192</v>
      </c>
      <c r="C24" s="169"/>
      <c r="D24" s="185">
        <f>N18</f>
        <v>2.8469896020600259E-2</v>
      </c>
      <c r="E24" s="187"/>
      <c r="F24" s="185">
        <f t="shared" si="8"/>
        <v>0.17081937612360154</v>
      </c>
      <c r="G24" s="186"/>
      <c r="H24" s="178">
        <f t="shared" si="9"/>
        <v>14.134150820939936</v>
      </c>
      <c r="I24" s="179"/>
      <c r="J24" s="178">
        <f t="shared" si="10"/>
        <v>17.081937612360154</v>
      </c>
      <c r="K24" s="179"/>
      <c r="S24" s="1">
        <f t="shared" si="2"/>
        <v>23</v>
      </c>
      <c r="T24" s="85">
        <v>3</v>
      </c>
      <c r="U24" s="85">
        <v>2</v>
      </c>
      <c r="V24" s="85">
        <v>1</v>
      </c>
      <c r="W24" s="104">
        <v>46.05</v>
      </c>
      <c r="X24" s="95">
        <f t="shared" si="3"/>
        <v>46.006666666666661</v>
      </c>
      <c r="Y24" s="95">
        <f t="shared" si="4"/>
        <v>4.3333333333336554E-2</v>
      </c>
      <c r="Z24" s="95"/>
      <c r="AA24" s="88">
        <f t="shared" ref="AA24:AA52" si="11">AB24+AC24*10</f>
        <v>21</v>
      </c>
      <c r="AB24" s="93">
        <v>1</v>
      </c>
      <c r="AC24" s="93">
        <v>2</v>
      </c>
      <c r="AD24" s="85" t="s">
        <v>155</v>
      </c>
      <c r="AE24" s="90">
        <f t="shared" ref="AE24:AE52" si="12">AVERAGEIFS(W:W,T:T,AB24,U:U,AC24)</f>
        <v>46.006666666666668</v>
      </c>
      <c r="AF24" s="1">
        <f t="shared" ref="AF24:AF52" si="13">VLOOKUP(AB24,$AC$10:$AE$12,3,FALSE)</f>
        <v>45.834666666666671</v>
      </c>
      <c r="AG24" s="88">
        <f t="shared" ref="AG24:AG52" si="14">VLOOKUP(AC24,$AC$13:$AE$22,3,FALSE)</f>
        <v>46.005555555555553</v>
      </c>
      <c r="AH24" s="88">
        <f t="shared" ref="AH24:AH52" si="15">$AE$9</f>
        <v>45.814555555555557</v>
      </c>
      <c r="AI24" s="88">
        <f t="shared" ref="AI24:AI52" si="16">AE24-AF24-AG24+AH24</f>
        <v>-1.8999999999998352E-2</v>
      </c>
    </row>
    <row r="25" spans="2:36" ht="18" customHeight="1">
      <c r="B25" s="169" t="s">
        <v>193</v>
      </c>
      <c r="C25" s="169"/>
      <c r="D25" s="185">
        <f>N16</f>
        <v>5.192785435210364E-2</v>
      </c>
      <c r="E25" s="187"/>
      <c r="F25" s="185">
        <f t="shared" si="8"/>
        <v>0.31156712611262183</v>
      </c>
      <c r="G25" s="186"/>
      <c r="H25" s="178">
        <f t="shared" si="9"/>
        <v>25.780077478658825</v>
      </c>
      <c r="I25" s="179"/>
      <c r="J25" s="178">
        <f t="shared" si="10"/>
        <v>31.156712611262183</v>
      </c>
      <c r="K25" s="179"/>
      <c r="S25" s="1">
        <f t="shared" si="2"/>
        <v>33</v>
      </c>
      <c r="T25" s="85">
        <v>3</v>
      </c>
      <c r="U25" s="85">
        <v>3</v>
      </c>
      <c r="V25" s="85">
        <v>1</v>
      </c>
      <c r="W25" s="104">
        <v>45.8</v>
      </c>
      <c r="X25" s="95">
        <f t="shared" si="3"/>
        <v>45.803333333333335</v>
      </c>
      <c r="Y25" s="95">
        <f t="shared" si="4"/>
        <v>-3.3333333333374071E-3</v>
      </c>
      <c r="Z25" s="95"/>
      <c r="AA25" s="88">
        <f t="shared" si="11"/>
        <v>31</v>
      </c>
      <c r="AB25" s="93">
        <v>1</v>
      </c>
      <c r="AC25" s="93">
        <v>3</v>
      </c>
      <c r="AD25" s="85" t="s">
        <v>155</v>
      </c>
      <c r="AE25" s="90">
        <f t="shared" si="12"/>
        <v>45.823333333333331</v>
      </c>
      <c r="AF25" s="1">
        <f t="shared" si="13"/>
        <v>45.834666666666671</v>
      </c>
      <c r="AG25" s="88">
        <f t="shared" si="14"/>
        <v>45.805555555555557</v>
      </c>
      <c r="AH25" s="88">
        <f t="shared" si="15"/>
        <v>45.814555555555557</v>
      </c>
      <c r="AI25" s="88">
        <f t="shared" si="16"/>
        <v>-2.3333333333397377E-3</v>
      </c>
    </row>
    <row r="26" spans="2:36" ht="18" customHeight="1">
      <c r="B26" s="169" t="s">
        <v>194</v>
      </c>
      <c r="C26" s="169"/>
      <c r="D26" s="185">
        <f>N17</f>
        <v>0.18974533507064203</v>
      </c>
      <c r="E26" s="187"/>
      <c r="F26" s="185">
        <f t="shared" si="8"/>
        <v>1.1384720104238522</v>
      </c>
      <c r="G26" s="186"/>
      <c r="H26" s="178">
        <f t="shared" si="9"/>
        <v>94.200877358936481</v>
      </c>
      <c r="I26" s="179"/>
      <c r="J26" s="178">
        <f t="shared" si="10"/>
        <v>113.84720104238522</v>
      </c>
      <c r="K26" s="179"/>
      <c r="S26" s="1">
        <f t="shared" si="2"/>
        <v>43</v>
      </c>
      <c r="T26" s="85">
        <v>3</v>
      </c>
      <c r="U26" s="85">
        <v>4</v>
      </c>
      <c r="V26" s="85">
        <v>1</v>
      </c>
      <c r="W26" s="104">
        <v>45.8</v>
      </c>
      <c r="X26" s="95">
        <f t="shared" si="3"/>
        <v>45.79999999999999</v>
      </c>
      <c r="Y26" s="95">
        <f t="shared" si="4"/>
        <v>0</v>
      </c>
      <c r="Z26" s="95"/>
      <c r="AA26" s="88">
        <f t="shared" si="11"/>
        <v>41</v>
      </c>
      <c r="AB26" s="93">
        <v>1</v>
      </c>
      <c r="AC26" s="93">
        <v>4</v>
      </c>
      <c r="AD26" s="85" t="s">
        <v>155</v>
      </c>
      <c r="AE26" s="90">
        <f t="shared" si="12"/>
        <v>45.923333333333339</v>
      </c>
      <c r="AF26" s="1">
        <f t="shared" si="13"/>
        <v>45.834666666666671</v>
      </c>
      <c r="AG26" s="88">
        <f t="shared" si="14"/>
        <v>45.836666666666666</v>
      </c>
      <c r="AH26" s="88">
        <f t="shared" si="15"/>
        <v>45.814555555555557</v>
      </c>
      <c r="AI26" s="88">
        <f t="shared" si="16"/>
        <v>6.655555555555992E-2</v>
      </c>
    </row>
    <row r="27" spans="2:36" ht="18" customHeight="1">
      <c r="B27" s="169" t="s">
        <v>213</v>
      </c>
      <c r="C27" s="169"/>
      <c r="D27" s="185">
        <f>N22</f>
        <v>0.20142629282278293</v>
      </c>
      <c r="E27" s="187"/>
      <c r="F27" s="185">
        <f t="shared" si="8"/>
        <v>1.2085577569366976</v>
      </c>
      <c r="G27" s="186"/>
      <c r="H27" s="178">
        <f t="shared" si="9"/>
        <v>100</v>
      </c>
      <c r="I27" s="179"/>
      <c r="J27" s="178">
        <f t="shared" si="10"/>
        <v>120.85577569366977</v>
      </c>
      <c r="K27" s="179"/>
      <c r="S27" s="1">
        <f t="shared" si="2"/>
        <v>53</v>
      </c>
      <c r="T27" s="85">
        <v>3</v>
      </c>
      <c r="U27" s="85">
        <v>5</v>
      </c>
      <c r="V27" s="85">
        <v>1</v>
      </c>
      <c r="W27" s="104">
        <v>45.45</v>
      </c>
      <c r="X27" s="95">
        <f t="shared" si="3"/>
        <v>45.49</v>
      </c>
      <c r="Y27" s="95">
        <f t="shared" si="4"/>
        <v>-3.9999999999999147E-2</v>
      </c>
      <c r="Z27" s="95"/>
      <c r="AA27" s="88">
        <f t="shared" si="11"/>
        <v>51</v>
      </c>
      <c r="AB27" s="93">
        <v>1</v>
      </c>
      <c r="AC27" s="93">
        <v>5</v>
      </c>
      <c r="AD27" s="85" t="s">
        <v>155</v>
      </c>
      <c r="AE27" s="90">
        <f t="shared" si="12"/>
        <v>45.526666666666664</v>
      </c>
      <c r="AF27" s="1">
        <f t="shared" si="13"/>
        <v>45.834666666666671</v>
      </c>
      <c r="AG27" s="88">
        <f t="shared" si="14"/>
        <v>45.471111111111107</v>
      </c>
      <c r="AH27" s="88">
        <f t="shared" si="15"/>
        <v>45.814555555555557</v>
      </c>
      <c r="AI27" s="88">
        <f t="shared" si="16"/>
        <v>3.5444444444443945E-2</v>
      </c>
    </row>
    <row r="28" spans="2:36" ht="18" customHeight="1">
      <c r="S28" s="1">
        <f t="shared" si="2"/>
        <v>63</v>
      </c>
      <c r="T28" s="85">
        <v>3</v>
      </c>
      <c r="U28" s="85">
        <v>6</v>
      </c>
      <c r="V28" s="85">
        <v>1</v>
      </c>
      <c r="W28" s="104">
        <v>46</v>
      </c>
      <c r="X28" s="95">
        <f t="shared" si="3"/>
        <v>46.026666666666664</v>
      </c>
      <c r="Y28" s="95">
        <f t="shared" si="4"/>
        <v>-2.666666666666373E-2</v>
      </c>
      <c r="Z28" s="95"/>
      <c r="AA28" s="88">
        <f t="shared" si="11"/>
        <v>61</v>
      </c>
      <c r="AB28" s="93">
        <v>1</v>
      </c>
      <c r="AC28" s="93">
        <v>6</v>
      </c>
      <c r="AD28" s="85" t="s">
        <v>155</v>
      </c>
      <c r="AE28" s="90">
        <f t="shared" si="12"/>
        <v>46.00333333333333</v>
      </c>
      <c r="AF28" s="1">
        <f t="shared" si="13"/>
        <v>45.834666666666671</v>
      </c>
      <c r="AG28" s="88">
        <f t="shared" si="14"/>
        <v>46.017777777777773</v>
      </c>
      <c r="AH28" s="88">
        <f t="shared" si="15"/>
        <v>45.814555555555557</v>
      </c>
      <c r="AI28" s="88">
        <f t="shared" si="16"/>
        <v>-3.4555555555556339E-2</v>
      </c>
    </row>
    <row r="29" spans="2:36" ht="18" customHeight="1">
      <c r="S29" s="1">
        <f t="shared" si="2"/>
        <v>73</v>
      </c>
      <c r="T29" s="85">
        <v>3</v>
      </c>
      <c r="U29" s="85">
        <v>7</v>
      </c>
      <c r="V29" s="85">
        <v>1</v>
      </c>
      <c r="W29" s="104">
        <v>45.95</v>
      </c>
      <c r="X29" s="95">
        <f t="shared" si="3"/>
        <v>45.96</v>
      </c>
      <c r="Y29" s="95">
        <f t="shared" si="4"/>
        <v>-9.9999999999980105E-3</v>
      </c>
      <c r="Z29" s="95"/>
      <c r="AA29" s="88">
        <f t="shared" si="11"/>
        <v>71</v>
      </c>
      <c r="AB29" s="93">
        <v>1</v>
      </c>
      <c r="AC29" s="93">
        <v>7</v>
      </c>
      <c r="AD29" s="85" t="s">
        <v>155</v>
      </c>
      <c r="AE29" s="90">
        <f t="shared" si="12"/>
        <v>45.956666666666671</v>
      </c>
      <c r="AF29" s="1">
        <f t="shared" si="13"/>
        <v>45.834666666666671</v>
      </c>
      <c r="AG29" s="88">
        <f t="shared" si="14"/>
        <v>45.952222222222225</v>
      </c>
      <c r="AH29" s="88">
        <f t="shared" si="15"/>
        <v>45.814555555555557</v>
      </c>
      <c r="AI29" s="88">
        <f t="shared" si="16"/>
        <v>-1.566666666666805E-2</v>
      </c>
    </row>
    <row r="30" spans="2:36" ht="18" customHeight="1">
      <c r="S30" s="1">
        <f t="shared" si="2"/>
        <v>83</v>
      </c>
      <c r="T30" s="85">
        <v>3</v>
      </c>
      <c r="U30" s="85">
        <v>8</v>
      </c>
      <c r="V30" s="85">
        <v>1</v>
      </c>
      <c r="W30" s="104">
        <v>45.8</v>
      </c>
      <c r="X30" s="95">
        <f t="shared" si="3"/>
        <v>45.803333333333335</v>
      </c>
      <c r="Y30" s="95">
        <f t="shared" si="4"/>
        <v>-3.3333333333374071E-3</v>
      </c>
      <c r="Z30" s="95"/>
      <c r="AA30" s="88">
        <f t="shared" si="11"/>
        <v>81</v>
      </c>
      <c r="AB30" s="93">
        <v>1</v>
      </c>
      <c r="AC30" s="93">
        <v>8</v>
      </c>
      <c r="AD30" s="85" t="s">
        <v>155</v>
      </c>
      <c r="AE30" s="90">
        <f t="shared" si="12"/>
        <v>45.830000000000005</v>
      </c>
      <c r="AF30" s="1">
        <f t="shared" si="13"/>
        <v>45.834666666666671</v>
      </c>
      <c r="AG30" s="88">
        <f t="shared" si="14"/>
        <v>45.791111111111107</v>
      </c>
      <c r="AH30" s="88">
        <f t="shared" si="15"/>
        <v>45.814555555555557</v>
      </c>
      <c r="AI30" s="88">
        <f t="shared" si="16"/>
        <v>1.8777777777785332E-2</v>
      </c>
    </row>
    <row r="31" spans="2:36" ht="18" customHeight="1">
      <c r="S31" s="1">
        <f t="shared" si="2"/>
        <v>93</v>
      </c>
      <c r="T31" s="85">
        <v>3</v>
      </c>
      <c r="U31" s="85">
        <v>9</v>
      </c>
      <c r="V31" s="85">
        <v>1</v>
      </c>
      <c r="W31" s="104">
        <v>46.05</v>
      </c>
      <c r="X31" s="95">
        <f t="shared" si="3"/>
        <v>46.056666666666665</v>
      </c>
      <c r="Y31" s="95">
        <f t="shared" si="4"/>
        <v>-6.6666666666677088E-3</v>
      </c>
      <c r="Z31" s="95"/>
      <c r="AA31" s="88">
        <f t="shared" si="11"/>
        <v>91</v>
      </c>
      <c r="AB31" s="93">
        <v>1</v>
      </c>
      <c r="AC31" s="93">
        <v>9</v>
      </c>
      <c r="AD31" s="85" t="s">
        <v>155</v>
      </c>
      <c r="AE31" s="90">
        <f t="shared" si="12"/>
        <v>46</v>
      </c>
      <c r="AF31" s="1">
        <f t="shared" si="13"/>
        <v>45.834666666666671</v>
      </c>
      <c r="AG31" s="88">
        <f t="shared" si="14"/>
        <v>46.015555555555551</v>
      </c>
      <c r="AH31" s="88">
        <f t="shared" si="15"/>
        <v>45.814555555555557</v>
      </c>
      <c r="AI31" s="88">
        <f t="shared" si="16"/>
        <v>-3.5666666666664071E-2</v>
      </c>
    </row>
    <row r="32" spans="2:36" ht="18" customHeight="1">
      <c r="S32" s="1">
        <f t="shared" si="2"/>
        <v>103</v>
      </c>
      <c r="T32" s="85">
        <v>3</v>
      </c>
      <c r="U32" s="85">
        <v>10</v>
      </c>
      <c r="V32" s="85">
        <v>1</v>
      </c>
      <c r="W32" s="104">
        <v>45.85</v>
      </c>
      <c r="X32" s="95">
        <f t="shared" si="3"/>
        <v>45.836666666666666</v>
      </c>
      <c r="Y32" s="95">
        <f t="shared" si="4"/>
        <v>1.3333333333335418E-2</v>
      </c>
      <c r="Z32" s="95"/>
      <c r="AA32" s="88">
        <f t="shared" si="11"/>
        <v>101</v>
      </c>
      <c r="AB32" s="93">
        <v>1</v>
      </c>
      <c r="AC32" s="93">
        <v>10</v>
      </c>
      <c r="AD32" s="85" t="s">
        <v>155</v>
      </c>
      <c r="AE32" s="90">
        <f t="shared" si="12"/>
        <v>45.646666666666668</v>
      </c>
      <c r="AF32" s="1">
        <f t="shared" si="13"/>
        <v>45.834666666666671</v>
      </c>
      <c r="AG32" s="88">
        <f t="shared" si="14"/>
        <v>45.675555555555555</v>
      </c>
      <c r="AH32" s="88">
        <f t="shared" si="15"/>
        <v>45.814555555555557</v>
      </c>
      <c r="AI32" s="88">
        <f t="shared" si="16"/>
        <v>-4.8999999999999488E-2</v>
      </c>
    </row>
    <row r="33" spans="19:35" ht="18" customHeight="1">
      <c r="S33" s="1">
        <f t="shared" si="2"/>
        <v>11</v>
      </c>
      <c r="T33" s="85">
        <v>1</v>
      </c>
      <c r="U33" s="85">
        <v>1</v>
      </c>
      <c r="V33" s="85">
        <v>2</v>
      </c>
      <c r="W33" s="104">
        <v>45.6</v>
      </c>
      <c r="X33" s="95">
        <f t="shared" si="3"/>
        <v>45.629999999999995</v>
      </c>
      <c r="Y33" s="95">
        <f t="shared" si="4"/>
        <v>-2.9999999999994031E-2</v>
      </c>
      <c r="Z33" s="95"/>
      <c r="AA33" s="88">
        <f t="shared" si="11"/>
        <v>12</v>
      </c>
      <c r="AB33" s="93">
        <v>2</v>
      </c>
      <c r="AC33" s="93">
        <v>1</v>
      </c>
      <c r="AD33" s="85" t="s">
        <v>155</v>
      </c>
      <c r="AE33" s="90">
        <f t="shared" si="12"/>
        <v>45.54666666666666</v>
      </c>
      <c r="AF33" s="1">
        <f t="shared" si="13"/>
        <v>45.775999999999996</v>
      </c>
      <c r="AG33" s="88">
        <f t="shared" si="14"/>
        <v>45.574444444444438</v>
      </c>
      <c r="AH33" s="88">
        <f t="shared" si="15"/>
        <v>45.814555555555557</v>
      </c>
      <c r="AI33" s="88">
        <f t="shared" si="16"/>
        <v>1.077777777778266E-2</v>
      </c>
    </row>
    <row r="34" spans="19:35" ht="18" customHeight="1">
      <c r="S34" s="1">
        <f t="shared" si="2"/>
        <v>21</v>
      </c>
      <c r="T34" s="85">
        <v>1</v>
      </c>
      <c r="U34" s="85">
        <v>2</v>
      </c>
      <c r="V34" s="85">
        <v>2</v>
      </c>
      <c r="W34" s="104">
        <v>46</v>
      </c>
      <c r="X34" s="95">
        <f t="shared" si="3"/>
        <v>46.006666666666668</v>
      </c>
      <c r="Y34" s="95">
        <f t="shared" si="4"/>
        <v>-6.6666666666677088E-3</v>
      </c>
      <c r="Z34" s="95"/>
      <c r="AA34" s="88">
        <f t="shared" si="11"/>
        <v>22</v>
      </c>
      <c r="AB34" s="93">
        <v>2</v>
      </c>
      <c r="AC34" s="93">
        <v>2</v>
      </c>
      <c r="AD34" s="85" t="s">
        <v>155</v>
      </c>
      <c r="AE34" s="90">
        <f t="shared" si="12"/>
        <v>46.00333333333333</v>
      </c>
      <c r="AF34" s="1">
        <f t="shared" si="13"/>
        <v>45.775999999999996</v>
      </c>
      <c r="AG34" s="88">
        <f t="shared" si="14"/>
        <v>46.005555555555553</v>
      </c>
      <c r="AH34" s="88">
        <f t="shared" si="15"/>
        <v>45.814555555555557</v>
      </c>
      <c r="AI34" s="88">
        <f t="shared" si="16"/>
        <v>3.6333333333338658E-2</v>
      </c>
    </row>
    <row r="35" spans="19:35" ht="18" customHeight="1">
      <c r="S35" s="1">
        <f t="shared" si="2"/>
        <v>31</v>
      </c>
      <c r="T35" s="85">
        <v>1</v>
      </c>
      <c r="U35" s="85">
        <v>3</v>
      </c>
      <c r="V35" s="85">
        <v>2</v>
      </c>
      <c r="W35" s="104">
        <v>45.8</v>
      </c>
      <c r="X35" s="95">
        <f t="shared" si="3"/>
        <v>45.823333333333331</v>
      </c>
      <c r="Y35" s="95">
        <f t="shared" si="4"/>
        <v>-2.3333333333333428E-2</v>
      </c>
      <c r="Z35" s="95"/>
      <c r="AA35" s="88">
        <f t="shared" si="11"/>
        <v>32</v>
      </c>
      <c r="AB35" s="93">
        <v>2</v>
      </c>
      <c r="AC35" s="93">
        <v>3</v>
      </c>
      <c r="AD35" s="85" t="s">
        <v>155</v>
      </c>
      <c r="AE35" s="90">
        <f t="shared" si="12"/>
        <v>45.79</v>
      </c>
      <c r="AF35" s="1">
        <f t="shared" si="13"/>
        <v>45.775999999999996</v>
      </c>
      <c r="AG35" s="88">
        <f t="shared" si="14"/>
        <v>45.805555555555557</v>
      </c>
      <c r="AH35" s="88">
        <f t="shared" si="15"/>
        <v>45.814555555555557</v>
      </c>
      <c r="AI35" s="88">
        <f t="shared" si="16"/>
        <v>2.300000000000324E-2</v>
      </c>
    </row>
    <row r="36" spans="19:35" ht="18" customHeight="1">
      <c r="S36" s="1">
        <f t="shared" si="2"/>
        <v>41</v>
      </c>
      <c r="T36" s="85">
        <v>1</v>
      </c>
      <c r="U36" s="85">
        <v>4</v>
      </c>
      <c r="V36" s="85">
        <v>2</v>
      </c>
      <c r="W36" s="104">
        <v>45.95</v>
      </c>
      <c r="X36" s="95">
        <f t="shared" si="3"/>
        <v>45.923333333333339</v>
      </c>
      <c r="Y36" s="95">
        <f t="shared" si="4"/>
        <v>2.666666666666373E-2</v>
      </c>
      <c r="Z36" s="95"/>
      <c r="AA36" s="88">
        <f t="shared" si="11"/>
        <v>42</v>
      </c>
      <c r="AB36" s="93">
        <v>2</v>
      </c>
      <c r="AC36" s="93">
        <v>4</v>
      </c>
      <c r="AD36" s="85" t="s">
        <v>155</v>
      </c>
      <c r="AE36" s="90">
        <f t="shared" si="12"/>
        <v>45.786666666666669</v>
      </c>
      <c r="AF36" s="1">
        <f t="shared" si="13"/>
        <v>45.775999999999996</v>
      </c>
      <c r="AG36" s="88">
        <f t="shared" si="14"/>
        <v>45.836666666666666</v>
      </c>
      <c r="AH36" s="88">
        <f t="shared" si="15"/>
        <v>45.814555555555557</v>
      </c>
      <c r="AI36" s="88">
        <f t="shared" si="16"/>
        <v>-1.1444444444435931E-2</v>
      </c>
    </row>
    <row r="37" spans="19:35" ht="18" customHeight="1">
      <c r="S37" s="1">
        <f t="shared" si="2"/>
        <v>51</v>
      </c>
      <c r="T37" s="85">
        <v>1</v>
      </c>
      <c r="U37" s="85">
        <v>5</v>
      </c>
      <c r="V37" s="85">
        <v>2</v>
      </c>
      <c r="W37" s="104">
        <v>45.45</v>
      </c>
      <c r="X37" s="95">
        <f t="shared" si="3"/>
        <v>45.526666666666664</v>
      </c>
      <c r="Y37" s="95">
        <f t="shared" si="4"/>
        <v>-7.6666666666660888E-2</v>
      </c>
      <c r="Z37" s="95"/>
      <c r="AA37" s="88">
        <f t="shared" si="11"/>
        <v>52</v>
      </c>
      <c r="AB37" s="93">
        <v>2</v>
      </c>
      <c r="AC37" s="93">
        <v>5</v>
      </c>
      <c r="AD37" s="85" t="s">
        <v>155</v>
      </c>
      <c r="AE37" s="90">
        <f t="shared" si="12"/>
        <v>45.396666666666668</v>
      </c>
      <c r="AF37" s="1">
        <f t="shared" si="13"/>
        <v>45.775999999999996</v>
      </c>
      <c r="AG37" s="88">
        <f t="shared" si="14"/>
        <v>45.471111111111107</v>
      </c>
      <c r="AH37" s="88">
        <f t="shared" si="15"/>
        <v>45.814555555555557</v>
      </c>
      <c r="AI37" s="88">
        <f t="shared" si="16"/>
        <v>-3.5888888888877091E-2</v>
      </c>
    </row>
    <row r="38" spans="19:35" ht="18" customHeight="1">
      <c r="S38" s="1">
        <f t="shared" si="2"/>
        <v>61</v>
      </c>
      <c r="T38" s="85">
        <v>1</v>
      </c>
      <c r="U38" s="85">
        <v>6</v>
      </c>
      <c r="V38" s="85">
        <v>2</v>
      </c>
      <c r="W38" s="104">
        <v>46</v>
      </c>
      <c r="X38" s="95">
        <f t="shared" si="3"/>
        <v>46.00333333333333</v>
      </c>
      <c r="Y38" s="95">
        <f t="shared" si="4"/>
        <v>-3.3333333333303017E-3</v>
      </c>
      <c r="Z38" s="95"/>
      <c r="AA38" s="88">
        <f t="shared" si="11"/>
        <v>62</v>
      </c>
      <c r="AB38" s="93">
        <v>2</v>
      </c>
      <c r="AC38" s="93">
        <v>6</v>
      </c>
      <c r="AD38" s="85" t="s">
        <v>155</v>
      </c>
      <c r="AE38" s="90">
        <f t="shared" si="12"/>
        <v>46.023333333333333</v>
      </c>
      <c r="AF38" s="1">
        <f t="shared" si="13"/>
        <v>45.775999999999996</v>
      </c>
      <c r="AG38" s="88">
        <f t="shared" si="14"/>
        <v>46.017777777777773</v>
      </c>
      <c r="AH38" s="88">
        <f t="shared" si="15"/>
        <v>45.814555555555557</v>
      </c>
      <c r="AI38" s="88">
        <f t="shared" si="16"/>
        <v>4.4111111111121204E-2</v>
      </c>
    </row>
    <row r="39" spans="19:35" ht="18" customHeight="1">
      <c r="S39" s="1">
        <f t="shared" si="2"/>
        <v>71</v>
      </c>
      <c r="T39" s="85">
        <v>1</v>
      </c>
      <c r="U39" s="85">
        <v>7</v>
      </c>
      <c r="V39" s="85">
        <v>2</v>
      </c>
      <c r="W39" s="104">
        <v>45.95</v>
      </c>
      <c r="X39" s="95">
        <f t="shared" si="3"/>
        <v>45.956666666666671</v>
      </c>
      <c r="Y39" s="95">
        <f t="shared" si="4"/>
        <v>-6.6666666666677088E-3</v>
      </c>
      <c r="Z39" s="95"/>
      <c r="AA39" s="88">
        <f t="shared" si="11"/>
        <v>72</v>
      </c>
      <c r="AB39" s="93">
        <v>2</v>
      </c>
      <c r="AC39" s="93">
        <v>7</v>
      </c>
      <c r="AD39" s="85" t="s">
        <v>155</v>
      </c>
      <c r="AE39" s="90">
        <f t="shared" si="12"/>
        <v>45.94</v>
      </c>
      <c r="AF39" s="1">
        <f t="shared" si="13"/>
        <v>45.775999999999996</v>
      </c>
      <c r="AG39" s="88">
        <f t="shared" si="14"/>
        <v>45.952222222222225</v>
      </c>
      <c r="AH39" s="88">
        <f t="shared" si="15"/>
        <v>45.814555555555557</v>
      </c>
      <c r="AI39" s="88">
        <f t="shared" si="16"/>
        <v>2.6333333333333542E-2</v>
      </c>
    </row>
    <row r="40" spans="19:35" ht="18" customHeight="1">
      <c r="S40" s="1">
        <f t="shared" si="2"/>
        <v>81</v>
      </c>
      <c r="T40" s="85">
        <v>1</v>
      </c>
      <c r="U40" s="85">
        <v>8</v>
      </c>
      <c r="V40" s="85">
        <v>2</v>
      </c>
      <c r="W40" s="104">
        <v>45.8</v>
      </c>
      <c r="X40" s="95">
        <f t="shared" si="3"/>
        <v>45.830000000000005</v>
      </c>
      <c r="Y40" s="95">
        <f t="shared" si="4"/>
        <v>-3.0000000000008242E-2</v>
      </c>
      <c r="Z40" s="95"/>
      <c r="AA40" s="88">
        <f t="shared" si="11"/>
        <v>82</v>
      </c>
      <c r="AB40" s="93">
        <v>2</v>
      </c>
      <c r="AC40" s="93">
        <v>8</v>
      </c>
      <c r="AD40" s="85" t="s">
        <v>155</v>
      </c>
      <c r="AE40" s="90">
        <f t="shared" si="12"/>
        <v>45.74</v>
      </c>
      <c r="AF40" s="1">
        <f t="shared" si="13"/>
        <v>45.775999999999996</v>
      </c>
      <c r="AG40" s="88">
        <f t="shared" si="14"/>
        <v>45.791111111111107</v>
      </c>
      <c r="AH40" s="88">
        <f t="shared" si="15"/>
        <v>45.814555555555557</v>
      </c>
      <c r="AI40" s="88">
        <f t="shared" si="16"/>
        <v>-1.2555555555543663E-2</v>
      </c>
    </row>
    <row r="41" spans="19:35" ht="18" customHeight="1">
      <c r="S41" s="1">
        <f t="shared" si="2"/>
        <v>91</v>
      </c>
      <c r="T41" s="85">
        <v>1</v>
      </c>
      <c r="U41" s="85">
        <v>9</v>
      </c>
      <c r="V41" s="85">
        <v>2</v>
      </c>
      <c r="W41" s="104">
        <v>46</v>
      </c>
      <c r="X41" s="95">
        <f t="shared" si="3"/>
        <v>46</v>
      </c>
      <c r="Y41" s="95">
        <f t="shared" si="4"/>
        <v>0</v>
      </c>
      <c r="Z41" s="95"/>
      <c r="AA41" s="88">
        <f t="shared" si="11"/>
        <v>92</v>
      </c>
      <c r="AB41" s="93">
        <v>2</v>
      </c>
      <c r="AC41" s="93">
        <v>9</v>
      </c>
      <c r="AD41" s="85" t="s">
        <v>155</v>
      </c>
      <c r="AE41" s="90">
        <f t="shared" si="12"/>
        <v>45.99</v>
      </c>
      <c r="AF41" s="1">
        <f t="shared" si="13"/>
        <v>45.775999999999996</v>
      </c>
      <c r="AG41" s="88">
        <f t="shared" si="14"/>
        <v>46.015555555555551</v>
      </c>
      <c r="AH41" s="88">
        <f t="shared" si="15"/>
        <v>45.814555555555557</v>
      </c>
      <c r="AI41" s="88">
        <f t="shared" si="16"/>
        <v>1.3000000000012335E-2</v>
      </c>
    </row>
    <row r="42" spans="19:35" ht="18" customHeight="1">
      <c r="S42" s="1">
        <f t="shared" si="2"/>
        <v>101</v>
      </c>
      <c r="T42" s="85">
        <v>1</v>
      </c>
      <c r="U42" s="85">
        <v>10</v>
      </c>
      <c r="V42" s="85">
        <v>2</v>
      </c>
      <c r="W42" s="104">
        <v>45.7</v>
      </c>
      <c r="X42" s="95">
        <f t="shared" si="3"/>
        <v>45.646666666666668</v>
      </c>
      <c r="Y42" s="95">
        <f t="shared" si="4"/>
        <v>5.3333333333334565E-2</v>
      </c>
      <c r="Z42" s="95"/>
      <c r="AA42" s="88">
        <f t="shared" si="11"/>
        <v>102</v>
      </c>
      <c r="AB42" s="93">
        <v>2</v>
      </c>
      <c r="AC42" s="93">
        <v>10</v>
      </c>
      <c r="AD42" s="85" t="s">
        <v>155</v>
      </c>
      <c r="AE42" s="90">
        <f t="shared" si="12"/>
        <v>45.543333333333329</v>
      </c>
      <c r="AF42" s="1">
        <f t="shared" si="13"/>
        <v>45.775999999999996</v>
      </c>
      <c r="AG42" s="88">
        <f t="shared" si="14"/>
        <v>45.675555555555555</v>
      </c>
      <c r="AH42" s="88">
        <f t="shared" si="15"/>
        <v>45.814555555555557</v>
      </c>
      <c r="AI42" s="88">
        <f t="shared" si="16"/>
        <v>-9.36666666666639E-2</v>
      </c>
    </row>
    <row r="43" spans="19:35" ht="18" customHeight="1">
      <c r="S43" s="1">
        <f t="shared" si="2"/>
        <v>12</v>
      </c>
      <c r="T43" s="85">
        <v>2</v>
      </c>
      <c r="U43" s="85">
        <v>1</v>
      </c>
      <c r="V43" s="85">
        <v>2</v>
      </c>
      <c r="W43" s="104">
        <v>45.55</v>
      </c>
      <c r="X43" s="95">
        <f t="shared" si="3"/>
        <v>45.54666666666666</v>
      </c>
      <c r="Y43" s="95">
        <f t="shared" si="4"/>
        <v>3.3333333333374071E-3</v>
      </c>
      <c r="Z43" s="95"/>
      <c r="AA43" s="88">
        <f t="shared" si="11"/>
        <v>13</v>
      </c>
      <c r="AB43" s="93">
        <v>3</v>
      </c>
      <c r="AC43" s="93">
        <v>1</v>
      </c>
      <c r="AD43" s="85" t="s">
        <v>155</v>
      </c>
      <c r="AE43" s="90">
        <f t="shared" si="12"/>
        <v>45.54666666666666</v>
      </c>
      <c r="AF43" s="1">
        <f t="shared" si="13"/>
        <v>45.832999999999984</v>
      </c>
      <c r="AG43" s="88">
        <f t="shared" si="14"/>
        <v>45.574444444444438</v>
      </c>
      <c r="AH43" s="88">
        <f t="shared" si="15"/>
        <v>45.814555555555557</v>
      </c>
      <c r="AI43" s="88">
        <f t="shared" si="16"/>
        <v>-4.6222222222205289E-2</v>
      </c>
    </row>
    <row r="44" spans="19:35" ht="18" customHeight="1">
      <c r="S44" s="1">
        <f t="shared" si="2"/>
        <v>22</v>
      </c>
      <c r="T44" s="85">
        <v>2</v>
      </c>
      <c r="U44" s="85">
        <v>2</v>
      </c>
      <c r="V44" s="85">
        <v>2</v>
      </c>
      <c r="W44" s="104">
        <v>45.95</v>
      </c>
      <c r="X44" s="95">
        <f t="shared" si="3"/>
        <v>46.00333333333333</v>
      </c>
      <c r="Y44" s="95">
        <f t="shared" si="4"/>
        <v>-5.333333333332746E-2</v>
      </c>
      <c r="Z44" s="95"/>
      <c r="AA44" s="88">
        <f t="shared" si="11"/>
        <v>23</v>
      </c>
      <c r="AB44" s="93">
        <v>3</v>
      </c>
      <c r="AC44" s="93">
        <v>2</v>
      </c>
      <c r="AD44" s="85" t="s">
        <v>155</v>
      </c>
      <c r="AE44" s="90">
        <f t="shared" si="12"/>
        <v>46.006666666666661</v>
      </c>
      <c r="AF44" s="1">
        <f t="shared" si="13"/>
        <v>45.832999999999984</v>
      </c>
      <c r="AG44" s="88">
        <f t="shared" si="14"/>
        <v>46.005555555555553</v>
      </c>
      <c r="AH44" s="88">
        <f t="shared" si="15"/>
        <v>45.814555555555557</v>
      </c>
      <c r="AI44" s="88">
        <f t="shared" si="16"/>
        <v>-1.733333333331899E-2</v>
      </c>
    </row>
    <row r="45" spans="19:35" ht="18" customHeight="1">
      <c r="S45" s="1">
        <f t="shared" si="2"/>
        <v>32</v>
      </c>
      <c r="T45" s="85">
        <v>2</v>
      </c>
      <c r="U45" s="85">
        <v>3</v>
      </c>
      <c r="V45" s="85">
        <v>2</v>
      </c>
      <c r="W45" s="104">
        <v>45.75</v>
      </c>
      <c r="X45" s="95">
        <f t="shared" si="3"/>
        <v>45.79</v>
      </c>
      <c r="Y45" s="95">
        <f t="shared" si="4"/>
        <v>-3.9999999999999147E-2</v>
      </c>
      <c r="Z45" s="95"/>
      <c r="AA45" s="88">
        <f t="shared" si="11"/>
        <v>33</v>
      </c>
      <c r="AB45" s="93">
        <v>3</v>
      </c>
      <c r="AC45" s="93">
        <v>3</v>
      </c>
      <c r="AD45" s="85" t="s">
        <v>155</v>
      </c>
      <c r="AE45" s="90">
        <f t="shared" si="12"/>
        <v>45.803333333333335</v>
      </c>
      <c r="AF45" s="1">
        <f t="shared" si="13"/>
        <v>45.832999999999984</v>
      </c>
      <c r="AG45" s="88">
        <f t="shared" si="14"/>
        <v>45.805555555555557</v>
      </c>
      <c r="AH45" s="88">
        <f t="shared" si="15"/>
        <v>45.814555555555557</v>
      </c>
      <c r="AI45" s="88">
        <f t="shared" si="16"/>
        <v>-2.0666666666649292E-2</v>
      </c>
    </row>
    <row r="46" spans="19:35" ht="18" customHeight="1">
      <c r="S46" s="1">
        <f t="shared" si="2"/>
        <v>42</v>
      </c>
      <c r="T46" s="85">
        <v>2</v>
      </c>
      <c r="U46" s="85">
        <v>4</v>
      </c>
      <c r="V46" s="85">
        <v>2</v>
      </c>
      <c r="W46" s="104">
        <v>45.75</v>
      </c>
      <c r="X46" s="95">
        <f t="shared" si="3"/>
        <v>45.786666666666669</v>
      </c>
      <c r="Y46" s="95">
        <f t="shared" si="4"/>
        <v>-3.6666666666668846E-2</v>
      </c>
      <c r="Z46" s="95"/>
      <c r="AA46" s="88">
        <f t="shared" si="11"/>
        <v>43</v>
      </c>
      <c r="AB46" s="93">
        <v>3</v>
      </c>
      <c r="AC46" s="93">
        <v>4</v>
      </c>
      <c r="AD46" s="85" t="s">
        <v>155</v>
      </c>
      <c r="AE46" s="90">
        <f t="shared" si="12"/>
        <v>45.79999999999999</v>
      </c>
      <c r="AF46" s="1">
        <f t="shared" si="13"/>
        <v>45.832999999999984</v>
      </c>
      <c r="AG46" s="88">
        <f t="shared" si="14"/>
        <v>45.836666666666666</v>
      </c>
      <c r="AH46" s="88">
        <f t="shared" si="15"/>
        <v>45.814555555555557</v>
      </c>
      <c r="AI46" s="88">
        <f t="shared" si="16"/>
        <v>-5.5111111111102673E-2</v>
      </c>
    </row>
    <row r="47" spans="19:35" ht="18" customHeight="1">
      <c r="S47" s="1">
        <f t="shared" si="2"/>
        <v>52</v>
      </c>
      <c r="T47" s="85">
        <v>2</v>
      </c>
      <c r="U47" s="85">
        <v>5</v>
      </c>
      <c r="V47" s="85">
        <v>2</v>
      </c>
      <c r="W47" s="104">
        <v>45.4</v>
      </c>
      <c r="X47" s="95">
        <f t="shared" si="3"/>
        <v>45.396666666666668</v>
      </c>
      <c r="Y47" s="95">
        <f t="shared" si="4"/>
        <v>3.3333333333303017E-3</v>
      </c>
      <c r="Z47" s="95"/>
      <c r="AA47" s="88">
        <f t="shared" si="11"/>
        <v>53</v>
      </c>
      <c r="AB47" s="93">
        <v>3</v>
      </c>
      <c r="AC47" s="93">
        <v>5</v>
      </c>
      <c r="AD47" s="85" t="s">
        <v>155</v>
      </c>
      <c r="AE47" s="90">
        <f t="shared" si="12"/>
        <v>45.49</v>
      </c>
      <c r="AF47" s="1">
        <f t="shared" si="13"/>
        <v>45.832999999999984</v>
      </c>
      <c r="AG47" s="88">
        <f t="shared" si="14"/>
        <v>45.471111111111107</v>
      </c>
      <c r="AH47" s="88">
        <f t="shared" si="15"/>
        <v>45.814555555555557</v>
      </c>
      <c r="AI47" s="88">
        <f t="shared" si="16"/>
        <v>4.4444444446867237E-4</v>
      </c>
    </row>
    <row r="48" spans="19:35" ht="18" customHeight="1">
      <c r="S48" s="1">
        <f t="shared" si="2"/>
        <v>62</v>
      </c>
      <c r="T48" s="85">
        <v>2</v>
      </c>
      <c r="U48" s="85">
        <v>6</v>
      </c>
      <c r="V48" s="85">
        <v>2</v>
      </c>
      <c r="W48" s="104">
        <v>46.05</v>
      </c>
      <c r="X48" s="95">
        <f t="shared" si="3"/>
        <v>46.023333333333333</v>
      </c>
      <c r="Y48" s="95">
        <f t="shared" si="4"/>
        <v>2.666666666666373E-2</v>
      </c>
      <c r="Z48" s="95"/>
      <c r="AA48" s="88">
        <f t="shared" si="11"/>
        <v>63</v>
      </c>
      <c r="AB48" s="93">
        <v>3</v>
      </c>
      <c r="AC48" s="93">
        <v>6</v>
      </c>
      <c r="AD48" s="85" t="s">
        <v>155</v>
      </c>
      <c r="AE48" s="90">
        <f t="shared" si="12"/>
        <v>46.026666666666664</v>
      </c>
      <c r="AF48" s="1">
        <f t="shared" si="13"/>
        <v>45.832999999999984</v>
      </c>
      <c r="AG48" s="88">
        <f t="shared" si="14"/>
        <v>46.017777777777773</v>
      </c>
      <c r="AH48" s="88">
        <f t="shared" si="15"/>
        <v>45.814555555555557</v>
      </c>
      <c r="AI48" s="88">
        <f t="shared" si="16"/>
        <v>-9.5555555555364435E-3</v>
      </c>
    </row>
    <row r="49" spans="19:35" ht="18" customHeight="1">
      <c r="S49" s="1">
        <f t="shared" si="2"/>
        <v>72</v>
      </c>
      <c r="T49" s="85">
        <v>2</v>
      </c>
      <c r="U49" s="85">
        <v>7</v>
      </c>
      <c r="V49" s="85">
        <v>2</v>
      </c>
      <c r="W49" s="104">
        <v>45.9</v>
      </c>
      <c r="X49" s="95">
        <f t="shared" si="3"/>
        <v>45.94</v>
      </c>
      <c r="Y49" s="95">
        <f t="shared" si="4"/>
        <v>-3.9999999999999147E-2</v>
      </c>
      <c r="Z49" s="95"/>
      <c r="AA49" s="88">
        <f t="shared" si="11"/>
        <v>73</v>
      </c>
      <c r="AB49" s="93">
        <v>3</v>
      </c>
      <c r="AC49" s="93">
        <v>7</v>
      </c>
      <c r="AD49" s="85" t="s">
        <v>155</v>
      </c>
      <c r="AE49" s="90">
        <f t="shared" si="12"/>
        <v>45.96</v>
      </c>
      <c r="AF49" s="1">
        <f t="shared" si="13"/>
        <v>45.832999999999984</v>
      </c>
      <c r="AG49" s="88">
        <f t="shared" si="14"/>
        <v>45.952222222222225</v>
      </c>
      <c r="AH49" s="88">
        <f t="shared" si="15"/>
        <v>45.814555555555557</v>
      </c>
      <c r="AI49" s="88">
        <f t="shared" si="16"/>
        <v>-1.0666666666651281E-2</v>
      </c>
    </row>
    <row r="50" spans="19:35" ht="18" customHeight="1">
      <c r="S50" s="1">
        <f t="shared" si="2"/>
        <v>82</v>
      </c>
      <c r="T50" s="85">
        <v>2</v>
      </c>
      <c r="U50" s="85">
        <v>8</v>
      </c>
      <c r="V50" s="85">
        <v>2</v>
      </c>
      <c r="W50" s="104">
        <v>45.7</v>
      </c>
      <c r="X50" s="95">
        <f t="shared" si="3"/>
        <v>45.74</v>
      </c>
      <c r="Y50" s="95">
        <f t="shared" si="4"/>
        <v>-3.9999999999999147E-2</v>
      </c>
      <c r="Z50" s="95"/>
      <c r="AA50" s="88">
        <f t="shared" si="11"/>
        <v>83</v>
      </c>
      <c r="AB50" s="93">
        <v>3</v>
      </c>
      <c r="AC50" s="93">
        <v>8</v>
      </c>
      <c r="AD50" s="85" t="s">
        <v>155</v>
      </c>
      <c r="AE50" s="90">
        <f t="shared" si="12"/>
        <v>45.803333333333335</v>
      </c>
      <c r="AF50" s="1">
        <f t="shared" si="13"/>
        <v>45.832999999999984</v>
      </c>
      <c r="AG50" s="88">
        <f t="shared" si="14"/>
        <v>45.791111111111107</v>
      </c>
      <c r="AH50" s="88">
        <f t="shared" si="15"/>
        <v>45.814555555555557</v>
      </c>
      <c r="AI50" s="88">
        <f t="shared" si="16"/>
        <v>-6.2222222221990364E-3</v>
      </c>
    </row>
    <row r="51" spans="19:35" ht="18" customHeight="1">
      <c r="S51" s="1">
        <f t="shared" si="2"/>
        <v>92</v>
      </c>
      <c r="T51" s="85">
        <v>2</v>
      </c>
      <c r="U51" s="85">
        <v>9</v>
      </c>
      <c r="V51" s="85">
        <v>2</v>
      </c>
      <c r="W51" s="104">
        <v>45.95</v>
      </c>
      <c r="X51" s="95">
        <f t="shared" si="3"/>
        <v>45.99</v>
      </c>
      <c r="Y51" s="95">
        <f t="shared" si="4"/>
        <v>-3.9999999999999147E-2</v>
      </c>
      <c r="Z51" s="95"/>
      <c r="AA51" s="88">
        <f t="shared" si="11"/>
        <v>93</v>
      </c>
      <c r="AB51" s="93">
        <v>3</v>
      </c>
      <c r="AC51" s="93">
        <v>9</v>
      </c>
      <c r="AD51" s="85" t="s">
        <v>155</v>
      </c>
      <c r="AE51" s="90">
        <f t="shared" si="12"/>
        <v>46.056666666666665</v>
      </c>
      <c r="AF51" s="1">
        <f t="shared" si="13"/>
        <v>45.832999999999984</v>
      </c>
      <c r="AG51" s="88">
        <f t="shared" si="14"/>
        <v>46.015555555555551</v>
      </c>
      <c r="AH51" s="88">
        <f t="shared" si="15"/>
        <v>45.814555555555557</v>
      </c>
      <c r="AI51" s="88">
        <f t="shared" si="16"/>
        <v>2.2666666666687263E-2</v>
      </c>
    </row>
    <row r="52" spans="19:35" ht="18" customHeight="1">
      <c r="S52" s="1">
        <f t="shared" si="2"/>
        <v>102</v>
      </c>
      <c r="T52" s="85">
        <v>2</v>
      </c>
      <c r="U52" s="85">
        <v>10</v>
      </c>
      <c r="V52" s="85">
        <v>2</v>
      </c>
      <c r="W52" s="104">
        <v>45.5</v>
      </c>
      <c r="X52" s="95">
        <f t="shared" si="3"/>
        <v>45.543333333333329</v>
      </c>
      <c r="Y52" s="95">
        <f t="shared" si="4"/>
        <v>-4.3333333333329449E-2</v>
      </c>
      <c r="Z52" s="95"/>
      <c r="AA52" s="88">
        <f t="shared" si="11"/>
        <v>103</v>
      </c>
      <c r="AB52" s="93">
        <v>3</v>
      </c>
      <c r="AC52" s="93">
        <v>10</v>
      </c>
      <c r="AD52" s="85" t="s">
        <v>155</v>
      </c>
      <c r="AE52" s="90">
        <f t="shared" si="12"/>
        <v>45.836666666666666</v>
      </c>
      <c r="AF52" s="1">
        <f t="shared" si="13"/>
        <v>45.832999999999984</v>
      </c>
      <c r="AG52" s="88">
        <f t="shared" si="14"/>
        <v>45.675555555555555</v>
      </c>
      <c r="AH52" s="88">
        <f t="shared" si="15"/>
        <v>45.814555555555557</v>
      </c>
      <c r="AI52" s="88">
        <f t="shared" si="16"/>
        <v>0.1426666666666847</v>
      </c>
    </row>
    <row r="53" spans="19:35" ht="18" customHeight="1">
      <c r="S53" s="1">
        <f t="shared" si="2"/>
        <v>13</v>
      </c>
      <c r="T53" s="85">
        <v>3</v>
      </c>
      <c r="U53" s="85">
        <v>1</v>
      </c>
      <c r="V53" s="85">
        <v>2</v>
      </c>
      <c r="W53" s="104">
        <v>45.55</v>
      </c>
      <c r="X53" s="95">
        <f t="shared" si="3"/>
        <v>45.54666666666666</v>
      </c>
      <c r="Y53" s="95">
        <f t="shared" si="4"/>
        <v>3.3333333333374071E-3</v>
      </c>
      <c r="Z53" s="95"/>
      <c r="AA53" s="88"/>
    </row>
    <row r="54" spans="19:35" ht="18" customHeight="1">
      <c r="S54" s="1">
        <f t="shared" si="2"/>
        <v>23</v>
      </c>
      <c r="T54" s="85">
        <v>3</v>
      </c>
      <c r="U54" s="85">
        <v>2</v>
      </c>
      <c r="V54" s="85">
        <v>2</v>
      </c>
      <c r="W54" s="104">
        <v>46</v>
      </c>
      <c r="X54" s="95">
        <f t="shared" si="3"/>
        <v>46.006666666666661</v>
      </c>
      <c r="Y54" s="95">
        <f t="shared" si="4"/>
        <v>-6.6666666666606034E-3</v>
      </c>
      <c r="Z54" s="95"/>
      <c r="AA54" s="88"/>
    </row>
    <row r="55" spans="19:35" ht="18" customHeight="1">
      <c r="S55" s="1">
        <f t="shared" si="2"/>
        <v>33</v>
      </c>
      <c r="T55" s="85">
        <v>3</v>
      </c>
      <c r="U55" s="85">
        <v>3</v>
      </c>
      <c r="V55" s="85">
        <v>2</v>
      </c>
      <c r="W55" s="104">
        <v>45.8</v>
      </c>
      <c r="X55" s="95">
        <f t="shared" si="3"/>
        <v>45.803333333333335</v>
      </c>
      <c r="Y55" s="95">
        <f t="shared" si="4"/>
        <v>-3.3333333333374071E-3</v>
      </c>
      <c r="Z55" s="95"/>
      <c r="AA55" s="88"/>
    </row>
    <row r="56" spans="19:35" ht="18" customHeight="1">
      <c r="S56" s="1">
        <f t="shared" si="2"/>
        <v>43</v>
      </c>
      <c r="T56" s="85">
        <v>3</v>
      </c>
      <c r="U56" s="85">
        <v>4</v>
      </c>
      <c r="V56" s="85">
        <v>2</v>
      </c>
      <c r="W56" s="104">
        <v>45.8</v>
      </c>
      <c r="X56" s="95">
        <f t="shared" si="3"/>
        <v>45.79999999999999</v>
      </c>
      <c r="Y56" s="95">
        <f t="shared" si="4"/>
        <v>0</v>
      </c>
      <c r="Z56" s="95"/>
      <c r="AA56" s="88"/>
    </row>
    <row r="57" spans="19:35" ht="18" customHeight="1">
      <c r="S57" s="1">
        <f t="shared" si="2"/>
        <v>53</v>
      </c>
      <c r="T57" s="85">
        <v>3</v>
      </c>
      <c r="U57" s="85">
        <v>5</v>
      </c>
      <c r="V57" s="85">
        <v>2</v>
      </c>
      <c r="W57" s="104">
        <v>45.5</v>
      </c>
      <c r="X57" s="95">
        <f t="shared" si="3"/>
        <v>45.49</v>
      </c>
      <c r="Y57" s="95">
        <f t="shared" si="4"/>
        <v>9.9999999999980105E-3</v>
      </c>
      <c r="Z57" s="95"/>
      <c r="AA57" s="88"/>
    </row>
    <row r="58" spans="19:35" ht="18" customHeight="1">
      <c r="S58" s="1">
        <f t="shared" si="2"/>
        <v>63</v>
      </c>
      <c r="T58" s="85">
        <v>3</v>
      </c>
      <c r="U58" s="85">
        <v>6</v>
      </c>
      <c r="V58" s="85">
        <v>2</v>
      </c>
      <c r="W58" s="104">
        <v>46.05</v>
      </c>
      <c r="X58" s="95">
        <f t="shared" si="3"/>
        <v>46.026666666666664</v>
      </c>
      <c r="Y58" s="95">
        <f t="shared" si="4"/>
        <v>2.3333333333333428E-2</v>
      </c>
      <c r="Z58" s="95"/>
      <c r="AA58" s="88"/>
    </row>
    <row r="59" spans="19:35" ht="18" customHeight="1">
      <c r="S59" s="1">
        <f t="shared" si="2"/>
        <v>73</v>
      </c>
      <c r="T59" s="85">
        <v>3</v>
      </c>
      <c r="U59" s="85">
        <v>7</v>
      </c>
      <c r="V59" s="85">
        <v>2</v>
      </c>
      <c r="W59" s="104">
        <v>45.95</v>
      </c>
      <c r="X59" s="95">
        <f t="shared" si="3"/>
        <v>45.96</v>
      </c>
      <c r="Y59" s="95">
        <f t="shared" si="4"/>
        <v>-9.9999999999980105E-3</v>
      </c>
      <c r="Z59" s="95"/>
      <c r="AA59" s="88"/>
    </row>
    <row r="60" spans="19:35" ht="18" customHeight="1">
      <c r="S60" s="1">
        <f t="shared" si="2"/>
        <v>83</v>
      </c>
      <c r="T60" s="85">
        <v>3</v>
      </c>
      <c r="U60" s="85">
        <v>8</v>
      </c>
      <c r="V60" s="85">
        <v>2</v>
      </c>
      <c r="W60" s="104">
        <v>45.8</v>
      </c>
      <c r="X60" s="95">
        <f t="shared" si="3"/>
        <v>45.803333333333335</v>
      </c>
      <c r="Y60" s="95">
        <f t="shared" si="4"/>
        <v>-3.3333333333374071E-3</v>
      </c>
      <c r="Z60" s="95"/>
      <c r="AA60" s="88"/>
    </row>
    <row r="61" spans="19:35" ht="18" customHeight="1">
      <c r="S61" s="1">
        <f t="shared" si="2"/>
        <v>93</v>
      </c>
      <c r="T61" s="85">
        <v>3</v>
      </c>
      <c r="U61" s="85">
        <v>9</v>
      </c>
      <c r="V61" s="85">
        <v>2</v>
      </c>
      <c r="W61" s="104">
        <v>46.05</v>
      </c>
      <c r="X61" s="95">
        <f t="shared" si="3"/>
        <v>46.056666666666665</v>
      </c>
      <c r="Y61" s="95">
        <f t="shared" si="4"/>
        <v>-6.6666666666677088E-3</v>
      </c>
      <c r="Z61" s="95"/>
      <c r="AA61" s="88"/>
    </row>
    <row r="62" spans="19:35" ht="18" customHeight="1">
      <c r="S62" s="1">
        <f t="shared" si="2"/>
        <v>103</v>
      </c>
      <c r="T62" s="85">
        <v>3</v>
      </c>
      <c r="U62" s="85">
        <v>10</v>
      </c>
      <c r="V62" s="85">
        <v>2</v>
      </c>
      <c r="W62" s="104">
        <v>45.8</v>
      </c>
      <c r="X62" s="95">
        <f t="shared" si="3"/>
        <v>45.836666666666666</v>
      </c>
      <c r="Y62" s="95">
        <f t="shared" si="4"/>
        <v>-3.6666666666668846E-2</v>
      </c>
      <c r="Z62" s="95"/>
      <c r="AA62" s="88"/>
    </row>
    <row r="63" spans="19:35" ht="18" customHeight="1">
      <c r="S63" s="1">
        <f t="shared" si="2"/>
        <v>11</v>
      </c>
      <c r="T63" s="85">
        <v>1</v>
      </c>
      <c r="U63" s="85">
        <v>1</v>
      </c>
      <c r="V63" s="85">
        <v>3</v>
      </c>
      <c r="W63" s="104">
        <v>45.64</v>
      </c>
      <c r="X63" s="95">
        <f t="shared" si="3"/>
        <v>45.629999999999995</v>
      </c>
      <c r="Y63" s="95">
        <f t="shared" si="4"/>
        <v>1.0000000000005116E-2</v>
      </c>
      <c r="Z63" s="95"/>
      <c r="AA63" s="88"/>
    </row>
    <row r="64" spans="19:35" ht="18" customHeight="1">
      <c r="S64" s="1">
        <f t="shared" si="2"/>
        <v>21</v>
      </c>
      <c r="T64" s="85">
        <v>1</v>
      </c>
      <c r="U64" s="85">
        <v>2</v>
      </c>
      <c r="V64" s="85">
        <v>3</v>
      </c>
      <c r="W64" s="104">
        <v>46.02</v>
      </c>
      <c r="X64" s="95">
        <f t="shared" si="3"/>
        <v>46.006666666666668</v>
      </c>
      <c r="Y64" s="95">
        <f t="shared" si="4"/>
        <v>1.3333333333335418E-2</v>
      </c>
      <c r="Z64" s="95"/>
      <c r="AA64" s="88"/>
    </row>
    <row r="65" spans="19:27" ht="18" customHeight="1">
      <c r="S65" s="1">
        <f t="shared" si="2"/>
        <v>31</v>
      </c>
      <c r="T65" s="85">
        <v>1</v>
      </c>
      <c r="U65" s="85">
        <v>3</v>
      </c>
      <c r="V65" s="85">
        <v>3</v>
      </c>
      <c r="W65" s="104">
        <v>45.82</v>
      </c>
      <c r="X65" s="95">
        <f t="shared" si="3"/>
        <v>45.823333333333331</v>
      </c>
      <c r="Y65" s="95">
        <f t="shared" si="4"/>
        <v>-3.3333333333303017E-3</v>
      </c>
      <c r="Z65" s="95"/>
      <c r="AA65" s="88"/>
    </row>
    <row r="66" spans="19:27" ht="18" customHeight="1">
      <c r="S66" s="1">
        <f t="shared" si="2"/>
        <v>41</v>
      </c>
      <c r="T66" s="85">
        <v>1</v>
      </c>
      <c r="U66" s="85">
        <v>4</v>
      </c>
      <c r="V66" s="85">
        <v>3</v>
      </c>
      <c r="W66" s="104">
        <v>45.97</v>
      </c>
      <c r="X66" s="95">
        <f t="shared" si="3"/>
        <v>45.923333333333339</v>
      </c>
      <c r="Y66" s="95">
        <f t="shared" si="4"/>
        <v>4.6666666666659751E-2</v>
      </c>
      <c r="Z66" s="95"/>
      <c r="AA66" s="88"/>
    </row>
    <row r="67" spans="19:27" ht="18" customHeight="1">
      <c r="S67" s="1">
        <f t="shared" si="2"/>
        <v>51</v>
      </c>
      <c r="T67" s="85">
        <v>1</v>
      </c>
      <c r="U67" s="85">
        <v>5</v>
      </c>
      <c r="V67" s="85">
        <v>3</v>
      </c>
      <c r="W67" s="104">
        <v>45.58</v>
      </c>
      <c r="X67" s="95">
        <f t="shared" si="3"/>
        <v>45.526666666666664</v>
      </c>
      <c r="Y67" s="95">
        <f t="shared" si="4"/>
        <v>5.3333333333334565E-2</v>
      </c>
      <c r="Z67" s="95"/>
      <c r="AA67" s="88"/>
    </row>
    <row r="68" spans="19:27" ht="18" customHeight="1">
      <c r="S68" s="1">
        <f t="shared" ref="S68:S92" si="17">T68+U68*10</f>
        <v>61</v>
      </c>
      <c r="T68" s="85">
        <v>1</v>
      </c>
      <c r="U68" s="85">
        <v>6</v>
      </c>
      <c r="V68" s="85">
        <v>3</v>
      </c>
      <c r="W68" s="104">
        <v>46.01</v>
      </c>
      <c r="X68" s="95">
        <f t="shared" ref="X68:X92" si="18">VLOOKUP(S68,$AA$23:$AE$52,5,FALSE)</f>
        <v>46.00333333333333</v>
      </c>
      <c r="Y68" s="95">
        <f t="shared" ref="Y68:Y92" si="19">W68-X68</f>
        <v>6.6666666666677088E-3</v>
      </c>
      <c r="Z68" s="95"/>
      <c r="AA68" s="88"/>
    </row>
    <row r="69" spans="19:27" ht="18" customHeight="1">
      <c r="S69" s="1">
        <f t="shared" si="17"/>
        <v>71</v>
      </c>
      <c r="T69" s="85">
        <v>1</v>
      </c>
      <c r="U69" s="85">
        <v>7</v>
      </c>
      <c r="V69" s="85">
        <v>3</v>
      </c>
      <c r="W69" s="104">
        <v>45.97</v>
      </c>
      <c r="X69" s="95">
        <f t="shared" si="18"/>
        <v>45.956666666666671</v>
      </c>
      <c r="Y69" s="95">
        <f t="shared" si="19"/>
        <v>1.3333333333328312E-2</v>
      </c>
      <c r="Z69" s="95"/>
      <c r="AA69" s="88"/>
    </row>
    <row r="70" spans="19:27" ht="18" customHeight="1">
      <c r="S70" s="1">
        <f t="shared" si="17"/>
        <v>81</v>
      </c>
      <c r="T70" s="85">
        <v>1</v>
      </c>
      <c r="U70" s="85">
        <v>8</v>
      </c>
      <c r="V70" s="85">
        <v>3</v>
      </c>
      <c r="W70" s="104">
        <v>45.84</v>
      </c>
      <c r="X70" s="95">
        <f t="shared" si="18"/>
        <v>45.830000000000005</v>
      </c>
      <c r="Y70" s="95">
        <f t="shared" si="19"/>
        <v>9.9999999999980105E-3</v>
      </c>
      <c r="Z70" s="95"/>
      <c r="AA70" s="88"/>
    </row>
    <row r="71" spans="19:27" ht="18" customHeight="1">
      <c r="S71" s="1">
        <f t="shared" si="17"/>
        <v>91</v>
      </c>
      <c r="T71" s="85">
        <v>1</v>
      </c>
      <c r="U71" s="85">
        <v>9</v>
      </c>
      <c r="V71" s="85">
        <v>3</v>
      </c>
      <c r="W71" s="104">
        <v>46</v>
      </c>
      <c r="X71" s="95">
        <f t="shared" si="18"/>
        <v>46</v>
      </c>
      <c r="Y71" s="95">
        <f t="shared" si="19"/>
        <v>0</v>
      </c>
      <c r="Z71" s="95"/>
      <c r="AA71" s="88"/>
    </row>
    <row r="72" spans="19:27" ht="18" customHeight="1">
      <c r="S72" s="1">
        <f t="shared" si="17"/>
        <v>101</v>
      </c>
      <c r="T72" s="85">
        <v>1</v>
      </c>
      <c r="U72" s="85">
        <v>10</v>
      </c>
      <c r="V72" s="85">
        <v>3</v>
      </c>
      <c r="W72" s="104">
        <v>45.64</v>
      </c>
      <c r="X72" s="95">
        <f t="shared" si="18"/>
        <v>45.646666666666668</v>
      </c>
      <c r="Y72" s="95">
        <f t="shared" si="19"/>
        <v>-6.6666666666677088E-3</v>
      </c>
      <c r="Z72" s="95"/>
      <c r="AA72" s="88"/>
    </row>
    <row r="73" spans="19:27" ht="18" customHeight="1">
      <c r="S73" s="1">
        <f t="shared" si="17"/>
        <v>12</v>
      </c>
      <c r="T73" s="85">
        <v>2</v>
      </c>
      <c r="U73" s="85">
        <v>1</v>
      </c>
      <c r="V73" s="85">
        <v>3</v>
      </c>
      <c r="W73" s="104">
        <v>45.54</v>
      </c>
      <c r="X73" s="95">
        <f t="shared" si="18"/>
        <v>45.54666666666666</v>
      </c>
      <c r="Y73" s="95">
        <f t="shared" si="19"/>
        <v>-6.6666666666606034E-3</v>
      </c>
      <c r="Z73" s="95"/>
      <c r="AA73" s="88"/>
    </row>
    <row r="74" spans="19:27" ht="18" customHeight="1">
      <c r="S74" s="1">
        <f t="shared" si="17"/>
        <v>22</v>
      </c>
      <c r="T74" s="85">
        <v>2</v>
      </c>
      <c r="U74" s="85">
        <v>2</v>
      </c>
      <c r="V74" s="85">
        <v>3</v>
      </c>
      <c r="W74" s="104">
        <v>46.01</v>
      </c>
      <c r="X74" s="95">
        <f t="shared" si="18"/>
        <v>46.00333333333333</v>
      </c>
      <c r="Y74" s="95">
        <f t="shared" si="19"/>
        <v>6.6666666666677088E-3</v>
      </c>
      <c r="Z74" s="95"/>
      <c r="AA74" s="88"/>
    </row>
    <row r="75" spans="19:27" ht="18" customHeight="1">
      <c r="S75" s="1">
        <f t="shared" si="17"/>
        <v>32</v>
      </c>
      <c r="T75" s="85">
        <v>2</v>
      </c>
      <c r="U75" s="85">
        <v>3</v>
      </c>
      <c r="V75" s="85">
        <v>3</v>
      </c>
      <c r="W75" s="104">
        <v>45.82</v>
      </c>
      <c r="X75" s="95">
        <f t="shared" si="18"/>
        <v>45.79</v>
      </c>
      <c r="Y75" s="95">
        <f t="shared" si="19"/>
        <v>3.0000000000001137E-2</v>
      </c>
      <c r="Z75" s="95"/>
      <c r="AA75" s="88"/>
    </row>
    <row r="76" spans="19:27" ht="18" customHeight="1">
      <c r="S76" s="1">
        <f t="shared" si="17"/>
        <v>42</v>
      </c>
      <c r="T76" s="85">
        <v>2</v>
      </c>
      <c r="U76" s="85">
        <v>4</v>
      </c>
      <c r="V76" s="85">
        <v>3</v>
      </c>
      <c r="W76" s="104">
        <v>45.81</v>
      </c>
      <c r="X76" s="95">
        <f t="shared" si="18"/>
        <v>45.786666666666669</v>
      </c>
      <c r="Y76" s="95">
        <f t="shared" si="19"/>
        <v>2.3333333333333428E-2</v>
      </c>
      <c r="Z76" s="95"/>
      <c r="AA76" s="88"/>
    </row>
    <row r="77" spans="19:27" ht="18" customHeight="1">
      <c r="S77" s="1">
        <f t="shared" si="17"/>
        <v>52</v>
      </c>
      <c r="T77" s="85">
        <v>2</v>
      </c>
      <c r="U77" s="85">
        <v>5</v>
      </c>
      <c r="V77" s="85">
        <v>3</v>
      </c>
      <c r="W77" s="104">
        <v>45.39</v>
      </c>
      <c r="X77" s="95">
        <f t="shared" si="18"/>
        <v>45.396666666666668</v>
      </c>
      <c r="Y77" s="95">
        <f t="shared" si="19"/>
        <v>-6.6666666666677088E-3</v>
      </c>
      <c r="Z77" s="95"/>
      <c r="AA77" s="88"/>
    </row>
    <row r="78" spans="19:27" ht="18" customHeight="1">
      <c r="S78" s="1">
        <f t="shared" si="17"/>
        <v>62</v>
      </c>
      <c r="T78" s="85">
        <v>2</v>
      </c>
      <c r="U78" s="85">
        <v>6</v>
      </c>
      <c r="V78" s="85">
        <v>3</v>
      </c>
      <c r="W78" s="104">
        <v>46.02</v>
      </c>
      <c r="X78" s="95">
        <f t="shared" si="18"/>
        <v>46.023333333333333</v>
      </c>
      <c r="Y78" s="95">
        <f t="shared" si="19"/>
        <v>-3.3333333333303017E-3</v>
      </c>
      <c r="Z78" s="95"/>
      <c r="AA78" s="88"/>
    </row>
    <row r="79" spans="19:27" ht="18" customHeight="1">
      <c r="S79" s="1">
        <f t="shared" si="17"/>
        <v>72</v>
      </c>
      <c r="T79" s="85">
        <v>2</v>
      </c>
      <c r="U79" s="85">
        <v>7</v>
      </c>
      <c r="V79" s="85">
        <v>3</v>
      </c>
      <c r="W79" s="104">
        <v>45.97</v>
      </c>
      <c r="X79" s="95">
        <f t="shared" si="18"/>
        <v>45.94</v>
      </c>
      <c r="Y79" s="95">
        <f t="shared" si="19"/>
        <v>3.0000000000001137E-2</v>
      </c>
      <c r="Z79" s="95"/>
      <c r="AA79" s="88"/>
    </row>
    <row r="80" spans="19:27" ht="18" customHeight="1">
      <c r="S80" s="1">
        <f t="shared" si="17"/>
        <v>82</v>
      </c>
      <c r="T80" s="85">
        <v>2</v>
      </c>
      <c r="U80" s="85">
        <v>8</v>
      </c>
      <c r="V80" s="85">
        <v>3</v>
      </c>
      <c r="W80" s="104">
        <v>45.77</v>
      </c>
      <c r="X80" s="95">
        <f t="shared" si="18"/>
        <v>45.74</v>
      </c>
      <c r="Y80" s="95">
        <f t="shared" si="19"/>
        <v>3.0000000000001137E-2</v>
      </c>
      <c r="Z80" s="95"/>
      <c r="AA80" s="88"/>
    </row>
    <row r="81" spans="19:27" ht="18" customHeight="1">
      <c r="S81" s="1">
        <f t="shared" si="17"/>
        <v>92</v>
      </c>
      <c r="T81" s="85">
        <v>2</v>
      </c>
      <c r="U81" s="85">
        <v>9</v>
      </c>
      <c r="V81" s="85">
        <v>3</v>
      </c>
      <c r="W81" s="104">
        <v>46.02</v>
      </c>
      <c r="X81" s="95">
        <f t="shared" si="18"/>
        <v>45.99</v>
      </c>
      <c r="Y81" s="95">
        <f t="shared" si="19"/>
        <v>3.0000000000001137E-2</v>
      </c>
      <c r="Z81" s="95"/>
      <c r="AA81" s="88"/>
    </row>
    <row r="82" spans="19:27" ht="18" customHeight="1">
      <c r="S82" s="1">
        <f t="shared" si="17"/>
        <v>102</v>
      </c>
      <c r="T82" s="85">
        <v>2</v>
      </c>
      <c r="U82" s="85">
        <v>10</v>
      </c>
      <c r="V82" s="85">
        <v>3</v>
      </c>
      <c r="W82" s="104">
        <v>45.58</v>
      </c>
      <c r="X82" s="95">
        <f t="shared" si="18"/>
        <v>45.543333333333329</v>
      </c>
      <c r="Y82" s="95">
        <f t="shared" si="19"/>
        <v>3.6666666666668846E-2</v>
      </c>
      <c r="Z82" s="95"/>
      <c r="AA82" s="88"/>
    </row>
    <row r="83" spans="19:27" ht="18" customHeight="1">
      <c r="S83" s="1">
        <f t="shared" si="17"/>
        <v>13</v>
      </c>
      <c r="T83" s="85">
        <v>3</v>
      </c>
      <c r="U83" s="85">
        <v>1</v>
      </c>
      <c r="V83" s="85">
        <v>3</v>
      </c>
      <c r="W83" s="104">
        <v>45.59</v>
      </c>
      <c r="X83" s="95">
        <f t="shared" si="18"/>
        <v>45.54666666666666</v>
      </c>
      <c r="Y83" s="95">
        <f t="shared" si="19"/>
        <v>4.333333333334366E-2</v>
      </c>
      <c r="Z83" s="95"/>
      <c r="AA83" s="88"/>
    </row>
    <row r="84" spans="19:27" ht="18" customHeight="1">
      <c r="S84" s="1">
        <f t="shared" si="17"/>
        <v>23</v>
      </c>
      <c r="T84" s="85">
        <v>3</v>
      </c>
      <c r="U84" s="85">
        <v>2</v>
      </c>
      <c r="V84" s="85">
        <v>3</v>
      </c>
      <c r="W84" s="104">
        <v>45.97</v>
      </c>
      <c r="X84" s="95">
        <f t="shared" si="18"/>
        <v>46.006666666666661</v>
      </c>
      <c r="Y84" s="95">
        <f t="shared" si="19"/>
        <v>-3.666666666666174E-2</v>
      </c>
      <c r="Z84" s="95"/>
      <c r="AA84" s="88"/>
    </row>
    <row r="85" spans="19:27" ht="18" customHeight="1">
      <c r="S85" s="1">
        <f t="shared" si="17"/>
        <v>33</v>
      </c>
      <c r="T85" s="85">
        <v>3</v>
      </c>
      <c r="U85" s="85">
        <v>3</v>
      </c>
      <c r="V85" s="85">
        <v>3</v>
      </c>
      <c r="W85" s="104">
        <v>45.81</v>
      </c>
      <c r="X85" s="95">
        <f t="shared" si="18"/>
        <v>45.803333333333335</v>
      </c>
      <c r="Y85" s="95">
        <f t="shared" si="19"/>
        <v>6.6666666666677088E-3</v>
      </c>
      <c r="Z85" s="95"/>
      <c r="AA85" s="88"/>
    </row>
    <row r="86" spans="19:27" ht="18" customHeight="1">
      <c r="S86" s="1">
        <f t="shared" si="17"/>
        <v>43</v>
      </c>
      <c r="T86" s="85">
        <v>3</v>
      </c>
      <c r="U86" s="85">
        <v>4</v>
      </c>
      <c r="V86" s="85">
        <v>3</v>
      </c>
      <c r="W86" s="104">
        <v>45.8</v>
      </c>
      <c r="X86" s="95">
        <f t="shared" si="18"/>
        <v>45.79999999999999</v>
      </c>
      <c r="Y86" s="95">
        <f t="shared" si="19"/>
        <v>0</v>
      </c>
      <c r="Z86" s="95"/>
      <c r="AA86" s="88"/>
    </row>
    <row r="87" spans="19:27" ht="18" customHeight="1">
      <c r="S87" s="1">
        <f t="shared" si="17"/>
        <v>53</v>
      </c>
      <c r="T87" s="85">
        <v>3</v>
      </c>
      <c r="U87" s="85">
        <v>5</v>
      </c>
      <c r="V87" s="85">
        <v>3</v>
      </c>
      <c r="W87" s="104">
        <v>45.52</v>
      </c>
      <c r="X87" s="95">
        <f t="shared" si="18"/>
        <v>45.49</v>
      </c>
      <c r="Y87" s="95">
        <f t="shared" si="19"/>
        <v>3.0000000000001137E-2</v>
      </c>
      <c r="Z87" s="95"/>
      <c r="AA87" s="88"/>
    </row>
    <row r="88" spans="19:27" ht="18" customHeight="1">
      <c r="S88" s="1">
        <f t="shared" si="17"/>
        <v>63</v>
      </c>
      <c r="T88" s="85">
        <v>3</v>
      </c>
      <c r="U88" s="85">
        <v>6</v>
      </c>
      <c r="V88" s="85">
        <v>3</v>
      </c>
      <c r="W88" s="104">
        <v>46.03</v>
      </c>
      <c r="X88" s="95">
        <f t="shared" si="18"/>
        <v>46.026666666666664</v>
      </c>
      <c r="Y88" s="95">
        <f t="shared" si="19"/>
        <v>3.3333333333374071E-3</v>
      </c>
      <c r="Z88" s="95"/>
      <c r="AA88" s="88"/>
    </row>
    <row r="89" spans="19:27" ht="18" customHeight="1">
      <c r="S89" s="1">
        <f t="shared" si="17"/>
        <v>73</v>
      </c>
      <c r="T89" s="85">
        <v>3</v>
      </c>
      <c r="U89" s="85">
        <v>7</v>
      </c>
      <c r="V89" s="85">
        <v>3</v>
      </c>
      <c r="W89" s="104">
        <v>45.98</v>
      </c>
      <c r="X89" s="95">
        <f t="shared" si="18"/>
        <v>45.96</v>
      </c>
      <c r="Y89" s="95">
        <f t="shared" si="19"/>
        <v>1.9999999999996021E-2</v>
      </c>
      <c r="Z89" s="95"/>
      <c r="AA89" s="88"/>
    </row>
    <row r="90" spans="19:27" ht="18" customHeight="1">
      <c r="S90" s="1">
        <f t="shared" si="17"/>
        <v>83</v>
      </c>
      <c r="T90" s="85">
        <v>3</v>
      </c>
      <c r="U90" s="85">
        <v>8</v>
      </c>
      <c r="V90" s="85">
        <v>3</v>
      </c>
      <c r="W90" s="104">
        <v>45.81</v>
      </c>
      <c r="X90" s="95">
        <f t="shared" si="18"/>
        <v>45.803333333333335</v>
      </c>
      <c r="Y90" s="95">
        <f t="shared" si="19"/>
        <v>6.6666666666677088E-3</v>
      </c>
      <c r="Z90" s="95"/>
      <c r="AA90" s="88"/>
    </row>
    <row r="91" spans="19:27" ht="18" customHeight="1">
      <c r="S91" s="1">
        <f t="shared" si="17"/>
        <v>93</v>
      </c>
      <c r="T91" s="85">
        <v>3</v>
      </c>
      <c r="U91" s="85">
        <v>9</v>
      </c>
      <c r="V91" s="85">
        <v>3</v>
      </c>
      <c r="W91" s="104">
        <v>46.07</v>
      </c>
      <c r="X91" s="95">
        <f t="shared" si="18"/>
        <v>46.056666666666665</v>
      </c>
      <c r="Y91" s="95">
        <f t="shared" si="19"/>
        <v>1.3333333333335418E-2</v>
      </c>
      <c r="Z91" s="95"/>
      <c r="AA91" s="88"/>
    </row>
    <row r="92" spans="19:27" ht="18" customHeight="1">
      <c r="S92" s="1">
        <f t="shared" si="17"/>
        <v>103</v>
      </c>
      <c r="T92" s="85">
        <v>3</v>
      </c>
      <c r="U92" s="85">
        <v>10</v>
      </c>
      <c r="V92" s="85">
        <v>3</v>
      </c>
      <c r="W92" s="104">
        <v>45.86</v>
      </c>
      <c r="X92" s="95">
        <f t="shared" si="18"/>
        <v>45.836666666666666</v>
      </c>
      <c r="Y92" s="95">
        <f t="shared" si="19"/>
        <v>2.3333333333333428E-2</v>
      </c>
      <c r="Z92" s="95"/>
      <c r="AA92" s="88"/>
    </row>
  </sheetData>
  <sheetProtection sheet="1" objects="1" scenarios="1" selectLockedCells="1"/>
  <mergeCells count="90">
    <mergeCell ref="H25:I25"/>
    <mergeCell ref="J25:K25"/>
    <mergeCell ref="J26:K26"/>
    <mergeCell ref="D27:E27"/>
    <mergeCell ref="F27:G27"/>
    <mergeCell ref="H27:I27"/>
    <mergeCell ref="J27:K27"/>
    <mergeCell ref="D26:E26"/>
    <mergeCell ref="F26:G26"/>
    <mergeCell ref="H26:I26"/>
    <mergeCell ref="B25:C25"/>
    <mergeCell ref="B26:C26"/>
    <mergeCell ref="B27:C27"/>
    <mergeCell ref="D21:E21"/>
    <mergeCell ref="F21:G21"/>
    <mergeCell ref="B24:C24"/>
    <mergeCell ref="D25:E25"/>
    <mergeCell ref="F25:G25"/>
    <mergeCell ref="D24:E24"/>
    <mergeCell ref="F24:G24"/>
    <mergeCell ref="H24:I24"/>
    <mergeCell ref="J20:K20"/>
    <mergeCell ref="H21:I21"/>
    <mergeCell ref="D22:E22"/>
    <mergeCell ref="F22:G22"/>
    <mergeCell ref="H22:I22"/>
    <mergeCell ref="D23:E23"/>
    <mergeCell ref="J24:K24"/>
    <mergeCell ref="J19:K19"/>
    <mergeCell ref="B21:C21"/>
    <mergeCell ref="B22:C22"/>
    <mergeCell ref="B23:C23"/>
    <mergeCell ref="J21:K21"/>
    <mergeCell ref="J22:K22"/>
    <mergeCell ref="F23:G23"/>
    <mergeCell ref="H23:I23"/>
    <mergeCell ref="J23:K23"/>
    <mergeCell ref="B18:C18"/>
    <mergeCell ref="B20:C20"/>
    <mergeCell ref="D20:E20"/>
    <mergeCell ref="F20:G20"/>
    <mergeCell ref="H20:I20"/>
    <mergeCell ref="H19:I19"/>
    <mergeCell ref="D18:E18"/>
    <mergeCell ref="G18:I18"/>
    <mergeCell ref="D16:E16"/>
    <mergeCell ref="F10:G10"/>
    <mergeCell ref="F11:G11"/>
    <mergeCell ref="F12:G12"/>
    <mergeCell ref="F13:G13"/>
    <mergeCell ref="F14:G14"/>
    <mergeCell ref="F15:G15"/>
    <mergeCell ref="F16:G16"/>
    <mergeCell ref="D11:E11"/>
    <mergeCell ref="D12:E12"/>
    <mergeCell ref="D13:E13"/>
    <mergeCell ref="D14:E14"/>
    <mergeCell ref="D15:E15"/>
    <mergeCell ref="B12:C12"/>
    <mergeCell ref="B13:C13"/>
    <mergeCell ref="B14:C14"/>
    <mergeCell ref="B15:C15"/>
    <mergeCell ref="B16:C16"/>
    <mergeCell ref="AH2:AI2"/>
    <mergeCell ref="AJ2:AK2"/>
    <mergeCell ref="B3:C3"/>
    <mergeCell ref="B4:C4"/>
    <mergeCell ref="B5:C5"/>
    <mergeCell ref="D2:E2"/>
    <mergeCell ref="F2:G2"/>
    <mergeCell ref="B2:C2"/>
    <mergeCell ref="AD2:AE2"/>
    <mergeCell ref="AF2:AG2"/>
    <mergeCell ref="AB2:AC2"/>
    <mergeCell ref="AB3:AC3"/>
    <mergeCell ref="H2:I2"/>
    <mergeCell ref="J2:K2"/>
    <mergeCell ref="AB4:AC4"/>
    <mergeCell ref="AB5:AC5"/>
    <mergeCell ref="B11:C11"/>
    <mergeCell ref="P2:Q2"/>
    <mergeCell ref="AB6:AC6"/>
    <mergeCell ref="AB7:AC7"/>
    <mergeCell ref="B7:C7"/>
    <mergeCell ref="B6:C6"/>
    <mergeCell ref="B9:C9"/>
    <mergeCell ref="D9:E9"/>
    <mergeCell ref="B10:C10"/>
    <mergeCell ref="D10:E10"/>
    <mergeCell ref="F9:G9"/>
  </mergeCells>
  <conditionalFormatting sqref="H21:K21">
    <cfRule type="cellIs" dxfId="3" priority="2" operator="greaterThan">
      <formula>30</formula>
    </cfRule>
    <cfRule type="cellIs" dxfId="2" priority="3" operator="between">
      <formula>10</formula>
      <formula>30</formula>
    </cfRule>
    <cfRule type="cellIs" dxfId="1" priority="4" operator="lessThanOrEqual">
      <formula>10</formula>
    </cfRule>
  </conditionalFormatting>
  <conditionalFormatting sqref="L3:L5">
    <cfRule type="cellIs" dxfId="0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96"/>
  <sheetViews>
    <sheetView showGridLines="0" workbookViewId="0">
      <selection activeCell="C33" sqref="C33:D42"/>
    </sheetView>
  </sheetViews>
  <sheetFormatPr defaultRowHeight="15"/>
  <cols>
    <col min="1" max="1" width="9.140625" style="1"/>
    <col min="2" max="2" width="4.42578125" style="1" customWidth="1"/>
    <col min="3" max="3" width="12.140625" style="1" customWidth="1"/>
    <col min="4" max="4" width="16.28515625" style="1" customWidth="1"/>
    <col min="5" max="5" width="9.7109375" style="1" customWidth="1"/>
    <col min="6" max="6" width="10.7109375" style="1" customWidth="1"/>
    <col min="7" max="8" width="9.140625" style="1" customWidth="1"/>
    <col min="9" max="9" width="9.42578125" style="1" customWidth="1"/>
    <col min="10" max="10" width="11.5703125" style="1" bestFit="1" customWidth="1"/>
    <col min="11" max="11" width="11" style="1" customWidth="1"/>
    <col min="12" max="12" width="8.42578125" style="1" customWidth="1"/>
    <col min="13" max="13" width="11.5703125" style="1" bestFit="1" customWidth="1"/>
    <col min="14" max="14" width="12.28515625" style="1" bestFit="1" customWidth="1"/>
    <col min="15" max="15" width="12.28515625" style="1" customWidth="1"/>
    <col min="16" max="17" width="12.28515625" style="1" bestFit="1" customWidth="1"/>
    <col min="18" max="18" width="9.140625" style="1"/>
    <col min="19" max="19" width="11.5703125" style="1" bestFit="1" customWidth="1"/>
    <col min="20" max="16384" width="9.140625" style="1"/>
  </cols>
  <sheetData>
    <row r="1" spans="2:12" ht="9" customHeight="1" thickBot="1"/>
    <row r="2" spans="2:12" ht="10.5" customHeight="1">
      <c r="B2" s="109"/>
      <c r="C2" s="113"/>
      <c r="D2" s="113"/>
      <c r="E2" s="113"/>
      <c r="F2" s="113"/>
      <c r="G2" s="113"/>
      <c r="H2" s="113"/>
      <c r="I2" s="113"/>
      <c r="J2" s="113"/>
      <c r="K2" s="113"/>
      <c r="L2" s="110"/>
    </row>
    <row r="3" spans="2:12" ht="15" customHeight="1">
      <c r="B3" s="121" t="s">
        <v>226</v>
      </c>
      <c r="C3" s="198" t="s">
        <v>227</v>
      </c>
      <c r="D3" s="198"/>
      <c r="E3" s="198"/>
      <c r="F3" s="198"/>
      <c r="G3" s="198"/>
      <c r="H3" s="198"/>
      <c r="I3" s="198"/>
      <c r="J3" s="198"/>
      <c r="K3" s="198"/>
      <c r="L3" s="106"/>
    </row>
    <row r="4" spans="2:12" ht="15.75" thickBot="1">
      <c r="B4" s="105"/>
      <c r="C4" s="114"/>
      <c r="D4" s="114"/>
      <c r="E4" s="114"/>
      <c r="F4" s="114"/>
      <c r="G4" s="114"/>
      <c r="H4" s="114"/>
      <c r="I4" s="114"/>
      <c r="J4" s="114"/>
      <c r="K4" s="114"/>
      <c r="L4" s="106"/>
    </row>
    <row r="5" spans="2:12" ht="21" customHeight="1">
      <c r="B5" s="105"/>
      <c r="C5" s="191" t="s">
        <v>218</v>
      </c>
      <c r="D5" s="192"/>
      <c r="E5" s="199"/>
      <c r="F5" s="199"/>
      <c r="G5" s="193"/>
      <c r="H5" s="114"/>
      <c r="I5" s="197" t="s">
        <v>220</v>
      </c>
      <c r="J5" s="192"/>
      <c r="K5" s="193"/>
      <c r="L5" s="106"/>
    </row>
    <row r="6" spans="2:12" ht="21" customHeight="1">
      <c r="B6" s="105"/>
      <c r="C6" s="191"/>
      <c r="D6" s="194"/>
      <c r="E6" s="198"/>
      <c r="F6" s="198"/>
      <c r="G6" s="191"/>
      <c r="H6" s="114"/>
      <c r="I6" s="197"/>
      <c r="J6" s="194"/>
      <c r="K6" s="191"/>
      <c r="L6" s="106"/>
    </row>
    <row r="7" spans="2:12" ht="21" customHeight="1" thickBot="1">
      <c r="B7" s="105"/>
      <c r="C7" s="191"/>
      <c r="D7" s="194"/>
      <c r="E7" s="198"/>
      <c r="F7" s="198"/>
      <c r="G7" s="191"/>
      <c r="H7" s="114"/>
      <c r="I7" s="197"/>
      <c r="J7" s="195"/>
      <c r="K7" s="196"/>
      <c r="L7" s="106"/>
    </row>
    <row r="8" spans="2:12" ht="21" customHeight="1" thickBot="1">
      <c r="B8" s="105"/>
      <c r="C8" s="191"/>
      <c r="D8" s="194"/>
      <c r="E8" s="198"/>
      <c r="F8" s="198"/>
      <c r="G8" s="191"/>
      <c r="H8" s="114"/>
      <c r="I8" s="111"/>
      <c r="J8" s="112"/>
      <c r="K8" s="112"/>
      <c r="L8" s="106"/>
    </row>
    <row r="9" spans="2:12" ht="21" customHeight="1" thickBot="1">
      <c r="B9" s="105"/>
      <c r="C9" s="191"/>
      <c r="D9" s="195"/>
      <c r="E9" s="200"/>
      <c r="F9" s="200"/>
      <c r="G9" s="196"/>
      <c r="H9" s="114"/>
      <c r="I9" s="197" t="s">
        <v>221</v>
      </c>
      <c r="J9" s="192"/>
      <c r="K9" s="193"/>
      <c r="L9" s="106"/>
    </row>
    <row r="10" spans="2:12" ht="21" customHeight="1" thickBot="1">
      <c r="B10" s="105"/>
      <c r="C10" s="115"/>
      <c r="D10" s="115"/>
      <c r="E10" s="115"/>
      <c r="F10" s="115"/>
      <c r="G10" s="114"/>
      <c r="H10" s="114"/>
      <c r="I10" s="197"/>
      <c r="J10" s="194"/>
      <c r="K10" s="191"/>
      <c r="L10" s="106"/>
    </row>
    <row r="11" spans="2:12" ht="21" customHeight="1" thickBot="1">
      <c r="B11" s="105"/>
      <c r="C11" s="191" t="s">
        <v>219</v>
      </c>
      <c r="D11" s="192"/>
      <c r="E11" s="199"/>
      <c r="F11" s="199"/>
      <c r="G11" s="193"/>
      <c r="H11" s="114"/>
      <c r="I11" s="197"/>
      <c r="J11" s="195"/>
      <c r="K11" s="196"/>
      <c r="L11" s="106"/>
    </row>
    <row r="12" spans="2:12" ht="21" customHeight="1" thickBot="1">
      <c r="B12" s="105"/>
      <c r="C12" s="191"/>
      <c r="D12" s="194"/>
      <c r="E12" s="198"/>
      <c r="F12" s="198"/>
      <c r="G12" s="191"/>
      <c r="H12" s="114"/>
      <c r="I12" s="111"/>
      <c r="J12" s="115"/>
      <c r="K12" s="115"/>
      <c r="L12" s="106"/>
    </row>
    <row r="13" spans="2:12" ht="21" customHeight="1">
      <c r="B13" s="105"/>
      <c r="C13" s="191"/>
      <c r="D13" s="194"/>
      <c r="E13" s="198"/>
      <c r="F13" s="198"/>
      <c r="G13" s="191"/>
      <c r="H13" s="114"/>
      <c r="I13" s="197" t="s">
        <v>222</v>
      </c>
      <c r="J13" s="109"/>
      <c r="K13" s="110"/>
      <c r="L13" s="106"/>
    </row>
    <row r="14" spans="2:12" ht="21" customHeight="1">
      <c r="B14" s="105"/>
      <c r="C14" s="191"/>
      <c r="D14" s="194"/>
      <c r="E14" s="198"/>
      <c r="F14" s="198"/>
      <c r="G14" s="191"/>
      <c r="H14" s="114"/>
      <c r="I14" s="197"/>
      <c r="J14" s="119"/>
      <c r="K14" s="120"/>
      <c r="L14" s="106"/>
    </row>
    <row r="15" spans="2:12" ht="21" customHeight="1" thickBot="1">
      <c r="B15" s="105"/>
      <c r="C15" s="191"/>
      <c r="D15" s="195"/>
      <c r="E15" s="200"/>
      <c r="F15" s="200"/>
      <c r="G15" s="196"/>
      <c r="H15" s="77"/>
      <c r="I15" s="197"/>
      <c r="J15" s="107"/>
      <c r="K15" s="108"/>
      <c r="L15" s="106"/>
    </row>
    <row r="16" spans="2:12" ht="21" customHeight="1" thickBot="1">
      <c r="B16" s="105"/>
      <c r="C16" s="115"/>
      <c r="D16" s="77"/>
      <c r="E16" s="114"/>
      <c r="F16" s="114"/>
      <c r="G16" s="114"/>
      <c r="H16" s="198"/>
      <c r="I16" s="198"/>
      <c r="J16" s="114"/>
      <c r="K16" s="114"/>
      <c r="L16" s="106"/>
    </row>
    <row r="17" spans="2:19" ht="21" customHeight="1">
      <c r="B17" s="105"/>
      <c r="C17" s="191" t="s">
        <v>223</v>
      </c>
      <c r="D17" s="188"/>
      <c r="E17" s="194"/>
      <c r="F17" s="197" t="s">
        <v>225</v>
      </c>
      <c r="G17" s="192"/>
      <c r="H17" s="193"/>
      <c r="I17" s="197" t="s">
        <v>224</v>
      </c>
      <c r="J17" s="192"/>
      <c r="K17" s="193"/>
      <c r="L17" s="106"/>
    </row>
    <row r="18" spans="2:19" ht="21" customHeight="1">
      <c r="B18" s="105"/>
      <c r="C18" s="191"/>
      <c r="D18" s="189"/>
      <c r="E18" s="194"/>
      <c r="F18" s="197"/>
      <c r="G18" s="194"/>
      <c r="H18" s="191"/>
      <c r="I18" s="197"/>
      <c r="J18" s="194"/>
      <c r="K18" s="191"/>
      <c r="L18" s="106"/>
    </row>
    <row r="19" spans="2:19" ht="21" customHeight="1" thickBot="1">
      <c r="B19" s="105"/>
      <c r="C19" s="191"/>
      <c r="D19" s="189"/>
      <c r="E19" s="194"/>
      <c r="F19" s="197"/>
      <c r="G19" s="195"/>
      <c r="H19" s="196"/>
      <c r="I19" s="197"/>
      <c r="J19" s="195"/>
      <c r="K19" s="196"/>
      <c r="L19" s="106"/>
    </row>
    <row r="20" spans="2:19" ht="21" customHeight="1" thickBot="1">
      <c r="B20" s="105"/>
      <c r="C20" s="191"/>
      <c r="D20" s="190"/>
      <c r="E20" s="114"/>
      <c r="F20" s="114"/>
      <c r="G20" s="114"/>
      <c r="H20" s="115"/>
      <c r="I20" s="111"/>
      <c r="J20" s="115"/>
      <c r="K20" s="115"/>
      <c r="L20" s="106"/>
    </row>
    <row r="21" spans="2:19" ht="12" customHeight="1" thickBot="1">
      <c r="B21" s="107"/>
      <c r="C21" s="116"/>
      <c r="D21" s="116"/>
      <c r="E21" s="116"/>
      <c r="F21" s="116"/>
      <c r="G21" s="116"/>
      <c r="H21" s="116"/>
      <c r="I21" s="116"/>
      <c r="J21" s="116"/>
      <c r="K21" s="116"/>
      <c r="L21" s="108"/>
    </row>
    <row r="22" spans="2:19">
      <c r="K22" s="1" t="s">
        <v>242</v>
      </c>
      <c r="N22" s="1" t="s">
        <v>243</v>
      </c>
    </row>
    <row r="23" spans="2:19">
      <c r="D23" s="1" t="s">
        <v>228</v>
      </c>
      <c r="E23" s="1" t="s">
        <v>63</v>
      </c>
      <c r="F23" s="1" t="s">
        <v>233</v>
      </c>
      <c r="G23" s="1" t="s">
        <v>234</v>
      </c>
      <c r="H23" s="1" t="s">
        <v>73</v>
      </c>
      <c r="I23" s="1" t="s">
        <v>235</v>
      </c>
      <c r="J23" s="1" t="s">
        <v>236</v>
      </c>
      <c r="K23" s="1" t="s">
        <v>72</v>
      </c>
      <c r="L23" s="1" t="s">
        <v>237</v>
      </c>
      <c r="M23" s="1" t="s">
        <v>74</v>
      </c>
      <c r="N23" s="1" t="s">
        <v>235</v>
      </c>
      <c r="P23" s="1" t="s">
        <v>236</v>
      </c>
      <c r="Q23" s="1" t="s">
        <v>72</v>
      </c>
      <c r="R23" s="1" t="s">
        <v>237</v>
      </c>
      <c r="S23" s="1" t="s">
        <v>74</v>
      </c>
    </row>
    <row r="24" spans="2:19">
      <c r="D24" s="1" t="s">
        <v>229</v>
      </c>
      <c r="E24" s="1">
        <v>250.45543419806546</v>
      </c>
      <c r="F24" s="1">
        <v>500</v>
      </c>
      <c r="G24" s="1">
        <v>1</v>
      </c>
      <c r="H24" s="1">
        <v>2</v>
      </c>
      <c r="I24" s="1">
        <f>(E25*E26*E27+E24*E25)*EXP(-(E26*E27/E24))/E24</f>
        <v>1.7814555130865326</v>
      </c>
      <c r="J24" s="1">
        <f>E25*E26^2*E27^2*EXP(-(E26*E27/E24))/E24^3</f>
        <v>2.521867263363075E-3</v>
      </c>
      <c r="K24" s="1">
        <f>H24^2*I24^2</f>
        <v>12.694334980425605</v>
      </c>
      <c r="L24" s="1">
        <f>SQRT(K24)</f>
        <v>3.5629110261730652</v>
      </c>
      <c r="M24" s="1">
        <f>0.5*J24*H24^2</f>
        <v>5.0437345267261499E-3</v>
      </c>
      <c r="N24" s="1">
        <f>(E25*E26*F27+E24*E25)*EXP(-(E26*F27/E24))/E24</f>
        <v>0.89586456187216423</v>
      </c>
      <c r="P24" s="1">
        <f>E25*E26^2*F27^2*EXP(-(E26*F27/E24))/E24^3</f>
        <v>4.7576943818277819E-3</v>
      </c>
      <c r="Q24" s="1">
        <f>H24^2*N24^2</f>
        <v>3.210293252873619</v>
      </c>
      <c r="R24" s="1">
        <f>SQRT(Q24)</f>
        <v>1.7917291237443285</v>
      </c>
      <c r="S24" s="1">
        <f>0.5*P24*H24^2</f>
        <v>9.5153887636555638E-3</v>
      </c>
    </row>
    <row r="25" spans="2:19">
      <c r="D25" s="1" t="s">
        <v>230</v>
      </c>
      <c r="E25" s="1">
        <v>2.2011893880631543</v>
      </c>
      <c r="F25" s="1">
        <v>250</v>
      </c>
      <c r="G25" s="1">
        <v>2</v>
      </c>
      <c r="H25" s="1">
        <v>0.04</v>
      </c>
      <c r="I25" s="1">
        <f>E24*EXP(-(E26*E27/E24))</f>
        <v>112.70071176367048</v>
      </c>
      <c r="J25" s="1">
        <v>0</v>
      </c>
      <c r="K25" s="1">
        <f>H25^2*I25^2</f>
        <v>20.322320691260696</v>
      </c>
      <c r="L25" s="1">
        <f>SQRT(K25)</f>
        <v>4.5080284705468197</v>
      </c>
      <c r="M25" s="1">
        <f>0.5*J25*H25^2</f>
        <v>0</v>
      </c>
      <c r="N25" s="1">
        <f>E24*EXP(-(E26*F27/E24))</f>
        <v>34.018954191646415</v>
      </c>
      <c r="P25" s="1">
        <v>0</v>
      </c>
      <c r="Q25" s="1">
        <f>H25^2*N25^2</f>
        <v>1.8516627908693395</v>
      </c>
      <c r="R25" s="1">
        <f>SQRT(Q25)</f>
        <v>1.3607581676658567</v>
      </c>
      <c r="S25" s="1">
        <f>0.5*P25*H25^2</f>
        <v>0</v>
      </c>
    </row>
    <row r="26" spans="2:19">
      <c r="D26" s="1" t="s">
        <v>231</v>
      </c>
      <c r="E26" s="1">
        <v>100</v>
      </c>
      <c r="F26" s="1">
        <v>100</v>
      </c>
      <c r="G26" s="1">
        <v>0.1</v>
      </c>
      <c r="H26" s="1">
        <v>0.3</v>
      </c>
      <c r="I26" s="1">
        <f>-E25*E27*EXP(-(E26*E27/E24))</f>
        <v>-1.9809960327326923</v>
      </c>
      <c r="J26" s="1">
        <f>E25*E27^2*EXP(-(E26*E27/E24))/E24</f>
        <v>1.5819149934403729E-2</v>
      </c>
      <c r="K26" s="1">
        <f>H26^2*I26^2</f>
        <v>0.35319107535323996</v>
      </c>
      <c r="L26" s="1">
        <f>SQRT(K26)</f>
        <v>0.59429880981980765</v>
      </c>
      <c r="M26" s="1">
        <f>0.5*J26*H26^2</f>
        <v>7.1186174704816773E-4</v>
      </c>
      <c r="N26" s="1">
        <f>-E25*F27*EXP(-(E26*F27/E24))</f>
        <v>-1.4949198686669392</v>
      </c>
      <c r="P26" s="1">
        <f>E25*F27^2*EXP(-(E26*F27/E24))/E24</f>
        <v>2.9844029406938821E-2</v>
      </c>
      <c r="Q26" s="1">
        <f>H26^2*N26^2</f>
        <v>0.20113068723616606</v>
      </c>
      <c r="R26" s="1">
        <f>SQRT(Q26)</f>
        <v>0.44847596060008171</v>
      </c>
      <c r="S26" s="1">
        <f>0.5*P26*H26^2</f>
        <v>1.3429813233122468E-3</v>
      </c>
    </row>
    <row r="27" spans="2:19">
      <c r="D27" s="1" t="s">
        <v>232</v>
      </c>
      <c r="E27" s="1">
        <v>2</v>
      </c>
      <c r="F27" s="1">
        <v>5</v>
      </c>
    </row>
    <row r="28" spans="2:19">
      <c r="D28" s="1" t="s">
        <v>238</v>
      </c>
      <c r="E28" s="1">
        <f>E25*E24*EXP(-E27*E26/E24)</f>
        <v>248.07561076135579</v>
      </c>
      <c r="K28" s="1">
        <f>SUM(K24:K26)</f>
        <v>33.369846747039539</v>
      </c>
      <c r="L28" s="1">
        <f>SQRT(K28)</f>
        <v>5.7766639807971814</v>
      </c>
      <c r="M28" s="1">
        <f>SUM(M24:M26)</f>
        <v>5.7555962737743174E-3</v>
      </c>
      <c r="Q28" s="1">
        <f>SUM(Q24:Q26)</f>
        <v>5.2630867309791238</v>
      </c>
      <c r="R28" s="1">
        <f>SQRT(Q28)</f>
        <v>2.2941418288717732</v>
      </c>
      <c r="S28" s="1">
        <f>SUM(S24:S26)</f>
        <v>1.0858370086967811E-2</v>
      </c>
    </row>
    <row r="29" spans="2:19">
      <c r="D29" s="1" t="s">
        <v>240</v>
      </c>
      <c r="E29" s="1">
        <f>E25*E24*EXP(-F27*E26/E24)</f>
        <v>74.882160959658648</v>
      </c>
    </row>
    <row r="30" spans="2:19">
      <c r="D30" s="1" t="s">
        <v>241</v>
      </c>
      <c r="E30" s="1">
        <f>E28+M28</f>
        <v>248.08136635762958</v>
      </c>
    </row>
    <row r="31" spans="2:19">
      <c r="D31" s="1" t="s">
        <v>239</v>
      </c>
      <c r="E31" s="1">
        <f>E29+S28</f>
        <v>74.893019329745613</v>
      </c>
    </row>
    <row r="33" spans="3:14">
      <c r="C33" s="118"/>
      <c r="D33" s="117" t="s">
        <v>244</v>
      </c>
      <c r="E33" s="117" t="s">
        <v>245</v>
      </c>
    </row>
    <row r="34" spans="3:14">
      <c r="C34" s="118" t="s">
        <v>17</v>
      </c>
      <c r="D34" s="117">
        <f>E30</f>
        <v>248.08136635762958</v>
      </c>
      <c r="E34" s="117">
        <f>E31</f>
        <v>74.893019329745613</v>
      </c>
    </row>
    <row r="35" spans="3:14">
      <c r="C35" s="118" t="s">
        <v>237</v>
      </c>
      <c r="D35" s="117">
        <f>L28</f>
        <v>5.7766639807971814</v>
      </c>
      <c r="E35" s="117">
        <f>R28</f>
        <v>2.2941418288717732</v>
      </c>
    </row>
    <row r="36" spans="3:14">
      <c r="C36" s="118" t="s">
        <v>234</v>
      </c>
      <c r="D36" s="117">
        <v>90</v>
      </c>
      <c r="E36" s="117">
        <v>70</v>
      </c>
    </row>
    <row r="37" spans="3:14">
      <c r="C37" s="118" t="s">
        <v>233</v>
      </c>
      <c r="D37" s="117"/>
      <c r="E37" s="117">
        <v>80</v>
      </c>
      <c r="H37" s="1">
        <f>NORMDIST(D36,D34,D35,TRUE)</f>
        <v>3.5302518208760057E-165</v>
      </c>
      <c r="I37" s="1">
        <f>NORMDIST(E36,E34,E35,TRUE)</f>
        <v>1.6469251074987215E-2</v>
      </c>
      <c r="J37" s="1">
        <f>1-NORMDIST(E37,E34,E35,TRUE)</f>
        <v>1.3003865378407475E-2</v>
      </c>
      <c r="K37" s="1">
        <f>SUM(H37:J37)</f>
        <v>2.947311645339469E-2</v>
      </c>
    </row>
    <row r="38" spans="3:14">
      <c r="C38" s="118" t="s">
        <v>246</v>
      </c>
      <c r="D38" s="117">
        <f>LN(D34)-D39^2/2</f>
        <v>5.5134856049825443</v>
      </c>
      <c r="E38" s="117">
        <f>LN(E34)-E39^2/2</f>
        <v>4.31559129862777</v>
      </c>
    </row>
    <row r="39" spans="3:14">
      <c r="C39" s="118" t="s">
        <v>247</v>
      </c>
      <c r="D39" s="117">
        <f>SQRT((2*LN(D34))-LN(D34^2-D35^2))</f>
        <v>2.3288517529699581E-2</v>
      </c>
      <c r="E39" s="117">
        <f>SQRT((2*LN(E34))-LN(E34^2-E35^2))</f>
        <v>3.0639441318057063E-2</v>
      </c>
    </row>
    <row r="40" spans="3:14">
      <c r="C40" s="118" t="s">
        <v>248</v>
      </c>
      <c r="D40" s="117">
        <f>LOGNORMDIST(90,D38,D39)</f>
        <v>0</v>
      </c>
      <c r="E40" s="117">
        <f>LOGNORMDIST(E36,E38,E39)</f>
        <v>1.4267231824031517E-2</v>
      </c>
    </row>
    <row r="41" spans="3:14">
      <c r="C41" s="118" t="s">
        <v>249</v>
      </c>
      <c r="D41" s="117">
        <v>0</v>
      </c>
      <c r="E41" s="117">
        <f>1-LOGNORMDIST(E37,E38,E39)</f>
        <v>1.5068138414805254E-2</v>
      </c>
      <c r="F41" s="1">
        <f>D40+E40+E41</f>
        <v>2.9335370238836769E-2</v>
      </c>
    </row>
    <row r="42" spans="3:14">
      <c r="C42" s="118" t="s">
        <v>250</v>
      </c>
      <c r="D42" s="117" t="e">
        <f>_xlfn.NORM.S.INV(MAX(D40:D41))/(-3)</f>
        <v>#NUM!</v>
      </c>
      <c r="E42" s="117">
        <f>_xlfn.NORM.S.INV(MAX(E40:E41))/(-3)</f>
        <v>0.72276487633994124</v>
      </c>
    </row>
    <row r="46" spans="3:14">
      <c r="D46" s="1" t="s">
        <v>228</v>
      </c>
      <c r="E46" s="1" t="s">
        <v>63</v>
      </c>
      <c r="F46" s="1" t="s">
        <v>234</v>
      </c>
      <c r="G46" s="1" t="s">
        <v>233</v>
      </c>
      <c r="H46" s="1" t="s">
        <v>73</v>
      </c>
      <c r="I46" s="1" t="s">
        <v>235</v>
      </c>
      <c r="J46" s="1" t="s">
        <v>236</v>
      </c>
      <c r="K46" s="1" t="s">
        <v>72</v>
      </c>
      <c r="L46" s="1" t="s">
        <v>237</v>
      </c>
      <c r="M46" s="1" t="s">
        <v>74</v>
      </c>
      <c r="N46" s="1" t="s">
        <v>254</v>
      </c>
    </row>
    <row r="47" spans="3:14">
      <c r="D47" s="1" t="s">
        <v>229</v>
      </c>
      <c r="E47" s="1">
        <v>245.95263182781937</v>
      </c>
      <c r="H47" s="1">
        <v>0.5</v>
      </c>
      <c r="I47" s="1">
        <f>2*E47/E48</f>
        <v>0.32520214951974813</v>
      </c>
      <c r="J47" s="1">
        <f>2/E48</f>
        <v>1.3222145544976639E-3</v>
      </c>
      <c r="K47" s="1">
        <f>H47^2*I47^2</f>
        <v>2.6439109513066154E-2</v>
      </c>
      <c r="L47" s="1">
        <f>SQRT(K47)</f>
        <v>0.16260107475987406</v>
      </c>
      <c r="M47" s="1">
        <f>0.5*H47^2*J47</f>
        <v>1.6527681931220798E-4</v>
      </c>
      <c r="N47" s="1">
        <f>1000*(E62+E63)</f>
        <v>9.4129491729090596E-4</v>
      </c>
    </row>
    <row r="48" spans="3:14">
      <c r="D48" s="1" t="s">
        <v>156</v>
      </c>
      <c r="E48" s="1">
        <v>1512.6138138449403</v>
      </c>
      <c r="H48" s="1">
        <v>0.5</v>
      </c>
      <c r="I48" s="1">
        <f>-E47^2/E48^2</f>
        <v>2.6439109513066154E-2</v>
      </c>
      <c r="J48" s="1">
        <f>2*E47^2/E48^3</f>
        <v>3.4958175406133709E-5</v>
      </c>
      <c r="K48" s="1">
        <f>H48^2*I48^2</f>
        <v>1.747566279609763E-4</v>
      </c>
      <c r="L48" s="1">
        <f>SQRT(K48)</f>
        <v>1.3219554756533077E-2</v>
      </c>
      <c r="M48" s="1">
        <f>0.5*H48^2*J48</f>
        <v>4.3697719257667137E-6</v>
      </c>
    </row>
    <row r="49" spans="4:13">
      <c r="D49" s="1" t="s">
        <v>256</v>
      </c>
      <c r="E49" s="1">
        <f>E47^2/E48</f>
        <v>39.992162275223045</v>
      </c>
      <c r="F49" s="1">
        <v>39.200000000000003</v>
      </c>
      <c r="G49" s="1">
        <v>40.799999999999997</v>
      </c>
    </row>
    <row r="50" spans="4:13">
      <c r="D50" s="1" t="s">
        <v>257</v>
      </c>
      <c r="E50" s="1">
        <f>E49+M50</f>
        <v>39.992331921814284</v>
      </c>
      <c r="K50" s="1">
        <f>SUM(K47:K48)</f>
        <v>2.6613866141027131E-2</v>
      </c>
      <c r="L50" s="1">
        <f>SQRT(K50)</f>
        <v>0.16313756814733732</v>
      </c>
      <c r="M50" s="1">
        <f>SUM(M47:M48)</f>
        <v>1.696465912379747E-4</v>
      </c>
    </row>
    <row r="51" spans="4:13">
      <c r="D51" s="1" t="s">
        <v>252</v>
      </c>
      <c r="E51" s="1">
        <f>25+1.2*E47</f>
        <v>320.14315819338321</v>
      </c>
    </row>
    <row r="52" spans="4:13">
      <c r="D52" s="1" t="s">
        <v>253</v>
      </c>
      <c r="E52" s="1">
        <f>15+0.2*E48</f>
        <v>317.52276276898806</v>
      </c>
    </row>
    <row r="53" spans="4:13">
      <c r="D53" s="1" t="s">
        <v>255</v>
      </c>
      <c r="E53" s="1">
        <f>E51+E52+N47</f>
        <v>637.66686225728859</v>
      </c>
    </row>
    <row r="55" spans="4:13">
      <c r="D55" s="118"/>
      <c r="E55" s="117" t="s">
        <v>251</v>
      </c>
    </row>
    <row r="56" spans="4:13">
      <c r="D56" s="118" t="s">
        <v>17</v>
      </c>
      <c r="E56" s="117">
        <f>E50</f>
        <v>39.992331921814284</v>
      </c>
    </row>
    <row r="57" spans="4:13">
      <c r="D57" s="118" t="s">
        <v>237</v>
      </c>
      <c r="E57" s="117">
        <f>L50</f>
        <v>0.16313756814733732</v>
      </c>
    </row>
    <row r="58" spans="4:13">
      <c r="D58" s="118" t="s">
        <v>234</v>
      </c>
      <c r="E58" s="117">
        <f>F49</f>
        <v>39.200000000000003</v>
      </c>
    </row>
    <row r="59" spans="4:13">
      <c r="D59" s="118" t="s">
        <v>233</v>
      </c>
      <c r="E59" s="117">
        <f>G49</f>
        <v>40.799999999999997</v>
      </c>
    </row>
    <row r="60" spans="4:13">
      <c r="D60" s="118" t="s">
        <v>246</v>
      </c>
      <c r="E60" s="117">
        <f>LN(E56)-E61^2/2</f>
        <v>3.6886794136901089</v>
      </c>
    </row>
    <row r="61" spans="4:13">
      <c r="D61" s="118" t="s">
        <v>247</v>
      </c>
      <c r="E61" s="117">
        <f>SQRT((2*LN(E56))-LN(E56^2-E57^2))</f>
        <v>4.0792381681471045E-3</v>
      </c>
    </row>
    <row r="62" spans="4:13">
      <c r="D62" s="118" t="s">
        <v>258</v>
      </c>
      <c r="E62" s="117">
        <f>LOGNORMDIST(E58,E60,E61)</f>
        <v>4.7064770142425728E-7</v>
      </c>
    </row>
    <row r="63" spans="4:13">
      <c r="D63" s="118" t="s">
        <v>259</v>
      </c>
      <c r="E63" s="117">
        <f>1-LOGNORMDIST(E59,E60,E61)</f>
        <v>4.7064721586664859E-7</v>
      </c>
    </row>
    <row r="64" spans="4:13">
      <c r="D64" s="118" t="s">
        <v>250</v>
      </c>
      <c r="E64" s="117">
        <f>_xlfn.NORM.S.INV(MAX(E62:E63))/(-3)</f>
        <v>1.6345100129957071</v>
      </c>
    </row>
    <row r="65" spans="4:20">
      <c r="D65" s="118" t="s">
        <v>260</v>
      </c>
      <c r="E65" s="117">
        <f>E62+E63</f>
        <v>9.4129491729090592E-7</v>
      </c>
    </row>
    <row r="66" spans="4:20">
      <c r="D66" s="118" t="s">
        <v>261</v>
      </c>
      <c r="E66" s="117">
        <f>MAX(E62:E63)*1000000</f>
        <v>0.47064770142425727</v>
      </c>
    </row>
    <row r="70" spans="4:20">
      <c r="D70" s="1" t="s">
        <v>262</v>
      </c>
    </row>
    <row r="71" spans="4:20">
      <c r="D71" s="1" t="s">
        <v>228</v>
      </c>
      <c r="E71" s="1" t="s">
        <v>63</v>
      </c>
      <c r="F71" s="1" t="s">
        <v>234</v>
      </c>
      <c r="G71" s="1" t="s">
        <v>233</v>
      </c>
      <c r="H71" s="1" t="s">
        <v>73</v>
      </c>
      <c r="I71" s="1" t="s">
        <v>235</v>
      </c>
      <c r="J71" s="1" t="s">
        <v>236</v>
      </c>
      <c r="K71" s="1" t="s">
        <v>72</v>
      </c>
      <c r="L71" s="1" t="s">
        <v>237</v>
      </c>
      <c r="M71" s="1" t="s">
        <v>74</v>
      </c>
      <c r="O71" s="1" t="s">
        <v>73</v>
      </c>
      <c r="P71" s="1" t="s">
        <v>235</v>
      </c>
      <c r="Q71" s="1" t="s">
        <v>236</v>
      </c>
      <c r="R71" s="1" t="s">
        <v>72</v>
      </c>
      <c r="S71" s="1" t="s">
        <v>237</v>
      </c>
      <c r="T71" s="1" t="s">
        <v>74</v>
      </c>
    </row>
    <row r="72" spans="4:20">
      <c r="D72" s="1" t="s">
        <v>266</v>
      </c>
      <c r="E72" s="1">
        <v>2.714911190808647</v>
      </c>
      <c r="H72" s="1">
        <f>0.03+0.001*E72</f>
        <v>3.2714911190808646E-2</v>
      </c>
      <c r="I72" s="1">
        <f>(1000*E73*E74^E75-1000*E73^E75*E74)/(E74^E75*E75-E74^E75)</f>
        <v>1007.8129994356013</v>
      </c>
      <c r="J72" s="1">
        <v>0</v>
      </c>
      <c r="K72" s="1">
        <f>H72^2*I72^2</f>
        <v>1087.0547125460878</v>
      </c>
      <c r="L72" s="1">
        <f>SQRT(K72)</f>
        <v>32.970512773478177</v>
      </c>
      <c r="M72" s="1">
        <f>0.5*H72^2*J72</f>
        <v>0</v>
      </c>
      <c r="O72" s="1">
        <f>0.03+0.001*L72</f>
        <v>6.2970512773478177E-2</v>
      </c>
      <c r="P72" s="1">
        <f>E73^E75/E74^E75</f>
        <v>0.91813279316115315</v>
      </c>
      <c r="Q72" s="1">
        <v>0</v>
      </c>
      <c r="R72" s="1">
        <f>O72^2*P72^2</f>
        <v>3.3426080791797205E-3</v>
      </c>
      <c r="S72" s="1">
        <f>SQRT(R72)</f>
        <v>5.7815292779503598E-2</v>
      </c>
      <c r="T72" s="1">
        <f>0.5*O72^2*Q72</f>
        <v>0</v>
      </c>
    </row>
    <row r="73" spans="4:20">
      <c r="D73" s="1" t="s">
        <v>263</v>
      </c>
      <c r="E73" s="1">
        <v>15.00399747968174</v>
      </c>
      <c r="H73" s="1">
        <f>0.04+0.0015*E73</f>
        <v>6.2505996219522603E-2</v>
      </c>
      <c r="I73" s="1">
        <f>-(1000*E72*E73^E75*E74*E75-1000*E72*E73*E74^E75)/(E73*E74^E75*E75-E73*E74^E75)</f>
        <v>-2485.0561555275403</v>
      </c>
      <c r="J73" s="1">
        <f>-1000*E72*E73^(E75-2)*E74^(1-E75)*E75</f>
        <v>-224.08312297207561</v>
      </c>
      <c r="K73" s="1">
        <f>H73^2*I73^2</f>
        <v>24127.691807305495</v>
      </c>
      <c r="L73" s="1">
        <f>SQRT(K73)</f>
        <v>155.3309106627058</v>
      </c>
      <c r="M73" s="1">
        <f>0.5*H73^2*J73</f>
        <v>-0.4377463318080409</v>
      </c>
      <c r="O73" s="1">
        <f>0.04+0.0015*L73</f>
        <v>0.27299636599405869</v>
      </c>
      <c r="P73" s="1">
        <f>E72*E73^(E75-1)*E75/E74^E75</f>
        <v>0.20940139260258045</v>
      </c>
      <c r="Q73" s="1">
        <f>(E72*E73^E75*E75^2-E72*E73^E75*E75)/(E73^2*E74^E75)</f>
        <v>3.634929307327962E-3</v>
      </c>
      <c r="R73" s="1">
        <f>O73^2*P73^2</f>
        <v>3.2679308864762874E-3</v>
      </c>
      <c r="S73" s="1">
        <f>SQRT(R73)</f>
        <v>5.7165819214599622E-2</v>
      </c>
      <c r="T73" s="1">
        <f>0.5*O73^2*Q73</f>
        <v>1.3545021704309141E-4</v>
      </c>
    </row>
    <row r="74" spans="4:20">
      <c r="D74" s="1" t="s">
        <v>264</v>
      </c>
      <c r="E74" s="1">
        <v>16.055970643391049</v>
      </c>
      <c r="H74" s="1">
        <f>0.04+0.0015*E74</f>
        <v>6.4083955965086578E-2</v>
      </c>
      <c r="I74" s="1">
        <f>1000*E72*E73^E75/E74^E75</f>
        <v>2492.6489948016156</v>
      </c>
      <c r="J74" s="1">
        <f>-1000*E72*E73^E75*E74^(-E75-1)*E75</f>
        <v>-195.68159637512886</v>
      </c>
      <c r="K74" s="1">
        <f>H74^2*I74^2</f>
        <v>25516.486915212732</v>
      </c>
      <c r="L74" s="1">
        <f>SQRT(K74)</f>
        <v>159.73880841928406</v>
      </c>
      <c r="M74" s="1">
        <f>0.5*H74^2*J74</f>
        <v>-0.40180803180280733</v>
      </c>
      <c r="O74" s="1">
        <f>0.04+0.0015*L74</f>
        <v>0.2796082126289261</v>
      </c>
      <c r="P74" s="1">
        <f>-E72*E73^E75*E74^(-E75-1)*E75</f>
        <v>-0.19568159637512886</v>
      </c>
      <c r="Q74" s="1">
        <f>E74^(-E75-2)*(E72*E73^E75*E75^2+E72*E73^E75*E75)</f>
        <v>2.7549150396547348E-2</v>
      </c>
      <c r="R74" s="1">
        <f>O74^2*P74^2</f>
        <v>2.9936416470189246E-3</v>
      </c>
      <c r="S74" s="1">
        <f>SQRT(R74)</f>
        <v>5.4714181406824727E-2</v>
      </c>
      <c r="T74" s="1">
        <f>0.5*O74^2*Q74</f>
        <v>1.0769066553267944E-3</v>
      </c>
    </row>
    <row r="75" spans="4:20">
      <c r="D75" s="1" t="s">
        <v>102</v>
      </c>
      <c r="E75" s="1">
        <v>1.2604494148206442</v>
      </c>
      <c r="F75" s="1">
        <v>1.04</v>
      </c>
      <c r="G75" s="1">
        <v>5</v>
      </c>
      <c r="H75" s="1">
        <v>0.01</v>
      </c>
      <c r="I75" s="1">
        <f>(E73^E75*E74*(1000*E72*LOG(E74)-1000*E72*LOG(E73))*E75-1000*E72*E73*E74^E75+E73^E75*E74*(-1000*E72*LOG(E74)+1000*E72*LOG(E73)+1000*E72))/(E74^E75*E75^2-2*E74^E75*E75+E74^E75)</f>
        <v>-5983.1003838732013</v>
      </c>
      <c r="J75" s="1">
        <f>-(E73^E75*E74*(1000*E72*LOG(E74)^2-2000*E72*LOG(E73)*LOG(E74)+1000*E72*LOG(E73)^2)*E75^2+E73^E75*E74*(-2000*E72*LOG(E74)^2+(4000*E72*LOG(E73)+2000*E72)*LOG(E74)-2000*E72*LOG(E73)^2-2000*E72*LOG(E73))*E75-2000*E72*E73*E74^E75+E73^E75*E74*(1000*E72*LOG(E74)^2+(-2000*E72*LOG(E73)-2000*E72)*LOG(E74)+1000*E72*LOG(E73)^2+2000*E72*LOG(E73)+2000*E72))/(E74^E75*E75^3-3*E74^E75*E75^2+3*E74^E75*E75-E74^E75)</f>
        <v>45811.344192077551</v>
      </c>
      <c r="K75" s="1">
        <f>H75^2*I75^2</f>
        <v>3579.7490203503648</v>
      </c>
      <c r="L75" s="1">
        <f>SQRT(K75)</f>
        <v>59.831003838732016</v>
      </c>
      <c r="M75" s="1">
        <f>0.5*H75^2*J75</f>
        <v>2.2905672096038776</v>
      </c>
      <c r="O75" s="1">
        <v>0.01</v>
      </c>
      <c r="P75" s="1">
        <f>-(E73^E75)*(E72*LOG(E74)-E72*LOG(E73))/(E74^E75)</f>
        <v>-7.3357620213512234E-2</v>
      </c>
      <c r="Q75" s="1">
        <f>E73^E75*(E72*LOG(E74)^2-2*E72*LOG(E73)*LOG(E74)+E72*LOG(E73)^2)/E74^E75</f>
        <v>2.1588841648436646E-3</v>
      </c>
      <c r="R75" s="1">
        <f>O75^2*P75^2</f>
        <v>5.3813404433898991E-7</v>
      </c>
      <c r="S75" s="1">
        <f>SQRT(R75)</f>
        <v>7.3357620213512233E-4</v>
      </c>
      <c r="T75" s="1">
        <f>0.5*O75^2*Q75</f>
        <v>1.0794420824218323E-7</v>
      </c>
    </row>
    <row r="76" spans="4:20">
      <c r="D76" s="1" t="s">
        <v>267</v>
      </c>
      <c r="E76" s="1">
        <f>1000*((E72*E73-E72*((E73/E74)^E75)*E74)/(E75-1))</f>
        <v>2736.1227904100679</v>
      </c>
      <c r="F76" s="1">
        <v>2400</v>
      </c>
      <c r="G76" s="1">
        <v>3100</v>
      </c>
      <c r="N76" s="1" t="s">
        <v>256</v>
      </c>
      <c r="O76" s="1">
        <f>E72*(E73/E74)^E75</f>
        <v>2.4926489948016162</v>
      </c>
    </row>
    <row r="77" spans="4:20">
      <c r="D77" s="1" t="s">
        <v>268</v>
      </c>
      <c r="E77" s="1">
        <f>E76+M77</f>
        <v>2737.5738032560607</v>
      </c>
      <c r="K77" s="1">
        <f>SUM(K72:K75)</f>
        <v>54310.982455414676</v>
      </c>
      <c r="L77" s="1">
        <f>SQRT(K77)</f>
        <v>233.04716787683705</v>
      </c>
      <c r="M77" s="1">
        <f>SUM(M72:M75)</f>
        <v>1.4510128459930294</v>
      </c>
      <c r="N77" s="1" t="s">
        <v>257</v>
      </c>
      <c r="O77" s="1">
        <f>O76+T77</f>
        <v>2.4938614596181945</v>
      </c>
      <c r="R77" s="1">
        <f>SUM(R72:R75)</f>
        <v>9.6047187467192714E-3</v>
      </c>
      <c r="S77" s="1">
        <f>SQRT(R77)</f>
        <v>9.8003667006491504E-2</v>
      </c>
      <c r="T77" s="1">
        <f>SUM(T72:T75)</f>
        <v>1.2124648165781282E-3</v>
      </c>
    </row>
    <row r="79" spans="4:20">
      <c r="D79" s="1" t="s">
        <v>269</v>
      </c>
      <c r="E79" s="1">
        <f>5+0.2*E72</f>
        <v>5.5429822381617297</v>
      </c>
    </row>
    <row r="80" spans="4:20">
      <c r="D80" s="1" t="s">
        <v>270</v>
      </c>
      <c r="E80" s="1">
        <f>5+0.1*E73</f>
        <v>6.5003997479681743</v>
      </c>
    </row>
    <row r="81" spans="4:7">
      <c r="D81" s="1" t="s">
        <v>271</v>
      </c>
      <c r="E81" s="1">
        <f>5+0.1*E74</f>
        <v>6.6055970643391051</v>
      </c>
    </row>
    <row r="82" spans="4:7">
      <c r="D82" s="1" t="s">
        <v>272</v>
      </c>
      <c r="E82" s="1">
        <f>500-10*E75</f>
        <v>487.39550585179359</v>
      </c>
    </row>
    <row r="83" spans="4:7">
      <c r="D83" s="1" t="s">
        <v>254</v>
      </c>
      <c r="E83" s="1">
        <f>1000*G95</f>
        <v>169.3814160063084</v>
      </c>
    </row>
    <row r="84" spans="4:7">
      <c r="D84" s="1" t="s">
        <v>255</v>
      </c>
      <c r="E84" s="1">
        <f>SUM(E79:E83)</f>
        <v>675.42590090857095</v>
      </c>
    </row>
    <row r="85" spans="4:7">
      <c r="D85" s="118"/>
      <c r="E85" s="117" t="s">
        <v>265</v>
      </c>
      <c r="F85" s="117" t="s">
        <v>251</v>
      </c>
    </row>
    <row r="86" spans="4:7">
      <c r="D86" s="118" t="s">
        <v>17</v>
      </c>
      <c r="E86" s="117">
        <f>E77</f>
        <v>2737.5738032560607</v>
      </c>
      <c r="F86" s="117">
        <f>O77</f>
        <v>2.4938614596181945</v>
      </c>
    </row>
    <row r="87" spans="4:7">
      <c r="D87" s="118" t="s">
        <v>237</v>
      </c>
      <c r="E87" s="117">
        <f>L77</f>
        <v>233.04716787683705</v>
      </c>
      <c r="F87" s="117">
        <f>S77</f>
        <v>9.8003667006491504E-2</v>
      </c>
    </row>
    <row r="88" spans="4:7">
      <c r="D88" s="118" t="s">
        <v>234</v>
      </c>
      <c r="E88" s="117">
        <f>F76</f>
        <v>2400</v>
      </c>
      <c r="F88" s="117">
        <v>2.2999999999999998</v>
      </c>
    </row>
    <row r="89" spans="4:7">
      <c r="D89" s="118" t="s">
        <v>233</v>
      </c>
      <c r="E89" s="117">
        <f>G76</f>
        <v>3100</v>
      </c>
      <c r="F89" s="117">
        <v>2.7</v>
      </c>
    </row>
    <row r="90" spans="4:7">
      <c r="D90" s="118" t="s">
        <v>246</v>
      </c>
      <c r="E90" s="117">
        <f>LN(E86)-E91^2/2</f>
        <v>7.9111906594408206</v>
      </c>
      <c r="F90" s="117">
        <f>LN(F86)-F91^2/2</f>
        <v>0.91305953457415989</v>
      </c>
    </row>
    <row r="91" spans="4:7">
      <c r="D91" s="118" t="s">
        <v>247</v>
      </c>
      <c r="E91" s="117">
        <f>SQRT((2*LN(E86))-LN(E86^2-E87^2))</f>
        <v>8.5283930655865522E-2</v>
      </c>
      <c r="F91" s="117">
        <f>SQRT((2*LN(F86))-LN(F86^2-F87^2))</f>
        <v>3.9313144603352931E-2</v>
      </c>
    </row>
    <row r="92" spans="4:7">
      <c r="D92" s="118" t="s">
        <v>273</v>
      </c>
      <c r="E92" s="117">
        <f>LOGNORMDIST(E88,E90,E91)</f>
        <v>6.6745342273368521E-2</v>
      </c>
      <c r="F92" s="117">
        <f>LOGNORMDIST(F88,F90,F91)</f>
        <v>2.0736555062789135E-2</v>
      </c>
    </row>
    <row r="93" spans="4:7">
      <c r="D93" s="118" t="s">
        <v>274</v>
      </c>
      <c r="E93" s="117">
        <f>1-LOGNORMDIST(E89,E90,E91)</f>
        <v>6.6745208836661574E-2</v>
      </c>
      <c r="F93" s="117">
        <f>1-LOGNORMDIST(F89,F90,F91)</f>
        <v>2.068349516546375E-2</v>
      </c>
    </row>
    <row r="94" spans="4:7">
      <c r="D94" s="118" t="s">
        <v>250</v>
      </c>
      <c r="E94" s="117">
        <f>_xlfn.NORM.S.INV(MAX(E92:E93))/(-3)</f>
        <v>0.50015926064332705</v>
      </c>
      <c r="F94" s="117">
        <f>_xlfn.NORM.S.INV(MAX(F92:F93))/(-3)</f>
        <v>0.67958959145198261</v>
      </c>
    </row>
    <row r="95" spans="4:7">
      <c r="D95" s="118" t="s">
        <v>260</v>
      </c>
      <c r="E95" s="117">
        <f>E92+E93</f>
        <v>0.13349055111003011</v>
      </c>
      <c r="F95" s="117">
        <f>F92+F93</f>
        <v>4.1420050228252889E-2</v>
      </c>
      <c r="G95" s="1">
        <f>1-(1-E95)*(1-F95)</f>
        <v>0.16938141600630841</v>
      </c>
    </row>
    <row r="96" spans="4:7">
      <c r="D96" s="118" t="s">
        <v>261</v>
      </c>
      <c r="E96" s="117">
        <f>MAX(E92:E93)*1000000</f>
        <v>66745.342273368515</v>
      </c>
      <c r="F96" s="117">
        <f>MAX(F92:F93)*1000000</f>
        <v>20736.555062789135</v>
      </c>
      <c r="G96" s="1">
        <f>E96+F96</f>
        <v>87481.89733615765</v>
      </c>
    </row>
  </sheetData>
  <mergeCells count="18">
    <mergeCell ref="H16:I16"/>
    <mergeCell ref="D5:G9"/>
    <mergeCell ref="C5:C9"/>
    <mergeCell ref="D11:G15"/>
    <mergeCell ref="C11:C15"/>
    <mergeCell ref="I13:I15"/>
    <mergeCell ref="C3:K3"/>
    <mergeCell ref="J5:K7"/>
    <mergeCell ref="J9:K11"/>
    <mergeCell ref="I5:I7"/>
    <mergeCell ref="I9:I11"/>
    <mergeCell ref="D17:D20"/>
    <mergeCell ref="C17:C20"/>
    <mergeCell ref="J17:K19"/>
    <mergeCell ref="I17:I19"/>
    <mergeCell ref="G17:H19"/>
    <mergeCell ref="E17:E19"/>
    <mergeCell ref="F17:F19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150" orientation="portrait" r:id="rId1"/>
  <ignoredErrors>
    <ignoredError sqref="L28" formula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50023"/>
  <sheetViews>
    <sheetView showGridLines="0" workbookViewId="0">
      <selection activeCell="I19" sqref="I19"/>
    </sheetView>
  </sheetViews>
  <sheetFormatPr defaultRowHeight="15"/>
  <cols>
    <col min="1" max="2" width="8.7109375" style="13" customWidth="1"/>
    <col min="3" max="3" width="10.7109375" style="13" customWidth="1"/>
    <col min="4" max="4" width="10.140625" style="13" customWidth="1"/>
    <col min="5" max="8" width="8.7109375" style="13" customWidth="1"/>
    <col min="9" max="9" width="19.28515625" style="122" customWidth="1"/>
    <col min="10" max="12" width="14.28515625" style="122" customWidth="1"/>
    <col min="13" max="14" width="9.140625" style="13"/>
    <col min="15" max="15" width="10" style="13" bestFit="1" customWidth="1"/>
    <col min="16" max="16384" width="9.140625" style="13"/>
  </cols>
  <sheetData>
    <row r="2" spans="3:15">
      <c r="C2" s="1" t="s">
        <v>228</v>
      </c>
      <c r="D2" s="1" t="s">
        <v>63</v>
      </c>
      <c r="E2" s="1" t="s">
        <v>234</v>
      </c>
      <c r="F2" s="1" t="s">
        <v>233</v>
      </c>
      <c r="G2" s="1" t="s">
        <v>73</v>
      </c>
      <c r="H2" s="1" t="s">
        <v>235</v>
      </c>
      <c r="I2" s="123" t="s">
        <v>236</v>
      </c>
      <c r="J2" s="123" t="s">
        <v>72</v>
      </c>
      <c r="K2" s="123" t="s">
        <v>237</v>
      </c>
      <c r="L2" s="123" t="s">
        <v>74</v>
      </c>
    </row>
    <row r="3" spans="3:15">
      <c r="C3" s="13" t="s">
        <v>158</v>
      </c>
      <c r="D3" s="13">
        <v>2000</v>
      </c>
      <c r="E3" s="13">
        <f>D3-5*G3</f>
        <v>1945</v>
      </c>
      <c r="F3" s="13">
        <f>D3+5*G3</f>
        <v>2055</v>
      </c>
      <c r="G3" s="13">
        <v>11</v>
      </c>
      <c r="H3" s="124">
        <f>10000000*D3*D4/(15707963*D5*D6^4)</f>
        <v>5.0000000567618566E-4</v>
      </c>
      <c r="I3" s="122">
        <f>10000000*D4/(15707963*D5*D6^4)</f>
        <v>2.5000000283809283E-7</v>
      </c>
      <c r="J3" s="122">
        <f>H3^2*G3^2</f>
        <v>3.0250000686818464E-5</v>
      </c>
      <c r="K3" s="122">
        <f>SQRT(J3)</f>
        <v>5.5000000624380423E-3</v>
      </c>
      <c r="L3" s="122">
        <f>0.5*G3^2*I3</f>
        <v>1.5125000171704615E-5</v>
      </c>
    </row>
    <row r="4" spans="3:15">
      <c r="C4" s="13" t="s">
        <v>275</v>
      </c>
      <c r="D4" s="13">
        <v>100</v>
      </c>
      <c r="E4" s="13">
        <f>D4-5*G4</f>
        <v>97.35</v>
      </c>
      <c r="F4" s="13">
        <f>D4+5*G4</f>
        <v>102.65</v>
      </c>
      <c r="G4" s="13">
        <v>0.53</v>
      </c>
      <c r="H4" s="13">
        <f>5000000*D3^2/(15707963*D5*D6^4)</f>
        <v>5.0000000567618566E-3</v>
      </c>
      <c r="I4" s="122">
        <v>0</v>
      </c>
      <c r="J4" s="122">
        <f>H4^2*G4^2</f>
        <v>7.0225001594440565E-6</v>
      </c>
      <c r="K4" s="122">
        <f>SQRT(J4)</f>
        <v>2.650000030083784E-3</v>
      </c>
      <c r="L4" s="122">
        <f>0.5*G4^2*I4</f>
        <v>0</v>
      </c>
    </row>
    <row r="5" spans="3:15">
      <c r="C5" s="13" t="s">
        <v>276</v>
      </c>
      <c r="D5" s="13">
        <v>994718.4</v>
      </c>
      <c r="E5" s="13">
        <f>D5-5*G5</f>
        <v>961913.44023541384</v>
      </c>
      <c r="F5" s="13">
        <f>D5+5*G5</f>
        <v>1027523.3597645862</v>
      </c>
      <c r="G5" s="13">
        <v>6560.9919529172403</v>
      </c>
      <c r="H5" s="13">
        <f>-5000000*D3^2*D4/(15707963*D5^2*D6^4)</f>
        <v>-5.026548274126483E-7</v>
      </c>
      <c r="I5" s="122">
        <f>10000000*D3^2*D4/(15707963*D5^3*D6^4)</f>
        <v>1.0106474906117112E-12</v>
      </c>
      <c r="J5" s="122">
        <f>H5^2*G5^2</f>
        <v>1.087623858338328E-5</v>
      </c>
      <c r="K5" s="122">
        <f>SQRT(J5)</f>
        <v>3.2979142777493898E-3</v>
      </c>
      <c r="L5" s="122">
        <f>0.5*G5^2*I5</f>
        <v>2.175247691982436E-5</v>
      </c>
    </row>
    <row r="6" spans="3:15">
      <c r="C6" s="13" t="s">
        <v>277</v>
      </c>
      <c r="D6" s="13">
        <v>4</v>
      </c>
      <c r="E6" s="13">
        <f>D6-5*G6</f>
        <v>3.9670208578216988</v>
      </c>
      <c r="F6" s="13">
        <f>D6+5*G6</f>
        <v>4.0329791421783012</v>
      </c>
      <c r="G6" s="13">
        <v>6.5958284356602741E-3</v>
      </c>
      <c r="H6" s="13">
        <f>-20000000*D3^2*D4/(15707963*D5*D6^5)</f>
        <v>-0.50000000567618563</v>
      </c>
      <c r="I6" s="122">
        <f>76104973*D3^2*D4/(11954541*D5*D6^6)</f>
        <v>0.62500000709523151</v>
      </c>
      <c r="J6" s="122">
        <f>H6^2*G6^2</f>
        <v>1.0876238435108355E-5</v>
      </c>
      <c r="K6" s="122">
        <f>SQRT(J6)</f>
        <v>3.2979142552692839E-3</v>
      </c>
      <c r="L6" s="122">
        <f>0.5*G6^2*I6</f>
        <v>1.3595297889546563E-5</v>
      </c>
    </row>
    <row r="7" spans="3:15">
      <c r="C7" s="13" t="s">
        <v>279</v>
      </c>
      <c r="D7" s="13">
        <f>D3^2*D4/D5/D6^4/3.1415926</f>
        <v>0.50000000567618563</v>
      </c>
    </row>
    <row r="8" spans="3:15">
      <c r="C8" s="13" t="s">
        <v>280</v>
      </c>
      <c r="D8" s="13">
        <f>D7+L8</f>
        <v>0.50005047845116668</v>
      </c>
      <c r="E8" s="13">
        <v>0.46</v>
      </c>
      <c r="F8" s="13">
        <v>0.54</v>
      </c>
      <c r="J8" s="122">
        <f>SUM(J3:J6)</f>
        <v>5.9024977864754152E-5</v>
      </c>
      <c r="K8" s="122">
        <f>SQRT(J8)</f>
        <v>7.6827714963256686E-3</v>
      </c>
      <c r="L8" s="122">
        <f>SUM(L3:L6)</f>
        <v>5.0472774981075536E-5</v>
      </c>
    </row>
    <row r="10" spans="3:15">
      <c r="K10" s="122">
        <f>ABS(J5-J6)</f>
        <v>1.4827492498517472E-13</v>
      </c>
    </row>
    <row r="11" spans="3:15">
      <c r="C11" s="118"/>
      <c r="D11" s="117" t="s">
        <v>278</v>
      </c>
    </row>
    <row r="12" spans="3:15">
      <c r="C12" s="118" t="s">
        <v>17</v>
      </c>
      <c r="D12" s="117">
        <f>D8</f>
        <v>0.50005047845116668</v>
      </c>
      <c r="G12" s="13" t="s">
        <v>275</v>
      </c>
      <c r="H12" s="13">
        <f>E3^2*E4/F5/F6^4/3.1415926</f>
        <v>0.43125058208082023</v>
      </c>
    </row>
    <row r="13" spans="3:15">
      <c r="C13" s="118" t="s">
        <v>237</v>
      </c>
      <c r="D13" s="117">
        <f>K8</f>
        <v>7.6827714963256686E-3</v>
      </c>
      <c r="G13" s="13" t="s">
        <v>278</v>
      </c>
      <c r="H13" s="13">
        <f>F3^2*F4/E5/E6^4/3.1415926</f>
        <v>0.57921368225980774</v>
      </c>
    </row>
    <row r="14" spans="3:15">
      <c r="C14" s="118" t="s">
        <v>234</v>
      </c>
      <c r="D14" s="117">
        <f>E8</f>
        <v>0.46</v>
      </c>
    </row>
    <row r="15" spans="3:15">
      <c r="C15" s="118" t="s">
        <v>233</v>
      </c>
      <c r="D15" s="117">
        <f>F8</f>
        <v>0.54</v>
      </c>
      <c r="O15" s="13">
        <v>1.5</v>
      </c>
    </row>
    <row r="16" spans="3:15">
      <c r="C16" s="118" t="s">
        <v>246</v>
      </c>
      <c r="D16" s="117">
        <f>LN(D12)-D17^2/2</f>
        <v>-0.69316426880919835</v>
      </c>
      <c r="O16" s="13">
        <f>1.2*10^6/(-LN(0.974))^(1/1.5)</f>
        <v>13553778.123922149</v>
      </c>
    </row>
    <row r="17" spans="3:15">
      <c r="C17" s="118" t="s">
        <v>247</v>
      </c>
      <c r="D17" s="117">
        <f>SQRT((2*LN(D12))-LN(D12^2-D13^2))</f>
        <v>1.5364898683773345E-2</v>
      </c>
    </row>
    <row r="18" spans="3:15">
      <c r="C18" s="118" t="s">
        <v>281</v>
      </c>
      <c r="D18" s="117">
        <f>LOGNORMDIST(0.46,D16,D17)</f>
        <v>2.8872446617875107E-8</v>
      </c>
      <c r="O18" s="13">
        <f>-LN(0.9)^(1/1.5)*O16</f>
        <v>3023516.1793600814</v>
      </c>
    </row>
    <row r="19" spans="3:15">
      <c r="C19" s="118" t="s">
        <v>282</v>
      </c>
      <c r="D19" s="117">
        <f>1-LOGNORMDIST(D15,D16,D17)</f>
        <v>2.7215137565761438E-7</v>
      </c>
      <c r="E19" s="13">
        <f>MAX(D18:D19)*1000000</f>
        <v>0.27215137565761438</v>
      </c>
    </row>
    <row r="20" spans="3:15">
      <c r="C20" s="118" t="s">
        <v>250</v>
      </c>
      <c r="D20" s="117">
        <f>_xlfn.NORM.S.INV(MAX(D18:D19))/(-3)</f>
        <v>1.6699997175270369</v>
      </c>
    </row>
    <row r="22" spans="3:15">
      <c r="C22" s="13" t="s">
        <v>158</v>
      </c>
      <c r="D22" s="13" t="s">
        <v>275</v>
      </c>
      <c r="E22" s="13" t="s">
        <v>276</v>
      </c>
      <c r="F22" s="13" t="s">
        <v>277</v>
      </c>
      <c r="G22" s="13" t="s">
        <v>278</v>
      </c>
      <c r="I22" s="125"/>
      <c r="J22" s="118"/>
      <c r="K22" s="117" t="s">
        <v>278</v>
      </c>
    </row>
    <row r="23" spans="3:15">
      <c r="C23" s="13">
        <f ca="1">NORMINV(RAND(),$D$3,$G$3)</f>
        <v>1992.8905350336684</v>
      </c>
      <c r="D23" s="13">
        <f ca="1">NORMINV(RAND(),$D$4,$G$4)</f>
        <v>99.487204735287506</v>
      </c>
      <c r="E23" s="13">
        <f ca="1">NORMINV(RAND(),$D$5,$G$5)</f>
        <v>996302.68314777454</v>
      </c>
      <c r="F23" s="13">
        <f ca="1">NORMINV(RAND(),$D$6,$G$6)</f>
        <v>3.9984416152010427</v>
      </c>
      <c r="G23" s="13">
        <f ca="1">C23^2*D23/(E23*3.1415926*F23^4)</f>
        <v>0.49388964090726306</v>
      </c>
      <c r="H23" s="13">
        <f ca="1">IF(G23&gt;0.54,1,IF(G23&lt;0.46,1,0))</f>
        <v>0</v>
      </c>
      <c r="J23" s="118" t="s">
        <v>17</v>
      </c>
      <c r="K23" s="117">
        <f ca="1">AVERAGE(G23:G50023)</f>
        <v>0.50008782241923422</v>
      </c>
    </row>
    <row r="24" spans="3:15">
      <c r="C24" s="13">
        <f t="shared" ref="C24:C87" ca="1" si="0">NORMINV(RAND(),$D$3,$G$3)</f>
        <v>1987.8795732555072</v>
      </c>
      <c r="D24" s="13">
        <f t="shared" ref="D24:D87" ca="1" si="1">NORMINV(RAND(),$D$4,$G$4)</f>
        <v>100.12200560796052</v>
      </c>
      <c r="E24" s="13">
        <f t="shared" ref="E24:E87" ca="1" si="2">NORMINV(RAND(),$D$5,$G$5)</f>
        <v>999158.09446147084</v>
      </c>
      <c r="F24" s="13">
        <f t="shared" ref="F24:F87" ca="1" si="3">NORMINV(RAND(),$D$6,$G$6)</f>
        <v>4.0030083263971123</v>
      </c>
      <c r="G24" s="13">
        <f t="shared" ref="G24:G87" ca="1" si="4">C24^2*D24/(E24*3.1415926*F24^4)</f>
        <v>0.49088485430621848</v>
      </c>
      <c r="H24" s="13">
        <f t="shared" ref="H24:H87" ca="1" si="5">IF(G24&gt;0.54,1,IF(G24&lt;0.46,1,0))</f>
        <v>0</v>
      </c>
      <c r="J24" s="118" t="s">
        <v>237</v>
      </c>
      <c r="K24" s="117">
        <f ca="1">_xlfn.STDEV.S(G23:G50023)</f>
        <v>7.7098398996119305E-3</v>
      </c>
    </row>
    <row r="25" spans="3:15">
      <c r="C25" s="13">
        <f t="shared" ca="1" si="0"/>
        <v>2008.0452037303546</v>
      </c>
      <c r="D25" s="13">
        <f t="shared" ca="1" si="1"/>
        <v>100.63592554924823</v>
      </c>
      <c r="E25" s="13">
        <f t="shared" ca="1" si="2"/>
        <v>991683.1726648116</v>
      </c>
      <c r="F25" s="13">
        <f t="shared" ca="1" si="3"/>
        <v>3.9961404285715725</v>
      </c>
      <c r="G25" s="13">
        <f t="shared" ca="1" si="4"/>
        <v>0.51075689787946255</v>
      </c>
      <c r="H25" s="13">
        <f t="shared" ca="1" si="5"/>
        <v>0</v>
      </c>
      <c r="J25" s="118" t="s">
        <v>234</v>
      </c>
      <c r="K25" s="117">
        <f>D14</f>
        <v>0.46</v>
      </c>
    </row>
    <row r="26" spans="3:15">
      <c r="C26" s="13">
        <f t="shared" ca="1" si="0"/>
        <v>1997.9697014933386</v>
      </c>
      <c r="D26" s="13">
        <f t="shared" ca="1" si="1"/>
        <v>99.480904390635871</v>
      </c>
      <c r="E26" s="13">
        <f t="shared" ca="1" si="2"/>
        <v>996558.54010398663</v>
      </c>
      <c r="F26" s="13">
        <f t="shared" ca="1" si="3"/>
        <v>4.0056007990211127</v>
      </c>
      <c r="G26" s="13">
        <f t="shared" ca="1" si="4"/>
        <v>0.49271318059355557</v>
      </c>
      <c r="H26" s="13">
        <f t="shared" ca="1" si="5"/>
        <v>0</v>
      </c>
      <c r="J26" s="118" t="s">
        <v>233</v>
      </c>
      <c r="K26" s="117">
        <f>D15</f>
        <v>0.54</v>
      </c>
    </row>
    <row r="27" spans="3:15">
      <c r="C27" s="13">
        <f t="shared" ca="1" si="0"/>
        <v>2009.0594737961339</v>
      </c>
      <c r="D27" s="13">
        <f t="shared" ca="1" si="1"/>
        <v>99.456574875998101</v>
      </c>
      <c r="E27" s="13">
        <f t="shared" ca="1" si="2"/>
        <v>998488.66221914429</v>
      </c>
      <c r="F27" s="13">
        <f t="shared" ca="1" si="3"/>
        <v>3.996009720453833</v>
      </c>
      <c r="G27" s="13">
        <f t="shared" ca="1" si="4"/>
        <v>0.50190316943892244</v>
      </c>
      <c r="H27" s="13">
        <f t="shared" ca="1" si="5"/>
        <v>0</v>
      </c>
      <c r="J27" s="118" t="s">
        <v>246</v>
      </c>
      <c r="K27" s="117">
        <f ca="1">LN(K23)-K28^2/2</f>
        <v>-0.6930904067818614</v>
      </c>
    </row>
    <row r="28" spans="3:15">
      <c r="C28" s="13">
        <f t="shared" ca="1" si="0"/>
        <v>1977.6383984324602</v>
      </c>
      <c r="D28" s="13">
        <f t="shared" ca="1" si="1"/>
        <v>100.45785771120075</v>
      </c>
      <c r="E28" s="13">
        <f t="shared" ca="1" si="2"/>
        <v>994576.64444261556</v>
      </c>
      <c r="F28" s="13">
        <f t="shared" ca="1" si="3"/>
        <v>3.9880123454470429</v>
      </c>
      <c r="G28" s="13">
        <f t="shared" ca="1" si="4"/>
        <v>0.49712269030324774</v>
      </c>
      <c r="H28" s="13">
        <f t="shared" ca="1" si="5"/>
        <v>0</v>
      </c>
      <c r="J28" s="118" t="s">
        <v>247</v>
      </c>
      <c r="K28" s="117">
        <f ca="1">SQRT((2*LN(K23))-LN(K23^2-K24^2))</f>
        <v>1.5417888093765595E-2</v>
      </c>
    </row>
    <row r="29" spans="3:15">
      <c r="C29" s="13">
        <f t="shared" ca="1" si="0"/>
        <v>2006.4977932386867</v>
      </c>
      <c r="D29" s="13">
        <f t="shared" ca="1" si="1"/>
        <v>99.628161196494574</v>
      </c>
      <c r="E29" s="13">
        <f t="shared" ca="1" si="2"/>
        <v>998702.04940001643</v>
      </c>
      <c r="F29" s="13">
        <f t="shared" ca="1" si="3"/>
        <v>3.9956395082016845</v>
      </c>
      <c r="G29" s="13">
        <f t="shared" ca="1" si="4"/>
        <v>0.50156645899004781</v>
      </c>
      <c r="H29" s="13">
        <f t="shared" ca="1" si="5"/>
        <v>0</v>
      </c>
      <c r="J29" s="118" t="s">
        <v>281</v>
      </c>
      <c r="K29" s="117">
        <f ca="1">LOGNORMDIST(0.46,K27,K28)</f>
        <v>3.1198805700421657E-8</v>
      </c>
    </row>
    <row r="30" spans="3:15">
      <c r="C30" s="13">
        <f t="shared" ca="1" si="0"/>
        <v>2010.6298525269679</v>
      </c>
      <c r="D30" s="13">
        <f t="shared" ca="1" si="1"/>
        <v>99.392142420839676</v>
      </c>
      <c r="E30" s="13">
        <f t="shared" ca="1" si="2"/>
        <v>994679.89456647506</v>
      </c>
      <c r="F30" s="13">
        <f t="shared" ca="1" si="3"/>
        <v>4.0099935734140368</v>
      </c>
      <c r="G30" s="13">
        <f t="shared" ca="1" si="4"/>
        <v>0.49728847406004834</v>
      </c>
      <c r="H30" s="13">
        <f t="shared" ca="1" si="5"/>
        <v>0</v>
      </c>
      <c r="J30" s="118" t="s">
        <v>282</v>
      </c>
      <c r="K30" s="117">
        <f ca="1">1-LOGNORMDIST(K26,K27,K28)</f>
        <v>3.0505406756198283E-7</v>
      </c>
    </row>
    <row r="31" spans="3:15">
      <c r="C31" s="13">
        <f t="shared" ca="1" si="0"/>
        <v>2003.047116730944</v>
      </c>
      <c r="D31" s="13">
        <f t="shared" ca="1" si="1"/>
        <v>100.51548275200994</v>
      </c>
      <c r="E31" s="13">
        <f t="shared" ca="1" si="2"/>
        <v>984526.16876508296</v>
      </c>
      <c r="F31" s="13">
        <f t="shared" ca="1" si="3"/>
        <v>4.001419069632929</v>
      </c>
      <c r="G31" s="13">
        <f t="shared" ca="1" si="4"/>
        <v>0.50860662561764358</v>
      </c>
      <c r="H31" s="13">
        <f t="shared" ca="1" si="5"/>
        <v>0</v>
      </c>
      <c r="J31" s="118" t="s">
        <v>250</v>
      </c>
      <c r="K31" s="117">
        <f ca="1">_xlfn.NORM.S.INV(MAX(K29:K30))/(-3)</f>
        <v>1.6626632409100364</v>
      </c>
    </row>
    <row r="32" spans="3:15">
      <c r="C32" s="13">
        <f t="shared" ca="1" si="0"/>
        <v>2003.6527104816018</v>
      </c>
      <c r="D32" s="13">
        <f t="shared" ca="1" si="1"/>
        <v>99.2756198536798</v>
      </c>
      <c r="E32" s="13">
        <f t="shared" ca="1" si="2"/>
        <v>1000739.4708629643</v>
      </c>
      <c r="F32" s="13">
        <f t="shared" ca="1" si="3"/>
        <v>4.0092532519705761</v>
      </c>
      <c r="G32" s="13">
        <f t="shared" ca="1" si="4"/>
        <v>0.49063965757092814</v>
      </c>
      <c r="H32" s="13">
        <f t="shared" ca="1" si="5"/>
        <v>0</v>
      </c>
    </row>
    <row r="33" spans="3:8">
      <c r="C33" s="13">
        <f t="shared" ca="1" si="0"/>
        <v>1998.2513723263523</v>
      </c>
      <c r="D33" s="13">
        <f t="shared" ca="1" si="1"/>
        <v>100.32684287635757</v>
      </c>
      <c r="E33" s="13">
        <f t="shared" ca="1" si="2"/>
        <v>997978.96479751542</v>
      </c>
      <c r="F33" s="13">
        <f t="shared" ca="1" si="3"/>
        <v>3.9969669212961163</v>
      </c>
      <c r="G33" s="13">
        <f t="shared" ca="1" si="4"/>
        <v>0.50063812205090841</v>
      </c>
      <c r="H33" s="13">
        <f t="shared" ca="1" si="5"/>
        <v>0</v>
      </c>
    </row>
    <row r="34" spans="3:8">
      <c r="C34" s="13">
        <f t="shared" ca="1" si="0"/>
        <v>2009.6946246045625</v>
      </c>
      <c r="D34" s="13">
        <f t="shared" ca="1" si="1"/>
        <v>100.32773249268</v>
      </c>
      <c r="E34" s="13">
        <f t="shared" ca="1" si="2"/>
        <v>995849.13411592774</v>
      </c>
      <c r="F34" s="13">
        <f t="shared" ca="1" si="3"/>
        <v>3.9935636881879093</v>
      </c>
      <c r="G34" s="13">
        <f t="shared" ca="1" si="4"/>
        <v>0.50920805379509648</v>
      </c>
      <c r="H34" s="13">
        <f t="shared" ca="1" si="5"/>
        <v>0</v>
      </c>
    </row>
    <row r="35" spans="3:8">
      <c r="C35" s="13">
        <f t="shared" ca="1" si="0"/>
        <v>2004.7519389944516</v>
      </c>
      <c r="D35" s="13">
        <f t="shared" ca="1" si="1"/>
        <v>100.44000672132589</v>
      </c>
      <c r="E35" s="13">
        <f t="shared" ca="1" si="2"/>
        <v>1001424.5253259705</v>
      </c>
      <c r="F35" s="13">
        <f t="shared" ca="1" si="3"/>
        <v>3.9965290586906748</v>
      </c>
      <c r="G35" s="13">
        <f t="shared" ca="1" si="4"/>
        <v>0.50295372466354826</v>
      </c>
      <c r="H35" s="13">
        <f t="shared" ca="1" si="5"/>
        <v>0</v>
      </c>
    </row>
    <row r="36" spans="3:8">
      <c r="C36" s="13">
        <f t="shared" ca="1" si="0"/>
        <v>1998.3534931446277</v>
      </c>
      <c r="D36" s="13">
        <f t="shared" ca="1" si="1"/>
        <v>99.618356941807093</v>
      </c>
      <c r="E36" s="13">
        <f t="shared" ca="1" si="2"/>
        <v>994021.87474851659</v>
      </c>
      <c r="F36" s="13">
        <f t="shared" ca="1" si="3"/>
        <v>4.0021929068523674</v>
      </c>
      <c r="G36" s="13">
        <f t="shared" ca="1" si="4"/>
        <v>0.49653072061513259</v>
      </c>
      <c r="H36" s="13">
        <f t="shared" ca="1" si="5"/>
        <v>0</v>
      </c>
    </row>
    <row r="37" spans="3:8">
      <c r="C37" s="13">
        <f t="shared" ca="1" si="0"/>
        <v>2000.5941012205856</v>
      </c>
      <c r="D37" s="13">
        <f t="shared" ca="1" si="1"/>
        <v>100.43064437063994</v>
      </c>
      <c r="E37" s="13">
        <f t="shared" ca="1" si="2"/>
        <v>1000516.8639786834</v>
      </c>
      <c r="F37" s="13">
        <f t="shared" ca="1" si="3"/>
        <v>3.9904993869951766</v>
      </c>
      <c r="G37" s="13">
        <f t="shared" ca="1" si="4"/>
        <v>0.50431390747805038</v>
      </c>
      <c r="H37" s="13">
        <f t="shared" ca="1" si="5"/>
        <v>0</v>
      </c>
    </row>
    <row r="38" spans="3:8">
      <c r="C38" s="13">
        <f t="shared" ca="1" si="0"/>
        <v>2007.4762615724833</v>
      </c>
      <c r="D38" s="13">
        <f t="shared" ca="1" si="1"/>
        <v>99.434133591952261</v>
      </c>
      <c r="E38" s="13">
        <f t="shared" ca="1" si="2"/>
        <v>991908.04243391054</v>
      </c>
      <c r="F38" s="13">
        <f t="shared" ca="1" si="3"/>
        <v>4.0018526469792217</v>
      </c>
      <c r="G38" s="13">
        <f t="shared" ca="1" si="4"/>
        <v>0.50138424218630673</v>
      </c>
      <c r="H38" s="13">
        <f t="shared" ca="1" si="5"/>
        <v>0</v>
      </c>
    </row>
    <row r="39" spans="3:8">
      <c r="C39" s="13">
        <f t="shared" ca="1" si="0"/>
        <v>1993.6654557438492</v>
      </c>
      <c r="D39" s="13">
        <f t="shared" ca="1" si="1"/>
        <v>100.25424576791323</v>
      </c>
      <c r="E39" s="13">
        <f t="shared" ca="1" si="2"/>
        <v>992856.34551602032</v>
      </c>
      <c r="F39" s="13">
        <f t="shared" ca="1" si="3"/>
        <v>3.9915234316173924</v>
      </c>
      <c r="G39" s="13">
        <f t="shared" ca="1" si="4"/>
        <v>0.50328771369682146</v>
      </c>
      <c r="H39" s="13">
        <f t="shared" ca="1" si="5"/>
        <v>0</v>
      </c>
    </row>
    <row r="40" spans="3:8">
      <c r="C40" s="13">
        <f t="shared" ca="1" si="0"/>
        <v>2016.9139971309983</v>
      </c>
      <c r="D40" s="13">
        <f t="shared" ca="1" si="1"/>
        <v>100.43453987202005</v>
      </c>
      <c r="E40" s="13">
        <f t="shared" ca="1" si="2"/>
        <v>988825.0767555132</v>
      </c>
      <c r="F40" s="13">
        <f t="shared" ca="1" si="3"/>
        <v>4.0028880358443422</v>
      </c>
      <c r="G40" s="13">
        <f t="shared" ca="1" si="4"/>
        <v>0.51226507342866823</v>
      </c>
      <c r="H40" s="13">
        <f t="shared" ca="1" si="5"/>
        <v>0</v>
      </c>
    </row>
    <row r="41" spans="3:8">
      <c r="C41" s="13">
        <f t="shared" ca="1" si="0"/>
        <v>1993.3028784238513</v>
      </c>
      <c r="D41" s="13">
        <f t="shared" ca="1" si="1"/>
        <v>99.454094012124543</v>
      </c>
      <c r="E41" s="13">
        <f t="shared" ca="1" si="2"/>
        <v>1008488.8436774553</v>
      </c>
      <c r="F41" s="13">
        <f t="shared" ca="1" si="3"/>
        <v>3.9996821130873359</v>
      </c>
      <c r="G41" s="13">
        <f t="shared" ca="1" si="4"/>
        <v>0.4873560777773106</v>
      </c>
      <c r="H41" s="13">
        <f t="shared" ca="1" si="5"/>
        <v>0</v>
      </c>
    </row>
    <row r="42" spans="3:8">
      <c r="C42" s="13">
        <f t="shared" ca="1" si="0"/>
        <v>1997.8606558963504</v>
      </c>
      <c r="D42" s="13">
        <f t="shared" ca="1" si="1"/>
        <v>99.505867420764275</v>
      </c>
      <c r="E42" s="13">
        <f t="shared" ca="1" si="2"/>
        <v>994077.52137287753</v>
      </c>
      <c r="F42" s="13">
        <f t="shared" ca="1" si="3"/>
        <v>3.9981321675354775</v>
      </c>
      <c r="G42" s="13">
        <f t="shared" ca="1" si="4"/>
        <v>0.49771459182478262</v>
      </c>
      <c r="H42" s="13">
        <f t="shared" ca="1" si="5"/>
        <v>0</v>
      </c>
    </row>
    <row r="43" spans="3:8">
      <c r="C43" s="13">
        <f t="shared" ca="1" si="0"/>
        <v>2018.1831694428117</v>
      </c>
      <c r="D43" s="13">
        <f t="shared" ca="1" si="1"/>
        <v>99.797397928482141</v>
      </c>
      <c r="E43" s="13">
        <f t="shared" ca="1" si="2"/>
        <v>987644.38975971262</v>
      </c>
      <c r="F43" s="13">
        <f t="shared" ca="1" si="3"/>
        <v>3.9991940539721735</v>
      </c>
      <c r="G43" s="13">
        <f t="shared" ca="1" si="4"/>
        <v>0.51215332839270433</v>
      </c>
      <c r="H43" s="13">
        <f t="shared" ca="1" si="5"/>
        <v>0</v>
      </c>
    </row>
    <row r="44" spans="3:8">
      <c r="C44" s="13">
        <f t="shared" ca="1" si="0"/>
        <v>2010.4116750668984</v>
      </c>
      <c r="D44" s="13">
        <f t="shared" ca="1" si="1"/>
        <v>100.48807749107212</v>
      </c>
      <c r="E44" s="13">
        <f t="shared" ca="1" si="2"/>
        <v>1006908.3716347419</v>
      </c>
      <c r="F44" s="13">
        <f t="shared" ca="1" si="3"/>
        <v>4.0086506155632131</v>
      </c>
      <c r="G44" s="13">
        <f t="shared" ca="1" si="4"/>
        <v>0.49722378198432199</v>
      </c>
      <c r="H44" s="13">
        <f t="shared" ca="1" si="5"/>
        <v>0</v>
      </c>
    </row>
    <row r="45" spans="3:8">
      <c r="C45" s="13">
        <f t="shared" ca="1" si="0"/>
        <v>2004.4007042598939</v>
      </c>
      <c r="D45" s="13">
        <f t="shared" ca="1" si="1"/>
        <v>101.31274759204003</v>
      </c>
      <c r="E45" s="13">
        <f t="shared" ca="1" si="2"/>
        <v>999564.22066281457</v>
      </c>
      <c r="F45" s="13">
        <f t="shared" ca="1" si="3"/>
        <v>3.9950443789798076</v>
      </c>
      <c r="G45" s="13">
        <f t="shared" ca="1" si="4"/>
        <v>0.5088457918171897</v>
      </c>
      <c r="H45" s="13">
        <f t="shared" ca="1" si="5"/>
        <v>0</v>
      </c>
    </row>
    <row r="46" spans="3:8">
      <c r="C46" s="13">
        <f t="shared" ca="1" si="0"/>
        <v>1985.4924223776654</v>
      </c>
      <c r="D46" s="13">
        <f t="shared" ca="1" si="1"/>
        <v>99.579326629149222</v>
      </c>
      <c r="E46" s="13">
        <f t="shared" ca="1" si="2"/>
        <v>996907.06426688982</v>
      </c>
      <c r="F46" s="13">
        <f t="shared" ca="1" si="3"/>
        <v>4.0089357552505405</v>
      </c>
      <c r="G46" s="13">
        <f t="shared" ca="1" si="4"/>
        <v>0.48527143521099503</v>
      </c>
      <c r="H46" s="13">
        <f t="shared" ca="1" si="5"/>
        <v>0</v>
      </c>
    </row>
    <row r="47" spans="3:8">
      <c r="C47" s="13">
        <f t="shared" ca="1" si="0"/>
        <v>2016.8346146354982</v>
      </c>
      <c r="D47" s="13">
        <f t="shared" ca="1" si="1"/>
        <v>100.41417379386009</v>
      </c>
      <c r="E47" s="13">
        <f t="shared" ca="1" si="2"/>
        <v>992404.36481037352</v>
      </c>
      <c r="F47" s="13">
        <f t="shared" ca="1" si="3"/>
        <v>4.0088947402703097</v>
      </c>
      <c r="G47" s="13">
        <f t="shared" ca="1" si="4"/>
        <v>0.50722242710044907</v>
      </c>
      <c r="H47" s="13">
        <f t="shared" ca="1" si="5"/>
        <v>0</v>
      </c>
    </row>
    <row r="48" spans="3:8">
      <c r="C48" s="13">
        <f t="shared" ca="1" si="0"/>
        <v>2007.0425499193857</v>
      </c>
      <c r="D48" s="13">
        <f t="shared" ca="1" si="1"/>
        <v>99.204990831921549</v>
      </c>
      <c r="E48" s="13">
        <f t="shared" ca="1" si="2"/>
        <v>1002820.3449170744</v>
      </c>
      <c r="F48" s="13">
        <f t="shared" ca="1" si="3"/>
        <v>3.9976736881826702</v>
      </c>
      <c r="G48" s="13">
        <f t="shared" ca="1" si="4"/>
        <v>0.4966429927713375</v>
      </c>
      <c r="H48" s="13">
        <f t="shared" ca="1" si="5"/>
        <v>0</v>
      </c>
    </row>
    <row r="49" spans="3:8">
      <c r="C49" s="13">
        <f t="shared" ca="1" si="0"/>
        <v>2001.6346886516787</v>
      </c>
      <c r="D49" s="13">
        <f t="shared" ca="1" si="1"/>
        <v>99.603777738083991</v>
      </c>
      <c r="E49" s="13">
        <f t="shared" ca="1" si="2"/>
        <v>989838.33705346065</v>
      </c>
      <c r="F49" s="13">
        <f t="shared" ca="1" si="3"/>
        <v>4.0097266935256846</v>
      </c>
      <c r="G49" s="13">
        <f t="shared" ca="1" si="4"/>
        <v>0.49644623979560976</v>
      </c>
      <c r="H49" s="13">
        <f t="shared" ca="1" si="5"/>
        <v>0</v>
      </c>
    </row>
    <row r="50" spans="3:8">
      <c r="C50" s="13">
        <f t="shared" ca="1" si="0"/>
        <v>2001.787360901209</v>
      </c>
      <c r="D50" s="13">
        <f t="shared" ca="1" si="1"/>
        <v>100.94807770765837</v>
      </c>
      <c r="E50" s="13">
        <f t="shared" ca="1" si="2"/>
        <v>1000086.6590612271</v>
      </c>
      <c r="F50" s="13">
        <f t="shared" ca="1" si="3"/>
        <v>4.0062693528093858</v>
      </c>
      <c r="G50" s="13">
        <f t="shared" ca="1" si="4"/>
        <v>0.49978804170346341</v>
      </c>
      <c r="H50" s="13">
        <f t="shared" ca="1" si="5"/>
        <v>0</v>
      </c>
    </row>
    <row r="51" spans="3:8">
      <c r="C51" s="13">
        <f t="shared" ca="1" si="0"/>
        <v>2002.9354239149914</v>
      </c>
      <c r="D51" s="13">
        <f t="shared" ca="1" si="1"/>
        <v>100.31757690051292</v>
      </c>
      <c r="E51" s="13">
        <f t="shared" ca="1" si="2"/>
        <v>991399.31914891687</v>
      </c>
      <c r="F51" s="13">
        <f t="shared" ca="1" si="3"/>
        <v>3.9986155555949714</v>
      </c>
      <c r="G51" s="13">
        <f t="shared" ca="1" si="4"/>
        <v>0.50544492741131086</v>
      </c>
      <c r="H51" s="13">
        <f t="shared" ca="1" si="5"/>
        <v>0</v>
      </c>
    </row>
    <row r="52" spans="3:8">
      <c r="C52" s="13">
        <f t="shared" ca="1" si="0"/>
        <v>2006.6262397278517</v>
      </c>
      <c r="D52" s="13">
        <f t="shared" ca="1" si="1"/>
        <v>100.11920939460208</v>
      </c>
      <c r="E52" s="13">
        <f t="shared" ca="1" si="2"/>
        <v>1005162.0921765306</v>
      </c>
      <c r="F52" s="13">
        <f t="shared" ca="1" si="3"/>
        <v>4.0091068159893206</v>
      </c>
      <c r="G52" s="13">
        <f t="shared" ca="1" si="4"/>
        <v>0.49416719174002388</v>
      </c>
      <c r="H52" s="13">
        <f t="shared" ca="1" si="5"/>
        <v>0</v>
      </c>
    </row>
    <row r="53" spans="3:8">
      <c r="C53" s="13">
        <f t="shared" ca="1" si="0"/>
        <v>2016.7141385418774</v>
      </c>
      <c r="D53" s="13">
        <f t="shared" ca="1" si="1"/>
        <v>99.751862052891397</v>
      </c>
      <c r="E53" s="13">
        <f t="shared" ca="1" si="2"/>
        <v>995588.25468448899</v>
      </c>
      <c r="F53" s="13">
        <f t="shared" ca="1" si="3"/>
        <v>3.9970760883854584</v>
      </c>
      <c r="G53" s="13">
        <f t="shared" ca="1" si="4"/>
        <v>0.50817161778869979</v>
      </c>
      <c r="H53" s="13">
        <f t="shared" ca="1" si="5"/>
        <v>0</v>
      </c>
    </row>
    <row r="54" spans="3:8">
      <c r="C54" s="13">
        <f t="shared" ca="1" si="0"/>
        <v>2000.7702573620249</v>
      </c>
      <c r="D54" s="13">
        <f t="shared" ca="1" si="1"/>
        <v>99.612274494609679</v>
      </c>
      <c r="E54" s="13">
        <f t="shared" ca="1" si="2"/>
        <v>992505.70690630528</v>
      </c>
      <c r="F54" s="13">
        <f t="shared" ca="1" si="3"/>
        <v>3.9952127284245602</v>
      </c>
      <c r="G54" s="13">
        <f t="shared" ca="1" si="4"/>
        <v>0.50195500581163477</v>
      </c>
      <c r="H54" s="13">
        <f t="shared" ca="1" si="5"/>
        <v>0</v>
      </c>
    </row>
    <row r="55" spans="3:8">
      <c r="C55" s="13">
        <f t="shared" ca="1" si="0"/>
        <v>2006.3973355016669</v>
      </c>
      <c r="D55" s="13">
        <f t="shared" ca="1" si="1"/>
        <v>100.02631220685939</v>
      </c>
      <c r="E55" s="13">
        <f t="shared" ca="1" si="2"/>
        <v>988440.66091413482</v>
      </c>
      <c r="F55" s="13">
        <f t="shared" ca="1" si="3"/>
        <v>4.0048887772090165</v>
      </c>
      <c r="G55" s="13">
        <f t="shared" ca="1" si="4"/>
        <v>0.50406418015619836</v>
      </c>
      <c r="H55" s="13">
        <f t="shared" ca="1" si="5"/>
        <v>0</v>
      </c>
    </row>
    <row r="56" spans="3:8">
      <c r="C56" s="13">
        <f t="shared" ca="1" si="0"/>
        <v>2009.903249390846</v>
      </c>
      <c r="D56" s="13">
        <f t="shared" ca="1" si="1"/>
        <v>99.083089940669367</v>
      </c>
      <c r="E56" s="13">
        <f t="shared" ca="1" si="2"/>
        <v>998639.70140593778</v>
      </c>
      <c r="F56" s="13">
        <f t="shared" ca="1" si="3"/>
        <v>4.0005513582645564</v>
      </c>
      <c r="G56" s="13">
        <f t="shared" ca="1" si="4"/>
        <v>0.49809450749227413</v>
      </c>
      <c r="H56" s="13">
        <f t="shared" ca="1" si="5"/>
        <v>0</v>
      </c>
    </row>
    <row r="57" spans="3:8">
      <c r="C57" s="13">
        <f t="shared" ca="1" si="0"/>
        <v>2002.3797395457354</v>
      </c>
      <c r="D57" s="13">
        <f t="shared" ca="1" si="1"/>
        <v>100.11780651315205</v>
      </c>
      <c r="E57" s="13">
        <f t="shared" ca="1" si="2"/>
        <v>983938.97788600228</v>
      </c>
      <c r="F57" s="13">
        <f t="shared" ca="1" si="3"/>
        <v>4.0154271503280068</v>
      </c>
      <c r="G57" s="13">
        <f t="shared" ca="1" si="4"/>
        <v>0.49952723976822033</v>
      </c>
      <c r="H57" s="13">
        <f t="shared" ca="1" si="5"/>
        <v>0</v>
      </c>
    </row>
    <row r="58" spans="3:8">
      <c r="C58" s="13">
        <f t="shared" ca="1" si="0"/>
        <v>1983.6704929205414</v>
      </c>
      <c r="D58" s="13">
        <f t="shared" ca="1" si="1"/>
        <v>99.647230669269547</v>
      </c>
      <c r="E58" s="13">
        <f t="shared" ca="1" si="2"/>
        <v>1008488.8255608205</v>
      </c>
      <c r="F58" s="13">
        <f t="shared" ca="1" si="3"/>
        <v>3.9888169509222657</v>
      </c>
      <c r="G58" s="13">
        <f t="shared" ca="1" si="4"/>
        <v>0.48888523071280854</v>
      </c>
      <c r="H58" s="13">
        <f t="shared" ca="1" si="5"/>
        <v>0</v>
      </c>
    </row>
    <row r="59" spans="3:8">
      <c r="C59" s="13">
        <f t="shared" ca="1" si="0"/>
        <v>1994.5382853759543</v>
      </c>
      <c r="D59" s="13">
        <f t="shared" ca="1" si="1"/>
        <v>100.74613759190514</v>
      </c>
      <c r="E59" s="13">
        <f t="shared" ca="1" si="2"/>
        <v>993935.22606913419</v>
      </c>
      <c r="F59" s="13">
        <f t="shared" ca="1" si="3"/>
        <v>4.001181333742811</v>
      </c>
      <c r="G59" s="13">
        <f t="shared" ca="1" si="4"/>
        <v>0.50078611040729193</v>
      </c>
      <c r="H59" s="13">
        <f t="shared" ca="1" si="5"/>
        <v>0</v>
      </c>
    </row>
    <row r="60" spans="3:8">
      <c r="C60" s="13">
        <f t="shared" ca="1" si="0"/>
        <v>1984.6305902105655</v>
      </c>
      <c r="D60" s="13">
        <f t="shared" ca="1" si="1"/>
        <v>99.948987077690859</v>
      </c>
      <c r="E60" s="13">
        <f t="shared" ca="1" si="2"/>
        <v>999557.20261106431</v>
      </c>
      <c r="F60" s="13">
        <f t="shared" ca="1" si="3"/>
        <v>3.9956768541970691</v>
      </c>
      <c r="G60" s="13">
        <f t="shared" ca="1" si="4"/>
        <v>0.49183429638407089</v>
      </c>
      <c r="H60" s="13">
        <f t="shared" ca="1" si="5"/>
        <v>0</v>
      </c>
    </row>
    <row r="61" spans="3:8">
      <c r="C61" s="13">
        <f t="shared" ca="1" si="0"/>
        <v>2003.635905836556</v>
      </c>
      <c r="D61" s="13">
        <f t="shared" ca="1" si="1"/>
        <v>98.667395760891239</v>
      </c>
      <c r="E61" s="13">
        <f t="shared" ca="1" si="2"/>
        <v>981688.62490467192</v>
      </c>
      <c r="F61" s="13">
        <f t="shared" ca="1" si="3"/>
        <v>3.9979782831782673</v>
      </c>
      <c r="G61" s="13">
        <f t="shared" ca="1" si="4"/>
        <v>0.50271973011333149</v>
      </c>
      <c r="H61" s="13">
        <f t="shared" ca="1" si="5"/>
        <v>0</v>
      </c>
    </row>
    <row r="62" spans="3:8">
      <c r="C62" s="13">
        <f t="shared" ca="1" si="0"/>
        <v>2000.1222303988834</v>
      </c>
      <c r="D62" s="13">
        <f t="shared" ca="1" si="1"/>
        <v>100.42828641202533</v>
      </c>
      <c r="E62" s="13">
        <f t="shared" ca="1" si="2"/>
        <v>989400.16555714526</v>
      </c>
      <c r="F62" s="13">
        <f t="shared" ca="1" si="3"/>
        <v>3.9990126432334647</v>
      </c>
      <c r="G62" s="13">
        <f t="shared" ca="1" si="4"/>
        <v>0.50540108903370085</v>
      </c>
      <c r="H62" s="13">
        <f t="shared" ca="1" si="5"/>
        <v>0</v>
      </c>
    </row>
    <row r="63" spans="3:8">
      <c r="C63" s="13">
        <f t="shared" ca="1" si="0"/>
        <v>2006.2352045407667</v>
      </c>
      <c r="D63" s="13">
        <f t="shared" ca="1" si="1"/>
        <v>100.26313392592814</v>
      </c>
      <c r="E63" s="13">
        <f t="shared" ca="1" si="2"/>
        <v>996932.80388945388</v>
      </c>
      <c r="F63" s="13">
        <f t="shared" ca="1" si="3"/>
        <v>4.013010836479312</v>
      </c>
      <c r="G63" s="13">
        <f t="shared" ca="1" si="4"/>
        <v>0.49683008631180847</v>
      </c>
      <c r="H63" s="13">
        <f t="shared" ca="1" si="5"/>
        <v>0</v>
      </c>
    </row>
    <row r="64" spans="3:8">
      <c r="C64" s="13">
        <f t="shared" ca="1" si="0"/>
        <v>2003.5739099905397</v>
      </c>
      <c r="D64" s="13">
        <f t="shared" ca="1" si="1"/>
        <v>99.934157492532805</v>
      </c>
      <c r="E64" s="13">
        <f t="shared" ca="1" si="2"/>
        <v>986205.46861180523</v>
      </c>
      <c r="F64" s="13">
        <f t="shared" ca="1" si="3"/>
        <v>4.0046855338692584</v>
      </c>
      <c r="G64" s="13">
        <f t="shared" ca="1" si="4"/>
        <v>0.50342379985908436</v>
      </c>
      <c r="H64" s="13">
        <f t="shared" ca="1" si="5"/>
        <v>0</v>
      </c>
    </row>
    <row r="65" spans="3:8">
      <c r="C65" s="13">
        <f t="shared" ca="1" si="0"/>
        <v>2002.9527045935638</v>
      </c>
      <c r="D65" s="13">
        <f t="shared" ca="1" si="1"/>
        <v>99.355378633685731</v>
      </c>
      <c r="E65" s="13">
        <f t="shared" ca="1" si="2"/>
        <v>981139.35286676744</v>
      </c>
      <c r="F65" s="13">
        <f t="shared" ca="1" si="3"/>
        <v>3.9932651395328209</v>
      </c>
      <c r="G65" s="13">
        <f t="shared" ca="1" si="4"/>
        <v>0.50855698494845558</v>
      </c>
      <c r="H65" s="13">
        <f t="shared" ca="1" si="5"/>
        <v>0</v>
      </c>
    </row>
    <row r="66" spans="3:8">
      <c r="C66" s="13">
        <f t="shared" ca="1" si="0"/>
        <v>1997.0445115364696</v>
      </c>
      <c r="D66" s="13">
        <f t="shared" ca="1" si="1"/>
        <v>100.35474812348554</v>
      </c>
      <c r="E66" s="13">
        <f t="shared" ca="1" si="2"/>
        <v>998382.51737970568</v>
      </c>
      <c r="F66" s="13">
        <f t="shared" ca="1" si="3"/>
        <v>4.007054651878132</v>
      </c>
      <c r="G66" s="13">
        <f t="shared" ca="1" si="4"/>
        <v>0.49495477572731356</v>
      </c>
      <c r="H66" s="13">
        <f t="shared" ca="1" si="5"/>
        <v>0</v>
      </c>
    </row>
    <row r="67" spans="3:8">
      <c r="C67" s="13">
        <f t="shared" ca="1" si="0"/>
        <v>1996.1413538333502</v>
      </c>
      <c r="D67" s="13">
        <f t="shared" ca="1" si="1"/>
        <v>99.756024747893051</v>
      </c>
      <c r="E67" s="13">
        <f t="shared" ca="1" si="2"/>
        <v>1003829.6467589226</v>
      </c>
      <c r="F67" s="13">
        <f t="shared" ca="1" si="3"/>
        <v>3.9927073478303012</v>
      </c>
      <c r="G67" s="13">
        <f t="shared" ca="1" si="4"/>
        <v>0.49595459578616019</v>
      </c>
      <c r="H67" s="13">
        <f t="shared" ca="1" si="5"/>
        <v>0</v>
      </c>
    </row>
    <row r="68" spans="3:8">
      <c r="C68" s="13">
        <f t="shared" ca="1" si="0"/>
        <v>2010.1468719255113</v>
      </c>
      <c r="D68" s="13">
        <f t="shared" ca="1" si="1"/>
        <v>101.09029146467593</v>
      </c>
      <c r="E68" s="13">
        <f t="shared" ca="1" si="2"/>
        <v>998256.08682441409</v>
      </c>
      <c r="F68" s="13">
        <f t="shared" ca="1" si="3"/>
        <v>4.0031396868803002</v>
      </c>
      <c r="G68" s="13">
        <f t="shared" ca="1" si="4"/>
        <v>0.50718945807623672</v>
      </c>
      <c r="H68" s="13">
        <f t="shared" ca="1" si="5"/>
        <v>0</v>
      </c>
    </row>
    <row r="69" spans="3:8">
      <c r="C69" s="13">
        <f t="shared" ca="1" si="0"/>
        <v>2004.3947733400826</v>
      </c>
      <c r="D69" s="13">
        <f t="shared" ca="1" si="1"/>
        <v>99.644451446882499</v>
      </c>
      <c r="E69" s="13">
        <f t="shared" ca="1" si="2"/>
        <v>995986.15929514251</v>
      </c>
      <c r="F69" s="13">
        <f t="shared" ca="1" si="3"/>
        <v>4.0071535570876762</v>
      </c>
      <c r="G69" s="13">
        <f t="shared" ca="1" si="4"/>
        <v>0.49621802326188696</v>
      </c>
      <c r="H69" s="13">
        <f t="shared" ca="1" si="5"/>
        <v>0</v>
      </c>
    </row>
    <row r="70" spans="3:8">
      <c r="C70" s="13">
        <f t="shared" ca="1" si="0"/>
        <v>1997.9227749192814</v>
      </c>
      <c r="D70" s="13">
        <f t="shared" ca="1" si="1"/>
        <v>99.758723502282649</v>
      </c>
      <c r="E70" s="13">
        <f t="shared" ca="1" si="2"/>
        <v>984597.17906999146</v>
      </c>
      <c r="F70" s="13">
        <f t="shared" ca="1" si="3"/>
        <v>4.0031215295624367</v>
      </c>
      <c r="G70" s="13">
        <f t="shared" ca="1" si="4"/>
        <v>0.50130810515019708</v>
      </c>
      <c r="H70" s="13">
        <f t="shared" ca="1" si="5"/>
        <v>0</v>
      </c>
    </row>
    <row r="71" spans="3:8">
      <c r="C71" s="13">
        <f t="shared" ca="1" si="0"/>
        <v>1994.2871681833237</v>
      </c>
      <c r="D71" s="13">
        <f t="shared" ca="1" si="1"/>
        <v>99.626391112309918</v>
      </c>
      <c r="E71" s="13">
        <f t="shared" ca="1" si="2"/>
        <v>989492.54353149771</v>
      </c>
      <c r="F71" s="13">
        <f t="shared" ca="1" si="3"/>
        <v>3.9966972626651462</v>
      </c>
      <c r="G71" s="13">
        <f t="shared" ca="1" si="4"/>
        <v>0.4995539358737463</v>
      </c>
      <c r="H71" s="13">
        <f t="shared" ca="1" si="5"/>
        <v>0</v>
      </c>
    </row>
    <row r="72" spans="3:8">
      <c r="C72" s="13">
        <f t="shared" ca="1" si="0"/>
        <v>2019.2643602521396</v>
      </c>
      <c r="D72" s="13">
        <f t="shared" ca="1" si="1"/>
        <v>100.63558809183867</v>
      </c>
      <c r="E72" s="13">
        <f t="shared" ca="1" si="2"/>
        <v>998260.25096928584</v>
      </c>
      <c r="F72" s="13">
        <f t="shared" ca="1" si="3"/>
        <v>3.9941904705427427</v>
      </c>
      <c r="G72" s="13">
        <f t="shared" ca="1" si="4"/>
        <v>0.51407823893431503</v>
      </c>
      <c r="H72" s="13">
        <f t="shared" ca="1" si="5"/>
        <v>0</v>
      </c>
    </row>
    <row r="73" spans="3:8">
      <c r="C73" s="13">
        <f t="shared" ca="1" si="0"/>
        <v>2003.2558503306177</v>
      </c>
      <c r="D73" s="13">
        <f t="shared" ca="1" si="1"/>
        <v>99.144919560872879</v>
      </c>
      <c r="E73" s="13">
        <f t="shared" ca="1" si="2"/>
        <v>992808.42348968913</v>
      </c>
      <c r="F73" s="13">
        <f t="shared" ca="1" si="3"/>
        <v>4.0004834207809825</v>
      </c>
      <c r="G73" s="13">
        <f t="shared" ca="1" si="4"/>
        <v>0.49805589645033971</v>
      </c>
      <c r="H73" s="13">
        <f t="shared" ca="1" si="5"/>
        <v>0</v>
      </c>
    </row>
    <row r="74" spans="3:8">
      <c r="C74" s="13">
        <f t="shared" ca="1" si="0"/>
        <v>1996.1351317544263</v>
      </c>
      <c r="D74" s="13">
        <f t="shared" ca="1" si="1"/>
        <v>100.05090792892736</v>
      </c>
      <c r="E74" s="13">
        <f t="shared" ca="1" si="2"/>
        <v>988802.31357286323</v>
      </c>
      <c r="F74" s="13">
        <f t="shared" ca="1" si="3"/>
        <v>4.0036420651848834</v>
      </c>
      <c r="G74" s="13">
        <f t="shared" ca="1" si="4"/>
        <v>0.49948286819818144</v>
      </c>
      <c r="H74" s="13">
        <f t="shared" ca="1" si="5"/>
        <v>0</v>
      </c>
    </row>
    <row r="75" spans="3:8">
      <c r="C75" s="13">
        <f t="shared" ca="1" si="0"/>
        <v>1989.1780091810942</v>
      </c>
      <c r="D75" s="13">
        <f t="shared" ca="1" si="1"/>
        <v>99.812424738538112</v>
      </c>
      <c r="E75" s="13">
        <f t="shared" ca="1" si="2"/>
        <v>987956.72590984241</v>
      </c>
      <c r="F75" s="13">
        <f t="shared" ca="1" si="3"/>
        <v>3.9900492408599812</v>
      </c>
      <c r="G75" s="13">
        <f t="shared" ca="1" si="4"/>
        <v>0.50203164814836965</v>
      </c>
      <c r="H75" s="13">
        <f t="shared" ca="1" si="5"/>
        <v>0</v>
      </c>
    </row>
    <row r="76" spans="3:8">
      <c r="C76" s="13">
        <f t="shared" ca="1" si="0"/>
        <v>2000.7236515212469</v>
      </c>
      <c r="D76" s="13">
        <f t="shared" ca="1" si="1"/>
        <v>99.7722019661405</v>
      </c>
      <c r="E76" s="13">
        <f t="shared" ca="1" si="2"/>
        <v>998583.69860724069</v>
      </c>
      <c r="F76" s="13">
        <f t="shared" ca="1" si="3"/>
        <v>4.0020238081871504</v>
      </c>
      <c r="G76" s="13">
        <f t="shared" ca="1" si="4"/>
        <v>0.4962845558253981</v>
      </c>
      <c r="H76" s="13">
        <f t="shared" ca="1" si="5"/>
        <v>0</v>
      </c>
    </row>
    <row r="77" spans="3:8">
      <c r="C77" s="13">
        <f t="shared" ca="1" si="0"/>
        <v>1997.5887892604119</v>
      </c>
      <c r="D77" s="13">
        <f t="shared" ca="1" si="1"/>
        <v>100.39148422498566</v>
      </c>
      <c r="E77" s="13">
        <f t="shared" ca="1" si="2"/>
        <v>980513.24016543361</v>
      </c>
      <c r="F77" s="13">
        <f t="shared" ca="1" si="3"/>
        <v>4.0098512621585076</v>
      </c>
      <c r="G77" s="13">
        <f t="shared" ca="1" si="4"/>
        <v>0.50302859905779806</v>
      </c>
      <c r="H77" s="13">
        <f t="shared" ca="1" si="5"/>
        <v>0</v>
      </c>
    </row>
    <row r="78" spans="3:8">
      <c r="C78" s="13">
        <f t="shared" ca="1" si="0"/>
        <v>2012.4943502842746</v>
      </c>
      <c r="D78" s="13">
        <f t="shared" ca="1" si="1"/>
        <v>99.826354135774508</v>
      </c>
      <c r="E78" s="13">
        <f t="shared" ca="1" si="2"/>
        <v>1003861.5173458082</v>
      </c>
      <c r="F78" s="13">
        <f t="shared" ca="1" si="3"/>
        <v>4.0113507628559413</v>
      </c>
      <c r="G78" s="13">
        <f t="shared" ca="1" si="4"/>
        <v>0.49514035139306622</v>
      </c>
      <c r="H78" s="13">
        <f t="shared" ca="1" si="5"/>
        <v>0</v>
      </c>
    </row>
    <row r="79" spans="3:8">
      <c r="C79" s="13">
        <f t="shared" ca="1" si="0"/>
        <v>2010.7427234360009</v>
      </c>
      <c r="D79" s="13">
        <f t="shared" ca="1" si="1"/>
        <v>100.20292762456107</v>
      </c>
      <c r="E79" s="13">
        <f t="shared" ca="1" si="2"/>
        <v>988595.91732794989</v>
      </c>
      <c r="F79" s="13">
        <f t="shared" ca="1" si="3"/>
        <v>3.9968377437393099</v>
      </c>
      <c r="G79" s="13">
        <f t="shared" ca="1" si="4"/>
        <v>0.51116213139144029</v>
      </c>
      <c r="H79" s="13">
        <f t="shared" ca="1" si="5"/>
        <v>0</v>
      </c>
    </row>
    <row r="80" spans="3:8">
      <c r="C80" s="13">
        <f t="shared" ca="1" si="0"/>
        <v>2006.005287373456</v>
      </c>
      <c r="D80" s="13">
        <f t="shared" ca="1" si="1"/>
        <v>98.697544710367453</v>
      </c>
      <c r="E80" s="13">
        <f t="shared" ca="1" si="2"/>
        <v>1000015.4178305812</v>
      </c>
      <c r="F80" s="13">
        <f t="shared" ca="1" si="3"/>
        <v>4.0016308771818876</v>
      </c>
      <c r="G80" s="13">
        <f t="shared" ca="1" si="4"/>
        <v>0.49302147043411593</v>
      </c>
      <c r="H80" s="13">
        <f t="shared" ca="1" si="5"/>
        <v>0</v>
      </c>
    </row>
    <row r="81" spans="3:8">
      <c r="C81" s="13">
        <f t="shared" ca="1" si="0"/>
        <v>2025.8502141104073</v>
      </c>
      <c r="D81" s="13">
        <f t="shared" ca="1" si="1"/>
        <v>100.02422218884313</v>
      </c>
      <c r="E81" s="13">
        <f t="shared" ca="1" si="2"/>
        <v>989384.36515982135</v>
      </c>
      <c r="F81" s="13">
        <f t="shared" ca="1" si="3"/>
        <v>4.0022116287418541</v>
      </c>
      <c r="G81" s="13">
        <f t="shared" ca="1" si="4"/>
        <v>0.51475993784799678</v>
      </c>
      <c r="H81" s="13">
        <f t="shared" ca="1" si="5"/>
        <v>0</v>
      </c>
    </row>
    <row r="82" spans="3:8">
      <c r="C82" s="13">
        <f t="shared" ca="1" si="0"/>
        <v>1993.926933436273</v>
      </c>
      <c r="D82" s="13">
        <f t="shared" ca="1" si="1"/>
        <v>99.04776199307851</v>
      </c>
      <c r="E82" s="13">
        <f t="shared" ca="1" si="2"/>
        <v>994534.5952409656</v>
      </c>
      <c r="F82" s="13">
        <f t="shared" ca="1" si="3"/>
        <v>4.0027731460960183</v>
      </c>
      <c r="G82" s="13">
        <f t="shared" ca="1" si="4"/>
        <v>0.49096380524572247</v>
      </c>
      <c r="H82" s="13">
        <f t="shared" ca="1" si="5"/>
        <v>0</v>
      </c>
    </row>
    <row r="83" spans="3:8">
      <c r="C83" s="13">
        <f t="shared" ca="1" si="0"/>
        <v>1987.15670630361</v>
      </c>
      <c r="D83" s="13">
        <f t="shared" ca="1" si="1"/>
        <v>99.119472529171574</v>
      </c>
      <c r="E83" s="13">
        <f t="shared" ca="1" si="2"/>
        <v>987245.21076362394</v>
      </c>
      <c r="F83" s="13">
        <f t="shared" ca="1" si="3"/>
        <v>3.9961407568294938</v>
      </c>
      <c r="G83" s="13">
        <f t="shared" ca="1" si="4"/>
        <v>0.49486325405166837</v>
      </c>
      <c r="H83" s="13">
        <f t="shared" ca="1" si="5"/>
        <v>0</v>
      </c>
    </row>
    <row r="84" spans="3:8">
      <c r="C84" s="13">
        <f t="shared" ca="1" si="0"/>
        <v>2010.0834490270042</v>
      </c>
      <c r="D84" s="13">
        <f t="shared" ca="1" si="1"/>
        <v>100.23777594799117</v>
      </c>
      <c r="E84" s="13">
        <f t="shared" ca="1" si="2"/>
        <v>993794.64091093279</v>
      </c>
      <c r="F84" s="13">
        <f t="shared" ca="1" si="3"/>
        <v>3.9911599991846218</v>
      </c>
      <c r="G84" s="13">
        <f t="shared" ca="1" si="4"/>
        <v>0.51123023212663854</v>
      </c>
      <c r="H84" s="13">
        <f t="shared" ca="1" si="5"/>
        <v>0</v>
      </c>
    </row>
    <row r="85" spans="3:8">
      <c r="C85" s="13">
        <f t="shared" ca="1" si="0"/>
        <v>2001.3988945757476</v>
      </c>
      <c r="D85" s="13">
        <f t="shared" ca="1" si="1"/>
        <v>100.95082212176007</v>
      </c>
      <c r="E85" s="13">
        <f t="shared" ca="1" si="2"/>
        <v>1008053.7081658372</v>
      </c>
      <c r="F85" s="13">
        <f t="shared" ca="1" si="3"/>
        <v>4.0050715599163285</v>
      </c>
      <c r="G85" s="13">
        <f t="shared" ca="1" si="4"/>
        <v>0.49625227843891612</v>
      </c>
      <c r="H85" s="13">
        <f t="shared" ca="1" si="5"/>
        <v>0</v>
      </c>
    </row>
    <row r="86" spans="3:8">
      <c r="C86" s="13">
        <f t="shared" ca="1" si="0"/>
        <v>2027.2148802057657</v>
      </c>
      <c r="D86" s="13">
        <f t="shared" ca="1" si="1"/>
        <v>99.699706524688878</v>
      </c>
      <c r="E86" s="13">
        <f t="shared" ca="1" si="2"/>
        <v>993579.73665130395</v>
      </c>
      <c r="F86" s="13">
        <f t="shared" ca="1" si="3"/>
        <v>3.9999685795414179</v>
      </c>
      <c r="G86" s="13">
        <f t="shared" ca="1" si="4"/>
        <v>0.5127604736751934</v>
      </c>
      <c r="H86" s="13">
        <f t="shared" ca="1" si="5"/>
        <v>0</v>
      </c>
    </row>
    <row r="87" spans="3:8">
      <c r="C87" s="13">
        <f t="shared" ca="1" si="0"/>
        <v>2002.8378599795815</v>
      </c>
      <c r="D87" s="13">
        <f t="shared" ca="1" si="1"/>
        <v>99.156376057842877</v>
      </c>
      <c r="E87" s="13">
        <f t="shared" ca="1" si="2"/>
        <v>1006070.1027258888</v>
      </c>
      <c r="F87" s="13">
        <f t="shared" ca="1" si="3"/>
        <v>3.9958993136329126</v>
      </c>
      <c r="G87" s="13">
        <f t="shared" ca="1" si="4"/>
        <v>0.49360093721799042</v>
      </c>
      <c r="H87" s="13">
        <f t="shared" ca="1" si="5"/>
        <v>0</v>
      </c>
    </row>
    <row r="88" spans="3:8">
      <c r="C88" s="13">
        <f t="shared" ref="C88:C151" ca="1" si="6">NORMINV(RAND(),$D$3,$G$3)</f>
        <v>1999.8528260494081</v>
      </c>
      <c r="D88" s="13">
        <f t="shared" ref="D88:D151" ca="1" si="7">NORMINV(RAND(),$D$4,$G$4)</f>
        <v>99.673454942266687</v>
      </c>
      <c r="E88" s="13">
        <f t="shared" ref="E88:E151" ca="1" si="8">NORMINV(RAND(),$D$5,$G$5)</f>
        <v>996064.90078305569</v>
      </c>
      <c r="F88" s="13">
        <f t="shared" ref="F88:F151" ca="1" si="9">NORMINV(RAND(),$D$6,$G$6)</f>
        <v>3.9961590514237244</v>
      </c>
      <c r="G88" s="13">
        <f t="shared" ref="G88:G151" ca="1" si="10">C88^2*D88/(E88*3.1415926*F88^4)</f>
        <v>0.49953626378186683</v>
      </c>
      <c r="H88" s="13">
        <f t="shared" ref="H88:H151" ca="1" si="11">IF(G88&gt;0.54,1,IF(G88&lt;0.46,1,0))</f>
        <v>0</v>
      </c>
    </row>
    <row r="89" spans="3:8">
      <c r="C89" s="13">
        <f t="shared" ca="1" si="6"/>
        <v>1985.9959594944471</v>
      </c>
      <c r="D89" s="13">
        <f t="shared" ca="1" si="7"/>
        <v>101.17862047969182</v>
      </c>
      <c r="E89" s="13">
        <f t="shared" ca="1" si="8"/>
        <v>993424.56232965644</v>
      </c>
      <c r="F89" s="13">
        <f t="shared" ca="1" si="9"/>
        <v>3.9975280122580101</v>
      </c>
      <c r="G89" s="13">
        <f t="shared" ca="1" si="10"/>
        <v>0.50071967092426872</v>
      </c>
      <c r="H89" s="13">
        <f t="shared" ca="1" si="11"/>
        <v>0</v>
      </c>
    </row>
    <row r="90" spans="3:8">
      <c r="C90" s="13">
        <f t="shared" ca="1" si="6"/>
        <v>2015.4029077096982</v>
      </c>
      <c r="D90" s="13">
        <f t="shared" ca="1" si="7"/>
        <v>100.58782350768132</v>
      </c>
      <c r="E90" s="13">
        <f t="shared" ca="1" si="8"/>
        <v>992589.3665342544</v>
      </c>
      <c r="F90" s="13">
        <f t="shared" ca="1" si="9"/>
        <v>4.015532119494158</v>
      </c>
      <c r="G90" s="13">
        <f t="shared" ca="1" si="10"/>
        <v>0.50393819103446558</v>
      </c>
      <c r="H90" s="13">
        <f t="shared" ca="1" si="11"/>
        <v>0</v>
      </c>
    </row>
    <row r="91" spans="3:8">
      <c r="C91" s="13">
        <f t="shared" ca="1" si="6"/>
        <v>2008.4146408987835</v>
      </c>
      <c r="D91" s="13">
        <f t="shared" ca="1" si="7"/>
        <v>98.995195268293855</v>
      </c>
      <c r="E91" s="13">
        <f t="shared" ca="1" si="8"/>
        <v>1001818.8100697552</v>
      </c>
      <c r="F91" s="13">
        <f t="shared" ca="1" si="9"/>
        <v>4.0128256812229344</v>
      </c>
      <c r="G91" s="13">
        <f t="shared" ca="1" si="10"/>
        <v>0.48930612257610001</v>
      </c>
      <c r="H91" s="13">
        <f t="shared" ca="1" si="11"/>
        <v>0</v>
      </c>
    </row>
    <row r="92" spans="3:8">
      <c r="C92" s="13">
        <f t="shared" ca="1" si="6"/>
        <v>2008.2722835628119</v>
      </c>
      <c r="D92" s="13">
        <f t="shared" ca="1" si="7"/>
        <v>100.10851275702865</v>
      </c>
      <c r="E92" s="13">
        <f t="shared" ca="1" si="8"/>
        <v>996033.31314906129</v>
      </c>
      <c r="F92" s="13">
        <f t="shared" ca="1" si="9"/>
        <v>4.0006758564296652</v>
      </c>
      <c r="G92" s="13">
        <f t="shared" ca="1" si="10"/>
        <v>0.50368498891378943</v>
      </c>
      <c r="H92" s="13">
        <f t="shared" ca="1" si="11"/>
        <v>0</v>
      </c>
    </row>
    <row r="93" spans="3:8">
      <c r="C93" s="13">
        <f t="shared" ca="1" si="6"/>
        <v>2001.5195753321659</v>
      </c>
      <c r="D93" s="13">
        <f t="shared" ca="1" si="7"/>
        <v>100.53847271058883</v>
      </c>
      <c r="E93" s="13">
        <f t="shared" ca="1" si="8"/>
        <v>989571.69499696232</v>
      </c>
      <c r="F93" s="13">
        <f t="shared" ca="1" si="9"/>
        <v>3.9961996437984362</v>
      </c>
      <c r="G93" s="13">
        <f t="shared" ca="1" si="10"/>
        <v>0.50800282873036329</v>
      </c>
      <c r="H93" s="13">
        <f t="shared" ca="1" si="11"/>
        <v>0</v>
      </c>
    </row>
    <row r="94" spans="3:8">
      <c r="C94" s="13">
        <f t="shared" ca="1" si="6"/>
        <v>2002.1475143252317</v>
      </c>
      <c r="D94" s="13">
        <f t="shared" ca="1" si="7"/>
        <v>99.270906317415893</v>
      </c>
      <c r="E94" s="13">
        <f t="shared" ca="1" si="8"/>
        <v>991318.83820772148</v>
      </c>
      <c r="F94" s="13">
        <f t="shared" ca="1" si="9"/>
        <v>4.0188950127244363</v>
      </c>
      <c r="G94" s="13">
        <f t="shared" ca="1" si="10"/>
        <v>0.4898061824883217</v>
      </c>
      <c r="H94" s="13">
        <f t="shared" ca="1" si="11"/>
        <v>0</v>
      </c>
    </row>
    <row r="95" spans="3:8">
      <c r="C95" s="13">
        <f t="shared" ca="1" si="6"/>
        <v>2002.7850352698588</v>
      </c>
      <c r="D95" s="13">
        <f t="shared" ca="1" si="7"/>
        <v>99.71787914907533</v>
      </c>
      <c r="E95" s="13">
        <f t="shared" ca="1" si="8"/>
        <v>995178.65552391321</v>
      </c>
      <c r="F95" s="13">
        <f t="shared" ca="1" si="9"/>
        <v>3.9999589333879126</v>
      </c>
      <c r="G95" s="13">
        <f t="shared" ca="1" si="10"/>
        <v>0.49976824783318097</v>
      </c>
      <c r="H95" s="13">
        <f t="shared" ca="1" si="11"/>
        <v>0</v>
      </c>
    </row>
    <row r="96" spans="3:8">
      <c r="C96" s="13">
        <f t="shared" ca="1" si="6"/>
        <v>1990.4871082403743</v>
      </c>
      <c r="D96" s="13">
        <f t="shared" ca="1" si="7"/>
        <v>99.611139034644879</v>
      </c>
      <c r="E96" s="13">
        <f t="shared" ca="1" si="8"/>
        <v>1003082.0826875744</v>
      </c>
      <c r="F96" s="13">
        <f t="shared" ca="1" si="9"/>
        <v>3.99830633564103</v>
      </c>
      <c r="G96" s="13">
        <f t="shared" ca="1" si="10"/>
        <v>0.4900450940519574</v>
      </c>
      <c r="H96" s="13">
        <f t="shared" ca="1" si="11"/>
        <v>0</v>
      </c>
    </row>
    <row r="97" spans="3:8">
      <c r="C97" s="13">
        <f t="shared" ca="1" si="6"/>
        <v>1994.5758863820336</v>
      </c>
      <c r="D97" s="13">
        <f t="shared" ca="1" si="7"/>
        <v>100.64721666357974</v>
      </c>
      <c r="E97" s="13">
        <f t="shared" ca="1" si="8"/>
        <v>982212.84704010002</v>
      </c>
      <c r="F97" s="13">
        <f t="shared" ca="1" si="9"/>
        <v>3.9850418270660026</v>
      </c>
      <c r="G97" s="13">
        <f t="shared" ca="1" si="10"/>
        <v>0.51453614194795083</v>
      </c>
      <c r="H97" s="13">
        <f t="shared" ca="1" si="11"/>
        <v>0</v>
      </c>
    </row>
    <row r="98" spans="3:8">
      <c r="C98" s="13">
        <f t="shared" ca="1" si="6"/>
        <v>1995.2458167979705</v>
      </c>
      <c r="D98" s="13">
        <f t="shared" ca="1" si="7"/>
        <v>100.47549903679381</v>
      </c>
      <c r="E98" s="13">
        <f t="shared" ca="1" si="8"/>
        <v>1006500.6185750961</v>
      </c>
      <c r="F98" s="13">
        <f t="shared" ca="1" si="9"/>
        <v>4.0046742005967531</v>
      </c>
      <c r="G98" s="13">
        <f t="shared" ca="1" si="10"/>
        <v>0.49183600551856832</v>
      </c>
      <c r="H98" s="13">
        <f t="shared" ca="1" si="11"/>
        <v>0</v>
      </c>
    </row>
    <row r="99" spans="3:8">
      <c r="C99" s="13">
        <f t="shared" ca="1" si="6"/>
        <v>1989.3889002959995</v>
      </c>
      <c r="D99" s="13">
        <f t="shared" ca="1" si="7"/>
        <v>99.880773097796904</v>
      </c>
      <c r="E99" s="13">
        <f t="shared" ca="1" si="8"/>
        <v>989941.89646407776</v>
      </c>
      <c r="F99" s="13">
        <f t="shared" ca="1" si="9"/>
        <v>4.0047118231036691</v>
      </c>
      <c r="G99" s="13">
        <f t="shared" ca="1" si="10"/>
        <v>0.49417028380473188</v>
      </c>
      <c r="H99" s="13">
        <f t="shared" ca="1" si="11"/>
        <v>0</v>
      </c>
    </row>
    <row r="100" spans="3:8">
      <c r="C100" s="13">
        <f t="shared" ca="1" si="6"/>
        <v>1977.3376418399005</v>
      </c>
      <c r="D100" s="13">
        <f t="shared" ca="1" si="7"/>
        <v>101.77101171291881</v>
      </c>
      <c r="E100" s="13">
        <f t="shared" ca="1" si="8"/>
        <v>1004164.7250364935</v>
      </c>
      <c r="F100" s="13">
        <f t="shared" ca="1" si="9"/>
        <v>3.9984599768170956</v>
      </c>
      <c r="G100" s="13">
        <f t="shared" ca="1" si="10"/>
        <v>0.493469051322248</v>
      </c>
      <c r="H100" s="13">
        <f t="shared" ca="1" si="11"/>
        <v>0</v>
      </c>
    </row>
    <row r="101" spans="3:8">
      <c r="C101" s="13">
        <f t="shared" ca="1" si="6"/>
        <v>1983.5498261341477</v>
      </c>
      <c r="D101" s="13">
        <f t="shared" ca="1" si="7"/>
        <v>100.35372302595943</v>
      </c>
      <c r="E101" s="13">
        <f t="shared" ca="1" si="8"/>
        <v>1005700.748289717</v>
      </c>
      <c r="F101" s="13">
        <f t="shared" ca="1" si="9"/>
        <v>4.0020895564846928</v>
      </c>
      <c r="G101" s="13">
        <f t="shared" ca="1" si="10"/>
        <v>0.48714008529500813</v>
      </c>
      <c r="H101" s="13">
        <f t="shared" ca="1" si="11"/>
        <v>0</v>
      </c>
    </row>
    <row r="102" spans="3:8">
      <c r="C102" s="13">
        <f t="shared" ca="1" si="6"/>
        <v>2016.0244476030407</v>
      </c>
      <c r="D102" s="13">
        <f t="shared" ca="1" si="7"/>
        <v>100.43877959365992</v>
      </c>
      <c r="E102" s="13">
        <f t="shared" ca="1" si="8"/>
        <v>996256.79575944052</v>
      </c>
      <c r="F102" s="13">
        <f t="shared" ca="1" si="9"/>
        <v>3.9897993304291455</v>
      </c>
      <c r="G102" s="13">
        <f t="shared" ca="1" si="10"/>
        <v>0.51471596753260995</v>
      </c>
      <c r="H102" s="13">
        <f t="shared" ca="1" si="11"/>
        <v>0</v>
      </c>
    </row>
    <row r="103" spans="3:8">
      <c r="C103" s="13">
        <f t="shared" ca="1" si="6"/>
        <v>2013.7407285364152</v>
      </c>
      <c r="D103" s="13">
        <f t="shared" ca="1" si="7"/>
        <v>99.353566213009458</v>
      </c>
      <c r="E103" s="13">
        <f t="shared" ca="1" si="8"/>
        <v>985870.3598810879</v>
      </c>
      <c r="F103" s="13">
        <f t="shared" ca="1" si="9"/>
        <v>4.004321993462904</v>
      </c>
      <c r="G103" s="13">
        <f t="shared" ca="1" si="10"/>
        <v>0.5059468812648642</v>
      </c>
      <c r="H103" s="13">
        <f t="shared" ca="1" si="11"/>
        <v>0</v>
      </c>
    </row>
    <row r="104" spans="3:8">
      <c r="C104" s="13">
        <f t="shared" ca="1" si="6"/>
        <v>2009.1341179478018</v>
      </c>
      <c r="D104" s="13">
        <f t="shared" ca="1" si="7"/>
        <v>99.166969064761773</v>
      </c>
      <c r="E104" s="13">
        <f t="shared" ca="1" si="8"/>
        <v>998373.92118165258</v>
      </c>
      <c r="F104" s="13">
        <f t="shared" ca="1" si="9"/>
        <v>4.0216782884727893</v>
      </c>
      <c r="G104" s="13">
        <f t="shared" ca="1" si="10"/>
        <v>0.48787941832930692</v>
      </c>
      <c r="H104" s="13">
        <f t="shared" ca="1" si="11"/>
        <v>0</v>
      </c>
    </row>
    <row r="105" spans="3:8">
      <c r="C105" s="13">
        <f t="shared" ca="1" si="6"/>
        <v>2004.807823703273</v>
      </c>
      <c r="D105" s="13">
        <f t="shared" ca="1" si="7"/>
        <v>99.837804165893004</v>
      </c>
      <c r="E105" s="13">
        <f t="shared" ca="1" si="8"/>
        <v>991954.30274360336</v>
      </c>
      <c r="F105" s="13">
        <f t="shared" ca="1" si="9"/>
        <v>4.0051708814655385</v>
      </c>
      <c r="G105" s="13">
        <f t="shared" ca="1" si="10"/>
        <v>0.50039710253841052</v>
      </c>
      <c r="H105" s="13">
        <f t="shared" ca="1" si="11"/>
        <v>0</v>
      </c>
    </row>
    <row r="106" spans="3:8">
      <c r="C106" s="13">
        <f t="shared" ca="1" si="6"/>
        <v>1998.8131972590836</v>
      </c>
      <c r="D106" s="13">
        <f t="shared" ca="1" si="7"/>
        <v>100.6964354959044</v>
      </c>
      <c r="E106" s="13">
        <f t="shared" ca="1" si="8"/>
        <v>991960.69585399283</v>
      </c>
      <c r="F106" s="13">
        <f t="shared" ca="1" si="9"/>
        <v>4.0019355485646058</v>
      </c>
      <c r="G106" s="13">
        <f t="shared" ca="1" si="10"/>
        <v>0.5033079889726757</v>
      </c>
      <c r="H106" s="13">
        <f t="shared" ca="1" si="11"/>
        <v>0</v>
      </c>
    </row>
    <row r="107" spans="3:8">
      <c r="C107" s="13">
        <f t="shared" ca="1" si="6"/>
        <v>1988.4133549072903</v>
      </c>
      <c r="D107" s="13">
        <f t="shared" ca="1" si="7"/>
        <v>99.744401539168706</v>
      </c>
      <c r="E107" s="13">
        <f t="shared" ca="1" si="8"/>
        <v>996631.72320188826</v>
      </c>
      <c r="F107" s="13">
        <f t="shared" ca="1" si="9"/>
        <v>3.9937983012669256</v>
      </c>
      <c r="G107" s="13">
        <f t="shared" ca="1" si="10"/>
        <v>0.49507704245898471</v>
      </c>
      <c r="H107" s="13">
        <f t="shared" ca="1" si="11"/>
        <v>0</v>
      </c>
    </row>
    <row r="108" spans="3:8">
      <c r="C108" s="13">
        <f t="shared" ca="1" si="6"/>
        <v>1976.6546814279429</v>
      </c>
      <c r="D108" s="13">
        <f t="shared" ca="1" si="7"/>
        <v>99.574038606879853</v>
      </c>
      <c r="E108" s="13">
        <f t="shared" ca="1" si="8"/>
        <v>987940.96124881459</v>
      </c>
      <c r="F108" s="13">
        <f t="shared" ca="1" si="9"/>
        <v>3.9918886624121894</v>
      </c>
      <c r="G108" s="13">
        <f t="shared" ca="1" si="10"/>
        <v>0.493643241695296</v>
      </c>
      <c r="H108" s="13">
        <f t="shared" ca="1" si="11"/>
        <v>0</v>
      </c>
    </row>
    <row r="109" spans="3:8">
      <c r="C109" s="13">
        <f t="shared" ca="1" si="6"/>
        <v>2012.304662121152</v>
      </c>
      <c r="D109" s="13">
        <f t="shared" ca="1" si="7"/>
        <v>100.13262241737291</v>
      </c>
      <c r="E109" s="13">
        <f t="shared" ca="1" si="8"/>
        <v>998930.40610804281</v>
      </c>
      <c r="F109" s="13">
        <f t="shared" ca="1" si="9"/>
        <v>4.0059303998519242</v>
      </c>
      <c r="G109" s="13">
        <f t="shared" ca="1" si="10"/>
        <v>0.50172340517829928</v>
      </c>
      <c r="H109" s="13">
        <f t="shared" ca="1" si="11"/>
        <v>0</v>
      </c>
    </row>
    <row r="110" spans="3:8">
      <c r="C110" s="13">
        <f t="shared" ca="1" si="6"/>
        <v>1999.8094905317478</v>
      </c>
      <c r="D110" s="13">
        <f t="shared" ca="1" si="7"/>
        <v>100.54342546113135</v>
      </c>
      <c r="E110" s="13">
        <f t="shared" ca="1" si="8"/>
        <v>999527.55228973739</v>
      </c>
      <c r="F110" s="13">
        <f t="shared" ca="1" si="9"/>
        <v>4.0105309982583934</v>
      </c>
      <c r="G110" s="13">
        <f t="shared" ca="1" si="10"/>
        <v>0.49496989183864265</v>
      </c>
      <c r="H110" s="13">
        <f t="shared" ca="1" si="11"/>
        <v>0</v>
      </c>
    </row>
    <row r="111" spans="3:8">
      <c r="C111" s="13">
        <f t="shared" ca="1" si="6"/>
        <v>1989.338611478553</v>
      </c>
      <c r="D111" s="13">
        <f t="shared" ca="1" si="7"/>
        <v>99.339093455647657</v>
      </c>
      <c r="E111" s="13">
        <f t="shared" ca="1" si="8"/>
        <v>985054.24213614373</v>
      </c>
      <c r="F111" s="13">
        <f t="shared" ca="1" si="9"/>
        <v>3.9933822832757486</v>
      </c>
      <c r="G111" s="13">
        <f t="shared" ca="1" si="10"/>
        <v>0.49953285554438048</v>
      </c>
      <c r="H111" s="13">
        <f t="shared" ca="1" si="11"/>
        <v>0</v>
      </c>
    </row>
    <row r="112" spans="3:8">
      <c r="C112" s="13">
        <f t="shared" ca="1" si="6"/>
        <v>2016.8473115629154</v>
      </c>
      <c r="D112" s="13">
        <f t="shared" ca="1" si="7"/>
        <v>99.69014238079464</v>
      </c>
      <c r="E112" s="13">
        <f t="shared" ca="1" si="8"/>
        <v>997183.85411933949</v>
      </c>
      <c r="F112" s="13">
        <f t="shared" ca="1" si="9"/>
        <v>4.007502037476641</v>
      </c>
      <c r="G112" s="13">
        <f t="shared" ca="1" si="10"/>
        <v>0.50185487444247368</v>
      </c>
      <c r="H112" s="13">
        <f t="shared" ca="1" si="11"/>
        <v>0</v>
      </c>
    </row>
    <row r="113" spans="3:8">
      <c r="C113" s="13">
        <f t="shared" ca="1" si="6"/>
        <v>2006.6116141908687</v>
      </c>
      <c r="D113" s="13">
        <f t="shared" ca="1" si="7"/>
        <v>100.74708314789916</v>
      </c>
      <c r="E113" s="13">
        <f t="shared" ca="1" si="8"/>
        <v>984511.37020639586</v>
      </c>
      <c r="F113" s="13">
        <f t="shared" ca="1" si="9"/>
        <v>4.0018685543932424</v>
      </c>
      <c r="G113" s="13">
        <f t="shared" ca="1" si="10"/>
        <v>0.51137235267850378</v>
      </c>
      <c r="H113" s="13">
        <f t="shared" ca="1" si="11"/>
        <v>0</v>
      </c>
    </row>
    <row r="114" spans="3:8">
      <c r="C114" s="13">
        <f t="shared" ca="1" si="6"/>
        <v>2003.1462716258402</v>
      </c>
      <c r="D114" s="13">
        <f t="shared" ca="1" si="7"/>
        <v>100.41462443373997</v>
      </c>
      <c r="E114" s="13">
        <f t="shared" ca="1" si="8"/>
        <v>998599.53857997351</v>
      </c>
      <c r="F114" s="13">
        <f t="shared" ca="1" si="9"/>
        <v>3.9971934932994575</v>
      </c>
      <c r="G114" s="13">
        <f t="shared" ca="1" si="10"/>
        <v>0.50310702425096676</v>
      </c>
      <c r="H114" s="13">
        <f t="shared" ca="1" si="11"/>
        <v>0</v>
      </c>
    </row>
    <row r="115" spans="3:8">
      <c r="C115" s="13">
        <f t="shared" ca="1" si="6"/>
        <v>1990.6133423008937</v>
      </c>
      <c r="D115" s="13">
        <f t="shared" ca="1" si="7"/>
        <v>99.43832597974415</v>
      </c>
      <c r="E115" s="13">
        <f t="shared" ca="1" si="8"/>
        <v>992295.9494972406</v>
      </c>
      <c r="F115" s="13">
        <f t="shared" ca="1" si="9"/>
        <v>3.9990929186939232</v>
      </c>
      <c r="G115" s="13">
        <f t="shared" ca="1" si="10"/>
        <v>0.49418614076929146</v>
      </c>
      <c r="H115" s="13">
        <f t="shared" ca="1" si="11"/>
        <v>0</v>
      </c>
    </row>
    <row r="116" spans="3:8">
      <c r="C116" s="13">
        <f t="shared" ca="1" si="6"/>
        <v>2008.4087257419103</v>
      </c>
      <c r="D116" s="13">
        <f t="shared" ca="1" si="7"/>
        <v>99.412955485043625</v>
      </c>
      <c r="E116" s="13">
        <f t="shared" ca="1" si="8"/>
        <v>989155.5178688186</v>
      </c>
      <c r="F116" s="13">
        <f t="shared" ca="1" si="9"/>
        <v>4.0014561313236667</v>
      </c>
      <c r="G116" s="13">
        <f t="shared" ca="1" si="10"/>
        <v>0.50333890625958277</v>
      </c>
      <c r="H116" s="13">
        <f t="shared" ca="1" si="11"/>
        <v>0</v>
      </c>
    </row>
    <row r="117" spans="3:8">
      <c r="C117" s="13">
        <f t="shared" ca="1" si="6"/>
        <v>2002.1195824192937</v>
      </c>
      <c r="D117" s="13">
        <f t="shared" ca="1" si="7"/>
        <v>98.295078912043678</v>
      </c>
      <c r="E117" s="13">
        <f t="shared" ca="1" si="8"/>
        <v>996810.08003332478</v>
      </c>
      <c r="F117" s="13">
        <f t="shared" ca="1" si="9"/>
        <v>4.000781731997594</v>
      </c>
      <c r="G117" s="13">
        <f t="shared" ca="1" si="10"/>
        <v>0.49110016736497164</v>
      </c>
      <c r="H117" s="13">
        <f t="shared" ca="1" si="11"/>
        <v>0</v>
      </c>
    </row>
    <row r="118" spans="3:8">
      <c r="C118" s="13">
        <f t="shared" ca="1" si="6"/>
        <v>1998.2116220241796</v>
      </c>
      <c r="D118" s="13">
        <f t="shared" ca="1" si="7"/>
        <v>100.11012336084019</v>
      </c>
      <c r="E118" s="13">
        <f t="shared" ca="1" si="8"/>
        <v>981204.7962366608</v>
      </c>
      <c r="F118" s="13">
        <f t="shared" ca="1" si="9"/>
        <v>3.997765757003644</v>
      </c>
      <c r="G118" s="13">
        <f t="shared" ca="1" si="10"/>
        <v>0.50767064879230717</v>
      </c>
      <c r="H118" s="13">
        <f t="shared" ca="1" si="11"/>
        <v>0</v>
      </c>
    </row>
    <row r="119" spans="3:8">
      <c r="C119" s="13">
        <f t="shared" ca="1" si="6"/>
        <v>1996.5624275452599</v>
      </c>
      <c r="D119" s="13">
        <f t="shared" ca="1" si="7"/>
        <v>99.785999803492814</v>
      </c>
      <c r="E119" s="13">
        <f t="shared" ca="1" si="8"/>
        <v>993560.41315790638</v>
      </c>
      <c r="F119" s="13">
        <f t="shared" ca="1" si="9"/>
        <v>4.0140824840352138</v>
      </c>
      <c r="G119" s="13">
        <f t="shared" ca="1" si="10"/>
        <v>0.49084693881128538</v>
      </c>
      <c r="H119" s="13">
        <f t="shared" ca="1" si="11"/>
        <v>0</v>
      </c>
    </row>
    <row r="120" spans="3:8">
      <c r="C120" s="13">
        <f t="shared" ca="1" si="6"/>
        <v>2001.8221065915916</v>
      </c>
      <c r="D120" s="13">
        <f t="shared" ca="1" si="7"/>
        <v>99.29205278984368</v>
      </c>
      <c r="E120" s="13">
        <f t="shared" ca="1" si="8"/>
        <v>991749.96728825022</v>
      </c>
      <c r="F120" s="13">
        <f t="shared" ca="1" si="9"/>
        <v>4.0035803454284862</v>
      </c>
      <c r="G120" s="13">
        <f t="shared" ca="1" si="10"/>
        <v>0.49707188227166316</v>
      </c>
      <c r="H120" s="13">
        <f t="shared" ca="1" si="11"/>
        <v>0</v>
      </c>
    </row>
    <row r="121" spans="3:8">
      <c r="C121" s="13">
        <f t="shared" ca="1" si="6"/>
        <v>1996.7285453071331</v>
      </c>
      <c r="D121" s="13">
        <f t="shared" ca="1" si="7"/>
        <v>99.689863657429413</v>
      </c>
      <c r="E121" s="13">
        <f t="shared" ca="1" si="8"/>
        <v>1000430.8964572978</v>
      </c>
      <c r="F121" s="13">
        <f t="shared" ca="1" si="9"/>
        <v>4.0022037505931278</v>
      </c>
      <c r="G121" s="13">
        <f t="shared" ca="1" si="10"/>
        <v>0.49289602520659315</v>
      </c>
      <c r="H121" s="13">
        <f t="shared" ca="1" si="11"/>
        <v>0</v>
      </c>
    </row>
    <row r="122" spans="3:8">
      <c r="C122" s="13">
        <f t="shared" ca="1" si="6"/>
        <v>1989.059550333754</v>
      </c>
      <c r="D122" s="13">
        <f t="shared" ca="1" si="7"/>
        <v>100.18395962459012</v>
      </c>
      <c r="E122" s="13">
        <f t="shared" ca="1" si="8"/>
        <v>995791.46829451714</v>
      </c>
      <c r="F122" s="13">
        <f t="shared" ca="1" si="9"/>
        <v>4.0087154075631304</v>
      </c>
      <c r="G122" s="13">
        <f t="shared" ca="1" si="10"/>
        <v>0.49063056072728001</v>
      </c>
      <c r="H122" s="13">
        <f t="shared" ca="1" si="11"/>
        <v>0</v>
      </c>
    </row>
    <row r="123" spans="3:8">
      <c r="C123" s="13">
        <f t="shared" ca="1" si="6"/>
        <v>2002.5946168994931</v>
      </c>
      <c r="D123" s="13">
        <f t="shared" ca="1" si="7"/>
        <v>99.278560435904112</v>
      </c>
      <c r="E123" s="13">
        <f t="shared" ca="1" si="8"/>
        <v>988353.48386881512</v>
      </c>
      <c r="F123" s="13">
        <f t="shared" ca="1" si="9"/>
        <v>4.0069406318401333</v>
      </c>
      <c r="G123" s="13">
        <f t="shared" ca="1" si="10"/>
        <v>0.497425180185326</v>
      </c>
      <c r="H123" s="13">
        <f t="shared" ca="1" si="11"/>
        <v>0</v>
      </c>
    </row>
    <row r="124" spans="3:8">
      <c r="C124" s="13">
        <f t="shared" ca="1" si="6"/>
        <v>2000.3227605325303</v>
      </c>
      <c r="D124" s="13">
        <f t="shared" ca="1" si="7"/>
        <v>100.30327717460443</v>
      </c>
      <c r="E124" s="13">
        <f t="shared" ca="1" si="8"/>
        <v>993333.10592586291</v>
      </c>
      <c r="F124" s="13">
        <f t="shared" ca="1" si="9"/>
        <v>3.9951454134041251</v>
      </c>
      <c r="G124" s="13">
        <f t="shared" ca="1" si="10"/>
        <v>0.50482416545404185</v>
      </c>
      <c r="H124" s="13">
        <f t="shared" ca="1" si="11"/>
        <v>0</v>
      </c>
    </row>
    <row r="125" spans="3:8">
      <c r="C125" s="13">
        <f t="shared" ca="1" si="6"/>
        <v>2013.9648963532941</v>
      </c>
      <c r="D125" s="13">
        <f t="shared" ca="1" si="7"/>
        <v>100.35995790213194</v>
      </c>
      <c r="E125" s="13">
        <f t="shared" ca="1" si="8"/>
        <v>997179.94137770927</v>
      </c>
      <c r="F125" s="13">
        <f t="shared" ca="1" si="9"/>
        <v>4.0025538742141</v>
      </c>
      <c r="G125" s="13">
        <f t="shared" ca="1" si="10"/>
        <v>0.50628157133287777</v>
      </c>
      <c r="H125" s="13">
        <f t="shared" ca="1" si="11"/>
        <v>0</v>
      </c>
    </row>
    <row r="126" spans="3:8">
      <c r="C126" s="13">
        <f t="shared" ca="1" si="6"/>
        <v>2004.7364750979282</v>
      </c>
      <c r="D126" s="13">
        <f t="shared" ca="1" si="7"/>
        <v>99.893298928510546</v>
      </c>
      <c r="E126" s="13">
        <f t="shared" ca="1" si="8"/>
        <v>999701.7409910853</v>
      </c>
      <c r="F126" s="13">
        <f t="shared" ca="1" si="9"/>
        <v>3.9976918092802753</v>
      </c>
      <c r="G126" s="13">
        <f t="shared" ca="1" si="10"/>
        <v>0.5004876725951124</v>
      </c>
      <c r="H126" s="13">
        <f t="shared" ca="1" si="11"/>
        <v>0</v>
      </c>
    </row>
    <row r="127" spans="3:8">
      <c r="C127" s="13">
        <f t="shared" ca="1" si="6"/>
        <v>2008.9816870241075</v>
      </c>
      <c r="D127" s="13">
        <f t="shared" ca="1" si="7"/>
        <v>99.408081444126708</v>
      </c>
      <c r="E127" s="13">
        <f t="shared" ca="1" si="8"/>
        <v>999362.25899667549</v>
      </c>
      <c r="F127" s="13">
        <f t="shared" ca="1" si="9"/>
        <v>4.0056576267802093</v>
      </c>
      <c r="G127" s="13">
        <f t="shared" ca="1" si="10"/>
        <v>0.49637000873047354</v>
      </c>
      <c r="H127" s="13">
        <f t="shared" ca="1" si="11"/>
        <v>0</v>
      </c>
    </row>
    <row r="128" spans="3:8">
      <c r="C128" s="13">
        <f t="shared" ca="1" si="6"/>
        <v>1992.5077836108301</v>
      </c>
      <c r="D128" s="13">
        <f t="shared" ca="1" si="7"/>
        <v>100.24092569834191</v>
      </c>
      <c r="E128" s="13">
        <f t="shared" ca="1" si="8"/>
        <v>998006.70698481915</v>
      </c>
      <c r="F128" s="13">
        <f t="shared" ca="1" si="9"/>
        <v>4.0057414766819353</v>
      </c>
      <c r="G128" s="13">
        <f t="shared" ca="1" si="10"/>
        <v>0.49298093877408539</v>
      </c>
      <c r="H128" s="13">
        <f t="shared" ca="1" si="11"/>
        <v>0</v>
      </c>
    </row>
    <row r="129" spans="3:8">
      <c r="C129" s="13">
        <f t="shared" ca="1" si="6"/>
        <v>1985.9038882482764</v>
      </c>
      <c r="D129" s="13">
        <f t="shared" ca="1" si="7"/>
        <v>100.50612846504157</v>
      </c>
      <c r="E129" s="13">
        <f t="shared" ca="1" si="8"/>
        <v>1003140.6849213643</v>
      </c>
      <c r="F129" s="13">
        <f t="shared" ca="1" si="9"/>
        <v>3.9971922510153446</v>
      </c>
      <c r="G129" s="13">
        <f t="shared" ca="1" si="10"/>
        <v>0.49269384758775681</v>
      </c>
      <c r="H129" s="13">
        <f t="shared" ca="1" si="11"/>
        <v>0</v>
      </c>
    </row>
    <row r="130" spans="3:8">
      <c r="C130" s="13">
        <f t="shared" ca="1" si="6"/>
        <v>2002.2517842855746</v>
      </c>
      <c r="D130" s="13">
        <f t="shared" ca="1" si="7"/>
        <v>100.32415911674647</v>
      </c>
      <c r="E130" s="13">
        <f t="shared" ca="1" si="8"/>
        <v>998569.87570123607</v>
      </c>
      <c r="F130" s="13">
        <f t="shared" ca="1" si="9"/>
        <v>3.9969030067537998</v>
      </c>
      <c r="G130" s="13">
        <f t="shared" ca="1" si="10"/>
        <v>0.5023658904561018</v>
      </c>
      <c r="H130" s="13">
        <f t="shared" ca="1" si="11"/>
        <v>0</v>
      </c>
    </row>
    <row r="131" spans="3:8">
      <c r="C131" s="13">
        <f t="shared" ca="1" si="6"/>
        <v>1999.3139946522319</v>
      </c>
      <c r="D131" s="13">
        <f t="shared" ca="1" si="7"/>
        <v>99.921130903286368</v>
      </c>
      <c r="E131" s="13">
        <f t="shared" ca="1" si="8"/>
        <v>994665.11476531753</v>
      </c>
      <c r="F131" s="13">
        <f t="shared" ca="1" si="9"/>
        <v>3.9931047767890413</v>
      </c>
      <c r="G131" s="13">
        <f t="shared" ca="1" si="10"/>
        <v>0.50274733473139865</v>
      </c>
      <c r="H131" s="13">
        <f t="shared" ca="1" si="11"/>
        <v>0</v>
      </c>
    </row>
    <row r="132" spans="3:8">
      <c r="C132" s="13">
        <f t="shared" ca="1" si="6"/>
        <v>2005.0606305249992</v>
      </c>
      <c r="D132" s="13">
        <f t="shared" ca="1" si="7"/>
        <v>99.616153769179661</v>
      </c>
      <c r="E132" s="13">
        <f t="shared" ca="1" si="8"/>
        <v>985264.03759391652</v>
      </c>
      <c r="F132" s="13">
        <f t="shared" ca="1" si="9"/>
        <v>3.9969794772593028</v>
      </c>
      <c r="G132" s="13">
        <f t="shared" ca="1" si="10"/>
        <v>0.50693773354999783</v>
      </c>
      <c r="H132" s="13">
        <f t="shared" ca="1" si="11"/>
        <v>0</v>
      </c>
    </row>
    <row r="133" spans="3:8">
      <c r="C133" s="13">
        <f t="shared" ca="1" si="6"/>
        <v>2004.8631199519921</v>
      </c>
      <c r="D133" s="13">
        <f t="shared" ca="1" si="7"/>
        <v>100.39107478966744</v>
      </c>
      <c r="E133" s="13">
        <f t="shared" ca="1" si="8"/>
        <v>992849.67950837128</v>
      </c>
      <c r="F133" s="13">
        <f t="shared" ca="1" si="9"/>
        <v>4.0146716810664049</v>
      </c>
      <c r="G133" s="13">
        <f t="shared" ca="1" si="10"/>
        <v>0.49800196251012047</v>
      </c>
      <c r="H133" s="13">
        <f t="shared" ca="1" si="11"/>
        <v>0</v>
      </c>
    </row>
    <row r="134" spans="3:8">
      <c r="C134" s="13">
        <f t="shared" ca="1" si="6"/>
        <v>2022.3512581084249</v>
      </c>
      <c r="D134" s="13">
        <f t="shared" ca="1" si="7"/>
        <v>98.378645278869186</v>
      </c>
      <c r="E134" s="13">
        <f t="shared" ca="1" si="8"/>
        <v>993231.58763299673</v>
      </c>
      <c r="F134" s="13">
        <f t="shared" ca="1" si="9"/>
        <v>3.9932707998592636</v>
      </c>
      <c r="G134" s="13">
        <f t="shared" ca="1" si="10"/>
        <v>0.50710580122772919</v>
      </c>
      <c r="H134" s="13">
        <f t="shared" ca="1" si="11"/>
        <v>0</v>
      </c>
    </row>
    <row r="135" spans="3:8">
      <c r="C135" s="13">
        <f t="shared" ca="1" si="6"/>
        <v>2001.9737701384488</v>
      </c>
      <c r="D135" s="13">
        <f t="shared" ca="1" si="7"/>
        <v>99.598611718692169</v>
      </c>
      <c r="E135" s="13">
        <f t="shared" ca="1" si="8"/>
        <v>1004799.9537654043</v>
      </c>
      <c r="F135" s="13">
        <f t="shared" ca="1" si="9"/>
        <v>4.0056455173573848</v>
      </c>
      <c r="G135" s="13">
        <f t="shared" ca="1" si="10"/>
        <v>0.4911911412506284</v>
      </c>
      <c r="H135" s="13">
        <f t="shared" ca="1" si="11"/>
        <v>0</v>
      </c>
    </row>
    <row r="136" spans="3:8">
      <c r="C136" s="13">
        <f t="shared" ca="1" si="6"/>
        <v>1992.1575696514694</v>
      </c>
      <c r="D136" s="13">
        <f t="shared" ca="1" si="7"/>
        <v>100.09179250441352</v>
      </c>
      <c r="E136" s="13">
        <f t="shared" ca="1" si="8"/>
        <v>997713.27263023832</v>
      </c>
      <c r="F136" s="13">
        <f t="shared" ca="1" si="9"/>
        <v>3.9987271252494176</v>
      </c>
      <c r="G136" s="13">
        <f t="shared" ca="1" si="10"/>
        <v>0.49568200069356566</v>
      </c>
      <c r="H136" s="13">
        <f t="shared" ca="1" si="11"/>
        <v>0</v>
      </c>
    </row>
    <row r="137" spans="3:8">
      <c r="C137" s="13">
        <f t="shared" ca="1" si="6"/>
        <v>2009.4629147689102</v>
      </c>
      <c r="D137" s="13">
        <f t="shared" ca="1" si="7"/>
        <v>98.97235184656148</v>
      </c>
      <c r="E137" s="13">
        <f t="shared" ca="1" si="8"/>
        <v>1004172.8712945237</v>
      </c>
      <c r="F137" s="13">
        <f t="shared" ca="1" si="9"/>
        <v>4.0110453347086077</v>
      </c>
      <c r="G137" s="13">
        <f t="shared" ca="1" si="10"/>
        <v>0.48942398574492535</v>
      </c>
      <c r="H137" s="13">
        <f t="shared" ca="1" si="11"/>
        <v>0</v>
      </c>
    </row>
    <row r="138" spans="3:8">
      <c r="C138" s="13">
        <f t="shared" ca="1" si="6"/>
        <v>1986.7476315457893</v>
      </c>
      <c r="D138" s="13">
        <f t="shared" ca="1" si="7"/>
        <v>99.277983179936498</v>
      </c>
      <c r="E138" s="13">
        <f t="shared" ca="1" si="8"/>
        <v>995330.36211235193</v>
      </c>
      <c r="F138" s="13">
        <f t="shared" ca="1" si="9"/>
        <v>4.0084705447726714</v>
      </c>
      <c r="G138" s="13">
        <f t="shared" ca="1" si="10"/>
        <v>0.48540746362996551</v>
      </c>
      <c r="H138" s="13">
        <f t="shared" ca="1" si="11"/>
        <v>0</v>
      </c>
    </row>
    <row r="139" spans="3:8">
      <c r="C139" s="13">
        <f t="shared" ca="1" si="6"/>
        <v>2027.3484941445988</v>
      </c>
      <c r="D139" s="13">
        <f t="shared" ca="1" si="7"/>
        <v>100.14603774215826</v>
      </c>
      <c r="E139" s="13">
        <f t="shared" ca="1" si="8"/>
        <v>985117.03990898572</v>
      </c>
      <c r="F139" s="13">
        <f t="shared" ca="1" si="9"/>
        <v>4.0068617100651913</v>
      </c>
      <c r="G139" s="13">
        <f t="shared" ca="1" si="10"/>
        <v>0.51598309976633472</v>
      </c>
      <c r="H139" s="13">
        <f t="shared" ca="1" si="11"/>
        <v>0</v>
      </c>
    </row>
    <row r="140" spans="3:8">
      <c r="C140" s="13">
        <f t="shared" ca="1" si="6"/>
        <v>2021.2086830013752</v>
      </c>
      <c r="D140" s="13">
        <f t="shared" ca="1" si="7"/>
        <v>100.60553216673091</v>
      </c>
      <c r="E140" s="13">
        <f t="shared" ca="1" si="8"/>
        <v>991952.95536060887</v>
      </c>
      <c r="F140" s="13">
        <f t="shared" ca="1" si="9"/>
        <v>4.0005788548938988</v>
      </c>
      <c r="G140" s="13">
        <f t="shared" ca="1" si="10"/>
        <v>0.5148869583399257</v>
      </c>
      <c r="H140" s="13">
        <f t="shared" ca="1" si="11"/>
        <v>0</v>
      </c>
    </row>
    <row r="141" spans="3:8">
      <c r="C141" s="13">
        <f t="shared" ca="1" si="6"/>
        <v>1997.2343313383626</v>
      </c>
      <c r="D141" s="13">
        <f t="shared" ca="1" si="7"/>
        <v>99.961246274708685</v>
      </c>
      <c r="E141" s="13">
        <f t="shared" ca="1" si="8"/>
        <v>1000205.7626138335</v>
      </c>
      <c r="F141" s="13">
        <f t="shared" ca="1" si="9"/>
        <v>3.9938710800530104</v>
      </c>
      <c r="G141" s="13">
        <f t="shared" ca="1" si="10"/>
        <v>0.49874013898802122</v>
      </c>
      <c r="H141" s="13">
        <f t="shared" ca="1" si="11"/>
        <v>0</v>
      </c>
    </row>
    <row r="142" spans="3:8">
      <c r="C142" s="13">
        <f t="shared" ca="1" si="6"/>
        <v>2008.5611374659682</v>
      </c>
      <c r="D142" s="13">
        <f t="shared" ca="1" si="7"/>
        <v>100.10079374064559</v>
      </c>
      <c r="E142" s="13">
        <f t="shared" ca="1" si="8"/>
        <v>994801.07920947205</v>
      </c>
      <c r="F142" s="13">
        <f t="shared" ca="1" si="9"/>
        <v>4.0117204419948189</v>
      </c>
      <c r="G142" s="13">
        <f t="shared" ca="1" si="10"/>
        <v>0.49888319328237934</v>
      </c>
      <c r="H142" s="13">
        <f t="shared" ca="1" si="11"/>
        <v>0</v>
      </c>
    </row>
    <row r="143" spans="3:8">
      <c r="C143" s="13">
        <f t="shared" ca="1" si="6"/>
        <v>2001.6754028993689</v>
      </c>
      <c r="D143" s="13">
        <f t="shared" ca="1" si="7"/>
        <v>99.748764269106019</v>
      </c>
      <c r="E143" s="13">
        <f t="shared" ca="1" si="8"/>
        <v>980755.38330693915</v>
      </c>
      <c r="F143" s="13">
        <f t="shared" ca="1" si="9"/>
        <v>4.0081599567896262</v>
      </c>
      <c r="G143" s="13">
        <f t="shared" ca="1" si="10"/>
        <v>0.50257870561114204</v>
      </c>
      <c r="H143" s="13">
        <f t="shared" ca="1" si="11"/>
        <v>0</v>
      </c>
    </row>
    <row r="144" spans="3:8">
      <c r="C144" s="13">
        <f t="shared" ca="1" si="6"/>
        <v>2009.5786578445595</v>
      </c>
      <c r="D144" s="13">
        <f t="shared" ca="1" si="7"/>
        <v>100.23268778190497</v>
      </c>
      <c r="E144" s="13">
        <f t="shared" ca="1" si="8"/>
        <v>1001282.1568204748</v>
      </c>
      <c r="F144" s="13">
        <f t="shared" ca="1" si="9"/>
        <v>3.9990528742264178</v>
      </c>
      <c r="G144" s="13">
        <f t="shared" ca="1" si="10"/>
        <v>0.50313492926418846</v>
      </c>
      <c r="H144" s="13">
        <f t="shared" ca="1" si="11"/>
        <v>0</v>
      </c>
    </row>
    <row r="145" spans="3:8">
      <c r="C145" s="13">
        <f t="shared" ca="1" si="6"/>
        <v>1995.0682266067179</v>
      </c>
      <c r="D145" s="13">
        <f t="shared" ca="1" si="7"/>
        <v>100.19996240782324</v>
      </c>
      <c r="E145" s="13">
        <f t="shared" ca="1" si="8"/>
        <v>1000366.6833165063</v>
      </c>
      <c r="F145" s="13">
        <f t="shared" ca="1" si="9"/>
        <v>4.004904217294917</v>
      </c>
      <c r="G145" s="13">
        <f t="shared" ca="1" si="10"/>
        <v>0.4932935568680305</v>
      </c>
      <c r="H145" s="13">
        <f t="shared" ca="1" si="11"/>
        <v>0</v>
      </c>
    </row>
    <row r="146" spans="3:8">
      <c r="C146" s="13">
        <f t="shared" ca="1" si="6"/>
        <v>1996.6942239756029</v>
      </c>
      <c r="D146" s="13">
        <f t="shared" ca="1" si="7"/>
        <v>99.210854373229921</v>
      </c>
      <c r="E146" s="13">
        <f t="shared" ca="1" si="8"/>
        <v>995919.69035303011</v>
      </c>
      <c r="F146" s="13">
        <f t="shared" ca="1" si="9"/>
        <v>3.9948800498864299</v>
      </c>
      <c r="G146" s="13">
        <f t="shared" ca="1" si="10"/>
        <v>0.49635586023094291</v>
      </c>
      <c r="H146" s="13">
        <f t="shared" ca="1" si="11"/>
        <v>0</v>
      </c>
    </row>
    <row r="147" spans="3:8">
      <c r="C147" s="13">
        <f t="shared" ca="1" si="6"/>
        <v>2002.884398647986</v>
      </c>
      <c r="D147" s="13">
        <f t="shared" ca="1" si="7"/>
        <v>99.635992791338666</v>
      </c>
      <c r="E147" s="13">
        <f t="shared" ca="1" si="8"/>
        <v>995800.93494427833</v>
      </c>
      <c r="F147" s="13">
        <f t="shared" ca="1" si="9"/>
        <v>4.0009717464867993</v>
      </c>
      <c r="G147" s="13">
        <f t="shared" ca="1" si="10"/>
        <v>0.49859014107215532</v>
      </c>
      <c r="H147" s="13">
        <f t="shared" ca="1" si="11"/>
        <v>0</v>
      </c>
    </row>
    <row r="148" spans="3:8">
      <c r="C148" s="13">
        <f t="shared" ca="1" si="6"/>
        <v>2007.5695779043886</v>
      </c>
      <c r="D148" s="13">
        <f t="shared" ca="1" si="7"/>
        <v>99.899599501326222</v>
      </c>
      <c r="E148" s="13">
        <f t="shared" ca="1" si="8"/>
        <v>999069.20121655858</v>
      </c>
      <c r="F148" s="13">
        <f t="shared" ca="1" si="9"/>
        <v>3.9944639820551959</v>
      </c>
      <c r="G148" s="13">
        <f t="shared" ca="1" si="10"/>
        <v>0.50387810187853221</v>
      </c>
      <c r="H148" s="13">
        <f t="shared" ca="1" si="11"/>
        <v>0</v>
      </c>
    </row>
    <row r="149" spans="3:8">
      <c r="C149" s="13">
        <f t="shared" ca="1" si="6"/>
        <v>2002.152614998223</v>
      </c>
      <c r="D149" s="13">
        <f t="shared" ca="1" si="7"/>
        <v>99.630186341507255</v>
      </c>
      <c r="E149" s="13">
        <f t="shared" ca="1" si="8"/>
        <v>1003813.9672666827</v>
      </c>
      <c r="F149" s="13">
        <f t="shared" ca="1" si="9"/>
        <v>3.9951928981513993</v>
      </c>
      <c r="G149" s="13">
        <f t="shared" ca="1" si="10"/>
        <v>0.4970856070116435</v>
      </c>
      <c r="H149" s="13">
        <f t="shared" ca="1" si="11"/>
        <v>0</v>
      </c>
    </row>
    <row r="150" spans="3:8">
      <c r="C150" s="13">
        <f t="shared" ca="1" si="6"/>
        <v>2007.9280840795232</v>
      </c>
      <c r="D150" s="13">
        <f t="shared" ca="1" si="7"/>
        <v>100.22821319758087</v>
      </c>
      <c r="E150" s="13">
        <f t="shared" ca="1" si="8"/>
        <v>1001222.7610961595</v>
      </c>
      <c r="F150" s="13">
        <f t="shared" ca="1" si="9"/>
        <v>4.0156534809911379</v>
      </c>
      <c r="G150" s="13">
        <f t="shared" ca="1" si="10"/>
        <v>0.49406125658059574</v>
      </c>
      <c r="H150" s="13">
        <f t="shared" ca="1" si="11"/>
        <v>0</v>
      </c>
    </row>
    <row r="151" spans="3:8">
      <c r="C151" s="13">
        <f t="shared" ca="1" si="6"/>
        <v>1999.8936878427858</v>
      </c>
      <c r="D151" s="13">
        <f t="shared" ca="1" si="7"/>
        <v>99.265107173219135</v>
      </c>
      <c r="E151" s="13">
        <f t="shared" ca="1" si="8"/>
        <v>996147.97925074212</v>
      </c>
      <c r="F151" s="13">
        <f t="shared" ca="1" si="9"/>
        <v>3.9965266131301167</v>
      </c>
      <c r="G151" s="13">
        <f t="shared" ca="1" si="10"/>
        <v>0.49728558951301605</v>
      </c>
      <c r="H151" s="13">
        <f t="shared" ca="1" si="11"/>
        <v>0</v>
      </c>
    </row>
    <row r="152" spans="3:8">
      <c r="C152" s="13">
        <f t="shared" ref="C152:C215" ca="1" si="12">NORMINV(RAND(),$D$3,$G$3)</f>
        <v>1996.3920997210371</v>
      </c>
      <c r="D152" s="13">
        <f t="shared" ref="D152:D215" ca="1" si="13">NORMINV(RAND(),$D$4,$G$4)</f>
        <v>99.679464658205163</v>
      </c>
      <c r="E152" s="13">
        <f t="shared" ref="E152:E215" ca="1" si="14">NORMINV(RAND(),$D$5,$G$5)</f>
        <v>1001435.4688341478</v>
      </c>
      <c r="F152" s="13">
        <f t="shared" ref="F152:F215" ca="1" si="15">NORMINV(RAND(),$D$6,$G$6)</f>
        <v>3.9955246711952745</v>
      </c>
      <c r="G152" s="13">
        <f t="shared" ref="G152:G215" ca="1" si="16">C152^2*D152/(E152*3.1415926*F152^4)</f>
        <v>0.49548359612912307</v>
      </c>
      <c r="H152" s="13">
        <f t="shared" ref="H152:H215" ca="1" si="17">IF(G152&gt;0.54,1,IF(G152&lt;0.46,1,0))</f>
        <v>0</v>
      </c>
    </row>
    <row r="153" spans="3:8">
      <c r="C153" s="13">
        <f t="shared" ca="1" si="12"/>
        <v>2019.11404218133</v>
      </c>
      <c r="D153" s="13">
        <f t="shared" ca="1" si="13"/>
        <v>99.434603417937609</v>
      </c>
      <c r="E153" s="13">
        <f t="shared" ca="1" si="14"/>
        <v>1001950.4883647342</v>
      </c>
      <c r="F153" s="13">
        <f t="shared" ca="1" si="15"/>
        <v>4.0007183875267778</v>
      </c>
      <c r="G153" s="13">
        <f t="shared" ca="1" si="16"/>
        <v>0.50270266622832338</v>
      </c>
      <c r="H153" s="13">
        <f t="shared" ca="1" si="17"/>
        <v>0</v>
      </c>
    </row>
    <row r="154" spans="3:8">
      <c r="C154" s="13">
        <f t="shared" ca="1" si="12"/>
        <v>2012.0477598021598</v>
      </c>
      <c r="D154" s="13">
        <f t="shared" ca="1" si="13"/>
        <v>100.20892114025331</v>
      </c>
      <c r="E154" s="13">
        <f t="shared" ca="1" si="14"/>
        <v>1003101.1743925784</v>
      </c>
      <c r="F154" s="13">
        <f t="shared" ca="1" si="15"/>
        <v>4.004084336483805</v>
      </c>
      <c r="G154" s="13">
        <f t="shared" ca="1" si="16"/>
        <v>0.50081287797033103</v>
      </c>
      <c r="H154" s="13">
        <f t="shared" ca="1" si="17"/>
        <v>0</v>
      </c>
    </row>
    <row r="155" spans="3:8">
      <c r="C155" s="13">
        <f t="shared" ca="1" si="12"/>
        <v>2007.9468926720897</v>
      </c>
      <c r="D155" s="13">
        <f t="shared" ca="1" si="13"/>
        <v>99.903022868044033</v>
      </c>
      <c r="E155" s="13">
        <f t="shared" ca="1" si="14"/>
        <v>988927.95235012809</v>
      </c>
      <c r="F155" s="13">
        <f t="shared" ca="1" si="15"/>
        <v>3.9921655556102849</v>
      </c>
      <c r="G155" s="13">
        <f t="shared" ca="1" si="16"/>
        <v>0.51042787409839119</v>
      </c>
      <c r="H155" s="13">
        <f t="shared" ca="1" si="17"/>
        <v>0</v>
      </c>
    </row>
    <row r="156" spans="3:8">
      <c r="C156" s="13">
        <f t="shared" ca="1" si="12"/>
        <v>2017.243968856395</v>
      </c>
      <c r="D156" s="13">
        <f t="shared" ca="1" si="13"/>
        <v>100.55534746211693</v>
      </c>
      <c r="E156" s="13">
        <f t="shared" ca="1" si="14"/>
        <v>1000246.6398812163</v>
      </c>
      <c r="F156" s="13">
        <f t="shared" ca="1" si="15"/>
        <v>3.9965410801139236</v>
      </c>
      <c r="G156" s="13">
        <f t="shared" ca="1" si="16"/>
        <v>0.51042029049428028</v>
      </c>
      <c r="H156" s="13">
        <f t="shared" ca="1" si="17"/>
        <v>0</v>
      </c>
    </row>
    <row r="157" spans="3:8">
      <c r="C157" s="13">
        <f t="shared" ca="1" si="12"/>
        <v>1987.3336761096334</v>
      </c>
      <c r="D157" s="13">
        <f t="shared" ca="1" si="13"/>
        <v>100.17267653666738</v>
      </c>
      <c r="E157" s="13">
        <f t="shared" ca="1" si="14"/>
        <v>992179.25751263171</v>
      </c>
      <c r="F157" s="13">
        <f t="shared" ca="1" si="15"/>
        <v>4.0083693803271183</v>
      </c>
      <c r="G157" s="13">
        <f t="shared" ca="1" si="16"/>
        <v>0.49167701838974148</v>
      </c>
      <c r="H157" s="13">
        <f t="shared" ca="1" si="17"/>
        <v>0</v>
      </c>
    </row>
    <row r="158" spans="3:8">
      <c r="C158" s="13">
        <f t="shared" ca="1" si="12"/>
        <v>1995.6440189312739</v>
      </c>
      <c r="D158" s="13">
        <f t="shared" ca="1" si="13"/>
        <v>99.905474561877838</v>
      </c>
      <c r="E158" s="13">
        <f t="shared" ca="1" si="14"/>
        <v>999343.25006829295</v>
      </c>
      <c r="F158" s="13">
        <f t="shared" ca="1" si="15"/>
        <v>3.9925652797173328</v>
      </c>
      <c r="G158" s="13">
        <f t="shared" ca="1" si="16"/>
        <v>0.49874985811295913</v>
      </c>
      <c r="H158" s="13">
        <f t="shared" ca="1" si="17"/>
        <v>0</v>
      </c>
    </row>
    <row r="159" spans="3:8">
      <c r="C159" s="13">
        <f t="shared" ca="1" si="12"/>
        <v>2012.3066440573307</v>
      </c>
      <c r="D159" s="13">
        <f t="shared" ca="1" si="13"/>
        <v>100.30847842125026</v>
      </c>
      <c r="E159" s="13">
        <f t="shared" ca="1" si="14"/>
        <v>1000440.7393525839</v>
      </c>
      <c r="F159" s="13">
        <f t="shared" ca="1" si="15"/>
        <v>3.9962652128708318</v>
      </c>
      <c r="G159" s="13">
        <f t="shared" ca="1" si="16"/>
        <v>0.50671938732102029</v>
      </c>
      <c r="H159" s="13">
        <f t="shared" ca="1" si="17"/>
        <v>0</v>
      </c>
    </row>
    <row r="160" spans="3:8">
      <c r="C160" s="13">
        <f t="shared" ca="1" si="12"/>
        <v>2007.9313281697227</v>
      </c>
      <c r="D160" s="13">
        <f t="shared" ca="1" si="13"/>
        <v>99.93558283118675</v>
      </c>
      <c r="E160" s="13">
        <f t="shared" ca="1" si="14"/>
        <v>982136.07059963921</v>
      </c>
      <c r="F160" s="13">
        <f t="shared" ca="1" si="15"/>
        <v>3.9969678570554432</v>
      </c>
      <c r="G160" s="13">
        <f t="shared" ca="1" si="16"/>
        <v>0.51165086335193721</v>
      </c>
      <c r="H160" s="13">
        <f t="shared" ca="1" si="17"/>
        <v>0</v>
      </c>
    </row>
    <row r="161" spans="3:8">
      <c r="C161" s="13">
        <f t="shared" ca="1" si="12"/>
        <v>2001.8425068799065</v>
      </c>
      <c r="D161" s="13">
        <f t="shared" ca="1" si="13"/>
        <v>100.93951877005247</v>
      </c>
      <c r="E161" s="13">
        <f t="shared" ca="1" si="14"/>
        <v>983692.14439551393</v>
      </c>
      <c r="F161" s="13">
        <f t="shared" ca="1" si="15"/>
        <v>4.0099599581822698</v>
      </c>
      <c r="G161" s="13">
        <f t="shared" ca="1" si="16"/>
        <v>0.50623460727488112</v>
      </c>
      <c r="H161" s="13">
        <f t="shared" ca="1" si="17"/>
        <v>0</v>
      </c>
    </row>
    <row r="162" spans="3:8">
      <c r="C162" s="13">
        <f t="shared" ca="1" si="12"/>
        <v>2005.490091082645</v>
      </c>
      <c r="D162" s="13">
        <f t="shared" ca="1" si="13"/>
        <v>100.30637135937825</v>
      </c>
      <c r="E162" s="13">
        <f t="shared" ca="1" si="14"/>
        <v>998800.25050579337</v>
      </c>
      <c r="F162" s="13">
        <f t="shared" ca="1" si="15"/>
        <v>3.9974188796812005</v>
      </c>
      <c r="G162" s="13">
        <f t="shared" ca="1" si="16"/>
        <v>0.5035265973027786</v>
      </c>
      <c r="H162" s="13">
        <f t="shared" ca="1" si="17"/>
        <v>0</v>
      </c>
    </row>
    <row r="163" spans="3:8">
      <c r="C163" s="13">
        <f t="shared" ca="1" si="12"/>
        <v>2007.7243461186692</v>
      </c>
      <c r="D163" s="13">
        <f t="shared" ca="1" si="13"/>
        <v>99.715310673175296</v>
      </c>
      <c r="E163" s="13">
        <f t="shared" ca="1" si="14"/>
        <v>1007764.2923064047</v>
      </c>
      <c r="F163" s="13">
        <f t="shared" ca="1" si="15"/>
        <v>4.0009542058618903</v>
      </c>
      <c r="G163" s="13">
        <f t="shared" ca="1" si="16"/>
        <v>0.49545802120102744</v>
      </c>
      <c r="H163" s="13">
        <f t="shared" ca="1" si="17"/>
        <v>0</v>
      </c>
    </row>
    <row r="164" spans="3:8">
      <c r="C164" s="13">
        <f t="shared" ca="1" si="12"/>
        <v>2003.0975159504028</v>
      </c>
      <c r="D164" s="13">
        <f t="shared" ca="1" si="13"/>
        <v>99.174902617497608</v>
      </c>
      <c r="E164" s="13">
        <f t="shared" ca="1" si="14"/>
        <v>1001052.8856143845</v>
      </c>
      <c r="F164" s="13">
        <f t="shared" ca="1" si="15"/>
        <v>4.0058796853457084</v>
      </c>
      <c r="G164" s="13">
        <f t="shared" ca="1" si="16"/>
        <v>0.49136868458381416</v>
      </c>
      <c r="H164" s="13">
        <f t="shared" ca="1" si="17"/>
        <v>0</v>
      </c>
    </row>
    <row r="165" spans="3:8">
      <c r="C165" s="13">
        <f t="shared" ca="1" si="12"/>
        <v>1992.9552861857087</v>
      </c>
      <c r="D165" s="13">
        <f t="shared" ca="1" si="13"/>
        <v>99.528486119357879</v>
      </c>
      <c r="E165" s="13">
        <f t="shared" ca="1" si="14"/>
        <v>993446.53749344905</v>
      </c>
      <c r="F165" s="13">
        <f t="shared" ca="1" si="15"/>
        <v>3.9945020099432593</v>
      </c>
      <c r="G165" s="13">
        <f t="shared" ca="1" si="16"/>
        <v>0.49750513362447685</v>
      </c>
      <c r="H165" s="13">
        <f t="shared" ca="1" si="17"/>
        <v>0</v>
      </c>
    </row>
    <row r="166" spans="3:8">
      <c r="C166" s="13">
        <f t="shared" ca="1" si="12"/>
        <v>2004.2873532499184</v>
      </c>
      <c r="D166" s="13">
        <f t="shared" ca="1" si="13"/>
        <v>99.711732352877803</v>
      </c>
      <c r="E166" s="13">
        <f t="shared" ca="1" si="14"/>
        <v>995171.28556487814</v>
      </c>
      <c r="F166" s="13">
        <f t="shared" ca="1" si="15"/>
        <v>4.0040284545389149</v>
      </c>
      <c r="G166" s="13">
        <f t="shared" ca="1" si="16"/>
        <v>0.498459539138846</v>
      </c>
      <c r="H166" s="13">
        <f t="shared" ca="1" si="17"/>
        <v>0</v>
      </c>
    </row>
    <row r="167" spans="3:8">
      <c r="C167" s="13">
        <f t="shared" ca="1" si="12"/>
        <v>2003.1830926457271</v>
      </c>
      <c r="D167" s="13">
        <f t="shared" ca="1" si="13"/>
        <v>99.89613914661696</v>
      </c>
      <c r="E167" s="13">
        <f t="shared" ca="1" si="14"/>
        <v>991538.70056749776</v>
      </c>
      <c r="F167" s="13">
        <f t="shared" ca="1" si="15"/>
        <v>3.9875380016265738</v>
      </c>
      <c r="G167" s="13">
        <f t="shared" ca="1" si="16"/>
        <v>0.50899219262231599</v>
      </c>
      <c r="H167" s="13">
        <f t="shared" ca="1" si="17"/>
        <v>0</v>
      </c>
    </row>
    <row r="168" spans="3:8">
      <c r="C168" s="13">
        <f t="shared" ca="1" si="12"/>
        <v>1997.1185218132737</v>
      </c>
      <c r="D168" s="13">
        <f t="shared" ca="1" si="13"/>
        <v>99.325730203477207</v>
      </c>
      <c r="E168" s="13">
        <f t="shared" ca="1" si="14"/>
        <v>1003381.0397888843</v>
      </c>
      <c r="F168" s="13">
        <f t="shared" ca="1" si="15"/>
        <v>4.005345223420397</v>
      </c>
      <c r="G168" s="13">
        <f t="shared" ca="1" si="16"/>
        <v>0.48830803801499456</v>
      </c>
      <c r="H168" s="13">
        <f t="shared" ca="1" si="17"/>
        <v>0</v>
      </c>
    </row>
    <row r="169" spans="3:8">
      <c r="C169" s="13">
        <f t="shared" ca="1" si="12"/>
        <v>1988.2836097434677</v>
      </c>
      <c r="D169" s="13">
        <f t="shared" ca="1" si="13"/>
        <v>100.00558660609623</v>
      </c>
      <c r="E169" s="13">
        <f t="shared" ca="1" si="14"/>
        <v>992112.93632867851</v>
      </c>
      <c r="F169" s="13">
        <f t="shared" ca="1" si="15"/>
        <v>4.0078098267717008</v>
      </c>
      <c r="G169" s="13">
        <f t="shared" ca="1" si="16"/>
        <v>0.49163356506952272</v>
      </c>
      <c r="H169" s="13">
        <f t="shared" ca="1" si="17"/>
        <v>0</v>
      </c>
    </row>
    <row r="170" spans="3:8">
      <c r="C170" s="13">
        <f t="shared" ca="1" si="12"/>
        <v>1999.4081480065272</v>
      </c>
      <c r="D170" s="13">
        <f t="shared" ca="1" si="13"/>
        <v>99.958331573394148</v>
      </c>
      <c r="E170" s="13">
        <f t="shared" ca="1" si="14"/>
        <v>989669.07720204536</v>
      </c>
      <c r="F170" s="13">
        <f t="shared" ca="1" si="15"/>
        <v>3.9982905962595585</v>
      </c>
      <c r="G170" s="13">
        <f t="shared" ca="1" si="16"/>
        <v>0.50290346260046892</v>
      </c>
      <c r="H170" s="13">
        <f t="shared" ca="1" si="17"/>
        <v>0</v>
      </c>
    </row>
    <row r="171" spans="3:8">
      <c r="C171" s="13">
        <f t="shared" ca="1" si="12"/>
        <v>1992.9985870618711</v>
      </c>
      <c r="D171" s="13">
        <f t="shared" ca="1" si="13"/>
        <v>100.42652072957266</v>
      </c>
      <c r="E171" s="13">
        <f t="shared" ca="1" si="14"/>
        <v>993067.16953350522</v>
      </c>
      <c r="F171" s="13">
        <f t="shared" ca="1" si="15"/>
        <v>4.0017661553548312</v>
      </c>
      <c r="G171" s="13">
        <f t="shared" ca="1" si="16"/>
        <v>0.49857107749378887</v>
      </c>
      <c r="H171" s="13">
        <f t="shared" ca="1" si="17"/>
        <v>0</v>
      </c>
    </row>
    <row r="172" spans="3:8">
      <c r="C172" s="13">
        <f t="shared" ca="1" si="12"/>
        <v>1984.8566224912317</v>
      </c>
      <c r="D172" s="13">
        <f t="shared" ca="1" si="13"/>
        <v>99.317218786145403</v>
      </c>
      <c r="E172" s="13">
        <f t="shared" ca="1" si="14"/>
        <v>995241.95027484512</v>
      </c>
      <c r="F172" s="13">
        <f t="shared" ca="1" si="15"/>
        <v>3.9799579833400087</v>
      </c>
      <c r="G172" s="13">
        <f t="shared" ca="1" si="16"/>
        <v>0.49875853761988448</v>
      </c>
      <c r="H172" s="13">
        <f t="shared" ca="1" si="17"/>
        <v>0</v>
      </c>
    </row>
    <row r="173" spans="3:8">
      <c r="C173" s="13">
        <f t="shared" ca="1" si="12"/>
        <v>1994.7864380749568</v>
      </c>
      <c r="D173" s="13">
        <f t="shared" ca="1" si="13"/>
        <v>99.483216660174818</v>
      </c>
      <c r="E173" s="13">
        <f t="shared" ca="1" si="14"/>
        <v>991652.09937827091</v>
      </c>
      <c r="F173" s="13">
        <f t="shared" ca="1" si="15"/>
        <v>3.9970404352206224</v>
      </c>
      <c r="G173" s="13">
        <f t="shared" ca="1" si="16"/>
        <v>0.49782793765189876</v>
      </c>
      <c r="H173" s="13">
        <f t="shared" ca="1" si="17"/>
        <v>0</v>
      </c>
    </row>
    <row r="174" spans="3:8">
      <c r="C174" s="13">
        <f t="shared" ca="1" si="12"/>
        <v>2000.7671565961768</v>
      </c>
      <c r="D174" s="13">
        <f t="shared" ca="1" si="13"/>
        <v>100.29593926262464</v>
      </c>
      <c r="E174" s="13">
        <f t="shared" ca="1" si="14"/>
        <v>994990.41793975874</v>
      </c>
      <c r="F174" s="13">
        <f t="shared" ca="1" si="15"/>
        <v>4.0029922111564717</v>
      </c>
      <c r="G174" s="13">
        <f t="shared" ca="1" si="16"/>
        <v>0.50022881517826601</v>
      </c>
      <c r="H174" s="13">
        <f t="shared" ca="1" si="17"/>
        <v>0</v>
      </c>
    </row>
    <row r="175" spans="3:8">
      <c r="C175" s="13">
        <f t="shared" ca="1" si="12"/>
        <v>1998.1230765723619</v>
      </c>
      <c r="D175" s="13">
        <f t="shared" ca="1" si="13"/>
        <v>99.915239907836678</v>
      </c>
      <c r="E175" s="13">
        <f t="shared" ca="1" si="14"/>
        <v>991307.22519731778</v>
      </c>
      <c r="F175" s="13">
        <f t="shared" ca="1" si="15"/>
        <v>3.9973445703391763</v>
      </c>
      <c r="G175" s="13">
        <f t="shared" ca="1" si="16"/>
        <v>0.50168570432607595</v>
      </c>
      <c r="H175" s="13">
        <f t="shared" ca="1" si="17"/>
        <v>0</v>
      </c>
    </row>
    <row r="176" spans="3:8">
      <c r="C176" s="13">
        <f t="shared" ca="1" si="12"/>
        <v>2005.468035186396</v>
      </c>
      <c r="D176" s="13">
        <f t="shared" ca="1" si="13"/>
        <v>99.778247324136615</v>
      </c>
      <c r="E176" s="13">
        <f t="shared" ca="1" si="14"/>
        <v>998513.77314307529</v>
      </c>
      <c r="F176" s="13">
        <f t="shared" ca="1" si="15"/>
        <v>4.0070342862335666</v>
      </c>
      <c r="G176" s="13">
        <f t="shared" ca="1" si="16"/>
        <v>0.49621649914275578</v>
      </c>
      <c r="H176" s="13">
        <f t="shared" ca="1" si="17"/>
        <v>0</v>
      </c>
    </row>
    <row r="177" spans="3:8">
      <c r="C177" s="13">
        <f t="shared" ca="1" si="12"/>
        <v>2010.4103057671568</v>
      </c>
      <c r="D177" s="13">
        <f t="shared" ca="1" si="13"/>
        <v>100.47158642542617</v>
      </c>
      <c r="E177" s="13">
        <f t="shared" ca="1" si="14"/>
        <v>998998.11070490663</v>
      </c>
      <c r="F177" s="13">
        <f t="shared" ca="1" si="15"/>
        <v>4.0094767485949951</v>
      </c>
      <c r="G177" s="13">
        <f t="shared" ca="1" si="16"/>
        <v>0.5006651174517156</v>
      </c>
      <c r="H177" s="13">
        <f t="shared" ca="1" si="17"/>
        <v>0</v>
      </c>
    </row>
    <row r="178" spans="3:8">
      <c r="C178" s="13">
        <f t="shared" ca="1" si="12"/>
        <v>2002.4368559631582</v>
      </c>
      <c r="D178" s="13">
        <f t="shared" ca="1" si="13"/>
        <v>100.97384611759327</v>
      </c>
      <c r="E178" s="13">
        <f t="shared" ca="1" si="14"/>
        <v>1001432.1539014512</v>
      </c>
      <c r="F178" s="13">
        <f t="shared" ca="1" si="15"/>
        <v>3.9997793321460797</v>
      </c>
      <c r="G178" s="13">
        <f t="shared" ca="1" si="16"/>
        <v>0.50281825261862589</v>
      </c>
      <c r="H178" s="13">
        <f t="shared" ca="1" si="17"/>
        <v>0</v>
      </c>
    </row>
    <row r="179" spans="3:8">
      <c r="C179" s="13">
        <f t="shared" ca="1" si="12"/>
        <v>2002.305362451827</v>
      </c>
      <c r="D179" s="13">
        <f t="shared" ca="1" si="13"/>
        <v>100.14610057952963</v>
      </c>
      <c r="E179" s="13">
        <f t="shared" ca="1" si="14"/>
        <v>1001116.0712576554</v>
      </c>
      <c r="F179" s="13">
        <f t="shared" ca="1" si="15"/>
        <v>4.0024868787951675</v>
      </c>
      <c r="G179" s="13">
        <f t="shared" ca="1" si="16"/>
        <v>0.49743999299292996</v>
      </c>
      <c r="H179" s="13">
        <f t="shared" ca="1" si="17"/>
        <v>0</v>
      </c>
    </row>
    <row r="180" spans="3:8">
      <c r="C180" s="13">
        <f t="shared" ca="1" si="12"/>
        <v>2001.1992090835906</v>
      </c>
      <c r="D180" s="13">
        <f t="shared" ca="1" si="13"/>
        <v>99.793280112148437</v>
      </c>
      <c r="E180" s="13">
        <f t="shared" ca="1" si="14"/>
        <v>1007139.3410837849</v>
      </c>
      <c r="F180" s="13">
        <f t="shared" ca="1" si="15"/>
        <v>4.0087445954124554</v>
      </c>
      <c r="G180" s="13">
        <f t="shared" ca="1" si="16"/>
        <v>0.48911273096189783</v>
      </c>
      <c r="H180" s="13">
        <f t="shared" ca="1" si="17"/>
        <v>0</v>
      </c>
    </row>
    <row r="181" spans="3:8">
      <c r="C181" s="13">
        <f t="shared" ca="1" si="12"/>
        <v>1977.7954530978523</v>
      </c>
      <c r="D181" s="13">
        <f t="shared" ca="1" si="13"/>
        <v>99.567511633329076</v>
      </c>
      <c r="E181" s="13">
        <f t="shared" ca="1" si="14"/>
        <v>989330.05463355116</v>
      </c>
      <c r="F181" s="13">
        <f t="shared" ca="1" si="15"/>
        <v>3.9981389803341427</v>
      </c>
      <c r="G181" s="13">
        <f t="shared" ca="1" si="16"/>
        <v>0.49040827211440835</v>
      </c>
      <c r="H181" s="13">
        <f t="shared" ca="1" si="17"/>
        <v>0</v>
      </c>
    </row>
    <row r="182" spans="3:8">
      <c r="C182" s="13">
        <f t="shared" ca="1" si="12"/>
        <v>2011.5625191633533</v>
      </c>
      <c r="D182" s="13">
        <f t="shared" ca="1" si="13"/>
        <v>99.204236703699507</v>
      </c>
      <c r="E182" s="13">
        <f t="shared" ca="1" si="14"/>
        <v>988641.78220715025</v>
      </c>
      <c r="F182" s="13">
        <f t="shared" ca="1" si="15"/>
        <v>3.9846362177180703</v>
      </c>
      <c r="G182" s="13">
        <f t="shared" ca="1" si="16"/>
        <v>0.51268870706330327</v>
      </c>
      <c r="H182" s="13">
        <f t="shared" ca="1" si="17"/>
        <v>0</v>
      </c>
    </row>
    <row r="183" spans="3:8">
      <c r="C183" s="13">
        <f t="shared" ca="1" si="12"/>
        <v>2019.4561837787687</v>
      </c>
      <c r="D183" s="13">
        <f t="shared" ca="1" si="13"/>
        <v>99.542857374845624</v>
      </c>
      <c r="E183" s="13">
        <f t="shared" ca="1" si="14"/>
        <v>1013479.0163769013</v>
      </c>
      <c r="F183" s="13">
        <f t="shared" ca="1" si="15"/>
        <v>3.9858986740420126</v>
      </c>
      <c r="G183" s="13">
        <f t="shared" ca="1" si="16"/>
        <v>0.50513717236398881</v>
      </c>
      <c r="H183" s="13">
        <f t="shared" ca="1" si="17"/>
        <v>0</v>
      </c>
    </row>
    <row r="184" spans="3:8">
      <c r="C184" s="13">
        <f t="shared" ca="1" si="12"/>
        <v>2006.5801777253514</v>
      </c>
      <c r="D184" s="13">
        <f t="shared" ca="1" si="13"/>
        <v>99.304582033230389</v>
      </c>
      <c r="E184" s="13">
        <f t="shared" ca="1" si="14"/>
        <v>990521.92850831267</v>
      </c>
      <c r="F184" s="13">
        <f t="shared" ca="1" si="15"/>
        <v>3.9895388640733005</v>
      </c>
      <c r="G184" s="13">
        <f t="shared" ca="1" si="16"/>
        <v>0.50719803575077849</v>
      </c>
      <c r="H184" s="13">
        <f t="shared" ca="1" si="17"/>
        <v>0</v>
      </c>
    </row>
    <row r="185" spans="3:8">
      <c r="C185" s="13">
        <f t="shared" ca="1" si="12"/>
        <v>1993.8672824553048</v>
      </c>
      <c r="D185" s="13">
        <f t="shared" ca="1" si="13"/>
        <v>99.173683627411208</v>
      </c>
      <c r="E185" s="13">
        <f t="shared" ca="1" si="14"/>
        <v>980989.40776920586</v>
      </c>
      <c r="F185" s="13">
        <f t="shared" ca="1" si="15"/>
        <v>4.0011729483753218</v>
      </c>
      <c r="G185" s="13">
        <f t="shared" ca="1" si="16"/>
        <v>0.49914354562692514</v>
      </c>
      <c r="H185" s="13">
        <f t="shared" ca="1" si="17"/>
        <v>0</v>
      </c>
    </row>
    <row r="186" spans="3:8">
      <c r="C186" s="13">
        <f t="shared" ca="1" si="12"/>
        <v>1988.3077057740111</v>
      </c>
      <c r="D186" s="13">
        <f t="shared" ca="1" si="13"/>
        <v>99.894874629361553</v>
      </c>
      <c r="E186" s="13">
        <f t="shared" ca="1" si="14"/>
        <v>987015.28720202995</v>
      </c>
      <c r="F186" s="13">
        <f t="shared" ca="1" si="15"/>
        <v>4.0002659818775133</v>
      </c>
      <c r="G186" s="13">
        <f t="shared" ca="1" si="16"/>
        <v>0.49737182180320527</v>
      </c>
      <c r="H186" s="13">
        <f t="shared" ca="1" si="17"/>
        <v>0</v>
      </c>
    </row>
    <row r="187" spans="3:8">
      <c r="C187" s="13">
        <f t="shared" ca="1" si="12"/>
        <v>2010.2589329540904</v>
      </c>
      <c r="D187" s="13">
        <f t="shared" ca="1" si="13"/>
        <v>99.869859732125263</v>
      </c>
      <c r="E187" s="13">
        <f t="shared" ca="1" si="14"/>
        <v>1001358.2692668271</v>
      </c>
      <c r="F187" s="13">
        <f t="shared" ca="1" si="15"/>
        <v>3.9945803467707872</v>
      </c>
      <c r="G187" s="13">
        <f t="shared" ca="1" si="16"/>
        <v>0.50386529182188888</v>
      </c>
      <c r="H187" s="13">
        <f t="shared" ca="1" si="17"/>
        <v>0</v>
      </c>
    </row>
    <row r="188" spans="3:8">
      <c r="C188" s="13">
        <f t="shared" ca="1" si="12"/>
        <v>1996.0551843513538</v>
      </c>
      <c r="D188" s="13">
        <f t="shared" ca="1" si="13"/>
        <v>100.46597529142937</v>
      </c>
      <c r="E188" s="13">
        <f t="shared" ca="1" si="14"/>
        <v>984212.90607287653</v>
      </c>
      <c r="F188" s="13">
        <f t="shared" ca="1" si="15"/>
        <v>4.0007631834299415</v>
      </c>
      <c r="G188" s="13">
        <f t="shared" ca="1" si="16"/>
        <v>0.50530522784677678</v>
      </c>
      <c r="H188" s="13">
        <f t="shared" ca="1" si="17"/>
        <v>0</v>
      </c>
    </row>
    <row r="189" spans="3:8">
      <c r="C189" s="13">
        <f t="shared" ca="1" si="12"/>
        <v>1997.8109944049158</v>
      </c>
      <c r="D189" s="13">
        <f t="shared" ca="1" si="13"/>
        <v>100.16539103589992</v>
      </c>
      <c r="E189" s="13">
        <f t="shared" ca="1" si="14"/>
        <v>985209.87872590357</v>
      </c>
      <c r="F189" s="13">
        <f t="shared" ca="1" si="15"/>
        <v>4.0013401869336462</v>
      </c>
      <c r="G189" s="13">
        <f t="shared" ca="1" si="16"/>
        <v>0.50387865528306119</v>
      </c>
      <c r="H189" s="13">
        <f t="shared" ca="1" si="17"/>
        <v>0</v>
      </c>
    </row>
    <row r="190" spans="3:8">
      <c r="C190" s="13">
        <f t="shared" ca="1" si="12"/>
        <v>1985.5150214273865</v>
      </c>
      <c r="D190" s="13">
        <f t="shared" ca="1" si="13"/>
        <v>100.96814498912877</v>
      </c>
      <c r="E190" s="13">
        <f t="shared" ca="1" si="14"/>
        <v>997538.90802400536</v>
      </c>
      <c r="F190" s="13">
        <f t="shared" ca="1" si="15"/>
        <v>4.0033971057988991</v>
      </c>
      <c r="G190" s="13">
        <f t="shared" ca="1" si="16"/>
        <v>0.49446589116512069</v>
      </c>
      <c r="H190" s="13">
        <f t="shared" ca="1" si="17"/>
        <v>0</v>
      </c>
    </row>
    <row r="191" spans="3:8">
      <c r="C191" s="13">
        <f t="shared" ca="1" si="12"/>
        <v>1999.4248999583151</v>
      </c>
      <c r="D191" s="13">
        <f t="shared" ca="1" si="13"/>
        <v>99.320217705062475</v>
      </c>
      <c r="E191" s="13">
        <f t="shared" ca="1" si="14"/>
        <v>989641.74313395808</v>
      </c>
      <c r="F191" s="13">
        <f t="shared" ca="1" si="15"/>
        <v>3.9996488169502298</v>
      </c>
      <c r="G191" s="13">
        <f t="shared" ca="1" si="16"/>
        <v>0.49903676586103307</v>
      </c>
      <c r="H191" s="13">
        <f t="shared" ca="1" si="17"/>
        <v>0</v>
      </c>
    </row>
    <row r="192" spans="3:8">
      <c r="C192" s="13">
        <f t="shared" ca="1" si="12"/>
        <v>2002.5245266918796</v>
      </c>
      <c r="D192" s="13">
        <f t="shared" ca="1" si="13"/>
        <v>99.920771976345975</v>
      </c>
      <c r="E192" s="13">
        <f t="shared" ca="1" si="14"/>
        <v>986746.39033460477</v>
      </c>
      <c r="F192" s="13">
        <f t="shared" ca="1" si="15"/>
        <v>4.0125825207489108</v>
      </c>
      <c r="G192" s="13">
        <f t="shared" ca="1" si="16"/>
        <v>0.49860904099815684</v>
      </c>
      <c r="H192" s="13">
        <f t="shared" ca="1" si="17"/>
        <v>0</v>
      </c>
    </row>
    <row r="193" spans="3:8">
      <c r="C193" s="13">
        <f t="shared" ca="1" si="12"/>
        <v>2006.6583228487759</v>
      </c>
      <c r="D193" s="13">
        <f t="shared" ca="1" si="13"/>
        <v>100.89606573956773</v>
      </c>
      <c r="E193" s="13">
        <f t="shared" ca="1" si="14"/>
        <v>998667.32578018715</v>
      </c>
      <c r="F193" s="13">
        <f t="shared" ca="1" si="15"/>
        <v>4.000869630979067</v>
      </c>
      <c r="G193" s="13">
        <f t="shared" ca="1" si="16"/>
        <v>0.50539714825171023</v>
      </c>
      <c r="H193" s="13">
        <f t="shared" ca="1" si="17"/>
        <v>0</v>
      </c>
    </row>
    <row r="194" spans="3:8">
      <c r="C194" s="13">
        <f t="shared" ca="1" si="12"/>
        <v>2008.0327749713979</v>
      </c>
      <c r="D194" s="13">
        <f t="shared" ca="1" si="13"/>
        <v>100.31577559968314</v>
      </c>
      <c r="E194" s="13">
        <f t="shared" ca="1" si="14"/>
        <v>989307.55099054356</v>
      </c>
      <c r="F194" s="13">
        <f t="shared" ca="1" si="15"/>
        <v>3.9923773538683398</v>
      </c>
      <c r="G194" s="13">
        <f t="shared" ca="1" si="16"/>
        <v>0.51227517033417436</v>
      </c>
      <c r="H194" s="13">
        <f t="shared" ca="1" si="17"/>
        <v>0</v>
      </c>
    </row>
    <row r="195" spans="3:8">
      <c r="C195" s="13">
        <f t="shared" ca="1" si="12"/>
        <v>1999.7475029054283</v>
      </c>
      <c r="D195" s="13">
        <f t="shared" ca="1" si="13"/>
        <v>100.88153143314248</v>
      </c>
      <c r="E195" s="13">
        <f t="shared" ca="1" si="14"/>
        <v>996806.89553970052</v>
      </c>
      <c r="F195" s="13">
        <f t="shared" ca="1" si="15"/>
        <v>4.0009895082155476</v>
      </c>
      <c r="G195" s="13">
        <f t="shared" ca="1" si="16"/>
        <v>0.50272611233987852</v>
      </c>
      <c r="H195" s="13">
        <f t="shared" ca="1" si="17"/>
        <v>0</v>
      </c>
    </row>
    <row r="196" spans="3:8">
      <c r="C196" s="13">
        <f t="shared" ca="1" si="12"/>
        <v>2012.1555986619046</v>
      </c>
      <c r="D196" s="13">
        <f t="shared" ca="1" si="13"/>
        <v>101.69680680200764</v>
      </c>
      <c r="E196" s="13">
        <f t="shared" ca="1" si="14"/>
        <v>988931.66631417593</v>
      </c>
      <c r="F196" s="13">
        <f t="shared" ca="1" si="15"/>
        <v>3.9948543262165059</v>
      </c>
      <c r="G196" s="13">
        <f t="shared" ca="1" si="16"/>
        <v>0.5203679039613609</v>
      </c>
      <c r="H196" s="13">
        <f t="shared" ca="1" si="17"/>
        <v>0</v>
      </c>
    </row>
    <row r="197" spans="3:8">
      <c r="C197" s="13">
        <f t="shared" ca="1" si="12"/>
        <v>2003.0581082394026</v>
      </c>
      <c r="D197" s="13">
        <f t="shared" ca="1" si="13"/>
        <v>100.92439553099739</v>
      </c>
      <c r="E197" s="13">
        <f t="shared" ca="1" si="14"/>
        <v>993322.76192772156</v>
      </c>
      <c r="F197" s="13">
        <f t="shared" ca="1" si="15"/>
        <v>4.002388341697884</v>
      </c>
      <c r="G197" s="13">
        <f t="shared" ca="1" si="16"/>
        <v>0.50566873373445043</v>
      </c>
      <c r="H197" s="13">
        <f t="shared" ca="1" si="17"/>
        <v>0</v>
      </c>
    </row>
    <row r="198" spans="3:8">
      <c r="C198" s="13">
        <f t="shared" ca="1" si="12"/>
        <v>1998.6544533096662</v>
      </c>
      <c r="D198" s="13">
        <f t="shared" ca="1" si="13"/>
        <v>99.952549366916386</v>
      </c>
      <c r="E198" s="13">
        <f t="shared" ca="1" si="14"/>
        <v>1002641.4402437252</v>
      </c>
      <c r="F198" s="13">
        <f t="shared" ca="1" si="15"/>
        <v>3.9988337196673034</v>
      </c>
      <c r="G198" s="13">
        <f t="shared" ca="1" si="16"/>
        <v>0.49572452881005596</v>
      </c>
      <c r="H198" s="13">
        <f t="shared" ca="1" si="17"/>
        <v>0</v>
      </c>
    </row>
    <row r="199" spans="3:8">
      <c r="C199" s="13">
        <f t="shared" ca="1" si="12"/>
        <v>1978.6515760822751</v>
      </c>
      <c r="D199" s="13">
        <f t="shared" ca="1" si="13"/>
        <v>98.973089953929957</v>
      </c>
      <c r="E199" s="13">
        <f t="shared" ca="1" si="14"/>
        <v>1001672.1184493622</v>
      </c>
      <c r="F199" s="13">
        <f t="shared" ca="1" si="15"/>
        <v>3.9942182922681417</v>
      </c>
      <c r="G199" s="13">
        <f t="shared" ca="1" si="16"/>
        <v>0.48378583037707107</v>
      </c>
      <c r="H199" s="13">
        <f t="shared" ca="1" si="17"/>
        <v>0</v>
      </c>
    </row>
    <row r="200" spans="3:8">
      <c r="C200" s="13">
        <f t="shared" ca="1" si="12"/>
        <v>1997.5297928602149</v>
      </c>
      <c r="D200" s="13">
        <f t="shared" ca="1" si="13"/>
        <v>100.08799736858924</v>
      </c>
      <c r="E200" s="13">
        <f t="shared" ca="1" si="14"/>
        <v>990750.18696957268</v>
      </c>
      <c r="F200" s="13">
        <f t="shared" ca="1" si="15"/>
        <v>3.9929359537200129</v>
      </c>
      <c r="G200" s="13">
        <f t="shared" ca="1" si="16"/>
        <v>0.5047602252827349</v>
      </c>
      <c r="H200" s="13">
        <f t="shared" ca="1" si="17"/>
        <v>0</v>
      </c>
    </row>
    <row r="201" spans="3:8">
      <c r="C201" s="13">
        <f t="shared" ca="1" si="12"/>
        <v>1992.8334099630076</v>
      </c>
      <c r="D201" s="13">
        <f t="shared" ca="1" si="13"/>
        <v>99.988379409253682</v>
      </c>
      <c r="E201" s="13">
        <f t="shared" ca="1" si="14"/>
        <v>994413.26829022635</v>
      </c>
      <c r="F201" s="13">
        <f t="shared" ca="1" si="15"/>
        <v>4.0039775887576976</v>
      </c>
      <c r="G201" s="13">
        <f t="shared" ca="1" si="16"/>
        <v>0.4945477075806301</v>
      </c>
      <c r="H201" s="13">
        <f t="shared" ca="1" si="17"/>
        <v>0</v>
      </c>
    </row>
    <row r="202" spans="3:8">
      <c r="C202" s="13">
        <f t="shared" ca="1" si="12"/>
        <v>2014.8199824807107</v>
      </c>
      <c r="D202" s="13">
        <f t="shared" ca="1" si="13"/>
        <v>100.09829321151413</v>
      </c>
      <c r="E202" s="13">
        <f t="shared" ca="1" si="14"/>
        <v>987928.05516487139</v>
      </c>
      <c r="F202" s="13">
        <f t="shared" ca="1" si="15"/>
        <v>4.0041332472192037</v>
      </c>
      <c r="G202" s="13">
        <f t="shared" ca="1" si="16"/>
        <v>0.50931902875159663</v>
      </c>
      <c r="H202" s="13">
        <f t="shared" ca="1" si="17"/>
        <v>0</v>
      </c>
    </row>
    <row r="203" spans="3:8">
      <c r="C203" s="13">
        <f t="shared" ca="1" si="12"/>
        <v>2000.0613610127748</v>
      </c>
      <c r="D203" s="13">
        <f t="shared" ca="1" si="13"/>
        <v>100.69745045294952</v>
      </c>
      <c r="E203" s="13">
        <f t="shared" ca="1" si="14"/>
        <v>991123.76631101442</v>
      </c>
      <c r="F203" s="13">
        <f t="shared" ca="1" si="15"/>
        <v>4.0118353129415611</v>
      </c>
      <c r="G203" s="13">
        <f t="shared" ca="1" si="16"/>
        <v>0.49940739830149289</v>
      </c>
      <c r="H203" s="13">
        <f t="shared" ca="1" si="17"/>
        <v>0</v>
      </c>
    </row>
    <row r="204" spans="3:8">
      <c r="C204" s="13">
        <f t="shared" ca="1" si="12"/>
        <v>1990.9109156229438</v>
      </c>
      <c r="D204" s="13">
        <f t="shared" ca="1" si="13"/>
        <v>99.954776325483053</v>
      </c>
      <c r="E204" s="13">
        <f t="shared" ca="1" si="14"/>
        <v>988987.16223574884</v>
      </c>
      <c r="F204" s="13">
        <f t="shared" ca="1" si="15"/>
        <v>3.9914060215613838</v>
      </c>
      <c r="G204" s="13">
        <f t="shared" ca="1" si="16"/>
        <v>0.50241552959435742</v>
      </c>
      <c r="H204" s="13">
        <f t="shared" ca="1" si="17"/>
        <v>0</v>
      </c>
    </row>
    <row r="205" spans="3:8">
      <c r="C205" s="13">
        <f t="shared" ca="1" si="12"/>
        <v>1986.9978058853096</v>
      </c>
      <c r="D205" s="13">
        <f t="shared" ca="1" si="13"/>
        <v>100.25580808632051</v>
      </c>
      <c r="E205" s="13">
        <f t="shared" ca="1" si="14"/>
        <v>995110.61560679437</v>
      </c>
      <c r="F205" s="13">
        <f t="shared" ca="1" si="15"/>
        <v>3.9957092308918343</v>
      </c>
      <c r="G205" s="13">
        <f t="shared" ca="1" si="16"/>
        <v>0.49671535394420341</v>
      </c>
      <c r="H205" s="13">
        <f t="shared" ca="1" si="17"/>
        <v>0</v>
      </c>
    </row>
    <row r="206" spans="3:8">
      <c r="C206" s="13">
        <f t="shared" ca="1" si="12"/>
        <v>2005.7776320408673</v>
      </c>
      <c r="D206" s="13">
        <f t="shared" ca="1" si="13"/>
        <v>99.894619746635698</v>
      </c>
      <c r="E206" s="13">
        <f t="shared" ca="1" si="14"/>
        <v>991797.36351767357</v>
      </c>
      <c r="F206" s="13">
        <f t="shared" ca="1" si="15"/>
        <v>4.0020235532134993</v>
      </c>
      <c r="G206" s="13">
        <f t="shared" ca="1" si="16"/>
        <v>0.50282433732582643</v>
      </c>
      <c r="H206" s="13">
        <f t="shared" ca="1" si="17"/>
        <v>0</v>
      </c>
    </row>
    <row r="207" spans="3:8">
      <c r="C207" s="13">
        <f t="shared" ca="1" si="12"/>
        <v>2016.7729866654909</v>
      </c>
      <c r="D207" s="13">
        <f t="shared" ca="1" si="13"/>
        <v>100.54296702693931</v>
      </c>
      <c r="E207" s="13">
        <f t="shared" ca="1" si="14"/>
        <v>988118.91901498719</v>
      </c>
      <c r="F207" s="13">
        <f t="shared" ca="1" si="15"/>
        <v>4.0142907861630022</v>
      </c>
      <c r="G207" s="13">
        <f t="shared" ca="1" si="16"/>
        <v>0.50730755973357611</v>
      </c>
      <c r="H207" s="13">
        <f t="shared" ca="1" si="17"/>
        <v>0</v>
      </c>
    </row>
    <row r="208" spans="3:8">
      <c r="C208" s="13">
        <f t="shared" ca="1" si="12"/>
        <v>2003.7248885166639</v>
      </c>
      <c r="D208" s="13">
        <f t="shared" ca="1" si="13"/>
        <v>99.973048424719451</v>
      </c>
      <c r="E208" s="13">
        <f t="shared" ca="1" si="14"/>
        <v>1006306.3617306944</v>
      </c>
      <c r="F208" s="13">
        <f t="shared" ca="1" si="15"/>
        <v>3.9994558665410724</v>
      </c>
      <c r="G208" s="13">
        <f t="shared" ca="1" si="16"/>
        <v>0.49622129946221577</v>
      </c>
      <c r="H208" s="13">
        <f t="shared" ca="1" si="17"/>
        <v>0</v>
      </c>
    </row>
    <row r="209" spans="3:8">
      <c r="C209" s="13">
        <f t="shared" ca="1" si="12"/>
        <v>2003.8361630686898</v>
      </c>
      <c r="D209" s="13">
        <f t="shared" ca="1" si="13"/>
        <v>100.05336568215074</v>
      </c>
      <c r="E209" s="13">
        <f t="shared" ca="1" si="14"/>
        <v>1000245.6471282542</v>
      </c>
      <c r="F209" s="13">
        <f t="shared" ca="1" si="15"/>
        <v>3.9982261723247867</v>
      </c>
      <c r="G209" s="13">
        <f t="shared" ca="1" si="16"/>
        <v>0.500299600595557</v>
      </c>
      <c r="H209" s="13">
        <f t="shared" ca="1" si="17"/>
        <v>0</v>
      </c>
    </row>
    <row r="210" spans="3:8">
      <c r="C210" s="13">
        <f t="shared" ca="1" si="12"/>
        <v>2006.9572515443392</v>
      </c>
      <c r="D210" s="13">
        <f t="shared" ca="1" si="13"/>
        <v>100.10684747700114</v>
      </c>
      <c r="E210" s="13">
        <f t="shared" ca="1" si="14"/>
        <v>998222.04920560331</v>
      </c>
      <c r="F210" s="13">
        <f t="shared" ca="1" si="15"/>
        <v>4.0033095397039586</v>
      </c>
      <c r="G210" s="13">
        <f t="shared" ca="1" si="16"/>
        <v>0.50059478316118355</v>
      </c>
      <c r="H210" s="13">
        <f t="shared" ca="1" si="17"/>
        <v>0</v>
      </c>
    </row>
    <row r="211" spans="3:8">
      <c r="C211" s="13">
        <f t="shared" ca="1" si="12"/>
        <v>2025.5341622638882</v>
      </c>
      <c r="D211" s="13">
        <f t="shared" ca="1" si="13"/>
        <v>99.669274136255538</v>
      </c>
      <c r="E211" s="13">
        <f t="shared" ca="1" si="14"/>
        <v>1001328.926744524</v>
      </c>
      <c r="F211" s="13">
        <f t="shared" ca="1" si="15"/>
        <v>3.9984027600282843</v>
      </c>
      <c r="G211" s="13">
        <f t="shared" ca="1" si="16"/>
        <v>0.50858981420294191</v>
      </c>
      <c r="H211" s="13">
        <f t="shared" ca="1" si="17"/>
        <v>0</v>
      </c>
    </row>
    <row r="212" spans="3:8">
      <c r="C212" s="13">
        <f t="shared" ca="1" si="12"/>
        <v>2026.6416832696023</v>
      </c>
      <c r="D212" s="13">
        <f t="shared" ca="1" si="13"/>
        <v>99.837520607311248</v>
      </c>
      <c r="E212" s="13">
        <f t="shared" ca="1" si="14"/>
        <v>1000078.4705945019</v>
      </c>
      <c r="F212" s="13">
        <f t="shared" ca="1" si="15"/>
        <v>3.9946290644845024</v>
      </c>
      <c r="G212" s="13">
        <f t="shared" ca="1" si="16"/>
        <v>0.51257563123307137</v>
      </c>
      <c r="H212" s="13">
        <f t="shared" ca="1" si="17"/>
        <v>0</v>
      </c>
    </row>
    <row r="213" spans="3:8">
      <c r="C213" s="13">
        <f t="shared" ca="1" si="12"/>
        <v>1997.2089398495739</v>
      </c>
      <c r="D213" s="13">
        <f t="shared" ca="1" si="13"/>
        <v>99.922125341781395</v>
      </c>
      <c r="E213" s="13">
        <f t="shared" ca="1" si="14"/>
        <v>995618.55463186523</v>
      </c>
      <c r="F213" s="13">
        <f t="shared" ca="1" si="15"/>
        <v>3.98828731503253</v>
      </c>
      <c r="G213" s="13">
        <f t="shared" ca="1" si="16"/>
        <v>0.50363983136841783</v>
      </c>
      <c r="H213" s="13">
        <f t="shared" ca="1" si="17"/>
        <v>0</v>
      </c>
    </row>
    <row r="214" spans="3:8">
      <c r="C214" s="13">
        <f t="shared" ca="1" si="12"/>
        <v>2002.4623717372265</v>
      </c>
      <c r="D214" s="13">
        <f t="shared" ca="1" si="13"/>
        <v>99.978715060226492</v>
      </c>
      <c r="E214" s="13">
        <f t="shared" ca="1" si="14"/>
        <v>995358.7635438412</v>
      </c>
      <c r="F214" s="13">
        <f t="shared" ca="1" si="15"/>
        <v>3.9976193170318255</v>
      </c>
      <c r="G214" s="13">
        <f t="shared" ca="1" si="16"/>
        <v>0.5019968928193197</v>
      </c>
      <c r="H214" s="13">
        <f t="shared" ca="1" si="17"/>
        <v>0</v>
      </c>
    </row>
    <row r="215" spans="3:8">
      <c r="C215" s="13">
        <f t="shared" ca="1" si="12"/>
        <v>2016.8739157660593</v>
      </c>
      <c r="D215" s="13">
        <f t="shared" ca="1" si="13"/>
        <v>99.826292988446312</v>
      </c>
      <c r="E215" s="13">
        <f t="shared" ca="1" si="14"/>
        <v>996062.68287757575</v>
      </c>
      <c r="F215" s="13">
        <f t="shared" ca="1" si="15"/>
        <v>3.999443081105035</v>
      </c>
      <c r="G215" s="13">
        <f t="shared" ca="1" si="16"/>
        <v>0.50718666432563664</v>
      </c>
      <c r="H215" s="13">
        <f t="shared" ca="1" si="17"/>
        <v>0</v>
      </c>
    </row>
    <row r="216" spans="3:8">
      <c r="C216" s="13">
        <f t="shared" ref="C216:C279" ca="1" si="18">NORMINV(RAND(),$D$3,$G$3)</f>
        <v>2017.7809059169201</v>
      </c>
      <c r="D216" s="13">
        <f t="shared" ref="D216:D279" ca="1" si="19">NORMINV(RAND(),$D$4,$G$4)</f>
        <v>100.1101514283375</v>
      </c>
      <c r="E216" s="13">
        <f t="shared" ref="E216:E279" ca="1" si="20">NORMINV(RAND(),$D$5,$G$5)</f>
        <v>995707.77049739566</v>
      </c>
      <c r="F216" s="13">
        <f t="shared" ref="F216:F279" ca="1" si="21">NORMINV(RAND(),$D$6,$G$6)</f>
        <v>4.0031009700478855</v>
      </c>
      <c r="G216" s="13">
        <f t="shared" ref="G216:G279" ca="1" si="22">C216^2*D216/(E216*3.1415926*F216^4)</f>
        <v>0.5074090336994439</v>
      </c>
      <c r="H216" s="13">
        <f t="shared" ref="H216:H279" ca="1" si="23">IF(G216&gt;0.54,1,IF(G216&lt;0.46,1,0))</f>
        <v>0</v>
      </c>
    </row>
    <row r="217" spans="3:8">
      <c r="C217" s="13">
        <f t="shared" ca="1" si="18"/>
        <v>2011.1609716790169</v>
      </c>
      <c r="D217" s="13">
        <f t="shared" ca="1" si="19"/>
        <v>99.221164892148025</v>
      </c>
      <c r="E217" s="13">
        <f t="shared" ca="1" si="20"/>
        <v>1007483.9631805209</v>
      </c>
      <c r="F217" s="13">
        <f t="shared" ca="1" si="21"/>
        <v>4.0023536157639228</v>
      </c>
      <c r="G217" s="13">
        <f t="shared" ca="1" si="22"/>
        <v>0.49413788540489562</v>
      </c>
      <c r="H217" s="13">
        <f t="shared" ca="1" si="23"/>
        <v>0</v>
      </c>
    </row>
    <row r="218" spans="3:8">
      <c r="C218" s="13">
        <f t="shared" ca="1" si="18"/>
        <v>1990.8301469077737</v>
      </c>
      <c r="D218" s="13">
        <f t="shared" ca="1" si="19"/>
        <v>98.90362243867682</v>
      </c>
      <c r="E218" s="13">
        <f t="shared" ca="1" si="20"/>
        <v>991401.95198814478</v>
      </c>
      <c r="F218" s="13">
        <f t="shared" ca="1" si="21"/>
        <v>4.0084796454068474</v>
      </c>
      <c r="G218" s="13">
        <f t="shared" ca="1" si="22"/>
        <v>0.48748611471264508</v>
      </c>
      <c r="H218" s="13">
        <f t="shared" ca="1" si="23"/>
        <v>0</v>
      </c>
    </row>
    <row r="219" spans="3:8">
      <c r="C219" s="13">
        <f t="shared" ca="1" si="18"/>
        <v>2000.1467003504613</v>
      </c>
      <c r="D219" s="13">
        <f t="shared" ca="1" si="19"/>
        <v>99.712812704453128</v>
      </c>
      <c r="E219" s="13">
        <f t="shared" ca="1" si="20"/>
        <v>990043.78614602645</v>
      </c>
      <c r="F219" s="13">
        <f t="shared" ca="1" si="21"/>
        <v>4.0054348419915664</v>
      </c>
      <c r="G219" s="13">
        <f t="shared" ca="1" si="22"/>
        <v>0.49827800206759543</v>
      </c>
      <c r="H219" s="13">
        <f t="shared" ca="1" si="23"/>
        <v>0</v>
      </c>
    </row>
    <row r="220" spans="3:8">
      <c r="C220" s="13">
        <f t="shared" ca="1" si="18"/>
        <v>1986.8055836552287</v>
      </c>
      <c r="D220" s="13">
        <f t="shared" ca="1" si="19"/>
        <v>100.26378038886244</v>
      </c>
      <c r="E220" s="13">
        <f t="shared" ca="1" si="20"/>
        <v>990056.01903266739</v>
      </c>
      <c r="F220" s="13">
        <f t="shared" ca="1" si="21"/>
        <v>4.0024068850994725</v>
      </c>
      <c r="G220" s="13">
        <f t="shared" ca="1" si="22"/>
        <v>0.49586132614840039</v>
      </c>
      <c r="H220" s="13">
        <f t="shared" ca="1" si="23"/>
        <v>0</v>
      </c>
    </row>
    <row r="221" spans="3:8">
      <c r="C221" s="13">
        <f t="shared" ca="1" si="18"/>
        <v>2014.589838992712</v>
      </c>
      <c r="D221" s="13">
        <f t="shared" ca="1" si="19"/>
        <v>99.449114857738124</v>
      </c>
      <c r="E221" s="13">
        <f t="shared" ca="1" si="20"/>
        <v>987465.1917999133</v>
      </c>
      <c r="F221" s="13">
        <f t="shared" ca="1" si="21"/>
        <v>3.9971319726607493</v>
      </c>
      <c r="G221" s="13">
        <f t="shared" ca="1" si="22"/>
        <v>0.50969290633830899</v>
      </c>
      <c r="H221" s="13">
        <f t="shared" ca="1" si="23"/>
        <v>0</v>
      </c>
    </row>
    <row r="222" spans="3:8">
      <c r="C222" s="13">
        <f t="shared" ca="1" si="18"/>
        <v>1993.9941834964377</v>
      </c>
      <c r="D222" s="13">
        <f t="shared" ca="1" si="19"/>
        <v>99.53006179094443</v>
      </c>
      <c r="E222" s="13">
        <f t="shared" ca="1" si="20"/>
        <v>991556.58785432938</v>
      </c>
      <c r="F222" s="13">
        <f t="shared" ca="1" si="21"/>
        <v>3.9978152365849478</v>
      </c>
      <c r="G222" s="13">
        <f t="shared" ca="1" si="22"/>
        <v>0.49732902133457568</v>
      </c>
      <c r="H222" s="13">
        <f t="shared" ca="1" si="23"/>
        <v>0</v>
      </c>
    </row>
    <row r="223" spans="3:8">
      <c r="C223" s="13">
        <f t="shared" ca="1" si="18"/>
        <v>2015.7849186828601</v>
      </c>
      <c r="D223" s="13">
        <f t="shared" ca="1" si="19"/>
        <v>99.58724094662054</v>
      </c>
      <c r="E223" s="13">
        <f t="shared" ca="1" si="20"/>
        <v>996320.18588914128</v>
      </c>
      <c r="F223" s="13">
        <f t="shared" ca="1" si="21"/>
        <v>4.0039820421885892</v>
      </c>
      <c r="G223" s="13">
        <f t="shared" ca="1" si="22"/>
        <v>0.50300789898545728</v>
      </c>
      <c r="H223" s="13">
        <f t="shared" ca="1" si="23"/>
        <v>0</v>
      </c>
    </row>
    <row r="224" spans="3:8">
      <c r="C224" s="13">
        <f t="shared" ca="1" si="18"/>
        <v>1993.7252464814578</v>
      </c>
      <c r="D224" s="13">
        <f t="shared" ca="1" si="19"/>
        <v>99.683434356487922</v>
      </c>
      <c r="E224" s="13">
        <f t="shared" ca="1" si="20"/>
        <v>1000326.0732741154</v>
      </c>
      <c r="F224" s="13">
        <f t="shared" ca="1" si="21"/>
        <v>4.0049684148135611</v>
      </c>
      <c r="G224" s="13">
        <f t="shared" ca="1" si="22"/>
        <v>0.49007863898838605</v>
      </c>
      <c r="H224" s="13">
        <f t="shared" ca="1" si="23"/>
        <v>0</v>
      </c>
    </row>
    <row r="225" spans="3:8">
      <c r="C225" s="13">
        <f t="shared" ca="1" si="18"/>
        <v>2012.9076927313117</v>
      </c>
      <c r="D225" s="13">
        <f t="shared" ca="1" si="19"/>
        <v>100.15122373020478</v>
      </c>
      <c r="E225" s="13">
        <f t="shared" ca="1" si="20"/>
        <v>994034.58983868128</v>
      </c>
      <c r="F225" s="13">
        <f t="shared" ca="1" si="21"/>
        <v>4.0010542485805267</v>
      </c>
      <c r="G225" s="13">
        <f t="shared" ca="1" si="22"/>
        <v>0.5070547527824345</v>
      </c>
      <c r="H225" s="13">
        <f t="shared" ca="1" si="23"/>
        <v>0</v>
      </c>
    </row>
    <row r="226" spans="3:8">
      <c r="C226" s="13">
        <f t="shared" ca="1" si="18"/>
        <v>2016.5041660774959</v>
      </c>
      <c r="D226" s="13">
        <f t="shared" ca="1" si="19"/>
        <v>99.908264616580141</v>
      </c>
      <c r="E226" s="13">
        <f t="shared" ca="1" si="20"/>
        <v>996144.8511870834</v>
      </c>
      <c r="F226" s="13">
        <f t="shared" ca="1" si="21"/>
        <v>3.9942576211187069</v>
      </c>
      <c r="G226" s="13">
        <f t="shared" ca="1" si="22"/>
        <v>0.51001507455551842</v>
      </c>
      <c r="H226" s="13">
        <f t="shared" ca="1" si="23"/>
        <v>0</v>
      </c>
    </row>
    <row r="227" spans="3:8">
      <c r="C227" s="13">
        <f t="shared" ca="1" si="18"/>
        <v>2002.9447270884568</v>
      </c>
      <c r="D227" s="13">
        <f t="shared" ca="1" si="19"/>
        <v>100.72207676401253</v>
      </c>
      <c r="E227" s="13">
        <f t="shared" ca="1" si="20"/>
        <v>996060.82022695709</v>
      </c>
      <c r="F227" s="13">
        <f t="shared" ca="1" si="21"/>
        <v>4.0083042937086457</v>
      </c>
      <c r="G227" s="13">
        <f t="shared" ca="1" si="22"/>
        <v>0.50024659668599469</v>
      </c>
      <c r="H227" s="13">
        <f t="shared" ca="1" si="23"/>
        <v>0</v>
      </c>
    </row>
    <row r="228" spans="3:8">
      <c r="C228" s="13">
        <f t="shared" ca="1" si="18"/>
        <v>1989.2756934871868</v>
      </c>
      <c r="D228" s="13">
        <f t="shared" ca="1" si="19"/>
        <v>100.5022212236407</v>
      </c>
      <c r="E228" s="13">
        <f t="shared" ca="1" si="20"/>
        <v>998488.60436422552</v>
      </c>
      <c r="F228" s="13">
        <f t="shared" ca="1" si="21"/>
        <v>3.9959611693489485</v>
      </c>
      <c r="G228" s="13">
        <f t="shared" ca="1" si="22"/>
        <v>0.49726466196564317</v>
      </c>
      <c r="H228" s="13">
        <f t="shared" ca="1" si="23"/>
        <v>0</v>
      </c>
    </row>
    <row r="229" spans="3:8">
      <c r="C229" s="13">
        <f t="shared" ca="1" si="18"/>
        <v>1996.7651039832576</v>
      </c>
      <c r="D229" s="13">
        <f t="shared" ca="1" si="19"/>
        <v>100.37615690098252</v>
      </c>
      <c r="E229" s="13">
        <f t="shared" ca="1" si="20"/>
        <v>996172.43478032458</v>
      </c>
      <c r="F229" s="13">
        <f t="shared" ca="1" si="21"/>
        <v>4.0024861303883856</v>
      </c>
      <c r="G229" s="13">
        <f t="shared" ca="1" si="22"/>
        <v>0.49828841742184687</v>
      </c>
      <c r="H229" s="13">
        <f t="shared" ca="1" si="23"/>
        <v>0</v>
      </c>
    </row>
    <row r="230" spans="3:8">
      <c r="C230" s="13">
        <f t="shared" ca="1" si="18"/>
        <v>2000.0831107275192</v>
      </c>
      <c r="D230" s="13">
        <f t="shared" ca="1" si="19"/>
        <v>101.15151279152545</v>
      </c>
      <c r="E230" s="13">
        <f t="shared" ca="1" si="20"/>
        <v>993983.0779570305</v>
      </c>
      <c r="F230" s="13">
        <f t="shared" ca="1" si="21"/>
        <v>3.9963659557427782</v>
      </c>
      <c r="G230" s="13">
        <f t="shared" ca="1" si="22"/>
        <v>0.50801742489114277</v>
      </c>
      <c r="H230" s="13">
        <f t="shared" ca="1" si="23"/>
        <v>0</v>
      </c>
    </row>
    <row r="231" spans="3:8">
      <c r="C231" s="13">
        <f t="shared" ca="1" si="18"/>
        <v>1994.7401248265983</v>
      </c>
      <c r="D231" s="13">
        <f t="shared" ca="1" si="19"/>
        <v>99.913188739649001</v>
      </c>
      <c r="E231" s="13">
        <f t="shared" ca="1" si="20"/>
        <v>997621.97234628245</v>
      </c>
      <c r="F231" s="13">
        <f t="shared" ca="1" si="21"/>
        <v>4.0034676155576845</v>
      </c>
      <c r="G231" s="13">
        <f t="shared" ca="1" si="22"/>
        <v>0.49378093408440149</v>
      </c>
      <c r="H231" s="13">
        <f t="shared" ca="1" si="23"/>
        <v>0</v>
      </c>
    </row>
    <row r="232" spans="3:8">
      <c r="C232" s="13">
        <f t="shared" ca="1" si="18"/>
        <v>2015.3565579359256</v>
      </c>
      <c r="D232" s="13">
        <f t="shared" ca="1" si="19"/>
        <v>99.864781859560026</v>
      </c>
      <c r="E232" s="13">
        <f t="shared" ca="1" si="20"/>
        <v>1007750.2997936796</v>
      </c>
      <c r="F232" s="13">
        <f t="shared" ca="1" si="21"/>
        <v>4.0104565942246388</v>
      </c>
      <c r="G232" s="13">
        <f t="shared" ca="1" si="22"/>
        <v>0.49526548269125364</v>
      </c>
      <c r="H232" s="13">
        <f t="shared" ca="1" si="23"/>
        <v>0</v>
      </c>
    </row>
    <row r="233" spans="3:8">
      <c r="C233" s="13">
        <f t="shared" ca="1" si="18"/>
        <v>2010.8572509352734</v>
      </c>
      <c r="D233" s="13">
        <f t="shared" ca="1" si="19"/>
        <v>101.3020873619061</v>
      </c>
      <c r="E233" s="13">
        <f t="shared" ca="1" si="20"/>
        <v>991790.51903543214</v>
      </c>
      <c r="F233" s="13">
        <f t="shared" ca="1" si="21"/>
        <v>4.0006362432346858</v>
      </c>
      <c r="G233" s="13">
        <f t="shared" ca="1" si="22"/>
        <v>0.51320963272296594</v>
      </c>
      <c r="H233" s="13">
        <f t="shared" ca="1" si="23"/>
        <v>0</v>
      </c>
    </row>
    <row r="234" spans="3:8">
      <c r="C234" s="13">
        <f t="shared" ca="1" si="18"/>
        <v>1999.9386585804968</v>
      </c>
      <c r="D234" s="13">
        <f t="shared" ca="1" si="19"/>
        <v>99.443076183779453</v>
      </c>
      <c r="E234" s="13">
        <f t="shared" ca="1" si="20"/>
        <v>989169.01877660619</v>
      </c>
      <c r="F234" s="13">
        <f t="shared" ca="1" si="21"/>
        <v>4.0130892418995465</v>
      </c>
      <c r="G234" s="13">
        <f t="shared" ca="1" si="22"/>
        <v>0.49348307236252703</v>
      </c>
      <c r="H234" s="13">
        <f t="shared" ca="1" si="23"/>
        <v>0</v>
      </c>
    </row>
    <row r="235" spans="3:8">
      <c r="C235" s="13">
        <f t="shared" ca="1" si="18"/>
        <v>2002.1354125339551</v>
      </c>
      <c r="D235" s="13">
        <f t="shared" ca="1" si="19"/>
        <v>100.79055217145357</v>
      </c>
      <c r="E235" s="13">
        <f t="shared" ca="1" si="20"/>
        <v>1003676.9754230983</v>
      </c>
      <c r="F235" s="13">
        <f t="shared" ca="1" si="21"/>
        <v>3.9966551368674383</v>
      </c>
      <c r="G235" s="13">
        <f t="shared" ca="1" si="22"/>
        <v>0.50219940077249747</v>
      </c>
      <c r="H235" s="13">
        <f t="shared" ca="1" si="23"/>
        <v>0</v>
      </c>
    </row>
    <row r="236" spans="3:8">
      <c r="C236" s="13">
        <f t="shared" ca="1" si="18"/>
        <v>1991.9901665989878</v>
      </c>
      <c r="D236" s="13">
        <f t="shared" ca="1" si="19"/>
        <v>101.63771584555438</v>
      </c>
      <c r="E236" s="13">
        <f t="shared" ca="1" si="20"/>
        <v>999601.26532189874</v>
      </c>
      <c r="F236" s="13">
        <f t="shared" ca="1" si="21"/>
        <v>4.0031769262157448</v>
      </c>
      <c r="G236" s="13">
        <f t="shared" ca="1" si="22"/>
        <v>0.50007307875351714</v>
      </c>
      <c r="H236" s="13">
        <f t="shared" ca="1" si="23"/>
        <v>0</v>
      </c>
    </row>
    <row r="237" spans="3:8">
      <c r="C237" s="13">
        <f t="shared" ca="1" si="18"/>
        <v>2004.269111108249</v>
      </c>
      <c r="D237" s="13">
        <f t="shared" ca="1" si="19"/>
        <v>99.62087472069976</v>
      </c>
      <c r="E237" s="13">
        <f t="shared" ca="1" si="20"/>
        <v>988964.60098197882</v>
      </c>
      <c r="F237" s="13">
        <f t="shared" ca="1" si="21"/>
        <v>4.0029745896801918</v>
      </c>
      <c r="G237" s="13">
        <f t="shared" ca="1" si="22"/>
        <v>0.50164960240569256</v>
      </c>
      <c r="H237" s="13">
        <f t="shared" ca="1" si="23"/>
        <v>0</v>
      </c>
    </row>
    <row r="238" spans="3:8">
      <c r="C238" s="13">
        <f t="shared" ca="1" si="18"/>
        <v>1987.4434683004433</v>
      </c>
      <c r="D238" s="13">
        <f t="shared" ca="1" si="19"/>
        <v>100.10054531393777</v>
      </c>
      <c r="E238" s="13">
        <f t="shared" ca="1" si="20"/>
        <v>983878.3209026648</v>
      </c>
      <c r="F238" s="13">
        <f t="shared" ca="1" si="21"/>
        <v>4.0006594592932156</v>
      </c>
      <c r="G238" s="13">
        <f t="shared" ca="1" si="22"/>
        <v>0.49935386314434438</v>
      </c>
      <c r="H238" s="13">
        <f t="shared" ca="1" si="23"/>
        <v>0</v>
      </c>
    </row>
    <row r="239" spans="3:8">
      <c r="C239" s="13">
        <f t="shared" ca="1" si="18"/>
        <v>2012.4170054657943</v>
      </c>
      <c r="D239" s="13">
        <f t="shared" ca="1" si="19"/>
        <v>101.00975467289069</v>
      </c>
      <c r="E239" s="13">
        <f t="shared" ca="1" si="20"/>
        <v>1002410.6878778153</v>
      </c>
      <c r="F239" s="13">
        <f t="shared" ca="1" si="21"/>
        <v>3.9898239853362529</v>
      </c>
      <c r="G239" s="13">
        <f t="shared" ca="1" si="22"/>
        <v>0.51261200446142419</v>
      </c>
      <c r="H239" s="13">
        <f t="shared" ca="1" si="23"/>
        <v>0</v>
      </c>
    </row>
    <row r="240" spans="3:8">
      <c r="C240" s="13">
        <f t="shared" ca="1" si="18"/>
        <v>1986.0904434472518</v>
      </c>
      <c r="D240" s="13">
        <f t="shared" ca="1" si="19"/>
        <v>99.270119095261492</v>
      </c>
      <c r="E240" s="13">
        <f t="shared" ca="1" si="20"/>
        <v>996000.97854767577</v>
      </c>
      <c r="F240" s="13">
        <f t="shared" ca="1" si="21"/>
        <v>3.9955443466261418</v>
      </c>
      <c r="G240" s="13">
        <f t="shared" ca="1" si="22"/>
        <v>0.49102446918188092</v>
      </c>
      <c r="H240" s="13">
        <f t="shared" ca="1" si="23"/>
        <v>0</v>
      </c>
    </row>
    <row r="241" spans="3:8">
      <c r="C241" s="13">
        <f t="shared" ca="1" si="18"/>
        <v>1980.0599548990856</v>
      </c>
      <c r="D241" s="13">
        <f t="shared" ca="1" si="19"/>
        <v>99.834468403909099</v>
      </c>
      <c r="E241" s="13">
        <f t="shared" ca="1" si="20"/>
        <v>993130.5594566518</v>
      </c>
      <c r="F241" s="13">
        <f t="shared" ca="1" si="21"/>
        <v>4.0002420532880141</v>
      </c>
      <c r="G241" s="13">
        <f t="shared" ca="1" si="22"/>
        <v>0.48993210044826729</v>
      </c>
      <c r="H241" s="13">
        <f t="shared" ca="1" si="23"/>
        <v>0</v>
      </c>
    </row>
    <row r="242" spans="3:8">
      <c r="C242" s="13">
        <f t="shared" ca="1" si="18"/>
        <v>2001.1613304814828</v>
      </c>
      <c r="D242" s="13">
        <f t="shared" ca="1" si="19"/>
        <v>99.545091998512248</v>
      </c>
      <c r="E242" s="13">
        <f t="shared" ca="1" si="20"/>
        <v>991754.90645934187</v>
      </c>
      <c r="F242" s="13">
        <f t="shared" ca="1" si="21"/>
        <v>4.0058132829623956</v>
      </c>
      <c r="G242" s="13">
        <f t="shared" ca="1" si="22"/>
        <v>0.49689774340406773</v>
      </c>
      <c r="H242" s="13">
        <f t="shared" ca="1" si="23"/>
        <v>0</v>
      </c>
    </row>
    <row r="243" spans="3:8">
      <c r="C243" s="13">
        <f t="shared" ca="1" si="18"/>
        <v>1990.006566708435</v>
      </c>
      <c r="D243" s="13">
        <f t="shared" ca="1" si="19"/>
        <v>100.335853598241</v>
      </c>
      <c r="E243" s="13">
        <f t="shared" ca="1" si="20"/>
        <v>987375.95499470341</v>
      </c>
      <c r="F243" s="13">
        <f t="shared" ca="1" si="21"/>
        <v>3.9918215704878337</v>
      </c>
      <c r="G243" s="13">
        <f t="shared" ca="1" si="22"/>
        <v>0.50448501900830567</v>
      </c>
      <c r="H243" s="13">
        <f t="shared" ca="1" si="23"/>
        <v>0</v>
      </c>
    </row>
    <row r="244" spans="3:8">
      <c r="C244" s="13">
        <f t="shared" ca="1" si="18"/>
        <v>2003.8731950209815</v>
      </c>
      <c r="D244" s="13">
        <f t="shared" ca="1" si="19"/>
        <v>99.394932240332565</v>
      </c>
      <c r="E244" s="13">
        <f t="shared" ca="1" si="20"/>
        <v>997814.87551628996</v>
      </c>
      <c r="F244" s="13">
        <f t="shared" ca="1" si="21"/>
        <v>4.0004833273633711</v>
      </c>
      <c r="G244" s="13">
        <f t="shared" ca="1" si="22"/>
        <v>0.49711287964434736</v>
      </c>
      <c r="H244" s="13">
        <f t="shared" ca="1" si="23"/>
        <v>0</v>
      </c>
    </row>
    <row r="245" spans="3:8">
      <c r="C245" s="13">
        <f t="shared" ca="1" si="18"/>
        <v>1988.5522898654669</v>
      </c>
      <c r="D245" s="13">
        <f t="shared" ca="1" si="19"/>
        <v>100.24207663764268</v>
      </c>
      <c r="E245" s="13">
        <f t="shared" ca="1" si="20"/>
        <v>992190.44041283557</v>
      </c>
      <c r="F245" s="13">
        <f t="shared" ca="1" si="21"/>
        <v>3.9949284068323054</v>
      </c>
      <c r="G245" s="13">
        <f t="shared" ca="1" si="22"/>
        <v>0.4992788616158349</v>
      </c>
      <c r="H245" s="13">
        <f t="shared" ca="1" si="23"/>
        <v>0</v>
      </c>
    </row>
    <row r="246" spans="3:8">
      <c r="C246" s="13">
        <f t="shared" ca="1" si="18"/>
        <v>2024.962234899124</v>
      </c>
      <c r="D246" s="13">
        <f t="shared" ca="1" si="19"/>
        <v>98.944651125429715</v>
      </c>
      <c r="E246" s="13">
        <f t="shared" ca="1" si="20"/>
        <v>987164.18587849615</v>
      </c>
      <c r="F246" s="13">
        <f t="shared" ca="1" si="21"/>
        <v>4.0053374063126457</v>
      </c>
      <c r="G246" s="13">
        <f t="shared" ca="1" si="22"/>
        <v>0.50831215558026532</v>
      </c>
      <c r="H246" s="13">
        <f t="shared" ca="1" si="23"/>
        <v>0</v>
      </c>
    </row>
    <row r="247" spans="3:8">
      <c r="C247" s="13">
        <f t="shared" ca="1" si="18"/>
        <v>2008.863719708602</v>
      </c>
      <c r="D247" s="13">
        <f t="shared" ca="1" si="19"/>
        <v>99.42498325094941</v>
      </c>
      <c r="E247" s="13">
        <f t="shared" ca="1" si="20"/>
        <v>989871.80680014077</v>
      </c>
      <c r="F247" s="13">
        <f t="shared" ca="1" si="21"/>
        <v>4.0019039376630436</v>
      </c>
      <c r="G247" s="13">
        <f t="shared" ca="1" si="22"/>
        <v>0.50303826122793027</v>
      </c>
      <c r="H247" s="13">
        <f t="shared" ca="1" si="23"/>
        <v>0</v>
      </c>
    </row>
    <row r="248" spans="3:8">
      <c r="C248" s="13">
        <f t="shared" ca="1" si="18"/>
        <v>2009.8811105661136</v>
      </c>
      <c r="D248" s="13">
        <f t="shared" ca="1" si="19"/>
        <v>100.17540771855303</v>
      </c>
      <c r="E248" s="13">
        <f t="shared" ca="1" si="20"/>
        <v>1001262.2412883518</v>
      </c>
      <c r="F248" s="13">
        <f t="shared" ca="1" si="21"/>
        <v>4.0082168591506102</v>
      </c>
      <c r="G248" s="13">
        <f t="shared" ca="1" si="22"/>
        <v>0.49842441775667368</v>
      </c>
      <c r="H248" s="13">
        <f t="shared" ca="1" si="23"/>
        <v>0</v>
      </c>
    </row>
    <row r="249" spans="3:8">
      <c r="C249" s="13">
        <f t="shared" ca="1" si="18"/>
        <v>2000.5070366000841</v>
      </c>
      <c r="D249" s="13">
        <f t="shared" ca="1" si="19"/>
        <v>99.820204163674148</v>
      </c>
      <c r="E249" s="13">
        <f t="shared" ca="1" si="20"/>
        <v>984987.64544597489</v>
      </c>
      <c r="F249" s="13">
        <f t="shared" ca="1" si="21"/>
        <v>4.0003269709516376</v>
      </c>
      <c r="G249" s="13">
        <f t="shared" ca="1" si="22"/>
        <v>0.50412241804438596</v>
      </c>
      <c r="H249" s="13">
        <f t="shared" ca="1" si="23"/>
        <v>0</v>
      </c>
    </row>
    <row r="250" spans="3:8">
      <c r="C250" s="13">
        <f t="shared" ca="1" si="18"/>
        <v>1981.3870559455768</v>
      </c>
      <c r="D250" s="13">
        <f t="shared" ca="1" si="19"/>
        <v>100.61770577161954</v>
      </c>
      <c r="E250" s="13">
        <f t="shared" ca="1" si="20"/>
        <v>989889.63326338818</v>
      </c>
      <c r="F250" s="13">
        <f t="shared" ca="1" si="21"/>
        <v>3.9991171219835233</v>
      </c>
      <c r="G250" s="13">
        <f t="shared" ca="1" si="22"/>
        <v>0.49661509742285076</v>
      </c>
      <c r="H250" s="13">
        <f t="shared" ca="1" si="23"/>
        <v>0</v>
      </c>
    </row>
    <row r="251" spans="3:8">
      <c r="C251" s="13">
        <f t="shared" ca="1" si="18"/>
        <v>1990.5799596082675</v>
      </c>
      <c r="D251" s="13">
        <f t="shared" ca="1" si="19"/>
        <v>99.286321002147929</v>
      </c>
      <c r="E251" s="13">
        <f t="shared" ca="1" si="20"/>
        <v>991743.36814749218</v>
      </c>
      <c r="F251" s="13">
        <f t="shared" ca="1" si="21"/>
        <v>4.0038397478266443</v>
      </c>
      <c r="G251" s="13">
        <f t="shared" ca="1" si="22"/>
        <v>0.49135203189458776</v>
      </c>
      <c r="H251" s="13">
        <f t="shared" ca="1" si="23"/>
        <v>0</v>
      </c>
    </row>
    <row r="252" spans="3:8">
      <c r="C252" s="13">
        <f t="shared" ca="1" si="18"/>
        <v>2018.3677918581147</v>
      </c>
      <c r="D252" s="13">
        <f t="shared" ca="1" si="19"/>
        <v>100.22826053082598</v>
      </c>
      <c r="E252" s="13">
        <f t="shared" ca="1" si="20"/>
        <v>990877.55040843925</v>
      </c>
      <c r="F252" s="13">
        <f t="shared" ca="1" si="21"/>
        <v>4.0015604102565243</v>
      </c>
      <c r="G252" s="13">
        <f t="shared" ca="1" si="22"/>
        <v>0.51156808533131726</v>
      </c>
      <c r="H252" s="13">
        <f t="shared" ca="1" si="23"/>
        <v>0</v>
      </c>
    </row>
    <row r="253" spans="3:8">
      <c r="C253" s="13">
        <f t="shared" ca="1" si="18"/>
        <v>2015.636920850593</v>
      </c>
      <c r="D253" s="13">
        <f t="shared" ca="1" si="19"/>
        <v>99.372082605450004</v>
      </c>
      <c r="E253" s="13">
        <f t="shared" ca="1" si="20"/>
        <v>989229.54927313712</v>
      </c>
      <c r="F253" s="13">
        <f t="shared" ca="1" si="21"/>
        <v>4.0023503952214057</v>
      </c>
      <c r="G253" s="13">
        <f t="shared" ca="1" si="22"/>
        <v>0.50626933899738236</v>
      </c>
      <c r="H253" s="13">
        <f t="shared" ca="1" si="23"/>
        <v>0</v>
      </c>
    </row>
    <row r="254" spans="3:8">
      <c r="C254" s="13">
        <f t="shared" ca="1" si="18"/>
        <v>1996.6574296915107</v>
      </c>
      <c r="D254" s="13">
        <f t="shared" ca="1" si="19"/>
        <v>100.66224231200961</v>
      </c>
      <c r="E254" s="13">
        <f t="shared" ca="1" si="20"/>
        <v>997042.90169971983</v>
      </c>
      <c r="F254" s="13">
        <f t="shared" ca="1" si="21"/>
        <v>3.9997701615266799</v>
      </c>
      <c r="G254" s="13">
        <f t="shared" ca="1" si="22"/>
        <v>0.5005758129157617</v>
      </c>
      <c r="H254" s="13">
        <f t="shared" ca="1" si="23"/>
        <v>0</v>
      </c>
    </row>
    <row r="255" spans="3:8">
      <c r="C255" s="13">
        <f t="shared" ca="1" si="18"/>
        <v>1994.0784300383598</v>
      </c>
      <c r="D255" s="13">
        <f t="shared" ca="1" si="19"/>
        <v>99.383786982381167</v>
      </c>
      <c r="E255" s="13">
        <f t="shared" ca="1" si="20"/>
        <v>995769.04553833103</v>
      </c>
      <c r="F255" s="13">
        <f t="shared" ca="1" si="21"/>
        <v>4.0021277185566149</v>
      </c>
      <c r="G255" s="13">
        <f t="shared" ca="1" si="22"/>
        <v>0.49241100423701911</v>
      </c>
      <c r="H255" s="13">
        <f t="shared" ca="1" si="23"/>
        <v>0</v>
      </c>
    </row>
    <row r="256" spans="3:8">
      <c r="C256" s="13">
        <f t="shared" ca="1" si="18"/>
        <v>1994.457933150908</v>
      </c>
      <c r="D256" s="13">
        <f t="shared" ca="1" si="19"/>
        <v>99.866252891476265</v>
      </c>
      <c r="E256" s="13">
        <f t="shared" ca="1" si="20"/>
        <v>992731.35972442478</v>
      </c>
      <c r="F256" s="13">
        <f t="shared" ca="1" si="21"/>
        <v>3.9970919279984751</v>
      </c>
      <c r="G256" s="13">
        <f t="shared" ca="1" si="22"/>
        <v>0.49901128064917383</v>
      </c>
      <c r="H256" s="13">
        <f t="shared" ca="1" si="23"/>
        <v>0</v>
      </c>
    </row>
    <row r="257" spans="3:8">
      <c r="C257" s="13">
        <f t="shared" ca="1" si="18"/>
        <v>2011.8929429185432</v>
      </c>
      <c r="D257" s="13">
        <f t="shared" ca="1" si="19"/>
        <v>99.776129304279792</v>
      </c>
      <c r="E257" s="13">
        <f t="shared" ca="1" si="20"/>
        <v>997512.81960608042</v>
      </c>
      <c r="F257" s="13">
        <f t="shared" ca="1" si="21"/>
        <v>3.9879780963571148</v>
      </c>
      <c r="G257" s="13">
        <f t="shared" ca="1" si="22"/>
        <v>0.50951500487402801</v>
      </c>
      <c r="H257" s="13">
        <f t="shared" ca="1" si="23"/>
        <v>0</v>
      </c>
    </row>
    <row r="258" spans="3:8">
      <c r="C258" s="13">
        <f t="shared" ca="1" si="18"/>
        <v>1996.6786345547016</v>
      </c>
      <c r="D258" s="13">
        <f t="shared" ca="1" si="19"/>
        <v>100.04152870840414</v>
      </c>
      <c r="E258" s="13">
        <f t="shared" ca="1" si="20"/>
        <v>990297.4492088242</v>
      </c>
      <c r="F258" s="13">
        <f t="shared" ca="1" si="21"/>
        <v>3.9976746968934944</v>
      </c>
      <c r="G258" s="13">
        <f t="shared" ca="1" si="22"/>
        <v>0.5019394494585806</v>
      </c>
      <c r="H258" s="13">
        <f t="shared" ca="1" si="23"/>
        <v>0</v>
      </c>
    </row>
    <row r="259" spans="3:8">
      <c r="C259" s="13">
        <f t="shared" ca="1" si="18"/>
        <v>2006.3304371992308</v>
      </c>
      <c r="D259" s="13">
        <f t="shared" ca="1" si="19"/>
        <v>99.076280643613458</v>
      </c>
      <c r="E259" s="13">
        <f t="shared" ca="1" si="20"/>
        <v>991829.03831258381</v>
      </c>
      <c r="F259" s="13">
        <f t="shared" ca="1" si="21"/>
        <v>3.9976232206818971</v>
      </c>
      <c r="G259" s="13">
        <f t="shared" ca="1" si="22"/>
        <v>0.50116472737577866</v>
      </c>
      <c r="H259" s="13">
        <f t="shared" ca="1" si="23"/>
        <v>0</v>
      </c>
    </row>
    <row r="260" spans="3:8">
      <c r="C260" s="13">
        <f t="shared" ca="1" si="18"/>
        <v>1999.6932149800157</v>
      </c>
      <c r="D260" s="13">
        <f t="shared" ca="1" si="19"/>
        <v>100.18272950007376</v>
      </c>
      <c r="E260" s="13">
        <f t="shared" ca="1" si="20"/>
        <v>1000797.7372223326</v>
      </c>
      <c r="F260" s="13">
        <f t="shared" ca="1" si="21"/>
        <v>4.0162572716477491</v>
      </c>
      <c r="G260" s="13">
        <f t="shared" ca="1" si="22"/>
        <v>0.48970814395339118</v>
      </c>
      <c r="H260" s="13">
        <f t="shared" ca="1" si="23"/>
        <v>0</v>
      </c>
    </row>
    <row r="261" spans="3:8">
      <c r="C261" s="13">
        <f t="shared" ca="1" si="18"/>
        <v>2014.3556597695231</v>
      </c>
      <c r="D261" s="13">
        <f t="shared" ca="1" si="19"/>
        <v>100.07781167717783</v>
      </c>
      <c r="E261" s="13">
        <f t="shared" ca="1" si="20"/>
        <v>999616.97937373468</v>
      </c>
      <c r="F261" s="13">
        <f t="shared" ca="1" si="21"/>
        <v>4.0034706702751883</v>
      </c>
      <c r="G261" s="13">
        <f t="shared" ca="1" si="22"/>
        <v>0.50336151986741817</v>
      </c>
      <c r="H261" s="13">
        <f t="shared" ca="1" si="23"/>
        <v>0</v>
      </c>
    </row>
    <row r="262" spans="3:8">
      <c r="C262" s="13">
        <f t="shared" ca="1" si="18"/>
        <v>1984.1441949997291</v>
      </c>
      <c r="D262" s="13">
        <f t="shared" ca="1" si="19"/>
        <v>100.6435961902903</v>
      </c>
      <c r="E262" s="13">
        <f t="shared" ca="1" si="20"/>
        <v>992509.70185560489</v>
      </c>
      <c r="F262" s="13">
        <f t="shared" ca="1" si="21"/>
        <v>3.9874825268445373</v>
      </c>
      <c r="G262" s="13">
        <f t="shared" ca="1" si="22"/>
        <v>0.50263509664520167</v>
      </c>
      <c r="H262" s="13">
        <f t="shared" ca="1" si="23"/>
        <v>0</v>
      </c>
    </row>
    <row r="263" spans="3:8">
      <c r="C263" s="13">
        <f t="shared" ca="1" si="18"/>
        <v>1984.0783563957843</v>
      </c>
      <c r="D263" s="13">
        <f t="shared" ca="1" si="19"/>
        <v>100.3401167607086</v>
      </c>
      <c r="E263" s="13">
        <f t="shared" ca="1" si="20"/>
        <v>991158.91344590776</v>
      </c>
      <c r="F263" s="13">
        <f t="shared" ca="1" si="21"/>
        <v>4.003925872963503</v>
      </c>
      <c r="G263" s="13">
        <f t="shared" ca="1" si="22"/>
        <v>0.49357706465999657</v>
      </c>
      <c r="H263" s="13">
        <f t="shared" ca="1" si="23"/>
        <v>0</v>
      </c>
    </row>
    <row r="264" spans="3:8">
      <c r="C264" s="13">
        <f t="shared" ca="1" si="18"/>
        <v>2017.7458470956296</v>
      </c>
      <c r="D264" s="13">
        <f t="shared" ca="1" si="19"/>
        <v>101.19817139434373</v>
      </c>
      <c r="E264" s="13">
        <f t="shared" ca="1" si="20"/>
        <v>992617.70650469442</v>
      </c>
      <c r="F264" s="13">
        <f t="shared" ca="1" si="21"/>
        <v>3.9985351865530618</v>
      </c>
      <c r="G264" s="13">
        <f t="shared" ca="1" si="22"/>
        <v>0.51685654203433562</v>
      </c>
      <c r="H264" s="13">
        <f t="shared" ca="1" si="23"/>
        <v>0</v>
      </c>
    </row>
    <row r="265" spans="3:8">
      <c r="C265" s="13">
        <f t="shared" ca="1" si="18"/>
        <v>1996.05261958854</v>
      </c>
      <c r="D265" s="13">
        <f t="shared" ca="1" si="19"/>
        <v>99.981673815595769</v>
      </c>
      <c r="E265" s="13">
        <f t="shared" ca="1" si="20"/>
        <v>992443.01614637533</v>
      </c>
      <c r="F265" s="13">
        <f t="shared" ca="1" si="21"/>
        <v>4.0004764239172541</v>
      </c>
      <c r="G265" s="13">
        <f t="shared" ca="1" si="22"/>
        <v>0.49884091642711026</v>
      </c>
      <c r="H265" s="13">
        <f t="shared" ca="1" si="23"/>
        <v>0</v>
      </c>
    </row>
    <row r="266" spans="3:8">
      <c r="C266" s="13">
        <f t="shared" ca="1" si="18"/>
        <v>2017.930039677145</v>
      </c>
      <c r="D266" s="13">
        <f t="shared" ca="1" si="19"/>
        <v>100.10084553741005</v>
      </c>
      <c r="E266" s="13">
        <f t="shared" ca="1" si="20"/>
        <v>991778.3694315207</v>
      </c>
      <c r="F266" s="13">
        <f t="shared" ca="1" si="21"/>
        <v>3.992457747251986</v>
      </c>
      <c r="G266" s="13">
        <f t="shared" ca="1" si="22"/>
        <v>0.5149014855933588</v>
      </c>
      <c r="H266" s="13">
        <f t="shared" ca="1" si="23"/>
        <v>0</v>
      </c>
    </row>
    <row r="267" spans="3:8">
      <c r="C267" s="13">
        <f t="shared" ca="1" si="18"/>
        <v>1987.3429615910541</v>
      </c>
      <c r="D267" s="13">
        <f t="shared" ca="1" si="19"/>
        <v>100.22530019577103</v>
      </c>
      <c r="E267" s="13">
        <f t="shared" ca="1" si="20"/>
        <v>992744.29559390061</v>
      </c>
      <c r="F267" s="13">
        <f t="shared" ca="1" si="21"/>
        <v>4.0025477724120107</v>
      </c>
      <c r="G267" s="13">
        <f t="shared" ca="1" si="22"/>
        <v>0.49452658743678224</v>
      </c>
      <c r="H267" s="13">
        <f t="shared" ca="1" si="23"/>
        <v>0</v>
      </c>
    </row>
    <row r="268" spans="3:8">
      <c r="C268" s="13">
        <f t="shared" ca="1" si="18"/>
        <v>2007.956016066441</v>
      </c>
      <c r="D268" s="13">
        <f t="shared" ca="1" si="19"/>
        <v>100.4960878760517</v>
      </c>
      <c r="E268" s="13">
        <f t="shared" ca="1" si="20"/>
        <v>999317.12162262178</v>
      </c>
      <c r="F268" s="13">
        <f t="shared" ca="1" si="21"/>
        <v>3.9951576783232032</v>
      </c>
      <c r="G268" s="13">
        <f t="shared" ca="1" si="22"/>
        <v>0.50660404747585719</v>
      </c>
      <c r="H268" s="13">
        <f t="shared" ca="1" si="23"/>
        <v>0</v>
      </c>
    </row>
    <row r="269" spans="3:8">
      <c r="C269" s="13">
        <f t="shared" ca="1" si="18"/>
        <v>2009.3709454831003</v>
      </c>
      <c r="D269" s="13">
        <f t="shared" ca="1" si="19"/>
        <v>100.29900830820441</v>
      </c>
      <c r="E269" s="13">
        <f t="shared" ca="1" si="20"/>
        <v>986608.14417667815</v>
      </c>
      <c r="F269" s="13">
        <f t="shared" ca="1" si="21"/>
        <v>4.0012261876839972</v>
      </c>
      <c r="G269" s="13">
        <f t="shared" ca="1" si="22"/>
        <v>0.50974139592514744</v>
      </c>
      <c r="H269" s="13">
        <f t="shared" ca="1" si="23"/>
        <v>0</v>
      </c>
    </row>
    <row r="270" spans="3:8">
      <c r="C270" s="13">
        <f t="shared" ca="1" si="18"/>
        <v>1999.9074166615364</v>
      </c>
      <c r="D270" s="13">
        <f t="shared" ca="1" si="19"/>
        <v>98.994745559588736</v>
      </c>
      <c r="E270" s="13">
        <f t="shared" ca="1" si="20"/>
        <v>1008580.5347877599</v>
      </c>
      <c r="F270" s="13">
        <f t="shared" ca="1" si="21"/>
        <v>4.0017046673869041</v>
      </c>
      <c r="G270" s="13">
        <f t="shared" ca="1" si="22"/>
        <v>0.48729431303826198</v>
      </c>
      <c r="H270" s="13">
        <f t="shared" ca="1" si="23"/>
        <v>0</v>
      </c>
    </row>
    <row r="271" spans="3:8">
      <c r="C271" s="13">
        <f t="shared" ca="1" si="18"/>
        <v>2010.4654792802207</v>
      </c>
      <c r="D271" s="13">
        <f t="shared" ca="1" si="19"/>
        <v>99.667266770545837</v>
      </c>
      <c r="E271" s="13">
        <f t="shared" ca="1" si="20"/>
        <v>993018.80045005772</v>
      </c>
      <c r="F271" s="13">
        <f t="shared" ca="1" si="21"/>
        <v>4.0038319170132803</v>
      </c>
      <c r="G271" s="13">
        <f t="shared" ca="1" si="22"/>
        <v>0.50249888695060685</v>
      </c>
      <c r="H271" s="13">
        <f t="shared" ca="1" si="23"/>
        <v>0</v>
      </c>
    </row>
    <row r="272" spans="3:8">
      <c r="C272" s="13">
        <f t="shared" ca="1" si="18"/>
        <v>2003.6539449638171</v>
      </c>
      <c r="D272" s="13">
        <f t="shared" ca="1" si="19"/>
        <v>98.441031489323379</v>
      </c>
      <c r="E272" s="13">
        <f t="shared" ca="1" si="20"/>
        <v>998916.57059117639</v>
      </c>
      <c r="F272" s="13">
        <f t="shared" ca="1" si="21"/>
        <v>4.0065397853869582</v>
      </c>
      <c r="G272" s="13">
        <f t="shared" ca="1" si="22"/>
        <v>0.48872512432616327</v>
      </c>
      <c r="H272" s="13">
        <f t="shared" ca="1" si="23"/>
        <v>0</v>
      </c>
    </row>
    <row r="273" spans="3:8">
      <c r="C273" s="13">
        <f t="shared" ca="1" si="18"/>
        <v>1988.4010597603349</v>
      </c>
      <c r="D273" s="13">
        <f t="shared" ca="1" si="19"/>
        <v>100.89462900501813</v>
      </c>
      <c r="E273" s="13">
        <f t="shared" ca="1" si="20"/>
        <v>990247.08331969881</v>
      </c>
      <c r="F273" s="13">
        <f t="shared" ca="1" si="21"/>
        <v>4.0046036011001425</v>
      </c>
      <c r="G273" s="13">
        <f t="shared" ca="1" si="22"/>
        <v>0.49859101531205063</v>
      </c>
      <c r="H273" s="13">
        <f t="shared" ca="1" si="23"/>
        <v>0</v>
      </c>
    </row>
    <row r="274" spans="3:8">
      <c r="C274" s="13">
        <f t="shared" ca="1" si="18"/>
        <v>1992.9294585916416</v>
      </c>
      <c r="D274" s="13">
        <f t="shared" ca="1" si="19"/>
        <v>100.38659033060721</v>
      </c>
      <c r="E274" s="13">
        <f t="shared" ca="1" si="20"/>
        <v>1003464.7220939103</v>
      </c>
      <c r="F274" s="13">
        <f t="shared" ca="1" si="21"/>
        <v>4.0108732532626412</v>
      </c>
      <c r="G274" s="13">
        <f t="shared" ca="1" si="22"/>
        <v>0.48871068019534325</v>
      </c>
      <c r="H274" s="13">
        <f t="shared" ca="1" si="23"/>
        <v>0</v>
      </c>
    </row>
    <row r="275" spans="3:8">
      <c r="C275" s="13">
        <f t="shared" ca="1" si="18"/>
        <v>1995.8553855119817</v>
      </c>
      <c r="D275" s="13">
        <f t="shared" ca="1" si="19"/>
        <v>99.296855673155903</v>
      </c>
      <c r="E275" s="13">
        <f t="shared" ca="1" si="20"/>
        <v>998803.43407390604</v>
      </c>
      <c r="F275" s="13">
        <f t="shared" ca="1" si="21"/>
        <v>4.0017647934968483</v>
      </c>
      <c r="G275" s="13">
        <f t="shared" ca="1" si="22"/>
        <v>0.49153846436181614</v>
      </c>
      <c r="H275" s="13">
        <f t="shared" ca="1" si="23"/>
        <v>0</v>
      </c>
    </row>
    <row r="276" spans="3:8">
      <c r="C276" s="13">
        <f t="shared" ca="1" si="18"/>
        <v>2020.6424503988196</v>
      </c>
      <c r="D276" s="13">
        <f t="shared" ca="1" si="19"/>
        <v>100.4005768747614</v>
      </c>
      <c r="E276" s="13">
        <f t="shared" ca="1" si="20"/>
        <v>997382.64790990367</v>
      </c>
      <c r="F276" s="13">
        <f t="shared" ca="1" si="21"/>
        <v>4.0036441700942431</v>
      </c>
      <c r="G276" s="13">
        <f t="shared" ca="1" si="22"/>
        <v>0.50919202368508054</v>
      </c>
      <c r="H276" s="13">
        <f t="shared" ca="1" si="23"/>
        <v>0</v>
      </c>
    </row>
    <row r="277" spans="3:8">
      <c r="C277" s="13">
        <f t="shared" ca="1" si="18"/>
        <v>2002.3255027101732</v>
      </c>
      <c r="D277" s="13">
        <f t="shared" ca="1" si="19"/>
        <v>100.00314994865224</v>
      </c>
      <c r="E277" s="13">
        <f t="shared" ca="1" si="20"/>
        <v>997404.61733070097</v>
      </c>
      <c r="F277" s="13">
        <f t="shared" ca="1" si="21"/>
        <v>4.0063149246570742</v>
      </c>
      <c r="G277" s="13">
        <f t="shared" ca="1" si="22"/>
        <v>0.49668547315981654</v>
      </c>
      <c r="H277" s="13">
        <f t="shared" ca="1" si="23"/>
        <v>0</v>
      </c>
    </row>
    <row r="278" spans="3:8">
      <c r="C278" s="13">
        <f t="shared" ca="1" si="18"/>
        <v>1996.6798021923212</v>
      </c>
      <c r="D278" s="13">
        <f t="shared" ca="1" si="19"/>
        <v>99.065423245269642</v>
      </c>
      <c r="E278" s="13">
        <f t="shared" ca="1" si="20"/>
        <v>991684.82000278716</v>
      </c>
      <c r="F278" s="13">
        <f t="shared" ca="1" si="21"/>
        <v>4.0020850782556039</v>
      </c>
      <c r="G278" s="13">
        <f t="shared" ca="1" si="22"/>
        <v>0.49416291572200954</v>
      </c>
      <c r="H278" s="13">
        <f t="shared" ca="1" si="23"/>
        <v>0</v>
      </c>
    </row>
    <row r="279" spans="3:8">
      <c r="C279" s="13">
        <f t="shared" ca="1" si="18"/>
        <v>2020.9564793136094</v>
      </c>
      <c r="D279" s="13">
        <f t="shared" ca="1" si="19"/>
        <v>100.21256805872352</v>
      </c>
      <c r="E279" s="13">
        <f t="shared" ca="1" si="20"/>
        <v>988051.39749987365</v>
      </c>
      <c r="F279" s="13">
        <f t="shared" ca="1" si="21"/>
        <v>3.9922523498433056</v>
      </c>
      <c r="G279" s="13">
        <f t="shared" ca="1" si="22"/>
        <v>0.51908056798451729</v>
      </c>
      <c r="H279" s="13">
        <f t="shared" ca="1" si="23"/>
        <v>0</v>
      </c>
    </row>
    <row r="280" spans="3:8">
      <c r="C280" s="13">
        <f t="shared" ref="C280:C343" ca="1" si="24">NORMINV(RAND(),$D$3,$G$3)</f>
        <v>1996.5041679422461</v>
      </c>
      <c r="D280" s="13">
        <f t="shared" ref="D280:D343" ca="1" si="25">NORMINV(RAND(),$D$4,$G$4)</f>
        <v>99.753761262170912</v>
      </c>
      <c r="E280" s="13">
        <f t="shared" ref="E280:E343" ca="1" si="26">NORMINV(RAND(),$D$5,$G$5)</f>
        <v>999081.39286128397</v>
      </c>
      <c r="F280" s="13">
        <f t="shared" ref="F280:F343" ca="1" si="27">NORMINV(RAND(),$D$6,$G$6)</f>
        <v>4.0057913681361388</v>
      </c>
      <c r="G280" s="13">
        <f t="shared" ref="G280:G343" ca="1" si="28">C280^2*D280/(E280*3.1415926*F280^4)</f>
        <v>0.49200065489443462</v>
      </c>
      <c r="H280" s="13">
        <f t="shared" ref="H280:H343" ca="1" si="29">IF(G280&gt;0.54,1,IF(G280&lt;0.46,1,0))</f>
        <v>0</v>
      </c>
    </row>
    <row r="281" spans="3:8">
      <c r="C281" s="13">
        <f t="shared" ca="1" si="24"/>
        <v>2011.3305817737969</v>
      </c>
      <c r="D281" s="13">
        <f t="shared" ca="1" si="25"/>
        <v>100.04119012303694</v>
      </c>
      <c r="E281" s="13">
        <f t="shared" ca="1" si="26"/>
        <v>1003369.7612148154</v>
      </c>
      <c r="F281" s="13">
        <f t="shared" ca="1" si="27"/>
        <v>3.9957283339628917</v>
      </c>
      <c r="G281" s="13">
        <f t="shared" ca="1" si="28"/>
        <v>0.50367579059993994</v>
      </c>
      <c r="H281" s="13">
        <f t="shared" ca="1" si="29"/>
        <v>0</v>
      </c>
    </row>
    <row r="282" spans="3:8">
      <c r="C282" s="13">
        <f t="shared" ca="1" si="24"/>
        <v>2013.8267386845707</v>
      </c>
      <c r="D282" s="13">
        <f t="shared" ca="1" si="25"/>
        <v>101.02790674147298</v>
      </c>
      <c r="E282" s="13">
        <f t="shared" ca="1" si="26"/>
        <v>987896.12117845332</v>
      </c>
      <c r="F282" s="13">
        <f t="shared" ca="1" si="27"/>
        <v>3.996274800870284</v>
      </c>
      <c r="G282" s="13">
        <f t="shared" ca="1" si="28"/>
        <v>0.5176104514649903</v>
      </c>
      <c r="H282" s="13">
        <f t="shared" ca="1" si="29"/>
        <v>0</v>
      </c>
    </row>
    <row r="283" spans="3:8">
      <c r="C283" s="13">
        <f t="shared" ca="1" si="24"/>
        <v>2008.4492880968082</v>
      </c>
      <c r="D283" s="13">
        <f t="shared" ca="1" si="25"/>
        <v>99.512732192640428</v>
      </c>
      <c r="E283" s="13">
        <f t="shared" ca="1" si="26"/>
        <v>997972.24633754685</v>
      </c>
      <c r="F283" s="13">
        <f t="shared" ca="1" si="27"/>
        <v>3.9849547474677096</v>
      </c>
      <c r="G283" s="13">
        <f t="shared" ca="1" si="28"/>
        <v>0.50773661875329901</v>
      </c>
      <c r="H283" s="13">
        <f t="shared" ca="1" si="29"/>
        <v>0</v>
      </c>
    </row>
    <row r="284" spans="3:8">
      <c r="C284" s="13">
        <f t="shared" ca="1" si="24"/>
        <v>2009.1249332418915</v>
      </c>
      <c r="D284" s="13">
        <f t="shared" ca="1" si="25"/>
        <v>99.660845820434957</v>
      </c>
      <c r="E284" s="13">
        <f t="shared" ca="1" si="26"/>
        <v>994243.73211965326</v>
      </c>
      <c r="F284" s="13">
        <f t="shared" ca="1" si="27"/>
        <v>3.9974021341210841</v>
      </c>
      <c r="G284" s="13">
        <f t="shared" ca="1" si="28"/>
        <v>0.50441079011846923</v>
      </c>
      <c r="H284" s="13">
        <f t="shared" ca="1" si="29"/>
        <v>0</v>
      </c>
    </row>
    <row r="285" spans="3:8">
      <c r="C285" s="13">
        <f t="shared" ca="1" si="24"/>
        <v>1983.8033272034456</v>
      </c>
      <c r="D285" s="13">
        <f t="shared" ca="1" si="25"/>
        <v>100.08421545347457</v>
      </c>
      <c r="E285" s="13">
        <f t="shared" ca="1" si="26"/>
        <v>994960.23569341365</v>
      </c>
      <c r="F285" s="13">
        <f t="shared" ca="1" si="27"/>
        <v>4.006809635943533</v>
      </c>
      <c r="G285" s="13">
        <f t="shared" ca="1" si="28"/>
        <v>0.48889139147342586</v>
      </c>
      <c r="H285" s="13">
        <f t="shared" ca="1" si="29"/>
        <v>0</v>
      </c>
    </row>
    <row r="286" spans="3:8">
      <c r="C286" s="13">
        <f t="shared" ca="1" si="24"/>
        <v>1991.1315407615627</v>
      </c>
      <c r="D286" s="13">
        <f t="shared" ca="1" si="25"/>
        <v>100.12045181657004</v>
      </c>
      <c r="E286" s="13">
        <f t="shared" ca="1" si="26"/>
        <v>983139.60263021581</v>
      </c>
      <c r="F286" s="13">
        <f t="shared" ca="1" si="27"/>
        <v>3.9996982061473947</v>
      </c>
      <c r="G286" s="13">
        <f t="shared" ca="1" si="28"/>
        <v>0.50216767779116578</v>
      </c>
      <c r="H286" s="13">
        <f t="shared" ca="1" si="29"/>
        <v>0</v>
      </c>
    </row>
    <row r="287" spans="3:8">
      <c r="C287" s="13">
        <f t="shared" ca="1" si="24"/>
        <v>2014.8782815275272</v>
      </c>
      <c r="D287" s="13">
        <f t="shared" ca="1" si="25"/>
        <v>100.51850568821422</v>
      </c>
      <c r="E287" s="13">
        <f t="shared" ca="1" si="26"/>
        <v>994282.28715831041</v>
      </c>
      <c r="F287" s="13">
        <f t="shared" ca="1" si="27"/>
        <v>4.0030178442023336</v>
      </c>
      <c r="G287" s="13">
        <f t="shared" ca="1" si="28"/>
        <v>0.50878462958266313</v>
      </c>
      <c r="H287" s="13">
        <f t="shared" ca="1" si="29"/>
        <v>0</v>
      </c>
    </row>
    <row r="288" spans="3:8">
      <c r="C288" s="13">
        <f t="shared" ca="1" si="24"/>
        <v>1996.5651942861525</v>
      </c>
      <c r="D288" s="13">
        <f t="shared" ca="1" si="25"/>
        <v>99.576166651448162</v>
      </c>
      <c r="E288" s="13">
        <f t="shared" ca="1" si="26"/>
        <v>1007127.5361931961</v>
      </c>
      <c r="F288" s="13">
        <f t="shared" ca="1" si="27"/>
        <v>3.9990055713470549</v>
      </c>
      <c r="G288" s="13">
        <f t="shared" ca="1" si="28"/>
        <v>0.49054632083176014</v>
      </c>
      <c r="H288" s="13">
        <f t="shared" ca="1" si="29"/>
        <v>0</v>
      </c>
    </row>
    <row r="289" spans="3:8">
      <c r="C289" s="13">
        <f t="shared" ca="1" si="24"/>
        <v>1986.159608747359</v>
      </c>
      <c r="D289" s="13">
        <f t="shared" ca="1" si="25"/>
        <v>100.02057678977116</v>
      </c>
      <c r="E289" s="13">
        <f t="shared" ca="1" si="26"/>
        <v>993434.60522105615</v>
      </c>
      <c r="F289" s="13">
        <f t="shared" ca="1" si="27"/>
        <v>4.0008032169022751</v>
      </c>
      <c r="G289" s="13">
        <f t="shared" ca="1" si="28"/>
        <v>0.49344611458906534</v>
      </c>
      <c r="H289" s="13">
        <f t="shared" ca="1" si="29"/>
        <v>0</v>
      </c>
    </row>
    <row r="290" spans="3:8">
      <c r="C290" s="13">
        <f t="shared" ca="1" si="24"/>
        <v>1997.0058140623798</v>
      </c>
      <c r="D290" s="13">
        <f t="shared" ca="1" si="25"/>
        <v>100.85935873212316</v>
      </c>
      <c r="E290" s="13">
        <f t="shared" ca="1" si="26"/>
        <v>981853.12219776271</v>
      </c>
      <c r="F290" s="13">
        <f t="shared" ca="1" si="27"/>
        <v>4.012418460395959</v>
      </c>
      <c r="G290" s="13">
        <f t="shared" ca="1" si="28"/>
        <v>0.50309915853738796</v>
      </c>
      <c r="H290" s="13">
        <f t="shared" ca="1" si="29"/>
        <v>0</v>
      </c>
    </row>
    <row r="291" spans="3:8">
      <c r="C291" s="13">
        <f t="shared" ca="1" si="24"/>
        <v>2019.7116214429259</v>
      </c>
      <c r="D291" s="13">
        <f t="shared" ca="1" si="25"/>
        <v>99.513961445366974</v>
      </c>
      <c r="E291" s="13">
        <f t="shared" ca="1" si="26"/>
        <v>991184.09125414828</v>
      </c>
      <c r="F291" s="13">
        <f t="shared" ca="1" si="27"/>
        <v>3.9992124121644141</v>
      </c>
      <c r="G291" s="13">
        <f t="shared" ca="1" si="28"/>
        <v>0.50963666963429144</v>
      </c>
      <c r="H291" s="13">
        <f t="shared" ca="1" si="29"/>
        <v>0</v>
      </c>
    </row>
    <row r="292" spans="3:8">
      <c r="C292" s="13">
        <f t="shared" ca="1" si="24"/>
        <v>1980.5247948734466</v>
      </c>
      <c r="D292" s="13">
        <f t="shared" ca="1" si="25"/>
        <v>100.10062896151895</v>
      </c>
      <c r="E292" s="13">
        <f t="shared" ca="1" si="26"/>
        <v>991557.32710440631</v>
      </c>
      <c r="F292" s="13">
        <f t="shared" ca="1" si="27"/>
        <v>4.0002282894454657</v>
      </c>
      <c r="G292" s="13">
        <f t="shared" ca="1" si="28"/>
        <v>0.49225549552561676</v>
      </c>
      <c r="H292" s="13">
        <f t="shared" ca="1" si="29"/>
        <v>0</v>
      </c>
    </row>
    <row r="293" spans="3:8">
      <c r="C293" s="13">
        <f t="shared" ca="1" si="24"/>
        <v>2007.8635945294773</v>
      </c>
      <c r="D293" s="13">
        <f t="shared" ca="1" si="25"/>
        <v>100.90512594286835</v>
      </c>
      <c r="E293" s="13">
        <f t="shared" ca="1" si="26"/>
        <v>987155.12551577494</v>
      </c>
      <c r="F293" s="13">
        <f t="shared" ca="1" si="27"/>
        <v>4.009762857760534</v>
      </c>
      <c r="G293" s="13">
        <f t="shared" ca="1" si="28"/>
        <v>0.50742471306112447</v>
      </c>
      <c r="H293" s="13">
        <f t="shared" ca="1" si="29"/>
        <v>0</v>
      </c>
    </row>
    <row r="294" spans="3:8">
      <c r="C294" s="13">
        <f t="shared" ca="1" si="24"/>
        <v>1997.697842217091</v>
      </c>
      <c r="D294" s="13">
        <f t="shared" ca="1" si="25"/>
        <v>99.960182960444001</v>
      </c>
      <c r="E294" s="13">
        <f t="shared" ca="1" si="26"/>
        <v>1000303.2905569784</v>
      </c>
      <c r="F294" s="13">
        <f t="shared" ca="1" si="27"/>
        <v>4.0023380317453041</v>
      </c>
      <c r="G294" s="13">
        <f t="shared" ca="1" si="28"/>
        <v>0.4947092350616753</v>
      </c>
      <c r="H294" s="13">
        <f t="shared" ca="1" si="29"/>
        <v>0</v>
      </c>
    </row>
    <row r="295" spans="3:8">
      <c r="C295" s="13">
        <f t="shared" ca="1" si="24"/>
        <v>2011.2149715289036</v>
      </c>
      <c r="D295" s="13">
        <f t="shared" ca="1" si="25"/>
        <v>100.30959903954719</v>
      </c>
      <c r="E295" s="13">
        <f t="shared" ca="1" si="26"/>
        <v>1004028.0610432319</v>
      </c>
      <c r="F295" s="13">
        <f t="shared" ca="1" si="27"/>
        <v>3.9960698892515136</v>
      </c>
      <c r="G295" s="13">
        <f t="shared" ca="1" si="28"/>
        <v>0.50446549237605143</v>
      </c>
      <c r="H295" s="13">
        <f t="shared" ca="1" si="29"/>
        <v>0</v>
      </c>
    </row>
    <row r="296" spans="3:8">
      <c r="C296" s="13">
        <f t="shared" ca="1" si="24"/>
        <v>1980.3047739097412</v>
      </c>
      <c r="D296" s="13">
        <f t="shared" ca="1" si="25"/>
        <v>100.59306961387867</v>
      </c>
      <c r="E296" s="13">
        <f t="shared" ca="1" si="26"/>
        <v>1001662.7055628297</v>
      </c>
      <c r="F296" s="13">
        <f t="shared" ca="1" si="27"/>
        <v>3.9944015951591498</v>
      </c>
      <c r="G296" s="13">
        <f t="shared" ca="1" si="28"/>
        <v>0.49244060291021391</v>
      </c>
      <c r="H296" s="13">
        <f t="shared" ca="1" si="29"/>
        <v>0</v>
      </c>
    </row>
    <row r="297" spans="3:8">
      <c r="C297" s="13">
        <f t="shared" ca="1" si="24"/>
        <v>2018.0990328536534</v>
      </c>
      <c r="D297" s="13">
        <f t="shared" ca="1" si="25"/>
        <v>99.352253305300309</v>
      </c>
      <c r="E297" s="13">
        <f t="shared" ca="1" si="26"/>
        <v>986140.88710884063</v>
      </c>
      <c r="F297" s="13">
        <f t="shared" ca="1" si="27"/>
        <v>4.0023234639975005</v>
      </c>
      <c r="G297" s="13">
        <f t="shared" ca="1" si="28"/>
        <v>0.50900857516710918</v>
      </c>
      <c r="H297" s="13">
        <f t="shared" ca="1" si="29"/>
        <v>0</v>
      </c>
    </row>
    <row r="298" spans="3:8">
      <c r="C298" s="13">
        <f t="shared" ca="1" si="24"/>
        <v>2002.9205049401282</v>
      </c>
      <c r="D298" s="13">
        <f t="shared" ca="1" si="25"/>
        <v>99.59633267460022</v>
      </c>
      <c r="E298" s="13">
        <f t="shared" ca="1" si="26"/>
        <v>1001949.7339914466</v>
      </c>
      <c r="F298" s="13">
        <f t="shared" ca="1" si="27"/>
        <v>4.00687861169218</v>
      </c>
      <c r="G298" s="13">
        <f t="shared" ca="1" si="28"/>
        <v>0.4924364935077914</v>
      </c>
      <c r="H298" s="13">
        <f t="shared" ca="1" si="29"/>
        <v>0</v>
      </c>
    </row>
    <row r="299" spans="3:8">
      <c r="C299" s="13">
        <f t="shared" ca="1" si="24"/>
        <v>2011.4093298990833</v>
      </c>
      <c r="D299" s="13">
        <f t="shared" ca="1" si="25"/>
        <v>99.88881627654419</v>
      </c>
      <c r="E299" s="13">
        <f t="shared" ca="1" si="26"/>
        <v>982271.7417302645</v>
      </c>
      <c r="F299" s="13">
        <f t="shared" ca="1" si="27"/>
        <v>3.9940149727044929</v>
      </c>
      <c r="G299" s="13">
        <f t="shared" ca="1" si="28"/>
        <v>0.51463286475745118</v>
      </c>
      <c r="H299" s="13">
        <f t="shared" ca="1" si="29"/>
        <v>0</v>
      </c>
    </row>
    <row r="300" spans="3:8">
      <c r="C300" s="13">
        <f t="shared" ca="1" si="24"/>
        <v>1992.7970960193704</v>
      </c>
      <c r="D300" s="13">
        <f t="shared" ca="1" si="25"/>
        <v>100.15624059891827</v>
      </c>
      <c r="E300" s="13">
        <f t="shared" ca="1" si="26"/>
        <v>1001813.4274633593</v>
      </c>
      <c r="F300" s="13">
        <f t="shared" ca="1" si="27"/>
        <v>4.0063263438313479</v>
      </c>
      <c r="G300" s="13">
        <f t="shared" ca="1" si="28"/>
        <v>0.49054874997667458</v>
      </c>
      <c r="H300" s="13">
        <f t="shared" ca="1" si="29"/>
        <v>0</v>
      </c>
    </row>
    <row r="301" spans="3:8">
      <c r="C301" s="13">
        <f t="shared" ca="1" si="24"/>
        <v>1984.45475638162</v>
      </c>
      <c r="D301" s="13">
        <f t="shared" ca="1" si="25"/>
        <v>100.74200317679183</v>
      </c>
      <c r="E301" s="13">
        <f t="shared" ca="1" si="26"/>
        <v>1000246.8666987948</v>
      </c>
      <c r="F301" s="13">
        <f t="shared" ca="1" si="27"/>
        <v>3.998526458458096</v>
      </c>
      <c r="G301" s="13">
        <f t="shared" ca="1" si="28"/>
        <v>0.49389658650359508</v>
      </c>
      <c r="H301" s="13">
        <f t="shared" ca="1" si="29"/>
        <v>0</v>
      </c>
    </row>
    <row r="302" spans="3:8">
      <c r="C302" s="13">
        <f t="shared" ca="1" si="24"/>
        <v>2007.9950201047286</v>
      </c>
      <c r="D302" s="13">
        <f t="shared" ca="1" si="25"/>
        <v>99.9897406476573</v>
      </c>
      <c r="E302" s="13">
        <f t="shared" ca="1" si="26"/>
        <v>988431.82065706677</v>
      </c>
      <c r="F302" s="13">
        <f t="shared" ca="1" si="27"/>
        <v>4.0034373995545645</v>
      </c>
      <c r="G302" s="13">
        <f t="shared" ca="1" si="28"/>
        <v>0.50541945291614132</v>
      </c>
      <c r="H302" s="13">
        <f t="shared" ca="1" si="29"/>
        <v>0</v>
      </c>
    </row>
    <row r="303" spans="3:8">
      <c r="C303" s="13">
        <f t="shared" ca="1" si="24"/>
        <v>1997.7360992711276</v>
      </c>
      <c r="D303" s="13">
        <f t="shared" ca="1" si="25"/>
        <v>99.824736403245154</v>
      </c>
      <c r="E303" s="13">
        <f t="shared" ca="1" si="26"/>
        <v>998080.19301636133</v>
      </c>
      <c r="F303" s="13">
        <f t="shared" ca="1" si="27"/>
        <v>4.0000354027543619</v>
      </c>
      <c r="G303" s="13">
        <f t="shared" ca="1" si="28"/>
        <v>0.49629941593671983</v>
      </c>
      <c r="H303" s="13">
        <f t="shared" ca="1" si="29"/>
        <v>0</v>
      </c>
    </row>
    <row r="304" spans="3:8">
      <c r="C304" s="13">
        <f t="shared" ca="1" si="24"/>
        <v>1994.0906973581584</v>
      </c>
      <c r="D304" s="13">
        <f t="shared" ca="1" si="25"/>
        <v>99.661911814728839</v>
      </c>
      <c r="E304" s="13">
        <f t="shared" ca="1" si="26"/>
        <v>994110.75119769247</v>
      </c>
      <c r="F304" s="13">
        <f t="shared" ca="1" si="27"/>
        <v>4.0017663806378803</v>
      </c>
      <c r="G304" s="13">
        <f t="shared" ca="1" si="28"/>
        <v>0.49479746692174026</v>
      </c>
      <c r="H304" s="13">
        <f t="shared" ca="1" si="29"/>
        <v>0</v>
      </c>
    </row>
    <row r="305" spans="3:8">
      <c r="C305" s="13">
        <f t="shared" ca="1" si="24"/>
        <v>2003.7012600177018</v>
      </c>
      <c r="D305" s="13">
        <f t="shared" ca="1" si="25"/>
        <v>100.01729944702801</v>
      </c>
      <c r="E305" s="13">
        <f t="shared" ca="1" si="26"/>
        <v>1000383.3012011067</v>
      </c>
      <c r="F305" s="13">
        <f t="shared" ca="1" si="27"/>
        <v>4.0016903993578259</v>
      </c>
      <c r="G305" s="13">
        <f t="shared" ca="1" si="28"/>
        <v>0.49825403713857258</v>
      </c>
      <c r="H305" s="13">
        <f t="shared" ca="1" si="29"/>
        <v>0</v>
      </c>
    </row>
    <row r="306" spans="3:8">
      <c r="C306" s="13">
        <f t="shared" ca="1" si="24"/>
        <v>1985.2401511657813</v>
      </c>
      <c r="D306" s="13">
        <f t="shared" ca="1" si="25"/>
        <v>100.38075699794412</v>
      </c>
      <c r="E306" s="13">
        <f t="shared" ca="1" si="26"/>
        <v>1001858.7859765093</v>
      </c>
      <c r="F306" s="13">
        <f t="shared" ca="1" si="27"/>
        <v>4.0058716396314971</v>
      </c>
      <c r="G306" s="13">
        <f t="shared" ca="1" si="28"/>
        <v>0.48812614967926388</v>
      </c>
      <c r="H306" s="13">
        <f t="shared" ca="1" si="29"/>
        <v>0</v>
      </c>
    </row>
    <row r="307" spans="3:8">
      <c r="C307" s="13">
        <f t="shared" ca="1" si="24"/>
        <v>2007.70401395965</v>
      </c>
      <c r="D307" s="13">
        <f t="shared" ca="1" si="25"/>
        <v>101.29410037153217</v>
      </c>
      <c r="E307" s="13">
        <f t="shared" ca="1" si="26"/>
        <v>993644.13562425214</v>
      </c>
      <c r="F307" s="13">
        <f t="shared" ca="1" si="27"/>
        <v>3.9851833735883924</v>
      </c>
      <c r="G307" s="13">
        <f t="shared" ca="1" si="28"/>
        <v>0.51857257866180473</v>
      </c>
      <c r="H307" s="13">
        <f t="shared" ca="1" si="29"/>
        <v>0</v>
      </c>
    </row>
    <row r="308" spans="3:8">
      <c r="C308" s="13">
        <f t="shared" ca="1" si="24"/>
        <v>2015.3537446202104</v>
      </c>
      <c r="D308" s="13">
        <f t="shared" ca="1" si="25"/>
        <v>100.51280321457158</v>
      </c>
      <c r="E308" s="13">
        <f t="shared" ca="1" si="26"/>
        <v>992277.71242291201</v>
      </c>
      <c r="F308" s="13">
        <f t="shared" ca="1" si="27"/>
        <v>4.0054547447937674</v>
      </c>
      <c r="G308" s="13">
        <f t="shared" ca="1" si="28"/>
        <v>0.50878411014572189</v>
      </c>
      <c r="H308" s="13">
        <f t="shared" ca="1" si="29"/>
        <v>0</v>
      </c>
    </row>
    <row r="309" spans="3:8">
      <c r="C309" s="13">
        <f t="shared" ca="1" si="24"/>
        <v>1993.7519955064402</v>
      </c>
      <c r="D309" s="13">
        <f t="shared" ca="1" si="25"/>
        <v>99.354522370657321</v>
      </c>
      <c r="E309" s="13">
        <f t="shared" ca="1" si="26"/>
        <v>1002339.1379307418</v>
      </c>
      <c r="F309" s="13">
        <f t="shared" ca="1" si="27"/>
        <v>3.9928883859153133</v>
      </c>
      <c r="G309" s="13">
        <f t="shared" ca="1" si="28"/>
        <v>0.49341991554957343</v>
      </c>
      <c r="H309" s="13">
        <f t="shared" ca="1" si="29"/>
        <v>0</v>
      </c>
    </row>
    <row r="310" spans="3:8">
      <c r="C310" s="13">
        <f t="shared" ca="1" si="24"/>
        <v>2012.9261817455379</v>
      </c>
      <c r="D310" s="13">
        <f t="shared" ca="1" si="25"/>
        <v>99.306201833106556</v>
      </c>
      <c r="E310" s="13">
        <f t="shared" ca="1" si="26"/>
        <v>993663.80190595717</v>
      </c>
      <c r="F310" s="13">
        <f t="shared" ca="1" si="27"/>
        <v>3.9896764803178151</v>
      </c>
      <c r="G310" s="13">
        <f t="shared" ca="1" si="28"/>
        <v>0.50873546295001604</v>
      </c>
      <c r="H310" s="13">
        <f t="shared" ca="1" si="29"/>
        <v>0</v>
      </c>
    </row>
    <row r="311" spans="3:8">
      <c r="C311" s="13">
        <f t="shared" ca="1" si="24"/>
        <v>1990.2339690119197</v>
      </c>
      <c r="D311" s="13">
        <f t="shared" ca="1" si="25"/>
        <v>99.82008088100811</v>
      </c>
      <c r="E311" s="13">
        <f t="shared" ca="1" si="26"/>
        <v>995376.7711662529</v>
      </c>
      <c r="F311" s="13">
        <f t="shared" ca="1" si="27"/>
        <v>3.9946371108400145</v>
      </c>
      <c r="G311" s="13">
        <f t="shared" ca="1" si="28"/>
        <v>0.49656887001186245</v>
      </c>
      <c r="H311" s="13">
        <f t="shared" ca="1" si="29"/>
        <v>0</v>
      </c>
    </row>
    <row r="312" spans="3:8">
      <c r="C312" s="13">
        <f t="shared" ca="1" si="24"/>
        <v>1993.7639005861458</v>
      </c>
      <c r="D312" s="13">
        <f t="shared" ca="1" si="25"/>
        <v>101.03220519711449</v>
      </c>
      <c r="E312" s="13">
        <f t="shared" ca="1" si="26"/>
        <v>994469.12973029108</v>
      </c>
      <c r="F312" s="13">
        <f t="shared" ca="1" si="27"/>
        <v>3.9901155916053521</v>
      </c>
      <c r="G312" s="13">
        <f t="shared" ca="1" si="28"/>
        <v>0.50713572893121706</v>
      </c>
      <c r="H312" s="13">
        <f t="shared" ca="1" si="29"/>
        <v>0</v>
      </c>
    </row>
    <row r="313" spans="3:8">
      <c r="C313" s="13">
        <f t="shared" ca="1" si="24"/>
        <v>2005.2395072955337</v>
      </c>
      <c r="D313" s="13">
        <f t="shared" ca="1" si="25"/>
        <v>100.31918024526696</v>
      </c>
      <c r="E313" s="13">
        <f t="shared" ca="1" si="26"/>
        <v>1001215.1422928418</v>
      </c>
      <c r="F313" s="13">
        <f t="shared" ca="1" si="27"/>
        <v>3.9862868058148959</v>
      </c>
      <c r="G313" s="13">
        <f t="shared" ca="1" si="28"/>
        <v>0.50788459081742643</v>
      </c>
      <c r="H313" s="13">
        <f t="shared" ca="1" si="29"/>
        <v>0</v>
      </c>
    </row>
    <row r="314" spans="3:8">
      <c r="C314" s="13">
        <f t="shared" ca="1" si="24"/>
        <v>2016.7302760139205</v>
      </c>
      <c r="D314" s="13">
        <f t="shared" ca="1" si="25"/>
        <v>99.529066786793564</v>
      </c>
      <c r="E314" s="13">
        <f t="shared" ca="1" si="26"/>
        <v>991747.20084773819</v>
      </c>
      <c r="F314" s="13">
        <f t="shared" ca="1" si="27"/>
        <v>3.9998759443428935</v>
      </c>
      <c r="G314" s="13">
        <f t="shared" ca="1" si="28"/>
        <v>0.50758482750410783</v>
      </c>
      <c r="H314" s="13">
        <f t="shared" ca="1" si="29"/>
        <v>0</v>
      </c>
    </row>
    <row r="315" spans="3:8">
      <c r="C315" s="13">
        <f t="shared" ca="1" si="24"/>
        <v>1996.7646742561947</v>
      </c>
      <c r="D315" s="13">
        <f t="shared" ca="1" si="25"/>
        <v>101.15240164168952</v>
      </c>
      <c r="E315" s="13">
        <f t="shared" ca="1" si="26"/>
        <v>985778.86460574891</v>
      </c>
      <c r="F315" s="13">
        <f t="shared" ca="1" si="27"/>
        <v>4.0046353697767181</v>
      </c>
      <c r="G315" s="13">
        <f t="shared" ca="1" si="28"/>
        <v>0.50634751742919504</v>
      </c>
      <c r="H315" s="13">
        <f t="shared" ca="1" si="29"/>
        <v>0</v>
      </c>
    </row>
    <row r="316" spans="3:8">
      <c r="C316" s="13">
        <f t="shared" ca="1" si="24"/>
        <v>2003.8965697255917</v>
      </c>
      <c r="D316" s="13">
        <f t="shared" ca="1" si="25"/>
        <v>100.51679249355041</v>
      </c>
      <c r="E316" s="13">
        <f t="shared" ca="1" si="26"/>
        <v>986727.01831928815</v>
      </c>
      <c r="F316" s="13">
        <f t="shared" ca="1" si="27"/>
        <v>4.0015290811161091</v>
      </c>
      <c r="G316" s="13">
        <f t="shared" ca="1" si="28"/>
        <v>0.50785347693967409</v>
      </c>
      <c r="H316" s="13">
        <f t="shared" ca="1" si="29"/>
        <v>0</v>
      </c>
    </row>
    <row r="317" spans="3:8">
      <c r="C317" s="13">
        <f t="shared" ca="1" si="24"/>
        <v>1987.7260157582466</v>
      </c>
      <c r="D317" s="13">
        <f t="shared" ca="1" si="25"/>
        <v>99.495104633171209</v>
      </c>
      <c r="E317" s="13">
        <f t="shared" ca="1" si="26"/>
        <v>997500.61963364808</v>
      </c>
      <c r="F317" s="13">
        <f t="shared" ca="1" si="27"/>
        <v>4.0019687451907311</v>
      </c>
      <c r="G317" s="13">
        <f t="shared" ca="1" si="28"/>
        <v>0.48905414855144053</v>
      </c>
      <c r="H317" s="13">
        <f t="shared" ca="1" si="29"/>
        <v>0</v>
      </c>
    </row>
    <row r="318" spans="3:8">
      <c r="C318" s="13">
        <f t="shared" ca="1" si="24"/>
        <v>1998.3423649820213</v>
      </c>
      <c r="D318" s="13">
        <f t="shared" ca="1" si="25"/>
        <v>99.851985715146284</v>
      </c>
      <c r="E318" s="13">
        <f t="shared" ca="1" si="26"/>
        <v>995977.57088097325</v>
      </c>
      <c r="F318" s="13">
        <f t="shared" ca="1" si="27"/>
        <v>3.9985442591490656</v>
      </c>
      <c r="G318" s="13">
        <f t="shared" ca="1" si="28"/>
        <v>0.4985278711159678</v>
      </c>
      <c r="H318" s="13">
        <f t="shared" ca="1" si="29"/>
        <v>0</v>
      </c>
    </row>
    <row r="319" spans="3:8">
      <c r="C319" s="13">
        <f t="shared" ca="1" si="24"/>
        <v>1993.1242259403273</v>
      </c>
      <c r="D319" s="13">
        <f t="shared" ca="1" si="25"/>
        <v>99.161561199907197</v>
      </c>
      <c r="E319" s="13">
        <f t="shared" ca="1" si="26"/>
        <v>993447.37654507172</v>
      </c>
      <c r="F319" s="13">
        <f t="shared" ca="1" si="27"/>
        <v>4.0032138834832889</v>
      </c>
      <c r="G319" s="13">
        <f t="shared" ca="1" si="28"/>
        <v>0.49145321700382721</v>
      </c>
      <c r="H319" s="13">
        <f t="shared" ca="1" si="29"/>
        <v>0</v>
      </c>
    </row>
    <row r="320" spans="3:8">
      <c r="C320" s="13">
        <f t="shared" ca="1" si="24"/>
        <v>1994.4781842854889</v>
      </c>
      <c r="D320" s="13">
        <f t="shared" ca="1" si="25"/>
        <v>99.74103117689252</v>
      </c>
      <c r="E320" s="13">
        <f t="shared" ca="1" si="26"/>
        <v>989057.27471450868</v>
      </c>
      <c r="F320" s="13">
        <f t="shared" ca="1" si="27"/>
        <v>3.9927027070808747</v>
      </c>
      <c r="G320" s="13">
        <f t="shared" ca="1" si="28"/>
        <v>0.50245043979112858</v>
      </c>
      <c r="H320" s="13">
        <f t="shared" ca="1" si="29"/>
        <v>0</v>
      </c>
    </row>
    <row r="321" spans="3:8">
      <c r="C321" s="13">
        <f t="shared" ca="1" si="24"/>
        <v>1993.9044037286824</v>
      </c>
      <c r="D321" s="13">
        <f t="shared" ca="1" si="25"/>
        <v>99.279414506196687</v>
      </c>
      <c r="E321" s="13">
        <f t="shared" ca="1" si="26"/>
        <v>991912.83119175571</v>
      </c>
      <c r="F321" s="13">
        <f t="shared" ca="1" si="27"/>
        <v>3.9977228065565762</v>
      </c>
      <c r="G321" s="13">
        <f t="shared" ca="1" si="28"/>
        <v>0.49589963391937203</v>
      </c>
      <c r="H321" s="13">
        <f t="shared" ca="1" si="29"/>
        <v>0</v>
      </c>
    </row>
    <row r="322" spans="3:8">
      <c r="C322" s="13">
        <f t="shared" ca="1" si="24"/>
        <v>1984.6689032669467</v>
      </c>
      <c r="D322" s="13">
        <f t="shared" ca="1" si="25"/>
        <v>99.701822238599874</v>
      </c>
      <c r="E322" s="13">
        <f t="shared" ca="1" si="26"/>
        <v>1004282.4312254336</v>
      </c>
      <c r="F322" s="13">
        <f t="shared" ca="1" si="27"/>
        <v>3.9968029746056359</v>
      </c>
      <c r="G322" s="13">
        <f t="shared" ca="1" si="28"/>
        <v>0.4877783673607779</v>
      </c>
      <c r="H322" s="13">
        <f t="shared" ca="1" si="29"/>
        <v>0</v>
      </c>
    </row>
    <row r="323" spans="3:8">
      <c r="C323" s="13">
        <f t="shared" ca="1" si="24"/>
        <v>2008.8646485316224</v>
      </c>
      <c r="D323" s="13">
        <f t="shared" ca="1" si="25"/>
        <v>100.19277257503069</v>
      </c>
      <c r="E323" s="13">
        <f t="shared" ca="1" si="26"/>
        <v>990464.43480359332</v>
      </c>
      <c r="F323" s="13">
        <f t="shared" ca="1" si="27"/>
        <v>3.9867735346520847</v>
      </c>
      <c r="G323" s="13">
        <f t="shared" ca="1" si="28"/>
        <v>0.51435472026051576</v>
      </c>
      <c r="H323" s="13">
        <f t="shared" ca="1" si="29"/>
        <v>0</v>
      </c>
    </row>
    <row r="324" spans="3:8">
      <c r="C324" s="13">
        <f t="shared" ca="1" si="24"/>
        <v>2013.3274475895482</v>
      </c>
      <c r="D324" s="13">
        <f t="shared" ca="1" si="25"/>
        <v>99.967622452962786</v>
      </c>
      <c r="E324" s="13">
        <f t="shared" ca="1" si="26"/>
        <v>1001965.1809790783</v>
      </c>
      <c r="F324" s="13">
        <f t="shared" ca="1" si="27"/>
        <v>4.0127434702832705</v>
      </c>
      <c r="G324" s="13">
        <f t="shared" ca="1" si="28"/>
        <v>0.49650097997927978</v>
      </c>
      <c r="H324" s="13">
        <f t="shared" ca="1" si="29"/>
        <v>0</v>
      </c>
    </row>
    <row r="325" spans="3:8">
      <c r="C325" s="13">
        <f t="shared" ca="1" si="24"/>
        <v>1991.0783949525412</v>
      </c>
      <c r="D325" s="13">
        <f t="shared" ca="1" si="25"/>
        <v>99.551788437377454</v>
      </c>
      <c r="E325" s="13">
        <f t="shared" ca="1" si="26"/>
        <v>988105.91883698094</v>
      </c>
      <c r="F325" s="13">
        <f t="shared" ca="1" si="27"/>
        <v>4.0112682056908513</v>
      </c>
      <c r="G325" s="13">
        <f t="shared" ca="1" si="28"/>
        <v>0.49107250112075124</v>
      </c>
      <c r="H325" s="13">
        <f t="shared" ca="1" si="29"/>
        <v>0</v>
      </c>
    </row>
    <row r="326" spans="3:8">
      <c r="C326" s="13">
        <f t="shared" ca="1" si="24"/>
        <v>1996.1316990070907</v>
      </c>
      <c r="D326" s="13">
        <f t="shared" ca="1" si="25"/>
        <v>99.502890103478435</v>
      </c>
      <c r="E326" s="13">
        <f t="shared" ca="1" si="26"/>
        <v>1004750.2354794582</v>
      </c>
      <c r="F326" s="13">
        <f t="shared" ca="1" si="27"/>
        <v>4.0009491526403833</v>
      </c>
      <c r="G326" s="13">
        <f t="shared" ca="1" si="28"/>
        <v>0.49017817198984193</v>
      </c>
      <c r="H326" s="13">
        <f t="shared" ca="1" si="29"/>
        <v>0</v>
      </c>
    </row>
    <row r="327" spans="3:8">
      <c r="C327" s="13">
        <f t="shared" ca="1" si="24"/>
        <v>1992.3193741844548</v>
      </c>
      <c r="D327" s="13">
        <f t="shared" ca="1" si="25"/>
        <v>100.8263521767341</v>
      </c>
      <c r="E327" s="13">
        <f t="shared" ca="1" si="26"/>
        <v>993555.76626525901</v>
      </c>
      <c r="F327" s="13">
        <f t="shared" ca="1" si="27"/>
        <v>3.9970659793633816</v>
      </c>
      <c r="G327" s="13">
        <f t="shared" ca="1" si="28"/>
        <v>0.50232476443003382</v>
      </c>
      <c r="H327" s="13">
        <f t="shared" ca="1" si="29"/>
        <v>0</v>
      </c>
    </row>
    <row r="328" spans="3:8">
      <c r="C328" s="13">
        <f t="shared" ca="1" si="24"/>
        <v>2001.2320554287828</v>
      </c>
      <c r="D328" s="13">
        <f t="shared" ca="1" si="25"/>
        <v>99.425839197175463</v>
      </c>
      <c r="E328" s="13">
        <f t="shared" ca="1" si="26"/>
        <v>991832.74641988403</v>
      </c>
      <c r="F328" s="13">
        <f t="shared" ca="1" si="27"/>
        <v>4.0067587711922465</v>
      </c>
      <c r="G328" s="13">
        <f t="shared" ca="1" si="28"/>
        <v>0.49583031200962846</v>
      </c>
      <c r="H328" s="13">
        <f t="shared" ca="1" si="29"/>
        <v>0</v>
      </c>
    </row>
    <row r="329" spans="3:8">
      <c r="C329" s="13">
        <f t="shared" ca="1" si="24"/>
        <v>1997.4890587172065</v>
      </c>
      <c r="D329" s="13">
        <f t="shared" ca="1" si="25"/>
        <v>99.744644927695646</v>
      </c>
      <c r="E329" s="13">
        <f t="shared" ca="1" si="26"/>
        <v>988825.70501210494</v>
      </c>
      <c r="F329" s="13">
        <f t="shared" ca="1" si="27"/>
        <v>3.9973095366619988</v>
      </c>
      <c r="G329" s="13">
        <f t="shared" ca="1" si="28"/>
        <v>0.50178500066849907</v>
      </c>
      <c r="H329" s="13">
        <f t="shared" ca="1" si="29"/>
        <v>0</v>
      </c>
    </row>
    <row r="330" spans="3:8">
      <c r="C330" s="13">
        <f t="shared" ca="1" si="24"/>
        <v>1980.2844019681959</v>
      </c>
      <c r="D330" s="13">
        <f t="shared" ca="1" si="25"/>
        <v>99.259900298415033</v>
      </c>
      <c r="E330" s="13">
        <f t="shared" ca="1" si="26"/>
        <v>992056.53633924434</v>
      </c>
      <c r="F330" s="13">
        <f t="shared" ca="1" si="27"/>
        <v>4.009712095099581</v>
      </c>
      <c r="G330" s="13">
        <f t="shared" ca="1" si="28"/>
        <v>0.48315882624893774</v>
      </c>
      <c r="H330" s="13">
        <f t="shared" ca="1" si="29"/>
        <v>0</v>
      </c>
    </row>
    <row r="331" spans="3:8">
      <c r="C331" s="13">
        <f t="shared" ca="1" si="24"/>
        <v>2014.7390707124473</v>
      </c>
      <c r="D331" s="13">
        <f t="shared" ca="1" si="25"/>
        <v>99.69610474531838</v>
      </c>
      <c r="E331" s="13">
        <f t="shared" ca="1" si="26"/>
        <v>993202.60180988593</v>
      </c>
      <c r="F331" s="13">
        <f t="shared" ca="1" si="27"/>
        <v>4.008601434417578</v>
      </c>
      <c r="G331" s="13">
        <f t="shared" ca="1" si="28"/>
        <v>0.50229237248355285</v>
      </c>
      <c r="H331" s="13">
        <f t="shared" ca="1" si="29"/>
        <v>0</v>
      </c>
    </row>
    <row r="332" spans="3:8">
      <c r="C332" s="13">
        <f t="shared" ca="1" si="24"/>
        <v>2013.8966348842193</v>
      </c>
      <c r="D332" s="13">
        <f t="shared" ca="1" si="25"/>
        <v>100.30376742940838</v>
      </c>
      <c r="E332" s="13">
        <f t="shared" ca="1" si="26"/>
        <v>1002736.0312234828</v>
      </c>
      <c r="F332" s="13">
        <f t="shared" ca="1" si="27"/>
        <v>3.9962727707881553</v>
      </c>
      <c r="G332" s="13">
        <f t="shared" ca="1" si="28"/>
        <v>0.5063311149612717</v>
      </c>
      <c r="H332" s="13">
        <f t="shared" ca="1" si="29"/>
        <v>0</v>
      </c>
    </row>
    <row r="333" spans="3:8">
      <c r="C333" s="13">
        <f t="shared" ca="1" si="24"/>
        <v>2000.4436019520215</v>
      </c>
      <c r="D333" s="13">
        <f t="shared" ca="1" si="25"/>
        <v>99.921229405810791</v>
      </c>
      <c r="E333" s="13">
        <f t="shared" ca="1" si="26"/>
        <v>989070.5609023046</v>
      </c>
      <c r="F333" s="13">
        <f t="shared" ca="1" si="27"/>
        <v>4.0071090867416279</v>
      </c>
      <c r="G333" s="13">
        <f t="shared" ca="1" si="28"/>
        <v>0.49912415709146274</v>
      </c>
      <c r="H333" s="13">
        <f t="shared" ca="1" si="29"/>
        <v>0</v>
      </c>
    </row>
    <row r="334" spans="3:8">
      <c r="C334" s="13">
        <f t="shared" ca="1" si="24"/>
        <v>1977.2877676154003</v>
      </c>
      <c r="D334" s="13">
        <f t="shared" ca="1" si="25"/>
        <v>100.32370001263276</v>
      </c>
      <c r="E334" s="13">
        <f t="shared" ca="1" si="26"/>
        <v>996806.73144150688</v>
      </c>
      <c r="F334" s="13">
        <f t="shared" ca="1" si="27"/>
        <v>4.0116724925200637</v>
      </c>
      <c r="G334" s="13">
        <f t="shared" ca="1" si="28"/>
        <v>0.48359365092476592</v>
      </c>
      <c r="H334" s="13">
        <f t="shared" ca="1" si="29"/>
        <v>0</v>
      </c>
    </row>
    <row r="335" spans="3:8">
      <c r="C335" s="13">
        <f t="shared" ca="1" si="24"/>
        <v>2000.5339499405304</v>
      </c>
      <c r="D335" s="13">
        <f t="shared" ca="1" si="25"/>
        <v>99.990040403995977</v>
      </c>
      <c r="E335" s="13">
        <f t="shared" ca="1" si="26"/>
        <v>991730.90599171573</v>
      </c>
      <c r="F335" s="13">
        <f t="shared" ca="1" si="27"/>
        <v>3.9968901190871344</v>
      </c>
      <c r="G335" s="13">
        <f t="shared" ca="1" si="28"/>
        <v>0.5032873873953948</v>
      </c>
      <c r="H335" s="13">
        <f t="shared" ca="1" si="29"/>
        <v>0</v>
      </c>
    </row>
    <row r="336" spans="3:8">
      <c r="C336" s="13">
        <f t="shared" ca="1" si="24"/>
        <v>2003.7790983152668</v>
      </c>
      <c r="D336" s="13">
        <f t="shared" ca="1" si="25"/>
        <v>101.1544336769566</v>
      </c>
      <c r="E336" s="13">
        <f t="shared" ca="1" si="26"/>
        <v>991864.48016310344</v>
      </c>
      <c r="F336" s="13">
        <f t="shared" ca="1" si="27"/>
        <v>3.9941706362598253</v>
      </c>
      <c r="G336" s="13">
        <f t="shared" ca="1" si="28"/>
        <v>0.51212496315088574</v>
      </c>
      <c r="H336" s="13">
        <f t="shared" ca="1" si="29"/>
        <v>0</v>
      </c>
    </row>
    <row r="337" spans="3:8">
      <c r="C337" s="13">
        <f t="shared" ca="1" si="24"/>
        <v>1991.6509200297044</v>
      </c>
      <c r="D337" s="13">
        <f t="shared" ca="1" si="25"/>
        <v>99.996580768637443</v>
      </c>
      <c r="E337" s="13">
        <f t="shared" ca="1" si="26"/>
        <v>1000374.6904934759</v>
      </c>
      <c r="F337" s="13">
        <f t="shared" ca="1" si="27"/>
        <v>3.9917153292255194</v>
      </c>
      <c r="G337" s="13">
        <f t="shared" ca="1" si="28"/>
        <v>0.49711948332675465</v>
      </c>
      <c r="H337" s="13">
        <f t="shared" ca="1" si="29"/>
        <v>0</v>
      </c>
    </row>
    <row r="338" spans="3:8">
      <c r="C338" s="13">
        <f t="shared" ca="1" si="24"/>
        <v>2007.1948128612162</v>
      </c>
      <c r="D338" s="13">
        <f t="shared" ca="1" si="25"/>
        <v>100.03146464047266</v>
      </c>
      <c r="E338" s="13">
        <f t="shared" ca="1" si="26"/>
        <v>996738.13744761911</v>
      </c>
      <c r="F338" s="13">
        <f t="shared" ca="1" si="27"/>
        <v>4.0087474784008004</v>
      </c>
      <c r="G338" s="13">
        <f t="shared" ca="1" si="28"/>
        <v>0.49836776016434414</v>
      </c>
      <c r="H338" s="13">
        <f t="shared" ca="1" si="29"/>
        <v>0</v>
      </c>
    </row>
    <row r="339" spans="3:8">
      <c r="C339" s="13">
        <f t="shared" ca="1" si="24"/>
        <v>2007.5716729504791</v>
      </c>
      <c r="D339" s="13">
        <f t="shared" ca="1" si="25"/>
        <v>99.68101638562608</v>
      </c>
      <c r="E339" s="13">
        <f t="shared" ca="1" si="26"/>
        <v>993927.42816129909</v>
      </c>
      <c r="F339" s="13">
        <f t="shared" ca="1" si="27"/>
        <v>4.0019176113885173</v>
      </c>
      <c r="G339" s="13">
        <f t="shared" ca="1" si="28"/>
        <v>0.50162302319417851</v>
      </c>
      <c r="H339" s="13">
        <f t="shared" ca="1" si="29"/>
        <v>0</v>
      </c>
    </row>
    <row r="340" spans="3:8">
      <c r="C340" s="13">
        <f t="shared" ca="1" si="24"/>
        <v>1992.6418038004554</v>
      </c>
      <c r="D340" s="13">
        <f t="shared" ca="1" si="25"/>
        <v>99.46040830136478</v>
      </c>
      <c r="E340" s="13">
        <f t="shared" ca="1" si="26"/>
        <v>996287.50895171682</v>
      </c>
      <c r="F340" s="13">
        <f t="shared" ca="1" si="27"/>
        <v>3.9939682497218549</v>
      </c>
      <c r="G340" s="13">
        <f t="shared" ca="1" si="28"/>
        <v>0.49585617855675268</v>
      </c>
      <c r="H340" s="13">
        <f t="shared" ca="1" si="29"/>
        <v>0</v>
      </c>
    </row>
    <row r="341" spans="3:8">
      <c r="C341" s="13">
        <f t="shared" ca="1" si="24"/>
        <v>1988.9804763907518</v>
      </c>
      <c r="D341" s="13">
        <f t="shared" ca="1" si="25"/>
        <v>100.58699253211152</v>
      </c>
      <c r="E341" s="13">
        <f t="shared" ca="1" si="26"/>
        <v>992087.23586903885</v>
      </c>
      <c r="F341" s="13">
        <f t="shared" ca="1" si="27"/>
        <v>4.0054933547903389</v>
      </c>
      <c r="G341" s="13">
        <f t="shared" ca="1" si="28"/>
        <v>0.49599702774308452</v>
      </c>
      <c r="H341" s="13">
        <f t="shared" ca="1" si="29"/>
        <v>0</v>
      </c>
    </row>
    <row r="342" spans="3:8">
      <c r="C342" s="13">
        <f t="shared" ca="1" si="24"/>
        <v>1999.7494430256486</v>
      </c>
      <c r="D342" s="13">
        <f t="shared" ca="1" si="25"/>
        <v>99.505695103756423</v>
      </c>
      <c r="E342" s="13">
        <f t="shared" ca="1" si="26"/>
        <v>992338.15198468778</v>
      </c>
      <c r="F342" s="13">
        <f t="shared" ca="1" si="27"/>
        <v>4.0118760724995886</v>
      </c>
      <c r="G342" s="13">
        <f t="shared" ca="1" si="28"/>
        <v>0.49271923437179016</v>
      </c>
      <c r="H342" s="13">
        <f t="shared" ca="1" si="29"/>
        <v>0</v>
      </c>
    </row>
    <row r="343" spans="3:8">
      <c r="C343" s="13">
        <f t="shared" ca="1" si="24"/>
        <v>2017.2289294629297</v>
      </c>
      <c r="D343" s="13">
        <f t="shared" ca="1" si="25"/>
        <v>100.35331477432105</v>
      </c>
      <c r="E343" s="13">
        <f t="shared" ca="1" si="26"/>
        <v>998033.2947202936</v>
      </c>
      <c r="F343" s="13">
        <f t="shared" ca="1" si="27"/>
        <v>4.0067606203746493</v>
      </c>
      <c r="G343" s="13">
        <f t="shared" ca="1" si="28"/>
        <v>0.50532829430545856</v>
      </c>
      <c r="H343" s="13">
        <f t="shared" ca="1" si="29"/>
        <v>0</v>
      </c>
    </row>
    <row r="344" spans="3:8">
      <c r="C344" s="13">
        <f t="shared" ref="C344:C407" ca="1" si="30">NORMINV(RAND(),$D$3,$G$3)</f>
        <v>2015.2430822022525</v>
      </c>
      <c r="D344" s="13">
        <f t="shared" ref="D344:D407" ca="1" si="31">NORMINV(RAND(),$D$4,$G$4)</f>
        <v>99.732130065365325</v>
      </c>
      <c r="E344" s="13">
        <f t="shared" ref="E344:E407" ca="1" si="32">NORMINV(RAND(),$D$5,$G$5)</f>
        <v>983715.2738087998</v>
      </c>
      <c r="F344" s="13">
        <f t="shared" ref="F344:F407" ca="1" si="33">NORMINV(RAND(),$D$6,$G$6)</f>
        <v>3.9967307726879091</v>
      </c>
      <c r="G344" s="13">
        <f t="shared" ref="G344:G407" ca="1" si="34">C344^2*D344/(E344*3.1415926*F344^4)</f>
        <v>0.51363086749308584</v>
      </c>
      <c r="H344" s="13">
        <f t="shared" ref="H344:H407" ca="1" si="35">IF(G344&gt;0.54,1,IF(G344&lt;0.46,1,0))</f>
        <v>0</v>
      </c>
    </row>
    <row r="345" spans="3:8">
      <c r="C345" s="13">
        <f t="shared" ca="1" si="30"/>
        <v>2014.219839587171</v>
      </c>
      <c r="D345" s="13">
        <f t="shared" ca="1" si="31"/>
        <v>100.39154151110226</v>
      </c>
      <c r="E345" s="13">
        <f t="shared" ca="1" si="32"/>
        <v>996954.9981557288</v>
      </c>
      <c r="F345" s="13">
        <f t="shared" ca="1" si="33"/>
        <v>4.0008589210530729</v>
      </c>
      <c r="G345" s="13">
        <f t="shared" ca="1" si="34"/>
        <v>0.50754258973527333</v>
      </c>
      <c r="H345" s="13">
        <f t="shared" ca="1" si="35"/>
        <v>0</v>
      </c>
    </row>
    <row r="346" spans="3:8">
      <c r="C346" s="13">
        <f t="shared" ca="1" si="30"/>
        <v>1991.0290528322212</v>
      </c>
      <c r="D346" s="13">
        <f t="shared" ca="1" si="31"/>
        <v>99.982821062348336</v>
      </c>
      <c r="E346" s="13">
        <f t="shared" ca="1" si="32"/>
        <v>992131.50047707791</v>
      </c>
      <c r="F346" s="13">
        <f t="shared" ca="1" si="33"/>
        <v>3.9985629137984069</v>
      </c>
      <c r="G346" s="13">
        <f t="shared" ca="1" si="34"/>
        <v>0.49744576998952927</v>
      </c>
      <c r="H346" s="13">
        <f t="shared" ca="1" si="35"/>
        <v>0</v>
      </c>
    </row>
    <row r="347" spans="3:8">
      <c r="C347" s="13">
        <f t="shared" ca="1" si="30"/>
        <v>2001.7083738285235</v>
      </c>
      <c r="D347" s="13">
        <f t="shared" ca="1" si="31"/>
        <v>100.46188135404529</v>
      </c>
      <c r="E347" s="13">
        <f t="shared" ca="1" si="32"/>
        <v>991369.93381025572</v>
      </c>
      <c r="F347" s="13">
        <f t="shared" ca="1" si="33"/>
        <v>3.99292344802386</v>
      </c>
      <c r="G347" s="13">
        <f t="shared" ca="1" si="34"/>
        <v>0.5084559970344682</v>
      </c>
      <c r="H347" s="13">
        <f t="shared" ca="1" si="35"/>
        <v>0</v>
      </c>
    </row>
    <row r="348" spans="3:8">
      <c r="C348" s="13">
        <f t="shared" ca="1" si="30"/>
        <v>2014.0358348100729</v>
      </c>
      <c r="D348" s="13">
        <f t="shared" ca="1" si="31"/>
        <v>99.931073455006597</v>
      </c>
      <c r="E348" s="13">
        <f t="shared" ca="1" si="32"/>
        <v>992612.16768341337</v>
      </c>
      <c r="F348" s="13">
        <f t="shared" ca="1" si="33"/>
        <v>4.0018105084929596</v>
      </c>
      <c r="G348" s="13">
        <f t="shared" ca="1" si="34"/>
        <v>0.50684993886840046</v>
      </c>
      <c r="H348" s="13">
        <f t="shared" ca="1" si="35"/>
        <v>0</v>
      </c>
    </row>
    <row r="349" spans="3:8">
      <c r="C349" s="13">
        <f t="shared" ca="1" si="30"/>
        <v>1999.2788340846791</v>
      </c>
      <c r="D349" s="13">
        <f t="shared" ca="1" si="31"/>
        <v>100.45797466633437</v>
      </c>
      <c r="E349" s="13">
        <f t="shared" ca="1" si="32"/>
        <v>993193.95538949221</v>
      </c>
      <c r="F349" s="13">
        <f t="shared" ca="1" si="33"/>
        <v>4.0139853884999743</v>
      </c>
      <c r="G349" s="13">
        <f t="shared" ca="1" si="34"/>
        <v>0.49572871091705656</v>
      </c>
      <c r="H349" s="13">
        <f t="shared" ca="1" si="35"/>
        <v>0</v>
      </c>
    </row>
    <row r="350" spans="3:8">
      <c r="C350" s="13">
        <f t="shared" ca="1" si="30"/>
        <v>1990.3864203678645</v>
      </c>
      <c r="D350" s="13">
        <f t="shared" ca="1" si="31"/>
        <v>100.65385956211058</v>
      </c>
      <c r="E350" s="13">
        <f t="shared" ca="1" si="32"/>
        <v>1004737.4974433572</v>
      </c>
      <c r="F350" s="13">
        <f t="shared" ca="1" si="33"/>
        <v>4.0078471320238149</v>
      </c>
      <c r="G350" s="13">
        <f t="shared" ca="1" si="34"/>
        <v>0.48961888838494594</v>
      </c>
      <c r="H350" s="13">
        <f t="shared" ca="1" si="35"/>
        <v>0</v>
      </c>
    </row>
    <row r="351" spans="3:8">
      <c r="C351" s="13">
        <f t="shared" ca="1" si="30"/>
        <v>1993.5996862499164</v>
      </c>
      <c r="D351" s="13">
        <f t="shared" ca="1" si="31"/>
        <v>100.95355799204044</v>
      </c>
      <c r="E351" s="13">
        <f t="shared" ca="1" si="32"/>
        <v>992785.73186218261</v>
      </c>
      <c r="F351" s="13">
        <f t="shared" ca="1" si="33"/>
        <v>3.99913155347366</v>
      </c>
      <c r="G351" s="13">
        <f t="shared" ca="1" si="34"/>
        <v>0.50295529883188095</v>
      </c>
      <c r="H351" s="13">
        <f t="shared" ca="1" si="35"/>
        <v>0</v>
      </c>
    </row>
    <row r="352" spans="3:8">
      <c r="C352" s="13">
        <f t="shared" ca="1" si="30"/>
        <v>2022.1997357441085</v>
      </c>
      <c r="D352" s="13">
        <f t="shared" ca="1" si="31"/>
        <v>98.647812085694611</v>
      </c>
      <c r="E352" s="13">
        <f t="shared" ca="1" si="32"/>
        <v>987559.38653135975</v>
      </c>
      <c r="F352" s="13">
        <f t="shared" ca="1" si="33"/>
        <v>4.0008259410081193</v>
      </c>
      <c r="G352" s="13">
        <f t="shared" ca="1" si="34"/>
        <v>0.50748573562795252</v>
      </c>
      <c r="H352" s="13">
        <f t="shared" ca="1" si="35"/>
        <v>0</v>
      </c>
    </row>
    <row r="353" spans="3:8">
      <c r="C353" s="13">
        <f t="shared" ca="1" si="30"/>
        <v>1997.4046232897836</v>
      </c>
      <c r="D353" s="13">
        <f t="shared" ca="1" si="31"/>
        <v>100.79445273742581</v>
      </c>
      <c r="E353" s="13">
        <f t="shared" ca="1" si="32"/>
        <v>989723.3223776411</v>
      </c>
      <c r="F353" s="13">
        <f t="shared" ca="1" si="33"/>
        <v>3.9955675549092393</v>
      </c>
      <c r="G353" s="13">
        <f t="shared" ca="1" si="34"/>
        <v>0.50744754015001148</v>
      </c>
      <c r="H353" s="13">
        <f t="shared" ca="1" si="35"/>
        <v>0</v>
      </c>
    </row>
    <row r="354" spans="3:8">
      <c r="C354" s="13">
        <f t="shared" ca="1" si="30"/>
        <v>2010.1246583177738</v>
      </c>
      <c r="D354" s="13">
        <f t="shared" ca="1" si="31"/>
        <v>98.869422210829256</v>
      </c>
      <c r="E354" s="13">
        <f t="shared" ca="1" si="32"/>
        <v>986996.48617754027</v>
      </c>
      <c r="F354" s="13">
        <f t="shared" ca="1" si="33"/>
        <v>4.0007263856167086</v>
      </c>
      <c r="G354" s="13">
        <f t="shared" ca="1" si="34"/>
        <v>0.50290633301371424</v>
      </c>
      <c r="H354" s="13">
        <f t="shared" ca="1" si="35"/>
        <v>0</v>
      </c>
    </row>
    <row r="355" spans="3:8">
      <c r="C355" s="13">
        <f t="shared" ca="1" si="30"/>
        <v>1994.4064678859781</v>
      </c>
      <c r="D355" s="13">
        <f t="shared" ca="1" si="31"/>
        <v>101.20781045372513</v>
      </c>
      <c r="E355" s="13">
        <f t="shared" ca="1" si="32"/>
        <v>988889.52936733153</v>
      </c>
      <c r="F355" s="13">
        <f t="shared" ca="1" si="33"/>
        <v>4.0030693588475064</v>
      </c>
      <c r="G355" s="13">
        <f t="shared" ca="1" si="34"/>
        <v>0.50462791794961082</v>
      </c>
      <c r="H355" s="13">
        <f t="shared" ca="1" si="35"/>
        <v>0</v>
      </c>
    </row>
    <row r="356" spans="3:8">
      <c r="C356" s="13">
        <f t="shared" ca="1" si="30"/>
        <v>2016.5272565265316</v>
      </c>
      <c r="D356" s="13">
        <f t="shared" ca="1" si="31"/>
        <v>100.05514068116426</v>
      </c>
      <c r="E356" s="13">
        <f t="shared" ca="1" si="32"/>
        <v>994670.43014866172</v>
      </c>
      <c r="F356" s="13">
        <f t="shared" ca="1" si="33"/>
        <v>4.0143737434557547</v>
      </c>
      <c r="G356" s="13">
        <f t="shared" ca="1" si="34"/>
        <v>0.50135726643371092</v>
      </c>
      <c r="H356" s="13">
        <f t="shared" ca="1" si="35"/>
        <v>0</v>
      </c>
    </row>
    <row r="357" spans="3:8">
      <c r="C357" s="13">
        <f t="shared" ca="1" si="30"/>
        <v>1990.1477674013249</v>
      </c>
      <c r="D357" s="13">
        <f t="shared" ca="1" si="31"/>
        <v>99.855056454066556</v>
      </c>
      <c r="E357" s="13">
        <f t="shared" ca="1" si="32"/>
        <v>992993.73058098543</v>
      </c>
      <c r="F357" s="13">
        <f t="shared" ca="1" si="33"/>
        <v>4.0022628354379854</v>
      </c>
      <c r="G357" s="13">
        <f t="shared" ca="1" si="34"/>
        <v>0.49410803106587381</v>
      </c>
      <c r="H357" s="13">
        <f t="shared" ca="1" si="35"/>
        <v>0</v>
      </c>
    </row>
    <row r="358" spans="3:8">
      <c r="C358" s="13">
        <f t="shared" ca="1" si="30"/>
        <v>1990.3623452522274</v>
      </c>
      <c r="D358" s="13">
        <f t="shared" ca="1" si="31"/>
        <v>100.68890195137314</v>
      </c>
      <c r="E358" s="13">
        <f t="shared" ca="1" si="32"/>
        <v>988673.12210587226</v>
      </c>
      <c r="F358" s="13">
        <f t="shared" ca="1" si="33"/>
        <v>4.0075479985488291</v>
      </c>
      <c r="G358" s="13">
        <f t="shared" ca="1" si="34"/>
        <v>0.49788423507795226</v>
      </c>
      <c r="H358" s="13">
        <f t="shared" ca="1" si="35"/>
        <v>0</v>
      </c>
    </row>
    <row r="359" spans="3:8">
      <c r="C359" s="13">
        <f t="shared" ca="1" si="30"/>
        <v>1998.9001084543227</v>
      </c>
      <c r="D359" s="13">
        <f t="shared" ca="1" si="31"/>
        <v>100.72808032260956</v>
      </c>
      <c r="E359" s="13">
        <f t="shared" ca="1" si="32"/>
        <v>988305.29913153208</v>
      </c>
      <c r="F359" s="13">
        <f t="shared" ca="1" si="33"/>
        <v>4.0066094777701649</v>
      </c>
      <c r="G359" s="13">
        <f t="shared" ca="1" si="34"/>
        <v>0.50301819553671279</v>
      </c>
      <c r="H359" s="13">
        <f t="shared" ca="1" si="35"/>
        <v>0</v>
      </c>
    </row>
    <row r="360" spans="3:8">
      <c r="C360" s="13">
        <f t="shared" ca="1" si="30"/>
        <v>2014.948325901986</v>
      </c>
      <c r="D360" s="13">
        <f t="shared" ca="1" si="31"/>
        <v>99.201635049479449</v>
      </c>
      <c r="E360" s="13">
        <f t="shared" ca="1" si="32"/>
        <v>998095.64339245146</v>
      </c>
      <c r="F360" s="13">
        <f t="shared" ca="1" si="33"/>
        <v>4.0057600335994969</v>
      </c>
      <c r="G360" s="13">
        <f t="shared" ca="1" si="34"/>
        <v>0.498867158462594</v>
      </c>
      <c r="H360" s="13">
        <f t="shared" ca="1" si="35"/>
        <v>0</v>
      </c>
    </row>
    <row r="361" spans="3:8">
      <c r="C361" s="13">
        <f t="shared" ca="1" si="30"/>
        <v>1984.6578011958047</v>
      </c>
      <c r="D361" s="13">
        <f t="shared" ca="1" si="31"/>
        <v>98.832841940928503</v>
      </c>
      <c r="E361" s="13">
        <f t="shared" ca="1" si="32"/>
        <v>989980.06478267722</v>
      </c>
      <c r="F361" s="13">
        <f t="shared" ca="1" si="33"/>
        <v>4.0054667998636839</v>
      </c>
      <c r="G361" s="13">
        <f t="shared" ca="1" si="34"/>
        <v>0.48627696213595356</v>
      </c>
      <c r="H361" s="13">
        <f t="shared" ca="1" si="35"/>
        <v>0</v>
      </c>
    </row>
    <row r="362" spans="3:8">
      <c r="C362" s="13">
        <f t="shared" ca="1" si="30"/>
        <v>2001.6743430292495</v>
      </c>
      <c r="D362" s="13">
        <f t="shared" ca="1" si="31"/>
        <v>100.35104225374452</v>
      </c>
      <c r="E362" s="13">
        <f t="shared" ca="1" si="32"/>
        <v>993335.01677368546</v>
      </c>
      <c r="F362" s="13">
        <f t="shared" ca="1" si="33"/>
        <v>3.9992928242946415</v>
      </c>
      <c r="G362" s="13">
        <f t="shared" ca="1" si="34"/>
        <v>0.50365170234959467</v>
      </c>
      <c r="H362" s="13">
        <f t="shared" ca="1" si="35"/>
        <v>0</v>
      </c>
    </row>
    <row r="363" spans="3:8">
      <c r="C363" s="13">
        <f t="shared" ca="1" si="30"/>
        <v>1988.0230161382044</v>
      </c>
      <c r="D363" s="13">
        <f t="shared" ca="1" si="31"/>
        <v>100.31913398222817</v>
      </c>
      <c r="E363" s="13">
        <f t="shared" ca="1" si="32"/>
        <v>997200.93978017487</v>
      </c>
      <c r="F363" s="13">
        <f t="shared" ca="1" si="33"/>
        <v>4.0083937592325301</v>
      </c>
      <c r="G363" s="13">
        <f t="shared" ca="1" si="34"/>
        <v>0.4902442820573007</v>
      </c>
      <c r="H363" s="13">
        <f t="shared" ca="1" si="35"/>
        <v>0</v>
      </c>
    </row>
    <row r="364" spans="3:8">
      <c r="C364" s="13">
        <f t="shared" ca="1" si="30"/>
        <v>2022.3050947459333</v>
      </c>
      <c r="D364" s="13">
        <f t="shared" ca="1" si="31"/>
        <v>99.869780666853714</v>
      </c>
      <c r="E364" s="13">
        <f t="shared" ca="1" si="32"/>
        <v>992761.82711257902</v>
      </c>
      <c r="F364" s="13">
        <f t="shared" ca="1" si="33"/>
        <v>4.0095049644437282</v>
      </c>
      <c r="G364" s="13">
        <f t="shared" ca="1" si="34"/>
        <v>0.50672168582759458</v>
      </c>
      <c r="H364" s="13">
        <f t="shared" ca="1" si="35"/>
        <v>0</v>
      </c>
    </row>
    <row r="365" spans="3:8">
      <c r="C365" s="13">
        <f t="shared" ca="1" si="30"/>
        <v>2000.3742374988553</v>
      </c>
      <c r="D365" s="13">
        <f t="shared" ca="1" si="31"/>
        <v>100.09351167318702</v>
      </c>
      <c r="E365" s="13">
        <f t="shared" ca="1" si="32"/>
        <v>999246.53937190271</v>
      </c>
      <c r="F365" s="13">
        <f t="shared" ca="1" si="33"/>
        <v>4.0024347391843653</v>
      </c>
      <c r="G365" s="13">
        <f t="shared" ca="1" si="34"/>
        <v>0.49717453485711371</v>
      </c>
      <c r="H365" s="13">
        <f t="shared" ca="1" si="35"/>
        <v>0</v>
      </c>
    </row>
    <row r="366" spans="3:8">
      <c r="C366" s="13">
        <f t="shared" ca="1" si="30"/>
        <v>1994.7268877175154</v>
      </c>
      <c r="D366" s="13">
        <f t="shared" ca="1" si="31"/>
        <v>100.16868202634988</v>
      </c>
      <c r="E366" s="13">
        <f t="shared" ca="1" si="32"/>
        <v>990735.326682479</v>
      </c>
      <c r="F366" s="13">
        <f t="shared" ca="1" si="33"/>
        <v>4.0144498825336443</v>
      </c>
      <c r="G366" s="13">
        <f t="shared" ca="1" si="34"/>
        <v>0.49304569040155005</v>
      </c>
      <c r="H366" s="13">
        <f t="shared" ca="1" si="35"/>
        <v>0</v>
      </c>
    </row>
    <row r="367" spans="3:8">
      <c r="C367" s="13">
        <f t="shared" ca="1" si="30"/>
        <v>1989.8786139529191</v>
      </c>
      <c r="D367" s="13">
        <f t="shared" ca="1" si="31"/>
        <v>99.824358333940239</v>
      </c>
      <c r="E367" s="13">
        <f t="shared" ca="1" si="32"/>
        <v>995401.20360445569</v>
      </c>
      <c r="F367" s="13">
        <f t="shared" ca="1" si="33"/>
        <v>3.9977498152990432</v>
      </c>
      <c r="G367" s="13">
        <f t="shared" ca="1" si="34"/>
        <v>0.4948564347540918</v>
      </c>
      <c r="H367" s="13">
        <f t="shared" ca="1" si="35"/>
        <v>0</v>
      </c>
    </row>
    <row r="368" spans="3:8">
      <c r="C368" s="13">
        <f t="shared" ca="1" si="30"/>
        <v>1991.7146728944845</v>
      </c>
      <c r="D368" s="13">
        <f t="shared" ca="1" si="31"/>
        <v>100.25755620683775</v>
      </c>
      <c r="E368" s="13">
        <f t="shared" ca="1" si="32"/>
        <v>986348.62298599689</v>
      </c>
      <c r="F368" s="13">
        <f t="shared" ca="1" si="33"/>
        <v>3.9984427766914239</v>
      </c>
      <c r="G368" s="13">
        <f t="shared" ca="1" si="34"/>
        <v>0.5021431145815124</v>
      </c>
      <c r="H368" s="13">
        <f t="shared" ca="1" si="35"/>
        <v>0</v>
      </c>
    </row>
    <row r="369" spans="3:8">
      <c r="C369" s="13">
        <f t="shared" ca="1" si="30"/>
        <v>1997.1415595415597</v>
      </c>
      <c r="D369" s="13">
        <f t="shared" ca="1" si="31"/>
        <v>99.793513052453932</v>
      </c>
      <c r="E369" s="13">
        <f t="shared" ca="1" si="32"/>
        <v>994867.95173024212</v>
      </c>
      <c r="F369" s="13">
        <f t="shared" ca="1" si="33"/>
        <v>3.992464694037265</v>
      </c>
      <c r="G369" s="13">
        <f t="shared" ca="1" si="34"/>
        <v>0.50123381981925941</v>
      </c>
      <c r="H369" s="13">
        <f t="shared" ca="1" si="35"/>
        <v>0</v>
      </c>
    </row>
    <row r="370" spans="3:8">
      <c r="C370" s="13">
        <f t="shared" ca="1" si="30"/>
        <v>1991.71001141546</v>
      </c>
      <c r="D370" s="13">
        <f t="shared" ca="1" si="31"/>
        <v>100.01360376987135</v>
      </c>
      <c r="E370" s="13">
        <f t="shared" ca="1" si="32"/>
        <v>997825.75342494238</v>
      </c>
      <c r="F370" s="13">
        <f t="shared" ca="1" si="33"/>
        <v>3.9924632974897643</v>
      </c>
      <c r="G370" s="13">
        <f t="shared" ca="1" si="34"/>
        <v>0.49813032991237072</v>
      </c>
      <c r="H370" s="13">
        <f t="shared" ca="1" si="35"/>
        <v>0</v>
      </c>
    </row>
    <row r="371" spans="3:8">
      <c r="C371" s="13">
        <f t="shared" ca="1" si="30"/>
        <v>2016.3659471731153</v>
      </c>
      <c r="D371" s="13">
        <f t="shared" ca="1" si="31"/>
        <v>100.36337952632751</v>
      </c>
      <c r="E371" s="13">
        <f t="shared" ca="1" si="32"/>
        <v>1008693.6937598061</v>
      </c>
      <c r="F371" s="13">
        <f t="shared" ca="1" si="33"/>
        <v>4.008565164812949</v>
      </c>
      <c r="G371" s="13">
        <f t="shared" ca="1" si="34"/>
        <v>0.49871108602135772</v>
      </c>
      <c r="H371" s="13">
        <f t="shared" ca="1" si="35"/>
        <v>0</v>
      </c>
    </row>
    <row r="372" spans="3:8">
      <c r="C372" s="13">
        <f t="shared" ca="1" si="30"/>
        <v>2007.3113222278585</v>
      </c>
      <c r="D372" s="13">
        <f t="shared" ca="1" si="31"/>
        <v>100.03312358672625</v>
      </c>
      <c r="E372" s="13">
        <f t="shared" ca="1" si="32"/>
        <v>993478.35730328783</v>
      </c>
      <c r="F372" s="13">
        <f t="shared" ca="1" si="33"/>
        <v>4.001228226391353</v>
      </c>
      <c r="G372" s="13">
        <f t="shared" ca="1" si="34"/>
        <v>0.50383893740100605</v>
      </c>
      <c r="H372" s="13">
        <f t="shared" ca="1" si="35"/>
        <v>0</v>
      </c>
    </row>
    <row r="373" spans="3:8">
      <c r="C373" s="13">
        <f t="shared" ca="1" si="30"/>
        <v>1996.5218158306243</v>
      </c>
      <c r="D373" s="13">
        <f t="shared" ca="1" si="31"/>
        <v>99.602737158157495</v>
      </c>
      <c r="E373" s="13">
        <f t="shared" ca="1" si="32"/>
        <v>1004484.5488024533</v>
      </c>
      <c r="F373" s="13">
        <f t="shared" ca="1" si="33"/>
        <v>4.0035946928342669</v>
      </c>
      <c r="G373" s="13">
        <f t="shared" ca="1" si="34"/>
        <v>0.489695200949603</v>
      </c>
      <c r="H373" s="13">
        <f t="shared" ca="1" si="35"/>
        <v>0</v>
      </c>
    </row>
    <row r="374" spans="3:8">
      <c r="C374" s="13">
        <f t="shared" ca="1" si="30"/>
        <v>2024.1939859242993</v>
      </c>
      <c r="D374" s="13">
        <f t="shared" ca="1" si="31"/>
        <v>100.48075272257722</v>
      </c>
      <c r="E374" s="13">
        <f t="shared" ca="1" si="32"/>
        <v>989944.60546721041</v>
      </c>
      <c r="F374" s="13">
        <f t="shared" ca="1" si="33"/>
        <v>3.9961332119682109</v>
      </c>
      <c r="G374" s="13">
        <f t="shared" ca="1" si="34"/>
        <v>0.51911855604634516</v>
      </c>
      <c r="H374" s="13">
        <f t="shared" ca="1" si="35"/>
        <v>0</v>
      </c>
    </row>
    <row r="375" spans="3:8">
      <c r="C375" s="13">
        <f t="shared" ca="1" si="30"/>
        <v>1990.5234380711986</v>
      </c>
      <c r="D375" s="13">
        <f t="shared" ca="1" si="31"/>
        <v>99.674469004394155</v>
      </c>
      <c r="E375" s="13">
        <f t="shared" ca="1" si="32"/>
        <v>992531.67074709712</v>
      </c>
      <c r="F375" s="13">
        <f t="shared" ca="1" si="33"/>
        <v>3.991943006016041</v>
      </c>
      <c r="G375" s="13">
        <f t="shared" ca="1" si="34"/>
        <v>0.49875464655120622</v>
      </c>
      <c r="H375" s="13">
        <f t="shared" ca="1" si="35"/>
        <v>0</v>
      </c>
    </row>
    <row r="376" spans="3:8">
      <c r="C376" s="13">
        <f t="shared" ca="1" si="30"/>
        <v>1993.9337951725076</v>
      </c>
      <c r="D376" s="13">
        <f t="shared" ca="1" si="31"/>
        <v>100.76275783677677</v>
      </c>
      <c r="E376" s="13">
        <f t="shared" ca="1" si="32"/>
        <v>1011939.6353003227</v>
      </c>
      <c r="F376" s="13">
        <f t="shared" ca="1" si="33"/>
        <v>4.0032640963534689</v>
      </c>
      <c r="G376" s="13">
        <f t="shared" ca="1" si="34"/>
        <v>0.4906367511562682</v>
      </c>
      <c r="H376" s="13">
        <f t="shared" ca="1" si="35"/>
        <v>0</v>
      </c>
    </row>
    <row r="377" spans="3:8">
      <c r="C377" s="13">
        <f t="shared" ca="1" si="30"/>
        <v>2002.4779488456923</v>
      </c>
      <c r="D377" s="13">
        <f t="shared" ca="1" si="31"/>
        <v>100.65398364624102</v>
      </c>
      <c r="E377" s="13">
        <f t="shared" ca="1" si="32"/>
        <v>999989.38740425545</v>
      </c>
      <c r="F377" s="13">
        <f t="shared" ca="1" si="33"/>
        <v>4.0027273022719676</v>
      </c>
      <c r="G377" s="13">
        <f t="shared" ca="1" si="34"/>
        <v>0.50049204880026776</v>
      </c>
      <c r="H377" s="13">
        <f t="shared" ca="1" si="35"/>
        <v>0</v>
      </c>
    </row>
    <row r="378" spans="3:8">
      <c r="C378" s="13">
        <f t="shared" ca="1" si="30"/>
        <v>1995.4050579759441</v>
      </c>
      <c r="D378" s="13">
        <f t="shared" ca="1" si="31"/>
        <v>100.44169294037661</v>
      </c>
      <c r="E378" s="13">
        <f t="shared" ca="1" si="32"/>
        <v>1002312.2669679192</v>
      </c>
      <c r="F378" s="13">
        <f t="shared" ca="1" si="33"/>
        <v>3.9950377042327494</v>
      </c>
      <c r="G378" s="13">
        <f t="shared" ca="1" si="34"/>
        <v>0.49858558827722133</v>
      </c>
      <c r="H378" s="13">
        <f t="shared" ca="1" si="35"/>
        <v>0</v>
      </c>
    </row>
    <row r="379" spans="3:8">
      <c r="C379" s="13">
        <f t="shared" ca="1" si="30"/>
        <v>1967.8999536998415</v>
      </c>
      <c r="D379" s="13">
        <f t="shared" ca="1" si="31"/>
        <v>99.198309325661299</v>
      </c>
      <c r="E379" s="13">
        <f t="shared" ca="1" si="32"/>
        <v>986216.49944725935</v>
      </c>
      <c r="F379" s="13">
        <f t="shared" ca="1" si="33"/>
        <v>4.003978889829785</v>
      </c>
      <c r="G379" s="13">
        <f t="shared" ca="1" si="34"/>
        <v>0.48241528063489553</v>
      </c>
      <c r="H379" s="13">
        <f t="shared" ca="1" si="35"/>
        <v>0</v>
      </c>
    </row>
    <row r="380" spans="3:8">
      <c r="C380" s="13">
        <f t="shared" ca="1" si="30"/>
        <v>1996.5773674590716</v>
      </c>
      <c r="D380" s="13">
        <f t="shared" ca="1" si="31"/>
        <v>100.92176721739835</v>
      </c>
      <c r="E380" s="13">
        <f t="shared" ca="1" si="32"/>
        <v>1005431.4975538577</v>
      </c>
      <c r="F380" s="13">
        <f t="shared" ca="1" si="33"/>
        <v>4.0107948260922228</v>
      </c>
      <c r="G380" s="13">
        <f t="shared" ca="1" si="34"/>
        <v>0.49219024109876924</v>
      </c>
      <c r="H380" s="13">
        <f t="shared" ca="1" si="35"/>
        <v>0</v>
      </c>
    </row>
    <row r="381" spans="3:8">
      <c r="C381" s="13">
        <f t="shared" ca="1" si="30"/>
        <v>2011.5077421333433</v>
      </c>
      <c r="D381" s="13">
        <f t="shared" ca="1" si="31"/>
        <v>99.269623712004943</v>
      </c>
      <c r="E381" s="13">
        <f t="shared" ca="1" si="32"/>
        <v>996724.58064121904</v>
      </c>
      <c r="F381" s="13">
        <f t="shared" ca="1" si="33"/>
        <v>3.9990606800434962</v>
      </c>
      <c r="G381" s="13">
        <f t="shared" ca="1" si="34"/>
        <v>0.5015367746255992</v>
      </c>
      <c r="H381" s="13">
        <f t="shared" ca="1" si="35"/>
        <v>0</v>
      </c>
    </row>
    <row r="382" spans="3:8">
      <c r="C382" s="13">
        <f t="shared" ca="1" si="30"/>
        <v>1990.7305541054131</v>
      </c>
      <c r="D382" s="13">
        <f t="shared" ca="1" si="31"/>
        <v>99.91652281741419</v>
      </c>
      <c r="E382" s="13">
        <f t="shared" ca="1" si="32"/>
        <v>999520.00294220506</v>
      </c>
      <c r="F382" s="13">
        <f t="shared" ca="1" si="33"/>
        <v>3.998587853696582</v>
      </c>
      <c r="G382" s="13">
        <f t="shared" ca="1" si="34"/>
        <v>0.49328095844909542</v>
      </c>
      <c r="H382" s="13">
        <f t="shared" ca="1" si="35"/>
        <v>0</v>
      </c>
    </row>
    <row r="383" spans="3:8">
      <c r="C383" s="13">
        <f t="shared" ca="1" si="30"/>
        <v>1998.0577413671579</v>
      </c>
      <c r="D383" s="13">
        <f t="shared" ca="1" si="31"/>
        <v>100.51798031420638</v>
      </c>
      <c r="E383" s="13">
        <f t="shared" ca="1" si="32"/>
        <v>993321.41200367478</v>
      </c>
      <c r="F383" s="13">
        <f t="shared" ca="1" si="33"/>
        <v>4.0049792031343046</v>
      </c>
      <c r="G383" s="13">
        <f t="shared" ca="1" si="34"/>
        <v>0.49982629472283879</v>
      </c>
      <c r="H383" s="13">
        <f t="shared" ca="1" si="35"/>
        <v>0</v>
      </c>
    </row>
    <row r="384" spans="3:8">
      <c r="C384" s="13">
        <f t="shared" ca="1" si="30"/>
        <v>2009.1886748614018</v>
      </c>
      <c r="D384" s="13">
        <f t="shared" ca="1" si="31"/>
        <v>100.22997831185381</v>
      </c>
      <c r="E384" s="13">
        <f t="shared" ca="1" si="32"/>
        <v>999327.9025964383</v>
      </c>
      <c r="F384" s="13">
        <f t="shared" ca="1" si="33"/>
        <v>4.0085744115498647</v>
      </c>
      <c r="G384" s="13">
        <f t="shared" ca="1" si="34"/>
        <v>0.49913888097011128</v>
      </c>
      <c r="H384" s="13">
        <f t="shared" ca="1" si="35"/>
        <v>0</v>
      </c>
    </row>
    <row r="385" spans="3:8">
      <c r="C385" s="13">
        <f t="shared" ca="1" si="30"/>
        <v>1994.6111743747788</v>
      </c>
      <c r="D385" s="13">
        <f t="shared" ca="1" si="31"/>
        <v>100.02781616798818</v>
      </c>
      <c r="E385" s="13">
        <f t="shared" ca="1" si="32"/>
        <v>993974.49908655568</v>
      </c>
      <c r="F385" s="13">
        <f t="shared" ca="1" si="33"/>
        <v>4.0028359967427463</v>
      </c>
      <c r="G385" s="13">
        <f t="shared" ca="1" si="34"/>
        <v>0.49641053350897035</v>
      </c>
      <c r="H385" s="13">
        <f t="shared" ca="1" si="35"/>
        <v>0</v>
      </c>
    </row>
    <row r="386" spans="3:8">
      <c r="C386" s="13">
        <f t="shared" ca="1" si="30"/>
        <v>2010.3575511136287</v>
      </c>
      <c r="D386" s="13">
        <f t="shared" ca="1" si="31"/>
        <v>99.702454077984569</v>
      </c>
      <c r="E386" s="13">
        <f t="shared" ca="1" si="32"/>
        <v>999981.30463167292</v>
      </c>
      <c r="F386" s="13">
        <f t="shared" ca="1" si="33"/>
        <v>4.0089556956210792</v>
      </c>
      <c r="G386" s="13">
        <f t="shared" ca="1" si="34"/>
        <v>0.4965759548246596</v>
      </c>
      <c r="H386" s="13">
        <f t="shared" ca="1" si="35"/>
        <v>0</v>
      </c>
    </row>
    <row r="387" spans="3:8">
      <c r="C387" s="13">
        <f t="shared" ca="1" si="30"/>
        <v>2008.7673965375463</v>
      </c>
      <c r="D387" s="13">
        <f t="shared" ca="1" si="31"/>
        <v>100.78817602225753</v>
      </c>
      <c r="E387" s="13">
        <f t="shared" ca="1" si="32"/>
        <v>994349.83353246457</v>
      </c>
      <c r="F387" s="13">
        <f t="shared" ca="1" si="33"/>
        <v>3.9907129029596327</v>
      </c>
      <c r="G387" s="13">
        <f t="shared" ca="1" si="34"/>
        <v>0.51330781475820608</v>
      </c>
      <c r="H387" s="13">
        <f t="shared" ca="1" si="35"/>
        <v>0</v>
      </c>
    </row>
    <row r="388" spans="3:8">
      <c r="C388" s="13">
        <f t="shared" ca="1" si="30"/>
        <v>2002.6278928647168</v>
      </c>
      <c r="D388" s="13">
        <f t="shared" ca="1" si="31"/>
        <v>100.38457996930708</v>
      </c>
      <c r="E388" s="13">
        <f t="shared" ca="1" si="32"/>
        <v>990036.22988183494</v>
      </c>
      <c r="F388" s="13">
        <f t="shared" ca="1" si="33"/>
        <v>4.0122117938455553</v>
      </c>
      <c r="G388" s="13">
        <f t="shared" ca="1" si="34"/>
        <v>0.49949503306390958</v>
      </c>
      <c r="H388" s="13">
        <f t="shared" ca="1" si="35"/>
        <v>0</v>
      </c>
    </row>
    <row r="389" spans="3:8">
      <c r="C389" s="13">
        <f t="shared" ca="1" si="30"/>
        <v>1994.1242993748062</v>
      </c>
      <c r="D389" s="13">
        <f t="shared" ca="1" si="31"/>
        <v>100.6099778630054</v>
      </c>
      <c r="E389" s="13">
        <f t="shared" ca="1" si="32"/>
        <v>1001512.073136918</v>
      </c>
      <c r="F389" s="13">
        <f t="shared" ca="1" si="33"/>
        <v>3.9952091581098497</v>
      </c>
      <c r="G389" s="13">
        <f t="shared" ca="1" si="34"/>
        <v>0.49909287300215788</v>
      </c>
      <c r="H389" s="13">
        <f t="shared" ca="1" si="35"/>
        <v>0</v>
      </c>
    </row>
    <row r="390" spans="3:8">
      <c r="C390" s="13">
        <f t="shared" ca="1" si="30"/>
        <v>2004.9755307778369</v>
      </c>
      <c r="D390" s="13">
        <f t="shared" ca="1" si="31"/>
        <v>99.703668540660345</v>
      </c>
      <c r="E390" s="13">
        <f t="shared" ca="1" si="32"/>
        <v>988553.85453798459</v>
      </c>
      <c r="F390" s="13">
        <f t="shared" ca="1" si="33"/>
        <v>3.9850449263005374</v>
      </c>
      <c r="G390" s="13">
        <f t="shared" ca="1" si="34"/>
        <v>0.51173627687245615</v>
      </c>
      <c r="H390" s="13">
        <f t="shared" ca="1" si="35"/>
        <v>0</v>
      </c>
    </row>
    <row r="391" spans="3:8">
      <c r="C391" s="13">
        <f t="shared" ca="1" si="30"/>
        <v>1993.5716705097072</v>
      </c>
      <c r="D391" s="13">
        <f t="shared" ca="1" si="31"/>
        <v>100.191857739556</v>
      </c>
      <c r="E391" s="13">
        <f t="shared" ca="1" si="32"/>
        <v>983240.5714690669</v>
      </c>
      <c r="F391" s="13">
        <f t="shared" ca="1" si="33"/>
        <v>3.9987347883783126</v>
      </c>
      <c r="G391" s="13">
        <f t="shared" ca="1" si="34"/>
        <v>0.50419214635504039</v>
      </c>
      <c r="H391" s="13">
        <f t="shared" ca="1" si="35"/>
        <v>0</v>
      </c>
    </row>
    <row r="392" spans="3:8">
      <c r="C392" s="13">
        <f t="shared" ca="1" si="30"/>
        <v>1990.3979747893231</v>
      </c>
      <c r="D392" s="13">
        <f t="shared" ca="1" si="31"/>
        <v>99.674272896153582</v>
      </c>
      <c r="E392" s="13">
        <f t="shared" ca="1" si="32"/>
        <v>992364.85856887838</v>
      </c>
      <c r="F392" s="13">
        <f t="shared" ca="1" si="33"/>
        <v>3.9979613003612098</v>
      </c>
      <c r="G392" s="13">
        <f t="shared" ca="1" si="34"/>
        <v>0.49577809328615707</v>
      </c>
      <c r="H392" s="13">
        <f t="shared" ca="1" si="35"/>
        <v>0</v>
      </c>
    </row>
    <row r="393" spans="3:8">
      <c r="C393" s="13">
        <f t="shared" ca="1" si="30"/>
        <v>1996.1658260299434</v>
      </c>
      <c r="D393" s="13">
        <f t="shared" ca="1" si="31"/>
        <v>99.909343778526022</v>
      </c>
      <c r="E393" s="13">
        <f t="shared" ca="1" si="32"/>
        <v>990707.31956324331</v>
      </c>
      <c r="F393" s="13">
        <f t="shared" ca="1" si="33"/>
        <v>3.9978950853112885</v>
      </c>
      <c r="G393" s="13">
        <f t="shared" ca="1" si="34"/>
        <v>0.50070108234869859</v>
      </c>
      <c r="H393" s="13">
        <f t="shared" ca="1" si="35"/>
        <v>0</v>
      </c>
    </row>
    <row r="394" spans="3:8">
      <c r="C394" s="13">
        <f t="shared" ca="1" si="30"/>
        <v>2015.5360485746753</v>
      </c>
      <c r="D394" s="13">
        <f t="shared" ca="1" si="31"/>
        <v>99.748013492552531</v>
      </c>
      <c r="E394" s="13">
        <f t="shared" ca="1" si="32"/>
        <v>992289.90645177313</v>
      </c>
      <c r="F394" s="13">
        <f t="shared" ca="1" si="33"/>
        <v>3.9991153271558186</v>
      </c>
      <c r="G394" s="13">
        <f t="shared" ca="1" si="34"/>
        <v>0.50820770151782968</v>
      </c>
      <c r="H394" s="13">
        <f t="shared" ca="1" si="35"/>
        <v>0</v>
      </c>
    </row>
    <row r="395" spans="3:8">
      <c r="C395" s="13">
        <f t="shared" ca="1" si="30"/>
        <v>1992.4765720126261</v>
      </c>
      <c r="D395" s="13">
        <f t="shared" ca="1" si="31"/>
        <v>100.20471565400659</v>
      </c>
      <c r="E395" s="13">
        <f t="shared" ca="1" si="32"/>
        <v>992066.87357630127</v>
      </c>
      <c r="F395" s="13">
        <f t="shared" ca="1" si="33"/>
        <v>4.0001330956094998</v>
      </c>
      <c r="G395" s="13">
        <f t="shared" ca="1" si="34"/>
        <v>0.49852394902176989</v>
      </c>
      <c r="H395" s="13">
        <f t="shared" ca="1" si="35"/>
        <v>0</v>
      </c>
    </row>
    <row r="396" spans="3:8">
      <c r="C396" s="13">
        <f t="shared" ca="1" si="30"/>
        <v>2015.1594036183451</v>
      </c>
      <c r="D396" s="13">
        <f t="shared" ca="1" si="31"/>
        <v>99.675999508171984</v>
      </c>
      <c r="E396" s="13">
        <f t="shared" ca="1" si="32"/>
        <v>988985.7857522961</v>
      </c>
      <c r="F396" s="13">
        <f t="shared" ca="1" si="33"/>
        <v>3.9980364539237074</v>
      </c>
      <c r="G396" s="13">
        <f t="shared" ca="1" si="34"/>
        <v>0.50989704669264113</v>
      </c>
      <c r="H396" s="13">
        <f t="shared" ca="1" si="35"/>
        <v>0</v>
      </c>
    </row>
    <row r="397" spans="3:8">
      <c r="C397" s="13">
        <f t="shared" ca="1" si="30"/>
        <v>1990.7213437892042</v>
      </c>
      <c r="D397" s="13">
        <f t="shared" ca="1" si="31"/>
        <v>100.18854242356828</v>
      </c>
      <c r="E397" s="13">
        <f t="shared" ca="1" si="32"/>
        <v>990702.96634705039</v>
      </c>
      <c r="F397" s="13">
        <f t="shared" ca="1" si="33"/>
        <v>4.0142664954291316</v>
      </c>
      <c r="G397" s="13">
        <f t="shared" ca="1" si="34"/>
        <v>0.49127071103396835</v>
      </c>
      <c r="H397" s="13">
        <f t="shared" ca="1" si="35"/>
        <v>0</v>
      </c>
    </row>
    <row r="398" spans="3:8">
      <c r="C398" s="13">
        <f t="shared" ca="1" si="30"/>
        <v>1978.4723943830218</v>
      </c>
      <c r="D398" s="13">
        <f t="shared" ca="1" si="31"/>
        <v>100.22803310593642</v>
      </c>
      <c r="E398" s="13">
        <f t="shared" ca="1" si="32"/>
        <v>991237.31783618301</v>
      </c>
      <c r="F398" s="13">
        <f t="shared" ca="1" si="33"/>
        <v>4.0020029584956704</v>
      </c>
      <c r="G398" s="13">
        <f t="shared" ca="1" si="34"/>
        <v>0.49114764620028162</v>
      </c>
      <c r="H398" s="13">
        <f t="shared" ca="1" si="35"/>
        <v>0</v>
      </c>
    </row>
    <row r="399" spans="3:8">
      <c r="C399" s="13">
        <f t="shared" ca="1" si="30"/>
        <v>1986.4463331211814</v>
      </c>
      <c r="D399" s="13">
        <f t="shared" ca="1" si="31"/>
        <v>100.41244712886368</v>
      </c>
      <c r="E399" s="13">
        <f t="shared" ca="1" si="32"/>
        <v>988252.51663384237</v>
      </c>
      <c r="F399" s="13">
        <f t="shared" ca="1" si="33"/>
        <v>4.0030138343428563</v>
      </c>
      <c r="G399" s="13">
        <f t="shared" ca="1" si="34"/>
        <v>0.49702137421186421</v>
      </c>
      <c r="H399" s="13">
        <f t="shared" ca="1" si="35"/>
        <v>0</v>
      </c>
    </row>
    <row r="400" spans="3:8">
      <c r="C400" s="13">
        <f t="shared" ca="1" si="30"/>
        <v>1989.7220305973406</v>
      </c>
      <c r="D400" s="13">
        <f t="shared" ca="1" si="31"/>
        <v>99.872515174901736</v>
      </c>
      <c r="E400" s="13">
        <f t="shared" ca="1" si="32"/>
        <v>993829.9234937093</v>
      </c>
      <c r="F400" s="13">
        <f t="shared" ca="1" si="33"/>
        <v>3.9937556858580341</v>
      </c>
      <c r="G400" s="13">
        <f t="shared" ca="1" si="34"/>
        <v>0.49778624855131337</v>
      </c>
      <c r="H400" s="13">
        <f t="shared" ca="1" si="35"/>
        <v>0</v>
      </c>
    </row>
    <row r="401" spans="3:8">
      <c r="C401" s="13">
        <f t="shared" ca="1" si="30"/>
        <v>2000.8159147049855</v>
      </c>
      <c r="D401" s="13">
        <f t="shared" ca="1" si="31"/>
        <v>99.782664831373864</v>
      </c>
      <c r="E401" s="13">
        <f t="shared" ca="1" si="32"/>
        <v>986714.11180953856</v>
      </c>
      <c r="F401" s="13">
        <f t="shared" ca="1" si="33"/>
        <v>3.9965929021925275</v>
      </c>
      <c r="G401" s="13">
        <f t="shared" ca="1" si="34"/>
        <v>0.50508969590852859</v>
      </c>
      <c r="H401" s="13">
        <f t="shared" ca="1" si="35"/>
        <v>0</v>
      </c>
    </row>
    <row r="402" spans="3:8">
      <c r="C402" s="13">
        <f t="shared" ca="1" si="30"/>
        <v>1995.1862613644862</v>
      </c>
      <c r="D402" s="13">
        <f t="shared" ca="1" si="31"/>
        <v>99.558940830418166</v>
      </c>
      <c r="E402" s="13">
        <f t="shared" ca="1" si="32"/>
        <v>993562.36815439048</v>
      </c>
      <c r="F402" s="13">
        <f t="shared" ca="1" si="33"/>
        <v>4.0054013676394913</v>
      </c>
      <c r="G402" s="13">
        <f t="shared" ca="1" si="34"/>
        <v>0.49330781159057485</v>
      </c>
      <c r="H402" s="13">
        <f t="shared" ca="1" si="35"/>
        <v>0</v>
      </c>
    </row>
    <row r="403" spans="3:8">
      <c r="C403" s="13">
        <f t="shared" ca="1" si="30"/>
        <v>2009.5906067188162</v>
      </c>
      <c r="D403" s="13">
        <f t="shared" ca="1" si="31"/>
        <v>99.790667553007737</v>
      </c>
      <c r="E403" s="13">
        <f t="shared" ca="1" si="32"/>
        <v>993566.25068208505</v>
      </c>
      <c r="F403" s="13">
        <f t="shared" ca="1" si="33"/>
        <v>3.9877144336253663</v>
      </c>
      <c r="G403" s="13">
        <f t="shared" ca="1" si="34"/>
        <v>0.51057813738366264</v>
      </c>
      <c r="H403" s="13">
        <f t="shared" ca="1" si="35"/>
        <v>0</v>
      </c>
    </row>
    <row r="404" spans="3:8">
      <c r="C404" s="13">
        <f t="shared" ca="1" si="30"/>
        <v>1988.845132657113</v>
      </c>
      <c r="D404" s="13">
        <f t="shared" ca="1" si="31"/>
        <v>100.57318995021217</v>
      </c>
      <c r="E404" s="13">
        <f t="shared" ca="1" si="32"/>
        <v>988214.94142479182</v>
      </c>
      <c r="F404" s="13">
        <f t="shared" ca="1" si="33"/>
        <v>3.9951139284005799</v>
      </c>
      <c r="G404" s="13">
        <f t="shared" ca="1" si="34"/>
        <v>0.50299793630443734</v>
      </c>
      <c r="H404" s="13">
        <f t="shared" ca="1" si="35"/>
        <v>0</v>
      </c>
    </row>
    <row r="405" spans="3:8">
      <c r="C405" s="13">
        <f t="shared" ca="1" si="30"/>
        <v>1999.579386426672</v>
      </c>
      <c r="D405" s="13">
        <f t="shared" ca="1" si="31"/>
        <v>99.883713311226302</v>
      </c>
      <c r="E405" s="13">
        <f t="shared" ca="1" si="32"/>
        <v>992534.13114239345</v>
      </c>
      <c r="F405" s="13">
        <f t="shared" ca="1" si="33"/>
        <v>3.9980781384028661</v>
      </c>
      <c r="G405" s="13">
        <f t="shared" ca="1" si="34"/>
        <v>0.50126981692892558</v>
      </c>
      <c r="H405" s="13">
        <f t="shared" ca="1" si="35"/>
        <v>0</v>
      </c>
    </row>
    <row r="406" spans="3:8">
      <c r="C406" s="13">
        <f t="shared" ca="1" si="30"/>
        <v>1974.456194049844</v>
      </c>
      <c r="D406" s="13">
        <f t="shared" ca="1" si="31"/>
        <v>100.51470318202605</v>
      </c>
      <c r="E406" s="13">
        <f t="shared" ca="1" si="32"/>
        <v>994493.03417728725</v>
      </c>
      <c r="F406" s="13">
        <f t="shared" ca="1" si="33"/>
        <v>4.0083847499319436</v>
      </c>
      <c r="G406" s="13">
        <f t="shared" ca="1" si="34"/>
        <v>0.48584236770636252</v>
      </c>
      <c r="H406" s="13">
        <f t="shared" ca="1" si="35"/>
        <v>0</v>
      </c>
    </row>
    <row r="407" spans="3:8">
      <c r="C407" s="13">
        <f t="shared" ca="1" si="30"/>
        <v>1991.3754545619274</v>
      </c>
      <c r="D407" s="13">
        <f t="shared" ca="1" si="31"/>
        <v>101.33289270790669</v>
      </c>
      <c r="E407" s="13">
        <f t="shared" ca="1" si="32"/>
        <v>992899.50875158212</v>
      </c>
      <c r="F407" s="13">
        <f t="shared" ca="1" si="33"/>
        <v>3.9998814931695041</v>
      </c>
      <c r="G407" s="13">
        <f t="shared" ca="1" si="34"/>
        <v>0.50328395053372665</v>
      </c>
      <c r="H407" s="13">
        <f t="shared" ca="1" si="35"/>
        <v>0</v>
      </c>
    </row>
    <row r="408" spans="3:8">
      <c r="C408" s="13">
        <f t="shared" ref="C408:C471" ca="1" si="36">NORMINV(RAND(),$D$3,$G$3)</f>
        <v>2003.1753172848671</v>
      </c>
      <c r="D408" s="13">
        <f t="shared" ref="D408:D471" ca="1" si="37">NORMINV(RAND(),$D$4,$G$4)</f>
        <v>98.824199843869479</v>
      </c>
      <c r="E408" s="13">
        <f t="shared" ref="E408:E471" ca="1" si="38">NORMINV(RAND(),$D$5,$G$5)</f>
        <v>1005925.4854663846</v>
      </c>
      <c r="F408" s="13">
        <f t="shared" ref="F408:F471" ca="1" si="39">NORMINV(RAND(),$D$6,$G$6)</f>
        <v>3.9989631876169027</v>
      </c>
      <c r="G408" s="13">
        <f t="shared" ref="G408:G471" ca="1" si="40">C408^2*D408/(E408*3.1415926*F408^4)</f>
        <v>0.49067725336081636</v>
      </c>
      <c r="H408" s="13">
        <f t="shared" ref="H408:H471" ca="1" si="41">IF(G408&gt;0.54,1,IF(G408&lt;0.46,1,0))</f>
        <v>0</v>
      </c>
    </row>
    <row r="409" spans="3:8">
      <c r="C409" s="13">
        <f t="shared" ca="1" si="36"/>
        <v>1991.517516194936</v>
      </c>
      <c r="D409" s="13">
        <f t="shared" ca="1" si="37"/>
        <v>100.27082966380082</v>
      </c>
      <c r="E409" s="13">
        <f t="shared" ca="1" si="38"/>
        <v>1001128.9565691374</v>
      </c>
      <c r="F409" s="13">
        <f t="shared" ca="1" si="39"/>
        <v>3.9933843443963317</v>
      </c>
      <c r="G409" s="13">
        <f t="shared" ca="1" si="40"/>
        <v>0.4972084916324428</v>
      </c>
      <c r="H409" s="13">
        <f t="shared" ca="1" si="41"/>
        <v>0</v>
      </c>
    </row>
    <row r="410" spans="3:8">
      <c r="C410" s="13">
        <f t="shared" ca="1" si="36"/>
        <v>1994.8949360662411</v>
      </c>
      <c r="D410" s="13">
        <f t="shared" ca="1" si="37"/>
        <v>99.958132056735295</v>
      </c>
      <c r="E410" s="13">
        <f t="shared" ca="1" si="38"/>
        <v>1001853.9806871752</v>
      </c>
      <c r="F410" s="13">
        <f t="shared" ca="1" si="39"/>
        <v>4.0028323111273076</v>
      </c>
      <c r="G410" s="13">
        <f t="shared" ca="1" si="40"/>
        <v>0.49230506847700634</v>
      </c>
      <c r="H410" s="13">
        <f t="shared" ca="1" si="41"/>
        <v>0</v>
      </c>
    </row>
    <row r="411" spans="3:8">
      <c r="C411" s="13">
        <f t="shared" ca="1" si="36"/>
        <v>2000.9101582159042</v>
      </c>
      <c r="D411" s="13">
        <f t="shared" ca="1" si="37"/>
        <v>100.01676860124275</v>
      </c>
      <c r="E411" s="13">
        <f t="shared" ca="1" si="38"/>
        <v>999402.11974233342</v>
      </c>
      <c r="F411" s="13">
        <f t="shared" ca="1" si="39"/>
        <v>4.010821601598753</v>
      </c>
      <c r="G411" s="13">
        <f t="shared" ca="1" si="40"/>
        <v>0.49283833799559407</v>
      </c>
      <c r="H411" s="13">
        <f t="shared" ca="1" si="41"/>
        <v>0</v>
      </c>
    </row>
    <row r="412" spans="3:8">
      <c r="C412" s="13">
        <f t="shared" ca="1" si="36"/>
        <v>1989.6310421919445</v>
      </c>
      <c r="D412" s="13">
        <f t="shared" ca="1" si="37"/>
        <v>100.11197182757225</v>
      </c>
      <c r="E412" s="13">
        <f t="shared" ca="1" si="38"/>
        <v>1001143.0033837176</v>
      </c>
      <c r="F412" s="13">
        <f t="shared" ca="1" si="39"/>
        <v>4.0044281440320342</v>
      </c>
      <c r="G412" s="13">
        <f t="shared" ca="1" si="40"/>
        <v>0.49003049768891532</v>
      </c>
      <c r="H412" s="13">
        <f t="shared" ca="1" si="41"/>
        <v>0</v>
      </c>
    </row>
    <row r="413" spans="3:8">
      <c r="C413" s="13">
        <f t="shared" ca="1" si="36"/>
        <v>2000.2471539233838</v>
      </c>
      <c r="D413" s="13">
        <f t="shared" ca="1" si="37"/>
        <v>99.780072609258156</v>
      </c>
      <c r="E413" s="13">
        <f t="shared" ca="1" si="38"/>
        <v>996798.55269389355</v>
      </c>
      <c r="F413" s="13">
        <f t="shared" ca="1" si="39"/>
        <v>3.9906634966497125</v>
      </c>
      <c r="G413" s="13">
        <f t="shared" ca="1" si="40"/>
        <v>0.50265897353068989</v>
      </c>
      <c r="H413" s="13">
        <f t="shared" ca="1" si="41"/>
        <v>0</v>
      </c>
    </row>
    <row r="414" spans="3:8">
      <c r="C414" s="13">
        <f t="shared" ca="1" si="36"/>
        <v>1989.9749428606281</v>
      </c>
      <c r="D414" s="13">
        <f t="shared" ca="1" si="37"/>
        <v>99.672109955467647</v>
      </c>
      <c r="E414" s="13">
        <f t="shared" ca="1" si="38"/>
        <v>991185.1127072362</v>
      </c>
      <c r="F414" s="13">
        <f t="shared" ca="1" si="39"/>
        <v>4.0026681637568435</v>
      </c>
      <c r="G414" s="13">
        <f t="shared" ca="1" si="40"/>
        <v>0.49381682662429754</v>
      </c>
      <c r="H414" s="13">
        <f t="shared" ca="1" si="41"/>
        <v>0</v>
      </c>
    </row>
    <row r="415" spans="3:8">
      <c r="C415" s="13">
        <f t="shared" ca="1" si="36"/>
        <v>2001.7359969873673</v>
      </c>
      <c r="D415" s="13">
        <f t="shared" ca="1" si="37"/>
        <v>100.72521900386286</v>
      </c>
      <c r="E415" s="13">
        <f t="shared" ca="1" si="38"/>
        <v>991281.41071829759</v>
      </c>
      <c r="F415" s="13">
        <f t="shared" ca="1" si="39"/>
        <v>4.0026987470637758</v>
      </c>
      <c r="G415" s="13">
        <f t="shared" ca="1" si="40"/>
        <v>0.50488604869323539</v>
      </c>
      <c r="H415" s="13">
        <f t="shared" ca="1" si="41"/>
        <v>0</v>
      </c>
    </row>
    <row r="416" spans="3:8">
      <c r="C416" s="13">
        <f t="shared" ca="1" si="36"/>
        <v>1992.9380329282053</v>
      </c>
      <c r="D416" s="13">
        <f t="shared" ca="1" si="37"/>
        <v>100.51237072414079</v>
      </c>
      <c r="E416" s="13">
        <f t="shared" ca="1" si="38"/>
        <v>1004755.2336359993</v>
      </c>
      <c r="F416" s="13">
        <f t="shared" ca="1" si="39"/>
        <v>3.9978900718876629</v>
      </c>
      <c r="G416" s="13">
        <f t="shared" ca="1" si="40"/>
        <v>0.49507793555909274</v>
      </c>
      <c r="H416" s="13">
        <f t="shared" ca="1" si="41"/>
        <v>0</v>
      </c>
    </row>
    <row r="417" spans="3:8">
      <c r="C417" s="13">
        <f t="shared" ca="1" si="36"/>
        <v>2018.6284694712733</v>
      </c>
      <c r="D417" s="13">
        <f t="shared" ca="1" si="37"/>
        <v>100.56284910565022</v>
      </c>
      <c r="E417" s="13">
        <f t="shared" ca="1" si="38"/>
        <v>985558.42485513852</v>
      </c>
      <c r="F417" s="13">
        <f t="shared" ca="1" si="39"/>
        <v>4.0077556837209922</v>
      </c>
      <c r="G417" s="13">
        <f t="shared" ca="1" si="40"/>
        <v>0.51299503545466973</v>
      </c>
      <c r="H417" s="13">
        <f t="shared" ca="1" si="41"/>
        <v>0</v>
      </c>
    </row>
    <row r="418" spans="3:8">
      <c r="C418" s="13">
        <f t="shared" ca="1" si="36"/>
        <v>2006.8730818150034</v>
      </c>
      <c r="D418" s="13">
        <f t="shared" ca="1" si="37"/>
        <v>99.376631623266206</v>
      </c>
      <c r="E418" s="13">
        <f t="shared" ca="1" si="38"/>
        <v>986767.40108414809</v>
      </c>
      <c r="F418" s="13">
        <f t="shared" ca="1" si="39"/>
        <v>3.9960727384464443</v>
      </c>
      <c r="G418" s="13">
        <f t="shared" ca="1" si="40"/>
        <v>0.50632094055735255</v>
      </c>
      <c r="H418" s="13">
        <f t="shared" ca="1" si="41"/>
        <v>0</v>
      </c>
    </row>
    <row r="419" spans="3:8">
      <c r="C419" s="13">
        <f t="shared" ca="1" si="36"/>
        <v>1978.8158243138389</v>
      </c>
      <c r="D419" s="13">
        <f t="shared" ca="1" si="37"/>
        <v>100.08705795411025</v>
      </c>
      <c r="E419" s="13">
        <f t="shared" ca="1" si="38"/>
        <v>992328.39618721418</v>
      </c>
      <c r="F419" s="13">
        <f t="shared" ca="1" si="39"/>
        <v>4.0083020097975952</v>
      </c>
      <c r="G419" s="13">
        <f t="shared" ca="1" si="40"/>
        <v>0.48701422041701276</v>
      </c>
      <c r="H419" s="13">
        <f t="shared" ca="1" si="41"/>
        <v>0</v>
      </c>
    </row>
    <row r="420" spans="3:8">
      <c r="C420" s="13">
        <f t="shared" ca="1" si="36"/>
        <v>1997.087189126948</v>
      </c>
      <c r="D420" s="13">
        <f t="shared" ca="1" si="37"/>
        <v>100.67726796431117</v>
      </c>
      <c r="E420" s="13">
        <f t="shared" ca="1" si="38"/>
        <v>1001979.3296997908</v>
      </c>
      <c r="F420" s="13">
        <f t="shared" ca="1" si="39"/>
        <v>3.9941457085734715</v>
      </c>
      <c r="G420" s="13">
        <f t="shared" ca="1" si="40"/>
        <v>0.50121173328841662</v>
      </c>
      <c r="H420" s="13">
        <f t="shared" ca="1" si="41"/>
        <v>0</v>
      </c>
    </row>
    <row r="421" spans="3:8">
      <c r="C421" s="13">
        <f t="shared" ca="1" si="36"/>
        <v>2011.9399240529119</v>
      </c>
      <c r="D421" s="13">
        <f t="shared" ca="1" si="37"/>
        <v>99.423686642481599</v>
      </c>
      <c r="E421" s="13">
        <f t="shared" ca="1" si="38"/>
        <v>997724.81045630877</v>
      </c>
      <c r="F421" s="13">
        <f t="shared" ca="1" si="39"/>
        <v>4.0024223770633256</v>
      </c>
      <c r="G421" s="13">
        <f t="shared" ca="1" si="40"/>
        <v>0.50034270367082689</v>
      </c>
      <c r="H421" s="13">
        <f t="shared" ca="1" si="41"/>
        <v>0</v>
      </c>
    </row>
    <row r="422" spans="3:8">
      <c r="C422" s="13">
        <f t="shared" ca="1" si="36"/>
        <v>2007.0513297905327</v>
      </c>
      <c r="D422" s="13">
        <f t="shared" ca="1" si="37"/>
        <v>100.08832605055807</v>
      </c>
      <c r="E422" s="13">
        <f t="shared" ca="1" si="38"/>
        <v>993590.70372433215</v>
      </c>
      <c r="F422" s="13">
        <f t="shared" ca="1" si="39"/>
        <v>3.9877461140674226</v>
      </c>
      <c r="G422" s="13">
        <f t="shared" ca="1" si="40"/>
        <v>0.51077895854335986</v>
      </c>
      <c r="H422" s="13">
        <f t="shared" ca="1" si="41"/>
        <v>0</v>
      </c>
    </row>
    <row r="423" spans="3:8">
      <c r="C423" s="13">
        <f t="shared" ca="1" si="36"/>
        <v>1994.3756275545193</v>
      </c>
      <c r="D423" s="13">
        <f t="shared" ca="1" si="37"/>
        <v>99.847206141276473</v>
      </c>
      <c r="E423" s="13">
        <f t="shared" ca="1" si="38"/>
        <v>990674.0256584367</v>
      </c>
      <c r="F423" s="13">
        <f t="shared" ca="1" si="39"/>
        <v>4.0095562145726005</v>
      </c>
      <c r="G423" s="13">
        <f t="shared" ca="1" si="40"/>
        <v>0.49372368865713362</v>
      </c>
      <c r="H423" s="13">
        <f t="shared" ca="1" si="41"/>
        <v>0</v>
      </c>
    </row>
    <row r="424" spans="3:8">
      <c r="C424" s="13">
        <f t="shared" ca="1" si="36"/>
        <v>2009.1312496388643</v>
      </c>
      <c r="D424" s="13">
        <f t="shared" ca="1" si="37"/>
        <v>99.79175874165287</v>
      </c>
      <c r="E424" s="13">
        <f t="shared" ca="1" si="38"/>
        <v>1001490.4469187186</v>
      </c>
      <c r="F424" s="13">
        <f t="shared" ca="1" si="39"/>
        <v>3.9948111137855049</v>
      </c>
      <c r="G424" s="13">
        <f t="shared" ca="1" si="40"/>
        <v>0.50272400129621164</v>
      </c>
      <c r="H424" s="13">
        <f t="shared" ca="1" si="41"/>
        <v>0</v>
      </c>
    </row>
    <row r="425" spans="3:8">
      <c r="C425" s="13">
        <f t="shared" ca="1" si="36"/>
        <v>1997.8394236978941</v>
      </c>
      <c r="D425" s="13">
        <f t="shared" ca="1" si="37"/>
        <v>99.203437146716212</v>
      </c>
      <c r="E425" s="13">
        <f t="shared" ca="1" si="38"/>
        <v>997476.83770594653</v>
      </c>
      <c r="F425" s="13">
        <f t="shared" ca="1" si="39"/>
        <v>3.9988660939210421</v>
      </c>
      <c r="G425" s="13">
        <f t="shared" ca="1" si="40"/>
        <v>0.49413742298018781</v>
      </c>
      <c r="H425" s="13">
        <f t="shared" ca="1" si="41"/>
        <v>0</v>
      </c>
    </row>
    <row r="426" spans="3:8">
      <c r="C426" s="13">
        <f t="shared" ca="1" si="36"/>
        <v>2016.1652445100667</v>
      </c>
      <c r="D426" s="13">
        <f t="shared" ca="1" si="37"/>
        <v>99.885311108558213</v>
      </c>
      <c r="E426" s="13">
        <f t="shared" ca="1" si="38"/>
        <v>1001715.5371030116</v>
      </c>
      <c r="F426" s="13">
        <f t="shared" ca="1" si="39"/>
        <v>4.0091761733635769</v>
      </c>
      <c r="G426" s="13">
        <f t="shared" ca="1" si="40"/>
        <v>0.49938907429202262</v>
      </c>
      <c r="H426" s="13">
        <f t="shared" ca="1" si="41"/>
        <v>0</v>
      </c>
    </row>
    <row r="427" spans="3:8">
      <c r="C427" s="13">
        <f t="shared" ca="1" si="36"/>
        <v>1989.8067411371578</v>
      </c>
      <c r="D427" s="13">
        <f t="shared" ca="1" si="37"/>
        <v>100.05301264365369</v>
      </c>
      <c r="E427" s="13">
        <f t="shared" ca="1" si="38"/>
        <v>1006232.8060135057</v>
      </c>
      <c r="F427" s="13">
        <f t="shared" ca="1" si="39"/>
        <v>4.0028230279183594</v>
      </c>
      <c r="G427" s="13">
        <f t="shared" ca="1" si="40"/>
        <v>0.48813288840218977</v>
      </c>
      <c r="H427" s="13">
        <f t="shared" ca="1" si="41"/>
        <v>0</v>
      </c>
    </row>
    <row r="428" spans="3:8">
      <c r="C428" s="13">
        <f t="shared" ca="1" si="36"/>
        <v>1996.1500140038906</v>
      </c>
      <c r="D428" s="13">
        <f t="shared" ca="1" si="37"/>
        <v>99.748093422364036</v>
      </c>
      <c r="E428" s="13">
        <f t="shared" ca="1" si="38"/>
        <v>989319.63329649763</v>
      </c>
      <c r="F428" s="13">
        <f t="shared" ca="1" si="39"/>
        <v>3.9906458656770964</v>
      </c>
      <c r="G428" s="13">
        <f t="shared" ca="1" si="40"/>
        <v>0.50423350915445553</v>
      </c>
      <c r="H428" s="13">
        <f t="shared" ca="1" si="41"/>
        <v>0</v>
      </c>
    </row>
    <row r="429" spans="3:8">
      <c r="C429" s="13">
        <f t="shared" ca="1" si="36"/>
        <v>2004.2952654597379</v>
      </c>
      <c r="D429" s="13">
        <f t="shared" ca="1" si="37"/>
        <v>99.61736266452489</v>
      </c>
      <c r="E429" s="13">
        <f t="shared" ca="1" si="38"/>
        <v>994474.45425127831</v>
      </c>
      <c r="F429" s="13">
        <f t="shared" ca="1" si="39"/>
        <v>3.9984052175376164</v>
      </c>
      <c r="G429" s="13">
        <f t="shared" ca="1" si="40"/>
        <v>0.50114998543380507</v>
      </c>
      <c r="H429" s="13">
        <f t="shared" ca="1" si="41"/>
        <v>0</v>
      </c>
    </row>
    <row r="430" spans="3:8">
      <c r="C430" s="13">
        <f t="shared" ca="1" si="36"/>
        <v>1995.0996629965805</v>
      </c>
      <c r="D430" s="13">
        <f t="shared" ca="1" si="37"/>
        <v>100.17845318394848</v>
      </c>
      <c r="E430" s="13">
        <f t="shared" ca="1" si="38"/>
        <v>983022.11140055233</v>
      </c>
      <c r="F430" s="13">
        <f t="shared" ca="1" si="39"/>
        <v>3.9884455457693373</v>
      </c>
      <c r="G430" s="13">
        <f t="shared" ca="1" si="40"/>
        <v>0.51024139845018468</v>
      </c>
      <c r="H430" s="13">
        <f t="shared" ca="1" si="41"/>
        <v>0</v>
      </c>
    </row>
    <row r="431" spans="3:8">
      <c r="C431" s="13">
        <f t="shared" ca="1" si="36"/>
        <v>2017.2227083666899</v>
      </c>
      <c r="D431" s="13">
        <f t="shared" ca="1" si="37"/>
        <v>100.23679669871974</v>
      </c>
      <c r="E431" s="13">
        <f t="shared" ca="1" si="38"/>
        <v>988497.4257735773</v>
      </c>
      <c r="F431" s="13">
        <f t="shared" ca="1" si="39"/>
        <v>4.0043553310589592</v>
      </c>
      <c r="G431" s="13">
        <f t="shared" ca="1" si="40"/>
        <v>0.51083310665969839</v>
      </c>
      <c r="H431" s="13">
        <f t="shared" ca="1" si="41"/>
        <v>0</v>
      </c>
    </row>
    <row r="432" spans="3:8">
      <c r="C432" s="13">
        <f t="shared" ca="1" si="36"/>
        <v>2010.6521205541862</v>
      </c>
      <c r="D432" s="13">
        <f t="shared" ca="1" si="37"/>
        <v>99.287057917429109</v>
      </c>
      <c r="E432" s="13">
        <f t="shared" ca="1" si="38"/>
        <v>995159.62656104111</v>
      </c>
      <c r="F432" s="13">
        <f t="shared" ca="1" si="39"/>
        <v>4.0006104487436795</v>
      </c>
      <c r="G432" s="13">
        <f t="shared" ca="1" si="40"/>
        <v>0.50120897706629552</v>
      </c>
      <c r="H432" s="13">
        <f t="shared" ca="1" si="41"/>
        <v>0</v>
      </c>
    </row>
    <row r="433" spans="3:8">
      <c r="C433" s="13">
        <f t="shared" ca="1" si="36"/>
        <v>1994.0433092828328</v>
      </c>
      <c r="D433" s="13">
        <f t="shared" ca="1" si="37"/>
        <v>99.49269493999968</v>
      </c>
      <c r="E433" s="13">
        <f t="shared" ca="1" si="38"/>
        <v>990137.31418586313</v>
      </c>
      <c r="F433" s="13">
        <f t="shared" ca="1" si="39"/>
        <v>3.9941925818262698</v>
      </c>
      <c r="G433" s="13">
        <f t="shared" ca="1" si="40"/>
        <v>0.49968817506266938</v>
      </c>
      <c r="H433" s="13">
        <f t="shared" ca="1" si="41"/>
        <v>0</v>
      </c>
    </row>
    <row r="434" spans="3:8">
      <c r="C434" s="13">
        <f t="shared" ca="1" si="36"/>
        <v>1997.5116313031403</v>
      </c>
      <c r="D434" s="13">
        <f t="shared" ca="1" si="37"/>
        <v>100.09989031576134</v>
      </c>
      <c r="E434" s="13">
        <f t="shared" ca="1" si="38"/>
        <v>999780.3876127929</v>
      </c>
      <c r="F434" s="13">
        <f t="shared" ca="1" si="39"/>
        <v>3.9943087625185445</v>
      </c>
      <c r="G434" s="13">
        <f t="shared" ca="1" si="40"/>
        <v>0.49956410392126904</v>
      </c>
      <c r="H434" s="13">
        <f t="shared" ca="1" si="41"/>
        <v>0</v>
      </c>
    </row>
    <row r="435" spans="3:8">
      <c r="C435" s="13">
        <f t="shared" ca="1" si="36"/>
        <v>2015.3201368620503</v>
      </c>
      <c r="D435" s="13">
        <f t="shared" ca="1" si="37"/>
        <v>99.378360565271663</v>
      </c>
      <c r="E435" s="13">
        <f t="shared" ca="1" si="38"/>
        <v>986623.60999139363</v>
      </c>
      <c r="F435" s="13">
        <f t="shared" ca="1" si="39"/>
        <v>3.9960050222292489</v>
      </c>
      <c r="G435" s="13">
        <f t="shared" ca="1" si="40"/>
        <v>0.51071009900051689</v>
      </c>
      <c r="H435" s="13">
        <f t="shared" ca="1" si="41"/>
        <v>0</v>
      </c>
    </row>
    <row r="436" spans="3:8">
      <c r="C436" s="13">
        <f t="shared" ca="1" si="36"/>
        <v>2013.2354330406174</v>
      </c>
      <c r="D436" s="13">
        <f t="shared" ca="1" si="37"/>
        <v>100.16939171647549</v>
      </c>
      <c r="E436" s="13">
        <f t="shared" ca="1" si="38"/>
        <v>1001916.3584128579</v>
      </c>
      <c r="F436" s="13">
        <f t="shared" ca="1" si="39"/>
        <v>3.9993071788719115</v>
      </c>
      <c r="G436" s="13">
        <f t="shared" ca="1" si="40"/>
        <v>0.50420109406052549</v>
      </c>
      <c r="H436" s="13">
        <f t="shared" ca="1" si="41"/>
        <v>0</v>
      </c>
    </row>
    <row r="437" spans="3:8">
      <c r="C437" s="13">
        <f t="shared" ca="1" si="36"/>
        <v>1999.1570561652259</v>
      </c>
      <c r="D437" s="13">
        <f t="shared" ca="1" si="37"/>
        <v>100.77435473317176</v>
      </c>
      <c r="E437" s="13">
        <f t="shared" ca="1" si="38"/>
        <v>990294.51610840566</v>
      </c>
      <c r="F437" s="13">
        <f t="shared" ca="1" si="39"/>
        <v>3.9962075705281412</v>
      </c>
      <c r="G437" s="13">
        <f t="shared" ca="1" si="40"/>
        <v>0.5076185241373492</v>
      </c>
      <c r="H437" s="13">
        <f t="shared" ca="1" si="41"/>
        <v>0</v>
      </c>
    </row>
    <row r="438" spans="3:8">
      <c r="C438" s="13">
        <f t="shared" ca="1" si="36"/>
        <v>2004.8239080995074</v>
      </c>
      <c r="D438" s="13">
        <f t="shared" ca="1" si="37"/>
        <v>99.185930471653819</v>
      </c>
      <c r="E438" s="13">
        <f t="shared" ca="1" si="38"/>
        <v>992221.69915122155</v>
      </c>
      <c r="F438" s="13">
        <f t="shared" ca="1" si="39"/>
        <v>3.9865999471924463</v>
      </c>
      <c r="G438" s="13">
        <f t="shared" ca="1" si="40"/>
        <v>0.50632960925780968</v>
      </c>
      <c r="H438" s="13">
        <f t="shared" ca="1" si="41"/>
        <v>0</v>
      </c>
    </row>
    <row r="439" spans="3:8">
      <c r="C439" s="13">
        <f t="shared" ca="1" si="36"/>
        <v>2000.1919096089493</v>
      </c>
      <c r="D439" s="13">
        <f t="shared" ca="1" si="37"/>
        <v>100.20522625549631</v>
      </c>
      <c r="E439" s="13">
        <f t="shared" ca="1" si="38"/>
        <v>998324.70128398133</v>
      </c>
      <c r="F439" s="13">
        <f t="shared" ca="1" si="39"/>
        <v>4.0019037743050774</v>
      </c>
      <c r="G439" s="13">
        <f t="shared" ca="1" si="40"/>
        <v>0.4983626151638349</v>
      </c>
      <c r="H439" s="13">
        <f t="shared" ca="1" si="41"/>
        <v>0</v>
      </c>
    </row>
    <row r="440" spans="3:8">
      <c r="C440" s="13">
        <f t="shared" ca="1" si="36"/>
        <v>1996.4740426226113</v>
      </c>
      <c r="D440" s="13">
        <f t="shared" ca="1" si="37"/>
        <v>98.855133689055933</v>
      </c>
      <c r="E440" s="13">
        <f t="shared" ca="1" si="38"/>
        <v>998655.0915407245</v>
      </c>
      <c r="F440" s="13">
        <f t="shared" ca="1" si="39"/>
        <v>4.0073987848040691</v>
      </c>
      <c r="G440" s="13">
        <f t="shared" ca="1" si="40"/>
        <v>0.48697978027851474</v>
      </c>
      <c r="H440" s="13">
        <f t="shared" ca="1" si="41"/>
        <v>0</v>
      </c>
    </row>
    <row r="441" spans="3:8">
      <c r="C441" s="13">
        <f t="shared" ca="1" si="36"/>
        <v>1986.7886493948472</v>
      </c>
      <c r="D441" s="13">
        <f t="shared" ca="1" si="37"/>
        <v>100.64953248106626</v>
      </c>
      <c r="E441" s="13">
        <f t="shared" ca="1" si="38"/>
        <v>996305.23817225802</v>
      </c>
      <c r="F441" s="13">
        <f t="shared" ca="1" si="39"/>
        <v>4.0056447322816746</v>
      </c>
      <c r="G441" s="13">
        <f t="shared" ca="1" si="40"/>
        <v>0.49304108457005025</v>
      </c>
      <c r="H441" s="13">
        <f t="shared" ca="1" si="41"/>
        <v>0</v>
      </c>
    </row>
    <row r="442" spans="3:8">
      <c r="C442" s="13">
        <f t="shared" ca="1" si="36"/>
        <v>1991.7486943379042</v>
      </c>
      <c r="D442" s="13">
        <f t="shared" ca="1" si="37"/>
        <v>100.21412615737619</v>
      </c>
      <c r="E442" s="13">
        <f t="shared" ca="1" si="38"/>
        <v>1006320.668973162</v>
      </c>
      <c r="F442" s="13">
        <f t="shared" ca="1" si="39"/>
        <v>4.0069993686237622</v>
      </c>
      <c r="G442" s="13">
        <f t="shared" ca="1" si="40"/>
        <v>0.48779199846802684</v>
      </c>
      <c r="H442" s="13">
        <f t="shared" ca="1" si="41"/>
        <v>0</v>
      </c>
    </row>
    <row r="443" spans="3:8">
      <c r="C443" s="13">
        <f t="shared" ca="1" si="36"/>
        <v>2007.5272707736804</v>
      </c>
      <c r="D443" s="13">
        <f t="shared" ca="1" si="37"/>
        <v>100.00709590710876</v>
      </c>
      <c r="E443" s="13">
        <f t="shared" ca="1" si="38"/>
        <v>994940.4236636227</v>
      </c>
      <c r="F443" s="13">
        <f t="shared" ca="1" si="39"/>
        <v>4.0074744325521685</v>
      </c>
      <c r="G443" s="13">
        <f t="shared" ca="1" si="40"/>
        <v>0.49994673968616271</v>
      </c>
      <c r="H443" s="13">
        <f t="shared" ca="1" si="41"/>
        <v>0</v>
      </c>
    </row>
    <row r="444" spans="3:8">
      <c r="C444" s="13">
        <f t="shared" ca="1" si="36"/>
        <v>2018.0575509370387</v>
      </c>
      <c r="D444" s="13">
        <f t="shared" ca="1" si="37"/>
        <v>99.546744662287182</v>
      </c>
      <c r="E444" s="13">
        <f t="shared" ca="1" si="38"/>
        <v>993895.92549035023</v>
      </c>
      <c r="F444" s="13">
        <f t="shared" ca="1" si="39"/>
        <v>4.0079572025080097</v>
      </c>
      <c r="G444" s="13">
        <f t="shared" ca="1" si="40"/>
        <v>0.50316575971220245</v>
      </c>
      <c r="H444" s="13">
        <f t="shared" ca="1" si="41"/>
        <v>0</v>
      </c>
    </row>
    <row r="445" spans="3:8">
      <c r="C445" s="13">
        <f t="shared" ca="1" si="36"/>
        <v>2005.3106968082934</v>
      </c>
      <c r="D445" s="13">
        <f t="shared" ca="1" si="37"/>
        <v>99.945383827281191</v>
      </c>
      <c r="E445" s="13">
        <f t="shared" ca="1" si="38"/>
        <v>993780.99200089404</v>
      </c>
      <c r="F445" s="13">
        <f t="shared" ca="1" si="39"/>
        <v>4.0025415517067886</v>
      </c>
      <c r="G445" s="13">
        <f t="shared" ca="1" si="40"/>
        <v>0.50158222006508768</v>
      </c>
      <c r="H445" s="13">
        <f t="shared" ca="1" si="41"/>
        <v>0</v>
      </c>
    </row>
    <row r="446" spans="3:8">
      <c r="C446" s="13">
        <f t="shared" ca="1" si="36"/>
        <v>2011.5373288902847</v>
      </c>
      <c r="D446" s="13">
        <f t="shared" ca="1" si="37"/>
        <v>99.58485822139103</v>
      </c>
      <c r="E446" s="13">
        <f t="shared" ca="1" si="38"/>
        <v>998922.66374255519</v>
      </c>
      <c r="F446" s="13">
        <f t="shared" ca="1" si="39"/>
        <v>4.0001609360350612</v>
      </c>
      <c r="G446" s="13">
        <f t="shared" ca="1" si="40"/>
        <v>0.50148496004201448</v>
      </c>
      <c r="H446" s="13">
        <f t="shared" ca="1" si="41"/>
        <v>0</v>
      </c>
    </row>
    <row r="447" spans="3:8">
      <c r="C447" s="13">
        <f t="shared" ca="1" si="36"/>
        <v>1990.8311552619277</v>
      </c>
      <c r="D447" s="13">
        <f t="shared" ca="1" si="37"/>
        <v>99.737236619103243</v>
      </c>
      <c r="E447" s="13">
        <f t="shared" ca="1" si="38"/>
        <v>983827.55971833668</v>
      </c>
      <c r="F447" s="13">
        <f t="shared" ca="1" si="39"/>
        <v>4.00107922962715</v>
      </c>
      <c r="G447" s="13">
        <f t="shared" ca="1" si="40"/>
        <v>0.49905537024662944</v>
      </c>
      <c r="H447" s="13">
        <f t="shared" ca="1" si="41"/>
        <v>0</v>
      </c>
    </row>
    <row r="448" spans="3:8">
      <c r="C448" s="13">
        <f t="shared" ca="1" si="36"/>
        <v>2004.7871200770398</v>
      </c>
      <c r="D448" s="13">
        <f t="shared" ca="1" si="37"/>
        <v>100.95487228206024</v>
      </c>
      <c r="E448" s="13">
        <f t="shared" ca="1" si="38"/>
        <v>997713.78036147298</v>
      </c>
      <c r="F448" s="13">
        <f t="shared" ca="1" si="39"/>
        <v>4.007435387257309</v>
      </c>
      <c r="G448" s="13">
        <f t="shared" ca="1" si="40"/>
        <v>0.5019285037051231</v>
      </c>
      <c r="H448" s="13">
        <f t="shared" ca="1" si="41"/>
        <v>0</v>
      </c>
    </row>
    <row r="449" spans="3:8">
      <c r="C449" s="13">
        <f t="shared" ca="1" si="36"/>
        <v>2011.2130584867773</v>
      </c>
      <c r="D449" s="13">
        <f t="shared" ca="1" si="37"/>
        <v>100.84195782896455</v>
      </c>
      <c r="E449" s="13">
        <f t="shared" ca="1" si="38"/>
        <v>990512.07120753231</v>
      </c>
      <c r="F449" s="13">
        <f t="shared" ca="1" si="39"/>
        <v>3.9934146616170461</v>
      </c>
      <c r="G449" s="13">
        <f t="shared" ca="1" si="40"/>
        <v>0.51543055349153633</v>
      </c>
      <c r="H449" s="13">
        <f t="shared" ca="1" si="41"/>
        <v>0</v>
      </c>
    </row>
    <row r="450" spans="3:8">
      <c r="C450" s="13">
        <f t="shared" ca="1" si="36"/>
        <v>1994.5920649265568</v>
      </c>
      <c r="D450" s="13">
        <f t="shared" ca="1" si="37"/>
        <v>100.07178072580668</v>
      </c>
      <c r="E450" s="13">
        <f t="shared" ca="1" si="38"/>
        <v>993948.12374058017</v>
      </c>
      <c r="F450" s="13">
        <f t="shared" ca="1" si="39"/>
        <v>4.0035707915055507</v>
      </c>
      <c r="G450" s="13">
        <f t="shared" ca="1" si="40"/>
        <v>0.49626788284171014</v>
      </c>
      <c r="H450" s="13">
        <f t="shared" ca="1" si="41"/>
        <v>0</v>
      </c>
    </row>
    <row r="451" spans="3:8">
      <c r="C451" s="13">
        <f t="shared" ca="1" si="36"/>
        <v>1995.2927675853762</v>
      </c>
      <c r="D451" s="13">
        <f t="shared" ca="1" si="37"/>
        <v>99.131509158400974</v>
      </c>
      <c r="E451" s="13">
        <f t="shared" ca="1" si="38"/>
        <v>994519.79196037957</v>
      </c>
      <c r="F451" s="13">
        <f t="shared" ca="1" si="39"/>
        <v>4.0050657928175717</v>
      </c>
      <c r="G451" s="13">
        <f t="shared" ca="1" si="40"/>
        <v>0.49093394240429061</v>
      </c>
      <c r="H451" s="13">
        <f t="shared" ca="1" si="41"/>
        <v>0</v>
      </c>
    </row>
    <row r="452" spans="3:8">
      <c r="C452" s="13">
        <f t="shared" ca="1" si="36"/>
        <v>1995.8208566947762</v>
      </c>
      <c r="D452" s="13">
        <f t="shared" ca="1" si="37"/>
        <v>99.196346574776385</v>
      </c>
      <c r="E452" s="13">
        <f t="shared" ca="1" si="38"/>
        <v>997170.46859381581</v>
      </c>
      <c r="F452" s="13">
        <f t="shared" ca="1" si="39"/>
        <v>4.0135048099024946</v>
      </c>
      <c r="G452" s="13">
        <f t="shared" ca="1" si="40"/>
        <v>0.48609859531911426</v>
      </c>
      <c r="H452" s="13">
        <f t="shared" ca="1" si="41"/>
        <v>0</v>
      </c>
    </row>
    <row r="453" spans="3:8">
      <c r="C453" s="13">
        <f t="shared" ca="1" si="36"/>
        <v>1986.8658026492483</v>
      </c>
      <c r="D453" s="13">
        <f t="shared" ca="1" si="37"/>
        <v>99.553320174235097</v>
      </c>
      <c r="E453" s="13">
        <f t="shared" ca="1" si="38"/>
        <v>1013432.9492967241</v>
      </c>
      <c r="F453" s="13">
        <f t="shared" ca="1" si="39"/>
        <v>4.0019371159279666</v>
      </c>
      <c r="G453" s="13">
        <f t="shared" ca="1" si="40"/>
        <v>0.48124573371543411</v>
      </c>
      <c r="H453" s="13">
        <f t="shared" ca="1" si="41"/>
        <v>0</v>
      </c>
    </row>
    <row r="454" spans="3:8">
      <c r="C454" s="13">
        <f t="shared" ca="1" si="36"/>
        <v>1998.7487650071712</v>
      </c>
      <c r="D454" s="13">
        <f t="shared" ca="1" si="37"/>
        <v>100.33866747332468</v>
      </c>
      <c r="E454" s="13">
        <f t="shared" ca="1" si="38"/>
        <v>992142.20144126471</v>
      </c>
      <c r="F454" s="13">
        <f t="shared" ca="1" si="39"/>
        <v>3.9922367163879122</v>
      </c>
      <c r="G454" s="13">
        <f t="shared" ca="1" si="40"/>
        <v>0.50628588498031701</v>
      </c>
      <c r="H454" s="13">
        <f t="shared" ca="1" si="41"/>
        <v>0</v>
      </c>
    </row>
    <row r="455" spans="3:8">
      <c r="C455" s="13">
        <f t="shared" ca="1" si="36"/>
        <v>2016.531876755379</v>
      </c>
      <c r="D455" s="13">
        <f t="shared" ca="1" si="37"/>
        <v>99.567255699536815</v>
      </c>
      <c r="E455" s="13">
        <f t="shared" ca="1" si="38"/>
        <v>999542.374175573</v>
      </c>
      <c r="F455" s="13">
        <f t="shared" ca="1" si="39"/>
        <v>3.996379465450318</v>
      </c>
      <c r="G455" s="13">
        <f t="shared" ca="1" si="40"/>
        <v>0.50548557865895627</v>
      </c>
      <c r="H455" s="13">
        <f t="shared" ca="1" si="41"/>
        <v>0</v>
      </c>
    </row>
    <row r="456" spans="3:8">
      <c r="C456" s="13">
        <f t="shared" ca="1" si="36"/>
        <v>2008.322851389004</v>
      </c>
      <c r="D456" s="13">
        <f t="shared" ca="1" si="37"/>
        <v>99.59815335140172</v>
      </c>
      <c r="E456" s="13">
        <f t="shared" ca="1" si="38"/>
        <v>997392.50931214984</v>
      </c>
      <c r="F456" s="13">
        <f t="shared" ca="1" si="39"/>
        <v>3.9942234863775954</v>
      </c>
      <c r="G456" s="13">
        <f t="shared" ca="1" si="40"/>
        <v>0.50370114059864113</v>
      </c>
      <c r="H456" s="13">
        <f t="shared" ca="1" si="41"/>
        <v>0</v>
      </c>
    </row>
    <row r="457" spans="3:8">
      <c r="C457" s="13">
        <f t="shared" ca="1" si="36"/>
        <v>1971.400281322859</v>
      </c>
      <c r="D457" s="13">
        <f t="shared" ca="1" si="37"/>
        <v>100.58719742087592</v>
      </c>
      <c r="E457" s="13">
        <f t="shared" ca="1" si="38"/>
        <v>993878.48171495833</v>
      </c>
      <c r="F457" s="13">
        <f t="shared" ca="1" si="39"/>
        <v>4.0011470136538749</v>
      </c>
      <c r="G457" s="13">
        <f t="shared" ca="1" si="40"/>
        <v>0.48850740075518334</v>
      </c>
      <c r="H457" s="13">
        <f t="shared" ca="1" si="41"/>
        <v>0</v>
      </c>
    </row>
    <row r="458" spans="3:8">
      <c r="C458" s="13">
        <f t="shared" ca="1" si="36"/>
        <v>1985.6195344654632</v>
      </c>
      <c r="D458" s="13">
        <f t="shared" ca="1" si="37"/>
        <v>99.641117076722139</v>
      </c>
      <c r="E458" s="13">
        <f t="shared" ca="1" si="38"/>
        <v>989382.02588005154</v>
      </c>
      <c r="F458" s="13">
        <f t="shared" ca="1" si="39"/>
        <v>4.0032845885060544</v>
      </c>
      <c r="G458" s="13">
        <f t="shared" ca="1" si="40"/>
        <v>0.49209723078039336</v>
      </c>
      <c r="H458" s="13">
        <f t="shared" ca="1" si="41"/>
        <v>0</v>
      </c>
    </row>
    <row r="459" spans="3:8">
      <c r="C459" s="13">
        <f t="shared" ca="1" si="36"/>
        <v>2004.7241700007378</v>
      </c>
      <c r="D459" s="13">
        <f t="shared" ca="1" si="37"/>
        <v>100.31191089493858</v>
      </c>
      <c r="E459" s="13">
        <f t="shared" ca="1" si="38"/>
        <v>989741.89220771485</v>
      </c>
      <c r="F459" s="13">
        <f t="shared" ca="1" si="39"/>
        <v>3.9937323793524482</v>
      </c>
      <c r="G459" s="13">
        <f t="shared" ca="1" si="40"/>
        <v>0.50965243210912425</v>
      </c>
      <c r="H459" s="13">
        <f t="shared" ca="1" si="41"/>
        <v>0</v>
      </c>
    </row>
    <row r="460" spans="3:8">
      <c r="C460" s="13">
        <f t="shared" ca="1" si="36"/>
        <v>1994.1571452933802</v>
      </c>
      <c r="D460" s="13">
        <f t="shared" ca="1" si="37"/>
        <v>99.702419630671898</v>
      </c>
      <c r="E460" s="13">
        <f t="shared" ca="1" si="38"/>
        <v>987510.86657755706</v>
      </c>
      <c r="F460" s="13">
        <f t="shared" ca="1" si="39"/>
        <v>4.0033113028010652</v>
      </c>
      <c r="G460" s="13">
        <f t="shared" ca="1" si="40"/>
        <v>0.49757122475456755</v>
      </c>
      <c r="H460" s="13">
        <f t="shared" ca="1" si="41"/>
        <v>0</v>
      </c>
    </row>
    <row r="461" spans="3:8">
      <c r="C461" s="13">
        <f t="shared" ca="1" si="36"/>
        <v>1980.1511958302272</v>
      </c>
      <c r="D461" s="13">
        <f t="shared" ca="1" si="37"/>
        <v>99.500191889895433</v>
      </c>
      <c r="E461" s="13">
        <f t="shared" ca="1" si="38"/>
        <v>1000993.4585661703</v>
      </c>
      <c r="F461" s="13">
        <f t="shared" ca="1" si="39"/>
        <v>3.9978535848570962</v>
      </c>
      <c r="G461" s="13">
        <f t="shared" ca="1" si="40"/>
        <v>0.48565960189745067</v>
      </c>
      <c r="H461" s="13">
        <f t="shared" ca="1" si="41"/>
        <v>0</v>
      </c>
    </row>
    <row r="462" spans="3:8">
      <c r="C462" s="13">
        <f t="shared" ca="1" si="36"/>
        <v>1992.1691806435156</v>
      </c>
      <c r="D462" s="13">
        <f t="shared" ca="1" si="37"/>
        <v>99.726734281734707</v>
      </c>
      <c r="E462" s="13">
        <f t="shared" ca="1" si="38"/>
        <v>1005396.6357278218</v>
      </c>
      <c r="F462" s="13">
        <f t="shared" ca="1" si="39"/>
        <v>4.0012800659872694</v>
      </c>
      <c r="G462" s="13">
        <f t="shared" ca="1" si="40"/>
        <v>0.48885598549628689</v>
      </c>
      <c r="H462" s="13">
        <f t="shared" ca="1" si="41"/>
        <v>0</v>
      </c>
    </row>
    <row r="463" spans="3:8">
      <c r="C463" s="13">
        <f t="shared" ca="1" si="36"/>
        <v>1998.214142016762</v>
      </c>
      <c r="D463" s="13">
        <f t="shared" ca="1" si="37"/>
        <v>99.677499539398411</v>
      </c>
      <c r="E463" s="13">
        <f t="shared" ca="1" si="38"/>
        <v>992990.4802373111</v>
      </c>
      <c r="F463" s="13">
        <f t="shared" ca="1" si="39"/>
        <v>3.9911668208496609</v>
      </c>
      <c r="G463" s="13">
        <f t="shared" ca="1" si="40"/>
        <v>0.50279010132288704</v>
      </c>
      <c r="H463" s="13">
        <f t="shared" ca="1" si="41"/>
        <v>0</v>
      </c>
    </row>
    <row r="464" spans="3:8">
      <c r="C464" s="13">
        <f t="shared" ca="1" si="36"/>
        <v>1990.4686378341482</v>
      </c>
      <c r="D464" s="13">
        <f t="shared" ca="1" si="37"/>
        <v>99.570355396039076</v>
      </c>
      <c r="E464" s="13">
        <f t="shared" ca="1" si="38"/>
        <v>991794.57947249315</v>
      </c>
      <c r="F464" s="13">
        <f t="shared" ca="1" si="39"/>
        <v>4.0053439436290317</v>
      </c>
      <c r="G464" s="13">
        <f t="shared" ca="1" si="40"/>
        <v>0.49193744171948145</v>
      </c>
      <c r="H464" s="13">
        <f t="shared" ca="1" si="41"/>
        <v>0</v>
      </c>
    </row>
    <row r="465" spans="3:8">
      <c r="C465" s="13">
        <f t="shared" ca="1" si="36"/>
        <v>1979.3960879659751</v>
      </c>
      <c r="D465" s="13">
        <f t="shared" ca="1" si="37"/>
        <v>100.48303103269686</v>
      </c>
      <c r="E465" s="13">
        <f t="shared" ca="1" si="38"/>
        <v>992955.78675858548</v>
      </c>
      <c r="F465" s="13">
        <f t="shared" ca="1" si="39"/>
        <v>3.9926950180462195</v>
      </c>
      <c r="G465" s="13">
        <f t="shared" ca="1" si="40"/>
        <v>0.49660811744998995</v>
      </c>
      <c r="H465" s="13">
        <f t="shared" ca="1" si="41"/>
        <v>0</v>
      </c>
    </row>
    <row r="466" spans="3:8">
      <c r="C466" s="13">
        <f t="shared" ca="1" si="36"/>
        <v>2015.7044022533423</v>
      </c>
      <c r="D466" s="13">
        <f t="shared" ca="1" si="37"/>
        <v>100.70459788698125</v>
      </c>
      <c r="E466" s="13">
        <f t="shared" ca="1" si="38"/>
        <v>993149.5107070799</v>
      </c>
      <c r="F466" s="13">
        <f t="shared" ca="1" si="39"/>
        <v>4.0097310021547754</v>
      </c>
      <c r="G466" s="13">
        <f t="shared" ca="1" si="40"/>
        <v>0.50731480480504165</v>
      </c>
      <c r="H466" s="13">
        <f t="shared" ca="1" si="41"/>
        <v>0</v>
      </c>
    </row>
    <row r="467" spans="3:8">
      <c r="C467" s="13">
        <f t="shared" ca="1" si="36"/>
        <v>1994.8025572576948</v>
      </c>
      <c r="D467" s="13">
        <f t="shared" ca="1" si="37"/>
        <v>99.724442471004821</v>
      </c>
      <c r="E467" s="13">
        <f t="shared" ca="1" si="38"/>
        <v>989490.02383362118</v>
      </c>
      <c r="F467" s="13">
        <f t="shared" ca="1" si="39"/>
        <v>3.9955586862937</v>
      </c>
      <c r="G467" s="13">
        <f t="shared" ca="1" si="40"/>
        <v>0.50087586870728062</v>
      </c>
      <c r="H467" s="13">
        <f t="shared" ca="1" si="41"/>
        <v>0</v>
      </c>
    </row>
    <row r="468" spans="3:8">
      <c r="C468" s="13">
        <f t="shared" ca="1" si="36"/>
        <v>1992.526468691495</v>
      </c>
      <c r="D468" s="13">
        <f t="shared" ca="1" si="37"/>
        <v>99.101930067868523</v>
      </c>
      <c r="E468" s="13">
        <f t="shared" ca="1" si="38"/>
        <v>999311.22057631321</v>
      </c>
      <c r="F468" s="13">
        <f t="shared" ca="1" si="39"/>
        <v>4.0093151719493969</v>
      </c>
      <c r="G468" s="13">
        <f t="shared" ca="1" si="40"/>
        <v>0.48501915687356845</v>
      </c>
      <c r="H468" s="13">
        <f t="shared" ca="1" si="41"/>
        <v>0</v>
      </c>
    </row>
    <row r="469" spans="3:8">
      <c r="C469" s="13">
        <f t="shared" ca="1" si="36"/>
        <v>2005.2188278047931</v>
      </c>
      <c r="D469" s="13">
        <f t="shared" ca="1" si="37"/>
        <v>99.993884934070181</v>
      </c>
      <c r="E469" s="13">
        <f t="shared" ca="1" si="38"/>
        <v>1000964.9324652138</v>
      </c>
      <c r="F469" s="13">
        <f t="shared" ca="1" si="39"/>
        <v>4.0074595110991647</v>
      </c>
      <c r="G469" s="13">
        <f t="shared" ca="1" si="40"/>
        <v>0.49573740417508222</v>
      </c>
      <c r="H469" s="13">
        <f t="shared" ca="1" si="41"/>
        <v>0</v>
      </c>
    </row>
    <row r="470" spans="3:8">
      <c r="C470" s="13">
        <f t="shared" ca="1" si="36"/>
        <v>1978.5940708840581</v>
      </c>
      <c r="D470" s="13">
        <f t="shared" ca="1" si="37"/>
        <v>100.17663450618795</v>
      </c>
      <c r="E470" s="13">
        <f t="shared" ca="1" si="38"/>
        <v>991938.13196462498</v>
      </c>
      <c r="F470" s="13">
        <f t="shared" ca="1" si="39"/>
        <v>3.9955484247910991</v>
      </c>
      <c r="G470" s="13">
        <f t="shared" ca="1" si="40"/>
        <v>0.49378716679138507</v>
      </c>
      <c r="H470" s="13">
        <f t="shared" ca="1" si="41"/>
        <v>0</v>
      </c>
    </row>
    <row r="471" spans="3:8">
      <c r="C471" s="13">
        <f t="shared" ca="1" si="36"/>
        <v>1998.8345139825587</v>
      </c>
      <c r="D471" s="13">
        <f t="shared" ca="1" si="37"/>
        <v>99.976972325847967</v>
      </c>
      <c r="E471" s="13">
        <f t="shared" ca="1" si="38"/>
        <v>1002909.5279233261</v>
      </c>
      <c r="F471" s="13">
        <f t="shared" ca="1" si="39"/>
        <v>4.0090473570856666</v>
      </c>
      <c r="G471" s="13">
        <f t="shared" ca="1" si="40"/>
        <v>0.49076919192508406</v>
      </c>
      <c r="H471" s="13">
        <f t="shared" ca="1" si="41"/>
        <v>0</v>
      </c>
    </row>
    <row r="472" spans="3:8">
      <c r="C472" s="13">
        <f t="shared" ref="C472:C535" ca="1" si="42">NORMINV(RAND(),$D$3,$G$3)</f>
        <v>2020.8508281635136</v>
      </c>
      <c r="D472" s="13">
        <f t="shared" ref="D472:D535" ca="1" si="43">NORMINV(RAND(),$D$4,$G$4)</f>
        <v>99.802865996610663</v>
      </c>
      <c r="E472" s="13">
        <f t="shared" ref="E472:E535" ca="1" si="44">NORMINV(RAND(),$D$5,$G$5)</f>
        <v>991946.61285012716</v>
      </c>
      <c r="F472" s="13">
        <f t="shared" ref="F472:F535" ca="1" si="45">NORMINV(RAND(),$D$6,$G$6)</f>
        <v>4.0039071401769917</v>
      </c>
      <c r="G472" s="13">
        <f t="shared" ref="G472:G535" ca="1" si="46">C472^2*D472/(E472*3.1415926*F472^4)</f>
        <v>0.50890577077853016</v>
      </c>
      <c r="H472" s="13">
        <f t="shared" ref="H472:H535" ca="1" si="47">IF(G472&gt;0.54,1,IF(G472&lt;0.46,1,0))</f>
        <v>0</v>
      </c>
    </row>
    <row r="473" spans="3:8">
      <c r="C473" s="13">
        <f t="shared" ca="1" si="42"/>
        <v>1990.9780897214675</v>
      </c>
      <c r="D473" s="13">
        <f t="shared" ca="1" si="43"/>
        <v>99.656229858938332</v>
      </c>
      <c r="E473" s="13">
        <f t="shared" ca="1" si="44"/>
        <v>997314.64720412972</v>
      </c>
      <c r="F473" s="13">
        <f t="shared" ca="1" si="45"/>
        <v>3.9876183049835641</v>
      </c>
      <c r="G473" s="13">
        <f t="shared" ca="1" si="46"/>
        <v>0.49865597608931339</v>
      </c>
      <c r="H473" s="13">
        <f t="shared" ca="1" si="47"/>
        <v>0</v>
      </c>
    </row>
    <row r="474" spans="3:8">
      <c r="C474" s="13">
        <f t="shared" ca="1" si="42"/>
        <v>1998.4994979234239</v>
      </c>
      <c r="D474" s="13">
        <f t="shared" ca="1" si="43"/>
        <v>99.272462975188162</v>
      </c>
      <c r="E474" s="13">
        <f t="shared" ca="1" si="44"/>
        <v>995889.56930031627</v>
      </c>
      <c r="F474" s="13">
        <f t="shared" ca="1" si="45"/>
        <v>4.0005058820896791</v>
      </c>
      <c r="G474" s="13">
        <f t="shared" ca="1" si="46"/>
        <v>0.4947846089318515</v>
      </c>
      <c r="H474" s="13">
        <f t="shared" ca="1" si="47"/>
        <v>0</v>
      </c>
    </row>
    <row r="475" spans="3:8">
      <c r="C475" s="13">
        <f t="shared" ca="1" si="42"/>
        <v>1989.1099683250313</v>
      </c>
      <c r="D475" s="13">
        <f t="shared" ca="1" si="43"/>
        <v>99.863585749260409</v>
      </c>
      <c r="E475" s="13">
        <f t="shared" ca="1" si="44"/>
        <v>985933.27494950755</v>
      </c>
      <c r="F475" s="13">
        <f t="shared" ca="1" si="45"/>
        <v>4.0055566256539636</v>
      </c>
      <c r="G475" s="13">
        <f t="shared" ca="1" si="46"/>
        <v>0.49553673115916508</v>
      </c>
      <c r="H475" s="13">
        <f t="shared" ca="1" si="47"/>
        <v>0</v>
      </c>
    </row>
    <row r="476" spans="3:8">
      <c r="C476" s="13">
        <f t="shared" ca="1" si="42"/>
        <v>1989.4624983825172</v>
      </c>
      <c r="D476" s="13">
        <f t="shared" ca="1" si="43"/>
        <v>101.34497682198641</v>
      </c>
      <c r="E476" s="13">
        <f t="shared" ca="1" si="44"/>
        <v>990352.15626321512</v>
      </c>
      <c r="F476" s="13">
        <f t="shared" ca="1" si="45"/>
        <v>4.0071836527392222</v>
      </c>
      <c r="G476" s="13">
        <f t="shared" ca="1" si="46"/>
        <v>0.50000832707581766</v>
      </c>
      <c r="H476" s="13">
        <f t="shared" ca="1" si="47"/>
        <v>0</v>
      </c>
    </row>
    <row r="477" spans="3:8">
      <c r="C477" s="13">
        <f t="shared" ca="1" si="42"/>
        <v>2007.4425176382808</v>
      </c>
      <c r="D477" s="13">
        <f t="shared" ca="1" si="43"/>
        <v>99.781303881025821</v>
      </c>
      <c r="E477" s="13">
        <f t="shared" ca="1" si="44"/>
        <v>994145.68384424679</v>
      </c>
      <c r="F477" s="13">
        <f t="shared" ca="1" si="45"/>
        <v>4.0075716972567452</v>
      </c>
      <c r="G477" s="13">
        <f t="shared" ca="1" si="46"/>
        <v>0.49912613569163838</v>
      </c>
      <c r="H477" s="13">
        <f t="shared" ca="1" si="47"/>
        <v>0</v>
      </c>
    </row>
    <row r="478" spans="3:8">
      <c r="C478" s="13">
        <f t="shared" ca="1" si="42"/>
        <v>2003.376997550615</v>
      </c>
      <c r="D478" s="13">
        <f t="shared" ca="1" si="43"/>
        <v>98.876030763354834</v>
      </c>
      <c r="E478" s="13">
        <f t="shared" ca="1" si="44"/>
        <v>999951.85913117684</v>
      </c>
      <c r="F478" s="13">
        <f t="shared" ca="1" si="45"/>
        <v>4.0013548992583567</v>
      </c>
      <c r="G478" s="13">
        <f t="shared" ca="1" si="46"/>
        <v>0.49278688552141736</v>
      </c>
      <c r="H478" s="13">
        <f t="shared" ca="1" si="47"/>
        <v>0</v>
      </c>
    </row>
    <row r="479" spans="3:8">
      <c r="C479" s="13">
        <f t="shared" ca="1" si="42"/>
        <v>1990.2527163173372</v>
      </c>
      <c r="D479" s="13">
        <f t="shared" ca="1" si="43"/>
        <v>100.53077774220763</v>
      </c>
      <c r="E479" s="13">
        <f t="shared" ca="1" si="44"/>
        <v>1005446.6833647422</v>
      </c>
      <c r="F479" s="13">
        <f t="shared" ca="1" si="45"/>
        <v>4.0101237048947818</v>
      </c>
      <c r="G479" s="13">
        <f t="shared" ca="1" si="46"/>
        <v>0.48750098989590196</v>
      </c>
      <c r="H479" s="13">
        <f t="shared" ca="1" si="47"/>
        <v>0</v>
      </c>
    </row>
    <row r="480" spans="3:8">
      <c r="C480" s="13">
        <f t="shared" ca="1" si="42"/>
        <v>2004.1563459237148</v>
      </c>
      <c r="D480" s="13">
        <f t="shared" ca="1" si="43"/>
        <v>99.912177061396832</v>
      </c>
      <c r="E480" s="13">
        <f t="shared" ca="1" si="44"/>
        <v>998924.5198294709</v>
      </c>
      <c r="F480" s="13">
        <f t="shared" ca="1" si="45"/>
        <v>4.009650883759126</v>
      </c>
      <c r="G480" s="13">
        <f t="shared" ca="1" si="46"/>
        <v>0.49473522950045057</v>
      </c>
      <c r="H480" s="13">
        <f t="shared" ca="1" si="47"/>
        <v>0</v>
      </c>
    </row>
    <row r="481" spans="3:8">
      <c r="C481" s="13">
        <f t="shared" ca="1" si="42"/>
        <v>2009.3187396730516</v>
      </c>
      <c r="D481" s="13">
        <f t="shared" ca="1" si="43"/>
        <v>100.12096862908206</v>
      </c>
      <c r="E481" s="13">
        <f t="shared" ca="1" si="44"/>
        <v>977753.08186653326</v>
      </c>
      <c r="F481" s="13">
        <f t="shared" ca="1" si="45"/>
        <v>4.0031574253748694</v>
      </c>
      <c r="G481" s="13">
        <f t="shared" ca="1" si="46"/>
        <v>0.51242814620967314</v>
      </c>
      <c r="H481" s="13">
        <f t="shared" ca="1" si="47"/>
        <v>0</v>
      </c>
    </row>
    <row r="482" spans="3:8">
      <c r="C482" s="13">
        <f t="shared" ca="1" si="42"/>
        <v>2005.2639877578658</v>
      </c>
      <c r="D482" s="13">
        <f t="shared" ca="1" si="43"/>
        <v>100.24978262579297</v>
      </c>
      <c r="E482" s="13">
        <f t="shared" ca="1" si="44"/>
        <v>998207.93767914036</v>
      </c>
      <c r="F482" s="13">
        <f t="shared" ca="1" si="45"/>
        <v>4.0003307239383448</v>
      </c>
      <c r="G482" s="13">
        <f t="shared" ca="1" si="46"/>
        <v>0.50196342421628315</v>
      </c>
      <c r="H482" s="13">
        <f t="shared" ca="1" si="47"/>
        <v>0</v>
      </c>
    </row>
    <row r="483" spans="3:8">
      <c r="C483" s="13">
        <f t="shared" ca="1" si="42"/>
        <v>1994.1644435171158</v>
      </c>
      <c r="D483" s="13">
        <f t="shared" ca="1" si="43"/>
        <v>99.577654831353698</v>
      </c>
      <c r="E483" s="13">
        <f t="shared" ca="1" si="44"/>
        <v>995508.0624938861</v>
      </c>
      <c r="F483" s="13">
        <f t="shared" ca="1" si="45"/>
        <v>3.9975667707809026</v>
      </c>
      <c r="G483" s="13">
        <f t="shared" ca="1" si="46"/>
        <v>0.49579972097627667</v>
      </c>
      <c r="H483" s="13">
        <f t="shared" ca="1" si="47"/>
        <v>0</v>
      </c>
    </row>
    <row r="484" spans="3:8">
      <c r="C484" s="13">
        <f t="shared" ca="1" si="42"/>
        <v>2004.8526336962138</v>
      </c>
      <c r="D484" s="13">
        <f t="shared" ca="1" si="43"/>
        <v>100.59345121972235</v>
      </c>
      <c r="E484" s="13">
        <f t="shared" ca="1" si="44"/>
        <v>998134.14836886304</v>
      </c>
      <c r="F484" s="13">
        <f t="shared" ca="1" si="45"/>
        <v>3.9950401865407881</v>
      </c>
      <c r="G484" s="13">
        <f t="shared" ca="1" si="46"/>
        <v>0.50618728376180577</v>
      </c>
      <c r="H484" s="13">
        <f t="shared" ca="1" si="47"/>
        <v>0</v>
      </c>
    </row>
    <row r="485" spans="3:8">
      <c r="C485" s="13">
        <f t="shared" ca="1" si="42"/>
        <v>2002.7872911112479</v>
      </c>
      <c r="D485" s="13">
        <f t="shared" ca="1" si="43"/>
        <v>100.10435174027477</v>
      </c>
      <c r="E485" s="13">
        <f t="shared" ca="1" si="44"/>
        <v>996767.04774304584</v>
      </c>
      <c r="F485" s="13">
        <f t="shared" ca="1" si="45"/>
        <v>4.0077977552546979</v>
      </c>
      <c r="G485" s="13">
        <f t="shared" ca="1" si="46"/>
        <v>0.49699942136748709</v>
      </c>
      <c r="H485" s="13">
        <f t="shared" ca="1" si="47"/>
        <v>0</v>
      </c>
    </row>
    <row r="486" spans="3:8">
      <c r="C486" s="13">
        <f t="shared" ca="1" si="42"/>
        <v>2011.3451621137433</v>
      </c>
      <c r="D486" s="13">
        <f t="shared" ca="1" si="43"/>
        <v>100.39104626264442</v>
      </c>
      <c r="E486" s="13">
        <f t="shared" ca="1" si="44"/>
        <v>990153.58121913124</v>
      </c>
      <c r="F486" s="13">
        <f t="shared" ca="1" si="45"/>
        <v>3.9996987164680995</v>
      </c>
      <c r="G486" s="13">
        <f t="shared" ca="1" si="46"/>
        <v>0.51016028711053851</v>
      </c>
      <c r="H486" s="13">
        <f t="shared" ca="1" si="47"/>
        <v>0</v>
      </c>
    </row>
    <row r="487" spans="3:8">
      <c r="C487" s="13">
        <f t="shared" ca="1" si="42"/>
        <v>1998.9773266636978</v>
      </c>
      <c r="D487" s="13">
        <f t="shared" ca="1" si="43"/>
        <v>99.633601756042736</v>
      </c>
      <c r="E487" s="13">
        <f t="shared" ca="1" si="44"/>
        <v>986706.67330226291</v>
      </c>
      <c r="F487" s="13">
        <f t="shared" ca="1" si="45"/>
        <v>4.0056690432927349</v>
      </c>
      <c r="G487" s="13">
        <f t="shared" ca="1" si="46"/>
        <v>0.49886539542956609</v>
      </c>
      <c r="H487" s="13">
        <f t="shared" ca="1" si="47"/>
        <v>0</v>
      </c>
    </row>
    <row r="488" spans="3:8">
      <c r="C488" s="13">
        <f t="shared" ca="1" si="42"/>
        <v>2002.6144950830028</v>
      </c>
      <c r="D488" s="13">
        <f t="shared" ca="1" si="43"/>
        <v>99.598864277360065</v>
      </c>
      <c r="E488" s="13">
        <f t="shared" ca="1" si="44"/>
        <v>996769.13687945239</v>
      </c>
      <c r="F488" s="13">
        <f t="shared" ca="1" si="45"/>
        <v>3.9976141859428198</v>
      </c>
      <c r="G488" s="13">
        <f t="shared" ca="1" si="46"/>
        <v>0.49946048990730402</v>
      </c>
      <c r="H488" s="13">
        <f t="shared" ca="1" si="47"/>
        <v>0</v>
      </c>
    </row>
    <row r="489" spans="3:8">
      <c r="C489" s="13">
        <f t="shared" ca="1" si="42"/>
        <v>1997.5423364560652</v>
      </c>
      <c r="D489" s="13">
        <f t="shared" ca="1" si="43"/>
        <v>99.686514281945989</v>
      </c>
      <c r="E489" s="13">
        <f t="shared" ca="1" si="44"/>
        <v>996659.22150581819</v>
      </c>
      <c r="F489" s="13">
        <f t="shared" ca="1" si="45"/>
        <v>3.9938277650519942</v>
      </c>
      <c r="G489" s="13">
        <f t="shared" ca="1" si="46"/>
        <v>0.49931488566901744</v>
      </c>
      <c r="H489" s="13">
        <f t="shared" ca="1" si="47"/>
        <v>0</v>
      </c>
    </row>
    <row r="490" spans="3:8">
      <c r="C490" s="13">
        <f t="shared" ca="1" si="42"/>
        <v>2005.0411389402364</v>
      </c>
      <c r="D490" s="13">
        <f t="shared" ca="1" si="43"/>
        <v>99.571611687523159</v>
      </c>
      <c r="E490" s="13">
        <f t="shared" ca="1" si="44"/>
        <v>989806.26025905588</v>
      </c>
      <c r="F490" s="13">
        <f t="shared" ca="1" si="45"/>
        <v>4.0005623762677605</v>
      </c>
      <c r="G490" s="13">
        <f t="shared" ca="1" si="46"/>
        <v>0.50257151030724156</v>
      </c>
      <c r="H490" s="13">
        <f t="shared" ca="1" si="47"/>
        <v>0</v>
      </c>
    </row>
    <row r="491" spans="3:8">
      <c r="C491" s="13">
        <f t="shared" ca="1" si="42"/>
        <v>2028.3382623788764</v>
      </c>
      <c r="D491" s="13">
        <f t="shared" ca="1" si="43"/>
        <v>100.0042764845312</v>
      </c>
      <c r="E491" s="13">
        <f t="shared" ca="1" si="44"/>
        <v>987519.93411598937</v>
      </c>
      <c r="F491" s="13">
        <f t="shared" ca="1" si="45"/>
        <v>4.0105403723818158</v>
      </c>
      <c r="G491" s="13">
        <f t="shared" ca="1" si="46"/>
        <v>0.51261585193628645</v>
      </c>
      <c r="H491" s="13">
        <f t="shared" ca="1" si="47"/>
        <v>0</v>
      </c>
    </row>
    <row r="492" spans="3:8">
      <c r="C492" s="13">
        <f t="shared" ca="1" si="42"/>
        <v>2003.2988652625913</v>
      </c>
      <c r="D492" s="13">
        <f t="shared" ca="1" si="43"/>
        <v>98.5779671116439</v>
      </c>
      <c r="E492" s="13">
        <f t="shared" ca="1" si="44"/>
        <v>998344.74525427725</v>
      </c>
      <c r="F492" s="13">
        <f t="shared" ca="1" si="45"/>
        <v>4.0100709250006714</v>
      </c>
      <c r="G492" s="13">
        <f t="shared" ca="1" si="46"/>
        <v>0.48778981772961755</v>
      </c>
      <c r="H492" s="13">
        <f t="shared" ca="1" si="47"/>
        <v>0</v>
      </c>
    </row>
    <row r="493" spans="3:8">
      <c r="C493" s="13">
        <f t="shared" ca="1" si="42"/>
        <v>2010.8644671865191</v>
      </c>
      <c r="D493" s="13">
        <f t="shared" ca="1" si="43"/>
        <v>100.2680713161802</v>
      </c>
      <c r="E493" s="13">
        <f t="shared" ca="1" si="44"/>
        <v>1001178.2160611484</v>
      </c>
      <c r="F493" s="13">
        <f t="shared" ca="1" si="45"/>
        <v>4.0045156928222081</v>
      </c>
      <c r="G493" s="13">
        <f t="shared" ca="1" si="46"/>
        <v>0.50126456493389071</v>
      </c>
      <c r="H493" s="13">
        <f t="shared" ca="1" si="47"/>
        <v>0</v>
      </c>
    </row>
    <row r="494" spans="3:8">
      <c r="C494" s="13">
        <f t="shared" ca="1" si="42"/>
        <v>2005.3868485215514</v>
      </c>
      <c r="D494" s="13">
        <f t="shared" ca="1" si="43"/>
        <v>99.692358202581559</v>
      </c>
      <c r="E494" s="13">
        <f t="shared" ca="1" si="44"/>
        <v>1002638.0279061693</v>
      </c>
      <c r="F494" s="13">
        <f t="shared" ca="1" si="45"/>
        <v>4.0000409745749765</v>
      </c>
      <c r="G494" s="13">
        <f t="shared" ca="1" si="46"/>
        <v>0.49717169596104416</v>
      </c>
      <c r="H494" s="13">
        <f t="shared" ca="1" si="47"/>
        <v>0</v>
      </c>
    </row>
    <row r="495" spans="3:8">
      <c r="C495" s="13">
        <f t="shared" ca="1" si="42"/>
        <v>1999.3441476203518</v>
      </c>
      <c r="D495" s="13">
        <f t="shared" ca="1" si="43"/>
        <v>100.54915335147145</v>
      </c>
      <c r="E495" s="13">
        <f t="shared" ca="1" si="44"/>
        <v>990381.53224429686</v>
      </c>
      <c r="F495" s="13">
        <f t="shared" ca="1" si="45"/>
        <v>3.9917710360785637</v>
      </c>
      <c r="G495" s="13">
        <f t="shared" ca="1" si="46"/>
        <v>0.5087900860751714</v>
      </c>
      <c r="H495" s="13">
        <f t="shared" ca="1" si="47"/>
        <v>0</v>
      </c>
    </row>
    <row r="496" spans="3:8">
      <c r="C496" s="13">
        <f t="shared" ca="1" si="42"/>
        <v>1990.9478443986693</v>
      </c>
      <c r="D496" s="13">
        <f t="shared" ca="1" si="43"/>
        <v>100.35586322648656</v>
      </c>
      <c r="E496" s="13">
        <f t="shared" ca="1" si="44"/>
        <v>1000769.2375314466</v>
      </c>
      <c r="F496" s="13">
        <f t="shared" ca="1" si="45"/>
        <v>3.9973122350577777</v>
      </c>
      <c r="G496" s="13">
        <f t="shared" ca="1" si="46"/>
        <v>0.49557160388114724</v>
      </c>
      <c r="H496" s="13">
        <f t="shared" ca="1" si="47"/>
        <v>0</v>
      </c>
    </row>
    <row r="497" spans="3:8">
      <c r="C497" s="13">
        <f t="shared" ca="1" si="42"/>
        <v>1974.9317898055365</v>
      </c>
      <c r="D497" s="13">
        <f t="shared" ca="1" si="43"/>
        <v>99.283697795356275</v>
      </c>
      <c r="E497" s="13">
        <f t="shared" ca="1" si="44"/>
        <v>996138.94620384951</v>
      </c>
      <c r="F497" s="13">
        <f t="shared" ca="1" si="45"/>
        <v>4.0077945949484262</v>
      </c>
      <c r="G497" s="13">
        <f t="shared" ca="1" si="46"/>
        <v>0.47961255002790071</v>
      </c>
      <c r="H497" s="13">
        <f t="shared" ca="1" si="47"/>
        <v>0</v>
      </c>
    </row>
    <row r="498" spans="3:8">
      <c r="C498" s="13">
        <f t="shared" ca="1" si="42"/>
        <v>1981.2121558273634</v>
      </c>
      <c r="D498" s="13">
        <f t="shared" ca="1" si="43"/>
        <v>99.3989683734208</v>
      </c>
      <c r="E498" s="13">
        <f t="shared" ca="1" si="44"/>
        <v>994066.96009238751</v>
      </c>
      <c r="F498" s="13">
        <f t="shared" ca="1" si="45"/>
        <v>3.9945317529056146</v>
      </c>
      <c r="G498" s="13">
        <f t="shared" ca="1" si="46"/>
        <v>0.49069861172643264</v>
      </c>
      <c r="H498" s="13">
        <f t="shared" ca="1" si="47"/>
        <v>0</v>
      </c>
    </row>
    <row r="499" spans="3:8">
      <c r="C499" s="13">
        <f t="shared" ca="1" si="42"/>
        <v>2021.1488688081429</v>
      </c>
      <c r="D499" s="13">
        <f t="shared" ca="1" si="43"/>
        <v>99.551604083865172</v>
      </c>
      <c r="E499" s="13">
        <f t="shared" ca="1" si="44"/>
        <v>996741.69330714736</v>
      </c>
      <c r="F499" s="13">
        <f t="shared" ca="1" si="45"/>
        <v>4.0058463633572989</v>
      </c>
      <c r="G499" s="13">
        <f t="shared" ca="1" si="46"/>
        <v>0.50435371344061664</v>
      </c>
      <c r="H499" s="13">
        <f t="shared" ca="1" si="47"/>
        <v>0</v>
      </c>
    </row>
    <row r="500" spans="3:8">
      <c r="C500" s="13">
        <f t="shared" ca="1" si="42"/>
        <v>2004.3407198844134</v>
      </c>
      <c r="D500" s="13">
        <f t="shared" ca="1" si="43"/>
        <v>100.68510973142519</v>
      </c>
      <c r="E500" s="13">
        <f t="shared" ca="1" si="44"/>
        <v>987802.70812627324</v>
      </c>
      <c r="F500" s="13">
        <f t="shared" ca="1" si="45"/>
        <v>3.999897708469478</v>
      </c>
      <c r="G500" s="13">
        <f t="shared" ca="1" si="46"/>
        <v>0.50920508168736756</v>
      </c>
      <c r="H500" s="13">
        <f t="shared" ca="1" si="47"/>
        <v>0</v>
      </c>
    </row>
    <row r="501" spans="3:8">
      <c r="C501" s="13">
        <f t="shared" ca="1" si="42"/>
        <v>2011.4833686137313</v>
      </c>
      <c r="D501" s="13">
        <f t="shared" ca="1" si="43"/>
        <v>99.995643558977335</v>
      </c>
      <c r="E501" s="13">
        <f t="shared" ca="1" si="44"/>
        <v>989301.81765173632</v>
      </c>
      <c r="F501" s="13">
        <f t="shared" ca="1" si="45"/>
        <v>4.0004151461949808</v>
      </c>
      <c r="G501" s="13">
        <f t="shared" ca="1" si="46"/>
        <v>0.50829407580941688</v>
      </c>
      <c r="H501" s="13">
        <f t="shared" ca="1" si="47"/>
        <v>0</v>
      </c>
    </row>
    <row r="502" spans="3:8">
      <c r="C502" s="13">
        <f t="shared" ca="1" si="42"/>
        <v>2005.5440371408763</v>
      </c>
      <c r="D502" s="13">
        <f t="shared" ca="1" si="43"/>
        <v>99.636499649572769</v>
      </c>
      <c r="E502" s="13">
        <f t="shared" ca="1" si="44"/>
        <v>980578.63459865213</v>
      </c>
      <c r="F502" s="13">
        <f t="shared" ca="1" si="45"/>
        <v>4.0064444107023132</v>
      </c>
      <c r="G502" s="13">
        <f t="shared" ca="1" si="46"/>
        <v>0.50491013704003984</v>
      </c>
      <c r="H502" s="13">
        <f t="shared" ca="1" si="47"/>
        <v>0</v>
      </c>
    </row>
    <row r="503" spans="3:8">
      <c r="C503" s="13">
        <f t="shared" ca="1" si="42"/>
        <v>2002.4660196988266</v>
      </c>
      <c r="D503" s="13">
        <f t="shared" ca="1" si="43"/>
        <v>100.01126940134886</v>
      </c>
      <c r="E503" s="13">
        <f t="shared" ca="1" si="44"/>
        <v>988670.08963192964</v>
      </c>
      <c r="F503" s="13">
        <f t="shared" ca="1" si="45"/>
        <v>3.9911351561490327</v>
      </c>
      <c r="G503" s="13">
        <f t="shared" ca="1" si="46"/>
        <v>0.50885289424777891</v>
      </c>
      <c r="H503" s="13">
        <f t="shared" ca="1" si="47"/>
        <v>0</v>
      </c>
    </row>
    <row r="504" spans="3:8">
      <c r="C504" s="13">
        <f t="shared" ca="1" si="42"/>
        <v>2004.1911034301304</v>
      </c>
      <c r="D504" s="13">
        <f t="shared" ca="1" si="43"/>
        <v>100.30947454454633</v>
      </c>
      <c r="E504" s="13">
        <f t="shared" ca="1" si="44"/>
        <v>999166.47629329772</v>
      </c>
      <c r="F504" s="13">
        <f t="shared" ca="1" si="45"/>
        <v>4.0007200248750143</v>
      </c>
      <c r="G504" s="13">
        <f t="shared" ca="1" si="46"/>
        <v>0.50104860323167422</v>
      </c>
      <c r="H504" s="13">
        <f t="shared" ca="1" si="47"/>
        <v>0</v>
      </c>
    </row>
    <row r="505" spans="3:8">
      <c r="C505" s="13">
        <f t="shared" ca="1" si="42"/>
        <v>1993.3529089823369</v>
      </c>
      <c r="D505" s="13">
        <f t="shared" ca="1" si="43"/>
        <v>100.17659042604069</v>
      </c>
      <c r="E505" s="13">
        <f t="shared" ca="1" si="44"/>
        <v>994147.30240850453</v>
      </c>
      <c r="F505" s="13">
        <f t="shared" ca="1" si="45"/>
        <v>3.9960715871895918</v>
      </c>
      <c r="G505" s="13">
        <f t="shared" ca="1" si="46"/>
        <v>0.49980545518174208</v>
      </c>
      <c r="H505" s="13">
        <f t="shared" ca="1" si="47"/>
        <v>0</v>
      </c>
    </row>
    <row r="506" spans="3:8">
      <c r="C506" s="13">
        <f t="shared" ca="1" si="42"/>
        <v>1994.8229008389442</v>
      </c>
      <c r="D506" s="13">
        <f t="shared" ca="1" si="43"/>
        <v>100.31521548072477</v>
      </c>
      <c r="E506" s="13">
        <f t="shared" ca="1" si="44"/>
        <v>990353.67243965168</v>
      </c>
      <c r="F506" s="13">
        <f t="shared" ca="1" si="45"/>
        <v>3.9942504503824314</v>
      </c>
      <c r="G506" s="13">
        <f t="shared" ca="1" si="46"/>
        <v>0.50407382684267932</v>
      </c>
      <c r="H506" s="13">
        <f t="shared" ca="1" si="47"/>
        <v>0</v>
      </c>
    </row>
    <row r="507" spans="3:8">
      <c r="C507" s="13">
        <f t="shared" ca="1" si="42"/>
        <v>1994.6796690182514</v>
      </c>
      <c r="D507" s="13">
        <f t="shared" ca="1" si="43"/>
        <v>100.03771126713272</v>
      </c>
      <c r="E507" s="13">
        <f t="shared" ca="1" si="44"/>
        <v>989997.04028535518</v>
      </c>
      <c r="F507" s="13">
        <f t="shared" ca="1" si="45"/>
        <v>4.0058953170624045</v>
      </c>
      <c r="G507" s="13">
        <f t="shared" ca="1" si="46"/>
        <v>0.49696742607513261</v>
      </c>
      <c r="H507" s="13">
        <f t="shared" ca="1" si="47"/>
        <v>0</v>
      </c>
    </row>
    <row r="508" spans="3:8">
      <c r="C508" s="13">
        <f t="shared" ca="1" si="42"/>
        <v>2007.0086899125122</v>
      </c>
      <c r="D508" s="13">
        <f t="shared" ca="1" si="43"/>
        <v>100.31758655005537</v>
      </c>
      <c r="E508" s="13">
        <f t="shared" ca="1" si="44"/>
        <v>1010083.1038419419</v>
      </c>
      <c r="F508" s="13">
        <f t="shared" ca="1" si="45"/>
        <v>3.9966671748604141</v>
      </c>
      <c r="G508" s="13">
        <f t="shared" ca="1" si="46"/>
        <v>0.4990874794379862</v>
      </c>
      <c r="H508" s="13">
        <f t="shared" ca="1" si="47"/>
        <v>0</v>
      </c>
    </row>
    <row r="509" spans="3:8">
      <c r="C509" s="13">
        <f t="shared" ca="1" si="42"/>
        <v>2021.2621835776597</v>
      </c>
      <c r="D509" s="13">
        <f t="shared" ca="1" si="43"/>
        <v>101.44148057892096</v>
      </c>
      <c r="E509" s="13">
        <f t="shared" ca="1" si="44"/>
        <v>1006063.2064443285</v>
      </c>
      <c r="F509" s="13">
        <f t="shared" ca="1" si="45"/>
        <v>4.0016453224832302</v>
      </c>
      <c r="G509" s="13">
        <f t="shared" ca="1" si="46"/>
        <v>0.51136544329088873</v>
      </c>
      <c r="H509" s="13">
        <f t="shared" ca="1" si="47"/>
        <v>0</v>
      </c>
    </row>
    <row r="510" spans="3:8">
      <c r="C510" s="13">
        <f t="shared" ca="1" si="42"/>
        <v>2000.6764824312741</v>
      </c>
      <c r="D510" s="13">
        <f t="shared" ca="1" si="43"/>
        <v>99.030953053614354</v>
      </c>
      <c r="E510" s="13">
        <f t="shared" ca="1" si="44"/>
        <v>981172.56321138795</v>
      </c>
      <c r="F510" s="13">
        <f t="shared" ca="1" si="45"/>
        <v>3.9976247108238643</v>
      </c>
      <c r="G510" s="13">
        <f t="shared" ca="1" si="46"/>
        <v>0.50352535955440658</v>
      </c>
      <c r="H510" s="13">
        <f t="shared" ca="1" si="47"/>
        <v>0</v>
      </c>
    </row>
    <row r="511" spans="3:8">
      <c r="C511" s="13">
        <f t="shared" ca="1" si="42"/>
        <v>1999.9699755377753</v>
      </c>
      <c r="D511" s="13">
        <f t="shared" ca="1" si="43"/>
        <v>100.92900218893033</v>
      </c>
      <c r="E511" s="13">
        <f t="shared" ca="1" si="44"/>
        <v>1004300.7808565659</v>
      </c>
      <c r="F511" s="13">
        <f t="shared" ca="1" si="45"/>
        <v>4.0014135034548524</v>
      </c>
      <c r="G511" s="13">
        <f t="shared" ca="1" si="46"/>
        <v>0.49910915058620886</v>
      </c>
      <c r="H511" s="13">
        <f t="shared" ca="1" si="47"/>
        <v>0</v>
      </c>
    </row>
    <row r="512" spans="3:8">
      <c r="C512" s="13">
        <f t="shared" ca="1" si="42"/>
        <v>2006.7322948412902</v>
      </c>
      <c r="D512" s="13">
        <f t="shared" ca="1" si="43"/>
        <v>100.45706817374297</v>
      </c>
      <c r="E512" s="13">
        <f t="shared" ca="1" si="44"/>
        <v>1009524.1596392551</v>
      </c>
      <c r="F512" s="13">
        <f t="shared" ca="1" si="45"/>
        <v>3.9985248048735156</v>
      </c>
      <c r="G512" s="13">
        <f t="shared" ca="1" si="46"/>
        <v>0.49899204134666708</v>
      </c>
      <c r="H512" s="13">
        <f t="shared" ca="1" si="47"/>
        <v>0</v>
      </c>
    </row>
    <row r="513" spans="3:8">
      <c r="C513" s="13">
        <f t="shared" ca="1" si="42"/>
        <v>2002.2883683508553</v>
      </c>
      <c r="D513" s="13">
        <f t="shared" ca="1" si="43"/>
        <v>100.77500615659081</v>
      </c>
      <c r="E513" s="13">
        <f t="shared" ca="1" si="44"/>
        <v>998401.50784685288</v>
      </c>
      <c r="F513" s="13">
        <f t="shared" ca="1" si="45"/>
        <v>3.9983203680859103</v>
      </c>
      <c r="G513" s="13">
        <f t="shared" ca="1" si="46"/>
        <v>0.50401171552030677</v>
      </c>
      <c r="H513" s="13">
        <f t="shared" ca="1" si="47"/>
        <v>0</v>
      </c>
    </row>
    <row r="514" spans="3:8">
      <c r="C514" s="13">
        <f t="shared" ca="1" si="42"/>
        <v>2004.9261795700268</v>
      </c>
      <c r="D514" s="13">
        <f t="shared" ca="1" si="43"/>
        <v>99.660571802681005</v>
      </c>
      <c r="E514" s="13">
        <f t="shared" ca="1" si="44"/>
        <v>997532.21129670297</v>
      </c>
      <c r="F514" s="13">
        <f t="shared" ca="1" si="45"/>
        <v>4.0016330362569486</v>
      </c>
      <c r="G514" s="13">
        <f t="shared" ca="1" si="46"/>
        <v>0.49853346354329925</v>
      </c>
      <c r="H514" s="13">
        <f t="shared" ca="1" si="47"/>
        <v>0</v>
      </c>
    </row>
    <row r="515" spans="3:8">
      <c r="C515" s="13">
        <f t="shared" ca="1" si="42"/>
        <v>2006.3156301484012</v>
      </c>
      <c r="D515" s="13">
        <f t="shared" ca="1" si="43"/>
        <v>100.17117611187976</v>
      </c>
      <c r="E515" s="13">
        <f t="shared" ca="1" si="44"/>
        <v>993827.90729963151</v>
      </c>
      <c r="F515" s="13">
        <f t="shared" ca="1" si="45"/>
        <v>4.002644912460168</v>
      </c>
      <c r="G515" s="13">
        <f t="shared" ca="1" si="46"/>
        <v>0.50314362707433025</v>
      </c>
      <c r="H515" s="13">
        <f t="shared" ca="1" si="47"/>
        <v>0</v>
      </c>
    </row>
    <row r="516" spans="3:8">
      <c r="C516" s="13">
        <f t="shared" ca="1" si="42"/>
        <v>1998.391169839746</v>
      </c>
      <c r="D516" s="13">
        <f t="shared" ca="1" si="43"/>
        <v>100.29821162299908</v>
      </c>
      <c r="E516" s="13">
        <f t="shared" ca="1" si="44"/>
        <v>988591.59432780428</v>
      </c>
      <c r="F516" s="13">
        <f t="shared" ca="1" si="45"/>
        <v>4.0063421132559096</v>
      </c>
      <c r="G516" s="13">
        <f t="shared" ca="1" si="46"/>
        <v>0.50060511853876233</v>
      </c>
      <c r="H516" s="13">
        <f t="shared" ca="1" si="47"/>
        <v>0</v>
      </c>
    </row>
    <row r="517" spans="3:8">
      <c r="C517" s="13">
        <f t="shared" ca="1" si="42"/>
        <v>2013.7105249049828</v>
      </c>
      <c r="D517" s="13">
        <f t="shared" ca="1" si="43"/>
        <v>100.2150526201348</v>
      </c>
      <c r="E517" s="13">
        <f t="shared" ca="1" si="44"/>
        <v>991340.67738437501</v>
      </c>
      <c r="F517" s="13">
        <f t="shared" ca="1" si="45"/>
        <v>3.9942799836197405</v>
      </c>
      <c r="G517" s="13">
        <f t="shared" ca="1" si="46"/>
        <v>0.51262552938938222</v>
      </c>
      <c r="H517" s="13">
        <f t="shared" ca="1" si="47"/>
        <v>0</v>
      </c>
    </row>
    <row r="518" spans="3:8">
      <c r="C518" s="13">
        <f t="shared" ca="1" si="42"/>
        <v>2003.7127625601991</v>
      </c>
      <c r="D518" s="13">
        <f t="shared" ca="1" si="43"/>
        <v>100.50409507652429</v>
      </c>
      <c r="E518" s="13">
        <f t="shared" ca="1" si="44"/>
        <v>996180.90339717234</v>
      </c>
      <c r="F518" s="13">
        <f t="shared" ca="1" si="45"/>
        <v>3.9902636172441985</v>
      </c>
      <c r="G518" s="13">
        <f t="shared" ca="1" si="46"/>
        <v>0.50858114545238997</v>
      </c>
      <c r="H518" s="13">
        <f t="shared" ca="1" si="47"/>
        <v>0</v>
      </c>
    </row>
    <row r="519" spans="3:8">
      <c r="C519" s="13">
        <f t="shared" ca="1" si="42"/>
        <v>1995.5760308251545</v>
      </c>
      <c r="D519" s="13">
        <f t="shared" ca="1" si="43"/>
        <v>100.06165480117667</v>
      </c>
      <c r="E519" s="13">
        <f t="shared" ca="1" si="44"/>
        <v>990831.75312535651</v>
      </c>
      <c r="F519" s="13">
        <f t="shared" ca="1" si="45"/>
        <v>3.9942953243320791</v>
      </c>
      <c r="G519" s="13">
        <f t="shared" ca="1" si="46"/>
        <v>0.50291405109992771</v>
      </c>
      <c r="H519" s="13">
        <f t="shared" ca="1" si="47"/>
        <v>0</v>
      </c>
    </row>
    <row r="520" spans="3:8">
      <c r="C520" s="13">
        <f t="shared" ca="1" si="42"/>
        <v>1999.1958285150479</v>
      </c>
      <c r="D520" s="13">
        <f t="shared" ca="1" si="43"/>
        <v>99.747839890469336</v>
      </c>
      <c r="E520" s="13">
        <f t="shared" ca="1" si="44"/>
        <v>984184.93105589377</v>
      </c>
      <c r="F520" s="13">
        <f t="shared" ca="1" si="45"/>
        <v>4.0071727610703345</v>
      </c>
      <c r="G520" s="13">
        <f t="shared" ca="1" si="46"/>
        <v>0.50007521533056432</v>
      </c>
      <c r="H520" s="13">
        <f t="shared" ca="1" si="47"/>
        <v>0</v>
      </c>
    </row>
    <row r="521" spans="3:8">
      <c r="C521" s="13">
        <f t="shared" ca="1" si="42"/>
        <v>2002.5576163331641</v>
      </c>
      <c r="D521" s="13">
        <f t="shared" ca="1" si="43"/>
        <v>100.45854238236987</v>
      </c>
      <c r="E521" s="13">
        <f t="shared" ca="1" si="44"/>
        <v>1002816.3374071523</v>
      </c>
      <c r="F521" s="13">
        <f t="shared" ca="1" si="45"/>
        <v>4.0023044948747648</v>
      </c>
      <c r="G521" s="13">
        <f t="shared" ca="1" si="46"/>
        <v>0.4983622527457936</v>
      </c>
      <c r="H521" s="13">
        <f t="shared" ca="1" si="47"/>
        <v>0</v>
      </c>
    </row>
    <row r="522" spans="3:8">
      <c r="C522" s="13">
        <f t="shared" ca="1" si="42"/>
        <v>2009.344438572547</v>
      </c>
      <c r="D522" s="13">
        <f t="shared" ca="1" si="43"/>
        <v>99.975120046709065</v>
      </c>
      <c r="E522" s="13">
        <f t="shared" ca="1" si="44"/>
        <v>1001591.356278141</v>
      </c>
      <c r="F522" s="13">
        <f t="shared" ca="1" si="45"/>
        <v>4.0040606318620506</v>
      </c>
      <c r="G522" s="13">
        <f t="shared" ca="1" si="46"/>
        <v>0.49906567257121626</v>
      </c>
      <c r="H522" s="13">
        <f t="shared" ca="1" si="47"/>
        <v>0</v>
      </c>
    </row>
    <row r="523" spans="3:8">
      <c r="C523" s="13">
        <f t="shared" ca="1" si="42"/>
        <v>1976.7853918887934</v>
      </c>
      <c r="D523" s="13">
        <f t="shared" ca="1" si="43"/>
        <v>100.76605779362292</v>
      </c>
      <c r="E523" s="13">
        <f t="shared" ca="1" si="44"/>
        <v>995826.50189588044</v>
      </c>
      <c r="F523" s="13">
        <f t="shared" ca="1" si="45"/>
        <v>3.997164042988214</v>
      </c>
      <c r="G523" s="13">
        <f t="shared" ca="1" si="46"/>
        <v>0.4930510421491629</v>
      </c>
      <c r="H523" s="13">
        <f t="shared" ca="1" si="47"/>
        <v>0</v>
      </c>
    </row>
    <row r="524" spans="3:8">
      <c r="C524" s="13">
        <f t="shared" ca="1" si="42"/>
        <v>2004.0384283349215</v>
      </c>
      <c r="D524" s="13">
        <f t="shared" ca="1" si="43"/>
        <v>100.2052000438001</v>
      </c>
      <c r="E524" s="13">
        <f t="shared" ca="1" si="44"/>
        <v>998850.94181755581</v>
      </c>
      <c r="F524" s="13">
        <f t="shared" ca="1" si="45"/>
        <v>3.9918084827914031</v>
      </c>
      <c r="G524" s="13">
        <f t="shared" ca="1" si="46"/>
        <v>0.50509493541196793</v>
      </c>
      <c r="H524" s="13">
        <f t="shared" ca="1" si="47"/>
        <v>0</v>
      </c>
    </row>
    <row r="525" spans="3:8">
      <c r="C525" s="13">
        <f t="shared" ca="1" si="42"/>
        <v>1999.1860249168521</v>
      </c>
      <c r="D525" s="13">
        <f t="shared" ca="1" si="43"/>
        <v>100.95169472373415</v>
      </c>
      <c r="E525" s="13">
        <f t="shared" ca="1" si="44"/>
        <v>997479.472566374</v>
      </c>
      <c r="F525" s="13">
        <f t="shared" ca="1" si="45"/>
        <v>4.0022118109710378</v>
      </c>
      <c r="G525" s="13">
        <f t="shared" ca="1" si="46"/>
        <v>0.50184074486921293</v>
      </c>
      <c r="H525" s="13">
        <f t="shared" ca="1" si="47"/>
        <v>0</v>
      </c>
    </row>
    <row r="526" spans="3:8">
      <c r="C526" s="13">
        <f t="shared" ca="1" si="42"/>
        <v>1983.4234676610497</v>
      </c>
      <c r="D526" s="13">
        <f t="shared" ca="1" si="43"/>
        <v>100.06759777187881</v>
      </c>
      <c r="E526" s="13">
        <f t="shared" ca="1" si="44"/>
        <v>992646.15901361499</v>
      </c>
      <c r="F526" s="13">
        <f t="shared" ca="1" si="45"/>
        <v>4.0061142191206711</v>
      </c>
      <c r="G526" s="13">
        <f t="shared" ca="1" si="46"/>
        <v>0.49010228556747815</v>
      </c>
      <c r="H526" s="13">
        <f t="shared" ca="1" si="47"/>
        <v>0</v>
      </c>
    </row>
    <row r="527" spans="3:8">
      <c r="C527" s="13">
        <f t="shared" ca="1" si="42"/>
        <v>2014.6029499155241</v>
      </c>
      <c r="D527" s="13">
        <f t="shared" ca="1" si="43"/>
        <v>98.502756171138984</v>
      </c>
      <c r="E527" s="13">
        <f t="shared" ca="1" si="44"/>
        <v>986227.81183869427</v>
      </c>
      <c r="F527" s="13">
        <f t="shared" ca="1" si="45"/>
        <v>3.9962661049234551</v>
      </c>
      <c r="G527" s="13">
        <f t="shared" ca="1" si="46"/>
        <v>0.50592088130486246</v>
      </c>
      <c r="H527" s="13">
        <f t="shared" ca="1" si="47"/>
        <v>0</v>
      </c>
    </row>
    <row r="528" spans="3:8">
      <c r="C528" s="13">
        <f t="shared" ca="1" si="42"/>
        <v>1978.9253823222189</v>
      </c>
      <c r="D528" s="13">
        <f t="shared" ca="1" si="43"/>
        <v>99.439042614602187</v>
      </c>
      <c r="E528" s="13">
        <f t="shared" ca="1" si="44"/>
        <v>988729.65290339908</v>
      </c>
      <c r="F528" s="13">
        <f t="shared" ca="1" si="45"/>
        <v>3.9965044706280781</v>
      </c>
      <c r="G528" s="13">
        <f t="shared" ca="1" si="46"/>
        <v>0.49143618983381981</v>
      </c>
      <c r="H528" s="13">
        <f t="shared" ca="1" si="47"/>
        <v>0</v>
      </c>
    </row>
    <row r="529" spans="3:8">
      <c r="C529" s="13">
        <f t="shared" ca="1" si="42"/>
        <v>2011.4407694968395</v>
      </c>
      <c r="D529" s="13">
        <f t="shared" ca="1" si="43"/>
        <v>99.545028710099459</v>
      </c>
      <c r="E529" s="13">
        <f t="shared" ca="1" si="44"/>
        <v>1001695.8306681867</v>
      </c>
      <c r="F529" s="13">
        <f t="shared" ca="1" si="45"/>
        <v>4.006070985928468</v>
      </c>
      <c r="G529" s="13">
        <f t="shared" ca="1" si="46"/>
        <v>0.49690547237718685</v>
      </c>
      <c r="H529" s="13">
        <f t="shared" ca="1" si="47"/>
        <v>0</v>
      </c>
    </row>
    <row r="530" spans="3:8">
      <c r="C530" s="13">
        <f t="shared" ca="1" si="42"/>
        <v>2013.7246216101964</v>
      </c>
      <c r="D530" s="13">
        <f t="shared" ca="1" si="43"/>
        <v>99.873000604936962</v>
      </c>
      <c r="E530" s="13">
        <f t="shared" ca="1" si="44"/>
        <v>996935.12995884498</v>
      </c>
      <c r="F530" s="13">
        <f t="shared" ca="1" si="45"/>
        <v>3.991340494080204</v>
      </c>
      <c r="G530" s="13">
        <f t="shared" ca="1" si="46"/>
        <v>0.50951430336324377</v>
      </c>
      <c r="H530" s="13">
        <f t="shared" ca="1" si="47"/>
        <v>0</v>
      </c>
    </row>
    <row r="531" spans="3:8">
      <c r="C531" s="13">
        <f t="shared" ca="1" si="42"/>
        <v>2004.7500716992267</v>
      </c>
      <c r="D531" s="13">
        <f t="shared" ca="1" si="43"/>
        <v>100.04319260411856</v>
      </c>
      <c r="E531" s="13">
        <f t="shared" ca="1" si="44"/>
        <v>989210.17300487007</v>
      </c>
      <c r="F531" s="13">
        <f t="shared" ca="1" si="45"/>
        <v>3.9919982197022614</v>
      </c>
      <c r="G531" s="13">
        <f t="shared" ca="1" si="46"/>
        <v>0.50945780833372001</v>
      </c>
      <c r="H531" s="13">
        <f t="shared" ca="1" si="47"/>
        <v>0</v>
      </c>
    </row>
    <row r="532" spans="3:8">
      <c r="C532" s="13">
        <f t="shared" ca="1" si="42"/>
        <v>2004.2462887410456</v>
      </c>
      <c r="D532" s="13">
        <f t="shared" ca="1" si="43"/>
        <v>100.27950918379673</v>
      </c>
      <c r="E532" s="13">
        <f t="shared" ca="1" si="44"/>
        <v>992147.6609820592</v>
      </c>
      <c r="F532" s="13">
        <f t="shared" ca="1" si="45"/>
        <v>4.0013279795413066</v>
      </c>
      <c r="G532" s="13">
        <f t="shared" ca="1" si="46"/>
        <v>0.50416372416370858</v>
      </c>
      <c r="H532" s="13">
        <f t="shared" ca="1" si="47"/>
        <v>0</v>
      </c>
    </row>
    <row r="533" spans="3:8">
      <c r="C533" s="13">
        <f t="shared" ca="1" si="42"/>
        <v>1994.8267996362288</v>
      </c>
      <c r="D533" s="13">
        <f t="shared" ca="1" si="43"/>
        <v>100.36921155868234</v>
      </c>
      <c r="E533" s="13">
        <f t="shared" ca="1" si="44"/>
        <v>984200.17634123622</v>
      </c>
      <c r="F533" s="13">
        <f t="shared" ca="1" si="45"/>
        <v>4.0019498205573907</v>
      </c>
      <c r="G533" s="13">
        <f t="shared" ca="1" si="46"/>
        <v>0.50360616942739911</v>
      </c>
      <c r="H533" s="13">
        <f t="shared" ca="1" si="47"/>
        <v>0</v>
      </c>
    </row>
    <row r="534" spans="3:8">
      <c r="C534" s="13">
        <f t="shared" ca="1" si="42"/>
        <v>1988.8614704668355</v>
      </c>
      <c r="D534" s="13">
        <f t="shared" ca="1" si="43"/>
        <v>100.0770829346493</v>
      </c>
      <c r="E534" s="13">
        <f t="shared" ca="1" si="44"/>
        <v>989725.715946952</v>
      </c>
      <c r="F534" s="13">
        <f t="shared" ca="1" si="45"/>
        <v>3.9999901759574392</v>
      </c>
      <c r="G534" s="13">
        <f t="shared" ca="1" si="46"/>
        <v>0.49732843171036795</v>
      </c>
      <c r="H534" s="13">
        <f t="shared" ca="1" si="47"/>
        <v>0</v>
      </c>
    </row>
    <row r="535" spans="3:8">
      <c r="C535" s="13">
        <f t="shared" ca="1" si="42"/>
        <v>2006.7759561376338</v>
      </c>
      <c r="D535" s="13">
        <f t="shared" ca="1" si="43"/>
        <v>99.682229661831954</v>
      </c>
      <c r="E535" s="13">
        <f t="shared" ca="1" si="44"/>
        <v>993387.48085456179</v>
      </c>
      <c r="F535" s="13">
        <f t="shared" ca="1" si="45"/>
        <v>3.9974944730466127</v>
      </c>
      <c r="G535" s="13">
        <f t="shared" ca="1" si="46"/>
        <v>0.50372729693059193</v>
      </c>
      <c r="H535" s="13">
        <f t="shared" ca="1" si="47"/>
        <v>0</v>
      </c>
    </row>
    <row r="536" spans="3:8">
      <c r="C536" s="13">
        <f t="shared" ref="C536:C599" ca="1" si="48">NORMINV(RAND(),$D$3,$G$3)</f>
        <v>1983.7454159486631</v>
      </c>
      <c r="D536" s="13">
        <f t="shared" ref="D536:D599" ca="1" si="49">NORMINV(RAND(),$D$4,$G$4)</f>
        <v>100.96662779754328</v>
      </c>
      <c r="E536" s="13">
        <f t="shared" ref="E536:E599" ca="1" si="50">NORMINV(RAND(),$D$5,$G$5)</f>
        <v>989073.18266513094</v>
      </c>
      <c r="F536" s="13">
        <f t="shared" ref="F536:F599" ca="1" si="51">NORMINV(RAND(),$D$6,$G$6)</f>
        <v>3.9965172956090553</v>
      </c>
      <c r="G536" s="13">
        <f t="shared" ref="G536:G599" ca="1" si="52">C536^2*D536/(E536*3.1415926*F536^4)</f>
        <v>0.50123875733408907</v>
      </c>
      <c r="H536" s="13">
        <f t="shared" ref="H536:H599" ca="1" si="53">IF(G536&gt;0.54,1,IF(G536&lt;0.46,1,0))</f>
        <v>0</v>
      </c>
    </row>
    <row r="537" spans="3:8">
      <c r="C537" s="13">
        <f t="shared" ca="1" si="48"/>
        <v>1991.2029736819038</v>
      </c>
      <c r="D537" s="13">
        <f t="shared" ca="1" si="49"/>
        <v>99.896917011852779</v>
      </c>
      <c r="E537" s="13">
        <f t="shared" ca="1" si="50"/>
        <v>975909.46199434542</v>
      </c>
      <c r="F537" s="13">
        <f t="shared" ca="1" si="51"/>
        <v>4.004230553623124</v>
      </c>
      <c r="G537" s="13">
        <f t="shared" ca="1" si="52"/>
        <v>0.5025131779333154</v>
      </c>
      <c r="H537" s="13">
        <f t="shared" ca="1" si="53"/>
        <v>0</v>
      </c>
    </row>
    <row r="538" spans="3:8">
      <c r="C538" s="13">
        <f t="shared" ca="1" si="48"/>
        <v>2001.0737891078891</v>
      </c>
      <c r="D538" s="13">
        <f t="shared" ca="1" si="49"/>
        <v>100.70953180957659</v>
      </c>
      <c r="E538" s="13">
        <f t="shared" ca="1" si="50"/>
        <v>983683.76003969903</v>
      </c>
      <c r="F538" s="13">
        <f t="shared" ca="1" si="51"/>
        <v>4.0014589651116372</v>
      </c>
      <c r="G538" s="13">
        <f t="shared" ca="1" si="52"/>
        <v>0.50900019267785046</v>
      </c>
      <c r="H538" s="13">
        <f t="shared" ca="1" si="53"/>
        <v>0</v>
      </c>
    </row>
    <row r="539" spans="3:8">
      <c r="C539" s="13">
        <f t="shared" ca="1" si="48"/>
        <v>2001.8742539116981</v>
      </c>
      <c r="D539" s="13">
        <f t="shared" ca="1" si="49"/>
        <v>99.280325905151713</v>
      </c>
      <c r="E539" s="13">
        <f t="shared" ca="1" si="50"/>
        <v>1008068.4559766172</v>
      </c>
      <c r="F539" s="13">
        <f t="shared" ca="1" si="51"/>
        <v>4.0032458942585016</v>
      </c>
      <c r="G539" s="13">
        <f t="shared" ca="1" si="52"/>
        <v>0.48915649485374213</v>
      </c>
      <c r="H539" s="13">
        <f t="shared" ca="1" si="53"/>
        <v>0</v>
      </c>
    </row>
    <row r="540" spans="3:8">
      <c r="C540" s="13">
        <f t="shared" ca="1" si="48"/>
        <v>2008.9805435740707</v>
      </c>
      <c r="D540" s="13">
        <f t="shared" ca="1" si="49"/>
        <v>99.235148027301193</v>
      </c>
      <c r="E540" s="13">
        <f t="shared" ca="1" si="50"/>
        <v>989476.82507307245</v>
      </c>
      <c r="F540" s="13">
        <f t="shared" ca="1" si="51"/>
        <v>4.0007656242631633</v>
      </c>
      <c r="G540" s="13">
        <f t="shared" ca="1" si="52"/>
        <v>0.50290858720554299</v>
      </c>
      <c r="H540" s="13">
        <f t="shared" ca="1" si="53"/>
        <v>0</v>
      </c>
    </row>
    <row r="541" spans="3:8">
      <c r="C541" s="13">
        <f t="shared" ca="1" si="48"/>
        <v>2003.1090293760321</v>
      </c>
      <c r="D541" s="13">
        <f t="shared" ca="1" si="49"/>
        <v>99.905125617261533</v>
      </c>
      <c r="E541" s="13">
        <f t="shared" ca="1" si="50"/>
        <v>996522.99138742522</v>
      </c>
      <c r="F541" s="13">
        <f t="shared" ca="1" si="51"/>
        <v>3.9962658339003578</v>
      </c>
      <c r="G541" s="13">
        <f t="shared" ca="1" si="52"/>
        <v>0.50204457554272597</v>
      </c>
      <c r="H541" s="13">
        <f t="shared" ca="1" si="53"/>
        <v>0</v>
      </c>
    </row>
    <row r="542" spans="3:8">
      <c r="C542" s="13">
        <f t="shared" ca="1" si="48"/>
        <v>2022.7049319249268</v>
      </c>
      <c r="D542" s="13">
        <f t="shared" ca="1" si="49"/>
        <v>99.450300790400149</v>
      </c>
      <c r="E542" s="13">
        <f t="shared" ca="1" si="50"/>
        <v>998173.6140447699</v>
      </c>
      <c r="F542" s="13">
        <f t="shared" ca="1" si="51"/>
        <v>3.989226986790992</v>
      </c>
      <c r="G542" s="13">
        <f t="shared" ca="1" si="52"/>
        <v>0.5123423119341376</v>
      </c>
      <c r="H542" s="13">
        <f t="shared" ca="1" si="53"/>
        <v>0</v>
      </c>
    </row>
    <row r="543" spans="3:8">
      <c r="C543" s="13">
        <f t="shared" ca="1" si="48"/>
        <v>2000.4301051768962</v>
      </c>
      <c r="D543" s="13">
        <f t="shared" ca="1" si="49"/>
        <v>99.448987567225046</v>
      </c>
      <c r="E543" s="13">
        <f t="shared" ca="1" si="50"/>
        <v>993802.81735417014</v>
      </c>
      <c r="F543" s="13">
        <f t="shared" ca="1" si="51"/>
        <v>4.0043135473036289</v>
      </c>
      <c r="G543" s="13">
        <f t="shared" ca="1" si="52"/>
        <v>0.49577512774785076</v>
      </c>
      <c r="H543" s="13">
        <f t="shared" ca="1" si="53"/>
        <v>0</v>
      </c>
    </row>
    <row r="544" spans="3:8">
      <c r="C544" s="13">
        <f t="shared" ca="1" si="48"/>
        <v>1992.4660307675367</v>
      </c>
      <c r="D544" s="13">
        <f t="shared" ca="1" si="49"/>
        <v>99.777907561732121</v>
      </c>
      <c r="E544" s="13">
        <f t="shared" ca="1" si="50"/>
        <v>1003785.9855067231</v>
      </c>
      <c r="F544" s="13">
        <f t="shared" ca="1" si="51"/>
        <v>3.9989443550693005</v>
      </c>
      <c r="G544" s="13">
        <f t="shared" ca="1" si="52"/>
        <v>0.49118354217905696</v>
      </c>
      <c r="H544" s="13">
        <f t="shared" ca="1" si="53"/>
        <v>0</v>
      </c>
    </row>
    <row r="545" spans="3:8">
      <c r="C545" s="13">
        <f t="shared" ca="1" si="48"/>
        <v>1993.9350836799226</v>
      </c>
      <c r="D545" s="13">
        <f t="shared" ca="1" si="49"/>
        <v>100.78508466593989</v>
      </c>
      <c r="E545" s="13">
        <f t="shared" ca="1" si="50"/>
        <v>1001003.6571842459</v>
      </c>
      <c r="F545" s="13">
        <f t="shared" ca="1" si="51"/>
        <v>3.9987371889240388</v>
      </c>
      <c r="G545" s="13">
        <f t="shared" ca="1" si="52"/>
        <v>0.49835786719672248</v>
      </c>
      <c r="H545" s="13">
        <f t="shared" ca="1" si="53"/>
        <v>0</v>
      </c>
    </row>
    <row r="546" spans="3:8">
      <c r="C546" s="13">
        <f t="shared" ca="1" si="48"/>
        <v>1991.2693645071331</v>
      </c>
      <c r="D546" s="13">
        <f t="shared" ca="1" si="49"/>
        <v>99.833816317559283</v>
      </c>
      <c r="E546" s="13">
        <f t="shared" ca="1" si="50"/>
        <v>992667.48274569213</v>
      </c>
      <c r="F546" s="13">
        <f t="shared" ca="1" si="51"/>
        <v>4.0048760656214375</v>
      </c>
      <c r="G546" s="13">
        <f t="shared" ca="1" si="52"/>
        <v>0.49343245625449911</v>
      </c>
      <c r="H546" s="13">
        <f t="shared" ca="1" si="53"/>
        <v>0</v>
      </c>
    </row>
    <row r="547" spans="3:8">
      <c r="C547" s="13">
        <f t="shared" ca="1" si="48"/>
        <v>2016.1608098336778</v>
      </c>
      <c r="D547" s="13">
        <f t="shared" ca="1" si="49"/>
        <v>99.804092799339116</v>
      </c>
      <c r="E547" s="13">
        <f t="shared" ca="1" si="50"/>
        <v>1007702.0072288406</v>
      </c>
      <c r="F547" s="13">
        <f t="shared" ca="1" si="51"/>
        <v>4.0012780284295895</v>
      </c>
      <c r="G547" s="13">
        <f t="shared" ca="1" si="52"/>
        <v>0.49994448553363091</v>
      </c>
      <c r="H547" s="13">
        <f t="shared" ca="1" si="53"/>
        <v>0</v>
      </c>
    </row>
    <row r="548" spans="3:8">
      <c r="C548" s="13">
        <f t="shared" ca="1" si="48"/>
        <v>2013.5174042719743</v>
      </c>
      <c r="D548" s="13">
        <f t="shared" ca="1" si="49"/>
        <v>99.504774065257664</v>
      </c>
      <c r="E548" s="13">
        <f t="shared" ca="1" si="50"/>
        <v>994370.78873687959</v>
      </c>
      <c r="F548" s="13">
        <f t="shared" ca="1" si="51"/>
        <v>3.9891021025427826</v>
      </c>
      <c r="G548" s="13">
        <f t="shared" ca="1" si="52"/>
        <v>0.50998318999818915</v>
      </c>
      <c r="H548" s="13">
        <f t="shared" ca="1" si="53"/>
        <v>0</v>
      </c>
    </row>
    <row r="549" spans="3:8">
      <c r="C549" s="13">
        <f t="shared" ca="1" si="48"/>
        <v>2002.1187726220992</v>
      </c>
      <c r="D549" s="13">
        <f t="shared" ca="1" si="49"/>
        <v>99.734405047092338</v>
      </c>
      <c r="E549" s="13">
        <f t="shared" ca="1" si="50"/>
        <v>1001770.3322643843</v>
      </c>
      <c r="F549" s="13">
        <f t="shared" ca="1" si="51"/>
        <v>4.0005190312439494</v>
      </c>
      <c r="G549" s="13">
        <f t="shared" ca="1" si="52"/>
        <v>0.49595386905771599</v>
      </c>
      <c r="H549" s="13">
        <f t="shared" ca="1" si="53"/>
        <v>0</v>
      </c>
    </row>
    <row r="550" spans="3:8">
      <c r="C550" s="13">
        <f t="shared" ca="1" si="48"/>
        <v>1984.8517548610716</v>
      </c>
      <c r="D550" s="13">
        <f t="shared" ca="1" si="49"/>
        <v>98.893762504101076</v>
      </c>
      <c r="E550" s="13">
        <f t="shared" ca="1" si="50"/>
        <v>993277.17716796626</v>
      </c>
      <c r="F550" s="13">
        <f t="shared" ca="1" si="51"/>
        <v>3.9998454391105076</v>
      </c>
      <c r="G550" s="13">
        <f t="shared" ca="1" si="52"/>
        <v>0.48778887431257822</v>
      </c>
      <c r="H550" s="13">
        <f t="shared" ca="1" si="53"/>
        <v>0</v>
      </c>
    </row>
    <row r="551" spans="3:8">
      <c r="C551" s="13">
        <f t="shared" ca="1" si="48"/>
        <v>2017.7482648130006</v>
      </c>
      <c r="D551" s="13">
        <f t="shared" ca="1" si="49"/>
        <v>100.64693984480093</v>
      </c>
      <c r="E551" s="13">
        <f t="shared" ca="1" si="50"/>
        <v>992984.62167630519</v>
      </c>
      <c r="F551" s="13">
        <f t="shared" ca="1" si="51"/>
        <v>3.9956871519512487</v>
      </c>
      <c r="G551" s="13">
        <f t="shared" ca="1" si="52"/>
        <v>0.51531910416734283</v>
      </c>
      <c r="H551" s="13">
        <f t="shared" ca="1" si="53"/>
        <v>0</v>
      </c>
    </row>
    <row r="552" spans="3:8">
      <c r="C552" s="13">
        <f t="shared" ca="1" si="48"/>
        <v>2009.212832595322</v>
      </c>
      <c r="D552" s="13">
        <f t="shared" ca="1" si="49"/>
        <v>99.706706596663437</v>
      </c>
      <c r="E552" s="13">
        <f t="shared" ca="1" si="50"/>
        <v>984918.5745286952</v>
      </c>
      <c r="F552" s="13">
        <f t="shared" ca="1" si="51"/>
        <v>4.0059749663683579</v>
      </c>
      <c r="G552" s="13">
        <f t="shared" ca="1" si="52"/>
        <v>0.50511834389614196</v>
      </c>
      <c r="H552" s="13">
        <f t="shared" ca="1" si="53"/>
        <v>0</v>
      </c>
    </row>
    <row r="553" spans="3:8">
      <c r="C553" s="13">
        <f t="shared" ca="1" si="48"/>
        <v>2006.8519661434264</v>
      </c>
      <c r="D553" s="13">
        <f t="shared" ca="1" si="49"/>
        <v>99.755801460722637</v>
      </c>
      <c r="E553" s="13">
        <f t="shared" ca="1" si="50"/>
        <v>1001891.5421083972</v>
      </c>
      <c r="F553" s="13">
        <f t="shared" ca="1" si="51"/>
        <v>4.0024506416393937</v>
      </c>
      <c r="G553" s="13">
        <f t="shared" ca="1" si="52"/>
        <v>0.49738687798263648</v>
      </c>
      <c r="H553" s="13">
        <f t="shared" ca="1" si="53"/>
        <v>0</v>
      </c>
    </row>
    <row r="554" spans="3:8">
      <c r="C554" s="13">
        <f t="shared" ca="1" si="48"/>
        <v>2011.0421768328433</v>
      </c>
      <c r="D554" s="13">
        <f t="shared" ca="1" si="49"/>
        <v>99.486887580980863</v>
      </c>
      <c r="E554" s="13">
        <f t="shared" ca="1" si="50"/>
        <v>984965.82083915675</v>
      </c>
      <c r="F554" s="13">
        <f t="shared" ca="1" si="51"/>
        <v>3.9997339708458863</v>
      </c>
      <c r="G554" s="13">
        <f t="shared" ca="1" si="52"/>
        <v>0.50805736347254782</v>
      </c>
      <c r="H554" s="13">
        <f t="shared" ca="1" si="53"/>
        <v>0</v>
      </c>
    </row>
    <row r="555" spans="3:8">
      <c r="C555" s="13">
        <f t="shared" ca="1" si="48"/>
        <v>1991.8467246044183</v>
      </c>
      <c r="D555" s="13">
        <f t="shared" ca="1" si="49"/>
        <v>99.758816436779966</v>
      </c>
      <c r="E555" s="13">
        <f t="shared" ca="1" si="50"/>
        <v>993652.2477008705</v>
      </c>
      <c r="F555" s="13">
        <f t="shared" ca="1" si="51"/>
        <v>4.003213406452141</v>
      </c>
      <c r="G555" s="13">
        <f t="shared" ca="1" si="52"/>
        <v>0.49367810372366416</v>
      </c>
      <c r="H555" s="13">
        <f t="shared" ca="1" si="53"/>
        <v>0</v>
      </c>
    </row>
    <row r="556" spans="3:8">
      <c r="C556" s="13">
        <f t="shared" ca="1" si="48"/>
        <v>1983.2552619942915</v>
      </c>
      <c r="D556" s="13">
        <f t="shared" ca="1" si="49"/>
        <v>100.4639052743054</v>
      </c>
      <c r="E556" s="13">
        <f t="shared" ca="1" si="50"/>
        <v>989191.64336808468</v>
      </c>
      <c r="F556" s="13">
        <f t="shared" ca="1" si="51"/>
        <v>3.9937249996303779</v>
      </c>
      <c r="G556" s="13">
        <f t="shared" ca="1" si="52"/>
        <v>0.49983234327679893</v>
      </c>
      <c r="H556" s="13">
        <f t="shared" ca="1" si="53"/>
        <v>0</v>
      </c>
    </row>
    <row r="557" spans="3:8">
      <c r="C557" s="13">
        <f t="shared" ca="1" si="48"/>
        <v>1994.4966938832392</v>
      </c>
      <c r="D557" s="13">
        <f t="shared" ca="1" si="49"/>
        <v>99.96513513099724</v>
      </c>
      <c r="E557" s="13">
        <f t="shared" ca="1" si="50"/>
        <v>1005993.2595343021</v>
      </c>
      <c r="F557" s="13">
        <f t="shared" ca="1" si="51"/>
        <v>3.9985805095165268</v>
      </c>
      <c r="G557" s="13">
        <f t="shared" ca="1" si="52"/>
        <v>0.49220597769300334</v>
      </c>
      <c r="H557" s="13">
        <f t="shared" ca="1" si="53"/>
        <v>0</v>
      </c>
    </row>
    <row r="558" spans="3:8">
      <c r="C558" s="13">
        <f t="shared" ca="1" si="48"/>
        <v>2000.3549706419622</v>
      </c>
      <c r="D558" s="13">
        <f t="shared" ca="1" si="49"/>
        <v>100.76516502737024</v>
      </c>
      <c r="E558" s="13">
        <f t="shared" ca="1" si="50"/>
        <v>992439.04725914961</v>
      </c>
      <c r="F558" s="13">
        <f t="shared" ca="1" si="51"/>
        <v>4.0025806374678989</v>
      </c>
      <c r="G558" s="13">
        <f t="shared" ca="1" si="52"/>
        <v>0.50386070611784106</v>
      </c>
      <c r="H558" s="13">
        <f t="shared" ca="1" si="53"/>
        <v>0</v>
      </c>
    </row>
    <row r="559" spans="3:8">
      <c r="C559" s="13">
        <f t="shared" ca="1" si="48"/>
        <v>1978.0142944659201</v>
      </c>
      <c r="D559" s="13">
        <f t="shared" ca="1" si="49"/>
        <v>98.759669306122305</v>
      </c>
      <c r="E559" s="13">
        <f t="shared" ca="1" si="50"/>
        <v>997530.5648663285</v>
      </c>
      <c r="F559" s="13">
        <f t="shared" ca="1" si="51"/>
        <v>4.0059578964095826</v>
      </c>
      <c r="G559" s="13">
        <f t="shared" ca="1" si="52"/>
        <v>0.47878096966547051</v>
      </c>
      <c r="H559" s="13">
        <f t="shared" ca="1" si="53"/>
        <v>0</v>
      </c>
    </row>
    <row r="560" spans="3:8">
      <c r="C560" s="13">
        <f t="shared" ca="1" si="48"/>
        <v>1990.4168922301235</v>
      </c>
      <c r="D560" s="13">
        <f t="shared" ca="1" si="49"/>
        <v>100.15699950988646</v>
      </c>
      <c r="E560" s="13">
        <f t="shared" ca="1" si="50"/>
        <v>988884.03324703092</v>
      </c>
      <c r="F560" s="13">
        <f t="shared" ca="1" si="51"/>
        <v>3.99732061928245</v>
      </c>
      <c r="G560" s="13">
        <f t="shared" ca="1" si="52"/>
        <v>0.50026283270332228</v>
      </c>
      <c r="H560" s="13">
        <f t="shared" ca="1" si="53"/>
        <v>0</v>
      </c>
    </row>
    <row r="561" spans="3:8">
      <c r="C561" s="13">
        <f t="shared" ca="1" si="48"/>
        <v>1982.8115902745953</v>
      </c>
      <c r="D561" s="13">
        <f t="shared" ca="1" si="49"/>
        <v>99.083485416962574</v>
      </c>
      <c r="E561" s="13">
        <f t="shared" ca="1" si="50"/>
        <v>991655.96049161069</v>
      </c>
      <c r="F561" s="13">
        <f t="shared" ca="1" si="51"/>
        <v>3.996613788721465</v>
      </c>
      <c r="G561" s="13">
        <f t="shared" ca="1" si="52"/>
        <v>0.49009982943382518</v>
      </c>
      <c r="H561" s="13">
        <f t="shared" ca="1" si="53"/>
        <v>0</v>
      </c>
    </row>
    <row r="562" spans="3:8">
      <c r="C562" s="13">
        <f t="shared" ca="1" si="48"/>
        <v>1988.336587542437</v>
      </c>
      <c r="D562" s="13">
        <f t="shared" ca="1" si="49"/>
        <v>100.64371105569133</v>
      </c>
      <c r="E562" s="13">
        <f t="shared" ca="1" si="50"/>
        <v>984639.70289487648</v>
      </c>
      <c r="F562" s="13">
        <f t="shared" ca="1" si="51"/>
        <v>3.994736537517964</v>
      </c>
      <c r="G562" s="13">
        <f t="shared" ca="1" si="52"/>
        <v>0.50511082301968913</v>
      </c>
      <c r="H562" s="13">
        <f t="shared" ca="1" si="53"/>
        <v>0</v>
      </c>
    </row>
    <row r="563" spans="3:8">
      <c r="C563" s="13">
        <f t="shared" ca="1" si="48"/>
        <v>2027.2855108328272</v>
      </c>
      <c r="D563" s="13">
        <f t="shared" ca="1" si="49"/>
        <v>99.743948725271295</v>
      </c>
      <c r="E563" s="13">
        <f t="shared" ca="1" si="50"/>
        <v>980709.43052379088</v>
      </c>
      <c r="F563" s="13">
        <f t="shared" ca="1" si="51"/>
        <v>3.9953178651861347</v>
      </c>
      <c r="G563" s="13">
        <f t="shared" ca="1" si="52"/>
        <v>0.52218071008732392</v>
      </c>
      <c r="H563" s="13">
        <f t="shared" ca="1" si="53"/>
        <v>0</v>
      </c>
    </row>
    <row r="564" spans="3:8">
      <c r="C564" s="13">
        <f t="shared" ca="1" si="48"/>
        <v>2003.4003509461297</v>
      </c>
      <c r="D564" s="13">
        <f t="shared" ca="1" si="49"/>
        <v>100.23622119057256</v>
      </c>
      <c r="E564" s="13">
        <f t="shared" ca="1" si="50"/>
        <v>1003633.7356728537</v>
      </c>
      <c r="F564" s="13">
        <f t="shared" ca="1" si="51"/>
        <v>4.0078429066640187</v>
      </c>
      <c r="G564" s="13">
        <f t="shared" ca="1" si="52"/>
        <v>0.49452960869828538</v>
      </c>
      <c r="H564" s="13">
        <f t="shared" ca="1" si="53"/>
        <v>0</v>
      </c>
    </row>
    <row r="565" spans="3:8">
      <c r="C565" s="13">
        <f t="shared" ca="1" si="48"/>
        <v>2008.2708227007242</v>
      </c>
      <c r="D565" s="13">
        <f t="shared" ca="1" si="49"/>
        <v>99.951064474012796</v>
      </c>
      <c r="E565" s="13">
        <f t="shared" ca="1" si="50"/>
        <v>996812.30995086848</v>
      </c>
      <c r="F565" s="13">
        <f t="shared" ca="1" si="51"/>
        <v>3.9941671174868931</v>
      </c>
      <c r="G565" s="13">
        <f t="shared" ca="1" si="52"/>
        <v>0.50578249590483237</v>
      </c>
      <c r="H565" s="13">
        <f t="shared" ca="1" si="53"/>
        <v>0</v>
      </c>
    </row>
    <row r="566" spans="3:8">
      <c r="C566" s="13">
        <f t="shared" ca="1" si="48"/>
        <v>1994.9401258792595</v>
      </c>
      <c r="D566" s="13">
        <f t="shared" ca="1" si="49"/>
        <v>100.50468137081637</v>
      </c>
      <c r="E566" s="13">
        <f t="shared" ca="1" si="50"/>
        <v>991001.70997306739</v>
      </c>
      <c r="F566" s="13">
        <f t="shared" ca="1" si="51"/>
        <v>3.9923556100506974</v>
      </c>
      <c r="G566" s="13">
        <f t="shared" ca="1" si="52"/>
        <v>0.50571388845888177</v>
      </c>
      <c r="H566" s="13">
        <f t="shared" ca="1" si="53"/>
        <v>0</v>
      </c>
    </row>
    <row r="567" spans="3:8">
      <c r="C567" s="13">
        <f t="shared" ca="1" si="48"/>
        <v>1998.4087505768023</v>
      </c>
      <c r="D567" s="13">
        <f t="shared" ca="1" si="49"/>
        <v>100.26081216212502</v>
      </c>
      <c r="E567" s="13">
        <f t="shared" ca="1" si="50"/>
        <v>1004820.4351756647</v>
      </c>
      <c r="F567" s="13">
        <f t="shared" ca="1" si="51"/>
        <v>3.9979755428600119</v>
      </c>
      <c r="G567" s="13">
        <f t="shared" ca="1" si="52"/>
        <v>0.49647914171169327</v>
      </c>
      <c r="H567" s="13">
        <f t="shared" ca="1" si="53"/>
        <v>0</v>
      </c>
    </row>
    <row r="568" spans="3:8">
      <c r="C568" s="13">
        <f t="shared" ca="1" si="48"/>
        <v>2008.9279841321184</v>
      </c>
      <c r="D568" s="13">
        <f t="shared" ca="1" si="49"/>
        <v>100.01825773088471</v>
      </c>
      <c r="E568" s="13">
        <f t="shared" ca="1" si="50"/>
        <v>989478.43856265687</v>
      </c>
      <c r="F568" s="13">
        <f t="shared" ca="1" si="51"/>
        <v>3.999594474716305</v>
      </c>
      <c r="G568" s="13">
        <f t="shared" ca="1" si="52"/>
        <v>0.50744383748024191</v>
      </c>
      <c r="H568" s="13">
        <f t="shared" ca="1" si="53"/>
        <v>0</v>
      </c>
    </row>
    <row r="569" spans="3:8">
      <c r="C569" s="13">
        <f t="shared" ca="1" si="48"/>
        <v>2000.4313650050738</v>
      </c>
      <c r="D569" s="13">
        <f t="shared" ca="1" si="49"/>
        <v>99.715150604284489</v>
      </c>
      <c r="E569" s="13">
        <f t="shared" ca="1" si="50"/>
        <v>998072.7265406705</v>
      </c>
      <c r="F569" s="13">
        <f t="shared" ca="1" si="51"/>
        <v>3.9859751835460915</v>
      </c>
      <c r="G569" s="13">
        <f t="shared" ca="1" si="52"/>
        <v>0.504147995447085</v>
      </c>
      <c r="H569" s="13">
        <f t="shared" ca="1" si="53"/>
        <v>0</v>
      </c>
    </row>
    <row r="570" spans="3:8">
      <c r="C570" s="13">
        <f t="shared" ca="1" si="48"/>
        <v>2002.0180093287306</v>
      </c>
      <c r="D570" s="13">
        <f t="shared" ca="1" si="49"/>
        <v>99.813848476709211</v>
      </c>
      <c r="E570" s="13">
        <f t="shared" ca="1" si="50"/>
        <v>994838.86693506537</v>
      </c>
      <c r="F570" s="13">
        <f t="shared" ca="1" si="51"/>
        <v>4.0030277322644006</v>
      </c>
      <c r="G570" s="13">
        <f t="shared" ca="1" si="52"/>
        <v>0.49850527221572688</v>
      </c>
      <c r="H570" s="13">
        <f t="shared" ca="1" si="53"/>
        <v>0</v>
      </c>
    </row>
    <row r="571" spans="3:8">
      <c r="C571" s="13">
        <f t="shared" ca="1" si="48"/>
        <v>1998.1179024332771</v>
      </c>
      <c r="D571" s="13">
        <f t="shared" ca="1" si="49"/>
        <v>99.640507411296781</v>
      </c>
      <c r="E571" s="13">
        <f t="shared" ca="1" si="50"/>
        <v>997060.82529949734</v>
      </c>
      <c r="F571" s="13">
        <f t="shared" ca="1" si="51"/>
        <v>3.9978338813662608</v>
      </c>
      <c r="G571" s="13">
        <f t="shared" ca="1" si="52"/>
        <v>0.49717313911624184</v>
      </c>
      <c r="H571" s="13">
        <f t="shared" ca="1" si="53"/>
        <v>0</v>
      </c>
    </row>
    <row r="572" spans="3:8">
      <c r="C572" s="13">
        <f t="shared" ca="1" si="48"/>
        <v>1999.2952325795281</v>
      </c>
      <c r="D572" s="13">
        <f t="shared" ca="1" si="49"/>
        <v>99.907267856943648</v>
      </c>
      <c r="E572" s="13">
        <f t="shared" ca="1" si="50"/>
        <v>986394.85331373394</v>
      </c>
      <c r="F572" s="13">
        <f t="shared" ca="1" si="51"/>
        <v>4.0083531974061781</v>
      </c>
      <c r="G572" s="13">
        <f t="shared" ca="1" si="52"/>
        <v>0.4992135333613506</v>
      </c>
      <c r="H572" s="13">
        <f t="shared" ca="1" si="53"/>
        <v>0</v>
      </c>
    </row>
    <row r="573" spans="3:8">
      <c r="C573" s="13">
        <f t="shared" ca="1" si="48"/>
        <v>2010.1408797572517</v>
      </c>
      <c r="D573" s="13">
        <f t="shared" ca="1" si="49"/>
        <v>99.505498522430074</v>
      </c>
      <c r="E573" s="13">
        <f t="shared" ca="1" si="50"/>
        <v>992341.65576848364</v>
      </c>
      <c r="F573" s="13">
        <f t="shared" ca="1" si="51"/>
        <v>4.0026339136494853</v>
      </c>
      <c r="G573" s="13">
        <f t="shared" ca="1" si="52"/>
        <v>0.50246463586440138</v>
      </c>
      <c r="H573" s="13">
        <f t="shared" ca="1" si="53"/>
        <v>0</v>
      </c>
    </row>
    <row r="574" spans="3:8">
      <c r="C574" s="13">
        <f t="shared" ca="1" si="48"/>
        <v>2005.8163868596152</v>
      </c>
      <c r="D574" s="13">
        <f t="shared" ca="1" si="49"/>
        <v>100.55152491465817</v>
      </c>
      <c r="E574" s="13">
        <f t="shared" ca="1" si="50"/>
        <v>989862.41206068336</v>
      </c>
      <c r="F574" s="13">
        <f t="shared" ca="1" si="51"/>
        <v>4.0028584721415967</v>
      </c>
      <c r="G574" s="13">
        <f t="shared" ca="1" si="52"/>
        <v>0.50671688037285956</v>
      </c>
      <c r="H574" s="13">
        <f t="shared" ca="1" si="53"/>
        <v>0</v>
      </c>
    </row>
    <row r="575" spans="3:8">
      <c r="C575" s="13">
        <f t="shared" ca="1" si="48"/>
        <v>1995.3275144912207</v>
      </c>
      <c r="D575" s="13">
        <f t="shared" ca="1" si="49"/>
        <v>99.949099473262351</v>
      </c>
      <c r="E575" s="13">
        <f t="shared" ca="1" si="50"/>
        <v>1002259.2513108522</v>
      </c>
      <c r="F575" s="13">
        <f t="shared" ca="1" si="51"/>
        <v>4.0040191454063088</v>
      </c>
      <c r="G575" s="13">
        <f t="shared" ca="1" si="52"/>
        <v>0.49169155310194523</v>
      </c>
      <c r="H575" s="13">
        <f t="shared" ca="1" si="53"/>
        <v>0</v>
      </c>
    </row>
    <row r="576" spans="3:8">
      <c r="C576" s="13">
        <f t="shared" ca="1" si="48"/>
        <v>2008.4219779018924</v>
      </c>
      <c r="D576" s="13">
        <f t="shared" ca="1" si="49"/>
        <v>100.34330060202502</v>
      </c>
      <c r="E576" s="13">
        <f t="shared" ca="1" si="50"/>
        <v>991698.26115549391</v>
      </c>
      <c r="F576" s="13">
        <f t="shared" ca="1" si="51"/>
        <v>3.9967178588346055</v>
      </c>
      <c r="G576" s="13">
        <f t="shared" ca="1" si="52"/>
        <v>0.50916076591477766</v>
      </c>
      <c r="H576" s="13">
        <f t="shared" ca="1" si="53"/>
        <v>0</v>
      </c>
    </row>
    <row r="577" spans="3:8">
      <c r="C577" s="13">
        <f t="shared" ca="1" si="48"/>
        <v>1997.7408220919647</v>
      </c>
      <c r="D577" s="13">
        <f t="shared" ca="1" si="49"/>
        <v>100.49546612760915</v>
      </c>
      <c r="E577" s="13">
        <f t="shared" ca="1" si="50"/>
        <v>991396.16395136132</v>
      </c>
      <c r="F577" s="13">
        <f t="shared" ca="1" si="51"/>
        <v>4.0025070060029835</v>
      </c>
      <c r="G577" s="13">
        <f t="shared" ca="1" si="52"/>
        <v>0.50176371786644069</v>
      </c>
      <c r="H577" s="13">
        <f t="shared" ca="1" si="53"/>
        <v>0</v>
      </c>
    </row>
    <row r="578" spans="3:8">
      <c r="C578" s="13">
        <f t="shared" ca="1" si="48"/>
        <v>1986.7960766351916</v>
      </c>
      <c r="D578" s="13">
        <f t="shared" ca="1" si="49"/>
        <v>100.75448581742071</v>
      </c>
      <c r="E578" s="13">
        <f t="shared" ca="1" si="50"/>
        <v>993356.96288764419</v>
      </c>
      <c r="F578" s="13">
        <f t="shared" ca="1" si="51"/>
        <v>4.0051410795319926</v>
      </c>
      <c r="G578" s="13">
        <f t="shared" ca="1" si="52"/>
        <v>0.4952728241453736</v>
      </c>
      <c r="H578" s="13">
        <f t="shared" ca="1" si="53"/>
        <v>0</v>
      </c>
    </row>
    <row r="579" spans="3:8">
      <c r="C579" s="13">
        <f t="shared" ca="1" si="48"/>
        <v>1980.2362776695586</v>
      </c>
      <c r="D579" s="13">
        <f t="shared" ca="1" si="49"/>
        <v>99.504275037001676</v>
      </c>
      <c r="E579" s="13">
        <f t="shared" ca="1" si="50"/>
        <v>988019.51603502687</v>
      </c>
      <c r="F579" s="13">
        <f t="shared" ca="1" si="51"/>
        <v>4.0067466484644205</v>
      </c>
      <c r="G579" s="13">
        <f t="shared" ca="1" si="52"/>
        <v>0.48774502365546391</v>
      </c>
      <c r="H579" s="13">
        <f t="shared" ca="1" si="53"/>
        <v>0</v>
      </c>
    </row>
    <row r="580" spans="3:8">
      <c r="C580" s="13">
        <f t="shared" ca="1" si="48"/>
        <v>2015.9604198053855</v>
      </c>
      <c r="D580" s="13">
        <f t="shared" ca="1" si="49"/>
        <v>100.4449927508373</v>
      </c>
      <c r="E580" s="13">
        <f t="shared" ca="1" si="50"/>
        <v>985519.90572497295</v>
      </c>
      <c r="F580" s="13">
        <f t="shared" ca="1" si="51"/>
        <v>3.9961795043266619</v>
      </c>
      <c r="G580" s="13">
        <f t="shared" ca="1" si="52"/>
        <v>0.51700777695922628</v>
      </c>
      <c r="H580" s="13">
        <f t="shared" ca="1" si="53"/>
        <v>0</v>
      </c>
    </row>
    <row r="581" spans="3:8">
      <c r="C581" s="13">
        <f t="shared" ca="1" si="48"/>
        <v>1986.841686895337</v>
      </c>
      <c r="D581" s="13">
        <f t="shared" ca="1" si="49"/>
        <v>100.0181472858954</v>
      </c>
      <c r="E581" s="13">
        <f t="shared" ca="1" si="50"/>
        <v>984179.929750646</v>
      </c>
      <c r="F581" s="13">
        <f t="shared" ca="1" si="51"/>
        <v>3.9917321424522538</v>
      </c>
      <c r="G581" s="13">
        <f t="shared" ca="1" si="52"/>
        <v>0.50296225988998511</v>
      </c>
      <c r="H581" s="13">
        <f t="shared" ca="1" si="53"/>
        <v>0</v>
      </c>
    </row>
    <row r="582" spans="3:8">
      <c r="C582" s="13">
        <f t="shared" ca="1" si="48"/>
        <v>2020.2641536660617</v>
      </c>
      <c r="D582" s="13">
        <f t="shared" ca="1" si="49"/>
        <v>100.43553261491425</v>
      </c>
      <c r="E582" s="13">
        <f t="shared" ca="1" si="50"/>
        <v>1001344.980140422</v>
      </c>
      <c r="F582" s="13">
        <f t="shared" ca="1" si="51"/>
        <v>4.0117572986240688</v>
      </c>
      <c r="G582" s="13">
        <f t="shared" ca="1" si="52"/>
        <v>0.50307357675622644</v>
      </c>
      <c r="H582" s="13">
        <f t="shared" ca="1" si="53"/>
        <v>0</v>
      </c>
    </row>
    <row r="583" spans="3:8">
      <c r="C583" s="13">
        <f t="shared" ca="1" si="48"/>
        <v>2027.3765766584286</v>
      </c>
      <c r="D583" s="13">
        <f t="shared" ca="1" si="49"/>
        <v>98.852380190195944</v>
      </c>
      <c r="E583" s="13">
        <f t="shared" ca="1" si="50"/>
        <v>995985.8120814804</v>
      </c>
      <c r="F583" s="13">
        <f t="shared" ca="1" si="51"/>
        <v>4.0017856076663332</v>
      </c>
      <c r="G583" s="13">
        <f t="shared" ca="1" si="52"/>
        <v>0.50633469947332144</v>
      </c>
      <c r="H583" s="13">
        <f t="shared" ca="1" si="53"/>
        <v>0</v>
      </c>
    </row>
    <row r="584" spans="3:8">
      <c r="C584" s="13">
        <f t="shared" ca="1" si="48"/>
        <v>2001.6999181492613</v>
      </c>
      <c r="D584" s="13">
        <f t="shared" ca="1" si="49"/>
        <v>99.749505607680206</v>
      </c>
      <c r="E584" s="13">
        <f t="shared" ca="1" si="50"/>
        <v>996306.52755945106</v>
      </c>
      <c r="F584" s="13">
        <f t="shared" ca="1" si="51"/>
        <v>4.0132601375691284</v>
      </c>
      <c r="G584" s="13">
        <f t="shared" ca="1" si="52"/>
        <v>0.49223966675647823</v>
      </c>
      <c r="H584" s="13">
        <f t="shared" ca="1" si="53"/>
        <v>0</v>
      </c>
    </row>
    <row r="585" spans="3:8">
      <c r="C585" s="13">
        <f t="shared" ca="1" si="48"/>
        <v>1993.4783021000396</v>
      </c>
      <c r="D585" s="13">
        <f t="shared" ca="1" si="49"/>
        <v>99.993948668896167</v>
      </c>
      <c r="E585" s="13">
        <f t="shared" ca="1" si="50"/>
        <v>1000186.1129434614</v>
      </c>
      <c r="F585" s="13">
        <f t="shared" ca="1" si="51"/>
        <v>3.9987528817483207</v>
      </c>
      <c r="G585" s="13">
        <f t="shared" ca="1" si="52"/>
        <v>0.49461558284626977</v>
      </c>
      <c r="H585" s="13">
        <f t="shared" ca="1" si="53"/>
        <v>0</v>
      </c>
    </row>
    <row r="586" spans="3:8">
      <c r="C586" s="13">
        <f t="shared" ca="1" si="48"/>
        <v>1997.8685083946609</v>
      </c>
      <c r="D586" s="13">
        <f t="shared" ca="1" si="49"/>
        <v>100.12049765400572</v>
      </c>
      <c r="E586" s="13">
        <f t="shared" ca="1" si="50"/>
        <v>1004129.9259121446</v>
      </c>
      <c r="F586" s="13">
        <f t="shared" ca="1" si="51"/>
        <v>3.9901954733616605</v>
      </c>
      <c r="G586" s="13">
        <f t="shared" ca="1" si="52"/>
        <v>0.49973565916830015</v>
      </c>
      <c r="H586" s="13">
        <f t="shared" ca="1" si="53"/>
        <v>0</v>
      </c>
    </row>
    <row r="587" spans="3:8">
      <c r="C587" s="13">
        <f t="shared" ca="1" si="48"/>
        <v>1993.5046031640991</v>
      </c>
      <c r="D587" s="13">
        <f t="shared" ca="1" si="49"/>
        <v>100.86976924823375</v>
      </c>
      <c r="E587" s="13">
        <f t="shared" ca="1" si="50"/>
        <v>994020.66975689819</v>
      </c>
      <c r="F587" s="13">
        <f t="shared" ca="1" si="51"/>
        <v>3.9948310852215121</v>
      </c>
      <c r="G587" s="13">
        <f t="shared" ca="1" si="52"/>
        <v>0.50403018965801827</v>
      </c>
      <c r="H587" s="13">
        <f t="shared" ca="1" si="53"/>
        <v>0</v>
      </c>
    </row>
    <row r="588" spans="3:8">
      <c r="C588" s="13">
        <f t="shared" ca="1" si="48"/>
        <v>2004.4728895461321</v>
      </c>
      <c r="D588" s="13">
        <f t="shared" ca="1" si="49"/>
        <v>99.917347823721656</v>
      </c>
      <c r="E588" s="13">
        <f t="shared" ca="1" si="50"/>
        <v>1004654.1535311135</v>
      </c>
      <c r="F588" s="13">
        <f t="shared" ca="1" si="51"/>
        <v>3.9883530065116282</v>
      </c>
      <c r="G588" s="13">
        <f t="shared" ca="1" si="52"/>
        <v>0.50269024796238448</v>
      </c>
      <c r="H588" s="13">
        <f t="shared" ca="1" si="53"/>
        <v>0</v>
      </c>
    </row>
    <row r="589" spans="3:8">
      <c r="C589" s="13">
        <f t="shared" ca="1" si="48"/>
        <v>1982.4469042077296</v>
      </c>
      <c r="D589" s="13">
        <f t="shared" ca="1" si="49"/>
        <v>100.02208253184428</v>
      </c>
      <c r="E589" s="13">
        <f t="shared" ca="1" si="50"/>
        <v>975033.86698851909</v>
      </c>
      <c r="F589" s="13">
        <f t="shared" ca="1" si="51"/>
        <v>3.9940776225328603</v>
      </c>
      <c r="G589" s="13">
        <f t="shared" ca="1" si="52"/>
        <v>0.50427037160411248</v>
      </c>
      <c r="H589" s="13">
        <f t="shared" ca="1" si="53"/>
        <v>0</v>
      </c>
    </row>
    <row r="590" spans="3:8">
      <c r="C590" s="13">
        <f t="shared" ca="1" si="48"/>
        <v>1990.6048675542083</v>
      </c>
      <c r="D590" s="13">
        <f t="shared" ca="1" si="49"/>
        <v>100.34733772754726</v>
      </c>
      <c r="E590" s="13">
        <f t="shared" ca="1" si="50"/>
        <v>1000402.6846797324</v>
      </c>
      <c r="F590" s="13">
        <f t="shared" ca="1" si="51"/>
        <v>4.0054012883854062</v>
      </c>
      <c r="G590" s="13">
        <f t="shared" ca="1" si="52"/>
        <v>0.49154935634658536</v>
      </c>
      <c r="H590" s="13">
        <f t="shared" ca="1" si="53"/>
        <v>0</v>
      </c>
    </row>
    <row r="591" spans="3:8">
      <c r="C591" s="13">
        <f t="shared" ca="1" si="48"/>
        <v>2012.6143604606552</v>
      </c>
      <c r="D591" s="13">
        <f t="shared" ca="1" si="49"/>
        <v>100.29921492587984</v>
      </c>
      <c r="E591" s="13">
        <f t="shared" ca="1" si="50"/>
        <v>1005177.7992793204</v>
      </c>
      <c r="F591" s="13">
        <f t="shared" ca="1" si="51"/>
        <v>3.9888678837400557</v>
      </c>
      <c r="G591" s="13">
        <f t="shared" ca="1" si="52"/>
        <v>0.50819139372377808</v>
      </c>
      <c r="H591" s="13">
        <f t="shared" ca="1" si="53"/>
        <v>0</v>
      </c>
    </row>
    <row r="592" spans="3:8">
      <c r="C592" s="13">
        <f t="shared" ca="1" si="48"/>
        <v>2001.5754879463088</v>
      </c>
      <c r="D592" s="13">
        <f t="shared" ca="1" si="49"/>
        <v>101.07369428025338</v>
      </c>
      <c r="E592" s="13">
        <f t="shared" ca="1" si="50"/>
        <v>993739.00533173652</v>
      </c>
      <c r="F592" s="13">
        <f t="shared" ca="1" si="51"/>
        <v>4.0068502860854389</v>
      </c>
      <c r="G592" s="13">
        <f t="shared" ca="1" si="52"/>
        <v>0.50320786820479502</v>
      </c>
      <c r="H592" s="13">
        <f t="shared" ca="1" si="53"/>
        <v>0</v>
      </c>
    </row>
    <row r="593" spans="3:8">
      <c r="C593" s="13">
        <f t="shared" ca="1" si="48"/>
        <v>2001.9537356509652</v>
      </c>
      <c r="D593" s="13">
        <f t="shared" ca="1" si="49"/>
        <v>100.32008714297889</v>
      </c>
      <c r="E593" s="13">
        <f t="shared" ca="1" si="50"/>
        <v>984761.78479118203</v>
      </c>
      <c r="F593" s="13">
        <f t="shared" ca="1" si="51"/>
        <v>4.0028330064512021</v>
      </c>
      <c r="G593" s="13">
        <f t="shared" ca="1" si="52"/>
        <v>0.50622668376174396</v>
      </c>
      <c r="H593" s="13">
        <f t="shared" ca="1" si="53"/>
        <v>0</v>
      </c>
    </row>
    <row r="594" spans="3:8">
      <c r="C594" s="13">
        <f t="shared" ca="1" si="48"/>
        <v>1999.0307229752982</v>
      </c>
      <c r="D594" s="13">
        <f t="shared" ca="1" si="49"/>
        <v>100.56837188152281</v>
      </c>
      <c r="E594" s="13">
        <f t="shared" ca="1" si="50"/>
        <v>999973.03849768662</v>
      </c>
      <c r="F594" s="13">
        <f t="shared" ca="1" si="51"/>
        <v>4.0090973633581752</v>
      </c>
      <c r="G594" s="13">
        <f t="shared" ca="1" si="52"/>
        <v>0.49519447112492321</v>
      </c>
      <c r="H594" s="13">
        <f t="shared" ca="1" si="53"/>
        <v>0</v>
      </c>
    </row>
    <row r="595" spans="3:8">
      <c r="C595" s="13">
        <f t="shared" ca="1" si="48"/>
        <v>1987.1933335578494</v>
      </c>
      <c r="D595" s="13">
        <f t="shared" ca="1" si="49"/>
        <v>99.650202701016397</v>
      </c>
      <c r="E595" s="13">
        <f t="shared" ca="1" si="50"/>
        <v>996433.13138344791</v>
      </c>
      <c r="F595" s="13">
        <f t="shared" ca="1" si="51"/>
        <v>3.9936377516612982</v>
      </c>
      <c r="G595" s="13">
        <f t="shared" ca="1" si="52"/>
        <v>0.49418064138362389</v>
      </c>
      <c r="H595" s="13">
        <f t="shared" ca="1" si="53"/>
        <v>0</v>
      </c>
    </row>
    <row r="596" spans="3:8">
      <c r="C596" s="13">
        <f t="shared" ca="1" si="48"/>
        <v>2005.7349099584235</v>
      </c>
      <c r="D596" s="13">
        <f t="shared" ca="1" si="49"/>
        <v>98.944042543565232</v>
      </c>
      <c r="E596" s="13">
        <f t="shared" ca="1" si="50"/>
        <v>1001136.309315461</v>
      </c>
      <c r="F596" s="13">
        <f t="shared" ca="1" si="51"/>
        <v>3.9987207181706395</v>
      </c>
      <c r="G596" s="13">
        <f t="shared" ca="1" si="52"/>
        <v>0.49500472892924929</v>
      </c>
      <c r="H596" s="13">
        <f t="shared" ca="1" si="53"/>
        <v>0</v>
      </c>
    </row>
    <row r="597" spans="3:8">
      <c r="C597" s="13">
        <f t="shared" ca="1" si="48"/>
        <v>2004.3190125214858</v>
      </c>
      <c r="D597" s="13">
        <f t="shared" ca="1" si="49"/>
        <v>100.15883642922405</v>
      </c>
      <c r="E597" s="13">
        <f t="shared" ca="1" si="50"/>
        <v>995137.85195071751</v>
      </c>
      <c r="F597" s="13">
        <f t="shared" ca="1" si="51"/>
        <v>3.9981612509765263</v>
      </c>
      <c r="G597" s="13">
        <f t="shared" ca="1" si="52"/>
        <v>0.50367295129303802</v>
      </c>
      <c r="H597" s="13">
        <f t="shared" ca="1" si="53"/>
        <v>0</v>
      </c>
    </row>
    <row r="598" spans="3:8">
      <c r="C598" s="13">
        <f t="shared" ca="1" si="48"/>
        <v>1999.0930663480997</v>
      </c>
      <c r="D598" s="13">
        <f t="shared" ca="1" si="49"/>
        <v>99.741024227989698</v>
      </c>
      <c r="E598" s="13">
        <f t="shared" ca="1" si="50"/>
        <v>986664.20344262477</v>
      </c>
      <c r="F598" s="13">
        <f t="shared" ca="1" si="51"/>
        <v>3.9938684227220906</v>
      </c>
      <c r="G598" s="13">
        <f t="shared" ca="1" si="52"/>
        <v>0.50541205900681774</v>
      </c>
      <c r="H598" s="13">
        <f t="shared" ca="1" si="53"/>
        <v>0</v>
      </c>
    </row>
    <row r="599" spans="3:8">
      <c r="C599" s="13">
        <f t="shared" ca="1" si="48"/>
        <v>2007.2113447653519</v>
      </c>
      <c r="D599" s="13">
        <f t="shared" ca="1" si="49"/>
        <v>100.48208761915909</v>
      </c>
      <c r="E599" s="13">
        <f t="shared" ca="1" si="50"/>
        <v>988513.21762952709</v>
      </c>
      <c r="F599" s="13">
        <f t="shared" ca="1" si="51"/>
        <v>4.000048277876779</v>
      </c>
      <c r="G599" s="13">
        <f t="shared" ca="1" si="52"/>
        <v>0.5091920064631259</v>
      </c>
      <c r="H599" s="13">
        <f t="shared" ca="1" si="53"/>
        <v>0</v>
      </c>
    </row>
    <row r="600" spans="3:8">
      <c r="C600" s="13">
        <f t="shared" ref="C600:C663" ca="1" si="54">NORMINV(RAND(),$D$3,$G$3)</f>
        <v>2008.2004546957137</v>
      </c>
      <c r="D600" s="13">
        <f t="shared" ref="D600:D663" ca="1" si="55">NORMINV(RAND(),$D$4,$G$4)</f>
        <v>100.00158470929581</v>
      </c>
      <c r="E600" s="13">
        <f t="shared" ref="E600:E663" ca="1" si="56">NORMINV(RAND(),$D$5,$G$5)</f>
        <v>987792.05114631809</v>
      </c>
      <c r="F600" s="13">
        <f t="shared" ref="F600:F663" ca="1" si="57">NORMINV(RAND(),$D$6,$G$6)</f>
        <v>3.9965782942330712</v>
      </c>
      <c r="G600" s="13">
        <f t="shared" ref="G600:G663" ca="1" si="58">C600^2*D600/(E600*3.1415926*F600^4)</f>
        <v>0.50939222352491309</v>
      </c>
      <c r="H600" s="13">
        <f t="shared" ref="H600:H663" ca="1" si="59">IF(G600&gt;0.54,1,IF(G600&lt;0.46,1,0))</f>
        <v>0</v>
      </c>
    </row>
    <row r="601" spans="3:8">
      <c r="C601" s="13">
        <f t="shared" ca="1" si="54"/>
        <v>1993.3027425727312</v>
      </c>
      <c r="D601" s="13">
        <f t="shared" ca="1" si="55"/>
        <v>100.78202937928859</v>
      </c>
      <c r="E601" s="13">
        <f t="shared" ca="1" si="56"/>
        <v>1001557.0400802714</v>
      </c>
      <c r="F601" s="13">
        <f t="shared" ca="1" si="57"/>
        <v>3.9982940635606008</v>
      </c>
      <c r="G601" s="13">
        <f t="shared" ca="1" si="58"/>
        <v>0.49797225466078915</v>
      </c>
      <c r="H601" s="13">
        <f t="shared" ca="1" si="59"/>
        <v>0</v>
      </c>
    </row>
    <row r="602" spans="3:8">
      <c r="C602" s="13">
        <f t="shared" ca="1" si="54"/>
        <v>1998.2672330200519</v>
      </c>
      <c r="D602" s="13">
        <f t="shared" ca="1" si="55"/>
        <v>99.562971962445999</v>
      </c>
      <c r="E602" s="13">
        <f t="shared" ca="1" si="56"/>
        <v>988694.15537332138</v>
      </c>
      <c r="F602" s="13">
        <f t="shared" ca="1" si="57"/>
        <v>4.0005440702335475</v>
      </c>
      <c r="G602" s="13">
        <f t="shared" ca="1" si="58"/>
        <v>0.49970870822609065</v>
      </c>
      <c r="H602" s="13">
        <f t="shared" ca="1" si="59"/>
        <v>0</v>
      </c>
    </row>
    <row r="603" spans="3:8">
      <c r="C603" s="13">
        <f t="shared" ca="1" si="54"/>
        <v>2001.7264829099997</v>
      </c>
      <c r="D603" s="13">
        <f t="shared" ca="1" si="55"/>
        <v>99.947086388837832</v>
      </c>
      <c r="E603" s="13">
        <f t="shared" ca="1" si="56"/>
        <v>993749.0276441708</v>
      </c>
      <c r="F603" s="13">
        <f t="shared" ca="1" si="57"/>
        <v>4.0100164625790775</v>
      </c>
      <c r="G603" s="13">
        <f t="shared" ca="1" si="58"/>
        <v>0.49609905974801</v>
      </c>
      <c r="H603" s="13">
        <f t="shared" ca="1" si="59"/>
        <v>0</v>
      </c>
    </row>
    <row r="604" spans="3:8">
      <c r="C604" s="13">
        <f t="shared" ca="1" si="54"/>
        <v>2002.0904334276436</v>
      </c>
      <c r="D604" s="13">
        <f t="shared" ca="1" si="55"/>
        <v>100.44893300304864</v>
      </c>
      <c r="E604" s="13">
        <f t="shared" ca="1" si="56"/>
        <v>1007848.7495298182</v>
      </c>
      <c r="F604" s="13">
        <f t="shared" ca="1" si="57"/>
        <v>4.0053242043057562</v>
      </c>
      <c r="G604" s="13">
        <f t="shared" ca="1" si="58"/>
        <v>0.49410219348806383</v>
      </c>
      <c r="H604" s="13">
        <f t="shared" ca="1" si="59"/>
        <v>0</v>
      </c>
    </row>
    <row r="605" spans="3:8">
      <c r="C605" s="13">
        <f t="shared" ca="1" si="54"/>
        <v>2016.1298581546723</v>
      </c>
      <c r="D605" s="13">
        <f t="shared" ca="1" si="55"/>
        <v>99.833511219694586</v>
      </c>
      <c r="E605" s="13">
        <f t="shared" ca="1" si="56"/>
        <v>993107.0577968189</v>
      </c>
      <c r="F605" s="13">
        <f t="shared" ca="1" si="57"/>
        <v>4.0021061015684225</v>
      </c>
      <c r="G605" s="13">
        <f t="shared" ca="1" si="58"/>
        <v>0.50700591043871135</v>
      </c>
      <c r="H605" s="13">
        <f t="shared" ca="1" si="59"/>
        <v>0</v>
      </c>
    </row>
    <row r="606" spans="3:8">
      <c r="C606" s="13">
        <f t="shared" ca="1" si="54"/>
        <v>2009.9753084647407</v>
      </c>
      <c r="D606" s="13">
        <f t="shared" ca="1" si="55"/>
        <v>99.125748178936576</v>
      </c>
      <c r="E606" s="13">
        <f t="shared" ca="1" si="56"/>
        <v>990139.66261972277</v>
      </c>
      <c r="F606" s="13">
        <f t="shared" ca="1" si="57"/>
        <v>4.0012592770667101</v>
      </c>
      <c r="G606" s="13">
        <f t="shared" ca="1" si="58"/>
        <v>0.5022672066962649</v>
      </c>
      <c r="H606" s="13">
        <f t="shared" ca="1" si="59"/>
        <v>0</v>
      </c>
    </row>
    <row r="607" spans="3:8">
      <c r="C607" s="13">
        <f t="shared" ca="1" si="54"/>
        <v>2008.2806295873986</v>
      </c>
      <c r="D607" s="13">
        <f t="shared" ca="1" si="55"/>
        <v>99.731353614484249</v>
      </c>
      <c r="E607" s="13">
        <f t="shared" ca="1" si="56"/>
        <v>1004922.2021026756</v>
      </c>
      <c r="F607" s="13">
        <f t="shared" ca="1" si="57"/>
        <v>4.0005583093435932</v>
      </c>
      <c r="G607" s="13">
        <f t="shared" ca="1" si="58"/>
        <v>0.49741145976558371</v>
      </c>
      <c r="H607" s="13">
        <f t="shared" ca="1" si="59"/>
        <v>0</v>
      </c>
    </row>
    <row r="608" spans="3:8">
      <c r="C608" s="13">
        <f t="shared" ca="1" si="54"/>
        <v>2002.1211182387367</v>
      </c>
      <c r="D608" s="13">
        <f t="shared" ca="1" si="55"/>
        <v>99.298612266606895</v>
      </c>
      <c r="E608" s="13">
        <f t="shared" ca="1" si="56"/>
        <v>987195.22643668903</v>
      </c>
      <c r="F608" s="13">
        <f t="shared" ca="1" si="57"/>
        <v>4.0011643954806182</v>
      </c>
      <c r="G608" s="13">
        <f t="shared" ca="1" si="58"/>
        <v>0.50075509645408645</v>
      </c>
      <c r="H608" s="13">
        <f t="shared" ca="1" si="59"/>
        <v>0</v>
      </c>
    </row>
    <row r="609" spans="3:8">
      <c r="C609" s="13">
        <f t="shared" ca="1" si="54"/>
        <v>2006.0934328213341</v>
      </c>
      <c r="D609" s="13">
        <f t="shared" ca="1" si="55"/>
        <v>99.820282922211305</v>
      </c>
      <c r="E609" s="13">
        <f t="shared" ca="1" si="56"/>
        <v>988759.33330740337</v>
      </c>
      <c r="F609" s="13">
        <f t="shared" ca="1" si="57"/>
        <v>3.9885509354977851</v>
      </c>
      <c r="G609" s="13">
        <f t="shared" ca="1" si="58"/>
        <v>0.51099903193870266</v>
      </c>
      <c r="H609" s="13">
        <f t="shared" ca="1" si="59"/>
        <v>0</v>
      </c>
    </row>
    <row r="610" spans="3:8">
      <c r="C610" s="13">
        <f t="shared" ca="1" si="54"/>
        <v>1972.1092475321168</v>
      </c>
      <c r="D610" s="13">
        <f t="shared" ca="1" si="55"/>
        <v>100.04706012800627</v>
      </c>
      <c r="E610" s="13">
        <f t="shared" ca="1" si="56"/>
        <v>990636.80565163819</v>
      </c>
      <c r="F610" s="13">
        <f t="shared" ca="1" si="57"/>
        <v>3.988735349902619</v>
      </c>
      <c r="G610" s="13">
        <f t="shared" ca="1" si="58"/>
        <v>0.49392505560643368</v>
      </c>
      <c r="H610" s="13">
        <f t="shared" ca="1" si="59"/>
        <v>0</v>
      </c>
    </row>
    <row r="611" spans="3:8">
      <c r="C611" s="13">
        <f t="shared" ca="1" si="54"/>
        <v>2009.8312661459609</v>
      </c>
      <c r="D611" s="13">
        <f t="shared" ca="1" si="55"/>
        <v>100.2587580848747</v>
      </c>
      <c r="E611" s="13">
        <f t="shared" ca="1" si="56"/>
        <v>992231.07369148661</v>
      </c>
      <c r="F611" s="13">
        <f t="shared" ca="1" si="57"/>
        <v>4.0001419606606836</v>
      </c>
      <c r="G611" s="13">
        <f t="shared" ca="1" si="58"/>
        <v>0.50743125150724488</v>
      </c>
      <c r="H611" s="13">
        <f t="shared" ca="1" si="59"/>
        <v>0</v>
      </c>
    </row>
    <row r="612" spans="3:8">
      <c r="C612" s="13">
        <f t="shared" ca="1" si="54"/>
        <v>2017.336194776545</v>
      </c>
      <c r="D612" s="13">
        <f t="shared" ca="1" si="55"/>
        <v>99.473876500997747</v>
      </c>
      <c r="E612" s="13">
        <f t="shared" ca="1" si="56"/>
        <v>997364.67147399823</v>
      </c>
      <c r="F612" s="13">
        <f t="shared" ca="1" si="57"/>
        <v>4.0047748144319382</v>
      </c>
      <c r="G612" s="13">
        <f t="shared" ca="1" si="58"/>
        <v>0.50228401132540579</v>
      </c>
      <c r="H612" s="13">
        <f t="shared" ca="1" si="59"/>
        <v>0</v>
      </c>
    </row>
    <row r="613" spans="3:8">
      <c r="C613" s="13">
        <f t="shared" ca="1" si="54"/>
        <v>1988.6949086783234</v>
      </c>
      <c r="D613" s="13">
        <f t="shared" ca="1" si="55"/>
        <v>100.02220006811676</v>
      </c>
      <c r="E613" s="13">
        <f t="shared" ca="1" si="56"/>
        <v>983013.97419955104</v>
      </c>
      <c r="F613" s="13">
        <f t="shared" ca="1" si="57"/>
        <v>3.9925769313650736</v>
      </c>
      <c r="G613" s="13">
        <f t="shared" ca="1" si="58"/>
        <v>0.50409222292660005</v>
      </c>
      <c r="H613" s="13">
        <f t="shared" ca="1" si="59"/>
        <v>0</v>
      </c>
    </row>
    <row r="614" spans="3:8">
      <c r="C614" s="13">
        <f t="shared" ca="1" si="54"/>
        <v>1988.8848616539578</v>
      </c>
      <c r="D614" s="13">
        <f t="shared" ca="1" si="55"/>
        <v>100.97159175613398</v>
      </c>
      <c r="E614" s="13">
        <f t="shared" ca="1" si="56"/>
        <v>997272.20045662997</v>
      </c>
      <c r="F614" s="13">
        <f t="shared" ca="1" si="57"/>
        <v>4.0042890835377998</v>
      </c>
      <c r="G614" s="13">
        <f t="shared" ca="1" si="58"/>
        <v>0.49585330932210842</v>
      </c>
      <c r="H614" s="13">
        <f t="shared" ca="1" si="59"/>
        <v>0</v>
      </c>
    </row>
    <row r="615" spans="3:8">
      <c r="C615" s="13">
        <f t="shared" ca="1" si="54"/>
        <v>1994.9320761101108</v>
      </c>
      <c r="D615" s="13">
        <f t="shared" ca="1" si="55"/>
        <v>99.720038269258751</v>
      </c>
      <c r="E615" s="13">
        <f t="shared" ca="1" si="56"/>
        <v>994599.98789938528</v>
      </c>
      <c r="F615" s="13">
        <f t="shared" ca="1" si="57"/>
        <v>3.9987398428214291</v>
      </c>
      <c r="G615" s="13">
        <f t="shared" ca="1" si="58"/>
        <v>0.4967612925914407</v>
      </c>
      <c r="H615" s="13">
        <f t="shared" ca="1" si="59"/>
        <v>0</v>
      </c>
    </row>
    <row r="616" spans="3:8">
      <c r="C616" s="13">
        <f t="shared" ca="1" si="54"/>
        <v>1988.712388663007</v>
      </c>
      <c r="D616" s="13">
        <f t="shared" ca="1" si="55"/>
        <v>100.21409293632718</v>
      </c>
      <c r="E616" s="13">
        <f t="shared" ca="1" si="56"/>
        <v>1002828.7672875074</v>
      </c>
      <c r="F616" s="13">
        <f t="shared" ca="1" si="57"/>
        <v>4.0010599440246502</v>
      </c>
      <c r="G616" s="13">
        <f t="shared" ca="1" si="58"/>
        <v>0.49090321584287233</v>
      </c>
      <c r="H616" s="13">
        <f t="shared" ca="1" si="59"/>
        <v>0</v>
      </c>
    </row>
    <row r="617" spans="3:8">
      <c r="C617" s="13">
        <f t="shared" ca="1" si="54"/>
        <v>1993.073990056125</v>
      </c>
      <c r="D617" s="13">
        <f t="shared" ca="1" si="55"/>
        <v>99.052564804368032</v>
      </c>
      <c r="E617" s="13">
        <f t="shared" ca="1" si="56"/>
        <v>1004439.2052659949</v>
      </c>
      <c r="F617" s="13">
        <f t="shared" ca="1" si="57"/>
        <v>3.9973695371740616</v>
      </c>
      <c r="G617" s="13">
        <f t="shared" ca="1" si="58"/>
        <v>0.48836198852545165</v>
      </c>
      <c r="H617" s="13">
        <f t="shared" ca="1" si="59"/>
        <v>0</v>
      </c>
    </row>
    <row r="618" spans="3:8">
      <c r="C618" s="13">
        <f t="shared" ca="1" si="54"/>
        <v>1998.399727771498</v>
      </c>
      <c r="D618" s="13">
        <f t="shared" ca="1" si="55"/>
        <v>99.449974909873873</v>
      </c>
      <c r="E618" s="13">
        <f t="shared" ca="1" si="56"/>
        <v>994977.69458629331</v>
      </c>
      <c r="F618" s="13">
        <f t="shared" ca="1" si="57"/>
        <v>4.0050781232595867</v>
      </c>
      <c r="G618" s="13">
        <f t="shared" ca="1" si="58"/>
        <v>0.49381266472561958</v>
      </c>
      <c r="H618" s="13">
        <f t="shared" ca="1" si="59"/>
        <v>0</v>
      </c>
    </row>
    <row r="619" spans="3:8">
      <c r="C619" s="13">
        <f t="shared" ca="1" si="54"/>
        <v>2010.6920024051026</v>
      </c>
      <c r="D619" s="13">
        <f t="shared" ca="1" si="55"/>
        <v>99.574037431609611</v>
      </c>
      <c r="E619" s="13">
        <f t="shared" ca="1" si="56"/>
        <v>993110.72907020757</v>
      </c>
      <c r="F619" s="13">
        <f t="shared" ca="1" si="57"/>
        <v>4.003098755470047</v>
      </c>
      <c r="G619" s="13">
        <f t="shared" ca="1" si="58"/>
        <v>0.50246343389857073</v>
      </c>
      <c r="H619" s="13">
        <f t="shared" ca="1" si="59"/>
        <v>0</v>
      </c>
    </row>
    <row r="620" spans="3:8">
      <c r="C620" s="13">
        <f t="shared" ca="1" si="54"/>
        <v>1993.7048394111373</v>
      </c>
      <c r="D620" s="13">
        <f t="shared" ca="1" si="55"/>
        <v>99.629515285903196</v>
      </c>
      <c r="E620" s="13">
        <f t="shared" ca="1" si="56"/>
        <v>985111.25088400394</v>
      </c>
      <c r="F620" s="13">
        <f t="shared" ca="1" si="57"/>
        <v>3.9973007862065053</v>
      </c>
      <c r="G620" s="13">
        <f t="shared" ca="1" si="58"/>
        <v>0.50119563861364569</v>
      </c>
      <c r="H620" s="13">
        <f t="shared" ca="1" si="59"/>
        <v>0</v>
      </c>
    </row>
    <row r="621" spans="3:8">
      <c r="C621" s="13">
        <f t="shared" ca="1" si="54"/>
        <v>2007.7721514981342</v>
      </c>
      <c r="D621" s="13">
        <f t="shared" ca="1" si="55"/>
        <v>99.816228114504185</v>
      </c>
      <c r="E621" s="13">
        <f t="shared" ca="1" si="56"/>
        <v>997992.08988755639</v>
      </c>
      <c r="F621" s="13">
        <f t="shared" ca="1" si="57"/>
        <v>4.0137692091505128</v>
      </c>
      <c r="G621" s="13">
        <f t="shared" ca="1" si="58"/>
        <v>0.49447399260900288</v>
      </c>
      <c r="H621" s="13">
        <f t="shared" ca="1" si="59"/>
        <v>0</v>
      </c>
    </row>
    <row r="622" spans="3:8">
      <c r="C622" s="13">
        <f t="shared" ca="1" si="54"/>
        <v>2007.5870226048708</v>
      </c>
      <c r="D622" s="13">
        <f t="shared" ca="1" si="55"/>
        <v>100.06741829340018</v>
      </c>
      <c r="E622" s="13">
        <f t="shared" ca="1" si="56"/>
        <v>988186.60455004952</v>
      </c>
      <c r="F622" s="13">
        <f t="shared" ca="1" si="57"/>
        <v>4.0148001958531081</v>
      </c>
      <c r="G622" s="13">
        <f t="shared" ca="1" si="58"/>
        <v>0.5000309429195694</v>
      </c>
      <c r="H622" s="13">
        <f t="shared" ca="1" si="59"/>
        <v>0</v>
      </c>
    </row>
    <row r="623" spans="3:8">
      <c r="C623" s="13">
        <f t="shared" ca="1" si="54"/>
        <v>2004.2077618918522</v>
      </c>
      <c r="D623" s="13">
        <f t="shared" ca="1" si="55"/>
        <v>99.231723804611775</v>
      </c>
      <c r="E623" s="13">
        <f t="shared" ca="1" si="56"/>
        <v>993371.58477107051</v>
      </c>
      <c r="F623" s="13">
        <f t="shared" ca="1" si="57"/>
        <v>3.9994384527071705</v>
      </c>
      <c r="G623" s="13">
        <f t="shared" ca="1" si="58"/>
        <v>0.49920433236718792</v>
      </c>
      <c r="H623" s="13">
        <f t="shared" ca="1" si="59"/>
        <v>0</v>
      </c>
    </row>
    <row r="624" spans="3:8">
      <c r="C624" s="13">
        <f t="shared" ca="1" si="54"/>
        <v>1996.3524719389216</v>
      </c>
      <c r="D624" s="13">
        <f t="shared" ca="1" si="55"/>
        <v>99.559564835030329</v>
      </c>
      <c r="E624" s="13">
        <f t="shared" ca="1" si="56"/>
        <v>992535.92362545175</v>
      </c>
      <c r="F624" s="13">
        <f t="shared" ca="1" si="57"/>
        <v>3.9919377615557243</v>
      </c>
      <c r="G624" s="13">
        <f t="shared" ca="1" si="58"/>
        <v>0.5011021745655414</v>
      </c>
      <c r="H624" s="13">
        <f t="shared" ca="1" si="59"/>
        <v>0</v>
      </c>
    </row>
    <row r="625" spans="3:8">
      <c r="C625" s="13">
        <f t="shared" ca="1" si="54"/>
        <v>1982.657247711184</v>
      </c>
      <c r="D625" s="13">
        <f t="shared" ca="1" si="55"/>
        <v>100.28053481931934</v>
      </c>
      <c r="E625" s="13">
        <f t="shared" ca="1" si="56"/>
        <v>996312.54788187263</v>
      </c>
      <c r="F625" s="13">
        <f t="shared" ca="1" si="57"/>
        <v>3.9900473057246946</v>
      </c>
      <c r="G625" s="13">
        <f t="shared" ca="1" si="58"/>
        <v>0.49688316361052237</v>
      </c>
      <c r="H625" s="13">
        <f t="shared" ca="1" si="59"/>
        <v>0</v>
      </c>
    </row>
    <row r="626" spans="3:8">
      <c r="C626" s="13">
        <f t="shared" ca="1" si="54"/>
        <v>2003.1992982244296</v>
      </c>
      <c r="D626" s="13">
        <f t="shared" ca="1" si="55"/>
        <v>99.43721356522417</v>
      </c>
      <c r="E626" s="13">
        <f t="shared" ca="1" si="56"/>
        <v>1004027.520383349</v>
      </c>
      <c r="F626" s="13">
        <f t="shared" ca="1" si="57"/>
        <v>4.0000661882777164</v>
      </c>
      <c r="G626" s="13">
        <f t="shared" ca="1" si="58"/>
        <v>0.49412072754973757</v>
      </c>
      <c r="H626" s="13">
        <f t="shared" ca="1" si="59"/>
        <v>0</v>
      </c>
    </row>
    <row r="627" spans="3:8">
      <c r="C627" s="13">
        <f t="shared" ca="1" si="54"/>
        <v>2015.8247309390874</v>
      </c>
      <c r="D627" s="13">
        <f t="shared" ca="1" si="55"/>
        <v>99.322591037682656</v>
      </c>
      <c r="E627" s="13">
        <f t="shared" ca="1" si="56"/>
        <v>986898.25088103104</v>
      </c>
      <c r="F627" s="13">
        <f t="shared" ca="1" si="57"/>
        <v>3.9953350758371804</v>
      </c>
      <c r="G627" s="13">
        <f t="shared" ca="1" si="58"/>
        <v>0.51087953011967457</v>
      </c>
      <c r="H627" s="13">
        <f t="shared" ca="1" si="59"/>
        <v>0</v>
      </c>
    </row>
    <row r="628" spans="3:8">
      <c r="C628" s="13">
        <f t="shared" ca="1" si="54"/>
        <v>2018.9423624741341</v>
      </c>
      <c r="D628" s="13">
        <f t="shared" ca="1" si="55"/>
        <v>99.479248612588719</v>
      </c>
      <c r="E628" s="13">
        <f t="shared" ca="1" si="56"/>
        <v>1000438.9670900733</v>
      </c>
      <c r="F628" s="13">
        <f t="shared" ca="1" si="57"/>
        <v>3.9971233599026652</v>
      </c>
      <c r="G628" s="13">
        <f t="shared" ca="1" si="58"/>
        <v>0.50541679140613738</v>
      </c>
      <c r="H628" s="13">
        <f t="shared" ca="1" si="59"/>
        <v>0</v>
      </c>
    </row>
    <row r="629" spans="3:8">
      <c r="C629" s="13">
        <f t="shared" ca="1" si="54"/>
        <v>2009.4617947570571</v>
      </c>
      <c r="D629" s="13">
        <f t="shared" ca="1" si="55"/>
        <v>99.678936167444732</v>
      </c>
      <c r="E629" s="13">
        <f t="shared" ca="1" si="56"/>
        <v>1000125.5006780707</v>
      </c>
      <c r="F629" s="13">
        <f t="shared" ca="1" si="57"/>
        <v>3.9910803267548585</v>
      </c>
      <c r="G629" s="13">
        <f t="shared" ca="1" si="58"/>
        <v>0.50488987357479098</v>
      </c>
      <c r="H629" s="13">
        <f t="shared" ca="1" si="59"/>
        <v>0</v>
      </c>
    </row>
    <row r="630" spans="3:8">
      <c r="C630" s="13">
        <f t="shared" ca="1" si="54"/>
        <v>1996.3345306569126</v>
      </c>
      <c r="D630" s="13">
        <f t="shared" ca="1" si="55"/>
        <v>99.774175693556657</v>
      </c>
      <c r="E630" s="13">
        <f t="shared" ca="1" si="56"/>
        <v>992491.7633915944</v>
      </c>
      <c r="F630" s="13">
        <f t="shared" ca="1" si="57"/>
        <v>4.000327433585638</v>
      </c>
      <c r="G630" s="13">
        <f t="shared" ca="1" si="58"/>
        <v>0.49799599201512135</v>
      </c>
      <c r="H630" s="13">
        <f t="shared" ca="1" si="59"/>
        <v>0</v>
      </c>
    </row>
    <row r="631" spans="3:8">
      <c r="C631" s="13">
        <f t="shared" ca="1" si="54"/>
        <v>2014.4033963312202</v>
      </c>
      <c r="D631" s="13">
        <f t="shared" ca="1" si="55"/>
        <v>100.11291207054359</v>
      </c>
      <c r="E631" s="13">
        <f t="shared" ca="1" si="56"/>
        <v>990951.40862687083</v>
      </c>
      <c r="F631" s="13">
        <f t="shared" ca="1" si="57"/>
        <v>4.0042826398563616</v>
      </c>
      <c r="G631" s="13">
        <f t="shared" ca="1" si="58"/>
        <v>0.50755354145163889</v>
      </c>
      <c r="H631" s="13">
        <f t="shared" ca="1" si="59"/>
        <v>0</v>
      </c>
    </row>
    <row r="632" spans="3:8">
      <c r="C632" s="13">
        <f t="shared" ca="1" si="54"/>
        <v>1994.911946919397</v>
      </c>
      <c r="D632" s="13">
        <f t="shared" ca="1" si="55"/>
        <v>99.844813127368127</v>
      </c>
      <c r="E632" s="13">
        <f t="shared" ca="1" si="56"/>
        <v>986027.05845483858</v>
      </c>
      <c r="F632" s="13">
        <f t="shared" ca="1" si="57"/>
        <v>4.0013221974031419</v>
      </c>
      <c r="G632" s="13">
        <f t="shared" ca="1" si="58"/>
        <v>0.50040331622879053</v>
      </c>
      <c r="H632" s="13">
        <f t="shared" ca="1" si="59"/>
        <v>0</v>
      </c>
    </row>
    <row r="633" spans="3:8">
      <c r="C633" s="13">
        <f t="shared" ca="1" si="54"/>
        <v>2008.6820758902097</v>
      </c>
      <c r="D633" s="13">
        <f t="shared" ca="1" si="55"/>
        <v>100.60887168616755</v>
      </c>
      <c r="E633" s="13">
        <f t="shared" ca="1" si="56"/>
        <v>996710.11055040313</v>
      </c>
      <c r="F633" s="13">
        <f t="shared" ca="1" si="57"/>
        <v>4.0002466461733004</v>
      </c>
      <c r="G633" s="13">
        <f t="shared" ca="1" si="58"/>
        <v>0.5062824567419848</v>
      </c>
      <c r="H633" s="13">
        <f t="shared" ca="1" si="59"/>
        <v>0</v>
      </c>
    </row>
    <row r="634" spans="3:8">
      <c r="C634" s="13">
        <f t="shared" ca="1" si="54"/>
        <v>2008.3293661834186</v>
      </c>
      <c r="D634" s="13">
        <f t="shared" ca="1" si="55"/>
        <v>99.609628129977594</v>
      </c>
      <c r="E634" s="13">
        <f t="shared" ca="1" si="56"/>
        <v>985900.43243631418</v>
      </c>
      <c r="F634" s="13">
        <f t="shared" ca="1" si="57"/>
        <v>3.9984595792514241</v>
      </c>
      <c r="G634" s="13">
        <f t="shared" ca="1" si="58"/>
        <v>0.50747824984194323</v>
      </c>
      <c r="H634" s="13">
        <f t="shared" ca="1" si="59"/>
        <v>0</v>
      </c>
    </row>
    <row r="635" spans="3:8">
      <c r="C635" s="13">
        <f t="shared" ca="1" si="54"/>
        <v>2002.5347422349187</v>
      </c>
      <c r="D635" s="13">
        <f t="shared" ca="1" si="55"/>
        <v>99.430448770503659</v>
      </c>
      <c r="E635" s="13">
        <f t="shared" ca="1" si="56"/>
        <v>997355.34749130334</v>
      </c>
      <c r="F635" s="13">
        <f t="shared" ca="1" si="57"/>
        <v>3.9971144685020281</v>
      </c>
      <c r="G635" s="13">
        <f t="shared" ca="1" si="58"/>
        <v>0.49853240144398575</v>
      </c>
      <c r="H635" s="13">
        <f t="shared" ca="1" si="59"/>
        <v>0</v>
      </c>
    </row>
    <row r="636" spans="3:8">
      <c r="C636" s="13">
        <f t="shared" ca="1" si="54"/>
        <v>1982.0428679164856</v>
      </c>
      <c r="D636" s="13">
        <f t="shared" ca="1" si="55"/>
        <v>100.05945201530108</v>
      </c>
      <c r="E636" s="13">
        <f t="shared" ca="1" si="56"/>
        <v>1000681.1612933261</v>
      </c>
      <c r="F636" s="13">
        <f t="shared" ca="1" si="57"/>
        <v>4.0080401381262289</v>
      </c>
      <c r="G636" s="13">
        <f t="shared" ca="1" si="58"/>
        <v>0.48451850562514182</v>
      </c>
      <c r="H636" s="13">
        <f t="shared" ca="1" si="59"/>
        <v>0</v>
      </c>
    </row>
    <row r="637" spans="3:8">
      <c r="C637" s="13">
        <f t="shared" ca="1" si="54"/>
        <v>1991.6653165320986</v>
      </c>
      <c r="D637" s="13">
        <f t="shared" ca="1" si="55"/>
        <v>99.936043924917584</v>
      </c>
      <c r="E637" s="13">
        <f t="shared" ca="1" si="56"/>
        <v>1006411.9095986958</v>
      </c>
      <c r="F637" s="13">
        <f t="shared" ca="1" si="57"/>
        <v>4.0018071917179752</v>
      </c>
      <c r="G637" s="13">
        <f t="shared" ca="1" si="58"/>
        <v>0.48888262231846746</v>
      </c>
      <c r="H637" s="13">
        <f t="shared" ca="1" si="59"/>
        <v>0</v>
      </c>
    </row>
    <row r="638" spans="3:8">
      <c r="C638" s="13">
        <f t="shared" ca="1" si="54"/>
        <v>2001.8290165726328</v>
      </c>
      <c r="D638" s="13">
        <f t="shared" ca="1" si="55"/>
        <v>99.770869650196843</v>
      </c>
      <c r="E638" s="13">
        <f t="shared" ca="1" si="56"/>
        <v>994244.03472047974</v>
      </c>
      <c r="F638" s="13">
        <f t="shared" ca="1" si="57"/>
        <v>4.0067320056976756</v>
      </c>
      <c r="G638" s="13">
        <f t="shared" ca="1" si="58"/>
        <v>0.49665370303445106</v>
      </c>
      <c r="H638" s="13">
        <f t="shared" ca="1" si="59"/>
        <v>0</v>
      </c>
    </row>
    <row r="639" spans="3:8">
      <c r="C639" s="13">
        <f t="shared" ca="1" si="54"/>
        <v>1980.5841339417152</v>
      </c>
      <c r="D639" s="13">
        <f t="shared" ca="1" si="55"/>
        <v>100.08184048457366</v>
      </c>
      <c r="E639" s="13">
        <f t="shared" ca="1" si="56"/>
        <v>984397.88855535747</v>
      </c>
      <c r="F639" s="13">
        <f t="shared" ca="1" si="57"/>
        <v>4.0075983734375162</v>
      </c>
      <c r="G639" s="13">
        <f t="shared" ca="1" si="58"/>
        <v>0.49213535883272036</v>
      </c>
      <c r="H639" s="13">
        <f t="shared" ca="1" si="59"/>
        <v>0</v>
      </c>
    </row>
    <row r="640" spans="3:8">
      <c r="C640" s="13">
        <f t="shared" ca="1" si="54"/>
        <v>2000.7780629693771</v>
      </c>
      <c r="D640" s="13">
        <f t="shared" ca="1" si="55"/>
        <v>99.407495014576369</v>
      </c>
      <c r="E640" s="13">
        <f t="shared" ca="1" si="56"/>
        <v>990797.31541094126</v>
      </c>
      <c r="F640" s="13">
        <f t="shared" ca="1" si="57"/>
        <v>4.0002308248275824</v>
      </c>
      <c r="G640" s="13">
        <f t="shared" ca="1" si="58"/>
        <v>0.49927758547226947</v>
      </c>
      <c r="H640" s="13">
        <f t="shared" ca="1" si="59"/>
        <v>0</v>
      </c>
    </row>
    <row r="641" spans="3:8">
      <c r="C641" s="13">
        <f t="shared" ca="1" si="54"/>
        <v>2008.8749222854203</v>
      </c>
      <c r="D641" s="13">
        <f t="shared" ca="1" si="55"/>
        <v>99.703414228741764</v>
      </c>
      <c r="E641" s="13">
        <f t="shared" ca="1" si="56"/>
        <v>1005421.2472036269</v>
      </c>
      <c r="F641" s="13">
        <f t="shared" ca="1" si="57"/>
        <v>3.9992808184450048</v>
      </c>
      <c r="G641" s="13">
        <f t="shared" ca="1" si="58"/>
        <v>0.49795523259468005</v>
      </c>
      <c r="H641" s="13">
        <f t="shared" ca="1" si="59"/>
        <v>0</v>
      </c>
    </row>
    <row r="642" spans="3:8">
      <c r="C642" s="13">
        <f t="shared" ca="1" si="54"/>
        <v>1995.0660371956787</v>
      </c>
      <c r="D642" s="13">
        <f t="shared" ca="1" si="55"/>
        <v>100.5761001652068</v>
      </c>
      <c r="E642" s="13">
        <f t="shared" ca="1" si="56"/>
        <v>994449.00693642406</v>
      </c>
      <c r="F642" s="13">
        <f t="shared" ca="1" si="57"/>
        <v>4.0005584135043817</v>
      </c>
      <c r="G642" s="13">
        <f t="shared" ca="1" si="58"/>
        <v>0.5002585211397651</v>
      </c>
      <c r="H642" s="13">
        <f t="shared" ca="1" si="59"/>
        <v>0</v>
      </c>
    </row>
    <row r="643" spans="3:8">
      <c r="C643" s="13">
        <f t="shared" ca="1" si="54"/>
        <v>1984.6778657113505</v>
      </c>
      <c r="D643" s="13">
        <f t="shared" ca="1" si="55"/>
        <v>99.238697437149995</v>
      </c>
      <c r="E643" s="13">
        <f t="shared" ca="1" si="56"/>
        <v>1007763.603988221</v>
      </c>
      <c r="F643" s="13">
        <f t="shared" ca="1" si="57"/>
        <v>3.999246582326879</v>
      </c>
      <c r="G643" s="13">
        <f t="shared" ca="1" si="58"/>
        <v>0.48265837188007182</v>
      </c>
      <c r="H643" s="13">
        <f t="shared" ca="1" si="59"/>
        <v>0</v>
      </c>
    </row>
    <row r="644" spans="3:8">
      <c r="C644" s="13">
        <f t="shared" ca="1" si="54"/>
        <v>2013.5098689247509</v>
      </c>
      <c r="D644" s="13">
        <f t="shared" ca="1" si="55"/>
        <v>99.983830354470911</v>
      </c>
      <c r="E644" s="13">
        <f t="shared" ca="1" si="56"/>
        <v>998080.44446041016</v>
      </c>
      <c r="F644" s="13">
        <f t="shared" ca="1" si="57"/>
        <v>3.9973144769713747</v>
      </c>
      <c r="G644" s="13">
        <f t="shared" ca="1" si="58"/>
        <v>0.50634743935724835</v>
      </c>
      <c r="H644" s="13">
        <f t="shared" ca="1" si="59"/>
        <v>0</v>
      </c>
    </row>
    <row r="645" spans="3:8">
      <c r="C645" s="13">
        <f t="shared" ca="1" si="54"/>
        <v>1980.8405317723257</v>
      </c>
      <c r="D645" s="13">
        <f t="shared" ca="1" si="55"/>
        <v>100.01831372232276</v>
      </c>
      <c r="E645" s="13">
        <f t="shared" ca="1" si="56"/>
        <v>998629.30121464934</v>
      </c>
      <c r="F645" s="13">
        <f t="shared" ca="1" si="57"/>
        <v>4.0018723281992639</v>
      </c>
      <c r="G645" s="13">
        <f t="shared" ca="1" si="58"/>
        <v>0.48772101525239525</v>
      </c>
      <c r="H645" s="13">
        <f t="shared" ca="1" si="59"/>
        <v>0</v>
      </c>
    </row>
    <row r="646" spans="3:8">
      <c r="C646" s="13">
        <f t="shared" ca="1" si="54"/>
        <v>2008.5536111698455</v>
      </c>
      <c r="D646" s="13">
        <f t="shared" ca="1" si="55"/>
        <v>100.18419938282084</v>
      </c>
      <c r="E646" s="13">
        <f t="shared" ca="1" si="56"/>
        <v>1005641.9121020063</v>
      </c>
      <c r="F646" s="13">
        <f t="shared" ca="1" si="57"/>
        <v>4.000542729928255</v>
      </c>
      <c r="G646" s="13">
        <f t="shared" ca="1" si="58"/>
        <v>0.49945596453196311</v>
      </c>
      <c r="H646" s="13">
        <f t="shared" ca="1" si="59"/>
        <v>0</v>
      </c>
    </row>
    <row r="647" spans="3:8">
      <c r="C647" s="13">
        <f t="shared" ca="1" si="54"/>
        <v>1989.7442459145161</v>
      </c>
      <c r="D647" s="13">
        <f t="shared" ca="1" si="55"/>
        <v>99.981323214562579</v>
      </c>
      <c r="E647" s="13">
        <f t="shared" ca="1" si="56"/>
        <v>991825.20825247862</v>
      </c>
      <c r="F647" s="13">
        <f t="shared" ca="1" si="57"/>
        <v>4.0024095320565225</v>
      </c>
      <c r="G647" s="13">
        <f t="shared" ca="1" si="58"/>
        <v>0.49504227850255994</v>
      </c>
      <c r="H647" s="13">
        <f t="shared" ca="1" si="59"/>
        <v>0</v>
      </c>
    </row>
    <row r="648" spans="3:8">
      <c r="C648" s="13">
        <f t="shared" ca="1" si="54"/>
        <v>1980.5458703118181</v>
      </c>
      <c r="D648" s="13">
        <f t="shared" ca="1" si="55"/>
        <v>98.954994490380287</v>
      </c>
      <c r="E648" s="13">
        <f t="shared" ca="1" si="56"/>
        <v>993141.67699422443</v>
      </c>
      <c r="F648" s="13">
        <f t="shared" ca="1" si="57"/>
        <v>3.9909216597571908</v>
      </c>
      <c r="G648" s="13">
        <f t="shared" ca="1" si="58"/>
        <v>0.49040359543367334</v>
      </c>
      <c r="H648" s="13">
        <f t="shared" ca="1" si="59"/>
        <v>0</v>
      </c>
    </row>
    <row r="649" spans="3:8">
      <c r="C649" s="13">
        <f t="shared" ca="1" si="54"/>
        <v>2006.6953719358269</v>
      </c>
      <c r="D649" s="13">
        <f t="shared" ca="1" si="55"/>
        <v>100.04098672446349</v>
      </c>
      <c r="E649" s="13">
        <f t="shared" ca="1" si="56"/>
        <v>993064.87071339565</v>
      </c>
      <c r="F649" s="13">
        <f t="shared" ca="1" si="57"/>
        <v>4.0064702832828765</v>
      </c>
      <c r="G649" s="13">
        <f t="shared" ca="1" si="58"/>
        <v>0.5011476254149515</v>
      </c>
      <c r="H649" s="13">
        <f t="shared" ca="1" si="59"/>
        <v>0</v>
      </c>
    </row>
    <row r="650" spans="3:8">
      <c r="C650" s="13">
        <f t="shared" ca="1" si="54"/>
        <v>2007.276288471345</v>
      </c>
      <c r="D650" s="13">
        <f t="shared" ca="1" si="55"/>
        <v>100.15187389717897</v>
      </c>
      <c r="E650" s="13">
        <f t="shared" ca="1" si="56"/>
        <v>995660.10822594399</v>
      </c>
      <c r="F650" s="13">
        <f t="shared" ca="1" si="57"/>
        <v>3.9957169612188586</v>
      </c>
      <c r="G650" s="13">
        <f t="shared" ca="1" si="58"/>
        <v>0.506096748702211</v>
      </c>
      <c r="H650" s="13">
        <f t="shared" ca="1" si="59"/>
        <v>0</v>
      </c>
    </row>
    <row r="651" spans="3:8">
      <c r="C651" s="13">
        <f t="shared" ca="1" si="54"/>
        <v>1998.3023917373544</v>
      </c>
      <c r="D651" s="13">
        <f t="shared" ca="1" si="55"/>
        <v>99.567419592341622</v>
      </c>
      <c r="E651" s="13">
        <f t="shared" ca="1" si="56"/>
        <v>996583.27187451674</v>
      </c>
      <c r="F651" s="13">
        <f t="shared" ca="1" si="57"/>
        <v>4.0017505954754338</v>
      </c>
      <c r="G651" s="13">
        <f t="shared" ca="1" si="58"/>
        <v>0.49519487016530511</v>
      </c>
      <c r="H651" s="13">
        <f t="shared" ca="1" si="59"/>
        <v>0</v>
      </c>
    </row>
    <row r="652" spans="3:8">
      <c r="C652" s="13">
        <f t="shared" ca="1" si="54"/>
        <v>2011.5222756107821</v>
      </c>
      <c r="D652" s="13">
        <f t="shared" ca="1" si="55"/>
        <v>100.47035447405511</v>
      </c>
      <c r="E652" s="13">
        <f t="shared" ca="1" si="56"/>
        <v>1000934.207120707</v>
      </c>
      <c r="F652" s="13">
        <f t="shared" ca="1" si="57"/>
        <v>3.9909797835279432</v>
      </c>
      <c r="G652" s="13">
        <f t="shared" ca="1" si="58"/>
        <v>0.50958204676989605</v>
      </c>
      <c r="H652" s="13">
        <f t="shared" ca="1" si="59"/>
        <v>0</v>
      </c>
    </row>
    <row r="653" spans="3:8">
      <c r="C653" s="13">
        <f t="shared" ca="1" si="54"/>
        <v>1995.6585633405512</v>
      </c>
      <c r="D653" s="13">
        <f t="shared" ca="1" si="55"/>
        <v>100.40832222492193</v>
      </c>
      <c r="E653" s="13">
        <f t="shared" ca="1" si="56"/>
        <v>992208.71141888574</v>
      </c>
      <c r="F653" s="13">
        <f t="shared" ca="1" si="57"/>
        <v>4.0090554590279046</v>
      </c>
      <c r="G653" s="13">
        <f t="shared" ca="1" si="58"/>
        <v>0.49661637203247894</v>
      </c>
      <c r="H653" s="13">
        <f t="shared" ca="1" si="59"/>
        <v>0</v>
      </c>
    </row>
    <row r="654" spans="3:8">
      <c r="C654" s="13">
        <f t="shared" ca="1" si="54"/>
        <v>1991.8218274508502</v>
      </c>
      <c r="D654" s="13">
        <f t="shared" ca="1" si="55"/>
        <v>100.63764595752917</v>
      </c>
      <c r="E654" s="13">
        <f t="shared" ca="1" si="56"/>
        <v>996509.45154833747</v>
      </c>
      <c r="F654" s="13">
        <f t="shared" ca="1" si="57"/>
        <v>3.9921564535701886</v>
      </c>
      <c r="G654" s="13">
        <f t="shared" ca="1" si="58"/>
        <v>0.50211124120451867</v>
      </c>
      <c r="H654" s="13">
        <f t="shared" ca="1" si="59"/>
        <v>0</v>
      </c>
    </row>
    <row r="655" spans="3:8">
      <c r="C655" s="13">
        <f t="shared" ca="1" si="54"/>
        <v>1991.2663261796806</v>
      </c>
      <c r="D655" s="13">
        <f t="shared" ca="1" si="55"/>
        <v>100.7353063569638</v>
      </c>
      <c r="E655" s="13">
        <f t="shared" ca="1" si="56"/>
        <v>989881.04931017046</v>
      </c>
      <c r="F655" s="13">
        <f t="shared" ca="1" si="57"/>
        <v>3.990247746196943</v>
      </c>
      <c r="G655" s="13">
        <f t="shared" ca="1" si="58"/>
        <v>0.50665005192507373</v>
      </c>
      <c r="H655" s="13">
        <f t="shared" ca="1" si="59"/>
        <v>0</v>
      </c>
    </row>
    <row r="656" spans="3:8">
      <c r="C656" s="13">
        <f t="shared" ca="1" si="54"/>
        <v>2007.9773050965123</v>
      </c>
      <c r="D656" s="13">
        <f t="shared" ca="1" si="55"/>
        <v>100.02076823176222</v>
      </c>
      <c r="E656" s="13">
        <f t="shared" ca="1" si="56"/>
        <v>983751.98268701485</v>
      </c>
      <c r="F656" s="13">
        <f t="shared" ca="1" si="57"/>
        <v>4.0091888609515998</v>
      </c>
      <c r="G656" s="13">
        <f t="shared" ca="1" si="58"/>
        <v>0.50506379731976603</v>
      </c>
      <c r="H656" s="13">
        <f t="shared" ca="1" si="59"/>
        <v>0</v>
      </c>
    </row>
    <row r="657" spans="3:8">
      <c r="C657" s="13">
        <f t="shared" ca="1" si="54"/>
        <v>1996.7502716188965</v>
      </c>
      <c r="D657" s="13">
        <f t="shared" ca="1" si="55"/>
        <v>99.712907387956363</v>
      </c>
      <c r="E657" s="13">
        <f t="shared" ca="1" si="56"/>
        <v>992775.07826332375</v>
      </c>
      <c r="F657" s="13">
        <f t="shared" ca="1" si="57"/>
        <v>4.0143244254010737</v>
      </c>
      <c r="G657" s="13">
        <f t="shared" ca="1" si="58"/>
        <v>0.49084941793817716</v>
      </c>
      <c r="H657" s="13">
        <f t="shared" ca="1" si="59"/>
        <v>0</v>
      </c>
    </row>
    <row r="658" spans="3:8">
      <c r="C658" s="13">
        <f t="shared" ca="1" si="54"/>
        <v>2007.0940377522663</v>
      </c>
      <c r="D658" s="13">
        <f t="shared" ca="1" si="55"/>
        <v>100.66131709312728</v>
      </c>
      <c r="E658" s="13">
        <f t="shared" ca="1" si="56"/>
        <v>998211.49880772992</v>
      </c>
      <c r="F658" s="13">
        <f t="shared" ca="1" si="57"/>
        <v>3.9887704906177772</v>
      </c>
      <c r="G658" s="13">
        <f t="shared" ca="1" si="58"/>
        <v>0.51082180076600625</v>
      </c>
      <c r="H658" s="13">
        <f t="shared" ca="1" si="59"/>
        <v>0</v>
      </c>
    </row>
    <row r="659" spans="3:8">
      <c r="C659" s="13">
        <f t="shared" ca="1" si="54"/>
        <v>1997.5238472105043</v>
      </c>
      <c r="D659" s="13">
        <f t="shared" ca="1" si="55"/>
        <v>99.847235340396168</v>
      </c>
      <c r="E659" s="13">
        <f t="shared" ca="1" si="56"/>
        <v>1002153.6307110066</v>
      </c>
      <c r="F659" s="13">
        <f t="shared" ca="1" si="57"/>
        <v>3.9912888828404856</v>
      </c>
      <c r="G659" s="13">
        <f t="shared" ca="1" si="58"/>
        <v>0.49863547247808881</v>
      </c>
      <c r="H659" s="13">
        <f t="shared" ca="1" si="59"/>
        <v>0</v>
      </c>
    </row>
    <row r="660" spans="3:8">
      <c r="C660" s="13">
        <f t="shared" ca="1" si="54"/>
        <v>1992.9065319078716</v>
      </c>
      <c r="D660" s="13">
        <f t="shared" ca="1" si="55"/>
        <v>99.974388426473766</v>
      </c>
      <c r="E660" s="13">
        <f t="shared" ca="1" si="56"/>
        <v>998872.39051884715</v>
      </c>
      <c r="F660" s="13">
        <f t="shared" ca="1" si="57"/>
        <v>3.9985092722137758</v>
      </c>
      <c r="G660" s="13">
        <f t="shared" ca="1" si="58"/>
        <v>0.49500582906747959</v>
      </c>
      <c r="H660" s="13">
        <f t="shared" ca="1" si="59"/>
        <v>0</v>
      </c>
    </row>
    <row r="661" spans="3:8">
      <c r="C661" s="13">
        <f t="shared" ca="1" si="54"/>
        <v>2033.4269264963673</v>
      </c>
      <c r="D661" s="13">
        <f t="shared" ca="1" si="55"/>
        <v>99.491138747985957</v>
      </c>
      <c r="E661" s="13">
        <f t="shared" ca="1" si="56"/>
        <v>993714.19577414345</v>
      </c>
      <c r="F661" s="13">
        <f t="shared" ca="1" si="57"/>
        <v>3.9904196793809898</v>
      </c>
      <c r="G661" s="13">
        <f t="shared" ca="1" si="58"/>
        <v>0.51970379522708077</v>
      </c>
      <c r="H661" s="13">
        <f t="shared" ca="1" si="59"/>
        <v>0</v>
      </c>
    </row>
    <row r="662" spans="3:8">
      <c r="C662" s="13">
        <f t="shared" ca="1" si="54"/>
        <v>1983.266247169533</v>
      </c>
      <c r="D662" s="13">
        <f t="shared" ca="1" si="55"/>
        <v>100.16741875209352</v>
      </c>
      <c r="E662" s="13">
        <f t="shared" ca="1" si="56"/>
        <v>1002375.2245928459</v>
      </c>
      <c r="F662" s="13">
        <f t="shared" ca="1" si="57"/>
        <v>4.0007442540795815</v>
      </c>
      <c r="G662" s="13">
        <f t="shared" ca="1" si="58"/>
        <v>0.48836572273222068</v>
      </c>
      <c r="H662" s="13">
        <f t="shared" ca="1" si="59"/>
        <v>0</v>
      </c>
    </row>
    <row r="663" spans="3:8">
      <c r="C663" s="13">
        <f t="shared" ca="1" si="54"/>
        <v>1992.4112889242479</v>
      </c>
      <c r="D663" s="13">
        <f t="shared" ca="1" si="55"/>
        <v>100.80428818493836</v>
      </c>
      <c r="E663" s="13">
        <f t="shared" ca="1" si="56"/>
        <v>996414.51356483961</v>
      </c>
      <c r="F663" s="13">
        <f t="shared" ca="1" si="57"/>
        <v>3.996999968898443</v>
      </c>
      <c r="G663" s="13">
        <f t="shared" ca="1" si="58"/>
        <v>0.50085326038201106</v>
      </c>
      <c r="H663" s="13">
        <f t="shared" ca="1" si="59"/>
        <v>0</v>
      </c>
    </row>
    <row r="664" spans="3:8">
      <c r="C664" s="13">
        <f t="shared" ref="C664:C727" ca="1" si="60">NORMINV(RAND(),$D$3,$G$3)</f>
        <v>2012.0986597134945</v>
      </c>
      <c r="D664" s="13">
        <f t="shared" ref="D664:D727" ca="1" si="61">NORMINV(RAND(),$D$4,$G$4)</f>
        <v>100.10152680607968</v>
      </c>
      <c r="E664" s="13">
        <f t="shared" ref="E664:E727" ca="1" si="62">NORMINV(RAND(),$D$5,$G$5)</f>
        <v>980110.24370682077</v>
      </c>
      <c r="F664" s="13">
        <f t="shared" ref="F664:F727" ca="1" si="63">NORMINV(RAND(),$D$6,$G$6)</f>
        <v>4.0024640845198558</v>
      </c>
      <c r="G664" s="13">
        <f t="shared" ref="G664:G727" ca="1" si="64">C664^2*D664/(E664*3.1415926*F664^4)</f>
        <v>0.51286690767432075</v>
      </c>
      <c r="H664" s="13">
        <f t="shared" ref="H664:H727" ca="1" si="65">IF(G664&gt;0.54,1,IF(G664&lt;0.46,1,0))</f>
        <v>0</v>
      </c>
    </row>
    <row r="665" spans="3:8">
      <c r="C665" s="13">
        <f t="shared" ca="1" si="60"/>
        <v>2017.0222949292456</v>
      </c>
      <c r="D665" s="13">
        <f t="shared" ca="1" si="61"/>
        <v>99.651959582794817</v>
      </c>
      <c r="E665" s="13">
        <f t="shared" ca="1" si="62"/>
        <v>990811.48307245725</v>
      </c>
      <c r="F665" s="13">
        <f t="shared" ca="1" si="63"/>
        <v>4.0041211386219722</v>
      </c>
      <c r="G665" s="13">
        <f t="shared" ca="1" si="64"/>
        <v>0.50668437554902712</v>
      </c>
      <c r="H665" s="13">
        <f t="shared" ca="1" si="65"/>
        <v>0</v>
      </c>
    </row>
    <row r="666" spans="3:8">
      <c r="C666" s="13">
        <f t="shared" ca="1" si="60"/>
        <v>2024.909790897744</v>
      </c>
      <c r="D666" s="13">
        <f t="shared" ca="1" si="61"/>
        <v>99.759652725854934</v>
      </c>
      <c r="E666" s="13">
        <f t="shared" ca="1" si="62"/>
        <v>992279.25046694686</v>
      </c>
      <c r="F666" s="13">
        <f t="shared" ca="1" si="63"/>
        <v>3.9947528723792884</v>
      </c>
      <c r="G666" s="13">
        <f t="shared" ca="1" si="64"/>
        <v>0.51525574555126497</v>
      </c>
      <c r="H666" s="13">
        <f t="shared" ca="1" si="65"/>
        <v>0</v>
      </c>
    </row>
    <row r="667" spans="3:8">
      <c r="C667" s="13">
        <f t="shared" ca="1" si="60"/>
        <v>1998.7239893938083</v>
      </c>
      <c r="D667" s="13">
        <f t="shared" ca="1" si="61"/>
        <v>98.915040552302301</v>
      </c>
      <c r="E667" s="13">
        <f t="shared" ca="1" si="62"/>
        <v>983582.02836254332</v>
      </c>
      <c r="F667" s="13">
        <f t="shared" ca="1" si="63"/>
        <v>3.9976981803665357</v>
      </c>
      <c r="G667" s="13">
        <f t="shared" ca="1" si="64"/>
        <v>0.50068839260385645</v>
      </c>
      <c r="H667" s="13">
        <f t="shared" ca="1" si="65"/>
        <v>0</v>
      </c>
    </row>
    <row r="668" spans="3:8">
      <c r="C668" s="13">
        <f t="shared" ca="1" si="60"/>
        <v>1996.5425432331015</v>
      </c>
      <c r="D668" s="13">
        <f t="shared" ca="1" si="61"/>
        <v>99.644935929006735</v>
      </c>
      <c r="E668" s="13">
        <f t="shared" ca="1" si="62"/>
        <v>999478.05553907377</v>
      </c>
      <c r="F668" s="13">
        <f t="shared" ca="1" si="63"/>
        <v>4.0024785838828141</v>
      </c>
      <c r="G668" s="13">
        <f t="shared" ca="1" si="64"/>
        <v>0.49291629339363885</v>
      </c>
      <c r="H668" s="13">
        <f t="shared" ca="1" si="65"/>
        <v>0</v>
      </c>
    </row>
    <row r="669" spans="3:8">
      <c r="C669" s="13">
        <f t="shared" ca="1" si="60"/>
        <v>1963.7921659046663</v>
      </c>
      <c r="D669" s="13">
        <f t="shared" ca="1" si="61"/>
        <v>99.300856373177353</v>
      </c>
      <c r="E669" s="13">
        <f t="shared" ca="1" si="62"/>
        <v>992722.68244610575</v>
      </c>
      <c r="F669" s="13">
        <f t="shared" ca="1" si="63"/>
        <v>4.0058495400947782</v>
      </c>
      <c r="G669" s="13">
        <f t="shared" ca="1" si="64"/>
        <v>0.47685648952749371</v>
      </c>
      <c r="H669" s="13">
        <f t="shared" ca="1" si="65"/>
        <v>0</v>
      </c>
    </row>
    <row r="670" spans="3:8">
      <c r="C670" s="13">
        <f t="shared" ca="1" si="60"/>
        <v>2018.6981467139287</v>
      </c>
      <c r="D670" s="13">
        <f t="shared" ca="1" si="61"/>
        <v>100.68561016454788</v>
      </c>
      <c r="E670" s="13">
        <f t="shared" ca="1" si="62"/>
        <v>995306.64329634781</v>
      </c>
      <c r="F670" s="13">
        <f t="shared" ca="1" si="63"/>
        <v>4.0007211903194619</v>
      </c>
      <c r="G670" s="13">
        <f t="shared" ca="1" si="64"/>
        <v>0.51221260376060629</v>
      </c>
      <c r="H670" s="13">
        <f t="shared" ca="1" si="65"/>
        <v>0</v>
      </c>
    </row>
    <row r="671" spans="3:8">
      <c r="C671" s="13">
        <f t="shared" ca="1" si="60"/>
        <v>1997.4165309310879</v>
      </c>
      <c r="D671" s="13">
        <f t="shared" ca="1" si="61"/>
        <v>100.41886070681772</v>
      </c>
      <c r="E671" s="13">
        <f t="shared" ca="1" si="62"/>
        <v>999018.62288489286</v>
      </c>
      <c r="F671" s="13">
        <f t="shared" ca="1" si="63"/>
        <v>3.9918233588925984</v>
      </c>
      <c r="G671" s="13">
        <f t="shared" ca="1" si="64"/>
        <v>0.50274048455635179</v>
      </c>
      <c r="H671" s="13">
        <f t="shared" ca="1" si="65"/>
        <v>0</v>
      </c>
    </row>
    <row r="672" spans="3:8">
      <c r="C672" s="13">
        <f t="shared" ca="1" si="60"/>
        <v>1992.0982864874102</v>
      </c>
      <c r="D672" s="13">
        <f t="shared" ca="1" si="61"/>
        <v>100.32333355493233</v>
      </c>
      <c r="E672" s="13">
        <f t="shared" ca="1" si="62"/>
        <v>988179.7618072019</v>
      </c>
      <c r="F672" s="13">
        <f t="shared" ca="1" si="63"/>
        <v>4.005294776216318</v>
      </c>
      <c r="G672" s="13">
        <f t="shared" ca="1" si="64"/>
        <v>0.49831013589208006</v>
      </c>
      <c r="H672" s="13">
        <f t="shared" ca="1" si="65"/>
        <v>0</v>
      </c>
    </row>
    <row r="673" spans="3:8">
      <c r="C673" s="13">
        <f t="shared" ca="1" si="60"/>
        <v>2006.9688575357131</v>
      </c>
      <c r="D673" s="13">
        <f t="shared" ca="1" si="61"/>
        <v>99.947917876177385</v>
      </c>
      <c r="E673" s="13">
        <f t="shared" ca="1" si="62"/>
        <v>998923.21021489811</v>
      </c>
      <c r="F673" s="13">
        <f t="shared" ca="1" si="63"/>
        <v>3.9994395736679365</v>
      </c>
      <c r="G673" s="13">
        <f t="shared" ca="1" si="64"/>
        <v>0.50139094988161437</v>
      </c>
      <c r="H673" s="13">
        <f t="shared" ca="1" si="65"/>
        <v>0</v>
      </c>
    </row>
    <row r="674" spans="3:8">
      <c r="C674" s="13">
        <f t="shared" ca="1" si="60"/>
        <v>2001.1172128742833</v>
      </c>
      <c r="D674" s="13">
        <f t="shared" ca="1" si="61"/>
        <v>99.647981454746798</v>
      </c>
      <c r="E674" s="13">
        <f t="shared" ca="1" si="62"/>
        <v>1000540.6664215114</v>
      </c>
      <c r="F674" s="13">
        <f t="shared" ca="1" si="63"/>
        <v>4.0155800624919635</v>
      </c>
      <c r="G674" s="13">
        <f t="shared" ca="1" si="64"/>
        <v>0.48824273931522838</v>
      </c>
      <c r="H674" s="13">
        <f t="shared" ca="1" si="65"/>
        <v>0</v>
      </c>
    </row>
    <row r="675" spans="3:8">
      <c r="C675" s="13">
        <f t="shared" ca="1" si="60"/>
        <v>1996.9385014146669</v>
      </c>
      <c r="D675" s="13">
        <f t="shared" ca="1" si="61"/>
        <v>100.78930885049527</v>
      </c>
      <c r="E675" s="13">
        <f t="shared" ca="1" si="62"/>
        <v>996190.76569232182</v>
      </c>
      <c r="F675" s="13">
        <f t="shared" ca="1" si="63"/>
        <v>4.0094926108620967</v>
      </c>
      <c r="G675" s="13">
        <f t="shared" ca="1" si="64"/>
        <v>0.49692838077991264</v>
      </c>
      <c r="H675" s="13">
        <f t="shared" ca="1" si="65"/>
        <v>0</v>
      </c>
    </row>
    <row r="676" spans="3:8">
      <c r="C676" s="13">
        <f t="shared" ca="1" si="60"/>
        <v>1991.9251807582234</v>
      </c>
      <c r="D676" s="13">
        <f t="shared" ca="1" si="61"/>
        <v>100.37362707703215</v>
      </c>
      <c r="E676" s="13">
        <f t="shared" ca="1" si="62"/>
        <v>1001998.243367542</v>
      </c>
      <c r="F676" s="13">
        <f t="shared" ca="1" si="63"/>
        <v>4.0040008652468231</v>
      </c>
      <c r="G676" s="13">
        <f t="shared" ca="1" si="64"/>
        <v>0.49223465403624572</v>
      </c>
      <c r="H676" s="13">
        <f t="shared" ca="1" si="65"/>
        <v>0</v>
      </c>
    </row>
    <row r="677" spans="3:8">
      <c r="C677" s="13">
        <f t="shared" ca="1" si="60"/>
        <v>1991.6335230172795</v>
      </c>
      <c r="D677" s="13">
        <f t="shared" ca="1" si="61"/>
        <v>99.880288508392496</v>
      </c>
      <c r="E677" s="13">
        <f t="shared" ca="1" si="62"/>
        <v>998860.96504441753</v>
      </c>
      <c r="F677" s="13">
        <f t="shared" ca="1" si="63"/>
        <v>3.9990250114320731</v>
      </c>
      <c r="G677" s="13">
        <f t="shared" ca="1" si="64"/>
        <v>0.49365922288453895</v>
      </c>
      <c r="H677" s="13">
        <f t="shared" ca="1" si="65"/>
        <v>0</v>
      </c>
    </row>
    <row r="678" spans="3:8">
      <c r="C678" s="13">
        <f t="shared" ca="1" si="60"/>
        <v>1989.5491642410091</v>
      </c>
      <c r="D678" s="13">
        <f t="shared" ca="1" si="61"/>
        <v>99.378072030511305</v>
      </c>
      <c r="E678" s="13">
        <f t="shared" ca="1" si="62"/>
        <v>995046.48754780623</v>
      </c>
      <c r="F678" s="13">
        <f t="shared" ca="1" si="63"/>
        <v>3.9977995260306307</v>
      </c>
      <c r="G678" s="13">
        <f t="shared" ca="1" si="64"/>
        <v>0.4926320161607789</v>
      </c>
      <c r="H678" s="13">
        <f t="shared" ca="1" si="65"/>
        <v>0</v>
      </c>
    </row>
    <row r="679" spans="3:8">
      <c r="C679" s="13">
        <f t="shared" ca="1" si="60"/>
        <v>1999.8803645945518</v>
      </c>
      <c r="D679" s="13">
        <f t="shared" ca="1" si="61"/>
        <v>100.38591590439869</v>
      </c>
      <c r="E679" s="13">
        <f t="shared" ca="1" si="62"/>
        <v>981029.19425584399</v>
      </c>
      <c r="F679" s="13">
        <f t="shared" ca="1" si="63"/>
        <v>3.9977764207890765</v>
      </c>
      <c r="G679" s="13">
        <f t="shared" ca="1" si="64"/>
        <v>0.51000568008405189</v>
      </c>
      <c r="H679" s="13">
        <f t="shared" ca="1" si="65"/>
        <v>0</v>
      </c>
    </row>
    <row r="680" spans="3:8">
      <c r="C680" s="13">
        <f t="shared" ca="1" si="60"/>
        <v>1986.5419015750035</v>
      </c>
      <c r="D680" s="13">
        <f t="shared" ca="1" si="61"/>
        <v>100.22036172251677</v>
      </c>
      <c r="E680" s="13">
        <f t="shared" ca="1" si="62"/>
        <v>989933.71334986261</v>
      </c>
      <c r="F680" s="13">
        <f t="shared" ca="1" si="63"/>
        <v>3.9947806888379223</v>
      </c>
      <c r="G680" s="13">
        <f t="shared" ca="1" si="64"/>
        <v>0.49937141450990735</v>
      </c>
      <c r="H680" s="13">
        <f t="shared" ca="1" si="65"/>
        <v>0</v>
      </c>
    </row>
    <row r="681" spans="3:8">
      <c r="C681" s="13">
        <f t="shared" ca="1" si="60"/>
        <v>1993.311162636684</v>
      </c>
      <c r="D681" s="13">
        <f t="shared" ca="1" si="61"/>
        <v>100.02743703205098</v>
      </c>
      <c r="E681" s="13">
        <f t="shared" ca="1" si="62"/>
        <v>998377.82242138963</v>
      </c>
      <c r="F681" s="13">
        <f t="shared" ca="1" si="63"/>
        <v>3.9956751128798058</v>
      </c>
      <c r="G681" s="13">
        <f t="shared" ca="1" si="64"/>
        <v>0.49712301950750626</v>
      </c>
      <c r="H681" s="13">
        <f t="shared" ca="1" si="65"/>
        <v>0</v>
      </c>
    </row>
    <row r="682" spans="3:8">
      <c r="C682" s="13">
        <f t="shared" ca="1" si="60"/>
        <v>2000.4509399045205</v>
      </c>
      <c r="D682" s="13">
        <f t="shared" ca="1" si="61"/>
        <v>99.951016544133722</v>
      </c>
      <c r="E682" s="13">
        <f t="shared" ca="1" si="62"/>
        <v>995448.36712272349</v>
      </c>
      <c r="F682" s="13">
        <f t="shared" ca="1" si="63"/>
        <v>4.0045949181103273</v>
      </c>
      <c r="G682" s="13">
        <f t="shared" ca="1" si="64"/>
        <v>0.49732472822826812</v>
      </c>
      <c r="H682" s="13">
        <f t="shared" ca="1" si="65"/>
        <v>0</v>
      </c>
    </row>
    <row r="683" spans="3:8">
      <c r="C683" s="13">
        <f t="shared" ca="1" si="60"/>
        <v>2004.6732404453874</v>
      </c>
      <c r="D683" s="13">
        <f t="shared" ca="1" si="61"/>
        <v>100.00848400121855</v>
      </c>
      <c r="E683" s="13">
        <f t="shared" ca="1" si="62"/>
        <v>998469.47908566659</v>
      </c>
      <c r="F683" s="13">
        <f t="shared" ca="1" si="63"/>
        <v>4.0013669617987979</v>
      </c>
      <c r="G683" s="13">
        <f t="shared" ca="1" si="64"/>
        <v>0.49981103823105638</v>
      </c>
      <c r="H683" s="13">
        <f t="shared" ca="1" si="65"/>
        <v>0</v>
      </c>
    </row>
    <row r="684" spans="3:8">
      <c r="C684" s="13">
        <f t="shared" ca="1" si="60"/>
        <v>1993.6354420772643</v>
      </c>
      <c r="D684" s="13">
        <f t="shared" ca="1" si="61"/>
        <v>99.661478987592105</v>
      </c>
      <c r="E684" s="13">
        <f t="shared" ca="1" si="62"/>
        <v>999367.623693845</v>
      </c>
      <c r="F684" s="13">
        <f t="shared" ca="1" si="63"/>
        <v>3.9924883190386629</v>
      </c>
      <c r="G684" s="13">
        <f t="shared" ca="1" si="64"/>
        <v>0.49655694654143812</v>
      </c>
      <c r="H684" s="13">
        <f t="shared" ca="1" si="65"/>
        <v>0</v>
      </c>
    </row>
    <row r="685" spans="3:8">
      <c r="C685" s="13">
        <f t="shared" ca="1" si="60"/>
        <v>1969.3260272314903</v>
      </c>
      <c r="D685" s="13">
        <f t="shared" ca="1" si="61"/>
        <v>100.20172594222552</v>
      </c>
      <c r="E685" s="13">
        <f t="shared" ca="1" si="62"/>
        <v>997894.54728104884</v>
      </c>
      <c r="F685" s="13">
        <f t="shared" ca="1" si="63"/>
        <v>4.0029004543335471</v>
      </c>
      <c r="G685" s="13">
        <f t="shared" ca="1" si="64"/>
        <v>0.48281056914653681</v>
      </c>
      <c r="H685" s="13">
        <f t="shared" ca="1" si="65"/>
        <v>0</v>
      </c>
    </row>
    <row r="686" spans="3:8">
      <c r="C686" s="13">
        <f t="shared" ca="1" si="60"/>
        <v>1998.6510556607611</v>
      </c>
      <c r="D686" s="13">
        <f t="shared" ca="1" si="61"/>
        <v>99.548446722210997</v>
      </c>
      <c r="E686" s="13">
        <f t="shared" ca="1" si="62"/>
        <v>983819.54201886209</v>
      </c>
      <c r="F686" s="13">
        <f t="shared" ca="1" si="63"/>
        <v>3.9956731683605122</v>
      </c>
      <c r="G686" s="13">
        <f t="shared" ca="1" si="64"/>
        <v>0.50475810740847993</v>
      </c>
      <c r="H686" s="13">
        <f t="shared" ca="1" si="65"/>
        <v>0</v>
      </c>
    </row>
    <row r="687" spans="3:8">
      <c r="C687" s="13">
        <f t="shared" ca="1" si="60"/>
        <v>2009.0904229404605</v>
      </c>
      <c r="D687" s="13">
        <f t="shared" ca="1" si="61"/>
        <v>100.16544916606794</v>
      </c>
      <c r="E687" s="13">
        <f t="shared" ca="1" si="62"/>
        <v>1005066.2085536148</v>
      </c>
      <c r="F687" s="13">
        <f t="shared" ca="1" si="63"/>
        <v>4.0001737816396945</v>
      </c>
      <c r="G687" s="13">
        <f t="shared" ca="1" si="64"/>
        <v>0.50010009447285153</v>
      </c>
      <c r="H687" s="13">
        <f t="shared" ca="1" si="65"/>
        <v>0</v>
      </c>
    </row>
    <row r="688" spans="3:8">
      <c r="C688" s="13">
        <f t="shared" ca="1" si="60"/>
        <v>1984.2664850661781</v>
      </c>
      <c r="D688" s="13">
        <f t="shared" ca="1" si="61"/>
        <v>99.400725965875182</v>
      </c>
      <c r="E688" s="13">
        <f t="shared" ca="1" si="62"/>
        <v>995506.64599103713</v>
      </c>
      <c r="F688" s="13">
        <f t="shared" ca="1" si="63"/>
        <v>4.0016284004930815</v>
      </c>
      <c r="G688" s="13">
        <f t="shared" ca="1" si="64"/>
        <v>0.48803221938177366</v>
      </c>
      <c r="H688" s="13">
        <f t="shared" ca="1" si="65"/>
        <v>0</v>
      </c>
    </row>
    <row r="689" spans="3:8">
      <c r="C689" s="13">
        <f t="shared" ca="1" si="60"/>
        <v>1995.2734935050569</v>
      </c>
      <c r="D689" s="13">
        <f t="shared" ca="1" si="61"/>
        <v>100.14581246780804</v>
      </c>
      <c r="E689" s="13">
        <f t="shared" ca="1" si="62"/>
        <v>998557.24646186177</v>
      </c>
      <c r="F689" s="13">
        <f t="shared" ca="1" si="63"/>
        <v>4.0050035089417113</v>
      </c>
      <c r="G689" s="13">
        <f t="shared" ca="1" si="64"/>
        <v>0.49397301408535638</v>
      </c>
      <c r="H689" s="13">
        <f t="shared" ca="1" si="65"/>
        <v>0</v>
      </c>
    </row>
    <row r="690" spans="3:8">
      <c r="C690" s="13">
        <f t="shared" ca="1" si="60"/>
        <v>2003.6804571842206</v>
      </c>
      <c r="D690" s="13">
        <f t="shared" ca="1" si="61"/>
        <v>99.704989980814673</v>
      </c>
      <c r="E690" s="13">
        <f t="shared" ca="1" si="62"/>
        <v>989954.73884747445</v>
      </c>
      <c r="F690" s="13">
        <f t="shared" ca="1" si="63"/>
        <v>3.9963511983769306</v>
      </c>
      <c r="G690" s="13">
        <f t="shared" ca="1" si="64"/>
        <v>0.50460787852203282</v>
      </c>
      <c r="H690" s="13">
        <f t="shared" ca="1" si="65"/>
        <v>0</v>
      </c>
    </row>
    <row r="691" spans="3:8">
      <c r="C691" s="13">
        <f t="shared" ca="1" si="60"/>
        <v>2002.6105608986295</v>
      </c>
      <c r="D691" s="13">
        <f t="shared" ca="1" si="61"/>
        <v>99.909135455119156</v>
      </c>
      <c r="E691" s="13">
        <f t="shared" ca="1" si="62"/>
        <v>1001321.403709716</v>
      </c>
      <c r="F691" s="13">
        <f t="shared" ca="1" si="63"/>
        <v>4.0023307726568902</v>
      </c>
      <c r="G691" s="13">
        <f t="shared" ca="1" si="64"/>
        <v>0.49638989057549954</v>
      </c>
      <c r="H691" s="13">
        <f t="shared" ca="1" si="65"/>
        <v>0</v>
      </c>
    </row>
    <row r="692" spans="3:8">
      <c r="C692" s="13">
        <f t="shared" ca="1" si="60"/>
        <v>2005.0096113732491</v>
      </c>
      <c r="D692" s="13">
        <f t="shared" ca="1" si="61"/>
        <v>100.03650543834063</v>
      </c>
      <c r="E692" s="13">
        <f t="shared" ca="1" si="62"/>
        <v>1003876.4127632186</v>
      </c>
      <c r="F692" s="13">
        <f t="shared" ca="1" si="63"/>
        <v>4.0042590814801757</v>
      </c>
      <c r="G692" s="13">
        <f t="shared" ca="1" si="64"/>
        <v>0.49598967695298646</v>
      </c>
      <c r="H692" s="13">
        <f t="shared" ca="1" si="65"/>
        <v>0</v>
      </c>
    </row>
    <row r="693" spans="3:8">
      <c r="C693" s="13">
        <f t="shared" ca="1" si="60"/>
        <v>2004.2178241563622</v>
      </c>
      <c r="D693" s="13">
        <f t="shared" ca="1" si="61"/>
        <v>99.253379619787765</v>
      </c>
      <c r="E693" s="13">
        <f t="shared" ca="1" si="62"/>
        <v>996689.93434116431</v>
      </c>
      <c r="F693" s="13">
        <f t="shared" ca="1" si="63"/>
        <v>4.0122432160590336</v>
      </c>
      <c r="G693" s="13">
        <f t="shared" ca="1" si="64"/>
        <v>0.49133330144295284</v>
      </c>
      <c r="H693" s="13">
        <f t="shared" ca="1" si="65"/>
        <v>0</v>
      </c>
    </row>
    <row r="694" spans="3:8">
      <c r="C694" s="13">
        <f t="shared" ca="1" si="60"/>
        <v>1987.0149442060072</v>
      </c>
      <c r="D694" s="13">
        <f t="shared" ca="1" si="61"/>
        <v>99.900112943604242</v>
      </c>
      <c r="E694" s="13">
        <f t="shared" ca="1" si="62"/>
        <v>999467.41947880178</v>
      </c>
      <c r="F694" s="13">
        <f t="shared" ca="1" si="63"/>
        <v>3.9854581097267561</v>
      </c>
      <c r="G694" s="13">
        <f t="shared" ca="1" si="64"/>
        <v>0.49789382984883801</v>
      </c>
      <c r="H694" s="13">
        <f t="shared" ca="1" si="65"/>
        <v>0</v>
      </c>
    </row>
    <row r="695" spans="3:8">
      <c r="C695" s="13">
        <f t="shared" ca="1" si="60"/>
        <v>1994.8804850899264</v>
      </c>
      <c r="D695" s="13">
        <f t="shared" ca="1" si="61"/>
        <v>100.05601938592679</v>
      </c>
      <c r="E695" s="13">
        <f t="shared" ca="1" si="62"/>
        <v>991515.00481898349</v>
      </c>
      <c r="F695" s="13">
        <f t="shared" ca="1" si="63"/>
        <v>3.9963165914893031</v>
      </c>
      <c r="G695" s="13">
        <f t="shared" ca="1" si="64"/>
        <v>0.50117371350541873</v>
      </c>
      <c r="H695" s="13">
        <f t="shared" ca="1" si="65"/>
        <v>0</v>
      </c>
    </row>
    <row r="696" spans="3:8">
      <c r="C696" s="13">
        <f t="shared" ca="1" si="60"/>
        <v>2021.5878781793695</v>
      </c>
      <c r="D696" s="13">
        <f t="shared" ca="1" si="61"/>
        <v>100.89826673145596</v>
      </c>
      <c r="E696" s="13">
        <f t="shared" ca="1" si="62"/>
        <v>997931.31116158213</v>
      </c>
      <c r="F696" s="13">
        <f t="shared" ca="1" si="63"/>
        <v>3.9942467148965064</v>
      </c>
      <c r="G696" s="13">
        <f t="shared" ca="1" si="64"/>
        <v>0.51674810676833671</v>
      </c>
      <c r="H696" s="13">
        <f t="shared" ca="1" si="65"/>
        <v>0</v>
      </c>
    </row>
    <row r="697" spans="3:8">
      <c r="C697" s="13">
        <f t="shared" ca="1" si="60"/>
        <v>1996.605035807575</v>
      </c>
      <c r="D697" s="13">
        <f t="shared" ca="1" si="61"/>
        <v>100.58398552355861</v>
      </c>
      <c r="E697" s="13">
        <f t="shared" ca="1" si="62"/>
        <v>986262.8354939475</v>
      </c>
      <c r="F697" s="13">
        <f t="shared" ca="1" si="63"/>
        <v>4.0077797713009566</v>
      </c>
      <c r="G697" s="13">
        <f t="shared" ca="1" si="64"/>
        <v>0.50159735203529976</v>
      </c>
      <c r="H697" s="13">
        <f t="shared" ca="1" si="65"/>
        <v>0</v>
      </c>
    </row>
    <row r="698" spans="3:8">
      <c r="C698" s="13">
        <f t="shared" ca="1" si="60"/>
        <v>2029.8644074824178</v>
      </c>
      <c r="D698" s="13">
        <f t="shared" ca="1" si="61"/>
        <v>100.48789462237715</v>
      </c>
      <c r="E698" s="13">
        <f t="shared" ca="1" si="62"/>
        <v>994516.89702247817</v>
      </c>
      <c r="F698" s="13">
        <f t="shared" ca="1" si="63"/>
        <v>3.9971298876927448</v>
      </c>
      <c r="G698" s="13">
        <f t="shared" ca="1" si="64"/>
        <v>0.51914984503451544</v>
      </c>
      <c r="H698" s="13">
        <f t="shared" ca="1" si="65"/>
        <v>0</v>
      </c>
    </row>
    <row r="699" spans="3:8">
      <c r="C699" s="13">
        <f t="shared" ca="1" si="60"/>
        <v>1998.3832041686728</v>
      </c>
      <c r="D699" s="13">
        <f t="shared" ca="1" si="61"/>
        <v>100.44070240229389</v>
      </c>
      <c r="E699" s="13">
        <f t="shared" ca="1" si="62"/>
        <v>993770.30011555937</v>
      </c>
      <c r="F699" s="13">
        <f t="shared" ca="1" si="63"/>
        <v>3.9935200969553115</v>
      </c>
      <c r="G699" s="13">
        <f t="shared" ca="1" si="64"/>
        <v>0.50513551886039798</v>
      </c>
      <c r="H699" s="13">
        <f t="shared" ca="1" si="65"/>
        <v>0</v>
      </c>
    </row>
    <row r="700" spans="3:8">
      <c r="C700" s="13">
        <f t="shared" ca="1" si="60"/>
        <v>2011.3153529741201</v>
      </c>
      <c r="D700" s="13">
        <f t="shared" ca="1" si="61"/>
        <v>100.53290608409938</v>
      </c>
      <c r="E700" s="13">
        <f t="shared" ca="1" si="62"/>
        <v>1001551.4477678024</v>
      </c>
      <c r="F700" s="13">
        <f t="shared" ca="1" si="63"/>
        <v>3.9937068653525873</v>
      </c>
      <c r="G700" s="13">
        <f t="shared" ca="1" si="64"/>
        <v>0.50809006904245402</v>
      </c>
      <c r="H700" s="13">
        <f t="shared" ca="1" si="65"/>
        <v>0</v>
      </c>
    </row>
    <row r="701" spans="3:8">
      <c r="C701" s="13">
        <f t="shared" ca="1" si="60"/>
        <v>2007.115527456366</v>
      </c>
      <c r="D701" s="13">
        <f t="shared" ca="1" si="61"/>
        <v>100.35132159609476</v>
      </c>
      <c r="E701" s="13">
        <f t="shared" ca="1" si="62"/>
        <v>993714.97347422643</v>
      </c>
      <c r="F701" s="13">
        <f t="shared" ca="1" si="63"/>
        <v>3.9987286632686176</v>
      </c>
      <c r="G701" s="13">
        <f t="shared" ca="1" si="64"/>
        <v>0.50648710829290866</v>
      </c>
      <c r="H701" s="13">
        <f t="shared" ca="1" si="65"/>
        <v>0</v>
      </c>
    </row>
    <row r="702" spans="3:8">
      <c r="C702" s="13">
        <f t="shared" ca="1" si="60"/>
        <v>1977.0608428487703</v>
      </c>
      <c r="D702" s="13">
        <f t="shared" ca="1" si="61"/>
        <v>100.29917567499564</v>
      </c>
      <c r="E702" s="13">
        <f t="shared" ca="1" si="62"/>
        <v>999197.8464281545</v>
      </c>
      <c r="F702" s="13">
        <f t="shared" ca="1" si="63"/>
        <v>4.0050051341558648</v>
      </c>
      <c r="G702" s="13">
        <f t="shared" ca="1" si="64"/>
        <v>0.48542682248628966</v>
      </c>
      <c r="H702" s="13">
        <f t="shared" ca="1" si="65"/>
        <v>0</v>
      </c>
    </row>
    <row r="703" spans="3:8">
      <c r="C703" s="13">
        <f t="shared" ca="1" si="60"/>
        <v>1988.0288442527794</v>
      </c>
      <c r="D703" s="13">
        <f t="shared" ca="1" si="61"/>
        <v>99.510635958574397</v>
      </c>
      <c r="E703" s="13">
        <f t="shared" ca="1" si="62"/>
        <v>999391.07853196992</v>
      </c>
      <c r="F703" s="13">
        <f t="shared" ca="1" si="63"/>
        <v>4.0120427613505631</v>
      </c>
      <c r="G703" s="13">
        <f t="shared" ca="1" si="64"/>
        <v>0.48346753684054511</v>
      </c>
      <c r="H703" s="13">
        <f t="shared" ca="1" si="65"/>
        <v>0</v>
      </c>
    </row>
    <row r="704" spans="3:8">
      <c r="C704" s="13">
        <f t="shared" ca="1" si="60"/>
        <v>1992.118478754536</v>
      </c>
      <c r="D704" s="13">
        <f t="shared" ca="1" si="61"/>
        <v>99.26065298864188</v>
      </c>
      <c r="E704" s="13">
        <f t="shared" ca="1" si="62"/>
        <v>985025.51948409423</v>
      </c>
      <c r="F704" s="13">
        <f t="shared" ca="1" si="63"/>
        <v>3.9953952080028188</v>
      </c>
      <c r="G704" s="13">
        <f t="shared" ca="1" si="64"/>
        <v>0.49954099078929642</v>
      </c>
      <c r="H704" s="13">
        <f t="shared" ca="1" si="65"/>
        <v>0</v>
      </c>
    </row>
    <row r="705" spans="3:8">
      <c r="C705" s="13">
        <f t="shared" ca="1" si="60"/>
        <v>2006.083469314402</v>
      </c>
      <c r="D705" s="13">
        <f t="shared" ca="1" si="61"/>
        <v>100.19550112555396</v>
      </c>
      <c r="E705" s="13">
        <f t="shared" ca="1" si="62"/>
        <v>1000448.6170386729</v>
      </c>
      <c r="F705" s="13">
        <f t="shared" ca="1" si="63"/>
        <v>4.0086006656662114</v>
      </c>
      <c r="G705" s="13">
        <f t="shared" ca="1" si="64"/>
        <v>0.49685582948867263</v>
      </c>
      <c r="H705" s="13">
        <f t="shared" ca="1" si="65"/>
        <v>0</v>
      </c>
    </row>
    <row r="706" spans="3:8">
      <c r="C706" s="13">
        <f t="shared" ca="1" si="60"/>
        <v>1978.4218384556477</v>
      </c>
      <c r="D706" s="13">
        <f t="shared" ca="1" si="61"/>
        <v>99.317572187355111</v>
      </c>
      <c r="E706" s="13">
        <f t="shared" ca="1" si="62"/>
        <v>987836.37327227241</v>
      </c>
      <c r="F706" s="13">
        <f t="shared" ca="1" si="63"/>
        <v>3.9985949161614678</v>
      </c>
      <c r="G706" s="13">
        <f t="shared" ca="1" si="64"/>
        <v>0.49000371496856332</v>
      </c>
      <c r="H706" s="13">
        <f t="shared" ca="1" si="65"/>
        <v>0</v>
      </c>
    </row>
    <row r="707" spans="3:8">
      <c r="C707" s="13">
        <f t="shared" ca="1" si="60"/>
        <v>1995.7870909562612</v>
      </c>
      <c r="D707" s="13">
        <f t="shared" ca="1" si="61"/>
        <v>99.650093865592225</v>
      </c>
      <c r="E707" s="13">
        <f t="shared" ca="1" si="62"/>
        <v>997219.86581693497</v>
      </c>
      <c r="F707" s="13">
        <f t="shared" ca="1" si="63"/>
        <v>4.0007606692739452</v>
      </c>
      <c r="G707" s="13">
        <f t="shared" ca="1" si="64"/>
        <v>0.49453274733023761</v>
      </c>
      <c r="H707" s="13">
        <f t="shared" ca="1" si="65"/>
        <v>0</v>
      </c>
    </row>
    <row r="708" spans="3:8">
      <c r="C708" s="13">
        <f t="shared" ca="1" si="60"/>
        <v>1997.1570081854204</v>
      </c>
      <c r="D708" s="13">
        <f t="shared" ca="1" si="61"/>
        <v>99.657599948957923</v>
      </c>
      <c r="E708" s="13">
        <f t="shared" ca="1" si="62"/>
        <v>1002508.8733235282</v>
      </c>
      <c r="F708" s="13">
        <f t="shared" ca="1" si="63"/>
        <v>3.9913106351812901</v>
      </c>
      <c r="G708" s="13">
        <f t="shared" ca="1" si="64"/>
        <v>0.49731852088515205</v>
      </c>
      <c r="H708" s="13">
        <f t="shared" ca="1" si="65"/>
        <v>0</v>
      </c>
    </row>
    <row r="709" spans="3:8">
      <c r="C709" s="13">
        <f t="shared" ca="1" si="60"/>
        <v>2003.9120682603061</v>
      </c>
      <c r="D709" s="13">
        <f t="shared" ca="1" si="61"/>
        <v>100.34490569084161</v>
      </c>
      <c r="E709" s="13">
        <f t="shared" ca="1" si="62"/>
        <v>983591.80907362129</v>
      </c>
      <c r="F709" s="13">
        <f t="shared" ca="1" si="63"/>
        <v>3.9953183288876595</v>
      </c>
      <c r="G709" s="13">
        <f t="shared" ca="1" si="64"/>
        <v>0.51177884671907048</v>
      </c>
      <c r="H709" s="13">
        <f t="shared" ca="1" si="65"/>
        <v>0</v>
      </c>
    </row>
    <row r="710" spans="3:8">
      <c r="C710" s="13">
        <f t="shared" ca="1" si="60"/>
        <v>2014.1745313057361</v>
      </c>
      <c r="D710" s="13">
        <f t="shared" ca="1" si="61"/>
        <v>100.53827349267006</v>
      </c>
      <c r="E710" s="13">
        <f t="shared" ca="1" si="62"/>
        <v>997720.40337120194</v>
      </c>
      <c r="F710" s="13">
        <f t="shared" ca="1" si="63"/>
        <v>4.0005477409001093</v>
      </c>
      <c r="G710" s="13">
        <f t="shared" ca="1" si="64"/>
        <v>0.50802966732121146</v>
      </c>
      <c r="H710" s="13">
        <f t="shared" ca="1" si="65"/>
        <v>0</v>
      </c>
    </row>
    <row r="711" spans="3:8">
      <c r="C711" s="13">
        <f t="shared" ca="1" si="60"/>
        <v>1987.550497922954</v>
      </c>
      <c r="D711" s="13">
        <f t="shared" ca="1" si="61"/>
        <v>99.847438764227391</v>
      </c>
      <c r="E711" s="13">
        <f t="shared" ca="1" si="62"/>
        <v>991518.24134933739</v>
      </c>
      <c r="F711" s="13">
        <f t="shared" ca="1" si="63"/>
        <v>4.002443212815697</v>
      </c>
      <c r="G711" s="13">
        <f t="shared" ca="1" si="64"/>
        <v>0.49342594700206588</v>
      </c>
      <c r="H711" s="13">
        <f t="shared" ca="1" si="65"/>
        <v>0</v>
      </c>
    </row>
    <row r="712" spans="3:8">
      <c r="C712" s="13">
        <f t="shared" ca="1" si="60"/>
        <v>2008.2937701387918</v>
      </c>
      <c r="D712" s="13">
        <f t="shared" ca="1" si="61"/>
        <v>101.23518852319788</v>
      </c>
      <c r="E712" s="13">
        <f t="shared" ca="1" si="62"/>
        <v>989835.92180234857</v>
      </c>
      <c r="F712" s="13">
        <f t="shared" ca="1" si="63"/>
        <v>3.9924172249062511</v>
      </c>
      <c r="G712" s="13">
        <f t="shared" ca="1" si="64"/>
        <v>0.51680799029488822</v>
      </c>
      <c r="H712" s="13">
        <f t="shared" ca="1" si="65"/>
        <v>0</v>
      </c>
    </row>
    <row r="713" spans="3:8">
      <c r="C713" s="13">
        <f t="shared" ca="1" si="60"/>
        <v>2010.22651324759</v>
      </c>
      <c r="D713" s="13">
        <f t="shared" ca="1" si="61"/>
        <v>99.365227884666368</v>
      </c>
      <c r="E713" s="13">
        <f t="shared" ca="1" si="62"/>
        <v>993950.79809697566</v>
      </c>
      <c r="F713" s="13">
        <f t="shared" ca="1" si="63"/>
        <v>3.9992077781937811</v>
      </c>
      <c r="G713" s="13">
        <f t="shared" ca="1" si="64"/>
        <v>0.50270568952796113</v>
      </c>
      <c r="H713" s="13">
        <f t="shared" ca="1" si="65"/>
        <v>0</v>
      </c>
    </row>
    <row r="714" spans="3:8">
      <c r="C714" s="13">
        <f t="shared" ca="1" si="60"/>
        <v>2013.8131839839955</v>
      </c>
      <c r="D714" s="13">
        <f t="shared" ca="1" si="61"/>
        <v>99.964668776860179</v>
      </c>
      <c r="E714" s="13">
        <f t="shared" ca="1" si="62"/>
        <v>1000090.6688085585</v>
      </c>
      <c r="F714" s="13">
        <f t="shared" ca="1" si="63"/>
        <v>3.9986499871107317</v>
      </c>
      <c r="G714" s="13">
        <f t="shared" ca="1" si="64"/>
        <v>0.50471020632078412</v>
      </c>
      <c r="H714" s="13">
        <f t="shared" ca="1" si="65"/>
        <v>0</v>
      </c>
    </row>
    <row r="715" spans="3:8">
      <c r="C715" s="13">
        <f t="shared" ca="1" si="60"/>
        <v>1996.6023085927138</v>
      </c>
      <c r="D715" s="13">
        <f t="shared" ca="1" si="61"/>
        <v>98.45630713623963</v>
      </c>
      <c r="E715" s="13">
        <f t="shared" ca="1" si="62"/>
        <v>995115.34464624315</v>
      </c>
      <c r="F715" s="13">
        <f t="shared" ca="1" si="63"/>
        <v>3.9976364338245731</v>
      </c>
      <c r="G715" s="13">
        <f t="shared" ca="1" si="64"/>
        <v>0.49157548196630235</v>
      </c>
      <c r="H715" s="13">
        <f t="shared" ca="1" si="65"/>
        <v>0</v>
      </c>
    </row>
    <row r="716" spans="3:8">
      <c r="C716" s="13">
        <f t="shared" ca="1" si="60"/>
        <v>2000.6486075277298</v>
      </c>
      <c r="D716" s="13">
        <f t="shared" ca="1" si="61"/>
        <v>100.16975888638592</v>
      </c>
      <c r="E716" s="13">
        <f t="shared" ca="1" si="62"/>
        <v>989995.57991311152</v>
      </c>
      <c r="F716" s="13">
        <f t="shared" ca="1" si="63"/>
        <v>4.0017111661742941</v>
      </c>
      <c r="G716" s="13">
        <f t="shared" ca="1" si="64"/>
        <v>0.50270381772797401</v>
      </c>
      <c r="H716" s="13">
        <f t="shared" ca="1" si="65"/>
        <v>0</v>
      </c>
    </row>
    <row r="717" spans="3:8">
      <c r="C717" s="13">
        <f t="shared" ca="1" si="60"/>
        <v>1996.2149846343898</v>
      </c>
      <c r="D717" s="13">
        <f t="shared" ca="1" si="61"/>
        <v>99.801406053339946</v>
      </c>
      <c r="E717" s="13">
        <f t="shared" ca="1" si="62"/>
        <v>998176.98536265304</v>
      </c>
      <c r="F717" s="13">
        <f t="shared" ca="1" si="63"/>
        <v>3.996702402506489</v>
      </c>
      <c r="G717" s="13">
        <f t="shared" ca="1" si="64"/>
        <v>0.49703459590687415</v>
      </c>
      <c r="H717" s="13">
        <f t="shared" ca="1" si="65"/>
        <v>0</v>
      </c>
    </row>
    <row r="718" spans="3:8">
      <c r="C718" s="13">
        <f t="shared" ca="1" si="60"/>
        <v>2002.8432566079607</v>
      </c>
      <c r="D718" s="13">
        <f t="shared" ca="1" si="61"/>
        <v>100.4472733409951</v>
      </c>
      <c r="E718" s="13">
        <f t="shared" ca="1" si="62"/>
        <v>991085.80550112098</v>
      </c>
      <c r="F718" s="13">
        <f t="shared" ca="1" si="63"/>
        <v>4.0028040931697557</v>
      </c>
      <c r="G718" s="13">
        <f t="shared" ca="1" si="64"/>
        <v>0.50409642219534567</v>
      </c>
      <c r="H718" s="13">
        <f t="shared" ca="1" si="65"/>
        <v>0</v>
      </c>
    </row>
    <row r="719" spans="3:8">
      <c r="C719" s="13">
        <f t="shared" ca="1" si="60"/>
        <v>2010.1084374884574</v>
      </c>
      <c r="D719" s="13">
        <f t="shared" ca="1" si="61"/>
        <v>99.445090642808836</v>
      </c>
      <c r="E719" s="13">
        <f t="shared" ca="1" si="62"/>
        <v>1004967.945092172</v>
      </c>
      <c r="F719" s="13">
        <f t="shared" ca="1" si="63"/>
        <v>4.0125190467251137</v>
      </c>
      <c r="G719" s="13">
        <f t="shared" ca="1" si="64"/>
        <v>0.49096645302477798</v>
      </c>
      <c r="H719" s="13">
        <f t="shared" ca="1" si="65"/>
        <v>0</v>
      </c>
    </row>
    <row r="720" spans="3:8">
      <c r="C720" s="13">
        <f t="shared" ca="1" si="60"/>
        <v>1988.1717031902217</v>
      </c>
      <c r="D720" s="13">
        <f t="shared" ca="1" si="61"/>
        <v>99.96200412452913</v>
      </c>
      <c r="E720" s="13">
        <f t="shared" ca="1" si="62"/>
        <v>988657.8529976547</v>
      </c>
      <c r="F720" s="13">
        <f t="shared" ca="1" si="63"/>
        <v>3.9830491757307342</v>
      </c>
      <c r="G720" s="13">
        <f t="shared" ca="1" si="64"/>
        <v>0.50545694990474377</v>
      </c>
      <c r="H720" s="13">
        <f t="shared" ca="1" si="65"/>
        <v>0</v>
      </c>
    </row>
    <row r="721" spans="3:8">
      <c r="C721" s="13">
        <f t="shared" ca="1" si="60"/>
        <v>1999.3159407129724</v>
      </c>
      <c r="D721" s="13">
        <f t="shared" ca="1" si="61"/>
        <v>98.822207071138664</v>
      </c>
      <c r="E721" s="13">
        <f t="shared" ca="1" si="62"/>
        <v>995429.14559834427</v>
      </c>
      <c r="F721" s="13">
        <f t="shared" ca="1" si="63"/>
        <v>3.9965511805005445</v>
      </c>
      <c r="G721" s="13">
        <f t="shared" ca="1" si="64"/>
        <v>0.49512593175817105</v>
      </c>
      <c r="H721" s="13">
        <f t="shared" ca="1" si="65"/>
        <v>0</v>
      </c>
    </row>
    <row r="722" spans="3:8">
      <c r="C722" s="13">
        <f t="shared" ca="1" si="60"/>
        <v>2003.1149650629943</v>
      </c>
      <c r="D722" s="13">
        <f t="shared" ca="1" si="61"/>
        <v>99.616458639487234</v>
      </c>
      <c r="E722" s="13">
        <f t="shared" ca="1" si="62"/>
        <v>997716.1975807948</v>
      </c>
      <c r="F722" s="13">
        <f t="shared" ca="1" si="63"/>
        <v>3.995850100228834</v>
      </c>
      <c r="G722" s="13">
        <f t="shared" ca="1" si="64"/>
        <v>0.50020636097423299</v>
      </c>
      <c r="H722" s="13">
        <f t="shared" ca="1" si="65"/>
        <v>0</v>
      </c>
    </row>
    <row r="723" spans="3:8">
      <c r="C723" s="13">
        <f t="shared" ca="1" si="60"/>
        <v>1995.7508889109945</v>
      </c>
      <c r="D723" s="13">
        <f t="shared" ca="1" si="61"/>
        <v>100.60278863308781</v>
      </c>
      <c r="E723" s="13">
        <f t="shared" ca="1" si="62"/>
        <v>999240.60882186634</v>
      </c>
      <c r="F723" s="13">
        <f t="shared" ca="1" si="63"/>
        <v>3.9980131537433992</v>
      </c>
      <c r="G723" s="13">
        <f t="shared" ca="1" si="64"/>
        <v>0.49960395393495727</v>
      </c>
      <c r="H723" s="13">
        <f t="shared" ca="1" si="65"/>
        <v>0</v>
      </c>
    </row>
    <row r="724" spans="3:8">
      <c r="C724" s="13">
        <f t="shared" ca="1" si="60"/>
        <v>1985.3329823726747</v>
      </c>
      <c r="D724" s="13">
        <f t="shared" ca="1" si="61"/>
        <v>99.629399208561651</v>
      </c>
      <c r="E724" s="13">
        <f t="shared" ca="1" si="62"/>
        <v>1006619.3342707292</v>
      </c>
      <c r="F724" s="13">
        <f t="shared" ca="1" si="63"/>
        <v>3.9966748868750237</v>
      </c>
      <c r="G724" s="13">
        <f t="shared" ca="1" si="64"/>
        <v>0.48668034487129647</v>
      </c>
      <c r="H724" s="13">
        <f t="shared" ca="1" si="65"/>
        <v>0</v>
      </c>
    </row>
    <row r="725" spans="3:8">
      <c r="C725" s="13">
        <f t="shared" ca="1" si="60"/>
        <v>2011.7617305218923</v>
      </c>
      <c r="D725" s="13">
        <f t="shared" ca="1" si="61"/>
        <v>99.745555005793065</v>
      </c>
      <c r="E725" s="13">
        <f t="shared" ca="1" si="62"/>
        <v>996970.77988533594</v>
      </c>
      <c r="F725" s="13">
        <f t="shared" ca="1" si="63"/>
        <v>4.003809890372394</v>
      </c>
      <c r="G725" s="13">
        <f t="shared" ca="1" si="64"/>
        <v>0.50155729171142116</v>
      </c>
      <c r="H725" s="13">
        <f t="shared" ca="1" si="65"/>
        <v>0</v>
      </c>
    </row>
    <row r="726" spans="3:8">
      <c r="C726" s="13">
        <f t="shared" ca="1" si="60"/>
        <v>2006.9857147870594</v>
      </c>
      <c r="D726" s="13">
        <f t="shared" ca="1" si="61"/>
        <v>100.26041908066588</v>
      </c>
      <c r="E726" s="13">
        <f t="shared" ca="1" si="62"/>
        <v>998490.16009914933</v>
      </c>
      <c r="F726" s="13">
        <f t="shared" ca="1" si="63"/>
        <v>3.9926720863221443</v>
      </c>
      <c r="G726" s="13">
        <f t="shared" ca="1" si="64"/>
        <v>0.50660544047368816</v>
      </c>
      <c r="H726" s="13">
        <f t="shared" ca="1" si="65"/>
        <v>0</v>
      </c>
    </row>
    <row r="727" spans="3:8">
      <c r="C727" s="13">
        <f t="shared" ca="1" si="60"/>
        <v>2002.8450912752612</v>
      </c>
      <c r="D727" s="13">
        <f t="shared" ca="1" si="61"/>
        <v>99.609403215418411</v>
      </c>
      <c r="E727" s="13">
        <f t="shared" ca="1" si="62"/>
        <v>982155.94901930529</v>
      </c>
      <c r="F727" s="13">
        <f t="shared" ca="1" si="63"/>
        <v>4.0077234995482591</v>
      </c>
      <c r="G727" s="13">
        <f t="shared" ca="1" si="64"/>
        <v>0.50196534799905357</v>
      </c>
      <c r="H727" s="13">
        <f t="shared" ca="1" si="65"/>
        <v>0</v>
      </c>
    </row>
    <row r="728" spans="3:8">
      <c r="C728" s="13">
        <f t="shared" ref="C728:C791" ca="1" si="66">NORMINV(RAND(),$D$3,$G$3)</f>
        <v>2010.9266507309753</v>
      </c>
      <c r="D728" s="13">
        <f t="shared" ref="D728:D791" ca="1" si="67">NORMINV(RAND(),$D$4,$G$4)</f>
        <v>99.404499734860579</v>
      </c>
      <c r="E728" s="13">
        <f t="shared" ref="E728:E791" ca="1" si="68">NORMINV(RAND(),$D$5,$G$5)</f>
        <v>995999.09053294733</v>
      </c>
      <c r="F728" s="13">
        <f t="shared" ref="F728:F791" ca="1" si="69">NORMINV(RAND(),$D$6,$G$6)</f>
        <v>3.995259575945791</v>
      </c>
      <c r="G728" s="13">
        <f t="shared" ref="G728:G791" ca="1" si="70">C728^2*D728/(E728*3.1415926*F728^4)</f>
        <v>0.50420795356522963</v>
      </c>
      <c r="H728" s="13">
        <f t="shared" ref="H728:H791" ca="1" si="71">IF(G728&gt;0.54,1,IF(G728&lt;0.46,1,0))</f>
        <v>0</v>
      </c>
    </row>
    <row r="729" spans="3:8">
      <c r="C729" s="13">
        <f t="shared" ca="1" si="66"/>
        <v>2008.1222615501533</v>
      </c>
      <c r="D729" s="13">
        <f t="shared" ca="1" si="67"/>
        <v>100.07784590373527</v>
      </c>
      <c r="E729" s="13">
        <f t="shared" ca="1" si="68"/>
        <v>991272.66963477491</v>
      </c>
      <c r="F729" s="13">
        <f t="shared" ca="1" si="69"/>
        <v>4.001545955543711</v>
      </c>
      <c r="G729" s="13">
        <f t="shared" ca="1" si="70"/>
        <v>0.50543349246212887</v>
      </c>
      <c r="H729" s="13">
        <f t="shared" ca="1" si="71"/>
        <v>0</v>
      </c>
    </row>
    <row r="730" spans="3:8">
      <c r="C730" s="13">
        <f t="shared" ca="1" si="66"/>
        <v>2004.6614211146766</v>
      </c>
      <c r="D730" s="13">
        <f t="shared" ca="1" si="67"/>
        <v>99.919013825032536</v>
      </c>
      <c r="E730" s="13">
        <f t="shared" ca="1" si="68"/>
        <v>988691.73323810357</v>
      </c>
      <c r="F730" s="13">
        <f t="shared" ca="1" si="69"/>
        <v>4.000900717759297</v>
      </c>
      <c r="G730" s="13">
        <f t="shared" ca="1" si="70"/>
        <v>0.50453156022912593</v>
      </c>
      <c r="H730" s="13">
        <f t="shared" ca="1" si="71"/>
        <v>0</v>
      </c>
    </row>
    <row r="731" spans="3:8">
      <c r="C731" s="13">
        <f t="shared" ca="1" si="66"/>
        <v>1995.0738876677963</v>
      </c>
      <c r="D731" s="13">
        <f t="shared" ca="1" si="67"/>
        <v>100.26245249899546</v>
      </c>
      <c r="E731" s="13">
        <f t="shared" ca="1" si="68"/>
        <v>993824.77740073961</v>
      </c>
      <c r="F731" s="13">
        <f t="shared" ca="1" si="69"/>
        <v>3.9936184603538334</v>
      </c>
      <c r="G731" s="13">
        <f t="shared" ca="1" si="70"/>
        <v>0.50249335427297848</v>
      </c>
      <c r="H731" s="13">
        <f t="shared" ca="1" si="71"/>
        <v>0</v>
      </c>
    </row>
    <row r="732" spans="3:8">
      <c r="C732" s="13">
        <f t="shared" ca="1" si="66"/>
        <v>1996.293314809574</v>
      </c>
      <c r="D732" s="13">
        <f t="shared" ca="1" si="67"/>
        <v>99.829160840605439</v>
      </c>
      <c r="E732" s="13">
        <f t="shared" ca="1" si="68"/>
        <v>999551.6702736388</v>
      </c>
      <c r="F732" s="13">
        <f t="shared" ca="1" si="69"/>
        <v>4.0124231747595784</v>
      </c>
      <c r="G732" s="13">
        <f t="shared" ca="1" si="70"/>
        <v>0.48879200116512089</v>
      </c>
      <c r="H732" s="13">
        <f t="shared" ca="1" si="71"/>
        <v>0</v>
      </c>
    </row>
    <row r="733" spans="3:8">
      <c r="C733" s="13">
        <f t="shared" ca="1" si="66"/>
        <v>2008.7215714576582</v>
      </c>
      <c r="D733" s="13">
        <f t="shared" ca="1" si="67"/>
        <v>99.96514691426195</v>
      </c>
      <c r="E733" s="13">
        <f t="shared" ca="1" si="68"/>
        <v>994359.84239271469</v>
      </c>
      <c r="F733" s="13">
        <f t="shared" ca="1" si="69"/>
        <v>3.9963684052862356</v>
      </c>
      <c r="G733" s="13">
        <f t="shared" ca="1" si="70"/>
        <v>0.50621217468128499</v>
      </c>
      <c r="H733" s="13">
        <f t="shared" ca="1" si="71"/>
        <v>0</v>
      </c>
    </row>
    <row r="734" spans="3:8">
      <c r="C734" s="13">
        <f t="shared" ca="1" si="66"/>
        <v>1998.3119305865564</v>
      </c>
      <c r="D734" s="13">
        <f t="shared" ca="1" si="67"/>
        <v>99.408929583400052</v>
      </c>
      <c r="E734" s="13">
        <f t="shared" ca="1" si="68"/>
        <v>979637.7798202819</v>
      </c>
      <c r="F734" s="13">
        <f t="shared" ca="1" si="69"/>
        <v>4.0107602955620898</v>
      </c>
      <c r="G734" s="13">
        <f t="shared" ca="1" si="70"/>
        <v>0.49845934364397054</v>
      </c>
      <c r="H734" s="13">
        <f t="shared" ca="1" si="71"/>
        <v>0</v>
      </c>
    </row>
    <row r="735" spans="3:8">
      <c r="C735" s="13">
        <f t="shared" ca="1" si="66"/>
        <v>1993.5732465822985</v>
      </c>
      <c r="D735" s="13">
        <f t="shared" ca="1" si="67"/>
        <v>100.0701682868804</v>
      </c>
      <c r="E735" s="13">
        <f t="shared" ca="1" si="68"/>
        <v>991926.28175005387</v>
      </c>
      <c r="F735" s="13">
        <f t="shared" ca="1" si="69"/>
        <v>3.9936438739893592</v>
      </c>
      <c r="G735" s="13">
        <f t="shared" ca="1" si="70"/>
        <v>0.50172116484741658</v>
      </c>
      <c r="H735" s="13">
        <f t="shared" ca="1" si="71"/>
        <v>0</v>
      </c>
    </row>
    <row r="736" spans="3:8">
      <c r="C736" s="13">
        <f t="shared" ca="1" si="66"/>
        <v>2014.3327583456087</v>
      </c>
      <c r="D736" s="13">
        <f t="shared" ca="1" si="67"/>
        <v>99.608313868223348</v>
      </c>
      <c r="E736" s="13">
        <f t="shared" ca="1" si="68"/>
        <v>999851.7517730518</v>
      </c>
      <c r="F736" s="13">
        <f t="shared" ca="1" si="69"/>
        <v>3.9969148026997052</v>
      </c>
      <c r="G736" s="13">
        <f t="shared" ca="1" si="70"/>
        <v>0.50416533144083153</v>
      </c>
      <c r="H736" s="13">
        <f t="shared" ca="1" si="71"/>
        <v>0</v>
      </c>
    </row>
    <row r="737" spans="3:8">
      <c r="C737" s="13">
        <f t="shared" ca="1" si="66"/>
        <v>1973.1823924230889</v>
      </c>
      <c r="D737" s="13">
        <f t="shared" ca="1" si="67"/>
        <v>99.351919167163231</v>
      </c>
      <c r="E737" s="13">
        <f t="shared" ca="1" si="68"/>
        <v>987207.2454725533</v>
      </c>
      <c r="F737" s="13">
        <f t="shared" ca="1" si="69"/>
        <v>4.0118853928633751</v>
      </c>
      <c r="G737" s="13">
        <f t="shared" ca="1" si="70"/>
        <v>0.48145804919851726</v>
      </c>
      <c r="H737" s="13">
        <f t="shared" ca="1" si="71"/>
        <v>0</v>
      </c>
    </row>
    <row r="738" spans="3:8">
      <c r="C738" s="13">
        <f t="shared" ca="1" si="66"/>
        <v>2018.9013607162692</v>
      </c>
      <c r="D738" s="13">
        <f t="shared" ca="1" si="67"/>
        <v>100.07745159642369</v>
      </c>
      <c r="E738" s="13">
        <f t="shared" ca="1" si="68"/>
        <v>989142.36470640847</v>
      </c>
      <c r="F738" s="13">
        <f t="shared" ca="1" si="69"/>
        <v>3.997188715475652</v>
      </c>
      <c r="G738" s="13">
        <f t="shared" ca="1" si="70"/>
        <v>0.51420839221371095</v>
      </c>
      <c r="H738" s="13">
        <f t="shared" ca="1" si="71"/>
        <v>0</v>
      </c>
    </row>
    <row r="739" spans="3:8">
      <c r="C739" s="13">
        <f t="shared" ca="1" si="66"/>
        <v>2016.5485032316897</v>
      </c>
      <c r="D739" s="13">
        <f t="shared" ca="1" si="67"/>
        <v>99.705285203453826</v>
      </c>
      <c r="E739" s="13">
        <f t="shared" ca="1" si="68"/>
        <v>990537.54783576191</v>
      </c>
      <c r="F739" s="13">
        <f t="shared" ca="1" si="69"/>
        <v>4.0068450510311813</v>
      </c>
      <c r="G739" s="13">
        <f t="shared" ca="1" si="70"/>
        <v>0.50548063722182235</v>
      </c>
      <c r="H739" s="13">
        <f t="shared" ca="1" si="71"/>
        <v>0</v>
      </c>
    </row>
    <row r="740" spans="3:8">
      <c r="C740" s="13">
        <f t="shared" ca="1" si="66"/>
        <v>2006.8318966855136</v>
      </c>
      <c r="D740" s="13">
        <f t="shared" ca="1" si="67"/>
        <v>99.25396001138364</v>
      </c>
      <c r="E740" s="13">
        <f t="shared" ca="1" si="68"/>
        <v>977148.97940611374</v>
      </c>
      <c r="F740" s="13">
        <f t="shared" ca="1" si="69"/>
        <v>4.0050777218270932</v>
      </c>
      <c r="G740" s="13">
        <f t="shared" ca="1" si="70"/>
        <v>0.50607559217053344</v>
      </c>
      <c r="H740" s="13">
        <f t="shared" ca="1" si="71"/>
        <v>0</v>
      </c>
    </row>
    <row r="741" spans="3:8">
      <c r="C741" s="13">
        <f t="shared" ca="1" si="66"/>
        <v>1988.7085005026192</v>
      </c>
      <c r="D741" s="13">
        <f t="shared" ca="1" si="67"/>
        <v>98.625560667774963</v>
      </c>
      <c r="E741" s="13">
        <f t="shared" ca="1" si="68"/>
        <v>1009037.852475031</v>
      </c>
      <c r="F741" s="13">
        <f t="shared" ca="1" si="69"/>
        <v>3.9987533715196277</v>
      </c>
      <c r="G741" s="13">
        <f t="shared" ca="1" si="70"/>
        <v>0.48125576446006729</v>
      </c>
      <c r="H741" s="13">
        <f t="shared" ca="1" si="71"/>
        <v>0</v>
      </c>
    </row>
    <row r="742" spans="3:8">
      <c r="C742" s="13">
        <f t="shared" ca="1" si="66"/>
        <v>2005.7364906745913</v>
      </c>
      <c r="D742" s="13">
        <f t="shared" ca="1" si="67"/>
        <v>99.660776515570547</v>
      </c>
      <c r="E742" s="13">
        <f t="shared" ca="1" si="68"/>
        <v>997065.6162153522</v>
      </c>
      <c r="F742" s="13">
        <f t="shared" ca="1" si="69"/>
        <v>3.9928169390410182</v>
      </c>
      <c r="G742" s="13">
        <f t="shared" ca="1" si="70"/>
        <v>0.50359431158692292</v>
      </c>
      <c r="H742" s="13">
        <f t="shared" ca="1" si="71"/>
        <v>0</v>
      </c>
    </row>
    <row r="743" spans="3:8">
      <c r="C743" s="13">
        <f t="shared" ca="1" si="66"/>
        <v>1996.8086739116802</v>
      </c>
      <c r="D743" s="13">
        <f t="shared" ca="1" si="67"/>
        <v>99.770024260920849</v>
      </c>
      <c r="E743" s="13">
        <f t="shared" ca="1" si="68"/>
        <v>993619.95755498286</v>
      </c>
      <c r="F743" s="13">
        <f t="shared" ca="1" si="69"/>
        <v>4.0004050240630793</v>
      </c>
      <c r="G743" s="13">
        <f t="shared" ca="1" si="70"/>
        <v>0.49760754810148189</v>
      </c>
      <c r="H743" s="13">
        <f t="shared" ca="1" si="71"/>
        <v>0</v>
      </c>
    </row>
    <row r="744" spans="3:8">
      <c r="C744" s="13">
        <f t="shared" ca="1" si="66"/>
        <v>2014.0327179229869</v>
      </c>
      <c r="D744" s="13">
        <f t="shared" ca="1" si="67"/>
        <v>99.065789543071048</v>
      </c>
      <c r="E744" s="13">
        <f t="shared" ca="1" si="68"/>
        <v>988970.41624318447</v>
      </c>
      <c r="F744" s="13">
        <f t="shared" ca="1" si="69"/>
        <v>3.9942891745538853</v>
      </c>
      <c r="G744" s="13">
        <f t="shared" ca="1" si="70"/>
        <v>0.5081191571640068</v>
      </c>
      <c r="H744" s="13">
        <f t="shared" ca="1" si="71"/>
        <v>0</v>
      </c>
    </row>
    <row r="745" spans="3:8">
      <c r="C745" s="13">
        <f t="shared" ca="1" si="66"/>
        <v>1995.0914739158648</v>
      </c>
      <c r="D745" s="13">
        <f t="shared" ca="1" si="67"/>
        <v>100.38687423043554</v>
      </c>
      <c r="E745" s="13">
        <f t="shared" ca="1" si="68"/>
        <v>1011323.6424380202</v>
      </c>
      <c r="F745" s="13">
        <f t="shared" ca="1" si="69"/>
        <v>3.9987466785999572</v>
      </c>
      <c r="G745" s="13">
        <f t="shared" ca="1" si="70"/>
        <v>0.49188883178136106</v>
      </c>
      <c r="H745" s="13">
        <f t="shared" ca="1" si="71"/>
        <v>0</v>
      </c>
    </row>
    <row r="746" spans="3:8">
      <c r="C746" s="13">
        <f t="shared" ca="1" si="66"/>
        <v>1996.6963608217852</v>
      </c>
      <c r="D746" s="13">
        <f t="shared" ca="1" si="67"/>
        <v>100.1920473152452</v>
      </c>
      <c r="E746" s="13">
        <f t="shared" ca="1" si="68"/>
        <v>993106.08595163585</v>
      </c>
      <c r="F746" s="13">
        <f t="shared" ca="1" si="69"/>
        <v>3.9941824473010632</v>
      </c>
      <c r="G746" s="13">
        <f t="shared" ca="1" si="70"/>
        <v>0.50303731270503194</v>
      </c>
      <c r="H746" s="13">
        <f t="shared" ca="1" si="71"/>
        <v>0</v>
      </c>
    </row>
    <row r="747" spans="3:8">
      <c r="C747" s="13">
        <f t="shared" ca="1" si="66"/>
        <v>1986.7873753489419</v>
      </c>
      <c r="D747" s="13">
        <f t="shared" ca="1" si="67"/>
        <v>98.696760050591948</v>
      </c>
      <c r="E747" s="13">
        <f t="shared" ca="1" si="68"/>
        <v>1000477.5329323445</v>
      </c>
      <c r="F747" s="13">
        <f t="shared" ca="1" si="69"/>
        <v>4.0186526636967619</v>
      </c>
      <c r="G747" s="13">
        <f t="shared" ca="1" si="70"/>
        <v>0.4752548840736695</v>
      </c>
      <c r="H747" s="13">
        <f t="shared" ca="1" si="71"/>
        <v>0</v>
      </c>
    </row>
    <row r="748" spans="3:8">
      <c r="C748" s="13">
        <f t="shared" ca="1" si="66"/>
        <v>1991.9072456522251</v>
      </c>
      <c r="D748" s="13">
        <f t="shared" ca="1" si="67"/>
        <v>99.05194074202916</v>
      </c>
      <c r="E748" s="13">
        <f t="shared" ca="1" si="68"/>
        <v>992521.65646967525</v>
      </c>
      <c r="F748" s="13">
        <f t="shared" ca="1" si="69"/>
        <v>3.9902620134070301</v>
      </c>
      <c r="G748" s="13">
        <f t="shared" ca="1" si="70"/>
        <v>0.49717089866196873</v>
      </c>
      <c r="H748" s="13">
        <f t="shared" ca="1" si="71"/>
        <v>0</v>
      </c>
    </row>
    <row r="749" spans="3:8">
      <c r="C749" s="13">
        <f t="shared" ca="1" si="66"/>
        <v>1998.970584309104</v>
      </c>
      <c r="D749" s="13">
        <f t="shared" ca="1" si="67"/>
        <v>100.62165656980017</v>
      </c>
      <c r="E749" s="13">
        <f t="shared" ca="1" si="68"/>
        <v>998536.77873033716</v>
      </c>
      <c r="F749" s="13">
        <f t="shared" ca="1" si="69"/>
        <v>3.9936397993164272</v>
      </c>
      <c r="G749" s="13">
        <f t="shared" ca="1" si="70"/>
        <v>0.50386567267054549</v>
      </c>
      <c r="H749" s="13">
        <f t="shared" ca="1" si="71"/>
        <v>0</v>
      </c>
    </row>
    <row r="750" spans="3:8">
      <c r="C750" s="13">
        <f t="shared" ca="1" si="66"/>
        <v>1996.4234164037061</v>
      </c>
      <c r="D750" s="13">
        <f t="shared" ca="1" si="67"/>
        <v>100.31168585635943</v>
      </c>
      <c r="E750" s="13">
        <f t="shared" ca="1" si="68"/>
        <v>994149.12215056748</v>
      </c>
      <c r="F750" s="13">
        <f t="shared" ca="1" si="69"/>
        <v>3.991729751635233</v>
      </c>
      <c r="G750" s="13">
        <f t="shared" ca="1" si="70"/>
        <v>0.5042093756764422</v>
      </c>
      <c r="H750" s="13">
        <f t="shared" ca="1" si="71"/>
        <v>0</v>
      </c>
    </row>
    <row r="751" spans="3:8">
      <c r="C751" s="13">
        <f t="shared" ca="1" si="66"/>
        <v>2003.5834056047213</v>
      </c>
      <c r="D751" s="13">
        <f t="shared" ca="1" si="67"/>
        <v>99.839577197044292</v>
      </c>
      <c r="E751" s="13">
        <f t="shared" ca="1" si="68"/>
        <v>994169.20861663693</v>
      </c>
      <c r="F751" s="13">
        <f t="shared" ca="1" si="69"/>
        <v>4.0058475795173392</v>
      </c>
      <c r="G751" s="13">
        <f t="shared" ca="1" si="70"/>
        <v>0.49834456894702051</v>
      </c>
      <c r="H751" s="13">
        <f t="shared" ca="1" si="71"/>
        <v>0</v>
      </c>
    </row>
    <row r="752" spans="3:8">
      <c r="C752" s="13">
        <f t="shared" ca="1" si="66"/>
        <v>2012.4236827558686</v>
      </c>
      <c r="D752" s="13">
        <f t="shared" ca="1" si="67"/>
        <v>100.366131948871</v>
      </c>
      <c r="E752" s="13">
        <f t="shared" ca="1" si="68"/>
        <v>989068.10560028604</v>
      </c>
      <c r="F752" s="13">
        <f t="shared" ca="1" si="69"/>
        <v>4.0001696067806636</v>
      </c>
      <c r="G752" s="13">
        <f t="shared" ca="1" si="70"/>
        <v>0.51090051496033007</v>
      </c>
      <c r="H752" s="13">
        <f t="shared" ca="1" si="71"/>
        <v>0</v>
      </c>
    </row>
    <row r="753" spans="3:8">
      <c r="C753" s="13">
        <f t="shared" ca="1" si="66"/>
        <v>1995.4458361828276</v>
      </c>
      <c r="D753" s="13">
        <f t="shared" ca="1" si="67"/>
        <v>99.960340320616723</v>
      </c>
      <c r="E753" s="13">
        <f t="shared" ca="1" si="68"/>
        <v>1002620.7820383053</v>
      </c>
      <c r="F753" s="13">
        <f t="shared" ca="1" si="69"/>
        <v>4.0019586842851291</v>
      </c>
      <c r="G753" s="13">
        <f t="shared" ca="1" si="70"/>
        <v>0.49264110238983394</v>
      </c>
      <c r="H753" s="13">
        <f t="shared" ca="1" si="71"/>
        <v>0</v>
      </c>
    </row>
    <row r="754" spans="3:8">
      <c r="C754" s="13">
        <f t="shared" ca="1" si="66"/>
        <v>1981.150576479137</v>
      </c>
      <c r="D754" s="13">
        <f t="shared" ca="1" si="67"/>
        <v>98.886754170822712</v>
      </c>
      <c r="E754" s="13">
        <f t="shared" ca="1" si="68"/>
        <v>989298.38426465099</v>
      </c>
      <c r="F754" s="13">
        <f t="shared" ca="1" si="69"/>
        <v>3.9972742953409983</v>
      </c>
      <c r="G754" s="13">
        <f t="shared" ca="1" si="70"/>
        <v>0.48914782176544619</v>
      </c>
      <c r="H754" s="13">
        <f t="shared" ca="1" si="71"/>
        <v>0</v>
      </c>
    </row>
    <row r="755" spans="3:8">
      <c r="C755" s="13">
        <f t="shared" ca="1" si="66"/>
        <v>2003.6504322487681</v>
      </c>
      <c r="D755" s="13">
        <f t="shared" ca="1" si="67"/>
        <v>99.824195961796136</v>
      </c>
      <c r="E755" s="13">
        <f t="shared" ca="1" si="68"/>
        <v>985491.08661339094</v>
      </c>
      <c r="F755" s="13">
        <f t="shared" ca="1" si="69"/>
        <v>4.0100961199658318</v>
      </c>
      <c r="G755" s="13">
        <f t="shared" ca="1" si="70"/>
        <v>0.50056218020173782</v>
      </c>
      <c r="H755" s="13">
        <f t="shared" ca="1" si="71"/>
        <v>0</v>
      </c>
    </row>
    <row r="756" spans="3:8">
      <c r="C756" s="13">
        <f t="shared" ca="1" si="66"/>
        <v>2004.9373657295089</v>
      </c>
      <c r="D756" s="13">
        <f t="shared" ca="1" si="67"/>
        <v>99.69899130768286</v>
      </c>
      <c r="E756" s="13">
        <f t="shared" ca="1" si="68"/>
        <v>996148.35607861145</v>
      </c>
      <c r="F756" s="13">
        <f t="shared" ca="1" si="69"/>
        <v>3.9871582695858732</v>
      </c>
      <c r="G756" s="13">
        <f t="shared" ca="1" si="70"/>
        <v>0.50671597363261722</v>
      </c>
      <c r="H756" s="13">
        <f t="shared" ca="1" si="71"/>
        <v>0</v>
      </c>
    </row>
    <row r="757" spans="3:8">
      <c r="C757" s="13">
        <f t="shared" ca="1" si="66"/>
        <v>2002.9061284840557</v>
      </c>
      <c r="D757" s="13">
        <f t="shared" ca="1" si="67"/>
        <v>99.864237518228123</v>
      </c>
      <c r="E757" s="13">
        <f t="shared" ca="1" si="68"/>
        <v>994630.71804311487</v>
      </c>
      <c r="F757" s="13">
        <f t="shared" ca="1" si="69"/>
        <v>4.0099812155438244</v>
      </c>
      <c r="G757" s="13">
        <f t="shared" ca="1" si="70"/>
        <v>0.49584974627975287</v>
      </c>
      <c r="H757" s="13">
        <f t="shared" ca="1" si="71"/>
        <v>0</v>
      </c>
    </row>
    <row r="758" spans="3:8">
      <c r="C758" s="13">
        <f t="shared" ca="1" si="66"/>
        <v>2010.4959434443417</v>
      </c>
      <c r="D758" s="13">
        <f t="shared" ca="1" si="67"/>
        <v>100.37431718131654</v>
      </c>
      <c r="E758" s="13">
        <f t="shared" ca="1" si="68"/>
        <v>999475.86487446539</v>
      </c>
      <c r="F758" s="13">
        <f t="shared" ca="1" si="69"/>
        <v>4.0032409885154889</v>
      </c>
      <c r="G758" s="13">
        <f t="shared" ca="1" si="70"/>
        <v>0.50310645653819575</v>
      </c>
      <c r="H758" s="13">
        <f t="shared" ca="1" si="71"/>
        <v>0</v>
      </c>
    </row>
    <row r="759" spans="3:8">
      <c r="C759" s="13">
        <f t="shared" ca="1" si="66"/>
        <v>1996.7776429847743</v>
      </c>
      <c r="D759" s="13">
        <f t="shared" ca="1" si="67"/>
        <v>99.738423317635807</v>
      </c>
      <c r="E759" s="13">
        <f t="shared" ca="1" si="68"/>
        <v>1000988.4757684238</v>
      </c>
      <c r="F759" s="13">
        <f t="shared" ca="1" si="69"/>
        <v>3.9977397945491679</v>
      </c>
      <c r="G759" s="13">
        <f t="shared" ca="1" si="70"/>
        <v>0.49509081971275232</v>
      </c>
      <c r="H759" s="13">
        <f t="shared" ca="1" si="71"/>
        <v>0</v>
      </c>
    </row>
    <row r="760" spans="3:8">
      <c r="C760" s="13">
        <f t="shared" ca="1" si="66"/>
        <v>1992.7762126551177</v>
      </c>
      <c r="D760" s="13">
        <f t="shared" ca="1" si="67"/>
        <v>100.34507736350234</v>
      </c>
      <c r="E760" s="13">
        <f t="shared" ca="1" si="68"/>
        <v>1004423.1856287522</v>
      </c>
      <c r="F760" s="13">
        <f t="shared" ca="1" si="69"/>
        <v>4.0012354107096106</v>
      </c>
      <c r="G760" s="13">
        <f t="shared" ca="1" si="70"/>
        <v>0.49268588925667639</v>
      </c>
      <c r="H760" s="13">
        <f t="shared" ca="1" si="71"/>
        <v>0</v>
      </c>
    </row>
    <row r="761" spans="3:8">
      <c r="C761" s="13">
        <f t="shared" ca="1" si="66"/>
        <v>2019.4641012306727</v>
      </c>
      <c r="D761" s="13">
        <f t="shared" ca="1" si="67"/>
        <v>100.598577440684</v>
      </c>
      <c r="E761" s="13">
        <f t="shared" ca="1" si="68"/>
        <v>996207.01550576591</v>
      </c>
      <c r="F761" s="13">
        <f t="shared" ca="1" si="69"/>
        <v>4.0142296069079242</v>
      </c>
      <c r="G761" s="13">
        <f t="shared" ca="1" si="70"/>
        <v>0.50484239005455944</v>
      </c>
      <c r="H761" s="13">
        <f t="shared" ca="1" si="71"/>
        <v>0</v>
      </c>
    </row>
    <row r="762" spans="3:8">
      <c r="C762" s="13">
        <f t="shared" ca="1" si="66"/>
        <v>1983.3076923114886</v>
      </c>
      <c r="D762" s="13">
        <f t="shared" ca="1" si="67"/>
        <v>100.71598411703431</v>
      </c>
      <c r="E762" s="13">
        <f t="shared" ca="1" si="68"/>
        <v>1002790.8164788515</v>
      </c>
      <c r="F762" s="13">
        <f t="shared" ca="1" si="69"/>
        <v>3.9987908862370025</v>
      </c>
      <c r="G762" s="13">
        <f t="shared" ca="1" si="70"/>
        <v>0.49181707824817578</v>
      </c>
      <c r="H762" s="13">
        <f t="shared" ca="1" si="71"/>
        <v>0</v>
      </c>
    </row>
    <row r="763" spans="3:8">
      <c r="C763" s="13">
        <f t="shared" ca="1" si="66"/>
        <v>1981.6077345903125</v>
      </c>
      <c r="D763" s="13">
        <f t="shared" ca="1" si="67"/>
        <v>100.23238294762552</v>
      </c>
      <c r="E763" s="13">
        <f t="shared" ca="1" si="68"/>
        <v>986720.30606383656</v>
      </c>
      <c r="F763" s="13">
        <f t="shared" ca="1" si="69"/>
        <v>4.0029725117561066</v>
      </c>
      <c r="G763" s="13">
        <f t="shared" ca="1" si="70"/>
        <v>0.49450315922631938</v>
      </c>
      <c r="H763" s="13">
        <f t="shared" ca="1" si="71"/>
        <v>0</v>
      </c>
    </row>
    <row r="764" spans="3:8">
      <c r="C764" s="13">
        <f t="shared" ca="1" si="66"/>
        <v>2010.2527907974534</v>
      </c>
      <c r="D764" s="13">
        <f t="shared" ca="1" si="67"/>
        <v>100.79968072531159</v>
      </c>
      <c r="E764" s="13">
        <f t="shared" ca="1" si="68"/>
        <v>984855.79882780928</v>
      </c>
      <c r="F764" s="13">
        <f t="shared" ca="1" si="69"/>
        <v>3.993610478145952</v>
      </c>
      <c r="G764" s="13">
        <f t="shared" ca="1" si="70"/>
        <v>0.51757725115550779</v>
      </c>
      <c r="H764" s="13">
        <f t="shared" ca="1" si="71"/>
        <v>0</v>
      </c>
    </row>
    <row r="765" spans="3:8">
      <c r="C765" s="13">
        <f t="shared" ca="1" si="66"/>
        <v>2005.5048519523284</v>
      </c>
      <c r="D765" s="13">
        <f t="shared" ca="1" si="67"/>
        <v>99.670101205675294</v>
      </c>
      <c r="E765" s="13">
        <f t="shared" ca="1" si="68"/>
        <v>985708.19171739265</v>
      </c>
      <c r="F765" s="13">
        <f t="shared" ca="1" si="69"/>
        <v>3.9903759786979851</v>
      </c>
      <c r="G765" s="13">
        <f t="shared" ca="1" si="70"/>
        <v>0.51057416112961573</v>
      </c>
      <c r="H765" s="13">
        <f t="shared" ca="1" si="71"/>
        <v>0</v>
      </c>
    </row>
    <row r="766" spans="3:8">
      <c r="C766" s="13">
        <f t="shared" ca="1" si="66"/>
        <v>2008.2392022030276</v>
      </c>
      <c r="D766" s="13">
        <f t="shared" ca="1" si="67"/>
        <v>100.5907076578372</v>
      </c>
      <c r="E766" s="13">
        <f t="shared" ca="1" si="68"/>
        <v>1003025.376844352</v>
      </c>
      <c r="F766" s="13">
        <f t="shared" ca="1" si="69"/>
        <v>4.010173556391007</v>
      </c>
      <c r="G766" s="13">
        <f t="shared" ca="1" si="70"/>
        <v>0.49782222647723151</v>
      </c>
      <c r="H766" s="13">
        <f t="shared" ca="1" si="71"/>
        <v>0</v>
      </c>
    </row>
    <row r="767" spans="3:8">
      <c r="C767" s="13">
        <f t="shared" ca="1" si="66"/>
        <v>2014.1990319810693</v>
      </c>
      <c r="D767" s="13">
        <f t="shared" ca="1" si="67"/>
        <v>99.539741704115954</v>
      </c>
      <c r="E767" s="13">
        <f t="shared" ca="1" si="68"/>
        <v>998623.29993226589</v>
      </c>
      <c r="F767" s="13">
        <f t="shared" ca="1" si="69"/>
        <v>4.0012271173535083</v>
      </c>
      <c r="G767" s="13">
        <f t="shared" ca="1" si="70"/>
        <v>0.50220022308418055</v>
      </c>
      <c r="H767" s="13">
        <f t="shared" ca="1" si="71"/>
        <v>0</v>
      </c>
    </row>
    <row r="768" spans="3:8">
      <c r="C768" s="13">
        <f t="shared" ca="1" si="66"/>
        <v>2012.4557031416839</v>
      </c>
      <c r="D768" s="13">
        <f t="shared" ca="1" si="67"/>
        <v>99.688916902039878</v>
      </c>
      <c r="E768" s="13">
        <f t="shared" ca="1" si="68"/>
        <v>986741.87838209583</v>
      </c>
      <c r="F768" s="13">
        <f t="shared" ca="1" si="69"/>
        <v>4.0010363682659484</v>
      </c>
      <c r="G768" s="13">
        <f t="shared" ca="1" si="70"/>
        <v>0.5082251060409213</v>
      </c>
      <c r="H768" s="13">
        <f t="shared" ca="1" si="71"/>
        <v>0</v>
      </c>
    </row>
    <row r="769" spans="3:8">
      <c r="C769" s="13">
        <f t="shared" ca="1" si="66"/>
        <v>2009.1461984426378</v>
      </c>
      <c r="D769" s="13">
        <f t="shared" ca="1" si="67"/>
        <v>98.571558812737891</v>
      </c>
      <c r="E769" s="13">
        <f t="shared" ca="1" si="68"/>
        <v>992204.22066050372</v>
      </c>
      <c r="F769" s="13">
        <f t="shared" ca="1" si="69"/>
        <v>4.0100098064222731</v>
      </c>
      <c r="G769" s="13">
        <f t="shared" ca="1" si="70"/>
        <v>0.49367601795533828</v>
      </c>
      <c r="H769" s="13">
        <f t="shared" ca="1" si="71"/>
        <v>0</v>
      </c>
    </row>
    <row r="770" spans="3:8">
      <c r="C770" s="13">
        <f t="shared" ca="1" si="66"/>
        <v>1994.2506854158805</v>
      </c>
      <c r="D770" s="13">
        <f t="shared" ca="1" si="67"/>
        <v>100.36534647739596</v>
      </c>
      <c r="E770" s="13">
        <f t="shared" ca="1" si="68"/>
        <v>988731.21036533313</v>
      </c>
      <c r="F770" s="13">
        <f t="shared" ca="1" si="69"/>
        <v>4.0033620320864669</v>
      </c>
      <c r="G770" s="13">
        <f t="shared" ca="1" si="70"/>
        <v>0.50028296549108864</v>
      </c>
      <c r="H770" s="13">
        <f t="shared" ca="1" si="71"/>
        <v>0</v>
      </c>
    </row>
    <row r="771" spans="3:8">
      <c r="C771" s="13">
        <f t="shared" ca="1" si="66"/>
        <v>1987.4337345235776</v>
      </c>
      <c r="D771" s="13">
        <f t="shared" ca="1" si="67"/>
        <v>99.708198347705959</v>
      </c>
      <c r="E771" s="13">
        <f t="shared" ca="1" si="68"/>
        <v>991239.6669642122</v>
      </c>
      <c r="F771" s="13">
        <f t="shared" ca="1" si="69"/>
        <v>4.0048266112254396</v>
      </c>
      <c r="G771" s="13">
        <f t="shared" ca="1" si="70"/>
        <v>0.49164629728566484</v>
      </c>
      <c r="H771" s="13">
        <f t="shared" ca="1" si="71"/>
        <v>0</v>
      </c>
    </row>
    <row r="772" spans="3:8">
      <c r="C772" s="13">
        <f t="shared" ca="1" si="66"/>
        <v>2006.3186579177027</v>
      </c>
      <c r="D772" s="13">
        <f t="shared" ca="1" si="67"/>
        <v>99.546588906624621</v>
      </c>
      <c r="E772" s="13">
        <f t="shared" ca="1" si="68"/>
        <v>992522.50172650651</v>
      </c>
      <c r="F772" s="13">
        <f t="shared" ca="1" si="69"/>
        <v>3.9939851748505935</v>
      </c>
      <c r="G772" s="13">
        <f t="shared" ca="1" si="70"/>
        <v>0.50502187038224977</v>
      </c>
      <c r="H772" s="13">
        <f t="shared" ca="1" si="71"/>
        <v>0</v>
      </c>
    </row>
    <row r="773" spans="3:8">
      <c r="C773" s="13">
        <f t="shared" ca="1" si="66"/>
        <v>1994.2342366802704</v>
      </c>
      <c r="D773" s="13">
        <f t="shared" ca="1" si="67"/>
        <v>99.832168495549666</v>
      </c>
      <c r="E773" s="13">
        <f t="shared" ca="1" si="68"/>
        <v>999370.09822678263</v>
      </c>
      <c r="F773" s="13">
        <f t="shared" ca="1" si="69"/>
        <v>4.0082313100997151</v>
      </c>
      <c r="G773" s="13">
        <f t="shared" ca="1" si="70"/>
        <v>0.48993167634131674</v>
      </c>
      <c r="H773" s="13">
        <f t="shared" ca="1" si="71"/>
        <v>0</v>
      </c>
    </row>
    <row r="774" spans="3:8">
      <c r="C774" s="13">
        <f t="shared" ca="1" si="66"/>
        <v>2009.5488346334494</v>
      </c>
      <c r="D774" s="13">
        <f t="shared" ca="1" si="67"/>
        <v>100.00884838810362</v>
      </c>
      <c r="E774" s="13">
        <f t="shared" ca="1" si="68"/>
        <v>991266.31562262273</v>
      </c>
      <c r="F774" s="13">
        <f t="shared" ca="1" si="69"/>
        <v>3.9939301954923221</v>
      </c>
      <c r="G774" s="13">
        <f t="shared" ca="1" si="70"/>
        <v>0.5096751518749022</v>
      </c>
      <c r="H774" s="13">
        <f t="shared" ca="1" si="71"/>
        <v>0</v>
      </c>
    </row>
    <row r="775" spans="3:8">
      <c r="C775" s="13">
        <f t="shared" ca="1" si="66"/>
        <v>2000.1236987443167</v>
      </c>
      <c r="D775" s="13">
        <f t="shared" ca="1" si="67"/>
        <v>99.528650443258542</v>
      </c>
      <c r="E775" s="13">
        <f t="shared" ca="1" si="68"/>
        <v>991938.32163970266</v>
      </c>
      <c r="F775" s="13">
        <f t="shared" ca="1" si="69"/>
        <v>3.9990890020829544</v>
      </c>
      <c r="G775" s="13">
        <f t="shared" ca="1" si="70"/>
        <v>0.4995546590799978</v>
      </c>
      <c r="H775" s="13">
        <f t="shared" ca="1" si="71"/>
        <v>0</v>
      </c>
    </row>
    <row r="776" spans="3:8">
      <c r="C776" s="13">
        <f t="shared" ca="1" si="66"/>
        <v>2009.8892258201467</v>
      </c>
      <c r="D776" s="13">
        <f t="shared" ca="1" si="67"/>
        <v>100.29676580785042</v>
      </c>
      <c r="E776" s="13">
        <f t="shared" ca="1" si="68"/>
        <v>994874.4408963928</v>
      </c>
      <c r="F776" s="13">
        <f t="shared" ca="1" si="69"/>
        <v>3.997389614385336</v>
      </c>
      <c r="G776" s="13">
        <f t="shared" ca="1" si="70"/>
        <v>0.50769994346745706</v>
      </c>
      <c r="H776" s="13">
        <f t="shared" ca="1" si="71"/>
        <v>0</v>
      </c>
    </row>
    <row r="777" spans="3:8">
      <c r="C777" s="13">
        <f t="shared" ca="1" si="66"/>
        <v>2019.8450433600933</v>
      </c>
      <c r="D777" s="13">
        <f t="shared" ca="1" si="67"/>
        <v>100.93484596931135</v>
      </c>
      <c r="E777" s="13">
        <f t="shared" ca="1" si="68"/>
        <v>1000383.6439679929</v>
      </c>
      <c r="F777" s="13">
        <f t="shared" ca="1" si="69"/>
        <v>4.0031066096289178</v>
      </c>
      <c r="G777" s="13">
        <f t="shared" ca="1" si="70"/>
        <v>0.51023724571825857</v>
      </c>
      <c r="H777" s="13">
        <f t="shared" ca="1" si="71"/>
        <v>0</v>
      </c>
    </row>
    <row r="778" spans="3:8">
      <c r="C778" s="13">
        <f t="shared" ca="1" si="66"/>
        <v>2006.2128837184432</v>
      </c>
      <c r="D778" s="13">
        <f t="shared" ca="1" si="67"/>
        <v>99.231916089444027</v>
      </c>
      <c r="E778" s="13">
        <f t="shared" ca="1" si="68"/>
        <v>1004618.0651520697</v>
      </c>
      <c r="F778" s="13">
        <f t="shared" ca="1" si="69"/>
        <v>3.9954849156850791</v>
      </c>
      <c r="G778" s="13">
        <f t="shared" ca="1" si="70"/>
        <v>0.49656553945408677</v>
      </c>
      <c r="H778" s="13">
        <f t="shared" ca="1" si="71"/>
        <v>0</v>
      </c>
    </row>
    <row r="779" spans="3:8">
      <c r="C779" s="13">
        <f t="shared" ca="1" si="66"/>
        <v>1997.8406872408386</v>
      </c>
      <c r="D779" s="13">
        <f t="shared" ca="1" si="67"/>
        <v>100.45144850860794</v>
      </c>
      <c r="E779" s="13">
        <f t="shared" ca="1" si="68"/>
        <v>989504.96653220523</v>
      </c>
      <c r="F779" s="13">
        <f t="shared" ca="1" si="69"/>
        <v>3.9934780505388199</v>
      </c>
      <c r="G779" s="13">
        <f t="shared" ca="1" si="70"/>
        <v>0.50711313561666627</v>
      </c>
      <c r="H779" s="13">
        <f t="shared" ca="1" si="71"/>
        <v>0</v>
      </c>
    </row>
    <row r="780" spans="3:8">
      <c r="C780" s="13">
        <f t="shared" ca="1" si="66"/>
        <v>2001.4999258187634</v>
      </c>
      <c r="D780" s="13">
        <f t="shared" ca="1" si="67"/>
        <v>99.479694518723747</v>
      </c>
      <c r="E780" s="13">
        <f t="shared" ca="1" si="68"/>
        <v>999044.08059270272</v>
      </c>
      <c r="F780" s="13">
        <f t="shared" ca="1" si="69"/>
        <v>4.0015134483728421</v>
      </c>
      <c r="G780" s="13">
        <f t="shared" ca="1" si="70"/>
        <v>0.49523799900870458</v>
      </c>
      <c r="H780" s="13">
        <f t="shared" ca="1" si="71"/>
        <v>0</v>
      </c>
    </row>
    <row r="781" spans="3:8">
      <c r="C781" s="13">
        <f t="shared" ca="1" si="66"/>
        <v>1997.3636526217376</v>
      </c>
      <c r="D781" s="13">
        <f t="shared" ca="1" si="67"/>
        <v>99.632513139699114</v>
      </c>
      <c r="E781" s="13">
        <f t="shared" ca="1" si="68"/>
        <v>1001444.8158494136</v>
      </c>
      <c r="F781" s="13">
        <f t="shared" ca="1" si="69"/>
        <v>3.9988604142768693</v>
      </c>
      <c r="G781" s="13">
        <f t="shared" ca="1" si="70"/>
        <v>0.49407570962161018</v>
      </c>
      <c r="H781" s="13">
        <f t="shared" ca="1" si="71"/>
        <v>0</v>
      </c>
    </row>
    <row r="782" spans="3:8">
      <c r="C782" s="13">
        <f t="shared" ca="1" si="66"/>
        <v>1983.9031792315607</v>
      </c>
      <c r="D782" s="13">
        <f t="shared" ca="1" si="67"/>
        <v>100.61466504512204</v>
      </c>
      <c r="E782" s="13">
        <f t="shared" ca="1" si="68"/>
        <v>998191.89991195232</v>
      </c>
      <c r="F782" s="13">
        <f t="shared" ca="1" si="69"/>
        <v>3.9959870250008525</v>
      </c>
      <c r="G782" s="13">
        <f t="shared" ca="1" si="70"/>
        <v>0.49527002967685413</v>
      </c>
      <c r="H782" s="13">
        <f t="shared" ca="1" si="71"/>
        <v>0</v>
      </c>
    </row>
    <row r="783" spans="3:8">
      <c r="C783" s="13">
        <f t="shared" ca="1" si="66"/>
        <v>2006.5253726458245</v>
      </c>
      <c r="D783" s="13">
        <f t="shared" ca="1" si="67"/>
        <v>100.5784457005216</v>
      </c>
      <c r="E783" s="13">
        <f t="shared" ca="1" si="68"/>
        <v>990627.43450674356</v>
      </c>
      <c r="F783" s="13">
        <f t="shared" ca="1" si="69"/>
        <v>3.993909921519275</v>
      </c>
      <c r="G783" s="13">
        <f t="shared" ca="1" si="70"/>
        <v>0.51137671932727879</v>
      </c>
      <c r="H783" s="13">
        <f t="shared" ca="1" si="71"/>
        <v>0</v>
      </c>
    </row>
    <row r="784" spans="3:8">
      <c r="C784" s="13">
        <f t="shared" ca="1" si="66"/>
        <v>2005.5883130824877</v>
      </c>
      <c r="D784" s="13">
        <f t="shared" ca="1" si="67"/>
        <v>100.39520899908726</v>
      </c>
      <c r="E784" s="13">
        <f t="shared" ca="1" si="68"/>
        <v>1008713.1862671409</v>
      </c>
      <c r="F784" s="13">
        <f t="shared" ca="1" si="69"/>
        <v>4.0055911747552493</v>
      </c>
      <c r="G784" s="13">
        <f t="shared" ca="1" si="70"/>
        <v>0.49500834342687794</v>
      </c>
      <c r="H784" s="13">
        <f t="shared" ca="1" si="71"/>
        <v>0</v>
      </c>
    </row>
    <row r="785" spans="3:8">
      <c r="C785" s="13">
        <f t="shared" ca="1" si="66"/>
        <v>2007.3613953436918</v>
      </c>
      <c r="D785" s="13">
        <f t="shared" ca="1" si="67"/>
        <v>100.04540884176151</v>
      </c>
      <c r="E785" s="13">
        <f t="shared" ca="1" si="68"/>
        <v>991706.39550277079</v>
      </c>
      <c r="F785" s="13">
        <f t="shared" ca="1" si="69"/>
        <v>4.0040140730308078</v>
      </c>
      <c r="G785" s="13">
        <f t="shared" ca="1" si="70"/>
        <v>0.50342286692581473</v>
      </c>
      <c r="H785" s="13">
        <f t="shared" ca="1" si="71"/>
        <v>0</v>
      </c>
    </row>
    <row r="786" spans="3:8">
      <c r="C786" s="13">
        <f t="shared" ca="1" si="66"/>
        <v>1991.0051982224793</v>
      </c>
      <c r="D786" s="13">
        <f t="shared" ca="1" si="67"/>
        <v>100.17044661465857</v>
      </c>
      <c r="E786" s="13">
        <f t="shared" ca="1" si="68"/>
        <v>985418.59413799283</v>
      </c>
      <c r="F786" s="13">
        <f t="shared" ca="1" si="69"/>
        <v>3.996229568642109</v>
      </c>
      <c r="G786" s="13">
        <f t="shared" ca="1" si="70"/>
        <v>0.50293523667235362</v>
      </c>
      <c r="H786" s="13">
        <f t="shared" ca="1" si="71"/>
        <v>0</v>
      </c>
    </row>
    <row r="787" spans="3:8">
      <c r="C787" s="13">
        <f t="shared" ca="1" si="66"/>
        <v>2012.3945356435709</v>
      </c>
      <c r="D787" s="13">
        <f t="shared" ca="1" si="67"/>
        <v>99.969992731893086</v>
      </c>
      <c r="E787" s="13">
        <f t="shared" ca="1" si="68"/>
        <v>997557.93575789116</v>
      </c>
      <c r="F787" s="13">
        <f t="shared" ca="1" si="69"/>
        <v>3.9950264442131713</v>
      </c>
      <c r="G787" s="13">
        <f t="shared" ca="1" si="70"/>
        <v>0.50714166560135843</v>
      </c>
      <c r="H787" s="13">
        <f t="shared" ca="1" si="71"/>
        <v>0</v>
      </c>
    </row>
    <row r="788" spans="3:8">
      <c r="C788" s="13">
        <f t="shared" ca="1" si="66"/>
        <v>2013.1058104040574</v>
      </c>
      <c r="D788" s="13">
        <f t="shared" ca="1" si="67"/>
        <v>99.06906315984682</v>
      </c>
      <c r="E788" s="13">
        <f t="shared" ca="1" si="68"/>
        <v>985762.4188943042</v>
      </c>
      <c r="F788" s="13">
        <f t="shared" ca="1" si="69"/>
        <v>3.9953628584168954</v>
      </c>
      <c r="G788" s="13">
        <f t="shared" ca="1" si="70"/>
        <v>0.50877319983889424</v>
      </c>
      <c r="H788" s="13">
        <f t="shared" ca="1" si="71"/>
        <v>0</v>
      </c>
    </row>
    <row r="789" spans="3:8">
      <c r="C789" s="13">
        <f t="shared" ca="1" si="66"/>
        <v>2013.8576987278605</v>
      </c>
      <c r="D789" s="13">
        <f t="shared" ca="1" si="67"/>
        <v>99.670191055409887</v>
      </c>
      <c r="E789" s="13">
        <f t="shared" ca="1" si="68"/>
        <v>992052.26865120057</v>
      </c>
      <c r="F789" s="13">
        <f t="shared" ca="1" si="69"/>
        <v>3.9855678613623104</v>
      </c>
      <c r="G789" s="13">
        <f t="shared" ca="1" si="70"/>
        <v>0.51401713591497133</v>
      </c>
      <c r="H789" s="13">
        <f t="shared" ca="1" si="71"/>
        <v>0</v>
      </c>
    </row>
    <row r="790" spans="3:8">
      <c r="C790" s="13">
        <f t="shared" ca="1" si="66"/>
        <v>2016.1919002331717</v>
      </c>
      <c r="D790" s="13">
        <f t="shared" ca="1" si="67"/>
        <v>100.8876668051862</v>
      </c>
      <c r="E790" s="13">
        <f t="shared" ca="1" si="68"/>
        <v>1005593.8548556694</v>
      </c>
      <c r="F790" s="13">
        <f t="shared" ca="1" si="69"/>
        <v>4.0066028123854069</v>
      </c>
      <c r="G790" s="13">
        <f t="shared" ca="1" si="70"/>
        <v>0.50376056524206103</v>
      </c>
      <c r="H790" s="13">
        <f t="shared" ca="1" si="71"/>
        <v>0</v>
      </c>
    </row>
    <row r="791" spans="3:8">
      <c r="C791" s="13">
        <f t="shared" ca="1" si="66"/>
        <v>2016.1890516172371</v>
      </c>
      <c r="D791" s="13">
        <f t="shared" ca="1" si="67"/>
        <v>99.998880613913641</v>
      </c>
      <c r="E791" s="13">
        <f t="shared" ca="1" si="68"/>
        <v>1001494.3463993841</v>
      </c>
      <c r="F791" s="13">
        <f t="shared" ca="1" si="69"/>
        <v>3.9974595180417531</v>
      </c>
      <c r="G791" s="13">
        <f t="shared" ca="1" si="70"/>
        <v>0.50596791525475038</v>
      </c>
      <c r="H791" s="13">
        <f t="shared" ca="1" si="71"/>
        <v>0</v>
      </c>
    </row>
    <row r="792" spans="3:8">
      <c r="C792" s="13">
        <f t="shared" ref="C792:C855" ca="1" si="72">NORMINV(RAND(),$D$3,$G$3)</f>
        <v>2009.2921005863352</v>
      </c>
      <c r="D792" s="13">
        <f t="shared" ref="D792:D855" ca="1" si="73">NORMINV(RAND(),$D$4,$G$4)</f>
        <v>100.04653991839841</v>
      </c>
      <c r="E792" s="13">
        <f t="shared" ref="E792:E855" ca="1" si="74">NORMINV(RAND(),$D$5,$G$5)</f>
        <v>997084.8569010502</v>
      </c>
      <c r="F792" s="13">
        <f t="shared" ref="F792:F855" ca="1" si="75">NORMINV(RAND(),$D$6,$G$6)</f>
        <v>4.0023703944468458</v>
      </c>
      <c r="G792" s="13">
        <f t="shared" ref="G792:G855" ca="1" si="76">C792^2*D792/(E792*3.1415926*F792^4)</f>
        <v>0.50250123276559577</v>
      </c>
      <c r="H792" s="13">
        <f t="shared" ref="H792:H855" ca="1" si="77">IF(G792&gt;0.54,1,IF(G792&lt;0.46,1,0))</f>
        <v>0</v>
      </c>
    </row>
    <row r="793" spans="3:8">
      <c r="C793" s="13">
        <f t="shared" ca="1" si="72"/>
        <v>1995.757054153273</v>
      </c>
      <c r="D793" s="13">
        <f t="shared" ca="1" si="73"/>
        <v>100.08162276854343</v>
      </c>
      <c r="E793" s="13">
        <f t="shared" ca="1" si="74"/>
        <v>1002534.2669778663</v>
      </c>
      <c r="F793" s="13">
        <f t="shared" ca="1" si="75"/>
        <v>3.9965478984169098</v>
      </c>
      <c r="G793" s="13">
        <f t="shared" ca="1" si="76"/>
        <v>0.49611288206029519</v>
      </c>
      <c r="H793" s="13">
        <f t="shared" ca="1" si="77"/>
        <v>0</v>
      </c>
    </row>
    <row r="794" spans="3:8">
      <c r="C794" s="13">
        <f t="shared" ca="1" si="72"/>
        <v>1993.78623575554</v>
      </c>
      <c r="D794" s="13">
        <f t="shared" ca="1" si="73"/>
        <v>100.30361410744611</v>
      </c>
      <c r="E794" s="13">
        <f t="shared" ca="1" si="74"/>
        <v>995779.22869012877</v>
      </c>
      <c r="F794" s="13">
        <f t="shared" ca="1" si="75"/>
        <v>3.9910497525871835</v>
      </c>
      <c r="G794" s="13">
        <f t="shared" ca="1" si="76"/>
        <v>0.50235678622477442</v>
      </c>
      <c r="H794" s="13">
        <f t="shared" ca="1" si="77"/>
        <v>0</v>
      </c>
    </row>
    <row r="795" spans="3:8">
      <c r="C795" s="13">
        <f t="shared" ca="1" si="72"/>
        <v>1996.753867704911</v>
      </c>
      <c r="D795" s="13">
        <f t="shared" ca="1" si="73"/>
        <v>100.2454407330023</v>
      </c>
      <c r="E795" s="13">
        <f t="shared" ca="1" si="74"/>
        <v>1004210.1194889823</v>
      </c>
      <c r="F795" s="13">
        <f t="shared" ca="1" si="75"/>
        <v>4.0050062665280608</v>
      </c>
      <c r="G795" s="13">
        <f t="shared" ca="1" si="76"/>
        <v>0.49240951876208527</v>
      </c>
      <c r="H795" s="13">
        <f t="shared" ca="1" si="77"/>
        <v>0</v>
      </c>
    </row>
    <row r="796" spans="3:8">
      <c r="C796" s="13">
        <f t="shared" ca="1" si="72"/>
        <v>1993.9093562274991</v>
      </c>
      <c r="D796" s="13">
        <f t="shared" ca="1" si="73"/>
        <v>99.531620352232636</v>
      </c>
      <c r="E796" s="13">
        <f t="shared" ca="1" si="74"/>
        <v>1006251.6099053873</v>
      </c>
      <c r="F796" s="13">
        <f t="shared" ca="1" si="75"/>
        <v>4.0023505599098508</v>
      </c>
      <c r="G796" s="13">
        <f t="shared" ca="1" si="76"/>
        <v>0.4878147666075654</v>
      </c>
      <c r="H796" s="13">
        <f t="shared" ca="1" si="77"/>
        <v>0</v>
      </c>
    </row>
    <row r="797" spans="3:8">
      <c r="C797" s="13">
        <f t="shared" ca="1" si="72"/>
        <v>2010.1180484725392</v>
      </c>
      <c r="D797" s="13">
        <f t="shared" ca="1" si="73"/>
        <v>99.693298052355672</v>
      </c>
      <c r="E797" s="13">
        <f t="shared" ca="1" si="74"/>
        <v>991793.63716482266</v>
      </c>
      <c r="F797" s="13">
        <f t="shared" ca="1" si="75"/>
        <v>3.9999851024549917</v>
      </c>
      <c r="G797" s="13">
        <f t="shared" ca="1" si="76"/>
        <v>0.50501515518964457</v>
      </c>
      <c r="H797" s="13">
        <f t="shared" ca="1" si="77"/>
        <v>0</v>
      </c>
    </row>
    <row r="798" spans="3:8">
      <c r="C798" s="13">
        <f t="shared" ca="1" si="72"/>
        <v>2012.2985895965653</v>
      </c>
      <c r="D798" s="13">
        <f t="shared" ca="1" si="73"/>
        <v>98.259649627015676</v>
      </c>
      <c r="E798" s="13">
        <f t="shared" ca="1" si="74"/>
        <v>984795.48609616375</v>
      </c>
      <c r="F798" s="13">
        <f t="shared" ca="1" si="75"/>
        <v>3.9892162954972572</v>
      </c>
      <c r="G798" s="13">
        <f t="shared" ca="1" si="76"/>
        <v>0.50782468120875679</v>
      </c>
      <c r="H798" s="13">
        <f t="shared" ca="1" si="77"/>
        <v>0</v>
      </c>
    </row>
    <row r="799" spans="3:8">
      <c r="C799" s="13">
        <f t="shared" ca="1" si="72"/>
        <v>1984.1872382948573</v>
      </c>
      <c r="D799" s="13">
        <f t="shared" ca="1" si="73"/>
        <v>100.20308468324637</v>
      </c>
      <c r="E799" s="13">
        <f t="shared" ca="1" si="74"/>
        <v>1003505.7684853631</v>
      </c>
      <c r="F799" s="13">
        <f t="shared" ca="1" si="75"/>
        <v>3.9996162056410949</v>
      </c>
      <c r="G799" s="13">
        <f t="shared" ca="1" si="76"/>
        <v>0.48899382980973588</v>
      </c>
      <c r="H799" s="13">
        <f t="shared" ca="1" si="77"/>
        <v>0</v>
      </c>
    </row>
    <row r="800" spans="3:8">
      <c r="C800" s="13">
        <f t="shared" ca="1" si="72"/>
        <v>1990.7998201880077</v>
      </c>
      <c r="D800" s="13">
        <f t="shared" ca="1" si="73"/>
        <v>99.342311602058302</v>
      </c>
      <c r="E800" s="13">
        <f t="shared" ca="1" si="74"/>
        <v>992227.70963199844</v>
      </c>
      <c r="F800" s="13">
        <f t="shared" ca="1" si="75"/>
        <v>4.0004197367653687</v>
      </c>
      <c r="G800" s="13">
        <f t="shared" ca="1" si="76"/>
        <v>0.49318060089489474</v>
      </c>
      <c r="H800" s="13">
        <f t="shared" ca="1" si="77"/>
        <v>0</v>
      </c>
    </row>
    <row r="801" spans="3:8">
      <c r="C801" s="13">
        <f t="shared" ca="1" si="72"/>
        <v>2004.2142920374206</v>
      </c>
      <c r="D801" s="13">
        <f t="shared" ca="1" si="73"/>
        <v>100.24677256841679</v>
      </c>
      <c r="E801" s="13">
        <f t="shared" ca="1" si="74"/>
        <v>986745.62918127095</v>
      </c>
      <c r="F801" s="13">
        <f t="shared" ca="1" si="75"/>
        <v>4.003314694277222</v>
      </c>
      <c r="G801" s="13">
        <f t="shared" ca="1" si="76"/>
        <v>0.50573697869523304</v>
      </c>
      <c r="H801" s="13">
        <f t="shared" ca="1" si="77"/>
        <v>0</v>
      </c>
    </row>
    <row r="802" spans="3:8">
      <c r="C802" s="13">
        <f t="shared" ca="1" si="72"/>
        <v>2014.421389800425</v>
      </c>
      <c r="D802" s="13">
        <f t="shared" ca="1" si="73"/>
        <v>100.31196692097218</v>
      </c>
      <c r="E802" s="13">
        <f t="shared" ca="1" si="74"/>
        <v>994108.49960977002</v>
      </c>
      <c r="F802" s="13">
        <f t="shared" ca="1" si="75"/>
        <v>3.9940760592468618</v>
      </c>
      <c r="G802" s="13">
        <f t="shared" ca="1" si="76"/>
        <v>0.51215854008139494</v>
      </c>
      <c r="H802" s="13">
        <f t="shared" ca="1" si="77"/>
        <v>0</v>
      </c>
    </row>
    <row r="803" spans="3:8">
      <c r="C803" s="13">
        <f t="shared" ca="1" si="72"/>
        <v>2000.6376727088923</v>
      </c>
      <c r="D803" s="13">
        <f t="shared" ca="1" si="73"/>
        <v>100.47889073152643</v>
      </c>
      <c r="E803" s="13">
        <f t="shared" ca="1" si="74"/>
        <v>987169.71436739678</v>
      </c>
      <c r="F803" s="13">
        <f t="shared" ca="1" si="75"/>
        <v>3.9941662563354829</v>
      </c>
      <c r="G803" s="13">
        <f t="shared" ca="1" si="76"/>
        <v>0.50952497360147242</v>
      </c>
      <c r="H803" s="13">
        <f t="shared" ca="1" si="77"/>
        <v>0</v>
      </c>
    </row>
    <row r="804" spans="3:8">
      <c r="C804" s="13">
        <f t="shared" ca="1" si="72"/>
        <v>1999.2293109862826</v>
      </c>
      <c r="D804" s="13">
        <f t="shared" ca="1" si="73"/>
        <v>99.615544993904152</v>
      </c>
      <c r="E804" s="13">
        <f t="shared" ca="1" si="74"/>
        <v>1001030.2997278285</v>
      </c>
      <c r="F804" s="13">
        <f t="shared" ca="1" si="75"/>
        <v>4.0107905829478163</v>
      </c>
      <c r="G804" s="13">
        <f t="shared" ca="1" si="76"/>
        <v>0.4892550323742354</v>
      </c>
      <c r="H804" s="13">
        <f t="shared" ca="1" si="77"/>
        <v>0</v>
      </c>
    </row>
    <row r="805" spans="3:8">
      <c r="C805" s="13">
        <f t="shared" ca="1" si="72"/>
        <v>2004.153156987082</v>
      </c>
      <c r="D805" s="13">
        <f t="shared" ca="1" si="73"/>
        <v>100.21357750069816</v>
      </c>
      <c r="E805" s="13">
        <f t="shared" ca="1" si="74"/>
        <v>984683.60580984841</v>
      </c>
      <c r="F805" s="13">
        <f t="shared" ca="1" si="75"/>
        <v>4.0021754714682558</v>
      </c>
      <c r="G805" s="13">
        <f t="shared" ca="1" si="76"/>
        <v>0.50717437671803955</v>
      </c>
      <c r="H805" s="13">
        <f t="shared" ca="1" si="77"/>
        <v>0</v>
      </c>
    </row>
    <row r="806" spans="3:8">
      <c r="C806" s="13">
        <f t="shared" ca="1" si="72"/>
        <v>1997.3558296245612</v>
      </c>
      <c r="D806" s="13">
        <f t="shared" ca="1" si="73"/>
        <v>100.18152305962803</v>
      </c>
      <c r="E806" s="13">
        <f t="shared" ca="1" si="74"/>
        <v>998149.48338038253</v>
      </c>
      <c r="F806" s="13">
        <f t="shared" ca="1" si="75"/>
        <v>4.0110626124473132</v>
      </c>
      <c r="G806" s="13">
        <f t="shared" ca="1" si="76"/>
        <v>0.49239688398408782</v>
      </c>
      <c r="H806" s="13">
        <f t="shared" ca="1" si="77"/>
        <v>0</v>
      </c>
    </row>
    <row r="807" spans="3:8">
      <c r="C807" s="13">
        <f t="shared" ca="1" si="72"/>
        <v>2013.5354043197401</v>
      </c>
      <c r="D807" s="13">
        <f t="shared" ca="1" si="73"/>
        <v>100.15754913727034</v>
      </c>
      <c r="E807" s="13">
        <f t="shared" ca="1" si="74"/>
        <v>994839.72366506001</v>
      </c>
      <c r="F807" s="13">
        <f t="shared" ca="1" si="75"/>
        <v>3.9904983952431081</v>
      </c>
      <c r="G807" s="13">
        <f t="shared" ca="1" si="76"/>
        <v>0.51237824743241034</v>
      </c>
      <c r="H807" s="13">
        <f t="shared" ca="1" si="77"/>
        <v>0</v>
      </c>
    </row>
    <row r="808" spans="3:8">
      <c r="C808" s="13">
        <f t="shared" ca="1" si="72"/>
        <v>1994.6430240167094</v>
      </c>
      <c r="D808" s="13">
        <f t="shared" ca="1" si="73"/>
        <v>100.07686540377669</v>
      </c>
      <c r="E808" s="13">
        <f t="shared" ca="1" si="74"/>
        <v>998110.79535650043</v>
      </c>
      <c r="F808" s="13">
        <f t="shared" ca="1" si="75"/>
        <v>3.9939659260966263</v>
      </c>
      <c r="G808" s="13">
        <f t="shared" ca="1" si="76"/>
        <v>0.49902007712373259</v>
      </c>
      <c r="H808" s="13">
        <f t="shared" ca="1" si="77"/>
        <v>0</v>
      </c>
    </row>
    <row r="809" spans="3:8">
      <c r="C809" s="13">
        <f t="shared" ca="1" si="72"/>
        <v>2007.7265322685116</v>
      </c>
      <c r="D809" s="13">
        <f t="shared" ca="1" si="73"/>
        <v>99.610957615325759</v>
      </c>
      <c r="E809" s="13">
        <f t="shared" ca="1" si="74"/>
        <v>1004832.3844596564</v>
      </c>
      <c r="F809" s="13">
        <f t="shared" ca="1" si="75"/>
        <v>4.0001724613288481</v>
      </c>
      <c r="G809" s="13">
        <f t="shared" ca="1" si="76"/>
        <v>0.49677288199816605</v>
      </c>
      <c r="H809" s="13">
        <f t="shared" ca="1" si="77"/>
        <v>0</v>
      </c>
    </row>
    <row r="810" spans="3:8">
      <c r="C810" s="13">
        <f t="shared" ca="1" si="72"/>
        <v>1992.1547410265814</v>
      </c>
      <c r="D810" s="13">
        <f t="shared" ca="1" si="73"/>
        <v>100.43072327640029</v>
      </c>
      <c r="E810" s="13">
        <f t="shared" ca="1" si="74"/>
        <v>991939.07256561529</v>
      </c>
      <c r="F810" s="13">
        <f t="shared" ca="1" si="75"/>
        <v>3.9954950193932088</v>
      </c>
      <c r="G810" s="13">
        <f t="shared" ca="1" si="76"/>
        <v>0.5018749180391574</v>
      </c>
      <c r="H810" s="13">
        <f t="shared" ca="1" si="77"/>
        <v>0</v>
      </c>
    </row>
    <row r="811" spans="3:8">
      <c r="C811" s="13">
        <f t="shared" ca="1" si="72"/>
        <v>1989.2078354190851</v>
      </c>
      <c r="D811" s="13">
        <f t="shared" ca="1" si="73"/>
        <v>99.916758636424504</v>
      </c>
      <c r="E811" s="13">
        <f t="shared" ca="1" si="74"/>
        <v>1000765.298765887</v>
      </c>
      <c r="F811" s="13">
        <f t="shared" ca="1" si="75"/>
        <v>3.9979740830210768</v>
      </c>
      <c r="G811" s="13">
        <f t="shared" ca="1" si="76"/>
        <v>0.49221705563588047</v>
      </c>
      <c r="H811" s="13">
        <f t="shared" ca="1" si="77"/>
        <v>0</v>
      </c>
    </row>
    <row r="812" spans="3:8">
      <c r="C812" s="13">
        <f t="shared" ca="1" si="72"/>
        <v>1996.7305937995241</v>
      </c>
      <c r="D812" s="13">
        <f t="shared" ca="1" si="73"/>
        <v>99.748330504949777</v>
      </c>
      <c r="E812" s="13">
        <f t="shared" ca="1" si="74"/>
        <v>995490.93442017527</v>
      </c>
      <c r="F812" s="13">
        <f t="shared" ca="1" si="75"/>
        <v>3.9907793123484305</v>
      </c>
      <c r="G812" s="13">
        <f t="shared" ca="1" si="76"/>
        <v>0.50133330434747947</v>
      </c>
      <c r="H812" s="13">
        <f t="shared" ca="1" si="77"/>
        <v>0</v>
      </c>
    </row>
    <row r="813" spans="3:8">
      <c r="C813" s="13">
        <f t="shared" ca="1" si="72"/>
        <v>1999.094233293549</v>
      </c>
      <c r="D813" s="13">
        <f t="shared" ca="1" si="73"/>
        <v>100.0328846199905</v>
      </c>
      <c r="E813" s="13">
        <f t="shared" ca="1" si="74"/>
        <v>989773.09536671056</v>
      </c>
      <c r="F813" s="13">
        <f t="shared" ca="1" si="75"/>
        <v>4.0041005582918077</v>
      </c>
      <c r="G813" s="13">
        <f t="shared" ca="1" si="76"/>
        <v>0.50015419151249696</v>
      </c>
      <c r="H813" s="13">
        <f t="shared" ca="1" si="77"/>
        <v>0</v>
      </c>
    </row>
    <row r="814" spans="3:8">
      <c r="C814" s="13">
        <f t="shared" ca="1" si="72"/>
        <v>1990.9217384125552</v>
      </c>
      <c r="D814" s="13">
        <f t="shared" ca="1" si="73"/>
        <v>99.994536256483215</v>
      </c>
      <c r="E814" s="13">
        <f t="shared" ca="1" si="74"/>
        <v>990685.71180284896</v>
      </c>
      <c r="F814" s="13">
        <f t="shared" ca="1" si="75"/>
        <v>3.993933906463615</v>
      </c>
      <c r="G814" s="13">
        <f t="shared" ca="1" si="76"/>
        <v>0.50048998138609369</v>
      </c>
      <c r="H814" s="13">
        <f t="shared" ca="1" si="77"/>
        <v>0</v>
      </c>
    </row>
    <row r="815" spans="3:8">
      <c r="C815" s="13">
        <f t="shared" ca="1" si="72"/>
        <v>1989.2182088960888</v>
      </c>
      <c r="D815" s="13">
        <f t="shared" ca="1" si="73"/>
        <v>100.02539733886445</v>
      </c>
      <c r="E815" s="13">
        <f t="shared" ca="1" si="74"/>
        <v>996668.9243762017</v>
      </c>
      <c r="F815" s="13">
        <f t="shared" ca="1" si="75"/>
        <v>3.9908454777582469</v>
      </c>
      <c r="G815" s="13">
        <f t="shared" ca="1" si="76"/>
        <v>0.49832732795281004</v>
      </c>
      <c r="H815" s="13">
        <f t="shared" ca="1" si="77"/>
        <v>0</v>
      </c>
    </row>
    <row r="816" spans="3:8">
      <c r="C816" s="13">
        <f t="shared" ca="1" si="72"/>
        <v>1990.3356610646354</v>
      </c>
      <c r="D816" s="13">
        <f t="shared" ca="1" si="73"/>
        <v>100.97950633777674</v>
      </c>
      <c r="E816" s="13">
        <f t="shared" ca="1" si="74"/>
        <v>988292.90100901504</v>
      </c>
      <c r="F816" s="13">
        <f t="shared" ca="1" si="75"/>
        <v>3.9938664736755678</v>
      </c>
      <c r="G816" s="13">
        <f t="shared" ca="1" si="76"/>
        <v>0.50637958273310568</v>
      </c>
      <c r="H816" s="13">
        <f t="shared" ca="1" si="77"/>
        <v>0</v>
      </c>
    </row>
    <row r="817" spans="3:8">
      <c r="C817" s="13">
        <f t="shared" ca="1" si="72"/>
        <v>2003.3435253498128</v>
      </c>
      <c r="D817" s="13">
        <f t="shared" ca="1" si="73"/>
        <v>100.14762343668825</v>
      </c>
      <c r="E817" s="13">
        <f t="shared" ca="1" si="74"/>
        <v>991959.20206624421</v>
      </c>
      <c r="F817" s="13">
        <f t="shared" ca="1" si="75"/>
        <v>4.0091962698668704</v>
      </c>
      <c r="G817" s="13">
        <f t="shared" ca="1" si="76"/>
        <v>0.4992045727485348</v>
      </c>
      <c r="H817" s="13">
        <f t="shared" ca="1" si="77"/>
        <v>0</v>
      </c>
    </row>
    <row r="818" spans="3:8">
      <c r="C818" s="13">
        <f t="shared" ca="1" si="72"/>
        <v>2014.1000157294197</v>
      </c>
      <c r="D818" s="13">
        <f t="shared" ca="1" si="73"/>
        <v>99.912602133490736</v>
      </c>
      <c r="E818" s="13">
        <f t="shared" ca="1" si="74"/>
        <v>1001065.3793876106</v>
      </c>
      <c r="F818" s="13">
        <f t="shared" ca="1" si="75"/>
        <v>4.0124395907694703</v>
      </c>
      <c r="G818" s="13">
        <f t="shared" ca="1" si="76"/>
        <v>0.49720558743713295</v>
      </c>
      <c r="H818" s="13">
        <f t="shared" ca="1" si="77"/>
        <v>0</v>
      </c>
    </row>
    <row r="819" spans="3:8">
      <c r="C819" s="13">
        <f t="shared" ca="1" si="72"/>
        <v>1983.8724170366224</v>
      </c>
      <c r="D819" s="13">
        <f t="shared" ca="1" si="73"/>
        <v>99.991895139168065</v>
      </c>
      <c r="E819" s="13">
        <f t="shared" ca="1" si="74"/>
        <v>994013.63305292046</v>
      </c>
      <c r="F819" s="13">
        <f t="shared" ca="1" si="75"/>
        <v>4.0022338450778152</v>
      </c>
      <c r="G819" s="13">
        <f t="shared" ca="1" si="76"/>
        <v>0.49117949785182785</v>
      </c>
      <c r="H819" s="13">
        <f t="shared" ca="1" si="77"/>
        <v>0</v>
      </c>
    </row>
    <row r="820" spans="3:8">
      <c r="C820" s="13">
        <f t="shared" ca="1" si="72"/>
        <v>2005.4568234598316</v>
      </c>
      <c r="D820" s="13">
        <f t="shared" ca="1" si="73"/>
        <v>99.837461594840732</v>
      </c>
      <c r="E820" s="13">
        <f t="shared" ca="1" si="74"/>
        <v>990951.54631829343</v>
      </c>
      <c r="F820" s="13">
        <f t="shared" ca="1" si="75"/>
        <v>4.0027600589387378</v>
      </c>
      <c r="G820" s="13">
        <f t="shared" ca="1" si="76"/>
        <v>0.50243472529096955</v>
      </c>
      <c r="H820" s="13">
        <f t="shared" ca="1" si="77"/>
        <v>0</v>
      </c>
    </row>
    <row r="821" spans="3:8">
      <c r="C821" s="13">
        <f t="shared" ca="1" si="72"/>
        <v>1993.8276169969979</v>
      </c>
      <c r="D821" s="13">
        <f t="shared" ca="1" si="73"/>
        <v>99.81602400694851</v>
      </c>
      <c r="E821" s="13">
        <f t="shared" ca="1" si="74"/>
        <v>1001839.6405288655</v>
      </c>
      <c r="F821" s="13">
        <f t="shared" ca="1" si="75"/>
        <v>3.9965739474695061</v>
      </c>
      <c r="G821" s="13">
        <f t="shared" ca="1" si="76"/>
        <v>0.49416956207718105</v>
      </c>
      <c r="H821" s="13">
        <f t="shared" ca="1" si="77"/>
        <v>0</v>
      </c>
    </row>
    <row r="822" spans="3:8">
      <c r="C822" s="13">
        <f t="shared" ca="1" si="72"/>
        <v>2000.4174180812477</v>
      </c>
      <c r="D822" s="13">
        <f t="shared" ca="1" si="73"/>
        <v>100.38622432887767</v>
      </c>
      <c r="E822" s="13">
        <f t="shared" ca="1" si="74"/>
        <v>1000296.4067853442</v>
      </c>
      <c r="F822" s="13">
        <f t="shared" ca="1" si="75"/>
        <v>4.0023484752976994</v>
      </c>
      <c r="G822" s="13">
        <f t="shared" ca="1" si="76"/>
        <v>0.49816958057722072</v>
      </c>
      <c r="H822" s="13">
        <f t="shared" ca="1" si="77"/>
        <v>0</v>
      </c>
    </row>
    <row r="823" spans="3:8">
      <c r="C823" s="13">
        <f t="shared" ca="1" si="72"/>
        <v>1991.2184054525949</v>
      </c>
      <c r="D823" s="13">
        <f t="shared" ca="1" si="73"/>
        <v>99.422733625560312</v>
      </c>
      <c r="E823" s="13">
        <f t="shared" ca="1" si="74"/>
        <v>990678.36198154418</v>
      </c>
      <c r="F823" s="13">
        <f t="shared" ca="1" si="75"/>
        <v>4.006804015362432</v>
      </c>
      <c r="G823" s="13">
        <f t="shared" ca="1" si="76"/>
        <v>0.49141516178615147</v>
      </c>
      <c r="H823" s="13">
        <f t="shared" ca="1" si="77"/>
        <v>0</v>
      </c>
    </row>
    <row r="824" spans="3:8">
      <c r="C824" s="13">
        <f t="shared" ca="1" si="72"/>
        <v>1984.4386612999015</v>
      </c>
      <c r="D824" s="13">
        <f t="shared" ca="1" si="73"/>
        <v>100.15246946763146</v>
      </c>
      <c r="E824" s="13">
        <f t="shared" ca="1" si="74"/>
        <v>997705.52527095727</v>
      </c>
      <c r="F824" s="13">
        <f t="shared" ca="1" si="75"/>
        <v>4.0041442437522621</v>
      </c>
      <c r="G824" s="13">
        <f t="shared" ca="1" si="76"/>
        <v>0.48949236564974818</v>
      </c>
      <c r="H824" s="13">
        <f t="shared" ca="1" si="77"/>
        <v>0</v>
      </c>
    </row>
    <row r="825" spans="3:8">
      <c r="C825" s="13">
        <f t="shared" ca="1" si="72"/>
        <v>2003.0561456373043</v>
      </c>
      <c r="D825" s="13">
        <f t="shared" ca="1" si="73"/>
        <v>100.23689490045838</v>
      </c>
      <c r="E825" s="13">
        <f t="shared" ca="1" si="74"/>
        <v>991355.1480972874</v>
      </c>
      <c r="F825" s="13">
        <f t="shared" ca="1" si="75"/>
        <v>3.9983271573044594</v>
      </c>
      <c r="G825" s="13">
        <f t="shared" ca="1" si="76"/>
        <v>0.50526755521542677</v>
      </c>
      <c r="H825" s="13">
        <f t="shared" ca="1" si="77"/>
        <v>0</v>
      </c>
    </row>
    <row r="826" spans="3:8">
      <c r="C826" s="13">
        <f t="shared" ca="1" si="72"/>
        <v>1992.6155332816425</v>
      </c>
      <c r="D826" s="13">
        <f t="shared" ca="1" si="73"/>
        <v>100.78433375984244</v>
      </c>
      <c r="E826" s="13">
        <f t="shared" ca="1" si="74"/>
        <v>998692.59153704438</v>
      </c>
      <c r="F826" s="13">
        <f t="shared" ca="1" si="75"/>
        <v>4.0010913814169813</v>
      </c>
      <c r="G826" s="13">
        <f t="shared" ca="1" si="76"/>
        <v>0.49767345529758045</v>
      </c>
      <c r="H826" s="13">
        <f t="shared" ca="1" si="77"/>
        <v>0</v>
      </c>
    </row>
    <row r="827" spans="3:8">
      <c r="C827" s="13">
        <f t="shared" ca="1" si="72"/>
        <v>1980.2867228377056</v>
      </c>
      <c r="D827" s="13">
        <f t="shared" ca="1" si="73"/>
        <v>99.908421180982003</v>
      </c>
      <c r="E827" s="13">
        <f t="shared" ca="1" si="74"/>
        <v>994220.79314121755</v>
      </c>
      <c r="F827" s="13">
        <f t="shared" ca="1" si="75"/>
        <v>3.9977582350606196</v>
      </c>
      <c r="G827" s="13">
        <f t="shared" ca="1" si="76"/>
        <v>0.49108812672315022</v>
      </c>
      <c r="H827" s="13">
        <f t="shared" ca="1" si="77"/>
        <v>0</v>
      </c>
    </row>
    <row r="828" spans="3:8">
      <c r="C828" s="13">
        <f t="shared" ca="1" si="72"/>
        <v>1996.7746175360219</v>
      </c>
      <c r="D828" s="13">
        <f t="shared" ca="1" si="73"/>
        <v>99.575003647443936</v>
      </c>
      <c r="E828" s="13">
        <f t="shared" ca="1" si="74"/>
        <v>999096.15216019342</v>
      </c>
      <c r="F828" s="13">
        <f t="shared" ca="1" si="75"/>
        <v>4.0052858893173555</v>
      </c>
      <c r="G828" s="13">
        <f t="shared" ca="1" si="76"/>
        <v>0.49149283577564024</v>
      </c>
      <c r="H828" s="13">
        <f t="shared" ca="1" si="77"/>
        <v>0</v>
      </c>
    </row>
    <row r="829" spans="3:8">
      <c r="C829" s="13">
        <f t="shared" ca="1" si="72"/>
        <v>1991.2254616281684</v>
      </c>
      <c r="D829" s="13">
        <f t="shared" ca="1" si="73"/>
        <v>99.562679368142682</v>
      </c>
      <c r="E829" s="13">
        <f t="shared" ca="1" si="74"/>
        <v>994619.92939921375</v>
      </c>
      <c r="F829" s="13">
        <f t="shared" ca="1" si="75"/>
        <v>4.0136503511415444</v>
      </c>
      <c r="G829" s="13">
        <f t="shared" ca="1" si="76"/>
        <v>0.486824338066427</v>
      </c>
      <c r="H829" s="13">
        <f t="shared" ca="1" si="77"/>
        <v>0</v>
      </c>
    </row>
    <row r="830" spans="3:8">
      <c r="C830" s="13">
        <f t="shared" ca="1" si="72"/>
        <v>1986.976363687085</v>
      </c>
      <c r="D830" s="13">
        <f t="shared" ca="1" si="73"/>
        <v>100.6963900050803</v>
      </c>
      <c r="E830" s="13">
        <f t="shared" ca="1" si="74"/>
        <v>1009757.7430258127</v>
      </c>
      <c r="F830" s="13">
        <f t="shared" ca="1" si="75"/>
        <v>4.0004823169305448</v>
      </c>
      <c r="G830" s="13">
        <f t="shared" ca="1" si="76"/>
        <v>0.48930857358449215</v>
      </c>
      <c r="H830" s="13">
        <f t="shared" ca="1" si="77"/>
        <v>0</v>
      </c>
    </row>
    <row r="831" spans="3:8">
      <c r="C831" s="13">
        <f t="shared" ca="1" si="72"/>
        <v>2005.1291682562876</v>
      </c>
      <c r="D831" s="13">
        <f t="shared" ca="1" si="73"/>
        <v>99.894409845941169</v>
      </c>
      <c r="E831" s="13">
        <f t="shared" ca="1" si="74"/>
        <v>1000362.8299179816</v>
      </c>
      <c r="F831" s="13">
        <f t="shared" ca="1" si="75"/>
        <v>4.0058180988944274</v>
      </c>
      <c r="G831" s="13">
        <f t="shared" ca="1" si="76"/>
        <v>0.49631063949406606</v>
      </c>
      <c r="H831" s="13">
        <f t="shared" ca="1" si="77"/>
        <v>0</v>
      </c>
    </row>
    <row r="832" spans="3:8">
      <c r="C832" s="13">
        <f t="shared" ca="1" si="72"/>
        <v>2005.8204439533499</v>
      </c>
      <c r="D832" s="13">
        <f t="shared" ca="1" si="73"/>
        <v>101.03239192533971</v>
      </c>
      <c r="E832" s="13">
        <f t="shared" ca="1" si="74"/>
        <v>992261.74932155712</v>
      </c>
      <c r="F832" s="13">
        <f t="shared" ca="1" si="75"/>
        <v>4.0009252151926722</v>
      </c>
      <c r="G832" s="13">
        <f t="shared" ca="1" si="76"/>
        <v>0.50889348604174556</v>
      </c>
      <c r="H832" s="13">
        <f t="shared" ca="1" si="77"/>
        <v>0</v>
      </c>
    </row>
    <row r="833" spans="3:8">
      <c r="C833" s="13">
        <f t="shared" ca="1" si="72"/>
        <v>2005.3179154136385</v>
      </c>
      <c r="D833" s="13">
        <f t="shared" ca="1" si="73"/>
        <v>100.07342617779091</v>
      </c>
      <c r="E833" s="13">
        <f t="shared" ca="1" si="74"/>
        <v>996049.09082940605</v>
      </c>
      <c r="F833" s="13">
        <f t="shared" ca="1" si="75"/>
        <v>3.9911529184419141</v>
      </c>
      <c r="G833" s="13">
        <f t="shared" ca="1" si="76"/>
        <v>0.50682864974397757</v>
      </c>
      <c r="H833" s="13">
        <f t="shared" ca="1" si="77"/>
        <v>0</v>
      </c>
    </row>
    <row r="834" spans="3:8">
      <c r="C834" s="13">
        <f t="shared" ca="1" si="72"/>
        <v>2008.3064416069042</v>
      </c>
      <c r="D834" s="13">
        <f t="shared" ca="1" si="73"/>
        <v>100.59176290076776</v>
      </c>
      <c r="E834" s="13">
        <f t="shared" ca="1" si="74"/>
        <v>991951.34824256797</v>
      </c>
      <c r="F834" s="13">
        <f t="shared" ca="1" si="75"/>
        <v>4.0036933565596371</v>
      </c>
      <c r="G834" s="13">
        <f t="shared" ca="1" si="76"/>
        <v>0.50668601194724139</v>
      </c>
      <c r="H834" s="13">
        <f t="shared" ca="1" si="77"/>
        <v>0</v>
      </c>
    </row>
    <row r="835" spans="3:8">
      <c r="C835" s="13">
        <f t="shared" ca="1" si="72"/>
        <v>1999.4838235569416</v>
      </c>
      <c r="D835" s="13">
        <f t="shared" ca="1" si="73"/>
        <v>99.614474534690814</v>
      </c>
      <c r="E835" s="13">
        <f t="shared" ca="1" si="74"/>
        <v>997732.06427971949</v>
      </c>
      <c r="F835" s="13">
        <f t="shared" ca="1" si="75"/>
        <v>4.0047879252813043</v>
      </c>
      <c r="G835" s="13">
        <f t="shared" ca="1" si="76"/>
        <v>0.49394245067706261</v>
      </c>
      <c r="H835" s="13">
        <f t="shared" ca="1" si="77"/>
        <v>0</v>
      </c>
    </row>
    <row r="836" spans="3:8">
      <c r="C836" s="13">
        <f t="shared" ca="1" si="72"/>
        <v>1999.9761191720777</v>
      </c>
      <c r="D836" s="13">
        <f t="shared" ca="1" si="73"/>
        <v>100.05562145328376</v>
      </c>
      <c r="E836" s="13">
        <f t="shared" ca="1" si="74"/>
        <v>999937.10857904307</v>
      </c>
      <c r="F836" s="13">
        <f t="shared" ca="1" si="75"/>
        <v>3.992721043238225</v>
      </c>
      <c r="G836" s="13">
        <f t="shared" ca="1" si="76"/>
        <v>0.5012942093114986</v>
      </c>
      <c r="H836" s="13">
        <f t="shared" ca="1" si="77"/>
        <v>0</v>
      </c>
    </row>
    <row r="837" spans="3:8">
      <c r="C837" s="13">
        <f t="shared" ca="1" si="72"/>
        <v>2000.4626386234188</v>
      </c>
      <c r="D837" s="13">
        <f t="shared" ca="1" si="73"/>
        <v>99.519762726324998</v>
      </c>
      <c r="E837" s="13">
        <f t="shared" ca="1" si="74"/>
        <v>990430.92983953096</v>
      </c>
      <c r="F837" s="13">
        <f t="shared" ca="1" si="75"/>
        <v>4.0097055038729073</v>
      </c>
      <c r="G837" s="13">
        <f t="shared" ca="1" si="76"/>
        <v>0.49516079904487037</v>
      </c>
      <c r="H837" s="13">
        <f t="shared" ca="1" si="77"/>
        <v>0</v>
      </c>
    </row>
    <row r="838" spans="3:8">
      <c r="C838" s="13">
        <f t="shared" ca="1" si="72"/>
        <v>2007.0225000136948</v>
      </c>
      <c r="D838" s="13">
        <f t="shared" ca="1" si="73"/>
        <v>99.766040213221842</v>
      </c>
      <c r="E838" s="13">
        <f t="shared" ca="1" si="74"/>
        <v>983661.52721915115</v>
      </c>
      <c r="F838" s="13">
        <f t="shared" ca="1" si="75"/>
        <v>4.001750785898242</v>
      </c>
      <c r="G838" s="13">
        <f t="shared" ca="1" si="76"/>
        <v>0.50709754847629984</v>
      </c>
      <c r="H838" s="13">
        <f t="shared" ca="1" si="77"/>
        <v>0</v>
      </c>
    </row>
    <row r="839" spans="3:8">
      <c r="C839" s="13">
        <f t="shared" ca="1" si="72"/>
        <v>1992.1057578423372</v>
      </c>
      <c r="D839" s="13">
        <f t="shared" ca="1" si="73"/>
        <v>100.28891754116853</v>
      </c>
      <c r="E839" s="13">
        <f t="shared" ca="1" si="74"/>
        <v>989822.93365631509</v>
      </c>
      <c r="F839" s="13">
        <f t="shared" ca="1" si="75"/>
        <v>3.9938940551308009</v>
      </c>
      <c r="G839" s="13">
        <f t="shared" ca="1" si="76"/>
        <v>0.50301876533074552</v>
      </c>
      <c r="H839" s="13">
        <f t="shared" ca="1" si="77"/>
        <v>0</v>
      </c>
    </row>
    <row r="840" spans="3:8">
      <c r="C840" s="13">
        <f t="shared" ca="1" si="72"/>
        <v>1998.9216628423546</v>
      </c>
      <c r="D840" s="13">
        <f t="shared" ca="1" si="73"/>
        <v>100.93755529264767</v>
      </c>
      <c r="E840" s="13">
        <f t="shared" ca="1" si="74"/>
        <v>987602.3056394317</v>
      </c>
      <c r="F840" s="13">
        <f t="shared" ca="1" si="75"/>
        <v>4.0041247147353465</v>
      </c>
      <c r="G840" s="13">
        <f t="shared" ca="1" si="76"/>
        <v>0.50568723092085388</v>
      </c>
      <c r="H840" s="13">
        <f t="shared" ca="1" si="77"/>
        <v>0</v>
      </c>
    </row>
    <row r="841" spans="3:8">
      <c r="C841" s="13">
        <f t="shared" ca="1" si="72"/>
        <v>1992.0884674558745</v>
      </c>
      <c r="D841" s="13">
        <f t="shared" ca="1" si="73"/>
        <v>101.5681086419102</v>
      </c>
      <c r="E841" s="13">
        <f t="shared" ca="1" si="74"/>
        <v>995349.18054744427</v>
      </c>
      <c r="F841" s="13">
        <f t="shared" ca="1" si="75"/>
        <v>4.0046669275687394</v>
      </c>
      <c r="G841" s="13">
        <f t="shared" ca="1" si="76"/>
        <v>0.50116839399371738</v>
      </c>
      <c r="H841" s="13">
        <f t="shared" ca="1" si="77"/>
        <v>0</v>
      </c>
    </row>
    <row r="842" spans="3:8">
      <c r="C842" s="13">
        <f t="shared" ca="1" si="72"/>
        <v>2009.9426744506993</v>
      </c>
      <c r="D842" s="13">
        <f t="shared" ca="1" si="73"/>
        <v>100.18323472689038</v>
      </c>
      <c r="E842" s="13">
        <f t="shared" ca="1" si="74"/>
        <v>997010.79088387254</v>
      </c>
      <c r="F842" s="13">
        <f t="shared" ca="1" si="75"/>
        <v>3.9925666811231353</v>
      </c>
      <c r="G842" s="13">
        <f t="shared" ca="1" si="76"/>
        <v>0.50851521948502942</v>
      </c>
      <c r="H842" s="13">
        <f t="shared" ca="1" si="77"/>
        <v>0</v>
      </c>
    </row>
    <row r="843" spans="3:8">
      <c r="C843" s="13">
        <f t="shared" ca="1" si="72"/>
        <v>1987.7633114284333</v>
      </c>
      <c r="D843" s="13">
        <f t="shared" ca="1" si="73"/>
        <v>99.163732218029153</v>
      </c>
      <c r="E843" s="13">
        <f t="shared" ca="1" si="74"/>
        <v>976324.70774452621</v>
      </c>
      <c r="F843" s="13">
        <f t="shared" ca="1" si="75"/>
        <v>4.0059043794233924</v>
      </c>
      <c r="G843" s="13">
        <f t="shared" ca="1" si="76"/>
        <v>0.49606175502459698</v>
      </c>
      <c r="H843" s="13">
        <f t="shared" ca="1" si="77"/>
        <v>0</v>
      </c>
    </row>
    <row r="844" spans="3:8">
      <c r="C844" s="13">
        <f t="shared" ca="1" si="72"/>
        <v>1980.13380588978</v>
      </c>
      <c r="D844" s="13">
        <f t="shared" ca="1" si="73"/>
        <v>99.889881638915554</v>
      </c>
      <c r="E844" s="13">
        <f t="shared" ca="1" si="74"/>
        <v>997099.88634883834</v>
      </c>
      <c r="F844" s="13">
        <f t="shared" ca="1" si="75"/>
        <v>4.0028190181419019</v>
      </c>
      <c r="G844" s="13">
        <f t="shared" ca="1" si="76"/>
        <v>0.48703281635736262</v>
      </c>
      <c r="H844" s="13">
        <f t="shared" ca="1" si="77"/>
        <v>0</v>
      </c>
    </row>
    <row r="845" spans="3:8">
      <c r="C845" s="13">
        <f t="shared" ca="1" si="72"/>
        <v>2011.861927812746</v>
      </c>
      <c r="D845" s="13">
        <f t="shared" ca="1" si="73"/>
        <v>98.934444637644532</v>
      </c>
      <c r="E845" s="13">
        <f t="shared" ca="1" si="74"/>
        <v>1012468.9888801172</v>
      </c>
      <c r="F845" s="13">
        <f t="shared" ca="1" si="75"/>
        <v>4.007361442888973</v>
      </c>
      <c r="G845" s="13">
        <f t="shared" ca="1" si="76"/>
        <v>0.48817800496132774</v>
      </c>
      <c r="H845" s="13">
        <f t="shared" ca="1" si="77"/>
        <v>0</v>
      </c>
    </row>
    <row r="846" spans="3:8">
      <c r="C846" s="13">
        <f t="shared" ca="1" si="72"/>
        <v>1995.3496756629913</v>
      </c>
      <c r="D846" s="13">
        <f t="shared" ca="1" si="73"/>
        <v>99.32034348349309</v>
      </c>
      <c r="E846" s="13">
        <f t="shared" ca="1" si="74"/>
        <v>999091.92313161807</v>
      </c>
      <c r="F846" s="13">
        <f t="shared" ca="1" si="75"/>
        <v>3.991946886361295</v>
      </c>
      <c r="G846" s="13">
        <f t="shared" ca="1" si="76"/>
        <v>0.49611449026779919</v>
      </c>
      <c r="H846" s="13">
        <f t="shared" ca="1" si="77"/>
        <v>0</v>
      </c>
    </row>
    <row r="847" spans="3:8">
      <c r="C847" s="13">
        <f t="shared" ca="1" si="72"/>
        <v>2022.1604722248037</v>
      </c>
      <c r="D847" s="13">
        <f t="shared" ca="1" si="73"/>
        <v>99.920156910966213</v>
      </c>
      <c r="E847" s="13">
        <f t="shared" ca="1" si="74"/>
        <v>994346.91918862553</v>
      </c>
      <c r="F847" s="13">
        <f t="shared" ca="1" si="75"/>
        <v>4.0059784855397966</v>
      </c>
      <c r="G847" s="13">
        <f t="shared" ca="1" si="76"/>
        <v>0.50788114860963629</v>
      </c>
      <c r="H847" s="13">
        <f t="shared" ca="1" si="77"/>
        <v>0</v>
      </c>
    </row>
    <row r="848" spans="3:8">
      <c r="C848" s="13">
        <f t="shared" ca="1" si="72"/>
        <v>2008.6414479266768</v>
      </c>
      <c r="D848" s="13">
        <f t="shared" ca="1" si="73"/>
        <v>100.6541432068251</v>
      </c>
      <c r="E848" s="13">
        <f t="shared" ca="1" si="74"/>
        <v>990217.68780445773</v>
      </c>
      <c r="F848" s="13">
        <f t="shared" ca="1" si="75"/>
        <v>4.0110034203848421</v>
      </c>
      <c r="G848" s="13">
        <f t="shared" ca="1" si="76"/>
        <v>0.504363700157204</v>
      </c>
      <c r="H848" s="13">
        <f t="shared" ca="1" si="77"/>
        <v>0</v>
      </c>
    </row>
    <row r="849" spans="3:8">
      <c r="C849" s="13">
        <f t="shared" ca="1" si="72"/>
        <v>2016.6503932490698</v>
      </c>
      <c r="D849" s="13">
        <f t="shared" ca="1" si="73"/>
        <v>100.38082587030389</v>
      </c>
      <c r="E849" s="13">
        <f t="shared" ca="1" si="74"/>
        <v>991546.11227692862</v>
      </c>
      <c r="F849" s="13">
        <f t="shared" ca="1" si="75"/>
        <v>3.9851594617832946</v>
      </c>
      <c r="G849" s="13">
        <f t="shared" ca="1" si="76"/>
        <v>0.51959671692499065</v>
      </c>
      <c r="H849" s="13">
        <f t="shared" ca="1" si="77"/>
        <v>0</v>
      </c>
    </row>
    <row r="850" spans="3:8">
      <c r="C850" s="13">
        <f t="shared" ca="1" si="72"/>
        <v>1997.2107077373112</v>
      </c>
      <c r="D850" s="13">
        <f t="shared" ca="1" si="73"/>
        <v>99.678589249212123</v>
      </c>
      <c r="E850" s="13">
        <f t="shared" ca="1" si="74"/>
        <v>986647.44841390348</v>
      </c>
      <c r="F850" s="13">
        <f t="shared" ca="1" si="75"/>
        <v>4.0067052646453085</v>
      </c>
      <c r="G850" s="13">
        <f t="shared" ca="1" si="76"/>
        <v>0.49772356746542235</v>
      </c>
      <c r="H850" s="13">
        <f t="shared" ca="1" si="77"/>
        <v>0</v>
      </c>
    </row>
    <row r="851" spans="3:8">
      <c r="C851" s="13">
        <f t="shared" ca="1" si="72"/>
        <v>1984.7234247146826</v>
      </c>
      <c r="D851" s="13">
        <f t="shared" ca="1" si="73"/>
        <v>99.866942990915035</v>
      </c>
      <c r="E851" s="13">
        <f t="shared" ca="1" si="74"/>
        <v>1001967.6500427303</v>
      </c>
      <c r="F851" s="13">
        <f t="shared" ca="1" si="75"/>
        <v>4.0049072104497858</v>
      </c>
      <c r="G851" s="13">
        <f t="shared" ca="1" si="76"/>
        <v>0.48578975121421319</v>
      </c>
      <c r="H851" s="13">
        <f t="shared" ca="1" si="77"/>
        <v>0</v>
      </c>
    </row>
    <row r="852" spans="3:8">
      <c r="C852" s="13">
        <f t="shared" ca="1" si="72"/>
        <v>1990.5511274040682</v>
      </c>
      <c r="D852" s="13">
        <f t="shared" ca="1" si="73"/>
        <v>99.435135676725238</v>
      </c>
      <c r="E852" s="13">
        <f t="shared" ca="1" si="74"/>
        <v>984040.33118467033</v>
      </c>
      <c r="F852" s="13">
        <f t="shared" ca="1" si="75"/>
        <v>4.0096860437387543</v>
      </c>
      <c r="G852" s="13">
        <f t="shared" ca="1" si="76"/>
        <v>0.49304017066922828</v>
      </c>
      <c r="H852" s="13">
        <f t="shared" ca="1" si="77"/>
        <v>0</v>
      </c>
    </row>
    <row r="853" spans="3:8">
      <c r="C853" s="13">
        <f t="shared" ca="1" si="72"/>
        <v>1979.1466809492549</v>
      </c>
      <c r="D853" s="13">
        <f t="shared" ca="1" si="73"/>
        <v>100.37546853779223</v>
      </c>
      <c r="E853" s="13">
        <f t="shared" ca="1" si="74"/>
        <v>999188.71422540443</v>
      </c>
      <c r="F853" s="13">
        <f t="shared" ca="1" si="75"/>
        <v>3.9991128819609134</v>
      </c>
      <c r="G853" s="13">
        <f t="shared" ca="1" si="76"/>
        <v>0.48970158848819051</v>
      </c>
      <c r="H853" s="13">
        <f t="shared" ca="1" si="77"/>
        <v>0</v>
      </c>
    </row>
    <row r="854" spans="3:8">
      <c r="C854" s="13">
        <f t="shared" ca="1" si="72"/>
        <v>1985.25358802509</v>
      </c>
      <c r="D854" s="13">
        <f t="shared" ca="1" si="73"/>
        <v>100.47251467459198</v>
      </c>
      <c r="E854" s="13">
        <f t="shared" ca="1" si="74"/>
        <v>1002781.477325047</v>
      </c>
      <c r="F854" s="13">
        <f t="shared" ca="1" si="75"/>
        <v>4.004118616213475</v>
      </c>
      <c r="G854" s="13">
        <f t="shared" ca="1" si="76"/>
        <v>0.48898478417287966</v>
      </c>
      <c r="H854" s="13">
        <f t="shared" ca="1" si="77"/>
        <v>0</v>
      </c>
    </row>
    <row r="855" spans="3:8">
      <c r="C855" s="13">
        <f t="shared" ca="1" si="72"/>
        <v>2001.3918167183706</v>
      </c>
      <c r="D855" s="13">
        <f t="shared" ca="1" si="73"/>
        <v>100.41250456946257</v>
      </c>
      <c r="E855" s="13">
        <f t="shared" ca="1" si="74"/>
        <v>998904.80851614347</v>
      </c>
      <c r="F855" s="13">
        <f t="shared" ca="1" si="75"/>
        <v>4.0039710016575922</v>
      </c>
      <c r="G855" s="13">
        <f t="shared" ca="1" si="76"/>
        <v>0.49867130250105823</v>
      </c>
      <c r="H855" s="13">
        <f t="shared" ca="1" si="77"/>
        <v>0</v>
      </c>
    </row>
    <row r="856" spans="3:8">
      <c r="C856" s="13">
        <f t="shared" ref="C856:C919" ca="1" si="78">NORMINV(RAND(),$D$3,$G$3)</f>
        <v>1991.3935100535259</v>
      </c>
      <c r="D856" s="13">
        <f t="shared" ref="D856:D919" ca="1" si="79">NORMINV(RAND(),$D$4,$G$4)</f>
        <v>100.35395680135765</v>
      </c>
      <c r="E856" s="13">
        <f t="shared" ref="E856:E919" ca="1" si="80">NORMINV(RAND(),$D$5,$G$5)</f>
        <v>995862.06597009324</v>
      </c>
      <c r="F856" s="13">
        <f t="shared" ref="F856:F919" ca="1" si="81">NORMINV(RAND(),$D$6,$G$6)</f>
        <v>3.9909706803273295</v>
      </c>
      <c r="G856" s="13">
        <f t="shared" ref="G856:G919" ca="1" si="82">C856^2*D856/(E856*3.1415926*F856^4)</f>
        <v>0.50140131843380564</v>
      </c>
      <c r="H856" s="13">
        <f t="shared" ref="H856:H919" ca="1" si="83">IF(G856&gt;0.54,1,IF(G856&lt;0.46,1,0))</f>
        <v>0</v>
      </c>
    </row>
    <row r="857" spans="3:8">
      <c r="C857" s="13">
        <f t="shared" ca="1" si="78"/>
        <v>2000.4263945884024</v>
      </c>
      <c r="D857" s="13">
        <f t="shared" ca="1" si="79"/>
        <v>99.658415651230015</v>
      </c>
      <c r="E857" s="13">
        <f t="shared" ca="1" si="80"/>
        <v>993452.6303592521</v>
      </c>
      <c r="F857" s="13">
        <f t="shared" ca="1" si="81"/>
        <v>3.9971828178684814</v>
      </c>
      <c r="G857" s="13">
        <f t="shared" ca="1" si="82"/>
        <v>0.50054837303588562</v>
      </c>
      <c r="H857" s="13">
        <f t="shared" ca="1" si="83"/>
        <v>0</v>
      </c>
    </row>
    <row r="858" spans="3:8">
      <c r="C858" s="13">
        <f t="shared" ca="1" si="78"/>
        <v>2001.2310168510544</v>
      </c>
      <c r="D858" s="13">
        <f t="shared" ca="1" si="79"/>
        <v>101.62273038865504</v>
      </c>
      <c r="E858" s="13">
        <f t="shared" ca="1" si="80"/>
        <v>988151.79066633515</v>
      </c>
      <c r="F858" s="13">
        <f t="shared" ca="1" si="81"/>
        <v>3.9959923362776406</v>
      </c>
      <c r="G858" s="13">
        <f t="shared" ca="1" si="82"/>
        <v>0.51417765133157001</v>
      </c>
      <c r="H858" s="13">
        <f t="shared" ca="1" si="83"/>
        <v>0</v>
      </c>
    </row>
    <row r="859" spans="3:8">
      <c r="C859" s="13">
        <f t="shared" ca="1" si="78"/>
        <v>1987.5379750612356</v>
      </c>
      <c r="D859" s="13">
        <f t="shared" ca="1" si="79"/>
        <v>100.51404220310482</v>
      </c>
      <c r="E859" s="13">
        <f t="shared" ca="1" si="80"/>
        <v>988869.46248935291</v>
      </c>
      <c r="F859" s="13">
        <f t="shared" ca="1" si="81"/>
        <v>4.0008172865885063</v>
      </c>
      <c r="G859" s="13">
        <f t="shared" ca="1" si="82"/>
        <v>0.49885451385956553</v>
      </c>
      <c r="H859" s="13">
        <f t="shared" ca="1" si="83"/>
        <v>0</v>
      </c>
    </row>
    <row r="860" spans="3:8">
      <c r="C860" s="13">
        <f t="shared" ca="1" si="78"/>
        <v>1995.6686411036856</v>
      </c>
      <c r="D860" s="13">
        <f t="shared" ca="1" si="79"/>
        <v>99.798406886386772</v>
      </c>
      <c r="E860" s="13">
        <f t="shared" ca="1" si="80"/>
        <v>1000614.2403699744</v>
      </c>
      <c r="F860" s="13">
        <f t="shared" ca="1" si="81"/>
        <v>3.9984432212534786</v>
      </c>
      <c r="G860" s="13">
        <f t="shared" ca="1" si="82"/>
        <v>0.49467526702694925</v>
      </c>
      <c r="H860" s="13">
        <f t="shared" ca="1" si="83"/>
        <v>0</v>
      </c>
    </row>
    <row r="861" spans="3:8">
      <c r="C861" s="13">
        <f t="shared" ca="1" si="78"/>
        <v>2011.0627493035086</v>
      </c>
      <c r="D861" s="13">
        <f t="shared" ca="1" si="79"/>
        <v>99.978173584745392</v>
      </c>
      <c r="E861" s="13">
        <f t="shared" ca="1" si="80"/>
        <v>990371.18270654255</v>
      </c>
      <c r="F861" s="13">
        <f t="shared" ca="1" si="81"/>
        <v>3.9931749259842135</v>
      </c>
      <c r="G861" s="13">
        <f t="shared" ca="1" si="82"/>
        <v>0.51113455258860174</v>
      </c>
      <c r="H861" s="13">
        <f t="shared" ca="1" si="83"/>
        <v>0</v>
      </c>
    </row>
    <row r="862" spans="3:8">
      <c r="C862" s="13">
        <f t="shared" ca="1" si="78"/>
        <v>2007.1209655960806</v>
      </c>
      <c r="D862" s="13">
        <f t="shared" ca="1" si="79"/>
        <v>99.253764018964958</v>
      </c>
      <c r="E862" s="13">
        <f t="shared" ca="1" si="80"/>
        <v>996454.39450501115</v>
      </c>
      <c r="F862" s="13">
        <f t="shared" ca="1" si="81"/>
        <v>3.9948901483530026</v>
      </c>
      <c r="G862" s="13">
        <f t="shared" ca="1" si="82"/>
        <v>0.50149594076235826</v>
      </c>
      <c r="H862" s="13">
        <f t="shared" ca="1" si="83"/>
        <v>0</v>
      </c>
    </row>
    <row r="863" spans="3:8">
      <c r="C863" s="13">
        <f t="shared" ca="1" si="78"/>
        <v>2011.6842979381083</v>
      </c>
      <c r="D863" s="13">
        <f t="shared" ca="1" si="79"/>
        <v>99.942694393616677</v>
      </c>
      <c r="E863" s="13">
        <f t="shared" ca="1" si="80"/>
        <v>1003226.6540585851</v>
      </c>
      <c r="F863" s="13">
        <f t="shared" ca="1" si="81"/>
        <v>3.9868845462548355</v>
      </c>
      <c r="G863" s="13">
        <f t="shared" ca="1" si="82"/>
        <v>0.50791044123397266</v>
      </c>
      <c r="H863" s="13">
        <f t="shared" ca="1" si="83"/>
        <v>0</v>
      </c>
    </row>
    <row r="864" spans="3:8">
      <c r="C864" s="13">
        <f t="shared" ca="1" si="78"/>
        <v>1998.8143542587577</v>
      </c>
      <c r="D864" s="13">
        <f t="shared" ca="1" si="79"/>
        <v>99.848878240941772</v>
      </c>
      <c r="E864" s="13">
        <f t="shared" ca="1" si="80"/>
        <v>995568.71964518283</v>
      </c>
      <c r="F864" s="13">
        <f t="shared" ca="1" si="81"/>
        <v>3.9937104477791419</v>
      </c>
      <c r="G864" s="13">
        <f t="shared" ca="1" si="82"/>
        <v>0.50137272405148448</v>
      </c>
      <c r="H864" s="13">
        <f t="shared" ca="1" si="83"/>
        <v>0</v>
      </c>
    </row>
    <row r="865" spans="3:8">
      <c r="C865" s="13">
        <f t="shared" ca="1" si="78"/>
        <v>1978.4916259411907</v>
      </c>
      <c r="D865" s="13">
        <f t="shared" ca="1" si="79"/>
        <v>100.47438772659029</v>
      </c>
      <c r="E865" s="13">
        <f t="shared" ca="1" si="80"/>
        <v>1004766.6221643193</v>
      </c>
      <c r="F865" s="13">
        <f t="shared" ca="1" si="81"/>
        <v>3.9971644354530911</v>
      </c>
      <c r="G865" s="13">
        <f t="shared" ca="1" si="82"/>
        <v>0.48809086297052562</v>
      </c>
      <c r="H865" s="13">
        <f t="shared" ca="1" si="83"/>
        <v>0</v>
      </c>
    </row>
    <row r="866" spans="3:8">
      <c r="C866" s="13">
        <f t="shared" ca="1" si="78"/>
        <v>1989.4617478520452</v>
      </c>
      <c r="D866" s="13">
        <f t="shared" ca="1" si="79"/>
        <v>100.67459638320402</v>
      </c>
      <c r="E866" s="13">
        <f t="shared" ca="1" si="80"/>
        <v>1006997.7882576867</v>
      </c>
      <c r="F866" s="13">
        <f t="shared" ca="1" si="81"/>
        <v>3.9936440747513426</v>
      </c>
      <c r="G866" s="13">
        <f t="shared" ca="1" si="82"/>
        <v>0.49514828019684154</v>
      </c>
      <c r="H866" s="13">
        <f t="shared" ca="1" si="83"/>
        <v>0</v>
      </c>
    </row>
    <row r="867" spans="3:8">
      <c r="C867" s="13">
        <f t="shared" ca="1" si="78"/>
        <v>2020.7328707707243</v>
      </c>
      <c r="D867" s="13">
        <f t="shared" ca="1" si="79"/>
        <v>99.367271609276557</v>
      </c>
      <c r="E867" s="13">
        <f t="shared" ca="1" si="80"/>
        <v>992288.57787584071</v>
      </c>
      <c r="F867" s="13">
        <f t="shared" ca="1" si="81"/>
        <v>3.9990098546436177</v>
      </c>
      <c r="G867" s="13">
        <f t="shared" ca="1" si="82"/>
        <v>0.50893629337594115</v>
      </c>
      <c r="H867" s="13">
        <f t="shared" ca="1" si="83"/>
        <v>0</v>
      </c>
    </row>
    <row r="868" spans="3:8">
      <c r="C868" s="13">
        <f t="shared" ca="1" si="78"/>
        <v>1990.4710986089585</v>
      </c>
      <c r="D868" s="13">
        <f t="shared" ca="1" si="79"/>
        <v>99.484205579789958</v>
      </c>
      <c r="E868" s="13">
        <f t="shared" ca="1" si="80"/>
        <v>993465.43843272317</v>
      </c>
      <c r="F868" s="13">
        <f t="shared" ca="1" si="81"/>
        <v>4.0014444882042577</v>
      </c>
      <c r="G868" s="13">
        <f t="shared" ca="1" si="82"/>
        <v>0.49260189105037411</v>
      </c>
      <c r="H868" s="13">
        <f t="shared" ca="1" si="83"/>
        <v>0</v>
      </c>
    </row>
    <row r="869" spans="3:8">
      <c r="C869" s="13">
        <f t="shared" ca="1" si="78"/>
        <v>1993.76352656887</v>
      </c>
      <c r="D869" s="13">
        <f t="shared" ca="1" si="79"/>
        <v>99.746546763624011</v>
      </c>
      <c r="E869" s="13">
        <f t="shared" ca="1" si="80"/>
        <v>995535.11011999531</v>
      </c>
      <c r="F869" s="13">
        <f t="shared" ca="1" si="81"/>
        <v>3.9981046720358395</v>
      </c>
      <c r="G869" s="13">
        <f t="shared" ca="1" si="82"/>
        <v>0.4961603746289503</v>
      </c>
      <c r="H869" s="13">
        <f t="shared" ca="1" si="83"/>
        <v>0</v>
      </c>
    </row>
    <row r="870" spans="3:8">
      <c r="C870" s="13">
        <f t="shared" ca="1" si="78"/>
        <v>1980.5992270239749</v>
      </c>
      <c r="D870" s="13">
        <f t="shared" ca="1" si="79"/>
        <v>100.38458157190526</v>
      </c>
      <c r="E870" s="13">
        <f t="shared" ca="1" si="80"/>
        <v>997600.13448474254</v>
      </c>
      <c r="F870" s="13">
        <f t="shared" ca="1" si="81"/>
        <v>3.9995193468018573</v>
      </c>
      <c r="G870" s="13">
        <f t="shared" ca="1" si="82"/>
        <v>0.49104653571375545</v>
      </c>
      <c r="H870" s="13">
        <f t="shared" ca="1" si="83"/>
        <v>0</v>
      </c>
    </row>
    <row r="871" spans="3:8">
      <c r="C871" s="13">
        <f t="shared" ca="1" si="78"/>
        <v>2004.5073186597276</v>
      </c>
      <c r="D871" s="13">
        <f t="shared" ca="1" si="79"/>
        <v>100.28169876802595</v>
      </c>
      <c r="E871" s="13">
        <f t="shared" ca="1" si="80"/>
        <v>999733.80105094216</v>
      </c>
      <c r="F871" s="13">
        <f t="shared" ca="1" si="81"/>
        <v>3.9990175281668647</v>
      </c>
      <c r="G871" s="13">
        <f t="shared" ca="1" si="82"/>
        <v>0.5016369317094802</v>
      </c>
      <c r="H871" s="13">
        <f t="shared" ca="1" si="83"/>
        <v>0</v>
      </c>
    </row>
    <row r="872" spans="3:8">
      <c r="C872" s="13">
        <f t="shared" ca="1" si="78"/>
        <v>1988.5169130700924</v>
      </c>
      <c r="D872" s="13">
        <f t="shared" ca="1" si="79"/>
        <v>100.46611212549689</v>
      </c>
      <c r="E872" s="13">
        <f t="shared" ca="1" si="80"/>
        <v>999018.30396227818</v>
      </c>
      <c r="F872" s="13">
        <f t="shared" ca="1" si="81"/>
        <v>4.0043116156746557</v>
      </c>
      <c r="G872" s="13">
        <f t="shared" ca="1" si="82"/>
        <v>0.49231537160441574</v>
      </c>
      <c r="H872" s="13">
        <f t="shared" ca="1" si="83"/>
        <v>0</v>
      </c>
    </row>
    <row r="873" spans="3:8">
      <c r="C873" s="13">
        <f t="shared" ca="1" si="78"/>
        <v>1989.364108588114</v>
      </c>
      <c r="D873" s="13">
        <f t="shared" ca="1" si="79"/>
        <v>100.37602648894448</v>
      </c>
      <c r="E873" s="13">
        <f t="shared" ca="1" si="80"/>
        <v>988173.61422943813</v>
      </c>
      <c r="F873" s="13">
        <f t="shared" ca="1" si="81"/>
        <v>3.9889416911368833</v>
      </c>
      <c r="G873" s="13">
        <f t="shared" ca="1" si="82"/>
        <v>0.50541099491700581</v>
      </c>
      <c r="H873" s="13">
        <f t="shared" ca="1" si="83"/>
        <v>0</v>
      </c>
    </row>
    <row r="874" spans="3:8">
      <c r="C874" s="13">
        <f t="shared" ca="1" si="78"/>
        <v>2021.7276557815362</v>
      </c>
      <c r="D874" s="13">
        <f t="shared" ca="1" si="79"/>
        <v>99.581061510583964</v>
      </c>
      <c r="E874" s="13">
        <f t="shared" ca="1" si="80"/>
        <v>996175.35493663396</v>
      </c>
      <c r="F874" s="13">
        <f t="shared" ca="1" si="81"/>
        <v>3.9896855676729501</v>
      </c>
      <c r="G874" s="13">
        <f t="shared" ca="1" si="82"/>
        <v>0.51331235558679478</v>
      </c>
      <c r="H874" s="13">
        <f t="shared" ca="1" si="83"/>
        <v>0</v>
      </c>
    </row>
    <row r="875" spans="3:8">
      <c r="C875" s="13">
        <f t="shared" ca="1" si="78"/>
        <v>2005.4370289293961</v>
      </c>
      <c r="D875" s="13">
        <f t="shared" ca="1" si="79"/>
        <v>100.28608915077933</v>
      </c>
      <c r="E875" s="13">
        <f t="shared" ca="1" si="80"/>
        <v>1001324.7317425093</v>
      </c>
      <c r="F875" s="13">
        <f t="shared" ca="1" si="81"/>
        <v>4.0083003222228255</v>
      </c>
      <c r="G875" s="13">
        <f t="shared" ca="1" si="82"/>
        <v>0.49669859551733703</v>
      </c>
      <c r="H875" s="13">
        <f t="shared" ca="1" si="83"/>
        <v>0</v>
      </c>
    </row>
    <row r="876" spans="3:8">
      <c r="C876" s="13">
        <f t="shared" ca="1" si="78"/>
        <v>1994.3437572947332</v>
      </c>
      <c r="D876" s="13">
        <f t="shared" ca="1" si="79"/>
        <v>100.34414577187395</v>
      </c>
      <c r="E876" s="13">
        <f t="shared" ca="1" si="80"/>
        <v>992877.53597530059</v>
      </c>
      <c r="F876" s="13">
        <f t="shared" ca="1" si="81"/>
        <v>4.0050279098461639</v>
      </c>
      <c r="G876" s="13">
        <f t="shared" ca="1" si="82"/>
        <v>0.49730673240184969</v>
      </c>
      <c r="H876" s="13">
        <f t="shared" ca="1" si="83"/>
        <v>0</v>
      </c>
    </row>
    <row r="877" spans="3:8">
      <c r="C877" s="13">
        <f t="shared" ca="1" si="78"/>
        <v>2011.0421292572939</v>
      </c>
      <c r="D877" s="13">
        <f t="shared" ca="1" si="79"/>
        <v>100.74500487100272</v>
      </c>
      <c r="E877" s="13">
        <f t="shared" ca="1" si="80"/>
        <v>989045.22691151826</v>
      </c>
      <c r="F877" s="13">
        <f t="shared" ca="1" si="81"/>
        <v>3.984474236179075</v>
      </c>
      <c r="G877" s="13">
        <f t="shared" ca="1" si="82"/>
        <v>0.52025438686839709</v>
      </c>
      <c r="H877" s="13">
        <f t="shared" ca="1" si="83"/>
        <v>0</v>
      </c>
    </row>
    <row r="878" spans="3:8">
      <c r="C878" s="13">
        <f t="shared" ca="1" si="78"/>
        <v>1980.832030150124</v>
      </c>
      <c r="D878" s="13">
        <f t="shared" ca="1" si="79"/>
        <v>99.823649272022877</v>
      </c>
      <c r="E878" s="13">
        <f t="shared" ca="1" si="80"/>
        <v>994402.81014784391</v>
      </c>
      <c r="F878" s="13">
        <f t="shared" ca="1" si="81"/>
        <v>4.0013009355235765</v>
      </c>
      <c r="G878" s="13">
        <f t="shared" ca="1" si="82"/>
        <v>0.48911577678179924</v>
      </c>
      <c r="H878" s="13">
        <f t="shared" ca="1" si="83"/>
        <v>0</v>
      </c>
    </row>
    <row r="879" spans="3:8">
      <c r="C879" s="13">
        <f t="shared" ca="1" si="78"/>
        <v>2001.9546067747006</v>
      </c>
      <c r="D879" s="13">
        <f t="shared" ca="1" si="79"/>
        <v>100.24335877958598</v>
      </c>
      <c r="E879" s="13">
        <f t="shared" ca="1" si="80"/>
        <v>992914.00292297208</v>
      </c>
      <c r="F879" s="13">
        <f t="shared" ca="1" si="81"/>
        <v>4.0056079353606036</v>
      </c>
      <c r="G879" s="13">
        <f t="shared" ca="1" si="82"/>
        <v>0.50029804487648077</v>
      </c>
      <c r="H879" s="13">
        <f t="shared" ca="1" si="83"/>
        <v>0</v>
      </c>
    </row>
    <row r="880" spans="3:8">
      <c r="C880" s="13">
        <f t="shared" ca="1" si="78"/>
        <v>1995.1757709194053</v>
      </c>
      <c r="D880" s="13">
        <f t="shared" ca="1" si="79"/>
        <v>99.214245517577453</v>
      </c>
      <c r="E880" s="13">
        <f t="shared" ca="1" si="80"/>
        <v>997970.7571069845</v>
      </c>
      <c r="F880" s="13">
        <f t="shared" ca="1" si="81"/>
        <v>3.9943558209383525</v>
      </c>
      <c r="G880" s="13">
        <f t="shared" ca="1" si="82"/>
        <v>0.49485923459530717</v>
      </c>
      <c r="H880" s="13">
        <f t="shared" ca="1" si="83"/>
        <v>0</v>
      </c>
    </row>
    <row r="881" spans="3:8">
      <c r="C881" s="13">
        <f t="shared" ca="1" si="78"/>
        <v>2026.5136971735794</v>
      </c>
      <c r="D881" s="13">
        <f t="shared" ca="1" si="79"/>
        <v>99.682401015195865</v>
      </c>
      <c r="E881" s="13">
        <f t="shared" ca="1" si="80"/>
        <v>1010307.7594503785</v>
      </c>
      <c r="F881" s="13">
        <f t="shared" ca="1" si="81"/>
        <v>3.9889627465577386</v>
      </c>
      <c r="G881" s="13">
        <f t="shared" ca="1" si="82"/>
        <v>0.50941778331155296</v>
      </c>
      <c r="H881" s="13">
        <f t="shared" ca="1" si="83"/>
        <v>0</v>
      </c>
    </row>
    <row r="882" spans="3:8">
      <c r="C882" s="13">
        <f t="shared" ca="1" si="78"/>
        <v>2006.5660459112112</v>
      </c>
      <c r="D882" s="13">
        <f t="shared" ca="1" si="79"/>
        <v>100.30765011765791</v>
      </c>
      <c r="E882" s="13">
        <f t="shared" ca="1" si="80"/>
        <v>994614.50069031713</v>
      </c>
      <c r="F882" s="13">
        <f t="shared" ca="1" si="81"/>
        <v>4.007964505159495</v>
      </c>
      <c r="G882" s="13">
        <f t="shared" ca="1" si="82"/>
        <v>0.50088826353829385</v>
      </c>
      <c r="H882" s="13">
        <f t="shared" ca="1" si="83"/>
        <v>0</v>
      </c>
    </row>
    <row r="883" spans="3:8">
      <c r="C883" s="13">
        <f t="shared" ca="1" si="78"/>
        <v>2006.7509009113539</v>
      </c>
      <c r="D883" s="13">
        <f t="shared" ca="1" si="79"/>
        <v>100.27512326941053</v>
      </c>
      <c r="E883" s="13">
        <f t="shared" ca="1" si="80"/>
        <v>999252.99918261939</v>
      </c>
      <c r="F883" s="13">
        <f t="shared" ca="1" si="81"/>
        <v>4.0067703645791841</v>
      </c>
      <c r="G883" s="13">
        <f t="shared" ca="1" si="82"/>
        <v>0.49908785345090184</v>
      </c>
      <c r="H883" s="13">
        <f t="shared" ca="1" si="83"/>
        <v>0</v>
      </c>
    </row>
    <row r="884" spans="3:8">
      <c r="C884" s="13">
        <f t="shared" ca="1" si="78"/>
        <v>2001.1019331292639</v>
      </c>
      <c r="D884" s="13">
        <f t="shared" ca="1" si="79"/>
        <v>99.254949363403227</v>
      </c>
      <c r="E884" s="13">
        <f t="shared" ca="1" si="80"/>
        <v>999471.82498797681</v>
      </c>
      <c r="F884" s="13">
        <f t="shared" ca="1" si="81"/>
        <v>4.0028238505720006</v>
      </c>
      <c r="G884" s="13">
        <f t="shared" ca="1" si="82"/>
        <v>0.4930650944469655</v>
      </c>
      <c r="H884" s="13">
        <f t="shared" ca="1" si="83"/>
        <v>0</v>
      </c>
    </row>
    <row r="885" spans="3:8">
      <c r="C885" s="13">
        <f t="shared" ca="1" si="78"/>
        <v>2001.4482601686389</v>
      </c>
      <c r="D885" s="13">
        <f t="shared" ca="1" si="79"/>
        <v>99.668586579964753</v>
      </c>
      <c r="E885" s="13">
        <f t="shared" ca="1" si="80"/>
        <v>993239.9062336816</v>
      </c>
      <c r="F885" s="13">
        <f t="shared" ca="1" si="81"/>
        <v>4.0150583549366985</v>
      </c>
      <c r="G885" s="13">
        <f t="shared" ca="1" si="82"/>
        <v>0.49235183654823522</v>
      </c>
      <c r="H885" s="13">
        <f t="shared" ca="1" si="83"/>
        <v>0</v>
      </c>
    </row>
    <row r="886" spans="3:8">
      <c r="C886" s="13">
        <f t="shared" ca="1" si="78"/>
        <v>1989.2210024700366</v>
      </c>
      <c r="D886" s="13">
        <f t="shared" ca="1" si="79"/>
        <v>99.187957309247267</v>
      </c>
      <c r="E886" s="13">
        <f t="shared" ca="1" si="80"/>
        <v>999947.72554087872</v>
      </c>
      <c r="F886" s="13">
        <f t="shared" ca="1" si="81"/>
        <v>4.0090044900063466</v>
      </c>
      <c r="G886" s="13">
        <f t="shared" ca="1" si="82"/>
        <v>0.48367282289671576</v>
      </c>
      <c r="H886" s="13">
        <f t="shared" ca="1" si="83"/>
        <v>0</v>
      </c>
    </row>
    <row r="887" spans="3:8">
      <c r="C887" s="13">
        <f t="shared" ca="1" si="78"/>
        <v>1989.1947914832349</v>
      </c>
      <c r="D887" s="13">
        <f t="shared" ca="1" si="79"/>
        <v>99.775881287929096</v>
      </c>
      <c r="E887" s="13">
        <f t="shared" ca="1" si="80"/>
        <v>987617.13573277532</v>
      </c>
      <c r="F887" s="13">
        <f t="shared" ca="1" si="81"/>
        <v>3.9880964827432845</v>
      </c>
      <c r="G887" s="13">
        <f t="shared" ca="1" si="82"/>
        <v>0.50301286345499685</v>
      </c>
      <c r="H887" s="13">
        <f t="shared" ca="1" si="83"/>
        <v>0</v>
      </c>
    </row>
    <row r="888" spans="3:8">
      <c r="C888" s="13">
        <f t="shared" ca="1" si="78"/>
        <v>2004.0402237858284</v>
      </c>
      <c r="D888" s="13">
        <f t="shared" ca="1" si="79"/>
        <v>100.27246853208138</v>
      </c>
      <c r="E888" s="13">
        <f t="shared" ca="1" si="80"/>
        <v>989294.37911543041</v>
      </c>
      <c r="F888" s="13">
        <f t="shared" ca="1" si="81"/>
        <v>3.99516690412778</v>
      </c>
      <c r="G888" s="13">
        <f t="shared" ca="1" si="82"/>
        <v>0.50860363384461249</v>
      </c>
      <c r="H888" s="13">
        <f t="shared" ca="1" si="83"/>
        <v>0</v>
      </c>
    </row>
    <row r="889" spans="3:8">
      <c r="C889" s="13">
        <f t="shared" ca="1" si="78"/>
        <v>1989.1229311146117</v>
      </c>
      <c r="D889" s="13">
        <f t="shared" ca="1" si="79"/>
        <v>99.798958869051489</v>
      </c>
      <c r="E889" s="13">
        <f t="shared" ca="1" si="80"/>
        <v>996012.31218281621</v>
      </c>
      <c r="F889" s="13">
        <f t="shared" ca="1" si="81"/>
        <v>3.9982224194809515</v>
      </c>
      <c r="G889" s="13">
        <f t="shared" ca="1" si="82"/>
        <v>0.49381796587845328</v>
      </c>
      <c r="H889" s="13">
        <f t="shared" ca="1" si="83"/>
        <v>0</v>
      </c>
    </row>
    <row r="890" spans="3:8">
      <c r="C890" s="13">
        <f t="shared" ca="1" si="78"/>
        <v>2002.5830557464217</v>
      </c>
      <c r="D890" s="13">
        <f t="shared" ca="1" si="79"/>
        <v>99.98849728084879</v>
      </c>
      <c r="E890" s="13">
        <f t="shared" ca="1" si="80"/>
        <v>998880.54827406816</v>
      </c>
      <c r="F890" s="13">
        <f t="shared" ca="1" si="81"/>
        <v>3.9959059263451397</v>
      </c>
      <c r="G890" s="13">
        <f t="shared" ca="1" si="82"/>
        <v>0.50119493498473533</v>
      </c>
      <c r="H890" s="13">
        <f t="shared" ca="1" si="83"/>
        <v>0</v>
      </c>
    </row>
    <row r="891" spans="3:8">
      <c r="C891" s="13">
        <f t="shared" ca="1" si="78"/>
        <v>2000.6856233234778</v>
      </c>
      <c r="D891" s="13">
        <f t="shared" ca="1" si="79"/>
        <v>100.28345320561586</v>
      </c>
      <c r="E891" s="13">
        <f t="shared" ca="1" si="80"/>
        <v>1005029.3931887614</v>
      </c>
      <c r="F891" s="13">
        <f t="shared" ca="1" si="81"/>
        <v>3.9958959303060566</v>
      </c>
      <c r="G891" s="13">
        <f t="shared" ca="1" si="82"/>
        <v>0.49865672317810317</v>
      </c>
      <c r="H891" s="13">
        <f t="shared" ca="1" si="83"/>
        <v>0</v>
      </c>
    </row>
    <row r="892" spans="3:8">
      <c r="C892" s="13">
        <f t="shared" ca="1" si="78"/>
        <v>2018.4497413527058</v>
      </c>
      <c r="D892" s="13">
        <f t="shared" ca="1" si="79"/>
        <v>99.903188687247308</v>
      </c>
      <c r="E892" s="13">
        <f t="shared" ca="1" si="80"/>
        <v>1006608.9537567206</v>
      </c>
      <c r="F892" s="13">
        <f t="shared" ca="1" si="81"/>
        <v>4.001428213316947</v>
      </c>
      <c r="G892" s="13">
        <f t="shared" ca="1" si="82"/>
        <v>0.50204709240338874</v>
      </c>
      <c r="H892" s="13">
        <f t="shared" ca="1" si="83"/>
        <v>0</v>
      </c>
    </row>
    <row r="893" spans="3:8">
      <c r="C893" s="13">
        <f t="shared" ca="1" si="78"/>
        <v>1991.4087172703516</v>
      </c>
      <c r="D893" s="13">
        <f t="shared" ca="1" si="79"/>
        <v>101.0887944937528</v>
      </c>
      <c r="E893" s="13">
        <f t="shared" ca="1" si="80"/>
        <v>979504.14126417297</v>
      </c>
      <c r="F893" s="13">
        <f t="shared" ca="1" si="81"/>
        <v>4.0142921204517164</v>
      </c>
      <c r="G893" s="13">
        <f t="shared" ca="1" si="82"/>
        <v>0.50168578038112888</v>
      </c>
      <c r="H893" s="13">
        <f t="shared" ca="1" si="83"/>
        <v>0</v>
      </c>
    </row>
    <row r="894" spans="3:8">
      <c r="C894" s="13">
        <f t="shared" ca="1" si="78"/>
        <v>2004.7772505665109</v>
      </c>
      <c r="D894" s="13">
        <f t="shared" ca="1" si="79"/>
        <v>99.894810521096076</v>
      </c>
      <c r="E894" s="13">
        <f t="shared" ca="1" si="80"/>
        <v>988114.39625787071</v>
      </c>
      <c r="F894" s="13">
        <f t="shared" ca="1" si="81"/>
        <v>4.0034421028619613</v>
      </c>
      <c r="G894" s="13">
        <f t="shared" ca="1" si="82"/>
        <v>0.50348191757331928</v>
      </c>
      <c r="H894" s="13">
        <f t="shared" ca="1" si="83"/>
        <v>0</v>
      </c>
    </row>
    <row r="895" spans="3:8">
      <c r="C895" s="13">
        <f t="shared" ca="1" si="78"/>
        <v>2003.6451733365557</v>
      </c>
      <c r="D895" s="13">
        <f t="shared" ca="1" si="79"/>
        <v>100.163681429332</v>
      </c>
      <c r="E895" s="13">
        <f t="shared" ca="1" si="80"/>
        <v>997687.71882137167</v>
      </c>
      <c r="F895" s="13">
        <f t="shared" ca="1" si="81"/>
        <v>4.0031671929624189</v>
      </c>
      <c r="G895" s="13">
        <f t="shared" ca="1" si="82"/>
        <v>0.49956557134208929</v>
      </c>
      <c r="H895" s="13">
        <f t="shared" ca="1" si="83"/>
        <v>0</v>
      </c>
    </row>
    <row r="896" spans="3:8">
      <c r="C896" s="13">
        <f t="shared" ca="1" si="78"/>
        <v>2003.4025253823258</v>
      </c>
      <c r="D896" s="13">
        <f t="shared" ca="1" si="79"/>
        <v>99.813010925563901</v>
      </c>
      <c r="E896" s="13">
        <f t="shared" ca="1" si="80"/>
        <v>993864.39119896642</v>
      </c>
      <c r="F896" s="13">
        <f t="shared" ca="1" si="81"/>
        <v>4.0070463634214564</v>
      </c>
      <c r="G896" s="13">
        <f t="shared" ca="1" si="82"/>
        <v>0.49767878093833623</v>
      </c>
      <c r="H896" s="13">
        <f t="shared" ca="1" si="83"/>
        <v>0</v>
      </c>
    </row>
    <row r="897" spans="3:8">
      <c r="C897" s="13">
        <f t="shared" ca="1" si="78"/>
        <v>2001.8384033657326</v>
      </c>
      <c r="D897" s="13">
        <f t="shared" ca="1" si="79"/>
        <v>100.72428550492157</v>
      </c>
      <c r="E897" s="13">
        <f t="shared" ca="1" si="80"/>
        <v>978248.90497558319</v>
      </c>
      <c r="F897" s="13">
        <f t="shared" ca="1" si="81"/>
        <v>4.0063570107030104</v>
      </c>
      <c r="G897" s="13">
        <f t="shared" ca="1" si="82"/>
        <v>0.50979362959561392</v>
      </c>
      <c r="H897" s="13">
        <f t="shared" ca="1" si="83"/>
        <v>0</v>
      </c>
    </row>
    <row r="898" spans="3:8">
      <c r="C898" s="13">
        <f t="shared" ca="1" si="78"/>
        <v>2000.8982595591956</v>
      </c>
      <c r="D898" s="13">
        <f t="shared" ca="1" si="79"/>
        <v>100.04950434964157</v>
      </c>
      <c r="E898" s="13">
        <f t="shared" ca="1" si="80"/>
        <v>995109.50495279813</v>
      </c>
      <c r="F898" s="13">
        <f t="shared" ca="1" si="81"/>
        <v>4.0004407324034865</v>
      </c>
      <c r="G898" s="13">
        <f t="shared" ca="1" si="82"/>
        <v>0.5002796670983054</v>
      </c>
      <c r="H898" s="13">
        <f t="shared" ca="1" si="83"/>
        <v>0</v>
      </c>
    </row>
    <row r="899" spans="3:8">
      <c r="C899" s="13">
        <f t="shared" ca="1" si="78"/>
        <v>2013.2083283123932</v>
      </c>
      <c r="D899" s="13">
        <f t="shared" ca="1" si="79"/>
        <v>100.77821872873807</v>
      </c>
      <c r="E899" s="13">
        <f t="shared" ca="1" si="80"/>
        <v>988590.10979533126</v>
      </c>
      <c r="F899" s="13">
        <f t="shared" ca="1" si="81"/>
        <v>3.9927689260022485</v>
      </c>
      <c r="G899" s="13">
        <f t="shared" ca="1" si="82"/>
        <v>0.51746535696693541</v>
      </c>
      <c r="H899" s="13">
        <f t="shared" ca="1" si="83"/>
        <v>0</v>
      </c>
    </row>
    <row r="900" spans="3:8">
      <c r="C900" s="13">
        <f t="shared" ca="1" si="78"/>
        <v>1983.2643410986361</v>
      </c>
      <c r="D900" s="13">
        <f t="shared" ca="1" si="79"/>
        <v>100.92479523620112</v>
      </c>
      <c r="E900" s="13">
        <f t="shared" ca="1" si="80"/>
        <v>989957.90707429103</v>
      </c>
      <c r="F900" s="13">
        <f t="shared" ca="1" si="81"/>
        <v>4.0042404910820899</v>
      </c>
      <c r="G900" s="13">
        <f t="shared" ca="1" si="82"/>
        <v>0.49649156879401735</v>
      </c>
      <c r="H900" s="13">
        <f t="shared" ca="1" si="83"/>
        <v>0</v>
      </c>
    </row>
    <row r="901" spans="3:8">
      <c r="C901" s="13">
        <f t="shared" ca="1" si="78"/>
        <v>1997.7560714398176</v>
      </c>
      <c r="D901" s="13">
        <f t="shared" ca="1" si="79"/>
        <v>100.51253032183411</v>
      </c>
      <c r="E901" s="13">
        <f t="shared" ca="1" si="80"/>
        <v>996718.22872498003</v>
      </c>
      <c r="F901" s="13">
        <f t="shared" ca="1" si="81"/>
        <v>4.0013654499621722</v>
      </c>
      <c r="G901" s="13">
        <f t="shared" ca="1" si="82"/>
        <v>0.49974675954623121</v>
      </c>
      <c r="H901" s="13">
        <f t="shared" ca="1" si="83"/>
        <v>0</v>
      </c>
    </row>
    <row r="902" spans="3:8">
      <c r="C902" s="13">
        <f t="shared" ca="1" si="78"/>
        <v>1995.4208398287292</v>
      </c>
      <c r="D902" s="13">
        <f t="shared" ca="1" si="79"/>
        <v>99.684049126923753</v>
      </c>
      <c r="E902" s="13">
        <f t="shared" ca="1" si="80"/>
        <v>993853.22353801935</v>
      </c>
      <c r="F902" s="13">
        <f t="shared" ca="1" si="81"/>
        <v>4.0006266033286177</v>
      </c>
      <c r="G902" s="13">
        <f t="shared" ca="1" si="82"/>
        <v>0.49626138973723527</v>
      </c>
      <c r="H902" s="13">
        <f t="shared" ca="1" si="83"/>
        <v>0</v>
      </c>
    </row>
    <row r="903" spans="3:8">
      <c r="C903" s="13">
        <f t="shared" ca="1" si="78"/>
        <v>2013.4337343774366</v>
      </c>
      <c r="D903" s="13">
        <f t="shared" ca="1" si="79"/>
        <v>100.32058042982919</v>
      </c>
      <c r="E903" s="13">
        <f t="shared" ca="1" si="80"/>
        <v>996209.17141967081</v>
      </c>
      <c r="F903" s="13">
        <f t="shared" ca="1" si="81"/>
        <v>3.9965414063608056</v>
      </c>
      <c r="G903" s="13">
        <f t="shared" ca="1" si="82"/>
        <v>0.5093625949808408</v>
      </c>
      <c r="H903" s="13">
        <f t="shared" ca="1" si="83"/>
        <v>0</v>
      </c>
    </row>
    <row r="904" spans="3:8">
      <c r="C904" s="13">
        <f t="shared" ca="1" si="78"/>
        <v>1990.7620891975191</v>
      </c>
      <c r="D904" s="13">
        <f t="shared" ca="1" si="79"/>
        <v>99.666723078394057</v>
      </c>
      <c r="E904" s="13">
        <f t="shared" ca="1" si="80"/>
        <v>994962.39717762754</v>
      </c>
      <c r="F904" s="13">
        <f t="shared" ca="1" si="81"/>
        <v>3.9900490490902714</v>
      </c>
      <c r="G904" s="13">
        <f t="shared" ca="1" si="82"/>
        <v>0.49856229652846162</v>
      </c>
      <c r="H904" s="13">
        <f t="shared" ca="1" si="83"/>
        <v>0</v>
      </c>
    </row>
    <row r="905" spans="3:8">
      <c r="C905" s="13">
        <f t="shared" ca="1" si="78"/>
        <v>1988.7820296756029</v>
      </c>
      <c r="D905" s="13">
        <f t="shared" ca="1" si="79"/>
        <v>99.633267820494382</v>
      </c>
      <c r="E905" s="13">
        <f t="shared" ca="1" si="80"/>
        <v>995165.20080205787</v>
      </c>
      <c r="F905" s="13">
        <f t="shared" ca="1" si="81"/>
        <v>3.9951352324489888</v>
      </c>
      <c r="G905" s="13">
        <f t="shared" ca="1" si="82"/>
        <v>0.49477501969401938</v>
      </c>
      <c r="H905" s="13">
        <f t="shared" ca="1" si="83"/>
        <v>0</v>
      </c>
    </row>
    <row r="906" spans="3:8">
      <c r="C906" s="13">
        <f t="shared" ca="1" si="78"/>
        <v>2001.9860775389197</v>
      </c>
      <c r="D906" s="13">
        <f t="shared" ca="1" si="79"/>
        <v>100.87970290171647</v>
      </c>
      <c r="E906" s="13">
        <f t="shared" ca="1" si="80"/>
        <v>978828.98719707038</v>
      </c>
      <c r="F906" s="13">
        <f t="shared" ca="1" si="81"/>
        <v>4.000404548313309</v>
      </c>
      <c r="G906" s="13">
        <f t="shared" ca="1" si="82"/>
        <v>0.51339728001635376</v>
      </c>
      <c r="H906" s="13">
        <f t="shared" ca="1" si="83"/>
        <v>0</v>
      </c>
    </row>
    <row r="907" spans="3:8">
      <c r="C907" s="13">
        <f t="shared" ca="1" si="78"/>
        <v>1999.747686626235</v>
      </c>
      <c r="D907" s="13">
        <f t="shared" ca="1" si="79"/>
        <v>101.28259426518797</v>
      </c>
      <c r="E907" s="13">
        <f t="shared" ca="1" si="80"/>
        <v>1000636.7124747016</v>
      </c>
      <c r="F907" s="13">
        <f t="shared" ca="1" si="81"/>
        <v>4.0060973108827884</v>
      </c>
      <c r="G907" s="13">
        <f t="shared" ca="1" si="82"/>
        <v>0.50023370142917822</v>
      </c>
      <c r="H907" s="13">
        <f t="shared" ca="1" si="83"/>
        <v>0</v>
      </c>
    </row>
    <row r="908" spans="3:8">
      <c r="C908" s="13">
        <f t="shared" ca="1" si="78"/>
        <v>1998.2370624857347</v>
      </c>
      <c r="D908" s="13">
        <f t="shared" ca="1" si="79"/>
        <v>100.51891503982829</v>
      </c>
      <c r="E908" s="13">
        <f t="shared" ca="1" si="80"/>
        <v>993040.39252824709</v>
      </c>
      <c r="F908" s="13">
        <f t="shared" ca="1" si="81"/>
        <v>3.9929092272746955</v>
      </c>
      <c r="G908" s="13">
        <f t="shared" ca="1" si="82"/>
        <v>0.50613606411570322</v>
      </c>
      <c r="H908" s="13">
        <f t="shared" ca="1" si="83"/>
        <v>0</v>
      </c>
    </row>
    <row r="909" spans="3:8">
      <c r="C909" s="13">
        <f t="shared" ca="1" si="78"/>
        <v>2008.5856853924497</v>
      </c>
      <c r="D909" s="13">
        <f t="shared" ca="1" si="79"/>
        <v>98.813575781131803</v>
      </c>
      <c r="E909" s="13">
        <f t="shared" ca="1" si="80"/>
        <v>994838.70913105842</v>
      </c>
      <c r="F909" s="13">
        <f t="shared" ca="1" si="81"/>
        <v>3.9936215557149732</v>
      </c>
      <c r="G909" s="13">
        <f t="shared" ca="1" si="82"/>
        <v>0.50144946263355172</v>
      </c>
      <c r="H909" s="13">
        <f t="shared" ca="1" si="83"/>
        <v>0</v>
      </c>
    </row>
    <row r="910" spans="3:8">
      <c r="C910" s="13">
        <f t="shared" ca="1" si="78"/>
        <v>2016.4419461408886</v>
      </c>
      <c r="D910" s="13">
        <f t="shared" ca="1" si="79"/>
        <v>99.453955470343928</v>
      </c>
      <c r="E910" s="13">
        <f t="shared" ca="1" si="80"/>
        <v>989719.65905099502</v>
      </c>
      <c r="F910" s="13">
        <f t="shared" ca="1" si="81"/>
        <v>4.002939827413929</v>
      </c>
      <c r="G910" s="13">
        <f t="shared" ca="1" si="82"/>
        <v>0.50654169274362348</v>
      </c>
      <c r="H910" s="13">
        <f t="shared" ca="1" si="83"/>
        <v>0</v>
      </c>
    </row>
    <row r="911" spans="3:8">
      <c r="C911" s="13">
        <f t="shared" ca="1" si="78"/>
        <v>1984.966134320747</v>
      </c>
      <c r="D911" s="13">
        <f t="shared" ca="1" si="79"/>
        <v>100.65116903122382</v>
      </c>
      <c r="E911" s="13">
        <f t="shared" ca="1" si="80"/>
        <v>995636.92799640587</v>
      </c>
      <c r="F911" s="13">
        <f t="shared" ca="1" si="81"/>
        <v>3.9929872890408795</v>
      </c>
      <c r="G911" s="13">
        <f t="shared" ca="1" si="82"/>
        <v>0.49874947837473765</v>
      </c>
      <c r="H911" s="13">
        <f t="shared" ca="1" si="83"/>
        <v>0</v>
      </c>
    </row>
    <row r="912" spans="3:8">
      <c r="C912" s="13">
        <f t="shared" ca="1" si="78"/>
        <v>2005.1209054054566</v>
      </c>
      <c r="D912" s="13">
        <f t="shared" ca="1" si="79"/>
        <v>99.544759332748299</v>
      </c>
      <c r="E912" s="13">
        <f t="shared" ca="1" si="80"/>
        <v>999226.56067620905</v>
      </c>
      <c r="F912" s="13">
        <f t="shared" ca="1" si="81"/>
        <v>4.0058284090824676</v>
      </c>
      <c r="G912" s="13">
        <f t="shared" ca="1" si="82"/>
        <v>0.49512667787021303</v>
      </c>
      <c r="H912" s="13">
        <f t="shared" ca="1" si="83"/>
        <v>0</v>
      </c>
    </row>
    <row r="913" spans="3:8">
      <c r="C913" s="13">
        <f t="shared" ca="1" si="78"/>
        <v>1998.7339314536116</v>
      </c>
      <c r="D913" s="13">
        <f t="shared" ca="1" si="79"/>
        <v>100.05046996971605</v>
      </c>
      <c r="E913" s="13">
        <f t="shared" ca="1" si="80"/>
        <v>991242.51167226478</v>
      </c>
      <c r="F913" s="13">
        <f t="shared" ca="1" si="81"/>
        <v>4.0028502894403362</v>
      </c>
      <c r="G913" s="13">
        <f t="shared" ca="1" si="82"/>
        <v>0.49994465477086725</v>
      </c>
      <c r="H913" s="13">
        <f t="shared" ca="1" si="83"/>
        <v>0</v>
      </c>
    </row>
    <row r="914" spans="3:8">
      <c r="C914" s="13">
        <f t="shared" ca="1" si="78"/>
        <v>1997.0629087855061</v>
      </c>
      <c r="D914" s="13">
        <f t="shared" ca="1" si="79"/>
        <v>100.92430824291559</v>
      </c>
      <c r="E914" s="13">
        <f t="shared" ca="1" si="80"/>
        <v>1001804.8533700387</v>
      </c>
      <c r="F914" s="13">
        <f t="shared" ca="1" si="81"/>
        <v>4.0011096253284437</v>
      </c>
      <c r="G914" s="13">
        <f t="shared" ca="1" si="82"/>
        <v>0.49902749348341258</v>
      </c>
      <c r="H914" s="13">
        <f t="shared" ca="1" si="83"/>
        <v>0</v>
      </c>
    </row>
    <row r="915" spans="3:8">
      <c r="C915" s="13">
        <f t="shared" ca="1" si="78"/>
        <v>2025.1824120440376</v>
      </c>
      <c r="D915" s="13">
        <f t="shared" ca="1" si="79"/>
        <v>100.09055476494586</v>
      </c>
      <c r="E915" s="13">
        <f t="shared" ca="1" si="80"/>
        <v>996370.00610182551</v>
      </c>
      <c r="F915" s="13">
        <f t="shared" ca="1" si="81"/>
        <v>3.9961129603014971</v>
      </c>
      <c r="G915" s="13">
        <f t="shared" ca="1" si="82"/>
        <v>0.51428026037470798</v>
      </c>
      <c r="H915" s="13">
        <f t="shared" ca="1" si="83"/>
        <v>0</v>
      </c>
    </row>
    <row r="916" spans="3:8">
      <c r="C916" s="13">
        <f t="shared" ca="1" si="78"/>
        <v>1999.4717036175898</v>
      </c>
      <c r="D916" s="13">
        <f t="shared" ca="1" si="79"/>
        <v>99.764188425725465</v>
      </c>
      <c r="E916" s="13">
        <f t="shared" ca="1" si="80"/>
        <v>985928.23342231219</v>
      </c>
      <c r="F916" s="13">
        <f t="shared" ca="1" si="81"/>
        <v>4.0011415216910038</v>
      </c>
      <c r="G916" s="13">
        <f t="shared" ca="1" si="82"/>
        <v>0.50242862997233795</v>
      </c>
      <c r="H916" s="13">
        <f t="shared" ca="1" si="83"/>
        <v>0</v>
      </c>
    </row>
    <row r="917" spans="3:8">
      <c r="C917" s="13">
        <f t="shared" ca="1" si="78"/>
        <v>1995.0106148902198</v>
      </c>
      <c r="D917" s="13">
        <f t="shared" ca="1" si="79"/>
        <v>99.87341878932628</v>
      </c>
      <c r="E917" s="13">
        <f t="shared" ca="1" si="80"/>
        <v>986864.91333202436</v>
      </c>
      <c r="F917" s="13">
        <f t="shared" ca="1" si="81"/>
        <v>4.0087650218826134</v>
      </c>
      <c r="G917" s="13">
        <f t="shared" ca="1" si="82"/>
        <v>0.49646697322009375</v>
      </c>
      <c r="H917" s="13">
        <f t="shared" ca="1" si="83"/>
        <v>0</v>
      </c>
    </row>
    <row r="918" spans="3:8">
      <c r="C918" s="13">
        <f t="shared" ca="1" si="78"/>
        <v>1984.1760925380072</v>
      </c>
      <c r="D918" s="13">
        <f t="shared" ca="1" si="79"/>
        <v>99.051643105646036</v>
      </c>
      <c r="E918" s="13">
        <f t="shared" ca="1" si="80"/>
        <v>998574.04788313527</v>
      </c>
      <c r="F918" s="13">
        <f t="shared" ca="1" si="81"/>
        <v>3.9981847425787689</v>
      </c>
      <c r="G918" s="13">
        <f t="shared" ca="1" si="82"/>
        <v>0.48645261108949434</v>
      </c>
      <c r="H918" s="13">
        <f t="shared" ca="1" si="83"/>
        <v>0</v>
      </c>
    </row>
    <row r="919" spans="3:8">
      <c r="C919" s="13">
        <f t="shared" ca="1" si="78"/>
        <v>1987.7456029168322</v>
      </c>
      <c r="D919" s="13">
        <f t="shared" ca="1" si="79"/>
        <v>100.039289998979</v>
      </c>
      <c r="E919" s="13">
        <f t="shared" ca="1" si="80"/>
        <v>984837.07810169307</v>
      </c>
      <c r="F919" s="13">
        <f t="shared" ca="1" si="81"/>
        <v>4.0070207728340961</v>
      </c>
      <c r="G919" s="13">
        <f t="shared" ca="1" si="82"/>
        <v>0.49555466854376168</v>
      </c>
      <c r="H919" s="13">
        <f t="shared" ca="1" si="83"/>
        <v>0</v>
      </c>
    </row>
    <row r="920" spans="3:8">
      <c r="C920" s="13">
        <f t="shared" ref="C920:C983" ca="1" si="84">NORMINV(RAND(),$D$3,$G$3)</f>
        <v>2001.6809585777598</v>
      </c>
      <c r="D920" s="13">
        <f t="shared" ref="D920:D983" ca="1" si="85">NORMINV(RAND(),$D$4,$G$4)</f>
        <v>100.45590699182398</v>
      </c>
      <c r="E920" s="13">
        <f t="shared" ref="E920:E983" ca="1" si="86">NORMINV(RAND(),$D$5,$G$5)</f>
        <v>990198.0591755741</v>
      </c>
      <c r="F920" s="13">
        <f t="shared" ref="F920:F983" ca="1" si="87">NORMINV(RAND(),$D$6,$G$6)</f>
        <v>3.9885389903973052</v>
      </c>
      <c r="G920" s="13">
        <f t="shared" ref="G920:G983" ca="1" si="88">C920^2*D920/(E920*3.1415926*F920^4)</f>
        <v>0.51125538008310945</v>
      </c>
      <c r="H920" s="13">
        <f t="shared" ref="H920:H983" ca="1" si="89">IF(G920&gt;0.54,1,IF(G920&lt;0.46,1,0))</f>
        <v>0</v>
      </c>
    </row>
    <row r="921" spans="3:8">
      <c r="C921" s="13">
        <f t="shared" ca="1" si="84"/>
        <v>2004.1053671135912</v>
      </c>
      <c r="D921" s="13">
        <f t="shared" ca="1" si="85"/>
        <v>99.505130667823792</v>
      </c>
      <c r="E921" s="13">
        <f t="shared" ca="1" si="86"/>
        <v>997894.18960044603</v>
      </c>
      <c r="F921" s="13">
        <f t="shared" ca="1" si="87"/>
        <v>4.0023344122895637</v>
      </c>
      <c r="G921" s="13">
        <f t="shared" ca="1" si="88"/>
        <v>0.4968196052451993</v>
      </c>
      <c r="H921" s="13">
        <f t="shared" ca="1" si="89"/>
        <v>0</v>
      </c>
    </row>
    <row r="922" spans="3:8">
      <c r="C922" s="13">
        <f t="shared" ca="1" si="84"/>
        <v>1999.1554066547249</v>
      </c>
      <c r="D922" s="13">
        <f t="shared" ca="1" si="85"/>
        <v>100.53642275973392</v>
      </c>
      <c r="E922" s="13">
        <f t="shared" ca="1" si="86"/>
        <v>1001143.603885439</v>
      </c>
      <c r="F922" s="13">
        <f t="shared" ca="1" si="87"/>
        <v>4.0060395410810159</v>
      </c>
      <c r="G922" s="13">
        <f t="shared" ca="1" si="88"/>
        <v>0.49603163048786425</v>
      </c>
      <c r="H922" s="13">
        <f t="shared" ca="1" si="89"/>
        <v>0</v>
      </c>
    </row>
    <row r="923" spans="3:8">
      <c r="C923" s="13">
        <f t="shared" ca="1" si="84"/>
        <v>2004.0827061061007</v>
      </c>
      <c r="D923" s="13">
        <f t="shared" ca="1" si="85"/>
        <v>98.883824497400767</v>
      </c>
      <c r="E923" s="13">
        <f t="shared" ca="1" si="86"/>
        <v>995107.04988314526</v>
      </c>
      <c r="F923" s="13">
        <f t="shared" ca="1" si="87"/>
        <v>3.9997065569343229</v>
      </c>
      <c r="G923" s="13">
        <f t="shared" ca="1" si="88"/>
        <v>0.49639151307018531</v>
      </c>
      <c r="H923" s="13">
        <f t="shared" ca="1" si="89"/>
        <v>0</v>
      </c>
    </row>
    <row r="924" spans="3:8">
      <c r="C924" s="13">
        <f t="shared" ca="1" si="84"/>
        <v>2011.3125914849027</v>
      </c>
      <c r="D924" s="13">
        <f t="shared" ca="1" si="85"/>
        <v>98.84874365056973</v>
      </c>
      <c r="E924" s="13">
        <f t="shared" ca="1" si="86"/>
        <v>992379.26722239959</v>
      </c>
      <c r="F924" s="13">
        <f t="shared" ca="1" si="87"/>
        <v>3.985710837487602</v>
      </c>
      <c r="G924" s="13">
        <f t="shared" ca="1" si="88"/>
        <v>0.50825259058534966</v>
      </c>
      <c r="H924" s="13">
        <f t="shared" ca="1" si="89"/>
        <v>0</v>
      </c>
    </row>
    <row r="925" spans="3:8">
      <c r="C925" s="13">
        <f t="shared" ca="1" si="84"/>
        <v>1970.135618638848</v>
      </c>
      <c r="D925" s="13">
        <f t="shared" ca="1" si="85"/>
        <v>100.53579755029033</v>
      </c>
      <c r="E925" s="13">
        <f t="shared" ca="1" si="86"/>
        <v>1001033.6499419191</v>
      </c>
      <c r="F925" s="13">
        <f t="shared" ca="1" si="87"/>
        <v>4.00243186650341</v>
      </c>
      <c r="G925" s="13">
        <f t="shared" ca="1" si="88"/>
        <v>0.48352467384416953</v>
      </c>
      <c r="H925" s="13">
        <f t="shared" ca="1" si="89"/>
        <v>0</v>
      </c>
    </row>
    <row r="926" spans="3:8">
      <c r="C926" s="13">
        <f t="shared" ca="1" si="84"/>
        <v>1993.3749236318999</v>
      </c>
      <c r="D926" s="13">
        <f t="shared" ca="1" si="85"/>
        <v>100.2481844076483</v>
      </c>
      <c r="E926" s="13">
        <f t="shared" ca="1" si="86"/>
        <v>1000284.0994563033</v>
      </c>
      <c r="F926" s="13">
        <f t="shared" ca="1" si="87"/>
        <v>4.0052599339867445</v>
      </c>
      <c r="G926" s="13">
        <f t="shared" ca="1" si="88"/>
        <v>0.49255920711409518</v>
      </c>
      <c r="H926" s="13">
        <f t="shared" ca="1" si="89"/>
        <v>0</v>
      </c>
    </row>
    <row r="927" spans="3:8">
      <c r="C927" s="13">
        <f t="shared" ca="1" si="84"/>
        <v>1999.2041046215249</v>
      </c>
      <c r="D927" s="13">
        <f t="shared" ca="1" si="85"/>
        <v>99.549069883629784</v>
      </c>
      <c r="E927" s="13">
        <f t="shared" ca="1" si="86"/>
        <v>986602.20220206014</v>
      </c>
      <c r="F927" s="13">
        <f t="shared" ca="1" si="87"/>
        <v>3.9956010833385975</v>
      </c>
      <c r="G927" s="13">
        <f t="shared" ca="1" si="88"/>
        <v>0.50365255514149643</v>
      </c>
      <c r="H927" s="13">
        <f t="shared" ca="1" si="89"/>
        <v>0</v>
      </c>
    </row>
    <row r="928" spans="3:8">
      <c r="C928" s="13">
        <f t="shared" ca="1" si="84"/>
        <v>2001.515785798538</v>
      </c>
      <c r="D928" s="13">
        <f t="shared" ca="1" si="85"/>
        <v>99.428015466620195</v>
      </c>
      <c r="E928" s="13">
        <f t="shared" ca="1" si="86"/>
        <v>992077.92933917663</v>
      </c>
      <c r="F928" s="13">
        <f t="shared" ca="1" si="87"/>
        <v>4.0060367262442966</v>
      </c>
      <c r="G928" s="13">
        <f t="shared" ca="1" si="88"/>
        <v>0.49621678592085944</v>
      </c>
      <c r="H928" s="13">
        <f t="shared" ca="1" si="89"/>
        <v>0</v>
      </c>
    </row>
    <row r="929" spans="3:8">
      <c r="C929" s="13">
        <f t="shared" ca="1" si="84"/>
        <v>1996.8302065755156</v>
      </c>
      <c r="D929" s="13">
        <f t="shared" ca="1" si="85"/>
        <v>99.63652085436452</v>
      </c>
      <c r="E929" s="13">
        <f t="shared" ca="1" si="86"/>
        <v>996033.91650402965</v>
      </c>
      <c r="F929" s="13">
        <f t="shared" ca="1" si="87"/>
        <v>3.9924495456251994</v>
      </c>
      <c r="G929" s="13">
        <f t="shared" ca="1" si="88"/>
        <v>0.49971120935402241</v>
      </c>
      <c r="H929" s="13">
        <f t="shared" ca="1" si="89"/>
        <v>0</v>
      </c>
    </row>
    <row r="930" spans="3:8">
      <c r="C930" s="13">
        <f t="shared" ca="1" si="84"/>
        <v>1992.9224034191595</v>
      </c>
      <c r="D930" s="13">
        <f t="shared" ca="1" si="85"/>
        <v>99.790142443470444</v>
      </c>
      <c r="E930" s="13">
        <f t="shared" ca="1" si="86"/>
        <v>997032.73262602091</v>
      </c>
      <c r="F930" s="13">
        <f t="shared" ca="1" si="87"/>
        <v>3.9931619043119606</v>
      </c>
      <c r="G930" s="13">
        <f t="shared" ca="1" si="88"/>
        <v>0.49767000091126595</v>
      </c>
      <c r="H930" s="13">
        <f t="shared" ca="1" si="89"/>
        <v>0</v>
      </c>
    </row>
    <row r="931" spans="3:8">
      <c r="C931" s="13">
        <f t="shared" ca="1" si="84"/>
        <v>2026.1534858233128</v>
      </c>
      <c r="D931" s="13">
        <f t="shared" ca="1" si="85"/>
        <v>100.48063957106413</v>
      </c>
      <c r="E931" s="13">
        <f t="shared" ca="1" si="86"/>
        <v>996701.95165905613</v>
      </c>
      <c r="F931" s="13">
        <f t="shared" ca="1" si="87"/>
        <v>4.0044834530086151</v>
      </c>
      <c r="G931" s="13">
        <f t="shared" ca="1" si="88"/>
        <v>0.51230180397825797</v>
      </c>
      <c r="H931" s="13">
        <f t="shared" ca="1" si="89"/>
        <v>0</v>
      </c>
    </row>
    <row r="932" spans="3:8">
      <c r="C932" s="13">
        <f t="shared" ca="1" si="84"/>
        <v>2003.0674455564347</v>
      </c>
      <c r="D932" s="13">
        <f t="shared" ca="1" si="85"/>
        <v>100.6515321268465</v>
      </c>
      <c r="E932" s="13">
        <f t="shared" ca="1" si="86"/>
        <v>1006503.239352045</v>
      </c>
      <c r="F932" s="13">
        <f t="shared" ca="1" si="87"/>
        <v>3.9978107852583356</v>
      </c>
      <c r="G932" s="13">
        <f t="shared" ca="1" si="88"/>
        <v>0.49998566414245277</v>
      </c>
      <c r="H932" s="13">
        <f t="shared" ca="1" si="89"/>
        <v>0</v>
      </c>
    </row>
    <row r="933" spans="3:8">
      <c r="C933" s="13">
        <f t="shared" ca="1" si="84"/>
        <v>2002.2742919412512</v>
      </c>
      <c r="D933" s="13">
        <f t="shared" ca="1" si="85"/>
        <v>99.255733214074311</v>
      </c>
      <c r="E933" s="13">
        <f t="shared" ca="1" si="86"/>
        <v>999365.61663533864</v>
      </c>
      <c r="F933" s="13">
        <f t="shared" ca="1" si="87"/>
        <v>3.999505345884661</v>
      </c>
      <c r="G933" s="13">
        <f t="shared" ca="1" si="88"/>
        <v>0.49533994245929136</v>
      </c>
      <c r="H933" s="13">
        <f t="shared" ca="1" si="89"/>
        <v>0</v>
      </c>
    </row>
    <row r="934" spans="3:8">
      <c r="C934" s="13">
        <f t="shared" ca="1" si="84"/>
        <v>2016.6411551260765</v>
      </c>
      <c r="D934" s="13">
        <f t="shared" ca="1" si="85"/>
        <v>99.45227972790056</v>
      </c>
      <c r="E934" s="13">
        <f t="shared" ca="1" si="86"/>
        <v>1006276.3723330358</v>
      </c>
      <c r="F934" s="13">
        <f t="shared" ca="1" si="87"/>
        <v>4.0086784803476316</v>
      </c>
      <c r="G934" s="13">
        <f t="shared" ca="1" si="88"/>
        <v>0.49545013977237301</v>
      </c>
      <c r="H934" s="13">
        <f t="shared" ca="1" si="89"/>
        <v>0</v>
      </c>
    </row>
    <row r="935" spans="3:8">
      <c r="C935" s="13">
        <f t="shared" ca="1" si="84"/>
        <v>1989.7260891145008</v>
      </c>
      <c r="D935" s="13">
        <f t="shared" ca="1" si="85"/>
        <v>100.32980843886332</v>
      </c>
      <c r="E935" s="13">
        <f t="shared" ca="1" si="86"/>
        <v>1009103.6281410116</v>
      </c>
      <c r="F935" s="13">
        <f t="shared" ca="1" si="87"/>
        <v>3.9949229720413917</v>
      </c>
      <c r="G935" s="13">
        <f t="shared" ca="1" si="88"/>
        <v>0.49192319340940244</v>
      </c>
      <c r="H935" s="13">
        <f t="shared" ca="1" si="89"/>
        <v>0</v>
      </c>
    </row>
    <row r="936" spans="3:8">
      <c r="C936" s="13">
        <f t="shared" ca="1" si="84"/>
        <v>1984.8722987876654</v>
      </c>
      <c r="D936" s="13">
        <f t="shared" ca="1" si="85"/>
        <v>100.72402224586725</v>
      </c>
      <c r="E936" s="13">
        <f t="shared" ca="1" si="86"/>
        <v>992868.71019598609</v>
      </c>
      <c r="F936" s="13">
        <f t="shared" ca="1" si="87"/>
        <v>3.9986146698851042</v>
      </c>
      <c r="G936" s="13">
        <f t="shared" ca="1" si="88"/>
        <v>0.49764344990799986</v>
      </c>
      <c r="H936" s="13">
        <f t="shared" ca="1" si="89"/>
        <v>0</v>
      </c>
    </row>
    <row r="937" spans="3:8">
      <c r="C937" s="13">
        <f t="shared" ca="1" si="84"/>
        <v>1988.0354271747449</v>
      </c>
      <c r="D937" s="13">
        <f t="shared" ca="1" si="85"/>
        <v>99.584771705651718</v>
      </c>
      <c r="E937" s="13">
        <f t="shared" ca="1" si="86"/>
        <v>997292.88287665986</v>
      </c>
      <c r="F937" s="13">
        <f t="shared" ca="1" si="87"/>
        <v>3.9981226306331936</v>
      </c>
      <c r="G937" s="13">
        <f t="shared" ca="1" si="88"/>
        <v>0.49163652803907376</v>
      </c>
      <c r="H937" s="13">
        <f t="shared" ca="1" si="89"/>
        <v>0</v>
      </c>
    </row>
    <row r="938" spans="3:8">
      <c r="C938" s="13">
        <f t="shared" ca="1" si="84"/>
        <v>1992.5184671500299</v>
      </c>
      <c r="D938" s="13">
        <f t="shared" ca="1" si="85"/>
        <v>101.01930232261742</v>
      </c>
      <c r="E938" s="13">
        <f t="shared" ca="1" si="86"/>
        <v>982016.21855861228</v>
      </c>
      <c r="F938" s="13">
        <f t="shared" ca="1" si="87"/>
        <v>4.0011270787543225</v>
      </c>
      <c r="G938" s="13">
        <f t="shared" ca="1" si="88"/>
        <v>0.50723728469926754</v>
      </c>
      <c r="H938" s="13">
        <f t="shared" ca="1" si="89"/>
        <v>0</v>
      </c>
    </row>
    <row r="939" spans="3:8">
      <c r="C939" s="13">
        <f t="shared" ca="1" si="84"/>
        <v>2007.1377978524192</v>
      </c>
      <c r="D939" s="13">
        <f t="shared" ca="1" si="85"/>
        <v>100.05136276840014</v>
      </c>
      <c r="E939" s="13">
        <f t="shared" ca="1" si="86"/>
        <v>991406.03911297815</v>
      </c>
      <c r="F939" s="13">
        <f t="shared" ca="1" si="87"/>
        <v>3.9936601547588908</v>
      </c>
      <c r="G939" s="13">
        <f t="shared" ca="1" si="88"/>
        <v>0.50873491049376329</v>
      </c>
      <c r="H939" s="13">
        <f t="shared" ca="1" si="89"/>
        <v>0</v>
      </c>
    </row>
    <row r="940" spans="3:8">
      <c r="C940" s="13">
        <f t="shared" ca="1" si="84"/>
        <v>2022.0620957337792</v>
      </c>
      <c r="D940" s="13">
        <f t="shared" ca="1" si="85"/>
        <v>100.09923507538828</v>
      </c>
      <c r="E940" s="13">
        <f t="shared" ca="1" si="86"/>
        <v>994396.41269321938</v>
      </c>
      <c r="F940" s="13">
        <f t="shared" ca="1" si="87"/>
        <v>4.0004927290909702</v>
      </c>
      <c r="G940" s="13">
        <f t="shared" ca="1" si="88"/>
        <v>0.51151265104931787</v>
      </c>
      <c r="H940" s="13">
        <f t="shared" ca="1" si="89"/>
        <v>0</v>
      </c>
    </row>
    <row r="941" spans="3:8">
      <c r="C941" s="13">
        <f t="shared" ca="1" si="84"/>
        <v>2003.9401124277063</v>
      </c>
      <c r="D941" s="13">
        <f t="shared" ca="1" si="85"/>
        <v>99.543980316821035</v>
      </c>
      <c r="E941" s="13">
        <f t="shared" ca="1" si="86"/>
        <v>995693.71167668444</v>
      </c>
      <c r="F941" s="13">
        <f t="shared" ca="1" si="87"/>
        <v>4.0053008297065</v>
      </c>
      <c r="G941" s="13">
        <f t="shared" ca="1" si="88"/>
        <v>0.49655606104976063</v>
      </c>
      <c r="H941" s="13">
        <f t="shared" ca="1" si="89"/>
        <v>0</v>
      </c>
    </row>
    <row r="942" spans="3:8">
      <c r="C942" s="13">
        <f t="shared" ca="1" si="84"/>
        <v>1976.1078712215044</v>
      </c>
      <c r="D942" s="13">
        <f t="shared" ca="1" si="85"/>
        <v>100.13778941021295</v>
      </c>
      <c r="E942" s="13">
        <f t="shared" ca="1" si="86"/>
        <v>988376.1929244044</v>
      </c>
      <c r="F942" s="13">
        <f t="shared" ca="1" si="87"/>
        <v>3.9973870313676412</v>
      </c>
      <c r="G942" s="13">
        <f t="shared" ca="1" si="88"/>
        <v>0.49322190707292607</v>
      </c>
      <c r="H942" s="13">
        <f t="shared" ca="1" si="89"/>
        <v>0</v>
      </c>
    </row>
    <row r="943" spans="3:8">
      <c r="C943" s="13">
        <f t="shared" ca="1" si="84"/>
        <v>1990.6920645516864</v>
      </c>
      <c r="D943" s="13">
        <f t="shared" ca="1" si="85"/>
        <v>99.126307593792788</v>
      </c>
      <c r="E943" s="13">
        <f t="shared" ca="1" si="86"/>
        <v>988995.7480763566</v>
      </c>
      <c r="F943" s="13">
        <f t="shared" ca="1" si="87"/>
        <v>3.9990642288805818</v>
      </c>
      <c r="G943" s="13">
        <f t="shared" ca="1" si="88"/>
        <v>0.49433264594826448</v>
      </c>
      <c r="H943" s="13">
        <f t="shared" ca="1" si="89"/>
        <v>0</v>
      </c>
    </row>
    <row r="944" spans="3:8">
      <c r="C944" s="13">
        <f t="shared" ca="1" si="84"/>
        <v>2000.2234225537047</v>
      </c>
      <c r="D944" s="13">
        <f t="shared" ca="1" si="85"/>
        <v>99.189283377278599</v>
      </c>
      <c r="E944" s="13">
        <f t="shared" ca="1" si="86"/>
        <v>997494.62895689881</v>
      </c>
      <c r="F944" s="13">
        <f t="shared" ca="1" si="87"/>
        <v>3.9880609911590295</v>
      </c>
      <c r="G944" s="13">
        <f t="shared" ca="1" si="88"/>
        <v>0.50062688919752985</v>
      </c>
      <c r="H944" s="13">
        <f t="shared" ca="1" si="89"/>
        <v>0</v>
      </c>
    </row>
    <row r="945" spans="3:8">
      <c r="C945" s="13">
        <f t="shared" ca="1" si="84"/>
        <v>1986.6064265072516</v>
      </c>
      <c r="D945" s="13">
        <f t="shared" ca="1" si="85"/>
        <v>99.858630968618755</v>
      </c>
      <c r="E945" s="13">
        <f t="shared" ca="1" si="86"/>
        <v>1000357.4154172839</v>
      </c>
      <c r="F945" s="13">
        <f t="shared" ca="1" si="87"/>
        <v>4.0069459143572521</v>
      </c>
      <c r="G945" s="13">
        <f t="shared" ca="1" si="88"/>
        <v>0.486463541512132</v>
      </c>
      <c r="H945" s="13">
        <f t="shared" ca="1" si="89"/>
        <v>0</v>
      </c>
    </row>
    <row r="946" spans="3:8">
      <c r="C946" s="13">
        <f t="shared" ca="1" si="84"/>
        <v>1990.3744196113328</v>
      </c>
      <c r="D946" s="13">
        <f t="shared" ca="1" si="85"/>
        <v>99.967232193176187</v>
      </c>
      <c r="E946" s="13">
        <f t="shared" ca="1" si="86"/>
        <v>993574.32230214553</v>
      </c>
      <c r="F946" s="13">
        <f t="shared" ca="1" si="87"/>
        <v>3.9951826624392681</v>
      </c>
      <c r="G946" s="13">
        <f t="shared" ca="1" si="88"/>
        <v>0.49800126395893474</v>
      </c>
      <c r="H946" s="13">
        <f t="shared" ca="1" si="89"/>
        <v>0</v>
      </c>
    </row>
    <row r="947" spans="3:8">
      <c r="C947" s="13">
        <f t="shared" ca="1" si="84"/>
        <v>1995.8265107657603</v>
      </c>
      <c r="D947" s="13">
        <f t="shared" ca="1" si="85"/>
        <v>99.60724927575987</v>
      </c>
      <c r="E947" s="13">
        <f t="shared" ca="1" si="86"/>
        <v>1009709.682498763</v>
      </c>
      <c r="F947" s="13">
        <f t="shared" ca="1" si="87"/>
        <v>3.9988014072607014</v>
      </c>
      <c r="G947" s="13">
        <f t="shared" ca="1" si="88"/>
        <v>0.48918236218210109</v>
      </c>
      <c r="H947" s="13">
        <f t="shared" ca="1" si="89"/>
        <v>0</v>
      </c>
    </row>
    <row r="948" spans="3:8">
      <c r="C948" s="13">
        <f t="shared" ca="1" si="84"/>
        <v>1975.9745439869521</v>
      </c>
      <c r="D948" s="13">
        <f t="shared" ca="1" si="85"/>
        <v>99.874902203685537</v>
      </c>
      <c r="E948" s="13">
        <f t="shared" ca="1" si="86"/>
        <v>989963.8891323756</v>
      </c>
      <c r="F948" s="13">
        <f t="shared" ca="1" si="87"/>
        <v>3.9999733821380312</v>
      </c>
      <c r="G948" s="13">
        <f t="shared" ca="1" si="88"/>
        <v>0.48980299243011605</v>
      </c>
      <c r="H948" s="13">
        <f t="shared" ca="1" si="89"/>
        <v>0</v>
      </c>
    </row>
    <row r="949" spans="3:8">
      <c r="C949" s="13">
        <f t="shared" ca="1" si="84"/>
        <v>1992.2253949735384</v>
      </c>
      <c r="D949" s="13">
        <f t="shared" ca="1" si="85"/>
        <v>99.749147812026095</v>
      </c>
      <c r="E949" s="13">
        <f t="shared" ca="1" si="86"/>
        <v>985653.78172842006</v>
      </c>
      <c r="F949" s="13">
        <f t="shared" ca="1" si="87"/>
        <v>4.0104828110419497</v>
      </c>
      <c r="G949" s="13">
        <f t="shared" ca="1" si="88"/>
        <v>0.49422560601183135</v>
      </c>
      <c r="H949" s="13">
        <f t="shared" ca="1" si="89"/>
        <v>0</v>
      </c>
    </row>
    <row r="950" spans="3:8">
      <c r="C950" s="13">
        <f t="shared" ca="1" si="84"/>
        <v>1987.7423214625228</v>
      </c>
      <c r="D950" s="13">
        <f t="shared" ca="1" si="85"/>
        <v>100.40098037015763</v>
      </c>
      <c r="E950" s="13">
        <f t="shared" ca="1" si="86"/>
        <v>986985.87797559553</v>
      </c>
      <c r="F950" s="13">
        <f t="shared" ca="1" si="87"/>
        <v>4.003098435924942</v>
      </c>
      <c r="G950" s="13">
        <f t="shared" ca="1" si="88"/>
        <v>0.49820977061261362</v>
      </c>
      <c r="H950" s="13">
        <f t="shared" ca="1" si="89"/>
        <v>0</v>
      </c>
    </row>
    <row r="951" spans="3:8">
      <c r="C951" s="13">
        <f t="shared" ca="1" si="84"/>
        <v>1998.4492560899998</v>
      </c>
      <c r="D951" s="13">
        <f t="shared" ca="1" si="85"/>
        <v>100.098329422539</v>
      </c>
      <c r="E951" s="13">
        <f t="shared" ca="1" si="86"/>
        <v>988589.98282210715</v>
      </c>
      <c r="F951" s="13">
        <f t="shared" ca="1" si="87"/>
        <v>3.9954247201920321</v>
      </c>
      <c r="G951" s="13">
        <f t="shared" ca="1" si="88"/>
        <v>0.50512073899092524</v>
      </c>
      <c r="H951" s="13">
        <f t="shared" ca="1" si="89"/>
        <v>0</v>
      </c>
    </row>
    <row r="952" spans="3:8">
      <c r="C952" s="13">
        <f t="shared" ca="1" si="84"/>
        <v>2004.4062518298729</v>
      </c>
      <c r="D952" s="13">
        <f t="shared" ca="1" si="85"/>
        <v>100.86789449003564</v>
      </c>
      <c r="E952" s="13">
        <f t="shared" ca="1" si="86"/>
        <v>999663.32209090795</v>
      </c>
      <c r="F952" s="13">
        <f t="shared" ca="1" si="87"/>
        <v>4.0022633248249262</v>
      </c>
      <c r="G952" s="13">
        <f t="shared" ca="1" si="88"/>
        <v>0.50291917294853417</v>
      </c>
      <c r="H952" s="13">
        <f t="shared" ca="1" si="89"/>
        <v>0</v>
      </c>
    </row>
    <row r="953" spans="3:8">
      <c r="C953" s="13">
        <f t="shared" ca="1" si="84"/>
        <v>1996.5213907264833</v>
      </c>
      <c r="D953" s="13">
        <f t="shared" ca="1" si="85"/>
        <v>99.662900359270296</v>
      </c>
      <c r="E953" s="13">
        <f t="shared" ca="1" si="86"/>
        <v>994103.06586659164</v>
      </c>
      <c r="F953" s="13">
        <f t="shared" ca="1" si="87"/>
        <v>3.9970937326467855</v>
      </c>
      <c r="G953" s="13">
        <f t="shared" ca="1" si="88"/>
        <v>0.49833667220228389</v>
      </c>
      <c r="H953" s="13">
        <f t="shared" ca="1" si="89"/>
        <v>0</v>
      </c>
    </row>
    <row r="954" spans="3:8">
      <c r="C954" s="13">
        <f t="shared" ca="1" si="84"/>
        <v>1984.8338439897448</v>
      </c>
      <c r="D954" s="13">
        <f t="shared" ca="1" si="85"/>
        <v>100.80984693564986</v>
      </c>
      <c r="E954" s="13">
        <f t="shared" ca="1" si="86"/>
        <v>989506.6778999737</v>
      </c>
      <c r="F954" s="13">
        <f t="shared" ca="1" si="87"/>
        <v>3.9961264223673205</v>
      </c>
      <c r="G954" s="13">
        <f t="shared" ca="1" si="88"/>
        <v>0.50098623904187012</v>
      </c>
      <c r="H954" s="13">
        <f t="shared" ca="1" si="89"/>
        <v>0</v>
      </c>
    </row>
    <row r="955" spans="3:8">
      <c r="C955" s="13">
        <f t="shared" ca="1" si="84"/>
        <v>1993.3548312178991</v>
      </c>
      <c r="D955" s="13">
        <f t="shared" ca="1" si="85"/>
        <v>99.13875613298255</v>
      </c>
      <c r="E955" s="13">
        <f t="shared" ca="1" si="86"/>
        <v>996223.20447681169</v>
      </c>
      <c r="F955" s="13">
        <f t="shared" ca="1" si="87"/>
        <v>3.9947478078199299</v>
      </c>
      <c r="G955" s="13">
        <f t="shared" ca="1" si="88"/>
        <v>0.49425230660879871</v>
      </c>
      <c r="H955" s="13">
        <f t="shared" ca="1" si="89"/>
        <v>0</v>
      </c>
    </row>
    <row r="956" spans="3:8">
      <c r="C956" s="13">
        <f t="shared" ca="1" si="84"/>
        <v>2008.7675861673206</v>
      </c>
      <c r="D956" s="13">
        <f t="shared" ca="1" si="85"/>
        <v>98.987560475556265</v>
      </c>
      <c r="E956" s="13">
        <f t="shared" ca="1" si="86"/>
        <v>1004793.1343618399</v>
      </c>
      <c r="F956" s="13">
        <f t="shared" ca="1" si="87"/>
        <v>4.0049471462552431</v>
      </c>
      <c r="G956" s="13">
        <f t="shared" ca="1" si="88"/>
        <v>0.49184280748140335</v>
      </c>
      <c r="H956" s="13">
        <f t="shared" ca="1" si="89"/>
        <v>0</v>
      </c>
    </row>
    <row r="957" spans="3:8">
      <c r="C957" s="13">
        <f t="shared" ca="1" si="84"/>
        <v>1990.0626483929914</v>
      </c>
      <c r="D957" s="13">
        <f t="shared" ca="1" si="85"/>
        <v>99.957148977135233</v>
      </c>
      <c r="E957" s="13">
        <f t="shared" ca="1" si="86"/>
        <v>1001999.8584943155</v>
      </c>
      <c r="F957" s="13">
        <f t="shared" ca="1" si="87"/>
        <v>4.0126665859304671</v>
      </c>
      <c r="G957" s="13">
        <f t="shared" ca="1" si="88"/>
        <v>0.48506230908043091</v>
      </c>
      <c r="H957" s="13">
        <f t="shared" ca="1" si="89"/>
        <v>0</v>
      </c>
    </row>
    <row r="958" spans="3:8">
      <c r="C958" s="13">
        <f t="shared" ca="1" si="84"/>
        <v>2027.093264546796</v>
      </c>
      <c r="D958" s="13">
        <f t="shared" ca="1" si="85"/>
        <v>100.23422067310412</v>
      </c>
      <c r="E958" s="13">
        <f t="shared" ca="1" si="86"/>
        <v>986083.82106166624</v>
      </c>
      <c r="F958" s="13">
        <f t="shared" ca="1" si="87"/>
        <v>3.9953169698474258</v>
      </c>
      <c r="G958" s="13">
        <f t="shared" ca="1" si="88"/>
        <v>0.521788881875898</v>
      </c>
      <c r="H958" s="13">
        <f t="shared" ca="1" si="89"/>
        <v>0</v>
      </c>
    </row>
    <row r="959" spans="3:8">
      <c r="C959" s="13">
        <f t="shared" ca="1" si="84"/>
        <v>1990.1415197069789</v>
      </c>
      <c r="D959" s="13">
        <f t="shared" ca="1" si="85"/>
        <v>99.698263950885078</v>
      </c>
      <c r="E959" s="13">
        <f t="shared" ca="1" si="86"/>
        <v>1001839.4113355556</v>
      </c>
      <c r="F959" s="13">
        <f t="shared" ca="1" si="87"/>
        <v>4.0048379551604159</v>
      </c>
      <c r="G959" s="13">
        <f t="shared" ca="1" si="88"/>
        <v>0.4877168341718463</v>
      </c>
      <c r="H959" s="13">
        <f t="shared" ca="1" si="89"/>
        <v>0</v>
      </c>
    </row>
    <row r="960" spans="3:8">
      <c r="C960" s="13">
        <f t="shared" ca="1" si="84"/>
        <v>1992.9303549274464</v>
      </c>
      <c r="D960" s="13">
        <f t="shared" ca="1" si="85"/>
        <v>99.510724442100525</v>
      </c>
      <c r="E960" s="13">
        <f t="shared" ca="1" si="86"/>
        <v>991766.22185622167</v>
      </c>
      <c r="F960" s="13">
        <f t="shared" ca="1" si="87"/>
        <v>4.0027215558976135</v>
      </c>
      <c r="G960" s="13">
        <f t="shared" ca="1" si="88"/>
        <v>0.49416665145517269</v>
      </c>
      <c r="H960" s="13">
        <f t="shared" ca="1" si="89"/>
        <v>0</v>
      </c>
    </row>
    <row r="961" spans="3:8">
      <c r="C961" s="13">
        <f t="shared" ca="1" si="84"/>
        <v>1996.7070205952757</v>
      </c>
      <c r="D961" s="13">
        <f t="shared" ca="1" si="85"/>
        <v>100.37607969300964</v>
      </c>
      <c r="E961" s="13">
        <f t="shared" ca="1" si="86"/>
        <v>1002327.8873029209</v>
      </c>
      <c r="F961" s="13">
        <f t="shared" ca="1" si="87"/>
        <v>3.9979693653241011</v>
      </c>
      <c r="G961" s="13">
        <f t="shared" ca="1" si="88"/>
        <v>0.49744078810697073</v>
      </c>
      <c r="H961" s="13">
        <f t="shared" ca="1" si="89"/>
        <v>0</v>
      </c>
    </row>
    <row r="962" spans="3:8">
      <c r="C962" s="13">
        <f t="shared" ca="1" si="84"/>
        <v>1997.9819356401777</v>
      </c>
      <c r="D962" s="13">
        <f t="shared" ca="1" si="85"/>
        <v>100.15615608156779</v>
      </c>
      <c r="E962" s="13">
        <f t="shared" ca="1" si="86"/>
        <v>992706.45568054472</v>
      </c>
      <c r="F962" s="13">
        <f t="shared" ca="1" si="87"/>
        <v>4.0115697908597427</v>
      </c>
      <c r="G962" s="13">
        <f t="shared" ca="1" si="88"/>
        <v>0.49503128083689524</v>
      </c>
      <c r="H962" s="13">
        <f t="shared" ca="1" si="89"/>
        <v>0</v>
      </c>
    </row>
    <row r="963" spans="3:8">
      <c r="C963" s="13">
        <f t="shared" ca="1" si="84"/>
        <v>2005.4646818249691</v>
      </c>
      <c r="D963" s="13">
        <f t="shared" ca="1" si="85"/>
        <v>101.01482234656768</v>
      </c>
      <c r="E963" s="13">
        <f t="shared" ca="1" si="86"/>
        <v>999778.44784974458</v>
      </c>
      <c r="F963" s="13">
        <f t="shared" ca="1" si="87"/>
        <v>4.0080511445999587</v>
      </c>
      <c r="G963" s="13">
        <f t="shared" ca="1" si="88"/>
        <v>0.50122010822443419</v>
      </c>
      <c r="H963" s="13">
        <f t="shared" ca="1" si="89"/>
        <v>0</v>
      </c>
    </row>
    <row r="964" spans="3:8">
      <c r="C964" s="13">
        <f t="shared" ca="1" si="84"/>
        <v>1995.8178996636095</v>
      </c>
      <c r="D964" s="13">
        <f t="shared" ca="1" si="85"/>
        <v>100.13773411318557</v>
      </c>
      <c r="E964" s="13">
        <f t="shared" ca="1" si="86"/>
        <v>992155.45189668529</v>
      </c>
      <c r="F964" s="13">
        <f t="shared" ca="1" si="87"/>
        <v>3.997801380645031</v>
      </c>
      <c r="G964" s="13">
        <f t="shared" ca="1" si="88"/>
        <v>0.50098548549905186</v>
      </c>
      <c r="H964" s="13">
        <f t="shared" ca="1" si="89"/>
        <v>0</v>
      </c>
    </row>
    <row r="965" spans="3:8">
      <c r="C965" s="13">
        <f t="shared" ca="1" si="84"/>
        <v>2008.1952634391191</v>
      </c>
      <c r="D965" s="13">
        <f t="shared" ca="1" si="85"/>
        <v>100.04837901027005</v>
      </c>
      <c r="E965" s="13">
        <f t="shared" ca="1" si="86"/>
        <v>990467.61766231037</v>
      </c>
      <c r="F965" s="13">
        <f t="shared" ca="1" si="87"/>
        <v>4.0037512452363702</v>
      </c>
      <c r="G965" s="13">
        <f t="shared" ca="1" si="88"/>
        <v>0.50461881549723497</v>
      </c>
      <c r="H965" s="13">
        <f t="shared" ca="1" si="89"/>
        <v>0</v>
      </c>
    </row>
    <row r="966" spans="3:8">
      <c r="C966" s="13">
        <f t="shared" ca="1" si="84"/>
        <v>1998.3158347314857</v>
      </c>
      <c r="D966" s="13">
        <f t="shared" ca="1" si="85"/>
        <v>99.30417387779346</v>
      </c>
      <c r="E966" s="13">
        <f t="shared" ca="1" si="86"/>
        <v>988985.48065479519</v>
      </c>
      <c r="F966" s="13">
        <f t="shared" ca="1" si="87"/>
        <v>3.9970684744670111</v>
      </c>
      <c r="G966" s="13">
        <f t="shared" ca="1" si="88"/>
        <v>0.50002259321330533</v>
      </c>
      <c r="H966" s="13">
        <f t="shared" ca="1" si="89"/>
        <v>0</v>
      </c>
    </row>
    <row r="967" spans="3:8">
      <c r="C967" s="13">
        <f t="shared" ca="1" si="84"/>
        <v>2001.1621028902264</v>
      </c>
      <c r="D967" s="13">
        <f t="shared" ca="1" si="85"/>
        <v>99.96648011052585</v>
      </c>
      <c r="E967" s="13">
        <f t="shared" ca="1" si="86"/>
        <v>995341.90389755147</v>
      </c>
      <c r="F967" s="13">
        <f t="shared" ca="1" si="87"/>
        <v>3.9868678706544269</v>
      </c>
      <c r="G967" s="13">
        <f t="shared" ca="1" si="88"/>
        <v>0.50672159740111933</v>
      </c>
      <c r="H967" s="13">
        <f t="shared" ca="1" si="89"/>
        <v>0</v>
      </c>
    </row>
    <row r="968" spans="3:8">
      <c r="C968" s="13">
        <f t="shared" ca="1" si="84"/>
        <v>1989.0052499360204</v>
      </c>
      <c r="D968" s="13">
        <f t="shared" ca="1" si="85"/>
        <v>100.17867597181765</v>
      </c>
      <c r="E968" s="13">
        <f t="shared" ca="1" si="86"/>
        <v>996054.73715372698</v>
      </c>
      <c r="F968" s="13">
        <f t="shared" ca="1" si="87"/>
        <v>4.0142210368145621</v>
      </c>
      <c r="G968" s="13">
        <f t="shared" ca="1" si="88"/>
        <v>0.4877631037527011</v>
      </c>
      <c r="H968" s="13">
        <f t="shared" ca="1" si="89"/>
        <v>0</v>
      </c>
    </row>
    <row r="969" spans="3:8">
      <c r="C969" s="13">
        <f t="shared" ca="1" si="84"/>
        <v>2000.3886122363681</v>
      </c>
      <c r="D969" s="13">
        <f t="shared" ca="1" si="85"/>
        <v>99.219298954859198</v>
      </c>
      <c r="E969" s="13">
        <f t="shared" ca="1" si="86"/>
        <v>993284.58476170106</v>
      </c>
      <c r="F969" s="13">
        <f t="shared" ca="1" si="87"/>
        <v>4.0043266422836981</v>
      </c>
      <c r="G969" s="13">
        <f t="shared" ca="1" si="88"/>
        <v>0.49486114284492894</v>
      </c>
      <c r="H969" s="13">
        <f t="shared" ca="1" si="89"/>
        <v>0</v>
      </c>
    </row>
    <row r="970" spans="3:8">
      <c r="C970" s="13">
        <f t="shared" ca="1" si="84"/>
        <v>2003.5430639921121</v>
      </c>
      <c r="D970" s="13">
        <f t="shared" ca="1" si="85"/>
        <v>98.279485346577303</v>
      </c>
      <c r="E970" s="13">
        <f t="shared" ca="1" si="86"/>
        <v>991635.38914461213</v>
      </c>
      <c r="F970" s="13">
        <f t="shared" ca="1" si="87"/>
        <v>3.9983204408892363</v>
      </c>
      <c r="G970" s="13">
        <f t="shared" ca="1" si="88"/>
        <v>0.49550491331084057</v>
      </c>
      <c r="H970" s="13">
        <f t="shared" ca="1" si="89"/>
        <v>0</v>
      </c>
    </row>
    <row r="971" spans="3:8">
      <c r="C971" s="13">
        <f t="shared" ca="1" si="84"/>
        <v>1991.6939570522793</v>
      </c>
      <c r="D971" s="13">
        <f t="shared" ca="1" si="85"/>
        <v>100.72101010160691</v>
      </c>
      <c r="E971" s="13">
        <f t="shared" ca="1" si="86"/>
        <v>979031.63003852149</v>
      </c>
      <c r="F971" s="13">
        <f t="shared" ca="1" si="87"/>
        <v>3.9969941813563064</v>
      </c>
      <c r="G971" s="13">
        <f t="shared" ca="1" si="88"/>
        <v>0.50896114817515914</v>
      </c>
      <c r="H971" s="13">
        <f t="shared" ca="1" si="89"/>
        <v>0</v>
      </c>
    </row>
    <row r="972" spans="3:8">
      <c r="C972" s="13">
        <f t="shared" ca="1" si="84"/>
        <v>1990.5149547106107</v>
      </c>
      <c r="D972" s="13">
        <f t="shared" ca="1" si="85"/>
        <v>99.040501510862356</v>
      </c>
      <c r="E972" s="13">
        <f t="shared" ca="1" si="86"/>
        <v>1000681.4059462541</v>
      </c>
      <c r="F972" s="13">
        <f t="shared" ca="1" si="87"/>
        <v>4.002716561846178</v>
      </c>
      <c r="G972" s="13">
        <f t="shared" ca="1" si="88"/>
        <v>0.4862713384175969</v>
      </c>
      <c r="H972" s="13">
        <f t="shared" ca="1" si="89"/>
        <v>0</v>
      </c>
    </row>
    <row r="973" spans="3:8">
      <c r="C973" s="13">
        <f t="shared" ca="1" si="84"/>
        <v>1992.5292985968465</v>
      </c>
      <c r="D973" s="13">
        <f t="shared" ca="1" si="85"/>
        <v>100.32782203297121</v>
      </c>
      <c r="E973" s="13">
        <f t="shared" ca="1" si="86"/>
        <v>986455.39143385738</v>
      </c>
      <c r="F973" s="13">
        <f t="shared" ca="1" si="87"/>
        <v>3.9935851929732467</v>
      </c>
      <c r="G973" s="13">
        <f t="shared" ca="1" si="88"/>
        <v>0.50530277912033716</v>
      </c>
      <c r="H973" s="13">
        <f t="shared" ca="1" si="89"/>
        <v>0</v>
      </c>
    </row>
    <row r="974" spans="3:8">
      <c r="C974" s="13">
        <f t="shared" ca="1" si="84"/>
        <v>1991.4804804370071</v>
      </c>
      <c r="D974" s="13">
        <f t="shared" ca="1" si="85"/>
        <v>100.48356765553798</v>
      </c>
      <c r="E974" s="13">
        <f t="shared" ca="1" si="86"/>
        <v>1000521.8233043858</v>
      </c>
      <c r="F974" s="13">
        <f t="shared" ca="1" si="87"/>
        <v>4.0138971722397221</v>
      </c>
      <c r="G974" s="13">
        <f t="shared" ca="1" si="88"/>
        <v>0.48843384837226639</v>
      </c>
      <c r="H974" s="13">
        <f t="shared" ca="1" si="89"/>
        <v>0</v>
      </c>
    </row>
    <row r="975" spans="3:8">
      <c r="C975" s="13">
        <f t="shared" ca="1" si="84"/>
        <v>2006.4929849870312</v>
      </c>
      <c r="D975" s="13">
        <f t="shared" ca="1" si="85"/>
        <v>99.980213226628877</v>
      </c>
      <c r="E975" s="13">
        <f t="shared" ca="1" si="86"/>
        <v>984173.86110625393</v>
      </c>
      <c r="F975" s="13">
        <f t="shared" ca="1" si="87"/>
        <v>3.9946741453529038</v>
      </c>
      <c r="G975" s="13">
        <f t="shared" ca="1" si="88"/>
        <v>0.51126048021575632</v>
      </c>
      <c r="H975" s="13">
        <f t="shared" ca="1" si="89"/>
        <v>0</v>
      </c>
    </row>
    <row r="976" spans="3:8">
      <c r="C976" s="13">
        <f t="shared" ca="1" si="84"/>
        <v>2000.122045495993</v>
      </c>
      <c r="D976" s="13">
        <f t="shared" ca="1" si="85"/>
        <v>99.703128462097666</v>
      </c>
      <c r="E976" s="13">
        <f t="shared" ca="1" si="86"/>
        <v>1001630.2124359246</v>
      </c>
      <c r="F976" s="13">
        <f t="shared" ca="1" si="87"/>
        <v>4.0033293309898994</v>
      </c>
      <c r="G976" s="13">
        <f t="shared" ca="1" si="88"/>
        <v>0.493490985652491</v>
      </c>
      <c r="H976" s="13">
        <f t="shared" ca="1" si="89"/>
        <v>0</v>
      </c>
    </row>
    <row r="977" spans="3:8">
      <c r="C977" s="13">
        <f t="shared" ca="1" si="84"/>
        <v>2000.3684949420285</v>
      </c>
      <c r="D977" s="13">
        <f t="shared" ca="1" si="85"/>
        <v>100.76420232267789</v>
      </c>
      <c r="E977" s="13">
        <f t="shared" ca="1" si="86"/>
        <v>985893.42952656979</v>
      </c>
      <c r="F977" s="13">
        <f t="shared" ca="1" si="87"/>
        <v>4.0015906500598142</v>
      </c>
      <c r="G977" s="13">
        <f t="shared" ca="1" si="88"/>
        <v>0.5077101047234861</v>
      </c>
      <c r="H977" s="13">
        <f t="shared" ca="1" si="89"/>
        <v>0</v>
      </c>
    </row>
    <row r="978" spans="3:8">
      <c r="C978" s="13">
        <f t="shared" ca="1" si="84"/>
        <v>1994.7080469741691</v>
      </c>
      <c r="D978" s="13">
        <f t="shared" ca="1" si="85"/>
        <v>100.89420872110263</v>
      </c>
      <c r="E978" s="13">
        <f t="shared" ca="1" si="86"/>
        <v>990641.91777913552</v>
      </c>
      <c r="F978" s="13">
        <f t="shared" ca="1" si="87"/>
        <v>3.990743759803649</v>
      </c>
      <c r="G978" s="13">
        <f t="shared" ca="1" si="88"/>
        <v>0.50856091427639527</v>
      </c>
      <c r="H978" s="13">
        <f t="shared" ca="1" si="89"/>
        <v>0</v>
      </c>
    </row>
    <row r="979" spans="3:8">
      <c r="C979" s="13">
        <f t="shared" ca="1" si="84"/>
        <v>2005.8990563903474</v>
      </c>
      <c r="D979" s="13">
        <f t="shared" ca="1" si="85"/>
        <v>99.947733894563299</v>
      </c>
      <c r="E979" s="13">
        <f t="shared" ca="1" si="86"/>
        <v>987470.68206758937</v>
      </c>
      <c r="F979" s="13">
        <f t="shared" ca="1" si="87"/>
        <v>4.0024931094531579</v>
      </c>
      <c r="G979" s="13">
        <f t="shared" ca="1" si="88"/>
        <v>0.50512010250384132</v>
      </c>
      <c r="H979" s="13">
        <f t="shared" ca="1" si="89"/>
        <v>0</v>
      </c>
    </row>
    <row r="980" spans="3:8">
      <c r="C980" s="13">
        <f t="shared" ca="1" si="84"/>
        <v>2000.8023175855069</v>
      </c>
      <c r="D980" s="13">
        <f t="shared" ca="1" si="85"/>
        <v>99.882363315191796</v>
      </c>
      <c r="E980" s="13">
        <f t="shared" ca="1" si="86"/>
        <v>996550.99371369265</v>
      </c>
      <c r="F980" s="13">
        <f t="shared" ca="1" si="87"/>
        <v>4.0183392570073551</v>
      </c>
      <c r="G980" s="13">
        <f t="shared" ca="1" si="88"/>
        <v>0.48984804658704534</v>
      </c>
      <c r="H980" s="13">
        <f t="shared" ca="1" si="89"/>
        <v>0</v>
      </c>
    </row>
    <row r="981" spans="3:8">
      <c r="C981" s="13">
        <f t="shared" ca="1" si="84"/>
        <v>2007.567353736639</v>
      </c>
      <c r="D981" s="13">
        <f t="shared" ca="1" si="85"/>
        <v>99.937436954378839</v>
      </c>
      <c r="E981" s="13">
        <f t="shared" ca="1" si="86"/>
        <v>988396.24334240169</v>
      </c>
      <c r="F981" s="13">
        <f t="shared" ca="1" si="87"/>
        <v>4.0020757102762303</v>
      </c>
      <c r="G981" s="13">
        <f t="shared" ca="1" si="88"/>
        <v>0.50564568353346939</v>
      </c>
      <c r="H981" s="13">
        <f t="shared" ca="1" si="89"/>
        <v>0</v>
      </c>
    </row>
    <row r="982" spans="3:8">
      <c r="C982" s="13">
        <f t="shared" ca="1" si="84"/>
        <v>2017.7142724236189</v>
      </c>
      <c r="D982" s="13">
        <f t="shared" ca="1" si="85"/>
        <v>99.403707908653175</v>
      </c>
      <c r="E982" s="13">
        <f t="shared" ca="1" si="86"/>
        <v>987353.55202711606</v>
      </c>
      <c r="F982" s="13">
        <f t="shared" ca="1" si="87"/>
        <v>4.0039210211085674</v>
      </c>
      <c r="G982" s="13">
        <f t="shared" ca="1" si="88"/>
        <v>0.50764176957236584</v>
      </c>
      <c r="H982" s="13">
        <f t="shared" ca="1" si="89"/>
        <v>0</v>
      </c>
    </row>
    <row r="983" spans="3:8">
      <c r="C983" s="13">
        <f t="shared" ca="1" si="84"/>
        <v>2033.5563570795405</v>
      </c>
      <c r="D983" s="13">
        <f t="shared" ca="1" si="85"/>
        <v>99.153740235590575</v>
      </c>
      <c r="E983" s="13">
        <f t="shared" ca="1" si="86"/>
        <v>992016.49857249868</v>
      </c>
      <c r="F983" s="13">
        <f t="shared" ca="1" si="87"/>
        <v>3.9937161022093934</v>
      </c>
      <c r="G983" s="13">
        <f t="shared" ca="1" si="88"/>
        <v>0.51718272362540418</v>
      </c>
      <c r="H983" s="13">
        <f t="shared" ca="1" si="89"/>
        <v>0</v>
      </c>
    </row>
    <row r="984" spans="3:8">
      <c r="C984" s="13">
        <f t="shared" ref="C984:C1047" ca="1" si="90">NORMINV(RAND(),$D$3,$G$3)</f>
        <v>2013.2257564938948</v>
      </c>
      <c r="D984" s="13">
        <f t="shared" ref="D984:D1047" ca="1" si="91">NORMINV(RAND(),$D$4,$G$4)</f>
        <v>100.10399702145268</v>
      </c>
      <c r="E984" s="13">
        <f t="shared" ref="E984:E1047" ca="1" si="92">NORMINV(RAND(),$D$5,$G$5)</f>
        <v>991424.37563321844</v>
      </c>
      <c r="F984" s="13">
        <f t="shared" ref="F984:F1047" ca="1" si="93">NORMINV(RAND(),$D$6,$G$6)</f>
        <v>3.9855654244742538</v>
      </c>
      <c r="G984" s="13">
        <f t="shared" ref="G984:G1047" ca="1" si="94">C984^2*D984/(E984*3.1415926*F984^4)</f>
        <v>0.51625841810644957</v>
      </c>
      <c r="H984" s="13">
        <f t="shared" ref="H984:H1047" ca="1" si="95">IF(G984&gt;0.54,1,IF(G984&lt;0.46,1,0))</f>
        <v>0</v>
      </c>
    </row>
    <row r="985" spans="3:8">
      <c r="C985" s="13">
        <f t="shared" ca="1" si="90"/>
        <v>2003.372501837656</v>
      </c>
      <c r="D985" s="13">
        <f t="shared" ca="1" si="91"/>
        <v>100.6525086514681</v>
      </c>
      <c r="E985" s="13">
        <f t="shared" ca="1" si="92"/>
        <v>988636.19633493258</v>
      </c>
      <c r="F985" s="13">
        <f t="shared" ca="1" si="93"/>
        <v>3.9954977913934546</v>
      </c>
      <c r="G985" s="13">
        <f t="shared" ca="1" si="94"/>
        <v>0.51036169181506352</v>
      </c>
      <c r="H985" s="13">
        <f t="shared" ca="1" si="95"/>
        <v>0</v>
      </c>
    </row>
    <row r="986" spans="3:8">
      <c r="C986" s="13">
        <f t="shared" ca="1" si="90"/>
        <v>2011.5690202513051</v>
      </c>
      <c r="D986" s="13">
        <f t="shared" ca="1" si="91"/>
        <v>100.5191483634336</v>
      </c>
      <c r="E986" s="13">
        <f t="shared" ca="1" si="92"/>
        <v>998015.33530540054</v>
      </c>
      <c r="F986" s="13">
        <f t="shared" ca="1" si="93"/>
        <v>4.0083591259460389</v>
      </c>
      <c r="G986" s="13">
        <f t="shared" ca="1" si="94"/>
        <v>0.50253359245824758</v>
      </c>
      <c r="H986" s="13">
        <f t="shared" ca="1" si="95"/>
        <v>0</v>
      </c>
    </row>
    <row r="987" spans="3:8">
      <c r="C987" s="13">
        <f t="shared" ca="1" si="90"/>
        <v>1986.9758668281506</v>
      </c>
      <c r="D987" s="13">
        <f t="shared" ca="1" si="91"/>
        <v>100.13097612566072</v>
      </c>
      <c r="E987" s="13">
        <f t="shared" ca="1" si="92"/>
        <v>988983.91850426048</v>
      </c>
      <c r="F987" s="13">
        <f t="shared" ca="1" si="93"/>
        <v>3.9991467408790284</v>
      </c>
      <c r="G987" s="13">
        <f t="shared" ca="1" si="94"/>
        <v>0.49744512543737207</v>
      </c>
      <c r="H987" s="13">
        <f t="shared" ca="1" si="95"/>
        <v>0</v>
      </c>
    </row>
    <row r="988" spans="3:8">
      <c r="C988" s="13">
        <f t="shared" ca="1" si="90"/>
        <v>2003.9950974765527</v>
      </c>
      <c r="D988" s="13">
        <f t="shared" ca="1" si="91"/>
        <v>99.754832953600257</v>
      </c>
      <c r="E988" s="13">
        <f t="shared" ca="1" si="92"/>
        <v>997891.34443394374</v>
      </c>
      <c r="F988" s="13">
        <f t="shared" ca="1" si="93"/>
        <v>3.9958808359522071</v>
      </c>
      <c r="G988" s="13">
        <f t="shared" ca="1" si="94"/>
        <v>0.50123803751341089</v>
      </c>
      <c r="H988" s="13">
        <f t="shared" ca="1" si="95"/>
        <v>0</v>
      </c>
    </row>
    <row r="989" spans="3:8">
      <c r="C989" s="13">
        <f t="shared" ca="1" si="90"/>
        <v>2010.3915474205232</v>
      </c>
      <c r="D989" s="13">
        <f t="shared" ca="1" si="91"/>
        <v>99.540655848772573</v>
      </c>
      <c r="E989" s="13">
        <f t="shared" ca="1" si="92"/>
        <v>1003179.8360992303</v>
      </c>
      <c r="F989" s="13">
        <f t="shared" ca="1" si="93"/>
        <v>4.0037640835950272</v>
      </c>
      <c r="G989" s="13">
        <f t="shared" ca="1" si="94"/>
        <v>0.49677441453643711</v>
      </c>
      <c r="H989" s="13">
        <f t="shared" ca="1" si="95"/>
        <v>0</v>
      </c>
    </row>
    <row r="990" spans="3:8">
      <c r="C990" s="13">
        <f t="shared" ca="1" si="90"/>
        <v>2014.2538896530918</v>
      </c>
      <c r="D990" s="13">
        <f t="shared" ca="1" si="91"/>
        <v>101.19674013943906</v>
      </c>
      <c r="E990" s="13">
        <f t="shared" ca="1" si="92"/>
        <v>988443.7507028511</v>
      </c>
      <c r="F990" s="13">
        <f t="shared" ca="1" si="93"/>
        <v>4.0066566908042889</v>
      </c>
      <c r="G990" s="13">
        <f t="shared" ca="1" si="94"/>
        <v>0.51305578971913657</v>
      </c>
      <c r="H990" s="13">
        <f t="shared" ca="1" si="95"/>
        <v>0</v>
      </c>
    </row>
    <row r="991" spans="3:8">
      <c r="C991" s="13">
        <f t="shared" ca="1" si="90"/>
        <v>2001.9772159790441</v>
      </c>
      <c r="D991" s="13">
        <f t="shared" ca="1" si="91"/>
        <v>99.894000937253608</v>
      </c>
      <c r="E991" s="13">
        <f t="shared" ca="1" si="92"/>
        <v>994903.94579192868</v>
      </c>
      <c r="F991" s="13">
        <f t="shared" ca="1" si="93"/>
        <v>3.9999585253804448</v>
      </c>
      <c r="G991" s="13">
        <f t="shared" ca="1" si="94"/>
        <v>0.50038547805193789</v>
      </c>
      <c r="H991" s="13">
        <f t="shared" ca="1" si="95"/>
        <v>0</v>
      </c>
    </row>
    <row r="992" spans="3:8">
      <c r="C992" s="13">
        <f t="shared" ca="1" si="90"/>
        <v>1998.4795826781381</v>
      </c>
      <c r="D992" s="13">
        <f t="shared" ca="1" si="91"/>
        <v>100.12580913052292</v>
      </c>
      <c r="E992" s="13">
        <f t="shared" ca="1" si="92"/>
        <v>990803.78648194822</v>
      </c>
      <c r="F992" s="13">
        <f t="shared" ca="1" si="93"/>
        <v>4.0043139072221541</v>
      </c>
      <c r="G992" s="13">
        <f t="shared" ca="1" si="94"/>
        <v>0.4996840481180691</v>
      </c>
      <c r="H992" s="13">
        <f t="shared" ca="1" si="95"/>
        <v>0</v>
      </c>
    </row>
    <row r="993" spans="3:8">
      <c r="C993" s="13">
        <f t="shared" ca="1" si="90"/>
        <v>1989.739438798729</v>
      </c>
      <c r="D993" s="13">
        <f t="shared" ca="1" si="91"/>
        <v>99.22359787781815</v>
      </c>
      <c r="E993" s="13">
        <f t="shared" ca="1" si="92"/>
        <v>986109.62075500842</v>
      </c>
      <c r="F993" s="13">
        <f t="shared" ca="1" si="93"/>
        <v>4.0082995825319641</v>
      </c>
      <c r="G993" s="13">
        <f t="shared" ca="1" si="94"/>
        <v>0.4912376351072853</v>
      </c>
      <c r="H993" s="13">
        <f t="shared" ca="1" si="95"/>
        <v>0</v>
      </c>
    </row>
    <row r="994" spans="3:8">
      <c r="C994" s="13">
        <f t="shared" ca="1" si="90"/>
        <v>2000.0392684999147</v>
      </c>
      <c r="D994" s="13">
        <f t="shared" ca="1" si="91"/>
        <v>99.815268071579041</v>
      </c>
      <c r="E994" s="13">
        <f t="shared" ca="1" si="92"/>
        <v>994440.51739640336</v>
      </c>
      <c r="F994" s="13">
        <f t="shared" ca="1" si="93"/>
        <v>3.9897733983546928</v>
      </c>
      <c r="G994" s="13">
        <f t="shared" ca="1" si="94"/>
        <v>0.50437369123106635</v>
      </c>
      <c r="H994" s="13">
        <f t="shared" ca="1" si="95"/>
        <v>0</v>
      </c>
    </row>
    <row r="995" spans="3:8">
      <c r="C995" s="13">
        <f t="shared" ca="1" si="90"/>
        <v>1979.5019384701284</v>
      </c>
      <c r="D995" s="13">
        <f t="shared" ca="1" si="91"/>
        <v>101.15711919611216</v>
      </c>
      <c r="E995" s="13">
        <f t="shared" ca="1" si="92"/>
        <v>998590.09712532337</v>
      </c>
      <c r="F995" s="13">
        <f t="shared" ca="1" si="93"/>
        <v>4.0062557829194034</v>
      </c>
      <c r="G995" s="13">
        <f t="shared" ca="1" si="94"/>
        <v>0.49047457590463983</v>
      </c>
      <c r="H995" s="13">
        <f t="shared" ca="1" si="95"/>
        <v>0</v>
      </c>
    </row>
    <row r="996" spans="3:8">
      <c r="C996" s="13">
        <f t="shared" ca="1" si="90"/>
        <v>1995.7490689042527</v>
      </c>
      <c r="D996" s="13">
        <f t="shared" ca="1" si="91"/>
        <v>99.282427168941652</v>
      </c>
      <c r="E996" s="13">
        <f t="shared" ca="1" si="92"/>
        <v>994704.8470355717</v>
      </c>
      <c r="F996" s="13">
        <f t="shared" ca="1" si="93"/>
        <v>3.9997359675876418</v>
      </c>
      <c r="G996" s="13">
        <f t="shared" ca="1" si="94"/>
        <v>0.49444144085550956</v>
      </c>
      <c r="H996" s="13">
        <f t="shared" ca="1" si="95"/>
        <v>0</v>
      </c>
    </row>
    <row r="997" spans="3:8">
      <c r="C997" s="13">
        <f t="shared" ca="1" si="90"/>
        <v>1990.8427427965696</v>
      </c>
      <c r="D997" s="13">
        <f t="shared" ca="1" si="91"/>
        <v>101.09743080282428</v>
      </c>
      <c r="E997" s="13">
        <f t="shared" ca="1" si="92"/>
        <v>997533.63992610108</v>
      </c>
      <c r="F997" s="13">
        <f t="shared" ca="1" si="93"/>
        <v>3.9984714551637239</v>
      </c>
      <c r="G997" s="13">
        <f t="shared" ca="1" si="94"/>
        <v>0.50021949813546074</v>
      </c>
      <c r="H997" s="13">
        <f t="shared" ca="1" si="95"/>
        <v>0</v>
      </c>
    </row>
    <row r="998" spans="3:8">
      <c r="C998" s="13">
        <f t="shared" ca="1" si="90"/>
        <v>1994.2618913331642</v>
      </c>
      <c r="D998" s="13">
        <f t="shared" ca="1" si="91"/>
        <v>99.686524520586218</v>
      </c>
      <c r="E998" s="13">
        <f t="shared" ca="1" si="92"/>
        <v>990388.83507748798</v>
      </c>
      <c r="F998" s="13">
        <f t="shared" ca="1" si="93"/>
        <v>3.9938509411284784</v>
      </c>
      <c r="G998" s="13">
        <f t="shared" ca="1" si="94"/>
        <v>0.50081557463732385</v>
      </c>
      <c r="H998" s="13">
        <f t="shared" ca="1" si="95"/>
        <v>0</v>
      </c>
    </row>
    <row r="999" spans="3:8">
      <c r="C999" s="13">
        <f t="shared" ca="1" si="90"/>
        <v>2002.1563025935177</v>
      </c>
      <c r="D999" s="13">
        <f t="shared" ca="1" si="91"/>
        <v>99.723390863244703</v>
      </c>
      <c r="E999" s="13">
        <f t="shared" ca="1" si="92"/>
        <v>1002040.8745771884</v>
      </c>
      <c r="F999" s="13">
        <f t="shared" ca="1" si="93"/>
        <v>4.0126917276809762</v>
      </c>
      <c r="G999" s="13">
        <f t="shared" ca="1" si="94"/>
        <v>0.48979517806646788</v>
      </c>
      <c r="H999" s="13">
        <f t="shared" ca="1" si="95"/>
        <v>0</v>
      </c>
    </row>
    <row r="1000" spans="3:8">
      <c r="C1000" s="13">
        <f t="shared" ca="1" si="90"/>
        <v>2003.4811370611339</v>
      </c>
      <c r="D1000" s="13">
        <f t="shared" ca="1" si="91"/>
        <v>100.58940595838989</v>
      </c>
      <c r="E1000" s="13">
        <f t="shared" ca="1" si="92"/>
        <v>987814.86374731874</v>
      </c>
      <c r="F1000" s="13">
        <f t="shared" ca="1" si="93"/>
        <v>3.9966263577899737</v>
      </c>
      <c r="G1000" s="13">
        <f t="shared" ca="1" si="94"/>
        <v>0.5099447725501608</v>
      </c>
      <c r="H1000" s="13">
        <f t="shared" ca="1" si="95"/>
        <v>0</v>
      </c>
    </row>
    <row r="1001" spans="3:8">
      <c r="C1001" s="13">
        <f t="shared" ca="1" si="90"/>
        <v>2012.9155850570967</v>
      </c>
      <c r="D1001" s="13">
        <f t="shared" ca="1" si="91"/>
        <v>99.544760381964679</v>
      </c>
      <c r="E1001" s="13">
        <f t="shared" ca="1" si="92"/>
        <v>991598.19440607447</v>
      </c>
      <c r="F1001" s="13">
        <f t="shared" ca="1" si="93"/>
        <v>4.0038648806330794</v>
      </c>
      <c r="G1001" s="13">
        <f t="shared" ca="1" si="94"/>
        <v>0.50380942351414848</v>
      </c>
      <c r="H1001" s="13">
        <f t="shared" ca="1" si="95"/>
        <v>0</v>
      </c>
    </row>
    <row r="1002" spans="3:8">
      <c r="C1002" s="13">
        <f t="shared" ca="1" si="90"/>
        <v>1982.5518440268684</v>
      </c>
      <c r="D1002" s="13">
        <f t="shared" ca="1" si="91"/>
        <v>100.14327974221429</v>
      </c>
      <c r="E1002" s="13">
        <f t="shared" ca="1" si="92"/>
        <v>1005913.6700109312</v>
      </c>
      <c r="F1002" s="13">
        <f t="shared" ca="1" si="93"/>
        <v>4.0065181389938207</v>
      </c>
      <c r="G1002" s="13">
        <f t="shared" ca="1" si="94"/>
        <v>0.48338357363543022</v>
      </c>
      <c r="H1002" s="13">
        <f t="shared" ca="1" si="95"/>
        <v>0</v>
      </c>
    </row>
    <row r="1003" spans="3:8">
      <c r="C1003" s="13">
        <f t="shared" ca="1" si="90"/>
        <v>2002.990097536953</v>
      </c>
      <c r="D1003" s="13">
        <f t="shared" ca="1" si="91"/>
        <v>101.20347731697336</v>
      </c>
      <c r="E1003" s="13">
        <f t="shared" ca="1" si="92"/>
        <v>988194.04593202274</v>
      </c>
      <c r="F1003" s="13">
        <f t="shared" ca="1" si="93"/>
        <v>4.0003643881302153</v>
      </c>
      <c r="G1003" s="13">
        <f t="shared" ca="1" si="94"/>
        <v>0.51069632353063121</v>
      </c>
      <c r="H1003" s="13">
        <f t="shared" ca="1" si="95"/>
        <v>0</v>
      </c>
    </row>
    <row r="1004" spans="3:8">
      <c r="C1004" s="13">
        <f t="shared" ca="1" si="90"/>
        <v>1998.5937476783538</v>
      </c>
      <c r="D1004" s="13">
        <f t="shared" ca="1" si="91"/>
        <v>100.12521082000812</v>
      </c>
      <c r="E1004" s="13">
        <f t="shared" ca="1" si="92"/>
        <v>989439.41282695415</v>
      </c>
      <c r="F1004" s="13">
        <f t="shared" ca="1" si="93"/>
        <v>4.0060358121404072</v>
      </c>
      <c r="G1004" s="13">
        <f t="shared" ca="1" si="94"/>
        <v>0.49956742497360995</v>
      </c>
      <c r="H1004" s="13">
        <f t="shared" ca="1" si="95"/>
        <v>0</v>
      </c>
    </row>
    <row r="1005" spans="3:8">
      <c r="C1005" s="13">
        <f t="shared" ca="1" si="90"/>
        <v>1997.892565971599</v>
      </c>
      <c r="D1005" s="13">
        <f t="shared" ca="1" si="91"/>
        <v>100.22688358624571</v>
      </c>
      <c r="E1005" s="13">
        <f t="shared" ca="1" si="92"/>
        <v>975801.1317933352</v>
      </c>
      <c r="F1005" s="13">
        <f t="shared" ca="1" si="93"/>
        <v>4.0018325955923837</v>
      </c>
      <c r="G1005" s="13">
        <f t="shared" ca="1" si="94"/>
        <v>0.50884046007445904</v>
      </c>
      <c r="H1005" s="13">
        <f t="shared" ca="1" si="95"/>
        <v>0</v>
      </c>
    </row>
    <row r="1006" spans="3:8">
      <c r="C1006" s="13">
        <f t="shared" ca="1" si="90"/>
        <v>1996.0916894150685</v>
      </c>
      <c r="D1006" s="13">
        <f t="shared" ca="1" si="91"/>
        <v>99.950938519815168</v>
      </c>
      <c r="E1006" s="13">
        <f t="shared" ca="1" si="92"/>
        <v>1000561.4444570511</v>
      </c>
      <c r="F1006" s="13">
        <f t="shared" ca="1" si="93"/>
        <v>3.9997361087244947</v>
      </c>
      <c r="G1006" s="13">
        <f t="shared" ca="1" si="94"/>
        <v>0.4950269751870377</v>
      </c>
      <c r="H1006" s="13">
        <f t="shared" ca="1" si="95"/>
        <v>0</v>
      </c>
    </row>
    <row r="1007" spans="3:8">
      <c r="C1007" s="13">
        <f t="shared" ca="1" si="90"/>
        <v>1994.2444699772805</v>
      </c>
      <c r="D1007" s="13">
        <f t="shared" ca="1" si="91"/>
        <v>99.645831020552976</v>
      </c>
      <c r="E1007" s="13">
        <f t="shared" ca="1" si="92"/>
        <v>996069.21081312362</v>
      </c>
      <c r="F1007" s="13">
        <f t="shared" ca="1" si="93"/>
        <v>4.0024499549513557</v>
      </c>
      <c r="G1007" s="13">
        <f t="shared" ca="1" si="94"/>
        <v>0.49348380365216254</v>
      </c>
      <c r="H1007" s="13">
        <f t="shared" ca="1" si="95"/>
        <v>0</v>
      </c>
    </row>
    <row r="1008" spans="3:8">
      <c r="C1008" s="13">
        <f t="shared" ca="1" si="90"/>
        <v>2006.1585935233934</v>
      </c>
      <c r="D1008" s="13">
        <f t="shared" ca="1" si="91"/>
        <v>100.8992339018629</v>
      </c>
      <c r="E1008" s="13">
        <f t="shared" ca="1" si="92"/>
        <v>981423.83129746385</v>
      </c>
      <c r="F1008" s="13">
        <f t="shared" ca="1" si="93"/>
        <v>4.0006483852774384</v>
      </c>
      <c r="G1008" s="13">
        <f t="shared" ca="1" si="94"/>
        <v>0.51415065844280128</v>
      </c>
      <c r="H1008" s="13">
        <f t="shared" ca="1" si="95"/>
        <v>0</v>
      </c>
    </row>
    <row r="1009" spans="3:8">
      <c r="C1009" s="13">
        <f t="shared" ca="1" si="90"/>
        <v>1991.8782438575031</v>
      </c>
      <c r="D1009" s="13">
        <f t="shared" ca="1" si="91"/>
        <v>100.8009962464087</v>
      </c>
      <c r="E1009" s="13">
        <f t="shared" ca="1" si="92"/>
        <v>988696.9933160434</v>
      </c>
      <c r="F1009" s="13">
        <f t="shared" ca="1" si="93"/>
        <v>4.0022058442221242</v>
      </c>
      <c r="G1009" s="13">
        <f t="shared" ca="1" si="94"/>
        <v>0.50185659375360714</v>
      </c>
      <c r="H1009" s="13">
        <f t="shared" ca="1" si="95"/>
        <v>0</v>
      </c>
    </row>
    <row r="1010" spans="3:8">
      <c r="C1010" s="13">
        <f t="shared" ca="1" si="90"/>
        <v>1990.8950060645791</v>
      </c>
      <c r="D1010" s="13">
        <f t="shared" ca="1" si="91"/>
        <v>98.640837370315424</v>
      </c>
      <c r="E1010" s="13">
        <f t="shared" ca="1" si="92"/>
        <v>1001660.8555545988</v>
      </c>
      <c r="F1010" s="13">
        <f t="shared" ca="1" si="93"/>
        <v>4.0007571662239858</v>
      </c>
      <c r="G1010" s="13">
        <f t="shared" ca="1" si="94"/>
        <v>0.4849691691221707</v>
      </c>
      <c r="H1010" s="13">
        <f t="shared" ca="1" si="95"/>
        <v>0</v>
      </c>
    </row>
    <row r="1011" spans="3:8">
      <c r="C1011" s="13">
        <f t="shared" ca="1" si="90"/>
        <v>1990.9121549571964</v>
      </c>
      <c r="D1011" s="13">
        <f t="shared" ca="1" si="91"/>
        <v>100.34952615894437</v>
      </c>
      <c r="E1011" s="13">
        <f t="shared" ca="1" si="92"/>
        <v>989864.63960127928</v>
      </c>
      <c r="F1011" s="13">
        <f t="shared" ca="1" si="93"/>
        <v>4.0012583088979561</v>
      </c>
      <c r="G1011" s="13">
        <f t="shared" ca="1" si="94"/>
        <v>0.49900797969621086</v>
      </c>
      <c r="H1011" s="13">
        <f t="shared" ca="1" si="95"/>
        <v>0</v>
      </c>
    </row>
    <row r="1012" spans="3:8">
      <c r="C1012" s="13">
        <f t="shared" ca="1" si="90"/>
        <v>2001.4418964598613</v>
      </c>
      <c r="D1012" s="13">
        <f t="shared" ca="1" si="91"/>
        <v>99.952365602631716</v>
      </c>
      <c r="E1012" s="13">
        <f t="shared" ca="1" si="92"/>
        <v>1001921.6548591057</v>
      </c>
      <c r="F1012" s="13">
        <f t="shared" ca="1" si="93"/>
        <v>4.0098552940263543</v>
      </c>
      <c r="G1012" s="13">
        <f t="shared" ca="1" si="94"/>
        <v>0.4920175804026421</v>
      </c>
      <c r="H1012" s="13">
        <f t="shared" ca="1" si="95"/>
        <v>0</v>
      </c>
    </row>
    <row r="1013" spans="3:8">
      <c r="C1013" s="13">
        <f t="shared" ca="1" si="90"/>
        <v>1998.817854928438</v>
      </c>
      <c r="D1013" s="13">
        <f t="shared" ca="1" si="91"/>
        <v>100.21883795745295</v>
      </c>
      <c r="E1013" s="13">
        <f t="shared" ca="1" si="92"/>
        <v>999363.90283236885</v>
      </c>
      <c r="F1013" s="13">
        <f t="shared" ca="1" si="93"/>
        <v>4.0117729804009787</v>
      </c>
      <c r="G1013" s="13">
        <f t="shared" ca="1" si="94"/>
        <v>0.49235333407474374</v>
      </c>
      <c r="H1013" s="13">
        <f t="shared" ca="1" si="95"/>
        <v>0</v>
      </c>
    </row>
    <row r="1014" spans="3:8">
      <c r="C1014" s="13">
        <f t="shared" ca="1" si="90"/>
        <v>2007.4373549279242</v>
      </c>
      <c r="D1014" s="13">
        <f t="shared" ca="1" si="91"/>
        <v>100.0788648518881</v>
      </c>
      <c r="E1014" s="13">
        <f t="shared" ca="1" si="92"/>
        <v>982183.24804907746</v>
      </c>
      <c r="F1014" s="13">
        <f t="shared" ca="1" si="93"/>
        <v>3.9941514971608769</v>
      </c>
      <c r="G1014" s="13">
        <f t="shared" ca="1" si="94"/>
        <v>0.51355368686890912</v>
      </c>
      <c r="H1014" s="13">
        <f t="shared" ca="1" si="95"/>
        <v>0</v>
      </c>
    </row>
    <row r="1015" spans="3:8">
      <c r="C1015" s="13">
        <f t="shared" ca="1" si="90"/>
        <v>1998.4937265356273</v>
      </c>
      <c r="D1015" s="13">
        <f t="shared" ca="1" si="91"/>
        <v>100.4129287463406</v>
      </c>
      <c r="E1015" s="13">
        <f t="shared" ca="1" si="92"/>
        <v>980815.55210403295</v>
      </c>
      <c r="F1015" s="13">
        <f t="shared" ca="1" si="93"/>
        <v>4.0010533832787143</v>
      </c>
      <c r="G1015" s="13">
        <f t="shared" ca="1" si="94"/>
        <v>0.50787942649286022</v>
      </c>
      <c r="H1015" s="13">
        <f t="shared" ca="1" si="95"/>
        <v>0</v>
      </c>
    </row>
    <row r="1016" spans="3:8">
      <c r="C1016" s="13">
        <f t="shared" ca="1" si="90"/>
        <v>2000.8908862144463</v>
      </c>
      <c r="D1016" s="13">
        <f t="shared" ca="1" si="91"/>
        <v>100.2873598619462</v>
      </c>
      <c r="E1016" s="13">
        <f t="shared" ca="1" si="92"/>
        <v>998739.29041636491</v>
      </c>
      <c r="F1016" s="13">
        <f t="shared" ca="1" si="93"/>
        <v>4.0013272296705411</v>
      </c>
      <c r="G1016" s="13">
        <f t="shared" ca="1" si="94"/>
        <v>0.49920017809715822</v>
      </c>
      <c r="H1016" s="13">
        <f t="shared" ca="1" si="95"/>
        <v>0</v>
      </c>
    </row>
    <row r="1017" spans="3:8">
      <c r="C1017" s="13">
        <f t="shared" ca="1" si="90"/>
        <v>2004.9253054979924</v>
      </c>
      <c r="D1017" s="13">
        <f t="shared" ca="1" si="91"/>
        <v>99.231731973741518</v>
      </c>
      <c r="E1017" s="13">
        <f t="shared" ca="1" si="92"/>
        <v>991103.44279716501</v>
      </c>
      <c r="F1017" s="13">
        <f t="shared" ca="1" si="93"/>
        <v>4.0174040955475894</v>
      </c>
      <c r="G1017" s="13">
        <f t="shared" ca="1" si="94"/>
        <v>0.49180851578578777</v>
      </c>
      <c r="H1017" s="13">
        <f t="shared" ca="1" si="95"/>
        <v>0</v>
      </c>
    </row>
    <row r="1018" spans="3:8">
      <c r="C1018" s="13">
        <f t="shared" ca="1" si="90"/>
        <v>2019.1304805826562</v>
      </c>
      <c r="D1018" s="13">
        <f t="shared" ca="1" si="91"/>
        <v>98.989146504561617</v>
      </c>
      <c r="E1018" s="13">
        <f t="shared" ca="1" si="92"/>
        <v>983197.90259056084</v>
      </c>
      <c r="F1018" s="13">
        <f t="shared" ca="1" si="93"/>
        <v>4.0000925266828586</v>
      </c>
      <c r="G1018" s="13">
        <f t="shared" ca="1" si="94"/>
        <v>0.51032329370280793</v>
      </c>
      <c r="H1018" s="13">
        <f t="shared" ca="1" si="95"/>
        <v>0</v>
      </c>
    </row>
    <row r="1019" spans="3:8">
      <c r="C1019" s="13">
        <f t="shared" ca="1" si="90"/>
        <v>2006.530796683772</v>
      </c>
      <c r="D1019" s="13">
        <f t="shared" ca="1" si="91"/>
        <v>99.508935704707923</v>
      </c>
      <c r="E1019" s="13">
        <f t="shared" ca="1" si="92"/>
        <v>994705.09887672774</v>
      </c>
      <c r="F1019" s="13">
        <f t="shared" ca="1" si="93"/>
        <v>3.9978569906152557</v>
      </c>
      <c r="G1019" s="13">
        <f t="shared" ca="1" si="94"/>
        <v>0.50188072030148623</v>
      </c>
      <c r="H1019" s="13">
        <f t="shared" ca="1" si="95"/>
        <v>0</v>
      </c>
    </row>
    <row r="1020" spans="3:8">
      <c r="C1020" s="13">
        <f t="shared" ca="1" si="90"/>
        <v>2001.0813548363165</v>
      </c>
      <c r="D1020" s="13">
        <f t="shared" ca="1" si="91"/>
        <v>100.61335349864093</v>
      </c>
      <c r="E1020" s="13">
        <f t="shared" ca="1" si="92"/>
        <v>997567.15916177048</v>
      </c>
      <c r="F1020" s="13">
        <f t="shared" ca="1" si="93"/>
        <v>3.9953732950007601</v>
      </c>
      <c r="G1020" s="13">
        <f t="shared" ca="1" si="94"/>
        <v>0.50450288823403677</v>
      </c>
      <c r="H1020" s="13">
        <f t="shared" ca="1" si="95"/>
        <v>0</v>
      </c>
    </row>
    <row r="1021" spans="3:8">
      <c r="C1021" s="13">
        <f t="shared" ca="1" si="90"/>
        <v>2005.0182330167484</v>
      </c>
      <c r="D1021" s="13">
        <f t="shared" ca="1" si="91"/>
        <v>100.18398892833262</v>
      </c>
      <c r="E1021" s="13">
        <f t="shared" ca="1" si="92"/>
        <v>1003424.8937864485</v>
      </c>
      <c r="F1021" s="13">
        <f t="shared" ca="1" si="93"/>
        <v>3.9825400450894786</v>
      </c>
      <c r="G1021" s="13">
        <f t="shared" ca="1" si="94"/>
        <v>0.50787826836712802</v>
      </c>
      <c r="H1021" s="13">
        <f t="shared" ca="1" si="95"/>
        <v>0</v>
      </c>
    </row>
    <row r="1022" spans="3:8">
      <c r="C1022" s="13">
        <f t="shared" ca="1" si="90"/>
        <v>2012.4760837376475</v>
      </c>
      <c r="D1022" s="13">
        <f t="shared" ca="1" si="91"/>
        <v>100.2026920540535</v>
      </c>
      <c r="E1022" s="13">
        <f t="shared" ca="1" si="92"/>
        <v>996984.16621088563</v>
      </c>
      <c r="F1022" s="13">
        <f t="shared" ca="1" si="93"/>
        <v>4.0024680318871599</v>
      </c>
      <c r="G1022" s="13">
        <f t="shared" ca="1" si="94"/>
        <v>0.50488356248382504</v>
      </c>
      <c r="H1022" s="13">
        <f t="shared" ca="1" si="95"/>
        <v>0</v>
      </c>
    </row>
    <row r="1023" spans="3:8">
      <c r="C1023" s="13">
        <f t="shared" ca="1" si="90"/>
        <v>1988.7830107745824</v>
      </c>
      <c r="D1023" s="13">
        <f t="shared" ca="1" si="91"/>
        <v>99.201968652930958</v>
      </c>
      <c r="E1023" s="13">
        <f t="shared" ca="1" si="92"/>
        <v>998651.8618281394</v>
      </c>
      <c r="F1023" s="13">
        <f t="shared" ca="1" si="93"/>
        <v>3.9973021918448111</v>
      </c>
      <c r="G1023" s="13">
        <f t="shared" ca="1" si="94"/>
        <v>0.48985008226751081</v>
      </c>
      <c r="H1023" s="13">
        <f t="shared" ca="1" si="95"/>
        <v>0</v>
      </c>
    </row>
    <row r="1024" spans="3:8">
      <c r="C1024" s="13">
        <f t="shared" ca="1" si="90"/>
        <v>1986.4508800911278</v>
      </c>
      <c r="D1024" s="13">
        <f t="shared" ca="1" si="91"/>
        <v>99.316127202354409</v>
      </c>
      <c r="E1024" s="13">
        <f t="shared" ca="1" si="92"/>
        <v>991231.07636072091</v>
      </c>
      <c r="F1024" s="13">
        <f t="shared" ca="1" si="93"/>
        <v>3.9946888129103466</v>
      </c>
      <c r="G1024" s="13">
        <f t="shared" ca="1" si="94"/>
        <v>0.49421833037586699</v>
      </c>
      <c r="H1024" s="13">
        <f t="shared" ca="1" si="95"/>
        <v>0</v>
      </c>
    </row>
    <row r="1025" spans="3:8">
      <c r="C1025" s="13">
        <f t="shared" ca="1" si="90"/>
        <v>1985.1381561957126</v>
      </c>
      <c r="D1025" s="13">
        <f t="shared" ca="1" si="91"/>
        <v>100.74480334598169</v>
      </c>
      <c r="E1025" s="13">
        <f t="shared" ca="1" si="92"/>
        <v>993821.61454606312</v>
      </c>
      <c r="F1025" s="13">
        <f t="shared" ca="1" si="93"/>
        <v>3.9993973370177098</v>
      </c>
      <c r="G1025" s="13">
        <f t="shared" ca="1" si="94"/>
        <v>0.49701284368746773</v>
      </c>
      <c r="H1025" s="13">
        <f t="shared" ca="1" si="95"/>
        <v>0</v>
      </c>
    </row>
    <row r="1026" spans="3:8">
      <c r="C1026" s="13">
        <f t="shared" ca="1" si="90"/>
        <v>1985.9811053947892</v>
      </c>
      <c r="D1026" s="13">
        <f t="shared" ca="1" si="91"/>
        <v>100.40061293834417</v>
      </c>
      <c r="E1026" s="13">
        <f t="shared" ca="1" si="92"/>
        <v>982391.94547576352</v>
      </c>
      <c r="F1026" s="13">
        <f t="shared" ca="1" si="93"/>
        <v>3.9886101927132822</v>
      </c>
      <c r="G1026" s="13">
        <f t="shared" ca="1" si="94"/>
        <v>0.50695049499459122</v>
      </c>
      <c r="H1026" s="13">
        <f t="shared" ca="1" si="95"/>
        <v>0</v>
      </c>
    </row>
    <row r="1027" spans="3:8">
      <c r="C1027" s="13">
        <f t="shared" ca="1" si="90"/>
        <v>1986.8408996138457</v>
      </c>
      <c r="D1027" s="13">
        <f t="shared" ca="1" si="91"/>
        <v>100.98692639242824</v>
      </c>
      <c r="E1027" s="13">
        <f t="shared" ca="1" si="92"/>
        <v>988590.15767259966</v>
      </c>
      <c r="F1027" s="13">
        <f t="shared" ca="1" si="93"/>
        <v>3.998447812067766</v>
      </c>
      <c r="G1027" s="13">
        <f t="shared" ca="1" si="94"/>
        <v>0.50218005721463399</v>
      </c>
      <c r="H1027" s="13">
        <f t="shared" ca="1" si="95"/>
        <v>0</v>
      </c>
    </row>
    <row r="1028" spans="3:8">
      <c r="C1028" s="13">
        <f t="shared" ca="1" si="90"/>
        <v>1971.2920769970683</v>
      </c>
      <c r="D1028" s="13">
        <f t="shared" ca="1" si="91"/>
        <v>98.63650650733193</v>
      </c>
      <c r="E1028" s="13">
        <f t="shared" ca="1" si="92"/>
        <v>1011979.5752992119</v>
      </c>
      <c r="F1028" s="13">
        <f t="shared" ca="1" si="93"/>
        <v>3.9980289246901548</v>
      </c>
      <c r="G1028" s="13">
        <f t="shared" ca="1" si="94"/>
        <v>0.47188296018100989</v>
      </c>
      <c r="H1028" s="13">
        <f t="shared" ca="1" si="95"/>
        <v>0</v>
      </c>
    </row>
    <row r="1029" spans="3:8">
      <c r="C1029" s="13">
        <f t="shared" ca="1" si="90"/>
        <v>1978.9574606480662</v>
      </c>
      <c r="D1029" s="13">
        <f t="shared" ca="1" si="91"/>
        <v>100.13647175897312</v>
      </c>
      <c r="E1029" s="13">
        <f t="shared" ca="1" si="92"/>
        <v>984899.13802596414</v>
      </c>
      <c r="F1029" s="13">
        <f t="shared" ca="1" si="93"/>
        <v>3.9958048222193669</v>
      </c>
      <c r="G1029" s="13">
        <f t="shared" ca="1" si="94"/>
        <v>0.49717183021755884</v>
      </c>
      <c r="H1029" s="13">
        <f t="shared" ca="1" si="95"/>
        <v>0</v>
      </c>
    </row>
    <row r="1030" spans="3:8">
      <c r="C1030" s="13">
        <f t="shared" ca="1" si="90"/>
        <v>2017.4021400636784</v>
      </c>
      <c r="D1030" s="13">
        <f t="shared" ca="1" si="91"/>
        <v>99.913823288311406</v>
      </c>
      <c r="E1030" s="13">
        <f t="shared" ca="1" si="92"/>
        <v>989264.92676106095</v>
      </c>
      <c r="F1030" s="13">
        <f t="shared" ca="1" si="93"/>
        <v>3.9977781841493059</v>
      </c>
      <c r="G1030" s="13">
        <f t="shared" ca="1" si="94"/>
        <v>0.51223975398117683</v>
      </c>
      <c r="H1030" s="13">
        <f t="shared" ca="1" si="95"/>
        <v>0</v>
      </c>
    </row>
    <row r="1031" spans="3:8">
      <c r="C1031" s="13">
        <f t="shared" ca="1" si="90"/>
        <v>2011.6444995255058</v>
      </c>
      <c r="D1031" s="13">
        <f t="shared" ca="1" si="91"/>
        <v>100.66006822865634</v>
      </c>
      <c r="E1031" s="13">
        <f t="shared" ca="1" si="92"/>
        <v>989929.16716899863</v>
      </c>
      <c r="F1031" s="13">
        <f t="shared" ca="1" si="93"/>
        <v>4.0036902714359632</v>
      </c>
      <c r="G1031" s="13">
        <f t="shared" ca="1" si="94"/>
        <v>0.50975772021425081</v>
      </c>
      <c r="H1031" s="13">
        <f t="shared" ca="1" si="95"/>
        <v>0</v>
      </c>
    </row>
    <row r="1032" spans="3:8">
      <c r="C1032" s="13">
        <f t="shared" ca="1" si="90"/>
        <v>2009.5811478368191</v>
      </c>
      <c r="D1032" s="13">
        <f t="shared" ca="1" si="91"/>
        <v>100.27868103619316</v>
      </c>
      <c r="E1032" s="13">
        <f t="shared" ca="1" si="92"/>
        <v>997740.2635115349</v>
      </c>
      <c r="F1032" s="13">
        <f t="shared" ca="1" si="93"/>
        <v>4.0053453048443615</v>
      </c>
      <c r="G1032" s="13">
        <f t="shared" ca="1" si="94"/>
        <v>0.50198702641025128</v>
      </c>
      <c r="H1032" s="13">
        <f t="shared" ca="1" si="95"/>
        <v>0</v>
      </c>
    </row>
    <row r="1033" spans="3:8">
      <c r="C1033" s="13">
        <f t="shared" ca="1" si="90"/>
        <v>1996.7462189335797</v>
      </c>
      <c r="D1033" s="13">
        <f t="shared" ca="1" si="91"/>
        <v>99.29546530842228</v>
      </c>
      <c r="E1033" s="13">
        <f t="shared" ca="1" si="92"/>
        <v>987730.57931561256</v>
      </c>
      <c r="F1033" s="13">
        <f t="shared" ca="1" si="93"/>
        <v>4.0006740333950122</v>
      </c>
      <c r="G1033" s="13">
        <f t="shared" ca="1" si="94"/>
        <v>0.49802841536127673</v>
      </c>
      <c r="H1033" s="13">
        <f t="shared" ca="1" si="95"/>
        <v>0</v>
      </c>
    </row>
    <row r="1034" spans="3:8">
      <c r="C1034" s="13">
        <f t="shared" ca="1" si="90"/>
        <v>1998.8130187544114</v>
      </c>
      <c r="D1034" s="13">
        <f t="shared" ca="1" si="91"/>
        <v>99.595152956986368</v>
      </c>
      <c r="E1034" s="13">
        <f t="shared" ca="1" si="92"/>
        <v>1006392.3739658445</v>
      </c>
      <c r="F1034" s="13">
        <f t="shared" ca="1" si="93"/>
        <v>4.0058827963998915</v>
      </c>
      <c r="G1034" s="13">
        <f t="shared" ca="1" si="94"/>
        <v>0.4887338109664105</v>
      </c>
      <c r="H1034" s="13">
        <f t="shared" ca="1" si="95"/>
        <v>0</v>
      </c>
    </row>
    <row r="1035" spans="3:8">
      <c r="C1035" s="13">
        <f t="shared" ca="1" si="90"/>
        <v>1993.1396971622205</v>
      </c>
      <c r="D1035" s="13">
        <f t="shared" ca="1" si="91"/>
        <v>100.15487801613324</v>
      </c>
      <c r="E1035" s="13">
        <f t="shared" ca="1" si="92"/>
        <v>995085.83525204391</v>
      </c>
      <c r="F1035" s="13">
        <f t="shared" ca="1" si="93"/>
        <v>4.000730788909836</v>
      </c>
      <c r="G1035" s="13">
        <f t="shared" ca="1" si="94"/>
        <v>0.49679802536517043</v>
      </c>
      <c r="H1035" s="13">
        <f t="shared" ca="1" si="95"/>
        <v>0</v>
      </c>
    </row>
    <row r="1036" spans="3:8">
      <c r="C1036" s="13">
        <f t="shared" ca="1" si="90"/>
        <v>2003.5306767231878</v>
      </c>
      <c r="D1036" s="13">
        <f t="shared" ca="1" si="91"/>
        <v>99.227684002061991</v>
      </c>
      <c r="E1036" s="13">
        <f t="shared" ca="1" si="92"/>
        <v>999738.29153708811</v>
      </c>
      <c r="F1036" s="13">
        <f t="shared" ca="1" si="93"/>
        <v>4.003703364438155</v>
      </c>
      <c r="G1036" s="13">
        <f t="shared" ca="1" si="94"/>
        <v>0.49356128242287312</v>
      </c>
      <c r="H1036" s="13">
        <f t="shared" ca="1" si="95"/>
        <v>0</v>
      </c>
    </row>
    <row r="1037" spans="3:8">
      <c r="C1037" s="13">
        <f t="shared" ca="1" si="90"/>
        <v>2002.7092880762746</v>
      </c>
      <c r="D1037" s="13">
        <f t="shared" ca="1" si="91"/>
        <v>99.732527074292648</v>
      </c>
      <c r="E1037" s="13">
        <f t="shared" ca="1" si="92"/>
        <v>999100.19132186961</v>
      </c>
      <c r="F1037" s="13">
        <f t="shared" ca="1" si="93"/>
        <v>3.9971749266368377</v>
      </c>
      <c r="G1037" s="13">
        <f t="shared" ca="1" si="94"/>
        <v>0.49923051348960562</v>
      </c>
      <c r="H1037" s="13">
        <f t="shared" ca="1" si="95"/>
        <v>0</v>
      </c>
    </row>
    <row r="1038" spans="3:8">
      <c r="C1038" s="13">
        <f t="shared" ca="1" si="90"/>
        <v>2012.2435469172797</v>
      </c>
      <c r="D1038" s="13">
        <f t="shared" ca="1" si="91"/>
        <v>99.695479845822774</v>
      </c>
      <c r="E1038" s="13">
        <f t="shared" ca="1" si="92"/>
        <v>996712.38299060101</v>
      </c>
      <c r="F1038" s="13">
        <f t="shared" ca="1" si="93"/>
        <v>4.0017152872307227</v>
      </c>
      <c r="G1038" s="13">
        <f t="shared" ca="1" si="94"/>
        <v>0.50272686053653426</v>
      </c>
      <c r="H1038" s="13">
        <f t="shared" ca="1" si="95"/>
        <v>0</v>
      </c>
    </row>
    <row r="1039" spans="3:8">
      <c r="C1039" s="13">
        <f t="shared" ca="1" si="90"/>
        <v>2016.3690396013037</v>
      </c>
      <c r="D1039" s="13">
        <f t="shared" ca="1" si="91"/>
        <v>99.62235521171533</v>
      </c>
      <c r="E1039" s="13">
        <f t="shared" ca="1" si="92"/>
        <v>986632.599201362</v>
      </c>
      <c r="F1039" s="13">
        <f t="shared" ca="1" si="93"/>
        <v>3.9926655451850044</v>
      </c>
      <c r="G1039" s="13">
        <f t="shared" ca="1" si="94"/>
        <v>0.51420913943073943</v>
      </c>
      <c r="H1039" s="13">
        <f t="shared" ca="1" si="95"/>
        <v>0</v>
      </c>
    </row>
    <row r="1040" spans="3:8">
      <c r="C1040" s="13">
        <f t="shared" ca="1" si="90"/>
        <v>1999.0019207608116</v>
      </c>
      <c r="D1040" s="13">
        <f t="shared" ca="1" si="91"/>
        <v>99.754239402476429</v>
      </c>
      <c r="E1040" s="13">
        <f t="shared" ca="1" si="92"/>
        <v>1001106.9737323431</v>
      </c>
      <c r="F1040" s="13">
        <f t="shared" ca="1" si="93"/>
        <v>3.9932819635876959</v>
      </c>
      <c r="G1040" s="13">
        <f t="shared" ca="1" si="94"/>
        <v>0.49843384693879045</v>
      </c>
      <c r="H1040" s="13">
        <f t="shared" ca="1" si="95"/>
        <v>0</v>
      </c>
    </row>
    <row r="1041" spans="3:8">
      <c r="C1041" s="13">
        <f t="shared" ca="1" si="90"/>
        <v>2016.0834366784645</v>
      </c>
      <c r="D1041" s="13">
        <f t="shared" ca="1" si="91"/>
        <v>100.15291055323836</v>
      </c>
      <c r="E1041" s="13">
        <f t="shared" ca="1" si="92"/>
        <v>991284.86963234213</v>
      </c>
      <c r="F1041" s="13">
        <f t="shared" ca="1" si="93"/>
        <v>4.0011416344455579</v>
      </c>
      <c r="G1041" s="13">
        <f t="shared" ca="1" si="94"/>
        <v>0.51003095511728813</v>
      </c>
      <c r="H1041" s="13">
        <f t="shared" ca="1" si="95"/>
        <v>0</v>
      </c>
    </row>
    <row r="1042" spans="3:8">
      <c r="C1042" s="13">
        <f t="shared" ca="1" si="90"/>
        <v>1996.4632534620889</v>
      </c>
      <c r="D1042" s="13">
        <f t="shared" ca="1" si="91"/>
        <v>99.67013282211559</v>
      </c>
      <c r="E1042" s="13">
        <f t="shared" ca="1" si="92"/>
        <v>999967.44644896779</v>
      </c>
      <c r="F1042" s="13">
        <f t="shared" ca="1" si="93"/>
        <v>4.007516497670693</v>
      </c>
      <c r="G1042" s="13">
        <f t="shared" ca="1" si="94"/>
        <v>0.4902873367885251</v>
      </c>
      <c r="H1042" s="13">
        <f t="shared" ca="1" si="95"/>
        <v>0</v>
      </c>
    </row>
    <row r="1043" spans="3:8">
      <c r="C1043" s="13">
        <f t="shared" ca="1" si="90"/>
        <v>2007.4183572020463</v>
      </c>
      <c r="D1043" s="13">
        <f t="shared" ca="1" si="91"/>
        <v>100.15361730345359</v>
      </c>
      <c r="E1043" s="13">
        <f t="shared" ca="1" si="92"/>
        <v>990901.28457462939</v>
      </c>
      <c r="F1043" s="13">
        <f t="shared" ca="1" si="93"/>
        <v>4.0030069915726223</v>
      </c>
      <c r="G1043" s="13">
        <f t="shared" ca="1" si="94"/>
        <v>0.50491325383031715</v>
      </c>
      <c r="H1043" s="13">
        <f t="shared" ca="1" si="95"/>
        <v>0</v>
      </c>
    </row>
    <row r="1044" spans="3:8">
      <c r="C1044" s="13">
        <f t="shared" ca="1" si="90"/>
        <v>1990.7522440951159</v>
      </c>
      <c r="D1044" s="13">
        <f t="shared" ca="1" si="91"/>
        <v>100.33318893469087</v>
      </c>
      <c r="E1044" s="13">
        <f t="shared" ca="1" si="92"/>
        <v>996268.5068814198</v>
      </c>
      <c r="F1044" s="13">
        <f t="shared" ca="1" si="93"/>
        <v>3.9990911261012658</v>
      </c>
      <c r="G1044" s="13">
        <f t="shared" ca="1" si="94"/>
        <v>0.49671534280232854</v>
      </c>
      <c r="H1044" s="13">
        <f t="shared" ca="1" si="95"/>
        <v>0</v>
      </c>
    </row>
    <row r="1045" spans="3:8">
      <c r="C1045" s="13">
        <f t="shared" ca="1" si="90"/>
        <v>2000.4997736436767</v>
      </c>
      <c r="D1045" s="13">
        <f t="shared" ca="1" si="91"/>
        <v>100.11862752802908</v>
      </c>
      <c r="E1045" s="13">
        <f t="shared" ca="1" si="92"/>
        <v>998003.74081574706</v>
      </c>
      <c r="F1045" s="13">
        <f t="shared" ca="1" si="93"/>
        <v>4.0006060155968886</v>
      </c>
      <c r="G1045" s="13">
        <f t="shared" ca="1" si="94"/>
        <v>0.4988922202366996</v>
      </c>
      <c r="H1045" s="13">
        <f t="shared" ca="1" si="95"/>
        <v>0</v>
      </c>
    </row>
    <row r="1046" spans="3:8">
      <c r="C1046" s="13">
        <f t="shared" ca="1" si="90"/>
        <v>2005.6638338413297</v>
      </c>
      <c r="D1046" s="13">
        <f t="shared" ca="1" si="91"/>
        <v>99.816061911581372</v>
      </c>
      <c r="E1046" s="13">
        <f t="shared" ca="1" si="92"/>
        <v>995613.3469530103</v>
      </c>
      <c r="F1046" s="13">
        <f t="shared" ca="1" si="93"/>
        <v>3.9975754917600121</v>
      </c>
      <c r="G1046" s="13">
        <f t="shared" ca="1" si="94"/>
        <v>0.50267750098438013</v>
      </c>
      <c r="H1046" s="13">
        <f t="shared" ca="1" si="95"/>
        <v>0</v>
      </c>
    </row>
    <row r="1047" spans="3:8">
      <c r="C1047" s="13">
        <f t="shared" ca="1" si="90"/>
        <v>1991.4077923158925</v>
      </c>
      <c r="D1047" s="13">
        <f t="shared" ca="1" si="91"/>
        <v>99.256598902467303</v>
      </c>
      <c r="E1047" s="13">
        <f t="shared" ca="1" si="92"/>
        <v>992398.8338120227</v>
      </c>
      <c r="F1047" s="13">
        <f t="shared" ca="1" si="93"/>
        <v>4.0065848743279275</v>
      </c>
      <c r="G1047" s="13">
        <f t="shared" ca="1" si="94"/>
        <v>0.48994383237728623</v>
      </c>
      <c r="H1047" s="13">
        <f t="shared" ca="1" si="95"/>
        <v>0</v>
      </c>
    </row>
    <row r="1048" spans="3:8">
      <c r="C1048" s="13">
        <f t="shared" ref="C1048:C1111" ca="1" si="96">NORMINV(RAND(),$D$3,$G$3)</f>
        <v>2002.4370079210164</v>
      </c>
      <c r="D1048" s="13">
        <f t="shared" ref="D1048:D1111" ca="1" si="97">NORMINV(RAND(),$D$4,$G$4)</f>
        <v>99.098408537838125</v>
      </c>
      <c r="E1048" s="13">
        <f t="shared" ref="E1048:E1111" ca="1" si="98">NORMINV(RAND(),$D$5,$G$5)</f>
        <v>984335.68497397995</v>
      </c>
      <c r="F1048" s="13">
        <f t="shared" ref="F1048:F1111" ca="1" si="99">NORMINV(RAND(),$D$6,$G$6)</f>
        <v>3.9941686738639288</v>
      </c>
      <c r="G1048" s="13">
        <f t="shared" ref="G1048:G1111" ca="1" si="100">C1048^2*D1048/(E1048*3.1415926*F1048^4)</f>
        <v>0.50487713917593902</v>
      </c>
      <c r="H1048" s="13">
        <f t="shared" ref="H1048:H1111" ca="1" si="101">IF(G1048&gt;0.54,1,IF(G1048&lt;0.46,1,0))</f>
        <v>0</v>
      </c>
    </row>
    <row r="1049" spans="3:8">
      <c r="C1049" s="13">
        <f t="shared" ca="1" si="96"/>
        <v>1995.5389168862998</v>
      </c>
      <c r="D1049" s="13">
        <f t="shared" ca="1" si="97"/>
        <v>99.495081074860195</v>
      </c>
      <c r="E1049" s="13">
        <f t="shared" ca="1" si="98"/>
        <v>996555.9362576718</v>
      </c>
      <c r="F1049" s="13">
        <f t="shared" ca="1" si="99"/>
        <v>3.994601559736251</v>
      </c>
      <c r="G1049" s="13">
        <f t="shared" ca="1" si="100"/>
        <v>0.497023128942709</v>
      </c>
      <c r="H1049" s="13">
        <f t="shared" ca="1" si="101"/>
        <v>0</v>
      </c>
    </row>
    <row r="1050" spans="3:8">
      <c r="C1050" s="13">
        <f t="shared" ca="1" si="96"/>
        <v>2021.4923238597678</v>
      </c>
      <c r="D1050" s="13">
        <f t="shared" ca="1" si="97"/>
        <v>100.14750227770401</v>
      </c>
      <c r="E1050" s="13">
        <f t="shared" ca="1" si="98"/>
        <v>1000956.9406247142</v>
      </c>
      <c r="F1050" s="13">
        <f t="shared" ca="1" si="99"/>
        <v>4.0016457252226809</v>
      </c>
      <c r="G1050" s="13">
        <f t="shared" ca="1" si="100"/>
        <v>0.50753325891144796</v>
      </c>
      <c r="H1050" s="13">
        <f t="shared" ca="1" si="101"/>
        <v>0</v>
      </c>
    </row>
    <row r="1051" spans="3:8">
      <c r="C1051" s="13">
        <f t="shared" ca="1" si="96"/>
        <v>2019.4054185342388</v>
      </c>
      <c r="D1051" s="13">
        <f t="shared" ca="1" si="97"/>
        <v>100.32069734916897</v>
      </c>
      <c r="E1051" s="13">
        <f t="shared" ca="1" si="98"/>
        <v>993401.49788298702</v>
      </c>
      <c r="F1051" s="13">
        <f t="shared" ca="1" si="99"/>
        <v>3.9967599975534229</v>
      </c>
      <c r="G1051" s="13">
        <f t="shared" ca="1" si="100"/>
        <v>0.51372490571853169</v>
      </c>
      <c r="H1051" s="13">
        <f t="shared" ca="1" si="101"/>
        <v>0</v>
      </c>
    </row>
    <row r="1052" spans="3:8">
      <c r="C1052" s="13">
        <f t="shared" ca="1" si="96"/>
        <v>1998.93262906367</v>
      </c>
      <c r="D1052" s="13">
        <f t="shared" ca="1" si="97"/>
        <v>101.1642536095556</v>
      </c>
      <c r="E1052" s="13">
        <f t="shared" ca="1" si="98"/>
        <v>996529.08236212516</v>
      </c>
      <c r="F1052" s="13">
        <f t="shared" ca="1" si="99"/>
        <v>4.0007788090337675</v>
      </c>
      <c r="G1052" s="13">
        <f t="shared" ca="1" si="100"/>
        <v>0.50397081630975415</v>
      </c>
      <c r="H1052" s="13">
        <f t="shared" ca="1" si="101"/>
        <v>0</v>
      </c>
    </row>
    <row r="1053" spans="3:8">
      <c r="C1053" s="13">
        <f t="shared" ca="1" si="96"/>
        <v>2003.6379649244359</v>
      </c>
      <c r="D1053" s="13">
        <f t="shared" ca="1" si="97"/>
        <v>100.39464520143595</v>
      </c>
      <c r="E1053" s="13">
        <f t="shared" ca="1" si="98"/>
        <v>991180.00026731007</v>
      </c>
      <c r="F1053" s="13">
        <f t="shared" ca="1" si="99"/>
        <v>3.9944242675703463</v>
      </c>
      <c r="G1053" s="13">
        <f t="shared" ca="1" si="100"/>
        <v>0.50842850538678219</v>
      </c>
      <c r="H1053" s="13">
        <f t="shared" ca="1" si="101"/>
        <v>0</v>
      </c>
    </row>
    <row r="1054" spans="3:8">
      <c r="C1054" s="13">
        <f t="shared" ca="1" si="96"/>
        <v>1992.4808370155718</v>
      </c>
      <c r="D1054" s="13">
        <f t="shared" ca="1" si="97"/>
        <v>100.7409103422834</v>
      </c>
      <c r="E1054" s="13">
        <f t="shared" ca="1" si="98"/>
        <v>991206.71002554696</v>
      </c>
      <c r="F1054" s="13">
        <f t="shared" ca="1" si="99"/>
        <v>4.000520161485241</v>
      </c>
      <c r="G1054" s="13">
        <f t="shared" ca="1" si="100"/>
        <v>0.50143451575738762</v>
      </c>
      <c r="H1054" s="13">
        <f t="shared" ca="1" si="101"/>
        <v>0</v>
      </c>
    </row>
    <row r="1055" spans="3:8">
      <c r="C1055" s="13">
        <f t="shared" ca="1" si="96"/>
        <v>2005.9640664722003</v>
      </c>
      <c r="D1055" s="13">
        <f t="shared" ca="1" si="97"/>
        <v>99.628229804104663</v>
      </c>
      <c r="E1055" s="13">
        <f t="shared" ca="1" si="98"/>
        <v>997888.6580444047</v>
      </c>
      <c r="F1055" s="13">
        <f t="shared" ca="1" si="99"/>
        <v>4.0086653848263909</v>
      </c>
      <c r="G1055" s="13">
        <f t="shared" ca="1" si="100"/>
        <v>0.49521927107371722</v>
      </c>
      <c r="H1055" s="13">
        <f t="shared" ca="1" si="101"/>
        <v>0</v>
      </c>
    </row>
    <row r="1056" spans="3:8">
      <c r="C1056" s="13">
        <f t="shared" ca="1" si="96"/>
        <v>2006.0426324352704</v>
      </c>
      <c r="D1056" s="13">
        <f t="shared" ca="1" si="97"/>
        <v>99.682869392491156</v>
      </c>
      <c r="E1056" s="13">
        <f t="shared" ca="1" si="98"/>
        <v>1008795.7592558557</v>
      </c>
      <c r="F1056" s="13">
        <f t="shared" ca="1" si="99"/>
        <v>4.0024806600540321</v>
      </c>
      <c r="G1056" s="13">
        <f t="shared" ca="1" si="100"/>
        <v>0.49320874232531642</v>
      </c>
      <c r="H1056" s="13">
        <f t="shared" ca="1" si="101"/>
        <v>0</v>
      </c>
    </row>
    <row r="1057" spans="3:8">
      <c r="C1057" s="13">
        <f t="shared" ca="1" si="96"/>
        <v>1992.262986057249</v>
      </c>
      <c r="D1057" s="13">
        <f t="shared" ca="1" si="97"/>
        <v>99.967959620525889</v>
      </c>
      <c r="E1057" s="13">
        <f t="shared" ca="1" si="98"/>
        <v>992754.12074530323</v>
      </c>
      <c r="F1057" s="13">
        <f t="shared" ca="1" si="99"/>
        <v>4.009700308006316</v>
      </c>
      <c r="G1057" s="13">
        <f t="shared" ca="1" si="100"/>
        <v>0.4921697773279563</v>
      </c>
      <c r="H1057" s="13">
        <f t="shared" ca="1" si="101"/>
        <v>0</v>
      </c>
    </row>
    <row r="1058" spans="3:8">
      <c r="C1058" s="13">
        <f t="shared" ca="1" si="96"/>
        <v>1981.3512782435098</v>
      </c>
      <c r="D1058" s="13">
        <f t="shared" ca="1" si="97"/>
        <v>99.95290438685015</v>
      </c>
      <c r="E1058" s="13">
        <f t="shared" ca="1" si="98"/>
        <v>1009521.2356553538</v>
      </c>
      <c r="F1058" s="13">
        <f t="shared" ca="1" si="99"/>
        <v>3.9949895881442186</v>
      </c>
      <c r="G1058" s="13">
        <f t="shared" ca="1" si="100"/>
        <v>0.48572498738725312</v>
      </c>
      <c r="H1058" s="13">
        <f t="shared" ca="1" si="101"/>
        <v>0</v>
      </c>
    </row>
    <row r="1059" spans="3:8">
      <c r="C1059" s="13">
        <f t="shared" ca="1" si="96"/>
        <v>1993.3483659977953</v>
      </c>
      <c r="D1059" s="13">
        <f t="shared" ca="1" si="97"/>
        <v>99.191053725237552</v>
      </c>
      <c r="E1059" s="13">
        <f t="shared" ca="1" si="98"/>
        <v>993866.94682545552</v>
      </c>
      <c r="F1059" s="13">
        <f t="shared" ca="1" si="99"/>
        <v>4.0025603216058121</v>
      </c>
      <c r="G1059" s="13">
        <f t="shared" ca="1" si="100"/>
        <v>0.49182347833150691</v>
      </c>
      <c r="H1059" s="13">
        <f t="shared" ca="1" si="101"/>
        <v>0</v>
      </c>
    </row>
    <row r="1060" spans="3:8">
      <c r="C1060" s="13">
        <f t="shared" ca="1" si="96"/>
        <v>2007.7454994005443</v>
      </c>
      <c r="D1060" s="13">
        <f t="shared" ca="1" si="97"/>
        <v>99.75587918544818</v>
      </c>
      <c r="E1060" s="13">
        <f t="shared" ca="1" si="98"/>
        <v>1002137.1657746352</v>
      </c>
      <c r="F1060" s="13">
        <f t="shared" ca="1" si="99"/>
        <v>4.0126754101076072</v>
      </c>
      <c r="G1060" s="13">
        <f t="shared" ca="1" si="100"/>
        <v>0.49265474062295117</v>
      </c>
      <c r="H1060" s="13">
        <f t="shared" ca="1" si="101"/>
        <v>0</v>
      </c>
    </row>
    <row r="1061" spans="3:8">
      <c r="C1061" s="13">
        <f t="shared" ca="1" si="96"/>
        <v>1999.4921992374179</v>
      </c>
      <c r="D1061" s="13">
        <f t="shared" ca="1" si="97"/>
        <v>99.739973167849399</v>
      </c>
      <c r="E1061" s="13">
        <f t="shared" ca="1" si="98"/>
        <v>996324.23781528475</v>
      </c>
      <c r="F1061" s="13">
        <f t="shared" ca="1" si="99"/>
        <v>3.9923332857773151</v>
      </c>
      <c r="G1061" s="13">
        <f t="shared" ca="1" si="100"/>
        <v>0.50147692682881895</v>
      </c>
      <c r="H1061" s="13">
        <f t="shared" ca="1" si="101"/>
        <v>0</v>
      </c>
    </row>
    <row r="1062" spans="3:8">
      <c r="C1062" s="13">
        <f t="shared" ca="1" si="96"/>
        <v>1996.2267213974562</v>
      </c>
      <c r="D1062" s="13">
        <f t="shared" ca="1" si="97"/>
        <v>100.26357552446729</v>
      </c>
      <c r="E1062" s="13">
        <f t="shared" ca="1" si="98"/>
        <v>981089.39803481696</v>
      </c>
      <c r="F1062" s="13">
        <f t="shared" ca="1" si="99"/>
        <v>3.994459034592321</v>
      </c>
      <c r="G1062" s="13">
        <f t="shared" ca="1" si="100"/>
        <v>0.50918146148177845</v>
      </c>
      <c r="H1062" s="13">
        <f t="shared" ca="1" si="101"/>
        <v>0</v>
      </c>
    </row>
    <row r="1063" spans="3:8">
      <c r="C1063" s="13">
        <f t="shared" ca="1" si="96"/>
        <v>1982.7198622520921</v>
      </c>
      <c r="D1063" s="13">
        <f t="shared" ca="1" si="97"/>
        <v>99.589691260753526</v>
      </c>
      <c r="E1063" s="13">
        <f t="shared" ca="1" si="98"/>
        <v>988644.73241017142</v>
      </c>
      <c r="F1063" s="13">
        <f t="shared" ca="1" si="99"/>
        <v>4.0015134449480048</v>
      </c>
      <c r="G1063" s="13">
        <f t="shared" ca="1" si="100"/>
        <v>0.49164299614764828</v>
      </c>
      <c r="H1063" s="13">
        <f t="shared" ca="1" si="101"/>
        <v>0</v>
      </c>
    </row>
    <row r="1064" spans="3:8">
      <c r="C1064" s="13">
        <f t="shared" ca="1" si="96"/>
        <v>1988.2015996222447</v>
      </c>
      <c r="D1064" s="13">
        <f t="shared" ca="1" si="97"/>
        <v>100.30342481875783</v>
      </c>
      <c r="E1064" s="13">
        <f t="shared" ca="1" si="98"/>
        <v>989442.25219783676</v>
      </c>
      <c r="F1064" s="13">
        <f t="shared" ca="1" si="99"/>
        <v>4.0034726938484448</v>
      </c>
      <c r="G1064" s="13">
        <f t="shared" ca="1" si="100"/>
        <v>0.49653378004469556</v>
      </c>
      <c r="H1064" s="13">
        <f t="shared" ca="1" si="101"/>
        <v>0</v>
      </c>
    </row>
    <row r="1065" spans="3:8">
      <c r="C1065" s="13">
        <f t="shared" ca="1" si="96"/>
        <v>1991.366958986521</v>
      </c>
      <c r="D1065" s="13">
        <f t="shared" ca="1" si="97"/>
        <v>100.14940846786862</v>
      </c>
      <c r="E1065" s="13">
        <f t="shared" ca="1" si="98"/>
        <v>988893.79824280029</v>
      </c>
      <c r="F1065" s="13">
        <f t="shared" ca="1" si="99"/>
        <v>3.9885747658948665</v>
      </c>
      <c r="G1065" s="13">
        <f t="shared" ca="1" si="100"/>
        <v>0.50510365904347276</v>
      </c>
      <c r="H1065" s="13">
        <f t="shared" ca="1" si="101"/>
        <v>0</v>
      </c>
    </row>
    <row r="1066" spans="3:8">
      <c r="C1066" s="13">
        <f t="shared" ca="1" si="96"/>
        <v>2005.4701048942252</v>
      </c>
      <c r="D1066" s="13">
        <f t="shared" ca="1" si="97"/>
        <v>99.930963900878879</v>
      </c>
      <c r="E1066" s="13">
        <f t="shared" ca="1" si="98"/>
        <v>1003066.1057373715</v>
      </c>
      <c r="F1066" s="13">
        <f t="shared" ca="1" si="99"/>
        <v>4.0095623796653115</v>
      </c>
      <c r="G1066" s="13">
        <f t="shared" ca="1" si="100"/>
        <v>0.49347498499947978</v>
      </c>
      <c r="H1066" s="13">
        <f t="shared" ca="1" si="101"/>
        <v>0</v>
      </c>
    </row>
    <row r="1067" spans="3:8">
      <c r="C1067" s="13">
        <f t="shared" ca="1" si="96"/>
        <v>2006.5001272498812</v>
      </c>
      <c r="D1067" s="13">
        <f t="shared" ca="1" si="97"/>
        <v>100.31377393594904</v>
      </c>
      <c r="E1067" s="13">
        <f t="shared" ca="1" si="98"/>
        <v>996690.55719159974</v>
      </c>
      <c r="F1067" s="13">
        <f t="shared" ca="1" si="99"/>
        <v>4.011732708673371</v>
      </c>
      <c r="G1067" s="13">
        <f t="shared" ca="1" si="100"/>
        <v>0.4979672554982395</v>
      </c>
      <c r="H1067" s="13">
        <f t="shared" ca="1" si="101"/>
        <v>0</v>
      </c>
    </row>
    <row r="1068" spans="3:8">
      <c r="C1068" s="13">
        <f t="shared" ca="1" si="96"/>
        <v>1998.7229302558051</v>
      </c>
      <c r="D1068" s="13">
        <f t="shared" ca="1" si="97"/>
        <v>100.15543633649101</v>
      </c>
      <c r="E1068" s="13">
        <f t="shared" ca="1" si="98"/>
        <v>996743.45413646917</v>
      </c>
      <c r="F1068" s="13">
        <f t="shared" ca="1" si="99"/>
        <v>3.9998687093685854</v>
      </c>
      <c r="G1068" s="13">
        <f t="shared" ca="1" si="100"/>
        <v>0.49918728426364445</v>
      </c>
      <c r="H1068" s="13">
        <f t="shared" ca="1" si="101"/>
        <v>0</v>
      </c>
    </row>
    <row r="1069" spans="3:8">
      <c r="C1069" s="13">
        <f t="shared" ca="1" si="96"/>
        <v>1997.0423113923955</v>
      </c>
      <c r="D1069" s="13">
        <f t="shared" ca="1" si="97"/>
        <v>99.898396389592804</v>
      </c>
      <c r="E1069" s="13">
        <f t="shared" ca="1" si="98"/>
        <v>998776.64742619765</v>
      </c>
      <c r="F1069" s="13">
        <f t="shared" ca="1" si="99"/>
        <v>3.9989632764782175</v>
      </c>
      <c r="G1069" s="13">
        <f t="shared" ca="1" si="100"/>
        <v>0.49650673176328242</v>
      </c>
      <c r="H1069" s="13">
        <f t="shared" ca="1" si="101"/>
        <v>0</v>
      </c>
    </row>
    <row r="1070" spans="3:8">
      <c r="C1070" s="13">
        <f t="shared" ca="1" si="96"/>
        <v>2004.120305112602</v>
      </c>
      <c r="D1070" s="13">
        <f t="shared" ca="1" si="97"/>
        <v>100.08006773608959</v>
      </c>
      <c r="E1070" s="13">
        <f t="shared" ca="1" si="98"/>
        <v>992431.69953190116</v>
      </c>
      <c r="F1070" s="13">
        <f t="shared" ca="1" si="99"/>
        <v>3.9986301742946897</v>
      </c>
      <c r="G1070" s="13">
        <f t="shared" ca="1" si="100"/>
        <v>0.50431248315474286</v>
      </c>
      <c r="H1070" s="13">
        <f t="shared" ca="1" si="101"/>
        <v>0</v>
      </c>
    </row>
    <row r="1071" spans="3:8">
      <c r="C1071" s="13">
        <f t="shared" ca="1" si="96"/>
        <v>2017.3497070941958</v>
      </c>
      <c r="D1071" s="13">
        <f t="shared" ca="1" si="97"/>
        <v>99.492843424856289</v>
      </c>
      <c r="E1071" s="13">
        <f t="shared" ca="1" si="98"/>
        <v>999813.87618372811</v>
      </c>
      <c r="F1071" s="13">
        <f t="shared" ca="1" si="99"/>
        <v>4.008208306585443</v>
      </c>
      <c r="G1071" s="13">
        <f t="shared" ca="1" si="100"/>
        <v>0.49944085093097412</v>
      </c>
      <c r="H1071" s="13">
        <f t="shared" ca="1" si="101"/>
        <v>0</v>
      </c>
    </row>
    <row r="1072" spans="3:8">
      <c r="C1072" s="13">
        <f t="shared" ca="1" si="96"/>
        <v>2002.2167483318553</v>
      </c>
      <c r="D1072" s="13">
        <f t="shared" ca="1" si="97"/>
        <v>100.62699990004066</v>
      </c>
      <c r="E1072" s="13">
        <f t="shared" ca="1" si="98"/>
        <v>988349.30719771539</v>
      </c>
      <c r="F1072" s="13">
        <f t="shared" ca="1" si="99"/>
        <v>4.0076555433946046</v>
      </c>
      <c r="G1072" s="13">
        <f t="shared" ca="1" si="100"/>
        <v>0.50363375383506803</v>
      </c>
      <c r="H1072" s="13">
        <f t="shared" ca="1" si="101"/>
        <v>0</v>
      </c>
    </row>
    <row r="1073" spans="3:8">
      <c r="C1073" s="13">
        <f t="shared" ca="1" si="96"/>
        <v>2034.1991825787511</v>
      </c>
      <c r="D1073" s="13">
        <f t="shared" ca="1" si="97"/>
        <v>100.26935786728728</v>
      </c>
      <c r="E1073" s="13">
        <f t="shared" ca="1" si="98"/>
        <v>999545.47341638268</v>
      </c>
      <c r="F1073" s="13">
        <f t="shared" ca="1" si="99"/>
        <v>4.0005003141856657</v>
      </c>
      <c r="G1073" s="13">
        <f t="shared" ca="1" si="100"/>
        <v>0.51587624164609358</v>
      </c>
      <c r="H1073" s="13">
        <f t="shared" ca="1" si="101"/>
        <v>0</v>
      </c>
    </row>
    <row r="1074" spans="3:8">
      <c r="C1074" s="13">
        <f t="shared" ca="1" si="96"/>
        <v>2002.6550816327654</v>
      </c>
      <c r="D1074" s="13">
        <f t="shared" ca="1" si="97"/>
        <v>99.420667995463063</v>
      </c>
      <c r="E1074" s="13">
        <f t="shared" ca="1" si="98"/>
        <v>984508.75463822077</v>
      </c>
      <c r="F1074" s="13">
        <f t="shared" ca="1" si="99"/>
        <v>3.9986784888685332</v>
      </c>
      <c r="G1074" s="13">
        <f t="shared" ca="1" si="100"/>
        <v>0.50425892951004803</v>
      </c>
      <c r="H1074" s="13">
        <f t="shared" ca="1" si="101"/>
        <v>0</v>
      </c>
    </row>
    <row r="1075" spans="3:8">
      <c r="C1075" s="13">
        <f t="shared" ca="1" si="96"/>
        <v>2005.1062526099752</v>
      </c>
      <c r="D1075" s="13">
        <f t="shared" ca="1" si="97"/>
        <v>100.88069829365917</v>
      </c>
      <c r="E1075" s="13">
        <f t="shared" ca="1" si="98"/>
        <v>995554.01516078366</v>
      </c>
      <c r="F1075" s="13">
        <f t="shared" ca="1" si="99"/>
        <v>3.9966021516059205</v>
      </c>
      <c r="G1075" s="13">
        <f t="shared" ca="1" si="100"/>
        <v>0.50828172758865997</v>
      </c>
      <c r="H1075" s="13">
        <f t="shared" ca="1" si="101"/>
        <v>0</v>
      </c>
    </row>
    <row r="1076" spans="3:8">
      <c r="C1076" s="13">
        <f t="shared" ca="1" si="96"/>
        <v>2022.9778295944122</v>
      </c>
      <c r="D1076" s="13">
        <f t="shared" ca="1" si="97"/>
        <v>99.222828070340682</v>
      </c>
      <c r="E1076" s="13">
        <f t="shared" ca="1" si="98"/>
        <v>994830.61347006436</v>
      </c>
      <c r="F1076" s="13">
        <f t="shared" ca="1" si="99"/>
        <v>4.0057992994691052</v>
      </c>
      <c r="G1076" s="13">
        <f t="shared" ca="1" si="100"/>
        <v>0.50458936889389838</v>
      </c>
      <c r="H1076" s="13">
        <f t="shared" ca="1" si="101"/>
        <v>0</v>
      </c>
    </row>
    <row r="1077" spans="3:8">
      <c r="C1077" s="13">
        <f t="shared" ca="1" si="96"/>
        <v>1983.7960268448689</v>
      </c>
      <c r="D1077" s="13">
        <f t="shared" ca="1" si="97"/>
        <v>99.975747507181737</v>
      </c>
      <c r="E1077" s="13">
        <f t="shared" ca="1" si="98"/>
        <v>990719.51282381511</v>
      </c>
      <c r="F1077" s="13">
        <f t="shared" ca="1" si="99"/>
        <v>3.9892069178893448</v>
      </c>
      <c r="G1077" s="13">
        <f t="shared" ca="1" si="100"/>
        <v>0.49916239081154423</v>
      </c>
      <c r="H1077" s="13">
        <f t="shared" ca="1" si="101"/>
        <v>0</v>
      </c>
    </row>
    <row r="1078" spans="3:8">
      <c r="C1078" s="13">
        <f t="shared" ca="1" si="96"/>
        <v>1993.5437122983164</v>
      </c>
      <c r="D1078" s="13">
        <f t="shared" ca="1" si="97"/>
        <v>99.719433109226685</v>
      </c>
      <c r="E1078" s="13">
        <f t="shared" ca="1" si="98"/>
        <v>998307.9102856894</v>
      </c>
      <c r="F1078" s="13">
        <f t="shared" ca="1" si="99"/>
        <v>4.0022810404295219</v>
      </c>
      <c r="G1078" s="13">
        <f t="shared" ca="1" si="100"/>
        <v>0.49247775997488252</v>
      </c>
      <c r="H1078" s="13">
        <f t="shared" ca="1" si="101"/>
        <v>0</v>
      </c>
    </row>
    <row r="1079" spans="3:8">
      <c r="C1079" s="13">
        <f t="shared" ca="1" si="96"/>
        <v>2014.30832062424</v>
      </c>
      <c r="D1079" s="13">
        <f t="shared" ca="1" si="97"/>
        <v>100.54941435441157</v>
      </c>
      <c r="E1079" s="13">
        <f t="shared" ca="1" si="98"/>
        <v>986531.64541379164</v>
      </c>
      <c r="F1079" s="13">
        <f t="shared" ca="1" si="99"/>
        <v>3.9907350578166603</v>
      </c>
      <c r="G1079" s="13">
        <f t="shared" ca="1" si="100"/>
        <v>0.51898997358927734</v>
      </c>
      <c r="H1079" s="13">
        <f t="shared" ca="1" si="101"/>
        <v>0</v>
      </c>
    </row>
    <row r="1080" spans="3:8">
      <c r="C1080" s="13">
        <f t="shared" ca="1" si="96"/>
        <v>1984.1699414295479</v>
      </c>
      <c r="D1080" s="13">
        <f t="shared" ca="1" si="97"/>
        <v>99.984158733257615</v>
      </c>
      <c r="E1080" s="13">
        <f t="shared" ca="1" si="98"/>
        <v>994367.87839494972</v>
      </c>
      <c r="F1080" s="13">
        <f t="shared" ca="1" si="99"/>
        <v>3.9971554557558893</v>
      </c>
      <c r="G1080" s="13">
        <f t="shared" ca="1" si="100"/>
        <v>0.49361440057804645</v>
      </c>
      <c r="H1080" s="13">
        <f t="shared" ca="1" si="101"/>
        <v>0</v>
      </c>
    </row>
    <row r="1081" spans="3:8">
      <c r="C1081" s="13">
        <f t="shared" ca="1" si="96"/>
        <v>1980.1487435542961</v>
      </c>
      <c r="D1081" s="13">
        <f t="shared" ca="1" si="97"/>
        <v>100.14800104644135</v>
      </c>
      <c r="E1081" s="13">
        <f t="shared" ca="1" si="98"/>
        <v>992218.57689707074</v>
      </c>
      <c r="F1081" s="13">
        <f t="shared" ca="1" si="99"/>
        <v>3.9965241124641433</v>
      </c>
      <c r="G1081" s="13">
        <f t="shared" ca="1" si="100"/>
        <v>0.49379983995496335</v>
      </c>
      <c r="H1081" s="13">
        <f t="shared" ca="1" si="101"/>
        <v>0</v>
      </c>
    </row>
    <row r="1082" spans="3:8">
      <c r="C1082" s="13">
        <f t="shared" ca="1" si="96"/>
        <v>2023.4354667651667</v>
      </c>
      <c r="D1082" s="13">
        <f t="shared" ca="1" si="97"/>
        <v>100.38385464782137</v>
      </c>
      <c r="E1082" s="13">
        <f t="shared" ca="1" si="98"/>
        <v>1005581.222647859</v>
      </c>
      <c r="F1082" s="13">
        <f t="shared" ca="1" si="99"/>
        <v>3.9964827633335394</v>
      </c>
      <c r="G1082" s="13">
        <f t="shared" ca="1" si="100"/>
        <v>0.50999249720105533</v>
      </c>
      <c r="H1082" s="13">
        <f t="shared" ca="1" si="101"/>
        <v>0</v>
      </c>
    </row>
    <row r="1083" spans="3:8">
      <c r="C1083" s="13">
        <f t="shared" ca="1" si="96"/>
        <v>2013.5902542790147</v>
      </c>
      <c r="D1083" s="13">
        <f t="shared" ca="1" si="97"/>
        <v>99.799401042711565</v>
      </c>
      <c r="E1083" s="13">
        <f t="shared" ca="1" si="98"/>
        <v>996215.32674029935</v>
      </c>
      <c r="F1083" s="13">
        <f t="shared" ca="1" si="99"/>
        <v>4.002467175966423</v>
      </c>
      <c r="G1083" s="13">
        <f t="shared" ca="1" si="100"/>
        <v>0.50379741607727091</v>
      </c>
      <c r="H1083" s="13">
        <f t="shared" ca="1" si="101"/>
        <v>0</v>
      </c>
    </row>
    <row r="1084" spans="3:8">
      <c r="C1084" s="13">
        <f t="shared" ca="1" si="96"/>
        <v>1972.7536569848448</v>
      </c>
      <c r="D1084" s="13">
        <f t="shared" ca="1" si="97"/>
        <v>100.35181368157531</v>
      </c>
      <c r="E1084" s="13">
        <f t="shared" ca="1" si="98"/>
        <v>995874.09156029904</v>
      </c>
      <c r="F1084" s="13">
        <f t="shared" ca="1" si="99"/>
        <v>3.9972211207690957</v>
      </c>
      <c r="G1084" s="13">
        <f t="shared" ca="1" si="100"/>
        <v>0.48897195061137178</v>
      </c>
      <c r="H1084" s="13">
        <f t="shared" ca="1" si="101"/>
        <v>0</v>
      </c>
    </row>
    <row r="1085" spans="3:8">
      <c r="C1085" s="13">
        <f t="shared" ca="1" si="96"/>
        <v>1983.549520351007</v>
      </c>
      <c r="D1085" s="13">
        <f t="shared" ca="1" si="97"/>
        <v>100.18019442582134</v>
      </c>
      <c r="E1085" s="13">
        <f t="shared" ca="1" si="98"/>
        <v>995518.58425790619</v>
      </c>
      <c r="F1085" s="13">
        <f t="shared" ca="1" si="99"/>
        <v>4.0016771445874282</v>
      </c>
      <c r="G1085" s="13">
        <f t="shared" ca="1" si="100"/>
        <v>0.49147399185154328</v>
      </c>
      <c r="H1085" s="13">
        <f t="shared" ca="1" si="101"/>
        <v>0</v>
      </c>
    </row>
    <row r="1086" spans="3:8">
      <c r="C1086" s="13">
        <f t="shared" ca="1" si="96"/>
        <v>2019.7499759839768</v>
      </c>
      <c r="D1086" s="13">
        <f t="shared" ca="1" si="97"/>
        <v>100.33994229642511</v>
      </c>
      <c r="E1086" s="13">
        <f t="shared" ca="1" si="98"/>
        <v>992837.32385513291</v>
      </c>
      <c r="F1086" s="13">
        <f t="shared" ca="1" si="99"/>
        <v>3.9951073479047876</v>
      </c>
      <c r="G1086" s="13">
        <f t="shared" ca="1" si="100"/>
        <v>0.515142399700667</v>
      </c>
      <c r="H1086" s="13">
        <f t="shared" ca="1" si="101"/>
        <v>0</v>
      </c>
    </row>
    <row r="1087" spans="3:8">
      <c r="C1087" s="13">
        <f t="shared" ca="1" si="96"/>
        <v>2015.0984355186151</v>
      </c>
      <c r="D1087" s="13">
        <f t="shared" ca="1" si="97"/>
        <v>99.965459613216879</v>
      </c>
      <c r="E1087" s="13">
        <f t="shared" ca="1" si="98"/>
        <v>1001296.7661175823</v>
      </c>
      <c r="F1087" s="13">
        <f t="shared" ca="1" si="99"/>
        <v>3.9915560250023274</v>
      </c>
      <c r="G1087" s="13">
        <f t="shared" ca="1" si="100"/>
        <v>0.5083477463424535</v>
      </c>
      <c r="H1087" s="13">
        <f t="shared" ca="1" si="101"/>
        <v>0</v>
      </c>
    </row>
    <row r="1088" spans="3:8">
      <c r="C1088" s="13">
        <f t="shared" ca="1" si="96"/>
        <v>1992.4289132287013</v>
      </c>
      <c r="D1088" s="13">
        <f t="shared" ca="1" si="97"/>
        <v>100.09850757869538</v>
      </c>
      <c r="E1088" s="13">
        <f t="shared" ca="1" si="98"/>
        <v>1001595.59288283</v>
      </c>
      <c r="F1088" s="13">
        <f t="shared" ca="1" si="99"/>
        <v>4.0247907403592986</v>
      </c>
      <c r="G1088" s="13">
        <f t="shared" ca="1" si="100"/>
        <v>0.48125780101747417</v>
      </c>
      <c r="H1088" s="13">
        <f t="shared" ca="1" si="101"/>
        <v>0</v>
      </c>
    </row>
    <row r="1089" spans="3:8">
      <c r="C1089" s="13">
        <f t="shared" ca="1" si="96"/>
        <v>1992.0321061965724</v>
      </c>
      <c r="D1089" s="13">
        <f t="shared" ca="1" si="97"/>
        <v>100.0260295986503</v>
      </c>
      <c r="E1089" s="13">
        <f t="shared" ca="1" si="98"/>
        <v>990424.89924300974</v>
      </c>
      <c r="F1089" s="13">
        <f t="shared" ca="1" si="99"/>
        <v>3.995653588796952</v>
      </c>
      <c r="G1089" s="13">
        <f t="shared" ca="1" si="100"/>
        <v>0.50047566596283699</v>
      </c>
      <c r="H1089" s="13">
        <f t="shared" ca="1" si="101"/>
        <v>0</v>
      </c>
    </row>
    <row r="1090" spans="3:8">
      <c r="C1090" s="13">
        <f t="shared" ca="1" si="96"/>
        <v>2000.0495605220447</v>
      </c>
      <c r="D1090" s="13">
        <f t="shared" ca="1" si="97"/>
        <v>99.641616754503573</v>
      </c>
      <c r="E1090" s="13">
        <f t="shared" ca="1" si="98"/>
        <v>989374.10087804066</v>
      </c>
      <c r="F1090" s="13">
        <f t="shared" ca="1" si="99"/>
        <v>3.9984260200195263</v>
      </c>
      <c r="G1090" s="13">
        <f t="shared" ca="1" si="100"/>
        <v>0.50171330442416751</v>
      </c>
      <c r="H1090" s="13">
        <f t="shared" ca="1" si="101"/>
        <v>0</v>
      </c>
    </row>
    <row r="1091" spans="3:8">
      <c r="C1091" s="13">
        <f t="shared" ca="1" si="96"/>
        <v>1995.9692488635803</v>
      </c>
      <c r="D1091" s="13">
        <f t="shared" ca="1" si="97"/>
        <v>100.08934676274359</v>
      </c>
      <c r="E1091" s="13">
        <f t="shared" ca="1" si="98"/>
        <v>996484.11012606649</v>
      </c>
      <c r="F1091" s="13">
        <f t="shared" ca="1" si="99"/>
        <v>4.0095722479180029</v>
      </c>
      <c r="G1091" s="13">
        <f t="shared" ca="1" si="100"/>
        <v>0.49281410584090912</v>
      </c>
      <c r="H1091" s="13">
        <f t="shared" ca="1" si="101"/>
        <v>0</v>
      </c>
    </row>
    <row r="1092" spans="3:8">
      <c r="C1092" s="13">
        <f t="shared" ca="1" si="96"/>
        <v>2009.6227812133459</v>
      </c>
      <c r="D1092" s="13">
        <f t="shared" ca="1" si="97"/>
        <v>99.859992264566344</v>
      </c>
      <c r="E1092" s="13">
        <f t="shared" ca="1" si="98"/>
        <v>986733.94748249755</v>
      </c>
      <c r="F1092" s="13">
        <f t="shared" ca="1" si="99"/>
        <v>3.9972530171950611</v>
      </c>
      <c r="G1092" s="13">
        <f t="shared" ca="1" si="100"/>
        <v>0.50959379057262366</v>
      </c>
      <c r="H1092" s="13">
        <f t="shared" ca="1" si="101"/>
        <v>0</v>
      </c>
    </row>
    <row r="1093" spans="3:8">
      <c r="C1093" s="13">
        <f t="shared" ca="1" si="96"/>
        <v>2006.4050385957025</v>
      </c>
      <c r="D1093" s="13">
        <f t="shared" ca="1" si="97"/>
        <v>99.805966574853457</v>
      </c>
      <c r="E1093" s="13">
        <f t="shared" ca="1" si="98"/>
        <v>998498.8907574357</v>
      </c>
      <c r="F1093" s="13">
        <f t="shared" ca="1" si="99"/>
        <v>4.0014055586758799</v>
      </c>
      <c r="G1093" s="13">
        <f t="shared" ca="1" si="100"/>
        <v>0.49962710153264756</v>
      </c>
      <c r="H1093" s="13">
        <f t="shared" ca="1" si="101"/>
        <v>0</v>
      </c>
    </row>
    <row r="1094" spans="3:8">
      <c r="C1094" s="13">
        <f t="shared" ca="1" si="96"/>
        <v>2011.9132785037098</v>
      </c>
      <c r="D1094" s="13">
        <f t="shared" ca="1" si="97"/>
        <v>100.38467759465972</v>
      </c>
      <c r="E1094" s="13">
        <f t="shared" ca="1" si="98"/>
        <v>1012903.1083835413</v>
      </c>
      <c r="F1094" s="13">
        <f t="shared" ca="1" si="99"/>
        <v>4.0082134521770829</v>
      </c>
      <c r="G1094" s="13">
        <f t="shared" ca="1" si="100"/>
        <v>0.49472608336465151</v>
      </c>
      <c r="H1094" s="13">
        <f t="shared" ca="1" si="101"/>
        <v>0</v>
      </c>
    </row>
    <row r="1095" spans="3:8">
      <c r="C1095" s="13">
        <f t="shared" ca="1" si="96"/>
        <v>2021.7113486365724</v>
      </c>
      <c r="D1095" s="13">
        <f t="shared" ca="1" si="97"/>
        <v>100.21759395508734</v>
      </c>
      <c r="E1095" s="13">
        <f t="shared" ca="1" si="98"/>
        <v>999926.95298448624</v>
      </c>
      <c r="F1095" s="13">
        <f t="shared" ca="1" si="99"/>
        <v>3.9940341443790901</v>
      </c>
      <c r="G1095" s="13">
        <f t="shared" ca="1" si="100"/>
        <v>0.51240933910406716</v>
      </c>
      <c r="H1095" s="13">
        <f t="shared" ca="1" si="101"/>
        <v>0</v>
      </c>
    </row>
    <row r="1096" spans="3:8">
      <c r="C1096" s="13">
        <f t="shared" ca="1" si="96"/>
        <v>1974.9810211991964</v>
      </c>
      <c r="D1096" s="13">
        <f t="shared" ca="1" si="97"/>
        <v>99.883009844470948</v>
      </c>
      <c r="E1096" s="13">
        <f t="shared" ca="1" si="98"/>
        <v>989362.16086148447</v>
      </c>
      <c r="F1096" s="13">
        <f t="shared" ca="1" si="99"/>
        <v>4.0132349991892458</v>
      </c>
      <c r="G1096" s="13">
        <f t="shared" ca="1" si="100"/>
        <v>0.48320781338906604</v>
      </c>
      <c r="H1096" s="13">
        <f t="shared" ca="1" si="101"/>
        <v>0</v>
      </c>
    </row>
    <row r="1097" spans="3:8">
      <c r="C1097" s="13">
        <f t="shared" ca="1" si="96"/>
        <v>2000.6273336910476</v>
      </c>
      <c r="D1097" s="13">
        <f t="shared" ca="1" si="97"/>
        <v>100.24179252539243</v>
      </c>
      <c r="E1097" s="13">
        <f t="shared" ca="1" si="98"/>
        <v>987831.13700259337</v>
      </c>
      <c r="F1097" s="13">
        <f t="shared" ca="1" si="99"/>
        <v>3.9924034666069299</v>
      </c>
      <c r="G1097" s="13">
        <f t="shared" ca="1" si="100"/>
        <v>0.50887480350184278</v>
      </c>
      <c r="H1097" s="13">
        <f t="shared" ca="1" si="101"/>
        <v>0</v>
      </c>
    </row>
    <row r="1098" spans="3:8">
      <c r="C1098" s="13">
        <f t="shared" ca="1" si="96"/>
        <v>1981.7650050124032</v>
      </c>
      <c r="D1098" s="13">
        <f t="shared" ca="1" si="97"/>
        <v>100.69382861654317</v>
      </c>
      <c r="E1098" s="13">
        <f t="shared" ca="1" si="98"/>
        <v>987707.17591041233</v>
      </c>
      <c r="F1098" s="13">
        <f t="shared" ca="1" si="99"/>
        <v>4.003958584971377</v>
      </c>
      <c r="G1098" s="13">
        <f t="shared" ca="1" si="100"/>
        <v>0.49587336701066304</v>
      </c>
      <c r="H1098" s="13">
        <f t="shared" ca="1" si="101"/>
        <v>0</v>
      </c>
    </row>
    <row r="1099" spans="3:8">
      <c r="C1099" s="13">
        <f t="shared" ca="1" si="96"/>
        <v>2014.7157357585604</v>
      </c>
      <c r="D1099" s="13">
        <f t="shared" ca="1" si="97"/>
        <v>99.816654593634524</v>
      </c>
      <c r="E1099" s="13">
        <f t="shared" ca="1" si="98"/>
        <v>997267.91305830237</v>
      </c>
      <c r="F1099" s="13">
        <f t="shared" ca="1" si="99"/>
        <v>4.0027517601291445</v>
      </c>
      <c r="G1099" s="13">
        <f t="shared" ca="1" si="100"/>
        <v>0.50377223408460636</v>
      </c>
      <c r="H1099" s="13">
        <f t="shared" ca="1" si="101"/>
        <v>0</v>
      </c>
    </row>
    <row r="1100" spans="3:8">
      <c r="C1100" s="13">
        <f t="shared" ca="1" si="96"/>
        <v>2017.6229866292404</v>
      </c>
      <c r="D1100" s="13">
        <f t="shared" ca="1" si="97"/>
        <v>99.998129988251378</v>
      </c>
      <c r="E1100" s="13">
        <f t="shared" ca="1" si="98"/>
        <v>997402.92685157002</v>
      </c>
      <c r="F1100" s="13">
        <f t="shared" ca="1" si="99"/>
        <v>4.0085159282439573</v>
      </c>
      <c r="G1100" s="13">
        <f t="shared" ca="1" si="100"/>
        <v>0.50317256622961137</v>
      </c>
      <c r="H1100" s="13">
        <f t="shared" ca="1" si="101"/>
        <v>0</v>
      </c>
    </row>
    <row r="1101" spans="3:8">
      <c r="C1101" s="13">
        <f t="shared" ca="1" si="96"/>
        <v>2002.3302763471258</v>
      </c>
      <c r="D1101" s="13">
        <f t="shared" ca="1" si="97"/>
        <v>100.19784622296369</v>
      </c>
      <c r="E1101" s="13">
        <f t="shared" ca="1" si="98"/>
        <v>1006513.3523961829</v>
      </c>
      <c r="F1101" s="13">
        <f t="shared" ca="1" si="99"/>
        <v>4.0038222774589851</v>
      </c>
      <c r="G1101" s="13">
        <f t="shared" ca="1" si="100"/>
        <v>0.49438039723516364</v>
      </c>
      <c r="H1101" s="13">
        <f t="shared" ca="1" si="101"/>
        <v>0</v>
      </c>
    </row>
    <row r="1102" spans="3:8">
      <c r="C1102" s="13">
        <f t="shared" ca="1" si="96"/>
        <v>1972.2101555765803</v>
      </c>
      <c r="D1102" s="13">
        <f t="shared" ca="1" si="97"/>
        <v>99.991918583588088</v>
      </c>
      <c r="E1102" s="13">
        <f t="shared" ca="1" si="98"/>
        <v>998655.4143159138</v>
      </c>
      <c r="F1102" s="13">
        <f t="shared" ca="1" si="99"/>
        <v>3.9924649440699289</v>
      </c>
      <c r="G1102" s="13">
        <f t="shared" ca="1" si="100"/>
        <v>0.48791178801231283</v>
      </c>
      <c r="H1102" s="13">
        <f t="shared" ca="1" si="101"/>
        <v>0</v>
      </c>
    </row>
    <row r="1103" spans="3:8">
      <c r="C1103" s="13">
        <f t="shared" ca="1" si="96"/>
        <v>1992.7707206545322</v>
      </c>
      <c r="D1103" s="13">
        <f t="shared" ca="1" si="97"/>
        <v>100.04397597753072</v>
      </c>
      <c r="E1103" s="13">
        <f t="shared" ca="1" si="98"/>
        <v>987985.21030426631</v>
      </c>
      <c r="F1103" s="13">
        <f t="shared" ca="1" si="99"/>
        <v>3.990497015080722</v>
      </c>
      <c r="G1103" s="13">
        <f t="shared" ca="1" si="100"/>
        <v>0.50477442243700055</v>
      </c>
      <c r="H1103" s="13">
        <f t="shared" ca="1" si="101"/>
        <v>0</v>
      </c>
    </row>
    <row r="1104" spans="3:8">
      <c r="C1104" s="13">
        <f t="shared" ca="1" si="96"/>
        <v>2010.4807129987339</v>
      </c>
      <c r="D1104" s="13">
        <f t="shared" ca="1" si="97"/>
        <v>99.413510703088164</v>
      </c>
      <c r="E1104" s="13">
        <f t="shared" ca="1" si="98"/>
        <v>983699.00704248867</v>
      </c>
      <c r="F1104" s="13">
        <f t="shared" ca="1" si="99"/>
        <v>4.0061814681959866</v>
      </c>
      <c r="G1104" s="13">
        <f t="shared" ca="1" si="100"/>
        <v>0.5047899085955766</v>
      </c>
      <c r="H1104" s="13">
        <f t="shared" ca="1" si="101"/>
        <v>0</v>
      </c>
    </row>
    <row r="1105" spans="3:8">
      <c r="C1105" s="13">
        <f t="shared" ca="1" si="96"/>
        <v>1986.8579976516721</v>
      </c>
      <c r="D1105" s="13">
        <f t="shared" ca="1" si="97"/>
        <v>100.60591315985594</v>
      </c>
      <c r="E1105" s="13">
        <f t="shared" ca="1" si="98"/>
        <v>1002322.8959455312</v>
      </c>
      <c r="F1105" s="13">
        <f t="shared" ca="1" si="99"/>
        <v>4.0007706210886864</v>
      </c>
      <c r="G1105" s="13">
        <f t="shared" ca="1" si="100"/>
        <v>0.49229456276367661</v>
      </c>
      <c r="H1105" s="13">
        <f t="shared" ca="1" si="101"/>
        <v>0</v>
      </c>
    </row>
    <row r="1106" spans="3:8">
      <c r="C1106" s="13">
        <f t="shared" ca="1" si="96"/>
        <v>2014.1799069044926</v>
      </c>
      <c r="D1106" s="13">
        <f t="shared" ca="1" si="97"/>
        <v>99.313257353258265</v>
      </c>
      <c r="E1106" s="13">
        <f t="shared" ca="1" si="98"/>
        <v>1001171.6645737583</v>
      </c>
      <c r="F1106" s="13">
        <f t="shared" ca="1" si="99"/>
        <v>3.9932971686699958</v>
      </c>
      <c r="G1106" s="13">
        <f t="shared" ca="1" si="100"/>
        <v>0.50375434964719679</v>
      </c>
      <c r="H1106" s="13">
        <f t="shared" ca="1" si="101"/>
        <v>0</v>
      </c>
    </row>
    <row r="1107" spans="3:8">
      <c r="C1107" s="13">
        <f t="shared" ca="1" si="96"/>
        <v>1996.722043336192</v>
      </c>
      <c r="D1107" s="13">
        <f t="shared" ca="1" si="97"/>
        <v>99.128578342250165</v>
      </c>
      <c r="E1107" s="13">
        <f t="shared" ca="1" si="98"/>
        <v>986560.88311933074</v>
      </c>
      <c r="F1107" s="13">
        <f t="shared" ca="1" si="99"/>
        <v>3.9988767317791978</v>
      </c>
      <c r="G1107" s="13">
        <f t="shared" ca="1" si="100"/>
        <v>0.49866430040345644</v>
      </c>
      <c r="H1107" s="13">
        <f t="shared" ca="1" si="101"/>
        <v>0</v>
      </c>
    </row>
    <row r="1108" spans="3:8">
      <c r="C1108" s="13">
        <f t="shared" ca="1" si="96"/>
        <v>1996.9510968661959</v>
      </c>
      <c r="D1108" s="13">
        <f t="shared" ca="1" si="97"/>
        <v>101.23468201095174</v>
      </c>
      <c r="E1108" s="13">
        <f t="shared" ca="1" si="98"/>
        <v>998665.50415566203</v>
      </c>
      <c r="F1108" s="13">
        <f t="shared" ca="1" si="99"/>
        <v>4.0010038287552163</v>
      </c>
      <c r="G1108" s="13">
        <f t="shared" ca="1" si="100"/>
        <v>0.50213257949404644</v>
      </c>
      <c r="H1108" s="13">
        <f t="shared" ca="1" si="101"/>
        <v>0</v>
      </c>
    </row>
    <row r="1109" spans="3:8">
      <c r="C1109" s="13">
        <f t="shared" ca="1" si="96"/>
        <v>2010.4705142287378</v>
      </c>
      <c r="D1109" s="13">
        <f t="shared" ca="1" si="97"/>
        <v>100.64555064453323</v>
      </c>
      <c r="E1109" s="13">
        <f t="shared" ca="1" si="98"/>
        <v>993065.96612903697</v>
      </c>
      <c r="F1109" s="13">
        <f t="shared" ca="1" si="99"/>
        <v>4.0158791369975653</v>
      </c>
      <c r="G1109" s="13">
        <f t="shared" ca="1" si="100"/>
        <v>0.50134824405372946</v>
      </c>
      <c r="H1109" s="13">
        <f t="shared" ca="1" si="101"/>
        <v>0</v>
      </c>
    </row>
    <row r="1110" spans="3:8">
      <c r="C1110" s="13">
        <f t="shared" ca="1" si="96"/>
        <v>2004.5292192032389</v>
      </c>
      <c r="D1110" s="13">
        <f t="shared" ca="1" si="97"/>
        <v>99.54984912648959</v>
      </c>
      <c r="E1110" s="13">
        <f t="shared" ca="1" si="98"/>
        <v>990154.01037644292</v>
      </c>
      <c r="F1110" s="13">
        <f t="shared" ca="1" si="99"/>
        <v>4.0171333217357974</v>
      </c>
      <c r="G1110" s="13">
        <f t="shared" ca="1" si="100"/>
        <v>0.49379625351592671</v>
      </c>
      <c r="H1110" s="13">
        <f t="shared" ca="1" si="101"/>
        <v>0</v>
      </c>
    </row>
    <row r="1111" spans="3:8">
      <c r="C1111" s="13">
        <f t="shared" ca="1" si="96"/>
        <v>1983.3260165031299</v>
      </c>
      <c r="D1111" s="13">
        <f t="shared" ca="1" si="97"/>
        <v>99.416815320661129</v>
      </c>
      <c r="E1111" s="13">
        <f t="shared" ca="1" si="98"/>
        <v>988104.11277820705</v>
      </c>
      <c r="F1111" s="13">
        <f t="shared" ca="1" si="99"/>
        <v>4.0085899034866586</v>
      </c>
      <c r="G1111" s="13">
        <f t="shared" ca="1" si="100"/>
        <v>0.48789793424805694</v>
      </c>
      <c r="H1111" s="13">
        <f t="shared" ca="1" si="101"/>
        <v>0</v>
      </c>
    </row>
    <row r="1112" spans="3:8">
      <c r="C1112" s="13">
        <f t="shared" ref="C1112:C1175" ca="1" si="102">NORMINV(RAND(),$D$3,$G$3)</f>
        <v>1996.3088880866424</v>
      </c>
      <c r="D1112" s="13">
        <f t="shared" ref="D1112:D1175" ca="1" si="103">NORMINV(RAND(),$D$4,$G$4)</f>
        <v>99.41319640081457</v>
      </c>
      <c r="E1112" s="13">
        <f t="shared" ref="E1112:E1175" ca="1" si="104">NORMINV(RAND(),$D$5,$G$5)</f>
        <v>985075.92323761364</v>
      </c>
      <c r="F1112" s="13">
        <f t="shared" ref="F1112:F1175" ca="1" si="105">NORMINV(RAND(),$D$6,$G$6)</f>
        <v>3.9942965531853925</v>
      </c>
      <c r="G1112" s="13">
        <f t="shared" ref="G1112:G1175" ca="1" si="106">C1112^2*D1112/(E1112*3.1415926*F1112^4)</f>
        <v>0.50294295205259465</v>
      </c>
      <c r="H1112" s="13">
        <f t="shared" ref="H1112:H1175" ca="1" si="107">IF(G1112&gt;0.54,1,IF(G1112&lt;0.46,1,0))</f>
        <v>0</v>
      </c>
    </row>
    <row r="1113" spans="3:8">
      <c r="C1113" s="13">
        <f t="shared" ca="1" si="102"/>
        <v>2002.755697698537</v>
      </c>
      <c r="D1113" s="13">
        <f t="shared" ca="1" si="103"/>
        <v>99.64147854743095</v>
      </c>
      <c r="E1113" s="13">
        <f t="shared" ca="1" si="104"/>
        <v>986918.72294998588</v>
      </c>
      <c r="F1113" s="13">
        <f t="shared" ca="1" si="105"/>
        <v>3.9903436432603505</v>
      </c>
      <c r="G1113" s="13">
        <f t="shared" ca="1" si="106"/>
        <v>0.50842122073373885</v>
      </c>
      <c r="H1113" s="13">
        <f t="shared" ca="1" si="107"/>
        <v>0</v>
      </c>
    </row>
    <row r="1114" spans="3:8">
      <c r="C1114" s="13">
        <f t="shared" ca="1" si="102"/>
        <v>2006.4468539755162</v>
      </c>
      <c r="D1114" s="13">
        <f t="shared" ca="1" si="103"/>
        <v>100.03571969614981</v>
      </c>
      <c r="E1114" s="13">
        <f t="shared" ca="1" si="104"/>
        <v>998213.45629175927</v>
      </c>
      <c r="F1114" s="13">
        <f t="shared" ca="1" si="105"/>
        <v>3.9954532588085749</v>
      </c>
      <c r="G1114" s="13">
        <f t="shared" ca="1" si="106"/>
        <v>0.50393313998369382</v>
      </c>
      <c r="H1114" s="13">
        <f t="shared" ca="1" si="107"/>
        <v>0</v>
      </c>
    </row>
    <row r="1115" spans="3:8">
      <c r="C1115" s="13">
        <f t="shared" ca="1" si="102"/>
        <v>2007.5527497897431</v>
      </c>
      <c r="D1115" s="13">
        <f t="shared" ca="1" si="103"/>
        <v>100.70931044088613</v>
      </c>
      <c r="E1115" s="13">
        <f t="shared" ca="1" si="104"/>
        <v>986674.42532827647</v>
      </c>
      <c r="F1115" s="13">
        <f t="shared" ca="1" si="105"/>
        <v>3.9984982729997651</v>
      </c>
      <c r="G1115" s="13">
        <f t="shared" ca="1" si="106"/>
        <v>0.51226202919478048</v>
      </c>
      <c r="H1115" s="13">
        <f t="shared" ca="1" si="107"/>
        <v>0</v>
      </c>
    </row>
    <row r="1116" spans="3:8">
      <c r="C1116" s="13">
        <f t="shared" ca="1" si="102"/>
        <v>1999.1146899464773</v>
      </c>
      <c r="D1116" s="13">
        <f t="shared" ca="1" si="103"/>
        <v>99.751896635783979</v>
      </c>
      <c r="E1116" s="13">
        <f t="shared" ca="1" si="104"/>
        <v>999372.08355310245</v>
      </c>
      <c r="F1116" s="13">
        <f t="shared" ca="1" si="105"/>
        <v>4.0126339382359122</v>
      </c>
      <c r="G1116" s="13">
        <f t="shared" ca="1" si="106"/>
        <v>0.48978032577064412</v>
      </c>
      <c r="H1116" s="13">
        <f t="shared" ca="1" si="107"/>
        <v>0</v>
      </c>
    </row>
    <row r="1117" spans="3:8">
      <c r="C1117" s="13">
        <f t="shared" ca="1" si="102"/>
        <v>2010.3671745425925</v>
      </c>
      <c r="D1117" s="13">
        <f t="shared" ca="1" si="103"/>
        <v>99.605006569206239</v>
      </c>
      <c r="E1117" s="13">
        <f t="shared" ca="1" si="104"/>
        <v>995603.656856196</v>
      </c>
      <c r="F1117" s="13">
        <f t="shared" ca="1" si="105"/>
        <v>3.998416179304555</v>
      </c>
      <c r="G1117" s="13">
        <f t="shared" ca="1" si="106"/>
        <v>0.50355116425958646</v>
      </c>
      <c r="H1117" s="13">
        <f t="shared" ca="1" si="107"/>
        <v>0</v>
      </c>
    </row>
    <row r="1118" spans="3:8">
      <c r="C1118" s="13">
        <f t="shared" ca="1" si="102"/>
        <v>2009.9329460926544</v>
      </c>
      <c r="D1118" s="13">
        <f t="shared" ca="1" si="103"/>
        <v>100.13700773393145</v>
      </c>
      <c r="E1118" s="13">
        <f t="shared" ca="1" si="104"/>
        <v>996759.41338969988</v>
      </c>
      <c r="F1118" s="13">
        <f t="shared" ca="1" si="105"/>
        <v>4.0001691409658244</v>
      </c>
      <c r="G1118" s="13">
        <f t="shared" ca="1" si="106"/>
        <v>0.50454989023228969</v>
      </c>
      <c r="H1118" s="13">
        <f t="shared" ca="1" si="107"/>
        <v>0</v>
      </c>
    </row>
    <row r="1119" spans="3:8">
      <c r="C1119" s="13">
        <f t="shared" ca="1" si="102"/>
        <v>2012.1870147393479</v>
      </c>
      <c r="D1119" s="13">
        <f t="shared" ca="1" si="103"/>
        <v>98.956803552071733</v>
      </c>
      <c r="E1119" s="13">
        <f t="shared" ca="1" si="104"/>
        <v>995462.83566672716</v>
      </c>
      <c r="F1119" s="13">
        <f t="shared" ca="1" si="105"/>
        <v>3.9994223517324716</v>
      </c>
      <c r="G1119" s="13">
        <f t="shared" ca="1" si="106"/>
        <v>0.50074699149722945</v>
      </c>
      <c r="H1119" s="13">
        <f t="shared" ca="1" si="107"/>
        <v>0</v>
      </c>
    </row>
    <row r="1120" spans="3:8">
      <c r="C1120" s="13">
        <f t="shared" ca="1" si="102"/>
        <v>1981.8194610805931</v>
      </c>
      <c r="D1120" s="13">
        <f t="shared" ca="1" si="103"/>
        <v>100.22022152300167</v>
      </c>
      <c r="E1120" s="13">
        <f t="shared" ca="1" si="104"/>
        <v>998682.12191309454</v>
      </c>
      <c r="F1120" s="13">
        <f t="shared" ca="1" si="105"/>
        <v>4.0061712674740377</v>
      </c>
      <c r="G1120" s="13">
        <f t="shared" ca="1" si="106"/>
        <v>0.48706659838053373</v>
      </c>
      <c r="H1120" s="13">
        <f t="shared" ca="1" si="107"/>
        <v>0</v>
      </c>
    </row>
    <row r="1121" spans="3:8">
      <c r="C1121" s="13">
        <f t="shared" ca="1" si="102"/>
        <v>2001.0052127434676</v>
      </c>
      <c r="D1121" s="13">
        <f t="shared" ca="1" si="103"/>
        <v>99.826123824073818</v>
      </c>
      <c r="E1121" s="13">
        <f t="shared" ca="1" si="104"/>
        <v>994576.41760003252</v>
      </c>
      <c r="F1121" s="13">
        <f t="shared" ca="1" si="105"/>
        <v>4.0034335980769571</v>
      </c>
      <c r="G1121" s="13">
        <f t="shared" ca="1" si="106"/>
        <v>0.49799170291510481</v>
      </c>
      <c r="H1121" s="13">
        <f t="shared" ca="1" si="107"/>
        <v>0</v>
      </c>
    </row>
    <row r="1122" spans="3:8">
      <c r="C1122" s="13">
        <f t="shared" ca="1" si="102"/>
        <v>1991.6844149878609</v>
      </c>
      <c r="D1122" s="13">
        <f t="shared" ca="1" si="103"/>
        <v>99.589877522254724</v>
      </c>
      <c r="E1122" s="13">
        <f t="shared" ca="1" si="104"/>
        <v>983700.62444031646</v>
      </c>
      <c r="F1122" s="13">
        <f t="shared" ca="1" si="105"/>
        <v>3.9994508573906105</v>
      </c>
      <c r="G1122" s="13">
        <f t="shared" ca="1" si="106"/>
        <v>0.49962248668683285</v>
      </c>
      <c r="H1122" s="13">
        <f t="shared" ca="1" si="107"/>
        <v>0</v>
      </c>
    </row>
    <row r="1123" spans="3:8">
      <c r="C1123" s="13">
        <f t="shared" ca="1" si="102"/>
        <v>1997.2044736693333</v>
      </c>
      <c r="D1123" s="13">
        <f t="shared" ca="1" si="103"/>
        <v>100.31730405809283</v>
      </c>
      <c r="E1123" s="13">
        <f t="shared" ca="1" si="104"/>
        <v>993779.52112754434</v>
      </c>
      <c r="F1123" s="13">
        <f t="shared" ca="1" si="105"/>
        <v>4.0044919585263132</v>
      </c>
      <c r="G1123" s="13">
        <f t="shared" ca="1" si="106"/>
        <v>0.49841522586443476</v>
      </c>
      <c r="H1123" s="13">
        <f t="shared" ca="1" si="107"/>
        <v>0</v>
      </c>
    </row>
    <row r="1124" spans="3:8">
      <c r="C1124" s="13">
        <f t="shared" ca="1" si="102"/>
        <v>2021.5738900273191</v>
      </c>
      <c r="D1124" s="13">
        <f t="shared" ca="1" si="103"/>
        <v>100.22239029165382</v>
      </c>
      <c r="E1124" s="13">
        <f t="shared" ca="1" si="104"/>
        <v>991714.47229310125</v>
      </c>
      <c r="F1124" s="13">
        <f t="shared" ca="1" si="105"/>
        <v>3.9892784649693831</v>
      </c>
      <c r="G1124" s="13">
        <f t="shared" ca="1" si="106"/>
        <v>0.51907494818475297</v>
      </c>
      <c r="H1124" s="13">
        <f t="shared" ca="1" si="107"/>
        <v>0</v>
      </c>
    </row>
    <row r="1125" spans="3:8">
      <c r="C1125" s="13">
        <f t="shared" ca="1" si="102"/>
        <v>1997.9629244383343</v>
      </c>
      <c r="D1125" s="13">
        <f t="shared" ca="1" si="103"/>
        <v>100.36623592353507</v>
      </c>
      <c r="E1125" s="13">
        <f t="shared" ca="1" si="104"/>
        <v>1004086.0869559674</v>
      </c>
      <c r="F1125" s="13">
        <f t="shared" ca="1" si="105"/>
        <v>3.9949045455316958</v>
      </c>
      <c r="G1125" s="13">
        <f t="shared" ca="1" si="106"/>
        <v>0.49867321894272515</v>
      </c>
      <c r="H1125" s="13">
        <f t="shared" ca="1" si="107"/>
        <v>0</v>
      </c>
    </row>
    <row r="1126" spans="3:8">
      <c r="C1126" s="13">
        <f t="shared" ca="1" si="102"/>
        <v>2008.2274625650816</v>
      </c>
      <c r="D1126" s="13">
        <f t="shared" ca="1" si="103"/>
        <v>99.999785246268672</v>
      </c>
      <c r="E1126" s="13">
        <f t="shared" ca="1" si="104"/>
        <v>991259.35821698594</v>
      </c>
      <c r="F1126" s="13">
        <f t="shared" ca="1" si="105"/>
        <v>4.0061576457651906</v>
      </c>
      <c r="G1126" s="13">
        <f t="shared" ca="1" si="106"/>
        <v>0.50277718788637615</v>
      </c>
      <c r="H1126" s="13">
        <f t="shared" ca="1" si="107"/>
        <v>0</v>
      </c>
    </row>
    <row r="1127" spans="3:8">
      <c r="C1127" s="13">
        <f t="shared" ca="1" si="102"/>
        <v>1992.2618128377692</v>
      </c>
      <c r="D1127" s="13">
        <f t="shared" ca="1" si="103"/>
        <v>100.53806942060281</v>
      </c>
      <c r="E1127" s="13">
        <f t="shared" ca="1" si="104"/>
        <v>1002655.4647618937</v>
      </c>
      <c r="F1127" s="13">
        <f t="shared" ca="1" si="105"/>
        <v>3.9995325609566139</v>
      </c>
      <c r="G1127" s="13">
        <f t="shared" ca="1" si="106"/>
        <v>0.49509076438260818</v>
      </c>
      <c r="H1127" s="13">
        <f t="shared" ca="1" si="107"/>
        <v>0</v>
      </c>
    </row>
    <row r="1128" spans="3:8">
      <c r="C1128" s="13">
        <f t="shared" ca="1" si="102"/>
        <v>2002.7387723838006</v>
      </c>
      <c r="D1128" s="13">
        <f t="shared" ca="1" si="103"/>
        <v>100.24406384582359</v>
      </c>
      <c r="E1128" s="13">
        <f t="shared" ca="1" si="104"/>
        <v>991506.40000609367</v>
      </c>
      <c r="F1128" s="13">
        <f t="shared" ca="1" si="105"/>
        <v>4.0065232646663285</v>
      </c>
      <c r="G1128" s="13">
        <f t="shared" ca="1" si="106"/>
        <v>0.50094634597279519</v>
      </c>
      <c r="H1128" s="13">
        <f t="shared" ca="1" si="107"/>
        <v>0</v>
      </c>
    </row>
    <row r="1129" spans="3:8">
      <c r="C1129" s="13">
        <f t="shared" ca="1" si="102"/>
        <v>2007.4446440702707</v>
      </c>
      <c r="D1129" s="13">
        <f t="shared" ca="1" si="103"/>
        <v>100.86897208192242</v>
      </c>
      <c r="E1129" s="13">
        <f t="shared" ca="1" si="104"/>
        <v>995797.96891645447</v>
      </c>
      <c r="F1129" s="13">
        <f t="shared" ca="1" si="105"/>
        <v>4.0009028429897242</v>
      </c>
      <c r="G1129" s="13">
        <f t="shared" ca="1" si="106"/>
        <v>0.5070976868739302</v>
      </c>
      <c r="H1129" s="13">
        <f t="shared" ca="1" si="107"/>
        <v>0</v>
      </c>
    </row>
    <row r="1130" spans="3:8">
      <c r="C1130" s="13">
        <f t="shared" ca="1" si="102"/>
        <v>1989.6188018113803</v>
      </c>
      <c r="D1130" s="13">
        <f t="shared" ca="1" si="103"/>
        <v>100.16584189105197</v>
      </c>
      <c r="E1130" s="13">
        <f t="shared" ca="1" si="104"/>
        <v>993520.37089712848</v>
      </c>
      <c r="F1130" s="13">
        <f t="shared" ca="1" si="105"/>
        <v>3.9981572250653539</v>
      </c>
      <c r="G1130" s="13">
        <f t="shared" ca="1" si="106"/>
        <v>0.49715668428192994</v>
      </c>
      <c r="H1130" s="13">
        <f t="shared" ca="1" si="107"/>
        <v>0</v>
      </c>
    </row>
    <row r="1131" spans="3:8">
      <c r="C1131" s="13">
        <f t="shared" ca="1" si="102"/>
        <v>2012.7547608849345</v>
      </c>
      <c r="D1131" s="13">
        <f t="shared" ca="1" si="103"/>
        <v>99.984811169926402</v>
      </c>
      <c r="E1131" s="13">
        <f t="shared" ca="1" si="104"/>
        <v>997006.95929095114</v>
      </c>
      <c r="F1131" s="13">
        <f t="shared" ca="1" si="105"/>
        <v>3.9966485257022875</v>
      </c>
      <c r="G1131" s="13">
        <f t="shared" ca="1" si="106"/>
        <v>0.50685516031373112</v>
      </c>
      <c r="H1131" s="13">
        <f t="shared" ca="1" si="107"/>
        <v>0</v>
      </c>
    </row>
    <row r="1132" spans="3:8">
      <c r="C1132" s="13">
        <f t="shared" ca="1" si="102"/>
        <v>1997.0909826852267</v>
      </c>
      <c r="D1132" s="13">
        <f t="shared" ca="1" si="103"/>
        <v>99.543125795088756</v>
      </c>
      <c r="E1132" s="13">
        <f t="shared" ca="1" si="104"/>
        <v>1001119.5023875318</v>
      </c>
      <c r="F1132" s="13">
        <f t="shared" ca="1" si="105"/>
        <v>4.0029036758036201</v>
      </c>
      <c r="G1132" s="13">
        <f t="shared" ca="1" si="106"/>
        <v>0.49166651350862522</v>
      </c>
      <c r="H1132" s="13">
        <f t="shared" ca="1" si="107"/>
        <v>0</v>
      </c>
    </row>
    <row r="1133" spans="3:8">
      <c r="C1133" s="13">
        <f t="shared" ca="1" si="102"/>
        <v>2005.5693666108396</v>
      </c>
      <c r="D1133" s="13">
        <f t="shared" ca="1" si="103"/>
        <v>100.3453171374171</v>
      </c>
      <c r="E1133" s="13">
        <f t="shared" ca="1" si="104"/>
        <v>984964.11505771743</v>
      </c>
      <c r="F1133" s="13">
        <f t="shared" ca="1" si="105"/>
        <v>4.0078514986205755</v>
      </c>
      <c r="G1133" s="13">
        <f t="shared" ca="1" si="106"/>
        <v>0.50554023469698217</v>
      </c>
      <c r="H1133" s="13">
        <f t="shared" ca="1" si="107"/>
        <v>0</v>
      </c>
    </row>
    <row r="1134" spans="3:8">
      <c r="C1134" s="13">
        <f t="shared" ca="1" si="102"/>
        <v>1999.8083578789056</v>
      </c>
      <c r="D1134" s="13">
        <f t="shared" ca="1" si="103"/>
        <v>100.81915399249452</v>
      </c>
      <c r="E1134" s="13">
        <f t="shared" ca="1" si="104"/>
        <v>986226.85405375727</v>
      </c>
      <c r="F1134" s="13">
        <f t="shared" ca="1" si="105"/>
        <v>4.0135220144265586</v>
      </c>
      <c r="G1134" s="13">
        <f t="shared" ca="1" si="106"/>
        <v>0.5015226136563381</v>
      </c>
      <c r="H1134" s="13">
        <f t="shared" ca="1" si="107"/>
        <v>0</v>
      </c>
    </row>
    <row r="1135" spans="3:8">
      <c r="C1135" s="13">
        <f t="shared" ca="1" si="102"/>
        <v>2016.1491562456761</v>
      </c>
      <c r="D1135" s="13">
        <f t="shared" ca="1" si="103"/>
        <v>99.951657335798274</v>
      </c>
      <c r="E1135" s="13">
        <f t="shared" ca="1" si="104"/>
        <v>980652.89707674622</v>
      </c>
      <c r="F1135" s="13">
        <f t="shared" ca="1" si="105"/>
        <v>3.9958098566443825</v>
      </c>
      <c r="G1135" s="13">
        <f t="shared" ca="1" si="106"/>
        <v>0.5173100076584104</v>
      </c>
      <c r="H1135" s="13">
        <f t="shared" ca="1" si="107"/>
        <v>0</v>
      </c>
    </row>
    <row r="1136" spans="3:8">
      <c r="C1136" s="13">
        <f t="shared" ca="1" si="102"/>
        <v>1983.6090062229384</v>
      </c>
      <c r="D1136" s="13">
        <f t="shared" ca="1" si="103"/>
        <v>101.03909996577903</v>
      </c>
      <c r="E1136" s="13">
        <f t="shared" ca="1" si="104"/>
        <v>995290.00083683501</v>
      </c>
      <c r="F1136" s="13">
        <f t="shared" ca="1" si="105"/>
        <v>3.9897715217349763</v>
      </c>
      <c r="G1136" s="13">
        <f t="shared" ca="1" si="106"/>
        <v>0.50177613420376344</v>
      </c>
      <c r="H1136" s="13">
        <f t="shared" ca="1" si="107"/>
        <v>0</v>
      </c>
    </row>
    <row r="1137" spans="3:8">
      <c r="C1137" s="13">
        <f t="shared" ca="1" si="102"/>
        <v>1995.2398333722781</v>
      </c>
      <c r="D1137" s="13">
        <f t="shared" ca="1" si="103"/>
        <v>99.919535777751477</v>
      </c>
      <c r="E1137" s="13">
        <f t="shared" ca="1" si="104"/>
        <v>998276.97774178733</v>
      </c>
      <c r="F1137" s="13">
        <f t="shared" ca="1" si="105"/>
        <v>4.0005823339472721</v>
      </c>
      <c r="G1137" s="13">
        <f t="shared" ca="1" si="106"/>
        <v>0.49516147578308767</v>
      </c>
      <c r="H1137" s="13">
        <f t="shared" ca="1" si="107"/>
        <v>0</v>
      </c>
    </row>
    <row r="1138" spans="3:8">
      <c r="C1138" s="13">
        <f t="shared" ca="1" si="102"/>
        <v>1990.8987922233548</v>
      </c>
      <c r="D1138" s="13">
        <f t="shared" ca="1" si="103"/>
        <v>100.41781139416969</v>
      </c>
      <c r="E1138" s="13">
        <f t="shared" ca="1" si="104"/>
        <v>984852.15655155107</v>
      </c>
      <c r="F1138" s="13">
        <f t="shared" ca="1" si="105"/>
        <v>3.9982905229133561</v>
      </c>
      <c r="G1138" s="13">
        <f t="shared" ca="1" si="106"/>
        <v>0.50337404918786377</v>
      </c>
      <c r="H1138" s="13">
        <f t="shared" ca="1" si="107"/>
        <v>0</v>
      </c>
    </row>
    <row r="1139" spans="3:8">
      <c r="C1139" s="13">
        <f t="shared" ca="1" si="102"/>
        <v>1986.8384324021902</v>
      </c>
      <c r="D1139" s="13">
        <f t="shared" ca="1" si="103"/>
        <v>98.336350342994564</v>
      </c>
      <c r="E1139" s="13">
        <f t="shared" ca="1" si="104"/>
        <v>988967.42929544463</v>
      </c>
      <c r="F1139" s="13">
        <f t="shared" ca="1" si="105"/>
        <v>4.0036396408598556</v>
      </c>
      <c r="G1139" s="13">
        <f t="shared" ca="1" si="106"/>
        <v>0.48628112594698597</v>
      </c>
      <c r="H1139" s="13">
        <f t="shared" ca="1" si="107"/>
        <v>0</v>
      </c>
    </row>
    <row r="1140" spans="3:8">
      <c r="C1140" s="13">
        <f t="shared" ca="1" si="102"/>
        <v>1998.0493279905736</v>
      </c>
      <c r="D1140" s="13">
        <f t="shared" ca="1" si="103"/>
        <v>99.652590998805238</v>
      </c>
      <c r="E1140" s="13">
        <f t="shared" ca="1" si="104"/>
        <v>998746.51417565357</v>
      </c>
      <c r="F1140" s="13">
        <f t="shared" ca="1" si="105"/>
        <v>4.0074812553700463</v>
      </c>
      <c r="G1140" s="13">
        <f t="shared" ca="1" si="106"/>
        <v>0.49159772719309414</v>
      </c>
      <c r="H1140" s="13">
        <f t="shared" ca="1" si="107"/>
        <v>0</v>
      </c>
    </row>
    <row r="1141" spans="3:8">
      <c r="C1141" s="13">
        <f t="shared" ca="1" si="102"/>
        <v>2014.5241192860062</v>
      </c>
      <c r="D1141" s="13">
        <f t="shared" ca="1" si="103"/>
        <v>99.69164651980185</v>
      </c>
      <c r="E1141" s="13">
        <f t="shared" ca="1" si="104"/>
        <v>997133.85113502573</v>
      </c>
      <c r="F1141" s="13">
        <f t="shared" ca="1" si="105"/>
        <v>4.0011005699031132</v>
      </c>
      <c r="G1141" s="13">
        <f t="shared" ca="1" si="106"/>
        <v>0.50394427448182832</v>
      </c>
      <c r="H1141" s="13">
        <f t="shared" ca="1" si="107"/>
        <v>0</v>
      </c>
    </row>
    <row r="1142" spans="3:8">
      <c r="C1142" s="13">
        <f t="shared" ca="1" si="102"/>
        <v>1990.4418024605984</v>
      </c>
      <c r="D1142" s="13">
        <f t="shared" ca="1" si="103"/>
        <v>99.563512985824062</v>
      </c>
      <c r="E1142" s="13">
        <f t="shared" ca="1" si="104"/>
        <v>986544.06586383271</v>
      </c>
      <c r="F1142" s="13">
        <f t="shared" ca="1" si="105"/>
        <v>4.0059887958421161</v>
      </c>
      <c r="G1142" s="13">
        <f t="shared" ca="1" si="106"/>
        <v>0.49418994482824602</v>
      </c>
      <c r="H1142" s="13">
        <f t="shared" ca="1" si="107"/>
        <v>0</v>
      </c>
    </row>
    <row r="1143" spans="3:8">
      <c r="C1143" s="13">
        <f t="shared" ca="1" si="102"/>
        <v>2009.7828347761383</v>
      </c>
      <c r="D1143" s="13">
        <f t="shared" ca="1" si="103"/>
        <v>100.78750511813287</v>
      </c>
      <c r="E1143" s="13">
        <f t="shared" ca="1" si="104"/>
        <v>988251.73709450988</v>
      </c>
      <c r="F1143" s="13">
        <f t="shared" ca="1" si="105"/>
        <v>3.9917030823636979</v>
      </c>
      <c r="G1143" s="13">
        <f t="shared" ca="1" si="106"/>
        <v>0.51648128706893859</v>
      </c>
      <c r="H1143" s="13">
        <f t="shared" ca="1" si="107"/>
        <v>0</v>
      </c>
    </row>
    <row r="1144" spans="3:8">
      <c r="C1144" s="13">
        <f t="shared" ca="1" si="102"/>
        <v>1998.1557474063804</v>
      </c>
      <c r="D1144" s="13">
        <f t="shared" ca="1" si="103"/>
        <v>99.41402726886551</v>
      </c>
      <c r="E1144" s="13">
        <f t="shared" ca="1" si="104"/>
        <v>985390.83954869793</v>
      </c>
      <c r="F1144" s="13">
        <f t="shared" ca="1" si="105"/>
        <v>3.9946626518384623</v>
      </c>
      <c r="G1144" s="13">
        <f t="shared" ca="1" si="106"/>
        <v>0.50353251289267198</v>
      </c>
      <c r="H1144" s="13">
        <f t="shared" ca="1" si="107"/>
        <v>0</v>
      </c>
    </row>
    <row r="1145" spans="3:8">
      <c r="C1145" s="13">
        <f t="shared" ca="1" si="102"/>
        <v>1983.5485121253512</v>
      </c>
      <c r="D1145" s="13">
        <f t="shared" ca="1" si="103"/>
        <v>100.59688917728334</v>
      </c>
      <c r="E1145" s="13">
        <f t="shared" ca="1" si="104"/>
        <v>992158.7114688952</v>
      </c>
      <c r="F1145" s="13">
        <f t="shared" ca="1" si="105"/>
        <v>3.9928961515833694</v>
      </c>
      <c r="G1145" s="13">
        <f t="shared" ca="1" si="106"/>
        <v>0.49955939219141426</v>
      </c>
      <c r="H1145" s="13">
        <f t="shared" ca="1" si="107"/>
        <v>0</v>
      </c>
    </row>
    <row r="1146" spans="3:8">
      <c r="C1146" s="13">
        <f t="shared" ca="1" si="102"/>
        <v>2022.959760699267</v>
      </c>
      <c r="D1146" s="13">
        <f t="shared" ca="1" si="103"/>
        <v>99.81981340863787</v>
      </c>
      <c r="E1146" s="13">
        <f t="shared" ca="1" si="104"/>
        <v>990584.15430581989</v>
      </c>
      <c r="F1146" s="13">
        <f t="shared" ca="1" si="105"/>
        <v>3.9992549914378892</v>
      </c>
      <c r="G1146" s="13">
        <f t="shared" ca="1" si="106"/>
        <v>0.51313733946801854</v>
      </c>
      <c r="H1146" s="13">
        <f t="shared" ca="1" si="107"/>
        <v>0</v>
      </c>
    </row>
    <row r="1147" spans="3:8">
      <c r="C1147" s="13">
        <f t="shared" ca="1" si="102"/>
        <v>1993.1332304119994</v>
      </c>
      <c r="D1147" s="13">
        <f t="shared" ca="1" si="103"/>
        <v>99.620600692897995</v>
      </c>
      <c r="E1147" s="13">
        <f t="shared" ca="1" si="104"/>
        <v>998848.37321285135</v>
      </c>
      <c r="F1147" s="13">
        <f t="shared" ca="1" si="105"/>
        <v>4.0027942907235783</v>
      </c>
      <c r="G1147" s="13">
        <f t="shared" ca="1" si="106"/>
        <v>0.49126892901056707</v>
      </c>
      <c r="H1147" s="13">
        <f t="shared" ca="1" si="107"/>
        <v>0</v>
      </c>
    </row>
    <row r="1148" spans="3:8">
      <c r="C1148" s="13">
        <f t="shared" ca="1" si="102"/>
        <v>1984.8270792557082</v>
      </c>
      <c r="D1148" s="13">
        <f t="shared" ca="1" si="103"/>
        <v>100.30198630458817</v>
      </c>
      <c r="E1148" s="13">
        <f t="shared" ca="1" si="104"/>
        <v>1002218.7024687774</v>
      </c>
      <c r="F1148" s="13">
        <f t="shared" ca="1" si="105"/>
        <v>3.9913174752319271</v>
      </c>
      <c r="G1148" s="13">
        <f t="shared" ca="1" si="106"/>
        <v>0.49451267084332523</v>
      </c>
      <c r="H1148" s="13">
        <f t="shared" ca="1" si="107"/>
        <v>0</v>
      </c>
    </row>
    <row r="1149" spans="3:8">
      <c r="C1149" s="13">
        <f t="shared" ca="1" si="102"/>
        <v>1992.1180525781085</v>
      </c>
      <c r="D1149" s="13">
        <f t="shared" ca="1" si="103"/>
        <v>100.41779248369207</v>
      </c>
      <c r="E1149" s="13">
        <f t="shared" ca="1" si="104"/>
        <v>995642.10027307272</v>
      </c>
      <c r="F1149" s="13">
        <f t="shared" ca="1" si="105"/>
        <v>3.9919986529245182</v>
      </c>
      <c r="G1149" s="13">
        <f t="shared" ca="1" si="106"/>
        <v>0.50167926354019221</v>
      </c>
      <c r="H1149" s="13">
        <f t="shared" ca="1" si="107"/>
        <v>0</v>
      </c>
    </row>
    <row r="1150" spans="3:8">
      <c r="C1150" s="13">
        <f t="shared" ca="1" si="102"/>
        <v>1998.7352999882307</v>
      </c>
      <c r="D1150" s="13">
        <f t="shared" ca="1" si="103"/>
        <v>100.94368886424137</v>
      </c>
      <c r="E1150" s="13">
        <f t="shared" ca="1" si="104"/>
        <v>1001499.8705918553</v>
      </c>
      <c r="F1150" s="13">
        <f t="shared" ca="1" si="105"/>
        <v>4.0030955227491418</v>
      </c>
      <c r="G1150" s="13">
        <f t="shared" ca="1" si="106"/>
        <v>0.49912021554546537</v>
      </c>
      <c r="H1150" s="13">
        <f t="shared" ca="1" si="107"/>
        <v>0</v>
      </c>
    </row>
    <row r="1151" spans="3:8">
      <c r="C1151" s="13">
        <f t="shared" ca="1" si="102"/>
        <v>2010.4536571777428</v>
      </c>
      <c r="D1151" s="13">
        <f t="shared" ca="1" si="103"/>
        <v>99.929905067411582</v>
      </c>
      <c r="E1151" s="13">
        <f t="shared" ca="1" si="104"/>
        <v>996332.64087470702</v>
      </c>
      <c r="F1151" s="13">
        <f t="shared" ca="1" si="105"/>
        <v>4.0037721779030386</v>
      </c>
      <c r="G1151" s="13">
        <f t="shared" ca="1" si="106"/>
        <v>0.50217137706041648</v>
      </c>
      <c r="H1151" s="13">
        <f t="shared" ca="1" si="107"/>
        <v>0</v>
      </c>
    </row>
    <row r="1152" spans="3:8">
      <c r="C1152" s="13">
        <f t="shared" ca="1" si="102"/>
        <v>1998.6787162025716</v>
      </c>
      <c r="D1152" s="13">
        <f t="shared" ca="1" si="103"/>
        <v>98.944035918407806</v>
      </c>
      <c r="E1152" s="13">
        <f t="shared" ca="1" si="104"/>
        <v>993531.01798235194</v>
      </c>
      <c r="F1152" s="13">
        <f t="shared" ca="1" si="105"/>
        <v>4.0016488089151077</v>
      </c>
      <c r="G1152" s="13">
        <f t="shared" ca="1" si="106"/>
        <v>0.49384244561171348</v>
      </c>
      <c r="H1152" s="13">
        <f t="shared" ca="1" si="107"/>
        <v>0</v>
      </c>
    </row>
    <row r="1153" spans="3:8">
      <c r="C1153" s="13">
        <f t="shared" ca="1" si="102"/>
        <v>2011.7119351271353</v>
      </c>
      <c r="D1153" s="13">
        <f t="shared" ca="1" si="103"/>
        <v>100.6907771014707</v>
      </c>
      <c r="E1153" s="13">
        <f t="shared" ca="1" si="104"/>
        <v>997651.42038307583</v>
      </c>
      <c r="F1153" s="13">
        <f t="shared" ca="1" si="105"/>
        <v>4.0036778254388592</v>
      </c>
      <c r="G1153" s="13">
        <f t="shared" ca="1" si="106"/>
        <v>0.50600650085007626</v>
      </c>
      <c r="H1153" s="13">
        <f t="shared" ca="1" si="107"/>
        <v>0</v>
      </c>
    </row>
    <row r="1154" spans="3:8">
      <c r="C1154" s="13">
        <f t="shared" ca="1" si="102"/>
        <v>2001.1352187580667</v>
      </c>
      <c r="D1154" s="13">
        <f t="shared" ca="1" si="103"/>
        <v>98.80670386948664</v>
      </c>
      <c r="E1154" s="13">
        <f t="shared" ca="1" si="104"/>
        <v>987096.4693182006</v>
      </c>
      <c r="F1154" s="13">
        <f t="shared" ca="1" si="105"/>
        <v>3.9909584497496575</v>
      </c>
      <c r="G1154" s="13">
        <f t="shared" ca="1" si="106"/>
        <v>0.5029455771269552</v>
      </c>
      <c r="H1154" s="13">
        <f t="shared" ca="1" si="107"/>
        <v>0</v>
      </c>
    </row>
    <row r="1155" spans="3:8">
      <c r="C1155" s="13">
        <f t="shared" ca="1" si="102"/>
        <v>1995.4947294973206</v>
      </c>
      <c r="D1155" s="13">
        <f t="shared" ca="1" si="103"/>
        <v>99.738629886396055</v>
      </c>
      <c r="E1155" s="13">
        <f t="shared" ca="1" si="104"/>
        <v>998369.06397130457</v>
      </c>
      <c r="F1155" s="13">
        <f t="shared" ca="1" si="105"/>
        <v>4.0011906614419717</v>
      </c>
      <c r="G1155" s="13">
        <f t="shared" ca="1" si="106"/>
        <v>0.49404510598732782</v>
      </c>
      <c r="H1155" s="13">
        <f t="shared" ca="1" si="107"/>
        <v>0</v>
      </c>
    </row>
    <row r="1156" spans="3:8">
      <c r="C1156" s="13">
        <f t="shared" ca="1" si="102"/>
        <v>2007.1838749951451</v>
      </c>
      <c r="D1156" s="13">
        <f t="shared" ca="1" si="103"/>
        <v>99.846253963064171</v>
      </c>
      <c r="E1156" s="13">
        <f t="shared" ca="1" si="104"/>
        <v>989910.58977859979</v>
      </c>
      <c r="F1156" s="13">
        <f t="shared" ca="1" si="105"/>
        <v>3.9979835792088343</v>
      </c>
      <c r="G1156" s="13">
        <f t="shared" ca="1" si="106"/>
        <v>0.50628636889384049</v>
      </c>
      <c r="H1156" s="13">
        <f t="shared" ca="1" si="107"/>
        <v>0</v>
      </c>
    </row>
    <row r="1157" spans="3:8">
      <c r="C1157" s="13">
        <f t="shared" ca="1" si="102"/>
        <v>1991.936973894077</v>
      </c>
      <c r="D1157" s="13">
        <f t="shared" ca="1" si="103"/>
        <v>100.74454662431582</v>
      </c>
      <c r="E1157" s="13">
        <f t="shared" ca="1" si="104"/>
        <v>992324.60353712365</v>
      </c>
      <c r="F1157" s="13">
        <f t="shared" ca="1" si="105"/>
        <v>3.9997738473799509</v>
      </c>
      <c r="G1157" s="13">
        <f t="shared" ca="1" si="106"/>
        <v>0.50098804488944648</v>
      </c>
      <c r="H1157" s="13">
        <f t="shared" ca="1" si="107"/>
        <v>0</v>
      </c>
    </row>
    <row r="1158" spans="3:8">
      <c r="C1158" s="13">
        <f t="shared" ca="1" si="102"/>
        <v>1999.2466858075097</v>
      </c>
      <c r="D1158" s="13">
        <f t="shared" ca="1" si="103"/>
        <v>99.772859160739159</v>
      </c>
      <c r="E1158" s="13">
        <f t="shared" ca="1" si="104"/>
        <v>998580.63082059682</v>
      </c>
      <c r="F1158" s="13">
        <f t="shared" ca="1" si="105"/>
        <v>3.9903900708838287</v>
      </c>
      <c r="G1158" s="13">
        <f t="shared" ca="1" si="106"/>
        <v>0.50136126732417408</v>
      </c>
      <c r="H1158" s="13">
        <f t="shared" ca="1" si="107"/>
        <v>0</v>
      </c>
    </row>
    <row r="1159" spans="3:8">
      <c r="C1159" s="13">
        <f t="shared" ca="1" si="102"/>
        <v>2004.4772220751333</v>
      </c>
      <c r="D1159" s="13">
        <f t="shared" ca="1" si="103"/>
        <v>99.649076411054693</v>
      </c>
      <c r="E1159" s="13">
        <f t="shared" ca="1" si="104"/>
        <v>991472.07349733624</v>
      </c>
      <c r="F1159" s="13">
        <f t="shared" ca="1" si="105"/>
        <v>3.9950798797043814</v>
      </c>
      <c r="G1159" s="13">
        <f t="shared" ca="1" si="106"/>
        <v>0.50459542487957654</v>
      </c>
      <c r="H1159" s="13">
        <f t="shared" ca="1" si="107"/>
        <v>0</v>
      </c>
    </row>
    <row r="1160" spans="3:8">
      <c r="C1160" s="13">
        <f t="shared" ca="1" si="102"/>
        <v>2014.3947625087183</v>
      </c>
      <c r="D1160" s="13">
        <f t="shared" ca="1" si="103"/>
        <v>100.52513653518938</v>
      </c>
      <c r="E1160" s="13">
        <f t="shared" ca="1" si="104"/>
        <v>991982.37171735696</v>
      </c>
      <c r="F1160" s="13">
        <f t="shared" ca="1" si="105"/>
        <v>3.9945761563065405</v>
      </c>
      <c r="G1160" s="13">
        <f t="shared" ca="1" si="106"/>
        <v>0.514075844444981</v>
      </c>
      <c r="H1160" s="13">
        <f t="shared" ca="1" si="107"/>
        <v>0</v>
      </c>
    </row>
    <row r="1161" spans="3:8">
      <c r="C1161" s="13">
        <f t="shared" ca="1" si="102"/>
        <v>2001.4289710433789</v>
      </c>
      <c r="D1161" s="13">
        <f t="shared" ca="1" si="103"/>
        <v>100.8747274566512</v>
      </c>
      <c r="E1161" s="13">
        <f t="shared" ca="1" si="104"/>
        <v>996992.21405779023</v>
      </c>
      <c r="F1161" s="13">
        <f t="shared" ca="1" si="105"/>
        <v>4.0069440778682681</v>
      </c>
      <c r="G1161" s="13">
        <f t="shared" ca="1" si="106"/>
        <v>0.50045839755632882</v>
      </c>
      <c r="H1161" s="13">
        <f t="shared" ca="1" si="107"/>
        <v>0</v>
      </c>
    </row>
    <row r="1162" spans="3:8">
      <c r="C1162" s="13">
        <f t="shared" ca="1" si="102"/>
        <v>1995.7966316366385</v>
      </c>
      <c r="D1162" s="13">
        <f t="shared" ca="1" si="103"/>
        <v>99.082378127941155</v>
      </c>
      <c r="E1162" s="13">
        <f t="shared" ca="1" si="104"/>
        <v>990764.04426900577</v>
      </c>
      <c r="F1162" s="13">
        <f t="shared" ca="1" si="105"/>
        <v>4.0019663875799276</v>
      </c>
      <c r="G1162" s="13">
        <f t="shared" ca="1" si="106"/>
        <v>0.49432792306862983</v>
      </c>
      <c r="H1162" s="13">
        <f t="shared" ca="1" si="107"/>
        <v>0</v>
      </c>
    </row>
    <row r="1163" spans="3:8">
      <c r="C1163" s="13">
        <f t="shared" ca="1" si="102"/>
        <v>1982.9073818415131</v>
      </c>
      <c r="D1163" s="13">
        <f t="shared" ca="1" si="103"/>
        <v>100.36128825256591</v>
      </c>
      <c r="E1163" s="13">
        <f t="shared" ca="1" si="104"/>
        <v>999858.54038537038</v>
      </c>
      <c r="F1163" s="13">
        <f t="shared" ca="1" si="105"/>
        <v>3.9956828095358032</v>
      </c>
      <c r="G1163" s="13">
        <f t="shared" ca="1" si="106"/>
        <v>0.49285440195484809</v>
      </c>
      <c r="H1163" s="13">
        <f t="shared" ca="1" si="107"/>
        <v>0</v>
      </c>
    </row>
    <row r="1164" spans="3:8">
      <c r="C1164" s="13">
        <f t="shared" ca="1" si="102"/>
        <v>1989.0961536709028</v>
      </c>
      <c r="D1164" s="13">
        <f t="shared" ca="1" si="103"/>
        <v>100.7445319678589</v>
      </c>
      <c r="E1164" s="13">
        <f t="shared" ca="1" si="104"/>
        <v>1001727.0404428584</v>
      </c>
      <c r="F1164" s="13">
        <f t="shared" ca="1" si="105"/>
        <v>3.9958792241766958</v>
      </c>
      <c r="G1164" s="13">
        <f t="shared" ca="1" si="106"/>
        <v>0.49680317609216545</v>
      </c>
      <c r="H1164" s="13">
        <f t="shared" ca="1" si="107"/>
        <v>0</v>
      </c>
    </row>
    <row r="1165" spans="3:8">
      <c r="C1165" s="13">
        <f t="shared" ca="1" si="102"/>
        <v>2009.5135989647622</v>
      </c>
      <c r="D1165" s="13">
        <f t="shared" ca="1" si="103"/>
        <v>100.18985740224065</v>
      </c>
      <c r="E1165" s="13">
        <f t="shared" ca="1" si="104"/>
        <v>990337.11380147596</v>
      </c>
      <c r="F1165" s="13">
        <f t="shared" ca="1" si="105"/>
        <v>4.0101257292843382</v>
      </c>
      <c r="G1165" s="13">
        <f t="shared" ca="1" si="106"/>
        <v>0.5028526930271473</v>
      </c>
      <c r="H1165" s="13">
        <f t="shared" ca="1" si="107"/>
        <v>0</v>
      </c>
    </row>
    <row r="1166" spans="3:8">
      <c r="C1166" s="13">
        <f t="shared" ca="1" si="102"/>
        <v>1999.8696367307605</v>
      </c>
      <c r="D1166" s="13">
        <f t="shared" ca="1" si="103"/>
        <v>99.001168342114255</v>
      </c>
      <c r="E1166" s="13">
        <f t="shared" ca="1" si="104"/>
        <v>1009052.3382181781</v>
      </c>
      <c r="F1166" s="13">
        <f t="shared" ca="1" si="105"/>
        <v>4.0034583582388912</v>
      </c>
      <c r="G1166" s="13">
        <f t="shared" ca="1" si="106"/>
        <v>0.48622677745348525</v>
      </c>
      <c r="H1166" s="13">
        <f t="shared" ca="1" si="107"/>
        <v>0</v>
      </c>
    </row>
    <row r="1167" spans="3:8">
      <c r="C1167" s="13">
        <f t="shared" ca="1" si="102"/>
        <v>2006.4415960472802</v>
      </c>
      <c r="D1167" s="13">
        <f t="shared" ca="1" si="103"/>
        <v>99.834158056399204</v>
      </c>
      <c r="E1167" s="13">
        <f t="shared" ca="1" si="104"/>
        <v>1002260.325638639</v>
      </c>
      <c r="F1167" s="13">
        <f t="shared" ca="1" si="105"/>
        <v>4.0078777373408201</v>
      </c>
      <c r="G1167" s="13">
        <f t="shared" ca="1" si="106"/>
        <v>0.49470231424387834</v>
      </c>
      <c r="H1167" s="13">
        <f t="shared" ca="1" si="107"/>
        <v>0</v>
      </c>
    </row>
    <row r="1168" spans="3:8">
      <c r="C1168" s="13">
        <f t="shared" ca="1" si="102"/>
        <v>1996.4623746092352</v>
      </c>
      <c r="D1168" s="13">
        <f t="shared" ca="1" si="103"/>
        <v>99.164120079869733</v>
      </c>
      <c r="E1168" s="13">
        <f t="shared" ca="1" si="104"/>
        <v>999524.4757329803</v>
      </c>
      <c r="F1168" s="13">
        <f t="shared" ca="1" si="105"/>
        <v>4.0054149819974842</v>
      </c>
      <c r="G1168" s="13">
        <f t="shared" ca="1" si="106"/>
        <v>0.48903895187329099</v>
      </c>
      <c r="H1168" s="13">
        <f t="shared" ca="1" si="107"/>
        <v>0</v>
      </c>
    </row>
    <row r="1169" spans="3:8">
      <c r="C1169" s="13">
        <f t="shared" ca="1" si="102"/>
        <v>1994.3390947405173</v>
      </c>
      <c r="D1169" s="13">
        <f t="shared" ca="1" si="103"/>
        <v>99.903207561331882</v>
      </c>
      <c r="E1169" s="13">
        <f t="shared" ca="1" si="104"/>
        <v>996713.8089091999</v>
      </c>
      <c r="F1169" s="13">
        <f t="shared" ca="1" si="105"/>
        <v>3.9929247835832751</v>
      </c>
      <c r="G1169" s="13">
        <f t="shared" ca="1" si="106"/>
        <v>0.49922069445609918</v>
      </c>
      <c r="H1169" s="13">
        <f t="shared" ca="1" si="107"/>
        <v>0</v>
      </c>
    </row>
    <row r="1170" spans="3:8">
      <c r="C1170" s="13">
        <f t="shared" ca="1" si="102"/>
        <v>1988.1285630286263</v>
      </c>
      <c r="D1170" s="13">
        <f t="shared" ca="1" si="103"/>
        <v>99.773266702925554</v>
      </c>
      <c r="E1170" s="13">
        <f t="shared" ca="1" si="104"/>
        <v>988865.53026097233</v>
      </c>
      <c r="F1170" s="13">
        <f t="shared" ca="1" si="105"/>
        <v>4.0002778637671232</v>
      </c>
      <c r="G1170" s="13">
        <f t="shared" ca="1" si="106"/>
        <v>0.49574162002795941</v>
      </c>
      <c r="H1170" s="13">
        <f t="shared" ca="1" si="107"/>
        <v>0</v>
      </c>
    </row>
    <row r="1171" spans="3:8">
      <c r="C1171" s="13">
        <f t="shared" ca="1" si="102"/>
        <v>2007.4962133480262</v>
      </c>
      <c r="D1171" s="13">
        <f t="shared" ca="1" si="103"/>
        <v>100.80550472600628</v>
      </c>
      <c r="E1171" s="13">
        <f t="shared" ca="1" si="104"/>
        <v>998284.31546652771</v>
      </c>
      <c r="F1171" s="13">
        <f t="shared" ca="1" si="105"/>
        <v>4.0030967356902822</v>
      </c>
      <c r="G1171" s="13">
        <f t="shared" ca="1" si="106"/>
        <v>0.50443506091818713</v>
      </c>
      <c r="H1171" s="13">
        <f t="shared" ca="1" si="107"/>
        <v>0</v>
      </c>
    </row>
    <row r="1172" spans="3:8">
      <c r="C1172" s="13">
        <f t="shared" ca="1" si="102"/>
        <v>1997.2772839403449</v>
      </c>
      <c r="D1172" s="13">
        <f t="shared" ca="1" si="103"/>
        <v>99.763904005863552</v>
      </c>
      <c r="E1172" s="13">
        <f t="shared" ca="1" si="104"/>
        <v>988309.0556409359</v>
      </c>
      <c r="F1172" s="13">
        <f t="shared" ca="1" si="105"/>
        <v>3.9999808013924412</v>
      </c>
      <c r="G1172" s="13">
        <f t="shared" ca="1" si="106"/>
        <v>0.50069804251311856</v>
      </c>
      <c r="H1172" s="13">
        <f t="shared" ca="1" si="107"/>
        <v>0</v>
      </c>
    </row>
    <row r="1173" spans="3:8">
      <c r="C1173" s="13">
        <f t="shared" ca="1" si="102"/>
        <v>1997.4101463062061</v>
      </c>
      <c r="D1173" s="13">
        <f t="shared" ca="1" si="103"/>
        <v>99.932305201567317</v>
      </c>
      <c r="E1173" s="13">
        <f t="shared" ca="1" si="104"/>
        <v>994722.42256911483</v>
      </c>
      <c r="F1173" s="13">
        <f t="shared" ca="1" si="105"/>
        <v>4.0007169109106577</v>
      </c>
      <c r="G1173" s="13">
        <f t="shared" ca="1" si="106"/>
        <v>0.49800917969967523</v>
      </c>
      <c r="H1173" s="13">
        <f t="shared" ca="1" si="107"/>
        <v>0</v>
      </c>
    </row>
    <row r="1174" spans="3:8">
      <c r="C1174" s="13">
        <f t="shared" ca="1" si="102"/>
        <v>2009.1856781462425</v>
      </c>
      <c r="D1174" s="13">
        <f t="shared" ca="1" si="103"/>
        <v>99.674712659547851</v>
      </c>
      <c r="E1174" s="13">
        <f t="shared" ca="1" si="104"/>
        <v>996563.35587306018</v>
      </c>
      <c r="F1174" s="13">
        <f t="shared" ca="1" si="105"/>
        <v>4.0007969134835832</v>
      </c>
      <c r="G1174" s="13">
        <f t="shared" ca="1" si="106"/>
        <v>0.50163096230925297</v>
      </c>
      <c r="H1174" s="13">
        <f t="shared" ca="1" si="107"/>
        <v>0</v>
      </c>
    </row>
    <row r="1175" spans="3:8">
      <c r="C1175" s="13">
        <f t="shared" ca="1" si="102"/>
        <v>2007.6025341801621</v>
      </c>
      <c r="D1175" s="13">
        <f t="shared" ca="1" si="103"/>
        <v>99.972674513153777</v>
      </c>
      <c r="E1175" s="13">
        <f t="shared" ca="1" si="104"/>
        <v>997077.38347106811</v>
      </c>
      <c r="F1175" s="13">
        <f t="shared" ca="1" si="105"/>
        <v>4.010023713616965</v>
      </c>
      <c r="G1175" s="13">
        <f t="shared" ca="1" si="106"/>
        <v>0.4974738847119653</v>
      </c>
      <c r="H1175" s="13">
        <f t="shared" ca="1" si="107"/>
        <v>0</v>
      </c>
    </row>
    <row r="1176" spans="3:8">
      <c r="C1176" s="13">
        <f t="shared" ref="C1176:C1239" ca="1" si="108">NORMINV(RAND(),$D$3,$G$3)</f>
        <v>2008.439598113634</v>
      </c>
      <c r="D1176" s="13">
        <f t="shared" ref="D1176:D1239" ca="1" si="109">NORMINV(RAND(),$D$4,$G$4)</f>
        <v>100.01976539697409</v>
      </c>
      <c r="E1176" s="13">
        <f t="shared" ref="E1176:E1239" ca="1" si="110">NORMINV(RAND(),$D$5,$G$5)</f>
        <v>1006475.318266633</v>
      </c>
      <c r="F1176" s="13">
        <f t="shared" ref="F1176:F1239" ca="1" si="111">NORMINV(RAND(),$D$6,$G$6)</f>
        <v>3.9962694181260074</v>
      </c>
      <c r="G1176" s="13">
        <f t="shared" ref="G1176:G1239" ca="1" si="112">C1176^2*D1176/(E1176*3.1415926*F1176^4)</f>
        <v>0.50030097521671146</v>
      </c>
      <c r="H1176" s="13">
        <f t="shared" ref="H1176:H1239" ca="1" si="113">IF(G1176&gt;0.54,1,IF(G1176&lt;0.46,1,0))</f>
        <v>0</v>
      </c>
    </row>
    <row r="1177" spans="3:8">
      <c r="C1177" s="13">
        <f t="shared" ca="1" si="108"/>
        <v>2004.756303990483</v>
      </c>
      <c r="D1177" s="13">
        <f t="shared" ca="1" si="109"/>
        <v>100.43062024755687</v>
      </c>
      <c r="E1177" s="13">
        <f t="shared" ca="1" si="110"/>
        <v>1001006.1816197804</v>
      </c>
      <c r="F1177" s="13">
        <f t="shared" ca="1" si="111"/>
        <v>4.0033243499985769</v>
      </c>
      <c r="G1177" s="13">
        <f t="shared" ca="1" si="112"/>
        <v>0.49971177507532616</v>
      </c>
      <c r="H1177" s="13">
        <f t="shared" ca="1" si="113"/>
        <v>0</v>
      </c>
    </row>
    <row r="1178" spans="3:8">
      <c r="C1178" s="13">
        <f t="shared" ca="1" si="108"/>
        <v>2006.1372080007368</v>
      </c>
      <c r="D1178" s="13">
        <f t="shared" ca="1" si="109"/>
        <v>100.12019754238744</v>
      </c>
      <c r="E1178" s="13">
        <f t="shared" ca="1" si="110"/>
        <v>992124.71907991299</v>
      </c>
      <c r="F1178" s="13">
        <f t="shared" ca="1" si="111"/>
        <v>4.0000653370137247</v>
      </c>
      <c r="G1178" s="13">
        <f t="shared" ca="1" si="112"/>
        <v>0.50496175593169146</v>
      </c>
      <c r="H1178" s="13">
        <f t="shared" ca="1" si="113"/>
        <v>0</v>
      </c>
    </row>
    <row r="1179" spans="3:8">
      <c r="C1179" s="13">
        <f t="shared" ca="1" si="108"/>
        <v>2001.7533459964825</v>
      </c>
      <c r="D1179" s="13">
        <f t="shared" ca="1" si="109"/>
        <v>99.397127515248428</v>
      </c>
      <c r="E1179" s="13">
        <f t="shared" ca="1" si="110"/>
        <v>1002042.63989246</v>
      </c>
      <c r="F1179" s="13">
        <f t="shared" ca="1" si="111"/>
        <v>3.9914575338200557</v>
      </c>
      <c r="G1179" s="13">
        <f t="shared" ca="1" si="112"/>
        <v>0.49846290036399388</v>
      </c>
      <c r="H1179" s="13">
        <f t="shared" ca="1" si="113"/>
        <v>0</v>
      </c>
    </row>
    <row r="1180" spans="3:8">
      <c r="C1180" s="13">
        <f t="shared" ca="1" si="108"/>
        <v>1997.5452069791961</v>
      </c>
      <c r="D1180" s="13">
        <f t="shared" ca="1" si="109"/>
        <v>98.700299933288363</v>
      </c>
      <c r="E1180" s="13">
        <f t="shared" ca="1" si="110"/>
        <v>990098.19986944774</v>
      </c>
      <c r="F1180" s="13">
        <f t="shared" ca="1" si="111"/>
        <v>4.0022924878023165</v>
      </c>
      <c r="G1180" s="13">
        <f t="shared" ca="1" si="112"/>
        <v>0.49345581909211084</v>
      </c>
      <c r="H1180" s="13">
        <f t="shared" ca="1" si="113"/>
        <v>0</v>
      </c>
    </row>
    <row r="1181" spans="3:8">
      <c r="C1181" s="13">
        <f t="shared" ca="1" si="108"/>
        <v>1989.3980672844307</v>
      </c>
      <c r="D1181" s="13">
        <f t="shared" ca="1" si="109"/>
        <v>99.949602997990908</v>
      </c>
      <c r="E1181" s="13">
        <f t="shared" ca="1" si="110"/>
        <v>1004961.922519253</v>
      </c>
      <c r="F1181" s="13">
        <f t="shared" ca="1" si="111"/>
        <v>4.0051846635953599</v>
      </c>
      <c r="G1181" s="13">
        <f t="shared" ca="1" si="112"/>
        <v>0.48689443026409607</v>
      </c>
      <c r="H1181" s="13">
        <f t="shared" ca="1" si="113"/>
        <v>0</v>
      </c>
    </row>
    <row r="1182" spans="3:8">
      <c r="C1182" s="13">
        <f t="shared" ca="1" si="108"/>
        <v>1982.3871346535068</v>
      </c>
      <c r="D1182" s="13">
        <f t="shared" ca="1" si="109"/>
        <v>99.652642548521726</v>
      </c>
      <c r="E1182" s="13">
        <f t="shared" ca="1" si="110"/>
        <v>984105.17758971883</v>
      </c>
      <c r="F1182" s="13">
        <f t="shared" ca="1" si="111"/>
        <v>3.9962006570953745</v>
      </c>
      <c r="G1182" s="13">
        <f t="shared" ca="1" si="112"/>
        <v>0.49668978827709714</v>
      </c>
      <c r="H1182" s="13">
        <f t="shared" ca="1" si="113"/>
        <v>0</v>
      </c>
    </row>
    <row r="1183" spans="3:8">
      <c r="C1183" s="13">
        <f t="shared" ca="1" si="108"/>
        <v>1995.8060184527092</v>
      </c>
      <c r="D1183" s="13">
        <f t="shared" ca="1" si="109"/>
        <v>99.594204438714939</v>
      </c>
      <c r="E1183" s="13">
        <f t="shared" ca="1" si="110"/>
        <v>1006856.8829644955</v>
      </c>
      <c r="F1183" s="13">
        <f t="shared" ca="1" si="111"/>
        <v>4.0058690436170039</v>
      </c>
      <c r="G1183" s="13">
        <f t="shared" ca="1" si="112"/>
        <v>0.48704167419486949</v>
      </c>
      <c r="H1183" s="13">
        <f t="shared" ca="1" si="113"/>
        <v>0</v>
      </c>
    </row>
    <row r="1184" spans="3:8">
      <c r="C1184" s="13">
        <f t="shared" ca="1" si="108"/>
        <v>1979.6129238339315</v>
      </c>
      <c r="D1184" s="13">
        <f t="shared" ca="1" si="109"/>
        <v>99.970879666910733</v>
      </c>
      <c r="E1184" s="13">
        <f t="shared" ca="1" si="110"/>
        <v>981242.42822420155</v>
      </c>
      <c r="F1184" s="13">
        <f t="shared" ca="1" si="111"/>
        <v>4.0060566500078272</v>
      </c>
      <c r="G1184" s="13">
        <f t="shared" ca="1" si="112"/>
        <v>0.49344590025001528</v>
      </c>
      <c r="H1184" s="13">
        <f t="shared" ca="1" si="113"/>
        <v>0</v>
      </c>
    </row>
    <row r="1185" spans="3:8">
      <c r="C1185" s="13">
        <f t="shared" ca="1" si="108"/>
        <v>2002.7109186449031</v>
      </c>
      <c r="D1185" s="13">
        <f t="shared" ca="1" si="109"/>
        <v>100.35133581168235</v>
      </c>
      <c r="E1185" s="13">
        <f t="shared" ca="1" si="110"/>
        <v>991489.07291054097</v>
      </c>
      <c r="F1185" s="13">
        <f t="shared" ca="1" si="111"/>
        <v>3.997749333665833</v>
      </c>
      <c r="G1185" s="13">
        <f t="shared" ca="1" si="112"/>
        <v>0.50589414517991238</v>
      </c>
      <c r="H1185" s="13">
        <f t="shared" ca="1" si="113"/>
        <v>0</v>
      </c>
    </row>
    <row r="1186" spans="3:8">
      <c r="C1186" s="13">
        <f t="shared" ca="1" si="108"/>
        <v>2000.2293653061092</v>
      </c>
      <c r="D1186" s="13">
        <f t="shared" ca="1" si="109"/>
        <v>99.953442979809267</v>
      </c>
      <c r="E1186" s="13">
        <f t="shared" ca="1" si="110"/>
        <v>997756.65903256636</v>
      </c>
      <c r="F1186" s="13">
        <f t="shared" ca="1" si="111"/>
        <v>4.0058902004346564</v>
      </c>
      <c r="G1186" s="13">
        <f t="shared" ca="1" si="112"/>
        <v>0.49543500741572327</v>
      </c>
      <c r="H1186" s="13">
        <f t="shared" ca="1" si="113"/>
        <v>0</v>
      </c>
    </row>
    <row r="1187" spans="3:8">
      <c r="C1187" s="13">
        <f t="shared" ca="1" si="108"/>
        <v>1983.8818511863676</v>
      </c>
      <c r="D1187" s="13">
        <f t="shared" ca="1" si="109"/>
        <v>99.295388850893104</v>
      </c>
      <c r="E1187" s="13">
        <f t="shared" ca="1" si="110"/>
        <v>1003229.2491496517</v>
      </c>
      <c r="F1187" s="13">
        <f t="shared" ca="1" si="111"/>
        <v>4.0105059937303933</v>
      </c>
      <c r="G1187" s="13">
        <f t="shared" ca="1" si="112"/>
        <v>0.47930720793450859</v>
      </c>
      <c r="H1187" s="13">
        <f t="shared" ca="1" si="113"/>
        <v>0</v>
      </c>
    </row>
    <row r="1188" spans="3:8">
      <c r="C1188" s="13">
        <f t="shared" ca="1" si="108"/>
        <v>1992.8462533660379</v>
      </c>
      <c r="D1188" s="13">
        <f t="shared" ca="1" si="109"/>
        <v>99.83220242812618</v>
      </c>
      <c r="E1188" s="13">
        <f t="shared" ca="1" si="110"/>
        <v>996903.93259351968</v>
      </c>
      <c r="F1188" s="13">
        <f t="shared" ca="1" si="111"/>
        <v>4.0005721481341334</v>
      </c>
      <c r="G1188" s="13">
        <f t="shared" ca="1" si="112"/>
        <v>0.4942271945187009</v>
      </c>
      <c r="H1188" s="13">
        <f t="shared" ca="1" si="113"/>
        <v>0</v>
      </c>
    </row>
    <row r="1189" spans="3:8">
      <c r="C1189" s="13">
        <f t="shared" ca="1" si="108"/>
        <v>1984.7652146266823</v>
      </c>
      <c r="D1189" s="13">
        <f t="shared" ca="1" si="109"/>
        <v>100.06937074178559</v>
      </c>
      <c r="E1189" s="13">
        <f t="shared" ca="1" si="110"/>
        <v>988195.90433857252</v>
      </c>
      <c r="F1189" s="13">
        <f t="shared" ca="1" si="111"/>
        <v>4.0062928423767845</v>
      </c>
      <c r="G1189" s="13">
        <f t="shared" ca="1" si="112"/>
        <v>0.49289653945316614</v>
      </c>
      <c r="H1189" s="13">
        <f t="shared" ca="1" si="113"/>
        <v>0</v>
      </c>
    </row>
    <row r="1190" spans="3:8">
      <c r="C1190" s="13">
        <f t="shared" ca="1" si="108"/>
        <v>1998.9243533806043</v>
      </c>
      <c r="D1190" s="13">
        <f t="shared" ca="1" si="109"/>
        <v>97.27776776218397</v>
      </c>
      <c r="E1190" s="13">
        <f t="shared" ca="1" si="110"/>
        <v>1010620.6117473366</v>
      </c>
      <c r="F1190" s="13">
        <f t="shared" ca="1" si="111"/>
        <v>4.0011769573155993</v>
      </c>
      <c r="G1190" s="13">
        <f t="shared" ca="1" si="112"/>
        <v>0.47765822623125692</v>
      </c>
      <c r="H1190" s="13">
        <f t="shared" ca="1" si="113"/>
        <v>0</v>
      </c>
    </row>
    <row r="1191" spans="3:8">
      <c r="C1191" s="13">
        <f t="shared" ca="1" si="108"/>
        <v>2007.990919560418</v>
      </c>
      <c r="D1191" s="13">
        <f t="shared" ca="1" si="109"/>
        <v>100.75188741581911</v>
      </c>
      <c r="E1191" s="13">
        <f t="shared" ca="1" si="110"/>
        <v>982707.32551515091</v>
      </c>
      <c r="F1191" s="13">
        <f t="shared" ca="1" si="111"/>
        <v>4.0053721550845172</v>
      </c>
      <c r="G1191" s="13">
        <f t="shared" ca="1" si="112"/>
        <v>0.51124741328416623</v>
      </c>
      <c r="H1191" s="13">
        <f t="shared" ca="1" si="113"/>
        <v>0</v>
      </c>
    </row>
    <row r="1192" spans="3:8">
      <c r="C1192" s="13">
        <f t="shared" ca="1" si="108"/>
        <v>2009.3939610564985</v>
      </c>
      <c r="D1192" s="13">
        <f t="shared" ca="1" si="109"/>
        <v>99.60147253565529</v>
      </c>
      <c r="E1192" s="13">
        <f t="shared" ca="1" si="110"/>
        <v>986204.124489835</v>
      </c>
      <c r="F1192" s="13">
        <f t="shared" ca="1" si="111"/>
        <v>4.0058842810087505</v>
      </c>
      <c r="G1192" s="13">
        <f t="shared" ca="1" si="112"/>
        <v>0.50406398275281505</v>
      </c>
      <c r="H1192" s="13">
        <f t="shared" ca="1" si="113"/>
        <v>0</v>
      </c>
    </row>
    <row r="1193" spans="3:8">
      <c r="C1193" s="13">
        <f t="shared" ca="1" si="108"/>
        <v>1983.6714989522588</v>
      </c>
      <c r="D1193" s="13">
        <f t="shared" ca="1" si="109"/>
        <v>99.726239682032201</v>
      </c>
      <c r="E1193" s="13">
        <f t="shared" ca="1" si="110"/>
        <v>995957.15548406809</v>
      </c>
      <c r="F1193" s="13">
        <f t="shared" ca="1" si="111"/>
        <v>3.9969410520718451</v>
      </c>
      <c r="G1193" s="13">
        <f t="shared" ca="1" si="112"/>
        <v>0.49141392228485836</v>
      </c>
      <c r="H1193" s="13">
        <f t="shared" ca="1" si="113"/>
        <v>0</v>
      </c>
    </row>
    <row r="1194" spans="3:8">
      <c r="C1194" s="13">
        <f t="shared" ca="1" si="108"/>
        <v>2012.6762551259135</v>
      </c>
      <c r="D1194" s="13">
        <f t="shared" ca="1" si="109"/>
        <v>100.26855996156044</v>
      </c>
      <c r="E1194" s="13">
        <f t="shared" ca="1" si="110"/>
        <v>999089.71163095278</v>
      </c>
      <c r="F1194" s="13">
        <f t="shared" ca="1" si="111"/>
        <v>4.0075155003222704</v>
      </c>
      <c r="G1194" s="13">
        <f t="shared" ca="1" si="112"/>
        <v>0.50171539615168548</v>
      </c>
      <c r="H1194" s="13">
        <f t="shared" ca="1" si="113"/>
        <v>0</v>
      </c>
    </row>
    <row r="1195" spans="3:8">
      <c r="C1195" s="13">
        <f t="shared" ca="1" si="108"/>
        <v>1996.9371087066272</v>
      </c>
      <c r="D1195" s="13">
        <f t="shared" ca="1" si="109"/>
        <v>99.83331141103632</v>
      </c>
      <c r="E1195" s="13">
        <f t="shared" ca="1" si="110"/>
        <v>997429.13179077557</v>
      </c>
      <c r="F1195" s="13">
        <f t="shared" ca="1" si="111"/>
        <v>3.9915150144000395</v>
      </c>
      <c r="G1195" s="13">
        <f t="shared" ca="1" si="112"/>
        <v>0.50051980750084146</v>
      </c>
      <c r="H1195" s="13">
        <f t="shared" ca="1" si="113"/>
        <v>0</v>
      </c>
    </row>
    <row r="1196" spans="3:8">
      <c r="C1196" s="13">
        <f t="shared" ca="1" si="108"/>
        <v>2011.9066671095293</v>
      </c>
      <c r="D1196" s="13">
        <f t="shared" ca="1" si="109"/>
        <v>100.54095134389067</v>
      </c>
      <c r="E1196" s="13">
        <f t="shared" ca="1" si="110"/>
        <v>991328.85392283218</v>
      </c>
      <c r="F1196" s="13">
        <f t="shared" ca="1" si="111"/>
        <v>4.0004587511554055</v>
      </c>
      <c r="G1196" s="13">
        <f t="shared" ca="1" si="112"/>
        <v>0.51021338834228147</v>
      </c>
      <c r="H1196" s="13">
        <f t="shared" ca="1" si="113"/>
        <v>0</v>
      </c>
    </row>
    <row r="1197" spans="3:8">
      <c r="C1197" s="13">
        <f t="shared" ca="1" si="108"/>
        <v>1979.9106523403132</v>
      </c>
      <c r="D1197" s="13">
        <f t="shared" ca="1" si="109"/>
        <v>100.22311431696794</v>
      </c>
      <c r="E1197" s="13">
        <f t="shared" ca="1" si="110"/>
        <v>1003452.5851578506</v>
      </c>
      <c r="F1197" s="13">
        <f t="shared" ca="1" si="111"/>
        <v>3.9974104885580477</v>
      </c>
      <c r="G1197" s="13">
        <f t="shared" ca="1" si="112"/>
        <v>0.4880871412815187</v>
      </c>
      <c r="H1197" s="13">
        <f t="shared" ca="1" si="113"/>
        <v>0</v>
      </c>
    </row>
    <row r="1198" spans="3:8">
      <c r="C1198" s="13">
        <f t="shared" ca="1" si="108"/>
        <v>1985.0914036807005</v>
      </c>
      <c r="D1198" s="13">
        <f t="shared" ca="1" si="109"/>
        <v>100.16192916200748</v>
      </c>
      <c r="E1198" s="13">
        <f t="shared" ca="1" si="110"/>
        <v>987374.55076350842</v>
      </c>
      <c r="F1198" s="13">
        <f t="shared" ca="1" si="111"/>
        <v>4.003795405892431</v>
      </c>
      <c r="G1198" s="13">
        <f t="shared" ca="1" si="112"/>
        <v>0.49515867923640389</v>
      </c>
      <c r="H1198" s="13">
        <f t="shared" ca="1" si="113"/>
        <v>0</v>
      </c>
    </row>
    <row r="1199" spans="3:8">
      <c r="C1199" s="13">
        <f t="shared" ca="1" si="108"/>
        <v>2022.5247167558532</v>
      </c>
      <c r="D1199" s="13">
        <f t="shared" ca="1" si="109"/>
        <v>99.724050959978896</v>
      </c>
      <c r="E1199" s="13">
        <f t="shared" ca="1" si="110"/>
        <v>993981.42641843704</v>
      </c>
      <c r="F1199" s="13">
        <f t="shared" ca="1" si="111"/>
        <v>4.0119444952729513</v>
      </c>
      <c r="G1199" s="13">
        <f t="shared" ca="1" si="112"/>
        <v>0.50424289666024236</v>
      </c>
      <c r="H1199" s="13">
        <f t="shared" ca="1" si="113"/>
        <v>0</v>
      </c>
    </row>
    <row r="1200" spans="3:8">
      <c r="C1200" s="13">
        <f t="shared" ca="1" si="108"/>
        <v>2002.5975924429856</v>
      </c>
      <c r="D1200" s="13">
        <f t="shared" ca="1" si="109"/>
        <v>99.752437948194981</v>
      </c>
      <c r="E1200" s="13">
        <f t="shared" ca="1" si="110"/>
        <v>997240.08715659473</v>
      </c>
      <c r="F1200" s="13">
        <f t="shared" ca="1" si="111"/>
        <v>4.007854263924485</v>
      </c>
      <c r="G1200" s="13">
        <f t="shared" ca="1" si="112"/>
        <v>0.49489563181529389</v>
      </c>
      <c r="H1200" s="13">
        <f t="shared" ca="1" si="113"/>
        <v>0</v>
      </c>
    </row>
    <row r="1201" spans="3:8">
      <c r="C1201" s="13">
        <f t="shared" ca="1" si="108"/>
        <v>2016.8500139691578</v>
      </c>
      <c r="D1201" s="13">
        <f t="shared" ca="1" si="109"/>
        <v>100.37919540139666</v>
      </c>
      <c r="E1201" s="13">
        <f t="shared" ca="1" si="110"/>
        <v>995818.79959041928</v>
      </c>
      <c r="F1201" s="13">
        <f t="shared" ca="1" si="111"/>
        <v>3.9899389100670786</v>
      </c>
      <c r="G1201" s="13">
        <f t="shared" ca="1" si="112"/>
        <v>0.51498638084398818</v>
      </c>
      <c r="H1201" s="13">
        <f t="shared" ca="1" si="113"/>
        <v>0</v>
      </c>
    </row>
    <row r="1202" spans="3:8">
      <c r="C1202" s="13">
        <f t="shared" ca="1" si="108"/>
        <v>2008.954098823604</v>
      </c>
      <c r="D1202" s="13">
        <f t="shared" ca="1" si="109"/>
        <v>100.53098845903894</v>
      </c>
      <c r="E1202" s="13">
        <f t="shared" ca="1" si="110"/>
        <v>998324.57271662424</v>
      </c>
      <c r="F1202" s="13">
        <f t="shared" ca="1" si="111"/>
        <v>4.0014915387347889</v>
      </c>
      <c r="G1202" s="13">
        <f t="shared" ca="1" si="112"/>
        <v>0.50458082536860993</v>
      </c>
      <c r="H1202" s="13">
        <f t="shared" ca="1" si="113"/>
        <v>0</v>
      </c>
    </row>
    <row r="1203" spans="3:8">
      <c r="C1203" s="13">
        <f t="shared" ca="1" si="108"/>
        <v>1990.1023622294513</v>
      </c>
      <c r="D1203" s="13">
        <f t="shared" ca="1" si="109"/>
        <v>99.54076979926333</v>
      </c>
      <c r="E1203" s="13">
        <f t="shared" ca="1" si="110"/>
        <v>999054.48846730741</v>
      </c>
      <c r="F1203" s="13">
        <f t="shared" ca="1" si="111"/>
        <v>3.9926236519299523</v>
      </c>
      <c r="G1203" s="13">
        <f t="shared" ca="1" si="112"/>
        <v>0.49428710900852946</v>
      </c>
      <c r="H1203" s="13">
        <f t="shared" ca="1" si="113"/>
        <v>0</v>
      </c>
    </row>
    <row r="1204" spans="3:8">
      <c r="C1204" s="13">
        <f t="shared" ca="1" si="108"/>
        <v>1994.1374569999705</v>
      </c>
      <c r="D1204" s="13">
        <f t="shared" ca="1" si="109"/>
        <v>100.02073220884698</v>
      </c>
      <c r="E1204" s="13">
        <f t="shared" ca="1" si="110"/>
        <v>997975.75954314368</v>
      </c>
      <c r="F1204" s="13">
        <f t="shared" ca="1" si="111"/>
        <v>4.0035981366257127</v>
      </c>
      <c r="G1204" s="13">
        <f t="shared" ca="1" si="112"/>
        <v>0.49377425248564999</v>
      </c>
      <c r="H1204" s="13">
        <f t="shared" ca="1" si="113"/>
        <v>0</v>
      </c>
    </row>
    <row r="1205" spans="3:8">
      <c r="C1205" s="13">
        <f t="shared" ca="1" si="108"/>
        <v>2009.7651606694449</v>
      </c>
      <c r="D1205" s="13">
        <f t="shared" ca="1" si="109"/>
        <v>100.58670487105536</v>
      </c>
      <c r="E1205" s="13">
        <f t="shared" ca="1" si="110"/>
        <v>991716.67261165392</v>
      </c>
      <c r="F1205" s="13">
        <f t="shared" ca="1" si="111"/>
        <v>3.9980740012685572</v>
      </c>
      <c r="G1205" s="13">
        <f t="shared" ca="1" si="112"/>
        <v>0.51037620118016735</v>
      </c>
      <c r="H1205" s="13">
        <f t="shared" ca="1" si="113"/>
        <v>0</v>
      </c>
    </row>
    <row r="1206" spans="3:8">
      <c r="C1206" s="13">
        <f t="shared" ca="1" si="108"/>
        <v>2005.7631161987963</v>
      </c>
      <c r="D1206" s="13">
        <f t="shared" ca="1" si="109"/>
        <v>100.32509199403627</v>
      </c>
      <c r="E1206" s="13">
        <f t="shared" ca="1" si="110"/>
        <v>992296.4381225002</v>
      </c>
      <c r="F1206" s="13">
        <f t="shared" ca="1" si="111"/>
        <v>4.0103705355731858</v>
      </c>
      <c r="G1206" s="13">
        <f t="shared" ca="1" si="112"/>
        <v>0.50054087362462185</v>
      </c>
      <c r="H1206" s="13">
        <f t="shared" ca="1" si="113"/>
        <v>0</v>
      </c>
    </row>
    <row r="1207" spans="3:8">
      <c r="C1207" s="13">
        <f t="shared" ca="1" si="108"/>
        <v>2000.8860281721381</v>
      </c>
      <c r="D1207" s="13">
        <f t="shared" ca="1" si="109"/>
        <v>100.01158875559875</v>
      </c>
      <c r="E1207" s="13">
        <f t="shared" ca="1" si="110"/>
        <v>989888.04315340449</v>
      </c>
      <c r="F1207" s="13">
        <f t="shared" ca="1" si="111"/>
        <v>3.9977695229002221</v>
      </c>
      <c r="G1207" s="13">
        <f t="shared" ca="1" si="112"/>
        <v>0.50406677774039255</v>
      </c>
      <c r="H1207" s="13">
        <f t="shared" ca="1" si="113"/>
        <v>0</v>
      </c>
    </row>
    <row r="1208" spans="3:8">
      <c r="C1208" s="13">
        <f t="shared" ca="1" si="108"/>
        <v>1991.810083721449</v>
      </c>
      <c r="D1208" s="13">
        <f t="shared" ca="1" si="109"/>
        <v>99.905947686945026</v>
      </c>
      <c r="E1208" s="13">
        <f t="shared" ca="1" si="110"/>
        <v>994530.42707800737</v>
      </c>
      <c r="F1208" s="13">
        <f t="shared" ca="1" si="111"/>
        <v>4.0019970166811039</v>
      </c>
      <c r="G1208" s="13">
        <f t="shared" ca="1" si="112"/>
        <v>0.49455228755615538</v>
      </c>
      <c r="H1208" s="13">
        <f t="shared" ca="1" si="113"/>
        <v>0</v>
      </c>
    </row>
    <row r="1209" spans="3:8">
      <c r="C1209" s="13">
        <f t="shared" ca="1" si="108"/>
        <v>2006.0336715058713</v>
      </c>
      <c r="D1209" s="13">
        <f t="shared" ca="1" si="109"/>
        <v>98.800504592620484</v>
      </c>
      <c r="E1209" s="13">
        <f t="shared" ca="1" si="110"/>
        <v>999348.2538912727</v>
      </c>
      <c r="F1209" s="13">
        <f t="shared" ca="1" si="111"/>
        <v>4.0041696404951175</v>
      </c>
      <c r="G1209" s="13">
        <f t="shared" ca="1" si="112"/>
        <v>0.4926278974130065</v>
      </c>
      <c r="H1209" s="13">
        <f t="shared" ca="1" si="113"/>
        <v>0</v>
      </c>
    </row>
    <row r="1210" spans="3:8">
      <c r="C1210" s="13">
        <f t="shared" ca="1" si="108"/>
        <v>1999.8737206668316</v>
      </c>
      <c r="D1210" s="13">
        <f t="shared" ca="1" si="109"/>
        <v>99.89801840317385</v>
      </c>
      <c r="E1210" s="13">
        <f t="shared" ca="1" si="110"/>
        <v>992377.10569936689</v>
      </c>
      <c r="F1210" s="13">
        <f t="shared" ca="1" si="111"/>
        <v>3.9933923023340614</v>
      </c>
      <c r="G1210" s="13">
        <f t="shared" ca="1" si="112"/>
        <v>0.50392686661397534</v>
      </c>
      <c r="H1210" s="13">
        <f t="shared" ca="1" si="113"/>
        <v>0</v>
      </c>
    </row>
    <row r="1211" spans="3:8">
      <c r="C1211" s="13">
        <f t="shared" ca="1" si="108"/>
        <v>1992.5690205021185</v>
      </c>
      <c r="D1211" s="13">
        <f t="shared" ca="1" si="109"/>
        <v>99.672381909761299</v>
      </c>
      <c r="E1211" s="13">
        <f t="shared" ca="1" si="110"/>
        <v>993179.93006420345</v>
      </c>
      <c r="F1211" s="13">
        <f t="shared" ca="1" si="111"/>
        <v>4.0039295366857672</v>
      </c>
      <c r="G1211" s="13">
        <f t="shared" ca="1" si="112"/>
        <v>0.49348968648420244</v>
      </c>
      <c r="H1211" s="13">
        <f t="shared" ca="1" si="113"/>
        <v>0</v>
      </c>
    </row>
    <row r="1212" spans="3:8">
      <c r="C1212" s="13">
        <f t="shared" ca="1" si="108"/>
        <v>2004.676041270217</v>
      </c>
      <c r="D1212" s="13">
        <f t="shared" ca="1" si="109"/>
        <v>99.596553253895024</v>
      </c>
      <c r="E1212" s="13">
        <f t="shared" ca="1" si="110"/>
        <v>983458.15729816409</v>
      </c>
      <c r="F1212" s="13">
        <f t="shared" ca="1" si="111"/>
        <v>4.002820195444345</v>
      </c>
      <c r="G1212" s="13">
        <f t="shared" ca="1" si="112"/>
        <v>0.50461787183066042</v>
      </c>
      <c r="H1212" s="13">
        <f t="shared" ca="1" si="113"/>
        <v>0</v>
      </c>
    </row>
    <row r="1213" spans="3:8">
      <c r="C1213" s="13">
        <f t="shared" ca="1" si="108"/>
        <v>2007.6105141157886</v>
      </c>
      <c r="D1213" s="13">
        <f t="shared" ca="1" si="109"/>
        <v>100.40935010435368</v>
      </c>
      <c r="E1213" s="13">
        <f t="shared" ca="1" si="110"/>
        <v>993300.18386632833</v>
      </c>
      <c r="F1213" s="13">
        <f t="shared" ca="1" si="111"/>
        <v>3.9955069083209747</v>
      </c>
      <c r="G1213" s="13">
        <f t="shared" ca="1" si="112"/>
        <v>0.50887973252441088</v>
      </c>
      <c r="H1213" s="13">
        <f t="shared" ca="1" si="113"/>
        <v>0</v>
      </c>
    </row>
    <row r="1214" spans="3:8">
      <c r="C1214" s="13">
        <f t="shared" ca="1" si="108"/>
        <v>2022.2830646731047</v>
      </c>
      <c r="D1214" s="13">
        <f t="shared" ca="1" si="109"/>
        <v>99.336549882565535</v>
      </c>
      <c r="E1214" s="13">
        <f t="shared" ca="1" si="110"/>
        <v>991898.34343102749</v>
      </c>
      <c r="F1214" s="13">
        <f t="shared" ca="1" si="111"/>
        <v>4.0064439246240315</v>
      </c>
      <c r="G1214" s="13">
        <f t="shared" ca="1" si="112"/>
        <v>0.50598734773061738</v>
      </c>
      <c r="H1214" s="13">
        <f t="shared" ca="1" si="113"/>
        <v>0</v>
      </c>
    </row>
    <row r="1215" spans="3:8">
      <c r="C1215" s="13">
        <f t="shared" ca="1" si="108"/>
        <v>1986.7485160798024</v>
      </c>
      <c r="D1215" s="13">
        <f t="shared" ca="1" si="109"/>
        <v>100.87115761194904</v>
      </c>
      <c r="E1215" s="13">
        <f t="shared" ca="1" si="110"/>
        <v>1001214.4803041762</v>
      </c>
      <c r="F1215" s="13">
        <f t="shared" ca="1" si="111"/>
        <v>3.9992693625069706</v>
      </c>
      <c r="G1215" s="13">
        <f t="shared" ca="1" si="112"/>
        <v>0.49482677095752248</v>
      </c>
      <c r="H1215" s="13">
        <f t="shared" ca="1" si="113"/>
        <v>0</v>
      </c>
    </row>
    <row r="1216" spans="3:8">
      <c r="C1216" s="13">
        <f t="shared" ca="1" si="108"/>
        <v>1980.6908299452257</v>
      </c>
      <c r="D1216" s="13">
        <f t="shared" ca="1" si="109"/>
        <v>99.734125554462665</v>
      </c>
      <c r="E1216" s="13">
        <f t="shared" ca="1" si="110"/>
        <v>987953.66359541519</v>
      </c>
      <c r="F1216" s="13">
        <f t="shared" ca="1" si="111"/>
        <v>4.0030426996079038</v>
      </c>
      <c r="G1216" s="13">
        <f t="shared" ca="1" si="112"/>
        <v>0.49094160051151009</v>
      </c>
      <c r="H1216" s="13">
        <f t="shared" ca="1" si="113"/>
        <v>0</v>
      </c>
    </row>
    <row r="1217" spans="3:8">
      <c r="C1217" s="13">
        <f t="shared" ca="1" si="108"/>
        <v>1979.0571913126503</v>
      </c>
      <c r="D1217" s="13">
        <f t="shared" ca="1" si="109"/>
        <v>99.70900403177852</v>
      </c>
      <c r="E1217" s="13">
        <f t="shared" ca="1" si="110"/>
        <v>997294.70601581899</v>
      </c>
      <c r="F1217" s="13">
        <f t="shared" ca="1" si="111"/>
        <v>3.9979093049504071</v>
      </c>
      <c r="G1217" s="13">
        <f t="shared" ca="1" si="112"/>
        <v>0.48791698660800153</v>
      </c>
      <c r="H1217" s="13">
        <f t="shared" ca="1" si="113"/>
        <v>0</v>
      </c>
    </row>
    <row r="1218" spans="3:8">
      <c r="C1218" s="13">
        <f t="shared" ca="1" si="108"/>
        <v>1992.3214228712995</v>
      </c>
      <c r="D1218" s="13">
        <f t="shared" ca="1" si="109"/>
        <v>99.11647404701985</v>
      </c>
      <c r="E1218" s="13">
        <f t="shared" ca="1" si="110"/>
        <v>1005588.9247699858</v>
      </c>
      <c r="F1218" s="13">
        <f t="shared" ca="1" si="111"/>
        <v>3.9983992600099936</v>
      </c>
      <c r="G1218" s="13">
        <f t="shared" ca="1" si="112"/>
        <v>0.48724756042020806</v>
      </c>
      <c r="H1218" s="13">
        <f t="shared" ca="1" si="113"/>
        <v>0</v>
      </c>
    </row>
    <row r="1219" spans="3:8">
      <c r="C1219" s="13">
        <f t="shared" ca="1" si="108"/>
        <v>1997.4277767809226</v>
      </c>
      <c r="D1219" s="13">
        <f t="shared" ca="1" si="109"/>
        <v>99.155034177870576</v>
      </c>
      <c r="E1219" s="13">
        <f t="shared" ca="1" si="110"/>
        <v>997753.49269176507</v>
      </c>
      <c r="F1219" s="13">
        <f t="shared" ca="1" si="111"/>
        <v>4.0020606327069981</v>
      </c>
      <c r="G1219" s="13">
        <f t="shared" ca="1" si="112"/>
        <v>0.49198193951545427</v>
      </c>
      <c r="H1219" s="13">
        <f t="shared" ca="1" si="113"/>
        <v>0</v>
      </c>
    </row>
    <row r="1220" spans="3:8">
      <c r="C1220" s="13">
        <f t="shared" ca="1" si="108"/>
        <v>1994.9497336042639</v>
      </c>
      <c r="D1220" s="13">
        <f t="shared" ca="1" si="109"/>
        <v>99.475298873683272</v>
      </c>
      <c r="E1220" s="13">
        <f t="shared" ca="1" si="110"/>
        <v>998936.96217313583</v>
      </c>
      <c r="F1220" s="13">
        <f t="shared" ca="1" si="111"/>
        <v>4.0144476527797464</v>
      </c>
      <c r="G1220" s="13">
        <f t="shared" ca="1" si="112"/>
        <v>0.48572227689814446</v>
      </c>
      <c r="H1220" s="13">
        <f t="shared" ca="1" si="113"/>
        <v>0</v>
      </c>
    </row>
    <row r="1221" spans="3:8">
      <c r="C1221" s="13">
        <f t="shared" ca="1" si="108"/>
        <v>2009.2689037193009</v>
      </c>
      <c r="D1221" s="13">
        <f t="shared" ca="1" si="109"/>
        <v>100.61204874042542</v>
      </c>
      <c r="E1221" s="13">
        <f t="shared" ca="1" si="110"/>
        <v>1002100.9648315969</v>
      </c>
      <c r="F1221" s="13">
        <f t="shared" ca="1" si="111"/>
        <v>3.9940428176529954</v>
      </c>
      <c r="G1221" s="13">
        <f t="shared" ca="1" si="112"/>
        <v>0.5070069439693089</v>
      </c>
      <c r="H1221" s="13">
        <f t="shared" ca="1" si="113"/>
        <v>0</v>
      </c>
    </row>
    <row r="1222" spans="3:8">
      <c r="C1222" s="13">
        <f t="shared" ca="1" si="108"/>
        <v>1998.1539833392633</v>
      </c>
      <c r="D1222" s="13">
        <f t="shared" ca="1" si="109"/>
        <v>100.49560268766172</v>
      </c>
      <c r="E1222" s="13">
        <f t="shared" ca="1" si="110"/>
        <v>992050.06395041663</v>
      </c>
      <c r="F1222" s="13">
        <f t="shared" ca="1" si="111"/>
        <v>3.9941600156154253</v>
      </c>
      <c r="G1222" s="13">
        <f t="shared" ca="1" si="112"/>
        <v>0.50584757406780878</v>
      </c>
      <c r="H1222" s="13">
        <f t="shared" ca="1" si="113"/>
        <v>0</v>
      </c>
    </row>
    <row r="1223" spans="3:8">
      <c r="C1223" s="13">
        <f t="shared" ca="1" si="108"/>
        <v>2008.11666263912</v>
      </c>
      <c r="D1223" s="13">
        <f t="shared" ca="1" si="109"/>
        <v>100.69848506168961</v>
      </c>
      <c r="E1223" s="13">
        <f t="shared" ca="1" si="110"/>
        <v>993809.27483978355</v>
      </c>
      <c r="F1223" s="13">
        <f t="shared" ca="1" si="111"/>
        <v>4.0118301553209896</v>
      </c>
      <c r="G1223" s="13">
        <f t="shared" ca="1" si="112"/>
        <v>0.50208558382539392</v>
      </c>
      <c r="H1223" s="13">
        <f t="shared" ca="1" si="113"/>
        <v>0</v>
      </c>
    </row>
    <row r="1224" spans="3:8">
      <c r="C1224" s="13">
        <f t="shared" ca="1" si="108"/>
        <v>2022.2559546029433</v>
      </c>
      <c r="D1224" s="13">
        <f t="shared" ca="1" si="109"/>
        <v>100.26897231335174</v>
      </c>
      <c r="E1224" s="13">
        <f t="shared" ca="1" si="110"/>
        <v>999412.6295887829</v>
      </c>
      <c r="F1224" s="13">
        <f t="shared" ca="1" si="111"/>
        <v>4.0011827990567568</v>
      </c>
      <c r="G1224" s="13">
        <f t="shared" ca="1" si="112"/>
        <v>0.50955437929665781</v>
      </c>
      <c r="H1224" s="13">
        <f t="shared" ca="1" si="113"/>
        <v>0</v>
      </c>
    </row>
    <row r="1225" spans="3:8">
      <c r="C1225" s="13">
        <f t="shared" ca="1" si="108"/>
        <v>2003.15502538485</v>
      </c>
      <c r="D1225" s="13">
        <f t="shared" ca="1" si="109"/>
        <v>100.19491205752983</v>
      </c>
      <c r="E1225" s="13">
        <f t="shared" ca="1" si="110"/>
        <v>998315.52186416858</v>
      </c>
      <c r="F1225" s="13">
        <f t="shared" ca="1" si="111"/>
        <v>3.988138722837979</v>
      </c>
      <c r="G1225" s="13">
        <f t="shared" ca="1" si="112"/>
        <v>0.50672936918375511</v>
      </c>
      <c r="H1225" s="13">
        <f t="shared" ca="1" si="113"/>
        <v>0</v>
      </c>
    </row>
    <row r="1226" spans="3:8">
      <c r="C1226" s="13">
        <f t="shared" ca="1" si="108"/>
        <v>2006.0546612488085</v>
      </c>
      <c r="D1226" s="13">
        <f t="shared" ca="1" si="109"/>
        <v>99.424367669365907</v>
      </c>
      <c r="E1226" s="13">
        <f t="shared" ca="1" si="110"/>
        <v>994144.49823841767</v>
      </c>
      <c r="F1226" s="13">
        <f t="shared" ca="1" si="111"/>
        <v>3.9955045647433329</v>
      </c>
      <c r="G1226" s="13">
        <f t="shared" ca="1" si="112"/>
        <v>0.50268098724070065</v>
      </c>
      <c r="H1226" s="13">
        <f t="shared" ca="1" si="113"/>
        <v>0</v>
      </c>
    </row>
    <row r="1227" spans="3:8">
      <c r="C1227" s="13">
        <f t="shared" ca="1" si="108"/>
        <v>1987.7490804970068</v>
      </c>
      <c r="D1227" s="13">
        <f t="shared" ca="1" si="109"/>
        <v>100.65299016552838</v>
      </c>
      <c r="E1227" s="13">
        <f t="shared" ca="1" si="110"/>
        <v>1004497.6031419695</v>
      </c>
      <c r="F1227" s="13">
        <f t="shared" ca="1" si="111"/>
        <v>3.9967947413007678</v>
      </c>
      <c r="G1227" s="13">
        <f t="shared" ca="1" si="112"/>
        <v>0.49385977310524648</v>
      </c>
      <c r="H1227" s="13">
        <f t="shared" ca="1" si="113"/>
        <v>0</v>
      </c>
    </row>
    <row r="1228" spans="3:8">
      <c r="C1228" s="13">
        <f t="shared" ca="1" si="108"/>
        <v>2009.9664316675703</v>
      </c>
      <c r="D1228" s="13">
        <f t="shared" ca="1" si="109"/>
        <v>99.424799315050748</v>
      </c>
      <c r="E1228" s="13">
        <f t="shared" ca="1" si="110"/>
        <v>992600.87818630645</v>
      </c>
      <c r="F1228" s="13">
        <f t="shared" ca="1" si="111"/>
        <v>3.9953240516168882</v>
      </c>
      <c r="G1228" s="13">
        <f t="shared" ca="1" si="112"/>
        <v>0.50552166472657467</v>
      </c>
      <c r="H1228" s="13">
        <f t="shared" ca="1" si="113"/>
        <v>0</v>
      </c>
    </row>
    <row r="1229" spans="3:8">
      <c r="C1229" s="13">
        <f t="shared" ca="1" si="108"/>
        <v>2003.5385710254277</v>
      </c>
      <c r="D1229" s="13">
        <f t="shared" ca="1" si="109"/>
        <v>99.789047693613426</v>
      </c>
      <c r="E1229" s="13">
        <f t="shared" ca="1" si="110"/>
        <v>1003198.8245706643</v>
      </c>
      <c r="F1229" s="13">
        <f t="shared" ca="1" si="111"/>
        <v>4.0024431156993678</v>
      </c>
      <c r="G1229" s="13">
        <f t="shared" ca="1" si="112"/>
        <v>0.49526853816034411</v>
      </c>
      <c r="H1229" s="13">
        <f t="shared" ca="1" si="113"/>
        <v>0</v>
      </c>
    </row>
    <row r="1230" spans="3:8">
      <c r="C1230" s="13">
        <f t="shared" ca="1" si="108"/>
        <v>2000.8762701653166</v>
      </c>
      <c r="D1230" s="13">
        <f t="shared" ca="1" si="109"/>
        <v>99.510682976669443</v>
      </c>
      <c r="E1230" s="13">
        <f t="shared" ca="1" si="110"/>
        <v>996135.19773019385</v>
      </c>
      <c r="F1230" s="13">
        <f t="shared" ca="1" si="111"/>
        <v>3.9924126803789544</v>
      </c>
      <c r="G1230" s="13">
        <f t="shared" ca="1" si="112"/>
        <v>0.50107221111900579</v>
      </c>
      <c r="H1230" s="13">
        <f t="shared" ca="1" si="113"/>
        <v>0</v>
      </c>
    </row>
    <row r="1231" spans="3:8">
      <c r="C1231" s="13">
        <f t="shared" ca="1" si="108"/>
        <v>1996.7026667550085</v>
      </c>
      <c r="D1231" s="13">
        <f t="shared" ca="1" si="109"/>
        <v>100.32202556220435</v>
      </c>
      <c r="E1231" s="13">
        <f t="shared" ca="1" si="110"/>
        <v>986352.8068074683</v>
      </c>
      <c r="F1231" s="13">
        <f t="shared" ca="1" si="111"/>
        <v>3.9955213026354173</v>
      </c>
      <c r="G1231" s="13">
        <f t="shared" ca="1" si="112"/>
        <v>0.50646231538140307</v>
      </c>
      <c r="H1231" s="13">
        <f t="shared" ca="1" si="113"/>
        <v>0</v>
      </c>
    </row>
    <row r="1232" spans="3:8">
      <c r="C1232" s="13">
        <f t="shared" ca="1" si="108"/>
        <v>2001.5502852792451</v>
      </c>
      <c r="D1232" s="13">
        <f t="shared" ca="1" si="109"/>
        <v>100.65115424059024</v>
      </c>
      <c r="E1232" s="13">
        <f t="shared" ca="1" si="110"/>
        <v>991082.22219141806</v>
      </c>
      <c r="F1232" s="13">
        <f t="shared" ca="1" si="111"/>
        <v>3.9873233451753989</v>
      </c>
      <c r="G1232" s="13">
        <f t="shared" ca="1" si="112"/>
        <v>0.51234959522249857</v>
      </c>
      <c r="H1232" s="13">
        <f t="shared" ca="1" si="113"/>
        <v>0</v>
      </c>
    </row>
    <row r="1233" spans="3:8">
      <c r="C1233" s="13">
        <f t="shared" ca="1" si="108"/>
        <v>1995.9329313989315</v>
      </c>
      <c r="D1233" s="13">
        <f t="shared" ca="1" si="109"/>
        <v>100.02647737928841</v>
      </c>
      <c r="E1233" s="13">
        <f t="shared" ca="1" si="110"/>
        <v>1006052.8943490887</v>
      </c>
      <c r="F1233" s="13">
        <f t="shared" ca="1" si="111"/>
        <v>4.0048403982982972</v>
      </c>
      <c r="G1233" s="13">
        <f t="shared" ca="1" si="112"/>
        <v>0.49011199241576081</v>
      </c>
      <c r="H1233" s="13">
        <f t="shared" ca="1" si="113"/>
        <v>0</v>
      </c>
    </row>
    <row r="1234" spans="3:8">
      <c r="C1234" s="13">
        <f t="shared" ca="1" si="108"/>
        <v>2001.6546993518145</v>
      </c>
      <c r="D1234" s="13">
        <f t="shared" ca="1" si="109"/>
        <v>98.870035982183694</v>
      </c>
      <c r="E1234" s="13">
        <f t="shared" ca="1" si="110"/>
        <v>994833.68092054198</v>
      </c>
      <c r="F1234" s="13">
        <f t="shared" ca="1" si="111"/>
        <v>4.009662617078698</v>
      </c>
      <c r="G1234" s="13">
        <f t="shared" ca="1" si="112"/>
        <v>0.49035582815741036</v>
      </c>
      <c r="H1234" s="13">
        <f t="shared" ca="1" si="113"/>
        <v>0</v>
      </c>
    </row>
    <row r="1235" spans="3:8">
      <c r="C1235" s="13">
        <f t="shared" ca="1" si="108"/>
        <v>2010.8214524576097</v>
      </c>
      <c r="D1235" s="13">
        <f t="shared" ca="1" si="109"/>
        <v>99.65912361930927</v>
      </c>
      <c r="E1235" s="13">
        <f t="shared" ca="1" si="110"/>
        <v>994238.78232256311</v>
      </c>
      <c r="F1235" s="13">
        <f t="shared" ca="1" si="111"/>
        <v>4.0058305808818062</v>
      </c>
      <c r="G1235" s="13">
        <f t="shared" ca="1" si="112"/>
        <v>0.50101786021350958</v>
      </c>
      <c r="H1235" s="13">
        <f t="shared" ca="1" si="113"/>
        <v>0</v>
      </c>
    </row>
    <row r="1236" spans="3:8">
      <c r="C1236" s="13">
        <f t="shared" ca="1" si="108"/>
        <v>1978.6623059213014</v>
      </c>
      <c r="D1236" s="13">
        <f t="shared" ca="1" si="109"/>
        <v>100.57113215614936</v>
      </c>
      <c r="E1236" s="13">
        <f t="shared" ca="1" si="110"/>
        <v>999250.75087847351</v>
      </c>
      <c r="F1236" s="13">
        <f t="shared" ca="1" si="111"/>
        <v>3.9904242928120559</v>
      </c>
      <c r="G1236" s="13">
        <f t="shared" ca="1" si="112"/>
        <v>0.49467054204906818</v>
      </c>
      <c r="H1236" s="13">
        <f t="shared" ca="1" si="113"/>
        <v>0</v>
      </c>
    </row>
    <row r="1237" spans="3:8">
      <c r="C1237" s="13">
        <f t="shared" ca="1" si="108"/>
        <v>1993.6864338883624</v>
      </c>
      <c r="D1237" s="13">
        <f t="shared" ca="1" si="109"/>
        <v>99.911240978148911</v>
      </c>
      <c r="E1237" s="13">
        <f t="shared" ca="1" si="110"/>
        <v>993514.75589130225</v>
      </c>
      <c r="F1237" s="13">
        <f t="shared" ca="1" si="111"/>
        <v>4.0045994184346396</v>
      </c>
      <c r="G1237" s="13">
        <f t="shared" ca="1" si="112"/>
        <v>0.49472921109303297</v>
      </c>
      <c r="H1237" s="13">
        <f t="shared" ca="1" si="113"/>
        <v>0</v>
      </c>
    </row>
    <row r="1238" spans="3:8">
      <c r="C1238" s="13">
        <f t="shared" ca="1" si="108"/>
        <v>1999.0167592930561</v>
      </c>
      <c r="D1238" s="13">
        <f t="shared" ca="1" si="109"/>
        <v>99.042129808698547</v>
      </c>
      <c r="E1238" s="13">
        <f t="shared" ca="1" si="110"/>
        <v>994163.42323017714</v>
      </c>
      <c r="F1238" s="13">
        <f t="shared" ca="1" si="111"/>
        <v>4.0036924781186425</v>
      </c>
      <c r="G1238" s="13">
        <f t="shared" ca="1" si="112"/>
        <v>0.49317646879752169</v>
      </c>
      <c r="H1238" s="13">
        <f t="shared" ca="1" si="113"/>
        <v>0</v>
      </c>
    </row>
    <row r="1239" spans="3:8">
      <c r="C1239" s="13">
        <f t="shared" ca="1" si="108"/>
        <v>1998.2817396141138</v>
      </c>
      <c r="D1239" s="13">
        <f t="shared" ca="1" si="109"/>
        <v>100.300675063453</v>
      </c>
      <c r="E1239" s="13">
        <f t="shared" ca="1" si="110"/>
        <v>986776.49997448362</v>
      </c>
      <c r="F1239" s="13">
        <f t="shared" ca="1" si="111"/>
        <v>3.9998098057921445</v>
      </c>
      <c r="G1239" s="13">
        <f t="shared" ca="1" si="112"/>
        <v>0.50476736563121694</v>
      </c>
      <c r="H1239" s="13">
        <f t="shared" ca="1" si="113"/>
        <v>0</v>
      </c>
    </row>
    <row r="1240" spans="3:8">
      <c r="C1240" s="13">
        <f t="shared" ref="C1240:C1303" ca="1" si="114">NORMINV(RAND(),$D$3,$G$3)</f>
        <v>2013.4081005914456</v>
      </c>
      <c r="D1240" s="13">
        <f t="shared" ref="D1240:D1303" ca="1" si="115">NORMINV(RAND(),$D$4,$G$4)</f>
        <v>99.478823614719801</v>
      </c>
      <c r="E1240" s="13">
        <f t="shared" ref="E1240:E1303" ca="1" si="116">NORMINV(RAND(),$D$5,$G$5)</f>
        <v>987620.55461237056</v>
      </c>
      <c r="F1240" s="13">
        <f t="shared" ref="F1240:F1303" ca="1" si="117">NORMINV(RAND(),$D$6,$G$6)</f>
        <v>3.991818097297497</v>
      </c>
      <c r="G1240" s="13">
        <f t="shared" ref="G1240:G1303" ca="1" si="118">C1240^2*D1240/(E1240*3.1415926*F1240^4)</f>
        <v>0.51188370861574417</v>
      </c>
      <c r="H1240" s="13">
        <f t="shared" ref="H1240:H1303" ca="1" si="119">IF(G1240&gt;0.54,1,IF(G1240&lt;0.46,1,0))</f>
        <v>0</v>
      </c>
    </row>
    <row r="1241" spans="3:8">
      <c r="C1241" s="13">
        <f t="shared" ca="1" si="114"/>
        <v>2010.220585563789</v>
      </c>
      <c r="D1241" s="13">
        <f t="shared" ca="1" si="115"/>
        <v>100.4681121595074</v>
      </c>
      <c r="E1241" s="13">
        <f t="shared" ca="1" si="116"/>
        <v>983363.45085452625</v>
      </c>
      <c r="F1241" s="13">
        <f t="shared" ca="1" si="117"/>
        <v>3.9937529845402113</v>
      </c>
      <c r="G1241" s="13">
        <f t="shared" ca="1" si="118"/>
        <v>0.51656734156525952</v>
      </c>
      <c r="H1241" s="13">
        <f t="shared" ca="1" si="119"/>
        <v>0</v>
      </c>
    </row>
    <row r="1242" spans="3:8">
      <c r="C1242" s="13">
        <f t="shared" ca="1" si="114"/>
        <v>2010.1688352743959</v>
      </c>
      <c r="D1242" s="13">
        <f t="shared" ca="1" si="115"/>
        <v>99.549478215737594</v>
      </c>
      <c r="E1242" s="13">
        <f t="shared" ca="1" si="116"/>
        <v>997192.49247355538</v>
      </c>
      <c r="F1242" s="13">
        <f t="shared" ca="1" si="117"/>
        <v>3.9960441773166488</v>
      </c>
      <c r="G1242" s="13">
        <f t="shared" ca="1" si="118"/>
        <v>0.50356329947368439</v>
      </c>
      <c r="H1242" s="13">
        <f t="shared" ca="1" si="119"/>
        <v>0</v>
      </c>
    </row>
    <row r="1243" spans="3:8">
      <c r="C1243" s="13">
        <f t="shared" ca="1" si="114"/>
        <v>2001.6756338299833</v>
      </c>
      <c r="D1243" s="13">
        <f t="shared" ca="1" si="115"/>
        <v>100.26438160629347</v>
      </c>
      <c r="E1243" s="13">
        <f t="shared" ca="1" si="116"/>
        <v>987993.82646487129</v>
      </c>
      <c r="F1243" s="13">
        <f t="shared" ca="1" si="117"/>
        <v>4.0031903683730032</v>
      </c>
      <c r="G1243" s="13">
        <f t="shared" ca="1" si="118"/>
        <v>0.50397038451461473</v>
      </c>
      <c r="H1243" s="13">
        <f t="shared" ca="1" si="119"/>
        <v>0</v>
      </c>
    </row>
    <row r="1244" spans="3:8">
      <c r="C1244" s="13">
        <f t="shared" ca="1" si="114"/>
        <v>2010.7329688255572</v>
      </c>
      <c r="D1244" s="13">
        <f t="shared" ca="1" si="115"/>
        <v>100.16953002488555</v>
      </c>
      <c r="E1244" s="13">
        <f t="shared" ca="1" si="116"/>
        <v>1003848.6989418434</v>
      </c>
      <c r="F1244" s="13">
        <f t="shared" ca="1" si="117"/>
        <v>4.0047037384821014</v>
      </c>
      <c r="G1244" s="13">
        <f t="shared" ca="1" si="118"/>
        <v>0.49928065040346664</v>
      </c>
      <c r="H1244" s="13">
        <f t="shared" ca="1" si="119"/>
        <v>0</v>
      </c>
    </row>
    <row r="1245" spans="3:8">
      <c r="C1245" s="13">
        <f t="shared" ca="1" si="114"/>
        <v>1986.7298974570238</v>
      </c>
      <c r="D1245" s="13">
        <f t="shared" ca="1" si="115"/>
        <v>100.50589358666357</v>
      </c>
      <c r="E1245" s="13">
        <f t="shared" ca="1" si="116"/>
        <v>992115.50163242326</v>
      </c>
      <c r="F1245" s="13">
        <f t="shared" ca="1" si="117"/>
        <v>4.0090453541266484</v>
      </c>
      <c r="G1245" s="13">
        <f t="shared" ca="1" si="118"/>
        <v>0.49271207460932931</v>
      </c>
      <c r="H1245" s="13">
        <f t="shared" ca="1" si="119"/>
        <v>0</v>
      </c>
    </row>
    <row r="1246" spans="3:8">
      <c r="C1246" s="13">
        <f t="shared" ca="1" si="114"/>
        <v>1982.8103489832024</v>
      </c>
      <c r="D1246" s="13">
        <f t="shared" ca="1" si="115"/>
        <v>99.305312404120258</v>
      </c>
      <c r="E1246" s="13">
        <f t="shared" ca="1" si="116"/>
        <v>992523.1958944496</v>
      </c>
      <c r="F1246" s="13">
        <f t="shared" ca="1" si="117"/>
        <v>3.9927507022271413</v>
      </c>
      <c r="G1246" s="13">
        <f t="shared" ca="1" si="118"/>
        <v>0.49266932921993878</v>
      </c>
      <c r="H1246" s="13">
        <f t="shared" ca="1" si="119"/>
        <v>0</v>
      </c>
    </row>
    <row r="1247" spans="3:8">
      <c r="C1247" s="13">
        <f t="shared" ca="1" si="114"/>
        <v>1996.5138274476424</v>
      </c>
      <c r="D1247" s="13">
        <f t="shared" ca="1" si="115"/>
        <v>99.937582183181107</v>
      </c>
      <c r="E1247" s="13">
        <f t="shared" ca="1" si="116"/>
        <v>996781.9880345274</v>
      </c>
      <c r="F1247" s="13">
        <f t="shared" ca="1" si="117"/>
        <v>4.0066778611331619</v>
      </c>
      <c r="G1247" s="13">
        <f t="shared" ca="1" si="118"/>
        <v>0.49361202451021696</v>
      </c>
      <c r="H1247" s="13">
        <f t="shared" ca="1" si="119"/>
        <v>0</v>
      </c>
    </row>
    <row r="1248" spans="3:8">
      <c r="C1248" s="13">
        <f t="shared" ca="1" si="114"/>
        <v>2009.3766914051262</v>
      </c>
      <c r="D1248" s="13">
        <f t="shared" ca="1" si="115"/>
        <v>100.26326540448922</v>
      </c>
      <c r="E1248" s="13">
        <f t="shared" ca="1" si="116"/>
        <v>995288.66874457267</v>
      </c>
      <c r="F1248" s="13">
        <f t="shared" ca="1" si="117"/>
        <v>4.0189288381310435</v>
      </c>
      <c r="G1248" s="13">
        <f t="shared" ca="1" si="118"/>
        <v>0.4962772587811709</v>
      </c>
      <c r="H1248" s="13">
        <f t="shared" ca="1" si="119"/>
        <v>0</v>
      </c>
    </row>
    <row r="1249" spans="3:8">
      <c r="C1249" s="13">
        <f t="shared" ca="1" si="114"/>
        <v>2021.8682435794933</v>
      </c>
      <c r="D1249" s="13">
        <f t="shared" ca="1" si="115"/>
        <v>99.062169877513114</v>
      </c>
      <c r="E1249" s="13">
        <f t="shared" ca="1" si="116"/>
        <v>998630.02696475806</v>
      </c>
      <c r="F1249" s="13">
        <f t="shared" ca="1" si="117"/>
        <v>4.0000939369636201</v>
      </c>
      <c r="G1249" s="13">
        <f t="shared" ca="1" si="118"/>
        <v>0.50417149993440202</v>
      </c>
      <c r="H1249" s="13">
        <f t="shared" ca="1" si="119"/>
        <v>0</v>
      </c>
    </row>
    <row r="1250" spans="3:8">
      <c r="C1250" s="13">
        <f t="shared" ca="1" si="114"/>
        <v>2003.008123391385</v>
      </c>
      <c r="D1250" s="13">
        <f t="shared" ca="1" si="115"/>
        <v>100.77541863470097</v>
      </c>
      <c r="E1250" s="13">
        <f t="shared" ca="1" si="116"/>
        <v>1004011.7304781107</v>
      </c>
      <c r="F1250" s="13">
        <f t="shared" ca="1" si="117"/>
        <v>4.0059329154117815</v>
      </c>
      <c r="G1250" s="13">
        <f t="shared" ca="1" si="118"/>
        <v>0.49775621480740817</v>
      </c>
      <c r="H1250" s="13">
        <f t="shared" ca="1" si="119"/>
        <v>0</v>
      </c>
    </row>
    <row r="1251" spans="3:8">
      <c r="C1251" s="13">
        <f t="shared" ca="1" si="114"/>
        <v>2009.2660962153318</v>
      </c>
      <c r="D1251" s="13">
        <f t="shared" ca="1" si="115"/>
        <v>99.957836589884806</v>
      </c>
      <c r="E1251" s="13">
        <f t="shared" ca="1" si="116"/>
        <v>1000704.5333642863</v>
      </c>
      <c r="F1251" s="13">
        <f t="shared" ca="1" si="117"/>
        <v>3.9929072402932233</v>
      </c>
      <c r="G1251" s="13">
        <f t="shared" ca="1" si="118"/>
        <v>0.50498577330947469</v>
      </c>
      <c r="H1251" s="13">
        <f t="shared" ca="1" si="119"/>
        <v>0</v>
      </c>
    </row>
    <row r="1252" spans="3:8">
      <c r="C1252" s="13">
        <f t="shared" ca="1" si="114"/>
        <v>2028.3331219269246</v>
      </c>
      <c r="D1252" s="13">
        <f t="shared" ca="1" si="115"/>
        <v>99.575047597846066</v>
      </c>
      <c r="E1252" s="13">
        <f t="shared" ca="1" si="116"/>
        <v>993137.72606719797</v>
      </c>
      <c r="F1252" s="13">
        <f t="shared" ca="1" si="117"/>
        <v>3.9969504488010887</v>
      </c>
      <c r="G1252" s="13">
        <f t="shared" ca="1" si="118"/>
        <v>0.51446363975539966</v>
      </c>
      <c r="H1252" s="13">
        <f t="shared" ca="1" si="119"/>
        <v>0</v>
      </c>
    </row>
    <row r="1253" spans="3:8">
      <c r="C1253" s="13">
        <f t="shared" ca="1" si="114"/>
        <v>2000.4093882189204</v>
      </c>
      <c r="D1253" s="13">
        <f t="shared" ca="1" si="115"/>
        <v>100.37763458356318</v>
      </c>
      <c r="E1253" s="13">
        <f t="shared" ca="1" si="116"/>
        <v>995532.23705004365</v>
      </c>
      <c r="F1253" s="13">
        <f t="shared" ca="1" si="117"/>
        <v>3.9964772124631751</v>
      </c>
      <c r="G1253" s="13">
        <f t="shared" ca="1" si="118"/>
        <v>0.50345443191844252</v>
      </c>
      <c r="H1253" s="13">
        <f t="shared" ca="1" si="119"/>
        <v>0</v>
      </c>
    </row>
    <row r="1254" spans="3:8">
      <c r="C1254" s="13">
        <f t="shared" ca="1" si="114"/>
        <v>2001.5823235359569</v>
      </c>
      <c r="D1254" s="13">
        <f t="shared" ca="1" si="115"/>
        <v>100.44619989368056</v>
      </c>
      <c r="E1254" s="13">
        <f t="shared" ca="1" si="116"/>
        <v>986066.79504730715</v>
      </c>
      <c r="F1254" s="13">
        <f t="shared" ca="1" si="117"/>
        <v>4.0068175539042459</v>
      </c>
      <c r="G1254" s="13">
        <f t="shared" ca="1" si="118"/>
        <v>0.50399468232948774</v>
      </c>
      <c r="H1254" s="13">
        <f t="shared" ca="1" si="119"/>
        <v>0</v>
      </c>
    </row>
    <row r="1255" spans="3:8">
      <c r="C1255" s="13">
        <f t="shared" ca="1" si="114"/>
        <v>2000.7085874637962</v>
      </c>
      <c r="D1255" s="13">
        <f t="shared" ca="1" si="115"/>
        <v>99.920009252757509</v>
      </c>
      <c r="E1255" s="13">
        <f t="shared" ca="1" si="116"/>
        <v>1007684.0562191046</v>
      </c>
      <c r="F1255" s="13">
        <f t="shared" ca="1" si="117"/>
        <v>4.0085056119636189</v>
      </c>
      <c r="G1255" s="13">
        <f t="shared" ca="1" si="118"/>
        <v>0.48934584129484943</v>
      </c>
      <c r="H1255" s="13">
        <f t="shared" ca="1" si="119"/>
        <v>0</v>
      </c>
    </row>
    <row r="1256" spans="3:8">
      <c r="C1256" s="13">
        <f t="shared" ca="1" si="114"/>
        <v>2009.914602622307</v>
      </c>
      <c r="D1256" s="13">
        <f t="shared" ca="1" si="115"/>
        <v>100.47166575732435</v>
      </c>
      <c r="E1256" s="13">
        <f t="shared" ca="1" si="116"/>
        <v>1002045.038927075</v>
      </c>
      <c r="F1256" s="13">
        <f t="shared" ca="1" si="117"/>
        <v>3.9877048989205557</v>
      </c>
      <c r="G1256" s="13">
        <f t="shared" ca="1" si="118"/>
        <v>0.50988197426020454</v>
      </c>
      <c r="H1256" s="13">
        <f t="shared" ca="1" si="119"/>
        <v>0</v>
      </c>
    </row>
    <row r="1257" spans="3:8">
      <c r="C1257" s="13">
        <f t="shared" ca="1" si="114"/>
        <v>2014.8546265478199</v>
      </c>
      <c r="D1257" s="13">
        <f t="shared" ca="1" si="115"/>
        <v>99.545737918960782</v>
      </c>
      <c r="E1257" s="13">
        <f t="shared" ca="1" si="116"/>
        <v>999293.16667845962</v>
      </c>
      <c r="F1257" s="13">
        <f t="shared" ca="1" si="117"/>
        <v>4.010013699641239</v>
      </c>
      <c r="G1257" s="13">
        <f t="shared" ca="1" si="118"/>
        <v>0.49783324579819455</v>
      </c>
      <c r="H1257" s="13">
        <f t="shared" ca="1" si="119"/>
        <v>0</v>
      </c>
    </row>
    <row r="1258" spans="3:8">
      <c r="C1258" s="13">
        <f t="shared" ca="1" si="114"/>
        <v>2006.6454459935533</v>
      </c>
      <c r="D1258" s="13">
        <f t="shared" ca="1" si="115"/>
        <v>99.051180889305769</v>
      </c>
      <c r="E1258" s="13">
        <f t="shared" ca="1" si="116"/>
        <v>989953.19513830903</v>
      </c>
      <c r="F1258" s="13">
        <f t="shared" ca="1" si="117"/>
        <v>4.0074359847503516</v>
      </c>
      <c r="G1258" s="13">
        <f t="shared" ca="1" si="118"/>
        <v>0.49724456372655496</v>
      </c>
      <c r="H1258" s="13">
        <f t="shared" ca="1" si="119"/>
        <v>0</v>
      </c>
    </row>
    <row r="1259" spans="3:8">
      <c r="C1259" s="13">
        <f t="shared" ca="1" si="114"/>
        <v>2003.9062271048765</v>
      </c>
      <c r="D1259" s="13">
        <f t="shared" ca="1" si="115"/>
        <v>100.16510925745479</v>
      </c>
      <c r="E1259" s="13">
        <f t="shared" ca="1" si="116"/>
        <v>996870.84056940291</v>
      </c>
      <c r="F1259" s="13">
        <f t="shared" ca="1" si="117"/>
        <v>4.0014310464404383</v>
      </c>
      <c r="G1259" s="13">
        <f t="shared" ca="1" si="118"/>
        <v>0.50098087976932182</v>
      </c>
      <c r="H1259" s="13">
        <f t="shared" ca="1" si="119"/>
        <v>0</v>
      </c>
    </row>
    <row r="1260" spans="3:8">
      <c r="C1260" s="13">
        <f t="shared" ca="1" si="114"/>
        <v>1991.1334299032612</v>
      </c>
      <c r="D1260" s="13">
        <f t="shared" ca="1" si="115"/>
        <v>100.40959938918189</v>
      </c>
      <c r="E1260" s="13">
        <f t="shared" ca="1" si="116"/>
        <v>996609.97471697885</v>
      </c>
      <c r="F1260" s="13">
        <f t="shared" ca="1" si="117"/>
        <v>4.000693492393232</v>
      </c>
      <c r="G1260" s="13">
        <f t="shared" ca="1" si="118"/>
        <v>0.49631768255626568</v>
      </c>
      <c r="H1260" s="13">
        <f t="shared" ca="1" si="119"/>
        <v>0</v>
      </c>
    </row>
    <row r="1261" spans="3:8">
      <c r="C1261" s="13">
        <f t="shared" ca="1" si="114"/>
        <v>1992.9480987652357</v>
      </c>
      <c r="D1261" s="13">
        <f t="shared" ca="1" si="115"/>
        <v>101.0968431774488</v>
      </c>
      <c r="E1261" s="13">
        <f t="shared" ca="1" si="116"/>
        <v>989583.67933376913</v>
      </c>
      <c r="F1261" s="13">
        <f t="shared" ca="1" si="117"/>
        <v>4.009237151818871</v>
      </c>
      <c r="G1261" s="13">
        <f t="shared" ca="1" si="118"/>
        <v>0.49989661767283344</v>
      </c>
      <c r="H1261" s="13">
        <f t="shared" ca="1" si="119"/>
        <v>0</v>
      </c>
    </row>
    <row r="1262" spans="3:8">
      <c r="C1262" s="13">
        <f t="shared" ca="1" si="114"/>
        <v>2013.9559353070472</v>
      </c>
      <c r="D1262" s="13">
        <f t="shared" ca="1" si="115"/>
        <v>99.276841080676448</v>
      </c>
      <c r="E1262" s="13">
        <f t="shared" ca="1" si="116"/>
        <v>997214.60919432109</v>
      </c>
      <c r="F1262" s="13">
        <f t="shared" ca="1" si="117"/>
        <v>3.9956151900644294</v>
      </c>
      <c r="G1262" s="13">
        <f t="shared" ca="1" si="118"/>
        <v>0.50428349992792654</v>
      </c>
      <c r="H1262" s="13">
        <f t="shared" ca="1" si="119"/>
        <v>0</v>
      </c>
    </row>
    <row r="1263" spans="3:8">
      <c r="C1263" s="13">
        <f t="shared" ca="1" si="114"/>
        <v>1987.7643024030804</v>
      </c>
      <c r="D1263" s="13">
        <f t="shared" ca="1" si="115"/>
        <v>100.0255347944194</v>
      </c>
      <c r="E1263" s="13">
        <f t="shared" ca="1" si="116"/>
        <v>1004168.6066029443</v>
      </c>
      <c r="F1263" s="13">
        <f t="shared" ca="1" si="117"/>
        <v>3.9944807414421795</v>
      </c>
      <c r="G1263" s="13">
        <f t="shared" ca="1" si="118"/>
        <v>0.49208805642310571</v>
      </c>
      <c r="H1263" s="13">
        <f t="shared" ca="1" si="119"/>
        <v>0</v>
      </c>
    </row>
    <row r="1264" spans="3:8">
      <c r="C1264" s="13">
        <f t="shared" ca="1" si="114"/>
        <v>2021.014054464252</v>
      </c>
      <c r="D1264" s="13">
        <f t="shared" ca="1" si="115"/>
        <v>98.783143017403702</v>
      </c>
      <c r="E1264" s="13">
        <f t="shared" ca="1" si="116"/>
        <v>987627.99467816052</v>
      </c>
      <c r="F1264" s="13">
        <f t="shared" ca="1" si="117"/>
        <v>4.006613605388667</v>
      </c>
      <c r="G1264" s="13">
        <f t="shared" ca="1" si="118"/>
        <v>0.50462458445626857</v>
      </c>
      <c r="H1264" s="13">
        <f t="shared" ca="1" si="119"/>
        <v>0</v>
      </c>
    </row>
    <row r="1265" spans="3:8">
      <c r="C1265" s="13">
        <f t="shared" ca="1" si="114"/>
        <v>2009.5866747864927</v>
      </c>
      <c r="D1265" s="13">
        <f t="shared" ca="1" si="115"/>
        <v>99.469423284186618</v>
      </c>
      <c r="E1265" s="13">
        <f t="shared" ca="1" si="116"/>
        <v>984033.09431658918</v>
      </c>
      <c r="F1265" s="13">
        <f t="shared" ca="1" si="117"/>
        <v>4.0001750054511378</v>
      </c>
      <c r="G1265" s="13">
        <f t="shared" ca="1" si="118"/>
        <v>0.50749006805547525</v>
      </c>
      <c r="H1265" s="13">
        <f t="shared" ca="1" si="119"/>
        <v>0</v>
      </c>
    </row>
    <row r="1266" spans="3:8">
      <c r="C1266" s="13">
        <f t="shared" ca="1" si="114"/>
        <v>2002.2276332793729</v>
      </c>
      <c r="D1266" s="13">
        <f t="shared" ca="1" si="115"/>
        <v>99.44943507361144</v>
      </c>
      <c r="E1266" s="13">
        <f t="shared" ca="1" si="116"/>
        <v>990014.02332160913</v>
      </c>
      <c r="F1266" s="13">
        <f t="shared" ca="1" si="117"/>
        <v>4.0062870781380244</v>
      </c>
      <c r="G1266" s="13">
        <f t="shared" ca="1" si="118"/>
        <v>0.49758782506516913</v>
      </c>
      <c r="H1266" s="13">
        <f t="shared" ca="1" si="119"/>
        <v>0</v>
      </c>
    </row>
    <row r="1267" spans="3:8">
      <c r="C1267" s="13">
        <f t="shared" ca="1" si="114"/>
        <v>2012.6610020810024</v>
      </c>
      <c r="D1267" s="13">
        <f t="shared" ca="1" si="115"/>
        <v>99.795785185712504</v>
      </c>
      <c r="E1267" s="13">
        <f t="shared" ca="1" si="116"/>
        <v>999883.713726677</v>
      </c>
      <c r="F1267" s="13">
        <f t="shared" ca="1" si="117"/>
        <v>3.9985402145523219</v>
      </c>
      <c r="G1267" s="13">
        <f t="shared" ca="1" si="118"/>
        <v>0.50344059281044984</v>
      </c>
      <c r="H1267" s="13">
        <f t="shared" ca="1" si="119"/>
        <v>0</v>
      </c>
    </row>
    <row r="1268" spans="3:8">
      <c r="C1268" s="13">
        <f t="shared" ca="1" si="114"/>
        <v>2007.3449966699343</v>
      </c>
      <c r="D1268" s="13">
        <f t="shared" ca="1" si="115"/>
        <v>99.17125321629733</v>
      </c>
      <c r="E1268" s="13">
        <f t="shared" ca="1" si="116"/>
        <v>998546.83583424147</v>
      </c>
      <c r="F1268" s="13">
        <f t="shared" ca="1" si="117"/>
        <v>4.0040912195075533</v>
      </c>
      <c r="G1268" s="13">
        <f t="shared" ca="1" si="118"/>
        <v>0.49555936145557722</v>
      </c>
      <c r="H1268" s="13">
        <f t="shared" ca="1" si="119"/>
        <v>0</v>
      </c>
    </row>
    <row r="1269" spans="3:8">
      <c r="C1269" s="13">
        <f t="shared" ca="1" si="114"/>
        <v>2010.1272997249857</v>
      </c>
      <c r="D1269" s="13">
        <f t="shared" ca="1" si="115"/>
        <v>100.37324202992406</v>
      </c>
      <c r="E1269" s="13">
        <f t="shared" ca="1" si="116"/>
        <v>1003278.4196221825</v>
      </c>
      <c r="F1269" s="13">
        <f t="shared" ca="1" si="117"/>
        <v>4.0085731735002552</v>
      </c>
      <c r="G1269" s="13">
        <f t="shared" ca="1" si="118"/>
        <v>0.49835001614518015</v>
      </c>
      <c r="H1269" s="13">
        <f t="shared" ca="1" si="119"/>
        <v>0</v>
      </c>
    </row>
    <row r="1270" spans="3:8">
      <c r="C1270" s="13">
        <f t="shared" ca="1" si="114"/>
        <v>1972.3738165402608</v>
      </c>
      <c r="D1270" s="13">
        <f t="shared" ca="1" si="115"/>
        <v>99.831359924817988</v>
      </c>
      <c r="E1270" s="13">
        <f t="shared" ca="1" si="116"/>
        <v>989982.98475777043</v>
      </c>
      <c r="F1270" s="13">
        <f t="shared" ca="1" si="117"/>
        <v>4.0038955964697607</v>
      </c>
      <c r="G1270" s="13">
        <f t="shared" ca="1" si="118"/>
        <v>0.48588878023506643</v>
      </c>
      <c r="H1270" s="13">
        <f t="shared" ca="1" si="119"/>
        <v>0</v>
      </c>
    </row>
    <row r="1271" spans="3:8">
      <c r="C1271" s="13">
        <f t="shared" ca="1" si="114"/>
        <v>2004.7486716827414</v>
      </c>
      <c r="D1271" s="13">
        <f t="shared" ca="1" si="115"/>
        <v>101.43154184676169</v>
      </c>
      <c r="E1271" s="13">
        <f t="shared" ca="1" si="116"/>
        <v>985151.92974538764</v>
      </c>
      <c r="F1271" s="13">
        <f t="shared" ca="1" si="117"/>
        <v>3.9948366799802164</v>
      </c>
      <c r="G1271" s="13">
        <f t="shared" ca="1" si="118"/>
        <v>0.51718235917784772</v>
      </c>
      <c r="H1271" s="13">
        <f t="shared" ca="1" si="119"/>
        <v>0</v>
      </c>
    </row>
    <row r="1272" spans="3:8">
      <c r="C1272" s="13">
        <f t="shared" ca="1" si="114"/>
        <v>1998.6705449395433</v>
      </c>
      <c r="D1272" s="13">
        <f t="shared" ca="1" si="115"/>
        <v>100.91762402369856</v>
      </c>
      <c r="E1272" s="13">
        <f t="shared" ca="1" si="116"/>
        <v>992884.68863554986</v>
      </c>
      <c r="F1272" s="13">
        <f t="shared" ca="1" si="117"/>
        <v>3.9997805084256739</v>
      </c>
      <c r="G1272" s="13">
        <f t="shared" ca="1" si="118"/>
        <v>0.50495900792381143</v>
      </c>
      <c r="H1272" s="13">
        <f t="shared" ca="1" si="119"/>
        <v>0</v>
      </c>
    </row>
    <row r="1273" spans="3:8">
      <c r="C1273" s="13">
        <f t="shared" ca="1" si="114"/>
        <v>2000.4484642795794</v>
      </c>
      <c r="D1273" s="13">
        <f t="shared" ca="1" si="115"/>
        <v>99.523141084150723</v>
      </c>
      <c r="E1273" s="13">
        <f t="shared" ca="1" si="116"/>
        <v>986327.22621026821</v>
      </c>
      <c r="F1273" s="13">
        <f t="shared" ca="1" si="117"/>
        <v>4.0044459242398567</v>
      </c>
      <c r="G1273" s="13">
        <f t="shared" ca="1" si="118"/>
        <v>0.49984826551477257</v>
      </c>
      <c r="H1273" s="13">
        <f t="shared" ca="1" si="119"/>
        <v>0</v>
      </c>
    </row>
    <row r="1274" spans="3:8">
      <c r="C1274" s="13">
        <f t="shared" ca="1" si="114"/>
        <v>1995.4594272130375</v>
      </c>
      <c r="D1274" s="13">
        <f t="shared" ca="1" si="115"/>
        <v>100.17786293902364</v>
      </c>
      <c r="E1274" s="13">
        <f t="shared" ca="1" si="116"/>
        <v>983323.22470702883</v>
      </c>
      <c r="F1274" s="13">
        <f t="shared" ca="1" si="117"/>
        <v>3.9901378603359934</v>
      </c>
      <c r="G1274" s="13">
        <f t="shared" ca="1" si="118"/>
        <v>0.5094010089757014</v>
      </c>
      <c r="H1274" s="13">
        <f t="shared" ca="1" si="119"/>
        <v>0</v>
      </c>
    </row>
    <row r="1275" spans="3:8">
      <c r="C1275" s="13">
        <f t="shared" ca="1" si="114"/>
        <v>2003.4099173982888</v>
      </c>
      <c r="D1275" s="13">
        <f t="shared" ca="1" si="115"/>
        <v>99.378579841268589</v>
      </c>
      <c r="E1275" s="13">
        <f t="shared" ca="1" si="116"/>
        <v>998008.46218891197</v>
      </c>
      <c r="F1275" s="13">
        <f t="shared" ca="1" si="117"/>
        <v>4.003575603479379</v>
      </c>
      <c r="G1275" s="13">
        <f t="shared" ca="1" si="118"/>
        <v>0.49517213707147306</v>
      </c>
      <c r="H1275" s="13">
        <f t="shared" ca="1" si="119"/>
        <v>0</v>
      </c>
    </row>
    <row r="1276" spans="3:8">
      <c r="C1276" s="13">
        <f t="shared" ca="1" si="114"/>
        <v>1992.64283571179</v>
      </c>
      <c r="D1276" s="13">
        <f t="shared" ca="1" si="115"/>
        <v>100.70553624926735</v>
      </c>
      <c r="E1276" s="13">
        <f t="shared" ca="1" si="116"/>
        <v>989375.61931336892</v>
      </c>
      <c r="F1276" s="13">
        <f t="shared" ca="1" si="117"/>
        <v>4.0052943939118313</v>
      </c>
      <c r="G1276" s="13">
        <f t="shared" ca="1" si="118"/>
        <v>0.49987731702724636</v>
      </c>
      <c r="H1276" s="13">
        <f t="shared" ca="1" si="119"/>
        <v>0</v>
      </c>
    </row>
    <row r="1277" spans="3:8">
      <c r="C1277" s="13">
        <f t="shared" ca="1" si="114"/>
        <v>2005.5648772485129</v>
      </c>
      <c r="D1277" s="13">
        <f t="shared" ca="1" si="115"/>
        <v>99.403864759960499</v>
      </c>
      <c r="E1277" s="13">
        <f t="shared" ca="1" si="116"/>
        <v>987054.97707916726</v>
      </c>
      <c r="F1277" s="13">
        <f t="shared" ca="1" si="117"/>
        <v>4.0013888098610337</v>
      </c>
      <c r="G1277" s="13">
        <f t="shared" ca="1" si="118"/>
        <v>0.50297046029385883</v>
      </c>
      <c r="H1277" s="13">
        <f t="shared" ca="1" si="119"/>
        <v>0</v>
      </c>
    </row>
    <row r="1278" spans="3:8">
      <c r="C1278" s="13">
        <f t="shared" ca="1" si="114"/>
        <v>2011.2043200206876</v>
      </c>
      <c r="D1278" s="13">
        <f t="shared" ca="1" si="115"/>
        <v>99.937164589645889</v>
      </c>
      <c r="E1278" s="13">
        <f t="shared" ca="1" si="116"/>
        <v>986971.84109182761</v>
      </c>
      <c r="F1278" s="13">
        <f t="shared" ca="1" si="117"/>
        <v>3.9938397164789903</v>
      </c>
      <c r="G1278" s="13">
        <f t="shared" ca="1" si="118"/>
        <v>0.51241549804255326</v>
      </c>
      <c r="H1278" s="13">
        <f t="shared" ca="1" si="119"/>
        <v>0</v>
      </c>
    </row>
    <row r="1279" spans="3:8">
      <c r="C1279" s="13">
        <f t="shared" ca="1" si="114"/>
        <v>1996.9014372331696</v>
      </c>
      <c r="D1279" s="13">
        <f t="shared" ca="1" si="115"/>
        <v>100.0293000842954</v>
      </c>
      <c r="E1279" s="13">
        <f t="shared" ca="1" si="116"/>
        <v>985279.92052916414</v>
      </c>
      <c r="F1279" s="13">
        <f t="shared" ca="1" si="117"/>
        <v>3.984959274633844</v>
      </c>
      <c r="G1279" s="13">
        <f t="shared" ca="1" si="118"/>
        <v>0.51101711076660483</v>
      </c>
      <c r="H1279" s="13">
        <f t="shared" ca="1" si="119"/>
        <v>0</v>
      </c>
    </row>
    <row r="1280" spans="3:8">
      <c r="C1280" s="13">
        <f t="shared" ca="1" si="114"/>
        <v>1990.1200927192808</v>
      </c>
      <c r="D1280" s="13">
        <f t="shared" ca="1" si="115"/>
        <v>100.45040704706308</v>
      </c>
      <c r="E1280" s="13">
        <f t="shared" ca="1" si="116"/>
        <v>994831.13220082351</v>
      </c>
      <c r="F1280" s="13">
        <f t="shared" ca="1" si="117"/>
        <v>3.9920442352982599</v>
      </c>
      <c r="G1280" s="13">
        <f t="shared" ca="1" si="118"/>
        <v>0.50122145973799348</v>
      </c>
      <c r="H1280" s="13">
        <f t="shared" ca="1" si="119"/>
        <v>0</v>
      </c>
    </row>
    <row r="1281" spans="3:8">
      <c r="C1281" s="13">
        <f t="shared" ca="1" si="114"/>
        <v>2006.2150456502363</v>
      </c>
      <c r="D1281" s="13">
        <f t="shared" ca="1" si="115"/>
        <v>99.451644085053417</v>
      </c>
      <c r="E1281" s="13">
        <f t="shared" ca="1" si="116"/>
        <v>996601.23091792001</v>
      </c>
      <c r="F1281" s="13">
        <f t="shared" ca="1" si="117"/>
        <v>4.0020911760037867</v>
      </c>
      <c r="G1281" s="13">
        <f t="shared" ca="1" si="118"/>
        <v>0.49836522966857005</v>
      </c>
      <c r="H1281" s="13">
        <f t="shared" ca="1" si="119"/>
        <v>0</v>
      </c>
    </row>
    <row r="1282" spans="3:8">
      <c r="C1282" s="13">
        <f t="shared" ca="1" si="114"/>
        <v>2001.7443143154303</v>
      </c>
      <c r="D1282" s="13">
        <f t="shared" ca="1" si="115"/>
        <v>100.43870046378849</v>
      </c>
      <c r="E1282" s="13">
        <f t="shared" ca="1" si="116"/>
        <v>995907.90140533657</v>
      </c>
      <c r="F1282" s="13">
        <f t="shared" ca="1" si="117"/>
        <v>4.004809328009272</v>
      </c>
      <c r="G1282" s="13">
        <f t="shared" ca="1" si="118"/>
        <v>0.50005972021742517</v>
      </c>
      <c r="H1282" s="13">
        <f t="shared" ca="1" si="119"/>
        <v>0</v>
      </c>
    </row>
    <row r="1283" spans="3:8">
      <c r="C1283" s="13">
        <f t="shared" ca="1" si="114"/>
        <v>2004.9470617150416</v>
      </c>
      <c r="D1283" s="13">
        <f t="shared" ca="1" si="115"/>
        <v>99.964684228139589</v>
      </c>
      <c r="E1283" s="13">
        <f t="shared" ca="1" si="116"/>
        <v>1001325.5313341925</v>
      </c>
      <c r="F1283" s="13">
        <f t="shared" ca="1" si="117"/>
        <v>3.9992614982711623</v>
      </c>
      <c r="G1283" s="13">
        <f t="shared" ca="1" si="118"/>
        <v>0.49935345041290158</v>
      </c>
      <c r="H1283" s="13">
        <f t="shared" ca="1" si="119"/>
        <v>0</v>
      </c>
    </row>
    <row r="1284" spans="3:8">
      <c r="C1284" s="13">
        <f t="shared" ca="1" si="114"/>
        <v>1981.2047153218432</v>
      </c>
      <c r="D1284" s="13">
        <f t="shared" ca="1" si="115"/>
        <v>100.15065447373303</v>
      </c>
      <c r="E1284" s="13">
        <f t="shared" ca="1" si="116"/>
        <v>998635.18216152838</v>
      </c>
      <c r="F1284" s="13">
        <f t="shared" ca="1" si="117"/>
        <v>3.992063793132608</v>
      </c>
      <c r="G1284" s="13">
        <f t="shared" ca="1" si="118"/>
        <v>0.49336220820916094</v>
      </c>
      <c r="H1284" s="13">
        <f t="shared" ca="1" si="119"/>
        <v>0</v>
      </c>
    </row>
    <row r="1285" spans="3:8">
      <c r="C1285" s="13">
        <f t="shared" ca="1" si="114"/>
        <v>2009.3442296699761</v>
      </c>
      <c r="D1285" s="13">
        <f t="shared" ca="1" si="115"/>
        <v>99.872643096361486</v>
      </c>
      <c r="E1285" s="13">
        <f t="shared" ca="1" si="116"/>
        <v>1005297.0322452337</v>
      </c>
      <c r="F1285" s="13">
        <f t="shared" ca="1" si="117"/>
        <v>3.9990938334295749</v>
      </c>
      <c r="G1285" s="13">
        <f t="shared" ca="1" si="118"/>
        <v>0.49918851889522908</v>
      </c>
      <c r="H1285" s="13">
        <f t="shared" ca="1" si="119"/>
        <v>0</v>
      </c>
    </row>
    <row r="1286" spans="3:8">
      <c r="C1286" s="13">
        <f t="shared" ca="1" si="114"/>
        <v>1999.873290497972</v>
      </c>
      <c r="D1286" s="13">
        <f t="shared" ca="1" si="115"/>
        <v>99.86686598775681</v>
      </c>
      <c r="E1286" s="13">
        <f t="shared" ca="1" si="116"/>
        <v>1000976.212475411</v>
      </c>
      <c r="F1286" s="13">
        <f t="shared" ca="1" si="117"/>
        <v>4.0039809750232225</v>
      </c>
      <c r="G1286" s="13">
        <f t="shared" ca="1" si="118"/>
        <v>0.49417951435172935</v>
      </c>
      <c r="H1286" s="13">
        <f t="shared" ca="1" si="119"/>
        <v>0</v>
      </c>
    </row>
    <row r="1287" spans="3:8">
      <c r="C1287" s="13">
        <f t="shared" ca="1" si="114"/>
        <v>1999.0707486692236</v>
      </c>
      <c r="D1287" s="13">
        <f t="shared" ca="1" si="115"/>
        <v>99.949098262306364</v>
      </c>
      <c r="E1287" s="13">
        <f t="shared" ca="1" si="116"/>
        <v>981278.03822217835</v>
      </c>
      <c r="F1287" s="13">
        <f t="shared" ca="1" si="117"/>
        <v>3.9960087117392318</v>
      </c>
      <c r="G1287" s="13">
        <f t="shared" ca="1" si="118"/>
        <v>0.50814488609769104</v>
      </c>
      <c r="H1287" s="13">
        <f t="shared" ca="1" si="119"/>
        <v>0</v>
      </c>
    </row>
    <row r="1288" spans="3:8">
      <c r="C1288" s="13">
        <f t="shared" ca="1" si="114"/>
        <v>1990.8138370083877</v>
      </c>
      <c r="D1288" s="13">
        <f t="shared" ca="1" si="115"/>
        <v>100.32282604102203</v>
      </c>
      <c r="E1288" s="13">
        <f t="shared" ca="1" si="116"/>
        <v>1001403.7424983043</v>
      </c>
      <c r="F1288" s="13">
        <f t="shared" ca="1" si="117"/>
        <v>4.0030730526148677</v>
      </c>
      <c r="G1288" s="13">
        <f t="shared" ca="1" si="118"/>
        <v>0.49218448633731182</v>
      </c>
      <c r="H1288" s="13">
        <f t="shared" ca="1" si="119"/>
        <v>0</v>
      </c>
    </row>
    <row r="1289" spans="3:8">
      <c r="C1289" s="13">
        <f t="shared" ca="1" si="114"/>
        <v>2000.5124985863783</v>
      </c>
      <c r="D1289" s="13">
        <f t="shared" ca="1" si="115"/>
        <v>98.7045598656686</v>
      </c>
      <c r="E1289" s="13">
        <f t="shared" ca="1" si="116"/>
        <v>996690.75143698079</v>
      </c>
      <c r="F1289" s="13">
        <f t="shared" ca="1" si="117"/>
        <v>3.9971419492412448</v>
      </c>
      <c r="G1289" s="13">
        <f t="shared" ca="1" si="118"/>
        <v>0.49420959714487556</v>
      </c>
      <c r="H1289" s="13">
        <f t="shared" ca="1" si="119"/>
        <v>0</v>
      </c>
    </row>
    <row r="1290" spans="3:8">
      <c r="C1290" s="13">
        <f t="shared" ca="1" si="114"/>
        <v>2001.1459161260323</v>
      </c>
      <c r="D1290" s="13">
        <f t="shared" ca="1" si="115"/>
        <v>99.233239712977237</v>
      </c>
      <c r="E1290" s="13">
        <f t="shared" ca="1" si="116"/>
        <v>994338.96712492674</v>
      </c>
      <c r="F1290" s="13">
        <f t="shared" ca="1" si="117"/>
        <v>3.9991971481146988</v>
      </c>
      <c r="G1290" s="13">
        <f t="shared" ca="1" si="118"/>
        <v>0.49732363957722725</v>
      </c>
      <c r="H1290" s="13">
        <f t="shared" ca="1" si="119"/>
        <v>0</v>
      </c>
    </row>
    <row r="1291" spans="3:8">
      <c r="C1291" s="13">
        <f t="shared" ca="1" si="114"/>
        <v>2007.0403152046417</v>
      </c>
      <c r="D1291" s="13">
        <f t="shared" ca="1" si="115"/>
        <v>100.14991853037203</v>
      </c>
      <c r="E1291" s="13">
        <f t="shared" ca="1" si="116"/>
        <v>1001421.8031302614</v>
      </c>
      <c r="F1291" s="13">
        <f t="shared" ca="1" si="117"/>
        <v>3.9883177675522399</v>
      </c>
      <c r="G1291" s="13">
        <f t="shared" ca="1" si="118"/>
        <v>0.50680030988205593</v>
      </c>
      <c r="H1291" s="13">
        <f t="shared" ca="1" si="119"/>
        <v>0</v>
      </c>
    </row>
    <row r="1292" spans="3:8">
      <c r="C1292" s="13">
        <f t="shared" ca="1" si="114"/>
        <v>2003.2212736052782</v>
      </c>
      <c r="D1292" s="13">
        <f t="shared" ca="1" si="115"/>
        <v>99.052493939497552</v>
      </c>
      <c r="E1292" s="13">
        <f t="shared" ca="1" si="116"/>
        <v>976506.908665578</v>
      </c>
      <c r="F1292" s="13">
        <f t="shared" ca="1" si="117"/>
        <v>4.0057662456846943</v>
      </c>
      <c r="G1292" s="13">
        <f t="shared" ca="1" si="118"/>
        <v>0.50321741876510129</v>
      </c>
      <c r="H1292" s="13">
        <f t="shared" ca="1" si="119"/>
        <v>0</v>
      </c>
    </row>
    <row r="1293" spans="3:8">
      <c r="C1293" s="13">
        <f t="shared" ca="1" si="114"/>
        <v>1988.3869610486395</v>
      </c>
      <c r="D1293" s="13">
        <f t="shared" ca="1" si="115"/>
        <v>100.45500791814371</v>
      </c>
      <c r="E1293" s="13">
        <f t="shared" ca="1" si="116"/>
        <v>997244.15532461647</v>
      </c>
      <c r="F1293" s="13">
        <f t="shared" ca="1" si="117"/>
        <v>3.9937283447570078</v>
      </c>
      <c r="G1293" s="13">
        <f t="shared" ca="1" si="118"/>
        <v>0.49831958696056533</v>
      </c>
      <c r="H1293" s="13">
        <f t="shared" ca="1" si="119"/>
        <v>0</v>
      </c>
    </row>
    <row r="1294" spans="3:8">
      <c r="C1294" s="13">
        <f t="shared" ca="1" si="114"/>
        <v>2003.1587300577094</v>
      </c>
      <c r="D1294" s="13">
        <f t="shared" ca="1" si="115"/>
        <v>99.410670141882377</v>
      </c>
      <c r="E1294" s="13">
        <f t="shared" ca="1" si="116"/>
        <v>1003540.1818900064</v>
      </c>
      <c r="F1294" s="13">
        <f t="shared" ca="1" si="117"/>
        <v>4.0003279229880073</v>
      </c>
      <c r="G1294" s="13">
        <f t="shared" ca="1" si="118"/>
        <v>0.49407937319646389</v>
      </c>
      <c r="H1294" s="13">
        <f t="shared" ca="1" si="119"/>
        <v>0</v>
      </c>
    </row>
    <row r="1295" spans="3:8">
      <c r="C1295" s="13">
        <f t="shared" ca="1" si="114"/>
        <v>2005.604213726293</v>
      </c>
      <c r="D1295" s="13">
        <f t="shared" ca="1" si="115"/>
        <v>99.987645783218611</v>
      </c>
      <c r="E1295" s="13">
        <f t="shared" ca="1" si="116"/>
        <v>996732.0198138454</v>
      </c>
      <c r="F1295" s="13">
        <f t="shared" ca="1" si="117"/>
        <v>3.9934267623140278</v>
      </c>
      <c r="G1295" s="13">
        <f t="shared" ca="1" si="118"/>
        <v>0.50503983927516127</v>
      </c>
      <c r="H1295" s="13">
        <f t="shared" ca="1" si="119"/>
        <v>0</v>
      </c>
    </row>
    <row r="1296" spans="3:8">
      <c r="C1296" s="13">
        <f t="shared" ca="1" si="114"/>
        <v>1997.7593842959398</v>
      </c>
      <c r="D1296" s="13">
        <f t="shared" ca="1" si="115"/>
        <v>99.31225376275134</v>
      </c>
      <c r="E1296" s="13">
        <f t="shared" ca="1" si="116"/>
        <v>995955.34699995769</v>
      </c>
      <c r="F1296" s="13">
        <f t="shared" ca="1" si="117"/>
        <v>3.9864591472743811</v>
      </c>
      <c r="G1296" s="13">
        <f t="shared" ca="1" si="118"/>
        <v>0.50159152769958604</v>
      </c>
      <c r="H1296" s="13">
        <f t="shared" ca="1" si="119"/>
        <v>0</v>
      </c>
    </row>
    <row r="1297" spans="3:8">
      <c r="C1297" s="13">
        <f t="shared" ca="1" si="114"/>
        <v>2003.0753554867015</v>
      </c>
      <c r="D1297" s="13">
        <f t="shared" ca="1" si="115"/>
        <v>100.2375137838462</v>
      </c>
      <c r="E1297" s="13">
        <f t="shared" ca="1" si="116"/>
        <v>1002385.0520017387</v>
      </c>
      <c r="F1297" s="13">
        <f t="shared" ca="1" si="117"/>
        <v>4.0125775963355172</v>
      </c>
      <c r="G1297" s="13">
        <f t="shared" ca="1" si="118"/>
        <v>0.49265924697144964</v>
      </c>
      <c r="H1297" s="13">
        <f t="shared" ca="1" si="119"/>
        <v>0</v>
      </c>
    </row>
    <row r="1298" spans="3:8">
      <c r="C1298" s="13">
        <f t="shared" ca="1" si="114"/>
        <v>2019.8252172167597</v>
      </c>
      <c r="D1298" s="13">
        <f t="shared" ca="1" si="115"/>
        <v>100.61229015126337</v>
      </c>
      <c r="E1298" s="13">
        <f t="shared" ca="1" si="116"/>
        <v>989196.33502267057</v>
      </c>
      <c r="F1298" s="13">
        <f t="shared" ca="1" si="117"/>
        <v>4.0018415163517522</v>
      </c>
      <c r="G1298" s="13">
        <f t="shared" ca="1" si="118"/>
        <v>0.51499938332920403</v>
      </c>
      <c r="H1298" s="13">
        <f t="shared" ca="1" si="119"/>
        <v>0</v>
      </c>
    </row>
    <row r="1299" spans="3:8">
      <c r="C1299" s="13">
        <f t="shared" ca="1" si="114"/>
        <v>2018.7643648186586</v>
      </c>
      <c r="D1299" s="13">
        <f t="shared" ca="1" si="115"/>
        <v>99.831441694774355</v>
      </c>
      <c r="E1299" s="13">
        <f t="shared" ca="1" si="116"/>
        <v>987571.95806734625</v>
      </c>
      <c r="F1299" s="13">
        <f t="shared" ca="1" si="117"/>
        <v>3.9988037187957741</v>
      </c>
      <c r="G1299" s="13">
        <f t="shared" ca="1" si="118"/>
        <v>0.51286095720103753</v>
      </c>
      <c r="H1299" s="13">
        <f t="shared" ca="1" si="119"/>
        <v>0</v>
      </c>
    </row>
    <row r="1300" spans="3:8">
      <c r="C1300" s="13">
        <f t="shared" ca="1" si="114"/>
        <v>2000.8943205189532</v>
      </c>
      <c r="D1300" s="13">
        <f t="shared" ca="1" si="115"/>
        <v>99.893432586351651</v>
      </c>
      <c r="E1300" s="13">
        <f t="shared" ca="1" si="116"/>
        <v>1001174.0541091763</v>
      </c>
      <c r="F1300" s="13">
        <f t="shared" ca="1" si="117"/>
        <v>4.0047329183607054</v>
      </c>
      <c r="G1300" s="13">
        <f t="shared" ca="1" si="118"/>
        <v>0.49434660717979073</v>
      </c>
      <c r="H1300" s="13">
        <f t="shared" ca="1" si="119"/>
        <v>0</v>
      </c>
    </row>
    <row r="1301" spans="3:8">
      <c r="C1301" s="13">
        <f t="shared" ca="1" si="114"/>
        <v>1995.7165081161711</v>
      </c>
      <c r="D1301" s="13">
        <f t="shared" ca="1" si="115"/>
        <v>100.07360917031285</v>
      </c>
      <c r="E1301" s="13">
        <f t="shared" ca="1" si="116"/>
        <v>988838.04031488323</v>
      </c>
      <c r="F1301" s="13">
        <f t="shared" ca="1" si="117"/>
        <v>4.0007367533845262</v>
      </c>
      <c r="G1301" s="13">
        <f t="shared" ca="1" si="118"/>
        <v>0.50082076596161251</v>
      </c>
      <c r="H1301" s="13">
        <f t="shared" ca="1" si="119"/>
        <v>0</v>
      </c>
    </row>
    <row r="1302" spans="3:8">
      <c r="C1302" s="13">
        <f t="shared" ca="1" si="114"/>
        <v>1979.617034966963</v>
      </c>
      <c r="D1302" s="13">
        <f t="shared" ca="1" si="115"/>
        <v>100.90378607907127</v>
      </c>
      <c r="E1302" s="13">
        <f t="shared" ca="1" si="116"/>
        <v>988339.44988736149</v>
      </c>
      <c r="F1302" s="13">
        <f t="shared" ca="1" si="117"/>
        <v>4.0049294185109119</v>
      </c>
      <c r="G1302" s="13">
        <f t="shared" ca="1" si="118"/>
        <v>0.49503324303215857</v>
      </c>
      <c r="H1302" s="13">
        <f t="shared" ca="1" si="119"/>
        <v>0</v>
      </c>
    </row>
    <row r="1303" spans="3:8">
      <c r="C1303" s="13">
        <f t="shared" ca="1" si="114"/>
        <v>1989.5075960930692</v>
      </c>
      <c r="D1303" s="13">
        <f t="shared" ca="1" si="115"/>
        <v>100.53244733863519</v>
      </c>
      <c r="E1303" s="13">
        <f t="shared" ca="1" si="116"/>
        <v>991306.95853775309</v>
      </c>
      <c r="F1303" s="13">
        <f t="shared" ca="1" si="117"/>
        <v>3.9973017497628893</v>
      </c>
      <c r="G1303" s="13">
        <f t="shared" ca="1" si="118"/>
        <v>0.50046268734009147</v>
      </c>
      <c r="H1303" s="13">
        <f t="shared" ca="1" si="119"/>
        <v>0</v>
      </c>
    </row>
    <row r="1304" spans="3:8">
      <c r="C1304" s="13">
        <f t="shared" ref="C1304:C1367" ca="1" si="120">NORMINV(RAND(),$D$3,$G$3)</f>
        <v>1988.9185446439662</v>
      </c>
      <c r="D1304" s="13">
        <f t="shared" ref="D1304:D1367" ca="1" si="121">NORMINV(RAND(),$D$4,$G$4)</f>
        <v>99.649054885695932</v>
      </c>
      <c r="E1304" s="13">
        <f t="shared" ref="E1304:E1367" ca="1" si="122">NORMINV(RAND(),$D$5,$G$5)</f>
        <v>1002310.5838192477</v>
      </c>
      <c r="F1304" s="13">
        <f t="shared" ref="F1304:F1367" ca="1" si="123">NORMINV(RAND(),$D$6,$G$6)</f>
        <v>3.9999166841282534</v>
      </c>
      <c r="G1304" s="13">
        <f t="shared" ref="G1304:G1367" ca="1" si="124">C1304^2*D1304/(E1304*3.1415926*F1304^4)</f>
        <v>0.48904769398453418</v>
      </c>
      <c r="H1304" s="13">
        <f t="shared" ref="H1304:H1367" ca="1" si="125">IF(G1304&gt;0.54,1,IF(G1304&lt;0.46,1,0))</f>
        <v>0</v>
      </c>
    </row>
    <row r="1305" spans="3:8">
      <c r="C1305" s="13">
        <f t="shared" ca="1" si="120"/>
        <v>2002.4424220798514</v>
      </c>
      <c r="D1305" s="13">
        <f t="shared" ca="1" si="121"/>
        <v>99.883798399544332</v>
      </c>
      <c r="E1305" s="13">
        <f t="shared" ca="1" si="122"/>
        <v>1003140.4728032505</v>
      </c>
      <c r="F1305" s="13">
        <f t="shared" ca="1" si="123"/>
        <v>3.9949358757658482</v>
      </c>
      <c r="G1305" s="13">
        <f t="shared" ca="1" si="124"/>
        <v>0.49895830436831951</v>
      </c>
      <c r="H1305" s="13">
        <f t="shared" ca="1" si="125"/>
        <v>0</v>
      </c>
    </row>
    <row r="1306" spans="3:8">
      <c r="C1306" s="13">
        <f t="shared" ca="1" si="120"/>
        <v>1996.118412299852</v>
      </c>
      <c r="D1306" s="13">
        <f t="shared" ca="1" si="121"/>
        <v>99.717166807083288</v>
      </c>
      <c r="E1306" s="13">
        <f t="shared" ca="1" si="122"/>
        <v>984633.78190740256</v>
      </c>
      <c r="F1306" s="13">
        <f t="shared" ca="1" si="123"/>
        <v>3.9957103159987812</v>
      </c>
      <c r="G1306" s="13">
        <f t="shared" ca="1" si="124"/>
        <v>0.50389721164430135</v>
      </c>
      <c r="H1306" s="13">
        <f t="shared" ca="1" si="125"/>
        <v>0</v>
      </c>
    </row>
    <row r="1307" spans="3:8">
      <c r="C1307" s="13">
        <f t="shared" ca="1" si="120"/>
        <v>1994.0875632338873</v>
      </c>
      <c r="D1307" s="13">
        <f t="shared" ca="1" si="121"/>
        <v>99.748063018687944</v>
      </c>
      <c r="E1307" s="13">
        <f t="shared" ca="1" si="122"/>
        <v>995693.36760050186</v>
      </c>
      <c r="F1307" s="13">
        <f t="shared" ca="1" si="123"/>
        <v>3.9978819628838176</v>
      </c>
      <c r="G1307" s="13">
        <f t="shared" ca="1" si="124"/>
        <v>0.49636090914321784</v>
      </c>
      <c r="H1307" s="13">
        <f t="shared" ca="1" si="125"/>
        <v>0</v>
      </c>
    </row>
    <row r="1308" spans="3:8">
      <c r="C1308" s="13">
        <f t="shared" ca="1" si="120"/>
        <v>2002.1467860128057</v>
      </c>
      <c r="D1308" s="13">
        <f t="shared" ca="1" si="121"/>
        <v>100.25260298155318</v>
      </c>
      <c r="E1308" s="13">
        <f t="shared" ca="1" si="122"/>
        <v>990578.34210383706</v>
      </c>
      <c r="F1308" s="13">
        <f t="shared" ca="1" si="123"/>
        <v>3.9950975303575675</v>
      </c>
      <c r="G1308" s="13">
        <f t="shared" ca="1" si="124"/>
        <v>0.50691979261352371</v>
      </c>
      <c r="H1308" s="13">
        <f t="shared" ca="1" si="125"/>
        <v>0</v>
      </c>
    </row>
    <row r="1309" spans="3:8">
      <c r="C1309" s="13">
        <f t="shared" ca="1" si="120"/>
        <v>1999.0048383832968</v>
      </c>
      <c r="D1309" s="13">
        <f t="shared" ca="1" si="121"/>
        <v>99.965478586105817</v>
      </c>
      <c r="E1309" s="13">
        <f t="shared" ca="1" si="122"/>
        <v>1008858.6803264981</v>
      </c>
      <c r="F1309" s="13">
        <f t="shared" ca="1" si="123"/>
        <v>3.9983174289870647</v>
      </c>
      <c r="G1309" s="13">
        <f t="shared" ca="1" si="124"/>
        <v>0.49316069898880788</v>
      </c>
      <c r="H1309" s="13">
        <f t="shared" ca="1" si="125"/>
        <v>0</v>
      </c>
    </row>
    <row r="1310" spans="3:8">
      <c r="C1310" s="13">
        <f t="shared" ca="1" si="120"/>
        <v>2015.8750711900902</v>
      </c>
      <c r="D1310" s="13">
        <f t="shared" ca="1" si="121"/>
        <v>99.752189859795408</v>
      </c>
      <c r="E1310" s="13">
        <f t="shared" ca="1" si="122"/>
        <v>1001091.3120037693</v>
      </c>
      <c r="F1310" s="13">
        <f t="shared" ca="1" si="123"/>
        <v>4.0084974990279063</v>
      </c>
      <c r="G1310" s="13">
        <f t="shared" ca="1" si="124"/>
        <v>0.49922881172175582</v>
      </c>
      <c r="H1310" s="13">
        <f t="shared" ca="1" si="125"/>
        <v>0</v>
      </c>
    </row>
    <row r="1311" spans="3:8">
      <c r="C1311" s="13">
        <f t="shared" ca="1" si="120"/>
        <v>2008.8773559595991</v>
      </c>
      <c r="D1311" s="13">
        <f t="shared" ca="1" si="121"/>
        <v>100.60104405746758</v>
      </c>
      <c r="E1311" s="13">
        <f t="shared" ca="1" si="122"/>
        <v>998042.98492220556</v>
      </c>
      <c r="F1311" s="13">
        <f t="shared" ca="1" si="123"/>
        <v>4.0002759745072503</v>
      </c>
      <c r="G1311" s="13">
        <f t="shared" ca="1" si="124"/>
        <v>0.50565046122898172</v>
      </c>
      <c r="H1311" s="13">
        <f t="shared" ca="1" si="125"/>
        <v>0</v>
      </c>
    </row>
    <row r="1312" spans="3:8">
      <c r="C1312" s="13">
        <f t="shared" ca="1" si="120"/>
        <v>1996.3963679662966</v>
      </c>
      <c r="D1312" s="13">
        <f t="shared" ca="1" si="121"/>
        <v>99.409431493385966</v>
      </c>
      <c r="E1312" s="13">
        <f t="shared" ca="1" si="122"/>
        <v>999061.53489075485</v>
      </c>
      <c r="F1312" s="13">
        <f t="shared" ca="1" si="123"/>
        <v>3.9927498167140376</v>
      </c>
      <c r="G1312" s="13">
        <f t="shared" ca="1" si="124"/>
        <v>0.49669596843326219</v>
      </c>
      <c r="H1312" s="13">
        <f t="shared" ca="1" si="125"/>
        <v>0</v>
      </c>
    </row>
    <row r="1313" spans="3:8">
      <c r="C1313" s="13">
        <f t="shared" ca="1" si="120"/>
        <v>2003.3526378375509</v>
      </c>
      <c r="D1313" s="13">
        <f t="shared" ca="1" si="121"/>
        <v>100.69194365163503</v>
      </c>
      <c r="E1313" s="13">
        <f t="shared" ca="1" si="122"/>
        <v>994453.32716125937</v>
      </c>
      <c r="F1313" s="13">
        <f t="shared" ca="1" si="123"/>
        <v>3.9974161204870442</v>
      </c>
      <c r="G1313" s="13">
        <f t="shared" ca="1" si="124"/>
        <v>0.5065914083558305</v>
      </c>
      <c r="H1313" s="13">
        <f t="shared" ca="1" si="125"/>
        <v>0</v>
      </c>
    </row>
    <row r="1314" spans="3:8">
      <c r="C1314" s="13">
        <f t="shared" ca="1" si="120"/>
        <v>2000.0239284600955</v>
      </c>
      <c r="D1314" s="13">
        <f t="shared" ca="1" si="121"/>
        <v>99.548863981004985</v>
      </c>
      <c r="E1314" s="13">
        <f t="shared" ca="1" si="122"/>
        <v>987422.79664770432</v>
      </c>
      <c r="F1314" s="13">
        <f t="shared" ca="1" si="123"/>
        <v>4.0059793385776281</v>
      </c>
      <c r="G1314" s="13">
        <f t="shared" ca="1" si="124"/>
        <v>0.49844685104740127</v>
      </c>
      <c r="H1314" s="13">
        <f t="shared" ca="1" si="125"/>
        <v>0</v>
      </c>
    </row>
    <row r="1315" spans="3:8">
      <c r="C1315" s="13">
        <f t="shared" ca="1" si="120"/>
        <v>1997.2990231093943</v>
      </c>
      <c r="D1315" s="13">
        <f t="shared" ca="1" si="121"/>
        <v>100.00428493475742</v>
      </c>
      <c r="E1315" s="13">
        <f t="shared" ca="1" si="122"/>
        <v>996072.67021367815</v>
      </c>
      <c r="F1315" s="13">
        <f t="shared" ca="1" si="123"/>
        <v>4.0056214907105199</v>
      </c>
      <c r="G1315" s="13">
        <f t="shared" ca="1" si="124"/>
        <v>0.49520413754180087</v>
      </c>
      <c r="H1315" s="13">
        <f t="shared" ca="1" si="125"/>
        <v>0</v>
      </c>
    </row>
    <row r="1316" spans="3:8">
      <c r="C1316" s="13">
        <f t="shared" ca="1" si="120"/>
        <v>2003.9244884171844</v>
      </c>
      <c r="D1316" s="13">
        <f t="shared" ca="1" si="121"/>
        <v>99.663359840895552</v>
      </c>
      <c r="E1316" s="13">
        <f t="shared" ca="1" si="122"/>
        <v>989911.81731176411</v>
      </c>
      <c r="F1316" s="13">
        <f t="shared" ca="1" si="123"/>
        <v>3.9988303798549834</v>
      </c>
      <c r="G1316" s="13">
        <f t="shared" ca="1" si="124"/>
        <v>0.50329187974004774</v>
      </c>
      <c r="H1316" s="13">
        <f t="shared" ca="1" si="125"/>
        <v>0</v>
      </c>
    </row>
    <row r="1317" spans="3:8">
      <c r="C1317" s="13">
        <f t="shared" ca="1" si="120"/>
        <v>2014.7446426360775</v>
      </c>
      <c r="D1317" s="13">
        <f t="shared" ca="1" si="121"/>
        <v>99.557665441927639</v>
      </c>
      <c r="E1317" s="13">
        <f t="shared" ca="1" si="122"/>
        <v>1003899.2677830067</v>
      </c>
      <c r="F1317" s="13">
        <f t="shared" ca="1" si="123"/>
        <v>4.0005069130540507</v>
      </c>
      <c r="G1317" s="13">
        <f t="shared" ca="1" si="124"/>
        <v>0.50028170321407783</v>
      </c>
      <c r="H1317" s="13">
        <f t="shared" ca="1" si="125"/>
        <v>0</v>
      </c>
    </row>
    <row r="1318" spans="3:8">
      <c r="C1318" s="13">
        <f t="shared" ca="1" si="120"/>
        <v>1993.0973403004723</v>
      </c>
      <c r="D1318" s="13">
        <f t="shared" ca="1" si="121"/>
        <v>100.2796926339593</v>
      </c>
      <c r="E1318" s="13">
        <f t="shared" ca="1" si="122"/>
        <v>991748.98340806982</v>
      </c>
      <c r="F1318" s="13">
        <f t="shared" ca="1" si="123"/>
        <v>3.9961157728784897</v>
      </c>
      <c r="G1318" s="13">
        <f t="shared" ca="1" si="124"/>
        <v>0.50137899646352913</v>
      </c>
      <c r="H1318" s="13">
        <f t="shared" ca="1" si="125"/>
        <v>0</v>
      </c>
    </row>
    <row r="1319" spans="3:8">
      <c r="C1319" s="13">
        <f t="shared" ca="1" si="120"/>
        <v>2009.8770166730662</v>
      </c>
      <c r="D1319" s="13">
        <f t="shared" ca="1" si="121"/>
        <v>99.727568462544667</v>
      </c>
      <c r="E1319" s="13">
        <f t="shared" ca="1" si="122"/>
        <v>1006935.00601724</v>
      </c>
      <c r="F1319" s="13">
        <f t="shared" ca="1" si="123"/>
        <v>4.0007477811403369</v>
      </c>
      <c r="G1319" s="13">
        <f t="shared" ca="1" si="124"/>
        <v>0.49709363404592499</v>
      </c>
      <c r="H1319" s="13">
        <f t="shared" ca="1" si="125"/>
        <v>0</v>
      </c>
    </row>
    <row r="1320" spans="3:8">
      <c r="C1320" s="13">
        <f t="shared" ca="1" si="120"/>
        <v>2021.4878110057878</v>
      </c>
      <c r="D1320" s="13">
        <f t="shared" ca="1" si="121"/>
        <v>100.76335620042664</v>
      </c>
      <c r="E1320" s="13">
        <f t="shared" ca="1" si="122"/>
        <v>997548.5898794384</v>
      </c>
      <c r="F1320" s="13">
        <f t="shared" ca="1" si="123"/>
        <v>4.005985975835463</v>
      </c>
      <c r="G1320" s="13">
        <f t="shared" ca="1" si="124"/>
        <v>0.51017979598537144</v>
      </c>
      <c r="H1320" s="13">
        <f t="shared" ca="1" si="125"/>
        <v>0</v>
      </c>
    </row>
    <row r="1321" spans="3:8">
      <c r="C1321" s="13">
        <f t="shared" ca="1" si="120"/>
        <v>2018.2542009054391</v>
      </c>
      <c r="D1321" s="13">
        <f t="shared" ca="1" si="121"/>
        <v>99.608577582590144</v>
      </c>
      <c r="E1321" s="13">
        <f t="shared" ca="1" si="122"/>
        <v>1001377.6869007925</v>
      </c>
      <c r="F1321" s="13">
        <f t="shared" ca="1" si="123"/>
        <v>3.9989418204526332</v>
      </c>
      <c r="G1321" s="13">
        <f t="shared" ca="1" si="124"/>
        <v>0.5043364420839469</v>
      </c>
      <c r="H1321" s="13">
        <f t="shared" ca="1" si="125"/>
        <v>0</v>
      </c>
    </row>
    <row r="1322" spans="3:8">
      <c r="C1322" s="13">
        <f t="shared" ca="1" si="120"/>
        <v>1997.6235168816231</v>
      </c>
      <c r="D1322" s="13">
        <f t="shared" ca="1" si="121"/>
        <v>100.25223194486053</v>
      </c>
      <c r="E1322" s="13">
        <f t="shared" ca="1" si="122"/>
        <v>993510.23781222</v>
      </c>
      <c r="F1322" s="13">
        <f t="shared" ca="1" si="123"/>
        <v>3.9899628933633275</v>
      </c>
      <c r="G1322" s="13">
        <f t="shared" ca="1" si="124"/>
        <v>0.50573579736717367</v>
      </c>
      <c r="H1322" s="13">
        <f t="shared" ca="1" si="125"/>
        <v>0</v>
      </c>
    </row>
    <row r="1323" spans="3:8">
      <c r="C1323" s="13">
        <f t="shared" ca="1" si="120"/>
        <v>2012.0552212587036</v>
      </c>
      <c r="D1323" s="13">
        <f t="shared" ca="1" si="121"/>
        <v>99.695179192503176</v>
      </c>
      <c r="E1323" s="13">
        <f t="shared" ca="1" si="122"/>
        <v>987478.5646446899</v>
      </c>
      <c r="F1323" s="13">
        <f t="shared" ca="1" si="123"/>
        <v>3.9914305554288454</v>
      </c>
      <c r="G1323" s="13">
        <f t="shared" ca="1" si="124"/>
        <v>0.51258051968959017</v>
      </c>
      <c r="H1323" s="13">
        <f t="shared" ca="1" si="125"/>
        <v>0</v>
      </c>
    </row>
    <row r="1324" spans="3:8">
      <c r="C1324" s="13">
        <f t="shared" ca="1" si="120"/>
        <v>1982.7109447860421</v>
      </c>
      <c r="D1324" s="13">
        <f t="shared" ca="1" si="121"/>
        <v>99.67206984871801</v>
      </c>
      <c r="E1324" s="13">
        <f t="shared" ca="1" si="122"/>
        <v>993040.0574348995</v>
      </c>
      <c r="F1324" s="13">
        <f t="shared" ca="1" si="123"/>
        <v>4.0016730152924405</v>
      </c>
      <c r="G1324" s="13">
        <f t="shared" ca="1" si="124"/>
        <v>0.48978925977046744</v>
      </c>
      <c r="H1324" s="13">
        <f t="shared" ca="1" si="125"/>
        <v>0</v>
      </c>
    </row>
    <row r="1325" spans="3:8">
      <c r="C1325" s="13">
        <f t="shared" ca="1" si="120"/>
        <v>2019.6710753905302</v>
      </c>
      <c r="D1325" s="13">
        <f t="shared" ca="1" si="121"/>
        <v>99.835765241251039</v>
      </c>
      <c r="E1325" s="13">
        <f t="shared" ca="1" si="122"/>
        <v>988687.90420561866</v>
      </c>
      <c r="F1325" s="13">
        <f t="shared" ca="1" si="123"/>
        <v>4.0053927734417725</v>
      </c>
      <c r="G1325" s="13">
        <f t="shared" ca="1" si="124"/>
        <v>0.50939879911708119</v>
      </c>
      <c r="H1325" s="13">
        <f t="shared" ca="1" si="125"/>
        <v>0</v>
      </c>
    </row>
    <row r="1326" spans="3:8">
      <c r="C1326" s="13">
        <f t="shared" ca="1" si="120"/>
        <v>2006.261180993421</v>
      </c>
      <c r="D1326" s="13">
        <f t="shared" ca="1" si="121"/>
        <v>100.12712469132411</v>
      </c>
      <c r="E1326" s="13">
        <f t="shared" ca="1" si="122"/>
        <v>995776.11780063331</v>
      </c>
      <c r="F1326" s="13">
        <f t="shared" ca="1" si="123"/>
        <v>4.0019365735999548</v>
      </c>
      <c r="G1326" s="13">
        <f t="shared" ca="1" si="124"/>
        <v>0.50226661094693492</v>
      </c>
      <c r="H1326" s="13">
        <f t="shared" ca="1" si="125"/>
        <v>0</v>
      </c>
    </row>
    <row r="1327" spans="3:8">
      <c r="C1327" s="13">
        <f t="shared" ca="1" si="120"/>
        <v>2008.437572898735</v>
      </c>
      <c r="D1327" s="13">
        <f t="shared" ca="1" si="121"/>
        <v>100.50045849492788</v>
      </c>
      <c r="E1327" s="13">
        <f t="shared" ca="1" si="122"/>
        <v>990734.1379622143</v>
      </c>
      <c r="F1327" s="13">
        <f t="shared" ca="1" si="123"/>
        <v>3.9901255185654199</v>
      </c>
      <c r="G1327" s="13">
        <f t="shared" ca="1" si="124"/>
        <v>0.51384424177861721</v>
      </c>
      <c r="H1327" s="13">
        <f t="shared" ca="1" si="125"/>
        <v>0</v>
      </c>
    </row>
    <row r="1328" spans="3:8">
      <c r="C1328" s="13">
        <f t="shared" ca="1" si="120"/>
        <v>2000.2409758183946</v>
      </c>
      <c r="D1328" s="13">
        <f t="shared" ca="1" si="121"/>
        <v>99.883109984346035</v>
      </c>
      <c r="E1328" s="13">
        <f t="shared" ca="1" si="122"/>
        <v>995769.54530492076</v>
      </c>
      <c r="F1328" s="13">
        <f t="shared" ca="1" si="123"/>
        <v>4.0026791483812243</v>
      </c>
      <c r="G1328" s="13">
        <f t="shared" ca="1" si="124"/>
        <v>0.49767391186577969</v>
      </c>
      <c r="H1328" s="13">
        <f t="shared" ca="1" si="125"/>
        <v>0</v>
      </c>
    </row>
    <row r="1329" spans="3:8">
      <c r="C1329" s="13">
        <f t="shared" ca="1" si="120"/>
        <v>1987.8649102387358</v>
      </c>
      <c r="D1329" s="13">
        <f t="shared" ca="1" si="121"/>
        <v>99.233173689170442</v>
      </c>
      <c r="E1329" s="13">
        <f t="shared" ca="1" si="122"/>
        <v>1001425.0400268415</v>
      </c>
      <c r="F1329" s="13">
        <f t="shared" ca="1" si="123"/>
        <v>4.0018669505654758</v>
      </c>
      <c r="G1329" s="13">
        <f t="shared" ca="1" si="124"/>
        <v>0.48597253128468709</v>
      </c>
      <c r="H1329" s="13">
        <f t="shared" ca="1" si="125"/>
        <v>0</v>
      </c>
    </row>
    <row r="1330" spans="3:8">
      <c r="C1330" s="13">
        <f t="shared" ca="1" si="120"/>
        <v>2000.2716256060305</v>
      </c>
      <c r="D1330" s="13">
        <f t="shared" ca="1" si="121"/>
        <v>98.683460287206515</v>
      </c>
      <c r="E1330" s="13">
        <f t="shared" ca="1" si="122"/>
        <v>1003824.6205005707</v>
      </c>
      <c r="F1330" s="13">
        <f t="shared" ca="1" si="123"/>
        <v>4.0041713005622181</v>
      </c>
      <c r="G1330" s="13">
        <f t="shared" ca="1" si="124"/>
        <v>0.48703930996583439</v>
      </c>
      <c r="H1330" s="13">
        <f t="shared" ca="1" si="125"/>
        <v>0</v>
      </c>
    </row>
    <row r="1331" spans="3:8">
      <c r="C1331" s="13">
        <f t="shared" ca="1" si="120"/>
        <v>1998.4501872448966</v>
      </c>
      <c r="D1331" s="13">
        <f t="shared" ca="1" si="121"/>
        <v>100.53852041047737</v>
      </c>
      <c r="E1331" s="13">
        <f t="shared" ca="1" si="122"/>
        <v>991407.51410650089</v>
      </c>
      <c r="F1331" s="13">
        <f t="shared" ca="1" si="123"/>
        <v>3.9994120790968215</v>
      </c>
      <c r="G1331" s="13">
        <f t="shared" ca="1" si="124"/>
        <v>0.50388619210909025</v>
      </c>
      <c r="H1331" s="13">
        <f t="shared" ca="1" si="125"/>
        <v>0</v>
      </c>
    </row>
    <row r="1332" spans="3:8">
      <c r="C1332" s="13">
        <f t="shared" ca="1" si="120"/>
        <v>1997.5685836608277</v>
      </c>
      <c r="D1332" s="13">
        <f t="shared" ca="1" si="121"/>
        <v>100.5339115608827</v>
      </c>
      <c r="E1332" s="13">
        <f t="shared" ca="1" si="122"/>
        <v>1004587.572422115</v>
      </c>
      <c r="F1332" s="13">
        <f t="shared" ca="1" si="123"/>
        <v>4.0060165645034367</v>
      </c>
      <c r="G1332" s="13">
        <f t="shared" ca="1" si="124"/>
        <v>0.49354567345758515</v>
      </c>
      <c r="H1332" s="13">
        <f t="shared" ca="1" si="125"/>
        <v>0</v>
      </c>
    </row>
    <row r="1333" spans="3:8">
      <c r="C1333" s="13">
        <f t="shared" ca="1" si="120"/>
        <v>2015.1651789875364</v>
      </c>
      <c r="D1333" s="13">
        <f t="shared" ca="1" si="121"/>
        <v>100.52868310747134</v>
      </c>
      <c r="E1333" s="13">
        <f t="shared" ca="1" si="122"/>
        <v>994451.96878883371</v>
      </c>
      <c r="F1333" s="13">
        <f t="shared" ca="1" si="123"/>
        <v>4.0102010128073751</v>
      </c>
      <c r="G1333" s="13">
        <f t="shared" ca="1" si="124"/>
        <v>0.50525782391092233</v>
      </c>
      <c r="H1333" s="13">
        <f t="shared" ca="1" si="125"/>
        <v>0</v>
      </c>
    </row>
    <row r="1334" spans="3:8">
      <c r="C1334" s="13">
        <f t="shared" ca="1" si="120"/>
        <v>2016.2854623473147</v>
      </c>
      <c r="D1334" s="13">
        <f t="shared" ca="1" si="121"/>
        <v>99.646957757789011</v>
      </c>
      <c r="E1334" s="13">
        <f t="shared" ca="1" si="122"/>
        <v>995475.67631597701</v>
      </c>
      <c r="F1334" s="13">
        <f t="shared" ca="1" si="123"/>
        <v>3.9931088337404379</v>
      </c>
      <c r="G1334" s="13">
        <f t="shared" ca="1" si="124"/>
        <v>0.50949857627012762</v>
      </c>
      <c r="H1334" s="13">
        <f t="shared" ca="1" si="125"/>
        <v>0</v>
      </c>
    </row>
    <row r="1335" spans="3:8">
      <c r="C1335" s="13">
        <f t="shared" ca="1" si="120"/>
        <v>1985.0259398480732</v>
      </c>
      <c r="D1335" s="13">
        <f t="shared" ca="1" si="121"/>
        <v>100.40922022449145</v>
      </c>
      <c r="E1335" s="13">
        <f t="shared" ca="1" si="122"/>
        <v>1002917.1691372909</v>
      </c>
      <c r="F1335" s="13">
        <f t="shared" ca="1" si="123"/>
        <v>4.0064437129399426</v>
      </c>
      <c r="G1335" s="13">
        <f t="shared" ca="1" si="124"/>
        <v>0.48736557891085519</v>
      </c>
      <c r="H1335" s="13">
        <f t="shared" ca="1" si="125"/>
        <v>0</v>
      </c>
    </row>
    <row r="1336" spans="3:8">
      <c r="C1336" s="13">
        <f t="shared" ca="1" si="120"/>
        <v>2006.209393103464</v>
      </c>
      <c r="D1336" s="13">
        <f t="shared" ca="1" si="121"/>
        <v>99.788579688186985</v>
      </c>
      <c r="E1336" s="13">
        <f t="shared" ca="1" si="122"/>
        <v>993380.43592750921</v>
      </c>
      <c r="F1336" s="13">
        <f t="shared" ca="1" si="123"/>
        <v>4.0076943282879718</v>
      </c>
      <c r="G1336" s="13">
        <f t="shared" ca="1" si="124"/>
        <v>0.49887246334927832</v>
      </c>
      <c r="H1336" s="13">
        <f t="shared" ca="1" si="125"/>
        <v>0</v>
      </c>
    </row>
    <row r="1337" spans="3:8">
      <c r="C1337" s="13">
        <f t="shared" ca="1" si="120"/>
        <v>1989.6407926988052</v>
      </c>
      <c r="D1337" s="13">
        <f t="shared" ca="1" si="121"/>
        <v>99.656028059142628</v>
      </c>
      <c r="E1337" s="13">
        <f t="shared" ca="1" si="122"/>
        <v>985275.57261961256</v>
      </c>
      <c r="F1337" s="13">
        <f t="shared" ca="1" si="123"/>
        <v>4.0084143297345731</v>
      </c>
      <c r="G1337" s="13">
        <f t="shared" ca="1" si="124"/>
        <v>0.49369067206434086</v>
      </c>
      <c r="H1337" s="13">
        <f t="shared" ca="1" si="125"/>
        <v>0</v>
      </c>
    </row>
    <row r="1338" spans="3:8">
      <c r="C1338" s="13">
        <f t="shared" ca="1" si="120"/>
        <v>1990.6070727897265</v>
      </c>
      <c r="D1338" s="13">
        <f t="shared" ca="1" si="121"/>
        <v>100.14631656024864</v>
      </c>
      <c r="E1338" s="13">
        <f t="shared" ca="1" si="122"/>
        <v>997753.22400277562</v>
      </c>
      <c r="F1338" s="13">
        <f t="shared" ca="1" si="123"/>
        <v>4.0023606025781211</v>
      </c>
      <c r="G1338" s="13">
        <f t="shared" ca="1" si="124"/>
        <v>0.49336484608181275</v>
      </c>
      <c r="H1338" s="13">
        <f t="shared" ca="1" si="125"/>
        <v>0</v>
      </c>
    </row>
    <row r="1339" spans="3:8">
      <c r="C1339" s="13">
        <f t="shared" ca="1" si="120"/>
        <v>1990.2260684906096</v>
      </c>
      <c r="D1339" s="13">
        <f t="shared" ca="1" si="121"/>
        <v>99.231484395205783</v>
      </c>
      <c r="E1339" s="13">
        <f t="shared" ca="1" si="122"/>
        <v>994870.7372630192</v>
      </c>
      <c r="F1339" s="13">
        <f t="shared" ca="1" si="123"/>
        <v>3.9925483393384908</v>
      </c>
      <c r="G1339" s="13">
        <f t="shared" ca="1" si="124"/>
        <v>0.49492233660186619</v>
      </c>
      <c r="H1339" s="13">
        <f t="shared" ca="1" si="125"/>
        <v>0</v>
      </c>
    </row>
    <row r="1340" spans="3:8">
      <c r="C1340" s="13">
        <f t="shared" ca="1" si="120"/>
        <v>2015.8759689800479</v>
      </c>
      <c r="D1340" s="13">
        <f t="shared" ca="1" si="121"/>
        <v>100.24948375854873</v>
      </c>
      <c r="E1340" s="13">
        <f t="shared" ca="1" si="122"/>
        <v>993025.54296379606</v>
      </c>
      <c r="F1340" s="13">
        <f t="shared" ca="1" si="123"/>
        <v>4.0049537768399066</v>
      </c>
      <c r="G1340" s="13">
        <f t="shared" ca="1" si="124"/>
        <v>0.50758577564879059</v>
      </c>
      <c r="H1340" s="13">
        <f t="shared" ca="1" si="125"/>
        <v>0</v>
      </c>
    </row>
    <row r="1341" spans="3:8">
      <c r="C1341" s="13">
        <f t="shared" ca="1" si="120"/>
        <v>1991.5650738326099</v>
      </c>
      <c r="D1341" s="13">
        <f t="shared" ca="1" si="121"/>
        <v>101.7483443286644</v>
      </c>
      <c r="E1341" s="13">
        <f t="shared" ca="1" si="122"/>
        <v>995365.80685953842</v>
      </c>
      <c r="F1341" s="13">
        <f t="shared" ca="1" si="123"/>
        <v>3.9921903711262825</v>
      </c>
      <c r="G1341" s="13">
        <f t="shared" ca="1" si="124"/>
        <v>0.5080878382836943</v>
      </c>
      <c r="H1341" s="13">
        <f t="shared" ca="1" si="125"/>
        <v>0</v>
      </c>
    </row>
    <row r="1342" spans="3:8">
      <c r="C1342" s="13">
        <f t="shared" ca="1" si="120"/>
        <v>2008.7816606997117</v>
      </c>
      <c r="D1342" s="13">
        <f t="shared" ca="1" si="121"/>
        <v>99.92029592960813</v>
      </c>
      <c r="E1342" s="13">
        <f t="shared" ca="1" si="122"/>
        <v>1003230.385490833</v>
      </c>
      <c r="F1342" s="13">
        <f t="shared" ca="1" si="123"/>
        <v>4.0084948822941779</v>
      </c>
      <c r="G1342" s="13">
        <f t="shared" ca="1" si="124"/>
        <v>0.49549959588313247</v>
      </c>
      <c r="H1342" s="13">
        <f t="shared" ca="1" si="125"/>
        <v>0</v>
      </c>
    </row>
    <row r="1343" spans="3:8">
      <c r="C1343" s="13">
        <f t="shared" ca="1" si="120"/>
        <v>2000.077590104818</v>
      </c>
      <c r="D1343" s="13">
        <f t="shared" ca="1" si="121"/>
        <v>100.03838630235232</v>
      </c>
      <c r="E1343" s="13">
        <f t="shared" ca="1" si="122"/>
        <v>984991.22518582852</v>
      </c>
      <c r="F1343" s="13">
        <f t="shared" ca="1" si="123"/>
        <v>3.9984863162090223</v>
      </c>
      <c r="G1343" s="13">
        <f t="shared" ca="1" si="124"/>
        <v>0.5059361154901223</v>
      </c>
      <c r="H1343" s="13">
        <f t="shared" ca="1" si="125"/>
        <v>0</v>
      </c>
    </row>
    <row r="1344" spans="3:8">
      <c r="C1344" s="13">
        <f t="shared" ca="1" si="120"/>
        <v>2008.838667200557</v>
      </c>
      <c r="D1344" s="13">
        <f t="shared" ca="1" si="121"/>
        <v>99.741679346860522</v>
      </c>
      <c r="E1344" s="13">
        <f t="shared" ca="1" si="122"/>
        <v>1004699.1454344412</v>
      </c>
      <c r="F1344" s="13">
        <f t="shared" ca="1" si="123"/>
        <v>3.9939560441704032</v>
      </c>
      <c r="G1344" s="13">
        <f t="shared" ca="1" si="124"/>
        <v>0.50115004425962029</v>
      </c>
      <c r="H1344" s="13">
        <f t="shared" ca="1" si="125"/>
        <v>0</v>
      </c>
    </row>
    <row r="1345" spans="3:8">
      <c r="C1345" s="13">
        <f t="shared" ca="1" si="120"/>
        <v>2009.719067401873</v>
      </c>
      <c r="D1345" s="13">
        <f t="shared" ca="1" si="121"/>
        <v>99.869080968326884</v>
      </c>
      <c r="E1345" s="13">
        <f t="shared" ca="1" si="122"/>
        <v>1007393.8724818389</v>
      </c>
      <c r="F1345" s="13">
        <f t="shared" ca="1" si="123"/>
        <v>3.9882792280185932</v>
      </c>
      <c r="G1345" s="13">
        <f t="shared" ca="1" si="124"/>
        <v>0.50374455243871363</v>
      </c>
      <c r="H1345" s="13">
        <f t="shared" ca="1" si="125"/>
        <v>0</v>
      </c>
    </row>
    <row r="1346" spans="3:8">
      <c r="C1346" s="13">
        <f t="shared" ca="1" si="120"/>
        <v>2005.320114028294</v>
      </c>
      <c r="D1346" s="13">
        <f t="shared" ca="1" si="121"/>
        <v>99.286104775345876</v>
      </c>
      <c r="E1346" s="13">
        <f t="shared" ca="1" si="122"/>
        <v>993663.476958271</v>
      </c>
      <c r="F1346" s="13">
        <f t="shared" ca="1" si="123"/>
        <v>4.0131240449061671</v>
      </c>
      <c r="G1346" s="13">
        <f t="shared" ca="1" si="124"/>
        <v>0.4931015463350823</v>
      </c>
      <c r="H1346" s="13">
        <f t="shared" ca="1" si="125"/>
        <v>0</v>
      </c>
    </row>
    <row r="1347" spans="3:8">
      <c r="C1347" s="13">
        <f t="shared" ca="1" si="120"/>
        <v>1995.2025959830739</v>
      </c>
      <c r="D1347" s="13">
        <f t="shared" ca="1" si="121"/>
        <v>100.07415561403893</v>
      </c>
      <c r="E1347" s="13">
        <f t="shared" ca="1" si="122"/>
        <v>990761.74390171398</v>
      </c>
      <c r="F1347" s="13">
        <f t="shared" ca="1" si="123"/>
        <v>3.9935789074956438</v>
      </c>
      <c r="G1347" s="13">
        <f t="shared" ca="1" si="124"/>
        <v>0.50318508890319946</v>
      </c>
      <c r="H1347" s="13">
        <f t="shared" ca="1" si="125"/>
        <v>0</v>
      </c>
    </row>
    <row r="1348" spans="3:8">
      <c r="C1348" s="13">
        <f t="shared" ca="1" si="120"/>
        <v>1998.2504082427513</v>
      </c>
      <c r="D1348" s="13">
        <f t="shared" ca="1" si="121"/>
        <v>101.16320186328677</v>
      </c>
      <c r="E1348" s="13">
        <f t="shared" ca="1" si="122"/>
        <v>983958.72094510705</v>
      </c>
      <c r="F1348" s="13">
        <f t="shared" ca="1" si="123"/>
        <v>3.9941842573388322</v>
      </c>
      <c r="G1348" s="13">
        <f t="shared" ca="1" si="124"/>
        <v>0.51343238700686133</v>
      </c>
      <c r="H1348" s="13">
        <f t="shared" ca="1" si="125"/>
        <v>0</v>
      </c>
    </row>
    <row r="1349" spans="3:8">
      <c r="C1349" s="13">
        <f t="shared" ca="1" si="120"/>
        <v>2022.0244526477486</v>
      </c>
      <c r="D1349" s="13">
        <f t="shared" ca="1" si="121"/>
        <v>100.18011992165275</v>
      </c>
      <c r="E1349" s="13">
        <f t="shared" ca="1" si="122"/>
        <v>984015.42562821216</v>
      </c>
      <c r="F1349" s="13">
        <f t="shared" ca="1" si="123"/>
        <v>3.9952650092764594</v>
      </c>
      <c r="G1349" s="13">
        <f t="shared" ca="1" si="124"/>
        <v>0.52002020126272064</v>
      </c>
      <c r="H1349" s="13">
        <f t="shared" ca="1" si="125"/>
        <v>0</v>
      </c>
    </row>
    <row r="1350" spans="3:8">
      <c r="C1350" s="13">
        <f t="shared" ca="1" si="120"/>
        <v>2004.0620124864799</v>
      </c>
      <c r="D1350" s="13">
        <f t="shared" ca="1" si="121"/>
        <v>100.08081210150945</v>
      </c>
      <c r="E1350" s="13">
        <f t="shared" ca="1" si="122"/>
        <v>984624.03056823241</v>
      </c>
      <c r="F1350" s="13">
        <f t="shared" ca="1" si="123"/>
        <v>4.0176361417169746</v>
      </c>
      <c r="G1350" s="13">
        <f t="shared" ca="1" si="124"/>
        <v>0.49873566685340398</v>
      </c>
      <c r="H1350" s="13">
        <f t="shared" ca="1" si="125"/>
        <v>0</v>
      </c>
    </row>
    <row r="1351" spans="3:8">
      <c r="C1351" s="13">
        <f t="shared" ca="1" si="120"/>
        <v>1999.5139017904223</v>
      </c>
      <c r="D1351" s="13">
        <f t="shared" ca="1" si="121"/>
        <v>99.95677557231663</v>
      </c>
      <c r="E1351" s="13">
        <f t="shared" ca="1" si="122"/>
        <v>999213.90006542287</v>
      </c>
      <c r="F1351" s="13">
        <f t="shared" ca="1" si="123"/>
        <v>3.9982686175590212</v>
      </c>
      <c r="G1351" s="13">
        <f t="shared" ca="1" si="124"/>
        <v>0.49815545360072888</v>
      </c>
      <c r="H1351" s="13">
        <f t="shared" ca="1" si="125"/>
        <v>0</v>
      </c>
    </row>
    <row r="1352" spans="3:8">
      <c r="C1352" s="13">
        <f t="shared" ca="1" si="120"/>
        <v>1994.6656924961858</v>
      </c>
      <c r="D1352" s="13">
        <f t="shared" ca="1" si="121"/>
        <v>99.940407171967536</v>
      </c>
      <c r="E1352" s="13">
        <f t="shared" ca="1" si="122"/>
        <v>988074.77726285916</v>
      </c>
      <c r="F1352" s="13">
        <f t="shared" ca="1" si="123"/>
        <v>3.9982240703106431</v>
      </c>
      <c r="G1352" s="13">
        <f t="shared" ca="1" si="124"/>
        <v>0.50127166301520998</v>
      </c>
      <c r="H1352" s="13">
        <f t="shared" ca="1" si="125"/>
        <v>0</v>
      </c>
    </row>
    <row r="1353" spans="3:8">
      <c r="C1353" s="13">
        <f t="shared" ca="1" si="120"/>
        <v>2014.620182481839</v>
      </c>
      <c r="D1353" s="13">
        <f t="shared" ca="1" si="121"/>
        <v>99.948286685133866</v>
      </c>
      <c r="E1353" s="13">
        <f t="shared" ca="1" si="122"/>
        <v>993718.66512075206</v>
      </c>
      <c r="F1353" s="13">
        <f t="shared" ca="1" si="123"/>
        <v>3.9980438526257029</v>
      </c>
      <c r="G1353" s="13">
        <f t="shared" ca="1" si="124"/>
        <v>0.50857872483338129</v>
      </c>
      <c r="H1353" s="13">
        <f t="shared" ca="1" si="125"/>
        <v>0</v>
      </c>
    </row>
    <row r="1354" spans="3:8">
      <c r="C1354" s="13">
        <f t="shared" ca="1" si="120"/>
        <v>2003.5937659167107</v>
      </c>
      <c r="D1354" s="13">
        <f t="shared" ca="1" si="121"/>
        <v>99.638095421253809</v>
      </c>
      <c r="E1354" s="13">
        <f t="shared" ca="1" si="122"/>
        <v>1000345.3303951492</v>
      </c>
      <c r="F1354" s="13">
        <f t="shared" ca="1" si="123"/>
        <v>4.0054249218297189</v>
      </c>
      <c r="G1354" s="13">
        <f t="shared" ca="1" si="124"/>
        <v>0.49448208714008457</v>
      </c>
      <c r="H1354" s="13">
        <f t="shared" ca="1" si="125"/>
        <v>0</v>
      </c>
    </row>
    <row r="1355" spans="3:8">
      <c r="C1355" s="13">
        <f t="shared" ca="1" si="120"/>
        <v>1997.5473496729578</v>
      </c>
      <c r="D1355" s="13">
        <f t="shared" ca="1" si="121"/>
        <v>100.60113662296328</v>
      </c>
      <c r="E1355" s="13">
        <f t="shared" ca="1" si="122"/>
        <v>981494.95808085904</v>
      </c>
      <c r="F1355" s="13">
        <f t="shared" ca="1" si="123"/>
        <v>3.9939631658346619</v>
      </c>
      <c r="G1355" s="13">
        <f t="shared" ca="1" si="124"/>
        <v>0.5116145573464721</v>
      </c>
      <c r="H1355" s="13">
        <f t="shared" ca="1" si="125"/>
        <v>0</v>
      </c>
    </row>
    <row r="1356" spans="3:8">
      <c r="C1356" s="13">
        <f t="shared" ca="1" si="120"/>
        <v>1991.0646120681217</v>
      </c>
      <c r="D1356" s="13">
        <f t="shared" ca="1" si="121"/>
        <v>99.51367591833781</v>
      </c>
      <c r="E1356" s="13">
        <f t="shared" ca="1" si="122"/>
        <v>995191.18248578685</v>
      </c>
      <c r="F1356" s="13">
        <f t="shared" ca="1" si="123"/>
        <v>3.9915501046286592</v>
      </c>
      <c r="G1356" s="13">
        <f t="shared" ca="1" si="124"/>
        <v>0.49708510567775777</v>
      </c>
      <c r="H1356" s="13">
        <f t="shared" ca="1" si="125"/>
        <v>0</v>
      </c>
    </row>
    <row r="1357" spans="3:8">
      <c r="C1357" s="13">
        <f t="shared" ca="1" si="120"/>
        <v>1993.3284767415382</v>
      </c>
      <c r="D1357" s="13">
        <f t="shared" ca="1" si="121"/>
        <v>99.333718309496732</v>
      </c>
      <c r="E1357" s="13">
        <f t="shared" ca="1" si="122"/>
        <v>999530.94260620524</v>
      </c>
      <c r="F1357" s="13">
        <f t="shared" ca="1" si="123"/>
        <v>3.9954879005931661</v>
      </c>
      <c r="G1357" s="13">
        <f t="shared" ca="1" si="124"/>
        <v>0.49320679004765561</v>
      </c>
      <c r="H1357" s="13">
        <f t="shared" ca="1" si="125"/>
        <v>0</v>
      </c>
    </row>
    <row r="1358" spans="3:8">
      <c r="C1358" s="13">
        <f t="shared" ca="1" si="120"/>
        <v>1980.3682803321556</v>
      </c>
      <c r="D1358" s="13">
        <f t="shared" ca="1" si="121"/>
        <v>98.791155690894627</v>
      </c>
      <c r="E1358" s="13">
        <f t="shared" ca="1" si="122"/>
        <v>1005235.2118091689</v>
      </c>
      <c r="F1358" s="13">
        <f t="shared" ca="1" si="123"/>
        <v>4.0017515362518932</v>
      </c>
      <c r="G1358" s="13">
        <f t="shared" ca="1" si="124"/>
        <v>0.4784008578064966</v>
      </c>
      <c r="H1358" s="13">
        <f t="shared" ca="1" si="125"/>
        <v>0</v>
      </c>
    </row>
    <row r="1359" spans="3:8">
      <c r="C1359" s="13">
        <f t="shared" ca="1" si="120"/>
        <v>2015.0386953377663</v>
      </c>
      <c r="D1359" s="13">
        <f t="shared" ca="1" si="121"/>
        <v>100.29585284351222</v>
      </c>
      <c r="E1359" s="13">
        <f t="shared" ca="1" si="122"/>
        <v>989293.28690305364</v>
      </c>
      <c r="F1359" s="13">
        <f t="shared" ca="1" si="123"/>
        <v>3.9992638785311101</v>
      </c>
      <c r="G1359" s="13">
        <f t="shared" ca="1" si="124"/>
        <v>0.51221770595358895</v>
      </c>
      <c r="H1359" s="13">
        <f t="shared" ca="1" si="125"/>
        <v>0</v>
      </c>
    </row>
    <row r="1360" spans="3:8">
      <c r="C1360" s="13">
        <f t="shared" ca="1" si="120"/>
        <v>2000.7687383282187</v>
      </c>
      <c r="D1360" s="13">
        <f t="shared" ca="1" si="121"/>
        <v>100.21142373386921</v>
      </c>
      <c r="E1360" s="13">
        <f t="shared" ca="1" si="122"/>
        <v>998524.15358860348</v>
      </c>
      <c r="F1360" s="13">
        <f t="shared" ca="1" si="123"/>
        <v>3.998715953098281</v>
      </c>
      <c r="G1360" s="13">
        <f t="shared" ca="1" si="124"/>
        <v>0.50017313001508923</v>
      </c>
      <c r="H1360" s="13">
        <f t="shared" ca="1" si="125"/>
        <v>0</v>
      </c>
    </row>
    <row r="1361" spans="3:8">
      <c r="C1361" s="13">
        <f t="shared" ca="1" si="120"/>
        <v>2009.8555940404349</v>
      </c>
      <c r="D1361" s="13">
        <f t="shared" ca="1" si="121"/>
        <v>100.57755140583609</v>
      </c>
      <c r="E1361" s="13">
        <f t="shared" ca="1" si="122"/>
        <v>997557.16232225357</v>
      </c>
      <c r="F1361" s="13">
        <f t="shared" ca="1" si="123"/>
        <v>3.9886673137161957</v>
      </c>
      <c r="G1361" s="13">
        <f t="shared" ca="1" si="124"/>
        <v>0.51219089612334745</v>
      </c>
      <c r="H1361" s="13">
        <f t="shared" ca="1" si="125"/>
        <v>0</v>
      </c>
    </row>
    <row r="1362" spans="3:8">
      <c r="C1362" s="13">
        <f t="shared" ca="1" si="120"/>
        <v>2002.4822065631636</v>
      </c>
      <c r="D1362" s="13">
        <f t="shared" ca="1" si="121"/>
        <v>100.4630945498341</v>
      </c>
      <c r="E1362" s="13">
        <f t="shared" ca="1" si="122"/>
        <v>996693.11135250924</v>
      </c>
      <c r="F1362" s="13">
        <f t="shared" ca="1" si="123"/>
        <v>3.9901655442297952</v>
      </c>
      <c r="G1362" s="13">
        <f t="shared" ca="1" si="124"/>
        <v>0.50753839826219316</v>
      </c>
      <c r="H1362" s="13">
        <f t="shared" ca="1" si="125"/>
        <v>0</v>
      </c>
    </row>
    <row r="1363" spans="3:8">
      <c r="C1363" s="13">
        <f t="shared" ca="1" si="120"/>
        <v>1985.6237958216129</v>
      </c>
      <c r="D1363" s="13">
        <f t="shared" ca="1" si="121"/>
        <v>101.01624472098139</v>
      </c>
      <c r="E1363" s="13">
        <f t="shared" ca="1" si="122"/>
        <v>999164.91113421845</v>
      </c>
      <c r="F1363" s="13">
        <f t="shared" ca="1" si="123"/>
        <v>4.007310796690021</v>
      </c>
      <c r="G1363" s="13">
        <f t="shared" ca="1" si="124"/>
        <v>0.49202368792567269</v>
      </c>
      <c r="H1363" s="13">
        <f t="shared" ca="1" si="125"/>
        <v>0</v>
      </c>
    </row>
    <row r="1364" spans="3:8">
      <c r="C1364" s="13">
        <f t="shared" ca="1" si="120"/>
        <v>1992.8192242549146</v>
      </c>
      <c r="D1364" s="13">
        <f t="shared" ca="1" si="121"/>
        <v>100.04813589677401</v>
      </c>
      <c r="E1364" s="13">
        <f t="shared" ca="1" si="122"/>
        <v>992528.53436672641</v>
      </c>
      <c r="F1364" s="13">
        <f t="shared" ca="1" si="123"/>
        <v>4.0036882641997691</v>
      </c>
      <c r="G1364" s="13">
        <f t="shared" ca="1" si="124"/>
        <v>0.49591920009062074</v>
      </c>
      <c r="H1364" s="13">
        <f t="shared" ca="1" si="125"/>
        <v>0</v>
      </c>
    </row>
    <row r="1365" spans="3:8">
      <c r="C1365" s="13">
        <f t="shared" ca="1" si="120"/>
        <v>2005.6614572003</v>
      </c>
      <c r="D1365" s="13">
        <f t="shared" ca="1" si="121"/>
        <v>100.83583213936332</v>
      </c>
      <c r="E1365" s="13">
        <f t="shared" ca="1" si="122"/>
        <v>993328.15842275915</v>
      </c>
      <c r="F1365" s="13">
        <f t="shared" ca="1" si="123"/>
        <v>3.9794684918694068</v>
      </c>
      <c r="G1365" s="13">
        <f t="shared" ca="1" si="124"/>
        <v>0.51830720998758217</v>
      </c>
      <c r="H1365" s="13">
        <f t="shared" ca="1" si="125"/>
        <v>0</v>
      </c>
    </row>
    <row r="1366" spans="3:8">
      <c r="C1366" s="13">
        <f t="shared" ca="1" si="120"/>
        <v>2010.5559189734508</v>
      </c>
      <c r="D1366" s="13">
        <f t="shared" ca="1" si="121"/>
        <v>100.32157619677427</v>
      </c>
      <c r="E1366" s="13">
        <f t="shared" ca="1" si="122"/>
        <v>987558.7311254529</v>
      </c>
      <c r="F1366" s="13">
        <f t="shared" ca="1" si="123"/>
        <v>3.9967348817015216</v>
      </c>
      <c r="G1366" s="13">
        <f t="shared" ca="1" si="124"/>
        <v>0.51226242169035341</v>
      </c>
      <c r="H1366" s="13">
        <f t="shared" ca="1" si="125"/>
        <v>0</v>
      </c>
    </row>
    <row r="1367" spans="3:8">
      <c r="C1367" s="13">
        <f t="shared" ca="1" si="120"/>
        <v>2002.3142753445395</v>
      </c>
      <c r="D1367" s="13">
        <f t="shared" ca="1" si="121"/>
        <v>99.955964005852536</v>
      </c>
      <c r="E1367" s="13">
        <f t="shared" ca="1" si="122"/>
        <v>987131.93596752954</v>
      </c>
      <c r="F1367" s="13">
        <f t="shared" ca="1" si="123"/>
        <v>4.0059021580591923</v>
      </c>
      <c r="G1367" s="13">
        <f t="shared" ca="1" si="124"/>
        <v>0.50181863028284601</v>
      </c>
      <c r="H1367" s="13">
        <f t="shared" ca="1" si="125"/>
        <v>0</v>
      </c>
    </row>
    <row r="1368" spans="3:8">
      <c r="C1368" s="13">
        <f t="shared" ref="C1368:C1431" ca="1" si="126">NORMINV(RAND(),$D$3,$G$3)</f>
        <v>2014.0366258427634</v>
      </c>
      <c r="D1368" s="13">
        <f t="shared" ref="D1368:D1431" ca="1" si="127">NORMINV(RAND(),$D$4,$G$4)</f>
        <v>99.627502295142449</v>
      </c>
      <c r="E1368" s="13">
        <f t="shared" ref="E1368:E1431" ca="1" si="128">NORMINV(RAND(),$D$5,$G$5)</f>
        <v>988313.40023870999</v>
      </c>
      <c r="F1368" s="13">
        <f t="shared" ref="F1368:F1431" ca="1" si="129">NORMINV(RAND(),$D$6,$G$6)</f>
        <v>4.0000150651106186</v>
      </c>
      <c r="G1368" s="13">
        <f t="shared" ref="G1368:G1431" ca="1" si="130">C1368^2*D1368/(E1368*3.1415926*F1368^4)</f>
        <v>0.5084203361880355</v>
      </c>
      <c r="H1368" s="13">
        <f t="shared" ref="H1368:H1431" ca="1" si="131">IF(G1368&gt;0.54,1,IF(G1368&lt;0.46,1,0))</f>
        <v>0</v>
      </c>
    </row>
    <row r="1369" spans="3:8">
      <c r="C1369" s="13">
        <f t="shared" ca="1" si="126"/>
        <v>2008.8017094269408</v>
      </c>
      <c r="D1369" s="13">
        <f t="shared" ca="1" si="127"/>
        <v>99.957687949402214</v>
      </c>
      <c r="E1369" s="13">
        <f t="shared" ca="1" si="128"/>
        <v>989915.36363272858</v>
      </c>
      <c r="F1369" s="13">
        <f t="shared" ca="1" si="129"/>
        <v>4.001187449250958</v>
      </c>
      <c r="G1369" s="13">
        <f t="shared" ca="1" si="130"/>
        <v>0.50604229819761815</v>
      </c>
      <c r="H1369" s="13">
        <f t="shared" ca="1" si="131"/>
        <v>0</v>
      </c>
    </row>
    <row r="1370" spans="3:8">
      <c r="C1370" s="13">
        <f t="shared" ca="1" si="126"/>
        <v>2014.9058369930806</v>
      </c>
      <c r="D1370" s="13">
        <f t="shared" ca="1" si="127"/>
        <v>100.2023530691865</v>
      </c>
      <c r="E1370" s="13">
        <f t="shared" ca="1" si="128"/>
        <v>1001144.2366402999</v>
      </c>
      <c r="F1370" s="13">
        <f t="shared" ca="1" si="129"/>
        <v>3.9913957802129381</v>
      </c>
      <c r="G1370" s="13">
        <f t="shared" ca="1" si="130"/>
        <v>0.50961445489592883</v>
      </c>
      <c r="H1370" s="13">
        <f t="shared" ca="1" si="131"/>
        <v>0</v>
      </c>
    </row>
    <row r="1371" spans="3:8">
      <c r="C1371" s="13">
        <f t="shared" ca="1" si="126"/>
        <v>2011.1054728813892</v>
      </c>
      <c r="D1371" s="13">
        <f t="shared" ca="1" si="127"/>
        <v>100.23432964782648</v>
      </c>
      <c r="E1371" s="13">
        <f t="shared" ca="1" si="128"/>
        <v>994289.61076554167</v>
      </c>
      <c r="F1371" s="13">
        <f t="shared" ca="1" si="129"/>
        <v>3.9952153028847737</v>
      </c>
      <c r="G1371" s="13">
        <f t="shared" ca="1" si="130"/>
        <v>0.50940436867746963</v>
      </c>
      <c r="H1371" s="13">
        <f t="shared" ca="1" si="131"/>
        <v>0</v>
      </c>
    </row>
    <row r="1372" spans="3:8">
      <c r="C1372" s="13">
        <f t="shared" ca="1" si="126"/>
        <v>1989.7430113862238</v>
      </c>
      <c r="D1372" s="13">
        <f t="shared" ca="1" si="127"/>
        <v>99.616863552298113</v>
      </c>
      <c r="E1372" s="13">
        <f t="shared" ca="1" si="128"/>
        <v>990477.1743813029</v>
      </c>
      <c r="F1372" s="13">
        <f t="shared" ca="1" si="129"/>
        <v>4.0006576929732844</v>
      </c>
      <c r="G1372" s="13">
        <f t="shared" ca="1" si="130"/>
        <v>0.49477406709727911</v>
      </c>
      <c r="H1372" s="13">
        <f t="shared" ca="1" si="131"/>
        <v>0</v>
      </c>
    </row>
    <row r="1373" spans="3:8">
      <c r="C1373" s="13">
        <f t="shared" ca="1" si="126"/>
        <v>1992.0991528955815</v>
      </c>
      <c r="D1373" s="13">
        <f t="shared" ca="1" si="127"/>
        <v>99.500690120675316</v>
      </c>
      <c r="E1373" s="13">
        <f t="shared" ca="1" si="128"/>
        <v>992943.47592734126</v>
      </c>
      <c r="F1373" s="13">
        <f t="shared" ca="1" si="129"/>
        <v>3.9987599774905824</v>
      </c>
      <c r="G1373" s="13">
        <f t="shared" ca="1" si="130"/>
        <v>0.49507643586115052</v>
      </c>
      <c r="H1373" s="13">
        <f t="shared" ca="1" si="131"/>
        <v>0</v>
      </c>
    </row>
    <row r="1374" spans="3:8">
      <c r="C1374" s="13">
        <f t="shared" ca="1" si="126"/>
        <v>1989.293996112943</v>
      </c>
      <c r="D1374" s="13">
        <f t="shared" ca="1" si="127"/>
        <v>100.45133194127321</v>
      </c>
      <c r="E1374" s="13">
        <f t="shared" ca="1" si="128"/>
        <v>1000161.6216611526</v>
      </c>
      <c r="F1374" s="13">
        <f t="shared" ca="1" si="129"/>
        <v>3.9950060092989355</v>
      </c>
      <c r="G1374" s="13">
        <f t="shared" ca="1" si="130"/>
        <v>0.49666532987926126</v>
      </c>
      <c r="H1374" s="13">
        <f t="shared" ca="1" si="131"/>
        <v>0</v>
      </c>
    </row>
    <row r="1375" spans="3:8">
      <c r="C1375" s="13">
        <f t="shared" ca="1" si="126"/>
        <v>1995.8664761375105</v>
      </c>
      <c r="D1375" s="13">
        <f t="shared" ca="1" si="127"/>
        <v>100.82073840145371</v>
      </c>
      <c r="E1375" s="13">
        <f t="shared" ca="1" si="128"/>
        <v>986024.55216255295</v>
      </c>
      <c r="F1375" s="13">
        <f t="shared" ca="1" si="129"/>
        <v>4.001233782501072</v>
      </c>
      <c r="G1375" s="13">
        <f t="shared" ca="1" si="130"/>
        <v>0.50582412499589446</v>
      </c>
      <c r="H1375" s="13">
        <f t="shared" ca="1" si="131"/>
        <v>0</v>
      </c>
    </row>
    <row r="1376" spans="3:8">
      <c r="C1376" s="13">
        <f t="shared" ca="1" si="126"/>
        <v>1992.7588739863379</v>
      </c>
      <c r="D1376" s="13">
        <f t="shared" ca="1" si="127"/>
        <v>100.40687005168159</v>
      </c>
      <c r="E1376" s="13">
        <f t="shared" ca="1" si="128"/>
        <v>1006951.5500075903</v>
      </c>
      <c r="F1376" s="13">
        <f t="shared" ca="1" si="129"/>
        <v>4.0034192537740196</v>
      </c>
      <c r="G1376" s="13">
        <f t="shared" ca="1" si="130"/>
        <v>0.49067078295880318</v>
      </c>
      <c r="H1376" s="13">
        <f t="shared" ca="1" si="131"/>
        <v>0</v>
      </c>
    </row>
    <row r="1377" spans="3:8">
      <c r="C1377" s="13">
        <f t="shared" ca="1" si="126"/>
        <v>2016.7162399831384</v>
      </c>
      <c r="D1377" s="13">
        <f t="shared" ca="1" si="127"/>
        <v>99.862264837562265</v>
      </c>
      <c r="E1377" s="13">
        <f t="shared" ca="1" si="128"/>
        <v>998178.53745401069</v>
      </c>
      <c r="F1377" s="13">
        <f t="shared" ca="1" si="129"/>
        <v>4.0035671974800637</v>
      </c>
      <c r="G1377" s="13">
        <f t="shared" ca="1" si="130"/>
        <v>0.50413218022218986</v>
      </c>
      <c r="H1377" s="13">
        <f t="shared" ca="1" si="131"/>
        <v>0</v>
      </c>
    </row>
    <row r="1378" spans="3:8">
      <c r="C1378" s="13">
        <f t="shared" ca="1" si="126"/>
        <v>2023.7298828465323</v>
      </c>
      <c r="D1378" s="13">
        <f t="shared" ca="1" si="127"/>
        <v>100.30635334104497</v>
      </c>
      <c r="E1378" s="13">
        <f t="shared" ca="1" si="128"/>
        <v>993711.3601746991</v>
      </c>
      <c r="F1378" s="13">
        <f t="shared" ca="1" si="129"/>
        <v>3.9962103004094165</v>
      </c>
      <c r="G1378" s="13">
        <f t="shared" ca="1" si="130"/>
        <v>0.51597667732319319</v>
      </c>
      <c r="H1378" s="13">
        <f t="shared" ca="1" si="131"/>
        <v>0</v>
      </c>
    </row>
    <row r="1379" spans="3:8">
      <c r="C1379" s="13">
        <f t="shared" ca="1" si="126"/>
        <v>1982.4753665449416</v>
      </c>
      <c r="D1379" s="13">
        <f t="shared" ca="1" si="127"/>
        <v>100.19456346896438</v>
      </c>
      <c r="E1379" s="13">
        <f t="shared" ca="1" si="128"/>
        <v>994038.69315698277</v>
      </c>
      <c r="F1379" s="13">
        <f t="shared" ca="1" si="129"/>
        <v>4.0030264542139156</v>
      </c>
      <c r="G1379" s="13">
        <f t="shared" ca="1" si="130"/>
        <v>0.49108058108675634</v>
      </c>
      <c r="H1379" s="13">
        <f t="shared" ca="1" si="131"/>
        <v>0</v>
      </c>
    </row>
    <row r="1380" spans="3:8">
      <c r="C1380" s="13">
        <f t="shared" ca="1" si="126"/>
        <v>2006.8651123343361</v>
      </c>
      <c r="D1380" s="13">
        <f t="shared" ca="1" si="127"/>
        <v>99.605371016283414</v>
      </c>
      <c r="E1380" s="13">
        <f t="shared" ca="1" si="128"/>
        <v>992778.95156028867</v>
      </c>
      <c r="F1380" s="13">
        <f t="shared" ca="1" si="129"/>
        <v>4.0033002973603073</v>
      </c>
      <c r="G1380" s="13">
        <f t="shared" ca="1" si="130"/>
        <v>0.5007765944694289</v>
      </c>
      <c r="H1380" s="13">
        <f t="shared" ca="1" si="131"/>
        <v>0</v>
      </c>
    </row>
    <row r="1381" spans="3:8">
      <c r="C1381" s="13">
        <f t="shared" ca="1" si="126"/>
        <v>1980.1176578994978</v>
      </c>
      <c r="D1381" s="13">
        <f t="shared" ca="1" si="127"/>
        <v>100.28675640344166</v>
      </c>
      <c r="E1381" s="13">
        <f t="shared" ca="1" si="128"/>
        <v>995821.99945483147</v>
      </c>
      <c r="F1381" s="13">
        <f t="shared" ca="1" si="129"/>
        <v>4.0054491844954541</v>
      </c>
      <c r="G1381" s="13">
        <f t="shared" ca="1" si="130"/>
        <v>0.48830266119679216</v>
      </c>
      <c r="H1381" s="13">
        <f t="shared" ca="1" si="131"/>
        <v>0</v>
      </c>
    </row>
    <row r="1382" spans="3:8">
      <c r="C1382" s="13">
        <f t="shared" ca="1" si="126"/>
        <v>2008.8102039011908</v>
      </c>
      <c r="D1382" s="13">
        <f t="shared" ca="1" si="127"/>
        <v>100.13632383514533</v>
      </c>
      <c r="E1382" s="13">
        <f t="shared" ca="1" si="128"/>
        <v>992139.0778396856</v>
      </c>
      <c r="F1382" s="13">
        <f t="shared" ca="1" si="129"/>
        <v>3.9928827858823821</v>
      </c>
      <c r="G1382" s="13">
        <f t="shared" ca="1" si="130"/>
        <v>0.5100359503682842</v>
      </c>
      <c r="H1382" s="13">
        <f t="shared" ca="1" si="131"/>
        <v>0</v>
      </c>
    </row>
    <row r="1383" spans="3:8">
      <c r="C1383" s="13">
        <f t="shared" ca="1" si="126"/>
        <v>2007.8686329574887</v>
      </c>
      <c r="D1383" s="13">
        <f t="shared" ca="1" si="127"/>
        <v>99.74706750146396</v>
      </c>
      <c r="E1383" s="13">
        <f t="shared" ca="1" si="128"/>
        <v>994534.91074015072</v>
      </c>
      <c r="F1383" s="13">
        <f t="shared" ca="1" si="129"/>
        <v>4.0014645091296908</v>
      </c>
      <c r="G1383" s="13">
        <f t="shared" ca="1" si="130"/>
        <v>0.50202454588163603</v>
      </c>
      <c r="H1383" s="13">
        <f t="shared" ca="1" si="131"/>
        <v>0</v>
      </c>
    </row>
    <row r="1384" spans="3:8">
      <c r="C1384" s="13">
        <f t="shared" ca="1" si="126"/>
        <v>2004.579221877091</v>
      </c>
      <c r="D1384" s="13">
        <f t="shared" ca="1" si="127"/>
        <v>100.1254029141936</v>
      </c>
      <c r="E1384" s="13">
        <f t="shared" ca="1" si="128"/>
        <v>984498.87856654509</v>
      </c>
      <c r="F1384" s="13">
        <f t="shared" ca="1" si="129"/>
        <v>3.9978606544915842</v>
      </c>
      <c r="G1384" s="13">
        <f t="shared" ca="1" si="130"/>
        <v>0.50923122255140985</v>
      </c>
      <c r="H1384" s="13">
        <f t="shared" ca="1" si="131"/>
        <v>0</v>
      </c>
    </row>
    <row r="1385" spans="3:8">
      <c r="C1385" s="13">
        <f t="shared" ca="1" si="126"/>
        <v>2007.5305871301223</v>
      </c>
      <c r="D1385" s="13">
        <f t="shared" ca="1" si="127"/>
        <v>99.96881277424383</v>
      </c>
      <c r="E1385" s="13">
        <f t="shared" ca="1" si="128"/>
        <v>995459.52496413339</v>
      </c>
      <c r="F1385" s="13">
        <f t="shared" ca="1" si="129"/>
        <v>4.0150094935953735</v>
      </c>
      <c r="G1385" s="13">
        <f t="shared" ca="1" si="130"/>
        <v>0.49575727804602426</v>
      </c>
      <c r="H1385" s="13">
        <f t="shared" ca="1" si="131"/>
        <v>0</v>
      </c>
    </row>
    <row r="1386" spans="3:8">
      <c r="C1386" s="13">
        <f t="shared" ca="1" si="126"/>
        <v>1987.373191039017</v>
      </c>
      <c r="D1386" s="13">
        <f t="shared" ca="1" si="127"/>
        <v>99.283902028166153</v>
      </c>
      <c r="E1386" s="13">
        <f t="shared" ca="1" si="128"/>
        <v>996948.8071486617</v>
      </c>
      <c r="F1386" s="13">
        <f t="shared" ca="1" si="129"/>
        <v>3.993505157094801</v>
      </c>
      <c r="G1386" s="13">
        <f t="shared" ca="1" si="130"/>
        <v>0.49226387909820807</v>
      </c>
      <c r="H1386" s="13">
        <f t="shared" ca="1" si="131"/>
        <v>0</v>
      </c>
    </row>
    <row r="1387" spans="3:8">
      <c r="C1387" s="13">
        <f t="shared" ca="1" si="126"/>
        <v>2006.5888724454094</v>
      </c>
      <c r="D1387" s="13">
        <f t="shared" ca="1" si="127"/>
        <v>100.21233885991218</v>
      </c>
      <c r="E1387" s="13">
        <f t="shared" ca="1" si="128"/>
        <v>992612.54462290823</v>
      </c>
      <c r="F1387" s="13">
        <f t="shared" ca="1" si="129"/>
        <v>4.0110141182467034</v>
      </c>
      <c r="G1387" s="13">
        <f t="shared" ca="1" si="130"/>
        <v>0.49990975329280696</v>
      </c>
      <c r="H1387" s="13">
        <f t="shared" ca="1" si="131"/>
        <v>0</v>
      </c>
    </row>
    <row r="1388" spans="3:8">
      <c r="C1388" s="13">
        <f t="shared" ca="1" si="126"/>
        <v>2005.6177091810705</v>
      </c>
      <c r="D1388" s="13">
        <f t="shared" ca="1" si="127"/>
        <v>99.806944432891413</v>
      </c>
      <c r="E1388" s="13">
        <f t="shared" ca="1" si="128"/>
        <v>989339.16736626881</v>
      </c>
      <c r="F1388" s="13">
        <f t="shared" ca="1" si="129"/>
        <v>3.997276115759274</v>
      </c>
      <c r="G1388" s="13">
        <f t="shared" ca="1" si="130"/>
        <v>0.50594744691179172</v>
      </c>
      <c r="H1388" s="13">
        <f t="shared" ca="1" si="131"/>
        <v>0</v>
      </c>
    </row>
    <row r="1389" spans="3:8">
      <c r="C1389" s="13">
        <f t="shared" ca="1" si="126"/>
        <v>2010.7976111020494</v>
      </c>
      <c r="D1389" s="13">
        <f t="shared" ca="1" si="127"/>
        <v>99.828798250638727</v>
      </c>
      <c r="E1389" s="13">
        <f t="shared" ca="1" si="128"/>
        <v>991275.83150044328</v>
      </c>
      <c r="F1389" s="13">
        <f t="shared" ca="1" si="129"/>
        <v>4.0022117793860366</v>
      </c>
      <c r="G1389" s="13">
        <f t="shared" ca="1" si="130"/>
        <v>0.50518205808640759</v>
      </c>
      <c r="H1389" s="13">
        <f t="shared" ca="1" si="131"/>
        <v>0</v>
      </c>
    </row>
    <row r="1390" spans="3:8">
      <c r="C1390" s="13">
        <f t="shared" ca="1" si="126"/>
        <v>2002.6691845161231</v>
      </c>
      <c r="D1390" s="13">
        <f t="shared" ca="1" si="127"/>
        <v>100.11617276344266</v>
      </c>
      <c r="E1390" s="13">
        <f t="shared" ca="1" si="128"/>
        <v>988079.62653873046</v>
      </c>
      <c r="F1390" s="13">
        <f t="shared" ca="1" si="129"/>
        <v>4.0054106693994642</v>
      </c>
      <c r="G1390" s="13">
        <f t="shared" ca="1" si="130"/>
        <v>0.50256548440875681</v>
      </c>
      <c r="H1390" s="13">
        <f t="shared" ca="1" si="131"/>
        <v>0</v>
      </c>
    </row>
    <row r="1391" spans="3:8">
      <c r="C1391" s="13">
        <f t="shared" ca="1" si="126"/>
        <v>2008.6223319638332</v>
      </c>
      <c r="D1391" s="13">
        <f t="shared" ca="1" si="127"/>
        <v>99.872492805998903</v>
      </c>
      <c r="E1391" s="13">
        <f t="shared" ca="1" si="128"/>
        <v>991971.2000332647</v>
      </c>
      <c r="F1391" s="13">
        <f t="shared" ca="1" si="129"/>
        <v>3.9937500264244368</v>
      </c>
      <c r="G1391" s="13">
        <f t="shared" ca="1" si="130"/>
        <v>0.50824137995761376</v>
      </c>
      <c r="H1391" s="13">
        <f t="shared" ca="1" si="131"/>
        <v>0</v>
      </c>
    </row>
    <row r="1392" spans="3:8">
      <c r="C1392" s="13">
        <f t="shared" ca="1" si="126"/>
        <v>2022.2191783624244</v>
      </c>
      <c r="D1392" s="13">
        <f t="shared" ca="1" si="127"/>
        <v>99.711618791603897</v>
      </c>
      <c r="E1392" s="13">
        <f t="shared" ca="1" si="128"/>
        <v>993745.16287116485</v>
      </c>
      <c r="F1392" s="13">
        <f t="shared" ca="1" si="129"/>
        <v>3.9933418977361059</v>
      </c>
      <c r="G1392" s="13">
        <f t="shared" ca="1" si="130"/>
        <v>0.51360748547146684</v>
      </c>
      <c r="H1392" s="13">
        <f t="shared" ca="1" si="131"/>
        <v>0</v>
      </c>
    </row>
    <row r="1393" spans="3:8">
      <c r="C1393" s="13">
        <f t="shared" ca="1" si="126"/>
        <v>1998.5726333847626</v>
      </c>
      <c r="D1393" s="13">
        <f t="shared" ca="1" si="127"/>
        <v>99.901752220002024</v>
      </c>
      <c r="E1393" s="13">
        <f t="shared" ca="1" si="128"/>
        <v>991528.83390523726</v>
      </c>
      <c r="F1393" s="13">
        <f t="shared" ca="1" si="129"/>
        <v>4.0069052244067542</v>
      </c>
      <c r="G1393" s="13">
        <f t="shared" ca="1" si="130"/>
        <v>0.49696005728384035</v>
      </c>
      <c r="H1393" s="13">
        <f t="shared" ca="1" si="131"/>
        <v>0</v>
      </c>
    </row>
    <row r="1394" spans="3:8">
      <c r="C1394" s="13">
        <f t="shared" ca="1" si="126"/>
        <v>2001.0811284103963</v>
      </c>
      <c r="D1394" s="13">
        <f t="shared" ca="1" si="127"/>
        <v>99.59430883035327</v>
      </c>
      <c r="E1394" s="13">
        <f t="shared" ca="1" si="128"/>
        <v>985619.36753836798</v>
      </c>
      <c r="F1394" s="13">
        <f t="shared" ca="1" si="129"/>
        <v>3.9971214886217301</v>
      </c>
      <c r="G1394" s="13">
        <f t="shared" ca="1" si="130"/>
        <v>0.50456303088917576</v>
      </c>
      <c r="H1394" s="13">
        <f t="shared" ca="1" si="131"/>
        <v>0</v>
      </c>
    </row>
    <row r="1395" spans="3:8">
      <c r="C1395" s="13">
        <f t="shared" ca="1" si="126"/>
        <v>2010.0342546565573</v>
      </c>
      <c r="D1395" s="13">
        <f t="shared" ca="1" si="127"/>
        <v>100.02828652552535</v>
      </c>
      <c r="E1395" s="13">
        <f t="shared" ca="1" si="128"/>
        <v>1001747.3244006714</v>
      </c>
      <c r="F1395" s="13">
        <f t="shared" ca="1" si="129"/>
        <v>3.9929076808431612</v>
      </c>
      <c r="G1395" s="13">
        <f t="shared" ca="1" si="130"/>
        <v>0.50520147982592867</v>
      </c>
      <c r="H1395" s="13">
        <f t="shared" ca="1" si="131"/>
        <v>0</v>
      </c>
    </row>
    <row r="1396" spans="3:8">
      <c r="C1396" s="13">
        <f t="shared" ca="1" si="126"/>
        <v>2008.8497999780911</v>
      </c>
      <c r="D1396" s="13">
        <f t="shared" ca="1" si="127"/>
        <v>100.79947994241945</v>
      </c>
      <c r="E1396" s="13">
        <f t="shared" ca="1" si="128"/>
        <v>1008245.096927915</v>
      </c>
      <c r="F1396" s="13">
        <f t="shared" ca="1" si="129"/>
        <v>4.0080942600227667</v>
      </c>
      <c r="G1396" s="13">
        <f t="shared" ca="1" si="130"/>
        <v>0.49760591466032034</v>
      </c>
      <c r="H1396" s="13">
        <f t="shared" ca="1" si="131"/>
        <v>0</v>
      </c>
    </row>
    <row r="1397" spans="3:8">
      <c r="C1397" s="13">
        <f t="shared" ca="1" si="126"/>
        <v>2007.3608686985417</v>
      </c>
      <c r="D1397" s="13">
        <f t="shared" ca="1" si="127"/>
        <v>100.69218772090979</v>
      </c>
      <c r="E1397" s="13">
        <f t="shared" ca="1" si="128"/>
        <v>994346.60926912562</v>
      </c>
      <c r="F1397" s="13">
        <f t="shared" ca="1" si="129"/>
        <v>3.9917222409943376</v>
      </c>
      <c r="G1397" s="13">
        <f t="shared" ca="1" si="130"/>
        <v>0.51158495815128247</v>
      </c>
      <c r="H1397" s="13">
        <f t="shared" ca="1" si="131"/>
        <v>0</v>
      </c>
    </row>
    <row r="1398" spans="3:8">
      <c r="C1398" s="13">
        <f t="shared" ca="1" si="126"/>
        <v>1995.0640323116863</v>
      </c>
      <c r="D1398" s="13">
        <f t="shared" ca="1" si="127"/>
        <v>100.30360737265629</v>
      </c>
      <c r="E1398" s="13">
        <f t="shared" ca="1" si="128"/>
        <v>996385.70666738937</v>
      </c>
      <c r="F1398" s="13">
        <f t="shared" ca="1" si="129"/>
        <v>4.0009607792287918</v>
      </c>
      <c r="G1398" s="13">
        <f t="shared" ca="1" si="130"/>
        <v>0.49773215706529855</v>
      </c>
      <c r="H1398" s="13">
        <f t="shared" ca="1" si="131"/>
        <v>0</v>
      </c>
    </row>
    <row r="1399" spans="3:8">
      <c r="C1399" s="13">
        <f t="shared" ca="1" si="126"/>
        <v>1998.9555459345402</v>
      </c>
      <c r="D1399" s="13">
        <f t="shared" ca="1" si="127"/>
        <v>99.529511435791193</v>
      </c>
      <c r="E1399" s="13">
        <f t="shared" ca="1" si="128"/>
        <v>994771.36904425512</v>
      </c>
      <c r="F1399" s="13">
        <f t="shared" ca="1" si="129"/>
        <v>3.990918491038939</v>
      </c>
      <c r="G1399" s="13">
        <f t="shared" ca="1" si="130"/>
        <v>0.50164162954303337</v>
      </c>
      <c r="H1399" s="13">
        <f t="shared" ca="1" si="131"/>
        <v>0</v>
      </c>
    </row>
    <row r="1400" spans="3:8">
      <c r="C1400" s="13">
        <f t="shared" ca="1" si="126"/>
        <v>1985.1414657442631</v>
      </c>
      <c r="D1400" s="13">
        <f t="shared" ca="1" si="127"/>
        <v>101.4818130374982</v>
      </c>
      <c r="E1400" s="13">
        <f t="shared" ca="1" si="128"/>
        <v>981816.4184550537</v>
      </c>
      <c r="F1400" s="13">
        <f t="shared" ca="1" si="129"/>
        <v>4.0014031220071571</v>
      </c>
      <c r="G1400" s="13">
        <f t="shared" ca="1" si="130"/>
        <v>0.50575683114322523</v>
      </c>
      <c r="H1400" s="13">
        <f t="shared" ca="1" si="131"/>
        <v>0</v>
      </c>
    </row>
    <row r="1401" spans="3:8">
      <c r="C1401" s="13">
        <f t="shared" ca="1" si="126"/>
        <v>2006.9365109863288</v>
      </c>
      <c r="D1401" s="13">
        <f t="shared" ca="1" si="127"/>
        <v>99.780253835420538</v>
      </c>
      <c r="E1401" s="13">
        <f t="shared" ca="1" si="128"/>
        <v>995640.7069333907</v>
      </c>
      <c r="F1401" s="13">
        <f t="shared" ca="1" si="129"/>
        <v>3.9893498406573937</v>
      </c>
      <c r="G1401" s="13">
        <f t="shared" ca="1" si="130"/>
        <v>0.50728365701306088</v>
      </c>
      <c r="H1401" s="13">
        <f t="shared" ca="1" si="131"/>
        <v>0</v>
      </c>
    </row>
    <row r="1402" spans="3:8">
      <c r="C1402" s="13">
        <f t="shared" ca="1" si="126"/>
        <v>1983.9031594507126</v>
      </c>
      <c r="D1402" s="13">
        <f t="shared" ca="1" si="127"/>
        <v>100.08850531852416</v>
      </c>
      <c r="E1402" s="13">
        <f t="shared" ca="1" si="128"/>
        <v>1012885.4823627434</v>
      </c>
      <c r="F1402" s="13">
        <f t="shared" ca="1" si="129"/>
        <v>3.9994874826422588</v>
      </c>
      <c r="G1402" s="13">
        <f t="shared" ca="1" si="130"/>
        <v>0.48383531309268818</v>
      </c>
      <c r="H1402" s="13">
        <f t="shared" ca="1" si="131"/>
        <v>0</v>
      </c>
    </row>
    <row r="1403" spans="3:8">
      <c r="C1403" s="13">
        <f t="shared" ca="1" si="126"/>
        <v>1986.7982911713514</v>
      </c>
      <c r="D1403" s="13">
        <f t="shared" ca="1" si="127"/>
        <v>100.16548638823993</v>
      </c>
      <c r="E1403" s="13">
        <f t="shared" ca="1" si="128"/>
        <v>995567.18753615196</v>
      </c>
      <c r="F1403" s="13">
        <f t="shared" ca="1" si="129"/>
        <v>3.9897565212721875</v>
      </c>
      <c r="G1403" s="13">
        <f t="shared" ca="1" si="130"/>
        <v>0.49890705700780186</v>
      </c>
      <c r="H1403" s="13">
        <f t="shared" ca="1" si="131"/>
        <v>0</v>
      </c>
    </row>
    <row r="1404" spans="3:8">
      <c r="C1404" s="13">
        <f t="shared" ca="1" si="126"/>
        <v>1990.970691014513</v>
      </c>
      <c r="D1404" s="13">
        <f t="shared" ca="1" si="127"/>
        <v>99.733971945738901</v>
      </c>
      <c r="E1404" s="13">
        <f t="shared" ca="1" si="128"/>
        <v>993973.91755670612</v>
      </c>
      <c r="F1404" s="13">
        <f t="shared" ca="1" si="129"/>
        <v>3.9953629823009797</v>
      </c>
      <c r="G1404" s="13">
        <f t="shared" ca="1" si="130"/>
        <v>0.49684740902955621</v>
      </c>
      <c r="H1404" s="13">
        <f t="shared" ca="1" si="131"/>
        <v>0</v>
      </c>
    </row>
    <row r="1405" spans="3:8">
      <c r="C1405" s="13">
        <f t="shared" ca="1" si="126"/>
        <v>2005.1494244868552</v>
      </c>
      <c r="D1405" s="13">
        <f t="shared" ca="1" si="127"/>
        <v>99.990000067106209</v>
      </c>
      <c r="E1405" s="13">
        <f t="shared" ca="1" si="128"/>
        <v>990235.07082739437</v>
      </c>
      <c r="F1405" s="13">
        <f t="shared" ca="1" si="129"/>
        <v>3.992499116561445</v>
      </c>
      <c r="G1405" s="13">
        <f t="shared" ca="1" si="130"/>
        <v>0.50860727614023793</v>
      </c>
      <c r="H1405" s="13">
        <f t="shared" ca="1" si="131"/>
        <v>0</v>
      </c>
    </row>
    <row r="1406" spans="3:8">
      <c r="C1406" s="13">
        <f t="shared" ca="1" si="126"/>
        <v>1998.7681989734328</v>
      </c>
      <c r="D1406" s="13">
        <f t="shared" ca="1" si="127"/>
        <v>99.615162506611142</v>
      </c>
      <c r="E1406" s="13">
        <f t="shared" ca="1" si="128"/>
        <v>988949.59692492231</v>
      </c>
      <c r="F1406" s="13">
        <f t="shared" ca="1" si="129"/>
        <v>3.9927722048963017</v>
      </c>
      <c r="G1406" s="13">
        <f t="shared" ca="1" si="130"/>
        <v>0.50399723339658109</v>
      </c>
      <c r="H1406" s="13">
        <f t="shared" ca="1" si="131"/>
        <v>0</v>
      </c>
    </row>
    <row r="1407" spans="3:8">
      <c r="C1407" s="13">
        <f t="shared" ca="1" si="126"/>
        <v>2016.9788609755581</v>
      </c>
      <c r="D1407" s="13">
        <f t="shared" ca="1" si="127"/>
        <v>99.282741077559479</v>
      </c>
      <c r="E1407" s="13">
        <f t="shared" ca="1" si="128"/>
        <v>1002290.0949913883</v>
      </c>
      <c r="F1407" s="13">
        <f t="shared" ca="1" si="129"/>
        <v>3.996354741435356</v>
      </c>
      <c r="G1407" s="13">
        <f t="shared" ca="1" si="130"/>
        <v>0.50289465592783322</v>
      </c>
      <c r="H1407" s="13">
        <f t="shared" ca="1" si="131"/>
        <v>0</v>
      </c>
    </row>
    <row r="1408" spans="3:8">
      <c r="C1408" s="13">
        <f t="shared" ca="1" si="126"/>
        <v>1997.2435483625854</v>
      </c>
      <c r="D1408" s="13">
        <f t="shared" ca="1" si="127"/>
        <v>100.0259370319651</v>
      </c>
      <c r="E1408" s="13">
        <f t="shared" ca="1" si="128"/>
        <v>1001294.0543004168</v>
      </c>
      <c r="F1408" s="13">
        <f t="shared" ca="1" si="129"/>
        <v>3.9943413724022223</v>
      </c>
      <c r="G1408" s="13">
        <f t="shared" ca="1" si="130"/>
        <v>0.4982903368015254</v>
      </c>
      <c r="H1408" s="13">
        <f t="shared" ca="1" si="131"/>
        <v>0</v>
      </c>
    </row>
    <row r="1409" spans="3:8">
      <c r="C1409" s="13">
        <f t="shared" ca="1" si="126"/>
        <v>2012.2412654667223</v>
      </c>
      <c r="D1409" s="13">
        <f t="shared" ca="1" si="127"/>
        <v>99.947308016150942</v>
      </c>
      <c r="E1409" s="13">
        <f t="shared" ca="1" si="128"/>
        <v>993272.87455078808</v>
      </c>
      <c r="F1409" s="13">
        <f t="shared" ca="1" si="129"/>
        <v>3.9865740819670443</v>
      </c>
      <c r="G1409" s="13">
        <f t="shared" ca="1" si="130"/>
        <v>0.51346802805312886</v>
      </c>
      <c r="H1409" s="13">
        <f t="shared" ca="1" si="131"/>
        <v>0</v>
      </c>
    </row>
    <row r="1410" spans="3:8">
      <c r="C1410" s="13">
        <f t="shared" ca="1" si="126"/>
        <v>1994.7635933607098</v>
      </c>
      <c r="D1410" s="13">
        <f t="shared" ca="1" si="127"/>
        <v>99.371814920912982</v>
      </c>
      <c r="E1410" s="13">
        <f t="shared" ca="1" si="128"/>
        <v>990716.56918548862</v>
      </c>
      <c r="F1410" s="13">
        <f t="shared" ca="1" si="129"/>
        <v>4.0023801035002382</v>
      </c>
      <c r="G1410" s="13">
        <f t="shared" ca="1" si="130"/>
        <v>0.49507782345560059</v>
      </c>
      <c r="H1410" s="13">
        <f t="shared" ca="1" si="131"/>
        <v>0</v>
      </c>
    </row>
    <row r="1411" spans="3:8">
      <c r="C1411" s="13">
        <f t="shared" ca="1" si="126"/>
        <v>2007.9222148287154</v>
      </c>
      <c r="D1411" s="13">
        <f t="shared" ca="1" si="127"/>
        <v>98.794275791239386</v>
      </c>
      <c r="E1411" s="13">
        <f t="shared" ca="1" si="128"/>
        <v>995300.96343912988</v>
      </c>
      <c r="F1411" s="13">
        <f t="shared" ca="1" si="129"/>
        <v>4.0077496533267354</v>
      </c>
      <c r="G1411" s="13">
        <f t="shared" ca="1" si="130"/>
        <v>0.49376342919397104</v>
      </c>
      <c r="H1411" s="13">
        <f t="shared" ca="1" si="131"/>
        <v>0</v>
      </c>
    </row>
    <row r="1412" spans="3:8">
      <c r="C1412" s="13">
        <f t="shared" ca="1" si="126"/>
        <v>1999.7189116197737</v>
      </c>
      <c r="D1412" s="13">
        <f t="shared" ca="1" si="127"/>
        <v>99.225555867435517</v>
      </c>
      <c r="E1412" s="13">
        <f t="shared" ca="1" si="128"/>
        <v>997532.63183219207</v>
      </c>
      <c r="F1412" s="13">
        <f t="shared" ca="1" si="129"/>
        <v>4.0108036284096462</v>
      </c>
      <c r="G1412" s="13">
        <f t="shared" ca="1" si="130"/>
        <v>0.48928158967725949</v>
      </c>
      <c r="H1412" s="13">
        <f t="shared" ca="1" si="131"/>
        <v>0</v>
      </c>
    </row>
    <row r="1413" spans="3:8">
      <c r="C1413" s="13">
        <f t="shared" ca="1" si="126"/>
        <v>2004.8224407033351</v>
      </c>
      <c r="D1413" s="13">
        <f t="shared" ca="1" si="127"/>
        <v>99.733336252593347</v>
      </c>
      <c r="E1413" s="13">
        <f t="shared" ca="1" si="128"/>
        <v>998796.02517112275</v>
      </c>
      <c r="F1413" s="13">
        <f t="shared" ca="1" si="129"/>
        <v>4.0082220927148891</v>
      </c>
      <c r="G1413" s="13">
        <f t="shared" ca="1" si="130"/>
        <v>0.49494665834642931</v>
      </c>
      <c r="H1413" s="13">
        <f t="shared" ca="1" si="131"/>
        <v>0</v>
      </c>
    </row>
    <row r="1414" spans="3:8">
      <c r="C1414" s="13">
        <f t="shared" ca="1" si="126"/>
        <v>2007.867612541143</v>
      </c>
      <c r="D1414" s="13">
        <f t="shared" ca="1" si="127"/>
        <v>99.919936357399479</v>
      </c>
      <c r="E1414" s="13">
        <f t="shared" ca="1" si="128"/>
        <v>992031.42423935258</v>
      </c>
      <c r="F1414" s="13">
        <f t="shared" ca="1" si="129"/>
        <v>3.9983182145091689</v>
      </c>
      <c r="G1414" s="13">
        <f t="shared" ca="1" si="130"/>
        <v>0.50575196813849777</v>
      </c>
      <c r="H1414" s="13">
        <f t="shared" ca="1" si="131"/>
        <v>0</v>
      </c>
    </row>
    <row r="1415" spans="3:8">
      <c r="C1415" s="13">
        <f t="shared" ca="1" si="126"/>
        <v>2008.2673978590362</v>
      </c>
      <c r="D1415" s="13">
        <f t="shared" ca="1" si="127"/>
        <v>100.05924029194456</v>
      </c>
      <c r="E1415" s="13">
        <f t="shared" ca="1" si="128"/>
        <v>1006750.8643937196</v>
      </c>
      <c r="F1415" s="13">
        <f t="shared" ca="1" si="129"/>
        <v>4.0023887107980594</v>
      </c>
      <c r="G1415" s="13">
        <f t="shared" ca="1" si="130"/>
        <v>0.49722315059380251</v>
      </c>
      <c r="H1415" s="13">
        <f t="shared" ca="1" si="131"/>
        <v>0</v>
      </c>
    </row>
    <row r="1416" spans="3:8">
      <c r="C1416" s="13">
        <f t="shared" ca="1" si="126"/>
        <v>1987.5992052909385</v>
      </c>
      <c r="D1416" s="13">
        <f t="shared" ca="1" si="127"/>
        <v>99.978191382391259</v>
      </c>
      <c r="E1416" s="13">
        <f t="shared" ca="1" si="128"/>
        <v>987621.42044394417</v>
      </c>
      <c r="F1416" s="13">
        <f t="shared" ca="1" si="129"/>
        <v>4.0003465854003908</v>
      </c>
      <c r="G1416" s="13">
        <f t="shared" ca="1" si="130"/>
        <v>0.49708660454403802</v>
      </c>
      <c r="H1416" s="13">
        <f t="shared" ca="1" si="131"/>
        <v>0</v>
      </c>
    </row>
    <row r="1417" spans="3:8">
      <c r="C1417" s="13">
        <f t="shared" ca="1" si="126"/>
        <v>1994.5800412580591</v>
      </c>
      <c r="D1417" s="13">
        <f t="shared" ca="1" si="127"/>
        <v>99.684986834417629</v>
      </c>
      <c r="E1417" s="13">
        <f t="shared" ca="1" si="128"/>
        <v>991937.54420531099</v>
      </c>
      <c r="F1417" s="13">
        <f t="shared" ca="1" si="129"/>
        <v>4.0067090845974285</v>
      </c>
      <c r="G1417" s="13">
        <f t="shared" ca="1" si="130"/>
        <v>0.493795647104883</v>
      </c>
      <c r="H1417" s="13">
        <f t="shared" ca="1" si="131"/>
        <v>0</v>
      </c>
    </row>
    <row r="1418" spans="3:8">
      <c r="C1418" s="13">
        <f t="shared" ca="1" si="126"/>
        <v>1986.7586398945127</v>
      </c>
      <c r="D1418" s="13">
        <f t="shared" ca="1" si="127"/>
        <v>100.60297758146503</v>
      </c>
      <c r="E1418" s="13">
        <f t="shared" ca="1" si="128"/>
        <v>993829.23207877332</v>
      </c>
      <c r="F1418" s="13">
        <f t="shared" ca="1" si="129"/>
        <v>3.9904448995920645</v>
      </c>
      <c r="G1418" s="13">
        <f t="shared" ca="1" si="130"/>
        <v>0.5015960985326372</v>
      </c>
      <c r="H1418" s="13">
        <f t="shared" ca="1" si="131"/>
        <v>0</v>
      </c>
    </row>
    <row r="1419" spans="3:8">
      <c r="C1419" s="13">
        <f t="shared" ca="1" si="126"/>
        <v>1988.4853218272476</v>
      </c>
      <c r="D1419" s="13">
        <f t="shared" ca="1" si="127"/>
        <v>100.66167240119226</v>
      </c>
      <c r="E1419" s="13">
        <f t="shared" ca="1" si="128"/>
        <v>995295.74362311442</v>
      </c>
      <c r="F1419" s="13">
        <f t="shared" ca="1" si="129"/>
        <v>3.9991225273143205</v>
      </c>
      <c r="G1419" s="13">
        <f t="shared" ca="1" si="130"/>
        <v>0.4976775685646429</v>
      </c>
      <c r="H1419" s="13">
        <f t="shared" ca="1" si="131"/>
        <v>0</v>
      </c>
    </row>
    <row r="1420" spans="3:8">
      <c r="C1420" s="13">
        <f t="shared" ca="1" si="126"/>
        <v>1980.987670440471</v>
      </c>
      <c r="D1420" s="13">
        <f t="shared" ca="1" si="127"/>
        <v>101.14778000195923</v>
      </c>
      <c r="E1420" s="13">
        <f t="shared" ca="1" si="128"/>
        <v>1001432.2442886006</v>
      </c>
      <c r="F1420" s="13">
        <f t="shared" ca="1" si="129"/>
        <v>4.0019039662800102</v>
      </c>
      <c r="G1420" s="13">
        <f t="shared" ca="1" si="130"/>
        <v>0.49190565313776791</v>
      </c>
      <c r="H1420" s="13">
        <f t="shared" ca="1" si="131"/>
        <v>0</v>
      </c>
    </row>
    <row r="1421" spans="3:8">
      <c r="C1421" s="13">
        <f t="shared" ca="1" si="126"/>
        <v>2001.9253101460617</v>
      </c>
      <c r="D1421" s="13">
        <f t="shared" ca="1" si="127"/>
        <v>99.203869380816954</v>
      </c>
      <c r="E1421" s="13">
        <f t="shared" ca="1" si="128"/>
        <v>995917.5727794203</v>
      </c>
      <c r="F1421" s="13">
        <f t="shared" ca="1" si="129"/>
        <v>4.0120180834056729</v>
      </c>
      <c r="G1421" s="13">
        <f t="shared" ca="1" si="130"/>
        <v>0.4904554494796225</v>
      </c>
      <c r="H1421" s="13">
        <f t="shared" ca="1" si="131"/>
        <v>0</v>
      </c>
    </row>
    <row r="1422" spans="3:8">
      <c r="C1422" s="13">
        <f t="shared" ca="1" si="126"/>
        <v>2003.6486362660189</v>
      </c>
      <c r="D1422" s="13">
        <f t="shared" ca="1" si="127"/>
        <v>100.21905403628496</v>
      </c>
      <c r="E1422" s="13">
        <f t="shared" ca="1" si="128"/>
        <v>992974.78086830874</v>
      </c>
      <c r="F1422" s="13">
        <f t="shared" ca="1" si="129"/>
        <v>4.007451887615133</v>
      </c>
      <c r="G1422" s="13">
        <f t="shared" ca="1" si="130"/>
        <v>0.50007146934240421</v>
      </c>
      <c r="H1422" s="13">
        <f t="shared" ca="1" si="131"/>
        <v>0</v>
      </c>
    </row>
    <row r="1423" spans="3:8">
      <c r="C1423" s="13">
        <f t="shared" ca="1" si="126"/>
        <v>2012.1933075872514</v>
      </c>
      <c r="D1423" s="13">
        <f t="shared" ca="1" si="127"/>
        <v>100.33195629694421</v>
      </c>
      <c r="E1423" s="13">
        <f t="shared" ca="1" si="128"/>
        <v>1002139.850920622</v>
      </c>
      <c r="F1423" s="13">
        <f t="shared" ca="1" si="129"/>
        <v>4.0125759038820421</v>
      </c>
      <c r="G1423" s="13">
        <f t="shared" ca="1" si="130"/>
        <v>0.49774561150259644</v>
      </c>
      <c r="H1423" s="13">
        <f t="shared" ca="1" si="131"/>
        <v>0</v>
      </c>
    </row>
    <row r="1424" spans="3:8">
      <c r="C1424" s="13">
        <f t="shared" ca="1" si="126"/>
        <v>2006.8310239651537</v>
      </c>
      <c r="D1424" s="13">
        <f t="shared" ca="1" si="127"/>
        <v>99.939514605437026</v>
      </c>
      <c r="E1424" s="13">
        <f t="shared" ca="1" si="128"/>
        <v>996535.13208338025</v>
      </c>
      <c r="F1424" s="13">
        <f t="shared" ca="1" si="129"/>
        <v>3.9925492704473964</v>
      </c>
      <c r="G1424" s="13">
        <f t="shared" ca="1" si="130"/>
        <v>0.50595889076524025</v>
      </c>
      <c r="H1424" s="13">
        <f t="shared" ca="1" si="131"/>
        <v>0</v>
      </c>
    </row>
    <row r="1425" spans="3:8">
      <c r="C1425" s="13">
        <f t="shared" ca="1" si="126"/>
        <v>2011.3594588557955</v>
      </c>
      <c r="D1425" s="13">
        <f t="shared" ca="1" si="127"/>
        <v>100.49465883296193</v>
      </c>
      <c r="E1425" s="13">
        <f t="shared" ca="1" si="128"/>
        <v>989476.20360107999</v>
      </c>
      <c r="F1425" s="13">
        <f t="shared" ca="1" si="129"/>
        <v>4.0026667402412066</v>
      </c>
      <c r="G1425" s="13">
        <f t="shared" ca="1" si="130"/>
        <v>0.50952959614458104</v>
      </c>
      <c r="H1425" s="13">
        <f t="shared" ca="1" si="131"/>
        <v>0</v>
      </c>
    </row>
    <row r="1426" spans="3:8">
      <c r="C1426" s="13">
        <f t="shared" ca="1" si="126"/>
        <v>1979.7481509242905</v>
      </c>
      <c r="D1426" s="13">
        <f t="shared" ca="1" si="127"/>
        <v>100.43987424376074</v>
      </c>
      <c r="E1426" s="13">
        <f t="shared" ca="1" si="128"/>
        <v>1008071.9609898833</v>
      </c>
      <c r="F1426" s="13">
        <f t="shared" ca="1" si="129"/>
        <v>3.9944148837057045</v>
      </c>
      <c r="G1426" s="13">
        <f t="shared" ca="1" si="130"/>
        <v>0.48828340748265642</v>
      </c>
      <c r="H1426" s="13">
        <f t="shared" ca="1" si="131"/>
        <v>0</v>
      </c>
    </row>
    <row r="1427" spans="3:8">
      <c r="C1427" s="13">
        <f t="shared" ca="1" si="126"/>
        <v>1996.7159906048055</v>
      </c>
      <c r="D1427" s="13">
        <f t="shared" ca="1" si="127"/>
        <v>99.78463656203904</v>
      </c>
      <c r="E1427" s="13">
        <f t="shared" ca="1" si="128"/>
        <v>1006704.7083360055</v>
      </c>
      <c r="F1427" s="13">
        <f t="shared" ca="1" si="129"/>
        <v>4.0006756446905065</v>
      </c>
      <c r="G1427" s="13">
        <f t="shared" ca="1" si="130"/>
        <v>0.491033291091868</v>
      </c>
      <c r="H1427" s="13">
        <f t="shared" ca="1" si="131"/>
        <v>0</v>
      </c>
    </row>
    <row r="1428" spans="3:8">
      <c r="C1428" s="13">
        <f t="shared" ca="1" si="126"/>
        <v>1995.8577701416418</v>
      </c>
      <c r="D1428" s="13">
        <f t="shared" ca="1" si="127"/>
        <v>99.681922718879022</v>
      </c>
      <c r="E1428" s="13">
        <f t="shared" ca="1" si="128"/>
        <v>987664.16138732538</v>
      </c>
      <c r="F1428" s="13">
        <f t="shared" ca="1" si="129"/>
        <v>3.9928842212161499</v>
      </c>
      <c r="G1428" s="13">
        <f t="shared" ca="1" si="130"/>
        <v>0.50346531274560036</v>
      </c>
      <c r="H1428" s="13">
        <f t="shared" ca="1" si="131"/>
        <v>0</v>
      </c>
    </row>
    <row r="1429" spans="3:8">
      <c r="C1429" s="13">
        <f t="shared" ca="1" si="126"/>
        <v>1992.3146082766114</v>
      </c>
      <c r="D1429" s="13">
        <f t="shared" ca="1" si="127"/>
        <v>99.510655730595644</v>
      </c>
      <c r="E1429" s="13">
        <f t="shared" ca="1" si="128"/>
        <v>991209.89722268679</v>
      </c>
      <c r="F1429" s="13">
        <f t="shared" ca="1" si="129"/>
        <v>4.0053392640864143</v>
      </c>
      <c r="G1429" s="13">
        <f t="shared" ca="1" si="130"/>
        <v>0.49284766083421516</v>
      </c>
      <c r="H1429" s="13">
        <f t="shared" ca="1" si="131"/>
        <v>0</v>
      </c>
    </row>
    <row r="1430" spans="3:8">
      <c r="C1430" s="13">
        <f t="shared" ca="1" si="126"/>
        <v>1994.8974199093495</v>
      </c>
      <c r="D1430" s="13">
        <f t="shared" ca="1" si="127"/>
        <v>99.212614599266558</v>
      </c>
      <c r="E1430" s="13">
        <f t="shared" ca="1" si="128"/>
        <v>985926.48891687405</v>
      </c>
      <c r="F1430" s="13">
        <f t="shared" ca="1" si="129"/>
        <v>3.9929557926529178</v>
      </c>
      <c r="G1430" s="13">
        <f t="shared" ca="1" si="130"/>
        <v>0.50145922365300255</v>
      </c>
      <c r="H1430" s="13">
        <f t="shared" ca="1" si="131"/>
        <v>0</v>
      </c>
    </row>
    <row r="1431" spans="3:8">
      <c r="C1431" s="13">
        <f t="shared" ca="1" si="126"/>
        <v>1996.7747151782298</v>
      </c>
      <c r="D1431" s="13">
        <f t="shared" ca="1" si="127"/>
        <v>100.21808875955514</v>
      </c>
      <c r="E1431" s="13">
        <f t="shared" ca="1" si="128"/>
        <v>994224.00872777984</v>
      </c>
      <c r="F1431" s="13">
        <f t="shared" ca="1" si="129"/>
        <v>4.014689200924912</v>
      </c>
      <c r="G1431" s="13">
        <f t="shared" ca="1" si="130"/>
        <v>0.49245031837106334</v>
      </c>
      <c r="H1431" s="13">
        <f t="shared" ca="1" si="131"/>
        <v>0</v>
      </c>
    </row>
    <row r="1432" spans="3:8">
      <c r="C1432" s="13">
        <f t="shared" ref="C1432:C1495" ca="1" si="132">NORMINV(RAND(),$D$3,$G$3)</f>
        <v>1977.2778703419788</v>
      </c>
      <c r="D1432" s="13">
        <f t="shared" ref="D1432:D1495" ca="1" si="133">NORMINV(RAND(),$D$4,$G$4)</f>
        <v>99.496117908560151</v>
      </c>
      <c r="E1432" s="13">
        <f t="shared" ref="E1432:E1495" ca="1" si="134">NORMINV(RAND(),$D$5,$G$5)</f>
        <v>1004219.9543411181</v>
      </c>
      <c r="F1432" s="13">
        <f t="shared" ref="F1432:F1495" ca="1" si="135">NORMINV(RAND(),$D$6,$G$6)</f>
        <v>4.0034329019903909</v>
      </c>
      <c r="G1432" s="13">
        <f t="shared" ref="G1432:G1495" ca="1" si="136">C1432^2*D1432/(E1432*3.1415926*F1432^4)</f>
        <v>0.47999047489491276</v>
      </c>
      <c r="H1432" s="13">
        <f t="shared" ref="H1432:H1495" ca="1" si="137">IF(G1432&gt;0.54,1,IF(G1432&lt;0.46,1,0))</f>
        <v>0</v>
      </c>
    </row>
    <row r="1433" spans="3:8">
      <c r="C1433" s="13">
        <f t="shared" ca="1" si="132"/>
        <v>2013.1642527236284</v>
      </c>
      <c r="D1433" s="13">
        <f t="shared" ca="1" si="133"/>
        <v>99.876573800379873</v>
      </c>
      <c r="E1433" s="13">
        <f t="shared" ca="1" si="134"/>
        <v>989704.68433507043</v>
      </c>
      <c r="F1433" s="13">
        <f t="shared" ca="1" si="135"/>
        <v>3.9969181366609803</v>
      </c>
      <c r="G1433" s="13">
        <f t="shared" ca="1" si="136"/>
        <v>0.510112013643504</v>
      </c>
      <c r="H1433" s="13">
        <f t="shared" ca="1" si="137"/>
        <v>0</v>
      </c>
    </row>
    <row r="1434" spans="3:8">
      <c r="C1434" s="13">
        <f t="shared" ca="1" si="132"/>
        <v>2009.1139039388597</v>
      </c>
      <c r="D1434" s="13">
        <f t="shared" ca="1" si="133"/>
        <v>100.94777236088201</v>
      </c>
      <c r="E1434" s="13">
        <f t="shared" ca="1" si="134"/>
        <v>999913.38326757238</v>
      </c>
      <c r="F1434" s="13">
        <f t="shared" ca="1" si="135"/>
        <v>3.9971121204715114</v>
      </c>
      <c r="G1434" s="13">
        <f t="shared" ca="1" si="136"/>
        <v>0.50816914186282469</v>
      </c>
      <c r="H1434" s="13">
        <f t="shared" ca="1" si="137"/>
        <v>0</v>
      </c>
    </row>
    <row r="1435" spans="3:8">
      <c r="C1435" s="13">
        <f t="shared" ca="1" si="132"/>
        <v>2008.3910956071118</v>
      </c>
      <c r="D1435" s="13">
        <f t="shared" ca="1" si="133"/>
        <v>100.27592697407411</v>
      </c>
      <c r="E1435" s="13">
        <f t="shared" ca="1" si="134"/>
        <v>989648.28006629809</v>
      </c>
      <c r="F1435" s="13">
        <f t="shared" ca="1" si="135"/>
        <v>3.9941911145507021</v>
      </c>
      <c r="G1435" s="13">
        <f t="shared" ca="1" si="136"/>
        <v>0.51114857629386057</v>
      </c>
      <c r="H1435" s="13">
        <f t="shared" ca="1" si="137"/>
        <v>0</v>
      </c>
    </row>
    <row r="1436" spans="3:8">
      <c r="C1436" s="13">
        <f t="shared" ca="1" si="132"/>
        <v>1993.9556361677801</v>
      </c>
      <c r="D1436" s="13">
        <f t="shared" ca="1" si="133"/>
        <v>100.55866331892703</v>
      </c>
      <c r="E1436" s="13">
        <f t="shared" ca="1" si="134"/>
        <v>991807.13506358792</v>
      </c>
      <c r="F1436" s="13">
        <f t="shared" ca="1" si="135"/>
        <v>4.0006742584512711</v>
      </c>
      <c r="G1436" s="13">
        <f t="shared" ca="1" si="136"/>
        <v>0.50088798440294835</v>
      </c>
      <c r="H1436" s="13">
        <f t="shared" ca="1" si="137"/>
        <v>0</v>
      </c>
    </row>
    <row r="1437" spans="3:8">
      <c r="C1437" s="13">
        <f t="shared" ca="1" si="132"/>
        <v>1990.3852468471209</v>
      </c>
      <c r="D1437" s="13">
        <f t="shared" ca="1" si="133"/>
        <v>99.6805717996818</v>
      </c>
      <c r="E1437" s="13">
        <f t="shared" ca="1" si="134"/>
        <v>997365.26808678685</v>
      </c>
      <c r="F1437" s="13">
        <f t="shared" ca="1" si="135"/>
        <v>3.984874580967797</v>
      </c>
      <c r="G1437" s="13">
        <f t="shared" ca="1" si="136"/>
        <v>0.49982971848728919</v>
      </c>
      <c r="H1437" s="13">
        <f t="shared" ca="1" si="137"/>
        <v>0</v>
      </c>
    </row>
    <row r="1438" spans="3:8">
      <c r="C1438" s="13">
        <f t="shared" ca="1" si="132"/>
        <v>2006.6022640862516</v>
      </c>
      <c r="D1438" s="13">
        <f t="shared" ca="1" si="133"/>
        <v>100.12755697965068</v>
      </c>
      <c r="E1438" s="13">
        <f t="shared" ca="1" si="134"/>
        <v>988232.01667278202</v>
      </c>
      <c r="F1438" s="13">
        <f t="shared" ca="1" si="135"/>
        <v>3.9963780356686542</v>
      </c>
      <c r="G1438" s="13">
        <f t="shared" ca="1" si="136"/>
        <v>0.50909774910136985</v>
      </c>
      <c r="H1438" s="13">
        <f t="shared" ca="1" si="137"/>
        <v>0</v>
      </c>
    </row>
    <row r="1439" spans="3:8">
      <c r="C1439" s="13">
        <f t="shared" ca="1" si="132"/>
        <v>2001.6592743379931</v>
      </c>
      <c r="D1439" s="13">
        <f t="shared" ca="1" si="133"/>
        <v>101.03737384372147</v>
      </c>
      <c r="E1439" s="13">
        <f t="shared" ca="1" si="134"/>
        <v>1004883.0571137818</v>
      </c>
      <c r="F1439" s="13">
        <f t="shared" ca="1" si="135"/>
        <v>4.0029520880522798</v>
      </c>
      <c r="G1439" s="13">
        <f t="shared" ca="1" si="136"/>
        <v>0.49943088832689519</v>
      </c>
      <c r="H1439" s="13">
        <f t="shared" ca="1" si="137"/>
        <v>0</v>
      </c>
    </row>
    <row r="1440" spans="3:8">
      <c r="C1440" s="13">
        <f t="shared" ca="1" si="132"/>
        <v>1992.5328798999819</v>
      </c>
      <c r="D1440" s="13">
        <f t="shared" ca="1" si="133"/>
        <v>100.13131021671788</v>
      </c>
      <c r="E1440" s="13">
        <f t="shared" ca="1" si="134"/>
        <v>999325.8833713663</v>
      </c>
      <c r="F1440" s="13">
        <f t="shared" ca="1" si="135"/>
        <v>4.0098575822950533</v>
      </c>
      <c r="G1440" s="13">
        <f t="shared" ca="1" si="136"/>
        <v>0.48978795252000501</v>
      </c>
      <c r="H1440" s="13">
        <f t="shared" ca="1" si="137"/>
        <v>0</v>
      </c>
    </row>
    <row r="1441" spans="3:8">
      <c r="C1441" s="13">
        <f t="shared" ca="1" si="132"/>
        <v>1981.4782073231106</v>
      </c>
      <c r="D1441" s="13">
        <f t="shared" ca="1" si="133"/>
        <v>99.656821893507015</v>
      </c>
      <c r="E1441" s="13">
        <f t="shared" ca="1" si="134"/>
        <v>997533.44151280459</v>
      </c>
      <c r="F1441" s="13">
        <f t="shared" ca="1" si="135"/>
        <v>4.0036848889722121</v>
      </c>
      <c r="G1441" s="13">
        <f t="shared" ca="1" si="136"/>
        <v>0.48592444669610735</v>
      </c>
      <c r="H1441" s="13">
        <f t="shared" ca="1" si="137"/>
        <v>0</v>
      </c>
    </row>
    <row r="1442" spans="3:8">
      <c r="C1442" s="13">
        <f t="shared" ca="1" si="132"/>
        <v>1995.2188845367632</v>
      </c>
      <c r="D1442" s="13">
        <f t="shared" ca="1" si="133"/>
        <v>100.77776549713269</v>
      </c>
      <c r="E1442" s="13">
        <f t="shared" ca="1" si="134"/>
        <v>999523.37976145616</v>
      </c>
      <c r="F1442" s="13">
        <f t="shared" ca="1" si="135"/>
        <v>3.9920334020475039</v>
      </c>
      <c r="G1442" s="13">
        <f t="shared" ca="1" si="136"/>
        <v>0.50306757956809811</v>
      </c>
      <c r="H1442" s="13">
        <f t="shared" ca="1" si="137"/>
        <v>0</v>
      </c>
    </row>
    <row r="1443" spans="3:8">
      <c r="C1443" s="13">
        <f t="shared" ca="1" si="132"/>
        <v>2002.0214735865097</v>
      </c>
      <c r="D1443" s="13">
        <f t="shared" ca="1" si="133"/>
        <v>99.224785214344422</v>
      </c>
      <c r="E1443" s="13">
        <f t="shared" ca="1" si="134"/>
        <v>996753.78377338627</v>
      </c>
      <c r="F1443" s="13">
        <f t="shared" ca="1" si="135"/>
        <v>3.9939270785902683</v>
      </c>
      <c r="G1443" s="13">
        <f t="shared" ca="1" si="136"/>
        <v>0.49913652039351586</v>
      </c>
      <c r="H1443" s="13">
        <f t="shared" ca="1" si="137"/>
        <v>0</v>
      </c>
    </row>
    <row r="1444" spans="3:8">
      <c r="C1444" s="13">
        <f t="shared" ca="1" si="132"/>
        <v>1990.418199804519</v>
      </c>
      <c r="D1444" s="13">
        <f t="shared" ca="1" si="133"/>
        <v>99.728527337598564</v>
      </c>
      <c r="E1444" s="13">
        <f t="shared" ca="1" si="134"/>
        <v>992566.13988769217</v>
      </c>
      <c r="F1444" s="13">
        <f t="shared" ca="1" si="135"/>
        <v>3.9946395919269877</v>
      </c>
      <c r="G1444" s="13">
        <f t="shared" ca="1" si="136"/>
        <v>0.49760913537898271</v>
      </c>
      <c r="H1444" s="13">
        <f t="shared" ca="1" si="137"/>
        <v>0</v>
      </c>
    </row>
    <row r="1445" spans="3:8">
      <c r="C1445" s="13">
        <f t="shared" ca="1" si="132"/>
        <v>2009.3491524652072</v>
      </c>
      <c r="D1445" s="13">
        <f t="shared" ca="1" si="133"/>
        <v>100.93142770290858</v>
      </c>
      <c r="E1445" s="13">
        <f t="shared" ca="1" si="134"/>
        <v>995209.26645266276</v>
      </c>
      <c r="F1445" s="13">
        <f t="shared" ca="1" si="135"/>
        <v>3.9996001115111266</v>
      </c>
      <c r="G1445" s="13">
        <f t="shared" ca="1" si="136"/>
        <v>0.50933869227948381</v>
      </c>
      <c r="H1445" s="13">
        <f t="shared" ca="1" si="137"/>
        <v>0</v>
      </c>
    </row>
    <row r="1446" spans="3:8">
      <c r="C1446" s="13">
        <f t="shared" ca="1" si="132"/>
        <v>1996.9660175785782</v>
      </c>
      <c r="D1446" s="13">
        <f t="shared" ca="1" si="133"/>
        <v>99.578684576994434</v>
      </c>
      <c r="E1446" s="13">
        <f t="shared" ca="1" si="134"/>
        <v>1003317.7312616187</v>
      </c>
      <c r="F1446" s="13">
        <f t="shared" ca="1" si="135"/>
        <v>3.9984645318364196</v>
      </c>
      <c r="G1446" s="13">
        <f t="shared" ca="1" si="136"/>
        <v>0.49288589425890345</v>
      </c>
      <c r="H1446" s="13">
        <f t="shared" ca="1" si="137"/>
        <v>0</v>
      </c>
    </row>
    <row r="1447" spans="3:8">
      <c r="C1447" s="13">
        <f t="shared" ca="1" si="132"/>
        <v>1998.6193860122635</v>
      </c>
      <c r="D1447" s="13">
        <f t="shared" ca="1" si="133"/>
        <v>99.291446407036162</v>
      </c>
      <c r="E1447" s="13">
        <f t="shared" ca="1" si="134"/>
        <v>997634.2085515667</v>
      </c>
      <c r="F1447" s="13">
        <f t="shared" ca="1" si="135"/>
        <v>3.9969586214352839</v>
      </c>
      <c r="G1447" s="13">
        <f t="shared" ca="1" si="136"/>
        <v>0.49582933968035131</v>
      </c>
      <c r="H1447" s="13">
        <f t="shared" ca="1" si="137"/>
        <v>0</v>
      </c>
    </row>
    <row r="1448" spans="3:8">
      <c r="C1448" s="13">
        <f t="shared" ca="1" si="132"/>
        <v>1999.0588210198787</v>
      </c>
      <c r="D1448" s="13">
        <f t="shared" ca="1" si="133"/>
        <v>100.15137763030452</v>
      </c>
      <c r="E1448" s="13">
        <f t="shared" ca="1" si="134"/>
        <v>993781.12410343112</v>
      </c>
      <c r="F1448" s="13">
        <f t="shared" ca="1" si="135"/>
        <v>4.0049775214939007</v>
      </c>
      <c r="G1448" s="13">
        <f t="shared" ca="1" si="136"/>
        <v>0.49827274636754149</v>
      </c>
      <c r="H1448" s="13">
        <f t="shared" ca="1" si="137"/>
        <v>0</v>
      </c>
    </row>
    <row r="1449" spans="3:8">
      <c r="C1449" s="13">
        <f t="shared" ca="1" si="132"/>
        <v>2015.0554360851845</v>
      </c>
      <c r="D1449" s="13">
        <f t="shared" ca="1" si="133"/>
        <v>100.24892474405613</v>
      </c>
      <c r="E1449" s="13">
        <f t="shared" ca="1" si="134"/>
        <v>992633.46463234688</v>
      </c>
      <c r="F1449" s="13">
        <f t="shared" ca="1" si="135"/>
        <v>3.9978274602873065</v>
      </c>
      <c r="G1449" s="13">
        <f t="shared" ca="1" si="136"/>
        <v>0.51099747645293703</v>
      </c>
      <c r="H1449" s="13">
        <f t="shared" ca="1" si="137"/>
        <v>0</v>
      </c>
    </row>
    <row r="1450" spans="3:8">
      <c r="C1450" s="13">
        <f t="shared" ca="1" si="132"/>
        <v>2008.1876604152928</v>
      </c>
      <c r="D1450" s="13">
        <f t="shared" ca="1" si="133"/>
        <v>99.39762142883373</v>
      </c>
      <c r="E1450" s="13">
        <f t="shared" ca="1" si="134"/>
        <v>997024.80631609913</v>
      </c>
      <c r="F1450" s="13">
        <f t="shared" ca="1" si="135"/>
        <v>4.0133425982577737</v>
      </c>
      <c r="G1450" s="13">
        <f t="shared" ca="1" si="136"/>
        <v>0.49329170430135666</v>
      </c>
      <c r="H1450" s="13">
        <f t="shared" ca="1" si="137"/>
        <v>0</v>
      </c>
    </row>
    <row r="1451" spans="3:8">
      <c r="C1451" s="13">
        <f t="shared" ca="1" si="132"/>
        <v>1992.4920056610431</v>
      </c>
      <c r="D1451" s="13">
        <f t="shared" ca="1" si="133"/>
        <v>100.51557664221858</v>
      </c>
      <c r="E1451" s="13">
        <f t="shared" ca="1" si="134"/>
        <v>986143.3163359178</v>
      </c>
      <c r="F1451" s="13">
        <f t="shared" ca="1" si="135"/>
        <v>4.0048760294987806</v>
      </c>
      <c r="G1451" s="13">
        <f t="shared" ca="1" si="136"/>
        <v>0.50070316242215052</v>
      </c>
      <c r="H1451" s="13">
        <f t="shared" ca="1" si="137"/>
        <v>0</v>
      </c>
    </row>
    <row r="1452" spans="3:8">
      <c r="C1452" s="13">
        <f t="shared" ca="1" si="132"/>
        <v>2008.7159921928487</v>
      </c>
      <c r="D1452" s="13">
        <f t="shared" ca="1" si="133"/>
        <v>100.7422558440977</v>
      </c>
      <c r="E1452" s="13">
        <f t="shared" ca="1" si="134"/>
        <v>987948.23334019724</v>
      </c>
      <c r="F1452" s="13">
        <f t="shared" ca="1" si="135"/>
        <v>3.9910566208418135</v>
      </c>
      <c r="G1452" s="13">
        <f t="shared" ca="1" si="136"/>
        <v>0.5161942173076457</v>
      </c>
      <c r="H1452" s="13">
        <f t="shared" ca="1" si="137"/>
        <v>0</v>
      </c>
    </row>
    <row r="1453" spans="3:8">
      <c r="C1453" s="13">
        <f t="shared" ca="1" si="132"/>
        <v>2019.9291464518897</v>
      </c>
      <c r="D1453" s="13">
        <f t="shared" ca="1" si="133"/>
        <v>99.474185615908581</v>
      </c>
      <c r="E1453" s="13">
        <f t="shared" ca="1" si="134"/>
        <v>995630.78538807598</v>
      </c>
      <c r="F1453" s="13">
        <f t="shared" ca="1" si="135"/>
        <v>3.990879575744199</v>
      </c>
      <c r="G1453" s="13">
        <f t="shared" ca="1" si="136"/>
        <v>0.51151690265627492</v>
      </c>
      <c r="H1453" s="13">
        <f t="shared" ca="1" si="137"/>
        <v>0</v>
      </c>
    </row>
    <row r="1454" spans="3:8">
      <c r="C1454" s="13">
        <f t="shared" ca="1" si="132"/>
        <v>2000.9473393625283</v>
      </c>
      <c r="D1454" s="13">
        <f t="shared" ca="1" si="133"/>
        <v>100.50846218874904</v>
      </c>
      <c r="E1454" s="13">
        <f t="shared" ca="1" si="134"/>
        <v>993016.71770813374</v>
      </c>
      <c r="F1454" s="13">
        <f t="shared" ca="1" si="135"/>
        <v>3.9912399356650448</v>
      </c>
      <c r="G1454" s="13">
        <f t="shared" ca="1" si="136"/>
        <v>0.50831880364150528</v>
      </c>
      <c r="H1454" s="13">
        <f t="shared" ca="1" si="137"/>
        <v>0</v>
      </c>
    </row>
    <row r="1455" spans="3:8">
      <c r="C1455" s="13">
        <f t="shared" ca="1" si="132"/>
        <v>2000.9832350081876</v>
      </c>
      <c r="D1455" s="13">
        <f t="shared" ca="1" si="133"/>
        <v>99.918735452299202</v>
      </c>
      <c r="E1455" s="13">
        <f t="shared" ca="1" si="134"/>
        <v>991812.98367588606</v>
      </c>
      <c r="F1455" s="13">
        <f t="shared" ca="1" si="135"/>
        <v>3.9979565822446768</v>
      </c>
      <c r="G1455" s="13">
        <f t="shared" ca="1" si="136"/>
        <v>0.50257615678193746</v>
      </c>
      <c r="H1455" s="13">
        <f t="shared" ca="1" si="137"/>
        <v>0</v>
      </c>
    </row>
    <row r="1456" spans="3:8">
      <c r="C1456" s="13">
        <f t="shared" ca="1" si="132"/>
        <v>2014.3758674299493</v>
      </c>
      <c r="D1456" s="13">
        <f t="shared" ca="1" si="133"/>
        <v>99.484478991857841</v>
      </c>
      <c r="E1456" s="13">
        <f t="shared" ca="1" si="134"/>
        <v>989562.58729811315</v>
      </c>
      <c r="F1456" s="13">
        <f t="shared" ca="1" si="135"/>
        <v>4.0057457244203034</v>
      </c>
      <c r="G1456" s="13">
        <f t="shared" ca="1" si="136"/>
        <v>0.50432408080463054</v>
      </c>
      <c r="H1456" s="13">
        <f t="shared" ca="1" si="137"/>
        <v>0</v>
      </c>
    </row>
    <row r="1457" spans="3:8">
      <c r="C1457" s="13">
        <f t="shared" ca="1" si="132"/>
        <v>1996.1892306130467</v>
      </c>
      <c r="D1457" s="13">
        <f t="shared" ca="1" si="133"/>
        <v>100.01909120853912</v>
      </c>
      <c r="E1457" s="13">
        <f t="shared" ca="1" si="134"/>
        <v>990884.52438255027</v>
      </c>
      <c r="F1457" s="13">
        <f t="shared" ca="1" si="135"/>
        <v>4.0028132016025344</v>
      </c>
      <c r="G1457" s="13">
        <f t="shared" ca="1" si="136"/>
        <v>0.49871463836149293</v>
      </c>
      <c r="H1457" s="13">
        <f t="shared" ca="1" si="137"/>
        <v>0</v>
      </c>
    </row>
    <row r="1458" spans="3:8">
      <c r="C1458" s="13">
        <f t="shared" ca="1" si="132"/>
        <v>2005.2894872728011</v>
      </c>
      <c r="D1458" s="13">
        <f t="shared" ca="1" si="133"/>
        <v>100.17342855298179</v>
      </c>
      <c r="E1458" s="13">
        <f t="shared" ca="1" si="134"/>
        <v>995661.4115203633</v>
      </c>
      <c r="F1458" s="13">
        <f t="shared" ca="1" si="135"/>
        <v>4.0048898904546197</v>
      </c>
      <c r="G1458" s="13">
        <f t="shared" ca="1" si="136"/>
        <v>0.50059076180415973</v>
      </c>
      <c r="H1458" s="13">
        <f t="shared" ca="1" si="137"/>
        <v>0</v>
      </c>
    </row>
    <row r="1459" spans="3:8">
      <c r="C1459" s="13">
        <f t="shared" ca="1" si="132"/>
        <v>2003.6692267674559</v>
      </c>
      <c r="D1459" s="13">
        <f t="shared" ca="1" si="133"/>
        <v>100.18068227479392</v>
      </c>
      <c r="E1459" s="13">
        <f t="shared" ca="1" si="134"/>
        <v>992312.90529025393</v>
      </c>
      <c r="F1459" s="13">
        <f t="shared" ca="1" si="135"/>
        <v>4.0011024830187081</v>
      </c>
      <c r="G1459" s="13">
        <f t="shared" ca="1" si="136"/>
        <v>0.50340651866894603</v>
      </c>
      <c r="H1459" s="13">
        <f t="shared" ca="1" si="137"/>
        <v>0</v>
      </c>
    </row>
    <row r="1460" spans="3:8">
      <c r="C1460" s="13">
        <f t="shared" ca="1" si="132"/>
        <v>2007.6831297356728</v>
      </c>
      <c r="D1460" s="13">
        <f t="shared" ca="1" si="133"/>
        <v>99.563534879987003</v>
      </c>
      <c r="E1460" s="13">
        <f t="shared" ca="1" si="134"/>
        <v>998189.51746135287</v>
      </c>
      <c r="F1460" s="13">
        <f t="shared" ca="1" si="135"/>
        <v>4.010523536900406</v>
      </c>
      <c r="G1460" s="13">
        <f t="shared" ca="1" si="136"/>
        <v>0.49467902798646929</v>
      </c>
      <c r="H1460" s="13">
        <f t="shared" ca="1" si="137"/>
        <v>0</v>
      </c>
    </row>
    <row r="1461" spans="3:8">
      <c r="C1461" s="13">
        <f t="shared" ca="1" si="132"/>
        <v>2002.3375726806094</v>
      </c>
      <c r="D1461" s="13">
        <f t="shared" ca="1" si="133"/>
        <v>99.836343542818966</v>
      </c>
      <c r="E1461" s="13">
        <f t="shared" ca="1" si="134"/>
        <v>998829.00886712561</v>
      </c>
      <c r="F1461" s="13">
        <f t="shared" ca="1" si="135"/>
        <v>4.0101320318701994</v>
      </c>
      <c r="G1461" s="13">
        <f t="shared" ca="1" si="136"/>
        <v>0.49327324566008085</v>
      </c>
      <c r="H1461" s="13">
        <f t="shared" ca="1" si="137"/>
        <v>0</v>
      </c>
    </row>
    <row r="1462" spans="3:8">
      <c r="C1462" s="13">
        <f t="shared" ca="1" si="132"/>
        <v>2002.4032879581227</v>
      </c>
      <c r="D1462" s="13">
        <f t="shared" ca="1" si="133"/>
        <v>99.920103178394797</v>
      </c>
      <c r="E1462" s="13">
        <f t="shared" ca="1" si="134"/>
        <v>996270.88921493269</v>
      </c>
      <c r="F1462" s="13">
        <f t="shared" ca="1" si="135"/>
        <v>3.9949302282810599</v>
      </c>
      <c r="G1462" s="13">
        <f t="shared" ca="1" si="136"/>
        <v>0.50256457489781003</v>
      </c>
      <c r="H1462" s="13">
        <f t="shared" ca="1" si="137"/>
        <v>0</v>
      </c>
    </row>
    <row r="1463" spans="3:8">
      <c r="C1463" s="13">
        <f t="shared" ca="1" si="132"/>
        <v>2012.885609099744</v>
      </c>
      <c r="D1463" s="13">
        <f t="shared" ca="1" si="133"/>
        <v>100.71241463792607</v>
      </c>
      <c r="E1463" s="13">
        <f t="shared" ca="1" si="134"/>
        <v>988315.38636624324</v>
      </c>
      <c r="F1463" s="13">
        <f t="shared" ca="1" si="135"/>
        <v>3.999968708071298</v>
      </c>
      <c r="G1463" s="13">
        <f t="shared" ca="1" si="136"/>
        <v>0.51339235962505858</v>
      </c>
      <c r="H1463" s="13">
        <f t="shared" ca="1" si="137"/>
        <v>0</v>
      </c>
    </row>
    <row r="1464" spans="3:8">
      <c r="C1464" s="13">
        <f t="shared" ca="1" si="132"/>
        <v>2002.3947860154053</v>
      </c>
      <c r="D1464" s="13">
        <f t="shared" ca="1" si="133"/>
        <v>99.744052071152637</v>
      </c>
      <c r="E1464" s="13">
        <f t="shared" ca="1" si="134"/>
        <v>1004343.98431411</v>
      </c>
      <c r="F1464" s="13">
        <f t="shared" ca="1" si="135"/>
        <v>3.9919148314848294</v>
      </c>
      <c r="G1464" s="13">
        <f t="shared" ca="1" si="136"/>
        <v>0.49914761827529203</v>
      </c>
      <c r="H1464" s="13">
        <f t="shared" ca="1" si="137"/>
        <v>0</v>
      </c>
    </row>
    <row r="1465" spans="3:8">
      <c r="C1465" s="13">
        <f t="shared" ca="1" si="132"/>
        <v>1978.1420983458568</v>
      </c>
      <c r="D1465" s="13">
        <f t="shared" ca="1" si="133"/>
        <v>100.40502575106186</v>
      </c>
      <c r="E1465" s="13">
        <f t="shared" ca="1" si="134"/>
        <v>1002258.8033369366</v>
      </c>
      <c r="F1465" s="13">
        <f t="shared" ca="1" si="135"/>
        <v>3.992447542942271</v>
      </c>
      <c r="G1465" s="13">
        <f t="shared" ca="1" si="136"/>
        <v>0.49111568398369998</v>
      </c>
      <c r="H1465" s="13">
        <f t="shared" ca="1" si="137"/>
        <v>0</v>
      </c>
    </row>
    <row r="1466" spans="3:8">
      <c r="C1466" s="13">
        <f t="shared" ca="1" si="132"/>
        <v>2014.2321011378051</v>
      </c>
      <c r="D1466" s="13">
        <f t="shared" ca="1" si="133"/>
        <v>99.467423893092175</v>
      </c>
      <c r="E1466" s="13">
        <f t="shared" ca="1" si="134"/>
        <v>988873.55831207335</v>
      </c>
      <c r="F1466" s="13">
        <f t="shared" ca="1" si="135"/>
        <v>4.0025035424643356</v>
      </c>
      <c r="G1466" s="13">
        <f t="shared" ca="1" si="136"/>
        <v>0.50615364298975196</v>
      </c>
      <c r="H1466" s="13">
        <f t="shared" ca="1" si="137"/>
        <v>0</v>
      </c>
    </row>
    <row r="1467" spans="3:8">
      <c r="C1467" s="13">
        <f t="shared" ca="1" si="132"/>
        <v>1993.0635904680246</v>
      </c>
      <c r="D1467" s="13">
        <f t="shared" ca="1" si="133"/>
        <v>99.391551703372727</v>
      </c>
      <c r="E1467" s="13">
        <f t="shared" ca="1" si="134"/>
        <v>1005456.5435063458</v>
      </c>
      <c r="F1467" s="13">
        <f t="shared" ca="1" si="135"/>
        <v>4.0052793345122542</v>
      </c>
      <c r="G1467" s="13">
        <f t="shared" ca="1" si="136"/>
        <v>0.48567681546304586</v>
      </c>
      <c r="H1467" s="13">
        <f t="shared" ca="1" si="137"/>
        <v>0</v>
      </c>
    </row>
    <row r="1468" spans="3:8">
      <c r="C1468" s="13">
        <f t="shared" ca="1" si="132"/>
        <v>2014.3846285163513</v>
      </c>
      <c r="D1468" s="13">
        <f t="shared" ca="1" si="133"/>
        <v>100.14274633911336</v>
      </c>
      <c r="E1468" s="13">
        <f t="shared" ca="1" si="134"/>
        <v>994055.60904972081</v>
      </c>
      <c r="F1468" s="13">
        <f t="shared" ca="1" si="135"/>
        <v>3.981675009372406</v>
      </c>
      <c r="G1468" s="13">
        <f t="shared" ca="1" si="136"/>
        <v>0.5177027978580695</v>
      </c>
      <c r="H1468" s="13">
        <f t="shared" ca="1" si="137"/>
        <v>0</v>
      </c>
    </row>
    <row r="1469" spans="3:8">
      <c r="C1469" s="13">
        <f t="shared" ca="1" si="132"/>
        <v>1984.9249956809558</v>
      </c>
      <c r="D1469" s="13">
        <f t="shared" ca="1" si="133"/>
        <v>100.06349948037152</v>
      </c>
      <c r="E1469" s="13">
        <f t="shared" ca="1" si="134"/>
        <v>998607.01212673576</v>
      </c>
      <c r="F1469" s="13">
        <f t="shared" ca="1" si="135"/>
        <v>3.9885081990144506</v>
      </c>
      <c r="G1469" s="13">
        <f t="shared" ca="1" si="136"/>
        <v>0.49656654369198239</v>
      </c>
      <c r="H1469" s="13">
        <f t="shared" ca="1" si="137"/>
        <v>0</v>
      </c>
    </row>
    <row r="1470" spans="3:8">
      <c r="C1470" s="13">
        <f t="shared" ca="1" si="132"/>
        <v>2019.2089606722591</v>
      </c>
      <c r="D1470" s="13">
        <f t="shared" ca="1" si="133"/>
        <v>100.0964813502016</v>
      </c>
      <c r="E1470" s="13">
        <f t="shared" ca="1" si="134"/>
        <v>997747.86370608828</v>
      </c>
      <c r="F1470" s="13">
        <f t="shared" ca="1" si="135"/>
        <v>3.990697840067424</v>
      </c>
      <c r="G1470" s="13">
        <f t="shared" ca="1" si="136"/>
        <v>0.51335203167447152</v>
      </c>
      <c r="H1470" s="13">
        <f t="shared" ca="1" si="137"/>
        <v>0</v>
      </c>
    </row>
    <row r="1471" spans="3:8">
      <c r="C1471" s="13">
        <f t="shared" ca="1" si="132"/>
        <v>2016.1391329765754</v>
      </c>
      <c r="D1471" s="13">
        <f t="shared" ca="1" si="133"/>
        <v>100.66124817972748</v>
      </c>
      <c r="E1471" s="13">
        <f t="shared" ca="1" si="134"/>
        <v>999872.72852269851</v>
      </c>
      <c r="F1471" s="13">
        <f t="shared" ca="1" si="135"/>
        <v>4.0005999449019596</v>
      </c>
      <c r="G1471" s="13">
        <f t="shared" ca="1" si="136"/>
        <v>0.50852021608172071</v>
      </c>
      <c r="H1471" s="13">
        <f t="shared" ca="1" si="137"/>
        <v>0</v>
      </c>
    </row>
    <row r="1472" spans="3:8">
      <c r="C1472" s="13">
        <f t="shared" ca="1" si="132"/>
        <v>1990.413344501331</v>
      </c>
      <c r="D1472" s="13">
        <f t="shared" ca="1" si="133"/>
        <v>99.945681051821467</v>
      </c>
      <c r="E1472" s="13">
        <f t="shared" ca="1" si="134"/>
        <v>994855.2692980523</v>
      </c>
      <c r="F1472" s="13">
        <f t="shared" ca="1" si="135"/>
        <v>3.9922679582422029</v>
      </c>
      <c r="G1472" s="13">
        <f t="shared" ca="1" si="136"/>
        <v>0.49872607914382533</v>
      </c>
      <c r="H1472" s="13">
        <f t="shared" ca="1" si="137"/>
        <v>0</v>
      </c>
    </row>
    <row r="1473" spans="3:8">
      <c r="C1473" s="13">
        <f t="shared" ca="1" si="132"/>
        <v>2001.1318446377429</v>
      </c>
      <c r="D1473" s="13">
        <f t="shared" ca="1" si="133"/>
        <v>99.662782706006439</v>
      </c>
      <c r="E1473" s="13">
        <f t="shared" ca="1" si="134"/>
        <v>990184.29166601354</v>
      </c>
      <c r="F1473" s="13">
        <f t="shared" ca="1" si="135"/>
        <v>3.9956550849599197</v>
      </c>
      <c r="G1473" s="13">
        <f t="shared" ca="1" si="136"/>
        <v>0.50334591740539092</v>
      </c>
      <c r="H1473" s="13">
        <f t="shared" ca="1" si="137"/>
        <v>0</v>
      </c>
    </row>
    <row r="1474" spans="3:8">
      <c r="C1474" s="13">
        <f t="shared" ca="1" si="132"/>
        <v>1995.4464362627696</v>
      </c>
      <c r="D1474" s="13">
        <f t="shared" ca="1" si="133"/>
        <v>100.84537249749381</v>
      </c>
      <c r="E1474" s="13">
        <f t="shared" ca="1" si="134"/>
        <v>1001233.5406968452</v>
      </c>
      <c r="F1474" s="13">
        <f t="shared" ca="1" si="135"/>
        <v>3.9965760407868482</v>
      </c>
      <c r="G1474" s="13">
        <f t="shared" ca="1" si="136"/>
        <v>0.50037839129571648</v>
      </c>
      <c r="H1474" s="13">
        <f t="shared" ca="1" si="137"/>
        <v>0</v>
      </c>
    </row>
    <row r="1475" spans="3:8">
      <c r="C1475" s="13">
        <f t="shared" ca="1" si="132"/>
        <v>1999.0597519826904</v>
      </c>
      <c r="D1475" s="13">
        <f t="shared" ca="1" si="133"/>
        <v>98.989540155199236</v>
      </c>
      <c r="E1475" s="13">
        <f t="shared" ca="1" si="134"/>
        <v>1006781.9474001753</v>
      </c>
      <c r="F1475" s="13">
        <f t="shared" ca="1" si="135"/>
        <v>4.0041340708450726</v>
      </c>
      <c r="G1475" s="13">
        <f t="shared" ca="1" si="136"/>
        <v>0.48654288988738637</v>
      </c>
      <c r="H1475" s="13">
        <f t="shared" ca="1" si="137"/>
        <v>0</v>
      </c>
    </row>
    <row r="1476" spans="3:8">
      <c r="C1476" s="13">
        <f t="shared" ca="1" si="132"/>
        <v>2020.9385694859666</v>
      </c>
      <c r="D1476" s="13">
        <f t="shared" ca="1" si="133"/>
        <v>100.81768637088304</v>
      </c>
      <c r="E1476" s="13">
        <f t="shared" ca="1" si="134"/>
        <v>985345.38180937083</v>
      </c>
      <c r="F1476" s="13">
        <f t="shared" ca="1" si="135"/>
        <v>3.9958868492880439</v>
      </c>
      <c r="G1476" s="13">
        <f t="shared" ca="1" si="136"/>
        <v>0.5217372843274749</v>
      </c>
      <c r="H1476" s="13">
        <f t="shared" ca="1" si="137"/>
        <v>0</v>
      </c>
    </row>
    <row r="1477" spans="3:8">
      <c r="C1477" s="13">
        <f t="shared" ca="1" si="132"/>
        <v>1999.5852535519246</v>
      </c>
      <c r="D1477" s="13">
        <f t="shared" ca="1" si="133"/>
        <v>100.41410235770951</v>
      </c>
      <c r="E1477" s="13">
        <f t="shared" ca="1" si="134"/>
        <v>981178.5741300286</v>
      </c>
      <c r="F1477" s="13">
        <f t="shared" ca="1" si="135"/>
        <v>4.0098527014941672</v>
      </c>
      <c r="G1477" s="13">
        <f t="shared" ca="1" si="136"/>
        <v>0.5038055664623512</v>
      </c>
      <c r="H1477" s="13">
        <f t="shared" ca="1" si="137"/>
        <v>0</v>
      </c>
    </row>
    <row r="1478" spans="3:8">
      <c r="C1478" s="13">
        <f t="shared" ca="1" si="132"/>
        <v>1995.1333053887124</v>
      </c>
      <c r="D1478" s="13">
        <f t="shared" ca="1" si="133"/>
        <v>99.036645897948446</v>
      </c>
      <c r="E1478" s="13">
        <f t="shared" ca="1" si="134"/>
        <v>996615.78159069782</v>
      </c>
      <c r="F1478" s="13">
        <f t="shared" ca="1" si="135"/>
        <v>3.9953272973040366</v>
      </c>
      <c r="G1478" s="13">
        <f t="shared" ca="1" si="136"/>
        <v>0.49414304278469523</v>
      </c>
      <c r="H1478" s="13">
        <f t="shared" ca="1" si="137"/>
        <v>0</v>
      </c>
    </row>
    <row r="1479" spans="3:8">
      <c r="C1479" s="13">
        <f t="shared" ca="1" si="132"/>
        <v>1995.7012168910517</v>
      </c>
      <c r="D1479" s="13">
        <f t="shared" ca="1" si="133"/>
        <v>100.03966545250654</v>
      </c>
      <c r="E1479" s="13">
        <f t="shared" ca="1" si="134"/>
        <v>1002416.8620886444</v>
      </c>
      <c r="F1479" s="13">
        <f t="shared" ca="1" si="135"/>
        <v>4.001554176126505</v>
      </c>
      <c r="G1479" s="13">
        <f t="shared" ca="1" si="136"/>
        <v>0.49345805416135657</v>
      </c>
      <c r="H1479" s="13">
        <f t="shared" ca="1" si="137"/>
        <v>0</v>
      </c>
    </row>
    <row r="1480" spans="3:8">
      <c r="C1480" s="13">
        <f t="shared" ca="1" si="132"/>
        <v>1999.898704423294</v>
      </c>
      <c r="D1480" s="13">
        <f t="shared" ca="1" si="133"/>
        <v>99.819480848240971</v>
      </c>
      <c r="E1480" s="13">
        <f t="shared" ca="1" si="134"/>
        <v>996069.73852192715</v>
      </c>
      <c r="F1480" s="13">
        <f t="shared" ca="1" si="135"/>
        <v>3.9980843891166047</v>
      </c>
      <c r="G1480" s="13">
        <f t="shared" ca="1" si="136"/>
        <v>0.49932563936844887</v>
      </c>
      <c r="H1480" s="13">
        <f t="shared" ca="1" si="137"/>
        <v>0</v>
      </c>
    </row>
    <row r="1481" spans="3:8">
      <c r="C1481" s="13">
        <f t="shared" ca="1" si="132"/>
        <v>1996.0351491906345</v>
      </c>
      <c r="D1481" s="13">
        <f t="shared" ca="1" si="133"/>
        <v>99.881872746513508</v>
      </c>
      <c r="E1481" s="13">
        <f t="shared" ca="1" si="134"/>
        <v>993514.74398157746</v>
      </c>
      <c r="F1481" s="13">
        <f t="shared" ca="1" si="135"/>
        <v>3.9979770212564478</v>
      </c>
      <c r="G1481" s="13">
        <f t="shared" ca="1" si="136"/>
        <v>0.49904267999095564</v>
      </c>
      <c r="H1481" s="13">
        <f t="shared" ca="1" si="137"/>
        <v>0</v>
      </c>
    </row>
    <row r="1482" spans="3:8">
      <c r="C1482" s="13">
        <f t="shared" ca="1" si="132"/>
        <v>2006.9098911773997</v>
      </c>
      <c r="D1482" s="13">
        <f t="shared" ca="1" si="133"/>
        <v>99.759295807108359</v>
      </c>
      <c r="E1482" s="13">
        <f t="shared" ca="1" si="134"/>
        <v>993997.55258103774</v>
      </c>
      <c r="F1482" s="13">
        <f t="shared" ca="1" si="135"/>
        <v>4.0007216021644858</v>
      </c>
      <c r="G1482" s="13">
        <f t="shared" ca="1" si="136"/>
        <v>0.50225077597731815</v>
      </c>
      <c r="H1482" s="13">
        <f t="shared" ca="1" si="137"/>
        <v>0</v>
      </c>
    </row>
    <row r="1483" spans="3:8">
      <c r="C1483" s="13">
        <f t="shared" ca="1" si="132"/>
        <v>2004.7543331032982</v>
      </c>
      <c r="D1483" s="13">
        <f t="shared" ca="1" si="133"/>
        <v>99.9155525474565</v>
      </c>
      <c r="E1483" s="13">
        <f t="shared" ca="1" si="134"/>
        <v>997007.38838160364</v>
      </c>
      <c r="F1483" s="13">
        <f t="shared" ca="1" si="135"/>
        <v>4.0148160412821827</v>
      </c>
      <c r="G1483" s="13">
        <f t="shared" ca="1" si="136"/>
        <v>0.49345161111486835</v>
      </c>
      <c r="H1483" s="13">
        <f t="shared" ca="1" si="137"/>
        <v>0</v>
      </c>
    </row>
    <row r="1484" spans="3:8">
      <c r="C1484" s="13">
        <f t="shared" ca="1" si="132"/>
        <v>1996.9863113020795</v>
      </c>
      <c r="D1484" s="13">
        <f t="shared" ca="1" si="133"/>
        <v>100.56290405899169</v>
      </c>
      <c r="E1484" s="13">
        <f t="shared" ca="1" si="134"/>
        <v>981843.84390932822</v>
      </c>
      <c r="F1484" s="13">
        <f t="shared" ca="1" si="135"/>
        <v>3.991808625915624</v>
      </c>
      <c r="G1484" s="13">
        <f t="shared" ca="1" si="136"/>
        <v>0.51205527724276201</v>
      </c>
      <c r="H1484" s="13">
        <f t="shared" ca="1" si="137"/>
        <v>0</v>
      </c>
    </row>
    <row r="1485" spans="3:8">
      <c r="C1485" s="13">
        <f t="shared" ca="1" si="132"/>
        <v>1992.4649645082523</v>
      </c>
      <c r="D1485" s="13">
        <f t="shared" ca="1" si="133"/>
        <v>100.43814239476252</v>
      </c>
      <c r="E1485" s="13">
        <f t="shared" ca="1" si="134"/>
        <v>995344.46103080933</v>
      </c>
      <c r="F1485" s="13">
        <f t="shared" ca="1" si="135"/>
        <v>3.9902506902429224</v>
      </c>
      <c r="G1485" s="13">
        <f t="shared" ca="1" si="136"/>
        <v>0.50298619319735105</v>
      </c>
      <c r="H1485" s="13">
        <f t="shared" ca="1" si="137"/>
        <v>0</v>
      </c>
    </row>
    <row r="1486" spans="3:8">
      <c r="C1486" s="13">
        <f t="shared" ca="1" si="132"/>
        <v>2019.6104640065698</v>
      </c>
      <c r="D1486" s="13">
        <f t="shared" ca="1" si="133"/>
        <v>100.44229584464753</v>
      </c>
      <c r="E1486" s="13">
        <f t="shared" ca="1" si="134"/>
        <v>1000965.8839497573</v>
      </c>
      <c r="F1486" s="13">
        <f t="shared" ca="1" si="135"/>
        <v>4.0025313080608385</v>
      </c>
      <c r="G1486" s="13">
        <f t="shared" ca="1" si="136"/>
        <v>0.50762588976346956</v>
      </c>
      <c r="H1486" s="13">
        <f t="shared" ca="1" si="137"/>
        <v>0</v>
      </c>
    </row>
    <row r="1487" spans="3:8">
      <c r="C1487" s="13">
        <f t="shared" ca="1" si="132"/>
        <v>1987.1396962588135</v>
      </c>
      <c r="D1487" s="13">
        <f t="shared" ca="1" si="133"/>
        <v>99.773066445453765</v>
      </c>
      <c r="E1487" s="13">
        <f t="shared" ca="1" si="134"/>
        <v>1009369.5873590654</v>
      </c>
      <c r="F1487" s="13">
        <f t="shared" ca="1" si="135"/>
        <v>4.0107670946366483</v>
      </c>
      <c r="G1487" s="13">
        <f t="shared" ca="1" si="136"/>
        <v>0.4801315723425249</v>
      </c>
      <c r="H1487" s="13">
        <f t="shared" ca="1" si="137"/>
        <v>0</v>
      </c>
    </row>
    <row r="1488" spans="3:8">
      <c r="C1488" s="13">
        <f t="shared" ca="1" si="132"/>
        <v>1971.826287722683</v>
      </c>
      <c r="D1488" s="13">
        <f t="shared" ca="1" si="133"/>
        <v>98.907911666909854</v>
      </c>
      <c r="E1488" s="13">
        <f t="shared" ca="1" si="134"/>
        <v>998485.3422859601</v>
      </c>
      <c r="F1488" s="13">
        <f t="shared" ca="1" si="135"/>
        <v>3.9944310329291812</v>
      </c>
      <c r="G1488" s="13">
        <f t="shared" ca="1" si="136"/>
        <v>0.48156738855510195</v>
      </c>
      <c r="H1488" s="13">
        <f t="shared" ca="1" si="137"/>
        <v>0</v>
      </c>
    </row>
    <row r="1489" spans="3:8">
      <c r="C1489" s="13">
        <f t="shared" ca="1" si="132"/>
        <v>1998.2253545311357</v>
      </c>
      <c r="D1489" s="13">
        <f t="shared" ca="1" si="133"/>
        <v>99.830690142129441</v>
      </c>
      <c r="E1489" s="13">
        <f t="shared" ca="1" si="134"/>
        <v>992641.29991422128</v>
      </c>
      <c r="F1489" s="13">
        <f t="shared" ca="1" si="135"/>
        <v>4.0038680118600904</v>
      </c>
      <c r="G1489" s="13">
        <f t="shared" ca="1" si="136"/>
        <v>0.49738397437359166</v>
      </c>
      <c r="H1489" s="13">
        <f t="shared" ca="1" si="137"/>
        <v>0</v>
      </c>
    </row>
    <row r="1490" spans="3:8">
      <c r="C1490" s="13">
        <f t="shared" ca="1" si="132"/>
        <v>2005.8746640264626</v>
      </c>
      <c r="D1490" s="13">
        <f t="shared" ca="1" si="133"/>
        <v>99.662331051635121</v>
      </c>
      <c r="E1490" s="13">
        <f t="shared" ca="1" si="134"/>
        <v>1001889.9131810287</v>
      </c>
      <c r="F1490" s="13">
        <f t="shared" ca="1" si="135"/>
        <v>3.9885812093573616</v>
      </c>
      <c r="G1490" s="13">
        <f t="shared" ca="1" si="136"/>
        <v>0.50337889313249418</v>
      </c>
      <c r="H1490" s="13">
        <f t="shared" ca="1" si="137"/>
        <v>0</v>
      </c>
    </row>
    <row r="1491" spans="3:8">
      <c r="C1491" s="13">
        <f t="shared" ca="1" si="132"/>
        <v>2009.141742195096</v>
      </c>
      <c r="D1491" s="13">
        <f t="shared" ca="1" si="133"/>
        <v>99.641930207886944</v>
      </c>
      <c r="E1491" s="13">
        <f t="shared" ca="1" si="134"/>
        <v>992628.07734266203</v>
      </c>
      <c r="F1491" s="13">
        <f t="shared" ca="1" si="135"/>
        <v>4.0031427605314898</v>
      </c>
      <c r="G1491" s="13">
        <f t="shared" ca="1" si="136"/>
        <v>0.50225301398405453</v>
      </c>
      <c r="H1491" s="13">
        <f t="shared" ca="1" si="137"/>
        <v>0</v>
      </c>
    </row>
    <row r="1492" spans="3:8">
      <c r="C1492" s="13">
        <f t="shared" ca="1" si="132"/>
        <v>1985.6449634701576</v>
      </c>
      <c r="D1492" s="13">
        <f t="shared" ca="1" si="133"/>
        <v>99.848680162518207</v>
      </c>
      <c r="E1492" s="13">
        <f t="shared" ca="1" si="134"/>
        <v>994093.38468677236</v>
      </c>
      <c r="F1492" s="13">
        <f t="shared" ca="1" si="135"/>
        <v>3.9856591314514689</v>
      </c>
      <c r="G1492" s="13">
        <f t="shared" ca="1" si="136"/>
        <v>0.499537231748854</v>
      </c>
      <c r="H1492" s="13">
        <f t="shared" ca="1" si="137"/>
        <v>0</v>
      </c>
    </row>
    <row r="1493" spans="3:8">
      <c r="C1493" s="13">
        <f t="shared" ca="1" si="132"/>
        <v>2011.3287390575977</v>
      </c>
      <c r="D1493" s="13">
        <f t="shared" ca="1" si="133"/>
        <v>99.465792180032665</v>
      </c>
      <c r="E1493" s="13">
        <f t="shared" ca="1" si="134"/>
        <v>982013.69438004063</v>
      </c>
      <c r="F1493" s="13">
        <f t="shared" ca="1" si="135"/>
        <v>3.9985498517822489</v>
      </c>
      <c r="G1493" s="13">
        <f t="shared" ca="1" si="136"/>
        <v>0.51022577600107577</v>
      </c>
      <c r="H1493" s="13">
        <f t="shared" ca="1" si="137"/>
        <v>0</v>
      </c>
    </row>
    <row r="1494" spans="3:8">
      <c r="C1494" s="13">
        <f t="shared" ca="1" si="132"/>
        <v>2008.1468907752801</v>
      </c>
      <c r="D1494" s="13">
        <f t="shared" ca="1" si="133"/>
        <v>100.37809852754584</v>
      </c>
      <c r="E1494" s="13">
        <f t="shared" ca="1" si="134"/>
        <v>1005610.4715615943</v>
      </c>
      <c r="F1494" s="13">
        <f t="shared" ca="1" si="135"/>
        <v>4.0032078633435368</v>
      </c>
      <c r="G1494" s="13">
        <f t="shared" ca="1" si="136"/>
        <v>0.49890482278535853</v>
      </c>
      <c r="H1494" s="13">
        <f t="shared" ca="1" si="137"/>
        <v>0</v>
      </c>
    </row>
    <row r="1495" spans="3:8">
      <c r="C1495" s="13">
        <f t="shared" ca="1" si="132"/>
        <v>2006.1685919176439</v>
      </c>
      <c r="D1495" s="13">
        <f t="shared" ca="1" si="133"/>
        <v>99.487731024880475</v>
      </c>
      <c r="E1495" s="13">
        <f t="shared" ca="1" si="134"/>
        <v>996178.83579550427</v>
      </c>
      <c r="F1495" s="13">
        <f t="shared" ca="1" si="135"/>
        <v>3.9951869963930613</v>
      </c>
      <c r="G1495" s="13">
        <f t="shared" ca="1" si="136"/>
        <v>0.50219080681059491</v>
      </c>
      <c r="H1495" s="13">
        <f t="shared" ca="1" si="137"/>
        <v>0</v>
      </c>
    </row>
    <row r="1496" spans="3:8">
      <c r="C1496" s="13">
        <f t="shared" ref="C1496:C1559" ca="1" si="138">NORMINV(RAND(),$D$3,$G$3)</f>
        <v>1974.5073089686664</v>
      </c>
      <c r="D1496" s="13">
        <f t="shared" ref="D1496:D1559" ca="1" si="139">NORMINV(RAND(),$D$4,$G$4)</f>
        <v>99.982610823728578</v>
      </c>
      <c r="E1496" s="13">
        <f t="shared" ref="E1496:E1559" ca="1" si="140">NORMINV(RAND(),$D$5,$G$5)</f>
        <v>992974.52445492952</v>
      </c>
      <c r="F1496" s="13">
        <f t="shared" ref="F1496:F1559" ca="1" si="141">NORMINV(RAND(),$D$6,$G$6)</f>
        <v>3.9911241527699071</v>
      </c>
      <c r="G1496" s="13">
        <f t="shared" ref="G1496:G1559" ca="1" si="142">C1496^2*D1496/(E1496*3.1415926*F1496^4)</f>
        <v>0.4924623600784146</v>
      </c>
      <c r="H1496" s="13">
        <f t="shared" ref="H1496:H1559" ca="1" si="143">IF(G1496&gt;0.54,1,IF(G1496&lt;0.46,1,0))</f>
        <v>0</v>
      </c>
    </row>
    <row r="1497" spans="3:8">
      <c r="C1497" s="13">
        <f t="shared" ca="1" si="138"/>
        <v>2004.3067182530085</v>
      </c>
      <c r="D1497" s="13">
        <f t="shared" ca="1" si="139"/>
        <v>100.50513469841631</v>
      </c>
      <c r="E1497" s="13">
        <f t="shared" ca="1" si="140"/>
        <v>998739.57768282189</v>
      </c>
      <c r="F1497" s="13">
        <f t="shared" ca="1" si="141"/>
        <v>4.0013385803928854</v>
      </c>
      <c r="G1497" s="13">
        <f t="shared" ca="1" si="142"/>
        <v>0.50198793891859284</v>
      </c>
      <c r="H1497" s="13">
        <f t="shared" ca="1" si="143"/>
        <v>0</v>
      </c>
    </row>
    <row r="1498" spans="3:8">
      <c r="C1498" s="13">
        <f t="shared" ca="1" si="138"/>
        <v>2010.3573346893768</v>
      </c>
      <c r="D1498" s="13">
        <f t="shared" ca="1" si="139"/>
        <v>99.34390316363384</v>
      </c>
      <c r="E1498" s="13">
        <f t="shared" ca="1" si="140"/>
        <v>997385.73631896044</v>
      </c>
      <c r="F1498" s="13">
        <f t="shared" ca="1" si="141"/>
        <v>3.9967824663881286</v>
      </c>
      <c r="G1498" s="13">
        <f t="shared" ca="1" si="142"/>
        <v>0.50214908126146518</v>
      </c>
      <c r="H1498" s="13">
        <f t="shared" ca="1" si="143"/>
        <v>0</v>
      </c>
    </row>
    <row r="1499" spans="3:8">
      <c r="C1499" s="13">
        <f t="shared" ca="1" si="138"/>
        <v>2010.0737071785829</v>
      </c>
      <c r="D1499" s="13">
        <f t="shared" ca="1" si="139"/>
        <v>100.37601197300695</v>
      </c>
      <c r="E1499" s="13">
        <f t="shared" ca="1" si="140"/>
        <v>989406.19405008387</v>
      </c>
      <c r="F1499" s="13">
        <f t="shared" ca="1" si="141"/>
        <v>4.0071229003455491</v>
      </c>
      <c r="G1499" s="13">
        <f t="shared" ca="1" si="142"/>
        <v>0.50605621351531604</v>
      </c>
      <c r="H1499" s="13">
        <f t="shared" ca="1" si="143"/>
        <v>0</v>
      </c>
    </row>
    <row r="1500" spans="3:8">
      <c r="C1500" s="13">
        <f t="shared" ca="1" si="138"/>
        <v>2001.1254485638369</v>
      </c>
      <c r="D1500" s="13">
        <f t="shared" ca="1" si="139"/>
        <v>99.576617581780582</v>
      </c>
      <c r="E1500" s="13">
        <f t="shared" ca="1" si="140"/>
        <v>988611.0172407584</v>
      </c>
      <c r="F1500" s="13">
        <f t="shared" ca="1" si="141"/>
        <v>4.011826375238253</v>
      </c>
      <c r="G1500" s="13">
        <f t="shared" ca="1" si="142"/>
        <v>0.49563523348222605</v>
      </c>
      <c r="H1500" s="13">
        <f t="shared" ca="1" si="143"/>
        <v>0</v>
      </c>
    </row>
    <row r="1501" spans="3:8">
      <c r="C1501" s="13">
        <f t="shared" ca="1" si="138"/>
        <v>2009.8910038953659</v>
      </c>
      <c r="D1501" s="13">
        <f t="shared" ca="1" si="139"/>
        <v>100.09778982593252</v>
      </c>
      <c r="E1501" s="13">
        <f t="shared" ca="1" si="140"/>
        <v>1004065.7780622187</v>
      </c>
      <c r="F1501" s="13">
        <f t="shared" ca="1" si="141"/>
        <v>3.9948646797366982</v>
      </c>
      <c r="G1501" s="13">
        <f t="shared" ca="1" si="142"/>
        <v>0.5033257847779874</v>
      </c>
      <c r="H1501" s="13">
        <f t="shared" ca="1" si="143"/>
        <v>0</v>
      </c>
    </row>
    <row r="1502" spans="3:8">
      <c r="C1502" s="13">
        <f t="shared" ca="1" si="138"/>
        <v>1992.6029496083802</v>
      </c>
      <c r="D1502" s="13">
        <f t="shared" ca="1" si="139"/>
        <v>99.625290308995105</v>
      </c>
      <c r="E1502" s="13">
        <f t="shared" ca="1" si="140"/>
        <v>990950.02701052616</v>
      </c>
      <c r="F1502" s="13">
        <f t="shared" ca="1" si="141"/>
        <v>3.9997122146459132</v>
      </c>
      <c r="G1502" s="13">
        <f t="shared" ca="1" si="142"/>
        <v>0.4964717497695193</v>
      </c>
      <c r="H1502" s="13">
        <f t="shared" ca="1" si="143"/>
        <v>0</v>
      </c>
    </row>
    <row r="1503" spans="3:8">
      <c r="C1503" s="13">
        <f t="shared" ca="1" si="138"/>
        <v>1993.1103754405738</v>
      </c>
      <c r="D1503" s="13">
        <f t="shared" ca="1" si="139"/>
        <v>100.04034854655789</v>
      </c>
      <c r="E1503" s="13">
        <f t="shared" ca="1" si="140"/>
        <v>989198.56219832855</v>
      </c>
      <c r="F1503" s="13">
        <f t="shared" ca="1" si="141"/>
        <v>4.0048940530438788</v>
      </c>
      <c r="G1503" s="13">
        <f t="shared" ca="1" si="142"/>
        <v>0.49709618254158755</v>
      </c>
      <c r="H1503" s="13">
        <f t="shared" ca="1" si="143"/>
        <v>0</v>
      </c>
    </row>
    <row r="1504" spans="3:8">
      <c r="C1504" s="13">
        <f t="shared" ca="1" si="138"/>
        <v>2009.9581344593548</v>
      </c>
      <c r="D1504" s="13">
        <f t="shared" ca="1" si="139"/>
        <v>100.08435932193954</v>
      </c>
      <c r="E1504" s="13">
        <f t="shared" ca="1" si="140"/>
        <v>1000218.9343189335</v>
      </c>
      <c r="F1504" s="13">
        <f t="shared" ca="1" si="141"/>
        <v>3.993225842895801</v>
      </c>
      <c r="G1504" s="13">
        <f t="shared" ca="1" si="142"/>
        <v>0.5060574321557979</v>
      </c>
      <c r="H1504" s="13">
        <f t="shared" ca="1" si="143"/>
        <v>0</v>
      </c>
    </row>
    <row r="1505" spans="3:8">
      <c r="C1505" s="13">
        <f t="shared" ca="1" si="138"/>
        <v>2008.0033838547124</v>
      </c>
      <c r="D1505" s="13">
        <f t="shared" ca="1" si="139"/>
        <v>100.41559749587671</v>
      </c>
      <c r="E1505" s="13">
        <f t="shared" ca="1" si="140"/>
        <v>990963.662288205</v>
      </c>
      <c r="F1505" s="13">
        <f t="shared" ca="1" si="141"/>
        <v>3.9983992061242133</v>
      </c>
      <c r="G1505" s="13">
        <f t="shared" ca="1" si="142"/>
        <v>0.50883602623635027</v>
      </c>
      <c r="H1505" s="13">
        <f t="shared" ca="1" si="143"/>
        <v>0</v>
      </c>
    </row>
    <row r="1506" spans="3:8">
      <c r="C1506" s="13">
        <f t="shared" ca="1" si="138"/>
        <v>1986.7031350338643</v>
      </c>
      <c r="D1506" s="13">
        <f t="shared" ca="1" si="139"/>
        <v>99.51211145409242</v>
      </c>
      <c r="E1506" s="13">
        <f t="shared" ca="1" si="140"/>
        <v>1005812.405627024</v>
      </c>
      <c r="F1506" s="13">
        <f t="shared" ca="1" si="141"/>
        <v>4.0057387841355556</v>
      </c>
      <c r="G1506" s="13">
        <f t="shared" ca="1" si="142"/>
        <v>0.48277474243403634</v>
      </c>
      <c r="H1506" s="13">
        <f t="shared" ca="1" si="143"/>
        <v>0</v>
      </c>
    </row>
    <row r="1507" spans="3:8">
      <c r="C1507" s="13">
        <f t="shared" ca="1" si="138"/>
        <v>1996.220482354124</v>
      </c>
      <c r="D1507" s="13">
        <f t="shared" ca="1" si="139"/>
        <v>99.866789629803151</v>
      </c>
      <c r="E1507" s="13">
        <f t="shared" ca="1" si="140"/>
        <v>991955.45116666751</v>
      </c>
      <c r="F1507" s="13">
        <f t="shared" ca="1" si="141"/>
        <v>3.9982075720325092</v>
      </c>
      <c r="G1507" s="13">
        <f t="shared" ca="1" si="142"/>
        <v>0.49972919326654558</v>
      </c>
      <c r="H1507" s="13">
        <f t="shared" ca="1" si="143"/>
        <v>0</v>
      </c>
    </row>
    <row r="1508" spans="3:8">
      <c r="C1508" s="13">
        <f t="shared" ca="1" si="138"/>
        <v>1994.0619591594623</v>
      </c>
      <c r="D1508" s="13">
        <f t="shared" ca="1" si="139"/>
        <v>99.940333215913256</v>
      </c>
      <c r="E1508" s="13">
        <f t="shared" ca="1" si="140"/>
        <v>986955.68002163142</v>
      </c>
      <c r="F1508" s="13">
        <f t="shared" ca="1" si="141"/>
        <v>3.9895984889510734</v>
      </c>
      <c r="G1508" s="13">
        <f t="shared" ca="1" si="142"/>
        <v>0.50588733998355861</v>
      </c>
      <c r="H1508" s="13">
        <f t="shared" ca="1" si="143"/>
        <v>0</v>
      </c>
    </row>
    <row r="1509" spans="3:8">
      <c r="C1509" s="13">
        <f t="shared" ca="1" si="138"/>
        <v>1997.5205714625847</v>
      </c>
      <c r="D1509" s="13">
        <f t="shared" ca="1" si="139"/>
        <v>100.2058901554428</v>
      </c>
      <c r="E1509" s="13">
        <f t="shared" ca="1" si="140"/>
        <v>1007005.8318415149</v>
      </c>
      <c r="F1509" s="13">
        <f t="shared" ca="1" si="141"/>
        <v>3.9899306280955673</v>
      </c>
      <c r="G1509" s="13">
        <f t="shared" ca="1" si="142"/>
        <v>0.49869216085281076</v>
      </c>
      <c r="H1509" s="13">
        <f t="shared" ca="1" si="143"/>
        <v>0</v>
      </c>
    </row>
    <row r="1510" spans="3:8">
      <c r="C1510" s="13">
        <f t="shared" ca="1" si="138"/>
        <v>2006.0056059639496</v>
      </c>
      <c r="D1510" s="13">
        <f t="shared" ca="1" si="139"/>
        <v>100.23298914206482</v>
      </c>
      <c r="E1510" s="13">
        <f t="shared" ca="1" si="140"/>
        <v>986643.4498161847</v>
      </c>
      <c r="F1510" s="13">
        <f t="shared" ca="1" si="141"/>
        <v>3.9963857171111452</v>
      </c>
      <c r="G1510" s="13">
        <f t="shared" ca="1" si="142"/>
        <v>0.51014692341309298</v>
      </c>
      <c r="H1510" s="13">
        <f t="shared" ca="1" si="143"/>
        <v>0</v>
      </c>
    </row>
    <row r="1511" spans="3:8">
      <c r="C1511" s="13">
        <f t="shared" ca="1" si="138"/>
        <v>2003.2180154670041</v>
      </c>
      <c r="D1511" s="13">
        <f t="shared" ca="1" si="139"/>
        <v>99.751288345403367</v>
      </c>
      <c r="E1511" s="13">
        <f t="shared" ca="1" si="140"/>
        <v>1003318.3291463242</v>
      </c>
      <c r="F1511" s="13">
        <f t="shared" ca="1" si="141"/>
        <v>4.0127263474553052</v>
      </c>
      <c r="G1511" s="13">
        <f t="shared" ca="1" si="142"/>
        <v>0.48981058083870188</v>
      </c>
      <c r="H1511" s="13">
        <f t="shared" ca="1" si="143"/>
        <v>0</v>
      </c>
    </row>
    <row r="1512" spans="3:8">
      <c r="C1512" s="13">
        <f t="shared" ca="1" si="138"/>
        <v>2011.0341322022589</v>
      </c>
      <c r="D1512" s="13">
        <f t="shared" ca="1" si="139"/>
        <v>100.12035896380195</v>
      </c>
      <c r="E1512" s="13">
        <f t="shared" ca="1" si="140"/>
        <v>1005872.6950267167</v>
      </c>
      <c r="F1512" s="13">
        <f t="shared" ca="1" si="141"/>
        <v>3.9935596542132341</v>
      </c>
      <c r="G1512" s="13">
        <f t="shared" ca="1" si="142"/>
        <v>0.50376465393933767</v>
      </c>
      <c r="H1512" s="13">
        <f t="shared" ca="1" si="143"/>
        <v>0</v>
      </c>
    </row>
    <row r="1513" spans="3:8">
      <c r="C1513" s="13">
        <f t="shared" ca="1" si="138"/>
        <v>1988.3336175902084</v>
      </c>
      <c r="D1513" s="13">
        <f t="shared" ca="1" si="139"/>
        <v>99.533789537341818</v>
      </c>
      <c r="E1513" s="13">
        <f t="shared" ca="1" si="140"/>
        <v>984804.71465598815</v>
      </c>
      <c r="F1513" s="13">
        <f t="shared" ca="1" si="141"/>
        <v>3.9961658729843461</v>
      </c>
      <c r="G1513" s="13">
        <f t="shared" ca="1" si="142"/>
        <v>0.49874096248597144</v>
      </c>
      <c r="H1513" s="13">
        <f t="shared" ca="1" si="143"/>
        <v>0</v>
      </c>
    </row>
    <row r="1514" spans="3:8">
      <c r="C1514" s="13">
        <f t="shared" ca="1" si="138"/>
        <v>1987.6002919279135</v>
      </c>
      <c r="D1514" s="13">
        <f t="shared" ca="1" si="139"/>
        <v>100.00540065864298</v>
      </c>
      <c r="E1514" s="13">
        <f t="shared" ca="1" si="140"/>
        <v>983156.37262230518</v>
      </c>
      <c r="F1514" s="13">
        <f t="shared" ca="1" si="141"/>
        <v>3.9971654967334462</v>
      </c>
      <c r="G1514" s="13">
        <f t="shared" ca="1" si="142"/>
        <v>0.50107250675105175</v>
      </c>
      <c r="H1514" s="13">
        <f t="shared" ca="1" si="143"/>
        <v>0</v>
      </c>
    </row>
    <row r="1515" spans="3:8">
      <c r="C1515" s="13">
        <f t="shared" ca="1" si="138"/>
        <v>2015.7488584352709</v>
      </c>
      <c r="D1515" s="13">
        <f t="shared" ca="1" si="139"/>
        <v>99.489219696533183</v>
      </c>
      <c r="E1515" s="13">
        <f t="shared" ca="1" si="140"/>
        <v>987975.26329498703</v>
      </c>
      <c r="F1515" s="13">
        <f t="shared" ca="1" si="141"/>
        <v>3.9933661384874619</v>
      </c>
      <c r="G1515" s="13">
        <f t="shared" ca="1" si="142"/>
        <v>0.51214909462269786</v>
      </c>
      <c r="H1515" s="13">
        <f t="shared" ca="1" si="143"/>
        <v>0</v>
      </c>
    </row>
    <row r="1516" spans="3:8">
      <c r="C1516" s="13">
        <f t="shared" ca="1" si="138"/>
        <v>1990.4025588200643</v>
      </c>
      <c r="D1516" s="13">
        <f t="shared" ca="1" si="139"/>
        <v>100.22827155397577</v>
      </c>
      <c r="E1516" s="13">
        <f t="shared" ca="1" si="140"/>
        <v>992278.85430088686</v>
      </c>
      <c r="F1516" s="13">
        <f t="shared" ca="1" si="141"/>
        <v>4.0019065290123672</v>
      </c>
      <c r="G1516" s="13">
        <f t="shared" ca="1" si="142"/>
        <v>0.49661601277105694</v>
      </c>
      <c r="H1516" s="13">
        <f t="shared" ca="1" si="143"/>
        <v>0</v>
      </c>
    </row>
    <row r="1517" spans="3:8">
      <c r="C1517" s="13">
        <f t="shared" ca="1" si="138"/>
        <v>1997.3097274675401</v>
      </c>
      <c r="D1517" s="13">
        <f t="shared" ca="1" si="139"/>
        <v>100.70279199136837</v>
      </c>
      <c r="E1517" s="13">
        <f t="shared" ca="1" si="140"/>
        <v>1003103.3648310702</v>
      </c>
      <c r="F1517" s="13">
        <f t="shared" ca="1" si="141"/>
        <v>4.007751958768484</v>
      </c>
      <c r="G1517" s="13">
        <f t="shared" ca="1" si="142"/>
        <v>0.49412116098675979</v>
      </c>
      <c r="H1517" s="13">
        <f t="shared" ca="1" si="143"/>
        <v>0</v>
      </c>
    </row>
    <row r="1518" spans="3:8">
      <c r="C1518" s="13">
        <f t="shared" ca="1" si="138"/>
        <v>1976.4552402039801</v>
      </c>
      <c r="D1518" s="13">
        <f t="shared" ca="1" si="139"/>
        <v>100.26239740250998</v>
      </c>
      <c r="E1518" s="13">
        <f t="shared" ca="1" si="140"/>
        <v>1003143.1504717205</v>
      </c>
      <c r="F1518" s="13">
        <f t="shared" ca="1" si="141"/>
        <v>4.0002054312667132</v>
      </c>
      <c r="G1518" s="13">
        <f t="shared" ca="1" si="142"/>
        <v>0.48536683071750258</v>
      </c>
      <c r="H1518" s="13">
        <f t="shared" ca="1" si="143"/>
        <v>0</v>
      </c>
    </row>
    <row r="1519" spans="3:8">
      <c r="C1519" s="13">
        <f t="shared" ca="1" si="138"/>
        <v>1990.0050136246232</v>
      </c>
      <c r="D1519" s="13">
        <f t="shared" ca="1" si="139"/>
        <v>100.55820480612665</v>
      </c>
      <c r="E1519" s="13">
        <f t="shared" ca="1" si="140"/>
        <v>980214.94296921615</v>
      </c>
      <c r="F1519" s="13">
        <f t="shared" ca="1" si="141"/>
        <v>3.9989625581413573</v>
      </c>
      <c r="G1519" s="13">
        <f t="shared" ca="1" si="142"/>
        <v>0.5056678204450531</v>
      </c>
      <c r="H1519" s="13">
        <f t="shared" ca="1" si="143"/>
        <v>0</v>
      </c>
    </row>
    <row r="1520" spans="3:8">
      <c r="C1520" s="13">
        <f t="shared" ca="1" si="138"/>
        <v>1997.3611338089797</v>
      </c>
      <c r="D1520" s="13">
        <f t="shared" ca="1" si="139"/>
        <v>99.58356391830192</v>
      </c>
      <c r="E1520" s="13">
        <f t="shared" ca="1" si="140"/>
        <v>998358.84175345837</v>
      </c>
      <c r="F1520" s="13">
        <f t="shared" ca="1" si="141"/>
        <v>3.9966175856461628</v>
      </c>
      <c r="G1520" s="13">
        <f t="shared" ca="1" si="142"/>
        <v>0.49647106306782529</v>
      </c>
      <c r="H1520" s="13">
        <f t="shared" ca="1" si="143"/>
        <v>0</v>
      </c>
    </row>
    <row r="1521" spans="3:8">
      <c r="C1521" s="13">
        <f t="shared" ca="1" si="138"/>
        <v>2010.2832405129661</v>
      </c>
      <c r="D1521" s="13">
        <f t="shared" ca="1" si="139"/>
        <v>99.265032938592341</v>
      </c>
      <c r="E1521" s="13">
        <f t="shared" ca="1" si="140"/>
        <v>1003361.2306699449</v>
      </c>
      <c r="F1521" s="13">
        <f t="shared" ca="1" si="141"/>
        <v>3.9915467278476688</v>
      </c>
      <c r="G1521" s="13">
        <f t="shared" ca="1" si="142"/>
        <v>0.50134737166971166</v>
      </c>
      <c r="H1521" s="13">
        <f t="shared" ca="1" si="143"/>
        <v>0</v>
      </c>
    </row>
    <row r="1522" spans="3:8">
      <c r="C1522" s="13">
        <f t="shared" ca="1" si="138"/>
        <v>2016.0949801627653</v>
      </c>
      <c r="D1522" s="13">
        <f t="shared" ca="1" si="139"/>
        <v>100.28539924260724</v>
      </c>
      <c r="E1522" s="13">
        <f t="shared" ca="1" si="140"/>
        <v>993207.80459454085</v>
      </c>
      <c r="F1522" s="13">
        <f t="shared" ca="1" si="141"/>
        <v>4.0037539599448468</v>
      </c>
      <c r="G1522" s="13">
        <f t="shared" ca="1" si="142"/>
        <v>0.50839371229375063</v>
      </c>
      <c r="H1522" s="13">
        <f t="shared" ca="1" si="143"/>
        <v>0</v>
      </c>
    </row>
    <row r="1523" spans="3:8">
      <c r="C1523" s="13">
        <f t="shared" ca="1" si="138"/>
        <v>1991.0167387802981</v>
      </c>
      <c r="D1523" s="13">
        <f t="shared" ca="1" si="139"/>
        <v>99.972796926045191</v>
      </c>
      <c r="E1523" s="13">
        <f t="shared" ca="1" si="140"/>
        <v>987192.30136521999</v>
      </c>
      <c r="F1523" s="13">
        <f t="shared" ca="1" si="141"/>
        <v>4.0051168200257257</v>
      </c>
      <c r="G1523" s="13">
        <f t="shared" ca="1" si="142"/>
        <v>0.49661437660466279</v>
      </c>
      <c r="H1523" s="13">
        <f t="shared" ca="1" si="143"/>
        <v>0</v>
      </c>
    </row>
    <row r="1524" spans="3:8">
      <c r="C1524" s="13">
        <f t="shared" ca="1" si="138"/>
        <v>2004.371628071043</v>
      </c>
      <c r="D1524" s="13">
        <f t="shared" ca="1" si="139"/>
        <v>100.17018761915749</v>
      </c>
      <c r="E1524" s="13">
        <f t="shared" ca="1" si="140"/>
        <v>993367.32904809155</v>
      </c>
      <c r="F1524" s="13">
        <f t="shared" ca="1" si="141"/>
        <v>4.0013078386665777</v>
      </c>
      <c r="G1524" s="13">
        <f t="shared" ca="1" si="142"/>
        <v>0.5030687997905785</v>
      </c>
      <c r="H1524" s="13">
        <f t="shared" ca="1" si="143"/>
        <v>0</v>
      </c>
    </row>
    <row r="1525" spans="3:8">
      <c r="C1525" s="13">
        <f t="shared" ca="1" si="138"/>
        <v>1991.2905770258601</v>
      </c>
      <c r="D1525" s="13">
        <f t="shared" ca="1" si="139"/>
        <v>99.835305035976802</v>
      </c>
      <c r="E1525" s="13">
        <f t="shared" ca="1" si="140"/>
        <v>1003791.9678239342</v>
      </c>
      <c r="F1525" s="13">
        <f t="shared" ca="1" si="141"/>
        <v>3.9971659033750147</v>
      </c>
      <c r="G1525" s="13">
        <f t="shared" ca="1" si="142"/>
        <v>0.49175767684395383</v>
      </c>
      <c r="H1525" s="13">
        <f t="shared" ca="1" si="143"/>
        <v>0</v>
      </c>
    </row>
    <row r="1526" spans="3:8">
      <c r="C1526" s="13">
        <f t="shared" ca="1" si="138"/>
        <v>1984.9797626961542</v>
      </c>
      <c r="D1526" s="13">
        <f t="shared" ca="1" si="139"/>
        <v>100.41150042572947</v>
      </c>
      <c r="E1526" s="13">
        <f t="shared" ca="1" si="140"/>
        <v>989393.30754252686</v>
      </c>
      <c r="F1526" s="13">
        <f t="shared" ca="1" si="141"/>
        <v>3.9957568768818708</v>
      </c>
      <c r="G1526" s="13">
        <f t="shared" ca="1" si="142"/>
        <v>0.49932184610659858</v>
      </c>
      <c r="H1526" s="13">
        <f t="shared" ca="1" si="143"/>
        <v>0</v>
      </c>
    </row>
    <row r="1527" spans="3:8">
      <c r="C1527" s="13">
        <f t="shared" ca="1" si="138"/>
        <v>1994.5030821451114</v>
      </c>
      <c r="D1527" s="13">
        <f t="shared" ca="1" si="139"/>
        <v>99.553228314754193</v>
      </c>
      <c r="E1527" s="13">
        <f t="shared" ca="1" si="140"/>
        <v>987739.53774759022</v>
      </c>
      <c r="F1527" s="13">
        <f t="shared" ca="1" si="141"/>
        <v>3.9935915057992784</v>
      </c>
      <c r="G1527" s="13">
        <f t="shared" ca="1" si="142"/>
        <v>0.50173905570134203</v>
      </c>
      <c r="H1527" s="13">
        <f t="shared" ca="1" si="143"/>
        <v>0</v>
      </c>
    </row>
    <row r="1528" spans="3:8">
      <c r="C1528" s="13">
        <f t="shared" ca="1" si="138"/>
        <v>1998.9970905747809</v>
      </c>
      <c r="D1528" s="13">
        <f t="shared" ca="1" si="139"/>
        <v>100.13651473366116</v>
      </c>
      <c r="E1528" s="13">
        <f t="shared" ca="1" si="140"/>
        <v>996946.03121896612</v>
      </c>
      <c r="F1528" s="13">
        <f t="shared" ca="1" si="141"/>
        <v>4.0022867576229606</v>
      </c>
      <c r="G1528" s="13">
        <f t="shared" ca="1" si="142"/>
        <v>0.49792332816762475</v>
      </c>
      <c r="H1528" s="13">
        <f t="shared" ca="1" si="143"/>
        <v>0</v>
      </c>
    </row>
    <row r="1529" spans="3:8">
      <c r="C1529" s="13">
        <f t="shared" ca="1" si="138"/>
        <v>1985.054398604143</v>
      </c>
      <c r="D1529" s="13">
        <f t="shared" ca="1" si="139"/>
        <v>99.861291988805391</v>
      </c>
      <c r="E1529" s="13">
        <f t="shared" ca="1" si="140"/>
        <v>1012016.9993744121</v>
      </c>
      <c r="F1529" s="13">
        <f t="shared" ca="1" si="141"/>
        <v>3.9953594383625148</v>
      </c>
      <c r="G1529" s="13">
        <f t="shared" ca="1" si="142"/>
        <v>0.48571432039634005</v>
      </c>
      <c r="H1529" s="13">
        <f t="shared" ca="1" si="143"/>
        <v>0</v>
      </c>
    </row>
    <row r="1530" spans="3:8">
      <c r="C1530" s="13">
        <f t="shared" ca="1" si="138"/>
        <v>2005.2045521120281</v>
      </c>
      <c r="D1530" s="13">
        <f t="shared" ca="1" si="139"/>
        <v>100.00772257209812</v>
      </c>
      <c r="E1530" s="13">
        <f t="shared" ca="1" si="140"/>
        <v>988165.94829626568</v>
      </c>
      <c r="F1530" s="13">
        <f t="shared" ca="1" si="141"/>
        <v>4.0075133149706694</v>
      </c>
      <c r="G1530" s="13">
        <f t="shared" ca="1" si="142"/>
        <v>0.50219369479363751</v>
      </c>
      <c r="H1530" s="13">
        <f t="shared" ca="1" si="143"/>
        <v>0</v>
      </c>
    </row>
    <row r="1531" spans="3:8">
      <c r="C1531" s="13">
        <f t="shared" ca="1" si="138"/>
        <v>2007.2028874144994</v>
      </c>
      <c r="D1531" s="13">
        <f t="shared" ca="1" si="139"/>
        <v>99.638031470291693</v>
      </c>
      <c r="E1531" s="13">
        <f t="shared" ca="1" si="140"/>
        <v>993176.11260794697</v>
      </c>
      <c r="F1531" s="13">
        <f t="shared" ca="1" si="141"/>
        <v>4.0063722590165582</v>
      </c>
      <c r="G1531" s="13">
        <f t="shared" ca="1" si="142"/>
        <v>0.49937449066285627</v>
      </c>
      <c r="H1531" s="13">
        <f t="shared" ca="1" si="143"/>
        <v>0</v>
      </c>
    </row>
    <row r="1532" spans="3:8">
      <c r="C1532" s="13">
        <f t="shared" ca="1" si="138"/>
        <v>2008.4768366719513</v>
      </c>
      <c r="D1532" s="13">
        <f t="shared" ca="1" si="139"/>
        <v>99.342387262950467</v>
      </c>
      <c r="E1532" s="13">
        <f t="shared" ca="1" si="140"/>
        <v>983277.64357010124</v>
      </c>
      <c r="F1532" s="13">
        <f t="shared" ca="1" si="141"/>
        <v>3.997497008448188</v>
      </c>
      <c r="G1532" s="13">
        <f t="shared" ca="1" si="142"/>
        <v>0.50803031404522681</v>
      </c>
      <c r="H1532" s="13">
        <f t="shared" ca="1" si="143"/>
        <v>0</v>
      </c>
    </row>
    <row r="1533" spans="3:8">
      <c r="C1533" s="13">
        <f t="shared" ca="1" si="138"/>
        <v>1978.8313056427717</v>
      </c>
      <c r="D1533" s="13">
        <f t="shared" ca="1" si="139"/>
        <v>99.125729430449212</v>
      </c>
      <c r="E1533" s="13">
        <f t="shared" ca="1" si="140"/>
        <v>987556.94828398689</v>
      </c>
      <c r="F1533" s="13">
        <f t="shared" ca="1" si="141"/>
        <v>4.014632848968243</v>
      </c>
      <c r="G1533" s="13">
        <f t="shared" ca="1" si="142"/>
        <v>0.48162452252048965</v>
      </c>
      <c r="H1533" s="13">
        <f t="shared" ca="1" si="143"/>
        <v>0</v>
      </c>
    </row>
    <row r="1534" spans="3:8">
      <c r="C1534" s="13">
        <f t="shared" ca="1" si="138"/>
        <v>2012.2479971815048</v>
      </c>
      <c r="D1534" s="13">
        <f t="shared" ca="1" si="139"/>
        <v>100.01077789776831</v>
      </c>
      <c r="E1534" s="13">
        <f t="shared" ca="1" si="140"/>
        <v>993973.44557312177</v>
      </c>
      <c r="F1534" s="13">
        <f t="shared" ca="1" si="141"/>
        <v>4.003858296206027</v>
      </c>
      <c r="G1534" s="13">
        <f t="shared" ca="1" si="142"/>
        <v>0.50462686906119225</v>
      </c>
      <c r="H1534" s="13">
        <f t="shared" ca="1" si="143"/>
        <v>0</v>
      </c>
    </row>
    <row r="1535" spans="3:8">
      <c r="C1535" s="13">
        <f t="shared" ca="1" si="138"/>
        <v>1974.6855121200833</v>
      </c>
      <c r="D1535" s="13">
        <f t="shared" ca="1" si="139"/>
        <v>100.52169403343034</v>
      </c>
      <c r="E1535" s="13">
        <f t="shared" ca="1" si="140"/>
        <v>1002544.2924920355</v>
      </c>
      <c r="F1535" s="13">
        <f t="shared" ca="1" si="141"/>
        <v>3.9996456170924546</v>
      </c>
      <c r="G1535" s="13">
        <f t="shared" ca="1" si="142"/>
        <v>0.48631335081609461</v>
      </c>
      <c r="H1535" s="13">
        <f t="shared" ca="1" si="143"/>
        <v>0</v>
      </c>
    </row>
    <row r="1536" spans="3:8">
      <c r="C1536" s="13">
        <f t="shared" ca="1" si="138"/>
        <v>2005.2248731703594</v>
      </c>
      <c r="D1536" s="13">
        <f t="shared" ca="1" si="139"/>
        <v>100.57522106666102</v>
      </c>
      <c r="E1536" s="13">
        <f t="shared" ca="1" si="140"/>
        <v>1001381.7860415638</v>
      </c>
      <c r="F1536" s="13">
        <f t="shared" ca="1" si="141"/>
        <v>3.9996907334980421</v>
      </c>
      <c r="G1536" s="13">
        <f t="shared" ca="1" si="142"/>
        <v>0.50229859273299859</v>
      </c>
      <c r="H1536" s="13">
        <f t="shared" ca="1" si="143"/>
        <v>0</v>
      </c>
    </row>
    <row r="1537" spans="3:8">
      <c r="C1537" s="13">
        <f t="shared" ca="1" si="138"/>
        <v>1987.2947203727863</v>
      </c>
      <c r="D1537" s="13">
        <f t="shared" ca="1" si="139"/>
        <v>99.836839319447989</v>
      </c>
      <c r="E1537" s="13">
        <f t="shared" ca="1" si="140"/>
        <v>982665.95100163284</v>
      </c>
      <c r="F1537" s="13">
        <f t="shared" ca="1" si="141"/>
        <v>4.0023692373979483</v>
      </c>
      <c r="G1537" s="13">
        <f t="shared" ca="1" si="142"/>
        <v>0.49772677043780728</v>
      </c>
      <c r="H1537" s="13">
        <f t="shared" ca="1" si="143"/>
        <v>0</v>
      </c>
    </row>
    <row r="1538" spans="3:8">
      <c r="C1538" s="13">
        <f t="shared" ca="1" si="138"/>
        <v>2002.0655130208618</v>
      </c>
      <c r="D1538" s="13">
        <f t="shared" ca="1" si="139"/>
        <v>100.32512246229771</v>
      </c>
      <c r="E1538" s="13">
        <f t="shared" ca="1" si="140"/>
        <v>1002418.6309002145</v>
      </c>
      <c r="F1538" s="13">
        <f t="shared" ca="1" si="141"/>
        <v>3.9882234504782565</v>
      </c>
      <c r="G1538" s="13">
        <f t="shared" ca="1" si="142"/>
        <v>0.50471863702482178</v>
      </c>
      <c r="H1538" s="13">
        <f t="shared" ca="1" si="143"/>
        <v>0</v>
      </c>
    </row>
    <row r="1539" spans="3:8">
      <c r="C1539" s="13">
        <f t="shared" ca="1" si="138"/>
        <v>1985.5610871597646</v>
      </c>
      <c r="D1539" s="13">
        <f t="shared" ca="1" si="139"/>
        <v>100.0411468295613</v>
      </c>
      <c r="E1539" s="13">
        <f t="shared" ca="1" si="140"/>
        <v>995160.61057039886</v>
      </c>
      <c r="F1539" s="13">
        <f t="shared" ca="1" si="141"/>
        <v>3.9910341584433442</v>
      </c>
      <c r="G1539" s="13">
        <f t="shared" ca="1" si="142"/>
        <v>0.49723345936160857</v>
      </c>
      <c r="H1539" s="13">
        <f t="shared" ca="1" si="143"/>
        <v>0</v>
      </c>
    </row>
    <row r="1540" spans="3:8">
      <c r="C1540" s="13">
        <f t="shared" ca="1" si="138"/>
        <v>2005.6196273475432</v>
      </c>
      <c r="D1540" s="13">
        <f t="shared" ca="1" si="139"/>
        <v>99.812167858643591</v>
      </c>
      <c r="E1540" s="13">
        <f t="shared" ca="1" si="140"/>
        <v>999023.8271022829</v>
      </c>
      <c r="F1540" s="13">
        <f t="shared" ca="1" si="141"/>
        <v>3.9865283983707065</v>
      </c>
      <c r="G1540" s="13">
        <f t="shared" ca="1" si="142"/>
        <v>0.50649535864587236</v>
      </c>
      <c r="H1540" s="13">
        <f t="shared" ca="1" si="143"/>
        <v>0</v>
      </c>
    </row>
    <row r="1541" spans="3:8">
      <c r="C1541" s="13">
        <f t="shared" ca="1" si="138"/>
        <v>2005.0007592385221</v>
      </c>
      <c r="D1541" s="13">
        <f t="shared" ca="1" si="139"/>
        <v>98.730960824821537</v>
      </c>
      <c r="E1541" s="13">
        <f t="shared" ca="1" si="140"/>
        <v>998992.25645655242</v>
      </c>
      <c r="F1541" s="13">
        <f t="shared" ca="1" si="141"/>
        <v>4.0084169075547367</v>
      </c>
      <c r="G1541" s="13">
        <f t="shared" ca="1" si="142"/>
        <v>0.48986782765268866</v>
      </c>
      <c r="H1541" s="13">
        <f t="shared" ca="1" si="143"/>
        <v>0</v>
      </c>
    </row>
    <row r="1542" spans="3:8">
      <c r="C1542" s="13">
        <f t="shared" ca="1" si="138"/>
        <v>1998.5686959320881</v>
      </c>
      <c r="D1542" s="13">
        <f t="shared" ca="1" si="139"/>
        <v>100.06954946922353</v>
      </c>
      <c r="E1542" s="13">
        <f t="shared" ca="1" si="140"/>
        <v>999221.79669389431</v>
      </c>
      <c r="F1542" s="13">
        <f t="shared" ca="1" si="141"/>
        <v>3.9941828199408942</v>
      </c>
      <c r="G1542" s="13">
        <f t="shared" ca="1" si="142"/>
        <v>0.50028396623174798</v>
      </c>
      <c r="H1542" s="13">
        <f t="shared" ca="1" si="143"/>
        <v>0</v>
      </c>
    </row>
    <row r="1543" spans="3:8">
      <c r="C1543" s="13">
        <f t="shared" ca="1" si="138"/>
        <v>2011.9937616808922</v>
      </c>
      <c r="D1543" s="13">
        <f t="shared" ca="1" si="139"/>
        <v>99.627257182273524</v>
      </c>
      <c r="E1543" s="13">
        <f t="shared" ca="1" si="140"/>
        <v>991557.89539833018</v>
      </c>
      <c r="F1543" s="13">
        <f t="shared" ca="1" si="141"/>
        <v>4.0029129452530761</v>
      </c>
      <c r="G1543" s="13">
        <f t="shared" ca="1" si="142"/>
        <v>0.50426509835693811</v>
      </c>
      <c r="H1543" s="13">
        <f t="shared" ca="1" si="143"/>
        <v>0</v>
      </c>
    </row>
    <row r="1544" spans="3:8">
      <c r="C1544" s="13">
        <f t="shared" ca="1" si="138"/>
        <v>2000.1971699918693</v>
      </c>
      <c r="D1544" s="13">
        <f t="shared" ca="1" si="139"/>
        <v>100.65687411721223</v>
      </c>
      <c r="E1544" s="13">
        <f t="shared" ca="1" si="140"/>
        <v>993531.09561693761</v>
      </c>
      <c r="F1544" s="13">
        <f t="shared" ca="1" si="141"/>
        <v>4.0171395287751892</v>
      </c>
      <c r="G1544" s="13">
        <f t="shared" ca="1" si="142"/>
        <v>0.49543885205907978</v>
      </c>
      <c r="H1544" s="13">
        <f t="shared" ca="1" si="143"/>
        <v>0</v>
      </c>
    </row>
    <row r="1545" spans="3:8">
      <c r="C1545" s="13">
        <f t="shared" ca="1" si="138"/>
        <v>1995.1535336010604</v>
      </c>
      <c r="D1545" s="13">
        <f t="shared" ca="1" si="139"/>
        <v>99.225373736814831</v>
      </c>
      <c r="E1545" s="13">
        <f t="shared" ca="1" si="140"/>
        <v>1008711.4914353495</v>
      </c>
      <c r="F1545" s="13">
        <f t="shared" ca="1" si="141"/>
        <v>4.0102629523242888</v>
      </c>
      <c r="G1545" s="13">
        <f t="shared" ca="1" si="142"/>
        <v>0.48191134711041789</v>
      </c>
      <c r="H1545" s="13">
        <f t="shared" ca="1" si="143"/>
        <v>0</v>
      </c>
    </row>
    <row r="1546" spans="3:8">
      <c r="C1546" s="13">
        <f t="shared" ca="1" si="138"/>
        <v>2004.2544627370435</v>
      </c>
      <c r="D1546" s="13">
        <f t="shared" ca="1" si="139"/>
        <v>100.0474436859121</v>
      </c>
      <c r="E1546" s="13">
        <f t="shared" ca="1" si="140"/>
        <v>1005833.3372357331</v>
      </c>
      <c r="F1546" s="13">
        <f t="shared" ca="1" si="141"/>
        <v>3.9948813199624227</v>
      </c>
      <c r="G1546" s="13">
        <f t="shared" ca="1" si="142"/>
        <v>0.49936752612149687</v>
      </c>
      <c r="H1546" s="13">
        <f t="shared" ca="1" si="143"/>
        <v>0</v>
      </c>
    </row>
    <row r="1547" spans="3:8">
      <c r="C1547" s="13">
        <f t="shared" ca="1" si="138"/>
        <v>1986.7776485710574</v>
      </c>
      <c r="D1547" s="13">
        <f t="shared" ca="1" si="139"/>
        <v>100.48712847343184</v>
      </c>
      <c r="E1547" s="13">
        <f t="shared" ca="1" si="140"/>
        <v>1007690.1646944884</v>
      </c>
      <c r="F1547" s="13">
        <f t="shared" ca="1" si="141"/>
        <v>4.0002163139961304</v>
      </c>
      <c r="G1547" s="13">
        <f t="shared" ca="1" si="142"/>
        <v>0.489325868026045</v>
      </c>
      <c r="H1547" s="13">
        <f t="shared" ca="1" si="143"/>
        <v>0</v>
      </c>
    </row>
    <row r="1548" spans="3:8">
      <c r="C1548" s="13">
        <f t="shared" ca="1" si="138"/>
        <v>1975.5168603633799</v>
      </c>
      <c r="D1548" s="13">
        <f t="shared" ca="1" si="139"/>
        <v>99.756326215255257</v>
      </c>
      <c r="E1548" s="13">
        <f t="shared" ca="1" si="140"/>
        <v>1000949.3055447876</v>
      </c>
      <c r="F1548" s="13">
        <f t="shared" ca="1" si="141"/>
        <v>4.0158829987559486</v>
      </c>
      <c r="G1548" s="13">
        <f t="shared" ca="1" si="142"/>
        <v>0.47600966935139805</v>
      </c>
      <c r="H1548" s="13">
        <f t="shared" ca="1" si="143"/>
        <v>0</v>
      </c>
    </row>
    <row r="1549" spans="3:8">
      <c r="C1549" s="13">
        <f t="shared" ca="1" si="138"/>
        <v>2004.812724177046</v>
      </c>
      <c r="D1549" s="13">
        <f t="shared" ca="1" si="139"/>
        <v>100.43676549881972</v>
      </c>
      <c r="E1549" s="13">
        <f t="shared" ca="1" si="140"/>
        <v>991207.79843657289</v>
      </c>
      <c r="F1549" s="13">
        <f t="shared" ca="1" si="141"/>
        <v>4.0021032272186217</v>
      </c>
      <c r="G1549" s="13">
        <f t="shared" ca="1" si="142"/>
        <v>0.50532713251763173</v>
      </c>
      <c r="H1549" s="13">
        <f t="shared" ca="1" si="143"/>
        <v>0</v>
      </c>
    </row>
    <row r="1550" spans="3:8">
      <c r="C1550" s="13">
        <f t="shared" ca="1" si="138"/>
        <v>2011.4778269604869</v>
      </c>
      <c r="D1550" s="13">
        <f t="shared" ca="1" si="139"/>
        <v>101.84434694959272</v>
      </c>
      <c r="E1550" s="13">
        <f t="shared" ca="1" si="140"/>
        <v>990327.73653801321</v>
      </c>
      <c r="F1550" s="13">
        <f t="shared" ca="1" si="141"/>
        <v>4.0054489351332156</v>
      </c>
      <c r="G1550" s="13">
        <f t="shared" ca="1" si="142"/>
        <v>0.51455739196885164</v>
      </c>
      <c r="H1550" s="13">
        <f t="shared" ca="1" si="143"/>
        <v>0</v>
      </c>
    </row>
    <row r="1551" spans="3:8">
      <c r="C1551" s="13">
        <f t="shared" ca="1" si="138"/>
        <v>1987.370349224241</v>
      </c>
      <c r="D1551" s="13">
        <f t="shared" ca="1" si="139"/>
        <v>100.14852138542769</v>
      </c>
      <c r="E1551" s="13">
        <f t="shared" ca="1" si="140"/>
        <v>1002416.3392220001</v>
      </c>
      <c r="F1551" s="13">
        <f t="shared" ca="1" si="141"/>
        <v>3.9996914028754258</v>
      </c>
      <c r="G1551" s="13">
        <f t="shared" ca="1" si="142"/>
        <v>0.49079283436543159</v>
      </c>
      <c r="H1551" s="13">
        <f t="shared" ca="1" si="143"/>
        <v>0</v>
      </c>
    </row>
    <row r="1552" spans="3:8">
      <c r="C1552" s="13">
        <f t="shared" ca="1" si="138"/>
        <v>2002.5057372721881</v>
      </c>
      <c r="D1552" s="13">
        <f t="shared" ca="1" si="139"/>
        <v>99.600845486845671</v>
      </c>
      <c r="E1552" s="13">
        <f t="shared" ca="1" si="140"/>
        <v>1003869.1028869495</v>
      </c>
      <c r="F1552" s="13">
        <f t="shared" ca="1" si="141"/>
        <v>4.0032562981515847</v>
      </c>
      <c r="G1552" s="13">
        <f t="shared" ca="1" si="142"/>
        <v>0.4930943517131533</v>
      </c>
      <c r="H1552" s="13">
        <f t="shared" ca="1" si="143"/>
        <v>0</v>
      </c>
    </row>
    <row r="1553" spans="3:8">
      <c r="C1553" s="13">
        <f t="shared" ca="1" si="138"/>
        <v>1998.4195160771642</v>
      </c>
      <c r="D1553" s="13">
        <f t="shared" ca="1" si="139"/>
        <v>99.873461185833492</v>
      </c>
      <c r="E1553" s="13">
        <f t="shared" ca="1" si="140"/>
        <v>995786.74494473846</v>
      </c>
      <c r="F1553" s="13">
        <f t="shared" ca="1" si="141"/>
        <v>3.9966309841898302</v>
      </c>
      <c r="G1553" s="13">
        <f t="shared" ca="1" si="142"/>
        <v>0.49972492941968055</v>
      </c>
      <c r="H1553" s="13">
        <f t="shared" ca="1" si="143"/>
        <v>0</v>
      </c>
    </row>
    <row r="1554" spans="3:8">
      <c r="C1554" s="13">
        <f t="shared" ca="1" si="138"/>
        <v>1989.3952449191033</v>
      </c>
      <c r="D1554" s="13">
        <f t="shared" ca="1" si="139"/>
        <v>98.79590832571327</v>
      </c>
      <c r="E1554" s="13">
        <f t="shared" ca="1" si="140"/>
        <v>994322.67801090924</v>
      </c>
      <c r="F1554" s="13">
        <f t="shared" ca="1" si="141"/>
        <v>4.0008167855034351</v>
      </c>
      <c r="G1554" s="13">
        <f t="shared" ca="1" si="142"/>
        <v>0.48855025584224532</v>
      </c>
      <c r="H1554" s="13">
        <f t="shared" ca="1" si="143"/>
        <v>0</v>
      </c>
    </row>
    <row r="1555" spans="3:8">
      <c r="C1555" s="13">
        <f t="shared" ca="1" si="138"/>
        <v>2019.1978820285153</v>
      </c>
      <c r="D1555" s="13">
        <f t="shared" ca="1" si="139"/>
        <v>99.385594445906975</v>
      </c>
      <c r="E1555" s="13">
        <f t="shared" ca="1" si="140"/>
        <v>1005326.9634385394</v>
      </c>
      <c r="F1555" s="13">
        <f t="shared" ca="1" si="141"/>
        <v>4.0057365051172695</v>
      </c>
      <c r="G1555" s="13">
        <f t="shared" ca="1" si="142"/>
        <v>0.4983041391081427</v>
      </c>
      <c r="H1555" s="13">
        <f t="shared" ca="1" si="143"/>
        <v>0</v>
      </c>
    </row>
    <row r="1556" spans="3:8">
      <c r="C1556" s="13">
        <f t="shared" ca="1" si="138"/>
        <v>2008.4702168715494</v>
      </c>
      <c r="D1556" s="13">
        <f t="shared" ca="1" si="139"/>
        <v>99.669190067013048</v>
      </c>
      <c r="E1556" s="13">
        <f t="shared" ca="1" si="140"/>
        <v>988257.6021900099</v>
      </c>
      <c r="F1556" s="13">
        <f t="shared" ca="1" si="141"/>
        <v>4.0076734062045203</v>
      </c>
      <c r="G1556" s="13">
        <f t="shared" ca="1" si="142"/>
        <v>0.50199847891572913</v>
      </c>
      <c r="H1556" s="13">
        <f t="shared" ca="1" si="143"/>
        <v>0</v>
      </c>
    </row>
    <row r="1557" spans="3:8">
      <c r="C1557" s="13">
        <f t="shared" ca="1" si="138"/>
        <v>1994.8186505766353</v>
      </c>
      <c r="D1557" s="13">
        <f t="shared" ca="1" si="139"/>
        <v>99.710623344751042</v>
      </c>
      <c r="E1557" s="13">
        <f t="shared" ca="1" si="140"/>
        <v>997442.15644115943</v>
      </c>
      <c r="F1557" s="13">
        <f t="shared" ca="1" si="141"/>
        <v>3.9984706558568419</v>
      </c>
      <c r="G1557" s="13">
        <f t="shared" ca="1" si="142"/>
        <v>0.49537608194716337</v>
      </c>
      <c r="H1557" s="13">
        <f t="shared" ca="1" si="143"/>
        <v>0</v>
      </c>
    </row>
    <row r="1558" spans="3:8">
      <c r="C1558" s="13">
        <f t="shared" ca="1" si="138"/>
        <v>2016.5406634024498</v>
      </c>
      <c r="D1558" s="13">
        <f t="shared" ca="1" si="139"/>
        <v>99.396181969874959</v>
      </c>
      <c r="E1558" s="13">
        <f t="shared" ca="1" si="140"/>
        <v>993339.93211026629</v>
      </c>
      <c r="F1558" s="13">
        <f t="shared" ca="1" si="141"/>
        <v>3.9991166828745865</v>
      </c>
      <c r="G1558" s="13">
        <f t="shared" ca="1" si="142"/>
        <v>0.50638357151129987</v>
      </c>
      <c r="H1558" s="13">
        <f t="shared" ca="1" si="143"/>
        <v>0</v>
      </c>
    </row>
    <row r="1559" spans="3:8">
      <c r="C1559" s="13">
        <f t="shared" ca="1" si="138"/>
        <v>2031.3495600152933</v>
      </c>
      <c r="D1559" s="13">
        <f t="shared" ca="1" si="139"/>
        <v>99.930257218013708</v>
      </c>
      <c r="E1559" s="13">
        <f t="shared" ca="1" si="140"/>
        <v>1000171.2841923616</v>
      </c>
      <c r="F1559" s="13">
        <f t="shared" ca="1" si="141"/>
        <v>3.9952429897102428</v>
      </c>
      <c r="G1559" s="13">
        <f t="shared" ca="1" si="142"/>
        <v>0.51507360476686059</v>
      </c>
      <c r="H1559" s="13">
        <f t="shared" ca="1" si="143"/>
        <v>0</v>
      </c>
    </row>
    <row r="1560" spans="3:8">
      <c r="C1560" s="13">
        <f t="shared" ref="C1560:C1623" ca="1" si="144">NORMINV(RAND(),$D$3,$G$3)</f>
        <v>2003.6923481442675</v>
      </c>
      <c r="D1560" s="13">
        <f t="shared" ref="D1560:D1623" ca="1" si="145">NORMINV(RAND(),$D$4,$G$4)</f>
        <v>99.438227108278184</v>
      </c>
      <c r="E1560" s="13">
        <f t="shared" ref="E1560:E1623" ca="1" si="146">NORMINV(RAND(),$D$5,$G$5)</f>
        <v>1003361.4750948977</v>
      </c>
      <c r="F1560" s="13">
        <f t="shared" ref="F1560:F1623" ca="1" si="147">NORMINV(RAND(),$D$6,$G$6)</f>
        <v>3.994205996261774</v>
      </c>
      <c r="G1560" s="13">
        <f t="shared" ref="G1560:G1623" ca="1" si="148">C1560^2*D1560/(E1560*3.1415926*F1560^4)</f>
        <v>0.49760682403583295</v>
      </c>
      <c r="H1560" s="13">
        <f t="shared" ref="H1560:H1623" ca="1" si="149">IF(G1560&gt;0.54,1,IF(G1560&lt;0.46,1,0))</f>
        <v>0</v>
      </c>
    </row>
    <row r="1561" spans="3:8">
      <c r="C1561" s="13">
        <f t="shared" ca="1" si="144"/>
        <v>2014.4272019656435</v>
      </c>
      <c r="D1561" s="13">
        <f t="shared" ca="1" si="145"/>
        <v>100.08940722901603</v>
      </c>
      <c r="E1561" s="13">
        <f t="shared" ca="1" si="146"/>
        <v>998188.51395468193</v>
      </c>
      <c r="F1561" s="13">
        <f t="shared" ca="1" si="147"/>
        <v>4.0005241218982697</v>
      </c>
      <c r="G1561" s="13">
        <f t="shared" ca="1" si="148"/>
        <v>0.50566310224335154</v>
      </c>
      <c r="H1561" s="13">
        <f t="shared" ca="1" si="149"/>
        <v>0</v>
      </c>
    </row>
    <row r="1562" spans="3:8">
      <c r="C1562" s="13">
        <f t="shared" ca="1" si="144"/>
        <v>1989.904451481108</v>
      </c>
      <c r="D1562" s="13">
        <f t="shared" ca="1" si="145"/>
        <v>100.13246237639781</v>
      </c>
      <c r="E1562" s="13">
        <f t="shared" ca="1" si="146"/>
        <v>981957.6277603308</v>
      </c>
      <c r="F1562" s="13">
        <f t="shared" ca="1" si="147"/>
        <v>3.999278419817911</v>
      </c>
      <c r="G1562" s="13">
        <f t="shared" ca="1" si="148"/>
        <v>0.50242376208638262</v>
      </c>
      <c r="H1562" s="13">
        <f t="shared" ca="1" si="149"/>
        <v>0</v>
      </c>
    </row>
    <row r="1563" spans="3:8">
      <c r="C1563" s="13">
        <f t="shared" ca="1" si="144"/>
        <v>2002.5882258681988</v>
      </c>
      <c r="D1563" s="13">
        <f t="shared" ca="1" si="145"/>
        <v>101.02885864401665</v>
      </c>
      <c r="E1563" s="13">
        <f t="shared" ca="1" si="146"/>
        <v>995463.75782732561</v>
      </c>
      <c r="F1563" s="13">
        <f t="shared" ca="1" si="147"/>
        <v>4.0013885906053064</v>
      </c>
      <c r="G1563" s="13">
        <f t="shared" ca="1" si="148"/>
        <v>0.50537124463953564</v>
      </c>
      <c r="H1563" s="13">
        <f t="shared" ca="1" si="149"/>
        <v>0</v>
      </c>
    </row>
    <row r="1564" spans="3:8">
      <c r="C1564" s="13">
        <f t="shared" ca="1" si="144"/>
        <v>1999.8626991270828</v>
      </c>
      <c r="D1564" s="13">
        <f t="shared" ca="1" si="145"/>
        <v>100.1447558328576</v>
      </c>
      <c r="E1564" s="13">
        <f t="shared" ca="1" si="146"/>
        <v>990379.52613969787</v>
      </c>
      <c r="F1564" s="13">
        <f t="shared" ca="1" si="147"/>
        <v>4.0000195082570835</v>
      </c>
      <c r="G1564" s="13">
        <f t="shared" ca="1" si="148"/>
        <v>0.50283860823291004</v>
      </c>
      <c r="H1564" s="13">
        <f t="shared" ca="1" si="149"/>
        <v>0</v>
      </c>
    </row>
    <row r="1565" spans="3:8">
      <c r="C1565" s="13">
        <f t="shared" ca="1" si="144"/>
        <v>1994.2299902227542</v>
      </c>
      <c r="D1565" s="13">
        <f t="shared" ca="1" si="145"/>
        <v>99.384539322976792</v>
      </c>
      <c r="E1565" s="13">
        <f t="shared" ca="1" si="146"/>
        <v>993431.33746160835</v>
      </c>
      <c r="F1565" s="13">
        <f t="shared" ca="1" si="147"/>
        <v>3.9931201869733126</v>
      </c>
      <c r="G1565" s="13">
        <f t="shared" ca="1" si="148"/>
        <v>0.49811780573676168</v>
      </c>
      <c r="H1565" s="13">
        <f t="shared" ca="1" si="149"/>
        <v>0</v>
      </c>
    </row>
    <row r="1566" spans="3:8">
      <c r="C1566" s="13">
        <f t="shared" ca="1" si="144"/>
        <v>1997.1934107206641</v>
      </c>
      <c r="D1566" s="13">
        <f t="shared" ca="1" si="145"/>
        <v>100.14370176795447</v>
      </c>
      <c r="E1566" s="13">
        <f t="shared" ca="1" si="146"/>
        <v>982394.51086910791</v>
      </c>
      <c r="F1566" s="13">
        <f t="shared" ca="1" si="147"/>
        <v>4.004074247498278</v>
      </c>
      <c r="G1566" s="13">
        <f t="shared" ca="1" si="148"/>
        <v>0.50352334358893691</v>
      </c>
      <c r="H1566" s="13">
        <f t="shared" ca="1" si="149"/>
        <v>0</v>
      </c>
    </row>
    <row r="1567" spans="3:8">
      <c r="C1567" s="13">
        <f t="shared" ca="1" si="144"/>
        <v>1995.9831369509177</v>
      </c>
      <c r="D1567" s="13">
        <f t="shared" ca="1" si="145"/>
        <v>99.488392192795459</v>
      </c>
      <c r="E1567" s="13">
        <f t="shared" ca="1" si="146"/>
        <v>1000442.3871457558</v>
      </c>
      <c r="F1567" s="13">
        <f t="shared" ca="1" si="147"/>
        <v>4.0062929613785503</v>
      </c>
      <c r="G1567" s="13">
        <f t="shared" ca="1" si="148"/>
        <v>0.48952331684516409</v>
      </c>
      <c r="H1567" s="13">
        <f t="shared" ca="1" si="149"/>
        <v>0</v>
      </c>
    </row>
    <row r="1568" spans="3:8">
      <c r="C1568" s="13">
        <f t="shared" ca="1" si="144"/>
        <v>1999.5027014801842</v>
      </c>
      <c r="D1568" s="13">
        <f t="shared" ca="1" si="145"/>
        <v>99.744192533247002</v>
      </c>
      <c r="E1568" s="13">
        <f t="shared" ca="1" si="146"/>
        <v>1012190.4188413244</v>
      </c>
      <c r="F1568" s="13">
        <f t="shared" ca="1" si="147"/>
        <v>3.9988683334235109</v>
      </c>
      <c r="G1568" s="13">
        <f t="shared" ca="1" si="148"/>
        <v>0.49042330844421322</v>
      </c>
      <c r="H1568" s="13">
        <f t="shared" ca="1" si="149"/>
        <v>0</v>
      </c>
    </row>
    <row r="1569" spans="3:8">
      <c r="C1569" s="13">
        <f t="shared" ca="1" si="144"/>
        <v>2001.9783808943305</v>
      </c>
      <c r="D1569" s="13">
        <f t="shared" ca="1" si="145"/>
        <v>99.861036092967268</v>
      </c>
      <c r="E1569" s="13">
        <f t="shared" ca="1" si="146"/>
        <v>991189.60755527916</v>
      </c>
      <c r="F1569" s="13">
        <f t="shared" ca="1" si="147"/>
        <v>3.9997631529040722</v>
      </c>
      <c r="G1569" s="13">
        <f t="shared" ca="1" si="148"/>
        <v>0.50219354735586208</v>
      </c>
      <c r="H1569" s="13">
        <f t="shared" ca="1" si="149"/>
        <v>0</v>
      </c>
    </row>
    <row r="1570" spans="3:8">
      <c r="C1570" s="13">
        <f t="shared" ca="1" si="144"/>
        <v>1999.6026101780249</v>
      </c>
      <c r="D1570" s="13">
        <f t="shared" ca="1" si="145"/>
        <v>99.794056688996051</v>
      </c>
      <c r="E1570" s="13">
        <f t="shared" ca="1" si="146"/>
        <v>995712.31711690896</v>
      </c>
      <c r="F1570" s="13">
        <f t="shared" ca="1" si="147"/>
        <v>3.9917911351635582</v>
      </c>
      <c r="G1570" s="13">
        <f t="shared" ca="1" si="148"/>
        <v>0.50238548718812714</v>
      </c>
      <c r="H1570" s="13">
        <f t="shared" ca="1" si="149"/>
        <v>0</v>
      </c>
    </row>
    <row r="1571" spans="3:8">
      <c r="C1571" s="13">
        <f t="shared" ca="1" si="144"/>
        <v>1994.4857174318131</v>
      </c>
      <c r="D1571" s="13">
        <f t="shared" ca="1" si="145"/>
        <v>99.590600512056454</v>
      </c>
      <c r="E1571" s="13">
        <f t="shared" ca="1" si="146"/>
        <v>995611.19382378215</v>
      </c>
      <c r="F1571" s="13">
        <f t="shared" ca="1" si="147"/>
        <v>3.996022340358</v>
      </c>
      <c r="G1571" s="13">
        <f t="shared" ca="1" si="148"/>
        <v>0.49673978628084903</v>
      </c>
      <c r="H1571" s="13">
        <f t="shared" ca="1" si="149"/>
        <v>0</v>
      </c>
    </row>
    <row r="1572" spans="3:8">
      <c r="C1572" s="13">
        <f t="shared" ca="1" si="144"/>
        <v>1994.50649727213</v>
      </c>
      <c r="D1572" s="13">
        <f t="shared" ca="1" si="145"/>
        <v>100.19609062147157</v>
      </c>
      <c r="E1572" s="13">
        <f t="shared" ca="1" si="146"/>
        <v>997437.54390650254</v>
      </c>
      <c r="F1572" s="13">
        <f t="shared" ca="1" si="147"/>
        <v>4.0034656469863137</v>
      </c>
      <c r="G1572" s="13">
        <f t="shared" ca="1" si="148"/>
        <v>0.49515558981651214</v>
      </c>
      <c r="H1572" s="13">
        <f t="shared" ca="1" si="149"/>
        <v>0</v>
      </c>
    </row>
    <row r="1573" spans="3:8">
      <c r="C1573" s="13">
        <f t="shared" ca="1" si="144"/>
        <v>1993.9335983779768</v>
      </c>
      <c r="D1573" s="13">
        <f t="shared" ca="1" si="145"/>
        <v>99.445840157088639</v>
      </c>
      <c r="E1573" s="13">
        <f t="shared" ca="1" si="146"/>
        <v>990877.0711547056</v>
      </c>
      <c r="F1573" s="13">
        <f t="shared" ca="1" si="147"/>
        <v>3.9972001686274257</v>
      </c>
      <c r="G1573" s="13">
        <f t="shared" ca="1" si="148"/>
        <v>0.49752484323653562</v>
      </c>
      <c r="H1573" s="13">
        <f t="shared" ca="1" si="149"/>
        <v>0</v>
      </c>
    </row>
    <row r="1574" spans="3:8">
      <c r="C1574" s="13">
        <f t="shared" ca="1" si="144"/>
        <v>1996.4397102659582</v>
      </c>
      <c r="D1574" s="13">
        <f t="shared" ca="1" si="145"/>
        <v>99.713539074367276</v>
      </c>
      <c r="E1574" s="13">
        <f t="shared" ca="1" si="146"/>
        <v>997831.06834857247</v>
      </c>
      <c r="F1574" s="13">
        <f t="shared" ca="1" si="147"/>
        <v>3.9969388385484552</v>
      </c>
      <c r="G1574" s="13">
        <f t="shared" ca="1" si="148"/>
        <v>0.49676344693046914</v>
      </c>
      <c r="H1574" s="13">
        <f t="shared" ca="1" si="149"/>
        <v>0</v>
      </c>
    </row>
    <row r="1575" spans="3:8">
      <c r="C1575" s="13">
        <f t="shared" ca="1" si="144"/>
        <v>1980.873170598235</v>
      </c>
      <c r="D1575" s="13">
        <f t="shared" ca="1" si="145"/>
        <v>99.390709459385135</v>
      </c>
      <c r="E1575" s="13">
        <f t="shared" ca="1" si="146"/>
        <v>991244.40109144943</v>
      </c>
      <c r="F1575" s="13">
        <f t="shared" ca="1" si="147"/>
        <v>4.0027471585363577</v>
      </c>
      <c r="G1575" s="13">
        <f t="shared" ca="1" si="148"/>
        <v>0.48786075795129052</v>
      </c>
      <c r="H1575" s="13">
        <f t="shared" ca="1" si="149"/>
        <v>0</v>
      </c>
    </row>
    <row r="1576" spans="3:8">
      <c r="C1576" s="13">
        <f t="shared" ca="1" si="144"/>
        <v>1991.7809218735997</v>
      </c>
      <c r="D1576" s="13">
        <f t="shared" ca="1" si="145"/>
        <v>99.929038398304144</v>
      </c>
      <c r="E1576" s="13">
        <f t="shared" ca="1" si="146"/>
        <v>995632.78914922895</v>
      </c>
      <c r="F1576" s="13">
        <f t="shared" ca="1" si="147"/>
        <v>3.9990140564048411</v>
      </c>
      <c r="G1576" s="13">
        <f t="shared" ca="1" si="148"/>
        <v>0.49558033617096958</v>
      </c>
      <c r="H1576" s="13">
        <f t="shared" ca="1" si="149"/>
        <v>0</v>
      </c>
    </row>
    <row r="1577" spans="3:8">
      <c r="C1577" s="13">
        <f t="shared" ca="1" si="144"/>
        <v>2002.743238813405</v>
      </c>
      <c r="D1577" s="13">
        <f t="shared" ca="1" si="145"/>
        <v>100.03660244065429</v>
      </c>
      <c r="E1577" s="13">
        <f t="shared" ca="1" si="146"/>
        <v>991962.50713193603</v>
      </c>
      <c r="F1577" s="13">
        <f t="shared" ca="1" si="147"/>
        <v>4.007068812029714</v>
      </c>
      <c r="G1577" s="13">
        <f t="shared" ca="1" si="148"/>
        <v>0.49940991112957006</v>
      </c>
      <c r="H1577" s="13">
        <f t="shared" ca="1" si="149"/>
        <v>0</v>
      </c>
    </row>
    <row r="1578" spans="3:8">
      <c r="C1578" s="13">
        <f t="shared" ca="1" si="144"/>
        <v>2009.2355707969855</v>
      </c>
      <c r="D1578" s="13">
        <f t="shared" ca="1" si="145"/>
        <v>100.49896955215021</v>
      </c>
      <c r="E1578" s="13">
        <f t="shared" ca="1" si="146"/>
        <v>998450.87106380507</v>
      </c>
      <c r="F1578" s="13">
        <f t="shared" ca="1" si="147"/>
        <v>4.0005929889707046</v>
      </c>
      <c r="G1578" s="13">
        <f t="shared" ca="1" si="148"/>
        <v>0.50495105227853965</v>
      </c>
      <c r="H1578" s="13">
        <f t="shared" ca="1" si="149"/>
        <v>0</v>
      </c>
    </row>
    <row r="1579" spans="3:8">
      <c r="C1579" s="13">
        <f t="shared" ca="1" si="144"/>
        <v>1994.2631801940749</v>
      </c>
      <c r="D1579" s="13">
        <f t="shared" ca="1" si="145"/>
        <v>99.812591041435184</v>
      </c>
      <c r="E1579" s="13">
        <f t="shared" ca="1" si="146"/>
        <v>997553.03092454409</v>
      </c>
      <c r="F1579" s="13">
        <f t="shared" ca="1" si="147"/>
        <v>4.0005650405080839</v>
      </c>
      <c r="G1579" s="13">
        <f t="shared" ca="1" si="148"/>
        <v>0.49451454727306277</v>
      </c>
      <c r="H1579" s="13">
        <f t="shared" ca="1" si="149"/>
        <v>0</v>
      </c>
    </row>
    <row r="1580" spans="3:8">
      <c r="C1580" s="13">
        <f t="shared" ca="1" si="144"/>
        <v>2006.6277890774807</v>
      </c>
      <c r="D1580" s="13">
        <f t="shared" ca="1" si="145"/>
        <v>99.668225482903566</v>
      </c>
      <c r="E1580" s="13">
        <f t="shared" ca="1" si="146"/>
        <v>999391.95499583485</v>
      </c>
      <c r="F1580" s="13">
        <f t="shared" ca="1" si="147"/>
        <v>4.0018824845343675</v>
      </c>
      <c r="G1580" s="13">
        <f t="shared" ca="1" si="148"/>
        <v>0.498364766294699</v>
      </c>
      <c r="H1580" s="13">
        <f t="shared" ca="1" si="149"/>
        <v>0</v>
      </c>
    </row>
    <row r="1581" spans="3:8">
      <c r="C1581" s="13">
        <f t="shared" ca="1" si="144"/>
        <v>1982.8574506758514</v>
      </c>
      <c r="D1581" s="13">
        <f t="shared" ca="1" si="145"/>
        <v>100.16829343541096</v>
      </c>
      <c r="E1581" s="13">
        <f t="shared" ca="1" si="146"/>
        <v>1008662.9606474766</v>
      </c>
      <c r="F1581" s="13">
        <f t="shared" ca="1" si="147"/>
        <v>3.9979181242626298</v>
      </c>
      <c r="G1581" s="13">
        <f t="shared" ca="1" si="148"/>
        <v>0.48649876312066481</v>
      </c>
      <c r="H1581" s="13">
        <f t="shared" ca="1" si="149"/>
        <v>0</v>
      </c>
    </row>
    <row r="1582" spans="3:8">
      <c r="C1582" s="13">
        <f t="shared" ca="1" si="144"/>
        <v>2005.9259297602175</v>
      </c>
      <c r="D1582" s="13">
        <f t="shared" ca="1" si="145"/>
        <v>99.627452691126194</v>
      </c>
      <c r="E1582" s="13">
        <f t="shared" ca="1" si="146"/>
        <v>994227.40577615506</v>
      </c>
      <c r="F1582" s="13">
        <f t="shared" ca="1" si="147"/>
        <v>3.9978821496289596</v>
      </c>
      <c r="G1582" s="13">
        <f t="shared" ca="1" si="148"/>
        <v>0.50240420354574755</v>
      </c>
      <c r="H1582" s="13">
        <f t="shared" ca="1" si="149"/>
        <v>0</v>
      </c>
    </row>
    <row r="1583" spans="3:8">
      <c r="C1583" s="13">
        <f t="shared" ca="1" si="144"/>
        <v>1994.892078495857</v>
      </c>
      <c r="D1583" s="13">
        <f t="shared" ca="1" si="145"/>
        <v>100.38087537397317</v>
      </c>
      <c r="E1583" s="13">
        <f t="shared" ca="1" si="146"/>
        <v>994654.74117567996</v>
      </c>
      <c r="F1583" s="13">
        <f t="shared" ca="1" si="147"/>
        <v>3.9950911287807807</v>
      </c>
      <c r="G1583" s="13">
        <f t="shared" ca="1" si="148"/>
        <v>0.50183483816663066</v>
      </c>
      <c r="H1583" s="13">
        <f t="shared" ca="1" si="149"/>
        <v>0</v>
      </c>
    </row>
    <row r="1584" spans="3:8">
      <c r="C1584" s="13">
        <f t="shared" ca="1" si="144"/>
        <v>2012.8367059846805</v>
      </c>
      <c r="D1584" s="13">
        <f t="shared" ca="1" si="145"/>
        <v>99.91792780985736</v>
      </c>
      <c r="E1584" s="13">
        <f t="shared" ca="1" si="146"/>
        <v>995139.0537240766</v>
      </c>
      <c r="F1584" s="13">
        <f t="shared" ca="1" si="147"/>
        <v>4.0012766441380672</v>
      </c>
      <c r="G1584" s="13">
        <f t="shared" ca="1" si="148"/>
        <v>0.50516418676663832</v>
      </c>
      <c r="H1584" s="13">
        <f t="shared" ca="1" si="149"/>
        <v>0</v>
      </c>
    </row>
    <row r="1585" spans="3:8">
      <c r="C1585" s="13">
        <f t="shared" ca="1" si="144"/>
        <v>2008.2248449778749</v>
      </c>
      <c r="D1585" s="13">
        <f t="shared" ca="1" si="145"/>
        <v>100.15209363994936</v>
      </c>
      <c r="E1585" s="13">
        <f t="shared" ca="1" si="146"/>
        <v>995631.67543138482</v>
      </c>
      <c r="F1585" s="13">
        <f t="shared" ca="1" si="147"/>
        <v>3.988353361418985</v>
      </c>
      <c r="G1585" s="13">
        <f t="shared" ca="1" si="148"/>
        <v>0.51034235948726026</v>
      </c>
      <c r="H1585" s="13">
        <f t="shared" ca="1" si="149"/>
        <v>0</v>
      </c>
    </row>
    <row r="1586" spans="3:8">
      <c r="C1586" s="13">
        <f t="shared" ca="1" si="144"/>
        <v>2016.2841976991799</v>
      </c>
      <c r="D1586" s="13">
        <f t="shared" ca="1" si="145"/>
        <v>100.19750539679326</v>
      </c>
      <c r="E1586" s="13">
        <f t="shared" ca="1" si="146"/>
        <v>981899.46218226466</v>
      </c>
      <c r="F1586" s="13">
        <f t="shared" ca="1" si="147"/>
        <v>4.0044366934971052</v>
      </c>
      <c r="G1586" s="13">
        <f t="shared" ca="1" si="148"/>
        <v>0.51354414898602507</v>
      </c>
      <c r="H1586" s="13">
        <f t="shared" ca="1" si="149"/>
        <v>0</v>
      </c>
    </row>
    <row r="1587" spans="3:8">
      <c r="C1587" s="13">
        <f t="shared" ca="1" si="144"/>
        <v>2008.1937152479056</v>
      </c>
      <c r="D1587" s="13">
        <f t="shared" ca="1" si="145"/>
        <v>100.36175359085971</v>
      </c>
      <c r="E1587" s="13">
        <f t="shared" ca="1" si="146"/>
        <v>987375.07180078898</v>
      </c>
      <c r="F1587" s="13">
        <f t="shared" ca="1" si="147"/>
        <v>3.9886889951896767</v>
      </c>
      <c r="G1587" s="13">
        <f t="shared" ca="1" si="148"/>
        <v>0.51549769138354462</v>
      </c>
      <c r="H1587" s="13">
        <f t="shared" ca="1" si="149"/>
        <v>0</v>
      </c>
    </row>
    <row r="1588" spans="3:8">
      <c r="C1588" s="13">
        <f t="shared" ca="1" si="144"/>
        <v>2010.0407192390039</v>
      </c>
      <c r="D1588" s="13">
        <f t="shared" ca="1" si="145"/>
        <v>100.20907728850177</v>
      </c>
      <c r="E1588" s="13">
        <f t="shared" ca="1" si="146"/>
        <v>1004565.9192367623</v>
      </c>
      <c r="F1588" s="13">
        <f t="shared" ca="1" si="147"/>
        <v>4.0120758909728398</v>
      </c>
      <c r="G1588" s="13">
        <f t="shared" ca="1" si="148"/>
        <v>0.49512164314929102</v>
      </c>
      <c r="H1588" s="13">
        <f t="shared" ca="1" si="149"/>
        <v>0</v>
      </c>
    </row>
    <row r="1589" spans="3:8">
      <c r="C1589" s="13">
        <f t="shared" ca="1" si="144"/>
        <v>2002.8065845062188</v>
      </c>
      <c r="D1589" s="13">
        <f t="shared" ca="1" si="145"/>
        <v>100.10789166636526</v>
      </c>
      <c r="E1589" s="13">
        <f t="shared" ca="1" si="146"/>
        <v>993470.83814662462</v>
      </c>
      <c r="F1589" s="13">
        <f t="shared" ca="1" si="147"/>
        <v>3.9956958411028856</v>
      </c>
      <c r="G1589" s="13">
        <f t="shared" ca="1" si="148"/>
        <v>0.50474457605853862</v>
      </c>
      <c r="H1589" s="13">
        <f t="shared" ca="1" si="149"/>
        <v>0</v>
      </c>
    </row>
    <row r="1590" spans="3:8">
      <c r="C1590" s="13">
        <f t="shared" ca="1" si="144"/>
        <v>2005.9448236003714</v>
      </c>
      <c r="D1590" s="13">
        <f t="shared" ca="1" si="145"/>
        <v>98.745609883873755</v>
      </c>
      <c r="E1590" s="13">
        <f t="shared" ca="1" si="146"/>
        <v>991853.45971596579</v>
      </c>
      <c r="F1590" s="13">
        <f t="shared" ca="1" si="147"/>
        <v>3.9966448222370916</v>
      </c>
      <c r="G1590" s="13">
        <f t="shared" ca="1" si="148"/>
        <v>0.49977688506489826</v>
      </c>
      <c r="H1590" s="13">
        <f t="shared" ca="1" si="149"/>
        <v>0</v>
      </c>
    </row>
    <row r="1591" spans="3:8">
      <c r="C1591" s="13">
        <f t="shared" ca="1" si="144"/>
        <v>2007.9534966818273</v>
      </c>
      <c r="D1591" s="13">
        <f t="shared" ca="1" si="145"/>
        <v>99.978145968438582</v>
      </c>
      <c r="E1591" s="13">
        <f t="shared" ca="1" si="146"/>
        <v>1006359.4373796977</v>
      </c>
      <c r="F1591" s="13">
        <f t="shared" ca="1" si="147"/>
        <v>3.9962274244266949</v>
      </c>
      <c r="G1591" s="13">
        <f t="shared" ca="1" si="148"/>
        <v>0.49992931919972677</v>
      </c>
      <c r="H1591" s="13">
        <f t="shared" ca="1" si="149"/>
        <v>0</v>
      </c>
    </row>
    <row r="1592" spans="3:8">
      <c r="C1592" s="13">
        <f t="shared" ca="1" si="144"/>
        <v>1999.6854315132241</v>
      </c>
      <c r="D1592" s="13">
        <f t="shared" ca="1" si="145"/>
        <v>99.832612168980319</v>
      </c>
      <c r="E1592" s="13">
        <f t="shared" ca="1" si="146"/>
        <v>996561.36391064583</v>
      </c>
      <c r="F1592" s="13">
        <f t="shared" ca="1" si="147"/>
        <v>4.0013423079118748</v>
      </c>
      <c r="G1592" s="13">
        <f t="shared" ca="1" si="148"/>
        <v>0.49741521393818622</v>
      </c>
      <c r="H1592" s="13">
        <f t="shared" ca="1" si="149"/>
        <v>0</v>
      </c>
    </row>
    <row r="1593" spans="3:8">
      <c r="C1593" s="13">
        <f t="shared" ca="1" si="144"/>
        <v>2001.0248207895129</v>
      </c>
      <c r="D1593" s="13">
        <f t="shared" ca="1" si="145"/>
        <v>99.136474316035333</v>
      </c>
      <c r="E1593" s="13">
        <f t="shared" ca="1" si="146"/>
        <v>990867.81973941298</v>
      </c>
      <c r="F1593" s="13">
        <f t="shared" ca="1" si="147"/>
        <v>4.0021251974134993</v>
      </c>
      <c r="G1593" s="13">
        <f t="shared" ca="1" si="148"/>
        <v>0.49706152719473445</v>
      </c>
      <c r="H1593" s="13">
        <f t="shared" ca="1" si="149"/>
        <v>0</v>
      </c>
    </row>
    <row r="1594" spans="3:8">
      <c r="C1594" s="13">
        <f t="shared" ca="1" si="144"/>
        <v>1992.2357618055007</v>
      </c>
      <c r="D1594" s="13">
        <f t="shared" ca="1" si="145"/>
        <v>100.91837332810157</v>
      </c>
      <c r="E1594" s="13">
        <f t="shared" ca="1" si="146"/>
        <v>997340.24587356334</v>
      </c>
      <c r="F1594" s="13">
        <f t="shared" ca="1" si="147"/>
        <v>4.0011420276781067</v>
      </c>
      <c r="G1594" s="13">
        <f t="shared" ca="1" si="148"/>
        <v>0.49879561205246664</v>
      </c>
      <c r="H1594" s="13">
        <f t="shared" ca="1" si="149"/>
        <v>0</v>
      </c>
    </row>
    <row r="1595" spans="3:8">
      <c r="C1595" s="13">
        <f t="shared" ca="1" si="144"/>
        <v>2013.4220287167677</v>
      </c>
      <c r="D1595" s="13">
        <f t="shared" ca="1" si="145"/>
        <v>99.989424981317285</v>
      </c>
      <c r="E1595" s="13">
        <f t="shared" ca="1" si="146"/>
        <v>1001037.0494534072</v>
      </c>
      <c r="F1595" s="13">
        <f t="shared" ca="1" si="147"/>
        <v>4.0055223562607365</v>
      </c>
      <c r="G1595" s="13">
        <f t="shared" ca="1" si="148"/>
        <v>0.50071090005502505</v>
      </c>
      <c r="H1595" s="13">
        <f t="shared" ca="1" si="149"/>
        <v>0</v>
      </c>
    </row>
    <row r="1596" spans="3:8">
      <c r="C1596" s="13">
        <f t="shared" ca="1" si="144"/>
        <v>2005.9264588050635</v>
      </c>
      <c r="D1596" s="13">
        <f t="shared" ca="1" si="145"/>
        <v>100.32585376404717</v>
      </c>
      <c r="E1596" s="13">
        <f t="shared" ca="1" si="146"/>
        <v>992675.43566948466</v>
      </c>
      <c r="F1596" s="13">
        <f t="shared" ca="1" si="147"/>
        <v>4.0069742398841734</v>
      </c>
      <c r="G1596" s="13">
        <f t="shared" ca="1" si="148"/>
        <v>0.50213389239006234</v>
      </c>
      <c r="H1596" s="13">
        <f t="shared" ca="1" si="149"/>
        <v>0</v>
      </c>
    </row>
    <row r="1597" spans="3:8">
      <c r="C1597" s="13">
        <f t="shared" ca="1" si="144"/>
        <v>1984.886869627614</v>
      </c>
      <c r="D1597" s="13">
        <f t="shared" ca="1" si="145"/>
        <v>100.62911853107532</v>
      </c>
      <c r="E1597" s="13">
        <f t="shared" ca="1" si="146"/>
        <v>989568.15406119719</v>
      </c>
      <c r="F1597" s="13">
        <f t="shared" ca="1" si="147"/>
        <v>4.0011781385169058</v>
      </c>
      <c r="G1597" s="13">
        <f t="shared" ca="1" si="148"/>
        <v>0.49756298115433439</v>
      </c>
      <c r="H1597" s="13">
        <f t="shared" ca="1" si="149"/>
        <v>0</v>
      </c>
    </row>
    <row r="1598" spans="3:8">
      <c r="C1598" s="13">
        <f t="shared" ca="1" si="144"/>
        <v>1995.8778847579513</v>
      </c>
      <c r="D1598" s="13">
        <f t="shared" ca="1" si="145"/>
        <v>100.11975098644504</v>
      </c>
      <c r="E1598" s="13">
        <f t="shared" ca="1" si="146"/>
        <v>991348.77591407462</v>
      </c>
      <c r="F1598" s="13">
        <f t="shared" ca="1" si="147"/>
        <v>4.0028214293612239</v>
      </c>
      <c r="G1598" s="13">
        <f t="shared" ca="1" si="148"/>
        <v>0.49882302104031012</v>
      </c>
      <c r="H1598" s="13">
        <f t="shared" ca="1" si="149"/>
        <v>0</v>
      </c>
    </row>
    <row r="1599" spans="3:8">
      <c r="C1599" s="13">
        <f t="shared" ca="1" si="144"/>
        <v>1991.4480790194677</v>
      </c>
      <c r="D1599" s="13">
        <f t="shared" ca="1" si="145"/>
        <v>99.074318794501622</v>
      </c>
      <c r="E1599" s="13">
        <f t="shared" ca="1" si="146"/>
        <v>1006803.5651330905</v>
      </c>
      <c r="F1599" s="13">
        <f t="shared" ca="1" si="147"/>
        <v>4.0112163318041043</v>
      </c>
      <c r="G1599" s="13">
        <f t="shared" ca="1" si="148"/>
        <v>0.47984405822428655</v>
      </c>
      <c r="H1599" s="13">
        <f t="shared" ca="1" si="149"/>
        <v>0</v>
      </c>
    </row>
    <row r="1600" spans="3:8">
      <c r="C1600" s="13">
        <f t="shared" ca="1" si="144"/>
        <v>2010.5089665406094</v>
      </c>
      <c r="D1600" s="13">
        <f t="shared" ca="1" si="145"/>
        <v>99.520509862297502</v>
      </c>
      <c r="E1600" s="13">
        <f t="shared" ca="1" si="146"/>
        <v>992948.46577729809</v>
      </c>
      <c r="F1600" s="13">
        <f t="shared" ca="1" si="147"/>
        <v>3.9946733150299747</v>
      </c>
      <c r="G1600" s="13">
        <f t="shared" ca="1" si="148"/>
        <v>0.50643413761688993</v>
      </c>
      <c r="H1600" s="13">
        <f t="shared" ca="1" si="149"/>
        <v>0</v>
      </c>
    </row>
    <row r="1601" spans="3:8">
      <c r="C1601" s="13">
        <f t="shared" ca="1" si="144"/>
        <v>2014.4591117227833</v>
      </c>
      <c r="D1601" s="13">
        <f t="shared" ca="1" si="145"/>
        <v>100.49792232760031</v>
      </c>
      <c r="E1601" s="13">
        <f t="shared" ca="1" si="146"/>
        <v>994537.7330530436</v>
      </c>
      <c r="F1601" s="13">
        <f t="shared" ca="1" si="147"/>
        <v>4.0062275449076035</v>
      </c>
      <c r="G1601" s="13">
        <f t="shared" ca="1" si="148"/>
        <v>0.50671109766463118</v>
      </c>
      <c r="H1601" s="13">
        <f t="shared" ca="1" si="149"/>
        <v>0</v>
      </c>
    </row>
    <row r="1602" spans="3:8">
      <c r="C1602" s="13">
        <f t="shared" ca="1" si="144"/>
        <v>2005.8316896211934</v>
      </c>
      <c r="D1602" s="13">
        <f t="shared" ca="1" si="145"/>
        <v>99.937670146346548</v>
      </c>
      <c r="E1602" s="13">
        <f t="shared" ca="1" si="146"/>
        <v>1000783.3255135057</v>
      </c>
      <c r="F1602" s="13">
        <f t="shared" ca="1" si="147"/>
        <v>3.9985615106292181</v>
      </c>
      <c r="G1602" s="13">
        <f t="shared" ca="1" si="148"/>
        <v>0.50028000572687437</v>
      </c>
      <c r="H1602" s="13">
        <f t="shared" ca="1" si="149"/>
        <v>0</v>
      </c>
    </row>
    <row r="1603" spans="3:8">
      <c r="C1603" s="13">
        <f t="shared" ca="1" si="144"/>
        <v>2024.4484666729199</v>
      </c>
      <c r="D1603" s="13">
        <f t="shared" ca="1" si="145"/>
        <v>99.7266495484986</v>
      </c>
      <c r="E1603" s="13">
        <f t="shared" ca="1" si="146"/>
        <v>993104.88706550165</v>
      </c>
      <c r="F1603" s="13">
        <f t="shared" ca="1" si="147"/>
        <v>4.0097035839342317</v>
      </c>
      <c r="G1603" s="13">
        <f t="shared" ca="1" si="148"/>
        <v>0.50679301614782979</v>
      </c>
      <c r="H1603" s="13">
        <f t="shared" ca="1" si="149"/>
        <v>0</v>
      </c>
    </row>
    <row r="1604" spans="3:8">
      <c r="C1604" s="13">
        <f t="shared" ca="1" si="144"/>
        <v>1998.346009820651</v>
      </c>
      <c r="D1604" s="13">
        <f t="shared" ca="1" si="145"/>
        <v>100.55796965929771</v>
      </c>
      <c r="E1604" s="13">
        <f t="shared" ca="1" si="146"/>
        <v>988385.15415930876</v>
      </c>
      <c r="F1604" s="13">
        <f t="shared" ca="1" si="147"/>
        <v>4.0062448700596072</v>
      </c>
      <c r="G1604" s="13">
        <f t="shared" ca="1" si="148"/>
        <v>0.50203249607693667</v>
      </c>
      <c r="H1604" s="13">
        <f t="shared" ca="1" si="149"/>
        <v>0</v>
      </c>
    </row>
    <row r="1605" spans="3:8">
      <c r="C1605" s="13">
        <f t="shared" ca="1" si="144"/>
        <v>1989.5649988655484</v>
      </c>
      <c r="D1605" s="13">
        <f t="shared" ca="1" si="145"/>
        <v>100.01524573624334</v>
      </c>
      <c r="E1605" s="13">
        <f t="shared" ca="1" si="146"/>
        <v>989028.29353238374</v>
      </c>
      <c r="F1605" s="13">
        <f t="shared" ca="1" si="147"/>
        <v>3.9964095504367356</v>
      </c>
      <c r="G1605" s="13">
        <f t="shared" ca="1" si="148"/>
        <v>0.49950971210054895</v>
      </c>
      <c r="H1605" s="13">
        <f t="shared" ca="1" si="149"/>
        <v>0</v>
      </c>
    </row>
    <row r="1606" spans="3:8">
      <c r="C1606" s="13">
        <f t="shared" ca="1" si="144"/>
        <v>2010.5779759711033</v>
      </c>
      <c r="D1606" s="13">
        <f t="shared" ca="1" si="145"/>
        <v>100.37570046728926</v>
      </c>
      <c r="E1606" s="13">
        <f t="shared" ca="1" si="146"/>
        <v>999885.35250627855</v>
      </c>
      <c r="F1606" s="13">
        <f t="shared" ca="1" si="147"/>
        <v>4.0011843442255035</v>
      </c>
      <c r="G1606" s="13">
        <f t="shared" ca="1" si="148"/>
        <v>0.50398326519347436</v>
      </c>
      <c r="H1606" s="13">
        <f t="shared" ca="1" si="149"/>
        <v>0</v>
      </c>
    </row>
    <row r="1607" spans="3:8">
      <c r="C1607" s="13">
        <f t="shared" ca="1" si="144"/>
        <v>1999.3173974207318</v>
      </c>
      <c r="D1607" s="13">
        <f t="shared" ca="1" si="145"/>
        <v>99.990057352529121</v>
      </c>
      <c r="E1607" s="13">
        <f t="shared" ca="1" si="146"/>
        <v>998728.02720892651</v>
      </c>
      <c r="F1607" s="13">
        <f t="shared" ca="1" si="147"/>
        <v>4.0058686067781686</v>
      </c>
      <c r="G1607" s="13">
        <f t="shared" ca="1" si="148"/>
        <v>0.49469372753782204</v>
      </c>
      <c r="H1607" s="13">
        <f t="shared" ca="1" si="149"/>
        <v>0</v>
      </c>
    </row>
    <row r="1608" spans="3:8">
      <c r="C1608" s="13">
        <f t="shared" ca="1" si="144"/>
        <v>1993.1570240341323</v>
      </c>
      <c r="D1608" s="13">
        <f t="shared" ca="1" si="145"/>
        <v>100.62809646870369</v>
      </c>
      <c r="E1608" s="13">
        <f t="shared" ca="1" si="146"/>
        <v>993687.10343366244</v>
      </c>
      <c r="F1608" s="13">
        <f t="shared" ca="1" si="147"/>
        <v>3.9897506134296852</v>
      </c>
      <c r="G1608" s="13">
        <f t="shared" ca="1" si="148"/>
        <v>0.50538199677444318</v>
      </c>
      <c r="H1608" s="13">
        <f t="shared" ca="1" si="149"/>
        <v>0</v>
      </c>
    </row>
    <row r="1609" spans="3:8">
      <c r="C1609" s="13">
        <f t="shared" ca="1" si="144"/>
        <v>1990.5677723710128</v>
      </c>
      <c r="D1609" s="13">
        <f t="shared" ca="1" si="145"/>
        <v>99.425164302888675</v>
      </c>
      <c r="E1609" s="13">
        <f t="shared" ca="1" si="146"/>
        <v>998887.31415844942</v>
      </c>
      <c r="F1609" s="13">
        <f t="shared" ca="1" si="147"/>
        <v>4.0076658790476811</v>
      </c>
      <c r="G1609" s="13">
        <f t="shared" ca="1" si="148"/>
        <v>0.48665127243318612</v>
      </c>
      <c r="H1609" s="13">
        <f t="shared" ca="1" si="149"/>
        <v>0</v>
      </c>
    </row>
    <row r="1610" spans="3:8">
      <c r="C1610" s="13">
        <f t="shared" ca="1" si="144"/>
        <v>1999.5979527849402</v>
      </c>
      <c r="D1610" s="13">
        <f t="shared" ca="1" si="145"/>
        <v>99.48753197232125</v>
      </c>
      <c r="E1610" s="13">
        <f t="shared" ca="1" si="146"/>
        <v>991566.69679033943</v>
      </c>
      <c r="F1610" s="13">
        <f t="shared" ca="1" si="147"/>
        <v>3.998358768736471</v>
      </c>
      <c r="G1610" s="13">
        <f t="shared" ca="1" si="148"/>
        <v>0.49963768286335319</v>
      </c>
      <c r="H1610" s="13">
        <f t="shared" ca="1" si="149"/>
        <v>0</v>
      </c>
    </row>
    <row r="1611" spans="3:8">
      <c r="C1611" s="13">
        <f t="shared" ca="1" si="144"/>
        <v>2008.5237779753213</v>
      </c>
      <c r="D1611" s="13">
        <f t="shared" ca="1" si="145"/>
        <v>99.661527395590753</v>
      </c>
      <c r="E1611" s="13">
        <f t="shared" ca="1" si="146"/>
        <v>990888.36502802139</v>
      </c>
      <c r="F1611" s="13">
        <f t="shared" ca="1" si="147"/>
        <v>3.9965299591736922</v>
      </c>
      <c r="G1611" s="13">
        <f t="shared" ca="1" si="148"/>
        <v>0.50626115766328417</v>
      </c>
      <c r="H1611" s="13">
        <f t="shared" ca="1" si="149"/>
        <v>0</v>
      </c>
    </row>
    <row r="1612" spans="3:8">
      <c r="C1612" s="13">
        <f t="shared" ca="1" si="144"/>
        <v>2001.7802349979963</v>
      </c>
      <c r="D1612" s="13">
        <f t="shared" ca="1" si="145"/>
        <v>99.90094313736401</v>
      </c>
      <c r="E1612" s="13">
        <f t="shared" ca="1" si="146"/>
        <v>993860.41895136295</v>
      </c>
      <c r="F1612" s="13">
        <f t="shared" ca="1" si="147"/>
        <v>3.999626559957346</v>
      </c>
      <c r="G1612" s="13">
        <f t="shared" ca="1" si="148"/>
        <v>0.50101340622865864</v>
      </c>
      <c r="H1612" s="13">
        <f t="shared" ca="1" si="149"/>
        <v>0</v>
      </c>
    </row>
    <row r="1613" spans="3:8">
      <c r="C1613" s="13">
        <f t="shared" ca="1" si="144"/>
        <v>1988.392368649542</v>
      </c>
      <c r="D1613" s="13">
        <f t="shared" ca="1" si="145"/>
        <v>100.39556731204776</v>
      </c>
      <c r="E1613" s="13">
        <f t="shared" ca="1" si="146"/>
        <v>981208.62148501072</v>
      </c>
      <c r="F1613" s="13">
        <f t="shared" ca="1" si="147"/>
        <v>3.9943710089611026</v>
      </c>
      <c r="G1613" s="13">
        <f t="shared" ca="1" si="148"/>
        <v>0.50584083866829366</v>
      </c>
      <c r="H1613" s="13">
        <f t="shared" ca="1" si="149"/>
        <v>0</v>
      </c>
    </row>
    <row r="1614" spans="3:8">
      <c r="C1614" s="13">
        <f t="shared" ca="1" si="144"/>
        <v>1994.9513911357419</v>
      </c>
      <c r="D1614" s="13">
        <f t="shared" ca="1" si="145"/>
        <v>98.6190653474237</v>
      </c>
      <c r="E1614" s="13">
        <f t="shared" ca="1" si="146"/>
        <v>1009479.9793414549</v>
      </c>
      <c r="F1614" s="13">
        <f t="shared" ca="1" si="147"/>
        <v>3.9966659556349149</v>
      </c>
      <c r="G1614" s="13">
        <f t="shared" ca="1" si="148"/>
        <v>0.48505003319615619</v>
      </c>
      <c r="H1614" s="13">
        <f t="shared" ca="1" si="149"/>
        <v>0</v>
      </c>
    </row>
    <row r="1615" spans="3:8">
      <c r="C1615" s="13">
        <f t="shared" ca="1" si="144"/>
        <v>1998.3501903249976</v>
      </c>
      <c r="D1615" s="13">
        <f t="shared" ca="1" si="145"/>
        <v>99.511430619941734</v>
      </c>
      <c r="E1615" s="13">
        <f t="shared" ca="1" si="146"/>
        <v>999451.16946872429</v>
      </c>
      <c r="F1615" s="13">
        <f t="shared" ca="1" si="147"/>
        <v>3.9979448436442544</v>
      </c>
      <c r="G1615" s="13">
        <f t="shared" ca="1" si="148"/>
        <v>0.49540173544681693</v>
      </c>
      <c r="H1615" s="13">
        <f t="shared" ca="1" si="149"/>
        <v>0</v>
      </c>
    </row>
    <row r="1616" spans="3:8">
      <c r="C1616" s="13">
        <f t="shared" ca="1" si="144"/>
        <v>1999.2747917258143</v>
      </c>
      <c r="D1616" s="13">
        <f t="shared" ca="1" si="145"/>
        <v>101.12675354174596</v>
      </c>
      <c r="E1616" s="13">
        <f t="shared" ca="1" si="146"/>
        <v>991584.41122405219</v>
      </c>
      <c r="F1616" s="13">
        <f t="shared" ca="1" si="147"/>
        <v>3.9931762041734031</v>
      </c>
      <c r="G1616" s="13">
        <f t="shared" ca="1" si="148"/>
        <v>0.51033762952875139</v>
      </c>
      <c r="H1616" s="13">
        <f t="shared" ca="1" si="149"/>
        <v>0</v>
      </c>
    </row>
    <row r="1617" spans="3:8">
      <c r="C1617" s="13">
        <f t="shared" ca="1" si="144"/>
        <v>2008.2169738823952</v>
      </c>
      <c r="D1617" s="13">
        <f t="shared" ca="1" si="145"/>
        <v>99.826733116326423</v>
      </c>
      <c r="E1617" s="13">
        <f t="shared" ca="1" si="146"/>
        <v>997734.0440710187</v>
      </c>
      <c r="F1617" s="13">
        <f t="shared" ca="1" si="147"/>
        <v>3.9921771085754125</v>
      </c>
      <c r="G1617" s="13">
        <f t="shared" ca="1" si="148"/>
        <v>0.50566660043082268</v>
      </c>
      <c r="H1617" s="13">
        <f t="shared" ca="1" si="149"/>
        <v>0</v>
      </c>
    </row>
    <row r="1618" spans="3:8">
      <c r="C1618" s="13">
        <f t="shared" ca="1" si="144"/>
        <v>2014.7331674581046</v>
      </c>
      <c r="D1618" s="13">
        <f t="shared" ca="1" si="145"/>
        <v>99.959205700699087</v>
      </c>
      <c r="E1618" s="13">
        <f t="shared" ca="1" si="146"/>
        <v>998675.27519522619</v>
      </c>
      <c r="F1618" s="13">
        <f t="shared" ca="1" si="147"/>
        <v>4.0024578034719287</v>
      </c>
      <c r="G1618" s="13">
        <f t="shared" ca="1" si="148"/>
        <v>0.50393747704123282</v>
      </c>
      <c r="H1618" s="13">
        <f t="shared" ca="1" si="149"/>
        <v>0</v>
      </c>
    </row>
    <row r="1619" spans="3:8">
      <c r="C1619" s="13">
        <f t="shared" ca="1" si="144"/>
        <v>1983.7554290759078</v>
      </c>
      <c r="D1619" s="13">
        <f t="shared" ca="1" si="145"/>
        <v>99.741873253502661</v>
      </c>
      <c r="E1619" s="13">
        <f t="shared" ca="1" si="146"/>
        <v>988714.95294858923</v>
      </c>
      <c r="F1619" s="13">
        <f t="shared" ca="1" si="147"/>
        <v>4.0031279081942834</v>
      </c>
      <c r="G1619" s="13">
        <f t="shared" ca="1" si="148"/>
        <v>0.49207912501731532</v>
      </c>
      <c r="H1619" s="13">
        <f t="shared" ca="1" si="149"/>
        <v>0</v>
      </c>
    </row>
    <row r="1620" spans="3:8">
      <c r="C1620" s="13">
        <f t="shared" ca="1" si="144"/>
        <v>1999.7022876774213</v>
      </c>
      <c r="D1620" s="13">
        <f t="shared" ca="1" si="145"/>
        <v>99.579832616296855</v>
      </c>
      <c r="E1620" s="13">
        <f t="shared" ca="1" si="146"/>
        <v>990672.48810187983</v>
      </c>
      <c r="F1620" s="13">
        <f t="shared" ca="1" si="147"/>
        <v>3.9908292888642158</v>
      </c>
      <c r="G1620" s="13">
        <f t="shared" ca="1" si="148"/>
        <v>0.50439353065613812</v>
      </c>
      <c r="H1620" s="13">
        <f t="shared" ca="1" si="149"/>
        <v>0</v>
      </c>
    </row>
    <row r="1621" spans="3:8">
      <c r="C1621" s="13">
        <f t="shared" ca="1" si="144"/>
        <v>1988.0254051851225</v>
      </c>
      <c r="D1621" s="13">
        <f t="shared" ca="1" si="145"/>
        <v>100.82061068956334</v>
      </c>
      <c r="E1621" s="13">
        <f t="shared" ca="1" si="146"/>
        <v>997240.0411078271</v>
      </c>
      <c r="F1621" s="13">
        <f t="shared" ca="1" si="147"/>
        <v>3.9917904865551646</v>
      </c>
      <c r="G1621" s="13">
        <f t="shared" ca="1" si="148"/>
        <v>0.50092494051030878</v>
      </c>
      <c r="H1621" s="13">
        <f t="shared" ca="1" si="149"/>
        <v>0</v>
      </c>
    </row>
    <row r="1622" spans="3:8">
      <c r="C1622" s="13">
        <f t="shared" ca="1" si="144"/>
        <v>2000.6313018477153</v>
      </c>
      <c r="D1622" s="13">
        <f t="shared" ca="1" si="145"/>
        <v>99.80875635865543</v>
      </c>
      <c r="E1622" s="13">
        <f t="shared" ca="1" si="146"/>
        <v>997312.22934011172</v>
      </c>
      <c r="F1622" s="13">
        <f t="shared" ca="1" si="147"/>
        <v>3.9996989187834813</v>
      </c>
      <c r="G1622" s="13">
        <f t="shared" ca="1" si="148"/>
        <v>0.49821012677452325</v>
      </c>
      <c r="H1622" s="13">
        <f t="shared" ca="1" si="149"/>
        <v>0</v>
      </c>
    </row>
    <row r="1623" spans="3:8">
      <c r="C1623" s="13">
        <f t="shared" ca="1" si="144"/>
        <v>1999.3672005006085</v>
      </c>
      <c r="D1623" s="13">
        <f t="shared" ca="1" si="145"/>
        <v>100.04069267274301</v>
      </c>
      <c r="E1623" s="13">
        <f t="shared" ca="1" si="146"/>
        <v>991236.2815308331</v>
      </c>
      <c r="F1623" s="13">
        <f t="shared" ca="1" si="147"/>
        <v>3.9906612320482955</v>
      </c>
      <c r="G1623" s="13">
        <f t="shared" ca="1" si="148"/>
        <v>0.50635524560244283</v>
      </c>
      <c r="H1623" s="13">
        <f t="shared" ca="1" si="149"/>
        <v>0</v>
      </c>
    </row>
    <row r="1624" spans="3:8">
      <c r="C1624" s="13">
        <f t="shared" ref="C1624:C1687" ca="1" si="150">NORMINV(RAND(),$D$3,$G$3)</f>
        <v>1995.7236526579061</v>
      </c>
      <c r="D1624" s="13">
        <f t="shared" ref="D1624:D1687" ca="1" si="151">NORMINV(RAND(),$D$4,$G$4)</f>
        <v>100.1656285560554</v>
      </c>
      <c r="E1624" s="13">
        <f t="shared" ref="E1624:E1687" ca="1" si="152">NORMINV(RAND(),$D$5,$G$5)</f>
        <v>987325.61141647666</v>
      </c>
      <c r="F1624" s="13">
        <f t="shared" ref="F1624:F1687" ca="1" si="153">NORMINV(RAND(),$D$6,$G$6)</f>
        <v>3.9956279031645114</v>
      </c>
      <c r="G1624" s="13">
        <f t="shared" ref="G1624:G1687" ca="1" si="154">C1624^2*D1624/(E1624*3.1415926*F1624^4)</f>
        <v>0.50462540634442499</v>
      </c>
      <c r="H1624" s="13">
        <f t="shared" ref="H1624:H1687" ca="1" si="155">IF(G1624&gt;0.54,1,IF(G1624&lt;0.46,1,0))</f>
        <v>0</v>
      </c>
    </row>
    <row r="1625" spans="3:8">
      <c r="C1625" s="13">
        <f t="shared" ca="1" si="150"/>
        <v>1987.844439033036</v>
      </c>
      <c r="D1625" s="13">
        <f t="shared" ca="1" si="151"/>
        <v>99.489778997963313</v>
      </c>
      <c r="E1625" s="13">
        <f t="shared" ca="1" si="152"/>
        <v>999826.99650131213</v>
      </c>
      <c r="F1625" s="13">
        <f t="shared" ca="1" si="153"/>
        <v>4.0022826267529652</v>
      </c>
      <c r="G1625" s="13">
        <f t="shared" ca="1" si="154"/>
        <v>0.48779519437450075</v>
      </c>
      <c r="H1625" s="13">
        <f t="shared" ca="1" si="155"/>
        <v>0</v>
      </c>
    </row>
    <row r="1626" spans="3:8">
      <c r="C1626" s="13">
        <f t="shared" ca="1" si="150"/>
        <v>2002.6944971791083</v>
      </c>
      <c r="D1626" s="13">
        <f t="shared" ca="1" si="151"/>
        <v>100.24066695769156</v>
      </c>
      <c r="E1626" s="13">
        <f t="shared" ca="1" si="152"/>
        <v>987393.88007584319</v>
      </c>
      <c r="F1626" s="13">
        <f t="shared" ca="1" si="153"/>
        <v>4.0052209761677338</v>
      </c>
      <c r="G1626" s="13">
        <f t="shared" ca="1" si="154"/>
        <v>0.50364802153344557</v>
      </c>
      <c r="H1626" s="13">
        <f t="shared" ca="1" si="155"/>
        <v>0</v>
      </c>
    </row>
    <row r="1627" spans="3:8">
      <c r="C1627" s="13">
        <f t="shared" ca="1" si="150"/>
        <v>2009.1322949476175</v>
      </c>
      <c r="D1627" s="13">
        <f t="shared" ca="1" si="151"/>
        <v>100.48901271408776</v>
      </c>
      <c r="E1627" s="13">
        <f t="shared" ca="1" si="152"/>
        <v>999134.57011605066</v>
      </c>
      <c r="F1627" s="13">
        <f t="shared" ca="1" si="153"/>
        <v>3.9836745545811367</v>
      </c>
      <c r="G1627" s="13">
        <f t="shared" ca="1" si="154"/>
        <v>0.51312880040558884</v>
      </c>
      <c r="H1627" s="13">
        <f t="shared" ca="1" si="155"/>
        <v>0</v>
      </c>
    </row>
    <row r="1628" spans="3:8">
      <c r="C1628" s="13">
        <f t="shared" ca="1" si="150"/>
        <v>2000.0280686444346</v>
      </c>
      <c r="D1628" s="13">
        <f t="shared" ca="1" si="151"/>
        <v>100.5780222784241</v>
      </c>
      <c r="E1628" s="13">
        <f t="shared" ca="1" si="152"/>
        <v>989972.91233161918</v>
      </c>
      <c r="F1628" s="13">
        <f t="shared" ca="1" si="153"/>
        <v>3.9949598917467419</v>
      </c>
      <c r="G1628" s="13">
        <f t="shared" ca="1" si="154"/>
        <v>0.50786981569964496</v>
      </c>
      <c r="H1628" s="13">
        <f t="shared" ca="1" si="155"/>
        <v>0</v>
      </c>
    </row>
    <row r="1629" spans="3:8">
      <c r="C1629" s="13">
        <f t="shared" ca="1" si="150"/>
        <v>2013.5570626324652</v>
      </c>
      <c r="D1629" s="13">
        <f t="shared" ca="1" si="151"/>
        <v>100.04625579154735</v>
      </c>
      <c r="E1629" s="13">
        <f t="shared" ca="1" si="152"/>
        <v>999639.34335414832</v>
      </c>
      <c r="F1629" s="13">
        <f t="shared" ca="1" si="153"/>
        <v>4.0009337320372946</v>
      </c>
      <c r="G1629" s="13">
        <f t="shared" ca="1" si="154"/>
        <v>0.50406911073835925</v>
      </c>
      <c r="H1629" s="13">
        <f t="shared" ca="1" si="155"/>
        <v>0</v>
      </c>
    </row>
    <row r="1630" spans="3:8">
      <c r="C1630" s="13">
        <f t="shared" ca="1" si="150"/>
        <v>1999.3012590476033</v>
      </c>
      <c r="D1630" s="13">
        <f t="shared" ca="1" si="151"/>
        <v>100.7075870387005</v>
      </c>
      <c r="E1630" s="13">
        <f t="shared" ca="1" si="152"/>
        <v>991591.34383864165</v>
      </c>
      <c r="F1630" s="13">
        <f t="shared" ca="1" si="153"/>
        <v>3.9836276955044059</v>
      </c>
      <c r="G1630" s="13">
        <f t="shared" ca="1" si="154"/>
        <v>0.51312255473743074</v>
      </c>
      <c r="H1630" s="13">
        <f t="shared" ca="1" si="155"/>
        <v>0</v>
      </c>
    </row>
    <row r="1631" spans="3:8">
      <c r="C1631" s="13">
        <f t="shared" ca="1" si="150"/>
        <v>1989.2962140762397</v>
      </c>
      <c r="D1631" s="13">
        <f t="shared" ca="1" si="151"/>
        <v>99.638548534158943</v>
      </c>
      <c r="E1631" s="13">
        <f t="shared" ca="1" si="152"/>
        <v>978801.22139042628</v>
      </c>
      <c r="F1631" s="13">
        <f t="shared" ca="1" si="153"/>
        <v>3.9970199123709582</v>
      </c>
      <c r="G1631" s="13">
        <f t="shared" ca="1" si="154"/>
        <v>0.5023850294272596</v>
      </c>
      <c r="H1631" s="13">
        <f t="shared" ca="1" si="155"/>
        <v>0</v>
      </c>
    </row>
    <row r="1632" spans="3:8">
      <c r="C1632" s="13">
        <f t="shared" ca="1" si="150"/>
        <v>2004.0188321855965</v>
      </c>
      <c r="D1632" s="13">
        <f t="shared" ca="1" si="151"/>
        <v>100.54197680599995</v>
      </c>
      <c r="E1632" s="13">
        <f t="shared" ca="1" si="152"/>
        <v>1002510.0565166883</v>
      </c>
      <c r="F1632" s="13">
        <f t="shared" ca="1" si="153"/>
        <v>3.9979953159374793</v>
      </c>
      <c r="G1632" s="13">
        <f t="shared" ca="1" si="154"/>
        <v>0.50181459640917281</v>
      </c>
      <c r="H1632" s="13">
        <f t="shared" ca="1" si="155"/>
        <v>0</v>
      </c>
    </row>
    <row r="1633" spans="3:8">
      <c r="C1633" s="13">
        <f t="shared" ca="1" si="150"/>
        <v>1993.2552027509719</v>
      </c>
      <c r="D1633" s="13">
        <f t="shared" ca="1" si="151"/>
        <v>100.75274831694935</v>
      </c>
      <c r="E1633" s="13">
        <f t="shared" ca="1" si="152"/>
        <v>1006522.5883948255</v>
      </c>
      <c r="F1633" s="13">
        <f t="shared" ca="1" si="153"/>
        <v>4.0035470269269045</v>
      </c>
      <c r="G1633" s="13">
        <f t="shared" ca="1" si="154"/>
        <v>0.49275335087493222</v>
      </c>
      <c r="H1633" s="13">
        <f t="shared" ca="1" si="155"/>
        <v>0</v>
      </c>
    </row>
    <row r="1634" spans="3:8">
      <c r="C1634" s="13">
        <f t="shared" ca="1" si="150"/>
        <v>2005.7592066123718</v>
      </c>
      <c r="D1634" s="13">
        <f t="shared" ca="1" si="151"/>
        <v>100.05526914238717</v>
      </c>
      <c r="E1634" s="13">
        <f t="shared" ca="1" si="152"/>
        <v>999235.31998378783</v>
      </c>
      <c r="F1634" s="13">
        <f t="shared" ca="1" si="153"/>
        <v>4.0001347803334761</v>
      </c>
      <c r="G1634" s="13">
        <f t="shared" ca="1" si="154"/>
        <v>0.50081971018890781</v>
      </c>
      <c r="H1634" s="13">
        <f t="shared" ca="1" si="155"/>
        <v>0</v>
      </c>
    </row>
    <row r="1635" spans="3:8">
      <c r="C1635" s="13">
        <f t="shared" ca="1" si="150"/>
        <v>1980.0135169288023</v>
      </c>
      <c r="D1635" s="13">
        <f t="shared" ca="1" si="151"/>
        <v>99.741632707896457</v>
      </c>
      <c r="E1635" s="13">
        <f t="shared" ca="1" si="152"/>
        <v>983683.3386800281</v>
      </c>
      <c r="F1635" s="13">
        <f t="shared" ca="1" si="153"/>
        <v>3.9996410050048272</v>
      </c>
      <c r="G1635" s="13">
        <f t="shared" ca="1" si="154"/>
        <v>0.49445133479990722</v>
      </c>
      <c r="H1635" s="13">
        <f t="shared" ca="1" si="155"/>
        <v>0</v>
      </c>
    </row>
    <row r="1636" spans="3:8">
      <c r="C1636" s="13">
        <f t="shared" ca="1" si="150"/>
        <v>2015.2108893997834</v>
      </c>
      <c r="D1636" s="13">
        <f t="shared" ca="1" si="151"/>
        <v>99.315128424352821</v>
      </c>
      <c r="E1636" s="13">
        <f t="shared" ca="1" si="152"/>
        <v>988458.78556589573</v>
      </c>
      <c r="F1636" s="13">
        <f t="shared" ca="1" si="153"/>
        <v>4.0084066355320802</v>
      </c>
      <c r="G1636" s="13">
        <f t="shared" ca="1" si="154"/>
        <v>0.50310761443202356</v>
      </c>
      <c r="H1636" s="13">
        <f t="shared" ca="1" si="155"/>
        <v>0</v>
      </c>
    </row>
    <row r="1637" spans="3:8">
      <c r="C1637" s="13">
        <f t="shared" ca="1" si="150"/>
        <v>1986.9380365388427</v>
      </c>
      <c r="D1637" s="13">
        <f t="shared" ca="1" si="151"/>
        <v>100.35626782589833</v>
      </c>
      <c r="E1637" s="13">
        <f t="shared" ca="1" si="152"/>
        <v>996953.74951150792</v>
      </c>
      <c r="F1637" s="13">
        <f t="shared" ca="1" si="153"/>
        <v>3.992997143149144</v>
      </c>
      <c r="G1637" s="13">
        <f t="shared" ca="1" si="154"/>
        <v>0.49761363855981272</v>
      </c>
      <c r="H1637" s="13">
        <f t="shared" ca="1" si="155"/>
        <v>0</v>
      </c>
    </row>
    <row r="1638" spans="3:8">
      <c r="C1638" s="13">
        <f t="shared" ca="1" si="150"/>
        <v>2002.507149341631</v>
      </c>
      <c r="D1638" s="13">
        <f t="shared" ca="1" si="151"/>
        <v>99.049142798866455</v>
      </c>
      <c r="E1638" s="13">
        <f t="shared" ca="1" si="152"/>
        <v>999389.85481785098</v>
      </c>
      <c r="F1638" s="13">
        <f t="shared" ca="1" si="153"/>
        <v>3.9941299612961134</v>
      </c>
      <c r="G1638" s="13">
        <f t="shared" ca="1" si="154"/>
        <v>0.49707887037031068</v>
      </c>
      <c r="H1638" s="13">
        <f t="shared" ca="1" si="155"/>
        <v>0</v>
      </c>
    </row>
    <row r="1639" spans="3:8">
      <c r="C1639" s="13">
        <f t="shared" ca="1" si="150"/>
        <v>2002.6055915522631</v>
      </c>
      <c r="D1639" s="13">
        <f t="shared" ca="1" si="151"/>
        <v>99.306610145487539</v>
      </c>
      <c r="E1639" s="13">
        <f t="shared" ca="1" si="152"/>
        <v>993536.10141418676</v>
      </c>
      <c r="F1639" s="13">
        <f t="shared" ca="1" si="153"/>
        <v>4.0079012408231618</v>
      </c>
      <c r="G1639" s="13">
        <f t="shared" ca="1" si="154"/>
        <v>0.49450130569794459</v>
      </c>
      <c r="H1639" s="13">
        <f t="shared" ca="1" si="155"/>
        <v>0</v>
      </c>
    </row>
    <row r="1640" spans="3:8">
      <c r="C1640" s="13">
        <f t="shared" ca="1" si="150"/>
        <v>2000.0532199675442</v>
      </c>
      <c r="D1640" s="13">
        <f t="shared" ca="1" si="151"/>
        <v>100.60512368351017</v>
      </c>
      <c r="E1640" s="13">
        <f t="shared" ca="1" si="152"/>
        <v>992087.4677695178</v>
      </c>
      <c r="F1640" s="13">
        <f t="shared" ca="1" si="153"/>
        <v>3.9948199481145759</v>
      </c>
      <c r="G1640" s="13">
        <f t="shared" ca="1" si="154"/>
        <v>0.50700767677150704</v>
      </c>
      <c r="H1640" s="13">
        <f t="shared" ca="1" si="155"/>
        <v>0</v>
      </c>
    </row>
    <row r="1641" spans="3:8">
      <c r="C1641" s="13">
        <f t="shared" ca="1" si="150"/>
        <v>2004.6564005025346</v>
      </c>
      <c r="D1641" s="13">
        <f t="shared" ca="1" si="151"/>
        <v>100.50846786569788</v>
      </c>
      <c r="E1641" s="13">
        <f t="shared" ca="1" si="152"/>
        <v>1000991.3884293804</v>
      </c>
      <c r="F1641" s="13">
        <f t="shared" ca="1" si="153"/>
        <v>4.0005674630658161</v>
      </c>
      <c r="G1641" s="13">
        <f t="shared" ca="1" si="154"/>
        <v>0.50143649856799699</v>
      </c>
      <c r="H1641" s="13">
        <f t="shared" ca="1" si="155"/>
        <v>0</v>
      </c>
    </row>
    <row r="1642" spans="3:8">
      <c r="C1642" s="13">
        <f t="shared" ca="1" si="150"/>
        <v>1997.8448873544157</v>
      </c>
      <c r="D1642" s="13">
        <f t="shared" ca="1" si="151"/>
        <v>99.639695308341743</v>
      </c>
      <c r="E1642" s="13">
        <f t="shared" ca="1" si="152"/>
        <v>992944.27767379547</v>
      </c>
      <c r="F1642" s="13">
        <f t="shared" ca="1" si="153"/>
        <v>4.0086343694276465</v>
      </c>
      <c r="G1642" s="13">
        <f t="shared" ca="1" si="154"/>
        <v>0.49373668687283678</v>
      </c>
      <c r="H1642" s="13">
        <f t="shared" ca="1" si="155"/>
        <v>0</v>
      </c>
    </row>
    <row r="1643" spans="3:8">
      <c r="C1643" s="13">
        <f t="shared" ca="1" si="150"/>
        <v>2001.3928192813053</v>
      </c>
      <c r="D1643" s="13">
        <f t="shared" ca="1" si="151"/>
        <v>100.75605087337431</v>
      </c>
      <c r="E1643" s="13">
        <f t="shared" ca="1" si="152"/>
        <v>999710.072228192</v>
      </c>
      <c r="F1643" s="13">
        <f t="shared" ca="1" si="153"/>
        <v>3.993085959340466</v>
      </c>
      <c r="G1643" s="13">
        <f t="shared" ca="1" si="154"/>
        <v>0.50544888292087542</v>
      </c>
      <c r="H1643" s="13">
        <f t="shared" ca="1" si="155"/>
        <v>0</v>
      </c>
    </row>
    <row r="1644" spans="3:8">
      <c r="C1644" s="13">
        <f t="shared" ca="1" si="150"/>
        <v>2000.1953560315519</v>
      </c>
      <c r="D1644" s="13">
        <f t="shared" ca="1" si="151"/>
        <v>99.841209712343797</v>
      </c>
      <c r="E1644" s="13">
        <f t="shared" ca="1" si="152"/>
        <v>997350.59995813074</v>
      </c>
      <c r="F1644" s="13">
        <f t="shared" ca="1" si="153"/>
        <v>3.9950487968161039</v>
      </c>
      <c r="G1644" s="13">
        <f t="shared" ca="1" si="154"/>
        <v>0.50045910158924067</v>
      </c>
      <c r="H1644" s="13">
        <f t="shared" ca="1" si="155"/>
        <v>0</v>
      </c>
    </row>
    <row r="1645" spans="3:8">
      <c r="C1645" s="13">
        <f t="shared" ca="1" si="150"/>
        <v>2003.4199727480968</v>
      </c>
      <c r="D1645" s="13">
        <f t="shared" ca="1" si="151"/>
        <v>100.00405364191937</v>
      </c>
      <c r="E1645" s="13">
        <f t="shared" ca="1" si="152"/>
        <v>997290.83245574869</v>
      </c>
      <c r="F1645" s="13">
        <f t="shared" ca="1" si="153"/>
        <v>4.0116407667207081</v>
      </c>
      <c r="G1645" s="13">
        <f t="shared" ca="1" si="154"/>
        <v>0.4946542745716061</v>
      </c>
      <c r="H1645" s="13">
        <f t="shared" ca="1" si="155"/>
        <v>0</v>
      </c>
    </row>
    <row r="1646" spans="3:8">
      <c r="C1646" s="13">
        <f t="shared" ca="1" si="150"/>
        <v>1997.8049553211215</v>
      </c>
      <c r="D1646" s="13">
        <f t="shared" ca="1" si="151"/>
        <v>99.956431651878461</v>
      </c>
      <c r="E1646" s="13">
        <f t="shared" ca="1" si="152"/>
        <v>992364.21506971458</v>
      </c>
      <c r="F1646" s="13">
        <f t="shared" ca="1" si="153"/>
        <v>3.9986060843956994</v>
      </c>
      <c r="G1646" s="13">
        <f t="shared" ca="1" si="154"/>
        <v>0.50056613586359922</v>
      </c>
      <c r="H1646" s="13">
        <f t="shared" ca="1" si="155"/>
        <v>0</v>
      </c>
    </row>
    <row r="1647" spans="3:8">
      <c r="C1647" s="13">
        <f t="shared" ca="1" si="150"/>
        <v>2005.9831445663688</v>
      </c>
      <c r="D1647" s="13">
        <f t="shared" ca="1" si="151"/>
        <v>101.2886095350171</v>
      </c>
      <c r="E1647" s="13">
        <f t="shared" ca="1" si="152"/>
        <v>994063.86300776631</v>
      </c>
      <c r="F1647" s="13">
        <f t="shared" ca="1" si="153"/>
        <v>3.9885279627475132</v>
      </c>
      <c r="G1647" s="13">
        <f t="shared" ca="1" si="154"/>
        <v>0.51570394321460677</v>
      </c>
      <c r="H1647" s="13">
        <f t="shared" ca="1" si="155"/>
        <v>0</v>
      </c>
    </row>
    <row r="1648" spans="3:8">
      <c r="C1648" s="13">
        <f t="shared" ca="1" si="150"/>
        <v>1997.9349757556406</v>
      </c>
      <c r="D1648" s="13">
        <f t="shared" ca="1" si="151"/>
        <v>100.58498215066757</v>
      </c>
      <c r="E1648" s="13">
        <f t="shared" ca="1" si="152"/>
        <v>989774.92671589728</v>
      </c>
      <c r="F1648" s="13">
        <f t="shared" ca="1" si="153"/>
        <v>4.0048249151770543</v>
      </c>
      <c r="G1648" s="13">
        <f t="shared" ca="1" si="154"/>
        <v>0.50196726098799549</v>
      </c>
      <c r="H1648" s="13">
        <f t="shared" ca="1" si="155"/>
        <v>0</v>
      </c>
    </row>
    <row r="1649" spans="3:8">
      <c r="C1649" s="13">
        <f t="shared" ca="1" si="150"/>
        <v>2005.8312680393765</v>
      </c>
      <c r="D1649" s="13">
        <f t="shared" ca="1" si="151"/>
        <v>100.51517098233057</v>
      </c>
      <c r="E1649" s="13">
        <f t="shared" ca="1" si="152"/>
        <v>999486.76875184837</v>
      </c>
      <c r="F1649" s="13">
        <f t="shared" ca="1" si="153"/>
        <v>3.9988434833778128</v>
      </c>
      <c r="G1649" s="13">
        <f t="shared" ca="1" si="154"/>
        <v>0.50368135119610702</v>
      </c>
      <c r="H1649" s="13">
        <f t="shared" ca="1" si="155"/>
        <v>0</v>
      </c>
    </row>
    <row r="1650" spans="3:8">
      <c r="C1650" s="13">
        <f t="shared" ca="1" si="150"/>
        <v>2008.3398877950151</v>
      </c>
      <c r="D1650" s="13">
        <f t="shared" ca="1" si="151"/>
        <v>99.69831952467996</v>
      </c>
      <c r="E1650" s="13">
        <f t="shared" ca="1" si="152"/>
        <v>994591.75658382499</v>
      </c>
      <c r="F1650" s="13">
        <f t="shared" ca="1" si="153"/>
        <v>3.9963432330020741</v>
      </c>
      <c r="G1650" s="13">
        <f t="shared" ca="1" si="154"/>
        <v>0.50456418481399246</v>
      </c>
      <c r="H1650" s="13">
        <f t="shared" ca="1" si="155"/>
        <v>0</v>
      </c>
    </row>
    <row r="1651" spans="3:8">
      <c r="C1651" s="13">
        <f t="shared" ca="1" si="150"/>
        <v>2000.9798058197907</v>
      </c>
      <c r="D1651" s="13">
        <f t="shared" ca="1" si="151"/>
        <v>98.88802114553566</v>
      </c>
      <c r="E1651" s="13">
        <f t="shared" ca="1" si="152"/>
        <v>990762.92562600679</v>
      </c>
      <c r="F1651" s="13">
        <f t="shared" ca="1" si="153"/>
        <v>4.0080608718033952</v>
      </c>
      <c r="G1651" s="13">
        <f t="shared" ca="1" si="154"/>
        <v>0.4929152454514158</v>
      </c>
      <c r="H1651" s="13">
        <f t="shared" ca="1" si="155"/>
        <v>0</v>
      </c>
    </row>
    <row r="1652" spans="3:8">
      <c r="C1652" s="13">
        <f t="shared" ca="1" si="150"/>
        <v>1998.6074522514582</v>
      </c>
      <c r="D1652" s="13">
        <f t="shared" ca="1" si="151"/>
        <v>100.90594351595281</v>
      </c>
      <c r="E1652" s="13">
        <f t="shared" ca="1" si="152"/>
        <v>985818.31920398865</v>
      </c>
      <c r="F1652" s="13">
        <f t="shared" ca="1" si="153"/>
        <v>4.0008479583171095</v>
      </c>
      <c r="G1652" s="13">
        <f t="shared" ca="1" si="154"/>
        <v>0.50794514428072013</v>
      </c>
      <c r="H1652" s="13">
        <f t="shared" ca="1" si="155"/>
        <v>0</v>
      </c>
    </row>
    <row r="1653" spans="3:8">
      <c r="C1653" s="13">
        <f t="shared" ca="1" si="150"/>
        <v>2013.3562022036099</v>
      </c>
      <c r="D1653" s="13">
        <f t="shared" ca="1" si="151"/>
        <v>100.70916225872142</v>
      </c>
      <c r="E1653" s="13">
        <f t="shared" ca="1" si="152"/>
        <v>990287.06970572821</v>
      </c>
      <c r="F1653" s="13">
        <f t="shared" ca="1" si="153"/>
        <v>3.9957635169095558</v>
      </c>
      <c r="G1653" s="13">
        <f t="shared" ca="1" si="154"/>
        <v>0.51475447914832018</v>
      </c>
      <c r="H1653" s="13">
        <f t="shared" ca="1" si="155"/>
        <v>0</v>
      </c>
    </row>
    <row r="1654" spans="3:8">
      <c r="C1654" s="13">
        <f t="shared" ca="1" si="150"/>
        <v>2002.4634591550141</v>
      </c>
      <c r="D1654" s="13">
        <f t="shared" ca="1" si="151"/>
        <v>100.25349227331844</v>
      </c>
      <c r="E1654" s="13">
        <f t="shared" ca="1" si="152"/>
        <v>1000948.9190091871</v>
      </c>
      <c r="F1654" s="13">
        <f t="shared" ca="1" si="153"/>
        <v>3.9939122110824239</v>
      </c>
      <c r="G1654" s="13">
        <f t="shared" ca="1" si="154"/>
        <v>0.50242688582295736</v>
      </c>
      <c r="H1654" s="13">
        <f t="shared" ca="1" si="155"/>
        <v>0</v>
      </c>
    </row>
    <row r="1655" spans="3:8">
      <c r="C1655" s="13">
        <f t="shared" ca="1" si="150"/>
        <v>1998.1465538489128</v>
      </c>
      <c r="D1655" s="13">
        <f t="shared" ca="1" si="151"/>
        <v>99.858878820107904</v>
      </c>
      <c r="E1655" s="13">
        <f t="shared" ca="1" si="152"/>
        <v>995712.9088135428</v>
      </c>
      <c r="F1655" s="13">
        <f t="shared" ca="1" si="153"/>
        <v>4.0015176232281924</v>
      </c>
      <c r="G1655" s="13">
        <f t="shared" ca="1" si="154"/>
        <v>0.49711678110289109</v>
      </c>
      <c r="H1655" s="13">
        <f t="shared" ca="1" si="155"/>
        <v>0</v>
      </c>
    </row>
    <row r="1656" spans="3:8">
      <c r="C1656" s="13">
        <f t="shared" ca="1" si="150"/>
        <v>2006.5261403924922</v>
      </c>
      <c r="D1656" s="13">
        <f t="shared" ca="1" si="151"/>
        <v>99.793956676129625</v>
      </c>
      <c r="E1656" s="13">
        <f t="shared" ca="1" si="152"/>
        <v>996456.66160409001</v>
      </c>
      <c r="F1656" s="13">
        <f t="shared" ca="1" si="153"/>
        <v>3.9943154042917834</v>
      </c>
      <c r="G1656" s="13">
        <f t="shared" ca="1" si="154"/>
        <v>0.50421549170299629</v>
      </c>
      <c r="H1656" s="13">
        <f t="shared" ca="1" si="155"/>
        <v>0</v>
      </c>
    </row>
    <row r="1657" spans="3:8">
      <c r="C1657" s="13">
        <f t="shared" ca="1" si="150"/>
        <v>2002.5592617128289</v>
      </c>
      <c r="D1657" s="13">
        <f t="shared" ca="1" si="151"/>
        <v>100.60984514366002</v>
      </c>
      <c r="E1657" s="13">
        <f t="shared" ca="1" si="152"/>
        <v>978620.05514227343</v>
      </c>
      <c r="F1657" s="13">
        <f t="shared" ca="1" si="153"/>
        <v>4.001566190386507</v>
      </c>
      <c r="G1657" s="13">
        <f t="shared" ca="1" si="154"/>
        <v>0.51183176773074635</v>
      </c>
      <c r="H1657" s="13">
        <f t="shared" ca="1" si="155"/>
        <v>0</v>
      </c>
    </row>
    <row r="1658" spans="3:8">
      <c r="C1658" s="13">
        <f t="shared" ca="1" si="150"/>
        <v>2023.9237720515557</v>
      </c>
      <c r="D1658" s="13">
        <f t="shared" ca="1" si="151"/>
        <v>100.47698535647859</v>
      </c>
      <c r="E1658" s="13">
        <f t="shared" ca="1" si="152"/>
        <v>995904.30402715015</v>
      </c>
      <c r="F1658" s="13">
        <f t="shared" ca="1" si="153"/>
        <v>3.990356789059073</v>
      </c>
      <c r="G1658" s="13">
        <f t="shared" ca="1" si="154"/>
        <v>0.51884843244368739</v>
      </c>
      <c r="H1658" s="13">
        <f t="shared" ca="1" si="155"/>
        <v>0</v>
      </c>
    </row>
    <row r="1659" spans="3:8">
      <c r="C1659" s="13">
        <f t="shared" ca="1" si="150"/>
        <v>2001.3532150876106</v>
      </c>
      <c r="D1659" s="13">
        <f t="shared" ca="1" si="151"/>
        <v>100.43837492084597</v>
      </c>
      <c r="E1659" s="13">
        <f t="shared" ca="1" si="152"/>
        <v>981807.12403948442</v>
      </c>
      <c r="F1659" s="13">
        <f t="shared" ca="1" si="153"/>
        <v>4.0037279404847466</v>
      </c>
      <c r="G1659" s="13">
        <f t="shared" ca="1" si="154"/>
        <v>0.50758979732101872</v>
      </c>
      <c r="H1659" s="13">
        <f t="shared" ca="1" si="155"/>
        <v>0</v>
      </c>
    </row>
    <row r="1660" spans="3:8">
      <c r="C1660" s="13">
        <f t="shared" ca="1" si="150"/>
        <v>2014.5385919698297</v>
      </c>
      <c r="D1660" s="13">
        <f t="shared" ca="1" si="151"/>
        <v>100.56044105270092</v>
      </c>
      <c r="E1660" s="13">
        <f t="shared" ca="1" si="152"/>
        <v>995695.95571682625</v>
      </c>
      <c r="F1660" s="13">
        <f t="shared" ca="1" si="153"/>
        <v>4.0026012114083187</v>
      </c>
      <c r="G1660" s="13">
        <f t="shared" ca="1" si="154"/>
        <v>0.50831444811322746</v>
      </c>
      <c r="H1660" s="13">
        <f t="shared" ca="1" si="155"/>
        <v>0</v>
      </c>
    </row>
    <row r="1661" spans="3:8">
      <c r="C1661" s="13">
        <f t="shared" ca="1" si="150"/>
        <v>2000.3392261103979</v>
      </c>
      <c r="D1661" s="13">
        <f t="shared" ca="1" si="151"/>
        <v>99.695500990176086</v>
      </c>
      <c r="E1661" s="13">
        <f t="shared" ca="1" si="152"/>
        <v>991669.16636688309</v>
      </c>
      <c r="F1661" s="13">
        <f t="shared" ca="1" si="153"/>
        <v>3.998074580894488</v>
      </c>
      <c r="G1661" s="13">
        <f t="shared" ca="1" si="154"/>
        <v>0.50114410090138095</v>
      </c>
      <c r="H1661" s="13">
        <f t="shared" ca="1" si="155"/>
        <v>0</v>
      </c>
    </row>
    <row r="1662" spans="3:8">
      <c r="C1662" s="13">
        <f t="shared" ca="1" si="150"/>
        <v>2011.9149954827642</v>
      </c>
      <c r="D1662" s="13">
        <f t="shared" ca="1" si="151"/>
        <v>99.516263289194953</v>
      </c>
      <c r="E1662" s="13">
        <f t="shared" ca="1" si="152"/>
        <v>1000434.7177402034</v>
      </c>
      <c r="F1662" s="13">
        <f t="shared" ca="1" si="153"/>
        <v>3.9973297196901529</v>
      </c>
      <c r="G1662" s="13">
        <f t="shared" ca="1" si="154"/>
        <v>0.50198969949576322</v>
      </c>
      <c r="H1662" s="13">
        <f t="shared" ca="1" si="155"/>
        <v>0</v>
      </c>
    </row>
    <row r="1663" spans="3:8">
      <c r="C1663" s="13">
        <f t="shared" ca="1" si="150"/>
        <v>1991.273368550603</v>
      </c>
      <c r="D1663" s="13">
        <f t="shared" ca="1" si="151"/>
        <v>99.066041075914953</v>
      </c>
      <c r="E1663" s="13">
        <f t="shared" ca="1" si="152"/>
        <v>986982.64686326252</v>
      </c>
      <c r="F1663" s="13">
        <f t="shared" ca="1" si="153"/>
        <v>4.0053376732038775</v>
      </c>
      <c r="G1663" s="13">
        <f t="shared" ca="1" si="154"/>
        <v>0.49223291895696353</v>
      </c>
      <c r="H1663" s="13">
        <f t="shared" ca="1" si="155"/>
        <v>0</v>
      </c>
    </row>
    <row r="1664" spans="3:8">
      <c r="C1664" s="13">
        <f t="shared" ca="1" si="150"/>
        <v>1996.1415805382978</v>
      </c>
      <c r="D1664" s="13">
        <f t="shared" ca="1" si="151"/>
        <v>99.817410653698204</v>
      </c>
      <c r="E1664" s="13">
        <f t="shared" ca="1" si="152"/>
        <v>1003794.5499312792</v>
      </c>
      <c r="F1664" s="13">
        <f t="shared" ca="1" si="153"/>
        <v>4.0022322533520365</v>
      </c>
      <c r="G1664" s="13">
        <f t="shared" ca="1" si="154"/>
        <v>0.49156973168538759</v>
      </c>
      <c r="H1664" s="13">
        <f t="shared" ca="1" si="155"/>
        <v>0</v>
      </c>
    </row>
    <row r="1665" spans="3:8">
      <c r="C1665" s="13">
        <f t="shared" ca="1" si="150"/>
        <v>2000.0870129879338</v>
      </c>
      <c r="D1665" s="13">
        <f t="shared" ca="1" si="151"/>
        <v>100.50308689583079</v>
      </c>
      <c r="E1665" s="13">
        <f t="shared" ca="1" si="152"/>
        <v>1003990.9141111124</v>
      </c>
      <c r="F1665" s="13">
        <f t="shared" ca="1" si="153"/>
        <v>3.9924398725940931</v>
      </c>
      <c r="G1665" s="13">
        <f t="shared" ca="1" si="154"/>
        <v>0.50169987867299459</v>
      </c>
      <c r="H1665" s="13">
        <f t="shared" ca="1" si="155"/>
        <v>0</v>
      </c>
    </row>
    <row r="1666" spans="3:8">
      <c r="C1666" s="13">
        <f t="shared" ca="1" si="150"/>
        <v>1998.0540634653103</v>
      </c>
      <c r="D1666" s="13">
        <f t="shared" ca="1" si="151"/>
        <v>100.08829630763853</v>
      </c>
      <c r="E1666" s="13">
        <f t="shared" ca="1" si="152"/>
        <v>985231.40622134868</v>
      </c>
      <c r="F1666" s="13">
        <f t="shared" ca="1" si="153"/>
        <v>3.9955965512704568</v>
      </c>
      <c r="G1666" s="13">
        <f t="shared" ca="1" si="154"/>
        <v>0.50650429936283403</v>
      </c>
      <c r="H1666" s="13">
        <f t="shared" ca="1" si="155"/>
        <v>0</v>
      </c>
    </row>
    <row r="1667" spans="3:8">
      <c r="C1667" s="13">
        <f t="shared" ca="1" si="150"/>
        <v>2018.298680737252</v>
      </c>
      <c r="D1667" s="13">
        <f t="shared" ca="1" si="151"/>
        <v>100.4141856536027</v>
      </c>
      <c r="E1667" s="13">
        <f t="shared" ca="1" si="152"/>
        <v>987932.5054866625</v>
      </c>
      <c r="F1667" s="13">
        <f t="shared" ca="1" si="153"/>
        <v>4.0144070752752983</v>
      </c>
      <c r="G1667" s="13">
        <f t="shared" ca="1" si="154"/>
        <v>0.50746157756985488</v>
      </c>
      <c r="H1667" s="13">
        <f t="shared" ca="1" si="155"/>
        <v>0</v>
      </c>
    </row>
    <row r="1668" spans="3:8">
      <c r="C1668" s="13">
        <f t="shared" ca="1" si="150"/>
        <v>2006.9457778110627</v>
      </c>
      <c r="D1668" s="13">
        <f t="shared" ca="1" si="151"/>
        <v>100.18877723086497</v>
      </c>
      <c r="E1668" s="13">
        <f t="shared" ca="1" si="152"/>
        <v>990169.41201879096</v>
      </c>
      <c r="F1668" s="13">
        <f t="shared" ca="1" si="153"/>
        <v>3.9928824929123157</v>
      </c>
      <c r="G1668" s="13">
        <f t="shared" ca="1" si="154"/>
        <v>0.51036967926925125</v>
      </c>
      <c r="H1668" s="13">
        <f t="shared" ca="1" si="155"/>
        <v>0</v>
      </c>
    </row>
    <row r="1669" spans="3:8">
      <c r="C1669" s="13">
        <f t="shared" ca="1" si="150"/>
        <v>2002.0867700054216</v>
      </c>
      <c r="D1669" s="13">
        <f t="shared" ca="1" si="151"/>
        <v>100.62176625455935</v>
      </c>
      <c r="E1669" s="13">
        <f t="shared" ca="1" si="152"/>
        <v>995779.29624464584</v>
      </c>
      <c r="F1669" s="13">
        <f t="shared" ca="1" si="153"/>
        <v>3.9887835734679</v>
      </c>
      <c r="G1669" s="13">
        <f t="shared" ca="1" si="154"/>
        <v>0.50931079307805383</v>
      </c>
      <c r="H1669" s="13">
        <f t="shared" ca="1" si="155"/>
        <v>0</v>
      </c>
    </row>
    <row r="1670" spans="3:8">
      <c r="C1670" s="13">
        <f t="shared" ca="1" si="150"/>
        <v>1997.634120236693</v>
      </c>
      <c r="D1670" s="13">
        <f t="shared" ca="1" si="151"/>
        <v>100.25341295297171</v>
      </c>
      <c r="E1670" s="13">
        <f t="shared" ca="1" si="152"/>
        <v>997969.52967349382</v>
      </c>
      <c r="F1670" s="13">
        <f t="shared" ca="1" si="153"/>
        <v>4.0006340282547299</v>
      </c>
      <c r="G1670" s="13">
        <f t="shared" ca="1" si="154"/>
        <v>0.49813678757668073</v>
      </c>
      <c r="H1670" s="13">
        <f t="shared" ca="1" si="155"/>
        <v>0</v>
      </c>
    </row>
    <row r="1671" spans="3:8">
      <c r="C1671" s="13">
        <f t="shared" ca="1" si="150"/>
        <v>2015.9823783895181</v>
      </c>
      <c r="D1671" s="13">
        <f t="shared" ca="1" si="151"/>
        <v>100.41539643672127</v>
      </c>
      <c r="E1671" s="13">
        <f t="shared" ca="1" si="152"/>
        <v>1000415.6203079468</v>
      </c>
      <c r="F1671" s="13">
        <f t="shared" ca="1" si="153"/>
        <v>3.9937019294346672</v>
      </c>
      <c r="G1671" s="13">
        <f t="shared" ca="1" si="154"/>
        <v>0.51043547339770945</v>
      </c>
      <c r="H1671" s="13">
        <f t="shared" ca="1" si="155"/>
        <v>0</v>
      </c>
    </row>
    <row r="1672" spans="3:8">
      <c r="C1672" s="13">
        <f t="shared" ca="1" si="150"/>
        <v>1992.0388776917046</v>
      </c>
      <c r="D1672" s="13">
        <f t="shared" ca="1" si="151"/>
        <v>100.23023315419732</v>
      </c>
      <c r="E1672" s="13">
        <f t="shared" ca="1" si="152"/>
        <v>993761.21482623345</v>
      </c>
      <c r="F1672" s="13">
        <f t="shared" ca="1" si="153"/>
        <v>3.9818060444776258</v>
      </c>
      <c r="G1672" s="13">
        <f t="shared" ca="1" si="154"/>
        <v>0.50680634867412622</v>
      </c>
      <c r="H1672" s="13">
        <f t="shared" ca="1" si="155"/>
        <v>0</v>
      </c>
    </row>
    <row r="1673" spans="3:8">
      <c r="C1673" s="13">
        <f t="shared" ca="1" si="150"/>
        <v>1998.1507564997296</v>
      </c>
      <c r="D1673" s="13">
        <f t="shared" ca="1" si="151"/>
        <v>99.348903794818696</v>
      </c>
      <c r="E1673" s="13">
        <f t="shared" ca="1" si="152"/>
        <v>993919.82349332713</v>
      </c>
      <c r="F1673" s="13">
        <f t="shared" ca="1" si="153"/>
        <v>3.9943274192221088</v>
      </c>
      <c r="G1673" s="13">
        <f t="shared" ca="1" si="154"/>
        <v>0.49904960815399785</v>
      </c>
      <c r="H1673" s="13">
        <f t="shared" ca="1" si="155"/>
        <v>0</v>
      </c>
    </row>
    <row r="1674" spans="3:8">
      <c r="C1674" s="13">
        <f t="shared" ca="1" si="150"/>
        <v>1994.0553368759772</v>
      </c>
      <c r="D1674" s="13">
        <f t="shared" ca="1" si="151"/>
        <v>99.889823555443115</v>
      </c>
      <c r="E1674" s="13">
        <f t="shared" ca="1" si="152"/>
        <v>997455.0596225037</v>
      </c>
      <c r="F1674" s="13">
        <f t="shared" ca="1" si="153"/>
        <v>3.9999259479212728</v>
      </c>
      <c r="G1674" s="13">
        <f t="shared" ca="1" si="154"/>
        <v>0.49515897002082071</v>
      </c>
      <c r="H1674" s="13">
        <f t="shared" ca="1" si="155"/>
        <v>0</v>
      </c>
    </row>
    <row r="1675" spans="3:8">
      <c r="C1675" s="13">
        <f t="shared" ca="1" si="150"/>
        <v>2000.4140843880243</v>
      </c>
      <c r="D1675" s="13">
        <f t="shared" ca="1" si="151"/>
        <v>99.852481634316817</v>
      </c>
      <c r="E1675" s="13">
        <f t="shared" ca="1" si="152"/>
        <v>982156.10231059836</v>
      </c>
      <c r="F1675" s="13">
        <f t="shared" ca="1" si="153"/>
        <v>4.0027628597809244</v>
      </c>
      <c r="G1675" s="13">
        <f t="shared" ca="1" si="154"/>
        <v>0.50446244404701712</v>
      </c>
      <c r="H1675" s="13">
        <f t="shared" ca="1" si="155"/>
        <v>0</v>
      </c>
    </row>
    <row r="1676" spans="3:8">
      <c r="C1676" s="13">
        <f t="shared" ca="1" si="150"/>
        <v>2014.4878674701285</v>
      </c>
      <c r="D1676" s="13">
        <f t="shared" ca="1" si="151"/>
        <v>99.602467188571609</v>
      </c>
      <c r="E1676" s="13">
        <f t="shared" ca="1" si="152"/>
        <v>993303.87351425039</v>
      </c>
      <c r="F1676" s="13">
        <f t="shared" ca="1" si="153"/>
        <v>3.9930086314636566</v>
      </c>
      <c r="G1676" s="13">
        <f t="shared" ca="1" si="154"/>
        <v>0.50952607996399113</v>
      </c>
      <c r="H1676" s="13">
        <f t="shared" ca="1" si="155"/>
        <v>0</v>
      </c>
    </row>
    <row r="1677" spans="3:8">
      <c r="C1677" s="13">
        <f t="shared" ca="1" si="150"/>
        <v>2001.803314191498</v>
      </c>
      <c r="D1677" s="13">
        <f t="shared" ca="1" si="151"/>
        <v>99.720796889770114</v>
      </c>
      <c r="E1677" s="13">
        <f t="shared" ca="1" si="152"/>
        <v>999263.63995997631</v>
      </c>
      <c r="F1677" s="13">
        <f t="shared" ca="1" si="153"/>
        <v>3.9971051495028287</v>
      </c>
      <c r="G1677" s="13">
        <f t="shared" ca="1" si="154"/>
        <v>0.49867351757838752</v>
      </c>
      <c r="H1677" s="13">
        <f t="shared" ca="1" si="155"/>
        <v>0</v>
      </c>
    </row>
    <row r="1678" spans="3:8">
      <c r="C1678" s="13">
        <f t="shared" ca="1" si="150"/>
        <v>1995.3880964052958</v>
      </c>
      <c r="D1678" s="13">
        <f t="shared" ca="1" si="151"/>
        <v>99.961916604811748</v>
      </c>
      <c r="E1678" s="13">
        <f t="shared" ca="1" si="152"/>
        <v>986706.8538043322</v>
      </c>
      <c r="F1678" s="13">
        <f t="shared" ca="1" si="153"/>
        <v>4.0000941379023498</v>
      </c>
      <c r="G1678" s="13">
        <f t="shared" ca="1" si="154"/>
        <v>0.50149946033244341</v>
      </c>
      <c r="H1678" s="13">
        <f t="shared" ca="1" si="155"/>
        <v>0</v>
      </c>
    </row>
    <row r="1679" spans="3:8">
      <c r="C1679" s="13">
        <f t="shared" ca="1" si="150"/>
        <v>2009.2673577642038</v>
      </c>
      <c r="D1679" s="13">
        <f t="shared" ca="1" si="151"/>
        <v>100.75785015084905</v>
      </c>
      <c r="E1679" s="13">
        <f t="shared" ca="1" si="152"/>
        <v>998027.60510411405</v>
      </c>
      <c r="F1679" s="13">
        <f t="shared" ca="1" si="153"/>
        <v>3.9987292404646553</v>
      </c>
      <c r="G1679" s="13">
        <f t="shared" ca="1" si="154"/>
        <v>0.50742742648679717</v>
      </c>
      <c r="H1679" s="13">
        <f t="shared" ca="1" si="155"/>
        <v>0</v>
      </c>
    </row>
    <row r="1680" spans="3:8">
      <c r="C1680" s="13">
        <f t="shared" ca="1" si="150"/>
        <v>1984.834750921993</v>
      </c>
      <c r="D1680" s="13">
        <f t="shared" ca="1" si="151"/>
        <v>99.581954028478293</v>
      </c>
      <c r="E1680" s="13">
        <f t="shared" ca="1" si="152"/>
        <v>990255.1880540956</v>
      </c>
      <c r="F1680" s="13">
        <f t="shared" ca="1" si="153"/>
        <v>4.0096787462813115</v>
      </c>
      <c r="G1680" s="13">
        <f t="shared" ca="1" si="154"/>
        <v>0.48785869327316844</v>
      </c>
      <c r="H1680" s="13">
        <f t="shared" ca="1" si="155"/>
        <v>0</v>
      </c>
    </row>
    <row r="1681" spans="3:8">
      <c r="C1681" s="13">
        <f t="shared" ca="1" si="150"/>
        <v>2020.1880933088646</v>
      </c>
      <c r="D1681" s="13">
        <f t="shared" ca="1" si="151"/>
        <v>99.601225505966653</v>
      </c>
      <c r="E1681" s="13">
        <f t="shared" ca="1" si="152"/>
        <v>985860.00959908892</v>
      </c>
      <c r="F1681" s="13">
        <f t="shared" ca="1" si="153"/>
        <v>3.9942757308349734</v>
      </c>
      <c r="G1681" s="13">
        <f t="shared" ca="1" si="154"/>
        <v>0.51562149587949013</v>
      </c>
      <c r="H1681" s="13">
        <f t="shared" ca="1" si="155"/>
        <v>0</v>
      </c>
    </row>
    <row r="1682" spans="3:8">
      <c r="C1682" s="13">
        <f t="shared" ca="1" si="150"/>
        <v>2007.7479029191081</v>
      </c>
      <c r="D1682" s="13">
        <f t="shared" ca="1" si="151"/>
        <v>99.67387688183851</v>
      </c>
      <c r="E1682" s="13">
        <f t="shared" ca="1" si="152"/>
        <v>990628.32385912118</v>
      </c>
      <c r="F1682" s="13">
        <f t="shared" ca="1" si="153"/>
        <v>4.0037029644846918</v>
      </c>
      <c r="G1682" s="13">
        <f t="shared" ca="1" si="154"/>
        <v>0.50244867798667192</v>
      </c>
      <c r="H1682" s="13">
        <f t="shared" ca="1" si="155"/>
        <v>0</v>
      </c>
    </row>
    <row r="1683" spans="3:8">
      <c r="C1683" s="13">
        <f t="shared" ca="1" si="150"/>
        <v>1983.4631380763394</v>
      </c>
      <c r="D1683" s="13">
        <f t="shared" ca="1" si="151"/>
        <v>100.12067484439369</v>
      </c>
      <c r="E1683" s="13">
        <f t="shared" ca="1" si="152"/>
        <v>994993.38890833303</v>
      </c>
      <c r="F1683" s="13">
        <f t="shared" ca="1" si="153"/>
        <v>4.006011764927651</v>
      </c>
      <c r="G1683" s="13">
        <f t="shared" ca="1" si="154"/>
        <v>0.48927507653530594</v>
      </c>
      <c r="H1683" s="13">
        <f t="shared" ca="1" si="155"/>
        <v>0</v>
      </c>
    </row>
    <row r="1684" spans="3:8">
      <c r="C1684" s="13">
        <f t="shared" ca="1" si="150"/>
        <v>1981.557609388658</v>
      </c>
      <c r="D1684" s="13">
        <f t="shared" ca="1" si="151"/>
        <v>99.955603256528505</v>
      </c>
      <c r="E1684" s="13">
        <f t="shared" ca="1" si="152"/>
        <v>990137.72617227817</v>
      </c>
      <c r="F1684" s="13">
        <f t="shared" ca="1" si="153"/>
        <v>4.0017075685542336</v>
      </c>
      <c r="G1684" s="13">
        <f t="shared" ca="1" si="154"/>
        <v>0.49203237805591193</v>
      </c>
      <c r="H1684" s="13">
        <f t="shared" ca="1" si="155"/>
        <v>0</v>
      </c>
    </row>
    <row r="1685" spans="3:8">
      <c r="C1685" s="13">
        <f t="shared" ca="1" si="150"/>
        <v>2016.4246255217188</v>
      </c>
      <c r="D1685" s="13">
        <f t="shared" ca="1" si="151"/>
        <v>100.05446407228902</v>
      </c>
      <c r="E1685" s="13">
        <f t="shared" ca="1" si="152"/>
        <v>998898.33572214784</v>
      </c>
      <c r="F1685" s="13">
        <f t="shared" ca="1" si="153"/>
        <v>3.9943738433930478</v>
      </c>
      <c r="G1685" s="13">
        <f t="shared" ca="1" si="154"/>
        <v>0.50925401757699817</v>
      </c>
      <c r="H1685" s="13">
        <f t="shared" ca="1" si="155"/>
        <v>0</v>
      </c>
    </row>
    <row r="1686" spans="3:8">
      <c r="C1686" s="13">
        <f t="shared" ca="1" si="150"/>
        <v>2021.9200479888607</v>
      </c>
      <c r="D1686" s="13">
        <f t="shared" ca="1" si="151"/>
        <v>99.908355317403604</v>
      </c>
      <c r="E1686" s="13">
        <f t="shared" ca="1" si="152"/>
        <v>998211.32317458699</v>
      </c>
      <c r="F1686" s="13">
        <f t="shared" ca="1" si="153"/>
        <v>4.0174421998035879</v>
      </c>
      <c r="G1686" s="13">
        <f t="shared" ca="1" si="154"/>
        <v>0.4999871706633976</v>
      </c>
      <c r="H1686" s="13">
        <f t="shared" ca="1" si="155"/>
        <v>0</v>
      </c>
    </row>
    <row r="1687" spans="3:8">
      <c r="C1687" s="13">
        <f t="shared" ca="1" si="150"/>
        <v>1995.5696444295511</v>
      </c>
      <c r="D1687" s="13">
        <f t="shared" ca="1" si="151"/>
        <v>99.019146010946287</v>
      </c>
      <c r="E1687" s="13">
        <f t="shared" ca="1" si="152"/>
        <v>1000301.7701599015</v>
      </c>
      <c r="F1687" s="13">
        <f t="shared" ca="1" si="153"/>
        <v>3.9957457009872357</v>
      </c>
      <c r="G1687" s="13">
        <f t="shared" ca="1" si="154"/>
        <v>0.49224429156778537</v>
      </c>
      <c r="H1687" s="13">
        <f t="shared" ca="1" si="155"/>
        <v>0</v>
      </c>
    </row>
    <row r="1688" spans="3:8">
      <c r="C1688" s="13">
        <f t="shared" ref="C1688:C1751" ca="1" si="156">NORMINV(RAND(),$D$3,$G$3)</f>
        <v>1994.3402465638339</v>
      </c>
      <c r="D1688" s="13">
        <f t="shared" ref="D1688:D1751" ca="1" si="157">NORMINV(RAND(),$D$4,$G$4)</f>
        <v>100.06435684544158</v>
      </c>
      <c r="E1688" s="13">
        <f t="shared" ref="E1688:E1751" ca="1" si="158">NORMINV(RAND(),$D$5,$G$5)</f>
        <v>991526.42815512023</v>
      </c>
      <c r="F1688" s="13">
        <f t="shared" ref="F1688:F1751" ca="1" si="159">NORMINV(RAND(),$D$6,$G$6)</f>
        <v>3.9996153198896263</v>
      </c>
      <c r="G1688" s="13">
        <f t="shared" ref="G1688:G1751" ca="1" si="160">C1688^2*D1688/(E1688*3.1415926*F1688^4)</f>
        <v>0.49928769502959436</v>
      </c>
      <c r="H1688" s="13">
        <f t="shared" ref="H1688:H1751" ca="1" si="161">IF(G1688&gt;0.54,1,IF(G1688&lt;0.46,1,0))</f>
        <v>0</v>
      </c>
    </row>
    <row r="1689" spans="3:8">
      <c r="C1689" s="13">
        <f t="shared" ca="1" si="156"/>
        <v>1985.1252683790165</v>
      </c>
      <c r="D1689" s="13">
        <f t="shared" ca="1" si="157"/>
        <v>100.41575703263345</v>
      </c>
      <c r="E1689" s="13">
        <f t="shared" ca="1" si="158"/>
        <v>987334.36365150195</v>
      </c>
      <c r="F1689" s="13">
        <f t="shared" ca="1" si="159"/>
        <v>3.994454185289658</v>
      </c>
      <c r="G1689" s="13">
        <f t="shared" ca="1" si="160"/>
        <v>0.50111085023254798</v>
      </c>
      <c r="H1689" s="13">
        <f t="shared" ca="1" si="161"/>
        <v>0</v>
      </c>
    </row>
    <row r="1690" spans="3:8">
      <c r="C1690" s="13">
        <f t="shared" ca="1" si="156"/>
        <v>2011.6005014375955</v>
      </c>
      <c r="D1690" s="13">
        <f t="shared" ca="1" si="157"/>
        <v>99.951503982354211</v>
      </c>
      <c r="E1690" s="13">
        <f t="shared" ca="1" si="158"/>
        <v>1004816.9776427724</v>
      </c>
      <c r="F1690" s="13">
        <f t="shared" ca="1" si="159"/>
        <v>4.0030239314687419</v>
      </c>
      <c r="G1690" s="13">
        <f t="shared" ca="1" si="160"/>
        <v>0.49898010285394251</v>
      </c>
      <c r="H1690" s="13">
        <f t="shared" ca="1" si="161"/>
        <v>0</v>
      </c>
    </row>
    <row r="1691" spans="3:8">
      <c r="C1691" s="13">
        <f t="shared" ca="1" si="156"/>
        <v>1980.9038129164364</v>
      </c>
      <c r="D1691" s="13">
        <f t="shared" ca="1" si="157"/>
        <v>100.60634773126431</v>
      </c>
      <c r="E1691" s="13">
        <f t="shared" ca="1" si="158"/>
        <v>987791.60994695907</v>
      </c>
      <c r="F1691" s="13">
        <f t="shared" ca="1" si="159"/>
        <v>3.9960915848951042</v>
      </c>
      <c r="G1691" s="13">
        <f t="shared" ca="1" si="160"/>
        <v>0.49887900627603649</v>
      </c>
      <c r="H1691" s="13">
        <f t="shared" ca="1" si="161"/>
        <v>0</v>
      </c>
    </row>
    <row r="1692" spans="3:8">
      <c r="C1692" s="13">
        <f t="shared" ca="1" si="156"/>
        <v>2018.6688060508081</v>
      </c>
      <c r="D1692" s="13">
        <f t="shared" ca="1" si="157"/>
        <v>100.46172067682583</v>
      </c>
      <c r="E1692" s="13">
        <f t="shared" ca="1" si="158"/>
        <v>988853.56027832441</v>
      </c>
      <c r="F1692" s="13">
        <f t="shared" ca="1" si="159"/>
        <v>4.0029767119049424</v>
      </c>
      <c r="G1692" s="13">
        <f t="shared" ca="1" si="160"/>
        <v>0.51323546108900941</v>
      </c>
      <c r="H1692" s="13">
        <f t="shared" ca="1" si="161"/>
        <v>0</v>
      </c>
    </row>
    <row r="1693" spans="3:8">
      <c r="C1693" s="13">
        <f t="shared" ca="1" si="156"/>
        <v>2002.4719940132118</v>
      </c>
      <c r="D1693" s="13">
        <f t="shared" ca="1" si="157"/>
        <v>99.259834186523619</v>
      </c>
      <c r="E1693" s="13">
        <f t="shared" ca="1" si="158"/>
        <v>993721.07120059035</v>
      </c>
      <c r="F1693" s="13">
        <f t="shared" ca="1" si="159"/>
        <v>3.9919651708027448</v>
      </c>
      <c r="G1693" s="13">
        <f t="shared" ca="1" si="160"/>
        <v>0.5020478470929951</v>
      </c>
      <c r="H1693" s="13">
        <f t="shared" ca="1" si="161"/>
        <v>0</v>
      </c>
    </row>
    <row r="1694" spans="3:8">
      <c r="C1694" s="13">
        <f t="shared" ca="1" si="156"/>
        <v>1987.7301992666264</v>
      </c>
      <c r="D1694" s="13">
        <f t="shared" ca="1" si="157"/>
        <v>100.52122643001272</v>
      </c>
      <c r="E1694" s="13">
        <f t="shared" ca="1" si="158"/>
        <v>996926.24786064669</v>
      </c>
      <c r="F1694" s="13">
        <f t="shared" ca="1" si="159"/>
        <v>4.0032590205619414</v>
      </c>
      <c r="G1694" s="13">
        <f t="shared" ca="1" si="160"/>
        <v>0.49374759242129068</v>
      </c>
      <c r="H1694" s="13">
        <f t="shared" ca="1" si="161"/>
        <v>0</v>
      </c>
    </row>
    <row r="1695" spans="3:8">
      <c r="C1695" s="13">
        <f t="shared" ca="1" si="156"/>
        <v>2031.6533457584769</v>
      </c>
      <c r="D1695" s="13">
        <f t="shared" ca="1" si="157"/>
        <v>100.35873867793646</v>
      </c>
      <c r="E1695" s="13">
        <f t="shared" ca="1" si="158"/>
        <v>988937.8298308847</v>
      </c>
      <c r="F1695" s="13">
        <f t="shared" ca="1" si="159"/>
        <v>3.9991002254668699</v>
      </c>
      <c r="G1695" s="13">
        <f t="shared" ca="1" si="160"/>
        <v>0.52129840968124341</v>
      </c>
      <c r="H1695" s="13">
        <f t="shared" ca="1" si="161"/>
        <v>0</v>
      </c>
    </row>
    <row r="1696" spans="3:8">
      <c r="C1696" s="13">
        <f t="shared" ca="1" si="156"/>
        <v>2000.9136076134582</v>
      </c>
      <c r="D1696" s="13">
        <f t="shared" ca="1" si="157"/>
        <v>99.560870653312804</v>
      </c>
      <c r="E1696" s="13">
        <f t="shared" ca="1" si="158"/>
        <v>990471.51839034213</v>
      </c>
      <c r="F1696" s="13">
        <f t="shared" ca="1" si="159"/>
        <v>3.9939008326468066</v>
      </c>
      <c r="G1696" s="13">
        <f t="shared" ca="1" si="160"/>
        <v>0.50345933206185212</v>
      </c>
      <c r="H1696" s="13">
        <f t="shared" ca="1" si="161"/>
        <v>0</v>
      </c>
    </row>
    <row r="1697" spans="3:8">
      <c r="C1697" s="13">
        <f t="shared" ca="1" si="156"/>
        <v>2005.1006666088124</v>
      </c>
      <c r="D1697" s="13">
        <f t="shared" ca="1" si="157"/>
        <v>100.2646721689357</v>
      </c>
      <c r="E1697" s="13">
        <f t="shared" ca="1" si="158"/>
        <v>1009596.9515021709</v>
      </c>
      <c r="F1697" s="13">
        <f t="shared" ca="1" si="159"/>
        <v>3.9949007715480302</v>
      </c>
      <c r="G1697" s="13">
        <f t="shared" ca="1" si="160"/>
        <v>0.49899755690055897</v>
      </c>
      <c r="H1697" s="13">
        <f t="shared" ca="1" si="161"/>
        <v>0</v>
      </c>
    </row>
    <row r="1698" spans="3:8">
      <c r="C1698" s="13">
        <f t="shared" ca="1" si="156"/>
        <v>2003.2396642759875</v>
      </c>
      <c r="D1698" s="13">
        <f t="shared" ca="1" si="157"/>
        <v>99.884861407038684</v>
      </c>
      <c r="E1698" s="13">
        <f t="shared" ca="1" si="158"/>
        <v>1007455.1555948639</v>
      </c>
      <c r="F1698" s="13">
        <f t="shared" ca="1" si="159"/>
        <v>4.0026013870060071</v>
      </c>
      <c r="G1698" s="13">
        <f t="shared" ca="1" si="160"/>
        <v>0.4934243044697651</v>
      </c>
      <c r="H1698" s="13">
        <f t="shared" ca="1" si="161"/>
        <v>0</v>
      </c>
    </row>
    <row r="1699" spans="3:8">
      <c r="C1699" s="13">
        <f t="shared" ca="1" si="156"/>
        <v>2000.4336441712762</v>
      </c>
      <c r="D1699" s="13">
        <f t="shared" ca="1" si="157"/>
        <v>99.772268320227766</v>
      </c>
      <c r="E1699" s="13">
        <f t="shared" ca="1" si="158"/>
        <v>1000284.2894919629</v>
      </c>
      <c r="F1699" s="13">
        <f t="shared" ca="1" si="159"/>
        <v>3.9972634731956229</v>
      </c>
      <c r="G1699" s="13">
        <f t="shared" ca="1" si="160"/>
        <v>0.49766114334472028</v>
      </c>
      <c r="H1699" s="13">
        <f t="shared" ca="1" si="161"/>
        <v>0</v>
      </c>
    </row>
    <row r="1700" spans="3:8">
      <c r="C1700" s="13">
        <f t="shared" ca="1" si="156"/>
        <v>2000.5495864381405</v>
      </c>
      <c r="D1700" s="13">
        <f t="shared" ca="1" si="157"/>
        <v>100.28501298605511</v>
      </c>
      <c r="E1700" s="13">
        <f t="shared" ca="1" si="158"/>
        <v>984437.3535624498</v>
      </c>
      <c r="F1700" s="13">
        <f t="shared" ca="1" si="159"/>
        <v>4.0087909794156733</v>
      </c>
      <c r="G1700" s="13">
        <f t="shared" ca="1" si="160"/>
        <v>0.50250811145043828</v>
      </c>
      <c r="H1700" s="13">
        <f t="shared" ca="1" si="161"/>
        <v>0</v>
      </c>
    </row>
    <row r="1701" spans="3:8">
      <c r="C1701" s="13">
        <f t="shared" ca="1" si="156"/>
        <v>1982.9260486718463</v>
      </c>
      <c r="D1701" s="13">
        <f t="shared" ca="1" si="157"/>
        <v>100.13060980996285</v>
      </c>
      <c r="E1701" s="13">
        <f t="shared" ca="1" si="158"/>
        <v>1004016.8006554253</v>
      </c>
      <c r="F1701" s="13">
        <f t="shared" ca="1" si="159"/>
        <v>4.0122855713453003</v>
      </c>
      <c r="G1701" s="13">
        <f t="shared" ca="1" si="160"/>
        <v>0.48163906808611845</v>
      </c>
      <c r="H1701" s="13">
        <f t="shared" ca="1" si="161"/>
        <v>0</v>
      </c>
    </row>
    <row r="1702" spans="3:8">
      <c r="C1702" s="13">
        <f t="shared" ca="1" si="156"/>
        <v>1997.0240242988154</v>
      </c>
      <c r="D1702" s="13">
        <f t="shared" ca="1" si="157"/>
        <v>100.32478381390602</v>
      </c>
      <c r="E1702" s="13">
        <f t="shared" ca="1" si="158"/>
        <v>995308.25503857923</v>
      </c>
      <c r="F1702" s="13">
        <f t="shared" ca="1" si="159"/>
        <v>3.9918087774402466</v>
      </c>
      <c r="G1702" s="13">
        <f t="shared" ca="1" si="160"/>
        <v>0.50395113192475538</v>
      </c>
      <c r="H1702" s="13">
        <f t="shared" ca="1" si="161"/>
        <v>0</v>
      </c>
    </row>
    <row r="1703" spans="3:8">
      <c r="C1703" s="13">
        <f t="shared" ca="1" si="156"/>
        <v>2001.1064286641631</v>
      </c>
      <c r="D1703" s="13">
        <f t="shared" ca="1" si="157"/>
        <v>100.70141700611848</v>
      </c>
      <c r="E1703" s="13">
        <f t="shared" ca="1" si="158"/>
        <v>999860.40872970154</v>
      </c>
      <c r="F1703" s="13">
        <f t="shared" ca="1" si="159"/>
        <v>4.0032079875497297</v>
      </c>
      <c r="G1703" s="13">
        <f t="shared" ca="1" si="160"/>
        <v>0.49986657855478739</v>
      </c>
      <c r="H1703" s="13">
        <f t="shared" ca="1" si="161"/>
        <v>0</v>
      </c>
    </row>
    <row r="1704" spans="3:8">
      <c r="C1704" s="13">
        <f t="shared" ca="1" si="156"/>
        <v>2000.1364297713019</v>
      </c>
      <c r="D1704" s="13">
        <f t="shared" ca="1" si="157"/>
        <v>100.35011352240751</v>
      </c>
      <c r="E1704" s="13">
        <f t="shared" ca="1" si="158"/>
        <v>1004788.0172127878</v>
      </c>
      <c r="F1704" s="13">
        <f t="shared" ca="1" si="159"/>
        <v>3.9874602577350222</v>
      </c>
      <c r="G1704" s="13">
        <f t="shared" ca="1" si="160"/>
        <v>0.50306873276618913</v>
      </c>
      <c r="H1704" s="13">
        <f t="shared" ca="1" si="161"/>
        <v>0</v>
      </c>
    </row>
    <row r="1705" spans="3:8">
      <c r="C1705" s="13">
        <f t="shared" ca="1" si="156"/>
        <v>1983.6363411552784</v>
      </c>
      <c r="D1705" s="13">
        <f t="shared" ca="1" si="157"/>
        <v>99.881118670927862</v>
      </c>
      <c r="E1705" s="13">
        <f t="shared" ca="1" si="158"/>
        <v>998157.24047524482</v>
      </c>
      <c r="F1705" s="13">
        <f t="shared" ca="1" si="159"/>
        <v>3.9982344217555634</v>
      </c>
      <c r="G1705" s="13">
        <f t="shared" ca="1" si="160"/>
        <v>0.49043975669489265</v>
      </c>
      <c r="H1705" s="13">
        <f t="shared" ca="1" si="161"/>
        <v>0</v>
      </c>
    </row>
    <row r="1706" spans="3:8">
      <c r="C1706" s="13">
        <f t="shared" ca="1" si="156"/>
        <v>1990.3508952328773</v>
      </c>
      <c r="D1706" s="13">
        <f t="shared" ca="1" si="157"/>
        <v>100.29546881614979</v>
      </c>
      <c r="E1706" s="13">
        <f t="shared" ca="1" si="158"/>
        <v>1000678.3740064794</v>
      </c>
      <c r="F1706" s="13">
        <f t="shared" ca="1" si="159"/>
        <v>4.0005167378635234</v>
      </c>
      <c r="G1706" s="13">
        <f t="shared" ca="1" si="160"/>
        <v>0.49343717201475723</v>
      </c>
      <c r="H1706" s="13">
        <f t="shared" ca="1" si="161"/>
        <v>0</v>
      </c>
    </row>
    <row r="1707" spans="3:8">
      <c r="C1707" s="13">
        <f t="shared" ca="1" si="156"/>
        <v>2007.8185207846486</v>
      </c>
      <c r="D1707" s="13">
        <f t="shared" ca="1" si="157"/>
        <v>100.21410702102737</v>
      </c>
      <c r="E1707" s="13">
        <f t="shared" ca="1" si="158"/>
        <v>989089.82303587906</v>
      </c>
      <c r="F1707" s="13">
        <f t="shared" ca="1" si="159"/>
        <v>4.0001430176422765</v>
      </c>
      <c r="G1707" s="13">
        <f t="shared" ca="1" si="160"/>
        <v>0.5077969620618682</v>
      </c>
      <c r="H1707" s="13">
        <f t="shared" ca="1" si="161"/>
        <v>0</v>
      </c>
    </row>
    <row r="1708" spans="3:8">
      <c r="C1708" s="13">
        <f t="shared" ca="1" si="156"/>
        <v>1992.5474859090423</v>
      </c>
      <c r="D1708" s="13">
        <f t="shared" ca="1" si="157"/>
        <v>100.0449798913919</v>
      </c>
      <c r="E1708" s="13">
        <f t="shared" ca="1" si="158"/>
        <v>997097.94626676571</v>
      </c>
      <c r="F1708" s="13">
        <f t="shared" ca="1" si="159"/>
        <v>4.0080611259438275</v>
      </c>
      <c r="G1708" s="13">
        <f t="shared" ca="1" si="160"/>
        <v>0.49134623178158177</v>
      </c>
      <c r="H1708" s="13">
        <f t="shared" ca="1" si="161"/>
        <v>0</v>
      </c>
    </row>
    <row r="1709" spans="3:8">
      <c r="C1709" s="13">
        <f t="shared" ca="1" si="156"/>
        <v>2006.7975173875532</v>
      </c>
      <c r="D1709" s="13">
        <f t="shared" ca="1" si="157"/>
        <v>100.03677776986071</v>
      </c>
      <c r="E1709" s="13">
        <f t="shared" ca="1" si="158"/>
        <v>981954.71336369682</v>
      </c>
      <c r="F1709" s="13">
        <f t="shared" ca="1" si="159"/>
        <v>3.9969529088931242</v>
      </c>
      <c r="G1709" s="13">
        <f t="shared" ca="1" si="160"/>
        <v>0.51169285658910757</v>
      </c>
      <c r="H1709" s="13">
        <f t="shared" ca="1" si="161"/>
        <v>0</v>
      </c>
    </row>
    <row r="1710" spans="3:8">
      <c r="C1710" s="13">
        <f t="shared" ca="1" si="156"/>
        <v>1987.9994686161751</v>
      </c>
      <c r="D1710" s="13">
        <f t="shared" ca="1" si="157"/>
        <v>99.061498852045062</v>
      </c>
      <c r="E1710" s="13">
        <f t="shared" ca="1" si="158"/>
        <v>989643.33419811318</v>
      </c>
      <c r="F1710" s="13">
        <f t="shared" ca="1" si="159"/>
        <v>4.0101071660443894</v>
      </c>
      <c r="G1710" s="13">
        <f t="shared" ca="1" si="160"/>
        <v>0.48695063696303503</v>
      </c>
      <c r="H1710" s="13">
        <f t="shared" ca="1" si="161"/>
        <v>0</v>
      </c>
    </row>
    <row r="1711" spans="3:8">
      <c r="C1711" s="13">
        <f t="shared" ca="1" si="156"/>
        <v>1974.835152315884</v>
      </c>
      <c r="D1711" s="13">
        <f t="shared" ca="1" si="157"/>
        <v>98.835722543345653</v>
      </c>
      <c r="E1711" s="13">
        <f t="shared" ca="1" si="158"/>
        <v>992721.23563582613</v>
      </c>
      <c r="F1711" s="13">
        <f t="shared" ca="1" si="159"/>
        <v>4.0054831602817309</v>
      </c>
      <c r="G1711" s="13">
        <f t="shared" ca="1" si="160"/>
        <v>0.48015208762442524</v>
      </c>
      <c r="H1711" s="13">
        <f t="shared" ca="1" si="161"/>
        <v>0</v>
      </c>
    </row>
    <row r="1712" spans="3:8">
      <c r="C1712" s="13">
        <f t="shared" ca="1" si="156"/>
        <v>1997.4199111279177</v>
      </c>
      <c r="D1712" s="13">
        <f t="shared" ca="1" si="157"/>
        <v>99.629932589929894</v>
      </c>
      <c r="E1712" s="13">
        <f t="shared" ca="1" si="158"/>
        <v>992923.02961489768</v>
      </c>
      <c r="F1712" s="13">
        <f t="shared" ca="1" si="159"/>
        <v>3.9983496881859311</v>
      </c>
      <c r="G1712" s="13">
        <f t="shared" ca="1" si="160"/>
        <v>0.49858595560350316</v>
      </c>
      <c r="H1712" s="13">
        <f t="shared" ca="1" si="161"/>
        <v>0</v>
      </c>
    </row>
    <row r="1713" spans="3:8">
      <c r="C1713" s="13">
        <f t="shared" ca="1" si="156"/>
        <v>2000.6086428290223</v>
      </c>
      <c r="D1713" s="13">
        <f t="shared" ca="1" si="157"/>
        <v>99.589533575279106</v>
      </c>
      <c r="E1713" s="13">
        <f t="shared" ca="1" si="158"/>
        <v>996218.0666057769</v>
      </c>
      <c r="F1713" s="13">
        <f t="shared" ca="1" si="159"/>
        <v>4.0118149876059954</v>
      </c>
      <c r="G1713" s="13">
        <f t="shared" ca="1" si="160"/>
        <v>0.49166593004366621</v>
      </c>
      <c r="H1713" s="13">
        <f t="shared" ca="1" si="161"/>
        <v>0</v>
      </c>
    </row>
    <row r="1714" spans="3:8">
      <c r="C1714" s="13">
        <f t="shared" ca="1" si="156"/>
        <v>2007.7478909308977</v>
      </c>
      <c r="D1714" s="13">
        <f t="shared" ca="1" si="157"/>
        <v>99.739170695249342</v>
      </c>
      <c r="E1714" s="13">
        <f t="shared" ca="1" si="158"/>
        <v>983666.8210108619</v>
      </c>
      <c r="F1714" s="13">
        <f t="shared" ca="1" si="159"/>
        <v>3.9998456229297066</v>
      </c>
      <c r="G1714" s="13">
        <f t="shared" ca="1" si="160"/>
        <v>0.50829203285119096</v>
      </c>
      <c r="H1714" s="13">
        <f t="shared" ca="1" si="161"/>
        <v>0</v>
      </c>
    </row>
    <row r="1715" spans="3:8">
      <c r="C1715" s="13">
        <f t="shared" ca="1" si="156"/>
        <v>2009.5763786817122</v>
      </c>
      <c r="D1715" s="13">
        <f t="shared" ca="1" si="157"/>
        <v>100.1231647193746</v>
      </c>
      <c r="E1715" s="13">
        <f t="shared" ca="1" si="158"/>
        <v>996315.02812911372</v>
      </c>
      <c r="F1715" s="13">
        <f t="shared" ca="1" si="159"/>
        <v>3.9896229411829052</v>
      </c>
      <c r="G1715" s="13">
        <f t="shared" ca="1" si="160"/>
        <v>0.50988195985884244</v>
      </c>
      <c r="H1715" s="13">
        <f t="shared" ca="1" si="161"/>
        <v>0</v>
      </c>
    </row>
    <row r="1716" spans="3:8">
      <c r="C1716" s="13">
        <f t="shared" ca="1" si="156"/>
        <v>1993.03089740618</v>
      </c>
      <c r="D1716" s="13">
        <f t="shared" ca="1" si="157"/>
        <v>100.15861908831667</v>
      </c>
      <c r="E1716" s="13">
        <f t="shared" ca="1" si="158"/>
        <v>1000671.4074309831</v>
      </c>
      <c r="F1716" s="13">
        <f t="shared" ca="1" si="159"/>
        <v>3.9985385920455352</v>
      </c>
      <c r="G1716" s="13">
        <f t="shared" ca="1" si="160"/>
        <v>0.49507371313406734</v>
      </c>
      <c r="H1716" s="13">
        <f t="shared" ca="1" si="161"/>
        <v>0</v>
      </c>
    </row>
    <row r="1717" spans="3:8">
      <c r="C1717" s="13">
        <f t="shared" ca="1" si="156"/>
        <v>2011.5849899395607</v>
      </c>
      <c r="D1717" s="13">
        <f t="shared" ca="1" si="157"/>
        <v>100.79884700229898</v>
      </c>
      <c r="E1717" s="13">
        <f t="shared" ca="1" si="158"/>
        <v>998385.40087898879</v>
      </c>
      <c r="F1717" s="13">
        <f t="shared" ca="1" si="159"/>
        <v>4.0021373980808841</v>
      </c>
      <c r="G1717" s="13">
        <f t="shared" ca="1" si="160"/>
        <v>0.50689297500911346</v>
      </c>
      <c r="H1717" s="13">
        <f t="shared" ca="1" si="161"/>
        <v>0</v>
      </c>
    </row>
    <row r="1718" spans="3:8">
      <c r="C1718" s="13">
        <f t="shared" ca="1" si="156"/>
        <v>2007.1672296011975</v>
      </c>
      <c r="D1718" s="13">
        <f t="shared" ca="1" si="157"/>
        <v>99.811243573095965</v>
      </c>
      <c r="E1718" s="13">
        <f t="shared" ca="1" si="158"/>
        <v>996109.11539083777</v>
      </c>
      <c r="F1718" s="13">
        <f t="shared" ca="1" si="159"/>
        <v>3.9995617828009147</v>
      </c>
      <c r="G1718" s="13">
        <f t="shared" ca="1" si="160"/>
        <v>0.50215774216806419</v>
      </c>
      <c r="H1718" s="13">
        <f t="shared" ca="1" si="161"/>
        <v>0</v>
      </c>
    </row>
    <row r="1719" spans="3:8">
      <c r="C1719" s="13">
        <f t="shared" ca="1" si="156"/>
        <v>2014.8543561603435</v>
      </c>
      <c r="D1719" s="13">
        <f t="shared" ca="1" si="157"/>
        <v>99.470808040948114</v>
      </c>
      <c r="E1719" s="13">
        <f t="shared" ca="1" si="158"/>
        <v>985058.85844443715</v>
      </c>
      <c r="F1719" s="13">
        <f t="shared" ca="1" si="159"/>
        <v>4.0028727539729045</v>
      </c>
      <c r="G1719" s="13">
        <f t="shared" ca="1" si="160"/>
        <v>0.50825747929970178</v>
      </c>
      <c r="H1719" s="13">
        <f t="shared" ca="1" si="161"/>
        <v>0</v>
      </c>
    </row>
    <row r="1720" spans="3:8">
      <c r="C1720" s="13">
        <f t="shared" ca="1" si="156"/>
        <v>2006.2628150386768</v>
      </c>
      <c r="D1720" s="13">
        <f t="shared" ca="1" si="157"/>
        <v>99.566426440663079</v>
      </c>
      <c r="E1720" s="13">
        <f t="shared" ca="1" si="158"/>
        <v>995505.06425497017</v>
      </c>
      <c r="F1720" s="13">
        <f t="shared" ca="1" si="159"/>
        <v>3.9994652170261653</v>
      </c>
      <c r="G1720" s="13">
        <f t="shared" ca="1" si="160"/>
        <v>0.50082676732307341</v>
      </c>
      <c r="H1720" s="13">
        <f t="shared" ca="1" si="161"/>
        <v>0</v>
      </c>
    </row>
    <row r="1721" spans="3:8">
      <c r="C1721" s="13">
        <f t="shared" ca="1" si="156"/>
        <v>1975.0774564198985</v>
      </c>
      <c r="D1721" s="13">
        <f t="shared" ca="1" si="157"/>
        <v>99.359398313935216</v>
      </c>
      <c r="E1721" s="13">
        <f t="shared" ca="1" si="158"/>
        <v>1005358.9607767758</v>
      </c>
      <c r="F1721" s="13">
        <f t="shared" ca="1" si="159"/>
        <v>3.9922382032782733</v>
      </c>
      <c r="G1721" s="13">
        <f t="shared" ca="1" si="160"/>
        <v>0.48310375528260191</v>
      </c>
      <c r="H1721" s="13">
        <f t="shared" ca="1" si="161"/>
        <v>0</v>
      </c>
    </row>
    <row r="1722" spans="3:8">
      <c r="C1722" s="13">
        <f t="shared" ca="1" si="156"/>
        <v>1983.0891161325583</v>
      </c>
      <c r="D1722" s="13">
        <f t="shared" ca="1" si="157"/>
        <v>100.06113624805087</v>
      </c>
      <c r="E1722" s="13">
        <f t="shared" ca="1" si="158"/>
        <v>994054.49973020412</v>
      </c>
      <c r="F1722" s="13">
        <f t="shared" ca="1" si="159"/>
        <v>3.9974965843086587</v>
      </c>
      <c r="G1722" s="13">
        <f t="shared" ca="1" si="160"/>
        <v>0.49344349264937276</v>
      </c>
      <c r="H1722" s="13">
        <f t="shared" ca="1" si="161"/>
        <v>0</v>
      </c>
    </row>
    <row r="1723" spans="3:8">
      <c r="C1723" s="13">
        <f t="shared" ca="1" si="156"/>
        <v>2014.1458764151496</v>
      </c>
      <c r="D1723" s="13">
        <f t="shared" ca="1" si="157"/>
        <v>100.41853289534173</v>
      </c>
      <c r="E1723" s="13">
        <f t="shared" ca="1" si="158"/>
        <v>1007348.5410160718</v>
      </c>
      <c r="F1723" s="13">
        <f t="shared" ca="1" si="159"/>
        <v>4.0022180886722625</v>
      </c>
      <c r="G1723" s="13">
        <f t="shared" ca="1" si="160"/>
        <v>0.50172193219972427</v>
      </c>
      <c r="H1723" s="13">
        <f t="shared" ca="1" si="161"/>
        <v>0</v>
      </c>
    </row>
    <row r="1724" spans="3:8">
      <c r="C1724" s="13">
        <f t="shared" ca="1" si="156"/>
        <v>2012.4295087285773</v>
      </c>
      <c r="D1724" s="13">
        <f t="shared" ca="1" si="157"/>
        <v>100.15534952831746</v>
      </c>
      <c r="E1724" s="13">
        <f t="shared" ca="1" si="158"/>
        <v>996138.31277793448</v>
      </c>
      <c r="F1724" s="13">
        <f t="shared" ca="1" si="159"/>
        <v>4.0082347909065428</v>
      </c>
      <c r="G1724" s="13">
        <f t="shared" ca="1" si="160"/>
        <v>0.50214990178590913</v>
      </c>
      <c r="H1724" s="13">
        <f t="shared" ca="1" si="161"/>
        <v>0</v>
      </c>
    </row>
    <row r="1725" spans="3:8">
      <c r="C1725" s="13">
        <f t="shared" ca="1" si="156"/>
        <v>1970.7607456579947</v>
      </c>
      <c r="D1725" s="13">
        <f t="shared" ca="1" si="157"/>
        <v>99.608774131211149</v>
      </c>
      <c r="E1725" s="13">
        <f t="shared" ca="1" si="158"/>
        <v>988130.61476675002</v>
      </c>
      <c r="F1725" s="13">
        <f t="shared" ca="1" si="159"/>
        <v>4.011195971991885</v>
      </c>
      <c r="G1725" s="13">
        <f t="shared" ca="1" si="160"/>
        <v>0.48139952733181046</v>
      </c>
      <c r="H1725" s="13">
        <f t="shared" ca="1" si="161"/>
        <v>0</v>
      </c>
    </row>
    <row r="1726" spans="3:8">
      <c r="C1726" s="13">
        <f t="shared" ca="1" si="156"/>
        <v>1977.1410057150058</v>
      </c>
      <c r="D1726" s="13">
        <f t="shared" ca="1" si="157"/>
        <v>99.90368345569668</v>
      </c>
      <c r="E1726" s="13">
        <f t="shared" ca="1" si="158"/>
        <v>993547.02135072369</v>
      </c>
      <c r="F1726" s="13">
        <f t="shared" ca="1" si="159"/>
        <v>4.0075374056457456</v>
      </c>
      <c r="G1726" s="13">
        <f t="shared" ca="1" si="160"/>
        <v>0.48507417999123648</v>
      </c>
      <c r="H1726" s="13">
        <f t="shared" ca="1" si="161"/>
        <v>0</v>
      </c>
    </row>
    <row r="1727" spans="3:8">
      <c r="C1727" s="13">
        <f t="shared" ca="1" si="156"/>
        <v>1998.8631017616315</v>
      </c>
      <c r="D1727" s="13">
        <f t="shared" ca="1" si="157"/>
        <v>98.87557996195315</v>
      </c>
      <c r="E1727" s="13">
        <f t="shared" ca="1" si="158"/>
        <v>995324.39180362446</v>
      </c>
      <c r="F1727" s="13">
        <f t="shared" ca="1" si="159"/>
        <v>4.0123800769105618</v>
      </c>
      <c r="G1727" s="13">
        <f t="shared" ca="1" si="160"/>
        <v>0.48745257906659545</v>
      </c>
      <c r="H1727" s="13">
        <f t="shared" ca="1" si="161"/>
        <v>0</v>
      </c>
    </row>
    <row r="1728" spans="3:8">
      <c r="C1728" s="13">
        <f t="shared" ca="1" si="156"/>
        <v>2014.2074447436876</v>
      </c>
      <c r="D1728" s="13">
        <f t="shared" ca="1" si="157"/>
        <v>99.664477480477288</v>
      </c>
      <c r="E1728" s="13">
        <f t="shared" ca="1" si="158"/>
        <v>981136.28000391286</v>
      </c>
      <c r="F1728" s="13">
        <f t="shared" ca="1" si="159"/>
        <v>4.0007106430033366</v>
      </c>
      <c r="G1728" s="13">
        <f t="shared" ca="1" si="160"/>
        <v>0.51206019962981197</v>
      </c>
      <c r="H1728" s="13">
        <f t="shared" ca="1" si="161"/>
        <v>0</v>
      </c>
    </row>
    <row r="1729" spans="3:8">
      <c r="C1729" s="13">
        <f t="shared" ca="1" si="156"/>
        <v>2009.7117349301166</v>
      </c>
      <c r="D1729" s="13">
        <f t="shared" ca="1" si="157"/>
        <v>100.83211010228371</v>
      </c>
      <c r="E1729" s="13">
        <f t="shared" ca="1" si="158"/>
        <v>998352.90757301496</v>
      </c>
      <c r="F1729" s="13">
        <f t="shared" ca="1" si="159"/>
        <v>4.0105984653374662</v>
      </c>
      <c r="G1729" s="13">
        <f t="shared" ca="1" si="160"/>
        <v>0.50187516682193378</v>
      </c>
      <c r="H1729" s="13">
        <f t="shared" ca="1" si="161"/>
        <v>0</v>
      </c>
    </row>
    <row r="1730" spans="3:8">
      <c r="C1730" s="13">
        <f t="shared" ca="1" si="156"/>
        <v>2010.9944764995485</v>
      </c>
      <c r="D1730" s="13">
        <f t="shared" ca="1" si="157"/>
        <v>100.27914356559633</v>
      </c>
      <c r="E1730" s="13">
        <f t="shared" ca="1" si="158"/>
        <v>997775.2357567118</v>
      </c>
      <c r="F1730" s="13">
        <f t="shared" ca="1" si="159"/>
        <v>4.0013022635134865</v>
      </c>
      <c r="G1730" s="13">
        <f t="shared" ca="1" si="160"/>
        <v>0.50471283196316552</v>
      </c>
      <c r="H1730" s="13">
        <f t="shared" ca="1" si="161"/>
        <v>0</v>
      </c>
    </row>
    <row r="1731" spans="3:8">
      <c r="C1731" s="13">
        <f t="shared" ca="1" si="156"/>
        <v>2011.7809770352953</v>
      </c>
      <c r="D1731" s="13">
        <f t="shared" ca="1" si="157"/>
        <v>99.892351892799027</v>
      </c>
      <c r="E1731" s="13">
        <f t="shared" ca="1" si="158"/>
        <v>994882.30265143304</v>
      </c>
      <c r="F1731" s="13">
        <f t="shared" ca="1" si="159"/>
        <v>3.9806971488202052</v>
      </c>
      <c r="G1731" s="13">
        <f t="shared" ca="1" si="160"/>
        <v>0.51515214331541304</v>
      </c>
      <c r="H1731" s="13">
        <f t="shared" ca="1" si="161"/>
        <v>0</v>
      </c>
    </row>
    <row r="1732" spans="3:8">
      <c r="C1732" s="13">
        <f t="shared" ca="1" si="156"/>
        <v>2001.7602964626822</v>
      </c>
      <c r="D1732" s="13">
        <f t="shared" ca="1" si="157"/>
        <v>99.581476891457569</v>
      </c>
      <c r="E1732" s="13">
        <f t="shared" ca="1" si="158"/>
        <v>990601.69431119447</v>
      </c>
      <c r="F1732" s="13">
        <f t="shared" ca="1" si="159"/>
        <v>3.9947745060269768</v>
      </c>
      <c r="G1732" s="13">
        <f t="shared" ca="1" si="160"/>
        <v>0.50348286510450369</v>
      </c>
      <c r="H1732" s="13">
        <f t="shared" ca="1" si="161"/>
        <v>0</v>
      </c>
    </row>
    <row r="1733" spans="3:8">
      <c r="C1733" s="13">
        <f t="shared" ca="1" si="156"/>
        <v>1989.3042264629951</v>
      </c>
      <c r="D1733" s="13">
        <f t="shared" ca="1" si="157"/>
        <v>100.72233053959918</v>
      </c>
      <c r="E1733" s="13">
        <f t="shared" ca="1" si="158"/>
        <v>991146.82023030519</v>
      </c>
      <c r="F1733" s="13">
        <f t="shared" ca="1" si="159"/>
        <v>4.0018399483915559</v>
      </c>
      <c r="G1733" s="13">
        <f t="shared" ca="1" si="160"/>
        <v>0.49911596121471158</v>
      </c>
      <c r="H1733" s="13">
        <f t="shared" ca="1" si="161"/>
        <v>0</v>
      </c>
    </row>
    <row r="1734" spans="3:8">
      <c r="C1734" s="13">
        <f t="shared" ca="1" si="156"/>
        <v>2003.7254701250934</v>
      </c>
      <c r="D1734" s="13">
        <f t="shared" ca="1" si="157"/>
        <v>100.20165939915748</v>
      </c>
      <c r="E1734" s="13">
        <f t="shared" ca="1" si="158"/>
        <v>1006457.9869546354</v>
      </c>
      <c r="F1734" s="13">
        <f t="shared" ca="1" si="159"/>
        <v>3.999897571015703</v>
      </c>
      <c r="G1734" s="13">
        <f t="shared" ca="1" si="160"/>
        <v>0.49706176183132511</v>
      </c>
      <c r="H1734" s="13">
        <f t="shared" ca="1" si="161"/>
        <v>0</v>
      </c>
    </row>
    <row r="1735" spans="3:8">
      <c r="C1735" s="13">
        <f t="shared" ca="1" si="156"/>
        <v>2020.0907056329593</v>
      </c>
      <c r="D1735" s="13">
        <f t="shared" ca="1" si="157"/>
        <v>100.51945003061918</v>
      </c>
      <c r="E1735" s="13">
        <f t="shared" ca="1" si="158"/>
        <v>998146.84426177549</v>
      </c>
      <c r="F1735" s="13">
        <f t="shared" ca="1" si="159"/>
        <v>3.9990351426598534</v>
      </c>
      <c r="G1735" s="13">
        <f t="shared" ca="1" si="160"/>
        <v>0.51147764731810974</v>
      </c>
      <c r="H1735" s="13">
        <f t="shared" ca="1" si="161"/>
        <v>0</v>
      </c>
    </row>
    <row r="1736" spans="3:8">
      <c r="C1736" s="13">
        <f t="shared" ca="1" si="156"/>
        <v>2010.7171529324098</v>
      </c>
      <c r="D1736" s="13">
        <f t="shared" ca="1" si="157"/>
        <v>100.00626413923305</v>
      </c>
      <c r="E1736" s="13">
        <f t="shared" ca="1" si="158"/>
        <v>1007549.2863246707</v>
      </c>
      <c r="F1736" s="13">
        <f t="shared" ca="1" si="159"/>
        <v>4.011645076728394</v>
      </c>
      <c r="G1736" s="13">
        <f t="shared" ca="1" si="160"/>
        <v>0.49319991618944614</v>
      </c>
      <c r="H1736" s="13">
        <f t="shared" ca="1" si="161"/>
        <v>0</v>
      </c>
    </row>
    <row r="1737" spans="3:8">
      <c r="C1737" s="13">
        <f t="shared" ca="1" si="156"/>
        <v>2000.5373655840597</v>
      </c>
      <c r="D1737" s="13">
        <f t="shared" ca="1" si="157"/>
        <v>99.997289803070004</v>
      </c>
      <c r="E1737" s="13">
        <f t="shared" ca="1" si="158"/>
        <v>994408.04707790737</v>
      </c>
      <c r="F1737" s="13">
        <f t="shared" ca="1" si="159"/>
        <v>4.0085371978782192</v>
      </c>
      <c r="G1737" s="13">
        <f t="shared" ca="1" si="160"/>
        <v>0.49616188273636924</v>
      </c>
      <c r="H1737" s="13">
        <f t="shared" ca="1" si="161"/>
        <v>0</v>
      </c>
    </row>
    <row r="1738" spans="3:8">
      <c r="C1738" s="13">
        <f t="shared" ca="1" si="156"/>
        <v>2009.4675150403675</v>
      </c>
      <c r="D1738" s="13">
        <f t="shared" ca="1" si="157"/>
        <v>100.14377870753268</v>
      </c>
      <c r="E1738" s="13">
        <f t="shared" ca="1" si="158"/>
        <v>989282.04270803893</v>
      </c>
      <c r="F1738" s="13">
        <f t="shared" ca="1" si="159"/>
        <v>3.9908965458322023</v>
      </c>
      <c r="G1738" s="13">
        <f t="shared" ca="1" si="160"/>
        <v>0.5129016347550589</v>
      </c>
      <c r="H1738" s="13">
        <f t="shared" ca="1" si="161"/>
        <v>0</v>
      </c>
    </row>
    <row r="1739" spans="3:8">
      <c r="C1739" s="13">
        <f t="shared" ca="1" si="156"/>
        <v>1996.0566471356181</v>
      </c>
      <c r="D1739" s="13">
        <f t="shared" ca="1" si="157"/>
        <v>100.02773980084271</v>
      </c>
      <c r="E1739" s="13">
        <f t="shared" ca="1" si="158"/>
        <v>995942.30791558931</v>
      </c>
      <c r="F1739" s="13">
        <f t="shared" ca="1" si="159"/>
        <v>3.9906389138888048</v>
      </c>
      <c r="G1739" s="13">
        <f t="shared" ca="1" si="160"/>
        <v>0.5022412744878374</v>
      </c>
      <c r="H1739" s="13">
        <f t="shared" ca="1" si="161"/>
        <v>0</v>
      </c>
    </row>
    <row r="1740" spans="3:8">
      <c r="C1740" s="13">
        <f t="shared" ca="1" si="156"/>
        <v>2001.3142642025159</v>
      </c>
      <c r="D1740" s="13">
        <f t="shared" ca="1" si="157"/>
        <v>99.942755250631436</v>
      </c>
      <c r="E1740" s="13">
        <f t="shared" ca="1" si="158"/>
        <v>986436.34736226825</v>
      </c>
      <c r="F1740" s="13">
        <f t="shared" ca="1" si="159"/>
        <v>4.0011186377733825</v>
      </c>
      <c r="G1740" s="13">
        <f t="shared" ca="1" si="160"/>
        <v>0.50400779383456673</v>
      </c>
      <c r="H1740" s="13">
        <f t="shared" ca="1" si="161"/>
        <v>0</v>
      </c>
    </row>
    <row r="1741" spans="3:8">
      <c r="C1741" s="13">
        <f t="shared" ca="1" si="156"/>
        <v>2001.9617909402937</v>
      </c>
      <c r="D1741" s="13">
        <f t="shared" ca="1" si="157"/>
        <v>100.47022745387757</v>
      </c>
      <c r="E1741" s="13">
        <f t="shared" ca="1" si="158"/>
        <v>995044.99380160554</v>
      </c>
      <c r="F1741" s="13">
        <f t="shared" ca="1" si="159"/>
        <v>4.0063936552993624</v>
      </c>
      <c r="G1741" s="13">
        <f t="shared" ca="1" si="160"/>
        <v>0.49996763567380531</v>
      </c>
      <c r="H1741" s="13">
        <f t="shared" ca="1" si="161"/>
        <v>0</v>
      </c>
    </row>
    <row r="1742" spans="3:8">
      <c r="C1742" s="13">
        <f t="shared" ca="1" si="156"/>
        <v>2009.3039105835901</v>
      </c>
      <c r="D1742" s="13">
        <f t="shared" ca="1" si="157"/>
        <v>100.9212990164406</v>
      </c>
      <c r="E1742" s="13">
        <f t="shared" ca="1" si="158"/>
        <v>1001799.034672391</v>
      </c>
      <c r="F1742" s="13">
        <f t="shared" ca="1" si="159"/>
        <v>3.9975645226315351</v>
      </c>
      <c r="G1742" s="13">
        <f t="shared" ca="1" si="160"/>
        <v>0.50694598517932032</v>
      </c>
      <c r="H1742" s="13">
        <f t="shared" ca="1" si="161"/>
        <v>0</v>
      </c>
    </row>
    <row r="1743" spans="3:8">
      <c r="C1743" s="13">
        <f t="shared" ca="1" si="156"/>
        <v>2006.5864727096896</v>
      </c>
      <c r="D1743" s="13">
        <f t="shared" ca="1" si="157"/>
        <v>100.1420641253418</v>
      </c>
      <c r="E1743" s="13">
        <f t="shared" ca="1" si="158"/>
        <v>1012222.9575546541</v>
      </c>
      <c r="F1743" s="13">
        <f t="shared" ca="1" si="159"/>
        <v>4.0024072572175573</v>
      </c>
      <c r="G1743" s="13">
        <f t="shared" ca="1" si="160"/>
        <v>0.49410715342663603</v>
      </c>
      <c r="H1743" s="13">
        <f t="shared" ca="1" si="161"/>
        <v>0</v>
      </c>
    </row>
    <row r="1744" spans="3:8">
      <c r="C1744" s="13">
        <f t="shared" ca="1" si="156"/>
        <v>2024.0136081916341</v>
      </c>
      <c r="D1744" s="13">
        <f t="shared" ca="1" si="157"/>
        <v>99.529106433298935</v>
      </c>
      <c r="E1744" s="13">
        <f t="shared" ca="1" si="158"/>
        <v>988121.99790800572</v>
      </c>
      <c r="F1744" s="13">
        <f t="shared" ca="1" si="159"/>
        <v>4.0087719654233558</v>
      </c>
      <c r="G1744" s="13">
        <f t="shared" ca="1" si="160"/>
        <v>0.50859386574426257</v>
      </c>
      <c r="H1744" s="13">
        <f t="shared" ca="1" si="161"/>
        <v>0</v>
      </c>
    </row>
    <row r="1745" spans="3:8">
      <c r="C1745" s="13">
        <f t="shared" ca="1" si="156"/>
        <v>1989.9818203779307</v>
      </c>
      <c r="D1745" s="13">
        <f t="shared" ca="1" si="157"/>
        <v>100.50603733680974</v>
      </c>
      <c r="E1745" s="13">
        <f t="shared" ca="1" si="158"/>
        <v>1000740.9161267147</v>
      </c>
      <c r="F1745" s="13">
        <f t="shared" ca="1" si="159"/>
        <v>4.0119664881159913</v>
      </c>
      <c r="G1745" s="13">
        <f t="shared" ca="1" si="160"/>
        <v>0.48864072459350943</v>
      </c>
      <c r="H1745" s="13">
        <f t="shared" ca="1" si="161"/>
        <v>0</v>
      </c>
    </row>
    <row r="1746" spans="3:8">
      <c r="C1746" s="13">
        <f t="shared" ca="1" si="156"/>
        <v>1994.8565263753571</v>
      </c>
      <c r="D1746" s="13">
        <f t="shared" ca="1" si="157"/>
        <v>99.663604376566184</v>
      </c>
      <c r="E1746" s="13">
        <f t="shared" ca="1" si="158"/>
        <v>996185.33542392228</v>
      </c>
      <c r="F1746" s="13">
        <f t="shared" ca="1" si="159"/>
        <v>4.0096836154686653</v>
      </c>
      <c r="G1746" s="13">
        <f t="shared" ca="1" si="160"/>
        <v>0.49026341736257606</v>
      </c>
      <c r="H1746" s="13">
        <f t="shared" ca="1" si="161"/>
        <v>0</v>
      </c>
    </row>
    <row r="1747" spans="3:8">
      <c r="C1747" s="13">
        <f t="shared" ca="1" si="156"/>
        <v>1986.5064053410169</v>
      </c>
      <c r="D1747" s="13">
        <f t="shared" ca="1" si="157"/>
        <v>98.575846250908839</v>
      </c>
      <c r="E1747" s="13">
        <f t="shared" ca="1" si="158"/>
        <v>994195.94904826209</v>
      </c>
      <c r="F1747" s="13">
        <f t="shared" ca="1" si="159"/>
        <v>3.9949924831341672</v>
      </c>
      <c r="G1747" s="13">
        <f t="shared" ca="1" si="160"/>
        <v>0.48895031817457901</v>
      </c>
      <c r="H1747" s="13">
        <f t="shared" ca="1" si="161"/>
        <v>0</v>
      </c>
    </row>
    <row r="1748" spans="3:8">
      <c r="C1748" s="13">
        <f t="shared" ca="1" si="156"/>
        <v>2002.3370018646822</v>
      </c>
      <c r="D1748" s="13">
        <f t="shared" ca="1" si="157"/>
        <v>99.881913377846459</v>
      </c>
      <c r="E1748" s="13">
        <f t="shared" ca="1" si="158"/>
        <v>986233.96254895674</v>
      </c>
      <c r="F1748" s="13">
        <f t="shared" ca="1" si="159"/>
        <v>4.0010074932641739</v>
      </c>
      <c r="G1748" s="13">
        <f t="shared" ca="1" si="160"/>
        <v>0.50437542817628445</v>
      </c>
      <c r="H1748" s="13">
        <f t="shared" ca="1" si="161"/>
        <v>0</v>
      </c>
    </row>
    <row r="1749" spans="3:8">
      <c r="C1749" s="13">
        <f t="shared" ca="1" si="156"/>
        <v>2013.7891361897109</v>
      </c>
      <c r="D1749" s="13">
        <f t="shared" ca="1" si="157"/>
        <v>100.53996780736438</v>
      </c>
      <c r="E1749" s="13">
        <f t="shared" ca="1" si="158"/>
        <v>994471.67671047838</v>
      </c>
      <c r="F1749" s="13">
        <f t="shared" ca="1" si="159"/>
        <v>4.0023906674969938</v>
      </c>
      <c r="G1749" s="13">
        <f t="shared" ca="1" si="160"/>
        <v>0.5085650797306045</v>
      </c>
      <c r="H1749" s="13">
        <f t="shared" ca="1" si="161"/>
        <v>0</v>
      </c>
    </row>
    <row r="1750" spans="3:8">
      <c r="C1750" s="13">
        <f t="shared" ca="1" si="156"/>
        <v>2014.9855759655375</v>
      </c>
      <c r="D1750" s="13">
        <f t="shared" ca="1" si="157"/>
        <v>100.09623980720031</v>
      </c>
      <c r="E1750" s="13">
        <f t="shared" ca="1" si="158"/>
        <v>994574.15299927618</v>
      </c>
      <c r="F1750" s="13">
        <f t="shared" ca="1" si="159"/>
        <v>3.9962166355730484</v>
      </c>
      <c r="G1750" s="13">
        <f t="shared" ca="1" si="160"/>
        <v>0.51000979744387664</v>
      </c>
      <c r="H1750" s="13">
        <f t="shared" ca="1" si="161"/>
        <v>0</v>
      </c>
    </row>
    <row r="1751" spans="3:8">
      <c r="C1751" s="13">
        <f t="shared" ca="1" si="156"/>
        <v>2010.0951812713915</v>
      </c>
      <c r="D1751" s="13">
        <f t="shared" ca="1" si="157"/>
        <v>100.21101721050584</v>
      </c>
      <c r="E1751" s="13">
        <f t="shared" ca="1" si="158"/>
        <v>994722.52149056154</v>
      </c>
      <c r="F1751" s="13">
        <f t="shared" ca="1" si="159"/>
        <v>3.9992625716234884</v>
      </c>
      <c r="G1751" s="13">
        <f t="shared" ca="1" si="160"/>
        <v>0.50649740490915574</v>
      </c>
      <c r="H1751" s="13">
        <f t="shared" ca="1" si="161"/>
        <v>0</v>
      </c>
    </row>
    <row r="1752" spans="3:8">
      <c r="C1752" s="13">
        <f t="shared" ref="C1752:C1815" ca="1" si="162">NORMINV(RAND(),$D$3,$G$3)</f>
        <v>1974.5624170197216</v>
      </c>
      <c r="D1752" s="13">
        <f t="shared" ref="D1752:D1815" ca="1" si="163">NORMINV(RAND(),$D$4,$G$4)</f>
        <v>100.59550317748997</v>
      </c>
      <c r="E1752" s="13">
        <f t="shared" ref="E1752:E1815" ca="1" si="164">NORMINV(RAND(),$D$5,$G$5)</f>
        <v>992667.45802983677</v>
      </c>
      <c r="F1752" s="13">
        <f t="shared" ref="F1752:F1815" ca="1" si="165">NORMINV(RAND(),$D$6,$G$6)</f>
        <v>4.008166800275057</v>
      </c>
      <c r="G1752" s="13">
        <f t="shared" ref="G1752:G1815" ca="1" si="166">C1752^2*D1752/(E1752*3.1415926*F1752^4)</f>
        <v>0.48728551803820863</v>
      </c>
      <c r="H1752" s="13">
        <f t="shared" ref="H1752:H1815" ca="1" si="167">IF(G1752&gt;0.54,1,IF(G1752&lt;0.46,1,0))</f>
        <v>0</v>
      </c>
    </row>
    <row r="1753" spans="3:8">
      <c r="C1753" s="13">
        <f t="shared" ca="1" si="162"/>
        <v>2005.2407617658673</v>
      </c>
      <c r="D1753" s="13">
        <f t="shared" ca="1" si="163"/>
        <v>100.04772643811802</v>
      </c>
      <c r="E1753" s="13">
        <f t="shared" ca="1" si="164"/>
        <v>1001526.6631924618</v>
      </c>
      <c r="F1753" s="13">
        <f t="shared" ca="1" si="165"/>
        <v>3.9951578232856386</v>
      </c>
      <c r="G1753" s="13">
        <f t="shared" ca="1" si="166"/>
        <v>0.50187103363519014</v>
      </c>
      <c r="H1753" s="13">
        <f t="shared" ca="1" si="167"/>
        <v>0</v>
      </c>
    </row>
    <row r="1754" spans="3:8">
      <c r="C1754" s="13">
        <f t="shared" ca="1" si="162"/>
        <v>2002.5578124446013</v>
      </c>
      <c r="D1754" s="13">
        <f t="shared" ca="1" si="163"/>
        <v>100.05328123177195</v>
      </c>
      <c r="E1754" s="13">
        <f t="shared" ca="1" si="164"/>
        <v>997272.00610110408</v>
      </c>
      <c r="F1754" s="13">
        <f t="shared" ca="1" si="165"/>
        <v>3.9943465846713466</v>
      </c>
      <c r="G1754" s="13">
        <f t="shared" ca="1" si="166"/>
        <v>0.50310077471059611</v>
      </c>
      <c r="H1754" s="13">
        <f t="shared" ca="1" si="167"/>
        <v>0</v>
      </c>
    </row>
    <row r="1755" spans="3:8">
      <c r="C1755" s="13">
        <f t="shared" ca="1" si="162"/>
        <v>2009.5566693353446</v>
      </c>
      <c r="D1755" s="13">
        <f t="shared" ca="1" si="163"/>
        <v>99.8776135714904</v>
      </c>
      <c r="E1755" s="13">
        <f t="shared" ca="1" si="164"/>
        <v>998843.51288912701</v>
      </c>
      <c r="F1755" s="13">
        <f t="shared" ca="1" si="165"/>
        <v>4.006479122255902</v>
      </c>
      <c r="G1755" s="13">
        <f t="shared" ca="1" si="166"/>
        <v>0.4988498178148682</v>
      </c>
      <c r="H1755" s="13">
        <f t="shared" ca="1" si="167"/>
        <v>0</v>
      </c>
    </row>
    <row r="1756" spans="3:8">
      <c r="C1756" s="13">
        <f t="shared" ca="1" si="162"/>
        <v>2006.3716510686547</v>
      </c>
      <c r="D1756" s="13">
        <f t="shared" ca="1" si="163"/>
        <v>99.803719455131272</v>
      </c>
      <c r="E1756" s="13">
        <f t="shared" ca="1" si="164"/>
        <v>990234.32456050254</v>
      </c>
      <c r="F1756" s="13">
        <f t="shared" ca="1" si="165"/>
        <v>4.0044336151120259</v>
      </c>
      <c r="G1756" s="13">
        <f t="shared" ca="1" si="166"/>
        <v>0.502246891340699</v>
      </c>
      <c r="H1756" s="13">
        <f t="shared" ca="1" si="167"/>
        <v>0</v>
      </c>
    </row>
    <row r="1757" spans="3:8">
      <c r="C1757" s="13">
        <f t="shared" ca="1" si="162"/>
        <v>1998.9226338737578</v>
      </c>
      <c r="D1757" s="13">
        <f t="shared" ca="1" si="163"/>
        <v>100.20655463030531</v>
      </c>
      <c r="E1757" s="13">
        <f t="shared" ca="1" si="164"/>
        <v>993942.91975351633</v>
      </c>
      <c r="F1757" s="13">
        <f t="shared" ca="1" si="165"/>
        <v>4.0007266548094211</v>
      </c>
      <c r="G1757" s="13">
        <f t="shared" ca="1" si="166"/>
        <v>0.50051981198644568</v>
      </c>
      <c r="H1757" s="13">
        <f t="shared" ca="1" si="167"/>
        <v>0</v>
      </c>
    </row>
    <row r="1758" spans="3:8">
      <c r="C1758" s="13">
        <f t="shared" ca="1" si="162"/>
        <v>2003.5432707358627</v>
      </c>
      <c r="D1758" s="13">
        <f t="shared" ca="1" si="163"/>
        <v>99.165181765001847</v>
      </c>
      <c r="E1758" s="13">
        <f t="shared" ca="1" si="164"/>
        <v>987081.70153445809</v>
      </c>
      <c r="F1758" s="13">
        <f t="shared" ca="1" si="165"/>
        <v>3.9950986300854492</v>
      </c>
      <c r="G1758" s="13">
        <f t="shared" ca="1" si="166"/>
        <v>0.50389920884081474</v>
      </c>
      <c r="H1758" s="13">
        <f t="shared" ca="1" si="167"/>
        <v>0</v>
      </c>
    </row>
    <row r="1759" spans="3:8">
      <c r="C1759" s="13">
        <f t="shared" ca="1" si="162"/>
        <v>1983.644852559881</v>
      </c>
      <c r="D1759" s="13">
        <f t="shared" ca="1" si="163"/>
        <v>100.91087480257603</v>
      </c>
      <c r="E1759" s="13">
        <f t="shared" ca="1" si="164"/>
        <v>998085.41346238565</v>
      </c>
      <c r="F1759" s="13">
        <f t="shared" ca="1" si="165"/>
        <v>3.999633402243997</v>
      </c>
      <c r="G1759" s="13">
        <f t="shared" ca="1" si="166"/>
        <v>0.49484306687725699</v>
      </c>
      <c r="H1759" s="13">
        <f t="shared" ca="1" si="167"/>
        <v>0</v>
      </c>
    </row>
    <row r="1760" spans="3:8">
      <c r="C1760" s="13">
        <f t="shared" ca="1" si="162"/>
        <v>2009.702653063046</v>
      </c>
      <c r="D1760" s="13">
        <f t="shared" ca="1" si="163"/>
        <v>99.821627745778713</v>
      </c>
      <c r="E1760" s="13">
        <f t="shared" ca="1" si="164"/>
        <v>995674.09685749852</v>
      </c>
      <c r="F1760" s="13">
        <f t="shared" ca="1" si="165"/>
        <v>4.0020889890283691</v>
      </c>
      <c r="G1760" s="13">
        <f t="shared" ca="1" si="166"/>
        <v>0.50242844625723593</v>
      </c>
      <c r="H1760" s="13">
        <f t="shared" ca="1" si="167"/>
        <v>0</v>
      </c>
    </row>
    <row r="1761" spans="3:8">
      <c r="C1761" s="13">
        <f t="shared" ca="1" si="162"/>
        <v>2003.5984187872291</v>
      </c>
      <c r="D1761" s="13">
        <f t="shared" ca="1" si="163"/>
        <v>100.16363551085028</v>
      </c>
      <c r="E1761" s="13">
        <f t="shared" ca="1" si="164"/>
        <v>984284.85206812923</v>
      </c>
      <c r="F1761" s="13">
        <f t="shared" ca="1" si="165"/>
        <v>3.9978370668284349</v>
      </c>
      <c r="G1761" s="13">
        <f t="shared" ca="1" si="166"/>
        <v>0.50904996472048525</v>
      </c>
      <c r="H1761" s="13">
        <f t="shared" ca="1" si="167"/>
        <v>0</v>
      </c>
    </row>
    <row r="1762" spans="3:8">
      <c r="C1762" s="13">
        <f t="shared" ca="1" si="162"/>
        <v>1983.416671010737</v>
      </c>
      <c r="D1762" s="13">
        <f t="shared" ca="1" si="163"/>
        <v>99.745366420818087</v>
      </c>
      <c r="E1762" s="13">
        <f t="shared" ca="1" si="164"/>
        <v>992802.32774895383</v>
      </c>
      <c r="F1762" s="13">
        <f t="shared" ca="1" si="165"/>
        <v>4.0085687537833934</v>
      </c>
      <c r="G1762" s="13">
        <f t="shared" ca="1" si="166"/>
        <v>0.48724865501530984</v>
      </c>
      <c r="H1762" s="13">
        <f t="shared" ca="1" si="167"/>
        <v>0</v>
      </c>
    </row>
    <row r="1763" spans="3:8">
      <c r="C1763" s="13">
        <f t="shared" ca="1" si="162"/>
        <v>2000.1515565648942</v>
      </c>
      <c r="D1763" s="13">
        <f t="shared" ca="1" si="163"/>
        <v>99.351293934734414</v>
      </c>
      <c r="E1763" s="13">
        <f t="shared" ca="1" si="164"/>
        <v>998134.59661567095</v>
      </c>
      <c r="F1763" s="13">
        <f t="shared" ca="1" si="165"/>
        <v>4.0108411630541276</v>
      </c>
      <c r="G1763" s="13">
        <f t="shared" ca="1" si="166"/>
        <v>0.48979969303012544</v>
      </c>
      <c r="H1763" s="13">
        <f t="shared" ca="1" si="167"/>
        <v>0</v>
      </c>
    </row>
    <row r="1764" spans="3:8">
      <c r="C1764" s="13">
        <f t="shared" ca="1" si="162"/>
        <v>2000.5859087985957</v>
      </c>
      <c r="D1764" s="13">
        <f t="shared" ca="1" si="163"/>
        <v>99.750778990913687</v>
      </c>
      <c r="E1764" s="13">
        <f t="shared" ca="1" si="164"/>
        <v>1002123.486090783</v>
      </c>
      <c r="F1764" s="13">
        <f t="shared" ca="1" si="165"/>
        <v>3.9987066144247634</v>
      </c>
      <c r="G1764" s="13">
        <f t="shared" ca="1" si="166"/>
        <v>0.49599972636521727</v>
      </c>
      <c r="H1764" s="13">
        <f t="shared" ca="1" si="167"/>
        <v>0</v>
      </c>
    </row>
    <row r="1765" spans="3:8">
      <c r="C1765" s="13">
        <f t="shared" ca="1" si="162"/>
        <v>1988.4928674696482</v>
      </c>
      <c r="D1765" s="13">
        <f t="shared" ca="1" si="163"/>
        <v>100.00385540951869</v>
      </c>
      <c r="E1765" s="13">
        <f t="shared" ca="1" si="164"/>
        <v>1006307.9111337723</v>
      </c>
      <c r="F1765" s="13">
        <f t="shared" ca="1" si="165"/>
        <v>4.0035021821838326</v>
      </c>
      <c r="G1765" s="13">
        <f t="shared" ca="1" si="166"/>
        <v>0.48688207751724621</v>
      </c>
      <c r="H1765" s="13">
        <f t="shared" ca="1" si="167"/>
        <v>0</v>
      </c>
    </row>
    <row r="1766" spans="3:8">
      <c r="C1766" s="13">
        <f t="shared" ca="1" si="162"/>
        <v>1964.4068161486407</v>
      </c>
      <c r="D1766" s="13">
        <f t="shared" ca="1" si="163"/>
        <v>100.36502643310803</v>
      </c>
      <c r="E1766" s="13">
        <f t="shared" ca="1" si="164"/>
        <v>999750.51433067431</v>
      </c>
      <c r="F1766" s="13">
        <f t="shared" ca="1" si="165"/>
        <v>3.9886692693072496</v>
      </c>
      <c r="G1766" s="13">
        <f t="shared" ca="1" si="166"/>
        <v>0.48718247556498007</v>
      </c>
      <c r="H1766" s="13">
        <f t="shared" ca="1" si="167"/>
        <v>0</v>
      </c>
    </row>
    <row r="1767" spans="3:8">
      <c r="C1767" s="13">
        <f t="shared" ca="1" si="162"/>
        <v>1996.3469963112198</v>
      </c>
      <c r="D1767" s="13">
        <f t="shared" ca="1" si="163"/>
        <v>99.495649869574351</v>
      </c>
      <c r="E1767" s="13">
        <f t="shared" ca="1" si="164"/>
        <v>1002566.7233061744</v>
      </c>
      <c r="F1767" s="13">
        <f t="shared" ca="1" si="165"/>
        <v>3.9955497772892592</v>
      </c>
      <c r="G1767" s="13">
        <f t="shared" ca="1" si="166"/>
        <v>0.49397710575163367</v>
      </c>
      <c r="H1767" s="13">
        <f t="shared" ca="1" si="167"/>
        <v>0</v>
      </c>
    </row>
    <row r="1768" spans="3:8">
      <c r="C1768" s="13">
        <f t="shared" ca="1" si="162"/>
        <v>1992.764517851806</v>
      </c>
      <c r="D1768" s="13">
        <f t="shared" ca="1" si="163"/>
        <v>100.1902654758068</v>
      </c>
      <c r="E1768" s="13">
        <f t="shared" ca="1" si="164"/>
        <v>986177.00036152557</v>
      </c>
      <c r="F1768" s="13">
        <f t="shared" ca="1" si="165"/>
        <v>4.0072420445899253</v>
      </c>
      <c r="G1768" s="13">
        <f t="shared" ca="1" si="166"/>
        <v>0.49802420901334071</v>
      </c>
      <c r="H1768" s="13">
        <f t="shared" ca="1" si="167"/>
        <v>0</v>
      </c>
    </row>
    <row r="1769" spans="3:8">
      <c r="C1769" s="13">
        <f t="shared" ca="1" si="162"/>
        <v>2005.9913940492672</v>
      </c>
      <c r="D1769" s="13">
        <f t="shared" ca="1" si="163"/>
        <v>100.99432651589139</v>
      </c>
      <c r="E1769" s="13">
        <f t="shared" ca="1" si="164"/>
        <v>999581.35469832085</v>
      </c>
      <c r="F1769" s="13">
        <f t="shared" ca="1" si="165"/>
        <v>3.9862741848640502</v>
      </c>
      <c r="G1769" s="13">
        <f t="shared" ca="1" si="166"/>
        <v>0.51252898144376458</v>
      </c>
      <c r="H1769" s="13">
        <f t="shared" ca="1" si="167"/>
        <v>0</v>
      </c>
    </row>
    <row r="1770" spans="3:8">
      <c r="C1770" s="13">
        <f t="shared" ca="1" si="162"/>
        <v>1995.1345386330502</v>
      </c>
      <c r="D1770" s="13">
        <f t="shared" ca="1" si="163"/>
        <v>99.385556853364946</v>
      </c>
      <c r="E1770" s="13">
        <f t="shared" ca="1" si="164"/>
        <v>992598.19949703792</v>
      </c>
      <c r="F1770" s="13">
        <f t="shared" ca="1" si="165"/>
        <v>4.0040304206797979</v>
      </c>
      <c r="G1770" s="13">
        <f t="shared" ca="1" si="166"/>
        <v>0.49357690161418777</v>
      </c>
      <c r="H1770" s="13">
        <f t="shared" ca="1" si="167"/>
        <v>0</v>
      </c>
    </row>
    <row r="1771" spans="3:8">
      <c r="C1771" s="13">
        <f t="shared" ca="1" si="162"/>
        <v>1987.7982925721356</v>
      </c>
      <c r="D1771" s="13">
        <f t="shared" ca="1" si="163"/>
        <v>99.649783951027445</v>
      </c>
      <c r="E1771" s="13">
        <f t="shared" ca="1" si="164"/>
        <v>999630.19146885804</v>
      </c>
      <c r="F1771" s="13">
        <f t="shared" ca="1" si="165"/>
        <v>3.9949169353584377</v>
      </c>
      <c r="G1771" s="13">
        <f t="shared" ca="1" si="166"/>
        <v>0.49226702326760324</v>
      </c>
      <c r="H1771" s="13">
        <f t="shared" ca="1" si="167"/>
        <v>0</v>
      </c>
    </row>
    <row r="1772" spans="3:8">
      <c r="C1772" s="13">
        <f t="shared" ca="1" si="162"/>
        <v>2026.8093062345204</v>
      </c>
      <c r="D1772" s="13">
        <f t="shared" ca="1" si="163"/>
        <v>100.21871454005759</v>
      </c>
      <c r="E1772" s="13">
        <f t="shared" ca="1" si="164"/>
        <v>998710.17194644117</v>
      </c>
      <c r="F1772" s="13">
        <f t="shared" ca="1" si="165"/>
        <v>4.0076104661618164</v>
      </c>
      <c r="G1772" s="13">
        <f t="shared" ca="1" si="166"/>
        <v>0.50867835757158997</v>
      </c>
      <c r="H1772" s="13">
        <f t="shared" ca="1" si="167"/>
        <v>0</v>
      </c>
    </row>
    <row r="1773" spans="3:8">
      <c r="C1773" s="13">
        <f t="shared" ca="1" si="162"/>
        <v>2001.2153692809034</v>
      </c>
      <c r="D1773" s="13">
        <f t="shared" ca="1" si="163"/>
        <v>99.595496533540285</v>
      </c>
      <c r="E1773" s="13">
        <f t="shared" ca="1" si="164"/>
        <v>999556.66925968113</v>
      </c>
      <c r="F1773" s="13">
        <f t="shared" ca="1" si="165"/>
        <v>4.0077619082386864</v>
      </c>
      <c r="G1773" s="13">
        <f t="shared" ca="1" si="166"/>
        <v>0.49233693877017753</v>
      </c>
      <c r="H1773" s="13">
        <f t="shared" ca="1" si="167"/>
        <v>0</v>
      </c>
    </row>
    <row r="1774" spans="3:8">
      <c r="C1774" s="13">
        <f t="shared" ca="1" si="162"/>
        <v>2011.0759131228504</v>
      </c>
      <c r="D1774" s="13">
        <f t="shared" ca="1" si="163"/>
        <v>98.992539404990765</v>
      </c>
      <c r="E1774" s="13">
        <f t="shared" ca="1" si="164"/>
        <v>991664.26772085147</v>
      </c>
      <c r="F1774" s="13">
        <f t="shared" ca="1" si="165"/>
        <v>4.0084604164635804</v>
      </c>
      <c r="G1774" s="13">
        <f t="shared" ca="1" si="166"/>
        <v>0.49777658832815436</v>
      </c>
      <c r="H1774" s="13">
        <f t="shared" ca="1" si="167"/>
        <v>0</v>
      </c>
    </row>
    <row r="1775" spans="3:8">
      <c r="C1775" s="13">
        <f t="shared" ca="1" si="162"/>
        <v>1996.9664285408883</v>
      </c>
      <c r="D1775" s="13">
        <f t="shared" ca="1" si="163"/>
        <v>99.551713239095292</v>
      </c>
      <c r="E1775" s="13">
        <f t="shared" ca="1" si="164"/>
        <v>998177.96337165032</v>
      </c>
      <c r="F1775" s="13">
        <f t="shared" ca="1" si="165"/>
        <v>3.9987586020603656</v>
      </c>
      <c r="G1775" s="13">
        <f t="shared" ca="1" si="166"/>
        <v>0.49514417449716108</v>
      </c>
      <c r="H1775" s="13">
        <f t="shared" ca="1" si="167"/>
        <v>0</v>
      </c>
    </row>
    <row r="1776" spans="3:8">
      <c r="C1776" s="13">
        <f t="shared" ca="1" si="162"/>
        <v>2007.884417459979</v>
      </c>
      <c r="D1776" s="13">
        <f t="shared" ca="1" si="163"/>
        <v>100.70280779661084</v>
      </c>
      <c r="E1776" s="13">
        <f t="shared" ca="1" si="164"/>
        <v>993288.57896344725</v>
      </c>
      <c r="F1776" s="13">
        <f t="shared" ca="1" si="165"/>
        <v>4.0021134847162649</v>
      </c>
      <c r="G1776" s="13">
        <f t="shared" ca="1" si="166"/>
        <v>0.5071496072862175</v>
      </c>
      <c r="H1776" s="13">
        <f t="shared" ca="1" si="167"/>
        <v>0</v>
      </c>
    </row>
    <row r="1777" spans="3:8">
      <c r="C1777" s="13">
        <f t="shared" ca="1" si="162"/>
        <v>2020.5682086144793</v>
      </c>
      <c r="D1777" s="13">
        <f t="shared" ca="1" si="163"/>
        <v>100.3346505532248</v>
      </c>
      <c r="E1777" s="13">
        <f t="shared" ca="1" si="164"/>
        <v>1004552.1576044648</v>
      </c>
      <c r="F1777" s="13">
        <f t="shared" ca="1" si="165"/>
        <v>4.0008004661599976</v>
      </c>
      <c r="G1777" s="13">
        <f t="shared" ca="1" si="166"/>
        <v>0.50662667072471923</v>
      </c>
      <c r="H1777" s="13">
        <f t="shared" ca="1" si="167"/>
        <v>0</v>
      </c>
    </row>
    <row r="1778" spans="3:8">
      <c r="C1778" s="13">
        <f t="shared" ca="1" si="162"/>
        <v>2011.4194882843581</v>
      </c>
      <c r="D1778" s="13">
        <f t="shared" ca="1" si="163"/>
        <v>100.43246860982596</v>
      </c>
      <c r="E1778" s="13">
        <f t="shared" ca="1" si="164"/>
        <v>999120.51159556548</v>
      </c>
      <c r="F1778" s="13">
        <f t="shared" ca="1" si="165"/>
        <v>3.9996393693631367</v>
      </c>
      <c r="G1778" s="13">
        <f t="shared" ca="1" si="166"/>
        <v>0.50585770143992359</v>
      </c>
      <c r="H1778" s="13">
        <f t="shared" ca="1" si="167"/>
        <v>0</v>
      </c>
    </row>
    <row r="1779" spans="3:8">
      <c r="C1779" s="13">
        <f t="shared" ca="1" si="162"/>
        <v>1995.63337499524</v>
      </c>
      <c r="D1779" s="13">
        <f t="shared" ca="1" si="163"/>
        <v>100.97616633336963</v>
      </c>
      <c r="E1779" s="13">
        <f t="shared" ca="1" si="164"/>
        <v>993025.35219130386</v>
      </c>
      <c r="F1779" s="13">
        <f t="shared" ca="1" si="165"/>
        <v>4.0139900604260497</v>
      </c>
      <c r="G1779" s="13">
        <f t="shared" ca="1" si="166"/>
        <v>0.49655232834236801</v>
      </c>
      <c r="H1779" s="13">
        <f t="shared" ca="1" si="167"/>
        <v>0</v>
      </c>
    </row>
    <row r="1780" spans="3:8">
      <c r="C1780" s="13">
        <f t="shared" ca="1" si="162"/>
        <v>2009.5400616862637</v>
      </c>
      <c r="D1780" s="13">
        <f t="shared" ca="1" si="163"/>
        <v>99.443897658641689</v>
      </c>
      <c r="E1780" s="13">
        <f t="shared" ca="1" si="164"/>
        <v>997461.84315803077</v>
      </c>
      <c r="F1780" s="13">
        <f t="shared" ca="1" si="165"/>
        <v>4.0058381684904694</v>
      </c>
      <c r="G1780" s="13">
        <f t="shared" ca="1" si="166"/>
        <v>0.49768175235965623</v>
      </c>
      <c r="H1780" s="13">
        <f t="shared" ca="1" si="167"/>
        <v>0</v>
      </c>
    </row>
    <row r="1781" spans="3:8">
      <c r="C1781" s="13">
        <f t="shared" ca="1" si="162"/>
        <v>1990.9810356895769</v>
      </c>
      <c r="D1781" s="13">
        <f t="shared" ca="1" si="163"/>
        <v>99.829124101927817</v>
      </c>
      <c r="E1781" s="13">
        <f t="shared" ca="1" si="164"/>
        <v>1001677.3572438296</v>
      </c>
      <c r="F1781" s="13">
        <f t="shared" ca="1" si="165"/>
        <v>3.9994390130947539</v>
      </c>
      <c r="G1781" s="13">
        <f t="shared" ca="1" si="166"/>
        <v>0.49149315137433125</v>
      </c>
      <c r="H1781" s="13">
        <f t="shared" ca="1" si="167"/>
        <v>0</v>
      </c>
    </row>
    <row r="1782" spans="3:8">
      <c r="C1782" s="13">
        <f t="shared" ca="1" si="162"/>
        <v>2000.7615705009878</v>
      </c>
      <c r="D1782" s="13">
        <f t="shared" ca="1" si="163"/>
        <v>100.43929646176119</v>
      </c>
      <c r="E1782" s="13">
        <f t="shared" ca="1" si="164"/>
        <v>1000321.4539620578</v>
      </c>
      <c r="F1782" s="13">
        <f t="shared" ca="1" si="165"/>
        <v>3.9935948890676722</v>
      </c>
      <c r="G1782" s="13">
        <f t="shared" ca="1" si="166"/>
        <v>0.50297784548154323</v>
      </c>
      <c r="H1782" s="13">
        <f t="shared" ca="1" si="167"/>
        <v>0</v>
      </c>
    </row>
    <row r="1783" spans="3:8">
      <c r="C1783" s="13">
        <f t="shared" ca="1" si="162"/>
        <v>2000.3796974187117</v>
      </c>
      <c r="D1783" s="13">
        <f t="shared" ca="1" si="163"/>
        <v>100.77060400967382</v>
      </c>
      <c r="E1783" s="13">
        <f t="shared" ca="1" si="164"/>
        <v>1002041.1122867394</v>
      </c>
      <c r="F1783" s="13">
        <f t="shared" ca="1" si="165"/>
        <v>3.9906476471780898</v>
      </c>
      <c r="G1783" s="13">
        <f t="shared" ca="1" si="166"/>
        <v>0.50506793530761163</v>
      </c>
      <c r="H1783" s="13">
        <f t="shared" ca="1" si="167"/>
        <v>0</v>
      </c>
    </row>
    <row r="1784" spans="3:8">
      <c r="C1784" s="13">
        <f t="shared" ca="1" si="162"/>
        <v>1991.260871787299</v>
      </c>
      <c r="D1784" s="13">
        <f t="shared" ca="1" si="163"/>
        <v>100.10579392528327</v>
      </c>
      <c r="E1784" s="13">
        <f t="shared" ca="1" si="164"/>
        <v>985960.36633382877</v>
      </c>
      <c r="F1784" s="13">
        <f t="shared" ca="1" si="165"/>
        <v>4.0032165095407422</v>
      </c>
      <c r="G1784" s="13">
        <f t="shared" ca="1" si="166"/>
        <v>0.49896478411994133</v>
      </c>
      <c r="H1784" s="13">
        <f t="shared" ca="1" si="167"/>
        <v>0</v>
      </c>
    </row>
    <row r="1785" spans="3:8">
      <c r="C1785" s="13">
        <f t="shared" ca="1" si="162"/>
        <v>1996.9830977209056</v>
      </c>
      <c r="D1785" s="13">
        <f t="shared" ca="1" si="163"/>
        <v>100.39316547669534</v>
      </c>
      <c r="E1785" s="13">
        <f t="shared" ca="1" si="164"/>
        <v>995909.12468741438</v>
      </c>
      <c r="F1785" s="13">
        <f t="shared" ca="1" si="165"/>
        <v>3.9995979579864045</v>
      </c>
      <c r="G1785" s="13">
        <f t="shared" ca="1" si="166"/>
        <v>0.5000552572866831</v>
      </c>
      <c r="H1785" s="13">
        <f t="shared" ca="1" si="167"/>
        <v>0</v>
      </c>
    </row>
    <row r="1786" spans="3:8">
      <c r="C1786" s="13">
        <f t="shared" ca="1" si="162"/>
        <v>1997.3598834840291</v>
      </c>
      <c r="D1786" s="13">
        <f t="shared" ca="1" si="163"/>
        <v>100.31433444590292</v>
      </c>
      <c r="E1786" s="13">
        <f t="shared" ca="1" si="164"/>
        <v>987772.78212614416</v>
      </c>
      <c r="F1786" s="13">
        <f t="shared" ca="1" si="165"/>
        <v>3.9919270350497316</v>
      </c>
      <c r="G1786" s="13">
        <f t="shared" ca="1" si="166"/>
        <v>0.50785337524375185</v>
      </c>
      <c r="H1786" s="13">
        <f t="shared" ca="1" si="167"/>
        <v>0</v>
      </c>
    </row>
    <row r="1787" spans="3:8">
      <c r="C1787" s="13">
        <f t="shared" ca="1" si="162"/>
        <v>1999.704939059274</v>
      </c>
      <c r="D1787" s="13">
        <f t="shared" ca="1" si="163"/>
        <v>99.680232797504914</v>
      </c>
      <c r="E1787" s="13">
        <f t="shared" ca="1" si="164"/>
        <v>981148.30361570499</v>
      </c>
      <c r="F1787" s="13">
        <f t="shared" ca="1" si="165"/>
        <v>4.0028001890205536</v>
      </c>
      <c r="G1787" s="13">
        <f t="shared" ca="1" si="166"/>
        <v>0.50373335984340484</v>
      </c>
      <c r="H1787" s="13">
        <f t="shared" ca="1" si="167"/>
        <v>0</v>
      </c>
    </row>
    <row r="1788" spans="3:8">
      <c r="C1788" s="13">
        <f t="shared" ca="1" si="162"/>
        <v>2002.9638369254792</v>
      </c>
      <c r="D1788" s="13">
        <f t="shared" ca="1" si="163"/>
        <v>99.505257349486115</v>
      </c>
      <c r="E1788" s="13">
        <f t="shared" ca="1" si="164"/>
        <v>993262.28989336186</v>
      </c>
      <c r="F1788" s="13">
        <f t="shared" ca="1" si="165"/>
        <v>3.9870946704107744</v>
      </c>
      <c r="G1788" s="13">
        <f t="shared" ca="1" si="166"/>
        <v>0.5062350839382932</v>
      </c>
      <c r="H1788" s="13">
        <f t="shared" ca="1" si="167"/>
        <v>0</v>
      </c>
    </row>
    <row r="1789" spans="3:8">
      <c r="C1789" s="13">
        <f t="shared" ca="1" si="162"/>
        <v>2010.959574905713</v>
      </c>
      <c r="D1789" s="13">
        <f t="shared" ca="1" si="163"/>
        <v>100.92338114914322</v>
      </c>
      <c r="E1789" s="13">
        <f t="shared" ca="1" si="164"/>
        <v>998718.25546249829</v>
      </c>
      <c r="F1789" s="13">
        <f t="shared" ca="1" si="165"/>
        <v>4.0033868426452077</v>
      </c>
      <c r="G1789" s="13">
        <f t="shared" ca="1" si="166"/>
        <v>0.5064019727444824</v>
      </c>
      <c r="H1789" s="13">
        <f t="shared" ca="1" si="167"/>
        <v>0</v>
      </c>
    </row>
    <row r="1790" spans="3:8">
      <c r="C1790" s="13">
        <f t="shared" ca="1" si="162"/>
        <v>2018.8851557910596</v>
      </c>
      <c r="D1790" s="13">
        <f t="shared" ca="1" si="163"/>
        <v>100.68936293412949</v>
      </c>
      <c r="E1790" s="13">
        <f t="shared" ca="1" si="164"/>
        <v>997420.85037812102</v>
      </c>
      <c r="F1790" s="13">
        <f t="shared" ca="1" si="165"/>
        <v>4.0072674933315202</v>
      </c>
      <c r="G1790" s="13">
        <f t="shared" ca="1" si="166"/>
        <v>0.50790814925847239</v>
      </c>
      <c r="H1790" s="13">
        <f t="shared" ca="1" si="167"/>
        <v>0</v>
      </c>
    </row>
    <row r="1791" spans="3:8">
      <c r="C1791" s="13">
        <f t="shared" ca="1" si="162"/>
        <v>2012.4683455541654</v>
      </c>
      <c r="D1791" s="13">
        <f t="shared" ca="1" si="163"/>
        <v>100.05952542711584</v>
      </c>
      <c r="E1791" s="13">
        <f t="shared" ca="1" si="164"/>
        <v>996707.81660315942</v>
      </c>
      <c r="F1791" s="13">
        <f t="shared" ca="1" si="165"/>
        <v>3.9972963653988587</v>
      </c>
      <c r="G1791" s="13">
        <f t="shared" ca="1" si="166"/>
        <v>0.50691300175246934</v>
      </c>
      <c r="H1791" s="13">
        <f t="shared" ca="1" si="167"/>
        <v>0</v>
      </c>
    </row>
    <row r="1792" spans="3:8">
      <c r="C1792" s="13">
        <f t="shared" ca="1" si="162"/>
        <v>1991.4578877220515</v>
      </c>
      <c r="D1792" s="13">
        <f t="shared" ca="1" si="163"/>
        <v>99.489152320480855</v>
      </c>
      <c r="E1792" s="13">
        <f t="shared" ca="1" si="164"/>
        <v>1004482.2334143663</v>
      </c>
      <c r="F1792" s="13">
        <f t="shared" ca="1" si="165"/>
        <v>4.0133673290551775</v>
      </c>
      <c r="G1792" s="13">
        <f t="shared" ca="1" si="166"/>
        <v>0.48193694004624626</v>
      </c>
      <c r="H1792" s="13">
        <f t="shared" ca="1" si="167"/>
        <v>0</v>
      </c>
    </row>
    <row r="1793" spans="3:8">
      <c r="C1793" s="13">
        <f t="shared" ca="1" si="162"/>
        <v>1985.2634452686204</v>
      </c>
      <c r="D1793" s="13">
        <f t="shared" ca="1" si="163"/>
        <v>99.780011585789367</v>
      </c>
      <c r="E1793" s="13">
        <f t="shared" ca="1" si="164"/>
        <v>984919.76248575223</v>
      </c>
      <c r="F1793" s="13">
        <f t="shared" ca="1" si="165"/>
        <v>3.9990819938258069</v>
      </c>
      <c r="G1793" s="13">
        <f t="shared" ca="1" si="166"/>
        <v>0.49692161781632971</v>
      </c>
      <c r="H1793" s="13">
        <f t="shared" ca="1" si="167"/>
        <v>0</v>
      </c>
    </row>
    <row r="1794" spans="3:8">
      <c r="C1794" s="13">
        <f t="shared" ca="1" si="162"/>
        <v>1983.5059921341083</v>
      </c>
      <c r="D1794" s="13">
        <f t="shared" ca="1" si="163"/>
        <v>100.31770611910524</v>
      </c>
      <c r="E1794" s="13">
        <f t="shared" ca="1" si="164"/>
        <v>992103.71988643089</v>
      </c>
      <c r="F1794" s="13">
        <f t="shared" ca="1" si="165"/>
        <v>3.9935621556067731</v>
      </c>
      <c r="G1794" s="13">
        <f t="shared" ca="1" si="166"/>
        <v>0.49784699562963808</v>
      </c>
      <c r="H1794" s="13">
        <f t="shared" ca="1" si="167"/>
        <v>0</v>
      </c>
    </row>
    <row r="1795" spans="3:8">
      <c r="C1795" s="13">
        <f t="shared" ca="1" si="162"/>
        <v>2005.1242021999717</v>
      </c>
      <c r="D1795" s="13">
        <f t="shared" ca="1" si="163"/>
        <v>100.53791173864242</v>
      </c>
      <c r="E1795" s="13">
        <f t="shared" ca="1" si="164"/>
        <v>997787.43858406902</v>
      </c>
      <c r="F1795" s="13">
        <f t="shared" ca="1" si="165"/>
        <v>4.0062731701080958</v>
      </c>
      <c r="G1795" s="13">
        <f t="shared" ca="1" si="166"/>
        <v>0.50056708214804257</v>
      </c>
      <c r="H1795" s="13">
        <f t="shared" ca="1" si="167"/>
        <v>0</v>
      </c>
    </row>
    <row r="1796" spans="3:8">
      <c r="C1796" s="13">
        <f t="shared" ca="1" si="162"/>
        <v>2002.227524988197</v>
      </c>
      <c r="D1796" s="13">
        <f t="shared" ca="1" si="163"/>
        <v>100.35047306022501</v>
      </c>
      <c r="E1796" s="13">
        <f t="shared" ca="1" si="164"/>
        <v>985533.38059884775</v>
      </c>
      <c r="F1796" s="13">
        <f t="shared" ca="1" si="165"/>
        <v>4.0049671594095848</v>
      </c>
      <c r="G1796" s="13">
        <f t="shared" ca="1" si="166"/>
        <v>0.50504402563694673</v>
      </c>
      <c r="H1796" s="13">
        <f t="shared" ca="1" si="167"/>
        <v>0</v>
      </c>
    </row>
    <row r="1797" spans="3:8">
      <c r="C1797" s="13">
        <f t="shared" ca="1" si="162"/>
        <v>1993.1579461691558</v>
      </c>
      <c r="D1797" s="13">
        <f t="shared" ca="1" si="163"/>
        <v>100.51493983846166</v>
      </c>
      <c r="E1797" s="13">
        <f t="shared" ca="1" si="164"/>
        <v>1011659.6343679463</v>
      </c>
      <c r="F1797" s="13">
        <f t="shared" ca="1" si="165"/>
        <v>4.0173157018027705</v>
      </c>
      <c r="G1797" s="13">
        <f t="shared" ca="1" si="166"/>
        <v>0.48237624427560483</v>
      </c>
      <c r="H1797" s="13">
        <f t="shared" ca="1" si="167"/>
        <v>0</v>
      </c>
    </row>
    <row r="1798" spans="3:8">
      <c r="C1798" s="13">
        <f t="shared" ca="1" si="162"/>
        <v>2010.6547603944782</v>
      </c>
      <c r="D1798" s="13">
        <f t="shared" ca="1" si="163"/>
        <v>100.46684754639492</v>
      </c>
      <c r="E1798" s="13">
        <f t="shared" ca="1" si="164"/>
        <v>997371.81836059759</v>
      </c>
      <c r="F1798" s="13">
        <f t="shared" ca="1" si="165"/>
        <v>3.9996160918351489</v>
      </c>
      <c r="G1798" s="13">
        <f t="shared" ca="1" si="166"/>
        <v>0.50654449738839047</v>
      </c>
      <c r="H1798" s="13">
        <f t="shared" ca="1" si="167"/>
        <v>0</v>
      </c>
    </row>
    <row r="1799" spans="3:8">
      <c r="C1799" s="13">
        <f t="shared" ca="1" si="162"/>
        <v>1983.0997715760798</v>
      </c>
      <c r="D1799" s="13">
        <f t="shared" ca="1" si="163"/>
        <v>100.80556199908986</v>
      </c>
      <c r="E1799" s="13">
        <f t="shared" ca="1" si="164"/>
        <v>994880.09715107735</v>
      </c>
      <c r="F1799" s="13">
        <f t="shared" ca="1" si="165"/>
        <v>4.0060925527199069</v>
      </c>
      <c r="G1799" s="13">
        <f t="shared" ca="1" si="166"/>
        <v>0.49245789214389524</v>
      </c>
      <c r="H1799" s="13">
        <f t="shared" ca="1" si="167"/>
        <v>0</v>
      </c>
    </row>
    <row r="1800" spans="3:8">
      <c r="C1800" s="13">
        <f t="shared" ca="1" si="162"/>
        <v>2008.3330854574801</v>
      </c>
      <c r="D1800" s="13">
        <f t="shared" ca="1" si="163"/>
        <v>99.746093791963347</v>
      </c>
      <c r="E1800" s="13">
        <f t="shared" ca="1" si="164"/>
        <v>998394.50572252541</v>
      </c>
      <c r="F1800" s="13">
        <f t="shared" ca="1" si="165"/>
        <v>3.9935526087211666</v>
      </c>
      <c r="G1800" s="13">
        <f t="shared" ca="1" si="166"/>
        <v>0.50428691038856466</v>
      </c>
      <c r="H1800" s="13">
        <f t="shared" ca="1" si="167"/>
        <v>0</v>
      </c>
    </row>
    <row r="1801" spans="3:8">
      <c r="C1801" s="13">
        <f t="shared" ca="1" si="162"/>
        <v>1989.5995089934581</v>
      </c>
      <c r="D1801" s="13">
        <f t="shared" ca="1" si="163"/>
        <v>100.3375743095087</v>
      </c>
      <c r="E1801" s="13">
        <f t="shared" ca="1" si="164"/>
        <v>1008466.890414089</v>
      </c>
      <c r="F1801" s="13">
        <f t="shared" ca="1" si="165"/>
        <v>4.0069558700720505</v>
      </c>
      <c r="G1801" s="13">
        <f t="shared" ca="1" si="166"/>
        <v>0.486323415612256</v>
      </c>
      <c r="H1801" s="13">
        <f t="shared" ca="1" si="167"/>
        <v>0</v>
      </c>
    </row>
    <row r="1802" spans="3:8">
      <c r="C1802" s="13">
        <f t="shared" ca="1" si="162"/>
        <v>2008.4754296235678</v>
      </c>
      <c r="D1802" s="13">
        <f t="shared" ca="1" si="163"/>
        <v>99.612108370249217</v>
      </c>
      <c r="E1802" s="13">
        <f t="shared" ca="1" si="164"/>
        <v>988682.43264769192</v>
      </c>
      <c r="F1802" s="13">
        <f t="shared" ca="1" si="165"/>
        <v>4.0120395339444004</v>
      </c>
      <c r="G1802" s="13">
        <f t="shared" ca="1" si="166"/>
        <v>0.49931852708293151</v>
      </c>
      <c r="H1802" s="13">
        <f t="shared" ca="1" si="167"/>
        <v>0</v>
      </c>
    </row>
    <row r="1803" spans="3:8">
      <c r="C1803" s="13">
        <f t="shared" ca="1" si="162"/>
        <v>2000.3241520660886</v>
      </c>
      <c r="D1803" s="13">
        <f t="shared" ca="1" si="163"/>
        <v>100.66734324086687</v>
      </c>
      <c r="E1803" s="13">
        <f t="shared" ca="1" si="164"/>
        <v>987433.28627905645</v>
      </c>
      <c r="F1803" s="13">
        <f t="shared" ca="1" si="165"/>
        <v>4.0002410791999008</v>
      </c>
      <c r="G1803" s="13">
        <f t="shared" ca="1" si="166"/>
        <v>0.50709236830517834</v>
      </c>
      <c r="H1803" s="13">
        <f t="shared" ca="1" si="167"/>
        <v>0</v>
      </c>
    </row>
    <row r="1804" spans="3:8">
      <c r="C1804" s="13">
        <f t="shared" ca="1" si="162"/>
        <v>2026.3269193269534</v>
      </c>
      <c r="D1804" s="13">
        <f t="shared" ca="1" si="163"/>
        <v>100.35636742426446</v>
      </c>
      <c r="E1804" s="13">
        <f t="shared" ca="1" si="164"/>
        <v>1008490.1952276524</v>
      </c>
      <c r="F1804" s="13">
        <f t="shared" ca="1" si="165"/>
        <v>4.0083724691932643</v>
      </c>
      <c r="G1804" s="13">
        <f t="shared" ca="1" si="166"/>
        <v>0.50381388560688778</v>
      </c>
      <c r="H1804" s="13">
        <f t="shared" ca="1" si="167"/>
        <v>0</v>
      </c>
    </row>
    <row r="1805" spans="3:8">
      <c r="C1805" s="13">
        <f t="shared" ca="1" si="162"/>
        <v>2001.7758797939416</v>
      </c>
      <c r="D1805" s="13">
        <f t="shared" ca="1" si="163"/>
        <v>100.59199097776515</v>
      </c>
      <c r="E1805" s="13">
        <f t="shared" ca="1" si="164"/>
        <v>1004070.3657914415</v>
      </c>
      <c r="F1805" s="13">
        <f t="shared" ca="1" si="165"/>
        <v>3.9962623683380456</v>
      </c>
      <c r="G1805" s="13">
        <f t="shared" ca="1" si="166"/>
        <v>0.50103067929468981</v>
      </c>
      <c r="H1805" s="13">
        <f t="shared" ca="1" si="167"/>
        <v>0</v>
      </c>
    </row>
    <row r="1806" spans="3:8">
      <c r="C1806" s="13">
        <f t="shared" ca="1" si="162"/>
        <v>1987.3597203937304</v>
      </c>
      <c r="D1806" s="13">
        <f t="shared" ca="1" si="163"/>
        <v>100.6647489597983</v>
      </c>
      <c r="E1806" s="13">
        <f t="shared" ca="1" si="164"/>
        <v>1000450.1802797024</v>
      </c>
      <c r="F1806" s="13">
        <f t="shared" ca="1" si="165"/>
        <v>3.9995460610684348</v>
      </c>
      <c r="G1806" s="13">
        <f t="shared" ca="1" si="166"/>
        <v>0.49435876479456253</v>
      </c>
      <c r="H1806" s="13">
        <f t="shared" ca="1" si="167"/>
        <v>0</v>
      </c>
    </row>
    <row r="1807" spans="3:8">
      <c r="C1807" s="13">
        <f t="shared" ca="1" si="162"/>
        <v>1991.4521329317547</v>
      </c>
      <c r="D1807" s="13">
        <f t="shared" ca="1" si="163"/>
        <v>99.820436183944608</v>
      </c>
      <c r="E1807" s="13">
        <f t="shared" ca="1" si="164"/>
        <v>992364.60170986014</v>
      </c>
      <c r="F1807" s="13">
        <f t="shared" ca="1" si="165"/>
        <v>4.0056478215971421</v>
      </c>
      <c r="G1807" s="13">
        <f t="shared" ca="1" si="166"/>
        <v>0.49322720692281535</v>
      </c>
      <c r="H1807" s="13">
        <f t="shared" ca="1" si="167"/>
        <v>0</v>
      </c>
    </row>
    <row r="1808" spans="3:8">
      <c r="C1808" s="13">
        <f t="shared" ca="1" si="162"/>
        <v>1989.1302326161986</v>
      </c>
      <c r="D1808" s="13">
        <f t="shared" ca="1" si="163"/>
        <v>99.142940142391183</v>
      </c>
      <c r="E1808" s="13">
        <f t="shared" ca="1" si="164"/>
        <v>998662.41778240493</v>
      </c>
      <c r="F1808" s="13">
        <f t="shared" ca="1" si="165"/>
        <v>3.9971191003993711</v>
      </c>
      <c r="G1808" s="13">
        <f t="shared" ca="1" si="166"/>
        <v>0.48981412273196961</v>
      </c>
      <c r="H1808" s="13">
        <f t="shared" ca="1" si="167"/>
        <v>0</v>
      </c>
    </row>
    <row r="1809" spans="3:8">
      <c r="C1809" s="13">
        <f t="shared" ca="1" si="162"/>
        <v>1997.5896425757871</v>
      </c>
      <c r="D1809" s="13">
        <f t="shared" ca="1" si="163"/>
        <v>99.960427344384101</v>
      </c>
      <c r="E1809" s="13">
        <f t="shared" ca="1" si="164"/>
        <v>1001638.2035682254</v>
      </c>
      <c r="F1809" s="13">
        <f t="shared" ca="1" si="165"/>
        <v>3.9897837266798746</v>
      </c>
      <c r="G1809" s="13">
        <f t="shared" ca="1" si="166"/>
        <v>0.50024469855957876</v>
      </c>
      <c r="H1809" s="13">
        <f t="shared" ca="1" si="167"/>
        <v>0</v>
      </c>
    </row>
    <row r="1810" spans="3:8">
      <c r="C1810" s="13">
        <f t="shared" ca="1" si="162"/>
        <v>2000.4368695835376</v>
      </c>
      <c r="D1810" s="13">
        <f t="shared" ca="1" si="163"/>
        <v>99.287061493862495</v>
      </c>
      <c r="E1810" s="13">
        <f t="shared" ca="1" si="164"/>
        <v>1004818.8411076008</v>
      </c>
      <c r="F1810" s="13">
        <f t="shared" ca="1" si="165"/>
        <v>4.0081501082918356</v>
      </c>
      <c r="G1810" s="13">
        <f t="shared" ca="1" si="166"/>
        <v>0.48767311249125506</v>
      </c>
      <c r="H1810" s="13">
        <f t="shared" ca="1" si="167"/>
        <v>0</v>
      </c>
    </row>
    <row r="1811" spans="3:8">
      <c r="C1811" s="13">
        <f t="shared" ca="1" si="162"/>
        <v>1994.6976321118395</v>
      </c>
      <c r="D1811" s="13">
        <f t="shared" ca="1" si="163"/>
        <v>100.00839516525393</v>
      </c>
      <c r="E1811" s="13">
        <f t="shared" ca="1" si="164"/>
        <v>990881.67150129587</v>
      </c>
      <c r="F1811" s="13">
        <f t="shared" ca="1" si="165"/>
        <v>3.9984656854844123</v>
      </c>
      <c r="G1811" s="13">
        <f t="shared" ca="1" si="166"/>
        <v>0.50008686613372777</v>
      </c>
      <c r="H1811" s="13">
        <f t="shared" ca="1" si="167"/>
        <v>0</v>
      </c>
    </row>
    <row r="1812" spans="3:8">
      <c r="C1812" s="13">
        <f t="shared" ca="1" si="162"/>
        <v>1977.195989235466</v>
      </c>
      <c r="D1812" s="13">
        <f t="shared" ca="1" si="163"/>
        <v>100.19761953495778</v>
      </c>
      <c r="E1812" s="13">
        <f t="shared" ca="1" si="164"/>
        <v>1005392.3306783717</v>
      </c>
      <c r="F1812" s="13">
        <f t="shared" ca="1" si="165"/>
        <v>3.9978714222488452</v>
      </c>
      <c r="G1812" s="13">
        <f t="shared" ca="1" si="166"/>
        <v>0.48546298557298978</v>
      </c>
      <c r="H1812" s="13">
        <f t="shared" ca="1" si="167"/>
        <v>0</v>
      </c>
    </row>
    <row r="1813" spans="3:8">
      <c r="C1813" s="13">
        <f t="shared" ca="1" si="162"/>
        <v>2004.6217398333988</v>
      </c>
      <c r="D1813" s="13">
        <f t="shared" ca="1" si="163"/>
        <v>99.953624842995794</v>
      </c>
      <c r="E1813" s="13">
        <f t="shared" ca="1" si="164"/>
        <v>996914.14408135484</v>
      </c>
      <c r="F1813" s="13">
        <f t="shared" ca="1" si="165"/>
        <v>4.0035197908748028</v>
      </c>
      <c r="G1813" s="13">
        <f t="shared" ca="1" si="166"/>
        <v>0.49921528992014724</v>
      </c>
      <c r="H1813" s="13">
        <f t="shared" ca="1" si="167"/>
        <v>0</v>
      </c>
    </row>
    <row r="1814" spans="3:8">
      <c r="C1814" s="13">
        <f t="shared" ca="1" si="162"/>
        <v>2016.0746695358387</v>
      </c>
      <c r="D1814" s="13">
        <f t="shared" ca="1" si="163"/>
        <v>99.144105357735327</v>
      </c>
      <c r="E1814" s="13">
        <f t="shared" ca="1" si="164"/>
        <v>995360.91797609208</v>
      </c>
      <c r="F1814" s="13">
        <f t="shared" ca="1" si="165"/>
        <v>3.9974551039967867</v>
      </c>
      <c r="G1814" s="13">
        <f t="shared" ca="1" si="166"/>
        <v>0.50467907135117607</v>
      </c>
      <c r="H1814" s="13">
        <f t="shared" ca="1" si="167"/>
        <v>0</v>
      </c>
    </row>
    <row r="1815" spans="3:8">
      <c r="C1815" s="13">
        <f t="shared" ca="1" si="162"/>
        <v>2002.3640733390398</v>
      </c>
      <c r="D1815" s="13">
        <f t="shared" ca="1" si="163"/>
        <v>100.30511323772681</v>
      </c>
      <c r="E1815" s="13">
        <f t="shared" ca="1" si="164"/>
        <v>989921.46333796985</v>
      </c>
      <c r="F1815" s="13">
        <f t="shared" ca="1" si="165"/>
        <v>4.0098709890200137</v>
      </c>
      <c r="G1815" s="13">
        <f t="shared" ca="1" si="166"/>
        <v>0.50019224606881618</v>
      </c>
      <c r="H1815" s="13">
        <f t="shared" ca="1" si="167"/>
        <v>0</v>
      </c>
    </row>
    <row r="1816" spans="3:8">
      <c r="C1816" s="13">
        <f t="shared" ref="C1816:C1879" ca="1" si="168">NORMINV(RAND(),$D$3,$G$3)</f>
        <v>1989.2153527830549</v>
      </c>
      <c r="D1816" s="13">
        <f t="shared" ref="D1816:D1879" ca="1" si="169">NORMINV(RAND(),$D$4,$G$4)</f>
        <v>100.51074765504548</v>
      </c>
      <c r="E1816" s="13">
        <f t="shared" ref="E1816:E1879" ca="1" si="170">NORMINV(RAND(),$D$5,$G$5)</f>
        <v>993116.2641678591</v>
      </c>
      <c r="F1816" s="13">
        <f t="shared" ref="F1816:F1879" ca="1" si="171">NORMINV(RAND(),$D$6,$G$6)</f>
        <v>4.0016474011604375</v>
      </c>
      <c r="G1816" s="13">
        <f t="shared" ref="G1816:G1879" ca="1" si="172">C1816^2*D1816/(E1816*3.1415926*F1816^4)</f>
        <v>0.49713103196535952</v>
      </c>
      <c r="H1816" s="13">
        <f t="shared" ref="H1816:H1879" ca="1" si="173">IF(G1816&gt;0.54,1,IF(G1816&lt;0.46,1,0))</f>
        <v>0</v>
      </c>
    </row>
    <row r="1817" spans="3:8">
      <c r="C1817" s="13">
        <f t="shared" ca="1" si="168"/>
        <v>1990.4687655342952</v>
      </c>
      <c r="D1817" s="13">
        <f t="shared" ca="1" si="169"/>
        <v>100.49138169896477</v>
      </c>
      <c r="E1817" s="13">
        <f t="shared" ca="1" si="170"/>
        <v>995911.86707006302</v>
      </c>
      <c r="F1817" s="13">
        <f t="shared" ca="1" si="171"/>
        <v>3.9976294010447555</v>
      </c>
      <c r="G1817" s="13">
        <f t="shared" ca="1" si="172"/>
        <v>0.49826302104927078</v>
      </c>
      <c r="H1817" s="13">
        <f t="shared" ca="1" si="173"/>
        <v>0</v>
      </c>
    </row>
    <row r="1818" spans="3:8">
      <c r="C1818" s="13">
        <f t="shared" ca="1" si="168"/>
        <v>1989.8004698266086</v>
      </c>
      <c r="D1818" s="13">
        <f t="shared" ca="1" si="169"/>
        <v>100.58411250351375</v>
      </c>
      <c r="E1818" s="13">
        <f t="shared" ca="1" si="170"/>
        <v>1009397.4442681574</v>
      </c>
      <c r="F1818" s="13">
        <f t="shared" ca="1" si="171"/>
        <v>3.9987966258361585</v>
      </c>
      <c r="G1818" s="13">
        <f t="shared" ca="1" si="172"/>
        <v>0.491155613969745</v>
      </c>
      <c r="H1818" s="13">
        <f t="shared" ca="1" si="173"/>
        <v>0</v>
      </c>
    </row>
    <row r="1819" spans="3:8">
      <c r="C1819" s="13">
        <f t="shared" ca="1" si="168"/>
        <v>2005.8460835439801</v>
      </c>
      <c r="D1819" s="13">
        <f t="shared" ca="1" si="169"/>
        <v>99.649159153585956</v>
      </c>
      <c r="E1819" s="13">
        <f t="shared" ca="1" si="170"/>
        <v>998842.30815719743</v>
      </c>
      <c r="F1819" s="13">
        <f t="shared" ca="1" si="171"/>
        <v>3.9943903956060338</v>
      </c>
      <c r="G1819" s="13">
        <f t="shared" ca="1" si="172"/>
        <v>0.50190326175804489</v>
      </c>
      <c r="H1819" s="13">
        <f t="shared" ca="1" si="173"/>
        <v>0</v>
      </c>
    </row>
    <row r="1820" spans="3:8">
      <c r="C1820" s="13">
        <f t="shared" ca="1" si="168"/>
        <v>2016.1499296004083</v>
      </c>
      <c r="D1820" s="13">
        <f t="shared" ca="1" si="169"/>
        <v>99.658134974947288</v>
      </c>
      <c r="E1820" s="13">
        <f t="shared" ca="1" si="170"/>
        <v>984621.34508027311</v>
      </c>
      <c r="F1820" s="13">
        <f t="shared" ca="1" si="171"/>
        <v>3.998586109337491</v>
      </c>
      <c r="G1820" s="13">
        <f t="shared" ca="1" si="172"/>
        <v>0.5122871730403159</v>
      </c>
      <c r="H1820" s="13">
        <f t="shared" ca="1" si="173"/>
        <v>0</v>
      </c>
    </row>
    <row r="1821" spans="3:8">
      <c r="C1821" s="13">
        <f t="shared" ca="1" si="168"/>
        <v>2000.2926045406853</v>
      </c>
      <c r="D1821" s="13">
        <f t="shared" ca="1" si="169"/>
        <v>100.09071443446346</v>
      </c>
      <c r="E1821" s="13">
        <f t="shared" ca="1" si="170"/>
        <v>999771.41404529859</v>
      </c>
      <c r="F1821" s="13">
        <f t="shared" ca="1" si="171"/>
        <v>4.002074490217721</v>
      </c>
      <c r="G1821" s="13">
        <f t="shared" ca="1" si="172"/>
        <v>0.49703800337429238</v>
      </c>
      <c r="H1821" s="13">
        <f t="shared" ca="1" si="173"/>
        <v>0</v>
      </c>
    </row>
    <row r="1822" spans="3:8">
      <c r="C1822" s="13">
        <f t="shared" ca="1" si="168"/>
        <v>1996.0598695464084</v>
      </c>
      <c r="D1822" s="13">
        <f t="shared" ca="1" si="169"/>
        <v>99.465981700096165</v>
      </c>
      <c r="E1822" s="13">
        <f t="shared" ca="1" si="170"/>
        <v>995563.05976544402</v>
      </c>
      <c r="F1822" s="13">
        <f t="shared" ca="1" si="171"/>
        <v>3.998990388414061</v>
      </c>
      <c r="G1822" s="13">
        <f t="shared" ca="1" si="172"/>
        <v>0.49545203855511943</v>
      </c>
      <c r="H1822" s="13">
        <f t="shared" ca="1" si="173"/>
        <v>0</v>
      </c>
    </row>
    <row r="1823" spans="3:8">
      <c r="C1823" s="13">
        <f t="shared" ca="1" si="168"/>
        <v>2002.5096662234967</v>
      </c>
      <c r="D1823" s="13">
        <f t="shared" ca="1" si="169"/>
        <v>100.91851564541027</v>
      </c>
      <c r="E1823" s="13">
        <f t="shared" ca="1" si="170"/>
        <v>997908.25226872053</v>
      </c>
      <c r="F1823" s="13">
        <f t="shared" ca="1" si="171"/>
        <v>3.9948478161470202</v>
      </c>
      <c r="G1823" s="13">
        <f t="shared" ca="1" si="172"/>
        <v>0.50684907585698458</v>
      </c>
      <c r="H1823" s="13">
        <f t="shared" ca="1" si="173"/>
        <v>0</v>
      </c>
    </row>
    <row r="1824" spans="3:8">
      <c r="C1824" s="13">
        <f t="shared" ca="1" si="168"/>
        <v>1979.1685854314649</v>
      </c>
      <c r="D1824" s="13">
        <f t="shared" ca="1" si="169"/>
        <v>100.40679919929404</v>
      </c>
      <c r="E1824" s="13">
        <f t="shared" ca="1" si="170"/>
        <v>1000627.837249023</v>
      </c>
      <c r="F1824" s="13">
        <f t="shared" ca="1" si="171"/>
        <v>3.9943706890142714</v>
      </c>
      <c r="G1824" s="13">
        <f t="shared" ca="1" si="172"/>
        <v>0.4914878542763545</v>
      </c>
      <c r="H1824" s="13">
        <f t="shared" ca="1" si="173"/>
        <v>0</v>
      </c>
    </row>
    <row r="1825" spans="3:8">
      <c r="C1825" s="13">
        <f t="shared" ca="1" si="168"/>
        <v>2001.684250236533</v>
      </c>
      <c r="D1825" s="13">
        <f t="shared" ca="1" si="169"/>
        <v>100.10448328131741</v>
      </c>
      <c r="E1825" s="13">
        <f t="shared" ca="1" si="170"/>
        <v>992982.90495505941</v>
      </c>
      <c r="F1825" s="13">
        <f t="shared" ca="1" si="171"/>
        <v>4.0029056302622381</v>
      </c>
      <c r="G1825" s="13">
        <f t="shared" ca="1" si="172"/>
        <v>0.50078536536060569</v>
      </c>
      <c r="H1825" s="13">
        <f t="shared" ca="1" si="173"/>
        <v>0</v>
      </c>
    </row>
    <row r="1826" spans="3:8">
      <c r="C1826" s="13">
        <f t="shared" ca="1" si="168"/>
        <v>1998.9427204963911</v>
      </c>
      <c r="D1826" s="13">
        <f t="shared" ca="1" si="169"/>
        <v>101.07735186656423</v>
      </c>
      <c r="E1826" s="13">
        <f t="shared" ca="1" si="170"/>
        <v>1000057.3876602357</v>
      </c>
      <c r="F1826" s="13">
        <f t="shared" ca="1" si="171"/>
        <v>4.0051691342903819</v>
      </c>
      <c r="G1826" s="13">
        <f t="shared" ca="1" si="172"/>
        <v>0.49956997000537362</v>
      </c>
      <c r="H1826" s="13">
        <f t="shared" ca="1" si="173"/>
        <v>0</v>
      </c>
    </row>
    <row r="1827" spans="3:8">
      <c r="C1827" s="13">
        <f t="shared" ca="1" si="168"/>
        <v>1985.6408542009701</v>
      </c>
      <c r="D1827" s="13">
        <f t="shared" ca="1" si="169"/>
        <v>100.43293896462686</v>
      </c>
      <c r="E1827" s="13">
        <f t="shared" ca="1" si="170"/>
        <v>1000346.1569446375</v>
      </c>
      <c r="F1827" s="13">
        <f t="shared" ca="1" si="171"/>
        <v>4.0061247228203785</v>
      </c>
      <c r="G1827" s="13">
        <f t="shared" ca="1" si="172"/>
        <v>0.48919221105188099</v>
      </c>
      <c r="H1827" s="13">
        <f t="shared" ca="1" si="173"/>
        <v>0</v>
      </c>
    </row>
    <row r="1828" spans="3:8">
      <c r="C1828" s="13">
        <f t="shared" ca="1" si="168"/>
        <v>1998.0623482350584</v>
      </c>
      <c r="D1828" s="13">
        <f t="shared" ca="1" si="169"/>
        <v>99.871365445715981</v>
      </c>
      <c r="E1828" s="13">
        <f t="shared" ca="1" si="170"/>
        <v>982637.89678538754</v>
      </c>
      <c r="F1828" s="13">
        <f t="shared" ca="1" si="171"/>
        <v>3.9891302404454749</v>
      </c>
      <c r="G1828" s="13">
        <f t="shared" ca="1" si="172"/>
        <v>0.51003833812023336</v>
      </c>
      <c r="H1828" s="13">
        <f t="shared" ca="1" si="173"/>
        <v>0</v>
      </c>
    </row>
    <row r="1829" spans="3:8">
      <c r="C1829" s="13">
        <f t="shared" ca="1" si="168"/>
        <v>2001.4671060103901</v>
      </c>
      <c r="D1829" s="13">
        <f t="shared" ca="1" si="169"/>
        <v>99.92769540650869</v>
      </c>
      <c r="E1829" s="13">
        <f t="shared" ca="1" si="170"/>
        <v>1003391.9491856004</v>
      </c>
      <c r="F1829" s="13">
        <f t="shared" ca="1" si="171"/>
        <v>3.9992914599068259</v>
      </c>
      <c r="G1829" s="13">
        <f t="shared" ca="1" si="172"/>
        <v>0.49639807077311043</v>
      </c>
      <c r="H1829" s="13">
        <f t="shared" ca="1" si="173"/>
        <v>0</v>
      </c>
    </row>
    <row r="1830" spans="3:8">
      <c r="C1830" s="13">
        <f t="shared" ca="1" si="168"/>
        <v>1988.5678946437774</v>
      </c>
      <c r="D1830" s="13">
        <f t="shared" ca="1" si="169"/>
        <v>99.913459798044627</v>
      </c>
      <c r="E1830" s="13">
        <f t="shared" ca="1" si="170"/>
        <v>984195.59749861911</v>
      </c>
      <c r="F1830" s="13">
        <f t="shared" ca="1" si="171"/>
        <v>4.0054640621458981</v>
      </c>
      <c r="G1830" s="13">
        <f t="shared" ca="1" si="172"/>
        <v>0.49643478363292592</v>
      </c>
      <c r="H1830" s="13">
        <f t="shared" ca="1" si="173"/>
        <v>0</v>
      </c>
    </row>
    <row r="1831" spans="3:8">
      <c r="C1831" s="13">
        <f t="shared" ca="1" si="168"/>
        <v>2000.7042840031384</v>
      </c>
      <c r="D1831" s="13">
        <f t="shared" ca="1" si="169"/>
        <v>99.964444314840861</v>
      </c>
      <c r="E1831" s="13">
        <f t="shared" ca="1" si="170"/>
        <v>993836.52669886791</v>
      </c>
      <c r="F1831" s="13">
        <f t="shared" ca="1" si="171"/>
        <v>3.9907078352213068</v>
      </c>
      <c r="G1831" s="13">
        <f t="shared" ca="1" si="172"/>
        <v>0.50529710006568307</v>
      </c>
      <c r="H1831" s="13">
        <f t="shared" ca="1" si="173"/>
        <v>0</v>
      </c>
    </row>
    <row r="1832" spans="3:8">
      <c r="C1832" s="13">
        <f t="shared" ca="1" si="168"/>
        <v>2017.2540128601638</v>
      </c>
      <c r="D1832" s="13">
        <f t="shared" ca="1" si="169"/>
        <v>101.06422192056722</v>
      </c>
      <c r="E1832" s="13">
        <f t="shared" ca="1" si="170"/>
        <v>1003914.093053736</v>
      </c>
      <c r="F1832" s="13">
        <f t="shared" ca="1" si="171"/>
        <v>3.9954693125450471</v>
      </c>
      <c r="G1832" s="13">
        <f t="shared" ca="1" si="172"/>
        <v>0.51168301269438088</v>
      </c>
      <c r="H1832" s="13">
        <f t="shared" ca="1" si="173"/>
        <v>0</v>
      </c>
    </row>
    <row r="1833" spans="3:8">
      <c r="C1833" s="13">
        <f t="shared" ca="1" si="168"/>
        <v>1999.7314182723064</v>
      </c>
      <c r="D1833" s="13">
        <f t="shared" ca="1" si="169"/>
        <v>100.03305117533584</v>
      </c>
      <c r="E1833" s="13">
        <f t="shared" ca="1" si="170"/>
        <v>1003992.2446515057</v>
      </c>
      <c r="F1833" s="13">
        <f t="shared" ca="1" si="171"/>
        <v>3.9986455327955661</v>
      </c>
      <c r="G1833" s="13">
        <f t="shared" ca="1" si="172"/>
        <v>0.49608375333097759</v>
      </c>
      <c r="H1833" s="13">
        <f t="shared" ca="1" si="173"/>
        <v>0</v>
      </c>
    </row>
    <row r="1834" spans="3:8">
      <c r="C1834" s="13">
        <f t="shared" ca="1" si="168"/>
        <v>1985.0319872744467</v>
      </c>
      <c r="D1834" s="13">
        <f t="shared" ca="1" si="169"/>
        <v>100.18096466419749</v>
      </c>
      <c r="E1834" s="13">
        <f t="shared" ca="1" si="170"/>
        <v>987834.4767111371</v>
      </c>
      <c r="F1834" s="13">
        <f t="shared" ca="1" si="171"/>
        <v>4.0009587884757742</v>
      </c>
      <c r="G1834" s="13">
        <f t="shared" ca="1" si="172"/>
        <v>0.49639782674659572</v>
      </c>
      <c r="H1834" s="13">
        <f t="shared" ca="1" si="173"/>
        <v>0</v>
      </c>
    </row>
    <row r="1835" spans="3:8">
      <c r="C1835" s="13">
        <f t="shared" ca="1" si="168"/>
        <v>1997.3610470087326</v>
      </c>
      <c r="D1835" s="13">
        <f t="shared" ca="1" si="169"/>
        <v>100.39631457779801</v>
      </c>
      <c r="E1835" s="13">
        <f t="shared" ca="1" si="170"/>
        <v>996797.41287374834</v>
      </c>
      <c r="F1835" s="13">
        <f t="shared" ca="1" si="171"/>
        <v>3.9946238010549857</v>
      </c>
      <c r="G1835" s="13">
        <f t="shared" ca="1" si="172"/>
        <v>0.50230860006901212</v>
      </c>
      <c r="H1835" s="13">
        <f t="shared" ca="1" si="173"/>
        <v>0</v>
      </c>
    </row>
    <row r="1836" spans="3:8">
      <c r="C1836" s="13">
        <f t="shared" ca="1" si="168"/>
        <v>1999.0207650558998</v>
      </c>
      <c r="D1836" s="13">
        <f t="shared" ca="1" si="169"/>
        <v>100.12809106603406</v>
      </c>
      <c r="E1836" s="13">
        <f t="shared" ca="1" si="170"/>
        <v>981484.80517284316</v>
      </c>
      <c r="F1836" s="13">
        <f t="shared" ca="1" si="171"/>
        <v>4.0029329552044262</v>
      </c>
      <c r="G1836" s="13">
        <f t="shared" ca="1" si="172"/>
        <v>0.50541000715836704</v>
      </c>
      <c r="H1836" s="13">
        <f t="shared" ca="1" si="173"/>
        <v>0</v>
      </c>
    </row>
    <row r="1837" spans="3:8">
      <c r="C1837" s="13">
        <f t="shared" ca="1" si="168"/>
        <v>2019.7031391905966</v>
      </c>
      <c r="D1837" s="13">
        <f t="shared" ca="1" si="169"/>
        <v>100.46079971103379</v>
      </c>
      <c r="E1837" s="13">
        <f t="shared" ca="1" si="170"/>
        <v>1007310.4682543912</v>
      </c>
      <c r="F1837" s="13">
        <f t="shared" ca="1" si="171"/>
        <v>3.999986252568271</v>
      </c>
      <c r="G1837" s="13">
        <f t="shared" ca="1" si="172"/>
        <v>0.50585320336991613</v>
      </c>
      <c r="H1837" s="13">
        <f t="shared" ca="1" si="173"/>
        <v>0</v>
      </c>
    </row>
    <row r="1838" spans="3:8">
      <c r="C1838" s="13">
        <f t="shared" ca="1" si="168"/>
        <v>1991.676765542594</v>
      </c>
      <c r="D1838" s="13">
        <f t="shared" ca="1" si="169"/>
        <v>101.21738135557113</v>
      </c>
      <c r="E1838" s="13">
        <f t="shared" ca="1" si="170"/>
        <v>1005279.0044183279</v>
      </c>
      <c r="F1838" s="13">
        <f t="shared" ca="1" si="171"/>
        <v>3.9959176854410936</v>
      </c>
      <c r="G1838" s="13">
        <f t="shared" ca="1" si="172"/>
        <v>0.49864354387951421</v>
      </c>
      <c r="H1838" s="13">
        <f t="shared" ca="1" si="173"/>
        <v>0</v>
      </c>
    </row>
    <row r="1839" spans="3:8">
      <c r="C1839" s="13">
        <f t="shared" ca="1" si="168"/>
        <v>2002.0922938018714</v>
      </c>
      <c r="D1839" s="13">
        <f t="shared" ca="1" si="169"/>
        <v>100.12444767006815</v>
      </c>
      <c r="E1839" s="13">
        <f t="shared" ca="1" si="170"/>
        <v>993826.52658857103</v>
      </c>
      <c r="F1839" s="13">
        <f t="shared" ca="1" si="171"/>
        <v>3.9984918988255829</v>
      </c>
      <c r="G1839" s="13">
        <f t="shared" ca="1" si="172"/>
        <v>0.50287840915441062</v>
      </c>
      <c r="H1839" s="13">
        <f t="shared" ca="1" si="173"/>
        <v>0</v>
      </c>
    </row>
    <row r="1840" spans="3:8">
      <c r="C1840" s="13">
        <f t="shared" ca="1" si="168"/>
        <v>1993.5283340915262</v>
      </c>
      <c r="D1840" s="13">
        <f t="shared" ca="1" si="169"/>
        <v>99.32626741518321</v>
      </c>
      <c r="E1840" s="13">
        <f t="shared" ca="1" si="170"/>
        <v>994406.11149095558</v>
      </c>
      <c r="F1840" s="13">
        <f t="shared" ca="1" si="171"/>
        <v>4.0060769550345228</v>
      </c>
      <c r="G1840" s="13">
        <f t="shared" ca="1" si="172"/>
        <v>0.49058937720656787</v>
      </c>
      <c r="H1840" s="13">
        <f t="shared" ca="1" si="173"/>
        <v>0</v>
      </c>
    </row>
    <row r="1841" spans="3:8">
      <c r="C1841" s="13">
        <f t="shared" ca="1" si="168"/>
        <v>2017.6240550204154</v>
      </c>
      <c r="D1841" s="13">
        <f t="shared" ca="1" si="169"/>
        <v>101.01871925086488</v>
      </c>
      <c r="E1841" s="13">
        <f t="shared" ca="1" si="170"/>
        <v>995866.01687911036</v>
      </c>
      <c r="F1841" s="13">
        <f t="shared" ca="1" si="171"/>
        <v>4.0031119935664972</v>
      </c>
      <c r="G1841" s="13">
        <f t="shared" ca="1" si="172"/>
        <v>0.51184753117417414</v>
      </c>
      <c r="H1841" s="13">
        <f t="shared" ca="1" si="173"/>
        <v>0</v>
      </c>
    </row>
    <row r="1842" spans="3:8">
      <c r="C1842" s="13">
        <f t="shared" ca="1" si="168"/>
        <v>2003.0491162658143</v>
      </c>
      <c r="D1842" s="13">
        <f t="shared" ca="1" si="169"/>
        <v>100.23217631048975</v>
      </c>
      <c r="E1842" s="13">
        <f t="shared" ca="1" si="170"/>
        <v>990244.4873899027</v>
      </c>
      <c r="F1842" s="13">
        <f t="shared" ca="1" si="171"/>
        <v>3.9982864873868169</v>
      </c>
      <c r="G1842" s="13">
        <f t="shared" ca="1" si="172"/>
        <v>0.50582748289674162</v>
      </c>
      <c r="H1842" s="13">
        <f t="shared" ca="1" si="173"/>
        <v>0</v>
      </c>
    </row>
    <row r="1843" spans="3:8">
      <c r="C1843" s="13">
        <f t="shared" ca="1" si="168"/>
        <v>1992.9166383978143</v>
      </c>
      <c r="D1843" s="13">
        <f t="shared" ca="1" si="169"/>
        <v>99.411423184300077</v>
      </c>
      <c r="E1843" s="13">
        <f t="shared" ca="1" si="170"/>
        <v>994826.75962658774</v>
      </c>
      <c r="F1843" s="13">
        <f t="shared" ca="1" si="171"/>
        <v>3.9985391921001328</v>
      </c>
      <c r="G1843" s="13">
        <f t="shared" ca="1" si="172"/>
        <v>0.49421031382800273</v>
      </c>
      <c r="H1843" s="13">
        <f t="shared" ca="1" si="173"/>
        <v>0</v>
      </c>
    </row>
    <row r="1844" spans="3:8">
      <c r="C1844" s="13">
        <f t="shared" ca="1" si="168"/>
        <v>2004.5624799615864</v>
      </c>
      <c r="D1844" s="13">
        <f t="shared" ca="1" si="169"/>
        <v>99.643825228694539</v>
      </c>
      <c r="E1844" s="13">
        <f t="shared" ca="1" si="170"/>
        <v>990437.35607359023</v>
      </c>
      <c r="F1844" s="13">
        <f t="shared" ca="1" si="171"/>
        <v>4.0074879474846323</v>
      </c>
      <c r="G1844" s="13">
        <f t="shared" ca="1" si="172"/>
        <v>0.49891183802288303</v>
      </c>
      <c r="H1844" s="13">
        <f t="shared" ca="1" si="173"/>
        <v>0</v>
      </c>
    </row>
    <row r="1845" spans="3:8">
      <c r="C1845" s="13">
        <f t="shared" ca="1" si="168"/>
        <v>2009.8633605688965</v>
      </c>
      <c r="D1845" s="13">
        <f t="shared" ca="1" si="169"/>
        <v>99.231622880924945</v>
      </c>
      <c r="E1845" s="13">
        <f t="shared" ca="1" si="170"/>
        <v>989105.83601719723</v>
      </c>
      <c r="F1845" s="13">
        <f t="shared" ca="1" si="171"/>
        <v>3.9948555537625059</v>
      </c>
      <c r="G1845" s="13">
        <f t="shared" ca="1" si="172"/>
        <v>0.50650788201620611</v>
      </c>
      <c r="H1845" s="13">
        <f t="shared" ca="1" si="173"/>
        <v>0</v>
      </c>
    </row>
    <row r="1846" spans="3:8">
      <c r="C1846" s="13">
        <f t="shared" ca="1" si="168"/>
        <v>2001.5557170544489</v>
      </c>
      <c r="D1846" s="13">
        <f t="shared" ca="1" si="169"/>
        <v>99.688235744081155</v>
      </c>
      <c r="E1846" s="13">
        <f t="shared" ca="1" si="170"/>
        <v>1011884.2649928923</v>
      </c>
      <c r="F1846" s="13">
        <f t="shared" ca="1" si="171"/>
        <v>3.9952992721098015</v>
      </c>
      <c r="G1846" s="13">
        <f t="shared" ca="1" si="172"/>
        <v>0.49306174178296958</v>
      </c>
      <c r="H1846" s="13">
        <f t="shared" ca="1" si="173"/>
        <v>0</v>
      </c>
    </row>
    <row r="1847" spans="3:8">
      <c r="C1847" s="13">
        <f t="shared" ca="1" si="168"/>
        <v>2004.9820209288255</v>
      </c>
      <c r="D1847" s="13">
        <f t="shared" ca="1" si="169"/>
        <v>100.13176235370372</v>
      </c>
      <c r="E1847" s="13">
        <f t="shared" ca="1" si="170"/>
        <v>996724.35740893765</v>
      </c>
      <c r="F1847" s="13">
        <f t="shared" ca="1" si="171"/>
        <v>4.0134528431035355</v>
      </c>
      <c r="G1847" s="13">
        <f t="shared" ca="1" si="172"/>
        <v>0.49544474952433287</v>
      </c>
      <c r="H1847" s="13">
        <f t="shared" ca="1" si="173"/>
        <v>0</v>
      </c>
    </row>
    <row r="1848" spans="3:8">
      <c r="C1848" s="13">
        <f t="shared" ca="1" si="168"/>
        <v>2001.1639821152232</v>
      </c>
      <c r="D1848" s="13">
        <f t="shared" ca="1" si="169"/>
        <v>99.18066634765681</v>
      </c>
      <c r="E1848" s="13">
        <f t="shared" ca="1" si="170"/>
        <v>999132.08202358114</v>
      </c>
      <c r="F1848" s="13">
        <f t="shared" ca="1" si="171"/>
        <v>3.9994162887551195</v>
      </c>
      <c r="G1848" s="13">
        <f t="shared" ca="1" si="172"/>
        <v>0.49457614283134615</v>
      </c>
      <c r="H1848" s="13">
        <f t="shared" ca="1" si="173"/>
        <v>0</v>
      </c>
    </row>
    <row r="1849" spans="3:8">
      <c r="C1849" s="13">
        <f t="shared" ca="1" si="168"/>
        <v>1994.7503708744302</v>
      </c>
      <c r="D1849" s="13">
        <f t="shared" ca="1" si="169"/>
        <v>100.39487840831681</v>
      </c>
      <c r="E1849" s="13">
        <f t="shared" ca="1" si="170"/>
        <v>998104.21025876515</v>
      </c>
      <c r="F1849" s="13">
        <f t="shared" ca="1" si="171"/>
        <v>4.0032828634780921</v>
      </c>
      <c r="G1849" s="13">
        <f t="shared" ca="1" si="172"/>
        <v>0.4960184194487724</v>
      </c>
      <c r="H1849" s="13">
        <f t="shared" ca="1" si="173"/>
        <v>0</v>
      </c>
    </row>
    <row r="1850" spans="3:8">
      <c r="C1850" s="13">
        <f t="shared" ca="1" si="168"/>
        <v>1991.6568946514506</v>
      </c>
      <c r="D1850" s="13">
        <f t="shared" ca="1" si="169"/>
        <v>99.428717387085214</v>
      </c>
      <c r="E1850" s="13">
        <f t="shared" ca="1" si="170"/>
        <v>996692.29541094659</v>
      </c>
      <c r="F1850" s="13">
        <f t="shared" ca="1" si="171"/>
        <v>3.999817415393033</v>
      </c>
      <c r="G1850" s="13">
        <f t="shared" ca="1" si="172"/>
        <v>0.49211800054743032</v>
      </c>
      <c r="H1850" s="13">
        <f t="shared" ca="1" si="173"/>
        <v>0</v>
      </c>
    </row>
    <row r="1851" spans="3:8">
      <c r="C1851" s="13">
        <f t="shared" ca="1" si="168"/>
        <v>1996.9311376750079</v>
      </c>
      <c r="D1851" s="13">
        <f t="shared" ca="1" si="169"/>
        <v>100.84112282426116</v>
      </c>
      <c r="E1851" s="13">
        <f t="shared" ca="1" si="170"/>
        <v>992264.13593052409</v>
      </c>
      <c r="F1851" s="13">
        <f t="shared" ca="1" si="171"/>
        <v>3.9993138417549261</v>
      </c>
      <c r="G1851" s="13">
        <f t="shared" ca="1" si="172"/>
        <v>0.50424865160433496</v>
      </c>
      <c r="H1851" s="13">
        <f t="shared" ca="1" si="173"/>
        <v>0</v>
      </c>
    </row>
    <row r="1852" spans="3:8">
      <c r="C1852" s="13">
        <f t="shared" ca="1" si="168"/>
        <v>2006.3341433755265</v>
      </c>
      <c r="D1852" s="13">
        <f t="shared" ca="1" si="169"/>
        <v>99.927315220504326</v>
      </c>
      <c r="E1852" s="13">
        <f t="shared" ca="1" si="170"/>
        <v>994662.65491052938</v>
      </c>
      <c r="F1852" s="13">
        <f t="shared" ca="1" si="171"/>
        <v>4.0144841325207477</v>
      </c>
      <c r="G1852" s="13">
        <f t="shared" ca="1" si="172"/>
        <v>0.49561687688328876</v>
      </c>
      <c r="H1852" s="13">
        <f t="shared" ca="1" si="173"/>
        <v>0</v>
      </c>
    </row>
    <row r="1853" spans="3:8">
      <c r="C1853" s="13">
        <f t="shared" ca="1" si="168"/>
        <v>1993.2672398334128</v>
      </c>
      <c r="D1853" s="13">
        <f t="shared" ca="1" si="169"/>
        <v>100.58469816976117</v>
      </c>
      <c r="E1853" s="13">
        <f t="shared" ca="1" si="170"/>
        <v>996466.0234988681</v>
      </c>
      <c r="F1853" s="13">
        <f t="shared" ca="1" si="171"/>
        <v>3.9976149997932753</v>
      </c>
      <c r="G1853" s="13">
        <f t="shared" ca="1" si="172"/>
        <v>0.49985811909551897</v>
      </c>
      <c r="H1853" s="13">
        <f t="shared" ca="1" si="173"/>
        <v>0</v>
      </c>
    </row>
    <row r="1854" spans="3:8">
      <c r="C1854" s="13">
        <f t="shared" ca="1" si="168"/>
        <v>2013.4302558219911</v>
      </c>
      <c r="D1854" s="13">
        <f t="shared" ca="1" si="169"/>
        <v>100.84029853447035</v>
      </c>
      <c r="E1854" s="13">
        <f t="shared" ca="1" si="170"/>
        <v>998440.4994455222</v>
      </c>
      <c r="F1854" s="13">
        <f t="shared" ca="1" si="171"/>
        <v>4.000359084162926</v>
      </c>
      <c r="G1854" s="13">
        <f t="shared" ca="1" si="172"/>
        <v>0.50890807608380861</v>
      </c>
      <c r="H1854" s="13">
        <f t="shared" ca="1" si="173"/>
        <v>0</v>
      </c>
    </row>
    <row r="1855" spans="3:8">
      <c r="C1855" s="13">
        <f t="shared" ca="1" si="168"/>
        <v>2002.1323746779558</v>
      </c>
      <c r="D1855" s="13">
        <f t="shared" ca="1" si="169"/>
        <v>100.14738166002243</v>
      </c>
      <c r="E1855" s="13">
        <f t="shared" ca="1" si="170"/>
        <v>982148.14681072265</v>
      </c>
      <c r="F1855" s="13">
        <f t="shared" ca="1" si="171"/>
        <v>3.9976050835287267</v>
      </c>
      <c r="G1855" s="13">
        <f t="shared" ca="1" si="172"/>
        <v>0.50944670086932875</v>
      </c>
      <c r="H1855" s="13">
        <f t="shared" ca="1" si="173"/>
        <v>0</v>
      </c>
    </row>
    <row r="1856" spans="3:8">
      <c r="C1856" s="13">
        <f t="shared" ca="1" si="168"/>
        <v>1993.9991596896327</v>
      </c>
      <c r="D1856" s="13">
        <f t="shared" ca="1" si="169"/>
        <v>100.31380325772362</v>
      </c>
      <c r="E1856" s="13">
        <f t="shared" ca="1" si="170"/>
        <v>992465.08256478491</v>
      </c>
      <c r="F1856" s="13">
        <f t="shared" ca="1" si="171"/>
        <v>4.0044807383846859</v>
      </c>
      <c r="G1856" s="13">
        <f t="shared" ca="1" si="172"/>
        <v>0.49746290393968728</v>
      </c>
      <c r="H1856" s="13">
        <f t="shared" ca="1" si="173"/>
        <v>0</v>
      </c>
    </row>
    <row r="1857" spans="3:8">
      <c r="C1857" s="13">
        <f t="shared" ca="1" si="168"/>
        <v>2019.924266897495</v>
      </c>
      <c r="D1857" s="13">
        <f t="shared" ca="1" si="169"/>
        <v>99.405925726587441</v>
      </c>
      <c r="E1857" s="13">
        <f t="shared" ca="1" si="170"/>
        <v>998182.8183399667</v>
      </c>
      <c r="F1857" s="13">
        <f t="shared" ca="1" si="171"/>
        <v>4.0045390391797797</v>
      </c>
      <c r="G1857" s="13">
        <f t="shared" ca="1" si="172"/>
        <v>0.50293558470082689</v>
      </c>
      <c r="H1857" s="13">
        <f t="shared" ca="1" si="173"/>
        <v>0</v>
      </c>
    </row>
    <row r="1858" spans="3:8">
      <c r="C1858" s="13">
        <f t="shared" ca="1" si="168"/>
        <v>2007.7214113118407</v>
      </c>
      <c r="D1858" s="13">
        <f t="shared" ca="1" si="169"/>
        <v>100.40655792616585</v>
      </c>
      <c r="E1858" s="13">
        <f t="shared" ca="1" si="170"/>
        <v>988953.05365384626</v>
      </c>
      <c r="F1858" s="13">
        <f t="shared" ca="1" si="171"/>
        <v>3.997431925325444</v>
      </c>
      <c r="G1858" s="13">
        <f t="shared" ca="1" si="172"/>
        <v>0.51017495241860167</v>
      </c>
      <c r="H1858" s="13">
        <f t="shared" ca="1" si="173"/>
        <v>0</v>
      </c>
    </row>
    <row r="1859" spans="3:8">
      <c r="C1859" s="13">
        <f t="shared" ca="1" si="168"/>
        <v>2014.7743429054101</v>
      </c>
      <c r="D1859" s="13">
        <f t="shared" ca="1" si="169"/>
        <v>98.653507355284646</v>
      </c>
      <c r="E1859" s="13">
        <f t="shared" ca="1" si="170"/>
        <v>990593.50032285578</v>
      </c>
      <c r="F1859" s="13">
        <f t="shared" ca="1" si="171"/>
        <v>4.0086605177296519</v>
      </c>
      <c r="G1859" s="13">
        <f t="shared" ca="1" si="172"/>
        <v>0.49833673169930126</v>
      </c>
      <c r="H1859" s="13">
        <f t="shared" ca="1" si="173"/>
        <v>0</v>
      </c>
    </row>
    <row r="1860" spans="3:8">
      <c r="C1860" s="13">
        <f t="shared" ca="1" si="168"/>
        <v>2001.3083066043896</v>
      </c>
      <c r="D1860" s="13">
        <f t="shared" ca="1" si="169"/>
        <v>100.27518621544901</v>
      </c>
      <c r="E1860" s="13">
        <f t="shared" ca="1" si="170"/>
        <v>1005652.704416184</v>
      </c>
      <c r="F1860" s="13">
        <f t="shared" ca="1" si="171"/>
        <v>3.9868232836763764</v>
      </c>
      <c r="G1860" s="13">
        <f t="shared" ca="1" si="172"/>
        <v>0.50317104092960996</v>
      </c>
      <c r="H1860" s="13">
        <f t="shared" ca="1" si="173"/>
        <v>0</v>
      </c>
    </row>
    <row r="1861" spans="3:8">
      <c r="C1861" s="13">
        <f t="shared" ca="1" si="168"/>
        <v>2015.2439369496635</v>
      </c>
      <c r="D1861" s="13">
        <f t="shared" ca="1" si="169"/>
        <v>100.74378313742291</v>
      </c>
      <c r="E1861" s="13">
        <f t="shared" ca="1" si="170"/>
        <v>986305.73373084853</v>
      </c>
      <c r="F1861" s="13">
        <f t="shared" ca="1" si="171"/>
        <v>4.0004590823761008</v>
      </c>
      <c r="G1861" s="13">
        <f t="shared" ca="1" si="172"/>
        <v>0.51555232289536523</v>
      </c>
      <c r="H1861" s="13">
        <f t="shared" ca="1" si="173"/>
        <v>0</v>
      </c>
    </row>
    <row r="1862" spans="3:8">
      <c r="C1862" s="13">
        <f t="shared" ca="1" si="168"/>
        <v>1980.713945312689</v>
      </c>
      <c r="D1862" s="13">
        <f t="shared" ca="1" si="169"/>
        <v>98.64308096076843</v>
      </c>
      <c r="E1862" s="13">
        <f t="shared" ca="1" si="170"/>
        <v>996812.41919188749</v>
      </c>
      <c r="F1862" s="13">
        <f t="shared" ca="1" si="171"/>
        <v>3.9879492960902017</v>
      </c>
      <c r="G1862" s="13">
        <f t="shared" ca="1" si="172"/>
        <v>0.4885942251777462</v>
      </c>
      <c r="H1862" s="13">
        <f t="shared" ca="1" si="173"/>
        <v>0</v>
      </c>
    </row>
    <row r="1863" spans="3:8">
      <c r="C1863" s="13">
        <f t="shared" ca="1" si="168"/>
        <v>2011.468884322381</v>
      </c>
      <c r="D1863" s="13">
        <f t="shared" ca="1" si="169"/>
        <v>100.55892113967361</v>
      </c>
      <c r="E1863" s="13">
        <f t="shared" ca="1" si="170"/>
        <v>1000220.5117424305</v>
      </c>
      <c r="F1863" s="13">
        <f t="shared" ca="1" si="171"/>
        <v>4.0031435162649727</v>
      </c>
      <c r="G1863" s="13">
        <f t="shared" ca="1" si="172"/>
        <v>0.50419319552203035</v>
      </c>
      <c r="H1863" s="13">
        <f t="shared" ca="1" si="173"/>
        <v>0</v>
      </c>
    </row>
    <row r="1864" spans="3:8">
      <c r="C1864" s="13">
        <f t="shared" ca="1" si="168"/>
        <v>2009.9167134094844</v>
      </c>
      <c r="D1864" s="13">
        <f t="shared" ca="1" si="169"/>
        <v>100.55417252464289</v>
      </c>
      <c r="E1864" s="13">
        <f t="shared" ca="1" si="170"/>
        <v>1000719.0409178949</v>
      </c>
      <c r="F1864" s="13">
        <f t="shared" ca="1" si="171"/>
        <v>4.0024405609665497</v>
      </c>
      <c r="G1864" s="13">
        <f t="shared" ca="1" si="172"/>
        <v>0.50349437939038311</v>
      </c>
      <c r="H1864" s="13">
        <f t="shared" ca="1" si="173"/>
        <v>0</v>
      </c>
    </row>
    <row r="1865" spans="3:8">
      <c r="C1865" s="13">
        <f t="shared" ca="1" si="168"/>
        <v>2004.7619549843751</v>
      </c>
      <c r="D1865" s="13">
        <f t="shared" ca="1" si="169"/>
        <v>99.439715192317436</v>
      </c>
      <c r="E1865" s="13">
        <f t="shared" ca="1" si="170"/>
        <v>998471.00185316266</v>
      </c>
      <c r="F1865" s="13">
        <f t="shared" ca="1" si="171"/>
        <v>4.0000082519482953</v>
      </c>
      <c r="G1865" s="13">
        <f t="shared" ca="1" si="172"/>
        <v>0.49768737613891323</v>
      </c>
      <c r="H1865" s="13">
        <f t="shared" ca="1" si="173"/>
        <v>0</v>
      </c>
    </row>
    <row r="1866" spans="3:8">
      <c r="C1866" s="13">
        <f t="shared" ca="1" si="168"/>
        <v>1984.4356837277248</v>
      </c>
      <c r="D1866" s="13">
        <f t="shared" ca="1" si="169"/>
        <v>99.800594838171619</v>
      </c>
      <c r="E1866" s="13">
        <f t="shared" ca="1" si="170"/>
        <v>992347.24914218276</v>
      </c>
      <c r="F1866" s="13">
        <f t="shared" ca="1" si="171"/>
        <v>3.9983044347047363</v>
      </c>
      <c r="G1866" s="13">
        <f t="shared" ca="1" si="172"/>
        <v>0.49327626103408806</v>
      </c>
      <c r="H1866" s="13">
        <f t="shared" ca="1" si="173"/>
        <v>0</v>
      </c>
    </row>
    <row r="1867" spans="3:8">
      <c r="C1867" s="13">
        <f t="shared" ca="1" si="168"/>
        <v>2002.6242886351486</v>
      </c>
      <c r="D1867" s="13">
        <f t="shared" ca="1" si="169"/>
        <v>99.45234100899404</v>
      </c>
      <c r="E1867" s="13">
        <f t="shared" ca="1" si="170"/>
        <v>990106.92572066979</v>
      </c>
      <c r="F1867" s="13">
        <f t="shared" ca="1" si="171"/>
        <v>4.0074363063588851</v>
      </c>
      <c r="G1867" s="13">
        <f t="shared" ca="1" si="172"/>
        <v>0.49718210784256955</v>
      </c>
      <c r="H1867" s="13">
        <f t="shared" ca="1" si="173"/>
        <v>0</v>
      </c>
    </row>
    <row r="1868" spans="3:8">
      <c r="C1868" s="13">
        <f t="shared" ca="1" si="168"/>
        <v>2013.6733687359886</v>
      </c>
      <c r="D1868" s="13">
        <f t="shared" ca="1" si="169"/>
        <v>100.37911599819613</v>
      </c>
      <c r="E1868" s="13">
        <f t="shared" ca="1" si="170"/>
        <v>979312.77999989665</v>
      </c>
      <c r="F1868" s="13">
        <f t="shared" ca="1" si="171"/>
        <v>4.0035432820163495</v>
      </c>
      <c r="G1868" s="13">
        <f t="shared" ca="1" si="172"/>
        <v>0.51495825004872431</v>
      </c>
      <c r="H1868" s="13">
        <f t="shared" ca="1" si="173"/>
        <v>0</v>
      </c>
    </row>
    <row r="1869" spans="3:8">
      <c r="C1869" s="13">
        <f t="shared" ca="1" si="168"/>
        <v>2007.2631077505127</v>
      </c>
      <c r="D1869" s="13">
        <f t="shared" ca="1" si="169"/>
        <v>100.22937874696875</v>
      </c>
      <c r="E1869" s="13">
        <f t="shared" ca="1" si="170"/>
        <v>997183.28973468405</v>
      </c>
      <c r="F1869" s="13">
        <f t="shared" ca="1" si="171"/>
        <v>3.9952486828046618</v>
      </c>
      <c r="G1869" s="13">
        <f t="shared" ca="1" si="172"/>
        <v>0.50594524448468992</v>
      </c>
      <c r="H1869" s="13">
        <f t="shared" ca="1" si="173"/>
        <v>0</v>
      </c>
    </row>
    <row r="1870" spans="3:8">
      <c r="C1870" s="13">
        <f t="shared" ca="1" si="168"/>
        <v>1997.3707865681283</v>
      </c>
      <c r="D1870" s="13">
        <f t="shared" ca="1" si="169"/>
        <v>100.11566633469324</v>
      </c>
      <c r="E1870" s="13">
        <f t="shared" ca="1" si="170"/>
        <v>999948.91969130258</v>
      </c>
      <c r="F1870" s="13">
        <f t="shared" ca="1" si="171"/>
        <v>3.9923894413062646</v>
      </c>
      <c r="G1870" s="13">
        <f t="shared" ca="1" si="172"/>
        <v>0.50044937970358305</v>
      </c>
      <c r="H1870" s="13">
        <f t="shared" ca="1" si="173"/>
        <v>0</v>
      </c>
    </row>
    <row r="1871" spans="3:8">
      <c r="C1871" s="13">
        <f t="shared" ca="1" si="168"/>
        <v>2002.9197248288287</v>
      </c>
      <c r="D1871" s="13">
        <f t="shared" ca="1" si="169"/>
        <v>100.14559367467878</v>
      </c>
      <c r="E1871" s="13">
        <f t="shared" ca="1" si="170"/>
        <v>986386.08505233738</v>
      </c>
      <c r="F1871" s="13">
        <f t="shared" ca="1" si="171"/>
        <v>4.0161694807677542</v>
      </c>
      <c r="G1871" s="13">
        <f t="shared" ca="1" si="172"/>
        <v>0.4983265242694695</v>
      </c>
      <c r="H1871" s="13">
        <f t="shared" ca="1" si="173"/>
        <v>0</v>
      </c>
    </row>
    <row r="1872" spans="3:8">
      <c r="C1872" s="13">
        <f t="shared" ca="1" si="168"/>
        <v>1996.9722172015011</v>
      </c>
      <c r="D1872" s="13">
        <f t="shared" ca="1" si="169"/>
        <v>100.74826112418697</v>
      </c>
      <c r="E1872" s="13">
        <f t="shared" ca="1" si="170"/>
        <v>997576.71928836021</v>
      </c>
      <c r="F1872" s="13">
        <f t="shared" ca="1" si="171"/>
        <v>3.9908566415351272</v>
      </c>
      <c r="G1872" s="13">
        <f t="shared" ca="1" si="172"/>
        <v>0.50538334350914849</v>
      </c>
      <c r="H1872" s="13">
        <f t="shared" ca="1" si="173"/>
        <v>0</v>
      </c>
    </row>
    <row r="1873" spans="3:8">
      <c r="C1873" s="13">
        <f t="shared" ca="1" si="168"/>
        <v>2017.9487327780869</v>
      </c>
      <c r="D1873" s="13">
        <f t="shared" ca="1" si="169"/>
        <v>98.973059069549876</v>
      </c>
      <c r="E1873" s="13">
        <f t="shared" ca="1" si="170"/>
        <v>990665.65778153297</v>
      </c>
      <c r="F1873" s="13">
        <f t="shared" ca="1" si="171"/>
        <v>4.0215773674572395</v>
      </c>
      <c r="G1873" s="13">
        <f t="shared" ca="1" si="172"/>
        <v>0.4950790682399191</v>
      </c>
      <c r="H1873" s="13">
        <f t="shared" ca="1" si="173"/>
        <v>0</v>
      </c>
    </row>
    <row r="1874" spans="3:8">
      <c r="C1874" s="13">
        <f t="shared" ca="1" si="168"/>
        <v>2004.7801832898292</v>
      </c>
      <c r="D1874" s="13">
        <f t="shared" ca="1" si="169"/>
        <v>100.17710686397388</v>
      </c>
      <c r="E1874" s="13">
        <f t="shared" ca="1" si="170"/>
        <v>995510.09482521832</v>
      </c>
      <c r="F1874" s="13">
        <f t="shared" ca="1" si="171"/>
        <v>4.0105892854708287</v>
      </c>
      <c r="G1874" s="13">
        <f t="shared" ca="1" si="172"/>
        <v>0.49759237429490044</v>
      </c>
      <c r="H1874" s="13">
        <f t="shared" ca="1" si="173"/>
        <v>0</v>
      </c>
    </row>
    <row r="1875" spans="3:8">
      <c r="C1875" s="13">
        <f t="shared" ca="1" si="168"/>
        <v>2001.9775968689121</v>
      </c>
      <c r="D1875" s="13">
        <f t="shared" ca="1" si="169"/>
        <v>100.24570293479276</v>
      </c>
      <c r="E1875" s="13">
        <f t="shared" ca="1" si="170"/>
        <v>992865.55685907428</v>
      </c>
      <c r="F1875" s="13">
        <f t="shared" ca="1" si="171"/>
        <v>4.0060498165365557</v>
      </c>
      <c r="G1875" s="13">
        <f t="shared" ca="1" si="172"/>
        <v>0.50012492502625328</v>
      </c>
      <c r="H1875" s="13">
        <f t="shared" ca="1" si="173"/>
        <v>0</v>
      </c>
    </row>
    <row r="1876" spans="3:8">
      <c r="C1876" s="13">
        <f t="shared" ca="1" si="168"/>
        <v>2004.9291886639646</v>
      </c>
      <c r="D1876" s="13">
        <f t="shared" ca="1" si="169"/>
        <v>99.916246481940135</v>
      </c>
      <c r="E1876" s="13">
        <f t="shared" ca="1" si="170"/>
        <v>986164.67052681511</v>
      </c>
      <c r="F1876" s="13">
        <f t="shared" ca="1" si="171"/>
        <v>3.9999746619989383</v>
      </c>
      <c r="G1876" s="13">
        <f t="shared" ca="1" si="172"/>
        <v>0.50641425436715637</v>
      </c>
      <c r="H1876" s="13">
        <f t="shared" ca="1" si="173"/>
        <v>0</v>
      </c>
    </row>
    <row r="1877" spans="3:8">
      <c r="C1877" s="13">
        <f t="shared" ca="1" si="168"/>
        <v>1981.8327163947201</v>
      </c>
      <c r="D1877" s="13">
        <f t="shared" ca="1" si="169"/>
        <v>100.2435542395596</v>
      </c>
      <c r="E1877" s="13">
        <f t="shared" ca="1" si="170"/>
        <v>1001123.0450195106</v>
      </c>
      <c r="F1877" s="13">
        <f t="shared" ca="1" si="171"/>
        <v>4.0047070516964762</v>
      </c>
      <c r="G1877" s="13">
        <f t="shared" ca="1" si="172"/>
        <v>0.48670982111546912</v>
      </c>
      <c r="H1877" s="13">
        <f t="shared" ca="1" si="173"/>
        <v>0</v>
      </c>
    </row>
    <row r="1878" spans="3:8">
      <c r="C1878" s="13">
        <f t="shared" ca="1" si="168"/>
        <v>1985.9402415223703</v>
      </c>
      <c r="D1878" s="13">
        <f t="shared" ca="1" si="169"/>
        <v>100.50453949297338</v>
      </c>
      <c r="E1878" s="13">
        <f t="shared" ca="1" si="170"/>
        <v>1003261.7074588565</v>
      </c>
      <c r="F1878" s="13">
        <f t="shared" ca="1" si="171"/>
        <v>4.0088472301034743</v>
      </c>
      <c r="G1878" s="13">
        <f t="shared" ca="1" si="172"/>
        <v>0.48694050628204388</v>
      </c>
      <c r="H1878" s="13">
        <f t="shared" ca="1" si="173"/>
        <v>0</v>
      </c>
    </row>
    <row r="1879" spans="3:8">
      <c r="C1879" s="13">
        <f t="shared" ca="1" si="168"/>
        <v>1998.4566231671836</v>
      </c>
      <c r="D1879" s="13">
        <f t="shared" ca="1" si="169"/>
        <v>99.825814762126328</v>
      </c>
      <c r="E1879" s="13">
        <f t="shared" ca="1" si="170"/>
        <v>995151.54981174448</v>
      </c>
      <c r="F1879" s="13">
        <f t="shared" ca="1" si="171"/>
        <v>3.9988609738075254</v>
      </c>
      <c r="G1879" s="13">
        <f t="shared" ca="1" si="172"/>
        <v>0.49870991769881834</v>
      </c>
      <c r="H1879" s="13">
        <f t="shared" ca="1" si="173"/>
        <v>0</v>
      </c>
    </row>
    <row r="1880" spans="3:8">
      <c r="C1880" s="13">
        <f t="shared" ref="C1880:C1943" ca="1" si="174">NORMINV(RAND(),$D$3,$G$3)</f>
        <v>1986.3748923691141</v>
      </c>
      <c r="D1880" s="13">
        <f t="shared" ref="D1880:D1943" ca="1" si="175">NORMINV(RAND(),$D$4,$G$4)</f>
        <v>99.624988157911503</v>
      </c>
      <c r="E1880" s="13">
        <f t="shared" ref="E1880:E1943" ca="1" si="176">NORMINV(RAND(),$D$5,$G$5)</f>
        <v>985494.11730019609</v>
      </c>
      <c r="F1880" s="13">
        <f t="shared" ref="F1880:F1943" ca="1" si="177">NORMINV(RAND(),$D$6,$G$6)</f>
        <v>4.0007392155627084</v>
      </c>
      <c r="G1880" s="13">
        <f t="shared" ref="G1880:G1943" ca="1" si="178">C1880^2*D1880/(E1880*3.1415926*F1880^4)</f>
        <v>0.49559377496968404</v>
      </c>
      <c r="H1880" s="13">
        <f t="shared" ref="H1880:H1943" ca="1" si="179">IF(G1880&gt;0.54,1,IF(G1880&lt;0.46,1,0))</f>
        <v>0</v>
      </c>
    </row>
    <row r="1881" spans="3:8">
      <c r="C1881" s="13">
        <f t="shared" ca="1" si="174"/>
        <v>1990.296111990411</v>
      </c>
      <c r="D1881" s="13">
        <f t="shared" ca="1" si="175"/>
        <v>99.848347210744521</v>
      </c>
      <c r="E1881" s="13">
        <f t="shared" ca="1" si="176"/>
        <v>990525.06792918092</v>
      </c>
      <c r="F1881" s="13">
        <f t="shared" ca="1" si="177"/>
        <v>3.9996643698937056</v>
      </c>
      <c r="G1881" s="13">
        <f t="shared" ca="1" si="178"/>
        <v>0.49666863682817758</v>
      </c>
      <c r="H1881" s="13">
        <f t="shared" ca="1" si="179"/>
        <v>0</v>
      </c>
    </row>
    <row r="1882" spans="3:8">
      <c r="C1882" s="13">
        <f t="shared" ca="1" si="174"/>
        <v>1993.1972692247011</v>
      </c>
      <c r="D1882" s="13">
        <f t="shared" ca="1" si="175"/>
        <v>99.249488077795434</v>
      </c>
      <c r="E1882" s="13">
        <f t="shared" ca="1" si="176"/>
        <v>1002782.4704701047</v>
      </c>
      <c r="F1882" s="13">
        <f t="shared" ca="1" si="177"/>
        <v>4.0076929611938015</v>
      </c>
      <c r="G1882" s="13">
        <f t="shared" ca="1" si="178"/>
        <v>0.48517060045009736</v>
      </c>
      <c r="H1882" s="13">
        <f t="shared" ca="1" si="179"/>
        <v>0</v>
      </c>
    </row>
    <row r="1883" spans="3:8">
      <c r="C1883" s="13">
        <f t="shared" ca="1" si="174"/>
        <v>1988.6724885966032</v>
      </c>
      <c r="D1883" s="13">
        <f t="shared" ca="1" si="175"/>
        <v>99.877643218118479</v>
      </c>
      <c r="E1883" s="13">
        <f t="shared" ca="1" si="176"/>
        <v>991767.48250813864</v>
      </c>
      <c r="F1883" s="13">
        <f t="shared" ca="1" si="177"/>
        <v>4.0050193649407966</v>
      </c>
      <c r="G1883" s="13">
        <f t="shared" ca="1" si="178"/>
        <v>0.49273862357419446</v>
      </c>
      <c r="H1883" s="13">
        <f t="shared" ca="1" si="179"/>
        <v>0</v>
      </c>
    </row>
    <row r="1884" spans="3:8">
      <c r="C1884" s="13">
        <f t="shared" ca="1" si="174"/>
        <v>1987.4992435382803</v>
      </c>
      <c r="D1884" s="13">
        <f t="shared" ca="1" si="175"/>
        <v>100.1390589879888</v>
      </c>
      <c r="E1884" s="13">
        <f t="shared" ca="1" si="176"/>
        <v>1005249.794731974</v>
      </c>
      <c r="F1884" s="13">
        <f t="shared" ca="1" si="177"/>
        <v>3.9968631029117576</v>
      </c>
      <c r="G1884" s="13">
        <f t="shared" ca="1" si="178"/>
        <v>0.49081349806363156</v>
      </c>
      <c r="H1884" s="13">
        <f t="shared" ca="1" si="179"/>
        <v>0</v>
      </c>
    </row>
    <row r="1885" spans="3:8">
      <c r="C1885" s="13">
        <f t="shared" ca="1" si="174"/>
        <v>2008.4275823659332</v>
      </c>
      <c r="D1885" s="13">
        <f t="shared" ca="1" si="175"/>
        <v>99.7328665491207</v>
      </c>
      <c r="E1885" s="13">
        <f t="shared" ca="1" si="176"/>
        <v>992986.04277845402</v>
      </c>
      <c r="F1885" s="13">
        <f t="shared" ca="1" si="177"/>
        <v>4.0048204644410061</v>
      </c>
      <c r="G1885" s="13">
        <f t="shared" ca="1" si="178"/>
        <v>0.50133201614410505</v>
      </c>
      <c r="H1885" s="13">
        <f t="shared" ca="1" si="179"/>
        <v>0</v>
      </c>
    </row>
    <row r="1886" spans="3:8">
      <c r="C1886" s="13">
        <f t="shared" ca="1" si="174"/>
        <v>1999.5557586317827</v>
      </c>
      <c r="D1886" s="13">
        <f t="shared" ca="1" si="175"/>
        <v>98.611711634323356</v>
      </c>
      <c r="E1886" s="13">
        <f t="shared" ca="1" si="176"/>
        <v>991493.07835639594</v>
      </c>
      <c r="F1886" s="13">
        <f t="shared" ca="1" si="177"/>
        <v>3.9987992531385452</v>
      </c>
      <c r="G1886" s="13">
        <f t="shared" ca="1" si="178"/>
        <v>0.49503690189657046</v>
      </c>
      <c r="H1886" s="13">
        <f t="shared" ca="1" si="179"/>
        <v>0</v>
      </c>
    </row>
    <row r="1887" spans="3:8">
      <c r="C1887" s="13">
        <f t="shared" ca="1" si="174"/>
        <v>1998.7705624966127</v>
      </c>
      <c r="D1887" s="13">
        <f t="shared" ca="1" si="175"/>
        <v>99.270915375030867</v>
      </c>
      <c r="E1887" s="13">
        <f t="shared" ca="1" si="176"/>
        <v>985306.74230609869</v>
      </c>
      <c r="F1887" s="13">
        <f t="shared" ca="1" si="177"/>
        <v>4.0008964060399332</v>
      </c>
      <c r="G1887" s="13">
        <f t="shared" ca="1" si="178"/>
        <v>0.50003150682425967</v>
      </c>
      <c r="H1887" s="13">
        <f t="shared" ca="1" si="179"/>
        <v>0</v>
      </c>
    </row>
    <row r="1888" spans="3:8">
      <c r="C1888" s="13">
        <f t="shared" ca="1" si="174"/>
        <v>1994.548068125004</v>
      </c>
      <c r="D1888" s="13">
        <f t="shared" ca="1" si="175"/>
        <v>100.68359187636774</v>
      </c>
      <c r="E1888" s="13">
        <f t="shared" ca="1" si="176"/>
        <v>984063.08493684256</v>
      </c>
      <c r="F1888" s="13">
        <f t="shared" ca="1" si="177"/>
        <v>4.0027236397022472</v>
      </c>
      <c r="G1888" s="13">
        <f t="shared" ca="1" si="178"/>
        <v>0.50472228976759625</v>
      </c>
      <c r="H1888" s="13">
        <f t="shared" ca="1" si="179"/>
        <v>0</v>
      </c>
    </row>
    <row r="1889" spans="3:8">
      <c r="C1889" s="13">
        <f t="shared" ca="1" si="174"/>
        <v>1999.4127702132394</v>
      </c>
      <c r="D1889" s="13">
        <f t="shared" ca="1" si="175"/>
        <v>100.07837523892498</v>
      </c>
      <c r="E1889" s="13">
        <f t="shared" ca="1" si="176"/>
        <v>1001434.7249900878</v>
      </c>
      <c r="F1889" s="13">
        <f t="shared" ca="1" si="177"/>
        <v>4.0116613066077633</v>
      </c>
      <c r="G1889" s="13">
        <f t="shared" ca="1" si="178"/>
        <v>0.49099335993663501</v>
      </c>
      <c r="H1889" s="13">
        <f t="shared" ca="1" si="179"/>
        <v>0</v>
      </c>
    </row>
    <row r="1890" spans="3:8">
      <c r="C1890" s="13">
        <f t="shared" ca="1" si="174"/>
        <v>2021.0376139870143</v>
      </c>
      <c r="D1890" s="13">
        <f t="shared" ca="1" si="175"/>
        <v>100.17728720601512</v>
      </c>
      <c r="E1890" s="13">
        <f t="shared" ca="1" si="176"/>
        <v>985986.92234143219</v>
      </c>
      <c r="F1890" s="13">
        <f t="shared" ca="1" si="177"/>
        <v>3.9971602100921304</v>
      </c>
      <c r="G1890" s="13">
        <f t="shared" ca="1" si="178"/>
        <v>0.51747672069651618</v>
      </c>
      <c r="H1890" s="13">
        <f t="shared" ca="1" si="179"/>
        <v>0</v>
      </c>
    </row>
    <row r="1891" spans="3:8">
      <c r="C1891" s="13">
        <f t="shared" ca="1" si="174"/>
        <v>1999.7537973510575</v>
      </c>
      <c r="D1891" s="13">
        <f t="shared" ca="1" si="175"/>
        <v>99.837369485922693</v>
      </c>
      <c r="E1891" s="13">
        <f t="shared" ca="1" si="176"/>
        <v>990377.89412342908</v>
      </c>
      <c r="F1891" s="13">
        <f t="shared" ca="1" si="177"/>
        <v>3.9986605558696202</v>
      </c>
      <c r="G1891" s="13">
        <f t="shared" ca="1" si="178"/>
        <v>0.50192315581059133</v>
      </c>
      <c r="H1891" s="13">
        <f t="shared" ca="1" si="179"/>
        <v>0</v>
      </c>
    </row>
    <row r="1892" spans="3:8">
      <c r="C1892" s="13">
        <f t="shared" ca="1" si="174"/>
        <v>2004.884442263379</v>
      </c>
      <c r="D1892" s="13">
        <f t="shared" ca="1" si="175"/>
        <v>100.14042968231573</v>
      </c>
      <c r="E1892" s="13">
        <f t="shared" ca="1" si="176"/>
        <v>1000459.6158775123</v>
      </c>
      <c r="F1892" s="13">
        <f t="shared" ca="1" si="177"/>
        <v>4.0107701051045312</v>
      </c>
      <c r="G1892" s="13">
        <f t="shared" ca="1" si="178"/>
        <v>0.49491160461302147</v>
      </c>
      <c r="H1892" s="13">
        <f t="shared" ca="1" si="179"/>
        <v>0</v>
      </c>
    </row>
    <row r="1893" spans="3:8">
      <c r="C1893" s="13">
        <f t="shared" ca="1" si="174"/>
        <v>2013.1753577281333</v>
      </c>
      <c r="D1893" s="13">
        <f t="shared" ca="1" si="175"/>
        <v>100.87268469656429</v>
      </c>
      <c r="E1893" s="13">
        <f t="shared" ca="1" si="176"/>
        <v>1006469.5463838329</v>
      </c>
      <c r="F1893" s="13">
        <f t="shared" ca="1" si="177"/>
        <v>4.0102482628075329</v>
      </c>
      <c r="G1893" s="13">
        <f t="shared" ca="1" si="178"/>
        <v>0.49992084970710776</v>
      </c>
      <c r="H1893" s="13">
        <f t="shared" ca="1" si="179"/>
        <v>0</v>
      </c>
    </row>
    <row r="1894" spans="3:8">
      <c r="C1894" s="13">
        <f t="shared" ca="1" si="174"/>
        <v>1995.8149979693258</v>
      </c>
      <c r="D1894" s="13">
        <f t="shared" ca="1" si="175"/>
        <v>100.63296694553738</v>
      </c>
      <c r="E1894" s="13">
        <f t="shared" ca="1" si="176"/>
        <v>998566.19993238617</v>
      </c>
      <c r="F1894" s="13">
        <f t="shared" ca="1" si="177"/>
        <v>4.0053952413656546</v>
      </c>
      <c r="G1894" s="13">
        <f t="shared" ca="1" si="178"/>
        <v>0.49644667218188593</v>
      </c>
      <c r="H1894" s="13">
        <f t="shared" ca="1" si="179"/>
        <v>0</v>
      </c>
    </row>
    <row r="1895" spans="3:8">
      <c r="C1895" s="13">
        <f t="shared" ca="1" si="174"/>
        <v>2011.9924696926164</v>
      </c>
      <c r="D1895" s="13">
        <f t="shared" ca="1" si="175"/>
        <v>100.05727500714046</v>
      </c>
      <c r="E1895" s="13">
        <f t="shared" ca="1" si="176"/>
        <v>1008225.7839482322</v>
      </c>
      <c r="F1895" s="13">
        <f t="shared" ca="1" si="177"/>
        <v>4.0076363592038033</v>
      </c>
      <c r="G1895" s="13">
        <f t="shared" ca="1" si="178"/>
        <v>0.49572460520195966</v>
      </c>
      <c r="H1895" s="13">
        <f t="shared" ca="1" si="179"/>
        <v>0</v>
      </c>
    </row>
    <row r="1896" spans="3:8">
      <c r="C1896" s="13">
        <f t="shared" ca="1" si="174"/>
        <v>2005.8406182555132</v>
      </c>
      <c r="D1896" s="13">
        <f t="shared" ca="1" si="175"/>
        <v>99.800699255018202</v>
      </c>
      <c r="E1896" s="13">
        <f t="shared" ca="1" si="176"/>
        <v>1000609.5368946365</v>
      </c>
      <c r="F1896" s="13">
        <f t="shared" ca="1" si="177"/>
        <v>3.9993719094692515</v>
      </c>
      <c r="G1896" s="13">
        <f t="shared" ca="1" si="178"/>
        <v>0.49928067468971726</v>
      </c>
      <c r="H1896" s="13">
        <f t="shared" ca="1" si="179"/>
        <v>0</v>
      </c>
    </row>
    <row r="1897" spans="3:8">
      <c r="C1897" s="13">
        <f t="shared" ca="1" si="174"/>
        <v>2007.3880394869368</v>
      </c>
      <c r="D1897" s="13">
        <f t="shared" ca="1" si="175"/>
        <v>100.33233534033941</v>
      </c>
      <c r="E1897" s="13">
        <f t="shared" ca="1" si="176"/>
        <v>994388.37200878549</v>
      </c>
      <c r="F1897" s="13">
        <f t="shared" ca="1" si="177"/>
        <v>4.0097687973891842</v>
      </c>
      <c r="G1897" s="13">
        <f t="shared" ca="1" si="178"/>
        <v>0.50063401619332915</v>
      </c>
      <c r="H1897" s="13">
        <f t="shared" ca="1" si="179"/>
        <v>0</v>
      </c>
    </row>
    <row r="1898" spans="3:8">
      <c r="C1898" s="13">
        <f t="shared" ca="1" si="174"/>
        <v>2003.6746393191354</v>
      </c>
      <c r="D1898" s="13">
        <f t="shared" ca="1" si="175"/>
        <v>99.93249481590054</v>
      </c>
      <c r="E1898" s="13">
        <f t="shared" ca="1" si="176"/>
        <v>997947.07724492333</v>
      </c>
      <c r="F1898" s="13">
        <f t="shared" ca="1" si="177"/>
        <v>4.003171893284204</v>
      </c>
      <c r="G1898" s="13">
        <f t="shared" ca="1" si="178"/>
        <v>0.49829531201558097</v>
      </c>
      <c r="H1898" s="13">
        <f t="shared" ca="1" si="179"/>
        <v>0</v>
      </c>
    </row>
    <row r="1899" spans="3:8">
      <c r="C1899" s="13">
        <f t="shared" ca="1" si="174"/>
        <v>2000.8399889626164</v>
      </c>
      <c r="D1899" s="13">
        <f t="shared" ca="1" si="175"/>
        <v>100.48837526931709</v>
      </c>
      <c r="E1899" s="13">
        <f t="shared" ca="1" si="176"/>
        <v>999176.70028886828</v>
      </c>
      <c r="F1899" s="13">
        <f t="shared" ca="1" si="177"/>
        <v>3.9915876331562918</v>
      </c>
      <c r="G1899" s="13">
        <f t="shared" ca="1" si="178"/>
        <v>0.5048538873136944</v>
      </c>
      <c r="H1899" s="13">
        <f t="shared" ca="1" si="179"/>
        <v>0</v>
      </c>
    </row>
    <row r="1900" spans="3:8">
      <c r="C1900" s="13">
        <f t="shared" ca="1" si="174"/>
        <v>2015.1755495490061</v>
      </c>
      <c r="D1900" s="13">
        <f t="shared" ca="1" si="175"/>
        <v>100.02137228075233</v>
      </c>
      <c r="E1900" s="13">
        <f t="shared" ca="1" si="176"/>
        <v>989085.18105872173</v>
      </c>
      <c r="F1900" s="13">
        <f t="shared" ca="1" si="177"/>
        <v>3.9981407683927728</v>
      </c>
      <c r="G1900" s="13">
        <f t="shared" ca="1" si="178"/>
        <v>0.51156720459207983</v>
      </c>
      <c r="H1900" s="13">
        <f t="shared" ca="1" si="179"/>
        <v>0</v>
      </c>
    </row>
    <row r="1901" spans="3:8">
      <c r="C1901" s="13">
        <f t="shared" ca="1" si="174"/>
        <v>1999.4877112502595</v>
      </c>
      <c r="D1901" s="13">
        <f t="shared" ca="1" si="175"/>
        <v>100.72835595072343</v>
      </c>
      <c r="E1901" s="13">
        <f t="shared" ca="1" si="176"/>
        <v>998858.35653259861</v>
      </c>
      <c r="F1901" s="13">
        <f t="shared" ca="1" si="177"/>
        <v>3.9966027827219608</v>
      </c>
      <c r="G1901" s="13">
        <f t="shared" ca="1" si="178"/>
        <v>0.50300407794055324</v>
      </c>
      <c r="H1901" s="13">
        <f t="shared" ca="1" si="179"/>
        <v>0</v>
      </c>
    </row>
    <row r="1902" spans="3:8">
      <c r="C1902" s="13">
        <f t="shared" ca="1" si="174"/>
        <v>1997.4514242698176</v>
      </c>
      <c r="D1902" s="13">
        <f t="shared" ca="1" si="175"/>
        <v>100.48156314625369</v>
      </c>
      <c r="E1902" s="13">
        <f t="shared" ca="1" si="176"/>
        <v>994789.23308070353</v>
      </c>
      <c r="F1902" s="13">
        <f t="shared" ca="1" si="177"/>
        <v>4.0024767958151726</v>
      </c>
      <c r="G1902" s="13">
        <f t="shared" ca="1" si="178"/>
        <v>0.499853345447688</v>
      </c>
      <c r="H1902" s="13">
        <f t="shared" ca="1" si="179"/>
        <v>0</v>
      </c>
    </row>
    <row r="1903" spans="3:8">
      <c r="C1903" s="13">
        <f t="shared" ca="1" si="174"/>
        <v>2015.9937677883786</v>
      </c>
      <c r="D1903" s="13">
        <f t="shared" ca="1" si="175"/>
        <v>99.182579481279092</v>
      </c>
      <c r="E1903" s="13">
        <f t="shared" ca="1" si="176"/>
        <v>1003618.1522495705</v>
      </c>
      <c r="F1903" s="13">
        <f t="shared" ca="1" si="177"/>
        <v>4.011917236917073</v>
      </c>
      <c r="G1903" s="13">
        <f t="shared" ca="1" si="178"/>
        <v>0.493500429979079</v>
      </c>
      <c r="H1903" s="13">
        <f t="shared" ca="1" si="179"/>
        <v>0</v>
      </c>
    </row>
    <row r="1904" spans="3:8">
      <c r="C1904" s="13">
        <f t="shared" ca="1" si="174"/>
        <v>2012.8510983635506</v>
      </c>
      <c r="D1904" s="13">
        <f t="shared" ca="1" si="175"/>
        <v>100.78630043935982</v>
      </c>
      <c r="E1904" s="13">
        <f t="shared" ca="1" si="176"/>
        <v>975871.3474604463</v>
      </c>
      <c r="F1904" s="13">
        <f t="shared" ca="1" si="177"/>
        <v>3.9982190557037489</v>
      </c>
      <c r="G1904" s="13">
        <f t="shared" ca="1" si="178"/>
        <v>0.52121394990010628</v>
      </c>
      <c r="H1904" s="13">
        <f t="shared" ca="1" si="179"/>
        <v>0</v>
      </c>
    </row>
    <row r="1905" spans="3:8">
      <c r="C1905" s="13">
        <f t="shared" ca="1" si="174"/>
        <v>2033.614548931308</v>
      </c>
      <c r="D1905" s="13">
        <f t="shared" ca="1" si="175"/>
        <v>99.735951392738627</v>
      </c>
      <c r="E1905" s="13">
        <f t="shared" ca="1" si="176"/>
        <v>986340.49135943793</v>
      </c>
      <c r="F1905" s="13">
        <f t="shared" ca="1" si="177"/>
        <v>3.9931953728328247</v>
      </c>
      <c r="G1905" s="13">
        <f t="shared" ca="1" si="178"/>
        <v>0.52351611052252645</v>
      </c>
      <c r="H1905" s="13">
        <f t="shared" ca="1" si="179"/>
        <v>0</v>
      </c>
    </row>
    <row r="1906" spans="3:8">
      <c r="C1906" s="13">
        <f t="shared" ca="1" si="174"/>
        <v>1986.347397099807</v>
      </c>
      <c r="D1906" s="13">
        <f t="shared" ca="1" si="175"/>
        <v>99.821371149603721</v>
      </c>
      <c r="E1906" s="13">
        <f t="shared" ca="1" si="176"/>
        <v>994002.25519861386</v>
      </c>
      <c r="F1906" s="13">
        <f t="shared" ca="1" si="177"/>
        <v>3.9879105793671425</v>
      </c>
      <c r="G1906" s="13">
        <f t="shared" ca="1" si="178"/>
        <v>0.49867208869490459</v>
      </c>
      <c r="H1906" s="13">
        <f t="shared" ca="1" si="179"/>
        <v>0</v>
      </c>
    </row>
    <row r="1907" spans="3:8">
      <c r="C1907" s="13">
        <f t="shared" ca="1" si="174"/>
        <v>2012.9206887731577</v>
      </c>
      <c r="D1907" s="13">
        <f t="shared" ca="1" si="175"/>
        <v>99.269509891925608</v>
      </c>
      <c r="E1907" s="13">
        <f t="shared" ca="1" si="176"/>
        <v>998157.88469069637</v>
      </c>
      <c r="F1907" s="13">
        <f t="shared" ca="1" si="177"/>
        <v>4.0064506924180883</v>
      </c>
      <c r="G1907" s="13">
        <f t="shared" ca="1" si="178"/>
        <v>0.49782979894661122</v>
      </c>
      <c r="H1907" s="13">
        <f t="shared" ca="1" si="179"/>
        <v>0</v>
      </c>
    </row>
    <row r="1908" spans="3:8">
      <c r="C1908" s="13">
        <f t="shared" ca="1" si="174"/>
        <v>1994.8494657484314</v>
      </c>
      <c r="D1908" s="13">
        <f t="shared" ca="1" si="175"/>
        <v>100.22630323226882</v>
      </c>
      <c r="E1908" s="13">
        <f t="shared" ca="1" si="176"/>
        <v>992152.19286772888</v>
      </c>
      <c r="F1908" s="13">
        <f t="shared" ca="1" si="177"/>
        <v>4.0018930270512278</v>
      </c>
      <c r="G1908" s="13">
        <f t="shared" ca="1" si="178"/>
        <v>0.49889816395178072</v>
      </c>
      <c r="H1908" s="13">
        <f t="shared" ca="1" si="179"/>
        <v>0</v>
      </c>
    </row>
    <row r="1909" spans="3:8">
      <c r="C1909" s="13">
        <f t="shared" ca="1" si="174"/>
        <v>2006.1923926224833</v>
      </c>
      <c r="D1909" s="13">
        <f t="shared" ca="1" si="175"/>
        <v>100.06733353363177</v>
      </c>
      <c r="E1909" s="13">
        <f t="shared" ca="1" si="176"/>
        <v>988773.89983750891</v>
      </c>
      <c r="F1909" s="13">
        <f t="shared" ca="1" si="177"/>
        <v>4.0033219361889998</v>
      </c>
      <c r="G1909" s="13">
        <f t="shared" ca="1" si="178"/>
        <v>0.50478746453324386</v>
      </c>
      <c r="H1909" s="13">
        <f t="shared" ca="1" si="179"/>
        <v>0</v>
      </c>
    </row>
    <row r="1910" spans="3:8">
      <c r="C1910" s="13">
        <f t="shared" ca="1" si="174"/>
        <v>2014.1678294634419</v>
      </c>
      <c r="D1910" s="13">
        <f t="shared" ca="1" si="175"/>
        <v>100.63299827954063</v>
      </c>
      <c r="E1910" s="13">
        <f t="shared" ca="1" si="176"/>
        <v>991883.35240425239</v>
      </c>
      <c r="F1910" s="13">
        <f t="shared" ca="1" si="177"/>
        <v>4.0117717028045234</v>
      </c>
      <c r="G1910" s="13">
        <f t="shared" ca="1" si="178"/>
        <v>0.50579719097611775</v>
      </c>
      <c r="H1910" s="13">
        <f t="shared" ca="1" si="179"/>
        <v>0</v>
      </c>
    </row>
    <row r="1911" spans="3:8">
      <c r="C1911" s="13">
        <f t="shared" ca="1" si="174"/>
        <v>1993.1039110426889</v>
      </c>
      <c r="D1911" s="13">
        <f t="shared" ca="1" si="175"/>
        <v>99.780011831704641</v>
      </c>
      <c r="E1911" s="13">
        <f t="shared" ca="1" si="176"/>
        <v>993376.77635774307</v>
      </c>
      <c r="F1911" s="13">
        <f t="shared" ca="1" si="177"/>
        <v>4.0020670955809461</v>
      </c>
      <c r="G1911" s="13">
        <f t="shared" ca="1" si="178"/>
        <v>0.49511046304447209</v>
      </c>
      <c r="H1911" s="13">
        <f t="shared" ca="1" si="179"/>
        <v>0</v>
      </c>
    </row>
    <row r="1912" spans="3:8">
      <c r="C1912" s="13">
        <f t="shared" ca="1" si="174"/>
        <v>2013.2684190426003</v>
      </c>
      <c r="D1912" s="13">
        <f t="shared" ca="1" si="175"/>
        <v>99.389855162679652</v>
      </c>
      <c r="E1912" s="13">
        <f t="shared" ca="1" si="176"/>
        <v>982145.63398203056</v>
      </c>
      <c r="F1912" s="13">
        <f t="shared" ca="1" si="177"/>
        <v>3.9881745120016117</v>
      </c>
      <c r="G1912" s="13">
        <f t="shared" ca="1" si="178"/>
        <v>0.51608715462350796</v>
      </c>
      <c r="H1912" s="13">
        <f t="shared" ca="1" si="179"/>
        <v>0</v>
      </c>
    </row>
    <row r="1913" spans="3:8">
      <c r="C1913" s="13">
        <f t="shared" ca="1" si="174"/>
        <v>2001.3389868378119</v>
      </c>
      <c r="D1913" s="13">
        <f t="shared" ca="1" si="175"/>
        <v>100.50547787669615</v>
      </c>
      <c r="E1913" s="13">
        <f t="shared" ca="1" si="176"/>
        <v>995844.19011667254</v>
      </c>
      <c r="F1913" s="13">
        <f t="shared" ca="1" si="177"/>
        <v>3.9967883339067951</v>
      </c>
      <c r="G1913" s="13">
        <f t="shared" ca="1" si="178"/>
        <v>0.50424916620168247</v>
      </c>
      <c r="H1913" s="13">
        <f t="shared" ca="1" si="179"/>
        <v>0</v>
      </c>
    </row>
    <row r="1914" spans="3:8">
      <c r="C1914" s="13">
        <f t="shared" ca="1" si="174"/>
        <v>1999.7141494772848</v>
      </c>
      <c r="D1914" s="13">
        <f t="shared" ca="1" si="175"/>
        <v>100.18840721256937</v>
      </c>
      <c r="E1914" s="13">
        <f t="shared" ca="1" si="176"/>
        <v>994987.48011580727</v>
      </c>
      <c r="F1914" s="13">
        <f t="shared" ca="1" si="177"/>
        <v>4.0001758346498733</v>
      </c>
      <c r="G1914" s="13">
        <f t="shared" ca="1" si="178"/>
        <v>0.50057539925473493</v>
      </c>
      <c r="H1914" s="13">
        <f t="shared" ca="1" si="179"/>
        <v>0</v>
      </c>
    </row>
    <row r="1915" spans="3:8">
      <c r="C1915" s="13">
        <f t="shared" ca="1" si="174"/>
        <v>2005.5531329528055</v>
      </c>
      <c r="D1915" s="13">
        <f t="shared" ca="1" si="175"/>
        <v>99.595868556412</v>
      </c>
      <c r="E1915" s="13">
        <f t="shared" ca="1" si="176"/>
        <v>997322.4035320424</v>
      </c>
      <c r="F1915" s="13">
        <f t="shared" ca="1" si="177"/>
        <v>4.0057595632612726</v>
      </c>
      <c r="G1915" s="13">
        <f t="shared" ca="1" si="178"/>
        <v>0.49657484386303524</v>
      </c>
      <c r="H1915" s="13">
        <f t="shared" ca="1" si="179"/>
        <v>0</v>
      </c>
    </row>
    <row r="1916" spans="3:8">
      <c r="C1916" s="13">
        <f t="shared" ca="1" si="174"/>
        <v>1990.651526464914</v>
      </c>
      <c r="D1916" s="13">
        <f t="shared" ca="1" si="175"/>
        <v>99.58577941109391</v>
      </c>
      <c r="E1916" s="13">
        <f t="shared" ca="1" si="176"/>
        <v>1002384.4800328753</v>
      </c>
      <c r="F1916" s="13">
        <f t="shared" ca="1" si="177"/>
        <v>4.0117273539999339</v>
      </c>
      <c r="G1916" s="13">
        <f t="shared" ca="1" si="178"/>
        <v>0.48381348749792752</v>
      </c>
      <c r="H1916" s="13">
        <f t="shared" ca="1" si="179"/>
        <v>0</v>
      </c>
    </row>
    <row r="1917" spans="3:8">
      <c r="C1917" s="13">
        <f t="shared" ca="1" si="174"/>
        <v>1996.2483145687233</v>
      </c>
      <c r="D1917" s="13">
        <f t="shared" ca="1" si="175"/>
        <v>100.0475062005773</v>
      </c>
      <c r="E1917" s="13">
        <f t="shared" ca="1" si="176"/>
        <v>981261.59519185976</v>
      </c>
      <c r="F1917" s="13">
        <f t="shared" ca="1" si="177"/>
        <v>3.992848354502287</v>
      </c>
      <c r="G1917" s="13">
        <f t="shared" ca="1" si="178"/>
        <v>0.50882619418206909</v>
      </c>
      <c r="H1917" s="13">
        <f t="shared" ca="1" si="179"/>
        <v>0</v>
      </c>
    </row>
    <row r="1918" spans="3:8">
      <c r="C1918" s="13">
        <f t="shared" ca="1" si="174"/>
        <v>2012.3828895702263</v>
      </c>
      <c r="D1918" s="13">
        <f t="shared" ca="1" si="175"/>
        <v>100.39084037574729</v>
      </c>
      <c r="E1918" s="13">
        <f t="shared" ca="1" si="176"/>
        <v>991606.72125499579</v>
      </c>
      <c r="F1918" s="13">
        <f t="shared" ca="1" si="177"/>
        <v>3.9968302168651784</v>
      </c>
      <c r="G1918" s="13">
        <f t="shared" ca="1" si="178"/>
        <v>0.51140290947712408</v>
      </c>
      <c r="H1918" s="13">
        <f t="shared" ca="1" si="179"/>
        <v>0</v>
      </c>
    </row>
    <row r="1919" spans="3:8">
      <c r="C1919" s="13">
        <f t="shared" ca="1" si="174"/>
        <v>2002.7356096556096</v>
      </c>
      <c r="D1919" s="13">
        <f t="shared" ca="1" si="175"/>
        <v>100.16642869994109</v>
      </c>
      <c r="E1919" s="13">
        <f t="shared" ca="1" si="176"/>
        <v>998011.26854580699</v>
      </c>
      <c r="F1919" s="13">
        <f t="shared" ca="1" si="177"/>
        <v>4.00046814888747</v>
      </c>
      <c r="G1919" s="13">
        <f t="shared" ca="1" si="178"/>
        <v>0.50031192154841364</v>
      </c>
      <c r="H1919" s="13">
        <f t="shared" ca="1" si="179"/>
        <v>0</v>
      </c>
    </row>
    <row r="1920" spans="3:8">
      <c r="C1920" s="13">
        <f t="shared" ca="1" si="174"/>
        <v>1997.5326982625804</v>
      </c>
      <c r="D1920" s="13">
        <f t="shared" ca="1" si="175"/>
        <v>100.47192602041379</v>
      </c>
      <c r="E1920" s="13">
        <f t="shared" ca="1" si="176"/>
        <v>998980.86097925343</v>
      </c>
      <c r="F1920" s="13">
        <f t="shared" ca="1" si="177"/>
        <v>3.9955965761630816</v>
      </c>
      <c r="G1920" s="13">
        <f t="shared" ca="1" si="178"/>
        <v>0.50118603295382158</v>
      </c>
      <c r="H1920" s="13">
        <f t="shared" ca="1" si="179"/>
        <v>0</v>
      </c>
    </row>
    <row r="1921" spans="3:8">
      <c r="C1921" s="13">
        <f t="shared" ca="1" si="174"/>
        <v>2008.4968340315738</v>
      </c>
      <c r="D1921" s="13">
        <f t="shared" ca="1" si="175"/>
        <v>99.617182115729818</v>
      </c>
      <c r="E1921" s="13">
        <f t="shared" ca="1" si="176"/>
        <v>980492.74639754056</v>
      </c>
      <c r="F1921" s="13">
        <f t="shared" ca="1" si="177"/>
        <v>4.0095973230330939</v>
      </c>
      <c r="G1921" s="13">
        <f t="shared" ca="1" si="178"/>
        <v>0.50475341711255028</v>
      </c>
      <c r="H1921" s="13">
        <f t="shared" ca="1" si="179"/>
        <v>0</v>
      </c>
    </row>
    <row r="1922" spans="3:8">
      <c r="C1922" s="13">
        <f t="shared" ca="1" si="174"/>
        <v>2008.055465521933</v>
      </c>
      <c r="D1922" s="13">
        <f t="shared" ca="1" si="175"/>
        <v>99.58530448101186</v>
      </c>
      <c r="E1922" s="13">
        <f t="shared" ca="1" si="176"/>
        <v>982355.1593605876</v>
      </c>
      <c r="F1922" s="13">
        <f t="shared" ca="1" si="177"/>
        <v>4.0042638903942498</v>
      </c>
      <c r="G1922" s="13">
        <f t="shared" ca="1" si="178"/>
        <v>0.50610136164153918</v>
      </c>
      <c r="H1922" s="13">
        <f t="shared" ca="1" si="179"/>
        <v>0</v>
      </c>
    </row>
    <row r="1923" spans="3:8">
      <c r="C1923" s="13">
        <f t="shared" ca="1" si="174"/>
        <v>2004.6695712930996</v>
      </c>
      <c r="D1923" s="13">
        <f t="shared" ca="1" si="175"/>
        <v>99.750176539251882</v>
      </c>
      <c r="E1923" s="13">
        <f t="shared" ca="1" si="176"/>
        <v>990253.88171450375</v>
      </c>
      <c r="F1923" s="13">
        <f t="shared" ca="1" si="177"/>
        <v>3.9957570091233787</v>
      </c>
      <c r="G1923" s="13">
        <f t="shared" ca="1" si="178"/>
        <v>0.50548301947362118</v>
      </c>
      <c r="H1923" s="13">
        <f t="shared" ca="1" si="179"/>
        <v>0</v>
      </c>
    </row>
    <row r="1924" spans="3:8">
      <c r="C1924" s="13">
        <f t="shared" ca="1" si="174"/>
        <v>1999.720373572577</v>
      </c>
      <c r="D1924" s="13">
        <f t="shared" ca="1" si="175"/>
        <v>98.808242865176567</v>
      </c>
      <c r="E1924" s="13">
        <f t="shared" ca="1" si="176"/>
        <v>994287.83366425487</v>
      </c>
      <c r="F1924" s="13">
        <f t="shared" ca="1" si="177"/>
        <v>4.0032881877329336</v>
      </c>
      <c r="G1924" s="13">
        <f t="shared" ca="1" si="178"/>
        <v>0.49249554660212247</v>
      </c>
      <c r="H1924" s="13">
        <f t="shared" ca="1" si="179"/>
        <v>0</v>
      </c>
    </row>
    <row r="1925" spans="3:8">
      <c r="C1925" s="13">
        <f t="shared" ca="1" si="174"/>
        <v>2007.5057234245942</v>
      </c>
      <c r="D1925" s="13">
        <f t="shared" ca="1" si="175"/>
        <v>99.568246767509564</v>
      </c>
      <c r="E1925" s="13">
        <f t="shared" ca="1" si="176"/>
        <v>983621.83159080765</v>
      </c>
      <c r="F1925" s="13">
        <f t="shared" ca="1" si="177"/>
        <v>4.007176065626207</v>
      </c>
      <c r="G1925" s="13">
        <f t="shared" ca="1" si="178"/>
        <v>0.50361971250899085</v>
      </c>
      <c r="H1925" s="13">
        <f t="shared" ca="1" si="179"/>
        <v>0</v>
      </c>
    </row>
    <row r="1926" spans="3:8">
      <c r="C1926" s="13">
        <f t="shared" ca="1" si="174"/>
        <v>1993.6547815118977</v>
      </c>
      <c r="D1926" s="13">
        <f t="shared" ca="1" si="175"/>
        <v>99.823710807901023</v>
      </c>
      <c r="E1926" s="13">
        <f t="shared" ca="1" si="176"/>
        <v>1003515.1195144986</v>
      </c>
      <c r="F1926" s="13">
        <f t="shared" ca="1" si="177"/>
        <v>3.9939243130015054</v>
      </c>
      <c r="G1926" s="13">
        <f t="shared" ca="1" si="178"/>
        <v>0.49460729778398183</v>
      </c>
      <c r="H1926" s="13">
        <f t="shared" ca="1" si="179"/>
        <v>0</v>
      </c>
    </row>
    <row r="1927" spans="3:8">
      <c r="C1927" s="13">
        <f t="shared" ca="1" si="174"/>
        <v>2002.5672452414292</v>
      </c>
      <c r="D1927" s="13">
        <f t="shared" ca="1" si="175"/>
        <v>100.84705645607478</v>
      </c>
      <c r="E1927" s="13">
        <f t="shared" ca="1" si="176"/>
        <v>1002866.3690198793</v>
      </c>
      <c r="F1927" s="13">
        <f t="shared" ca="1" si="177"/>
        <v>4.0133211283847681</v>
      </c>
      <c r="G1927" s="13">
        <f t="shared" ca="1" si="178"/>
        <v>0.49479905846294653</v>
      </c>
      <c r="H1927" s="13">
        <f t="shared" ca="1" si="179"/>
        <v>0</v>
      </c>
    </row>
    <row r="1928" spans="3:8">
      <c r="C1928" s="13">
        <f t="shared" ca="1" si="174"/>
        <v>1997.0959803889127</v>
      </c>
      <c r="D1928" s="13">
        <f t="shared" ca="1" si="175"/>
        <v>99.993226370782168</v>
      </c>
      <c r="E1928" s="13">
        <f t="shared" ca="1" si="176"/>
        <v>998012.73399209254</v>
      </c>
      <c r="F1928" s="13">
        <f t="shared" ca="1" si="177"/>
        <v>4.0120132433554199</v>
      </c>
      <c r="G1928" s="13">
        <f t="shared" ca="1" si="178"/>
        <v>0.4909452663960045</v>
      </c>
      <c r="H1928" s="13">
        <f t="shared" ca="1" si="179"/>
        <v>0</v>
      </c>
    </row>
    <row r="1929" spans="3:8">
      <c r="C1929" s="13">
        <f t="shared" ca="1" si="174"/>
        <v>2005.4086472892022</v>
      </c>
      <c r="D1929" s="13">
        <f t="shared" ca="1" si="175"/>
        <v>99.747221966887167</v>
      </c>
      <c r="E1929" s="13">
        <f t="shared" ca="1" si="176"/>
        <v>988985.76881631603</v>
      </c>
      <c r="F1929" s="13">
        <f t="shared" ca="1" si="177"/>
        <v>4.0046541674778275</v>
      </c>
      <c r="G1929" s="13">
        <f t="shared" ca="1" si="178"/>
        <v>0.5020033306107462</v>
      </c>
      <c r="H1929" s="13">
        <f t="shared" ca="1" si="179"/>
        <v>0</v>
      </c>
    </row>
    <row r="1930" spans="3:8">
      <c r="C1930" s="13">
        <f t="shared" ca="1" si="174"/>
        <v>1998.4776543512025</v>
      </c>
      <c r="D1930" s="13">
        <f t="shared" ca="1" si="175"/>
        <v>99.81605605777456</v>
      </c>
      <c r="E1930" s="13">
        <f t="shared" ca="1" si="176"/>
        <v>993249.32855438325</v>
      </c>
      <c r="F1930" s="13">
        <f t="shared" ca="1" si="177"/>
        <v>3.9966811856893512</v>
      </c>
      <c r="G1930" s="13">
        <f t="shared" ca="1" si="178"/>
        <v>0.50071756840567794</v>
      </c>
      <c r="H1930" s="13">
        <f t="shared" ca="1" si="179"/>
        <v>0</v>
      </c>
    </row>
    <row r="1931" spans="3:8">
      <c r="C1931" s="13">
        <f t="shared" ca="1" si="174"/>
        <v>1991.6391012172319</v>
      </c>
      <c r="D1931" s="13">
        <f t="shared" ca="1" si="175"/>
        <v>100.32319108280709</v>
      </c>
      <c r="E1931" s="13">
        <f t="shared" ca="1" si="176"/>
        <v>1013569.2838549428</v>
      </c>
      <c r="F1931" s="13">
        <f t="shared" ca="1" si="177"/>
        <v>3.9944170344274479</v>
      </c>
      <c r="G1931" s="13">
        <f t="shared" ca="1" si="178"/>
        <v>0.49091431839770922</v>
      </c>
      <c r="H1931" s="13">
        <f t="shared" ca="1" si="179"/>
        <v>0</v>
      </c>
    </row>
    <row r="1932" spans="3:8">
      <c r="C1932" s="13">
        <f t="shared" ca="1" si="174"/>
        <v>2008.1318320161702</v>
      </c>
      <c r="D1932" s="13">
        <f t="shared" ca="1" si="175"/>
        <v>99.596058051268884</v>
      </c>
      <c r="E1932" s="13">
        <f t="shared" ca="1" si="176"/>
        <v>1002203.577322848</v>
      </c>
      <c r="F1932" s="13">
        <f t="shared" ca="1" si="177"/>
        <v>3.9978992473041992</v>
      </c>
      <c r="G1932" s="13">
        <f t="shared" ca="1" si="178"/>
        <v>0.49933659597602509</v>
      </c>
      <c r="H1932" s="13">
        <f t="shared" ca="1" si="179"/>
        <v>0</v>
      </c>
    </row>
    <row r="1933" spans="3:8">
      <c r="C1933" s="13">
        <f t="shared" ca="1" si="174"/>
        <v>2014.5361313409892</v>
      </c>
      <c r="D1933" s="13">
        <f t="shared" ca="1" si="175"/>
        <v>99.966217399303929</v>
      </c>
      <c r="E1933" s="13">
        <f t="shared" ca="1" si="176"/>
        <v>998999.91088369465</v>
      </c>
      <c r="F1933" s="13">
        <f t="shared" ca="1" si="177"/>
        <v>4.002444749516922</v>
      </c>
      <c r="G1933" s="13">
        <f t="shared" ca="1" si="178"/>
        <v>0.50371708827902661</v>
      </c>
      <c r="H1933" s="13">
        <f t="shared" ca="1" si="179"/>
        <v>0</v>
      </c>
    </row>
    <row r="1934" spans="3:8">
      <c r="C1934" s="13">
        <f t="shared" ca="1" si="174"/>
        <v>1989.5153857268838</v>
      </c>
      <c r="D1934" s="13">
        <f t="shared" ca="1" si="175"/>
        <v>99.26601529110539</v>
      </c>
      <c r="E1934" s="13">
        <f t="shared" ca="1" si="176"/>
        <v>998657.28441804263</v>
      </c>
      <c r="F1934" s="13">
        <f t="shared" ca="1" si="177"/>
        <v>4.0046499690295283</v>
      </c>
      <c r="G1934" s="13">
        <f t="shared" ca="1" si="178"/>
        <v>0.48693456641931926</v>
      </c>
      <c r="H1934" s="13">
        <f t="shared" ca="1" si="179"/>
        <v>0</v>
      </c>
    </row>
    <row r="1935" spans="3:8">
      <c r="C1935" s="13">
        <f t="shared" ca="1" si="174"/>
        <v>2012.3498681666465</v>
      </c>
      <c r="D1935" s="13">
        <f t="shared" ca="1" si="175"/>
        <v>100.57434441083107</v>
      </c>
      <c r="E1935" s="13">
        <f t="shared" ca="1" si="176"/>
        <v>988851.53414939984</v>
      </c>
      <c r="F1935" s="13">
        <f t="shared" ca="1" si="177"/>
        <v>4.0075375892743565</v>
      </c>
      <c r="G1935" s="13">
        <f t="shared" ca="1" si="178"/>
        <v>0.50827975779812706</v>
      </c>
      <c r="H1935" s="13">
        <f t="shared" ca="1" si="179"/>
        <v>0</v>
      </c>
    </row>
    <row r="1936" spans="3:8">
      <c r="C1936" s="13">
        <f t="shared" ca="1" si="174"/>
        <v>1995.1812437670555</v>
      </c>
      <c r="D1936" s="13">
        <f t="shared" ca="1" si="175"/>
        <v>99.757979048578932</v>
      </c>
      <c r="E1936" s="13">
        <f t="shared" ca="1" si="176"/>
        <v>988247.61233494512</v>
      </c>
      <c r="F1936" s="13">
        <f t="shared" ca="1" si="177"/>
        <v>4.0073425316897673</v>
      </c>
      <c r="G1936" s="13">
        <f t="shared" ca="1" si="178"/>
        <v>0.49598763214367997</v>
      </c>
      <c r="H1936" s="13">
        <f t="shared" ca="1" si="179"/>
        <v>0</v>
      </c>
    </row>
    <row r="1937" spans="3:8">
      <c r="C1937" s="13">
        <f t="shared" ca="1" si="174"/>
        <v>2004.8220572430009</v>
      </c>
      <c r="D1937" s="13">
        <f t="shared" ca="1" si="175"/>
        <v>100.68434206172432</v>
      </c>
      <c r="E1937" s="13">
        <f t="shared" ca="1" si="176"/>
        <v>995862.24729730759</v>
      </c>
      <c r="F1937" s="13">
        <f t="shared" ca="1" si="177"/>
        <v>4.0032051785241993</v>
      </c>
      <c r="G1937" s="13">
        <f t="shared" ca="1" si="178"/>
        <v>0.50365490379557198</v>
      </c>
      <c r="H1937" s="13">
        <f t="shared" ca="1" si="179"/>
        <v>0</v>
      </c>
    </row>
    <row r="1938" spans="3:8">
      <c r="C1938" s="13">
        <f t="shared" ca="1" si="174"/>
        <v>1998.644737318911</v>
      </c>
      <c r="D1938" s="13">
        <f t="shared" ca="1" si="175"/>
        <v>99.759410746532026</v>
      </c>
      <c r="E1938" s="13">
        <f t="shared" ca="1" si="176"/>
        <v>982526.56632981822</v>
      </c>
      <c r="F1938" s="13">
        <f t="shared" ca="1" si="177"/>
        <v>3.9922328194621119</v>
      </c>
      <c r="G1938" s="13">
        <f t="shared" ca="1" si="178"/>
        <v>0.50823839903509394</v>
      </c>
      <c r="H1938" s="13">
        <f t="shared" ca="1" si="179"/>
        <v>0</v>
      </c>
    </row>
    <row r="1939" spans="3:8">
      <c r="C1939" s="13">
        <f t="shared" ca="1" si="174"/>
        <v>2009.629820962178</v>
      </c>
      <c r="D1939" s="13">
        <f t="shared" ca="1" si="175"/>
        <v>99.80153292477236</v>
      </c>
      <c r="E1939" s="13">
        <f t="shared" ca="1" si="176"/>
        <v>1002901.1193174936</v>
      </c>
      <c r="F1939" s="13">
        <f t="shared" ca="1" si="177"/>
        <v>3.9869293209417744</v>
      </c>
      <c r="G1939" s="13">
        <f t="shared" ca="1" si="178"/>
        <v>0.50629917199984675</v>
      </c>
      <c r="H1939" s="13">
        <f t="shared" ca="1" si="179"/>
        <v>0</v>
      </c>
    </row>
    <row r="1940" spans="3:8">
      <c r="C1940" s="13">
        <f t="shared" ca="1" si="174"/>
        <v>1984.8037628754325</v>
      </c>
      <c r="D1940" s="13">
        <f t="shared" ca="1" si="175"/>
        <v>100.32060367681096</v>
      </c>
      <c r="E1940" s="13">
        <f t="shared" ca="1" si="176"/>
        <v>994290.70229660836</v>
      </c>
      <c r="F1940" s="13">
        <f t="shared" ca="1" si="177"/>
        <v>3.9990304353880179</v>
      </c>
      <c r="G1940" s="13">
        <f t="shared" ca="1" si="178"/>
        <v>0.49470147446431251</v>
      </c>
      <c r="H1940" s="13">
        <f t="shared" ca="1" si="179"/>
        <v>0</v>
      </c>
    </row>
    <row r="1941" spans="3:8">
      <c r="C1941" s="13">
        <f t="shared" ca="1" si="174"/>
        <v>1998.4684319095677</v>
      </c>
      <c r="D1941" s="13">
        <f t="shared" ca="1" si="175"/>
        <v>99.653408772536082</v>
      </c>
      <c r="E1941" s="13">
        <f t="shared" ca="1" si="176"/>
        <v>989177.90318358946</v>
      </c>
      <c r="F1941" s="13">
        <f t="shared" ca="1" si="177"/>
        <v>4.0106090465309094</v>
      </c>
      <c r="G1941" s="13">
        <f t="shared" ca="1" si="178"/>
        <v>0.49501818774789297</v>
      </c>
      <c r="H1941" s="13">
        <f t="shared" ca="1" si="179"/>
        <v>0</v>
      </c>
    </row>
    <row r="1942" spans="3:8">
      <c r="C1942" s="13">
        <f t="shared" ca="1" si="174"/>
        <v>2002.2206721285172</v>
      </c>
      <c r="D1942" s="13">
        <f t="shared" ca="1" si="175"/>
        <v>99.52729877656229</v>
      </c>
      <c r="E1942" s="13">
        <f t="shared" ca="1" si="176"/>
        <v>987949.3454922986</v>
      </c>
      <c r="F1942" s="13">
        <f t="shared" ca="1" si="177"/>
        <v>4.0064198408567906</v>
      </c>
      <c r="G1942" s="13">
        <f t="shared" ca="1" si="178"/>
        <v>0.49894850341106456</v>
      </c>
      <c r="H1942" s="13">
        <f t="shared" ca="1" si="179"/>
        <v>0</v>
      </c>
    </row>
    <row r="1943" spans="3:8">
      <c r="C1943" s="13">
        <f t="shared" ca="1" si="174"/>
        <v>2001.2460036132795</v>
      </c>
      <c r="D1943" s="13">
        <f t="shared" ca="1" si="175"/>
        <v>99.954372684712439</v>
      </c>
      <c r="E1943" s="13">
        <f t="shared" ca="1" si="176"/>
        <v>997080.02954613708</v>
      </c>
      <c r="F1943" s="13">
        <f t="shared" ca="1" si="177"/>
        <v>4.0003988474205636</v>
      </c>
      <c r="G1943" s="13">
        <f t="shared" ca="1" si="178"/>
        <v>0.4990105139316901</v>
      </c>
      <c r="H1943" s="13">
        <f t="shared" ca="1" si="179"/>
        <v>0</v>
      </c>
    </row>
    <row r="1944" spans="3:8">
      <c r="C1944" s="13">
        <f t="shared" ref="C1944:C2007" ca="1" si="180">NORMINV(RAND(),$D$3,$G$3)</f>
        <v>2008.7434694220617</v>
      </c>
      <c r="D1944" s="13">
        <f t="shared" ref="D1944:D2007" ca="1" si="181">NORMINV(RAND(),$D$4,$G$4)</f>
        <v>99.242639436884019</v>
      </c>
      <c r="E1944" s="13">
        <f t="shared" ref="E1944:E2007" ca="1" si="182">NORMINV(RAND(),$D$5,$G$5)</f>
        <v>987783.73706798733</v>
      </c>
      <c r="F1944" s="13">
        <f t="shared" ref="F1944:F2007" ca="1" si="183">NORMINV(RAND(),$D$6,$G$6)</f>
        <v>4.003963971267404</v>
      </c>
      <c r="G1944" s="13">
        <f t="shared" ref="G1944:G2007" ca="1" si="184">C1944^2*D1944/(E1944*3.1415926*F1944^4)</f>
        <v>0.50208226514263699</v>
      </c>
      <c r="H1944" s="13">
        <f t="shared" ref="H1944:H2007" ca="1" si="185">IF(G1944&gt;0.54,1,IF(G1944&lt;0.46,1,0))</f>
        <v>0</v>
      </c>
    </row>
    <row r="1945" spans="3:8">
      <c r="C1945" s="13">
        <f t="shared" ca="1" si="180"/>
        <v>2012.6313990508272</v>
      </c>
      <c r="D1945" s="13">
        <f t="shared" ca="1" si="181"/>
        <v>99.707747768653434</v>
      </c>
      <c r="E1945" s="13">
        <f t="shared" ca="1" si="182"/>
        <v>997290.95655039034</v>
      </c>
      <c r="F1945" s="13">
        <f t="shared" ca="1" si="183"/>
        <v>4.0080142234692522</v>
      </c>
      <c r="G1945" s="13">
        <f t="shared" ca="1" si="184"/>
        <v>0.49953811605149834</v>
      </c>
      <c r="H1945" s="13">
        <f t="shared" ca="1" si="185"/>
        <v>0</v>
      </c>
    </row>
    <row r="1946" spans="3:8">
      <c r="C1946" s="13">
        <f t="shared" ca="1" si="180"/>
        <v>1988.1626760550068</v>
      </c>
      <c r="D1946" s="13">
        <f t="shared" ca="1" si="181"/>
        <v>100.03583334323454</v>
      </c>
      <c r="E1946" s="13">
        <f t="shared" ca="1" si="182"/>
        <v>992361.73066296359</v>
      </c>
      <c r="F1946" s="13">
        <f t="shared" ca="1" si="183"/>
        <v>3.9968520881395224</v>
      </c>
      <c r="G1946" s="13">
        <f t="shared" ca="1" si="184"/>
        <v>0.49701242720498839</v>
      </c>
      <c r="H1946" s="13">
        <f t="shared" ca="1" si="185"/>
        <v>0</v>
      </c>
    </row>
    <row r="1947" spans="3:8">
      <c r="C1947" s="13">
        <f t="shared" ca="1" si="180"/>
        <v>2009.7010543517893</v>
      </c>
      <c r="D1947" s="13">
        <f t="shared" ca="1" si="181"/>
        <v>100.45844769720209</v>
      </c>
      <c r="E1947" s="13">
        <f t="shared" ca="1" si="182"/>
        <v>989530.74365125725</v>
      </c>
      <c r="F1947" s="13">
        <f t="shared" ca="1" si="183"/>
        <v>4.0005305074591408</v>
      </c>
      <c r="G1947" s="13">
        <f t="shared" ca="1" si="184"/>
        <v>0.50956534003378484</v>
      </c>
      <c r="H1947" s="13">
        <f t="shared" ca="1" si="185"/>
        <v>0</v>
      </c>
    </row>
    <row r="1948" spans="3:8">
      <c r="C1948" s="13">
        <f t="shared" ca="1" si="180"/>
        <v>2006.1874668842454</v>
      </c>
      <c r="D1948" s="13">
        <f t="shared" ca="1" si="181"/>
        <v>100.05938609784735</v>
      </c>
      <c r="E1948" s="13">
        <f t="shared" ca="1" si="182"/>
        <v>988050.66847810626</v>
      </c>
      <c r="F1948" s="13">
        <f t="shared" ca="1" si="183"/>
        <v>3.9958941926542559</v>
      </c>
      <c r="G1948" s="13">
        <f t="shared" ca="1" si="184"/>
        <v>0.50888055733285009</v>
      </c>
      <c r="H1948" s="13">
        <f t="shared" ca="1" si="185"/>
        <v>0</v>
      </c>
    </row>
    <row r="1949" spans="3:8">
      <c r="C1949" s="13">
        <f t="shared" ca="1" si="180"/>
        <v>2000.11266754537</v>
      </c>
      <c r="D1949" s="13">
        <f t="shared" ca="1" si="181"/>
        <v>100.80956933066227</v>
      </c>
      <c r="E1949" s="13">
        <f t="shared" ca="1" si="182"/>
        <v>985622.12174312794</v>
      </c>
      <c r="F1949" s="13">
        <f t="shared" ca="1" si="183"/>
        <v>4.0069613272833928</v>
      </c>
      <c r="G1949" s="13">
        <f t="shared" ca="1" si="184"/>
        <v>0.50523074256040956</v>
      </c>
      <c r="H1949" s="13">
        <f t="shared" ca="1" si="185"/>
        <v>0</v>
      </c>
    </row>
    <row r="1950" spans="3:8">
      <c r="C1950" s="13">
        <f t="shared" ca="1" si="180"/>
        <v>1992.2293755384865</v>
      </c>
      <c r="D1950" s="13">
        <f t="shared" ca="1" si="181"/>
        <v>99.004404474024525</v>
      </c>
      <c r="E1950" s="13">
        <f t="shared" ca="1" si="182"/>
        <v>994522.94231974182</v>
      </c>
      <c r="F1950" s="13">
        <f t="shared" ca="1" si="183"/>
        <v>4.005833690610042</v>
      </c>
      <c r="G1950" s="13">
        <f t="shared" ca="1" si="184"/>
        <v>0.48842385162274005</v>
      </c>
      <c r="H1950" s="13">
        <f t="shared" ca="1" si="185"/>
        <v>0</v>
      </c>
    </row>
    <row r="1951" spans="3:8">
      <c r="C1951" s="13">
        <f t="shared" ca="1" si="180"/>
        <v>1975.3926760451004</v>
      </c>
      <c r="D1951" s="13">
        <f t="shared" ca="1" si="181"/>
        <v>100.39513316412328</v>
      </c>
      <c r="E1951" s="13">
        <f t="shared" ca="1" si="182"/>
        <v>981094.33249860536</v>
      </c>
      <c r="F1951" s="13">
        <f t="shared" ca="1" si="183"/>
        <v>4.000937321154292</v>
      </c>
      <c r="G1951" s="13">
        <f t="shared" ca="1" si="184"/>
        <v>0.49603453648047247</v>
      </c>
      <c r="H1951" s="13">
        <f t="shared" ca="1" si="185"/>
        <v>0</v>
      </c>
    </row>
    <row r="1952" spans="3:8">
      <c r="C1952" s="13">
        <f t="shared" ca="1" si="180"/>
        <v>1979.8141803110152</v>
      </c>
      <c r="D1952" s="13">
        <f t="shared" ca="1" si="181"/>
        <v>99.978370695748666</v>
      </c>
      <c r="E1952" s="13">
        <f t="shared" ca="1" si="182"/>
        <v>996953.12095369399</v>
      </c>
      <c r="F1952" s="13">
        <f t="shared" ca="1" si="183"/>
        <v>3.9866130022546393</v>
      </c>
      <c r="G1952" s="13">
        <f t="shared" ca="1" si="184"/>
        <v>0.4953520880735538</v>
      </c>
      <c r="H1952" s="13">
        <f t="shared" ca="1" si="185"/>
        <v>0</v>
      </c>
    </row>
    <row r="1953" spans="3:8">
      <c r="C1953" s="13">
        <f t="shared" ca="1" si="180"/>
        <v>2010.8409408614659</v>
      </c>
      <c r="D1953" s="13">
        <f t="shared" ca="1" si="181"/>
        <v>100.4786343859567</v>
      </c>
      <c r="E1953" s="13">
        <f t="shared" ca="1" si="182"/>
        <v>999641.60540558025</v>
      </c>
      <c r="F1953" s="13">
        <f t="shared" ca="1" si="183"/>
        <v>3.993627651447234</v>
      </c>
      <c r="G1953" s="13">
        <f t="shared" ca="1" si="184"/>
        <v>0.50858633883626203</v>
      </c>
      <c r="H1953" s="13">
        <f t="shared" ca="1" si="185"/>
        <v>0</v>
      </c>
    </row>
    <row r="1954" spans="3:8">
      <c r="C1954" s="13">
        <f t="shared" ca="1" si="180"/>
        <v>2001.8506398028642</v>
      </c>
      <c r="D1954" s="13">
        <f t="shared" ca="1" si="181"/>
        <v>100.60057917631086</v>
      </c>
      <c r="E1954" s="13">
        <f t="shared" ca="1" si="182"/>
        <v>994523.72523537534</v>
      </c>
      <c r="F1954" s="13">
        <f t="shared" ca="1" si="183"/>
        <v>4.007787571682246</v>
      </c>
      <c r="G1954" s="13">
        <f t="shared" ca="1" si="184"/>
        <v>0.50012669164574464</v>
      </c>
      <c r="H1954" s="13">
        <f t="shared" ca="1" si="185"/>
        <v>0</v>
      </c>
    </row>
    <row r="1955" spans="3:8">
      <c r="C1955" s="13">
        <f t="shared" ca="1" si="180"/>
        <v>2001.608808829023</v>
      </c>
      <c r="D1955" s="13">
        <f t="shared" ca="1" si="181"/>
        <v>99.486881431959148</v>
      </c>
      <c r="E1955" s="13">
        <f t="shared" ca="1" si="182"/>
        <v>993546.45969907148</v>
      </c>
      <c r="F1955" s="13">
        <f t="shared" ca="1" si="183"/>
        <v>4.0053631304607364</v>
      </c>
      <c r="G1955" s="13">
        <f t="shared" ca="1" si="184"/>
        <v>0.49615639804096462</v>
      </c>
      <c r="H1955" s="13">
        <f t="shared" ca="1" si="185"/>
        <v>0</v>
      </c>
    </row>
    <row r="1956" spans="3:8">
      <c r="C1956" s="13">
        <f t="shared" ca="1" si="180"/>
        <v>2001.4658260353888</v>
      </c>
      <c r="D1956" s="13">
        <f t="shared" ca="1" si="181"/>
        <v>100.22070548878098</v>
      </c>
      <c r="E1956" s="13">
        <f t="shared" ca="1" si="182"/>
        <v>990567.63870804606</v>
      </c>
      <c r="F1956" s="13">
        <f t="shared" ca="1" si="183"/>
        <v>3.9990462600063412</v>
      </c>
      <c r="G1956" s="13">
        <f t="shared" ca="1" si="184"/>
        <v>0.50442209433129026</v>
      </c>
      <c r="H1956" s="13">
        <f t="shared" ca="1" si="185"/>
        <v>0</v>
      </c>
    </row>
    <row r="1957" spans="3:8">
      <c r="C1957" s="13">
        <f t="shared" ca="1" si="180"/>
        <v>2003.0160405804791</v>
      </c>
      <c r="D1957" s="13">
        <f t="shared" ca="1" si="181"/>
        <v>100.02788554683933</v>
      </c>
      <c r="E1957" s="13">
        <f t="shared" ca="1" si="182"/>
        <v>1002388.2653727118</v>
      </c>
      <c r="F1957" s="13">
        <f t="shared" ca="1" si="183"/>
        <v>3.9992889867376742</v>
      </c>
      <c r="G1957" s="13">
        <f t="shared" ca="1" si="184"/>
        <v>0.49816470566761406</v>
      </c>
      <c r="H1957" s="13">
        <f t="shared" ca="1" si="185"/>
        <v>0</v>
      </c>
    </row>
    <row r="1958" spans="3:8">
      <c r="C1958" s="13">
        <f t="shared" ca="1" si="180"/>
        <v>2001.030358515919</v>
      </c>
      <c r="D1958" s="13">
        <f t="shared" ca="1" si="181"/>
        <v>99.84904590054947</v>
      </c>
      <c r="E1958" s="13">
        <f t="shared" ca="1" si="182"/>
        <v>1006698.3676057446</v>
      </c>
      <c r="F1958" s="13">
        <f t="shared" ca="1" si="183"/>
        <v>3.997884915310645</v>
      </c>
      <c r="G1958" s="13">
        <f t="shared" ca="1" si="184"/>
        <v>0.49485833781625832</v>
      </c>
      <c r="H1958" s="13">
        <f t="shared" ca="1" si="185"/>
        <v>0</v>
      </c>
    </row>
    <row r="1959" spans="3:8">
      <c r="C1959" s="13">
        <f t="shared" ca="1" si="180"/>
        <v>2008.9515999590742</v>
      </c>
      <c r="D1959" s="13">
        <f t="shared" ca="1" si="181"/>
        <v>100.46132845634095</v>
      </c>
      <c r="E1959" s="13">
        <f t="shared" ca="1" si="182"/>
        <v>982155.93529817741</v>
      </c>
      <c r="F1959" s="13">
        <f t="shared" ca="1" si="183"/>
        <v>4.0008393067316668</v>
      </c>
      <c r="G1959" s="13">
        <f t="shared" ca="1" si="184"/>
        <v>0.51286506865555326</v>
      </c>
      <c r="H1959" s="13">
        <f t="shared" ca="1" si="185"/>
        <v>0</v>
      </c>
    </row>
    <row r="1960" spans="3:8">
      <c r="C1960" s="13">
        <f t="shared" ca="1" si="180"/>
        <v>2006.5987809243504</v>
      </c>
      <c r="D1960" s="13">
        <f t="shared" ca="1" si="181"/>
        <v>99.304956163035541</v>
      </c>
      <c r="E1960" s="13">
        <f t="shared" ca="1" si="182"/>
        <v>996498.94977718557</v>
      </c>
      <c r="F1960" s="13">
        <f t="shared" ca="1" si="183"/>
        <v>3.9929202080276132</v>
      </c>
      <c r="G1960" s="13">
        <f t="shared" ca="1" si="184"/>
        <v>0.5024614821337634</v>
      </c>
      <c r="H1960" s="13">
        <f t="shared" ca="1" si="185"/>
        <v>0</v>
      </c>
    </row>
    <row r="1961" spans="3:8">
      <c r="C1961" s="13">
        <f t="shared" ca="1" si="180"/>
        <v>1995.0965603783663</v>
      </c>
      <c r="D1961" s="13">
        <f t="shared" ca="1" si="181"/>
        <v>100.45142618760805</v>
      </c>
      <c r="E1961" s="13">
        <f t="shared" ca="1" si="182"/>
        <v>985397.34812227427</v>
      </c>
      <c r="F1961" s="13">
        <f t="shared" ca="1" si="183"/>
        <v>3.9921818863434728</v>
      </c>
      <c r="G1961" s="13">
        <f t="shared" ca="1" si="184"/>
        <v>0.50848882539157536</v>
      </c>
      <c r="H1961" s="13">
        <f t="shared" ca="1" si="185"/>
        <v>0</v>
      </c>
    </row>
    <row r="1962" spans="3:8">
      <c r="C1962" s="13">
        <f t="shared" ca="1" si="180"/>
        <v>2019.3860421987906</v>
      </c>
      <c r="D1962" s="13">
        <f t="shared" ca="1" si="181"/>
        <v>100.14008161493645</v>
      </c>
      <c r="E1962" s="13">
        <f t="shared" ca="1" si="182"/>
        <v>1000325.9549970849</v>
      </c>
      <c r="F1962" s="13">
        <f t="shared" ca="1" si="183"/>
        <v>4.0004798465497222</v>
      </c>
      <c r="G1962" s="13">
        <f t="shared" ca="1" si="184"/>
        <v>0.507349096236695</v>
      </c>
      <c r="H1962" s="13">
        <f t="shared" ca="1" si="185"/>
        <v>0</v>
      </c>
    </row>
    <row r="1963" spans="3:8">
      <c r="C1963" s="13">
        <f t="shared" ca="1" si="180"/>
        <v>1976.8508533593956</v>
      </c>
      <c r="D1963" s="13">
        <f t="shared" ca="1" si="181"/>
        <v>99.915728586770612</v>
      </c>
      <c r="E1963" s="13">
        <f t="shared" ca="1" si="182"/>
        <v>998174.75559271884</v>
      </c>
      <c r="F1963" s="13">
        <f t="shared" ca="1" si="183"/>
        <v>3.9941867132028461</v>
      </c>
      <c r="G1963" s="13">
        <f t="shared" ca="1" si="184"/>
        <v>0.48922852449522231</v>
      </c>
      <c r="H1963" s="13">
        <f t="shared" ca="1" si="185"/>
        <v>0</v>
      </c>
    </row>
    <row r="1964" spans="3:8">
      <c r="C1964" s="13">
        <f t="shared" ca="1" si="180"/>
        <v>1991.7372130955716</v>
      </c>
      <c r="D1964" s="13">
        <f t="shared" ca="1" si="181"/>
        <v>99.359558214581071</v>
      </c>
      <c r="E1964" s="13">
        <f t="shared" ca="1" si="182"/>
        <v>995592.43356134591</v>
      </c>
      <c r="F1964" s="13">
        <f t="shared" ca="1" si="183"/>
        <v>4.0030222638492052</v>
      </c>
      <c r="G1964" s="13">
        <f t="shared" ca="1" si="184"/>
        <v>0.49078383778894297</v>
      </c>
      <c r="H1964" s="13">
        <f t="shared" ca="1" si="185"/>
        <v>0</v>
      </c>
    </row>
    <row r="1965" spans="3:8">
      <c r="C1965" s="13">
        <f t="shared" ca="1" si="180"/>
        <v>2020.3240179538011</v>
      </c>
      <c r="D1965" s="13">
        <f t="shared" ca="1" si="181"/>
        <v>99.690726153699856</v>
      </c>
      <c r="E1965" s="13">
        <f t="shared" ca="1" si="182"/>
        <v>996729.57906950929</v>
      </c>
      <c r="F1965" s="13">
        <f t="shared" ca="1" si="183"/>
        <v>4.0093348713099681</v>
      </c>
      <c r="G1965" s="13">
        <f t="shared" ca="1" si="184"/>
        <v>0.50289842557846176</v>
      </c>
      <c r="H1965" s="13">
        <f t="shared" ca="1" si="185"/>
        <v>0</v>
      </c>
    </row>
    <row r="1966" spans="3:8">
      <c r="C1966" s="13">
        <f t="shared" ca="1" si="180"/>
        <v>1997.7312607057506</v>
      </c>
      <c r="D1966" s="13">
        <f t="shared" ca="1" si="181"/>
        <v>99.525079461361869</v>
      </c>
      <c r="E1966" s="13">
        <f t="shared" ca="1" si="182"/>
        <v>992442.20724105113</v>
      </c>
      <c r="F1966" s="13">
        <f t="shared" ca="1" si="183"/>
        <v>4.0078883624192674</v>
      </c>
      <c r="G1966" s="13">
        <f t="shared" ca="1" si="184"/>
        <v>0.49372953650786161</v>
      </c>
      <c r="H1966" s="13">
        <f t="shared" ca="1" si="185"/>
        <v>0</v>
      </c>
    </row>
    <row r="1967" spans="3:8">
      <c r="C1967" s="13">
        <f t="shared" ca="1" si="180"/>
        <v>2016.4299205471725</v>
      </c>
      <c r="D1967" s="13">
        <f t="shared" ca="1" si="181"/>
        <v>99.251503048023764</v>
      </c>
      <c r="E1967" s="13">
        <f t="shared" ca="1" si="182"/>
        <v>994681.21568902757</v>
      </c>
      <c r="F1967" s="13">
        <f t="shared" ca="1" si="183"/>
        <v>4.0031296680394695</v>
      </c>
      <c r="G1967" s="13">
        <f t="shared" ca="1" si="184"/>
        <v>0.50288762104195039</v>
      </c>
      <c r="H1967" s="13">
        <f t="shared" ca="1" si="185"/>
        <v>0</v>
      </c>
    </row>
    <row r="1968" spans="3:8">
      <c r="C1968" s="13">
        <f t="shared" ca="1" si="180"/>
        <v>1980.9597895892036</v>
      </c>
      <c r="D1968" s="13">
        <f t="shared" ca="1" si="181"/>
        <v>99.325857983402244</v>
      </c>
      <c r="E1968" s="13">
        <f t="shared" ca="1" si="182"/>
        <v>982667.60815034783</v>
      </c>
      <c r="F1968" s="13">
        <f t="shared" ca="1" si="183"/>
        <v>3.9940257052553849</v>
      </c>
      <c r="G1968" s="13">
        <f t="shared" ca="1" si="184"/>
        <v>0.49615082414098549</v>
      </c>
      <c r="H1968" s="13">
        <f t="shared" ca="1" si="185"/>
        <v>0</v>
      </c>
    </row>
    <row r="1969" spans="3:8">
      <c r="C1969" s="13">
        <f t="shared" ca="1" si="180"/>
        <v>1984.2756494421239</v>
      </c>
      <c r="D1969" s="13">
        <f t="shared" ca="1" si="181"/>
        <v>99.623519846374194</v>
      </c>
      <c r="E1969" s="13">
        <f t="shared" ca="1" si="182"/>
        <v>994977.68297067005</v>
      </c>
      <c r="F1969" s="13">
        <f t="shared" ca="1" si="183"/>
        <v>4.0040531259338215</v>
      </c>
      <c r="G1969" s="13">
        <f t="shared" ca="1" si="184"/>
        <v>0.48820627622041812</v>
      </c>
      <c r="H1969" s="13">
        <f t="shared" ca="1" si="185"/>
        <v>0</v>
      </c>
    </row>
    <row r="1970" spans="3:8">
      <c r="C1970" s="13">
        <f t="shared" ca="1" si="180"/>
        <v>2000.451805394805</v>
      </c>
      <c r="D1970" s="13">
        <f t="shared" ca="1" si="181"/>
        <v>99.070925422616313</v>
      </c>
      <c r="E1970" s="13">
        <f t="shared" ca="1" si="182"/>
        <v>990836.51845727512</v>
      </c>
      <c r="F1970" s="13">
        <f t="shared" ca="1" si="183"/>
        <v>4.0040209641627422</v>
      </c>
      <c r="G1970" s="13">
        <f t="shared" ca="1" si="184"/>
        <v>0.49552453750678227</v>
      </c>
      <c r="H1970" s="13">
        <f t="shared" ca="1" si="185"/>
        <v>0</v>
      </c>
    </row>
    <row r="1971" spans="3:8">
      <c r="C1971" s="13">
        <f t="shared" ca="1" si="180"/>
        <v>1983.9494870287747</v>
      </c>
      <c r="D1971" s="13">
        <f t="shared" ca="1" si="181"/>
        <v>99.116837773086786</v>
      </c>
      <c r="E1971" s="13">
        <f t="shared" ca="1" si="182"/>
        <v>988095.95590971201</v>
      </c>
      <c r="F1971" s="13">
        <f t="shared" ca="1" si="183"/>
        <v>4.007945698168494</v>
      </c>
      <c r="G1971" s="13">
        <f t="shared" ca="1" si="184"/>
        <v>0.48704866391608986</v>
      </c>
      <c r="H1971" s="13">
        <f t="shared" ca="1" si="185"/>
        <v>0</v>
      </c>
    </row>
    <row r="1972" spans="3:8">
      <c r="C1972" s="13">
        <f t="shared" ca="1" si="180"/>
        <v>1992.8764038761938</v>
      </c>
      <c r="D1972" s="13">
        <f t="shared" ca="1" si="181"/>
        <v>100.02625094013949</v>
      </c>
      <c r="E1972" s="13">
        <f t="shared" ca="1" si="182"/>
        <v>975842.31680562592</v>
      </c>
      <c r="F1972" s="13">
        <f t="shared" ca="1" si="183"/>
        <v>4.0016296996548659</v>
      </c>
      <c r="G1972" s="13">
        <f t="shared" ca="1" si="184"/>
        <v>0.50535622344010178</v>
      </c>
      <c r="H1972" s="13">
        <f t="shared" ca="1" si="185"/>
        <v>0</v>
      </c>
    </row>
    <row r="1973" spans="3:8">
      <c r="C1973" s="13">
        <f t="shared" ca="1" si="180"/>
        <v>1993.1051897044119</v>
      </c>
      <c r="D1973" s="13">
        <f t="shared" ca="1" si="181"/>
        <v>99.459828212346466</v>
      </c>
      <c r="E1973" s="13">
        <f t="shared" ca="1" si="182"/>
        <v>1000711.9947237998</v>
      </c>
      <c r="F1973" s="13">
        <f t="shared" ca="1" si="183"/>
        <v>4.0086173901930078</v>
      </c>
      <c r="G1973" s="13">
        <f t="shared" ca="1" si="184"/>
        <v>0.48671053782052337</v>
      </c>
      <c r="H1973" s="13">
        <f t="shared" ca="1" si="185"/>
        <v>0</v>
      </c>
    </row>
    <row r="1974" spans="3:8">
      <c r="C1974" s="13">
        <f t="shared" ca="1" si="180"/>
        <v>1988.580388285543</v>
      </c>
      <c r="D1974" s="13">
        <f t="shared" ca="1" si="181"/>
        <v>99.469412016834369</v>
      </c>
      <c r="E1974" s="13">
        <f t="shared" ca="1" si="182"/>
        <v>994763.60067928443</v>
      </c>
      <c r="F1974" s="13">
        <f t="shared" ca="1" si="183"/>
        <v>4.0015978841825754</v>
      </c>
      <c r="G1974" s="13">
        <f t="shared" ca="1" si="184"/>
        <v>0.49087659430720809</v>
      </c>
      <c r="H1974" s="13">
        <f t="shared" ca="1" si="185"/>
        <v>0</v>
      </c>
    </row>
    <row r="1975" spans="3:8">
      <c r="C1975" s="13">
        <f t="shared" ca="1" si="180"/>
        <v>2002.9756071041743</v>
      </c>
      <c r="D1975" s="13">
        <f t="shared" ca="1" si="181"/>
        <v>100.16107606710251</v>
      </c>
      <c r="E1975" s="13">
        <f t="shared" ca="1" si="182"/>
        <v>1002333.8775435261</v>
      </c>
      <c r="F1975" s="13">
        <f t="shared" ca="1" si="183"/>
        <v>3.9986023056697966</v>
      </c>
      <c r="G1975" s="13">
        <f t="shared" ca="1" si="184"/>
        <v>0.49917770452299998</v>
      </c>
      <c r="H1975" s="13">
        <f t="shared" ca="1" si="185"/>
        <v>0</v>
      </c>
    </row>
    <row r="1976" spans="3:8">
      <c r="C1976" s="13">
        <f t="shared" ca="1" si="180"/>
        <v>1991.3515673482398</v>
      </c>
      <c r="D1976" s="13">
        <f t="shared" ca="1" si="181"/>
        <v>100.0897906870367</v>
      </c>
      <c r="E1976" s="13">
        <f t="shared" ca="1" si="182"/>
        <v>1000663.8413766095</v>
      </c>
      <c r="F1976" s="13">
        <f t="shared" ca="1" si="183"/>
        <v>4.0018405771016239</v>
      </c>
      <c r="G1976" s="13">
        <f t="shared" ca="1" si="184"/>
        <v>0.49227576445670379</v>
      </c>
      <c r="H1976" s="13">
        <f t="shared" ca="1" si="185"/>
        <v>0</v>
      </c>
    </row>
    <row r="1977" spans="3:8">
      <c r="C1977" s="13">
        <f t="shared" ca="1" si="180"/>
        <v>1980.1939176304484</v>
      </c>
      <c r="D1977" s="13">
        <f t="shared" ca="1" si="181"/>
        <v>99.760386833663219</v>
      </c>
      <c r="E1977" s="13">
        <f t="shared" ca="1" si="182"/>
        <v>996347.18868498527</v>
      </c>
      <c r="F1977" s="13">
        <f t="shared" ca="1" si="183"/>
        <v>3.9970409678449519</v>
      </c>
      <c r="G1977" s="13">
        <f t="shared" ca="1" si="184"/>
        <v>0.48961938660349563</v>
      </c>
      <c r="H1977" s="13">
        <f t="shared" ca="1" si="185"/>
        <v>0</v>
      </c>
    </row>
    <row r="1978" spans="3:8">
      <c r="C1978" s="13">
        <f t="shared" ca="1" si="180"/>
        <v>1986.1171458794865</v>
      </c>
      <c r="D1978" s="13">
        <f t="shared" ca="1" si="181"/>
        <v>100.62969402299008</v>
      </c>
      <c r="E1978" s="13">
        <f t="shared" ca="1" si="182"/>
        <v>1000073.8810418576</v>
      </c>
      <c r="F1978" s="13">
        <f t="shared" ca="1" si="183"/>
        <v>4.0043255685800929</v>
      </c>
      <c r="G1978" s="13">
        <f t="shared" ca="1" si="184"/>
        <v>0.49140141456523062</v>
      </c>
      <c r="H1978" s="13">
        <f t="shared" ca="1" si="185"/>
        <v>0</v>
      </c>
    </row>
    <row r="1979" spans="3:8">
      <c r="C1979" s="13">
        <f t="shared" ca="1" si="180"/>
        <v>1974.5838037352546</v>
      </c>
      <c r="D1979" s="13">
        <f t="shared" ca="1" si="181"/>
        <v>99.189237934036683</v>
      </c>
      <c r="E1979" s="13">
        <f t="shared" ca="1" si="182"/>
        <v>994855.25126107608</v>
      </c>
      <c r="F1979" s="13">
        <f t="shared" ca="1" si="183"/>
        <v>3.9932572990540565</v>
      </c>
      <c r="G1979" s="13">
        <f t="shared" ca="1" si="184"/>
        <v>0.48662762106966784</v>
      </c>
      <c r="H1979" s="13">
        <f t="shared" ca="1" si="185"/>
        <v>0</v>
      </c>
    </row>
    <row r="1980" spans="3:8">
      <c r="C1980" s="13">
        <f t="shared" ca="1" si="180"/>
        <v>1993.7559441799431</v>
      </c>
      <c r="D1980" s="13">
        <f t="shared" ca="1" si="181"/>
        <v>99.297916976262727</v>
      </c>
      <c r="E1980" s="13">
        <f t="shared" ca="1" si="182"/>
        <v>987188.79447290266</v>
      </c>
      <c r="F1980" s="13">
        <f t="shared" ca="1" si="183"/>
        <v>4.0115215504622777</v>
      </c>
      <c r="G1980" s="13">
        <f t="shared" ca="1" si="184"/>
        <v>0.49147058239701824</v>
      </c>
      <c r="H1980" s="13">
        <f t="shared" ca="1" si="185"/>
        <v>0</v>
      </c>
    </row>
    <row r="1981" spans="3:8">
      <c r="C1981" s="13">
        <f t="shared" ca="1" si="180"/>
        <v>1989.8752468906691</v>
      </c>
      <c r="D1981" s="13">
        <f t="shared" ca="1" si="181"/>
        <v>101.10563506380026</v>
      </c>
      <c r="E1981" s="13">
        <f t="shared" ca="1" si="182"/>
        <v>983119.39719687274</v>
      </c>
      <c r="F1981" s="13">
        <f t="shared" ca="1" si="183"/>
        <v>4.0046279261436224</v>
      </c>
      <c r="G1981" s="13">
        <f t="shared" ca="1" si="184"/>
        <v>0.50399037688542869</v>
      </c>
      <c r="H1981" s="13">
        <f t="shared" ca="1" si="185"/>
        <v>0</v>
      </c>
    </row>
    <row r="1982" spans="3:8">
      <c r="C1982" s="13">
        <f t="shared" ca="1" si="180"/>
        <v>1980.0684537990028</v>
      </c>
      <c r="D1982" s="13">
        <f t="shared" ca="1" si="181"/>
        <v>99.467345768592608</v>
      </c>
      <c r="E1982" s="13">
        <f t="shared" ca="1" si="182"/>
        <v>992591.98127986258</v>
      </c>
      <c r="F1982" s="13">
        <f t="shared" ca="1" si="183"/>
        <v>3.9953397202623213</v>
      </c>
      <c r="G1982" s="13">
        <f t="shared" ca="1" si="184"/>
        <v>0.49080102302491474</v>
      </c>
      <c r="H1982" s="13">
        <f t="shared" ca="1" si="185"/>
        <v>0</v>
      </c>
    </row>
    <row r="1983" spans="3:8">
      <c r="C1983" s="13">
        <f t="shared" ca="1" si="180"/>
        <v>1999.3624638006543</v>
      </c>
      <c r="D1983" s="13">
        <f t="shared" ca="1" si="181"/>
        <v>99.587770280127359</v>
      </c>
      <c r="E1983" s="13">
        <f t="shared" ca="1" si="182"/>
        <v>999370.67265757988</v>
      </c>
      <c r="F1983" s="13">
        <f t="shared" ca="1" si="183"/>
        <v>3.9899004954245516</v>
      </c>
      <c r="G1983" s="13">
        <f t="shared" ca="1" si="184"/>
        <v>0.50033899526737213</v>
      </c>
      <c r="H1983" s="13">
        <f t="shared" ca="1" si="185"/>
        <v>0</v>
      </c>
    </row>
    <row r="1984" spans="3:8">
      <c r="C1984" s="13">
        <f t="shared" ca="1" si="180"/>
        <v>1986.2736100256116</v>
      </c>
      <c r="D1984" s="13">
        <f t="shared" ca="1" si="181"/>
        <v>100.90740380569378</v>
      </c>
      <c r="E1984" s="13">
        <f t="shared" ca="1" si="182"/>
        <v>991990.56602282065</v>
      </c>
      <c r="F1984" s="13">
        <f t="shared" ca="1" si="183"/>
        <v>3.9931660616914959</v>
      </c>
      <c r="G1984" s="13">
        <f t="shared" ca="1" si="184"/>
        <v>0.50242852133053018</v>
      </c>
      <c r="H1984" s="13">
        <f t="shared" ca="1" si="185"/>
        <v>0</v>
      </c>
    </row>
    <row r="1985" spans="3:8">
      <c r="C1985" s="13">
        <f t="shared" ca="1" si="180"/>
        <v>1998.1114209423977</v>
      </c>
      <c r="D1985" s="13">
        <f t="shared" ca="1" si="181"/>
        <v>99.871591950848881</v>
      </c>
      <c r="E1985" s="13">
        <f t="shared" ca="1" si="182"/>
        <v>1000461.0055180948</v>
      </c>
      <c r="F1985" s="13">
        <f t="shared" ca="1" si="183"/>
        <v>3.9981723009612962</v>
      </c>
      <c r="G1985" s="13">
        <f t="shared" ca="1" si="184"/>
        <v>0.49646120989163911</v>
      </c>
      <c r="H1985" s="13">
        <f t="shared" ca="1" si="185"/>
        <v>0</v>
      </c>
    </row>
    <row r="1986" spans="3:8">
      <c r="C1986" s="13">
        <f t="shared" ca="1" si="180"/>
        <v>2025.5343515375312</v>
      </c>
      <c r="D1986" s="13">
        <f t="shared" ca="1" si="181"/>
        <v>99.792293108988886</v>
      </c>
      <c r="E1986" s="13">
        <f t="shared" ca="1" si="182"/>
        <v>998048.66125938075</v>
      </c>
      <c r="F1986" s="13">
        <f t="shared" ca="1" si="183"/>
        <v>3.9937638780336253</v>
      </c>
      <c r="G1986" s="13">
        <f t="shared" ca="1" si="184"/>
        <v>0.51326908614805011</v>
      </c>
      <c r="H1986" s="13">
        <f t="shared" ca="1" si="185"/>
        <v>0</v>
      </c>
    </row>
    <row r="1987" spans="3:8">
      <c r="C1987" s="13">
        <f t="shared" ca="1" si="180"/>
        <v>2013.2881138439377</v>
      </c>
      <c r="D1987" s="13">
        <f t="shared" ca="1" si="181"/>
        <v>100.4024721915881</v>
      </c>
      <c r="E1987" s="13">
        <f t="shared" ca="1" si="182"/>
        <v>986100.92728684121</v>
      </c>
      <c r="F1987" s="13">
        <f t="shared" ca="1" si="183"/>
        <v>4.0024415133533902</v>
      </c>
      <c r="G1987" s="13">
        <f t="shared" ca="1" si="184"/>
        <v>0.51189991267402102</v>
      </c>
      <c r="H1987" s="13">
        <f t="shared" ca="1" si="185"/>
        <v>0</v>
      </c>
    </row>
    <row r="1988" spans="3:8">
      <c r="C1988" s="13">
        <f t="shared" ca="1" si="180"/>
        <v>1989.05626916806</v>
      </c>
      <c r="D1988" s="13">
        <f t="shared" ca="1" si="181"/>
        <v>99.853023953077297</v>
      </c>
      <c r="E1988" s="13">
        <f t="shared" ca="1" si="182"/>
        <v>1006269.4765297399</v>
      </c>
      <c r="F1988" s="13">
        <f t="shared" ca="1" si="183"/>
        <v>4.0013311917772407</v>
      </c>
      <c r="G1988" s="13">
        <f t="shared" ca="1" si="184"/>
        <v>0.4874984027088784</v>
      </c>
      <c r="H1988" s="13">
        <f t="shared" ca="1" si="185"/>
        <v>0</v>
      </c>
    </row>
    <row r="1989" spans="3:8">
      <c r="C1989" s="13">
        <f t="shared" ca="1" si="180"/>
        <v>2008.8349984480203</v>
      </c>
      <c r="D1989" s="13">
        <f t="shared" ca="1" si="181"/>
        <v>99.335921055406857</v>
      </c>
      <c r="E1989" s="13">
        <f t="shared" ca="1" si="182"/>
        <v>996234.59441373358</v>
      </c>
      <c r="F1989" s="13">
        <f t="shared" ca="1" si="183"/>
        <v>4.0040650246088996</v>
      </c>
      <c r="G1989" s="13">
        <f t="shared" ca="1" si="184"/>
        <v>0.49828622891313495</v>
      </c>
      <c r="H1989" s="13">
        <f t="shared" ca="1" si="185"/>
        <v>0</v>
      </c>
    </row>
    <row r="1990" spans="3:8">
      <c r="C1990" s="13">
        <f t="shared" ca="1" si="180"/>
        <v>2004.0902095611816</v>
      </c>
      <c r="D1990" s="13">
        <f t="shared" ca="1" si="181"/>
        <v>100.19415679358472</v>
      </c>
      <c r="E1990" s="13">
        <f t="shared" ca="1" si="182"/>
        <v>995434.30197472544</v>
      </c>
      <c r="F1990" s="13">
        <f t="shared" ca="1" si="183"/>
        <v>3.9903887444693416</v>
      </c>
      <c r="G1990" s="13">
        <f t="shared" ca="1" si="184"/>
        <v>0.50752055111202132</v>
      </c>
      <c r="H1990" s="13">
        <f t="shared" ca="1" si="185"/>
        <v>0</v>
      </c>
    </row>
    <row r="1991" spans="3:8">
      <c r="C1991" s="13">
        <f t="shared" ca="1" si="180"/>
        <v>1999.0421389675262</v>
      </c>
      <c r="D1991" s="13">
        <f t="shared" ca="1" si="181"/>
        <v>100.27988079323883</v>
      </c>
      <c r="E1991" s="13">
        <f t="shared" ca="1" si="182"/>
        <v>996912.69291478395</v>
      </c>
      <c r="F1991" s="13">
        <f t="shared" ca="1" si="183"/>
        <v>4.0033169265155175</v>
      </c>
      <c r="G1991" s="13">
        <f t="shared" ca="1" si="184"/>
        <v>0.49816226213043274</v>
      </c>
      <c r="H1991" s="13">
        <f t="shared" ca="1" si="185"/>
        <v>0</v>
      </c>
    </row>
    <row r="1992" spans="3:8">
      <c r="C1992" s="13">
        <f t="shared" ca="1" si="180"/>
        <v>2011.4181314506384</v>
      </c>
      <c r="D1992" s="13">
        <f t="shared" ca="1" si="181"/>
        <v>100.35297370641518</v>
      </c>
      <c r="E1992" s="13">
        <f t="shared" ca="1" si="182"/>
        <v>1002375.8138292955</v>
      </c>
      <c r="F1992" s="13">
        <f t="shared" ca="1" si="183"/>
        <v>4.0071340916455336</v>
      </c>
      <c r="G1992" s="13">
        <f t="shared" ca="1" si="184"/>
        <v>0.50005643556702195</v>
      </c>
      <c r="H1992" s="13">
        <f t="shared" ca="1" si="185"/>
        <v>0</v>
      </c>
    </row>
    <row r="1993" spans="3:8">
      <c r="C1993" s="13">
        <f t="shared" ca="1" si="180"/>
        <v>2008.4462102323473</v>
      </c>
      <c r="D1993" s="13">
        <f t="shared" ca="1" si="181"/>
        <v>100.94482462060648</v>
      </c>
      <c r="E1993" s="13">
        <f t="shared" ca="1" si="182"/>
        <v>1008559.5053732998</v>
      </c>
      <c r="F1993" s="13">
        <f t="shared" ca="1" si="183"/>
        <v>4.001009098002144</v>
      </c>
      <c r="G1993" s="13">
        <f t="shared" ca="1" si="184"/>
        <v>0.50150459904289524</v>
      </c>
      <c r="H1993" s="13">
        <f t="shared" ca="1" si="185"/>
        <v>0</v>
      </c>
    </row>
    <row r="1994" spans="3:8">
      <c r="C1994" s="13">
        <f t="shared" ca="1" si="180"/>
        <v>1995.8658017511177</v>
      </c>
      <c r="D1994" s="13">
        <f t="shared" ca="1" si="181"/>
        <v>99.999922151627217</v>
      </c>
      <c r="E1994" s="13">
        <f t="shared" ca="1" si="182"/>
        <v>992233.32753626956</v>
      </c>
      <c r="F1994" s="13">
        <f t="shared" ca="1" si="183"/>
        <v>3.9976463822169572</v>
      </c>
      <c r="G1994" s="13">
        <f t="shared" ca="1" si="184"/>
        <v>0.5003583581126968</v>
      </c>
      <c r="H1994" s="13">
        <f t="shared" ca="1" si="185"/>
        <v>0</v>
      </c>
    </row>
    <row r="1995" spans="3:8">
      <c r="C1995" s="13">
        <f t="shared" ca="1" si="180"/>
        <v>2016.8714483542501</v>
      </c>
      <c r="D1995" s="13">
        <f t="shared" ca="1" si="181"/>
        <v>100.21434837622424</v>
      </c>
      <c r="E1995" s="13">
        <f t="shared" ca="1" si="182"/>
        <v>988499.0184022265</v>
      </c>
      <c r="F1995" s="13">
        <f t="shared" ca="1" si="183"/>
        <v>3.9957736987677017</v>
      </c>
      <c r="G1995" s="13">
        <f t="shared" ca="1" si="184"/>
        <v>0.51494008397112945</v>
      </c>
      <c r="H1995" s="13">
        <f t="shared" ca="1" si="185"/>
        <v>0</v>
      </c>
    </row>
    <row r="1996" spans="3:8">
      <c r="C1996" s="13">
        <f t="shared" ca="1" si="180"/>
        <v>1996.4898952781944</v>
      </c>
      <c r="D1996" s="13">
        <f t="shared" ca="1" si="181"/>
        <v>100.44196187925881</v>
      </c>
      <c r="E1996" s="13">
        <f t="shared" ca="1" si="182"/>
        <v>996035.77374214877</v>
      </c>
      <c r="F1996" s="13">
        <f t="shared" ca="1" si="183"/>
        <v>4.0080716768421505</v>
      </c>
      <c r="G1996" s="13">
        <f t="shared" ca="1" si="184"/>
        <v>0.49577280437197174</v>
      </c>
      <c r="H1996" s="13">
        <f t="shared" ca="1" si="185"/>
        <v>0</v>
      </c>
    </row>
    <row r="1997" spans="3:8">
      <c r="C1997" s="13">
        <f t="shared" ca="1" si="180"/>
        <v>1983.7404875436537</v>
      </c>
      <c r="D1997" s="13">
        <f t="shared" ca="1" si="181"/>
        <v>100.15732406925325</v>
      </c>
      <c r="E1997" s="13">
        <f t="shared" ca="1" si="182"/>
        <v>984566.08363588189</v>
      </c>
      <c r="F1997" s="13">
        <f t="shared" ca="1" si="183"/>
        <v>4.005361409766758</v>
      </c>
      <c r="G1997" s="13">
        <f t="shared" ca="1" si="184"/>
        <v>0.49509763753978731</v>
      </c>
      <c r="H1997" s="13">
        <f t="shared" ca="1" si="185"/>
        <v>0</v>
      </c>
    </row>
    <row r="1998" spans="3:8">
      <c r="C1998" s="13">
        <f t="shared" ca="1" si="180"/>
        <v>1998.522130623564</v>
      </c>
      <c r="D1998" s="13">
        <f t="shared" ca="1" si="181"/>
        <v>99.391517504790713</v>
      </c>
      <c r="E1998" s="13">
        <f t="shared" ca="1" si="182"/>
        <v>997392.22619042976</v>
      </c>
      <c r="F1998" s="13">
        <f t="shared" ca="1" si="183"/>
        <v>4.0007078201759949</v>
      </c>
      <c r="G1998" s="13">
        <f t="shared" ca="1" si="184"/>
        <v>0.49454300139550467</v>
      </c>
      <c r="H1998" s="13">
        <f t="shared" ca="1" si="185"/>
        <v>0</v>
      </c>
    </row>
    <row r="1999" spans="3:8">
      <c r="C1999" s="13">
        <f t="shared" ca="1" si="180"/>
        <v>1998.4848997868403</v>
      </c>
      <c r="D1999" s="13">
        <f t="shared" ca="1" si="181"/>
        <v>99.362943255803842</v>
      </c>
      <c r="E1999" s="13">
        <f t="shared" ca="1" si="182"/>
        <v>990348.49739515001</v>
      </c>
      <c r="F1999" s="13">
        <f t="shared" ca="1" si="183"/>
        <v>3.9908042773638313</v>
      </c>
      <c r="G1999" s="13">
        <f t="shared" ca="1" si="184"/>
        <v>0.50285938663591179</v>
      </c>
      <c r="H1999" s="13">
        <f t="shared" ca="1" si="185"/>
        <v>0</v>
      </c>
    </row>
    <row r="2000" spans="3:8">
      <c r="C2000" s="13">
        <f t="shared" ca="1" si="180"/>
        <v>1988.6829799835505</v>
      </c>
      <c r="D2000" s="13">
        <f t="shared" ca="1" si="181"/>
        <v>99.703539566850097</v>
      </c>
      <c r="E2000" s="13">
        <f t="shared" ca="1" si="182"/>
        <v>996777.32569251722</v>
      </c>
      <c r="F2000" s="13">
        <f t="shared" ca="1" si="183"/>
        <v>3.9916720895514954</v>
      </c>
      <c r="G2000" s="13">
        <f t="shared" ca="1" si="184"/>
        <v>0.49599151283509219</v>
      </c>
      <c r="H2000" s="13">
        <f t="shared" ca="1" si="185"/>
        <v>0</v>
      </c>
    </row>
    <row r="2001" spans="3:8">
      <c r="C2001" s="13">
        <f t="shared" ca="1" si="180"/>
        <v>1999.5843644988988</v>
      </c>
      <c r="D2001" s="13">
        <f t="shared" ca="1" si="181"/>
        <v>100.21288327084478</v>
      </c>
      <c r="E2001" s="13">
        <f t="shared" ca="1" si="182"/>
        <v>992366.55887192232</v>
      </c>
      <c r="F2001" s="13">
        <f t="shared" ca="1" si="183"/>
        <v>3.9948978570528793</v>
      </c>
      <c r="G2001" s="13">
        <f t="shared" ca="1" si="184"/>
        <v>0.50461286369502667</v>
      </c>
      <c r="H2001" s="13">
        <f t="shared" ca="1" si="185"/>
        <v>0</v>
      </c>
    </row>
    <row r="2002" spans="3:8">
      <c r="C2002" s="13">
        <f t="shared" ca="1" si="180"/>
        <v>2009.0629758979428</v>
      </c>
      <c r="D2002" s="13">
        <f t="shared" ca="1" si="181"/>
        <v>99.345835820563224</v>
      </c>
      <c r="E2002" s="13">
        <f t="shared" ca="1" si="182"/>
        <v>991145.15784794663</v>
      </c>
      <c r="F2002" s="13">
        <f t="shared" ca="1" si="183"/>
        <v>4.0053424831305424</v>
      </c>
      <c r="G2002" s="13">
        <f t="shared" ca="1" si="184"/>
        <v>0.50036970978686457</v>
      </c>
      <c r="H2002" s="13">
        <f t="shared" ca="1" si="185"/>
        <v>0</v>
      </c>
    </row>
    <row r="2003" spans="3:8">
      <c r="C2003" s="13">
        <f t="shared" ca="1" si="180"/>
        <v>2008.6825408693437</v>
      </c>
      <c r="D2003" s="13">
        <f t="shared" ca="1" si="181"/>
        <v>100.57831653785418</v>
      </c>
      <c r="E2003" s="13">
        <f t="shared" ca="1" si="182"/>
        <v>996145.46834059129</v>
      </c>
      <c r="F2003" s="13">
        <f t="shared" ca="1" si="183"/>
        <v>3.9962304020217232</v>
      </c>
      <c r="G2003" s="13">
        <f t="shared" ca="1" si="184"/>
        <v>0.50845469866055293</v>
      </c>
      <c r="H2003" s="13">
        <f t="shared" ca="1" si="185"/>
        <v>0</v>
      </c>
    </row>
    <row r="2004" spans="3:8">
      <c r="C2004" s="13">
        <f t="shared" ca="1" si="180"/>
        <v>1993.9478236134423</v>
      </c>
      <c r="D2004" s="13">
        <f t="shared" ca="1" si="181"/>
        <v>100.09147901483108</v>
      </c>
      <c r="E2004" s="13">
        <f t="shared" ca="1" si="182"/>
        <v>999754.20736147708</v>
      </c>
      <c r="F2004" s="13">
        <f t="shared" ca="1" si="183"/>
        <v>3.998477506610679</v>
      </c>
      <c r="G2004" s="13">
        <f t="shared" ca="1" si="184"/>
        <v>0.49568177529260438</v>
      </c>
      <c r="H2004" s="13">
        <f t="shared" ca="1" si="185"/>
        <v>0</v>
      </c>
    </row>
    <row r="2005" spans="3:8">
      <c r="C2005" s="13">
        <f t="shared" ca="1" si="180"/>
        <v>2016.4680089174853</v>
      </c>
      <c r="D2005" s="13">
        <f t="shared" ca="1" si="181"/>
        <v>99.85734054454457</v>
      </c>
      <c r="E2005" s="13">
        <f t="shared" ca="1" si="182"/>
        <v>996511.97933246731</v>
      </c>
      <c r="F2005" s="13">
        <f t="shared" ca="1" si="183"/>
        <v>3.9866323930433101</v>
      </c>
      <c r="G2005" s="13">
        <f t="shared" ca="1" si="184"/>
        <v>0.51345869663088939</v>
      </c>
      <c r="H2005" s="13">
        <f t="shared" ca="1" si="185"/>
        <v>0</v>
      </c>
    </row>
    <row r="2006" spans="3:8">
      <c r="C2006" s="13">
        <f t="shared" ca="1" si="180"/>
        <v>2015.9873938320479</v>
      </c>
      <c r="D2006" s="13">
        <f t="shared" ca="1" si="181"/>
        <v>99.583861928016745</v>
      </c>
      <c r="E2006" s="13">
        <f t="shared" ca="1" si="182"/>
        <v>1001743.9909484425</v>
      </c>
      <c r="F2006" s="13">
        <f t="shared" ca="1" si="183"/>
        <v>3.9987295308674193</v>
      </c>
      <c r="G2006" s="13">
        <f t="shared" ca="1" si="184"/>
        <v>0.50300216867598713</v>
      </c>
      <c r="H2006" s="13">
        <f t="shared" ca="1" si="185"/>
        <v>0</v>
      </c>
    </row>
    <row r="2007" spans="3:8">
      <c r="C2007" s="13">
        <f t="shared" ca="1" si="180"/>
        <v>1990.4776029432637</v>
      </c>
      <c r="D2007" s="13">
        <f t="shared" ca="1" si="181"/>
        <v>100.43070330748164</v>
      </c>
      <c r="E2007" s="13">
        <f t="shared" ca="1" si="182"/>
        <v>997708.53926103981</v>
      </c>
      <c r="F2007" s="13">
        <f t="shared" ca="1" si="183"/>
        <v>4.009892335026926</v>
      </c>
      <c r="G2007" s="13">
        <f t="shared" ca="1" si="184"/>
        <v>0.49101718450576687</v>
      </c>
      <c r="H2007" s="13">
        <f t="shared" ca="1" si="185"/>
        <v>0</v>
      </c>
    </row>
    <row r="2008" spans="3:8">
      <c r="C2008" s="13">
        <f t="shared" ref="C2008:C2071" ca="1" si="186">NORMINV(RAND(),$D$3,$G$3)</f>
        <v>2009.9530699377055</v>
      </c>
      <c r="D2008" s="13">
        <f t="shared" ref="D2008:D2071" ca="1" si="187">NORMINV(RAND(),$D$4,$G$4)</f>
        <v>100.31924734851937</v>
      </c>
      <c r="E2008" s="13">
        <f t="shared" ref="E2008:E2071" ca="1" si="188">NORMINV(RAND(),$D$5,$G$5)</f>
        <v>988310.4124337387</v>
      </c>
      <c r="F2008" s="13">
        <f t="shared" ref="F2008:F2071" ca="1" si="189">NORMINV(RAND(),$D$6,$G$6)</f>
        <v>4.0112420316486483</v>
      </c>
      <c r="G2008" s="13">
        <f t="shared" ref="G2008:G2071" ca="1" si="190">C2008^2*D2008/(E2008*3.1415926*F2008^4)</f>
        <v>0.50419367585988173</v>
      </c>
      <c r="H2008" s="13">
        <f t="shared" ref="H2008:H2071" ca="1" si="191">IF(G2008&gt;0.54,1,IF(G2008&lt;0.46,1,0))</f>
        <v>0</v>
      </c>
    </row>
    <row r="2009" spans="3:8">
      <c r="C2009" s="13">
        <f t="shared" ca="1" si="186"/>
        <v>2018.0179687098212</v>
      </c>
      <c r="D2009" s="13">
        <f t="shared" ca="1" si="187"/>
        <v>100.19272538388691</v>
      </c>
      <c r="E2009" s="13">
        <f t="shared" ca="1" si="188"/>
        <v>995507.98066717281</v>
      </c>
      <c r="F2009" s="13">
        <f t="shared" ca="1" si="189"/>
        <v>4.0004061516182023</v>
      </c>
      <c r="G2009" s="13">
        <f t="shared" ca="1" si="190"/>
        <v>0.50941917835777073</v>
      </c>
      <c r="H2009" s="13">
        <f t="shared" ca="1" si="191"/>
        <v>0</v>
      </c>
    </row>
    <row r="2010" spans="3:8">
      <c r="C2010" s="13">
        <f t="shared" ca="1" si="186"/>
        <v>1996.369343831821</v>
      </c>
      <c r="D2010" s="13">
        <f t="shared" ca="1" si="187"/>
        <v>100.66501588085332</v>
      </c>
      <c r="E2010" s="13">
        <f t="shared" ca="1" si="188"/>
        <v>1001030.5282343079</v>
      </c>
      <c r="F2010" s="13">
        <f t="shared" ca="1" si="189"/>
        <v>4.0094863660223519</v>
      </c>
      <c r="G2010" s="13">
        <f t="shared" ca="1" si="190"/>
        <v>0.49363756251936075</v>
      </c>
      <c r="H2010" s="13">
        <f t="shared" ca="1" si="191"/>
        <v>0</v>
      </c>
    </row>
    <row r="2011" spans="3:8">
      <c r="C2011" s="13">
        <f t="shared" ca="1" si="186"/>
        <v>1982.2760338109351</v>
      </c>
      <c r="D2011" s="13">
        <f t="shared" ca="1" si="187"/>
        <v>99.806960773427392</v>
      </c>
      <c r="E2011" s="13">
        <f t="shared" ca="1" si="188"/>
        <v>1002125.6312257481</v>
      </c>
      <c r="F2011" s="13">
        <f t="shared" ca="1" si="189"/>
        <v>4.0105431872251431</v>
      </c>
      <c r="G2011" s="13">
        <f t="shared" ca="1" si="190"/>
        <v>0.48150884219016349</v>
      </c>
      <c r="H2011" s="13">
        <f t="shared" ca="1" si="191"/>
        <v>0</v>
      </c>
    </row>
    <row r="2012" spans="3:8">
      <c r="C2012" s="13">
        <f t="shared" ca="1" si="186"/>
        <v>2009.9612475016756</v>
      </c>
      <c r="D2012" s="13">
        <f t="shared" ca="1" si="187"/>
        <v>100.48721957914567</v>
      </c>
      <c r="E2012" s="13">
        <f t="shared" ca="1" si="188"/>
        <v>1003184.5802476082</v>
      </c>
      <c r="F2012" s="13">
        <f t="shared" ca="1" si="189"/>
        <v>4.0080440205303072</v>
      </c>
      <c r="G2012" s="13">
        <f t="shared" ca="1" si="190"/>
        <v>0.4991436537269201</v>
      </c>
      <c r="H2012" s="13">
        <f t="shared" ca="1" si="191"/>
        <v>0</v>
      </c>
    </row>
    <row r="2013" spans="3:8">
      <c r="C2013" s="13">
        <f t="shared" ca="1" si="186"/>
        <v>1987.2029700335054</v>
      </c>
      <c r="D2013" s="13">
        <f t="shared" ca="1" si="187"/>
        <v>100.417371408666</v>
      </c>
      <c r="E2013" s="13">
        <f t="shared" ca="1" si="188"/>
        <v>999126.47339893179</v>
      </c>
      <c r="F2013" s="13">
        <f t="shared" ca="1" si="189"/>
        <v>3.9879253805068235</v>
      </c>
      <c r="G2013" s="13">
        <f t="shared" ca="1" si="190"/>
        <v>0.49949929357904049</v>
      </c>
      <c r="H2013" s="13">
        <f t="shared" ca="1" si="191"/>
        <v>0</v>
      </c>
    </row>
    <row r="2014" spans="3:8">
      <c r="C2014" s="13">
        <f t="shared" ca="1" si="186"/>
        <v>1988.8691232618557</v>
      </c>
      <c r="D2014" s="13">
        <f t="shared" ca="1" si="187"/>
        <v>100.45231615632285</v>
      </c>
      <c r="E2014" s="13">
        <f t="shared" ca="1" si="188"/>
        <v>985902.82544148155</v>
      </c>
      <c r="F2014" s="13">
        <f t="shared" ca="1" si="189"/>
        <v>3.9933553302586282</v>
      </c>
      <c r="G2014" s="13">
        <f t="shared" ca="1" si="190"/>
        <v>0.50447141985503641</v>
      </c>
      <c r="H2014" s="13">
        <f t="shared" ca="1" si="191"/>
        <v>0</v>
      </c>
    </row>
    <row r="2015" spans="3:8">
      <c r="C2015" s="13">
        <f t="shared" ca="1" si="186"/>
        <v>2002.5848490438843</v>
      </c>
      <c r="D2015" s="13">
        <f t="shared" ca="1" si="187"/>
        <v>99.988966670115175</v>
      </c>
      <c r="E2015" s="13">
        <f t="shared" ca="1" si="188"/>
        <v>996498.45479622076</v>
      </c>
      <c r="F2015" s="13">
        <f t="shared" ca="1" si="189"/>
        <v>3.9990111335756491</v>
      </c>
      <c r="G2015" s="13">
        <f t="shared" ca="1" si="190"/>
        <v>0.50083766778947392</v>
      </c>
      <c r="H2015" s="13">
        <f t="shared" ca="1" si="191"/>
        <v>0</v>
      </c>
    </row>
    <row r="2016" spans="3:8">
      <c r="C2016" s="13">
        <f t="shared" ca="1" si="186"/>
        <v>1992.1166258962032</v>
      </c>
      <c r="D2016" s="13">
        <f t="shared" ca="1" si="187"/>
        <v>99.681831937467393</v>
      </c>
      <c r="E2016" s="13">
        <f t="shared" ca="1" si="188"/>
        <v>988097.17620871146</v>
      </c>
      <c r="F2016" s="13">
        <f t="shared" ca="1" si="189"/>
        <v>4.005315504892156</v>
      </c>
      <c r="G2016" s="13">
        <f t="shared" ca="1" si="190"/>
        <v>0.49516402005389676</v>
      </c>
      <c r="H2016" s="13">
        <f t="shared" ca="1" si="191"/>
        <v>0</v>
      </c>
    </row>
    <row r="2017" spans="3:8">
      <c r="C2017" s="13">
        <f t="shared" ca="1" si="186"/>
        <v>2011.2740775570978</v>
      </c>
      <c r="D2017" s="13">
        <f t="shared" ca="1" si="187"/>
        <v>99.149809169407604</v>
      </c>
      <c r="E2017" s="13">
        <f t="shared" ca="1" si="188"/>
        <v>996453.18590033951</v>
      </c>
      <c r="F2017" s="13">
        <f t="shared" ca="1" si="189"/>
        <v>4.0053467453484473</v>
      </c>
      <c r="G2017" s="13">
        <f t="shared" ca="1" si="190"/>
        <v>0.49781405376371091</v>
      </c>
      <c r="H2017" s="13">
        <f t="shared" ca="1" si="191"/>
        <v>0</v>
      </c>
    </row>
    <row r="2018" spans="3:8">
      <c r="C2018" s="13">
        <f t="shared" ca="1" si="186"/>
        <v>2012.0990307967356</v>
      </c>
      <c r="D2018" s="13">
        <f t="shared" ca="1" si="187"/>
        <v>100.15953681408584</v>
      </c>
      <c r="E2018" s="13">
        <f t="shared" ca="1" si="188"/>
        <v>989809.42490039486</v>
      </c>
      <c r="F2018" s="13">
        <f t="shared" ca="1" si="189"/>
        <v>4.0146349489908291</v>
      </c>
      <c r="G2018" s="13">
        <f t="shared" ca="1" si="190"/>
        <v>0.50200184946931181</v>
      </c>
      <c r="H2018" s="13">
        <f t="shared" ca="1" si="191"/>
        <v>0</v>
      </c>
    </row>
    <row r="2019" spans="3:8">
      <c r="C2019" s="13">
        <f t="shared" ca="1" si="186"/>
        <v>1980.1373738908749</v>
      </c>
      <c r="D2019" s="13">
        <f t="shared" ca="1" si="187"/>
        <v>100.1575272021981</v>
      </c>
      <c r="E2019" s="13">
        <f t="shared" ca="1" si="188"/>
        <v>1000488.9564120963</v>
      </c>
      <c r="F2019" s="13">
        <f t="shared" ca="1" si="189"/>
        <v>4.0032107459931261</v>
      </c>
      <c r="G2019" s="13">
        <f t="shared" ca="1" si="190"/>
        <v>0.48649485956029392</v>
      </c>
      <c r="H2019" s="13">
        <f t="shared" ca="1" si="191"/>
        <v>0</v>
      </c>
    </row>
    <row r="2020" spans="3:8">
      <c r="C2020" s="13">
        <f t="shared" ca="1" si="186"/>
        <v>2016.947778398581</v>
      </c>
      <c r="D2020" s="13">
        <f t="shared" ca="1" si="187"/>
        <v>99.497637167743179</v>
      </c>
      <c r="E2020" s="13">
        <f t="shared" ca="1" si="188"/>
        <v>997271.60651396285</v>
      </c>
      <c r="F2020" s="13">
        <f t="shared" ca="1" si="189"/>
        <v>4.0125752687853167</v>
      </c>
      <c r="G2020" s="13">
        <f t="shared" ca="1" si="190"/>
        <v>0.49836322455484849</v>
      </c>
      <c r="H2020" s="13">
        <f t="shared" ca="1" si="191"/>
        <v>0</v>
      </c>
    </row>
    <row r="2021" spans="3:8">
      <c r="C2021" s="13">
        <f t="shared" ca="1" si="186"/>
        <v>2003.6116460901287</v>
      </c>
      <c r="D2021" s="13">
        <f t="shared" ca="1" si="187"/>
        <v>100.47712502626985</v>
      </c>
      <c r="E2021" s="13">
        <f t="shared" ca="1" si="188"/>
        <v>994084.29051242629</v>
      </c>
      <c r="F2021" s="13">
        <f t="shared" ca="1" si="189"/>
        <v>4.0049694914126963</v>
      </c>
      <c r="G2021" s="13">
        <f t="shared" ca="1" si="190"/>
        <v>0.5020238735250957</v>
      </c>
      <c r="H2021" s="13">
        <f t="shared" ca="1" si="191"/>
        <v>0</v>
      </c>
    </row>
    <row r="2022" spans="3:8">
      <c r="C2022" s="13">
        <f t="shared" ca="1" si="186"/>
        <v>2006.4261656994283</v>
      </c>
      <c r="D2022" s="13">
        <f t="shared" ca="1" si="187"/>
        <v>99.457339704438724</v>
      </c>
      <c r="E2022" s="13">
        <f t="shared" ca="1" si="188"/>
        <v>991105.65128626011</v>
      </c>
      <c r="F2022" s="13">
        <f t="shared" ca="1" si="189"/>
        <v>4.0104746936138875</v>
      </c>
      <c r="G2022" s="13">
        <f t="shared" ca="1" si="190"/>
        <v>0.4970845504064616</v>
      </c>
      <c r="H2022" s="13">
        <f t="shared" ca="1" si="191"/>
        <v>0</v>
      </c>
    </row>
    <row r="2023" spans="3:8">
      <c r="C2023" s="13">
        <f t="shared" ca="1" si="186"/>
        <v>1986.5400640341852</v>
      </c>
      <c r="D2023" s="13">
        <f t="shared" ca="1" si="187"/>
        <v>100.69812570183606</v>
      </c>
      <c r="E2023" s="13">
        <f t="shared" ca="1" si="188"/>
        <v>991572.42585246463</v>
      </c>
      <c r="F2023" s="13">
        <f t="shared" ca="1" si="189"/>
        <v>3.9969330372057796</v>
      </c>
      <c r="G2023" s="13">
        <f t="shared" ca="1" si="190"/>
        <v>0.49984372878007605</v>
      </c>
      <c r="H2023" s="13">
        <f t="shared" ca="1" si="191"/>
        <v>0</v>
      </c>
    </row>
    <row r="2024" spans="3:8">
      <c r="C2024" s="13">
        <f t="shared" ca="1" si="186"/>
        <v>2010.5664726089444</v>
      </c>
      <c r="D2024" s="13">
        <f t="shared" ca="1" si="187"/>
        <v>99.578312828520296</v>
      </c>
      <c r="E2024" s="13">
        <f t="shared" ca="1" si="188"/>
        <v>1000145.7587031249</v>
      </c>
      <c r="F2024" s="13">
        <f t="shared" ca="1" si="189"/>
        <v>3.9939452700742031</v>
      </c>
      <c r="G2024" s="13">
        <f t="shared" ca="1" si="190"/>
        <v>0.50347746372313529</v>
      </c>
      <c r="H2024" s="13">
        <f t="shared" ca="1" si="191"/>
        <v>0</v>
      </c>
    </row>
    <row r="2025" spans="3:8">
      <c r="C2025" s="13">
        <f t="shared" ca="1" si="186"/>
        <v>1988.2034223096186</v>
      </c>
      <c r="D2025" s="13">
        <f t="shared" ca="1" si="187"/>
        <v>100.18952711334863</v>
      </c>
      <c r="E2025" s="13">
        <f t="shared" ca="1" si="188"/>
        <v>993358.59514121141</v>
      </c>
      <c r="F2025" s="13">
        <f t="shared" ca="1" si="189"/>
        <v>3.9979884146868976</v>
      </c>
      <c r="G2025" s="13">
        <f t="shared" ca="1" si="190"/>
        <v>0.49673174589893676</v>
      </c>
      <c r="H2025" s="13">
        <f t="shared" ca="1" si="191"/>
        <v>0</v>
      </c>
    </row>
    <row r="2026" spans="3:8">
      <c r="C2026" s="13">
        <f t="shared" ca="1" si="186"/>
        <v>1984.574941222241</v>
      </c>
      <c r="D2026" s="13">
        <f t="shared" ca="1" si="187"/>
        <v>99.647736331691476</v>
      </c>
      <c r="E2026" s="13">
        <f t="shared" ca="1" si="188"/>
        <v>1000157.0243857574</v>
      </c>
      <c r="F2026" s="13">
        <f t="shared" ca="1" si="189"/>
        <v>4.0016288166342573</v>
      </c>
      <c r="G2026" s="13">
        <f t="shared" ca="1" si="190"/>
        <v>0.48712136933448164</v>
      </c>
      <c r="H2026" s="13">
        <f t="shared" ca="1" si="191"/>
        <v>0</v>
      </c>
    </row>
    <row r="2027" spans="3:8">
      <c r="C2027" s="13">
        <f t="shared" ca="1" si="186"/>
        <v>1992.3538659342244</v>
      </c>
      <c r="D2027" s="13">
        <f t="shared" ca="1" si="187"/>
        <v>99.185349598804876</v>
      </c>
      <c r="E2027" s="13">
        <f t="shared" ca="1" si="188"/>
        <v>1003733.4413149862</v>
      </c>
      <c r="F2027" s="13">
        <f t="shared" ca="1" si="189"/>
        <v>3.9952187624048485</v>
      </c>
      <c r="G2027" s="13">
        <f t="shared" ca="1" si="190"/>
        <v>0.49006080024320686</v>
      </c>
      <c r="H2027" s="13">
        <f t="shared" ca="1" si="191"/>
        <v>0</v>
      </c>
    </row>
    <row r="2028" spans="3:8">
      <c r="C2028" s="13">
        <f t="shared" ca="1" si="186"/>
        <v>2006.1396576402656</v>
      </c>
      <c r="D2028" s="13">
        <f t="shared" ca="1" si="187"/>
        <v>99.924580866575909</v>
      </c>
      <c r="E2028" s="13">
        <f t="shared" ca="1" si="188"/>
        <v>995143.38949645322</v>
      </c>
      <c r="F2028" s="13">
        <f t="shared" ca="1" si="189"/>
        <v>4.0009839385337447</v>
      </c>
      <c r="G2028" s="13">
        <f t="shared" ca="1" si="190"/>
        <v>0.50198634322776636</v>
      </c>
      <c r="H2028" s="13">
        <f t="shared" ca="1" si="191"/>
        <v>0</v>
      </c>
    </row>
    <row r="2029" spans="3:8">
      <c r="C2029" s="13">
        <f t="shared" ca="1" si="186"/>
        <v>1996.9019946074009</v>
      </c>
      <c r="D2029" s="13">
        <f t="shared" ca="1" si="187"/>
        <v>100.30352149265904</v>
      </c>
      <c r="E2029" s="13">
        <f t="shared" ca="1" si="188"/>
        <v>991710.9632079904</v>
      </c>
      <c r="F2029" s="13">
        <f t="shared" ca="1" si="189"/>
        <v>4.0017266973576628</v>
      </c>
      <c r="G2029" s="13">
        <f t="shared" ca="1" si="190"/>
        <v>0.50061632063092421</v>
      </c>
      <c r="H2029" s="13">
        <f t="shared" ca="1" si="191"/>
        <v>0</v>
      </c>
    </row>
    <row r="2030" spans="3:8">
      <c r="C2030" s="13">
        <f t="shared" ca="1" si="186"/>
        <v>1999.0085734752929</v>
      </c>
      <c r="D2030" s="13">
        <f t="shared" ca="1" si="187"/>
        <v>100.4430056011349</v>
      </c>
      <c r="E2030" s="13">
        <f t="shared" ca="1" si="188"/>
        <v>1003479.4687224666</v>
      </c>
      <c r="F2030" s="13">
        <f t="shared" ca="1" si="189"/>
        <v>3.9980120381200264</v>
      </c>
      <c r="G2030" s="13">
        <f t="shared" ca="1" si="190"/>
        <v>0.49832682623351687</v>
      </c>
      <c r="H2030" s="13">
        <f t="shared" ca="1" si="191"/>
        <v>0</v>
      </c>
    </row>
    <row r="2031" spans="3:8">
      <c r="C2031" s="13">
        <f t="shared" ca="1" si="186"/>
        <v>2003.0605840728015</v>
      </c>
      <c r="D2031" s="13">
        <f t="shared" ca="1" si="187"/>
        <v>99.641819678195361</v>
      </c>
      <c r="E2031" s="13">
        <f t="shared" ca="1" si="188"/>
        <v>987271.71581380663</v>
      </c>
      <c r="F2031" s="13">
        <f t="shared" ca="1" si="189"/>
        <v>4.0027037538330452</v>
      </c>
      <c r="G2031" s="13">
        <f t="shared" ca="1" si="190"/>
        <v>0.50214537358464184</v>
      </c>
      <c r="H2031" s="13">
        <f t="shared" ca="1" si="191"/>
        <v>0</v>
      </c>
    </row>
    <row r="2032" spans="3:8">
      <c r="C2032" s="13">
        <f t="shared" ca="1" si="186"/>
        <v>2008.9723496091306</v>
      </c>
      <c r="D2032" s="13">
        <f t="shared" ca="1" si="187"/>
        <v>100.98141940773563</v>
      </c>
      <c r="E2032" s="13">
        <f t="shared" ca="1" si="188"/>
        <v>1002499.0847822209</v>
      </c>
      <c r="F2032" s="13">
        <f t="shared" ca="1" si="189"/>
        <v>3.9961760342848711</v>
      </c>
      <c r="G2032" s="13">
        <f t="shared" ca="1" si="190"/>
        <v>0.50743111706403443</v>
      </c>
      <c r="H2032" s="13">
        <f t="shared" ca="1" si="191"/>
        <v>0</v>
      </c>
    </row>
    <row r="2033" spans="3:8">
      <c r="C2033" s="13">
        <f t="shared" ca="1" si="186"/>
        <v>2007.2368000793599</v>
      </c>
      <c r="D2033" s="13">
        <f t="shared" ca="1" si="187"/>
        <v>99.925751456496954</v>
      </c>
      <c r="E2033" s="13">
        <f t="shared" ca="1" si="188"/>
        <v>993297.30020698253</v>
      </c>
      <c r="F2033" s="13">
        <f t="shared" ca="1" si="189"/>
        <v>4.0003122098542319</v>
      </c>
      <c r="G2033" s="13">
        <f t="shared" ca="1" si="190"/>
        <v>0.50381369978944934</v>
      </c>
      <c r="H2033" s="13">
        <f t="shared" ca="1" si="191"/>
        <v>0</v>
      </c>
    </row>
    <row r="2034" spans="3:8">
      <c r="C2034" s="13">
        <f t="shared" ca="1" si="186"/>
        <v>2007.0372236187602</v>
      </c>
      <c r="D2034" s="13">
        <f t="shared" ca="1" si="187"/>
        <v>100.27032084846533</v>
      </c>
      <c r="E2034" s="13">
        <f t="shared" ca="1" si="188"/>
        <v>991055.56912756071</v>
      </c>
      <c r="F2034" s="13">
        <f t="shared" ca="1" si="189"/>
        <v>4.0020279512203265</v>
      </c>
      <c r="G2034" s="13">
        <f t="shared" ca="1" si="190"/>
        <v>0.50572557550782915</v>
      </c>
      <c r="H2034" s="13">
        <f t="shared" ca="1" si="191"/>
        <v>0</v>
      </c>
    </row>
    <row r="2035" spans="3:8">
      <c r="C2035" s="13">
        <f t="shared" ca="1" si="186"/>
        <v>1994.2407784357624</v>
      </c>
      <c r="D2035" s="13">
        <f t="shared" ca="1" si="187"/>
        <v>100.13213638410551</v>
      </c>
      <c r="E2035" s="13">
        <f t="shared" ca="1" si="188"/>
        <v>993787.23550213478</v>
      </c>
      <c r="F2035" s="13">
        <f t="shared" ca="1" si="189"/>
        <v>4.0068758540204099</v>
      </c>
      <c r="G2035" s="13">
        <f t="shared" ca="1" si="190"/>
        <v>0.49483662998876149</v>
      </c>
      <c r="H2035" s="13">
        <f t="shared" ca="1" si="191"/>
        <v>0</v>
      </c>
    </row>
    <row r="2036" spans="3:8">
      <c r="C2036" s="13">
        <f t="shared" ca="1" si="186"/>
        <v>1997.4782059171664</v>
      </c>
      <c r="D2036" s="13">
        <f t="shared" ca="1" si="187"/>
        <v>99.707389710175377</v>
      </c>
      <c r="E2036" s="13">
        <f t="shared" ca="1" si="188"/>
        <v>1003810.1706937207</v>
      </c>
      <c r="F2036" s="13">
        <f t="shared" ca="1" si="189"/>
        <v>4.0038829708816452</v>
      </c>
      <c r="G2036" s="13">
        <f t="shared" ca="1" si="190"/>
        <v>0.49086773733035216</v>
      </c>
      <c r="H2036" s="13">
        <f t="shared" ca="1" si="191"/>
        <v>0</v>
      </c>
    </row>
    <row r="2037" spans="3:8">
      <c r="C2037" s="13">
        <f t="shared" ca="1" si="186"/>
        <v>1980.5003672328312</v>
      </c>
      <c r="D2037" s="13">
        <f t="shared" ca="1" si="187"/>
        <v>99.939188903530848</v>
      </c>
      <c r="E2037" s="13">
        <f t="shared" ca="1" si="188"/>
        <v>989669.42279908957</v>
      </c>
      <c r="F2037" s="13">
        <f t="shared" ca="1" si="189"/>
        <v>4.0016538097448651</v>
      </c>
      <c r="G2037" s="13">
        <f t="shared" ca="1" si="190"/>
        <v>0.49168572535863109</v>
      </c>
      <c r="H2037" s="13">
        <f t="shared" ca="1" si="191"/>
        <v>0</v>
      </c>
    </row>
    <row r="2038" spans="3:8">
      <c r="C2038" s="13">
        <f t="shared" ca="1" si="186"/>
        <v>2006.994472412774</v>
      </c>
      <c r="D2038" s="13">
        <f t="shared" ca="1" si="187"/>
        <v>99.83173965350008</v>
      </c>
      <c r="E2038" s="13">
        <f t="shared" ca="1" si="188"/>
        <v>991316.9121446691</v>
      </c>
      <c r="F2038" s="13">
        <f t="shared" ca="1" si="189"/>
        <v>3.999124622084385</v>
      </c>
      <c r="G2038" s="13">
        <f t="shared" ca="1" si="190"/>
        <v>0.50482268136816322</v>
      </c>
      <c r="H2038" s="13">
        <f t="shared" ca="1" si="191"/>
        <v>0</v>
      </c>
    </row>
    <row r="2039" spans="3:8">
      <c r="C2039" s="13">
        <f t="shared" ca="1" si="186"/>
        <v>2006.040348499602</v>
      </c>
      <c r="D2039" s="13">
        <f t="shared" ca="1" si="187"/>
        <v>99.943328598983427</v>
      </c>
      <c r="E2039" s="13">
        <f t="shared" ca="1" si="188"/>
        <v>992842.66183421551</v>
      </c>
      <c r="F2039" s="13">
        <f t="shared" ca="1" si="189"/>
        <v>4.0013218543743454</v>
      </c>
      <c r="G2039" s="13">
        <f t="shared" ca="1" si="190"/>
        <v>0.5030242211474758</v>
      </c>
      <c r="H2039" s="13">
        <f t="shared" ca="1" si="191"/>
        <v>0</v>
      </c>
    </row>
    <row r="2040" spans="3:8">
      <c r="C2040" s="13">
        <f t="shared" ca="1" si="186"/>
        <v>1995.5566125859982</v>
      </c>
      <c r="D2040" s="13">
        <f t="shared" ca="1" si="187"/>
        <v>99.640811962883916</v>
      </c>
      <c r="E2040" s="13">
        <f t="shared" ca="1" si="188"/>
        <v>1002915.8767123186</v>
      </c>
      <c r="F2040" s="13">
        <f t="shared" ca="1" si="189"/>
        <v>3.9898290719425225</v>
      </c>
      <c r="G2040" s="13">
        <f t="shared" ca="1" si="190"/>
        <v>0.49697418480189454</v>
      </c>
      <c r="H2040" s="13">
        <f t="shared" ca="1" si="191"/>
        <v>0</v>
      </c>
    </row>
    <row r="2041" spans="3:8">
      <c r="C2041" s="13">
        <f t="shared" ca="1" si="186"/>
        <v>1998.510537129197</v>
      </c>
      <c r="D2041" s="13">
        <f t="shared" ca="1" si="187"/>
        <v>100.99521498909259</v>
      </c>
      <c r="E2041" s="13">
        <f t="shared" ca="1" si="188"/>
        <v>990966.55839005474</v>
      </c>
      <c r="F2041" s="13">
        <f t="shared" ca="1" si="189"/>
        <v>3.9972831860145237</v>
      </c>
      <c r="G2041" s="13">
        <f t="shared" ca="1" si="190"/>
        <v>0.50751063989723433</v>
      </c>
      <c r="H2041" s="13">
        <f t="shared" ca="1" si="191"/>
        <v>0</v>
      </c>
    </row>
    <row r="2042" spans="3:8">
      <c r="C2042" s="13">
        <f t="shared" ca="1" si="186"/>
        <v>1988.2485503601176</v>
      </c>
      <c r="D2042" s="13">
        <f t="shared" ca="1" si="187"/>
        <v>99.608101949205889</v>
      </c>
      <c r="E2042" s="13">
        <f t="shared" ca="1" si="188"/>
        <v>1007680.4869279917</v>
      </c>
      <c r="F2042" s="13">
        <f t="shared" ca="1" si="189"/>
        <v>4.0084501272787856</v>
      </c>
      <c r="G2042" s="13">
        <f t="shared" ca="1" si="190"/>
        <v>0.48178953387205725</v>
      </c>
      <c r="H2042" s="13">
        <f t="shared" ca="1" si="191"/>
        <v>0</v>
      </c>
    </row>
    <row r="2043" spans="3:8">
      <c r="C2043" s="13">
        <f t="shared" ca="1" si="186"/>
        <v>2001.4924969062429</v>
      </c>
      <c r="D2043" s="13">
        <f t="shared" ca="1" si="187"/>
        <v>100.48176926051973</v>
      </c>
      <c r="E2043" s="13">
        <f t="shared" ca="1" si="188"/>
        <v>999334.03539134609</v>
      </c>
      <c r="F2043" s="13">
        <f t="shared" ca="1" si="189"/>
        <v>3.9993055980440344</v>
      </c>
      <c r="G2043" s="13">
        <f t="shared" ca="1" si="190"/>
        <v>0.50118296122164674</v>
      </c>
      <c r="H2043" s="13">
        <f t="shared" ca="1" si="191"/>
        <v>0</v>
      </c>
    </row>
    <row r="2044" spans="3:8">
      <c r="C2044" s="13">
        <f t="shared" ca="1" si="186"/>
        <v>2009.8583076233156</v>
      </c>
      <c r="D2044" s="13">
        <f t="shared" ca="1" si="187"/>
        <v>100.04671490834612</v>
      </c>
      <c r="E2044" s="13">
        <f t="shared" ca="1" si="188"/>
        <v>996992.16778093716</v>
      </c>
      <c r="F2044" s="13">
        <f t="shared" ca="1" si="189"/>
        <v>4.0088907400656479</v>
      </c>
      <c r="G2044" s="13">
        <f t="shared" ca="1" si="190"/>
        <v>0.49956870403625592</v>
      </c>
      <c r="H2044" s="13">
        <f t="shared" ca="1" si="191"/>
        <v>0</v>
      </c>
    </row>
    <row r="2045" spans="3:8">
      <c r="C2045" s="13">
        <f t="shared" ca="1" si="186"/>
        <v>1999.9710018657806</v>
      </c>
      <c r="D2045" s="13">
        <f t="shared" ca="1" si="187"/>
        <v>100.32561438401579</v>
      </c>
      <c r="E2045" s="13">
        <f t="shared" ca="1" si="188"/>
        <v>993432.47697071091</v>
      </c>
      <c r="F2045" s="13">
        <f t="shared" ca="1" si="189"/>
        <v>4.0133313061571991</v>
      </c>
      <c r="G2045" s="13">
        <f t="shared" ca="1" si="190"/>
        <v>0.4956224328380926</v>
      </c>
      <c r="H2045" s="13">
        <f t="shared" ca="1" si="191"/>
        <v>0</v>
      </c>
    </row>
    <row r="2046" spans="3:8">
      <c r="C2046" s="13">
        <f t="shared" ca="1" si="186"/>
        <v>1990.1174356091637</v>
      </c>
      <c r="D2046" s="13">
        <f t="shared" ca="1" si="187"/>
        <v>99.430302091272921</v>
      </c>
      <c r="E2046" s="13">
        <f t="shared" ca="1" si="188"/>
        <v>996456.5724963065</v>
      </c>
      <c r="F2046" s="13">
        <f t="shared" ca="1" si="189"/>
        <v>3.9943925634264072</v>
      </c>
      <c r="G2046" s="13">
        <f t="shared" ca="1" si="190"/>
        <v>0.49415699662895241</v>
      </c>
      <c r="H2046" s="13">
        <f t="shared" ca="1" si="191"/>
        <v>0</v>
      </c>
    </row>
    <row r="2047" spans="3:8">
      <c r="C2047" s="13">
        <f t="shared" ca="1" si="186"/>
        <v>1988.3449499772451</v>
      </c>
      <c r="D2047" s="13">
        <f t="shared" ca="1" si="187"/>
        <v>99.065248247866208</v>
      </c>
      <c r="E2047" s="13">
        <f t="shared" ca="1" si="188"/>
        <v>993772.68920349109</v>
      </c>
      <c r="F2047" s="13">
        <f t="shared" ca="1" si="189"/>
        <v>4.0075257109190821</v>
      </c>
      <c r="G2047" s="13">
        <f t="shared" ca="1" si="190"/>
        <v>0.48636532138891497</v>
      </c>
      <c r="H2047" s="13">
        <f t="shared" ca="1" si="191"/>
        <v>0</v>
      </c>
    </row>
    <row r="2048" spans="3:8">
      <c r="C2048" s="13">
        <f t="shared" ca="1" si="186"/>
        <v>2023.7744059234756</v>
      </c>
      <c r="D2048" s="13">
        <f t="shared" ca="1" si="187"/>
        <v>100.30985288167429</v>
      </c>
      <c r="E2048" s="13">
        <f t="shared" ca="1" si="188"/>
        <v>980801.01913820952</v>
      </c>
      <c r="F2048" s="13">
        <f t="shared" ca="1" si="189"/>
        <v>4.0124811902023865</v>
      </c>
      <c r="G2048" s="13">
        <f t="shared" ca="1" si="190"/>
        <v>0.514381073018219</v>
      </c>
      <c r="H2048" s="13">
        <f t="shared" ca="1" si="191"/>
        <v>0</v>
      </c>
    </row>
    <row r="2049" spans="3:8">
      <c r="C2049" s="13">
        <f t="shared" ca="1" si="186"/>
        <v>1992.338753410666</v>
      </c>
      <c r="D2049" s="13">
        <f t="shared" ca="1" si="187"/>
        <v>100.10109573356959</v>
      </c>
      <c r="E2049" s="13">
        <f t="shared" ca="1" si="188"/>
        <v>989169.87499166839</v>
      </c>
      <c r="F2049" s="13">
        <f t="shared" ca="1" si="189"/>
        <v>4.0054185878405013</v>
      </c>
      <c r="G2049" s="13">
        <f t="shared" ca="1" si="190"/>
        <v>0.49676708695352256</v>
      </c>
      <c r="H2049" s="13">
        <f t="shared" ca="1" si="191"/>
        <v>0</v>
      </c>
    </row>
    <row r="2050" spans="3:8">
      <c r="C2050" s="13">
        <f t="shared" ca="1" si="186"/>
        <v>1994.3508961003904</v>
      </c>
      <c r="D2050" s="13">
        <f t="shared" ca="1" si="187"/>
        <v>100.4607752594832</v>
      </c>
      <c r="E2050" s="13">
        <f t="shared" ca="1" si="188"/>
        <v>994368.70152525266</v>
      </c>
      <c r="F2050" s="13">
        <f t="shared" ca="1" si="189"/>
        <v>4.0103356361576399</v>
      </c>
      <c r="G2050" s="13">
        <f t="shared" ca="1" si="190"/>
        <v>0.49451500443524099</v>
      </c>
      <c r="H2050" s="13">
        <f t="shared" ca="1" si="191"/>
        <v>0</v>
      </c>
    </row>
    <row r="2051" spans="3:8">
      <c r="C2051" s="13">
        <f t="shared" ca="1" si="186"/>
        <v>1992.8829612557886</v>
      </c>
      <c r="D2051" s="13">
        <f t="shared" ca="1" si="187"/>
        <v>99.560688845448979</v>
      </c>
      <c r="E2051" s="13">
        <f t="shared" ca="1" si="188"/>
        <v>1002229.1395628736</v>
      </c>
      <c r="F2051" s="13">
        <f t="shared" ca="1" si="189"/>
        <v>3.9929632898974639</v>
      </c>
      <c r="G2051" s="13">
        <f t="shared" ca="1" si="190"/>
        <v>0.49402999765544281</v>
      </c>
      <c r="H2051" s="13">
        <f t="shared" ca="1" si="191"/>
        <v>0</v>
      </c>
    </row>
    <row r="2052" spans="3:8">
      <c r="C2052" s="13">
        <f t="shared" ca="1" si="186"/>
        <v>2016.7441024999439</v>
      </c>
      <c r="D2052" s="13">
        <f t="shared" ca="1" si="187"/>
        <v>99.688188867788696</v>
      </c>
      <c r="E2052" s="13">
        <f t="shared" ca="1" si="188"/>
        <v>1000607.711977046</v>
      </c>
      <c r="F2052" s="13">
        <f t="shared" ca="1" si="189"/>
        <v>3.9937848074595639</v>
      </c>
      <c r="G2052" s="13">
        <f t="shared" ca="1" si="190"/>
        <v>0.5069824708900692</v>
      </c>
      <c r="H2052" s="13">
        <f t="shared" ca="1" si="191"/>
        <v>0</v>
      </c>
    </row>
    <row r="2053" spans="3:8">
      <c r="C2053" s="13">
        <f t="shared" ca="1" si="186"/>
        <v>1993.0744832688042</v>
      </c>
      <c r="D2053" s="13">
        <f t="shared" ca="1" si="187"/>
        <v>99.8781919693904</v>
      </c>
      <c r="E2053" s="13">
        <f t="shared" ca="1" si="188"/>
        <v>992969.26831295376</v>
      </c>
      <c r="F2053" s="13">
        <f t="shared" ca="1" si="189"/>
        <v>3.9960370411997435</v>
      </c>
      <c r="G2053" s="13">
        <f t="shared" ca="1" si="190"/>
        <v>0.49878574850722213</v>
      </c>
      <c r="H2053" s="13">
        <f t="shared" ca="1" si="191"/>
        <v>0</v>
      </c>
    </row>
    <row r="2054" spans="3:8">
      <c r="C2054" s="13">
        <f t="shared" ca="1" si="186"/>
        <v>2007.1127931703909</v>
      </c>
      <c r="D2054" s="13">
        <f t="shared" ca="1" si="187"/>
        <v>99.190364885989084</v>
      </c>
      <c r="E2054" s="13">
        <f t="shared" ca="1" si="188"/>
        <v>996234.02358790429</v>
      </c>
      <c r="F2054" s="13">
        <f t="shared" ca="1" si="189"/>
        <v>4.0019949514209801</v>
      </c>
      <c r="G2054" s="13">
        <f t="shared" ca="1" si="190"/>
        <v>0.49773211709180082</v>
      </c>
      <c r="H2054" s="13">
        <f t="shared" ca="1" si="191"/>
        <v>0</v>
      </c>
    </row>
    <row r="2055" spans="3:8">
      <c r="C2055" s="13">
        <f t="shared" ca="1" si="186"/>
        <v>2012.7178008156436</v>
      </c>
      <c r="D2055" s="13">
        <f t="shared" ca="1" si="187"/>
        <v>99.5918397830835</v>
      </c>
      <c r="E2055" s="13">
        <f t="shared" ca="1" si="188"/>
        <v>1003589.9187313655</v>
      </c>
      <c r="F2055" s="13">
        <f t="shared" ca="1" si="189"/>
        <v>4.0009110076011503</v>
      </c>
      <c r="G2055" s="13">
        <f t="shared" ca="1" si="190"/>
        <v>0.49939916196141276</v>
      </c>
      <c r="H2055" s="13">
        <f t="shared" ca="1" si="191"/>
        <v>0</v>
      </c>
    </row>
    <row r="2056" spans="3:8">
      <c r="C2056" s="13">
        <f t="shared" ca="1" si="186"/>
        <v>1995.8014838386321</v>
      </c>
      <c r="D2056" s="13">
        <f t="shared" ca="1" si="187"/>
        <v>99.759736350049849</v>
      </c>
      <c r="E2056" s="13">
        <f t="shared" ca="1" si="188"/>
        <v>989671.28267843067</v>
      </c>
      <c r="F2056" s="13">
        <f t="shared" ca="1" si="189"/>
        <v>4.0088225331552181</v>
      </c>
      <c r="G2056" s="13">
        <f t="shared" ca="1" si="190"/>
        <v>0.49485939267783086</v>
      </c>
      <c r="H2056" s="13">
        <f t="shared" ca="1" si="191"/>
        <v>0</v>
      </c>
    </row>
    <row r="2057" spans="3:8">
      <c r="C2057" s="13">
        <f t="shared" ca="1" si="186"/>
        <v>2014.0643398433203</v>
      </c>
      <c r="D2057" s="13">
        <f t="shared" ca="1" si="187"/>
        <v>100.22888332983923</v>
      </c>
      <c r="E2057" s="13">
        <f t="shared" ca="1" si="188"/>
        <v>998286.88154961099</v>
      </c>
      <c r="F2057" s="13">
        <f t="shared" ca="1" si="189"/>
        <v>4.002460160845974</v>
      </c>
      <c r="G2057" s="13">
        <f t="shared" ca="1" si="190"/>
        <v>0.50515687908418938</v>
      </c>
      <c r="H2057" s="13">
        <f t="shared" ca="1" si="191"/>
        <v>0</v>
      </c>
    </row>
    <row r="2058" spans="3:8">
      <c r="C2058" s="13">
        <f t="shared" ca="1" si="186"/>
        <v>2006.3111446228277</v>
      </c>
      <c r="D2058" s="13">
        <f t="shared" ca="1" si="187"/>
        <v>99.346372009719744</v>
      </c>
      <c r="E2058" s="13">
        <f t="shared" ca="1" si="188"/>
        <v>988402.16566926113</v>
      </c>
      <c r="F2058" s="13">
        <f t="shared" ca="1" si="189"/>
        <v>3.9931603827996391</v>
      </c>
      <c r="G2058" s="13">
        <f t="shared" ca="1" si="190"/>
        <v>0.50652165196907051</v>
      </c>
      <c r="H2058" s="13">
        <f t="shared" ca="1" si="191"/>
        <v>0</v>
      </c>
    </row>
    <row r="2059" spans="3:8">
      <c r="C2059" s="13">
        <f t="shared" ca="1" si="186"/>
        <v>2004.0513306481364</v>
      </c>
      <c r="D2059" s="13">
        <f t="shared" ca="1" si="187"/>
        <v>99.571584610457776</v>
      </c>
      <c r="E2059" s="13">
        <f t="shared" ca="1" si="188"/>
        <v>996971.90803533071</v>
      </c>
      <c r="F2059" s="13">
        <f t="shared" ca="1" si="189"/>
        <v>3.9953116547656995</v>
      </c>
      <c r="G2059" s="13">
        <f t="shared" ca="1" si="190"/>
        <v>0.5010922266985286</v>
      </c>
      <c r="H2059" s="13">
        <f t="shared" ca="1" si="191"/>
        <v>0</v>
      </c>
    </row>
    <row r="2060" spans="3:8">
      <c r="C2060" s="13">
        <f t="shared" ca="1" si="186"/>
        <v>1985.5162909649925</v>
      </c>
      <c r="D2060" s="13">
        <f t="shared" ca="1" si="187"/>
        <v>98.893436480611001</v>
      </c>
      <c r="E2060" s="13">
        <f t="shared" ca="1" si="188"/>
        <v>997578.90159847878</v>
      </c>
      <c r="F2060" s="13">
        <f t="shared" ca="1" si="189"/>
        <v>3.9946743198398798</v>
      </c>
      <c r="G2060" s="13">
        <f t="shared" ca="1" si="190"/>
        <v>0.48853057185326926</v>
      </c>
      <c r="H2060" s="13">
        <f t="shared" ca="1" si="191"/>
        <v>0</v>
      </c>
    </row>
    <row r="2061" spans="3:8">
      <c r="C2061" s="13">
        <f t="shared" ca="1" si="186"/>
        <v>2014.0340268150226</v>
      </c>
      <c r="D2061" s="13">
        <f t="shared" ca="1" si="187"/>
        <v>99.927558189415436</v>
      </c>
      <c r="E2061" s="13">
        <f t="shared" ca="1" si="188"/>
        <v>997376.16667094757</v>
      </c>
      <c r="F2061" s="13">
        <f t="shared" ca="1" si="189"/>
        <v>3.9958283346511938</v>
      </c>
      <c r="G2061" s="13">
        <f t="shared" ca="1" si="190"/>
        <v>0.5074377145791068</v>
      </c>
      <c r="H2061" s="13">
        <f t="shared" ca="1" si="191"/>
        <v>0</v>
      </c>
    </row>
    <row r="2062" spans="3:8">
      <c r="C2062" s="13">
        <f t="shared" ca="1" si="186"/>
        <v>1993.1397336794198</v>
      </c>
      <c r="D2062" s="13">
        <f t="shared" ca="1" si="187"/>
        <v>101.37427263209092</v>
      </c>
      <c r="E2062" s="13">
        <f t="shared" ca="1" si="188"/>
        <v>993075.28556894371</v>
      </c>
      <c r="F2062" s="13">
        <f t="shared" ca="1" si="189"/>
        <v>4.001637154399365</v>
      </c>
      <c r="G2062" s="13">
        <f t="shared" ca="1" si="190"/>
        <v>0.50340830842369633</v>
      </c>
      <c r="H2062" s="13">
        <f t="shared" ca="1" si="191"/>
        <v>0</v>
      </c>
    </row>
    <row r="2063" spans="3:8">
      <c r="C2063" s="13">
        <f t="shared" ca="1" si="186"/>
        <v>2004.1494801604929</v>
      </c>
      <c r="D2063" s="13">
        <f t="shared" ca="1" si="187"/>
        <v>98.699304739309639</v>
      </c>
      <c r="E2063" s="13">
        <f t="shared" ca="1" si="188"/>
        <v>1000820.1272538465</v>
      </c>
      <c r="F2063" s="13">
        <f t="shared" ca="1" si="189"/>
        <v>4.0046597816026646</v>
      </c>
      <c r="G2063" s="13">
        <f t="shared" ca="1" si="190"/>
        <v>0.49023680505000616</v>
      </c>
      <c r="H2063" s="13">
        <f t="shared" ca="1" si="191"/>
        <v>0</v>
      </c>
    </row>
    <row r="2064" spans="3:8">
      <c r="C2064" s="13">
        <f t="shared" ca="1" si="186"/>
        <v>1973.0551458340278</v>
      </c>
      <c r="D2064" s="13">
        <f t="shared" ca="1" si="187"/>
        <v>99.474299425117479</v>
      </c>
      <c r="E2064" s="13">
        <f t="shared" ca="1" si="188"/>
        <v>988850.12011783337</v>
      </c>
      <c r="F2064" s="13">
        <f t="shared" ca="1" si="189"/>
        <v>4.0052250860234055</v>
      </c>
      <c r="G2064" s="13">
        <f t="shared" ca="1" si="190"/>
        <v>0.48439682759137481</v>
      </c>
      <c r="H2064" s="13">
        <f t="shared" ca="1" si="191"/>
        <v>0</v>
      </c>
    </row>
    <row r="2065" spans="3:8">
      <c r="C2065" s="13">
        <f t="shared" ca="1" si="186"/>
        <v>2010.4920694280001</v>
      </c>
      <c r="D2065" s="13">
        <f t="shared" ca="1" si="187"/>
        <v>99.67946375079589</v>
      </c>
      <c r="E2065" s="13">
        <f t="shared" ca="1" si="188"/>
        <v>996035.53409461223</v>
      </c>
      <c r="F2065" s="13">
        <f t="shared" ca="1" si="189"/>
        <v>3.9934792406921602</v>
      </c>
      <c r="G2065" s="13">
        <f t="shared" ca="1" si="190"/>
        <v>0.50626744238999277</v>
      </c>
      <c r="H2065" s="13">
        <f t="shared" ca="1" si="191"/>
        <v>0</v>
      </c>
    </row>
    <row r="2066" spans="3:8">
      <c r="C2066" s="13">
        <f t="shared" ca="1" si="186"/>
        <v>1997.1641684121225</v>
      </c>
      <c r="D2066" s="13">
        <f t="shared" ca="1" si="187"/>
        <v>100.26985893256953</v>
      </c>
      <c r="E2066" s="13">
        <f t="shared" ca="1" si="188"/>
        <v>980982.5279761689</v>
      </c>
      <c r="F2066" s="13">
        <f t="shared" ca="1" si="189"/>
        <v>3.9893771833236862</v>
      </c>
      <c r="G2066" s="13">
        <f t="shared" ca="1" si="190"/>
        <v>0.51234959805907354</v>
      </c>
      <c r="H2066" s="13">
        <f t="shared" ca="1" si="191"/>
        <v>0</v>
      </c>
    </row>
    <row r="2067" spans="3:8">
      <c r="C2067" s="13">
        <f t="shared" ca="1" si="186"/>
        <v>2020.289709777785</v>
      </c>
      <c r="D2067" s="13">
        <f t="shared" ca="1" si="187"/>
        <v>99.754913814857446</v>
      </c>
      <c r="E2067" s="13">
        <f t="shared" ca="1" si="188"/>
        <v>1005596.2441629948</v>
      </c>
      <c r="F2067" s="13">
        <f t="shared" ca="1" si="189"/>
        <v>4.0081176226113628</v>
      </c>
      <c r="G2067" s="13">
        <f t="shared" ca="1" si="190"/>
        <v>0.49937438504140674</v>
      </c>
      <c r="H2067" s="13">
        <f t="shared" ca="1" si="191"/>
        <v>0</v>
      </c>
    </row>
    <row r="2068" spans="3:8">
      <c r="C2068" s="13">
        <f t="shared" ca="1" si="186"/>
        <v>2009.2380566782895</v>
      </c>
      <c r="D2068" s="13">
        <f t="shared" ca="1" si="187"/>
        <v>100.11244166092339</v>
      </c>
      <c r="E2068" s="13">
        <f t="shared" ca="1" si="188"/>
        <v>1004798.4271624179</v>
      </c>
      <c r="F2068" s="13">
        <f t="shared" ca="1" si="189"/>
        <v>4.0013939897544937</v>
      </c>
      <c r="G2068" s="13">
        <f t="shared" ca="1" si="190"/>
        <v>0.49943246620602716</v>
      </c>
      <c r="H2068" s="13">
        <f t="shared" ca="1" si="191"/>
        <v>0</v>
      </c>
    </row>
    <row r="2069" spans="3:8">
      <c r="C2069" s="13">
        <f t="shared" ca="1" si="186"/>
        <v>1995.6361052066875</v>
      </c>
      <c r="D2069" s="13">
        <f t="shared" ca="1" si="187"/>
        <v>100.37827006719149</v>
      </c>
      <c r="E2069" s="13">
        <f t="shared" ca="1" si="188"/>
        <v>997430.75197643763</v>
      </c>
      <c r="F2069" s="13">
        <f t="shared" ca="1" si="189"/>
        <v>3.9929612148322149</v>
      </c>
      <c r="G2069" s="13">
        <f t="shared" ca="1" si="190"/>
        <v>0.50186790828267591</v>
      </c>
      <c r="H2069" s="13">
        <f t="shared" ca="1" si="191"/>
        <v>0</v>
      </c>
    </row>
    <row r="2070" spans="3:8">
      <c r="C2070" s="13">
        <f t="shared" ca="1" si="186"/>
        <v>2002.8345856437993</v>
      </c>
      <c r="D2070" s="13">
        <f t="shared" ca="1" si="187"/>
        <v>100.81919082110102</v>
      </c>
      <c r="E2070" s="13">
        <f t="shared" ca="1" si="188"/>
        <v>995123.14273099042</v>
      </c>
      <c r="F2070" s="13">
        <f t="shared" ca="1" si="189"/>
        <v>4.0023258179658754</v>
      </c>
      <c r="G2070" s="13">
        <f t="shared" ca="1" si="190"/>
        <v>0.50414668842726995</v>
      </c>
      <c r="H2070" s="13">
        <f t="shared" ca="1" si="191"/>
        <v>0</v>
      </c>
    </row>
    <row r="2071" spans="3:8">
      <c r="C2071" s="13">
        <f t="shared" ca="1" si="186"/>
        <v>2001.1531399097348</v>
      </c>
      <c r="D2071" s="13">
        <f t="shared" ca="1" si="187"/>
        <v>100.38063693316786</v>
      </c>
      <c r="E2071" s="13">
        <f t="shared" ca="1" si="188"/>
        <v>1004278.1398611616</v>
      </c>
      <c r="F2071" s="13">
        <f t="shared" ca="1" si="189"/>
        <v>3.9958616121601134</v>
      </c>
      <c r="G2071" s="13">
        <f t="shared" ca="1" si="190"/>
        <v>0.49976399616627298</v>
      </c>
      <c r="H2071" s="13">
        <f t="shared" ca="1" si="191"/>
        <v>0</v>
      </c>
    </row>
    <row r="2072" spans="3:8">
      <c r="C2072" s="13">
        <f t="shared" ref="C2072:C2135" ca="1" si="192">NORMINV(RAND(),$D$3,$G$3)</f>
        <v>1995.8288070074138</v>
      </c>
      <c r="D2072" s="13">
        <f t="shared" ref="D2072:D2135" ca="1" si="193">NORMINV(RAND(),$D$4,$G$4)</f>
        <v>99.373918508213137</v>
      </c>
      <c r="E2072" s="13">
        <f t="shared" ref="E2072:E2135" ca="1" si="194">NORMINV(RAND(),$D$5,$G$5)</f>
        <v>999943.23070762178</v>
      </c>
      <c r="F2072" s="13">
        <f t="shared" ref="F2072:F2135" ca="1" si="195">NORMINV(RAND(),$D$6,$G$6)</f>
        <v>3.9925757030235656</v>
      </c>
      <c r="G2072" s="13">
        <f t="shared" ref="G2072:G2135" ca="1" si="196">C2072^2*D2072/(E2072*3.1415926*F2072^4)</f>
        <v>0.4958851931397309</v>
      </c>
      <c r="H2072" s="13">
        <f t="shared" ref="H2072:H2135" ca="1" si="197">IF(G2072&gt;0.54,1,IF(G2072&lt;0.46,1,0))</f>
        <v>0</v>
      </c>
    </row>
    <row r="2073" spans="3:8">
      <c r="C2073" s="13">
        <f t="shared" ca="1" si="192"/>
        <v>1987.1942516479198</v>
      </c>
      <c r="D2073" s="13">
        <f t="shared" ca="1" si="193"/>
        <v>99.556033106341403</v>
      </c>
      <c r="E2073" s="13">
        <f t="shared" ca="1" si="194"/>
        <v>980170.1457243734</v>
      </c>
      <c r="F2073" s="13">
        <f t="shared" ca="1" si="195"/>
        <v>4.0112466191556004</v>
      </c>
      <c r="G2073" s="13">
        <f t="shared" ca="1" si="196"/>
        <v>0.49315045235181493</v>
      </c>
      <c r="H2073" s="13">
        <f t="shared" ca="1" si="197"/>
        <v>0</v>
      </c>
    </row>
    <row r="2074" spans="3:8">
      <c r="C2074" s="13">
        <f t="shared" ca="1" si="192"/>
        <v>1997.783440159383</v>
      </c>
      <c r="D2074" s="13">
        <f t="shared" ca="1" si="193"/>
        <v>99.536056337199227</v>
      </c>
      <c r="E2074" s="13">
        <f t="shared" ca="1" si="194"/>
        <v>1000347.6872772921</v>
      </c>
      <c r="F2074" s="13">
        <f t="shared" ca="1" si="195"/>
        <v>4.0064347263918947</v>
      </c>
      <c r="G2074" s="13">
        <f t="shared" ca="1" si="196"/>
        <v>0.49061872983341892</v>
      </c>
      <c r="H2074" s="13">
        <f t="shared" ca="1" si="197"/>
        <v>0</v>
      </c>
    </row>
    <row r="2075" spans="3:8">
      <c r="C2075" s="13">
        <f t="shared" ca="1" si="192"/>
        <v>2010.2047241211451</v>
      </c>
      <c r="D2075" s="13">
        <f t="shared" ca="1" si="193"/>
        <v>100.36874893477089</v>
      </c>
      <c r="E2075" s="13">
        <f t="shared" ca="1" si="194"/>
        <v>1004582.0962218114</v>
      </c>
      <c r="F2075" s="13">
        <f t="shared" ca="1" si="195"/>
        <v>4.0006790357142235</v>
      </c>
      <c r="G2075" s="13">
        <f t="shared" ca="1" si="196"/>
        <v>0.50165939321051378</v>
      </c>
      <c r="H2075" s="13">
        <f t="shared" ca="1" si="197"/>
        <v>0</v>
      </c>
    </row>
    <row r="2076" spans="3:8">
      <c r="C2076" s="13">
        <f t="shared" ca="1" si="192"/>
        <v>1999.0145716694387</v>
      </c>
      <c r="D2076" s="13">
        <f t="shared" ca="1" si="193"/>
        <v>100.57649977737434</v>
      </c>
      <c r="E2076" s="13">
        <f t="shared" ca="1" si="194"/>
        <v>1005897.1533254759</v>
      </c>
      <c r="F2076" s="13">
        <f t="shared" ca="1" si="195"/>
        <v>3.9941907045407841</v>
      </c>
      <c r="G2076" s="13">
        <f t="shared" ca="1" si="196"/>
        <v>0.49970052564396389</v>
      </c>
      <c r="H2076" s="13">
        <f t="shared" ca="1" si="197"/>
        <v>0</v>
      </c>
    </row>
    <row r="2077" spans="3:8">
      <c r="C2077" s="13">
        <f t="shared" ca="1" si="192"/>
        <v>1994.0052909398619</v>
      </c>
      <c r="D2077" s="13">
        <f t="shared" ca="1" si="193"/>
        <v>101.17029287866616</v>
      </c>
      <c r="E2077" s="13">
        <f t="shared" ca="1" si="194"/>
        <v>994666.07181294065</v>
      </c>
      <c r="F2077" s="13">
        <f t="shared" ca="1" si="195"/>
        <v>3.9892999586941276</v>
      </c>
      <c r="G2077" s="13">
        <f t="shared" ca="1" si="196"/>
        <v>0.50826672722751953</v>
      </c>
      <c r="H2077" s="13">
        <f t="shared" ca="1" si="197"/>
        <v>0</v>
      </c>
    </row>
    <row r="2078" spans="3:8">
      <c r="C2078" s="13">
        <f t="shared" ca="1" si="192"/>
        <v>1996.3345119618643</v>
      </c>
      <c r="D2078" s="13">
        <f t="shared" ca="1" si="193"/>
        <v>100.21140336384401</v>
      </c>
      <c r="E2078" s="13">
        <f t="shared" ca="1" si="194"/>
        <v>996038.35796372162</v>
      </c>
      <c r="F2078" s="13">
        <f t="shared" ca="1" si="195"/>
        <v>4.0003824745559307</v>
      </c>
      <c r="G2078" s="13">
        <f t="shared" ca="1" si="196"/>
        <v>0.49836987278875228</v>
      </c>
      <c r="H2078" s="13">
        <f t="shared" ca="1" si="197"/>
        <v>0</v>
      </c>
    </row>
    <row r="2079" spans="3:8">
      <c r="C2079" s="13">
        <f t="shared" ca="1" si="192"/>
        <v>2005.4045854479771</v>
      </c>
      <c r="D2079" s="13">
        <f t="shared" ca="1" si="193"/>
        <v>100.33726267179871</v>
      </c>
      <c r="E2079" s="13">
        <f t="shared" ca="1" si="194"/>
        <v>992784.14090244193</v>
      </c>
      <c r="F2079" s="13">
        <f t="shared" ca="1" si="195"/>
        <v>3.9998581712554735</v>
      </c>
      <c r="G2079" s="13">
        <f t="shared" ca="1" si="196"/>
        <v>0.50545580773842125</v>
      </c>
      <c r="H2079" s="13">
        <f t="shared" ca="1" si="197"/>
        <v>0</v>
      </c>
    </row>
    <row r="2080" spans="3:8">
      <c r="C2080" s="13">
        <f t="shared" ca="1" si="192"/>
        <v>1993.3406510387999</v>
      </c>
      <c r="D2080" s="13">
        <f t="shared" ca="1" si="193"/>
        <v>100.55918866821227</v>
      </c>
      <c r="E2080" s="13">
        <f t="shared" ca="1" si="194"/>
        <v>996161.61336503201</v>
      </c>
      <c r="F2080" s="13">
        <f t="shared" ca="1" si="195"/>
        <v>3.9902830470452897</v>
      </c>
      <c r="G2080" s="13">
        <f t="shared" ca="1" si="196"/>
        <v>0.50360534174140825</v>
      </c>
      <c r="H2080" s="13">
        <f t="shared" ca="1" si="197"/>
        <v>0</v>
      </c>
    </row>
    <row r="2081" spans="3:8">
      <c r="C2081" s="13">
        <f t="shared" ca="1" si="192"/>
        <v>2008.0002265708183</v>
      </c>
      <c r="D2081" s="13">
        <f t="shared" ca="1" si="193"/>
        <v>99.44241369211106</v>
      </c>
      <c r="E2081" s="13">
        <f t="shared" ca="1" si="194"/>
        <v>990947.63150122855</v>
      </c>
      <c r="F2081" s="13">
        <f t="shared" ca="1" si="195"/>
        <v>4.0036044447012031</v>
      </c>
      <c r="G2081" s="13">
        <f t="shared" ca="1" si="196"/>
        <v>0.50129566828368477</v>
      </c>
      <c r="H2081" s="13">
        <f t="shared" ca="1" si="197"/>
        <v>0</v>
      </c>
    </row>
    <row r="2082" spans="3:8">
      <c r="C2082" s="13">
        <f t="shared" ca="1" si="192"/>
        <v>1997.294547312642</v>
      </c>
      <c r="D2082" s="13">
        <f t="shared" ca="1" si="193"/>
        <v>100.36049126873792</v>
      </c>
      <c r="E2082" s="13">
        <f t="shared" ca="1" si="194"/>
        <v>992578.67735520634</v>
      </c>
      <c r="F2082" s="13">
        <f t="shared" ca="1" si="195"/>
        <v>4.0001036744993508</v>
      </c>
      <c r="G2082" s="13">
        <f t="shared" ca="1" si="196"/>
        <v>0.50147260695520102</v>
      </c>
      <c r="H2082" s="13">
        <f t="shared" ca="1" si="197"/>
        <v>0</v>
      </c>
    </row>
    <row r="2083" spans="3:8">
      <c r="C2083" s="13">
        <f t="shared" ca="1" si="192"/>
        <v>1991.8120721763844</v>
      </c>
      <c r="D2083" s="13">
        <f t="shared" ca="1" si="193"/>
        <v>100.42390843983108</v>
      </c>
      <c r="E2083" s="13">
        <f t="shared" ca="1" si="194"/>
        <v>999671.14660588244</v>
      </c>
      <c r="F2083" s="13">
        <f t="shared" ca="1" si="195"/>
        <v>4.0038568482150616</v>
      </c>
      <c r="G2083" s="13">
        <f t="shared" ca="1" si="196"/>
        <v>0.49364262333563175</v>
      </c>
      <c r="H2083" s="13">
        <f t="shared" ca="1" si="197"/>
        <v>0</v>
      </c>
    </row>
    <row r="2084" spans="3:8">
      <c r="C2084" s="13">
        <f t="shared" ca="1" si="192"/>
        <v>1991.6647729047886</v>
      </c>
      <c r="D2084" s="13">
        <f t="shared" ca="1" si="193"/>
        <v>100.42410462576926</v>
      </c>
      <c r="E2084" s="13">
        <f t="shared" ca="1" si="194"/>
        <v>992676.12972247694</v>
      </c>
      <c r="F2084" s="13">
        <f t="shared" ca="1" si="195"/>
        <v>4.0027697663687603</v>
      </c>
      <c r="G2084" s="13">
        <f t="shared" ca="1" si="196"/>
        <v>0.49758876376229949</v>
      </c>
      <c r="H2084" s="13">
        <f t="shared" ca="1" si="197"/>
        <v>0</v>
      </c>
    </row>
    <row r="2085" spans="3:8">
      <c r="C2085" s="13">
        <f t="shared" ca="1" si="192"/>
        <v>1992.9495425444461</v>
      </c>
      <c r="D2085" s="13">
        <f t="shared" ca="1" si="193"/>
        <v>99.725713217239516</v>
      </c>
      <c r="E2085" s="13">
        <f t="shared" ca="1" si="194"/>
        <v>993761.357188756</v>
      </c>
      <c r="F2085" s="13">
        <f t="shared" ca="1" si="195"/>
        <v>4.0012264364194206</v>
      </c>
      <c r="G2085" s="13">
        <f t="shared" ca="1" si="196"/>
        <v>0.49498868240663452</v>
      </c>
      <c r="H2085" s="13">
        <f t="shared" ca="1" si="197"/>
        <v>0</v>
      </c>
    </row>
    <row r="2086" spans="3:8">
      <c r="C2086" s="13">
        <f t="shared" ca="1" si="192"/>
        <v>2009.3862388892942</v>
      </c>
      <c r="D2086" s="13">
        <f t="shared" ca="1" si="193"/>
        <v>99.379612960937095</v>
      </c>
      <c r="E2086" s="13">
        <f t="shared" ca="1" si="194"/>
        <v>997008.06607657392</v>
      </c>
      <c r="F2086" s="13">
        <f t="shared" ca="1" si="195"/>
        <v>3.9985196252017974</v>
      </c>
      <c r="G2086" s="13">
        <f t="shared" ca="1" si="196"/>
        <v>0.50116263449626064</v>
      </c>
      <c r="H2086" s="13">
        <f t="shared" ca="1" si="197"/>
        <v>0</v>
      </c>
    </row>
    <row r="2087" spans="3:8">
      <c r="C2087" s="13">
        <f t="shared" ca="1" si="192"/>
        <v>2006.5027756070185</v>
      </c>
      <c r="D2087" s="13">
        <f t="shared" ca="1" si="193"/>
        <v>100.15348411083275</v>
      </c>
      <c r="E2087" s="13">
        <f t="shared" ca="1" si="194"/>
        <v>1006462.453100753</v>
      </c>
      <c r="F2087" s="13">
        <f t="shared" ca="1" si="195"/>
        <v>3.9953413325819369</v>
      </c>
      <c r="G2087" s="13">
        <f t="shared" ca="1" si="196"/>
        <v>0.50047523932279336</v>
      </c>
      <c r="H2087" s="13">
        <f t="shared" ca="1" si="197"/>
        <v>0</v>
      </c>
    </row>
    <row r="2088" spans="3:8">
      <c r="C2088" s="13">
        <f t="shared" ca="1" si="192"/>
        <v>1984.2085112037944</v>
      </c>
      <c r="D2088" s="13">
        <f t="shared" ca="1" si="193"/>
        <v>100.43900032865237</v>
      </c>
      <c r="E2088" s="13">
        <f t="shared" ca="1" si="194"/>
        <v>977909.64039782854</v>
      </c>
      <c r="F2088" s="13">
        <f t="shared" ca="1" si="195"/>
        <v>4.0043837998539438</v>
      </c>
      <c r="G2088" s="13">
        <f t="shared" ca="1" si="196"/>
        <v>0.50059397957608354</v>
      </c>
      <c r="H2088" s="13">
        <f t="shared" ca="1" si="197"/>
        <v>0</v>
      </c>
    </row>
    <row r="2089" spans="3:8">
      <c r="C2089" s="13">
        <f t="shared" ca="1" si="192"/>
        <v>2005.6209214586279</v>
      </c>
      <c r="D2089" s="13">
        <f t="shared" ca="1" si="193"/>
        <v>100.50900550908685</v>
      </c>
      <c r="E2089" s="13">
        <f t="shared" ca="1" si="194"/>
        <v>985909.94584441255</v>
      </c>
      <c r="F2089" s="13">
        <f t="shared" ca="1" si="195"/>
        <v>3.9937917242635859</v>
      </c>
      <c r="G2089" s="13">
        <f t="shared" ca="1" si="196"/>
        <v>0.51306680190812615</v>
      </c>
      <c r="H2089" s="13">
        <f t="shared" ca="1" si="197"/>
        <v>0</v>
      </c>
    </row>
    <row r="2090" spans="3:8">
      <c r="C2090" s="13">
        <f t="shared" ca="1" si="192"/>
        <v>2003.4701440454701</v>
      </c>
      <c r="D2090" s="13">
        <f t="shared" ca="1" si="193"/>
        <v>99.575945571971317</v>
      </c>
      <c r="E2090" s="13">
        <f t="shared" ca="1" si="194"/>
        <v>992476.85201195756</v>
      </c>
      <c r="F2090" s="13">
        <f t="shared" ca="1" si="195"/>
        <v>4.0019201319378954</v>
      </c>
      <c r="G2090" s="13">
        <f t="shared" ca="1" si="196"/>
        <v>0.49977700421122501</v>
      </c>
      <c r="H2090" s="13">
        <f t="shared" ca="1" si="197"/>
        <v>0</v>
      </c>
    </row>
    <row r="2091" spans="3:8">
      <c r="C2091" s="13">
        <f t="shared" ca="1" si="192"/>
        <v>1992.7823246869768</v>
      </c>
      <c r="D2091" s="13">
        <f t="shared" ca="1" si="193"/>
        <v>100.15291640201039</v>
      </c>
      <c r="E2091" s="13">
        <f t="shared" ca="1" si="194"/>
        <v>986722.49168398825</v>
      </c>
      <c r="F2091" s="13">
        <f t="shared" ca="1" si="195"/>
        <v>4.0107432919508517</v>
      </c>
      <c r="G2091" s="13">
        <f t="shared" ca="1" si="196"/>
        <v>0.49583704304718124</v>
      </c>
      <c r="H2091" s="13">
        <f t="shared" ca="1" si="197"/>
        <v>0</v>
      </c>
    </row>
    <row r="2092" spans="3:8">
      <c r="C2092" s="13">
        <f t="shared" ca="1" si="192"/>
        <v>2007.7823526548736</v>
      </c>
      <c r="D2092" s="13">
        <f t="shared" ca="1" si="193"/>
        <v>99.53688714262627</v>
      </c>
      <c r="E2092" s="13">
        <f t="shared" ca="1" si="194"/>
        <v>999340.48721490474</v>
      </c>
      <c r="F2092" s="13">
        <f t="shared" ca="1" si="195"/>
        <v>3.9948742585385184</v>
      </c>
      <c r="G2092" s="13">
        <f t="shared" ca="1" si="196"/>
        <v>0.50181254654247398</v>
      </c>
      <c r="H2092" s="13">
        <f t="shared" ca="1" si="197"/>
        <v>0</v>
      </c>
    </row>
    <row r="2093" spans="3:8">
      <c r="C2093" s="13">
        <f t="shared" ca="1" si="192"/>
        <v>1982.0682795666401</v>
      </c>
      <c r="D2093" s="13">
        <f t="shared" ca="1" si="193"/>
        <v>99.982172217144822</v>
      </c>
      <c r="E2093" s="13">
        <f t="shared" ca="1" si="194"/>
        <v>997357.33480325481</v>
      </c>
      <c r="F2093" s="13">
        <f t="shared" ca="1" si="195"/>
        <v>4.0076183421559426</v>
      </c>
      <c r="G2093" s="13">
        <f t="shared" ca="1" si="196"/>
        <v>0.48597476321353744</v>
      </c>
      <c r="H2093" s="13">
        <f t="shared" ca="1" si="197"/>
        <v>0</v>
      </c>
    </row>
    <row r="2094" spans="3:8">
      <c r="C2094" s="13">
        <f t="shared" ca="1" si="192"/>
        <v>2011.7797035287963</v>
      </c>
      <c r="D2094" s="13">
        <f t="shared" ca="1" si="193"/>
        <v>100.62903320387119</v>
      </c>
      <c r="E2094" s="13">
        <f t="shared" ca="1" si="194"/>
        <v>997976.93985149101</v>
      </c>
      <c r="F2094" s="13">
        <f t="shared" ca="1" si="195"/>
        <v>4.0064665372854851</v>
      </c>
      <c r="G2094" s="13">
        <f t="shared" ca="1" si="196"/>
        <v>0.50415919711416235</v>
      </c>
      <c r="H2094" s="13">
        <f t="shared" ca="1" si="197"/>
        <v>0</v>
      </c>
    </row>
    <row r="2095" spans="3:8">
      <c r="C2095" s="13">
        <f t="shared" ca="1" si="192"/>
        <v>1987.1239988163795</v>
      </c>
      <c r="D2095" s="13">
        <f t="shared" ca="1" si="193"/>
        <v>99.156449516307873</v>
      </c>
      <c r="E2095" s="13">
        <f t="shared" ca="1" si="194"/>
        <v>994333.21280722029</v>
      </c>
      <c r="F2095" s="13">
        <f t="shared" ca="1" si="195"/>
        <v>3.9974504358446743</v>
      </c>
      <c r="G2095" s="13">
        <f t="shared" ca="1" si="196"/>
        <v>0.49085898224731761</v>
      </c>
      <c r="H2095" s="13">
        <f t="shared" ca="1" si="197"/>
        <v>0</v>
      </c>
    </row>
    <row r="2096" spans="3:8">
      <c r="C2096" s="13">
        <f t="shared" ca="1" si="192"/>
        <v>1980.1179230000328</v>
      </c>
      <c r="D2096" s="13">
        <f t="shared" ca="1" si="193"/>
        <v>100.74958514700484</v>
      </c>
      <c r="E2096" s="13">
        <f t="shared" ca="1" si="194"/>
        <v>992949.68722630001</v>
      </c>
      <c r="F2096" s="13">
        <f t="shared" ca="1" si="195"/>
        <v>3.9899944044457389</v>
      </c>
      <c r="G2096" s="13">
        <f t="shared" ca="1" si="196"/>
        <v>0.49964221036868867</v>
      </c>
      <c r="H2096" s="13">
        <f t="shared" ca="1" si="197"/>
        <v>0</v>
      </c>
    </row>
    <row r="2097" spans="3:8">
      <c r="C2097" s="13">
        <f t="shared" ca="1" si="192"/>
        <v>1994.812721892619</v>
      </c>
      <c r="D2097" s="13">
        <f t="shared" ca="1" si="193"/>
        <v>101.32275862351034</v>
      </c>
      <c r="E2097" s="13">
        <f t="shared" ca="1" si="194"/>
        <v>1004467.7910172356</v>
      </c>
      <c r="F2097" s="13">
        <f t="shared" ca="1" si="195"/>
        <v>3.9990146624516236</v>
      </c>
      <c r="G2097" s="13">
        <f t="shared" ca="1" si="196"/>
        <v>0.49958960958749749</v>
      </c>
      <c r="H2097" s="13">
        <f t="shared" ca="1" si="197"/>
        <v>0</v>
      </c>
    </row>
    <row r="2098" spans="3:8">
      <c r="C2098" s="13">
        <f t="shared" ca="1" si="192"/>
        <v>2013.9262154964752</v>
      </c>
      <c r="D2098" s="13">
        <f t="shared" ca="1" si="193"/>
        <v>100.23746379561</v>
      </c>
      <c r="E2098" s="13">
        <f t="shared" ca="1" si="194"/>
        <v>1005832.4895521973</v>
      </c>
      <c r="F2098" s="13">
        <f t="shared" ca="1" si="195"/>
        <v>3.9974515512839885</v>
      </c>
      <c r="G2098" s="13">
        <f t="shared" ca="1" si="196"/>
        <v>0.50385876708215804</v>
      </c>
      <c r="H2098" s="13">
        <f t="shared" ca="1" si="197"/>
        <v>0</v>
      </c>
    </row>
    <row r="2099" spans="3:8">
      <c r="C2099" s="13">
        <f t="shared" ca="1" si="192"/>
        <v>2002.9402210670278</v>
      </c>
      <c r="D2099" s="13">
        <f t="shared" ca="1" si="193"/>
        <v>99.612080816318098</v>
      </c>
      <c r="E2099" s="13">
        <f t="shared" ca="1" si="194"/>
        <v>995821.58744220017</v>
      </c>
      <c r="F2099" s="13">
        <f t="shared" ca="1" si="195"/>
        <v>4.0052641385037697</v>
      </c>
      <c r="G2099" s="13">
        <f t="shared" ca="1" si="196"/>
        <v>0.49635446974945852</v>
      </c>
      <c r="H2099" s="13">
        <f t="shared" ca="1" si="197"/>
        <v>0</v>
      </c>
    </row>
    <row r="2100" spans="3:8">
      <c r="C2100" s="13">
        <f t="shared" ca="1" si="192"/>
        <v>1985.6277092784526</v>
      </c>
      <c r="D2100" s="13">
        <f t="shared" ca="1" si="193"/>
        <v>100.61155833267567</v>
      </c>
      <c r="E2100" s="13">
        <f t="shared" ca="1" si="194"/>
        <v>1002460.5376787846</v>
      </c>
      <c r="F2100" s="13">
        <f t="shared" ca="1" si="195"/>
        <v>3.9933772199566686</v>
      </c>
      <c r="G2100" s="13">
        <f t="shared" ca="1" si="196"/>
        <v>0.4952962383900345</v>
      </c>
      <c r="H2100" s="13">
        <f t="shared" ca="1" si="197"/>
        <v>0</v>
      </c>
    </row>
    <row r="2101" spans="3:8">
      <c r="C2101" s="13">
        <f t="shared" ca="1" si="192"/>
        <v>2009.6746683338649</v>
      </c>
      <c r="D2101" s="13">
        <f t="shared" ca="1" si="193"/>
        <v>99.809850123617451</v>
      </c>
      <c r="E2101" s="13">
        <f t="shared" ca="1" si="194"/>
        <v>997160.96882341965</v>
      </c>
      <c r="F2101" s="13">
        <f t="shared" ca="1" si="195"/>
        <v>4.0014765156165071</v>
      </c>
      <c r="G2101" s="13">
        <f t="shared" ca="1" si="196"/>
        <v>0.50191328881665553</v>
      </c>
      <c r="H2101" s="13">
        <f t="shared" ca="1" si="197"/>
        <v>0</v>
      </c>
    </row>
    <row r="2102" spans="3:8">
      <c r="C2102" s="13">
        <f t="shared" ca="1" si="192"/>
        <v>1996.3721156900951</v>
      </c>
      <c r="D2102" s="13">
        <f t="shared" ca="1" si="193"/>
        <v>99.827223679598688</v>
      </c>
      <c r="E2102" s="13">
        <f t="shared" ca="1" si="194"/>
        <v>995618.66844883654</v>
      </c>
      <c r="F2102" s="13">
        <f t="shared" ca="1" si="195"/>
        <v>3.9971721436280245</v>
      </c>
      <c r="G2102" s="13">
        <f t="shared" ca="1" si="196"/>
        <v>0.49828484468233403</v>
      </c>
      <c r="H2102" s="13">
        <f t="shared" ca="1" si="197"/>
        <v>0</v>
      </c>
    </row>
    <row r="2103" spans="3:8">
      <c r="C2103" s="13">
        <f t="shared" ca="1" si="192"/>
        <v>2004.6403017815471</v>
      </c>
      <c r="D2103" s="13">
        <f t="shared" ca="1" si="193"/>
        <v>100.07131840871595</v>
      </c>
      <c r="E2103" s="13">
        <f t="shared" ca="1" si="194"/>
        <v>1001118.7666031476</v>
      </c>
      <c r="F2103" s="13">
        <f t="shared" ca="1" si="195"/>
        <v>4.005081924143588</v>
      </c>
      <c r="G2103" s="13">
        <f t="shared" ca="1" si="196"/>
        <v>0.49693713532845357</v>
      </c>
      <c r="H2103" s="13">
        <f t="shared" ca="1" si="197"/>
        <v>0</v>
      </c>
    </row>
    <row r="2104" spans="3:8">
      <c r="C2104" s="13">
        <f t="shared" ca="1" si="192"/>
        <v>1991.8650308523904</v>
      </c>
      <c r="D2104" s="13">
        <f t="shared" ca="1" si="193"/>
        <v>99.79326864493305</v>
      </c>
      <c r="E2104" s="13">
        <f t="shared" ca="1" si="194"/>
        <v>987914.4157375223</v>
      </c>
      <c r="F2104" s="13">
        <f t="shared" ca="1" si="195"/>
        <v>4.0039665971285556</v>
      </c>
      <c r="G2104" s="13">
        <f t="shared" ca="1" si="196"/>
        <v>0.49635236007773353</v>
      </c>
      <c r="H2104" s="13">
        <f t="shared" ca="1" si="197"/>
        <v>0</v>
      </c>
    </row>
    <row r="2105" spans="3:8">
      <c r="C2105" s="13">
        <f t="shared" ca="1" si="192"/>
        <v>1985.4420494699734</v>
      </c>
      <c r="D2105" s="13">
        <f t="shared" ca="1" si="193"/>
        <v>100.73569851283126</v>
      </c>
      <c r="E2105" s="13">
        <f t="shared" ca="1" si="194"/>
        <v>989798.01877647766</v>
      </c>
      <c r="F2105" s="13">
        <f t="shared" ca="1" si="195"/>
        <v>3.9940312327240273</v>
      </c>
      <c r="G2105" s="13">
        <f t="shared" ca="1" si="196"/>
        <v>0.5018287760253699</v>
      </c>
      <c r="H2105" s="13">
        <f t="shared" ca="1" si="197"/>
        <v>0</v>
      </c>
    </row>
    <row r="2106" spans="3:8">
      <c r="C2106" s="13">
        <f t="shared" ca="1" si="192"/>
        <v>2001.4923773773432</v>
      </c>
      <c r="D2106" s="13">
        <f t="shared" ca="1" si="193"/>
        <v>99.939805147677063</v>
      </c>
      <c r="E2106" s="13">
        <f t="shared" ca="1" si="194"/>
        <v>988469.77422956994</v>
      </c>
      <c r="F2106" s="13">
        <f t="shared" ca="1" si="195"/>
        <v>3.9803802581213477</v>
      </c>
      <c r="G2106" s="13">
        <f t="shared" ca="1" si="196"/>
        <v>0.51361164979545026</v>
      </c>
      <c r="H2106" s="13">
        <f t="shared" ca="1" si="197"/>
        <v>0</v>
      </c>
    </row>
    <row r="2107" spans="3:8">
      <c r="C2107" s="13">
        <f t="shared" ca="1" si="192"/>
        <v>2000.1935173063644</v>
      </c>
      <c r="D2107" s="13">
        <f t="shared" ca="1" si="193"/>
        <v>100.28660347523437</v>
      </c>
      <c r="E2107" s="13">
        <f t="shared" ca="1" si="194"/>
        <v>1002304.1409024957</v>
      </c>
      <c r="F2107" s="13">
        <f t="shared" ca="1" si="195"/>
        <v>3.989716633176176</v>
      </c>
      <c r="G2107" s="13">
        <f t="shared" ca="1" si="196"/>
        <v>0.50288578353364455</v>
      </c>
      <c r="H2107" s="13">
        <f t="shared" ca="1" si="197"/>
        <v>0</v>
      </c>
    </row>
    <row r="2108" spans="3:8">
      <c r="C2108" s="13">
        <f t="shared" ca="1" si="192"/>
        <v>2006.9524099763496</v>
      </c>
      <c r="D2108" s="13">
        <f t="shared" ca="1" si="193"/>
        <v>99.79374207970821</v>
      </c>
      <c r="E2108" s="13">
        <f t="shared" ca="1" si="194"/>
        <v>991763.7066529661</v>
      </c>
      <c r="F2108" s="13">
        <f t="shared" ca="1" si="195"/>
        <v>3.9989519924075827</v>
      </c>
      <c r="G2108" s="13">
        <f t="shared" ca="1" si="196"/>
        <v>0.50446915661987735</v>
      </c>
      <c r="H2108" s="13">
        <f t="shared" ca="1" si="197"/>
        <v>0</v>
      </c>
    </row>
    <row r="2109" spans="3:8">
      <c r="C2109" s="13">
        <f t="shared" ca="1" si="192"/>
        <v>2015.3730677091817</v>
      </c>
      <c r="D2109" s="13">
        <f t="shared" ca="1" si="193"/>
        <v>99.83300980036644</v>
      </c>
      <c r="E2109" s="13">
        <f t="shared" ca="1" si="194"/>
        <v>993908.84782086406</v>
      </c>
      <c r="F2109" s="13">
        <f t="shared" ca="1" si="195"/>
        <v>3.9955071124226804</v>
      </c>
      <c r="G2109" s="13">
        <f t="shared" ca="1" si="196"/>
        <v>0.50956666729030697</v>
      </c>
      <c r="H2109" s="13">
        <f t="shared" ca="1" si="197"/>
        <v>0</v>
      </c>
    </row>
    <row r="2110" spans="3:8">
      <c r="C2110" s="13">
        <f t="shared" ca="1" si="192"/>
        <v>1987.6805291157905</v>
      </c>
      <c r="D2110" s="13">
        <f t="shared" ca="1" si="193"/>
        <v>98.89338649988666</v>
      </c>
      <c r="E2110" s="13">
        <f t="shared" ca="1" si="194"/>
        <v>993519.41895455925</v>
      </c>
      <c r="F2110" s="13">
        <f t="shared" ca="1" si="195"/>
        <v>4.0048863156579442</v>
      </c>
      <c r="G2110" s="13">
        <f t="shared" ca="1" si="196"/>
        <v>0.48660147446856289</v>
      </c>
      <c r="H2110" s="13">
        <f t="shared" ca="1" si="197"/>
        <v>0</v>
      </c>
    </row>
    <row r="2111" spans="3:8">
      <c r="C2111" s="13">
        <f t="shared" ca="1" si="192"/>
        <v>1999.5446760318121</v>
      </c>
      <c r="D2111" s="13">
        <f t="shared" ca="1" si="193"/>
        <v>99.808482139747895</v>
      </c>
      <c r="E2111" s="13">
        <f t="shared" ca="1" si="194"/>
        <v>1002512.1777539226</v>
      </c>
      <c r="F2111" s="13">
        <f t="shared" ca="1" si="195"/>
        <v>3.9962282886149763</v>
      </c>
      <c r="G2111" s="13">
        <f t="shared" ca="1" si="196"/>
        <v>0.4968084728527935</v>
      </c>
      <c r="H2111" s="13">
        <f t="shared" ca="1" si="197"/>
        <v>0</v>
      </c>
    </row>
    <row r="2112" spans="3:8">
      <c r="C2112" s="13">
        <f t="shared" ca="1" si="192"/>
        <v>2012.9505972645518</v>
      </c>
      <c r="D2112" s="13">
        <f t="shared" ca="1" si="193"/>
        <v>99.846508790080961</v>
      </c>
      <c r="E2112" s="13">
        <f t="shared" ca="1" si="194"/>
        <v>993426.00601875456</v>
      </c>
      <c r="F2112" s="13">
        <f t="shared" ca="1" si="195"/>
        <v>3.9922728778984129</v>
      </c>
      <c r="G2112" s="13">
        <f t="shared" ca="1" si="196"/>
        <v>0.51030856009899594</v>
      </c>
      <c r="H2112" s="13">
        <f t="shared" ca="1" si="197"/>
        <v>0</v>
      </c>
    </row>
    <row r="2113" spans="3:8">
      <c r="C2113" s="13">
        <f t="shared" ca="1" si="192"/>
        <v>1987.4774576908776</v>
      </c>
      <c r="D2113" s="13">
        <f t="shared" ca="1" si="193"/>
        <v>99.625721354430084</v>
      </c>
      <c r="E2113" s="13">
        <f t="shared" ca="1" si="194"/>
        <v>995453.47168971505</v>
      </c>
      <c r="F2113" s="13">
        <f t="shared" ca="1" si="195"/>
        <v>3.9960861210315008</v>
      </c>
      <c r="G2113" s="13">
        <f t="shared" ca="1" si="196"/>
        <v>0.49347563439786307</v>
      </c>
      <c r="H2113" s="13">
        <f t="shared" ca="1" si="197"/>
        <v>0</v>
      </c>
    </row>
    <row r="2114" spans="3:8">
      <c r="C2114" s="13">
        <f t="shared" ca="1" si="192"/>
        <v>2001.4089567871472</v>
      </c>
      <c r="D2114" s="13">
        <f t="shared" ca="1" si="193"/>
        <v>100.82070052198449</v>
      </c>
      <c r="E2114" s="13">
        <f t="shared" ca="1" si="194"/>
        <v>990876.20280497486</v>
      </c>
      <c r="F2114" s="13">
        <f t="shared" ca="1" si="195"/>
        <v>4.0044727549389574</v>
      </c>
      <c r="G2114" s="13">
        <f t="shared" ca="1" si="196"/>
        <v>0.50451113064237729</v>
      </c>
      <c r="H2114" s="13">
        <f t="shared" ca="1" si="197"/>
        <v>0</v>
      </c>
    </row>
    <row r="2115" spans="3:8">
      <c r="C2115" s="13">
        <f t="shared" ca="1" si="192"/>
        <v>1974.0616713898053</v>
      </c>
      <c r="D2115" s="13">
        <f t="shared" ca="1" si="193"/>
        <v>99.638891255191893</v>
      </c>
      <c r="E2115" s="13">
        <f t="shared" ca="1" si="194"/>
        <v>1006366.9336512476</v>
      </c>
      <c r="F2115" s="13">
        <f t="shared" ca="1" si="195"/>
        <v>3.9994239896519908</v>
      </c>
      <c r="G2115" s="13">
        <f t="shared" ca="1" si="196"/>
        <v>0.48001444381554043</v>
      </c>
      <c r="H2115" s="13">
        <f t="shared" ca="1" si="197"/>
        <v>0</v>
      </c>
    </row>
    <row r="2116" spans="3:8">
      <c r="C2116" s="13">
        <f t="shared" ca="1" si="192"/>
        <v>1985.2561462251017</v>
      </c>
      <c r="D2116" s="13">
        <f t="shared" ca="1" si="193"/>
        <v>100.17750072143666</v>
      </c>
      <c r="E2116" s="13">
        <f t="shared" ca="1" si="194"/>
        <v>987572.90289441776</v>
      </c>
      <c r="F2116" s="13">
        <f t="shared" ca="1" si="195"/>
        <v>3.999799299569101</v>
      </c>
      <c r="G2116" s="13">
        <f t="shared" ca="1" si="196"/>
        <v>0.49720038978645659</v>
      </c>
      <c r="H2116" s="13">
        <f t="shared" ca="1" si="197"/>
        <v>0</v>
      </c>
    </row>
    <row r="2117" spans="3:8">
      <c r="C2117" s="13">
        <f t="shared" ca="1" si="192"/>
        <v>2016.1225614508871</v>
      </c>
      <c r="D2117" s="13">
        <f t="shared" ca="1" si="193"/>
        <v>99.209594115503378</v>
      </c>
      <c r="E2117" s="13">
        <f t="shared" ca="1" si="194"/>
        <v>997835.905359203</v>
      </c>
      <c r="F2117" s="13">
        <f t="shared" ca="1" si="195"/>
        <v>3.9998354637516331</v>
      </c>
      <c r="G2117" s="13">
        <f t="shared" ca="1" si="196"/>
        <v>0.50258559059593777</v>
      </c>
      <c r="H2117" s="13">
        <f t="shared" ca="1" si="197"/>
        <v>0</v>
      </c>
    </row>
    <row r="2118" spans="3:8">
      <c r="C2118" s="13">
        <f t="shared" ca="1" si="192"/>
        <v>2016.5335086399052</v>
      </c>
      <c r="D2118" s="13">
        <f t="shared" ca="1" si="193"/>
        <v>100.66919784597812</v>
      </c>
      <c r="E2118" s="13">
        <f t="shared" ca="1" si="194"/>
        <v>1006374.7195024076</v>
      </c>
      <c r="F2118" s="13">
        <f t="shared" ca="1" si="195"/>
        <v>3.9990417862563614</v>
      </c>
      <c r="G2118" s="13">
        <f t="shared" ca="1" si="196"/>
        <v>0.50626061430323721</v>
      </c>
      <c r="H2118" s="13">
        <f t="shared" ca="1" si="197"/>
        <v>0</v>
      </c>
    </row>
    <row r="2119" spans="3:8">
      <c r="C2119" s="13">
        <f t="shared" ca="1" si="192"/>
        <v>1990.0471575468098</v>
      </c>
      <c r="D2119" s="13">
        <f t="shared" ca="1" si="193"/>
        <v>99.718218691151947</v>
      </c>
      <c r="E2119" s="13">
        <f t="shared" ca="1" si="194"/>
        <v>1002190.6346781941</v>
      </c>
      <c r="F2119" s="13">
        <f t="shared" ca="1" si="195"/>
        <v>4.0029144208462837</v>
      </c>
      <c r="G2119" s="13">
        <f t="shared" ca="1" si="196"/>
        <v>0.48853515503539802</v>
      </c>
      <c r="H2119" s="13">
        <f t="shared" ca="1" si="197"/>
        <v>0</v>
      </c>
    </row>
    <row r="2120" spans="3:8">
      <c r="C2120" s="13">
        <f t="shared" ca="1" si="192"/>
        <v>2004.8244521204304</v>
      </c>
      <c r="D2120" s="13">
        <f t="shared" ca="1" si="193"/>
        <v>99.764049811025046</v>
      </c>
      <c r="E2120" s="13">
        <f t="shared" ca="1" si="194"/>
        <v>983528.27442994609</v>
      </c>
      <c r="F2120" s="13">
        <f t="shared" ca="1" si="195"/>
        <v>3.9985242316390557</v>
      </c>
      <c r="G2120" s="13">
        <f t="shared" ca="1" si="196"/>
        <v>0.50768125455804869</v>
      </c>
      <c r="H2120" s="13">
        <f t="shared" ca="1" si="197"/>
        <v>0</v>
      </c>
    </row>
    <row r="2121" spans="3:8">
      <c r="C2121" s="13">
        <f t="shared" ca="1" si="192"/>
        <v>1994.786710032676</v>
      </c>
      <c r="D2121" s="13">
        <f t="shared" ca="1" si="193"/>
        <v>100.11980688834947</v>
      </c>
      <c r="E2121" s="13">
        <f t="shared" ca="1" si="194"/>
        <v>987396.2613713023</v>
      </c>
      <c r="F2121" s="13">
        <f t="shared" ca="1" si="195"/>
        <v>4.0006479202164265</v>
      </c>
      <c r="G2121" s="13">
        <f t="shared" ca="1" si="196"/>
        <v>0.5013606688310861</v>
      </c>
      <c r="H2121" s="13">
        <f t="shared" ca="1" si="197"/>
        <v>0</v>
      </c>
    </row>
    <row r="2122" spans="3:8">
      <c r="C2122" s="13">
        <f t="shared" ca="1" si="192"/>
        <v>1996.909212017727</v>
      </c>
      <c r="D2122" s="13">
        <f t="shared" ca="1" si="193"/>
        <v>99.996513946527571</v>
      </c>
      <c r="E2122" s="13">
        <f t="shared" ca="1" si="194"/>
        <v>987408.96362676879</v>
      </c>
      <c r="F2122" s="13">
        <f t="shared" ca="1" si="195"/>
        <v>4.0011930068247104</v>
      </c>
      <c r="G2122" s="13">
        <f t="shared" ca="1" si="196"/>
        <v>0.50152959530281305</v>
      </c>
      <c r="H2122" s="13">
        <f t="shared" ca="1" si="197"/>
        <v>0</v>
      </c>
    </row>
    <row r="2123" spans="3:8">
      <c r="C2123" s="13">
        <f t="shared" ca="1" si="192"/>
        <v>2004.7374869833309</v>
      </c>
      <c r="D2123" s="13">
        <f t="shared" ca="1" si="193"/>
        <v>100.12435993624673</v>
      </c>
      <c r="E2123" s="13">
        <f t="shared" ca="1" si="194"/>
        <v>1001080.2449395733</v>
      </c>
      <c r="F2123" s="13">
        <f t="shared" ca="1" si="195"/>
        <v>3.9997425752670144</v>
      </c>
      <c r="G2123" s="13">
        <f t="shared" ca="1" si="196"/>
        <v>0.49992845368676531</v>
      </c>
      <c r="H2123" s="13">
        <f t="shared" ca="1" si="197"/>
        <v>0</v>
      </c>
    </row>
    <row r="2124" spans="3:8">
      <c r="C2124" s="13">
        <f t="shared" ca="1" si="192"/>
        <v>2013.4396496346321</v>
      </c>
      <c r="D2124" s="13">
        <f t="shared" ca="1" si="193"/>
        <v>99.645165262109387</v>
      </c>
      <c r="E2124" s="13">
        <f t="shared" ca="1" si="194"/>
        <v>988133.70024293673</v>
      </c>
      <c r="F2124" s="13">
        <f t="shared" ca="1" si="195"/>
        <v>4.0110497500122246</v>
      </c>
      <c r="G2124" s="13">
        <f t="shared" ca="1" si="196"/>
        <v>0.50273103243382145</v>
      </c>
      <c r="H2124" s="13">
        <f t="shared" ca="1" si="197"/>
        <v>0</v>
      </c>
    </row>
    <row r="2125" spans="3:8">
      <c r="C2125" s="13">
        <f t="shared" ca="1" si="192"/>
        <v>2000.3693633429348</v>
      </c>
      <c r="D2125" s="13">
        <f t="shared" ca="1" si="193"/>
        <v>100.0460800369443</v>
      </c>
      <c r="E2125" s="13">
        <f t="shared" ca="1" si="194"/>
        <v>991143.22911429277</v>
      </c>
      <c r="F2125" s="13">
        <f t="shared" ca="1" si="195"/>
        <v>3.9906033870394761</v>
      </c>
      <c r="G2125" s="13">
        <f t="shared" ca="1" si="196"/>
        <v>0.5069672616496258</v>
      </c>
      <c r="H2125" s="13">
        <f t="shared" ca="1" si="197"/>
        <v>0</v>
      </c>
    </row>
    <row r="2126" spans="3:8">
      <c r="C2126" s="13">
        <f t="shared" ca="1" si="192"/>
        <v>1986.8042466966988</v>
      </c>
      <c r="D2126" s="13">
        <f t="shared" ca="1" si="193"/>
        <v>99.998305598702729</v>
      </c>
      <c r="E2126" s="13">
        <f t="shared" ca="1" si="194"/>
        <v>994441.87892582617</v>
      </c>
      <c r="F2126" s="13">
        <f t="shared" ca="1" si="195"/>
        <v>4.0046850246463963</v>
      </c>
      <c r="G2126" s="13">
        <f t="shared" ca="1" si="196"/>
        <v>0.49124718493290653</v>
      </c>
      <c r="H2126" s="13">
        <f t="shared" ca="1" si="197"/>
        <v>0</v>
      </c>
    </row>
    <row r="2127" spans="3:8">
      <c r="C2127" s="13">
        <f t="shared" ca="1" si="192"/>
        <v>2015.5268387220001</v>
      </c>
      <c r="D2127" s="13">
        <f t="shared" ca="1" si="193"/>
        <v>99.529918883607863</v>
      </c>
      <c r="E2127" s="13">
        <f t="shared" ca="1" si="194"/>
        <v>1007045.9900655294</v>
      </c>
      <c r="F2127" s="13">
        <f t="shared" ca="1" si="195"/>
        <v>3.9979027497653643</v>
      </c>
      <c r="G2127" s="13">
        <f t="shared" ca="1" si="196"/>
        <v>0.50026802932128944</v>
      </c>
      <c r="H2127" s="13">
        <f t="shared" ca="1" si="197"/>
        <v>0</v>
      </c>
    </row>
    <row r="2128" spans="3:8">
      <c r="C2128" s="13">
        <f t="shared" ca="1" si="192"/>
        <v>1983.1630235437669</v>
      </c>
      <c r="D2128" s="13">
        <f t="shared" ca="1" si="193"/>
        <v>99.86735240344062</v>
      </c>
      <c r="E2128" s="13">
        <f t="shared" ca="1" si="194"/>
        <v>1008607.6181253635</v>
      </c>
      <c r="F2128" s="13">
        <f t="shared" ca="1" si="195"/>
        <v>4.0074660376575384</v>
      </c>
      <c r="G2128" s="13">
        <f t="shared" ca="1" si="196"/>
        <v>0.48060563406979967</v>
      </c>
      <c r="H2128" s="13">
        <f t="shared" ca="1" si="197"/>
        <v>0</v>
      </c>
    </row>
    <row r="2129" spans="3:8">
      <c r="C2129" s="13">
        <f t="shared" ca="1" si="192"/>
        <v>1990.68449721814</v>
      </c>
      <c r="D2129" s="13">
        <f t="shared" ca="1" si="193"/>
        <v>100.5467493580489</v>
      </c>
      <c r="E2129" s="13">
        <f t="shared" ca="1" si="194"/>
        <v>998208.65173656598</v>
      </c>
      <c r="F2129" s="13">
        <f t="shared" ca="1" si="195"/>
        <v>3.9899294738296569</v>
      </c>
      <c r="G2129" s="13">
        <f t="shared" ca="1" si="196"/>
        <v>0.5013497834093481</v>
      </c>
      <c r="H2129" s="13">
        <f t="shared" ca="1" si="197"/>
        <v>0</v>
      </c>
    </row>
    <row r="2130" spans="3:8">
      <c r="C2130" s="13">
        <f t="shared" ca="1" si="192"/>
        <v>2017.47028926031</v>
      </c>
      <c r="D2130" s="13">
        <f t="shared" ca="1" si="193"/>
        <v>100.07510239980203</v>
      </c>
      <c r="E2130" s="13">
        <f t="shared" ca="1" si="194"/>
        <v>995043.98038305854</v>
      </c>
      <c r="F2130" s="13">
        <f t="shared" ca="1" si="195"/>
        <v>3.9939561732041846</v>
      </c>
      <c r="G2130" s="13">
        <f t="shared" ca="1" si="196"/>
        <v>0.5120767016309814</v>
      </c>
      <c r="H2130" s="13">
        <f t="shared" ca="1" si="197"/>
        <v>0</v>
      </c>
    </row>
    <row r="2131" spans="3:8">
      <c r="C2131" s="13">
        <f t="shared" ca="1" si="192"/>
        <v>1975.5135323131281</v>
      </c>
      <c r="D2131" s="13">
        <f t="shared" ca="1" si="193"/>
        <v>100.1547148997274</v>
      </c>
      <c r="E2131" s="13">
        <f t="shared" ca="1" si="194"/>
        <v>995258.68853810232</v>
      </c>
      <c r="F2131" s="13">
        <f t="shared" ca="1" si="195"/>
        <v>4.004462789326567</v>
      </c>
      <c r="G2131" s="13">
        <f t="shared" ca="1" si="196"/>
        <v>0.48614802341004582</v>
      </c>
      <c r="H2131" s="13">
        <f t="shared" ca="1" si="197"/>
        <v>0</v>
      </c>
    </row>
    <row r="2132" spans="3:8">
      <c r="C2132" s="13">
        <f t="shared" ca="1" si="192"/>
        <v>1994.5007129671503</v>
      </c>
      <c r="D2132" s="13">
        <f t="shared" ca="1" si="193"/>
        <v>99.803195003818061</v>
      </c>
      <c r="E2132" s="13">
        <f t="shared" ca="1" si="194"/>
        <v>992474.74406800407</v>
      </c>
      <c r="F2132" s="13">
        <f t="shared" ca="1" si="195"/>
        <v>4.0087887632141568</v>
      </c>
      <c r="G2132" s="13">
        <f t="shared" ca="1" si="196"/>
        <v>0.49304983480481201</v>
      </c>
      <c r="H2132" s="13">
        <f t="shared" ca="1" si="197"/>
        <v>0</v>
      </c>
    </row>
    <row r="2133" spans="3:8">
      <c r="C2133" s="13">
        <f t="shared" ca="1" si="192"/>
        <v>1998.0782964276914</v>
      </c>
      <c r="D2133" s="13">
        <f t="shared" ca="1" si="193"/>
        <v>100.45872846587893</v>
      </c>
      <c r="E2133" s="13">
        <f t="shared" ca="1" si="194"/>
        <v>997077.23079744529</v>
      </c>
      <c r="F2133" s="13">
        <f t="shared" ca="1" si="195"/>
        <v>3.9930292989762131</v>
      </c>
      <c r="G2133" s="13">
        <f t="shared" ca="1" si="196"/>
        <v>0.50364442408272825</v>
      </c>
      <c r="H2133" s="13">
        <f t="shared" ca="1" si="197"/>
        <v>0</v>
      </c>
    </row>
    <row r="2134" spans="3:8">
      <c r="C2134" s="13">
        <f t="shared" ca="1" si="192"/>
        <v>2015.6785983487014</v>
      </c>
      <c r="D2134" s="13">
        <f t="shared" ca="1" si="193"/>
        <v>100.05102952337698</v>
      </c>
      <c r="E2134" s="13">
        <f t="shared" ca="1" si="194"/>
        <v>999244.17770192935</v>
      </c>
      <c r="F2134" s="13">
        <f t="shared" ca="1" si="195"/>
        <v>3.9957509133275098</v>
      </c>
      <c r="G2134" s="13">
        <f t="shared" ca="1" si="196"/>
        <v>0.50798280273487628</v>
      </c>
      <c r="H2134" s="13">
        <f t="shared" ca="1" si="197"/>
        <v>0</v>
      </c>
    </row>
    <row r="2135" spans="3:8">
      <c r="C2135" s="13">
        <f t="shared" ca="1" si="192"/>
        <v>2002.6561784732928</v>
      </c>
      <c r="D2135" s="13">
        <f t="shared" ca="1" si="193"/>
        <v>98.968100885438275</v>
      </c>
      <c r="E2135" s="13">
        <f t="shared" ca="1" si="194"/>
        <v>986645.53264003096</v>
      </c>
      <c r="F2135" s="13">
        <f t="shared" ca="1" si="195"/>
        <v>4.0051396460077182</v>
      </c>
      <c r="G2135" s="13">
        <f t="shared" ca="1" si="196"/>
        <v>0.49765268862640255</v>
      </c>
      <c r="H2135" s="13">
        <f t="shared" ca="1" si="197"/>
        <v>0</v>
      </c>
    </row>
    <row r="2136" spans="3:8">
      <c r="C2136" s="13">
        <f t="shared" ref="C2136:C2199" ca="1" si="198">NORMINV(RAND(),$D$3,$G$3)</f>
        <v>2017.2855651107097</v>
      </c>
      <c r="D2136" s="13">
        <f t="shared" ref="D2136:D2199" ca="1" si="199">NORMINV(RAND(),$D$4,$G$4)</f>
        <v>99.962197200175709</v>
      </c>
      <c r="E2136" s="13">
        <f t="shared" ref="E2136:E2199" ca="1" si="200">NORMINV(RAND(),$D$5,$G$5)</f>
        <v>1001980.1608102104</v>
      </c>
      <c r="F2136" s="13">
        <f t="shared" ref="F2136:F2199" ca="1" si="201">NORMINV(RAND(),$D$6,$G$6)</f>
        <v>3.9915433041330899</v>
      </c>
      <c r="G2136" s="13">
        <f t="shared" ref="G2136:G2199" ca="1" si="202">C2136^2*D2136/(E2136*3.1415926*F2136^4)</f>
        <v>0.5090942434162965</v>
      </c>
      <c r="H2136" s="13">
        <f t="shared" ref="H2136:H2199" ca="1" si="203">IF(G2136&gt;0.54,1,IF(G2136&lt;0.46,1,0))</f>
        <v>0</v>
      </c>
    </row>
    <row r="2137" spans="3:8">
      <c r="C2137" s="13">
        <f t="shared" ca="1" si="198"/>
        <v>1981.4590629420463</v>
      </c>
      <c r="D2137" s="13">
        <f t="shared" ca="1" si="199"/>
        <v>100.55956322352185</v>
      </c>
      <c r="E2137" s="13">
        <f t="shared" ca="1" si="200"/>
        <v>1000601.7117311037</v>
      </c>
      <c r="F2137" s="13">
        <f t="shared" ca="1" si="201"/>
        <v>4.0003078279528879</v>
      </c>
      <c r="G2137" s="13">
        <f t="shared" ca="1" si="202"/>
        <v>0.49046591548672408</v>
      </c>
      <c r="H2137" s="13">
        <f t="shared" ca="1" si="203"/>
        <v>0</v>
      </c>
    </row>
    <row r="2138" spans="3:8">
      <c r="C2138" s="13">
        <f t="shared" ca="1" si="198"/>
        <v>1975.8001060498457</v>
      </c>
      <c r="D2138" s="13">
        <f t="shared" ca="1" si="199"/>
        <v>100.2150876892733</v>
      </c>
      <c r="E2138" s="13">
        <f t="shared" ca="1" si="200"/>
        <v>984832.31359642395</v>
      </c>
      <c r="F2138" s="13">
        <f t="shared" ca="1" si="201"/>
        <v>4.0080796311266029</v>
      </c>
      <c r="G2138" s="13">
        <f t="shared" ca="1" si="202"/>
        <v>0.48996109776464664</v>
      </c>
      <c r="H2138" s="13">
        <f t="shared" ca="1" si="203"/>
        <v>0</v>
      </c>
    </row>
    <row r="2139" spans="3:8">
      <c r="C2139" s="13">
        <f t="shared" ca="1" si="198"/>
        <v>1983.5410008025185</v>
      </c>
      <c r="D2139" s="13">
        <f t="shared" ca="1" si="199"/>
        <v>99.941744971917842</v>
      </c>
      <c r="E2139" s="13">
        <f t="shared" ca="1" si="200"/>
        <v>1001030.4763140408</v>
      </c>
      <c r="F2139" s="13">
        <f t="shared" ca="1" si="201"/>
        <v>3.9954942665258097</v>
      </c>
      <c r="G2139" s="13">
        <f t="shared" ca="1" si="202"/>
        <v>0.49062545818104442</v>
      </c>
      <c r="H2139" s="13">
        <f t="shared" ca="1" si="203"/>
        <v>0</v>
      </c>
    </row>
    <row r="2140" spans="3:8">
      <c r="C2140" s="13">
        <f t="shared" ca="1" si="198"/>
        <v>1998.3898301043173</v>
      </c>
      <c r="D2140" s="13">
        <f t="shared" ca="1" si="199"/>
        <v>100.76242399926574</v>
      </c>
      <c r="E2140" s="13">
        <f t="shared" ca="1" si="200"/>
        <v>1004935.0335431</v>
      </c>
      <c r="F2140" s="13">
        <f t="shared" ca="1" si="201"/>
        <v>4.0049236912347492</v>
      </c>
      <c r="G2140" s="13">
        <f t="shared" ca="1" si="202"/>
        <v>0.49544356747365365</v>
      </c>
      <c r="H2140" s="13">
        <f t="shared" ca="1" si="203"/>
        <v>0</v>
      </c>
    </row>
    <row r="2141" spans="3:8">
      <c r="C2141" s="13">
        <f t="shared" ca="1" si="198"/>
        <v>2001.5701012297736</v>
      </c>
      <c r="D2141" s="13">
        <f t="shared" ca="1" si="199"/>
        <v>101.02520093491189</v>
      </c>
      <c r="E2141" s="13">
        <f t="shared" ca="1" si="200"/>
        <v>997399.14588711504</v>
      </c>
      <c r="F2141" s="13">
        <f t="shared" ca="1" si="201"/>
        <v>3.9972739274401548</v>
      </c>
      <c r="G2141" s="13">
        <f t="shared" ca="1" si="202"/>
        <v>0.50593745560786862</v>
      </c>
      <c r="H2141" s="13">
        <f t="shared" ca="1" si="203"/>
        <v>0</v>
      </c>
    </row>
    <row r="2142" spans="3:8">
      <c r="C2142" s="13">
        <f t="shared" ca="1" si="198"/>
        <v>2000.2741012167712</v>
      </c>
      <c r="D2142" s="13">
        <f t="shared" ca="1" si="199"/>
        <v>100.18569420092953</v>
      </c>
      <c r="E2142" s="13">
        <f t="shared" ca="1" si="200"/>
        <v>994462.40406122466</v>
      </c>
      <c r="F2142" s="13">
        <f t="shared" ca="1" si="201"/>
        <v>4.0005389572273904</v>
      </c>
      <c r="G2142" s="13">
        <f t="shared" ca="1" si="202"/>
        <v>0.50092474469884984</v>
      </c>
      <c r="H2142" s="13">
        <f t="shared" ca="1" si="203"/>
        <v>0</v>
      </c>
    </row>
    <row r="2143" spans="3:8">
      <c r="C2143" s="13">
        <f t="shared" ca="1" si="198"/>
        <v>2010.5182990377421</v>
      </c>
      <c r="D2143" s="13">
        <f t="shared" ca="1" si="199"/>
        <v>99.394710501817443</v>
      </c>
      <c r="E2143" s="13">
        <f t="shared" ca="1" si="200"/>
        <v>986977.8974542662</v>
      </c>
      <c r="F2143" s="13">
        <f t="shared" ca="1" si="201"/>
        <v>3.9885917275692759</v>
      </c>
      <c r="G2143" s="13">
        <f t="shared" ca="1" si="202"/>
        <v>0.5119690465551977</v>
      </c>
      <c r="H2143" s="13">
        <f t="shared" ca="1" si="203"/>
        <v>0</v>
      </c>
    </row>
    <row r="2144" spans="3:8">
      <c r="C2144" s="13">
        <f t="shared" ca="1" si="198"/>
        <v>1998.9123174406245</v>
      </c>
      <c r="D2144" s="13">
        <f t="shared" ca="1" si="199"/>
        <v>99.937423799985396</v>
      </c>
      <c r="E2144" s="13">
        <f t="shared" ca="1" si="200"/>
        <v>991478.7348723911</v>
      </c>
      <c r="F2144" s="13">
        <f t="shared" ca="1" si="201"/>
        <v>3.9927713234889608</v>
      </c>
      <c r="G2144" s="13">
        <f t="shared" ca="1" si="202"/>
        <v>0.50441108038859639</v>
      </c>
      <c r="H2144" s="13">
        <f t="shared" ca="1" si="203"/>
        <v>0</v>
      </c>
    </row>
    <row r="2145" spans="3:8">
      <c r="C2145" s="13">
        <f t="shared" ca="1" si="198"/>
        <v>2007.8317841858639</v>
      </c>
      <c r="D2145" s="13">
        <f t="shared" ca="1" si="199"/>
        <v>100.80312828186501</v>
      </c>
      <c r="E2145" s="13">
        <f t="shared" ca="1" si="200"/>
        <v>993397.49373485218</v>
      </c>
      <c r="F2145" s="13">
        <f t="shared" ca="1" si="201"/>
        <v>4.0007998500318234</v>
      </c>
      <c r="G2145" s="13">
        <f t="shared" ca="1" si="202"/>
        <v>0.50823952155129615</v>
      </c>
      <c r="H2145" s="13">
        <f t="shared" ca="1" si="203"/>
        <v>0</v>
      </c>
    </row>
    <row r="2146" spans="3:8">
      <c r="C2146" s="13">
        <f t="shared" ca="1" si="198"/>
        <v>2007.6003506325223</v>
      </c>
      <c r="D2146" s="13">
        <f t="shared" ca="1" si="199"/>
        <v>99.938024494541764</v>
      </c>
      <c r="E2146" s="13">
        <f t="shared" ca="1" si="200"/>
        <v>991971.26429830771</v>
      </c>
      <c r="F2146" s="13">
        <f t="shared" ca="1" si="201"/>
        <v>4.0029385818912351</v>
      </c>
      <c r="G2146" s="13">
        <f t="shared" ca="1" si="202"/>
        <v>0.50340859072764621</v>
      </c>
      <c r="H2146" s="13">
        <f t="shared" ca="1" si="203"/>
        <v>0</v>
      </c>
    </row>
    <row r="2147" spans="3:8">
      <c r="C2147" s="13">
        <f t="shared" ca="1" si="198"/>
        <v>1992.9796310852603</v>
      </c>
      <c r="D2147" s="13">
        <f t="shared" ca="1" si="199"/>
        <v>99.858399981164908</v>
      </c>
      <c r="E2147" s="13">
        <f t="shared" ca="1" si="200"/>
        <v>995064.41609472863</v>
      </c>
      <c r="F2147" s="13">
        <f t="shared" ca="1" si="201"/>
        <v>3.9935184334790659</v>
      </c>
      <c r="G2147" s="13">
        <f t="shared" ca="1" si="202"/>
        <v>0.49884599337287655</v>
      </c>
      <c r="H2147" s="13">
        <f t="shared" ca="1" si="203"/>
        <v>0</v>
      </c>
    </row>
    <row r="2148" spans="3:8">
      <c r="C2148" s="13">
        <f t="shared" ca="1" si="198"/>
        <v>1997.0997275202822</v>
      </c>
      <c r="D2148" s="13">
        <f t="shared" ca="1" si="199"/>
        <v>99.888876470265203</v>
      </c>
      <c r="E2148" s="13">
        <f t="shared" ca="1" si="200"/>
        <v>994480.0645521899</v>
      </c>
      <c r="F2148" s="13">
        <f t="shared" ca="1" si="201"/>
        <v>4.0066240211791531</v>
      </c>
      <c r="G2148" s="13">
        <f t="shared" ca="1" si="202"/>
        <v>0.49483034492756239</v>
      </c>
      <c r="H2148" s="13">
        <f t="shared" ca="1" si="203"/>
        <v>0</v>
      </c>
    </row>
    <row r="2149" spans="3:8">
      <c r="C2149" s="13">
        <f t="shared" ca="1" si="198"/>
        <v>2004.6209272405815</v>
      </c>
      <c r="D2149" s="13">
        <f t="shared" ca="1" si="199"/>
        <v>98.394988562421219</v>
      </c>
      <c r="E2149" s="13">
        <f t="shared" ca="1" si="200"/>
        <v>1003472.0439797255</v>
      </c>
      <c r="F2149" s="13">
        <f t="shared" ca="1" si="201"/>
        <v>4.0029996698871591</v>
      </c>
      <c r="G2149" s="13">
        <f t="shared" ca="1" si="202"/>
        <v>0.48847252266015406</v>
      </c>
      <c r="H2149" s="13">
        <f t="shared" ca="1" si="203"/>
        <v>0</v>
      </c>
    </row>
    <row r="2150" spans="3:8">
      <c r="C2150" s="13">
        <f t="shared" ca="1" si="198"/>
        <v>1981.9681338035919</v>
      </c>
      <c r="D2150" s="13">
        <f t="shared" ca="1" si="199"/>
        <v>100.92234564097033</v>
      </c>
      <c r="E2150" s="13">
        <f t="shared" ca="1" si="200"/>
        <v>999785.08822738554</v>
      </c>
      <c r="F2150" s="13">
        <f t="shared" ca="1" si="201"/>
        <v>3.9946265285661542</v>
      </c>
      <c r="G2150" s="13">
        <f t="shared" ca="1" si="202"/>
        <v>0.49570057577532611</v>
      </c>
      <c r="H2150" s="13">
        <f t="shared" ca="1" si="203"/>
        <v>0</v>
      </c>
    </row>
    <row r="2151" spans="3:8">
      <c r="C2151" s="13">
        <f t="shared" ca="1" si="198"/>
        <v>1989.8026766757753</v>
      </c>
      <c r="D2151" s="13">
        <f t="shared" ca="1" si="199"/>
        <v>100.26353724573741</v>
      </c>
      <c r="E2151" s="13">
        <f t="shared" ca="1" si="200"/>
        <v>990305.69708748837</v>
      </c>
      <c r="F2151" s="13">
        <f t="shared" ca="1" si="201"/>
        <v>4.0069043305927581</v>
      </c>
      <c r="G2151" s="13">
        <f t="shared" ca="1" si="202"/>
        <v>0.49500320151549815</v>
      </c>
      <c r="H2151" s="13">
        <f t="shared" ca="1" si="203"/>
        <v>0</v>
      </c>
    </row>
    <row r="2152" spans="3:8">
      <c r="C2152" s="13">
        <f t="shared" ca="1" si="198"/>
        <v>2005.9780079857467</v>
      </c>
      <c r="D2152" s="13">
        <f t="shared" ca="1" si="199"/>
        <v>100.30035599466625</v>
      </c>
      <c r="E2152" s="13">
        <f t="shared" ca="1" si="200"/>
        <v>1005583.5989937774</v>
      </c>
      <c r="F2152" s="13">
        <f t="shared" ca="1" si="201"/>
        <v>3.9931509211551366</v>
      </c>
      <c r="G2152" s="13">
        <f t="shared" ca="1" si="202"/>
        <v>0.50248588173497832</v>
      </c>
      <c r="H2152" s="13">
        <f t="shared" ca="1" si="203"/>
        <v>0</v>
      </c>
    </row>
    <row r="2153" spans="3:8">
      <c r="C2153" s="13">
        <f t="shared" ca="1" si="198"/>
        <v>1992.2819617405128</v>
      </c>
      <c r="D2153" s="13">
        <f t="shared" ca="1" si="199"/>
        <v>100.97046665216877</v>
      </c>
      <c r="E2153" s="13">
        <f t="shared" ca="1" si="200"/>
        <v>1002135.2476195024</v>
      </c>
      <c r="F2153" s="13">
        <f t="shared" ca="1" si="201"/>
        <v>3.9883046731623963</v>
      </c>
      <c r="G2153" s="13">
        <f t="shared" ca="1" si="202"/>
        <v>0.50311406280869253</v>
      </c>
      <c r="H2153" s="13">
        <f t="shared" ca="1" si="203"/>
        <v>0</v>
      </c>
    </row>
    <row r="2154" spans="3:8">
      <c r="C2154" s="13">
        <f t="shared" ca="1" si="198"/>
        <v>2006.3089731817151</v>
      </c>
      <c r="D2154" s="13">
        <f t="shared" ca="1" si="199"/>
        <v>100.82884849200978</v>
      </c>
      <c r="E2154" s="13">
        <f t="shared" ca="1" si="200"/>
        <v>992264.64789944282</v>
      </c>
      <c r="F2154" s="13">
        <f t="shared" ca="1" si="201"/>
        <v>3.996472611486992</v>
      </c>
      <c r="G2154" s="13">
        <f t="shared" ca="1" si="202"/>
        <v>0.51038240068014729</v>
      </c>
      <c r="H2154" s="13">
        <f t="shared" ca="1" si="203"/>
        <v>0</v>
      </c>
    </row>
    <row r="2155" spans="3:8">
      <c r="C2155" s="13">
        <f t="shared" ca="1" si="198"/>
        <v>1979.2048921671549</v>
      </c>
      <c r="D2155" s="13">
        <f t="shared" ca="1" si="199"/>
        <v>99.59611757950718</v>
      </c>
      <c r="E2155" s="13">
        <f t="shared" ca="1" si="200"/>
        <v>1003436.3640550753</v>
      </c>
      <c r="F2155" s="13">
        <f t="shared" ca="1" si="201"/>
        <v>3.9969763160935292</v>
      </c>
      <c r="G2155" s="13">
        <f t="shared" ca="1" si="202"/>
        <v>0.48490640472760416</v>
      </c>
      <c r="H2155" s="13">
        <f t="shared" ca="1" si="203"/>
        <v>0</v>
      </c>
    </row>
    <row r="2156" spans="3:8">
      <c r="C2156" s="13">
        <f t="shared" ca="1" si="198"/>
        <v>1984.6554138939064</v>
      </c>
      <c r="D2156" s="13">
        <f t="shared" ca="1" si="199"/>
        <v>99.751791548029857</v>
      </c>
      <c r="E2156" s="13">
        <f t="shared" ca="1" si="200"/>
        <v>985015.58619093744</v>
      </c>
      <c r="F2156" s="13">
        <f t="shared" ca="1" si="201"/>
        <v>4.0065274381970291</v>
      </c>
      <c r="G2156" s="13">
        <f t="shared" ca="1" si="202"/>
        <v>0.49274868934339061</v>
      </c>
      <c r="H2156" s="13">
        <f t="shared" ca="1" si="203"/>
        <v>0</v>
      </c>
    </row>
    <row r="2157" spans="3:8">
      <c r="C2157" s="13">
        <f t="shared" ca="1" si="198"/>
        <v>1975.8096349213777</v>
      </c>
      <c r="D2157" s="13">
        <f t="shared" ca="1" si="199"/>
        <v>99.841671351495691</v>
      </c>
      <c r="E2157" s="13">
        <f t="shared" ca="1" si="200"/>
        <v>995769.13481369836</v>
      </c>
      <c r="F2157" s="13">
        <f t="shared" ca="1" si="201"/>
        <v>4.0115513704302037</v>
      </c>
      <c r="G2157" s="13">
        <f t="shared" ca="1" si="202"/>
        <v>0.4811096660551159</v>
      </c>
      <c r="H2157" s="13">
        <f t="shared" ca="1" si="203"/>
        <v>0</v>
      </c>
    </row>
    <row r="2158" spans="3:8">
      <c r="C2158" s="13">
        <f t="shared" ca="1" si="198"/>
        <v>1989.5227211378674</v>
      </c>
      <c r="D2158" s="13">
        <f t="shared" ca="1" si="199"/>
        <v>99.054802751516817</v>
      </c>
      <c r="E2158" s="13">
        <f t="shared" ca="1" si="200"/>
        <v>985742.82060385484</v>
      </c>
      <c r="F2158" s="13">
        <f t="shared" ca="1" si="201"/>
        <v>3.9927952948919367</v>
      </c>
      <c r="G2158" s="13">
        <f t="shared" ca="1" si="202"/>
        <v>0.49814029755172895</v>
      </c>
      <c r="H2158" s="13">
        <f t="shared" ca="1" si="203"/>
        <v>0</v>
      </c>
    </row>
    <row r="2159" spans="3:8">
      <c r="C2159" s="13">
        <f t="shared" ca="1" si="198"/>
        <v>1978.2541747464941</v>
      </c>
      <c r="D2159" s="13">
        <f t="shared" ca="1" si="199"/>
        <v>100.92839891132185</v>
      </c>
      <c r="E2159" s="13">
        <f t="shared" ca="1" si="200"/>
        <v>985344.96200156515</v>
      </c>
      <c r="F2159" s="13">
        <f t="shared" ca="1" si="201"/>
        <v>3.9995627975883066</v>
      </c>
      <c r="G2159" s="13">
        <f t="shared" ca="1" si="202"/>
        <v>0.49864253251510776</v>
      </c>
      <c r="H2159" s="13">
        <f t="shared" ca="1" si="203"/>
        <v>0</v>
      </c>
    </row>
    <row r="2160" spans="3:8">
      <c r="C2160" s="13">
        <f t="shared" ca="1" si="198"/>
        <v>1991.4307080725557</v>
      </c>
      <c r="D2160" s="13">
        <f t="shared" ca="1" si="199"/>
        <v>100.97219506889925</v>
      </c>
      <c r="E2160" s="13">
        <f t="shared" ca="1" si="200"/>
        <v>1006083.0738026968</v>
      </c>
      <c r="F2160" s="13">
        <f t="shared" ca="1" si="201"/>
        <v>4.0058962450262499</v>
      </c>
      <c r="G2160" s="13">
        <f t="shared" ca="1" si="202"/>
        <v>0.49198255400182206</v>
      </c>
      <c r="H2160" s="13">
        <f t="shared" ca="1" si="203"/>
        <v>0</v>
      </c>
    </row>
    <row r="2161" spans="3:8">
      <c r="C2161" s="13">
        <f t="shared" ca="1" si="198"/>
        <v>2016.5808614413093</v>
      </c>
      <c r="D2161" s="13">
        <f t="shared" ca="1" si="199"/>
        <v>99.485982653936603</v>
      </c>
      <c r="E2161" s="13">
        <f t="shared" ca="1" si="200"/>
        <v>988939.57080965466</v>
      </c>
      <c r="F2161" s="13">
        <f t="shared" ca="1" si="201"/>
        <v>3.9903939233403642</v>
      </c>
      <c r="G2161" s="13">
        <f t="shared" ca="1" si="202"/>
        <v>0.5135828043708327</v>
      </c>
      <c r="H2161" s="13">
        <f t="shared" ca="1" si="203"/>
        <v>0</v>
      </c>
    </row>
    <row r="2162" spans="3:8">
      <c r="C2162" s="13">
        <f t="shared" ca="1" si="198"/>
        <v>1991.2548452620244</v>
      </c>
      <c r="D2162" s="13">
        <f t="shared" ca="1" si="199"/>
        <v>99.841468229362661</v>
      </c>
      <c r="E2162" s="13">
        <f t="shared" ca="1" si="200"/>
        <v>995959.62867887504</v>
      </c>
      <c r="F2162" s="13">
        <f t="shared" ca="1" si="201"/>
        <v>3.9993771628907471</v>
      </c>
      <c r="G2162" s="13">
        <f t="shared" ca="1" si="202"/>
        <v>0.49454247803674922</v>
      </c>
      <c r="H2162" s="13">
        <f t="shared" ca="1" si="203"/>
        <v>0</v>
      </c>
    </row>
    <row r="2163" spans="3:8">
      <c r="C2163" s="13">
        <f t="shared" ca="1" si="198"/>
        <v>1977.2025488620327</v>
      </c>
      <c r="D2163" s="13">
        <f t="shared" ca="1" si="199"/>
        <v>100.52177517977202</v>
      </c>
      <c r="E2163" s="13">
        <f t="shared" ca="1" si="200"/>
        <v>993664.75266003399</v>
      </c>
      <c r="F2163" s="13">
        <f t="shared" ca="1" si="201"/>
        <v>4.0116052958606678</v>
      </c>
      <c r="G2163" s="13">
        <f t="shared" ca="1" si="202"/>
        <v>0.48607125507723253</v>
      </c>
      <c r="H2163" s="13">
        <f t="shared" ca="1" si="203"/>
        <v>0</v>
      </c>
    </row>
    <row r="2164" spans="3:8">
      <c r="C2164" s="13">
        <f t="shared" ca="1" si="198"/>
        <v>2001.8135309496683</v>
      </c>
      <c r="D2164" s="13">
        <f t="shared" ca="1" si="199"/>
        <v>100.1811247188497</v>
      </c>
      <c r="E2164" s="13">
        <f t="shared" ca="1" si="200"/>
        <v>992299.14923295251</v>
      </c>
      <c r="F2164" s="13">
        <f t="shared" ca="1" si="201"/>
        <v>4.0080893402658377</v>
      </c>
      <c r="G2164" s="13">
        <f t="shared" ca="1" si="202"/>
        <v>0.49898913138988565</v>
      </c>
      <c r="H2164" s="13">
        <f t="shared" ca="1" si="203"/>
        <v>0</v>
      </c>
    </row>
    <row r="2165" spans="3:8">
      <c r="C2165" s="13">
        <f t="shared" ca="1" si="198"/>
        <v>2015.9112526731076</v>
      </c>
      <c r="D2165" s="13">
        <f t="shared" ca="1" si="199"/>
        <v>100.42157598738351</v>
      </c>
      <c r="E2165" s="13">
        <f t="shared" ca="1" si="200"/>
        <v>996673.53352234105</v>
      </c>
      <c r="F2165" s="13">
        <f t="shared" ca="1" si="201"/>
        <v>4.0062553053917158</v>
      </c>
      <c r="G2165" s="13">
        <f t="shared" ca="1" si="202"/>
        <v>0.50595579192799423</v>
      </c>
      <c r="H2165" s="13">
        <f t="shared" ca="1" si="203"/>
        <v>0</v>
      </c>
    </row>
    <row r="2166" spans="3:8">
      <c r="C2166" s="13">
        <f t="shared" ca="1" si="198"/>
        <v>2005.8475013890836</v>
      </c>
      <c r="D2166" s="13">
        <f t="shared" ca="1" si="199"/>
        <v>99.486957723904737</v>
      </c>
      <c r="E2166" s="13">
        <f t="shared" ca="1" si="200"/>
        <v>995859.93950468034</v>
      </c>
      <c r="F2166" s="13">
        <f t="shared" ca="1" si="201"/>
        <v>4.0068256895431986</v>
      </c>
      <c r="G2166" s="13">
        <f t="shared" ca="1" si="202"/>
        <v>0.49637745525834986</v>
      </c>
      <c r="H2166" s="13">
        <f t="shared" ca="1" si="203"/>
        <v>0</v>
      </c>
    </row>
    <row r="2167" spans="3:8">
      <c r="C2167" s="13">
        <f t="shared" ca="1" si="198"/>
        <v>2014.8139376646166</v>
      </c>
      <c r="D2167" s="13">
        <f t="shared" ca="1" si="199"/>
        <v>99.873342205940276</v>
      </c>
      <c r="E2167" s="13">
        <f t="shared" ca="1" si="200"/>
        <v>992681.52491654234</v>
      </c>
      <c r="F2167" s="13">
        <f t="shared" ca="1" si="201"/>
        <v>3.9882990469420938</v>
      </c>
      <c r="G2167" s="13">
        <f t="shared" ca="1" si="202"/>
        <v>0.51381740699460599</v>
      </c>
      <c r="H2167" s="13">
        <f t="shared" ca="1" si="203"/>
        <v>0</v>
      </c>
    </row>
    <row r="2168" spans="3:8">
      <c r="C2168" s="13">
        <f t="shared" ca="1" si="198"/>
        <v>2004.2726187529197</v>
      </c>
      <c r="D2168" s="13">
        <f t="shared" ca="1" si="199"/>
        <v>99.990907465384794</v>
      </c>
      <c r="E2168" s="13">
        <f t="shared" ca="1" si="200"/>
        <v>997049.87917140429</v>
      </c>
      <c r="F2168" s="13">
        <f t="shared" ca="1" si="201"/>
        <v>4.0056088786490118</v>
      </c>
      <c r="G2168" s="13">
        <f t="shared" ca="1" si="202"/>
        <v>0.49811908547349104</v>
      </c>
      <c r="H2168" s="13">
        <f t="shared" ca="1" si="203"/>
        <v>0</v>
      </c>
    </row>
    <row r="2169" spans="3:8">
      <c r="C2169" s="13">
        <f t="shared" ca="1" si="198"/>
        <v>2002.6423012190737</v>
      </c>
      <c r="D2169" s="13">
        <f t="shared" ca="1" si="199"/>
        <v>100.13645383959648</v>
      </c>
      <c r="E2169" s="13">
        <f t="shared" ca="1" si="200"/>
        <v>997061.80158801889</v>
      </c>
      <c r="F2169" s="13">
        <f t="shared" ca="1" si="201"/>
        <v>3.9889965963168081</v>
      </c>
      <c r="G2169" s="13">
        <f t="shared" ca="1" si="202"/>
        <v>0.50637513475640417</v>
      </c>
      <c r="H2169" s="13">
        <f t="shared" ca="1" si="203"/>
        <v>0</v>
      </c>
    </row>
    <row r="2170" spans="3:8">
      <c r="C2170" s="13">
        <f t="shared" ca="1" si="198"/>
        <v>2014.5769518136829</v>
      </c>
      <c r="D2170" s="13">
        <f t="shared" ca="1" si="199"/>
        <v>100.55674173968865</v>
      </c>
      <c r="E2170" s="13">
        <f t="shared" ca="1" si="200"/>
        <v>1000405.5838068984</v>
      </c>
      <c r="F2170" s="13">
        <f t="shared" ca="1" si="201"/>
        <v>3.999098078829217</v>
      </c>
      <c r="G2170" s="13">
        <f t="shared" ca="1" si="202"/>
        <v>0.5076971444063767</v>
      </c>
      <c r="H2170" s="13">
        <f t="shared" ca="1" si="203"/>
        <v>0</v>
      </c>
    </row>
    <row r="2171" spans="3:8">
      <c r="C2171" s="13">
        <f t="shared" ca="1" si="198"/>
        <v>2008.2758299862189</v>
      </c>
      <c r="D2171" s="13">
        <f t="shared" ca="1" si="199"/>
        <v>100.88903250512041</v>
      </c>
      <c r="E2171" s="13">
        <f t="shared" ca="1" si="200"/>
        <v>989603.22999552742</v>
      </c>
      <c r="F2171" s="13">
        <f t="shared" ca="1" si="201"/>
        <v>3.9986369771054902</v>
      </c>
      <c r="G2171" s="13">
        <f t="shared" ca="1" si="202"/>
        <v>0.51195501276337418</v>
      </c>
      <c r="H2171" s="13">
        <f t="shared" ca="1" si="203"/>
        <v>0</v>
      </c>
    </row>
    <row r="2172" spans="3:8">
      <c r="C2172" s="13">
        <f t="shared" ca="1" si="198"/>
        <v>1975.22133219036</v>
      </c>
      <c r="D2172" s="13">
        <f t="shared" ca="1" si="199"/>
        <v>99.285399442426154</v>
      </c>
      <c r="E2172" s="13">
        <f t="shared" ca="1" si="200"/>
        <v>988357.86998046073</v>
      </c>
      <c r="F2172" s="13">
        <f t="shared" ca="1" si="201"/>
        <v>3.9901224107178423</v>
      </c>
      <c r="G2172" s="13">
        <f t="shared" ca="1" si="202"/>
        <v>0.49216185926073458</v>
      </c>
      <c r="H2172" s="13">
        <f t="shared" ca="1" si="203"/>
        <v>0</v>
      </c>
    </row>
    <row r="2173" spans="3:8">
      <c r="C2173" s="13">
        <f t="shared" ca="1" si="198"/>
        <v>1991.2894359125867</v>
      </c>
      <c r="D2173" s="13">
        <f t="shared" ca="1" si="199"/>
        <v>99.788905496993337</v>
      </c>
      <c r="E2173" s="13">
        <f t="shared" ca="1" si="200"/>
        <v>991021.10083726631</v>
      </c>
      <c r="F2173" s="13">
        <f t="shared" ca="1" si="201"/>
        <v>4.0131663311082812</v>
      </c>
      <c r="G2173" s="13">
        <f t="shared" ca="1" si="202"/>
        <v>0.48997016019126594</v>
      </c>
      <c r="H2173" s="13">
        <f t="shared" ca="1" si="203"/>
        <v>0</v>
      </c>
    </row>
    <row r="2174" spans="3:8">
      <c r="C2174" s="13">
        <f t="shared" ca="1" si="198"/>
        <v>1993.6949514252806</v>
      </c>
      <c r="D2174" s="13">
        <f t="shared" ca="1" si="199"/>
        <v>100.17737670592797</v>
      </c>
      <c r="E2174" s="13">
        <f t="shared" ca="1" si="200"/>
        <v>998988.1924257233</v>
      </c>
      <c r="F2174" s="13">
        <f t="shared" ca="1" si="201"/>
        <v>4.0035634377808682</v>
      </c>
      <c r="G2174" s="13">
        <f t="shared" ca="1" si="202"/>
        <v>0.4938442425681413</v>
      </c>
      <c r="H2174" s="13">
        <f t="shared" ca="1" si="203"/>
        <v>0</v>
      </c>
    </row>
    <row r="2175" spans="3:8">
      <c r="C2175" s="13">
        <f t="shared" ca="1" si="198"/>
        <v>2004.4651115629101</v>
      </c>
      <c r="D2175" s="13">
        <f t="shared" ca="1" si="199"/>
        <v>100.51376083875675</v>
      </c>
      <c r="E2175" s="13">
        <f t="shared" ca="1" si="200"/>
        <v>995338.14290790702</v>
      </c>
      <c r="F2175" s="13">
        <f t="shared" ca="1" si="201"/>
        <v>3.9902980424746439</v>
      </c>
      <c r="G2175" s="13">
        <f t="shared" ca="1" si="202"/>
        <v>0.50942549145471316</v>
      </c>
      <c r="H2175" s="13">
        <f t="shared" ca="1" si="203"/>
        <v>0</v>
      </c>
    </row>
    <row r="2176" spans="3:8">
      <c r="C2176" s="13">
        <f t="shared" ca="1" si="198"/>
        <v>2006.0203152822951</v>
      </c>
      <c r="D2176" s="13">
        <f t="shared" ca="1" si="199"/>
        <v>100.18239682094698</v>
      </c>
      <c r="E2176" s="13">
        <f t="shared" ca="1" si="200"/>
        <v>998861.31794239255</v>
      </c>
      <c r="F2176" s="13">
        <f t="shared" ca="1" si="201"/>
        <v>3.9993307690696693</v>
      </c>
      <c r="G2176" s="13">
        <f t="shared" ca="1" si="202"/>
        <v>0.50217803577896836</v>
      </c>
      <c r="H2176" s="13">
        <f t="shared" ca="1" si="203"/>
        <v>0</v>
      </c>
    </row>
    <row r="2177" spans="3:8">
      <c r="C2177" s="13">
        <f t="shared" ca="1" si="198"/>
        <v>2019.9296478671579</v>
      </c>
      <c r="D2177" s="13">
        <f t="shared" ca="1" si="199"/>
        <v>99.915914742110914</v>
      </c>
      <c r="E2177" s="13">
        <f t="shared" ca="1" si="200"/>
        <v>995514.96144523134</v>
      </c>
      <c r="F2177" s="13">
        <f t="shared" ca="1" si="201"/>
        <v>4.0098660515442814</v>
      </c>
      <c r="G2177" s="13">
        <f t="shared" ca="1" si="202"/>
        <v>0.50418513592903735</v>
      </c>
      <c r="H2177" s="13">
        <f t="shared" ca="1" si="203"/>
        <v>0</v>
      </c>
    </row>
    <row r="2178" spans="3:8">
      <c r="C2178" s="13">
        <f t="shared" ca="1" si="198"/>
        <v>1995.7519486809194</v>
      </c>
      <c r="D2178" s="13">
        <f t="shared" ca="1" si="199"/>
        <v>99.515851037747254</v>
      </c>
      <c r="E2178" s="13">
        <f t="shared" ca="1" si="200"/>
        <v>997780.81433238089</v>
      </c>
      <c r="F2178" s="13">
        <f t="shared" ca="1" si="201"/>
        <v>3.9995485991072406</v>
      </c>
      <c r="G2178" s="13">
        <f t="shared" ca="1" si="202"/>
        <v>0.49417009218635405</v>
      </c>
      <c r="H2178" s="13">
        <f t="shared" ca="1" si="203"/>
        <v>0</v>
      </c>
    </row>
    <row r="2179" spans="3:8">
      <c r="C2179" s="13">
        <f t="shared" ca="1" si="198"/>
        <v>2018.7117679780213</v>
      </c>
      <c r="D2179" s="13">
        <f t="shared" ca="1" si="199"/>
        <v>100.65808497631545</v>
      </c>
      <c r="E2179" s="13">
        <f t="shared" ca="1" si="200"/>
        <v>993483.3621832293</v>
      </c>
      <c r="F2179" s="13">
        <f t="shared" ca="1" si="201"/>
        <v>4.0033262053575269</v>
      </c>
      <c r="G2179" s="13">
        <f t="shared" ca="1" si="202"/>
        <v>0.51168526617848153</v>
      </c>
      <c r="H2179" s="13">
        <f t="shared" ca="1" si="203"/>
        <v>0</v>
      </c>
    </row>
    <row r="2180" spans="3:8">
      <c r="C2180" s="13">
        <f t="shared" ca="1" si="198"/>
        <v>2021.3094996264913</v>
      </c>
      <c r="D2180" s="13">
        <f t="shared" ca="1" si="199"/>
        <v>99.732762978664027</v>
      </c>
      <c r="E2180" s="13">
        <f t="shared" ca="1" si="200"/>
        <v>980182.20370619674</v>
      </c>
      <c r="F2180" s="13">
        <f t="shared" ca="1" si="201"/>
        <v>4.004541968424391</v>
      </c>
      <c r="G2180" s="13">
        <f t="shared" ca="1" si="202"/>
        <v>0.51455927219684006</v>
      </c>
      <c r="H2180" s="13">
        <f t="shared" ca="1" si="203"/>
        <v>0</v>
      </c>
    </row>
    <row r="2181" spans="3:8">
      <c r="C2181" s="13">
        <f t="shared" ca="1" si="198"/>
        <v>2011.996542687544</v>
      </c>
      <c r="D2181" s="13">
        <f t="shared" ca="1" si="199"/>
        <v>99.391566038251511</v>
      </c>
      <c r="E2181" s="13">
        <f t="shared" ca="1" si="200"/>
        <v>995293.18291688978</v>
      </c>
      <c r="F2181" s="13">
        <f t="shared" ca="1" si="201"/>
        <v>3.9991652853531368</v>
      </c>
      <c r="G2181" s="13">
        <f t="shared" ca="1" si="202"/>
        <v>0.50306683076843661</v>
      </c>
      <c r="H2181" s="13">
        <f t="shared" ca="1" si="203"/>
        <v>0</v>
      </c>
    </row>
    <row r="2182" spans="3:8">
      <c r="C2182" s="13">
        <f t="shared" ca="1" si="198"/>
        <v>1997.9830069163568</v>
      </c>
      <c r="D2182" s="13">
        <f t="shared" ca="1" si="199"/>
        <v>100.08187117878502</v>
      </c>
      <c r="E2182" s="13">
        <f t="shared" ca="1" si="200"/>
        <v>989767.39390102064</v>
      </c>
      <c r="F2182" s="13">
        <f t="shared" ca="1" si="201"/>
        <v>4.0038323674653649</v>
      </c>
      <c r="G2182" s="13">
        <f t="shared" ca="1" si="202"/>
        <v>0.49997978378290164</v>
      </c>
      <c r="H2182" s="13">
        <f t="shared" ca="1" si="203"/>
        <v>0</v>
      </c>
    </row>
    <row r="2183" spans="3:8">
      <c r="C2183" s="13">
        <f t="shared" ca="1" si="198"/>
        <v>2002.0906216480155</v>
      </c>
      <c r="D2183" s="13">
        <f t="shared" ca="1" si="199"/>
        <v>100.02201396364438</v>
      </c>
      <c r="E2183" s="13">
        <f t="shared" ca="1" si="200"/>
        <v>996650.58351183368</v>
      </c>
      <c r="F2183" s="13">
        <f t="shared" ca="1" si="201"/>
        <v>3.9950177277177445</v>
      </c>
      <c r="G2183" s="13">
        <f t="shared" ca="1" si="202"/>
        <v>0.50268441822324839</v>
      </c>
      <c r="H2183" s="13">
        <f t="shared" ca="1" si="203"/>
        <v>0</v>
      </c>
    </row>
    <row r="2184" spans="3:8">
      <c r="C2184" s="13">
        <f t="shared" ca="1" si="198"/>
        <v>2009.3546915696106</v>
      </c>
      <c r="D2184" s="13">
        <f t="shared" ca="1" si="199"/>
        <v>100.3034591695492</v>
      </c>
      <c r="E2184" s="13">
        <f t="shared" ca="1" si="200"/>
        <v>989765.11531378003</v>
      </c>
      <c r="F2184" s="13">
        <f t="shared" ca="1" si="201"/>
        <v>4.0023799708386036</v>
      </c>
      <c r="G2184" s="13">
        <f t="shared" ca="1" si="202"/>
        <v>0.50754417405338048</v>
      </c>
      <c r="H2184" s="13">
        <f t="shared" ca="1" si="203"/>
        <v>0</v>
      </c>
    </row>
    <row r="2185" spans="3:8">
      <c r="C2185" s="13">
        <f t="shared" ca="1" si="198"/>
        <v>2004.1282211224213</v>
      </c>
      <c r="D2185" s="13">
        <f t="shared" ca="1" si="199"/>
        <v>99.75021166721109</v>
      </c>
      <c r="E2185" s="13">
        <f t="shared" ca="1" si="200"/>
        <v>995570.02639913314</v>
      </c>
      <c r="F2185" s="13">
        <f t="shared" ca="1" si="201"/>
        <v>4.0095507192453814</v>
      </c>
      <c r="G2185" s="13">
        <f t="shared" ca="1" si="202"/>
        <v>0.49563310764248553</v>
      </c>
      <c r="H2185" s="13">
        <f t="shared" ca="1" si="203"/>
        <v>0</v>
      </c>
    </row>
    <row r="2186" spans="3:8">
      <c r="C2186" s="13">
        <f t="shared" ca="1" si="198"/>
        <v>1978.6147733640387</v>
      </c>
      <c r="D2186" s="13">
        <f t="shared" ca="1" si="199"/>
        <v>100.08800381776422</v>
      </c>
      <c r="E2186" s="13">
        <f t="shared" ca="1" si="200"/>
        <v>990344.87767324469</v>
      </c>
      <c r="F2186" s="13">
        <f t="shared" ca="1" si="201"/>
        <v>4.0030931364113327</v>
      </c>
      <c r="G2186" s="13">
        <f t="shared" ca="1" si="202"/>
        <v>0.49043947550092609</v>
      </c>
      <c r="H2186" s="13">
        <f t="shared" ca="1" si="203"/>
        <v>0</v>
      </c>
    </row>
    <row r="2187" spans="3:8">
      <c r="C2187" s="13">
        <f t="shared" ca="1" si="198"/>
        <v>2004.7706461440034</v>
      </c>
      <c r="D2187" s="13">
        <f t="shared" ca="1" si="199"/>
        <v>100.05407270245945</v>
      </c>
      <c r="E2187" s="13">
        <f t="shared" ca="1" si="200"/>
        <v>990090.75499915879</v>
      </c>
      <c r="F2187" s="13">
        <f t="shared" ca="1" si="201"/>
        <v>4.0024035395164512</v>
      </c>
      <c r="G2187" s="13">
        <f t="shared" ca="1" si="202"/>
        <v>0.50379725220839611</v>
      </c>
      <c r="H2187" s="13">
        <f t="shared" ca="1" si="203"/>
        <v>0</v>
      </c>
    </row>
    <row r="2188" spans="3:8">
      <c r="C2188" s="13">
        <f t="shared" ca="1" si="198"/>
        <v>2008.4834394896804</v>
      </c>
      <c r="D2188" s="13">
        <f t="shared" ca="1" si="199"/>
        <v>100.07975298133273</v>
      </c>
      <c r="E2188" s="13">
        <f t="shared" ca="1" si="200"/>
        <v>1001421.5172122933</v>
      </c>
      <c r="F2188" s="13">
        <f t="shared" ca="1" si="201"/>
        <v>4.0028715912184349</v>
      </c>
      <c r="G2188" s="13">
        <f t="shared" ca="1" si="202"/>
        <v>0.49983805403361675</v>
      </c>
      <c r="H2188" s="13">
        <f t="shared" ca="1" si="203"/>
        <v>0</v>
      </c>
    </row>
    <row r="2189" spans="3:8">
      <c r="C2189" s="13">
        <f t="shared" ca="1" si="198"/>
        <v>1998.3177486193936</v>
      </c>
      <c r="D2189" s="13">
        <f t="shared" ca="1" si="199"/>
        <v>99.82485841996737</v>
      </c>
      <c r="E2189" s="13">
        <f t="shared" ca="1" si="200"/>
        <v>988797.48734093201</v>
      </c>
      <c r="F2189" s="13">
        <f t="shared" ca="1" si="201"/>
        <v>4.0010589131936225</v>
      </c>
      <c r="G2189" s="13">
        <f t="shared" ca="1" si="202"/>
        <v>0.50073827659154635</v>
      </c>
      <c r="H2189" s="13">
        <f t="shared" ca="1" si="203"/>
        <v>0</v>
      </c>
    </row>
    <row r="2190" spans="3:8">
      <c r="C2190" s="13">
        <f t="shared" ca="1" si="198"/>
        <v>2003.4784745971476</v>
      </c>
      <c r="D2190" s="13">
        <f t="shared" ca="1" si="199"/>
        <v>99.8136720925893</v>
      </c>
      <c r="E2190" s="13">
        <f t="shared" ca="1" si="200"/>
        <v>993251.72418412147</v>
      </c>
      <c r="F2190" s="13">
        <f t="shared" ca="1" si="201"/>
        <v>4.0003476353740153</v>
      </c>
      <c r="G2190" s="13">
        <f t="shared" ca="1" si="202"/>
        <v>0.50137106565746736</v>
      </c>
      <c r="H2190" s="13">
        <f t="shared" ca="1" si="203"/>
        <v>0</v>
      </c>
    </row>
    <row r="2191" spans="3:8">
      <c r="C2191" s="13">
        <f t="shared" ca="1" si="198"/>
        <v>2002.3045940087677</v>
      </c>
      <c r="D2191" s="13">
        <f t="shared" ca="1" si="199"/>
        <v>99.955334238241576</v>
      </c>
      <c r="E2191" s="13">
        <f t="shared" ca="1" si="200"/>
        <v>995218.49731111561</v>
      </c>
      <c r="F2191" s="13">
        <f t="shared" ca="1" si="201"/>
        <v>3.9908423134717821</v>
      </c>
      <c r="G2191" s="13">
        <f t="shared" ca="1" si="202"/>
        <v>0.50528881604806608</v>
      </c>
      <c r="H2191" s="13">
        <f t="shared" ca="1" si="203"/>
        <v>0</v>
      </c>
    </row>
    <row r="2192" spans="3:8">
      <c r="C2192" s="13">
        <f t="shared" ca="1" si="198"/>
        <v>1991.5669908158297</v>
      </c>
      <c r="D2192" s="13">
        <f t="shared" ca="1" si="199"/>
        <v>100.45473177988278</v>
      </c>
      <c r="E2192" s="13">
        <f t="shared" ca="1" si="200"/>
        <v>997910.5983947193</v>
      </c>
      <c r="F2192" s="13">
        <f t="shared" ca="1" si="201"/>
        <v>4.0112113704040393</v>
      </c>
      <c r="G2192" s="13">
        <f t="shared" ca="1" si="202"/>
        <v>0.49092657957390817</v>
      </c>
      <c r="H2192" s="13">
        <f t="shared" ca="1" si="203"/>
        <v>0</v>
      </c>
    </row>
    <row r="2193" spans="3:8">
      <c r="C2193" s="13">
        <f t="shared" ca="1" si="198"/>
        <v>1983.7391171051479</v>
      </c>
      <c r="D2193" s="13">
        <f t="shared" ca="1" si="199"/>
        <v>100.56392943276533</v>
      </c>
      <c r="E2193" s="13">
        <f t="shared" ca="1" si="200"/>
        <v>989242.53659667249</v>
      </c>
      <c r="F2193" s="13">
        <f t="shared" ca="1" si="201"/>
        <v>3.9988475044897158</v>
      </c>
      <c r="G2193" s="13">
        <f t="shared" ca="1" si="202"/>
        <v>0.49798851932947935</v>
      </c>
      <c r="H2193" s="13">
        <f t="shared" ca="1" si="203"/>
        <v>0</v>
      </c>
    </row>
    <row r="2194" spans="3:8">
      <c r="C2194" s="13">
        <f t="shared" ca="1" si="198"/>
        <v>1980.9195532281183</v>
      </c>
      <c r="D2194" s="13">
        <f t="shared" ca="1" si="199"/>
        <v>100.88420317282808</v>
      </c>
      <c r="E2194" s="13">
        <f t="shared" ca="1" si="200"/>
        <v>989382.22509886825</v>
      </c>
      <c r="F2194" s="13">
        <f t="shared" ca="1" si="201"/>
        <v>3.9959630438785938</v>
      </c>
      <c r="G2194" s="13">
        <f t="shared" ca="1" si="202"/>
        <v>0.49952476543832797</v>
      </c>
      <c r="H2194" s="13">
        <f t="shared" ca="1" si="203"/>
        <v>0</v>
      </c>
    </row>
    <row r="2195" spans="3:8">
      <c r="C2195" s="13">
        <f t="shared" ca="1" si="198"/>
        <v>1997.0110038005987</v>
      </c>
      <c r="D2195" s="13">
        <f t="shared" ca="1" si="199"/>
        <v>99.296468163290953</v>
      </c>
      <c r="E2195" s="13">
        <f t="shared" ca="1" si="200"/>
        <v>1000083.4868433527</v>
      </c>
      <c r="F2195" s="13">
        <f t="shared" ca="1" si="201"/>
        <v>4.0055571304492021</v>
      </c>
      <c r="G2195" s="13">
        <f t="shared" ca="1" si="202"/>
        <v>0.48961743476789371</v>
      </c>
      <c r="H2195" s="13">
        <f t="shared" ca="1" si="203"/>
        <v>0</v>
      </c>
    </row>
    <row r="2196" spans="3:8">
      <c r="C2196" s="13">
        <f t="shared" ca="1" si="198"/>
        <v>1972.1143984548255</v>
      </c>
      <c r="D2196" s="13">
        <f t="shared" ca="1" si="199"/>
        <v>99.673763503104908</v>
      </c>
      <c r="E2196" s="13">
        <f t="shared" ca="1" si="200"/>
        <v>998031.97396849014</v>
      </c>
      <c r="F2196" s="13">
        <f t="shared" ca="1" si="201"/>
        <v>4.0035454814706579</v>
      </c>
      <c r="G2196" s="13">
        <f t="shared" ca="1" si="202"/>
        <v>0.48125103653115331</v>
      </c>
      <c r="H2196" s="13">
        <f t="shared" ca="1" si="203"/>
        <v>0</v>
      </c>
    </row>
    <row r="2197" spans="3:8">
      <c r="C2197" s="13">
        <f t="shared" ca="1" si="198"/>
        <v>2011.6699965295063</v>
      </c>
      <c r="D2197" s="13">
        <f t="shared" ca="1" si="199"/>
        <v>100.02141846909477</v>
      </c>
      <c r="E2197" s="13">
        <f t="shared" ca="1" si="200"/>
        <v>988719.64119467139</v>
      </c>
      <c r="F2197" s="13">
        <f t="shared" ca="1" si="201"/>
        <v>3.9970606799665811</v>
      </c>
      <c r="G2197" s="13">
        <f t="shared" ca="1" si="202"/>
        <v>0.51052909079087982</v>
      </c>
      <c r="H2197" s="13">
        <f t="shared" ca="1" si="203"/>
        <v>0</v>
      </c>
    </row>
    <row r="2198" spans="3:8">
      <c r="C2198" s="13">
        <f t="shared" ca="1" si="198"/>
        <v>1993.3891780075558</v>
      </c>
      <c r="D2198" s="13">
        <f t="shared" ca="1" si="199"/>
        <v>100.04186760290621</v>
      </c>
      <c r="E2198" s="13">
        <f t="shared" ca="1" si="200"/>
        <v>1006667.5312043759</v>
      </c>
      <c r="F2198" s="13">
        <f t="shared" ca="1" si="201"/>
        <v>3.9983293331560921</v>
      </c>
      <c r="G2198" s="13">
        <f t="shared" ca="1" si="202"/>
        <v>0.49183089283504672</v>
      </c>
      <c r="H2198" s="13">
        <f t="shared" ca="1" si="203"/>
        <v>0</v>
      </c>
    </row>
    <row r="2199" spans="3:8">
      <c r="C2199" s="13">
        <f t="shared" ca="1" si="198"/>
        <v>1997.3572494340131</v>
      </c>
      <c r="D2199" s="13">
        <f t="shared" ca="1" si="199"/>
        <v>99.541641858598169</v>
      </c>
      <c r="E2199" s="13">
        <f t="shared" ca="1" si="200"/>
        <v>992297.95016017242</v>
      </c>
      <c r="F2199" s="13">
        <f t="shared" ca="1" si="201"/>
        <v>4.0018961087835141</v>
      </c>
      <c r="G2199" s="13">
        <f t="shared" ca="1" si="202"/>
        <v>0.49666219195094602</v>
      </c>
      <c r="H2199" s="13">
        <f t="shared" ca="1" si="203"/>
        <v>0</v>
      </c>
    </row>
    <row r="2200" spans="3:8">
      <c r="C2200" s="13">
        <f t="shared" ref="C2200:C2263" ca="1" si="204">NORMINV(RAND(),$D$3,$G$3)</f>
        <v>2006.4755755221559</v>
      </c>
      <c r="D2200" s="13">
        <f t="shared" ref="D2200:D2263" ca="1" si="205">NORMINV(RAND(),$D$4,$G$4)</f>
        <v>100.5359670472611</v>
      </c>
      <c r="E2200" s="13">
        <f t="shared" ref="E2200:E2263" ca="1" si="206">NORMINV(RAND(),$D$5,$G$5)</f>
        <v>998579.13535309967</v>
      </c>
      <c r="F2200" s="13">
        <f t="shared" ref="F2200:F2263" ca="1" si="207">NORMINV(RAND(),$D$6,$G$6)</f>
        <v>3.9917568850887153</v>
      </c>
      <c r="G2200" s="13">
        <f t="shared" ref="G2200:G2263" ca="1" si="208">C2200^2*D2200/(E2200*3.1415926*F2200^4)</f>
        <v>0.50816006241701683</v>
      </c>
      <c r="H2200" s="13">
        <f t="shared" ref="H2200:H2263" ca="1" si="209">IF(G2200&gt;0.54,1,IF(G2200&lt;0.46,1,0))</f>
        <v>0</v>
      </c>
    </row>
    <row r="2201" spans="3:8">
      <c r="C2201" s="13">
        <f t="shared" ca="1" si="204"/>
        <v>1997.9218391918992</v>
      </c>
      <c r="D2201" s="13">
        <f t="shared" ca="1" si="205"/>
        <v>100.45465616292589</v>
      </c>
      <c r="E2201" s="13">
        <f t="shared" ca="1" si="206"/>
        <v>995432.43648459145</v>
      </c>
      <c r="F2201" s="13">
        <f t="shared" ca="1" si="207"/>
        <v>4.009112274934254</v>
      </c>
      <c r="G2201" s="13">
        <f t="shared" ca="1" si="208"/>
        <v>0.49633229104855903</v>
      </c>
      <c r="H2201" s="13">
        <f t="shared" ca="1" si="209"/>
        <v>0</v>
      </c>
    </row>
    <row r="2202" spans="3:8">
      <c r="C2202" s="13">
        <f t="shared" ca="1" si="204"/>
        <v>2018.4656301852019</v>
      </c>
      <c r="D2202" s="13">
        <f t="shared" ca="1" si="205"/>
        <v>99.88017599534497</v>
      </c>
      <c r="E2202" s="13">
        <f t="shared" ca="1" si="206"/>
        <v>982133.87339101278</v>
      </c>
      <c r="F2202" s="13">
        <f t="shared" ca="1" si="207"/>
        <v>4.0026160542879641</v>
      </c>
      <c r="G2202" s="13">
        <f t="shared" ca="1" si="208"/>
        <v>0.51383742115025499</v>
      </c>
      <c r="H2202" s="13">
        <f t="shared" ca="1" si="209"/>
        <v>0</v>
      </c>
    </row>
    <row r="2203" spans="3:8">
      <c r="C2203" s="13">
        <f t="shared" ca="1" si="204"/>
        <v>1989.7005783677284</v>
      </c>
      <c r="D2203" s="13">
        <f t="shared" ca="1" si="205"/>
        <v>99.903548429038338</v>
      </c>
      <c r="E2203" s="13">
        <f t="shared" ca="1" si="206"/>
        <v>991018.21004308993</v>
      </c>
      <c r="F2203" s="13">
        <f t="shared" ca="1" si="207"/>
        <v>4.0035336423566008</v>
      </c>
      <c r="G2203" s="13">
        <f t="shared" ca="1" si="208"/>
        <v>0.49448251231803469</v>
      </c>
      <c r="H2203" s="13">
        <f t="shared" ca="1" si="209"/>
        <v>0</v>
      </c>
    </row>
    <row r="2204" spans="3:8">
      <c r="C2204" s="13">
        <f t="shared" ca="1" si="204"/>
        <v>2001.2354678420259</v>
      </c>
      <c r="D2204" s="13">
        <f t="shared" ca="1" si="205"/>
        <v>99.562708391671492</v>
      </c>
      <c r="E2204" s="13">
        <f t="shared" ca="1" si="206"/>
        <v>999134.12246080022</v>
      </c>
      <c r="F2204" s="13">
        <f t="shared" ca="1" si="207"/>
        <v>3.9954711407216359</v>
      </c>
      <c r="G2204" s="13">
        <f t="shared" ca="1" si="208"/>
        <v>0.49847965276137007</v>
      </c>
      <c r="H2204" s="13">
        <f t="shared" ca="1" si="209"/>
        <v>0</v>
      </c>
    </row>
    <row r="2205" spans="3:8">
      <c r="C2205" s="13">
        <f t="shared" ca="1" si="204"/>
        <v>1990.1882036209042</v>
      </c>
      <c r="D2205" s="13">
        <f t="shared" ca="1" si="205"/>
        <v>99.66306726146847</v>
      </c>
      <c r="E2205" s="13">
        <f t="shared" ca="1" si="206"/>
        <v>989943.45052515168</v>
      </c>
      <c r="F2205" s="13">
        <f t="shared" ca="1" si="207"/>
        <v>4.0009306726681064</v>
      </c>
      <c r="G2205" s="13">
        <f t="shared" ca="1" si="208"/>
        <v>0.49535686737032714</v>
      </c>
      <c r="H2205" s="13">
        <f t="shared" ca="1" si="209"/>
        <v>0</v>
      </c>
    </row>
    <row r="2206" spans="3:8">
      <c r="C2206" s="13">
        <f t="shared" ca="1" si="204"/>
        <v>2003.649773391913</v>
      </c>
      <c r="D2206" s="13">
        <f t="shared" ca="1" si="205"/>
        <v>99.796652262005466</v>
      </c>
      <c r="E2206" s="13">
        <f t="shared" ca="1" si="206"/>
        <v>1005114.8530081653</v>
      </c>
      <c r="F2206" s="13">
        <f t="shared" ca="1" si="207"/>
        <v>4.0012232490930764</v>
      </c>
      <c r="G2206" s="13">
        <f t="shared" ca="1" si="208"/>
        <v>0.495020182108101</v>
      </c>
      <c r="H2206" s="13">
        <f t="shared" ca="1" si="209"/>
        <v>0</v>
      </c>
    </row>
    <row r="2207" spans="3:8">
      <c r="C2207" s="13">
        <f t="shared" ca="1" si="204"/>
        <v>1992.7894460552566</v>
      </c>
      <c r="D2207" s="13">
        <f t="shared" ca="1" si="205"/>
        <v>99.549071254493882</v>
      </c>
      <c r="E2207" s="13">
        <f t="shared" ca="1" si="206"/>
        <v>977590.05414437794</v>
      </c>
      <c r="F2207" s="13">
        <f t="shared" ca="1" si="207"/>
        <v>3.9997961287118109</v>
      </c>
      <c r="G2207" s="13">
        <f t="shared" ca="1" si="208"/>
        <v>0.50292355751318063</v>
      </c>
      <c r="H2207" s="13">
        <f t="shared" ca="1" si="209"/>
        <v>0</v>
      </c>
    </row>
    <row r="2208" spans="3:8">
      <c r="C2208" s="13">
        <f t="shared" ca="1" si="204"/>
        <v>2014.2132510143579</v>
      </c>
      <c r="D2208" s="13">
        <f t="shared" ca="1" si="205"/>
        <v>100.84746519647609</v>
      </c>
      <c r="E2208" s="13">
        <f t="shared" ca="1" si="206"/>
        <v>997488.38598048023</v>
      </c>
      <c r="F2208" s="13">
        <f t="shared" ca="1" si="207"/>
        <v>3.9975746673746393</v>
      </c>
      <c r="G2208" s="13">
        <f t="shared" ca="1" si="208"/>
        <v>0.51124824931810864</v>
      </c>
      <c r="H2208" s="13">
        <f t="shared" ca="1" si="209"/>
        <v>0</v>
      </c>
    </row>
    <row r="2209" spans="3:8">
      <c r="C2209" s="13">
        <f t="shared" ca="1" si="204"/>
        <v>1991.0596852423446</v>
      </c>
      <c r="D2209" s="13">
        <f t="shared" ca="1" si="205"/>
        <v>100.42150943512614</v>
      </c>
      <c r="E2209" s="13">
        <f t="shared" ca="1" si="206"/>
        <v>979841.83462947013</v>
      </c>
      <c r="F2209" s="13">
        <f t="shared" ca="1" si="207"/>
        <v>4.0020579991811003</v>
      </c>
      <c r="G2209" s="13">
        <f t="shared" ca="1" si="208"/>
        <v>0.5041455597319654</v>
      </c>
      <c r="H2209" s="13">
        <f t="shared" ca="1" si="209"/>
        <v>0</v>
      </c>
    </row>
    <row r="2210" spans="3:8">
      <c r="C2210" s="13">
        <f t="shared" ca="1" si="204"/>
        <v>2006.7244786555761</v>
      </c>
      <c r="D2210" s="13">
        <f t="shared" ca="1" si="205"/>
        <v>100.16046759014982</v>
      </c>
      <c r="E2210" s="13">
        <f t="shared" ca="1" si="206"/>
        <v>998669.55916156585</v>
      </c>
      <c r="F2210" s="13">
        <f t="shared" ca="1" si="207"/>
        <v>3.9920436358076041</v>
      </c>
      <c r="G2210" s="13">
        <f t="shared" ca="1" si="208"/>
        <v>0.5061963898446481</v>
      </c>
      <c r="H2210" s="13">
        <f t="shared" ca="1" si="209"/>
        <v>0</v>
      </c>
    </row>
    <row r="2211" spans="3:8">
      <c r="C2211" s="13">
        <f t="shared" ca="1" si="204"/>
        <v>2013.0499790230317</v>
      </c>
      <c r="D2211" s="13">
        <f t="shared" ca="1" si="205"/>
        <v>100.05675370754695</v>
      </c>
      <c r="E2211" s="13">
        <f t="shared" ca="1" si="206"/>
        <v>1000411.2080300268</v>
      </c>
      <c r="F2211" s="13">
        <f t="shared" ca="1" si="207"/>
        <v>4.0044321888341852</v>
      </c>
      <c r="G2211" s="13">
        <f t="shared" ca="1" si="208"/>
        <v>0.50172221909735804</v>
      </c>
      <c r="H2211" s="13">
        <f t="shared" ca="1" si="209"/>
        <v>0</v>
      </c>
    </row>
    <row r="2212" spans="3:8">
      <c r="C2212" s="13">
        <f t="shared" ca="1" si="204"/>
        <v>2002.314344882428</v>
      </c>
      <c r="D2212" s="13">
        <f t="shared" ca="1" si="205"/>
        <v>99.823370549543768</v>
      </c>
      <c r="E2212" s="13">
        <f t="shared" ca="1" si="206"/>
        <v>985580.13205530238</v>
      </c>
      <c r="F2212" s="13">
        <f t="shared" ca="1" si="207"/>
        <v>3.9950152355163198</v>
      </c>
      <c r="G2212" s="13">
        <f t="shared" ca="1" si="208"/>
        <v>0.50743589168014769</v>
      </c>
      <c r="H2212" s="13">
        <f t="shared" ca="1" si="209"/>
        <v>0</v>
      </c>
    </row>
    <row r="2213" spans="3:8">
      <c r="C2213" s="13">
        <f t="shared" ca="1" si="204"/>
        <v>1990.179968265453</v>
      </c>
      <c r="D2213" s="13">
        <f t="shared" ca="1" si="205"/>
        <v>98.545945214921062</v>
      </c>
      <c r="E2213" s="13">
        <f t="shared" ca="1" si="206"/>
        <v>989522.22722144378</v>
      </c>
      <c r="F2213" s="13">
        <f t="shared" ca="1" si="207"/>
        <v>3.9973141410523723</v>
      </c>
      <c r="G2213" s="13">
        <f t="shared" ca="1" si="208"/>
        <v>0.49178459625312215</v>
      </c>
      <c r="H2213" s="13">
        <f t="shared" ca="1" si="209"/>
        <v>0</v>
      </c>
    </row>
    <row r="2214" spans="3:8">
      <c r="C2214" s="13">
        <f t="shared" ca="1" si="204"/>
        <v>2005.4571785894175</v>
      </c>
      <c r="D2214" s="13">
        <f t="shared" ca="1" si="205"/>
        <v>100.17676271319414</v>
      </c>
      <c r="E2214" s="13">
        <f t="shared" ca="1" si="206"/>
        <v>994683.97269163094</v>
      </c>
      <c r="F2214" s="13">
        <f t="shared" ca="1" si="207"/>
        <v>4.0009523915264538</v>
      </c>
      <c r="G2214" s="13">
        <f t="shared" ca="1" si="208"/>
        <v>0.50315901630697302</v>
      </c>
      <c r="H2214" s="13">
        <f t="shared" ca="1" si="209"/>
        <v>0</v>
      </c>
    </row>
    <row r="2215" spans="3:8">
      <c r="C2215" s="13">
        <f t="shared" ca="1" si="204"/>
        <v>2009.5767654329686</v>
      </c>
      <c r="D2215" s="13">
        <f t="shared" ca="1" si="205"/>
        <v>99.627391622178024</v>
      </c>
      <c r="E2215" s="13">
        <f t="shared" ca="1" si="206"/>
        <v>988003.27138222673</v>
      </c>
      <c r="F2215" s="13">
        <f t="shared" ca="1" si="207"/>
        <v>4.0196190532255702</v>
      </c>
      <c r="G2215" s="13">
        <f t="shared" ca="1" si="208"/>
        <v>0.49652386719331482</v>
      </c>
      <c r="H2215" s="13">
        <f t="shared" ca="1" si="209"/>
        <v>0</v>
      </c>
    </row>
    <row r="2216" spans="3:8">
      <c r="C2216" s="13">
        <f t="shared" ca="1" si="204"/>
        <v>2002.6949147961161</v>
      </c>
      <c r="D2216" s="13">
        <f t="shared" ca="1" si="205"/>
        <v>100.32770288045336</v>
      </c>
      <c r="E2216" s="13">
        <f t="shared" ca="1" si="206"/>
        <v>1005332.2805756108</v>
      </c>
      <c r="F2216" s="13">
        <f t="shared" ca="1" si="207"/>
        <v>4.0064668291724885</v>
      </c>
      <c r="G2216" s="13">
        <f t="shared" ca="1" si="208"/>
        <v>0.49447547932657454</v>
      </c>
      <c r="H2216" s="13">
        <f t="shared" ca="1" si="209"/>
        <v>0</v>
      </c>
    </row>
    <row r="2217" spans="3:8">
      <c r="C2217" s="13">
        <f t="shared" ca="1" si="204"/>
        <v>2004.0727785515924</v>
      </c>
      <c r="D2217" s="13">
        <f t="shared" ca="1" si="205"/>
        <v>99.410884282612969</v>
      </c>
      <c r="E2217" s="13">
        <f t="shared" ca="1" si="206"/>
        <v>982516.11047182337</v>
      </c>
      <c r="F2217" s="13">
        <f t="shared" ca="1" si="207"/>
        <v>4.0111275772801553</v>
      </c>
      <c r="G2217" s="13">
        <f t="shared" ca="1" si="208"/>
        <v>0.49969553428015212</v>
      </c>
      <c r="H2217" s="13">
        <f t="shared" ca="1" si="209"/>
        <v>0</v>
      </c>
    </row>
    <row r="2218" spans="3:8">
      <c r="C2218" s="13">
        <f t="shared" ca="1" si="204"/>
        <v>2008.5037809530666</v>
      </c>
      <c r="D2218" s="13">
        <f t="shared" ca="1" si="205"/>
        <v>99.915001824619097</v>
      </c>
      <c r="E2218" s="13">
        <f t="shared" ca="1" si="206"/>
        <v>1001069.3714568552</v>
      </c>
      <c r="F2218" s="13">
        <f t="shared" ca="1" si="207"/>
        <v>3.9980013178344156</v>
      </c>
      <c r="G2218" s="13">
        <f t="shared" ca="1" si="208"/>
        <v>0.50163777960587108</v>
      </c>
      <c r="H2218" s="13">
        <f t="shared" ca="1" si="209"/>
        <v>0</v>
      </c>
    </row>
    <row r="2219" spans="3:8">
      <c r="C2219" s="13">
        <f t="shared" ca="1" si="204"/>
        <v>1995.4016664478575</v>
      </c>
      <c r="D2219" s="13">
        <f t="shared" ca="1" si="205"/>
        <v>99.880032898418364</v>
      </c>
      <c r="E2219" s="13">
        <f t="shared" ca="1" si="206"/>
        <v>999949.84931957792</v>
      </c>
      <c r="F2219" s="13">
        <f t="shared" ca="1" si="207"/>
        <v>4.0072862012398192</v>
      </c>
      <c r="G2219" s="13">
        <f t="shared" ca="1" si="208"/>
        <v>0.49091896455162093</v>
      </c>
      <c r="H2219" s="13">
        <f t="shared" ca="1" si="209"/>
        <v>0</v>
      </c>
    </row>
    <row r="2220" spans="3:8">
      <c r="C2220" s="13">
        <f t="shared" ca="1" si="204"/>
        <v>1993.5921286098533</v>
      </c>
      <c r="D2220" s="13">
        <f t="shared" ca="1" si="205"/>
        <v>100.26469182667404</v>
      </c>
      <c r="E2220" s="13">
        <f t="shared" ca="1" si="206"/>
        <v>998830.83080861915</v>
      </c>
      <c r="F2220" s="13">
        <f t="shared" ca="1" si="207"/>
        <v>3.9957868821133697</v>
      </c>
      <c r="G2220" s="13">
        <f t="shared" ca="1" si="208"/>
        <v>0.49816082518984689</v>
      </c>
      <c r="H2220" s="13">
        <f t="shared" ca="1" si="209"/>
        <v>0</v>
      </c>
    </row>
    <row r="2221" spans="3:8">
      <c r="C2221" s="13">
        <f t="shared" ca="1" si="204"/>
        <v>1968.8842062366816</v>
      </c>
      <c r="D2221" s="13">
        <f t="shared" ca="1" si="205"/>
        <v>100.43152935267216</v>
      </c>
      <c r="E2221" s="13">
        <f t="shared" ca="1" si="206"/>
        <v>987073.41505077609</v>
      </c>
      <c r="F2221" s="13">
        <f t="shared" ca="1" si="207"/>
        <v>4.0072365880018213</v>
      </c>
      <c r="G2221" s="13">
        <f t="shared" ca="1" si="208"/>
        <v>0.48689035330496089</v>
      </c>
      <c r="H2221" s="13">
        <f t="shared" ca="1" si="209"/>
        <v>0</v>
      </c>
    </row>
    <row r="2222" spans="3:8">
      <c r="C2222" s="13">
        <f t="shared" ca="1" si="204"/>
        <v>1990.5587061040014</v>
      </c>
      <c r="D2222" s="13">
        <f t="shared" ca="1" si="205"/>
        <v>99.083854181302968</v>
      </c>
      <c r="E2222" s="13">
        <f t="shared" ca="1" si="206"/>
        <v>988776.31669086637</v>
      </c>
      <c r="F2222" s="13">
        <f t="shared" ca="1" si="207"/>
        <v>4.0037142243744066</v>
      </c>
      <c r="G2222" s="13">
        <f t="shared" ca="1" si="208"/>
        <v>0.49187264173746204</v>
      </c>
      <c r="H2222" s="13">
        <f t="shared" ca="1" si="209"/>
        <v>0</v>
      </c>
    </row>
    <row r="2223" spans="3:8">
      <c r="C2223" s="13">
        <f t="shared" ca="1" si="204"/>
        <v>1979.6839564101576</v>
      </c>
      <c r="D2223" s="13">
        <f t="shared" ca="1" si="205"/>
        <v>99.757429290258386</v>
      </c>
      <c r="E2223" s="13">
        <f t="shared" ca="1" si="206"/>
        <v>989945.02700655523</v>
      </c>
      <c r="F2223" s="13">
        <f t="shared" ca="1" si="207"/>
        <v>4.0008546212616567</v>
      </c>
      <c r="G2223" s="13">
        <f t="shared" ca="1" si="208"/>
        <v>0.49064225703133235</v>
      </c>
      <c r="H2223" s="13">
        <f t="shared" ca="1" si="209"/>
        <v>0</v>
      </c>
    </row>
    <row r="2224" spans="3:8">
      <c r="C2224" s="13">
        <f t="shared" ca="1" si="204"/>
        <v>1991.4135651352149</v>
      </c>
      <c r="D2224" s="13">
        <f t="shared" ca="1" si="205"/>
        <v>100.49904062188462</v>
      </c>
      <c r="E2224" s="13">
        <f t="shared" ca="1" si="206"/>
        <v>995547.96339878219</v>
      </c>
      <c r="F2224" s="13">
        <f t="shared" ca="1" si="207"/>
        <v>3.9964475060113744</v>
      </c>
      <c r="G2224" s="13">
        <f t="shared" ca="1" si="208"/>
        <v>0.49954697494827743</v>
      </c>
      <c r="H2224" s="13">
        <f t="shared" ca="1" si="209"/>
        <v>0</v>
      </c>
    </row>
    <row r="2225" spans="3:8">
      <c r="C2225" s="13">
        <f t="shared" ca="1" si="204"/>
        <v>1993.2655008055576</v>
      </c>
      <c r="D2225" s="13">
        <f t="shared" ca="1" si="205"/>
        <v>98.99538536015865</v>
      </c>
      <c r="E2225" s="13">
        <f t="shared" ca="1" si="206"/>
        <v>992710.64138280845</v>
      </c>
      <c r="F2225" s="13">
        <f t="shared" ca="1" si="207"/>
        <v>4.0045321107061183</v>
      </c>
      <c r="G2225" s="13">
        <f t="shared" ca="1" si="208"/>
        <v>0.49041707912454591</v>
      </c>
      <c r="H2225" s="13">
        <f t="shared" ca="1" si="209"/>
        <v>0</v>
      </c>
    </row>
    <row r="2226" spans="3:8">
      <c r="C2226" s="13">
        <f t="shared" ca="1" si="204"/>
        <v>1982.0946958874981</v>
      </c>
      <c r="D2226" s="13">
        <f t="shared" ca="1" si="205"/>
        <v>99.424623929059209</v>
      </c>
      <c r="E2226" s="13">
        <f t="shared" ca="1" si="206"/>
        <v>999470.49874954484</v>
      </c>
      <c r="F2226" s="13">
        <f t="shared" ca="1" si="207"/>
        <v>3.9907555521341167</v>
      </c>
      <c r="G2226" s="13">
        <f t="shared" ca="1" si="208"/>
        <v>0.49045865704304792</v>
      </c>
      <c r="H2226" s="13">
        <f t="shared" ca="1" si="209"/>
        <v>0</v>
      </c>
    </row>
    <row r="2227" spans="3:8">
      <c r="C2227" s="13">
        <f t="shared" ca="1" si="204"/>
        <v>1998.2907809950882</v>
      </c>
      <c r="D2227" s="13">
        <f t="shared" ca="1" si="205"/>
        <v>99.957842835351059</v>
      </c>
      <c r="E2227" s="13">
        <f t="shared" ca="1" si="206"/>
        <v>1006896.6483323134</v>
      </c>
      <c r="F2227" s="13">
        <f t="shared" ca="1" si="207"/>
        <v>3.9985010969464558</v>
      </c>
      <c r="G2227" s="13">
        <f t="shared" ca="1" si="208"/>
        <v>0.49364029848007274</v>
      </c>
      <c r="H2227" s="13">
        <f t="shared" ca="1" si="209"/>
        <v>0</v>
      </c>
    </row>
    <row r="2228" spans="3:8">
      <c r="C2228" s="13">
        <f t="shared" ca="1" si="204"/>
        <v>1986.8836268935318</v>
      </c>
      <c r="D2228" s="13">
        <f t="shared" ca="1" si="205"/>
        <v>99.462987872388268</v>
      </c>
      <c r="E2228" s="13">
        <f t="shared" ca="1" si="206"/>
        <v>999749.13362736767</v>
      </c>
      <c r="F2228" s="13">
        <f t="shared" ca="1" si="207"/>
        <v>4.011362833215812</v>
      </c>
      <c r="G2228" s="13">
        <f t="shared" ca="1" si="208"/>
        <v>0.4828338130553696</v>
      </c>
      <c r="H2228" s="13">
        <f t="shared" ca="1" si="209"/>
        <v>0</v>
      </c>
    </row>
    <row r="2229" spans="3:8">
      <c r="C2229" s="13">
        <f t="shared" ca="1" si="204"/>
        <v>2014.7040301149711</v>
      </c>
      <c r="D2229" s="13">
        <f t="shared" ca="1" si="205"/>
        <v>99.832289948031956</v>
      </c>
      <c r="E2229" s="13">
        <f t="shared" ca="1" si="206"/>
        <v>985986.97255122592</v>
      </c>
      <c r="F2229" s="13">
        <f t="shared" ca="1" si="207"/>
        <v>3.9943559849672798</v>
      </c>
      <c r="G2229" s="13">
        <f t="shared" ca="1" si="208"/>
        <v>0.51390806284299717</v>
      </c>
      <c r="H2229" s="13">
        <f t="shared" ca="1" si="209"/>
        <v>0</v>
      </c>
    </row>
    <row r="2230" spans="3:8">
      <c r="C2230" s="13">
        <f t="shared" ca="1" si="204"/>
        <v>1990.3235046907296</v>
      </c>
      <c r="D2230" s="13">
        <f t="shared" ca="1" si="205"/>
        <v>99.464099598977825</v>
      </c>
      <c r="E2230" s="13">
        <f t="shared" ca="1" si="206"/>
        <v>998314.12192112289</v>
      </c>
      <c r="F2230" s="13">
        <f t="shared" ca="1" si="207"/>
        <v>4.0023557008046158</v>
      </c>
      <c r="G2230" s="13">
        <f t="shared" ca="1" si="208"/>
        <v>0.48959152033390102</v>
      </c>
      <c r="H2230" s="13">
        <f t="shared" ca="1" si="209"/>
        <v>0</v>
      </c>
    </row>
    <row r="2231" spans="3:8">
      <c r="C2231" s="13">
        <f t="shared" ca="1" si="204"/>
        <v>1989.6273648511981</v>
      </c>
      <c r="D2231" s="13">
        <f t="shared" ca="1" si="205"/>
        <v>100.45604325056442</v>
      </c>
      <c r="E2231" s="13">
        <f t="shared" ca="1" si="206"/>
        <v>989403.17349818593</v>
      </c>
      <c r="F2231" s="13">
        <f t="shared" ca="1" si="207"/>
        <v>4.0118076941489917</v>
      </c>
      <c r="G2231" s="13">
        <f t="shared" ca="1" si="208"/>
        <v>0.4938965210507657</v>
      </c>
      <c r="H2231" s="13">
        <f t="shared" ca="1" si="209"/>
        <v>0</v>
      </c>
    </row>
    <row r="2232" spans="3:8">
      <c r="C2232" s="13">
        <f t="shared" ca="1" si="204"/>
        <v>1983.4880512729464</v>
      </c>
      <c r="D2232" s="13">
        <f t="shared" ca="1" si="205"/>
        <v>100.16809086258992</v>
      </c>
      <c r="E2232" s="13">
        <f t="shared" ca="1" si="206"/>
        <v>991625.51400561235</v>
      </c>
      <c r="F2232" s="13">
        <f t="shared" ca="1" si="207"/>
        <v>4.0068496395960018</v>
      </c>
      <c r="G2232" s="13">
        <f t="shared" ca="1" si="208"/>
        <v>0.49077093448367831</v>
      </c>
      <c r="H2232" s="13">
        <f t="shared" ca="1" si="209"/>
        <v>0</v>
      </c>
    </row>
    <row r="2233" spans="3:8">
      <c r="C2233" s="13">
        <f t="shared" ca="1" si="204"/>
        <v>2002.2577237503303</v>
      </c>
      <c r="D2233" s="13">
        <f t="shared" ca="1" si="205"/>
        <v>100.28183609733709</v>
      </c>
      <c r="E2233" s="13">
        <f t="shared" ca="1" si="206"/>
        <v>993422.66241967387</v>
      </c>
      <c r="F2233" s="13">
        <f t="shared" ca="1" si="207"/>
        <v>4.0005306375621279</v>
      </c>
      <c r="G2233" s="13">
        <f t="shared" ca="1" si="208"/>
        <v>0.50293041534459204</v>
      </c>
      <c r="H2233" s="13">
        <f t="shared" ca="1" si="209"/>
        <v>0</v>
      </c>
    </row>
    <row r="2234" spans="3:8">
      <c r="C2234" s="13">
        <f t="shared" ca="1" si="204"/>
        <v>2009.4683174043378</v>
      </c>
      <c r="D2234" s="13">
        <f t="shared" ca="1" si="205"/>
        <v>100.84905788506455</v>
      </c>
      <c r="E2234" s="13">
        <f t="shared" ca="1" si="206"/>
        <v>998104.98386397387</v>
      </c>
      <c r="F2234" s="13">
        <f t="shared" ca="1" si="207"/>
        <v>4.0003653462873965</v>
      </c>
      <c r="G2234" s="13">
        <f t="shared" ca="1" si="208"/>
        <v>0.50711850270271974</v>
      </c>
      <c r="H2234" s="13">
        <f t="shared" ca="1" si="209"/>
        <v>0</v>
      </c>
    </row>
    <row r="2235" spans="3:8">
      <c r="C2235" s="13">
        <f t="shared" ca="1" si="204"/>
        <v>2000.1894590057618</v>
      </c>
      <c r="D2235" s="13">
        <f t="shared" ca="1" si="205"/>
        <v>99.774209800595145</v>
      </c>
      <c r="E2235" s="13">
        <f t="shared" ca="1" si="206"/>
        <v>999838.9663298775</v>
      </c>
      <c r="F2235" s="13">
        <f t="shared" ca="1" si="207"/>
        <v>3.9966510496218994</v>
      </c>
      <c r="G2235" s="13">
        <f t="shared" ca="1" si="208"/>
        <v>0.49807611548548858</v>
      </c>
      <c r="H2235" s="13">
        <f t="shared" ca="1" si="209"/>
        <v>0</v>
      </c>
    </row>
    <row r="2236" spans="3:8">
      <c r="C2236" s="13">
        <f t="shared" ca="1" si="204"/>
        <v>2012.3757809262518</v>
      </c>
      <c r="D2236" s="13">
        <f t="shared" ca="1" si="205"/>
        <v>99.613118078912578</v>
      </c>
      <c r="E2236" s="13">
        <f t="shared" ca="1" si="206"/>
        <v>1003743.9707503075</v>
      </c>
      <c r="F2236" s="13">
        <f t="shared" ca="1" si="207"/>
        <v>4.000911632914204</v>
      </c>
      <c r="G2236" s="13">
        <f t="shared" ca="1" si="208"/>
        <v>0.49925916514357105</v>
      </c>
      <c r="H2236" s="13">
        <f t="shared" ca="1" si="209"/>
        <v>0</v>
      </c>
    </row>
    <row r="2237" spans="3:8">
      <c r="C2237" s="13">
        <f t="shared" ca="1" si="204"/>
        <v>2031.0125294537279</v>
      </c>
      <c r="D2237" s="13">
        <f t="shared" ca="1" si="205"/>
        <v>99.224020448103957</v>
      </c>
      <c r="E2237" s="13">
        <f t="shared" ca="1" si="206"/>
        <v>987105.54878420476</v>
      </c>
      <c r="F2237" s="13">
        <f t="shared" ca="1" si="207"/>
        <v>3.9941912473532124</v>
      </c>
      <c r="G2237" s="13">
        <f t="shared" ca="1" si="208"/>
        <v>0.51857687265694152</v>
      </c>
      <c r="H2237" s="13">
        <f t="shared" ca="1" si="209"/>
        <v>0</v>
      </c>
    </row>
    <row r="2238" spans="3:8">
      <c r="C2238" s="13">
        <f t="shared" ca="1" si="204"/>
        <v>2006.2745621439469</v>
      </c>
      <c r="D2238" s="13">
        <f t="shared" ca="1" si="205"/>
        <v>99.835220096005656</v>
      </c>
      <c r="E2238" s="13">
        <f t="shared" ca="1" si="206"/>
        <v>985839.66980649868</v>
      </c>
      <c r="F2238" s="13">
        <f t="shared" ca="1" si="207"/>
        <v>3.9919348275154674</v>
      </c>
      <c r="G2238" s="13">
        <f t="shared" ca="1" si="208"/>
        <v>0.51094551150333156</v>
      </c>
      <c r="H2238" s="13">
        <f t="shared" ca="1" si="209"/>
        <v>0</v>
      </c>
    </row>
    <row r="2239" spans="3:8">
      <c r="C2239" s="13">
        <f t="shared" ca="1" si="204"/>
        <v>2006.4319429816344</v>
      </c>
      <c r="D2239" s="13">
        <f t="shared" ca="1" si="205"/>
        <v>99.297267815781964</v>
      </c>
      <c r="E2239" s="13">
        <f t="shared" ca="1" si="206"/>
        <v>987196.79927620618</v>
      </c>
      <c r="F2239" s="13">
        <f t="shared" ca="1" si="207"/>
        <v>3.9990443788680885</v>
      </c>
      <c r="G2239" s="13">
        <f t="shared" ca="1" si="208"/>
        <v>0.50397346055319747</v>
      </c>
      <c r="H2239" s="13">
        <f t="shared" ca="1" si="209"/>
        <v>0</v>
      </c>
    </row>
    <row r="2240" spans="3:8">
      <c r="C2240" s="13">
        <f t="shared" ca="1" si="204"/>
        <v>1997.0188839211651</v>
      </c>
      <c r="D2240" s="13">
        <f t="shared" ca="1" si="205"/>
        <v>100.68767102592717</v>
      </c>
      <c r="E2240" s="13">
        <f t="shared" ca="1" si="206"/>
        <v>1000396.2189578125</v>
      </c>
      <c r="F2240" s="13">
        <f t="shared" ca="1" si="207"/>
        <v>3.9919322735509946</v>
      </c>
      <c r="G2240" s="13">
        <f t="shared" ca="1" si="208"/>
        <v>0.5031367888958207</v>
      </c>
      <c r="H2240" s="13">
        <f t="shared" ca="1" si="209"/>
        <v>0</v>
      </c>
    </row>
    <row r="2241" spans="3:8">
      <c r="C2241" s="13">
        <f t="shared" ca="1" si="204"/>
        <v>1996.1136842653277</v>
      </c>
      <c r="D2241" s="13">
        <f t="shared" ca="1" si="205"/>
        <v>99.706906919287022</v>
      </c>
      <c r="E2241" s="13">
        <f t="shared" ca="1" si="206"/>
        <v>989936.97072104574</v>
      </c>
      <c r="F2241" s="13">
        <f t="shared" ca="1" si="207"/>
        <v>4.0049730967739343</v>
      </c>
      <c r="G2241" s="13">
        <f t="shared" ca="1" si="208"/>
        <v>0.49652368082866766</v>
      </c>
      <c r="H2241" s="13">
        <f t="shared" ca="1" si="209"/>
        <v>0</v>
      </c>
    </row>
    <row r="2242" spans="3:8">
      <c r="C2242" s="13">
        <f t="shared" ca="1" si="204"/>
        <v>2009.888288566932</v>
      </c>
      <c r="D2242" s="13">
        <f t="shared" ca="1" si="205"/>
        <v>100.30044488486595</v>
      </c>
      <c r="E2242" s="13">
        <f t="shared" ca="1" si="206"/>
        <v>999076.68012014346</v>
      </c>
      <c r="F2242" s="13">
        <f t="shared" ca="1" si="207"/>
        <v>4.0094077492864679</v>
      </c>
      <c r="G2242" s="13">
        <f t="shared" ca="1" si="208"/>
        <v>0.49954786764965925</v>
      </c>
      <c r="H2242" s="13">
        <f t="shared" ca="1" si="209"/>
        <v>0</v>
      </c>
    </row>
    <row r="2243" spans="3:8">
      <c r="C2243" s="13">
        <f t="shared" ca="1" si="204"/>
        <v>2004.5349142959369</v>
      </c>
      <c r="D2243" s="13">
        <f t="shared" ca="1" si="205"/>
        <v>99.136378681225793</v>
      </c>
      <c r="E2243" s="13">
        <f t="shared" ca="1" si="206"/>
        <v>1001226.5646581022</v>
      </c>
      <c r="F2243" s="13">
        <f t="shared" ca="1" si="207"/>
        <v>3.9999579828208196</v>
      </c>
      <c r="G2243" s="13">
        <f t="shared" ca="1" si="208"/>
        <v>0.49471645313011653</v>
      </c>
      <c r="H2243" s="13">
        <f t="shared" ca="1" si="209"/>
        <v>0</v>
      </c>
    </row>
    <row r="2244" spans="3:8">
      <c r="C2244" s="13">
        <f t="shared" ca="1" si="204"/>
        <v>2013.5617034846248</v>
      </c>
      <c r="D2244" s="13">
        <f t="shared" ca="1" si="205"/>
        <v>99.487329303479356</v>
      </c>
      <c r="E2244" s="13">
        <f t="shared" ca="1" si="206"/>
        <v>997851.34994894965</v>
      </c>
      <c r="F2244" s="13">
        <f t="shared" ca="1" si="207"/>
        <v>4.0034981882287122</v>
      </c>
      <c r="G2244" s="13">
        <f t="shared" ca="1" si="208"/>
        <v>0.50086812946557446</v>
      </c>
      <c r="H2244" s="13">
        <f t="shared" ca="1" si="209"/>
        <v>0</v>
      </c>
    </row>
    <row r="2245" spans="3:8">
      <c r="C2245" s="13">
        <f t="shared" ca="1" si="204"/>
        <v>1995.1078817949758</v>
      </c>
      <c r="D2245" s="13">
        <f t="shared" ca="1" si="205"/>
        <v>100.8790091471258</v>
      </c>
      <c r="E2245" s="13">
        <f t="shared" ca="1" si="206"/>
        <v>985658.28429810703</v>
      </c>
      <c r="F2245" s="13">
        <f t="shared" ca="1" si="207"/>
        <v>4.0029059388151875</v>
      </c>
      <c r="G2245" s="13">
        <f t="shared" ca="1" si="208"/>
        <v>0.50507490928431065</v>
      </c>
      <c r="H2245" s="13">
        <f t="shared" ca="1" si="209"/>
        <v>0</v>
      </c>
    </row>
    <row r="2246" spans="3:8">
      <c r="C2246" s="13">
        <f t="shared" ca="1" si="204"/>
        <v>2005.4866515790311</v>
      </c>
      <c r="D2246" s="13">
        <f t="shared" ca="1" si="205"/>
        <v>99.982550704712196</v>
      </c>
      <c r="E2246" s="13">
        <f t="shared" ca="1" si="206"/>
        <v>1000282.1007932539</v>
      </c>
      <c r="F2246" s="13">
        <f t="shared" ca="1" si="207"/>
        <v>3.9983416772522649</v>
      </c>
      <c r="G2246" s="13">
        <f t="shared" ca="1" si="208"/>
        <v>0.50069330587095828</v>
      </c>
      <c r="H2246" s="13">
        <f t="shared" ca="1" si="209"/>
        <v>0</v>
      </c>
    </row>
    <row r="2247" spans="3:8">
      <c r="C2247" s="13">
        <f t="shared" ca="1" si="204"/>
        <v>2017.4583060416032</v>
      </c>
      <c r="D2247" s="13">
        <f t="shared" ca="1" si="205"/>
        <v>100.58057556714517</v>
      </c>
      <c r="E2247" s="13">
        <f t="shared" ca="1" si="206"/>
        <v>988724.69577307138</v>
      </c>
      <c r="F2247" s="13">
        <f t="shared" ca="1" si="207"/>
        <v>4.0011472183045989</v>
      </c>
      <c r="G2247" s="13">
        <f t="shared" ca="1" si="208"/>
        <v>0.51423292642582974</v>
      </c>
      <c r="H2247" s="13">
        <f t="shared" ca="1" si="209"/>
        <v>0</v>
      </c>
    </row>
    <row r="2248" spans="3:8">
      <c r="C2248" s="13">
        <f t="shared" ca="1" si="204"/>
        <v>2001.2355490919401</v>
      </c>
      <c r="D2248" s="13">
        <f t="shared" ca="1" si="205"/>
        <v>100.13802839430492</v>
      </c>
      <c r="E2248" s="13">
        <f t="shared" ca="1" si="206"/>
        <v>995796.17204046599</v>
      </c>
      <c r="F2248" s="13">
        <f t="shared" ca="1" si="207"/>
        <v>4.0080770332567983</v>
      </c>
      <c r="G2248" s="13">
        <f t="shared" ca="1" si="208"/>
        <v>0.49674201763657672</v>
      </c>
      <c r="H2248" s="13">
        <f t="shared" ca="1" si="209"/>
        <v>0</v>
      </c>
    </row>
    <row r="2249" spans="3:8">
      <c r="C2249" s="13">
        <f t="shared" ca="1" si="204"/>
        <v>1993.4676395560161</v>
      </c>
      <c r="D2249" s="13">
        <f t="shared" ca="1" si="205"/>
        <v>100.31903808078881</v>
      </c>
      <c r="E2249" s="13">
        <f t="shared" ca="1" si="206"/>
        <v>984074.83797386743</v>
      </c>
      <c r="F2249" s="13">
        <f t="shared" ca="1" si="207"/>
        <v>4.0005318469322955</v>
      </c>
      <c r="G2249" s="13">
        <f t="shared" ca="1" si="208"/>
        <v>0.50344591176536591</v>
      </c>
      <c r="H2249" s="13">
        <f t="shared" ca="1" si="209"/>
        <v>0</v>
      </c>
    </row>
    <row r="2250" spans="3:8">
      <c r="C2250" s="13">
        <f t="shared" ca="1" si="204"/>
        <v>1985.0301877917511</v>
      </c>
      <c r="D2250" s="13">
        <f t="shared" ca="1" si="205"/>
        <v>100.31744281209794</v>
      </c>
      <c r="E2250" s="13">
        <f t="shared" ca="1" si="206"/>
        <v>984564.7000523255</v>
      </c>
      <c r="F2250" s="13">
        <f t="shared" ca="1" si="207"/>
        <v>4.0004183144646577</v>
      </c>
      <c r="G2250" s="13">
        <f t="shared" ca="1" si="208"/>
        <v>0.49899354894230585</v>
      </c>
      <c r="H2250" s="13">
        <f t="shared" ca="1" si="209"/>
        <v>0</v>
      </c>
    </row>
    <row r="2251" spans="3:8">
      <c r="C2251" s="13">
        <f t="shared" ca="1" si="204"/>
        <v>2008.2066766531029</v>
      </c>
      <c r="D2251" s="13">
        <f t="shared" ca="1" si="205"/>
        <v>100.71164196230998</v>
      </c>
      <c r="E2251" s="13">
        <f t="shared" ca="1" si="206"/>
        <v>1001607.4558859589</v>
      </c>
      <c r="F2251" s="13">
        <f t="shared" ca="1" si="207"/>
        <v>4.0051886469560412</v>
      </c>
      <c r="G2251" s="13">
        <f t="shared" ca="1" si="208"/>
        <v>0.50159958676881533</v>
      </c>
      <c r="H2251" s="13">
        <f t="shared" ca="1" si="209"/>
        <v>0</v>
      </c>
    </row>
    <row r="2252" spans="3:8">
      <c r="C2252" s="13">
        <f t="shared" ca="1" si="204"/>
        <v>1998.0380316708627</v>
      </c>
      <c r="D2252" s="13">
        <f t="shared" ca="1" si="205"/>
        <v>100.71248159228632</v>
      </c>
      <c r="E2252" s="13">
        <f t="shared" ca="1" si="206"/>
        <v>994434.44997522014</v>
      </c>
      <c r="F2252" s="13">
        <f t="shared" ca="1" si="207"/>
        <v>4.010570700542913</v>
      </c>
      <c r="G2252" s="13">
        <f t="shared" ca="1" si="208"/>
        <v>0.49743926743378036</v>
      </c>
      <c r="H2252" s="13">
        <f t="shared" ca="1" si="209"/>
        <v>0</v>
      </c>
    </row>
    <row r="2253" spans="3:8">
      <c r="C2253" s="13">
        <f t="shared" ca="1" si="204"/>
        <v>1989.9958622559802</v>
      </c>
      <c r="D2253" s="13">
        <f t="shared" ca="1" si="205"/>
        <v>100.3852953261584</v>
      </c>
      <c r="E2253" s="13">
        <f t="shared" ca="1" si="206"/>
        <v>998443.79750387394</v>
      </c>
      <c r="F2253" s="13">
        <f t="shared" ca="1" si="207"/>
        <v>4.0014788217097745</v>
      </c>
      <c r="G2253" s="13">
        <f t="shared" ca="1" si="208"/>
        <v>0.49433216326435825</v>
      </c>
      <c r="H2253" s="13">
        <f t="shared" ca="1" si="209"/>
        <v>0</v>
      </c>
    </row>
    <row r="2254" spans="3:8">
      <c r="C2254" s="13">
        <f t="shared" ca="1" si="204"/>
        <v>2005.3198246283434</v>
      </c>
      <c r="D2254" s="13">
        <f t="shared" ca="1" si="205"/>
        <v>100.46126352163219</v>
      </c>
      <c r="E2254" s="13">
        <f t="shared" ca="1" si="206"/>
        <v>989731.30951682734</v>
      </c>
      <c r="F2254" s="13">
        <f t="shared" ca="1" si="207"/>
        <v>4.0027166125420894</v>
      </c>
      <c r="G2254" s="13">
        <f t="shared" ca="1" si="208"/>
        <v>0.50615016356896858</v>
      </c>
      <c r="H2254" s="13">
        <f t="shared" ca="1" si="209"/>
        <v>0</v>
      </c>
    </row>
    <row r="2255" spans="3:8">
      <c r="C2255" s="13">
        <f t="shared" ca="1" si="204"/>
        <v>1995.7763526865829</v>
      </c>
      <c r="D2255" s="13">
        <f t="shared" ca="1" si="205"/>
        <v>100.09113708888242</v>
      </c>
      <c r="E2255" s="13">
        <f t="shared" ca="1" si="206"/>
        <v>993162.92408462905</v>
      </c>
      <c r="F2255" s="13">
        <f t="shared" ca="1" si="207"/>
        <v>3.9948997947801361</v>
      </c>
      <c r="G2255" s="13">
        <f t="shared" ca="1" si="208"/>
        <v>0.50167844696485309</v>
      </c>
      <c r="H2255" s="13">
        <f t="shared" ca="1" si="209"/>
        <v>0</v>
      </c>
    </row>
    <row r="2256" spans="3:8">
      <c r="C2256" s="13">
        <f t="shared" ca="1" si="204"/>
        <v>1978.7215333996728</v>
      </c>
      <c r="D2256" s="13">
        <f t="shared" ca="1" si="205"/>
        <v>99.849609750835015</v>
      </c>
      <c r="E2256" s="13">
        <f t="shared" ca="1" si="206"/>
        <v>995306.66988506366</v>
      </c>
      <c r="F2256" s="13">
        <f t="shared" ca="1" si="207"/>
        <v>4.0077925607425087</v>
      </c>
      <c r="G2256" s="13">
        <f t="shared" ca="1" si="208"/>
        <v>0.48460513631573243</v>
      </c>
      <c r="H2256" s="13">
        <f t="shared" ca="1" si="209"/>
        <v>0</v>
      </c>
    </row>
    <row r="2257" spans="3:8">
      <c r="C2257" s="13">
        <f t="shared" ca="1" si="204"/>
        <v>1998.3204050447312</v>
      </c>
      <c r="D2257" s="13">
        <f t="shared" ca="1" si="205"/>
        <v>100.36914628959212</v>
      </c>
      <c r="E2257" s="13">
        <f t="shared" ca="1" si="206"/>
        <v>994405.1071877426</v>
      </c>
      <c r="F2257" s="13">
        <f t="shared" ca="1" si="207"/>
        <v>3.9954455091180661</v>
      </c>
      <c r="G2257" s="13">
        <f t="shared" ca="1" si="208"/>
        <v>0.50345008288839477</v>
      </c>
      <c r="H2257" s="13">
        <f t="shared" ca="1" si="209"/>
        <v>0</v>
      </c>
    </row>
    <row r="2258" spans="3:8">
      <c r="C2258" s="13">
        <f t="shared" ca="1" si="204"/>
        <v>1998.8018918994953</v>
      </c>
      <c r="D2258" s="13">
        <f t="shared" ca="1" si="205"/>
        <v>100.56174564783086</v>
      </c>
      <c r="E2258" s="13">
        <f t="shared" ca="1" si="206"/>
        <v>992355.79183242959</v>
      </c>
      <c r="F2258" s="13">
        <f t="shared" ca="1" si="207"/>
        <v>3.9946170671995405</v>
      </c>
      <c r="G2258" s="13">
        <f t="shared" ca="1" si="208"/>
        <v>0.5061210733432715</v>
      </c>
      <c r="H2258" s="13">
        <f t="shared" ca="1" si="209"/>
        <v>0</v>
      </c>
    </row>
    <row r="2259" spans="3:8">
      <c r="C2259" s="13">
        <f t="shared" ca="1" si="204"/>
        <v>1998.9956749261407</v>
      </c>
      <c r="D2259" s="13">
        <f t="shared" ca="1" si="205"/>
        <v>100.51920862658142</v>
      </c>
      <c r="E2259" s="13">
        <f t="shared" ca="1" si="206"/>
        <v>997741.45764979988</v>
      </c>
      <c r="F2259" s="13">
        <f t="shared" ca="1" si="207"/>
        <v>3.991573975527829</v>
      </c>
      <c r="G2259" s="13">
        <f t="shared" ca="1" si="208"/>
        <v>0.50481024074032932</v>
      </c>
      <c r="H2259" s="13">
        <f t="shared" ca="1" si="209"/>
        <v>0</v>
      </c>
    </row>
    <row r="2260" spans="3:8">
      <c r="C2260" s="13">
        <f t="shared" ca="1" si="204"/>
        <v>1990.8474050280765</v>
      </c>
      <c r="D2260" s="13">
        <f t="shared" ca="1" si="205"/>
        <v>99.55131186851608</v>
      </c>
      <c r="E2260" s="13">
        <f t="shared" ca="1" si="206"/>
        <v>999398.91882440541</v>
      </c>
      <c r="F2260" s="13">
        <f t="shared" ca="1" si="207"/>
        <v>4.0050393832952897</v>
      </c>
      <c r="G2260" s="13">
        <f t="shared" ca="1" si="208"/>
        <v>0.4884352841608362</v>
      </c>
      <c r="H2260" s="13">
        <f t="shared" ca="1" si="209"/>
        <v>0</v>
      </c>
    </row>
    <row r="2261" spans="3:8">
      <c r="C2261" s="13">
        <f t="shared" ca="1" si="204"/>
        <v>2003.7099994747985</v>
      </c>
      <c r="D2261" s="13">
        <f t="shared" ca="1" si="205"/>
        <v>100.17743506365692</v>
      </c>
      <c r="E2261" s="13">
        <f t="shared" ca="1" si="206"/>
        <v>984036.60141804744</v>
      </c>
      <c r="F2261" s="13">
        <f t="shared" ca="1" si="207"/>
        <v>3.9914753926152127</v>
      </c>
      <c r="G2261" s="13">
        <f t="shared" ca="1" si="208"/>
        <v>0.51255998283489723</v>
      </c>
      <c r="H2261" s="13">
        <f t="shared" ca="1" si="209"/>
        <v>0</v>
      </c>
    </row>
    <row r="2262" spans="3:8">
      <c r="C2262" s="13">
        <f t="shared" ca="1" si="204"/>
        <v>2010.6049501310915</v>
      </c>
      <c r="D2262" s="13">
        <f t="shared" ca="1" si="205"/>
        <v>99.654310790989271</v>
      </c>
      <c r="E2262" s="13">
        <f t="shared" ca="1" si="206"/>
        <v>991847.06050653139</v>
      </c>
      <c r="F2262" s="13">
        <f t="shared" ca="1" si="207"/>
        <v>4.0012125067483675</v>
      </c>
      <c r="G2262" s="13">
        <f t="shared" ca="1" si="208"/>
        <v>0.50441563367283282</v>
      </c>
      <c r="H2262" s="13">
        <f t="shared" ca="1" si="209"/>
        <v>0</v>
      </c>
    </row>
    <row r="2263" spans="3:8">
      <c r="C2263" s="13">
        <f t="shared" ca="1" si="204"/>
        <v>1996.0701903332861</v>
      </c>
      <c r="D2263" s="13">
        <f t="shared" ca="1" si="205"/>
        <v>99.929690073323997</v>
      </c>
      <c r="E2263" s="13">
        <f t="shared" ca="1" si="206"/>
        <v>993591.80302701832</v>
      </c>
      <c r="F2263" s="13">
        <f t="shared" ca="1" si="207"/>
        <v>3.9974632814286211</v>
      </c>
      <c r="G2263" s="13">
        <f t="shared" ca="1" si="208"/>
        <v>0.49951709991536081</v>
      </c>
      <c r="H2263" s="13">
        <f t="shared" ca="1" si="209"/>
        <v>0</v>
      </c>
    </row>
    <row r="2264" spans="3:8">
      <c r="C2264" s="13">
        <f t="shared" ref="C2264:C2327" ca="1" si="210">NORMINV(RAND(),$D$3,$G$3)</f>
        <v>2004.7846521486874</v>
      </c>
      <c r="D2264" s="13">
        <f t="shared" ref="D2264:D2327" ca="1" si="211">NORMINV(RAND(),$D$4,$G$4)</f>
        <v>99.771133779266222</v>
      </c>
      <c r="E2264" s="13">
        <f t="shared" ref="E2264:E2327" ca="1" si="212">NORMINV(RAND(),$D$5,$G$5)</f>
        <v>993445.94549272512</v>
      </c>
      <c r="F2264" s="13">
        <f t="shared" ref="F2264:F2327" ca="1" si="213">NORMINV(RAND(),$D$6,$G$6)</f>
        <v>3.9968147932022005</v>
      </c>
      <c r="G2264" s="13">
        <f t="shared" ref="G2264:G2327" ca="1" si="214">C2264^2*D2264/(E2264*3.1415926*F2264^4)</f>
        <v>0.50348920295821176</v>
      </c>
      <c r="H2264" s="13">
        <f t="shared" ref="H2264:H2327" ca="1" si="215">IF(G2264&gt;0.54,1,IF(G2264&lt;0.46,1,0))</f>
        <v>0</v>
      </c>
    </row>
    <row r="2265" spans="3:8">
      <c r="C2265" s="13">
        <f t="shared" ca="1" si="210"/>
        <v>2013.3591273642096</v>
      </c>
      <c r="D2265" s="13">
        <f t="shared" ca="1" si="211"/>
        <v>100.6004816400918</v>
      </c>
      <c r="E2265" s="13">
        <f t="shared" ca="1" si="212"/>
        <v>993810.32895917527</v>
      </c>
      <c r="F2265" s="13">
        <f t="shared" ca="1" si="213"/>
        <v>3.9973088849503018</v>
      </c>
      <c r="G2265" s="13">
        <f t="shared" ca="1" si="214"/>
        <v>0.51158564374690241</v>
      </c>
      <c r="H2265" s="13">
        <f t="shared" ca="1" si="215"/>
        <v>0</v>
      </c>
    </row>
    <row r="2266" spans="3:8">
      <c r="C2266" s="13">
        <f t="shared" ca="1" si="210"/>
        <v>1994.2294322120597</v>
      </c>
      <c r="D2266" s="13">
        <f t="shared" ca="1" si="211"/>
        <v>99.628146920336732</v>
      </c>
      <c r="E2266" s="13">
        <f t="shared" ca="1" si="212"/>
        <v>994431.12233352032</v>
      </c>
      <c r="F2266" s="13">
        <f t="shared" ca="1" si="213"/>
        <v>3.997385764341737</v>
      </c>
      <c r="G2266" s="13">
        <f t="shared" ca="1" si="214"/>
        <v>0.49671065545784487</v>
      </c>
      <c r="H2266" s="13">
        <f t="shared" ca="1" si="215"/>
        <v>0</v>
      </c>
    </row>
    <row r="2267" spans="3:8">
      <c r="C2267" s="13">
        <f t="shared" ca="1" si="210"/>
        <v>2006.4480964985582</v>
      </c>
      <c r="D2267" s="13">
        <f t="shared" ca="1" si="211"/>
        <v>99.868097225601346</v>
      </c>
      <c r="E2267" s="13">
        <f t="shared" ca="1" si="212"/>
        <v>997192.58719812171</v>
      </c>
      <c r="F2267" s="13">
        <f t="shared" ca="1" si="213"/>
        <v>3.995913896788164</v>
      </c>
      <c r="G2267" s="13">
        <f t="shared" ca="1" si="214"/>
        <v>0.50337221743150173</v>
      </c>
      <c r="H2267" s="13">
        <f t="shared" ca="1" si="215"/>
        <v>0</v>
      </c>
    </row>
    <row r="2268" spans="3:8">
      <c r="C2268" s="13">
        <f t="shared" ca="1" si="210"/>
        <v>2005.4629458524664</v>
      </c>
      <c r="D2268" s="13">
        <f t="shared" ca="1" si="211"/>
        <v>100.22634278335445</v>
      </c>
      <c r="E2268" s="13">
        <f t="shared" ca="1" si="212"/>
        <v>1001923.540096906</v>
      </c>
      <c r="F2268" s="13">
        <f t="shared" ca="1" si="213"/>
        <v>4.0063175884407416</v>
      </c>
      <c r="G2268" s="13">
        <f t="shared" ca="1" si="214"/>
        <v>0.49710167580895803</v>
      </c>
      <c r="H2268" s="13">
        <f t="shared" ca="1" si="215"/>
        <v>0</v>
      </c>
    </row>
    <row r="2269" spans="3:8">
      <c r="C2269" s="13">
        <f t="shared" ca="1" si="210"/>
        <v>1982.354997900663</v>
      </c>
      <c r="D2269" s="13">
        <f t="shared" ca="1" si="211"/>
        <v>100.06164327332209</v>
      </c>
      <c r="E2269" s="13">
        <f t="shared" ca="1" si="212"/>
        <v>997712.10536570312</v>
      </c>
      <c r="F2269" s="13">
        <f t="shared" ca="1" si="213"/>
        <v>4.0012942213580107</v>
      </c>
      <c r="G2269" s="13">
        <f t="shared" ca="1" si="214"/>
        <v>0.48941067343164141</v>
      </c>
      <c r="H2269" s="13">
        <f t="shared" ca="1" si="215"/>
        <v>0</v>
      </c>
    </row>
    <row r="2270" spans="3:8">
      <c r="C2270" s="13">
        <f t="shared" ca="1" si="210"/>
        <v>1999.6149099534657</v>
      </c>
      <c r="D2270" s="13">
        <f t="shared" ca="1" si="211"/>
        <v>99.168124069984586</v>
      </c>
      <c r="E2270" s="13">
        <f t="shared" ca="1" si="212"/>
        <v>993852.52111463179</v>
      </c>
      <c r="F2270" s="13">
        <f t="shared" ca="1" si="213"/>
        <v>3.9996342802925327</v>
      </c>
      <c r="G2270" s="13">
        <f t="shared" ca="1" si="214"/>
        <v>0.49626299660000744</v>
      </c>
      <c r="H2270" s="13">
        <f t="shared" ca="1" si="215"/>
        <v>0</v>
      </c>
    </row>
    <row r="2271" spans="3:8">
      <c r="C2271" s="13">
        <f t="shared" ca="1" si="210"/>
        <v>2005.4530005532138</v>
      </c>
      <c r="D2271" s="13">
        <f t="shared" ca="1" si="211"/>
        <v>99.049748521779378</v>
      </c>
      <c r="E2271" s="13">
        <f t="shared" ca="1" si="212"/>
        <v>996197.74074972328</v>
      </c>
      <c r="F2271" s="13">
        <f t="shared" ca="1" si="213"/>
        <v>4.0031916410411128</v>
      </c>
      <c r="G2271" s="13">
        <f t="shared" ca="1" si="214"/>
        <v>0.49562980101028165</v>
      </c>
      <c r="H2271" s="13">
        <f t="shared" ca="1" si="215"/>
        <v>0</v>
      </c>
    </row>
    <row r="2272" spans="3:8">
      <c r="C2272" s="13">
        <f t="shared" ca="1" si="210"/>
        <v>1990.5144123205826</v>
      </c>
      <c r="D2272" s="13">
        <f t="shared" ca="1" si="211"/>
        <v>100.06991681217185</v>
      </c>
      <c r="E2272" s="13">
        <f t="shared" ca="1" si="212"/>
        <v>988542.28492700297</v>
      </c>
      <c r="F2272" s="13">
        <f t="shared" ca="1" si="213"/>
        <v>3.9929153005589368</v>
      </c>
      <c r="G2272" s="13">
        <f t="shared" ca="1" si="214"/>
        <v>0.50226010597304005</v>
      </c>
      <c r="H2272" s="13">
        <f t="shared" ca="1" si="215"/>
        <v>0</v>
      </c>
    </row>
    <row r="2273" spans="3:8">
      <c r="C2273" s="13">
        <f t="shared" ca="1" si="210"/>
        <v>2015.6030685822291</v>
      </c>
      <c r="D2273" s="13">
        <f t="shared" ca="1" si="211"/>
        <v>99.750836301579341</v>
      </c>
      <c r="E2273" s="13">
        <f t="shared" ca="1" si="212"/>
        <v>988316.84369702032</v>
      </c>
      <c r="F2273" s="13">
        <f t="shared" ca="1" si="213"/>
        <v>3.9823110862303004</v>
      </c>
      <c r="G2273" s="13">
        <f t="shared" ca="1" si="214"/>
        <v>0.51896703678768707</v>
      </c>
      <c r="H2273" s="13">
        <f t="shared" ca="1" si="215"/>
        <v>0</v>
      </c>
    </row>
    <row r="2274" spans="3:8">
      <c r="C2274" s="13">
        <f t="shared" ca="1" si="210"/>
        <v>2000.4971340884356</v>
      </c>
      <c r="D2274" s="13">
        <f t="shared" ca="1" si="211"/>
        <v>99.811859141606732</v>
      </c>
      <c r="E2274" s="13">
        <f t="shared" ca="1" si="212"/>
        <v>995140.71621663729</v>
      </c>
      <c r="F2274" s="13">
        <f t="shared" ca="1" si="213"/>
        <v>4.0055812343676021</v>
      </c>
      <c r="G2274" s="13">
        <f t="shared" ca="1" si="214"/>
        <v>0.49631965692589358</v>
      </c>
      <c r="H2274" s="13">
        <f t="shared" ca="1" si="215"/>
        <v>0</v>
      </c>
    </row>
    <row r="2275" spans="3:8">
      <c r="C2275" s="13">
        <f t="shared" ca="1" si="210"/>
        <v>1994.0156741983214</v>
      </c>
      <c r="D2275" s="13">
        <f t="shared" ca="1" si="211"/>
        <v>100.27969011929913</v>
      </c>
      <c r="E2275" s="13">
        <f t="shared" ca="1" si="212"/>
        <v>986186.16277007165</v>
      </c>
      <c r="F2275" s="13">
        <f t="shared" ca="1" si="213"/>
        <v>3.9973102190672747</v>
      </c>
      <c r="G2275" s="13">
        <f t="shared" ca="1" si="214"/>
        <v>0.50406893528215047</v>
      </c>
      <c r="H2275" s="13">
        <f t="shared" ca="1" si="215"/>
        <v>0</v>
      </c>
    </row>
    <row r="2276" spans="3:8">
      <c r="C2276" s="13">
        <f t="shared" ca="1" si="210"/>
        <v>2008.9598941605925</v>
      </c>
      <c r="D2276" s="13">
        <f t="shared" ca="1" si="211"/>
        <v>100.11820667154802</v>
      </c>
      <c r="E2276" s="13">
        <f t="shared" ca="1" si="212"/>
        <v>990295.46769528056</v>
      </c>
      <c r="F2276" s="13">
        <f t="shared" ca="1" si="213"/>
        <v>4.0064585254915936</v>
      </c>
      <c r="G2276" s="13">
        <f t="shared" ca="1" si="214"/>
        <v>0.50407868481737561</v>
      </c>
      <c r="H2276" s="13">
        <f t="shared" ca="1" si="215"/>
        <v>0</v>
      </c>
    </row>
    <row r="2277" spans="3:8">
      <c r="C2277" s="13">
        <f t="shared" ca="1" si="210"/>
        <v>1984.2880547127656</v>
      </c>
      <c r="D2277" s="13">
        <f t="shared" ca="1" si="211"/>
        <v>99.604585090697043</v>
      </c>
      <c r="E2277" s="13">
        <f t="shared" ca="1" si="212"/>
        <v>995166.92567019467</v>
      </c>
      <c r="F2277" s="13">
        <f t="shared" ca="1" si="213"/>
        <v>4.0089270874277503</v>
      </c>
      <c r="G2277" s="13">
        <f t="shared" ca="1" si="214"/>
        <v>0.48565776541716743</v>
      </c>
      <c r="H2277" s="13">
        <f t="shared" ca="1" si="215"/>
        <v>0</v>
      </c>
    </row>
    <row r="2278" spans="3:8">
      <c r="C2278" s="13">
        <f t="shared" ca="1" si="210"/>
        <v>2017.3692916351768</v>
      </c>
      <c r="D2278" s="13">
        <f t="shared" ca="1" si="211"/>
        <v>100.53168746728886</v>
      </c>
      <c r="E2278" s="13">
        <f t="shared" ca="1" si="212"/>
        <v>980943.14141015848</v>
      </c>
      <c r="F2278" s="13">
        <f t="shared" ca="1" si="213"/>
        <v>4.0057669112543373</v>
      </c>
      <c r="G2278" s="13">
        <f t="shared" ca="1" si="214"/>
        <v>0.51562905849116758</v>
      </c>
      <c r="H2278" s="13">
        <f t="shared" ca="1" si="215"/>
        <v>0</v>
      </c>
    </row>
    <row r="2279" spans="3:8">
      <c r="C2279" s="13">
        <f t="shared" ca="1" si="210"/>
        <v>2004.4045822619844</v>
      </c>
      <c r="D2279" s="13">
        <f t="shared" ca="1" si="211"/>
        <v>99.668989088990145</v>
      </c>
      <c r="E2279" s="13">
        <f t="shared" ca="1" si="212"/>
        <v>992082.46096558473</v>
      </c>
      <c r="F2279" s="13">
        <f t="shared" ca="1" si="213"/>
        <v>4.0088161547406447</v>
      </c>
      <c r="G2279" s="13">
        <f t="shared" ca="1" si="214"/>
        <v>0.49747198737149106</v>
      </c>
      <c r="H2279" s="13">
        <f t="shared" ca="1" si="215"/>
        <v>0</v>
      </c>
    </row>
    <row r="2280" spans="3:8">
      <c r="C2280" s="13">
        <f t="shared" ca="1" si="210"/>
        <v>2013.3648103777689</v>
      </c>
      <c r="D2280" s="13">
        <f t="shared" ca="1" si="211"/>
        <v>99.53577166037401</v>
      </c>
      <c r="E2280" s="13">
        <f t="shared" ca="1" si="212"/>
        <v>999944.76102869108</v>
      </c>
      <c r="F2280" s="13">
        <f t="shared" ca="1" si="213"/>
        <v>4.0030231803319127</v>
      </c>
      <c r="G2280" s="13">
        <f t="shared" ca="1" si="214"/>
        <v>0.50020247996746237</v>
      </c>
      <c r="H2280" s="13">
        <f t="shared" ca="1" si="215"/>
        <v>0</v>
      </c>
    </row>
    <row r="2281" spans="3:8">
      <c r="C2281" s="13">
        <f t="shared" ca="1" si="210"/>
        <v>2020.7502074351623</v>
      </c>
      <c r="D2281" s="13">
        <f t="shared" ca="1" si="211"/>
        <v>99.996856817006517</v>
      </c>
      <c r="E2281" s="13">
        <f t="shared" ca="1" si="212"/>
        <v>994963.36221459287</v>
      </c>
      <c r="F2281" s="13">
        <f t="shared" ca="1" si="213"/>
        <v>4.0130880501909232</v>
      </c>
      <c r="G2281" s="13">
        <f t="shared" ca="1" si="214"/>
        <v>0.50366283382044186</v>
      </c>
      <c r="H2281" s="13">
        <f t="shared" ca="1" si="215"/>
        <v>0</v>
      </c>
    </row>
    <row r="2282" spans="3:8">
      <c r="C2282" s="13">
        <f t="shared" ca="1" si="210"/>
        <v>1990.2789979266925</v>
      </c>
      <c r="D2282" s="13">
        <f t="shared" ca="1" si="211"/>
        <v>100.89862493254212</v>
      </c>
      <c r="E2282" s="13">
        <f t="shared" ca="1" si="212"/>
        <v>997781.94362938579</v>
      </c>
      <c r="F2282" s="13">
        <f t="shared" ca="1" si="213"/>
        <v>3.9999731714078024</v>
      </c>
      <c r="G2282" s="13">
        <f t="shared" ca="1" si="214"/>
        <v>0.49808028121137393</v>
      </c>
      <c r="H2282" s="13">
        <f t="shared" ca="1" si="215"/>
        <v>0</v>
      </c>
    </row>
    <row r="2283" spans="3:8">
      <c r="C2283" s="13">
        <f t="shared" ca="1" si="210"/>
        <v>2019.2384735427008</v>
      </c>
      <c r="D2283" s="13">
        <f t="shared" ca="1" si="211"/>
        <v>99.991865850890434</v>
      </c>
      <c r="E2283" s="13">
        <f t="shared" ca="1" si="212"/>
        <v>985593.93286758894</v>
      </c>
      <c r="F2283" s="13">
        <f t="shared" ca="1" si="213"/>
        <v>4.0021549300801684</v>
      </c>
      <c r="G2283" s="13">
        <f t="shared" ca="1" si="214"/>
        <v>0.51323518640752841</v>
      </c>
      <c r="H2283" s="13">
        <f t="shared" ca="1" si="215"/>
        <v>0</v>
      </c>
    </row>
    <row r="2284" spans="3:8">
      <c r="C2284" s="13">
        <f t="shared" ca="1" si="210"/>
        <v>1987.6507326399742</v>
      </c>
      <c r="D2284" s="13">
        <f t="shared" ca="1" si="211"/>
        <v>99.987892322022432</v>
      </c>
      <c r="E2284" s="13">
        <f t="shared" ca="1" si="212"/>
        <v>987782.20578293409</v>
      </c>
      <c r="F2284" s="13">
        <f t="shared" ca="1" si="213"/>
        <v>4.0042758412159962</v>
      </c>
      <c r="G2284" s="13">
        <f t="shared" ca="1" si="214"/>
        <v>0.49513149071882551</v>
      </c>
      <c r="H2284" s="13">
        <f t="shared" ca="1" si="215"/>
        <v>0</v>
      </c>
    </row>
    <row r="2285" spans="3:8">
      <c r="C2285" s="13">
        <f t="shared" ca="1" si="210"/>
        <v>1994.0138762113688</v>
      </c>
      <c r="D2285" s="13">
        <f t="shared" ca="1" si="211"/>
        <v>100.95510626190841</v>
      </c>
      <c r="E2285" s="13">
        <f t="shared" ca="1" si="212"/>
        <v>994465.30611128162</v>
      </c>
      <c r="F2285" s="13">
        <f t="shared" ca="1" si="213"/>
        <v>4.0020783543144622</v>
      </c>
      <c r="G2285" s="13">
        <f t="shared" ca="1" si="214"/>
        <v>0.50084436532832588</v>
      </c>
      <c r="H2285" s="13">
        <f t="shared" ca="1" si="215"/>
        <v>0</v>
      </c>
    </row>
    <row r="2286" spans="3:8">
      <c r="C2286" s="13">
        <f t="shared" ca="1" si="210"/>
        <v>2006.6462672281395</v>
      </c>
      <c r="D2286" s="13">
        <f t="shared" ca="1" si="211"/>
        <v>101.04900571131438</v>
      </c>
      <c r="E2286" s="13">
        <f t="shared" ca="1" si="212"/>
        <v>1001185.0568447197</v>
      </c>
      <c r="F2286" s="13">
        <f t="shared" ca="1" si="213"/>
        <v>3.999476972711216</v>
      </c>
      <c r="G2286" s="13">
        <f t="shared" ca="1" si="214"/>
        <v>0.50558788744113881</v>
      </c>
      <c r="H2286" s="13">
        <f t="shared" ca="1" si="215"/>
        <v>0</v>
      </c>
    </row>
    <row r="2287" spans="3:8">
      <c r="C2287" s="13">
        <f t="shared" ca="1" si="210"/>
        <v>1985.40824830832</v>
      </c>
      <c r="D2287" s="13">
        <f t="shared" ca="1" si="211"/>
        <v>100.70118868511547</v>
      </c>
      <c r="E2287" s="13">
        <f t="shared" ca="1" si="212"/>
        <v>989626.37081537268</v>
      </c>
      <c r="F2287" s="13">
        <f t="shared" ca="1" si="213"/>
        <v>3.9930423222087841</v>
      </c>
      <c r="G2287" s="13">
        <f t="shared" ca="1" si="214"/>
        <v>0.5022239999280218</v>
      </c>
      <c r="H2287" s="13">
        <f t="shared" ca="1" si="215"/>
        <v>0</v>
      </c>
    </row>
    <row r="2288" spans="3:8">
      <c r="C2288" s="13">
        <f t="shared" ca="1" si="210"/>
        <v>1983.4062385991811</v>
      </c>
      <c r="D2288" s="13">
        <f t="shared" ca="1" si="211"/>
        <v>100.05508587393568</v>
      </c>
      <c r="E2288" s="13">
        <f t="shared" ca="1" si="212"/>
        <v>995009.16812271625</v>
      </c>
      <c r="F2288" s="13">
        <f t="shared" ca="1" si="213"/>
        <v>3.9906663103950746</v>
      </c>
      <c r="G2288" s="13">
        <f t="shared" ca="1" si="214"/>
        <v>0.4964824627365127</v>
      </c>
      <c r="H2288" s="13">
        <f t="shared" ca="1" si="215"/>
        <v>0</v>
      </c>
    </row>
    <row r="2289" spans="3:8">
      <c r="C2289" s="13">
        <f t="shared" ca="1" si="210"/>
        <v>1995.8925796978235</v>
      </c>
      <c r="D2289" s="13">
        <f t="shared" ca="1" si="211"/>
        <v>100.09502869274813</v>
      </c>
      <c r="E2289" s="13">
        <f t="shared" ca="1" si="212"/>
        <v>1006030.0578952046</v>
      </c>
      <c r="F2289" s="13">
        <f t="shared" ca="1" si="213"/>
        <v>3.9975102313138211</v>
      </c>
      <c r="G2289" s="13">
        <f t="shared" ca="1" si="214"/>
        <v>0.49404633024958222</v>
      </c>
      <c r="H2289" s="13">
        <f t="shared" ca="1" si="215"/>
        <v>0</v>
      </c>
    </row>
    <row r="2290" spans="3:8">
      <c r="C2290" s="13">
        <f t="shared" ca="1" si="210"/>
        <v>1992.0790082673248</v>
      </c>
      <c r="D2290" s="13">
        <f t="shared" ca="1" si="211"/>
        <v>99.820508816679236</v>
      </c>
      <c r="E2290" s="13">
        <f t="shared" ca="1" si="212"/>
        <v>1004964.6460091807</v>
      </c>
      <c r="F2290" s="13">
        <f t="shared" ca="1" si="213"/>
        <v>4.00117156276856</v>
      </c>
      <c r="G2290" s="13">
        <f t="shared" ca="1" si="214"/>
        <v>0.48953478187911958</v>
      </c>
      <c r="H2290" s="13">
        <f t="shared" ca="1" si="215"/>
        <v>0</v>
      </c>
    </row>
    <row r="2291" spans="3:8">
      <c r="C2291" s="13">
        <f t="shared" ca="1" si="210"/>
        <v>1984.4300853076954</v>
      </c>
      <c r="D2291" s="13">
        <f t="shared" ca="1" si="211"/>
        <v>100.40203252848733</v>
      </c>
      <c r="E2291" s="13">
        <f t="shared" ca="1" si="212"/>
        <v>980676.69141268404</v>
      </c>
      <c r="F2291" s="13">
        <f t="shared" ca="1" si="213"/>
        <v>4.0080920119468342</v>
      </c>
      <c r="G2291" s="13">
        <f t="shared" ca="1" si="214"/>
        <v>0.49726473378087238</v>
      </c>
      <c r="H2291" s="13">
        <f t="shared" ca="1" si="215"/>
        <v>0</v>
      </c>
    </row>
    <row r="2292" spans="3:8">
      <c r="C2292" s="13">
        <f t="shared" ca="1" si="210"/>
        <v>1987.0693586592395</v>
      </c>
      <c r="D2292" s="13">
        <f t="shared" ca="1" si="211"/>
        <v>99.820782944220397</v>
      </c>
      <c r="E2292" s="13">
        <f t="shared" ca="1" si="212"/>
        <v>992424.84458895505</v>
      </c>
      <c r="F2292" s="13">
        <f t="shared" ca="1" si="213"/>
        <v>4.0076786648172513</v>
      </c>
      <c r="G2292" s="13">
        <f t="shared" ca="1" si="214"/>
        <v>0.49003597181055336</v>
      </c>
      <c r="H2292" s="13">
        <f t="shared" ca="1" si="215"/>
        <v>0</v>
      </c>
    </row>
    <row r="2293" spans="3:8">
      <c r="C2293" s="13">
        <f t="shared" ca="1" si="210"/>
        <v>2000.7664719364464</v>
      </c>
      <c r="D2293" s="13">
        <f t="shared" ca="1" si="211"/>
        <v>100.33328387579296</v>
      </c>
      <c r="E2293" s="13">
        <f t="shared" ca="1" si="212"/>
        <v>997557.90347924712</v>
      </c>
      <c r="F2293" s="13">
        <f t="shared" ca="1" si="213"/>
        <v>4.0035626759051306</v>
      </c>
      <c r="G2293" s="13">
        <f t="shared" ca="1" si="214"/>
        <v>0.49884235705907515</v>
      </c>
      <c r="H2293" s="13">
        <f t="shared" ca="1" si="215"/>
        <v>0</v>
      </c>
    </row>
    <row r="2294" spans="3:8">
      <c r="C2294" s="13">
        <f t="shared" ca="1" si="210"/>
        <v>1975.9748184712939</v>
      </c>
      <c r="D2294" s="13">
        <f t="shared" ca="1" si="211"/>
        <v>99.37046784887248</v>
      </c>
      <c r="E2294" s="13">
        <f t="shared" ca="1" si="212"/>
        <v>1003346.7029134613</v>
      </c>
      <c r="F2294" s="13">
        <f t="shared" ca="1" si="213"/>
        <v>3.9977253121042975</v>
      </c>
      <c r="G2294" s="13">
        <f t="shared" ca="1" si="214"/>
        <v>0.4819116805825916</v>
      </c>
      <c r="H2294" s="13">
        <f t="shared" ca="1" si="215"/>
        <v>0</v>
      </c>
    </row>
    <row r="2295" spans="3:8">
      <c r="C2295" s="13">
        <f t="shared" ca="1" si="210"/>
        <v>1990.4041160217141</v>
      </c>
      <c r="D2295" s="13">
        <f t="shared" ca="1" si="211"/>
        <v>100.19188034630133</v>
      </c>
      <c r="E2295" s="13">
        <f t="shared" ca="1" si="212"/>
        <v>1002216.0460395163</v>
      </c>
      <c r="F2295" s="13">
        <f t="shared" ca="1" si="213"/>
        <v>4.0015977667071363</v>
      </c>
      <c r="G2295" s="13">
        <f t="shared" ca="1" si="214"/>
        <v>0.49166591814605093</v>
      </c>
      <c r="H2295" s="13">
        <f t="shared" ca="1" si="215"/>
        <v>0</v>
      </c>
    </row>
    <row r="2296" spans="3:8">
      <c r="C2296" s="13">
        <f t="shared" ca="1" si="210"/>
        <v>2005.3082070461724</v>
      </c>
      <c r="D2296" s="13">
        <f t="shared" ca="1" si="211"/>
        <v>99.851113618335958</v>
      </c>
      <c r="E2296" s="13">
        <f t="shared" ca="1" si="212"/>
        <v>1001625.6393781811</v>
      </c>
      <c r="F2296" s="13">
        <f t="shared" ca="1" si="213"/>
        <v>3.999181604783792</v>
      </c>
      <c r="G2296" s="13">
        <f t="shared" ca="1" si="214"/>
        <v>0.49885619819803106</v>
      </c>
      <c r="H2296" s="13">
        <f t="shared" ca="1" si="215"/>
        <v>0</v>
      </c>
    </row>
    <row r="2297" spans="3:8">
      <c r="C2297" s="13">
        <f t="shared" ca="1" si="210"/>
        <v>2008.6914391406638</v>
      </c>
      <c r="D2297" s="13">
        <f t="shared" ca="1" si="211"/>
        <v>100.96199009386291</v>
      </c>
      <c r="E2297" s="13">
        <f t="shared" ca="1" si="212"/>
        <v>993046.58421759948</v>
      </c>
      <c r="F2297" s="13">
        <f t="shared" ca="1" si="213"/>
        <v>3.9914222273940365</v>
      </c>
      <c r="G2297" s="13">
        <f t="shared" ca="1" si="214"/>
        <v>0.51446304825972611</v>
      </c>
      <c r="H2297" s="13">
        <f t="shared" ca="1" si="215"/>
        <v>0</v>
      </c>
    </row>
    <row r="2298" spans="3:8">
      <c r="C2298" s="13">
        <f t="shared" ca="1" si="210"/>
        <v>1983.6942556570129</v>
      </c>
      <c r="D2298" s="13">
        <f t="shared" ca="1" si="211"/>
        <v>100.88758973535596</v>
      </c>
      <c r="E2298" s="13">
        <f t="shared" ca="1" si="212"/>
        <v>1000384.4314797401</v>
      </c>
      <c r="F2298" s="13">
        <f t="shared" ca="1" si="213"/>
        <v>3.9995975962598136</v>
      </c>
      <c r="G2298" s="13">
        <f t="shared" ca="1" si="214"/>
        <v>0.49363419165129585</v>
      </c>
      <c r="H2298" s="13">
        <f t="shared" ca="1" si="215"/>
        <v>0</v>
      </c>
    </row>
    <row r="2299" spans="3:8">
      <c r="C2299" s="13">
        <f t="shared" ca="1" si="210"/>
        <v>2006.5336239534759</v>
      </c>
      <c r="D2299" s="13">
        <f t="shared" ca="1" si="211"/>
        <v>99.769995523125473</v>
      </c>
      <c r="E2299" s="13">
        <f t="shared" ca="1" si="212"/>
        <v>987229.65681467589</v>
      </c>
      <c r="F2299" s="13">
        <f t="shared" ca="1" si="213"/>
        <v>4.0007206280366345</v>
      </c>
      <c r="G2299" s="13">
        <f t="shared" ca="1" si="214"/>
        <v>0.50555903437697225</v>
      </c>
      <c r="H2299" s="13">
        <f t="shared" ca="1" si="215"/>
        <v>0</v>
      </c>
    </row>
    <row r="2300" spans="3:8">
      <c r="C2300" s="13">
        <f t="shared" ca="1" si="210"/>
        <v>2005.1501905293198</v>
      </c>
      <c r="D2300" s="13">
        <f t="shared" ca="1" si="211"/>
        <v>100.16491359580171</v>
      </c>
      <c r="E2300" s="13">
        <f t="shared" ca="1" si="212"/>
        <v>985282.92844139691</v>
      </c>
      <c r="F2300" s="13">
        <f t="shared" ca="1" si="213"/>
        <v>3.9990339769758214</v>
      </c>
      <c r="G2300" s="13">
        <f t="shared" ca="1" si="214"/>
        <v>0.50871932646209794</v>
      </c>
      <c r="H2300" s="13">
        <f t="shared" ca="1" si="215"/>
        <v>0</v>
      </c>
    </row>
    <row r="2301" spans="3:8">
      <c r="C2301" s="13">
        <f t="shared" ca="1" si="210"/>
        <v>1979.5703938256936</v>
      </c>
      <c r="D2301" s="13">
        <f t="shared" ca="1" si="211"/>
        <v>99.628645504542177</v>
      </c>
      <c r="E2301" s="13">
        <f t="shared" ca="1" si="212"/>
        <v>990808.23951830016</v>
      </c>
      <c r="F2301" s="13">
        <f t="shared" ca="1" si="213"/>
        <v>4.0094723465082449</v>
      </c>
      <c r="G2301" s="13">
        <f t="shared" ca="1" si="214"/>
        <v>0.48533069695615372</v>
      </c>
      <c r="H2301" s="13">
        <f t="shared" ca="1" si="215"/>
        <v>0</v>
      </c>
    </row>
    <row r="2302" spans="3:8">
      <c r="C2302" s="13">
        <f t="shared" ca="1" si="210"/>
        <v>2000.6410627310147</v>
      </c>
      <c r="D2302" s="13">
        <f t="shared" ca="1" si="211"/>
        <v>99.895731667887432</v>
      </c>
      <c r="E2302" s="13">
        <f t="shared" ca="1" si="212"/>
        <v>989654.18118254119</v>
      </c>
      <c r="F2302" s="13">
        <f t="shared" ca="1" si="213"/>
        <v>3.99734625600215</v>
      </c>
      <c r="G2302" s="13">
        <f t="shared" ca="1" si="214"/>
        <v>0.50369180299533201</v>
      </c>
      <c r="H2302" s="13">
        <f t="shared" ca="1" si="215"/>
        <v>0</v>
      </c>
    </row>
    <row r="2303" spans="3:8">
      <c r="C2303" s="13">
        <f t="shared" ca="1" si="210"/>
        <v>2006.99184323191</v>
      </c>
      <c r="D2303" s="13">
        <f t="shared" ca="1" si="211"/>
        <v>99.759012976477976</v>
      </c>
      <c r="E2303" s="13">
        <f t="shared" ca="1" si="212"/>
        <v>992492.09477880225</v>
      </c>
      <c r="F2303" s="13">
        <f t="shared" ca="1" si="213"/>
        <v>4.0026890479517485</v>
      </c>
      <c r="G2303" s="13">
        <f t="shared" ca="1" si="214"/>
        <v>0.50206393456475995</v>
      </c>
      <c r="H2303" s="13">
        <f t="shared" ca="1" si="215"/>
        <v>0</v>
      </c>
    </row>
    <row r="2304" spans="3:8">
      <c r="C2304" s="13">
        <f t="shared" ca="1" si="210"/>
        <v>1996.276748218901</v>
      </c>
      <c r="D2304" s="13">
        <f t="shared" ca="1" si="211"/>
        <v>99.932785521246316</v>
      </c>
      <c r="E2304" s="13">
        <f t="shared" ca="1" si="212"/>
        <v>991748.15038630588</v>
      </c>
      <c r="F2304" s="13">
        <f t="shared" ca="1" si="213"/>
        <v>3.9947339446127712</v>
      </c>
      <c r="G2304" s="13">
        <f t="shared" ca="1" si="214"/>
        <v>0.50193419715807119</v>
      </c>
      <c r="H2304" s="13">
        <f t="shared" ca="1" si="215"/>
        <v>0</v>
      </c>
    </row>
    <row r="2305" spans="3:8">
      <c r="C2305" s="13">
        <f t="shared" ca="1" si="210"/>
        <v>2002.6514395182164</v>
      </c>
      <c r="D2305" s="13">
        <f t="shared" ca="1" si="211"/>
        <v>100.43885182794708</v>
      </c>
      <c r="E2305" s="13">
        <f t="shared" ca="1" si="212"/>
        <v>1001405.1229753535</v>
      </c>
      <c r="F2305" s="13">
        <f t="shared" ca="1" si="213"/>
        <v>3.9959102540975109</v>
      </c>
      <c r="G2305" s="13">
        <f t="shared" ca="1" si="214"/>
        <v>0.50221525094785269</v>
      </c>
      <c r="H2305" s="13">
        <f t="shared" ca="1" si="215"/>
        <v>0</v>
      </c>
    </row>
    <row r="2306" spans="3:8">
      <c r="C2306" s="13">
        <f t="shared" ca="1" si="210"/>
        <v>2006.5255263995236</v>
      </c>
      <c r="D2306" s="13">
        <f t="shared" ca="1" si="211"/>
        <v>100.19693108479888</v>
      </c>
      <c r="E2306" s="13">
        <f t="shared" ca="1" si="212"/>
        <v>997681.14887683664</v>
      </c>
      <c r="F2306" s="13">
        <f t="shared" ca="1" si="213"/>
        <v>4.0009670282019165</v>
      </c>
      <c r="G2306" s="13">
        <f t="shared" ca="1" si="214"/>
        <v>0.50227582625409584</v>
      </c>
      <c r="H2306" s="13">
        <f t="shared" ca="1" si="215"/>
        <v>0</v>
      </c>
    </row>
    <row r="2307" spans="3:8">
      <c r="C2307" s="13">
        <f t="shared" ca="1" si="210"/>
        <v>2002.0251534325857</v>
      </c>
      <c r="D2307" s="13">
        <f t="shared" ca="1" si="211"/>
        <v>99.745121963238219</v>
      </c>
      <c r="E2307" s="13">
        <f t="shared" ca="1" si="212"/>
        <v>999324.13724683493</v>
      </c>
      <c r="F2307" s="13">
        <f t="shared" ca="1" si="213"/>
        <v>4.0067829589655579</v>
      </c>
      <c r="G2307" s="13">
        <f t="shared" ca="1" si="214"/>
        <v>0.49407310123705883</v>
      </c>
      <c r="H2307" s="13">
        <f t="shared" ca="1" si="215"/>
        <v>0</v>
      </c>
    </row>
    <row r="2308" spans="3:8">
      <c r="C2308" s="13">
        <f t="shared" ca="1" si="210"/>
        <v>2011.4059033044894</v>
      </c>
      <c r="D2308" s="13">
        <f t="shared" ca="1" si="211"/>
        <v>101.12501955126615</v>
      </c>
      <c r="E2308" s="13">
        <f t="shared" ca="1" si="212"/>
        <v>997249.15123959281</v>
      </c>
      <c r="F2308" s="13">
        <f t="shared" ca="1" si="213"/>
        <v>4.0054203376442938</v>
      </c>
      <c r="G2308" s="13">
        <f t="shared" ca="1" si="214"/>
        <v>0.50735520972157822</v>
      </c>
      <c r="H2308" s="13">
        <f t="shared" ca="1" si="215"/>
        <v>0</v>
      </c>
    </row>
    <row r="2309" spans="3:8">
      <c r="C2309" s="13">
        <f t="shared" ca="1" si="210"/>
        <v>1994.2395887647319</v>
      </c>
      <c r="D2309" s="13">
        <f t="shared" ca="1" si="211"/>
        <v>99.810683667431675</v>
      </c>
      <c r="E2309" s="13">
        <f t="shared" ca="1" si="212"/>
        <v>998259.70863181655</v>
      </c>
      <c r="F2309" s="13">
        <f t="shared" ca="1" si="213"/>
        <v>4.0150770405169069</v>
      </c>
      <c r="G2309" s="13">
        <f t="shared" ca="1" si="214"/>
        <v>0.48703789966402067</v>
      </c>
      <c r="H2309" s="13">
        <f t="shared" ca="1" si="215"/>
        <v>0</v>
      </c>
    </row>
    <row r="2310" spans="3:8">
      <c r="C2310" s="13">
        <f t="shared" ca="1" si="210"/>
        <v>2009.8997183747381</v>
      </c>
      <c r="D2310" s="13">
        <f t="shared" ca="1" si="211"/>
        <v>100.44711724473704</v>
      </c>
      <c r="E2310" s="13">
        <f t="shared" ca="1" si="212"/>
        <v>992911.1768834258</v>
      </c>
      <c r="F2310" s="13">
        <f t="shared" ca="1" si="213"/>
        <v>4.0007225586270323</v>
      </c>
      <c r="G2310" s="13">
        <f t="shared" ca="1" si="214"/>
        <v>0.50777609468275731</v>
      </c>
      <c r="H2310" s="13">
        <f t="shared" ca="1" si="215"/>
        <v>0</v>
      </c>
    </row>
    <row r="2311" spans="3:8">
      <c r="C2311" s="13">
        <f t="shared" ca="1" si="210"/>
        <v>2002.3644147164721</v>
      </c>
      <c r="D2311" s="13">
        <f t="shared" ca="1" si="211"/>
        <v>100.30291439118565</v>
      </c>
      <c r="E2311" s="13">
        <f t="shared" ca="1" si="212"/>
        <v>995061.81615751516</v>
      </c>
      <c r="F2311" s="13">
        <f t="shared" ca="1" si="213"/>
        <v>4.0041001969055667</v>
      </c>
      <c r="G2311" s="13">
        <f t="shared" ca="1" si="214"/>
        <v>0.50047238199047739</v>
      </c>
      <c r="H2311" s="13">
        <f t="shared" ca="1" si="215"/>
        <v>0</v>
      </c>
    </row>
    <row r="2312" spans="3:8">
      <c r="C2312" s="13">
        <f t="shared" ca="1" si="210"/>
        <v>2011.0754136293513</v>
      </c>
      <c r="D2312" s="13">
        <f t="shared" ca="1" si="211"/>
        <v>100.95908819678631</v>
      </c>
      <c r="E2312" s="13">
        <f t="shared" ca="1" si="212"/>
        <v>993462.42060897336</v>
      </c>
      <c r="F2312" s="13">
        <f t="shared" ca="1" si="213"/>
        <v>3.9894827033863516</v>
      </c>
      <c r="G2312" s="13">
        <f t="shared" ca="1" si="214"/>
        <v>0.51645736800061681</v>
      </c>
      <c r="H2312" s="13">
        <f t="shared" ca="1" si="215"/>
        <v>0</v>
      </c>
    </row>
    <row r="2313" spans="3:8">
      <c r="C2313" s="13">
        <f t="shared" ca="1" si="210"/>
        <v>2019.831947978638</v>
      </c>
      <c r="D2313" s="13">
        <f t="shared" ca="1" si="211"/>
        <v>100.46920232660017</v>
      </c>
      <c r="E2313" s="13">
        <f t="shared" ca="1" si="212"/>
        <v>995141.59715824097</v>
      </c>
      <c r="F2313" s="13">
        <f t="shared" ca="1" si="213"/>
        <v>3.9927251925402696</v>
      </c>
      <c r="G2313" s="13">
        <f t="shared" ca="1" si="214"/>
        <v>0.51588274618873509</v>
      </c>
      <c r="H2313" s="13">
        <f t="shared" ca="1" si="215"/>
        <v>0</v>
      </c>
    </row>
    <row r="2314" spans="3:8">
      <c r="C2314" s="13">
        <f t="shared" ca="1" si="210"/>
        <v>1995.6300030605537</v>
      </c>
      <c r="D2314" s="13">
        <f t="shared" ca="1" si="211"/>
        <v>99.938421121364442</v>
      </c>
      <c r="E2314" s="13">
        <f t="shared" ca="1" si="212"/>
        <v>980206.53039459325</v>
      </c>
      <c r="F2314" s="13">
        <f t="shared" ca="1" si="213"/>
        <v>4.0030561186952323</v>
      </c>
      <c r="G2314" s="13">
        <f t="shared" ca="1" si="214"/>
        <v>0.50333642758774166</v>
      </c>
      <c r="H2314" s="13">
        <f t="shared" ca="1" si="215"/>
        <v>0</v>
      </c>
    </row>
    <row r="2315" spans="3:8">
      <c r="C2315" s="13">
        <f t="shared" ca="1" si="210"/>
        <v>1996.4457148352249</v>
      </c>
      <c r="D2315" s="13">
        <f t="shared" ca="1" si="211"/>
        <v>100.2673032079957</v>
      </c>
      <c r="E2315" s="13">
        <f t="shared" ca="1" si="212"/>
        <v>1006401.8370149143</v>
      </c>
      <c r="F2315" s="13">
        <f t="shared" ca="1" si="213"/>
        <v>3.9997310937448622</v>
      </c>
      <c r="G2315" s="13">
        <f t="shared" ca="1" si="214"/>
        <v>0.49388960203670224</v>
      </c>
      <c r="H2315" s="13">
        <f t="shared" ca="1" si="215"/>
        <v>0</v>
      </c>
    </row>
    <row r="2316" spans="3:8">
      <c r="C2316" s="13">
        <f t="shared" ca="1" si="210"/>
        <v>1990.6527754698423</v>
      </c>
      <c r="D2316" s="13">
        <f t="shared" ca="1" si="211"/>
        <v>100.20623102257966</v>
      </c>
      <c r="E2316" s="13">
        <f t="shared" ca="1" si="212"/>
        <v>998629.84382775926</v>
      </c>
      <c r="F2316" s="13">
        <f t="shared" ca="1" si="213"/>
        <v>4.0013107039517539</v>
      </c>
      <c r="G2316" s="13">
        <f t="shared" ca="1" si="214"/>
        <v>0.49376720953596781</v>
      </c>
      <c r="H2316" s="13">
        <f t="shared" ca="1" si="215"/>
        <v>0</v>
      </c>
    </row>
    <row r="2317" spans="3:8">
      <c r="C2317" s="13">
        <f t="shared" ca="1" si="210"/>
        <v>2007.0178937826086</v>
      </c>
      <c r="D2317" s="13">
        <f t="shared" ca="1" si="211"/>
        <v>99.998866583211054</v>
      </c>
      <c r="E2317" s="13">
        <f t="shared" ca="1" si="212"/>
        <v>996482.05980213464</v>
      </c>
      <c r="F2317" s="13">
        <f t="shared" ca="1" si="213"/>
        <v>4.0049977687491989</v>
      </c>
      <c r="G2317" s="13">
        <f t="shared" ca="1" si="214"/>
        <v>0.50011410478361518</v>
      </c>
      <c r="H2317" s="13">
        <f t="shared" ca="1" si="215"/>
        <v>0</v>
      </c>
    </row>
    <row r="2318" spans="3:8">
      <c r="C2318" s="13">
        <f t="shared" ca="1" si="210"/>
        <v>1981.98341376554</v>
      </c>
      <c r="D2318" s="13">
        <f t="shared" ca="1" si="211"/>
        <v>99.859585135459753</v>
      </c>
      <c r="E2318" s="13">
        <f t="shared" ca="1" si="212"/>
        <v>998749.53109987907</v>
      </c>
      <c r="F2318" s="13">
        <f t="shared" ca="1" si="213"/>
        <v>4.0153979722157951</v>
      </c>
      <c r="G2318" s="13">
        <f t="shared" ca="1" si="214"/>
        <v>0.48091569848451893</v>
      </c>
      <c r="H2318" s="13">
        <f t="shared" ca="1" si="215"/>
        <v>0</v>
      </c>
    </row>
    <row r="2319" spans="3:8">
      <c r="C2319" s="13">
        <f t="shared" ca="1" si="210"/>
        <v>1987.8078700454751</v>
      </c>
      <c r="D2319" s="13">
        <f t="shared" ca="1" si="211"/>
        <v>99.988929275715563</v>
      </c>
      <c r="E2319" s="13">
        <f t="shared" ca="1" si="212"/>
        <v>994871.20250366395</v>
      </c>
      <c r="F2319" s="13">
        <f t="shared" ca="1" si="213"/>
        <v>4.0126290338119439</v>
      </c>
      <c r="G2319" s="13">
        <f t="shared" ca="1" si="214"/>
        <v>0.48760478531242102</v>
      </c>
      <c r="H2319" s="13">
        <f t="shared" ca="1" si="215"/>
        <v>0</v>
      </c>
    </row>
    <row r="2320" spans="3:8">
      <c r="C2320" s="13">
        <f t="shared" ca="1" si="210"/>
        <v>1996.4000971760588</v>
      </c>
      <c r="D2320" s="13">
        <f t="shared" ca="1" si="211"/>
        <v>99.908267873425586</v>
      </c>
      <c r="E2320" s="13">
        <f t="shared" ca="1" si="212"/>
        <v>994966.49041363061</v>
      </c>
      <c r="F2320" s="13">
        <f t="shared" ca="1" si="213"/>
        <v>3.9946030749154349</v>
      </c>
      <c r="G2320" s="13">
        <f t="shared" ca="1" si="214"/>
        <v>0.50031525693143664</v>
      </c>
      <c r="H2320" s="13">
        <f t="shared" ca="1" si="215"/>
        <v>0</v>
      </c>
    </row>
    <row r="2321" spans="3:8">
      <c r="C2321" s="13">
        <f t="shared" ca="1" si="210"/>
        <v>2017.4115967460928</v>
      </c>
      <c r="D2321" s="13">
        <f t="shared" ca="1" si="211"/>
        <v>100.66363883874878</v>
      </c>
      <c r="E2321" s="13">
        <f t="shared" ca="1" si="212"/>
        <v>1001432.6377420945</v>
      </c>
      <c r="F2321" s="13">
        <f t="shared" ca="1" si="213"/>
        <v>3.9917823818631009</v>
      </c>
      <c r="G2321" s="13">
        <f t="shared" ca="1" si="214"/>
        <v>0.51288809273107161</v>
      </c>
      <c r="H2321" s="13">
        <f t="shared" ca="1" si="215"/>
        <v>0</v>
      </c>
    </row>
    <row r="2322" spans="3:8">
      <c r="C2322" s="13">
        <f t="shared" ca="1" si="210"/>
        <v>1990.8113874533974</v>
      </c>
      <c r="D2322" s="13">
        <f t="shared" ca="1" si="211"/>
        <v>100.08725197623811</v>
      </c>
      <c r="E2322" s="13">
        <f t="shared" ca="1" si="212"/>
        <v>998706.74340136291</v>
      </c>
      <c r="F2322" s="13">
        <f t="shared" ca="1" si="213"/>
        <v>4.0013350684021534</v>
      </c>
      <c r="G2322" s="13">
        <f t="shared" ca="1" si="214"/>
        <v>0.49320954041644033</v>
      </c>
      <c r="H2322" s="13">
        <f t="shared" ca="1" si="215"/>
        <v>0</v>
      </c>
    </row>
    <row r="2323" spans="3:8">
      <c r="C2323" s="13">
        <f t="shared" ca="1" si="210"/>
        <v>2015.552276545423</v>
      </c>
      <c r="D2323" s="13">
        <f t="shared" ca="1" si="211"/>
        <v>99.421286107755336</v>
      </c>
      <c r="E2323" s="13">
        <f t="shared" ca="1" si="212"/>
        <v>1004179.282249302</v>
      </c>
      <c r="F2323" s="13">
        <f t="shared" ca="1" si="213"/>
        <v>3.9895284359069558</v>
      </c>
      <c r="G2323" s="13">
        <f t="shared" ca="1" si="214"/>
        <v>0.5053824173921212</v>
      </c>
      <c r="H2323" s="13">
        <f t="shared" ca="1" si="215"/>
        <v>0</v>
      </c>
    </row>
    <row r="2324" spans="3:8">
      <c r="C2324" s="13">
        <f t="shared" ca="1" si="210"/>
        <v>1991.2039865754739</v>
      </c>
      <c r="D2324" s="13">
        <f t="shared" ca="1" si="211"/>
        <v>100.41755127726115</v>
      </c>
      <c r="E2324" s="13">
        <f t="shared" ca="1" si="212"/>
        <v>1008404.4388841775</v>
      </c>
      <c r="F2324" s="13">
        <f t="shared" ca="1" si="213"/>
        <v>3.994773430359376</v>
      </c>
      <c r="G2324" s="13">
        <f t="shared" ca="1" si="214"/>
        <v>0.49350085360026968</v>
      </c>
      <c r="H2324" s="13">
        <f t="shared" ca="1" si="215"/>
        <v>0</v>
      </c>
    </row>
    <row r="2325" spans="3:8">
      <c r="C2325" s="13">
        <f t="shared" ca="1" si="210"/>
        <v>2007.0472193373457</v>
      </c>
      <c r="D2325" s="13">
        <f t="shared" ca="1" si="211"/>
        <v>101.08634588998343</v>
      </c>
      <c r="E2325" s="13">
        <f t="shared" ca="1" si="212"/>
        <v>994558.37804356893</v>
      </c>
      <c r="F2325" s="13">
        <f t="shared" ca="1" si="213"/>
        <v>3.9920277318376671</v>
      </c>
      <c r="G2325" s="13">
        <f t="shared" ca="1" si="214"/>
        <v>0.51316063547009716</v>
      </c>
      <c r="H2325" s="13">
        <f t="shared" ca="1" si="215"/>
        <v>0</v>
      </c>
    </row>
    <row r="2326" spans="3:8">
      <c r="C2326" s="13">
        <f t="shared" ca="1" si="210"/>
        <v>2000.5515451215745</v>
      </c>
      <c r="D2326" s="13">
        <f t="shared" ca="1" si="211"/>
        <v>100.33674117433559</v>
      </c>
      <c r="E2326" s="13">
        <f t="shared" ca="1" si="212"/>
        <v>1005442.7524548043</v>
      </c>
      <c r="F2326" s="13">
        <f t="shared" ca="1" si="213"/>
        <v>4.0047204032775525</v>
      </c>
      <c r="G2326" s="13">
        <f t="shared" ca="1" si="214"/>
        <v>0.49426910815711889</v>
      </c>
      <c r="H2326" s="13">
        <f t="shared" ca="1" si="215"/>
        <v>0</v>
      </c>
    </row>
    <row r="2327" spans="3:8">
      <c r="C2327" s="13">
        <f t="shared" ca="1" si="210"/>
        <v>1994.5518211378269</v>
      </c>
      <c r="D2327" s="13">
        <f t="shared" ca="1" si="211"/>
        <v>100.97853390846572</v>
      </c>
      <c r="E2327" s="13">
        <f t="shared" ca="1" si="212"/>
        <v>983108.79052289436</v>
      </c>
      <c r="F2327" s="13">
        <f t="shared" ca="1" si="213"/>
        <v>4.0043569141818329</v>
      </c>
      <c r="G2327" s="13">
        <f t="shared" ca="1" si="214"/>
        <v>0.50586792753517007</v>
      </c>
      <c r="H2327" s="13">
        <f t="shared" ca="1" si="215"/>
        <v>0</v>
      </c>
    </row>
    <row r="2328" spans="3:8">
      <c r="C2328" s="13">
        <f t="shared" ref="C2328:C2391" ca="1" si="216">NORMINV(RAND(),$D$3,$G$3)</f>
        <v>2007.8894573277073</v>
      </c>
      <c r="D2328" s="13">
        <f t="shared" ref="D2328:D2391" ca="1" si="217">NORMINV(RAND(),$D$4,$G$4)</f>
        <v>100.7957584287205</v>
      </c>
      <c r="E2328" s="13">
        <f t="shared" ref="E2328:E2391" ca="1" si="218">NORMINV(RAND(),$D$5,$G$5)</f>
        <v>1001009.4514697862</v>
      </c>
      <c r="F2328" s="13">
        <f t="shared" ref="F2328:F2391" ca="1" si="219">NORMINV(RAND(),$D$6,$G$6)</f>
        <v>3.9922099360408851</v>
      </c>
      <c r="G2328" s="13">
        <f t="shared" ref="G2328:G2391" ca="1" si="220">C2328^2*D2328/(E2328*3.1415926*F2328^4)</f>
        <v>0.50872177540131502</v>
      </c>
      <c r="H2328" s="13">
        <f t="shared" ref="H2328:H2391" ca="1" si="221">IF(G2328&gt;0.54,1,IF(G2328&lt;0.46,1,0))</f>
        <v>0</v>
      </c>
    </row>
    <row r="2329" spans="3:8">
      <c r="C2329" s="13">
        <f t="shared" ca="1" si="216"/>
        <v>1991.447401322939</v>
      </c>
      <c r="D2329" s="13">
        <f t="shared" ca="1" si="217"/>
        <v>100.49940109690394</v>
      </c>
      <c r="E2329" s="13">
        <f t="shared" ca="1" si="218"/>
        <v>999974.29696567589</v>
      </c>
      <c r="F2329" s="13">
        <f t="shared" ca="1" si="219"/>
        <v>4.004339937662083</v>
      </c>
      <c r="G2329" s="13">
        <f t="shared" ca="1" si="220"/>
        <v>0.49344493679929435</v>
      </c>
      <c r="H2329" s="13">
        <f t="shared" ca="1" si="221"/>
        <v>0</v>
      </c>
    </row>
    <row r="2330" spans="3:8">
      <c r="C2330" s="13">
        <f t="shared" ca="1" si="216"/>
        <v>2010.9730169046256</v>
      </c>
      <c r="D2330" s="13">
        <f t="shared" ca="1" si="217"/>
        <v>100.30611641753754</v>
      </c>
      <c r="E2330" s="13">
        <f t="shared" ca="1" si="218"/>
        <v>983875.99996029108</v>
      </c>
      <c r="F2330" s="13">
        <f t="shared" ca="1" si="219"/>
        <v>3.9977835076678514</v>
      </c>
      <c r="G2330" s="13">
        <f t="shared" ca="1" si="220"/>
        <v>0.5137745439532273</v>
      </c>
      <c r="H2330" s="13">
        <f t="shared" ca="1" si="221"/>
        <v>0</v>
      </c>
    </row>
    <row r="2331" spans="3:8">
      <c r="C2331" s="13">
        <f t="shared" ca="1" si="216"/>
        <v>1996.5957319455085</v>
      </c>
      <c r="D2331" s="13">
        <f t="shared" ca="1" si="217"/>
        <v>99.433115980149466</v>
      </c>
      <c r="E2331" s="13">
        <f t="shared" ca="1" si="218"/>
        <v>994321.0459060421</v>
      </c>
      <c r="F2331" s="13">
        <f t="shared" ca="1" si="219"/>
        <v>4.0044620012347636</v>
      </c>
      <c r="G2331" s="13">
        <f t="shared" ca="1" si="220"/>
        <v>0.49346700694897339</v>
      </c>
      <c r="H2331" s="13">
        <f t="shared" ca="1" si="221"/>
        <v>0</v>
      </c>
    </row>
    <row r="2332" spans="3:8">
      <c r="C2332" s="13">
        <f t="shared" ca="1" si="216"/>
        <v>1988.3227570064021</v>
      </c>
      <c r="D2332" s="13">
        <f t="shared" ca="1" si="217"/>
        <v>99.784512193331238</v>
      </c>
      <c r="E2332" s="13">
        <f t="shared" ca="1" si="218"/>
        <v>998847.06709537387</v>
      </c>
      <c r="F2332" s="13">
        <f t="shared" ca="1" si="219"/>
        <v>4.0026398412266708</v>
      </c>
      <c r="G2332" s="13">
        <f t="shared" ca="1" si="220"/>
        <v>0.48978105828372237</v>
      </c>
      <c r="H2332" s="13">
        <f t="shared" ca="1" si="221"/>
        <v>0</v>
      </c>
    </row>
    <row r="2333" spans="3:8">
      <c r="C2333" s="13">
        <f t="shared" ca="1" si="216"/>
        <v>1991.9891521871591</v>
      </c>
      <c r="D2333" s="13">
        <f t="shared" ca="1" si="217"/>
        <v>100.34031915469492</v>
      </c>
      <c r="E2333" s="13">
        <f t="shared" ca="1" si="218"/>
        <v>993251.79122189269</v>
      </c>
      <c r="F2333" s="13">
        <f t="shared" ca="1" si="219"/>
        <v>3.9885836164772441</v>
      </c>
      <c r="G2333" s="13">
        <f t="shared" ca="1" si="220"/>
        <v>0.50415652212047513</v>
      </c>
      <c r="H2333" s="13">
        <f t="shared" ca="1" si="221"/>
        <v>0</v>
      </c>
    </row>
    <row r="2334" spans="3:8">
      <c r="C2334" s="13">
        <f t="shared" ca="1" si="216"/>
        <v>1984.3253924015794</v>
      </c>
      <c r="D2334" s="13">
        <f t="shared" ca="1" si="217"/>
        <v>100.83452027245609</v>
      </c>
      <c r="E2334" s="13">
        <f t="shared" ca="1" si="218"/>
        <v>992349.64088973717</v>
      </c>
      <c r="F2334" s="13">
        <f t="shared" ca="1" si="219"/>
        <v>3.9976704686248299</v>
      </c>
      <c r="G2334" s="13">
        <f t="shared" ca="1" si="220"/>
        <v>0.49864614518026495</v>
      </c>
      <c r="H2334" s="13">
        <f t="shared" ca="1" si="221"/>
        <v>0</v>
      </c>
    </row>
    <row r="2335" spans="3:8">
      <c r="C2335" s="13">
        <f t="shared" ca="1" si="216"/>
        <v>2006.105122947657</v>
      </c>
      <c r="D2335" s="13">
        <f t="shared" ca="1" si="217"/>
        <v>99.971573505905994</v>
      </c>
      <c r="E2335" s="13">
        <f t="shared" ca="1" si="218"/>
        <v>997374.10707025276</v>
      </c>
      <c r="F2335" s="13">
        <f t="shared" ca="1" si="219"/>
        <v>4.0039989467921329</v>
      </c>
      <c r="G2335" s="13">
        <f t="shared" ca="1" si="220"/>
        <v>0.49957434640302306</v>
      </c>
      <c r="H2335" s="13">
        <f t="shared" ca="1" si="221"/>
        <v>0</v>
      </c>
    </row>
    <row r="2336" spans="3:8">
      <c r="C2336" s="13">
        <f t="shared" ca="1" si="216"/>
        <v>1968.8891032178219</v>
      </c>
      <c r="D2336" s="13">
        <f t="shared" ca="1" si="217"/>
        <v>100.33512997138189</v>
      </c>
      <c r="E2336" s="13">
        <f t="shared" ca="1" si="218"/>
        <v>991439.89363208425</v>
      </c>
      <c r="F2336" s="13">
        <f t="shared" ca="1" si="219"/>
        <v>3.9903054225096461</v>
      </c>
      <c r="G2336" s="13">
        <f t="shared" ca="1" si="220"/>
        <v>0.49255498588310992</v>
      </c>
      <c r="H2336" s="13">
        <f t="shared" ca="1" si="221"/>
        <v>0</v>
      </c>
    </row>
    <row r="2337" spans="3:8">
      <c r="C2337" s="13">
        <f t="shared" ca="1" si="216"/>
        <v>1982.7165854831981</v>
      </c>
      <c r="D2337" s="13">
        <f t="shared" ca="1" si="217"/>
        <v>99.460105200221776</v>
      </c>
      <c r="E2337" s="13">
        <f t="shared" ca="1" si="218"/>
        <v>998664.09622116678</v>
      </c>
      <c r="F2337" s="13">
        <f t="shared" ca="1" si="219"/>
        <v>3.9943066611878382</v>
      </c>
      <c r="G2337" s="13">
        <f t="shared" ca="1" si="220"/>
        <v>0.48959308263020845</v>
      </c>
      <c r="H2337" s="13">
        <f t="shared" ca="1" si="221"/>
        <v>0</v>
      </c>
    </row>
    <row r="2338" spans="3:8">
      <c r="C2338" s="13">
        <f t="shared" ca="1" si="216"/>
        <v>2019.3290319402122</v>
      </c>
      <c r="D2338" s="13">
        <f t="shared" ca="1" si="217"/>
        <v>99.703914991108562</v>
      </c>
      <c r="E2338" s="13">
        <f t="shared" ca="1" si="218"/>
        <v>995336.14465526887</v>
      </c>
      <c r="F2338" s="13">
        <f t="shared" ca="1" si="219"/>
        <v>4.0023226797027567</v>
      </c>
      <c r="G2338" s="13">
        <f t="shared" ca="1" si="220"/>
        <v>0.5067086870620755</v>
      </c>
      <c r="H2338" s="13">
        <f t="shared" ca="1" si="221"/>
        <v>0</v>
      </c>
    </row>
    <row r="2339" spans="3:8">
      <c r="C2339" s="13">
        <f t="shared" ca="1" si="216"/>
        <v>2006.3857833884365</v>
      </c>
      <c r="D2339" s="13">
        <f t="shared" ca="1" si="217"/>
        <v>99.856710707211164</v>
      </c>
      <c r="E2339" s="13">
        <f t="shared" ca="1" si="218"/>
        <v>996773.25697957259</v>
      </c>
      <c r="F2339" s="13">
        <f t="shared" ca="1" si="219"/>
        <v>3.9936718555482229</v>
      </c>
      <c r="G2339" s="13">
        <f t="shared" ca="1" si="220"/>
        <v>0.50462688690768809</v>
      </c>
      <c r="H2339" s="13">
        <f t="shared" ca="1" si="221"/>
        <v>0</v>
      </c>
    </row>
    <row r="2340" spans="3:8">
      <c r="C2340" s="13">
        <f t="shared" ca="1" si="216"/>
        <v>1996.5897213836195</v>
      </c>
      <c r="D2340" s="13">
        <f t="shared" ca="1" si="217"/>
        <v>99.727809506309612</v>
      </c>
      <c r="E2340" s="13">
        <f t="shared" ca="1" si="218"/>
        <v>981245.03278159362</v>
      </c>
      <c r="F2340" s="13">
        <f t="shared" ca="1" si="219"/>
        <v>3.992040241411817</v>
      </c>
      <c r="G2340" s="13">
        <f t="shared" ca="1" si="220"/>
        <v>0.50779329654028471</v>
      </c>
      <c r="H2340" s="13">
        <f t="shared" ca="1" si="221"/>
        <v>0</v>
      </c>
    </row>
    <row r="2341" spans="3:8">
      <c r="C2341" s="13">
        <f t="shared" ca="1" si="216"/>
        <v>1984.2050903031002</v>
      </c>
      <c r="D2341" s="13">
        <f t="shared" ca="1" si="217"/>
        <v>99.534934301184606</v>
      </c>
      <c r="E2341" s="13">
        <f t="shared" ca="1" si="218"/>
        <v>992456.53323459614</v>
      </c>
      <c r="F2341" s="13">
        <f t="shared" ca="1" si="219"/>
        <v>4.0019288517394394</v>
      </c>
      <c r="G2341" s="13">
        <f t="shared" ca="1" si="220"/>
        <v>0.49001552478440463</v>
      </c>
      <c r="H2341" s="13">
        <f t="shared" ca="1" si="221"/>
        <v>0</v>
      </c>
    </row>
    <row r="2342" spans="3:8">
      <c r="C2342" s="13">
        <f t="shared" ca="1" si="216"/>
        <v>1994.4108337279165</v>
      </c>
      <c r="D2342" s="13">
        <f t="shared" ca="1" si="217"/>
        <v>99.362772687967407</v>
      </c>
      <c r="E2342" s="13">
        <f t="shared" ca="1" si="218"/>
        <v>992270.97993671475</v>
      </c>
      <c r="F2342" s="13">
        <f t="shared" ca="1" si="219"/>
        <v>4.0050913178460554</v>
      </c>
      <c r="G2342" s="13">
        <f t="shared" ca="1" si="220"/>
        <v>0.49274599733880853</v>
      </c>
      <c r="H2342" s="13">
        <f t="shared" ca="1" si="221"/>
        <v>0</v>
      </c>
    </row>
    <row r="2343" spans="3:8">
      <c r="C2343" s="13">
        <f t="shared" ca="1" si="216"/>
        <v>1995.9980172873932</v>
      </c>
      <c r="D2343" s="13">
        <f t="shared" ca="1" si="217"/>
        <v>100.87092937203339</v>
      </c>
      <c r="E2343" s="13">
        <f t="shared" ca="1" si="218"/>
        <v>997877.52628513542</v>
      </c>
      <c r="F2343" s="13">
        <f t="shared" ca="1" si="219"/>
        <v>3.9965794202665887</v>
      </c>
      <c r="G2343" s="13">
        <f t="shared" ca="1" si="220"/>
        <v>0.50246444431990311</v>
      </c>
      <c r="H2343" s="13">
        <f t="shared" ca="1" si="221"/>
        <v>0</v>
      </c>
    </row>
    <row r="2344" spans="3:8">
      <c r="C2344" s="13">
        <f t="shared" ca="1" si="216"/>
        <v>2020.5983256206528</v>
      </c>
      <c r="D2344" s="13">
        <f t="shared" ca="1" si="217"/>
        <v>100.24339087894771</v>
      </c>
      <c r="E2344" s="13">
        <f t="shared" ca="1" si="218"/>
        <v>993497.93016425765</v>
      </c>
      <c r="F2344" s="13">
        <f t="shared" ca="1" si="219"/>
        <v>4.0009867253270928</v>
      </c>
      <c r="G2344" s="13">
        <f t="shared" ca="1" si="220"/>
        <v>0.51171771585129544</v>
      </c>
      <c r="H2344" s="13">
        <f t="shared" ca="1" si="221"/>
        <v>0</v>
      </c>
    </row>
    <row r="2345" spans="3:8">
      <c r="C2345" s="13">
        <f t="shared" ca="1" si="216"/>
        <v>2014.0015017458136</v>
      </c>
      <c r="D2345" s="13">
        <f t="shared" ca="1" si="217"/>
        <v>99.679392228429947</v>
      </c>
      <c r="E2345" s="13">
        <f t="shared" ca="1" si="218"/>
        <v>1004707.899611786</v>
      </c>
      <c r="F2345" s="13">
        <f t="shared" ca="1" si="219"/>
        <v>3.9955154142749434</v>
      </c>
      <c r="G2345" s="13">
        <f t="shared" ca="1" si="220"/>
        <v>0.50262494351411835</v>
      </c>
      <c r="H2345" s="13">
        <f t="shared" ca="1" si="221"/>
        <v>0</v>
      </c>
    </row>
    <row r="2346" spans="3:8">
      <c r="C2346" s="13">
        <f t="shared" ca="1" si="216"/>
        <v>1994.1536015818926</v>
      </c>
      <c r="D2346" s="13">
        <f t="shared" ca="1" si="217"/>
        <v>100.9246023595675</v>
      </c>
      <c r="E2346" s="13">
        <f t="shared" ca="1" si="218"/>
        <v>1004120.9775659001</v>
      </c>
      <c r="F2346" s="13">
        <f t="shared" ca="1" si="219"/>
        <v>3.9912804264366386</v>
      </c>
      <c r="G2346" s="13">
        <f t="shared" ca="1" si="220"/>
        <v>0.50133657157310307</v>
      </c>
      <c r="H2346" s="13">
        <f t="shared" ca="1" si="221"/>
        <v>0</v>
      </c>
    </row>
    <row r="2347" spans="3:8">
      <c r="C2347" s="13">
        <f t="shared" ca="1" si="216"/>
        <v>2005.5471862814939</v>
      </c>
      <c r="D2347" s="13">
        <f t="shared" ca="1" si="217"/>
        <v>100.27519470516798</v>
      </c>
      <c r="E2347" s="13">
        <f t="shared" ca="1" si="218"/>
        <v>994064.9492870525</v>
      </c>
      <c r="F2347" s="13">
        <f t="shared" ca="1" si="219"/>
        <v>4.0026726893607654</v>
      </c>
      <c r="G2347" s="13">
        <f t="shared" ca="1" si="220"/>
        <v>0.50314637117002181</v>
      </c>
      <c r="H2347" s="13">
        <f t="shared" ca="1" si="221"/>
        <v>0</v>
      </c>
    </row>
    <row r="2348" spans="3:8">
      <c r="C2348" s="13">
        <f t="shared" ca="1" si="216"/>
        <v>2012.7705527779578</v>
      </c>
      <c r="D2348" s="13">
        <f t="shared" ca="1" si="217"/>
        <v>99.562998033522831</v>
      </c>
      <c r="E2348" s="13">
        <f t="shared" ca="1" si="218"/>
        <v>1001312.5473743014</v>
      </c>
      <c r="F2348" s="13">
        <f t="shared" ca="1" si="219"/>
        <v>4.0053277361381072</v>
      </c>
      <c r="G2348" s="13">
        <f t="shared" ca="1" si="220"/>
        <v>0.49821264931440262</v>
      </c>
      <c r="H2348" s="13">
        <f t="shared" ca="1" si="221"/>
        <v>0</v>
      </c>
    </row>
    <row r="2349" spans="3:8">
      <c r="C2349" s="13">
        <f t="shared" ca="1" si="216"/>
        <v>2010.1342415235633</v>
      </c>
      <c r="D2349" s="13">
        <f t="shared" ca="1" si="217"/>
        <v>99.463582936587784</v>
      </c>
      <c r="E2349" s="13">
        <f t="shared" ca="1" si="218"/>
        <v>991006.20824934414</v>
      </c>
      <c r="F2349" s="13">
        <f t="shared" ca="1" si="219"/>
        <v>3.9970324608376391</v>
      </c>
      <c r="G2349" s="13">
        <f t="shared" ca="1" si="220"/>
        <v>0.50575161843649896</v>
      </c>
      <c r="H2349" s="13">
        <f t="shared" ca="1" si="221"/>
        <v>0</v>
      </c>
    </row>
    <row r="2350" spans="3:8">
      <c r="C2350" s="13">
        <f t="shared" ca="1" si="216"/>
        <v>1992.1321773621225</v>
      </c>
      <c r="D2350" s="13">
        <f t="shared" ca="1" si="217"/>
        <v>99.092747581752405</v>
      </c>
      <c r="E2350" s="13">
        <f t="shared" ca="1" si="218"/>
        <v>1001555.2426845094</v>
      </c>
      <c r="F2350" s="13">
        <f t="shared" ca="1" si="219"/>
        <v>3.9907801658468123</v>
      </c>
      <c r="G2350" s="13">
        <f t="shared" ca="1" si="220"/>
        <v>0.49274494404408886</v>
      </c>
      <c r="H2350" s="13">
        <f t="shared" ca="1" si="221"/>
        <v>0</v>
      </c>
    </row>
    <row r="2351" spans="3:8">
      <c r="C2351" s="13">
        <f t="shared" ca="1" si="216"/>
        <v>1982.1548184773683</v>
      </c>
      <c r="D2351" s="13">
        <f t="shared" ca="1" si="217"/>
        <v>100.63767287829651</v>
      </c>
      <c r="E2351" s="13">
        <f t="shared" ca="1" si="218"/>
        <v>988637.8238670968</v>
      </c>
      <c r="F2351" s="13">
        <f t="shared" ca="1" si="219"/>
        <v>4.0022754967560976</v>
      </c>
      <c r="G2351" s="13">
        <f t="shared" ca="1" si="220"/>
        <v>0.49615882860324301</v>
      </c>
      <c r="H2351" s="13">
        <f t="shared" ca="1" si="221"/>
        <v>0</v>
      </c>
    </row>
    <row r="2352" spans="3:8">
      <c r="C2352" s="13">
        <f t="shared" ca="1" si="216"/>
        <v>1980.9429234949891</v>
      </c>
      <c r="D2352" s="13">
        <f t="shared" ca="1" si="217"/>
        <v>99.961525952228882</v>
      </c>
      <c r="E2352" s="13">
        <f t="shared" ca="1" si="218"/>
        <v>995209.69535685331</v>
      </c>
      <c r="F2352" s="13">
        <f t="shared" ca="1" si="219"/>
        <v>3.9953958340129438</v>
      </c>
      <c r="G2352" s="13">
        <f t="shared" ca="1" si="220"/>
        <v>0.49234903248764789</v>
      </c>
      <c r="H2352" s="13">
        <f t="shared" ca="1" si="221"/>
        <v>0</v>
      </c>
    </row>
    <row r="2353" spans="3:8">
      <c r="C2353" s="13">
        <f t="shared" ca="1" si="216"/>
        <v>2004.158682014144</v>
      </c>
      <c r="D2353" s="13">
        <f t="shared" ca="1" si="217"/>
        <v>100.67463403063495</v>
      </c>
      <c r="E2353" s="13">
        <f t="shared" ca="1" si="218"/>
        <v>985029.49741100892</v>
      </c>
      <c r="F2353" s="13">
        <f t="shared" ca="1" si="219"/>
        <v>4.0056372539568317</v>
      </c>
      <c r="G2353" s="13">
        <f t="shared" ca="1" si="220"/>
        <v>0.50757321627752983</v>
      </c>
      <c r="H2353" s="13">
        <f t="shared" ca="1" si="221"/>
        <v>0</v>
      </c>
    </row>
    <row r="2354" spans="3:8">
      <c r="C2354" s="13">
        <f t="shared" ca="1" si="216"/>
        <v>2004.9368719838355</v>
      </c>
      <c r="D2354" s="13">
        <f t="shared" ca="1" si="217"/>
        <v>99.454975634798103</v>
      </c>
      <c r="E2354" s="13">
        <f t="shared" ca="1" si="218"/>
        <v>998712.01955673133</v>
      </c>
      <c r="F2354" s="13">
        <f t="shared" ca="1" si="219"/>
        <v>3.9983168880253781</v>
      </c>
      <c r="G2354" s="13">
        <f t="shared" ca="1" si="220"/>
        <v>0.49857320441682018</v>
      </c>
      <c r="H2354" s="13">
        <f t="shared" ca="1" si="221"/>
        <v>0</v>
      </c>
    </row>
    <row r="2355" spans="3:8">
      <c r="C2355" s="13">
        <f t="shared" ca="1" si="216"/>
        <v>2015.8329664302519</v>
      </c>
      <c r="D2355" s="13">
        <f t="shared" ca="1" si="217"/>
        <v>100.09952978259362</v>
      </c>
      <c r="E2355" s="13">
        <f t="shared" ca="1" si="218"/>
        <v>983411.95688720257</v>
      </c>
      <c r="F2355" s="13">
        <f t="shared" ca="1" si="219"/>
        <v>3.9998154354385487</v>
      </c>
      <c r="G2355" s="13">
        <f t="shared" ca="1" si="220"/>
        <v>0.51439408517674357</v>
      </c>
      <c r="H2355" s="13">
        <f t="shared" ca="1" si="221"/>
        <v>0</v>
      </c>
    </row>
    <row r="2356" spans="3:8">
      <c r="C2356" s="13">
        <f t="shared" ca="1" si="216"/>
        <v>1994.1942823597456</v>
      </c>
      <c r="D2356" s="13">
        <f t="shared" ca="1" si="217"/>
        <v>100.52789005674505</v>
      </c>
      <c r="E2356" s="13">
        <f t="shared" ca="1" si="218"/>
        <v>990720.65619963454</v>
      </c>
      <c r="F2356" s="13">
        <f t="shared" ca="1" si="219"/>
        <v>3.9955820081267359</v>
      </c>
      <c r="G2356" s="13">
        <f t="shared" ca="1" si="220"/>
        <v>0.50396482142643451</v>
      </c>
      <c r="H2356" s="13">
        <f t="shared" ca="1" si="221"/>
        <v>0</v>
      </c>
    </row>
    <row r="2357" spans="3:8">
      <c r="C2357" s="13">
        <f t="shared" ca="1" si="216"/>
        <v>1984.3163689685084</v>
      </c>
      <c r="D2357" s="13">
        <f t="shared" ca="1" si="217"/>
        <v>100.20350784247375</v>
      </c>
      <c r="E2357" s="13">
        <f t="shared" ca="1" si="218"/>
        <v>996990.77837080252</v>
      </c>
      <c r="F2357" s="13">
        <f t="shared" ca="1" si="219"/>
        <v>4.0170210444260324</v>
      </c>
      <c r="G2357" s="13">
        <f t="shared" ca="1" si="220"/>
        <v>0.48377934349380292</v>
      </c>
      <c r="H2357" s="13">
        <f t="shared" ca="1" si="221"/>
        <v>0</v>
      </c>
    </row>
    <row r="2358" spans="3:8">
      <c r="C2358" s="13">
        <f t="shared" ca="1" si="216"/>
        <v>2029.8595080362104</v>
      </c>
      <c r="D2358" s="13">
        <f t="shared" ca="1" si="217"/>
        <v>99.479961782064763</v>
      </c>
      <c r="E2358" s="13">
        <f t="shared" ca="1" si="218"/>
        <v>988709.08824204968</v>
      </c>
      <c r="F2358" s="13">
        <f t="shared" ca="1" si="219"/>
        <v>4.0017303960666659</v>
      </c>
      <c r="G2358" s="13">
        <f t="shared" ca="1" si="220"/>
        <v>0.51458589105988806</v>
      </c>
      <c r="H2358" s="13">
        <f t="shared" ca="1" si="221"/>
        <v>0</v>
      </c>
    </row>
    <row r="2359" spans="3:8">
      <c r="C2359" s="13">
        <f t="shared" ca="1" si="216"/>
        <v>2000.3862813083879</v>
      </c>
      <c r="D2359" s="13">
        <f t="shared" ca="1" si="217"/>
        <v>100.0440778691932</v>
      </c>
      <c r="E2359" s="13">
        <f t="shared" ca="1" si="218"/>
        <v>991506.021414052</v>
      </c>
      <c r="F2359" s="13">
        <f t="shared" ca="1" si="219"/>
        <v>3.9980987302323645</v>
      </c>
      <c r="G2359" s="13">
        <f t="shared" ca="1" si="220"/>
        <v>0.50299056787120988</v>
      </c>
      <c r="H2359" s="13">
        <f t="shared" ca="1" si="221"/>
        <v>0</v>
      </c>
    </row>
    <row r="2360" spans="3:8">
      <c r="C2360" s="13">
        <f t="shared" ca="1" si="216"/>
        <v>2013.1159892581561</v>
      </c>
      <c r="D2360" s="13">
        <f t="shared" ca="1" si="217"/>
        <v>99.599305337410271</v>
      </c>
      <c r="E2360" s="13">
        <f t="shared" ca="1" si="218"/>
        <v>991045.21084209671</v>
      </c>
      <c r="F2360" s="13">
        <f t="shared" ca="1" si="219"/>
        <v>3.9908446911620179</v>
      </c>
      <c r="G2360" s="13">
        <f t="shared" ca="1" si="220"/>
        <v>0.51108280010935769</v>
      </c>
      <c r="H2360" s="13">
        <f t="shared" ca="1" si="221"/>
        <v>0</v>
      </c>
    </row>
    <row r="2361" spans="3:8">
      <c r="C2361" s="13">
        <f t="shared" ca="1" si="216"/>
        <v>1999.6530582841151</v>
      </c>
      <c r="D2361" s="13">
        <f t="shared" ca="1" si="217"/>
        <v>100.40999936784294</v>
      </c>
      <c r="E2361" s="13">
        <f t="shared" ca="1" si="218"/>
        <v>1012076.82008976</v>
      </c>
      <c r="F2361" s="13">
        <f t="shared" ca="1" si="219"/>
        <v>3.9893761230957367</v>
      </c>
      <c r="G2361" s="13">
        <f t="shared" ca="1" si="220"/>
        <v>0.4985434194110992</v>
      </c>
      <c r="H2361" s="13">
        <f t="shared" ca="1" si="221"/>
        <v>0</v>
      </c>
    </row>
    <row r="2362" spans="3:8">
      <c r="C2362" s="13">
        <f t="shared" ca="1" si="216"/>
        <v>2005.7896214686268</v>
      </c>
      <c r="D2362" s="13">
        <f t="shared" ca="1" si="217"/>
        <v>99.862702964623907</v>
      </c>
      <c r="E2362" s="13">
        <f t="shared" ca="1" si="218"/>
        <v>997655.9821470452</v>
      </c>
      <c r="F2362" s="13">
        <f t="shared" ca="1" si="219"/>
        <v>4.0030531340674678</v>
      </c>
      <c r="G2362" s="13">
        <f t="shared" ca="1" si="220"/>
        <v>0.49920391354682442</v>
      </c>
      <c r="H2362" s="13">
        <f t="shared" ca="1" si="221"/>
        <v>0</v>
      </c>
    </row>
    <row r="2363" spans="3:8">
      <c r="C2363" s="13">
        <f t="shared" ca="1" si="216"/>
        <v>2013.627825810348</v>
      </c>
      <c r="D2363" s="13">
        <f t="shared" ca="1" si="217"/>
        <v>100.3049774481787</v>
      </c>
      <c r="E2363" s="13">
        <f t="shared" ca="1" si="218"/>
        <v>990163.55675769353</v>
      </c>
      <c r="F2363" s="13">
        <f t="shared" ca="1" si="219"/>
        <v>3.9806517972477091</v>
      </c>
      <c r="G2363" s="13">
        <f t="shared" ca="1" si="220"/>
        <v>0.52072368260679891</v>
      </c>
      <c r="H2363" s="13">
        <f t="shared" ca="1" si="221"/>
        <v>0</v>
      </c>
    </row>
    <row r="2364" spans="3:8">
      <c r="C2364" s="13">
        <f t="shared" ca="1" si="216"/>
        <v>2007.8057792747722</v>
      </c>
      <c r="D2364" s="13">
        <f t="shared" ca="1" si="217"/>
        <v>100.42218112345113</v>
      </c>
      <c r="E2364" s="13">
        <f t="shared" ca="1" si="218"/>
        <v>1001918.0485959431</v>
      </c>
      <c r="F2364" s="13">
        <f t="shared" ca="1" si="219"/>
        <v>4.0065626081354058</v>
      </c>
      <c r="G2364" s="13">
        <f t="shared" ca="1" si="220"/>
        <v>0.49911802030817876</v>
      </c>
      <c r="H2364" s="13">
        <f t="shared" ca="1" si="221"/>
        <v>0</v>
      </c>
    </row>
    <row r="2365" spans="3:8">
      <c r="C2365" s="13">
        <f t="shared" ca="1" si="216"/>
        <v>1995.0551469098652</v>
      </c>
      <c r="D2365" s="13">
        <f t="shared" ca="1" si="217"/>
        <v>99.32189853715812</v>
      </c>
      <c r="E2365" s="13">
        <f t="shared" ca="1" si="218"/>
        <v>994094.31001640565</v>
      </c>
      <c r="F2365" s="13">
        <f t="shared" ca="1" si="219"/>
        <v>3.9991149486938489</v>
      </c>
      <c r="G2365" s="13">
        <f t="shared" ca="1" si="220"/>
        <v>0.49490497445208548</v>
      </c>
      <c r="H2365" s="13">
        <f t="shared" ca="1" si="221"/>
        <v>0</v>
      </c>
    </row>
    <row r="2366" spans="3:8">
      <c r="C2366" s="13">
        <f t="shared" ca="1" si="216"/>
        <v>2001.9490173639606</v>
      </c>
      <c r="D2366" s="13">
        <f t="shared" ca="1" si="217"/>
        <v>99.286432057969577</v>
      </c>
      <c r="E2366" s="13">
        <f t="shared" ca="1" si="218"/>
        <v>996605.95488534041</v>
      </c>
      <c r="F2366" s="13">
        <f t="shared" ca="1" si="219"/>
        <v>4.0029701658440766</v>
      </c>
      <c r="G2366" s="13">
        <f t="shared" ca="1" si="220"/>
        <v>0.49498629498498209</v>
      </c>
      <c r="H2366" s="13">
        <f t="shared" ca="1" si="221"/>
        <v>0</v>
      </c>
    </row>
    <row r="2367" spans="3:8">
      <c r="C2367" s="13">
        <f t="shared" ca="1" si="216"/>
        <v>1987.3228236047428</v>
      </c>
      <c r="D2367" s="13">
        <f t="shared" ca="1" si="217"/>
        <v>100.73356033157921</v>
      </c>
      <c r="E2367" s="13">
        <f t="shared" ca="1" si="218"/>
        <v>995045.40810952615</v>
      </c>
      <c r="F2367" s="13">
        <f t="shared" ca="1" si="219"/>
        <v>3.9950861314041037</v>
      </c>
      <c r="G2367" s="13">
        <f t="shared" ca="1" si="220"/>
        <v>0.49958992538038116</v>
      </c>
      <c r="H2367" s="13">
        <f t="shared" ca="1" si="221"/>
        <v>0</v>
      </c>
    </row>
    <row r="2368" spans="3:8">
      <c r="C2368" s="13">
        <f t="shared" ca="1" si="216"/>
        <v>1975.5950269396917</v>
      </c>
      <c r="D2368" s="13">
        <f t="shared" ca="1" si="217"/>
        <v>99.85911777427431</v>
      </c>
      <c r="E2368" s="13">
        <f t="shared" ca="1" si="218"/>
        <v>995823.14669277112</v>
      </c>
      <c r="F2368" s="13">
        <f t="shared" ca="1" si="219"/>
        <v>4.008521495348468</v>
      </c>
      <c r="G2368" s="13">
        <f t="shared" ca="1" si="220"/>
        <v>0.48251922786940404</v>
      </c>
      <c r="H2368" s="13">
        <f t="shared" ca="1" si="221"/>
        <v>0</v>
      </c>
    </row>
    <row r="2369" spans="3:8">
      <c r="C2369" s="13">
        <f t="shared" ca="1" si="216"/>
        <v>1999.6621469549966</v>
      </c>
      <c r="D2369" s="13">
        <f t="shared" ca="1" si="217"/>
        <v>99.042763743352737</v>
      </c>
      <c r="E2369" s="13">
        <f t="shared" ca="1" si="218"/>
        <v>980656.73969354946</v>
      </c>
      <c r="F2369" s="13">
        <f t="shared" ca="1" si="219"/>
        <v>4.0045566667019008</v>
      </c>
      <c r="G2369" s="13">
        <f t="shared" ca="1" si="220"/>
        <v>0.49986340698340409</v>
      </c>
      <c r="H2369" s="13">
        <f t="shared" ca="1" si="221"/>
        <v>0</v>
      </c>
    </row>
    <row r="2370" spans="3:8">
      <c r="C2370" s="13">
        <f t="shared" ca="1" si="216"/>
        <v>1995.9106394653902</v>
      </c>
      <c r="D2370" s="13">
        <f t="shared" ca="1" si="217"/>
        <v>100.50295933412559</v>
      </c>
      <c r="E2370" s="13">
        <f t="shared" ca="1" si="218"/>
        <v>994776.73818741366</v>
      </c>
      <c r="F2370" s="13">
        <f t="shared" ca="1" si="219"/>
        <v>3.995192861194568</v>
      </c>
      <c r="G2370" s="13">
        <f t="shared" ca="1" si="220"/>
        <v>0.50284548371564652</v>
      </c>
      <c r="H2370" s="13">
        <f t="shared" ca="1" si="221"/>
        <v>0</v>
      </c>
    </row>
    <row r="2371" spans="3:8">
      <c r="C2371" s="13">
        <f t="shared" ca="1" si="216"/>
        <v>1995.8061356422454</v>
      </c>
      <c r="D2371" s="13">
        <f t="shared" ca="1" si="217"/>
        <v>100.36013026541042</v>
      </c>
      <c r="E2371" s="13">
        <f t="shared" ca="1" si="218"/>
        <v>997057.57348022389</v>
      </c>
      <c r="F2371" s="13">
        <f t="shared" ca="1" si="219"/>
        <v>4.0015019669949661</v>
      </c>
      <c r="G2371" s="13">
        <f t="shared" ca="1" si="220"/>
        <v>0.49777798161181885</v>
      </c>
      <c r="H2371" s="13">
        <f t="shared" ca="1" si="221"/>
        <v>0</v>
      </c>
    </row>
    <row r="2372" spans="3:8">
      <c r="C2372" s="13">
        <f t="shared" ca="1" si="216"/>
        <v>2001.4582227252936</v>
      </c>
      <c r="D2372" s="13">
        <f t="shared" ca="1" si="217"/>
        <v>98.964011250966962</v>
      </c>
      <c r="E2372" s="13">
        <f t="shared" ca="1" si="218"/>
        <v>1000334.9495106087</v>
      </c>
      <c r="F2372" s="13">
        <f t="shared" ca="1" si="219"/>
        <v>4.003585243878403</v>
      </c>
      <c r="G2372" s="13">
        <f t="shared" ca="1" si="220"/>
        <v>0.49099686754040389</v>
      </c>
      <c r="H2372" s="13">
        <f t="shared" ca="1" si="221"/>
        <v>0</v>
      </c>
    </row>
    <row r="2373" spans="3:8">
      <c r="C2373" s="13">
        <f t="shared" ca="1" si="216"/>
        <v>2014.0307295747373</v>
      </c>
      <c r="D2373" s="13">
        <f t="shared" ca="1" si="217"/>
        <v>100.3720492023144</v>
      </c>
      <c r="E2373" s="13">
        <f t="shared" ca="1" si="218"/>
        <v>993140.26674919715</v>
      </c>
      <c r="F2373" s="13">
        <f t="shared" ca="1" si="219"/>
        <v>4.0062353276361575</v>
      </c>
      <c r="G2373" s="13">
        <f t="shared" ca="1" si="220"/>
        <v>0.50656909995027477</v>
      </c>
      <c r="H2373" s="13">
        <f t="shared" ca="1" si="221"/>
        <v>0</v>
      </c>
    </row>
    <row r="2374" spans="3:8">
      <c r="C2374" s="13">
        <f t="shared" ca="1" si="216"/>
        <v>2007.5695793763416</v>
      </c>
      <c r="D2374" s="13">
        <f t="shared" ca="1" si="217"/>
        <v>99.300318230951959</v>
      </c>
      <c r="E2374" s="13">
        <f t="shared" ca="1" si="218"/>
        <v>994552.89045484818</v>
      </c>
      <c r="F2374" s="13">
        <f t="shared" ca="1" si="219"/>
        <v>4.0002827167425865</v>
      </c>
      <c r="G2374" s="13">
        <f t="shared" ca="1" si="220"/>
        <v>0.50020883728677557</v>
      </c>
      <c r="H2374" s="13">
        <f t="shared" ca="1" si="221"/>
        <v>0</v>
      </c>
    </row>
    <row r="2375" spans="3:8">
      <c r="C2375" s="13">
        <f t="shared" ca="1" si="216"/>
        <v>1994.6824470695028</v>
      </c>
      <c r="D2375" s="13">
        <f t="shared" ca="1" si="217"/>
        <v>100.81263739167393</v>
      </c>
      <c r="E2375" s="13">
        <f t="shared" ca="1" si="218"/>
        <v>998309.33620207966</v>
      </c>
      <c r="F2375" s="13">
        <f t="shared" ca="1" si="219"/>
        <v>4.0052449438084565</v>
      </c>
      <c r="G2375" s="13">
        <f t="shared" ca="1" si="220"/>
        <v>0.49697116059057889</v>
      </c>
      <c r="H2375" s="13">
        <f t="shared" ca="1" si="221"/>
        <v>0</v>
      </c>
    </row>
    <row r="2376" spans="3:8">
      <c r="C2376" s="13">
        <f t="shared" ca="1" si="216"/>
        <v>2016.2982562889154</v>
      </c>
      <c r="D2376" s="13">
        <f t="shared" ca="1" si="217"/>
        <v>100.10699559794325</v>
      </c>
      <c r="E2376" s="13">
        <f t="shared" ca="1" si="218"/>
        <v>993555.950605224</v>
      </c>
      <c r="F2376" s="13">
        <f t="shared" ca="1" si="219"/>
        <v>3.9899970372384095</v>
      </c>
      <c r="G2376" s="13">
        <f t="shared" ca="1" si="220"/>
        <v>0.51444800781861677</v>
      </c>
      <c r="H2376" s="13">
        <f t="shared" ca="1" si="221"/>
        <v>0</v>
      </c>
    </row>
    <row r="2377" spans="3:8">
      <c r="C2377" s="13">
        <f t="shared" ca="1" si="216"/>
        <v>2009.5258964493457</v>
      </c>
      <c r="D2377" s="13">
        <f t="shared" ca="1" si="217"/>
        <v>99.227533945846972</v>
      </c>
      <c r="E2377" s="13">
        <f t="shared" ca="1" si="218"/>
        <v>1000068.2944427452</v>
      </c>
      <c r="F2377" s="13">
        <f t="shared" ca="1" si="219"/>
        <v>4.0080462956956122</v>
      </c>
      <c r="G2377" s="13">
        <f t="shared" ca="1" si="220"/>
        <v>0.49420708972555594</v>
      </c>
      <c r="H2377" s="13">
        <f t="shared" ca="1" si="221"/>
        <v>0</v>
      </c>
    </row>
    <row r="2378" spans="3:8">
      <c r="C2378" s="13">
        <f t="shared" ca="1" si="216"/>
        <v>1987.8240225587533</v>
      </c>
      <c r="D2378" s="13">
        <f t="shared" ca="1" si="217"/>
        <v>99.468778632864527</v>
      </c>
      <c r="E2378" s="13">
        <f t="shared" ca="1" si="218"/>
        <v>994091.74728912686</v>
      </c>
      <c r="F2378" s="13">
        <f t="shared" ca="1" si="219"/>
        <v>3.9869922435899485</v>
      </c>
      <c r="G2378" s="13">
        <f t="shared" ca="1" si="220"/>
        <v>0.49806354788823654</v>
      </c>
      <c r="H2378" s="13">
        <f t="shared" ca="1" si="221"/>
        <v>0</v>
      </c>
    </row>
    <row r="2379" spans="3:8">
      <c r="C2379" s="13">
        <f t="shared" ca="1" si="216"/>
        <v>1988.5180562637036</v>
      </c>
      <c r="D2379" s="13">
        <f t="shared" ca="1" si="217"/>
        <v>100.65741880867537</v>
      </c>
      <c r="E2379" s="13">
        <f t="shared" ca="1" si="218"/>
        <v>988337.97112812812</v>
      </c>
      <c r="F2379" s="13">
        <f t="shared" ca="1" si="219"/>
        <v>4.0073972141437721</v>
      </c>
      <c r="G2379" s="13">
        <f t="shared" ca="1" si="220"/>
        <v>0.49704985700278886</v>
      </c>
      <c r="H2379" s="13">
        <f t="shared" ca="1" si="221"/>
        <v>0</v>
      </c>
    </row>
    <row r="2380" spans="3:8">
      <c r="C2380" s="13">
        <f t="shared" ca="1" si="216"/>
        <v>2015.679563365024</v>
      </c>
      <c r="D2380" s="13">
        <f t="shared" ca="1" si="217"/>
        <v>100.06355564308915</v>
      </c>
      <c r="E2380" s="13">
        <f t="shared" ca="1" si="218"/>
        <v>988532.13568018936</v>
      </c>
      <c r="F2380" s="13">
        <f t="shared" ca="1" si="219"/>
        <v>3.9987744419484099</v>
      </c>
      <c r="G2380" s="13">
        <f t="shared" ca="1" si="220"/>
        <v>0.5120007864703805</v>
      </c>
      <c r="H2380" s="13">
        <f t="shared" ca="1" si="221"/>
        <v>0</v>
      </c>
    </row>
    <row r="2381" spans="3:8">
      <c r="C2381" s="13">
        <f t="shared" ca="1" si="216"/>
        <v>2009.1521381321591</v>
      </c>
      <c r="D2381" s="13">
        <f t="shared" ca="1" si="217"/>
        <v>100.01623959617916</v>
      </c>
      <c r="E2381" s="13">
        <f t="shared" ca="1" si="218"/>
        <v>981788.6659569972</v>
      </c>
      <c r="F2381" s="13">
        <f t="shared" ca="1" si="219"/>
        <v>3.9928920143422033</v>
      </c>
      <c r="G2381" s="13">
        <f t="shared" ca="1" si="220"/>
        <v>0.51496537589838587</v>
      </c>
      <c r="H2381" s="13">
        <f t="shared" ca="1" si="221"/>
        <v>0</v>
      </c>
    </row>
    <row r="2382" spans="3:8">
      <c r="C2382" s="13">
        <f t="shared" ca="1" si="216"/>
        <v>2007.6496481327144</v>
      </c>
      <c r="D2382" s="13">
        <f t="shared" ca="1" si="217"/>
        <v>99.181903291358211</v>
      </c>
      <c r="E2382" s="13">
        <f t="shared" ca="1" si="218"/>
        <v>992645.63919586281</v>
      </c>
      <c r="F2382" s="13">
        <f t="shared" ca="1" si="219"/>
        <v>4.0079812400794088</v>
      </c>
      <c r="G2382" s="13">
        <f t="shared" ca="1" si="220"/>
        <v>0.49677698514205659</v>
      </c>
      <c r="H2382" s="13">
        <f t="shared" ca="1" si="221"/>
        <v>0</v>
      </c>
    </row>
    <row r="2383" spans="3:8">
      <c r="C2383" s="13">
        <f t="shared" ca="1" si="216"/>
        <v>2009.5226028270502</v>
      </c>
      <c r="D2383" s="13">
        <f t="shared" ca="1" si="217"/>
        <v>99.572406731532553</v>
      </c>
      <c r="E2383" s="13">
        <f t="shared" ca="1" si="218"/>
        <v>996452.22368593037</v>
      </c>
      <c r="F2383" s="13">
        <f t="shared" ca="1" si="219"/>
        <v>4.0160445541125984</v>
      </c>
      <c r="G2383" s="13">
        <f t="shared" ca="1" si="220"/>
        <v>0.49376961395333541</v>
      </c>
      <c r="H2383" s="13">
        <f t="shared" ca="1" si="221"/>
        <v>0</v>
      </c>
    </row>
    <row r="2384" spans="3:8">
      <c r="C2384" s="13">
        <f t="shared" ca="1" si="216"/>
        <v>1980.061752311741</v>
      </c>
      <c r="D2384" s="13">
        <f t="shared" ca="1" si="217"/>
        <v>99.87369841181129</v>
      </c>
      <c r="E2384" s="13">
        <f t="shared" ca="1" si="218"/>
        <v>1009920.864590989</v>
      </c>
      <c r="F2384" s="13">
        <f t="shared" ca="1" si="219"/>
        <v>3.9985571900470052</v>
      </c>
      <c r="G2384" s="13">
        <f t="shared" ca="1" si="220"/>
        <v>0.48278986476556018</v>
      </c>
      <c r="H2384" s="13">
        <f t="shared" ca="1" si="221"/>
        <v>0</v>
      </c>
    </row>
    <row r="2385" spans="3:8">
      <c r="C2385" s="13">
        <f t="shared" ca="1" si="216"/>
        <v>1989.5196291290056</v>
      </c>
      <c r="D2385" s="13">
        <f t="shared" ca="1" si="217"/>
        <v>100.12064945654873</v>
      </c>
      <c r="E2385" s="13">
        <f t="shared" ca="1" si="218"/>
        <v>986276.93789199076</v>
      </c>
      <c r="F2385" s="13">
        <f t="shared" ca="1" si="219"/>
        <v>4.0067124078929659</v>
      </c>
      <c r="G2385" s="13">
        <f t="shared" ca="1" si="220"/>
        <v>0.49627076008118587</v>
      </c>
      <c r="H2385" s="13">
        <f t="shared" ca="1" si="221"/>
        <v>0</v>
      </c>
    </row>
    <row r="2386" spans="3:8">
      <c r="C2386" s="13">
        <f t="shared" ca="1" si="216"/>
        <v>1998.3369836381994</v>
      </c>
      <c r="D2386" s="13">
        <f t="shared" ca="1" si="217"/>
        <v>98.896061132178616</v>
      </c>
      <c r="E2386" s="13">
        <f t="shared" ca="1" si="218"/>
        <v>984659.70804175152</v>
      </c>
      <c r="F2386" s="13">
        <f t="shared" ca="1" si="219"/>
        <v>4.0004236866887828</v>
      </c>
      <c r="G2386" s="13">
        <f t="shared" ca="1" si="220"/>
        <v>0.49849000400808136</v>
      </c>
      <c r="H2386" s="13">
        <f t="shared" ca="1" si="221"/>
        <v>0</v>
      </c>
    </row>
    <row r="2387" spans="3:8">
      <c r="C2387" s="13">
        <f t="shared" ca="1" si="216"/>
        <v>2017.8287125393319</v>
      </c>
      <c r="D2387" s="13">
        <f t="shared" ca="1" si="217"/>
        <v>99.565105473313537</v>
      </c>
      <c r="E2387" s="13">
        <f t="shared" ca="1" si="218"/>
        <v>994507.77918974159</v>
      </c>
      <c r="F2387" s="13">
        <f t="shared" ca="1" si="219"/>
        <v>4.0046958590592698</v>
      </c>
      <c r="G2387" s="13">
        <f t="shared" ca="1" si="220"/>
        <v>0.50447488317531874</v>
      </c>
      <c r="H2387" s="13">
        <f t="shared" ca="1" si="221"/>
        <v>0</v>
      </c>
    </row>
    <row r="2388" spans="3:8">
      <c r="C2388" s="13">
        <f t="shared" ca="1" si="216"/>
        <v>2005.2567552163848</v>
      </c>
      <c r="D2388" s="13">
        <f t="shared" ca="1" si="217"/>
        <v>100.48610251225898</v>
      </c>
      <c r="E2388" s="13">
        <f t="shared" ca="1" si="218"/>
        <v>1008601.9978083961</v>
      </c>
      <c r="F2388" s="13">
        <f t="shared" ca="1" si="219"/>
        <v>4.0057985471375446</v>
      </c>
      <c r="G2388" s="13">
        <f t="shared" ca="1" si="220"/>
        <v>0.49524473795951246</v>
      </c>
      <c r="H2388" s="13">
        <f t="shared" ca="1" si="221"/>
        <v>0</v>
      </c>
    </row>
    <row r="2389" spans="3:8">
      <c r="C2389" s="13">
        <f t="shared" ca="1" si="216"/>
        <v>2021.0504732920974</v>
      </c>
      <c r="D2389" s="13">
        <f t="shared" ca="1" si="217"/>
        <v>99.926310583150538</v>
      </c>
      <c r="E2389" s="13">
        <f t="shared" ca="1" si="218"/>
        <v>997596.52057029691</v>
      </c>
      <c r="F2389" s="13">
        <f t="shared" ca="1" si="219"/>
        <v>4.001712072361725</v>
      </c>
      <c r="G2389" s="13">
        <f t="shared" ca="1" si="220"/>
        <v>0.50786236574431221</v>
      </c>
      <c r="H2389" s="13">
        <f t="shared" ca="1" si="221"/>
        <v>0</v>
      </c>
    </row>
    <row r="2390" spans="3:8">
      <c r="C2390" s="13">
        <f t="shared" ca="1" si="216"/>
        <v>1995.4414081005336</v>
      </c>
      <c r="D2390" s="13">
        <f t="shared" ca="1" si="217"/>
        <v>99.707938398620087</v>
      </c>
      <c r="E2390" s="13">
        <f t="shared" ca="1" si="218"/>
        <v>991592.00558711786</v>
      </c>
      <c r="F2390" s="13">
        <f t="shared" ca="1" si="219"/>
        <v>3.9927723676799665</v>
      </c>
      <c r="G2390" s="13">
        <f t="shared" ca="1" si="220"/>
        <v>0.50144881556205134</v>
      </c>
      <c r="H2390" s="13">
        <f t="shared" ca="1" si="221"/>
        <v>0</v>
      </c>
    </row>
    <row r="2391" spans="3:8">
      <c r="C2391" s="13">
        <f t="shared" ca="1" si="216"/>
        <v>2005.0732780571175</v>
      </c>
      <c r="D2391" s="13">
        <f t="shared" ca="1" si="217"/>
        <v>100.7408614327112</v>
      </c>
      <c r="E2391" s="13">
        <f t="shared" ca="1" si="218"/>
        <v>998923.94129804743</v>
      </c>
      <c r="F2391" s="13">
        <f t="shared" ca="1" si="219"/>
        <v>4.0017868888820436</v>
      </c>
      <c r="G2391" s="13">
        <f t="shared" ca="1" si="220"/>
        <v>0.5032317606438732</v>
      </c>
      <c r="H2391" s="13">
        <f t="shared" ca="1" si="221"/>
        <v>0</v>
      </c>
    </row>
    <row r="2392" spans="3:8">
      <c r="C2392" s="13">
        <f t="shared" ref="C2392:C2455" ca="1" si="222">NORMINV(RAND(),$D$3,$G$3)</f>
        <v>2002.1674583396559</v>
      </c>
      <c r="D2392" s="13">
        <f t="shared" ref="D2392:D2455" ca="1" si="223">NORMINV(RAND(),$D$4,$G$4)</f>
        <v>99.90359058812929</v>
      </c>
      <c r="E2392" s="13">
        <f t="shared" ref="E2392:E2455" ca="1" si="224">NORMINV(RAND(),$D$5,$G$5)</f>
        <v>997046.03003767284</v>
      </c>
      <c r="F2392" s="13">
        <f t="shared" ref="F2392:F2455" ca="1" si="225">NORMINV(RAND(),$D$6,$G$6)</f>
        <v>3.9931324331765232</v>
      </c>
      <c r="G2392" s="13">
        <f t="shared" ref="G2392:G2455" ca="1" si="226">C2392^2*D2392/(E2392*3.1415926*F2392^4)</f>
        <v>0.5028772220429043</v>
      </c>
      <c r="H2392" s="13">
        <f t="shared" ref="H2392:H2455" ca="1" si="227">IF(G2392&gt;0.54,1,IF(G2392&lt;0.46,1,0))</f>
        <v>0</v>
      </c>
    </row>
    <row r="2393" spans="3:8">
      <c r="C2393" s="13">
        <f t="shared" ca="1" si="222"/>
        <v>2001.4272001841903</v>
      </c>
      <c r="D2393" s="13">
        <f t="shared" ca="1" si="223"/>
        <v>99.208931820660297</v>
      </c>
      <c r="E2393" s="13">
        <f t="shared" ca="1" si="224"/>
        <v>999084.05968250998</v>
      </c>
      <c r="F2393" s="13">
        <f t="shared" ca="1" si="225"/>
        <v>4.0010253089043362</v>
      </c>
      <c r="G2393" s="13">
        <f t="shared" ca="1" si="226"/>
        <v>0.49407545543159009</v>
      </c>
      <c r="H2393" s="13">
        <f t="shared" ca="1" si="227"/>
        <v>0</v>
      </c>
    </row>
    <row r="2394" spans="3:8">
      <c r="C2394" s="13">
        <f t="shared" ca="1" si="222"/>
        <v>1990.1143695753117</v>
      </c>
      <c r="D2394" s="13">
        <f t="shared" ca="1" si="223"/>
        <v>99.984109909508334</v>
      </c>
      <c r="E2394" s="13">
        <f t="shared" ca="1" si="224"/>
        <v>993360.42636513023</v>
      </c>
      <c r="F2394" s="13">
        <f t="shared" ca="1" si="225"/>
        <v>3.9956200213104216</v>
      </c>
      <c r="G2394" s="13">
        <f t="shared" ca="1" si="226"/>
        <v>0.49784438524339936</v>
      </c>
      <c r="H2394" s="13">
        <f t="shared" ca="1" si="227"/>
        <v>0</v>
      </c>
    </row>
    <row r="2395" spans="3:8">
      <c r="C2395" s="13">
        <f t="shared" ca="1" si="222"/>
        <v>1999.9733062149335</v>
      </c>
      <c r="D2395" s="13">
        <f t="shared" ca="1" si="223"/>
        <v>101.07005676785987</v>
      </c>
      <c r="E2395" s="13">
        <f t="shared" ca="1" si="224"/>
        <v>997845.32578750316</v>
      </c>
      <c r="F2395" s="13">
        <f t="shared" ca="1" si="225"/>
        <v>3.9974435344973909</v>
      </c>
      <c r="G2395" s="13">
        <f t="shared" ca="1" si="226"/>
        <v>0.50504312530676587</v>
      </c>
      <c r="H2395" s="13">
        <f t="shared" ca="1" si="227"/>
        <v>0</v>
      </c>
    </row>
    <row r="2396" spans="3:8">
      <c r="C2396" s="13">
        <f t="shared" ca="1" si="222"/>
        <v>1980.3587051602212</v>
      </c>
      <c r="D2396" s="13">
        <f t="shared" ca="1" si="223"/>
        <v>99.911932309551702</v>
      </c>
      <c r="E2396" s="13">
        <f t="shared" ca="1" si="224"/>
        <v>994311.55233464204</v>
      </c>
      <c r="F2396" s="13">
        <f t="shared" ca="1" si="225"/>
        <v>4.0012485643601989</v>
      </c>
      <c r="G2396" s="13">
        <f t="shared" ca="1" si="226"/>
        <v>0.48938494617507972</v>
      </c>
      <c r="H2396" s="13">
        <f t="shared" ca="1" si="227"/>
        <v>0</v>
      </c>
    </row>
    <row r="2397" spans="3:8">
      <c r="C2397" s="13">
        <f t="shared" ca="1" si="222"/>
        <v>2004.8837689420861</v>
      </c>
      <c r="D2397" s="13">
        <f t="shared" ca="1" si="223"/>
        <v>99.786660130882041</v>
      </c>
      <c r="E2397" s="13">
        <f t="shared" ca="1" si="224"/>
        <v>994108.78606497694</v>
      </c>
      <c r="F2397" s="13">
        <f t="shared" ca="1" si="225"/>
        <v>4.0015686170437323</v>
      </c>
      <c r="G2397" s="13">
        <f t="shared" ca="1" si="226"/>
        <v>0.5008942380290623</v>
      </c>
      <c r="H2397" s="13">
        <f t="shared" ca="1" si="227"/>
        <v>0</v>
      </c>
    </row>
    <row r="2398" spans="3:8">
      <c r="C2398" s="13">
        <f t="shared" ca="1" si="222"/>
        <v>2002.9891919873296</v>
      </c>
      <c r="D2398" s="13">
        <f t="shared" ca="1" si="223"/>
        <v>99.90701449018826</v>
      </c>
      <c r="E2398" s="13">
        <f t="shared" ca="1" si="224"/>
        <v>987681.79743672197</v>
      </c>
      <c r="F2398" s="13">
        <f t="shared" ca="1" si="225"/>
        <v>4.0110978864395124</v>
      </c>
      <c r="G2398" s="13">
        <f t="shared" ca="1" si="226"/>
        <v>0.49903756153759277</v>
      </c>
      <c r="H2398" s="13">
        <f t="shared" ca="1" si="227"/>
        <v>0</v>
      </c>
    </row>
    <row r="2399" spans="3:8">
      <c r="C2399" s="13">
        <f t="shared" ca="1" si="222"/>
        <v>2001.7945180862814</v>
      </c>
      <c r="D2399" s="13">
        <f t="shared" ca="1" si="223"/>
        <v>100.18985168453906</v>
      </c>
      <c r="E2399" s="13">
        <f t="shared" ca="1" si="224"/>
        <v>991963.04757240077</v>
      </c>
      <c r="F2399" s="13">
        <f t="shared" ca="1" si="225"/>
        <v>3.9999830947390036</v>
      </c>
      <c r="G2399" s="13">
        <f t="shared" ca="1" si="226"/>
        <v>0.50325111059950867</v>
      </c>
      <c r="H2399" s="13">
        <f t="shared" ca="1" si="227"/>
        <v>0</v>
      </c>
    </row>
    <row r="2400" spans="3:8">
      <c r="C2400" s="13">
        <f t="shared" ca="1" si="222"/>
        <v>1978.7118821982485</v>
      </c>
      <c r="D2400" s="13">
        <f t="shared" ca="1" si="223"/>
        <v>100.68823969758654</v>
      </c>
      <c r="E2400" s="13">
        <f t="shared" ca="1" si="224"/>
        <v>998633.37796230789</v>
      </c>
      <c r="F2400" s="13">
        <f t="shared" ca="1" si="225"/>
        <v>4.0028140596178572</v>
      </c>
      <c r="G2400" s="13">
        <f t="shared" ca="1" si="226"/>
        <v>0.48947020725619544</v>
      </c>
      <c r="H2400" s="13">
        <f t="shared" ca="1" si="227"/>
        <v>0</v>
      </c>
    </row>
    <row r="2401" spans="3:8">
      <c r="C2401" s="13">
        <f t="shared" ca="1" si="222"/>
        <v>1994.7706812613765</v>
      </c>
      <c r="D2401" s="13">
        <f t="shared" ca="1" si="223"/>
        <v>99.001013618559554</v>
      </c>
      <c r="E2401" s="13">
        <f t="shared" ca="1" si="224"/>
        <v>986062.15226847946</v>
      </c>
      <c r="F2401" s="13">
        <f t="shared" ca="1" si="225"/>
        <v>3.9937025123490395</v>
      </c>
      <c r="G2401" s="13">
        <f t="shared" ca="1" si="226"/>
        <v>0.49988325948312251</v>
      </c>
      <c r="H2401" s="13">
        <f t="shared" ca="1" si="227"/>
        <v>0</v>
      </c>
    </row>
    <row r="2402" spans="3:8">
      <c r="C2402" s="13">
        <f t="shared" ca="1" si="222"/>
        <v>2010.1335897419383</v>
      </c>
      <c r="D2402" s="13">
        <f t="shared" ca="1" si="223"/>
        <v>100.67037355942817</v>
      </c>
      <c r="E2402" s="13">
        <f t="shared" ca="1" si="224"/>
        <v>1008794.2909229507</v>
      </c>
      <c r="F2402" s="13">
        <f t="shared" ca="1" si="225"/>
        <v>4.0036726165551979</v>
      </c>
      <c r="G2402" s="13">
        <f t="shared" ca="1" si="226"/>
        <v>0.49953372037576443</v>
      </c>
      <c r="H2402" s="13">
        <f t="shared" ca="1" si="227"/>
        <v>0</v>
      </c>
    </row>
    <row r="2403" spans="3:8">
      <c r="C2403" s="13">
        <f t="shared" ca="1" si="222"/>
        <v>1986.1296506139554</v>
      </c>
      <c r="D2403" s="13">
        <f t="shared" ca="1" si="223"/>
        <v>100.03824135396931</v>
      </c>
      <c r="E2403" s="13">
        <f t="shared" ca="1" si="224"/>
        <v>994528.59109519247</v>
      </c>
      <c r="F2403" s="13">
        <f t="shared" ca="1" si="225"/>
        <v>3.9911234077677649</v>
      </c>
      <c r="G2403" s="13">
        <f t="shared" ca="1" si="226"/>
        <v>0.49777544995763351</v>
      </c>
      <c r="H2403" s="13">
        <f t="shared" ca="1" si="227"/>
        <v>0</v>
      </c>
    </row>
    <row r="2404" spans="3:8">
      <c r="C2404" s="13">
        <f t="shared" ca="1" si="222"/>
        <v>2018.1455878714248</v>
      </c>
      <c r="D2404" s="13">
        <f t="shared" ca="1" si="223"/>
        <v>100.23715673270884</v>
      </c>
      <c r="E2404" s="13">
        <f t="shared" ca="1" si="224"/>
        <v>973807.95378705184</v>
      </c>
      <c r="F2404" s="13">
        <f t="shared" ca="1" si="225"/>
        <v>4.0027246597864687</v>
      </c>
      <c r="G2404" s="13">
        <f t="shared" ca="1" si="226"/>
        <v>0.51986152314823164</v>
      </c>
      <c r="H2404" s="13">
        <f t="shared" ca="1" si="227"/>
        <v>0</v>
      </c>
    </row>
    <row r="2405" spans="3:8">
      <c r="C2405" s="13">
        <f t="shared" ca="1" si="222"/>
        <v>1993.8383771164911</v>
      </c>
      <c r="D2405" s="13">
        <f t="shared" ca="1" si="223"/>
        <v>100.06011829696018</v>
      </c>
      <c r="E2405" s="13">
        <f t="shared" ca="1" si="224"/>
        <v>986875.47634485143</v>
      </c>
      <c r="F2405" s="13">
        <f t="shared" ca="1" si="225"/>
        <v>4.0024293298425322</v>
      </c>
      <c r="G2405" s="13">
        <f t="shared" ca="1" si="226"/>
        <v>0.49995855259966565</v>
      </c>
      <c r="H2405" s="13">
        <f t="shared" ca="1" si="227"/>
        <v>0</v>
      </c>
    </row>
    <row r="2406" spans="3:8">
      <c r="C2406" s="13">
        <f t="shared" ca="1" si="222"/>
        <v>2009.8258460268942</v>
      </c>
      <c r="D2406" s="13">
        <f t="shared" ca="1" si="223"/>
        <v>100.72930140697605</v>
      </c>
      <c r="E2406" s="13">
        <f t="shared" ca="1" si="224"/>
        <v>992078.69704036124</v>
      </c>
      <c r="F2406" s="13">
        <f t="shared" ca="1" si="225"/>
        <v>4.0034762665719228</v>
      </c>
      <c r="G2406" s="13">
        <f t="shared" ca="1" si="226"/>
        <v>0.50819180016224708</v>
      </c>
      <c r="H2406" s="13">
        <f t="shared" ca="1" si="227"/>
        <v>0</v>
      </c>
    </row>
    <row r="2407" spans="3:8">
      <c r="C2407" s="13">
        <f t="shared" ca="1" si="222"/>
        <v>2004.2185463301446</v>
      </c>
      <c r="D2407" s="13">
        <f t="shared" ca="1" si="223"/>
        <v>100.23764788233618</v>
      </c>
      <c r="E2407" s="13">
        <f t="shared" ca="1" si="224"/>
        <v>994888.17066292767</v>
      </c>
      <c r="F2407" s="13">
        <f t="shared" ca="1" si="225"/>
        <v>3.9947869142465859</v>
      </c>
      <c r="G2407" s="13">
        <f t="shared" ca="1" si="226"/>
        <v>0.50585076805699125</v>
      </c>
      <c r="H2407" s="13">
        <f t="shared" ca="1" si="227"/>
        <v>0</v>
      </c>
    </row>
    <row r="2408" spans="3:8">
      <c r="C2408" s="13">
        <f t="shared" ca="1" si="222"/>
        <v>1985.9987465968807</v>
      </c>
      <c r="D2408" s="13">
        <f t="shared" ca="1" si="223"/>
        <v>99.193394740824644</v>
      </c>
      <c r="E2408" s="13">
        <f t="shared" ca="1" si="224"/>
        <v>995095.99011805048</v>
      </c>
      <c r="F2408" s="13">
        <f t="shared" ca="1" si="225"/>
        <v>4.0044880923116732</v>
      </c>
      <c r="G2408" s="13">
        <f t="shared" ca="1" si="226"/>
        <v>0.48667364218696185</v>
      </c>
      <c r="H2408" s="13">
        <f t="shared" ca="1" si="227"/>
        <v>0</v>
      </c>
    </row>
    <row r="2409" spans="3:8">
      <c r="C2409" s="13">
        <f t="shared" ca="1" si="222"/>
        <v>1991.9284968000513</v>
      </c>
      <c r="D2409" s="13">
        <f t="shared" ca="1" si="223"/>
        <v>100.171817644564</v>
      </c>
      <c r="E2409" s="13">
        <f t="shared" ca="1" si="224"/>
        <v>995010.12217767828</v>
      </c>
      <c r="F2409" s="13">
        <f t="shared" ca="1" si="225"/>
        <v>3.986274677940127</v>
      </c>
      <c r="G2409" s="13">
        <f t="shared" ca="1" si="226"/>
        <v>0.50355486497424029</v>
      </c>
      <c r="H2409" s="13">
        <f t="shared" ca="1" si="227"/>
        <v>0</v>
      </c>
    </row>
    <row r="2410" spans="3:8">
      <c r="C2410" s="13">
        <f t="shared" ca="1" si="222"/>
        <v>2002.7861178678111</v>
      </c>
      <c r="D2410" s="13">
        <f t="shared" ca="1" si="223"/>
        <v>99.68355915175205</v>
      </c>
      <c r="E2410" s="13">
        <f t="shared" ca="1" si="224"/>
        <v>995938.20519880718</v>
      </c>
      <c r="F2410" s="13">
        <f t="shared" ca="1" si="225"/>
        <v>4.0060641897824816</v>
      </c>
      <c r="G2410" s="13">
        <f t="shared" ca="1" si="226"/>
        <v>0.49617948924177413</v>
      </c>
      <c r="H2410" s="13">
        <f t="shared" ca="1" si="227"/>
        <v>0</v>
      </c>
    </row>
    <row r="2411" spans="3:8">
      <c r="C2411" s="13">
        <f t="shared" ca="1" si="222"/>
        <v>2013.0666421485089</v>
      </c>
      <c r="D2411" s="13">
        <f t="shared" ca="1" si="223"/>
        <v>101.34845310474124</v>
      </c>
      <c r="E2411" s="13">
        <f t="shared" ca="1" si="224"/>
        <v>988752.64262778009</v>
      </c>
      <c r="F2411" s="13">
        <f t="shared" ca="1" si="225"/>
        <v>3.9824824699358627</v>
      </c>
      <c r="G2411" s="13">
        <f t="shared" ca="1" si="226"/>
        <v>0.52563032800749721</v>
      </c>
      <c r="H2411" s="13">
        <f t="shared" ca="1" si="227"/>
        <v>0</v>
      </c>
    </row>
    <row r="2412" spans="3:8">
      <c r="C2412" s="13">
        <f t="shared" ca="1" si="222"/>
        <v>1983.1163267564536</v>
      </c>
      <c r="D2412" s="13">
        <f t="shared" ca="1" si="223"/>
        <v>100.07663503407358</v>
      </c>
      <c r="E2412" s="13">
        <f t="shared" ca="1" si="224"/>
        <v>989480.56688523619</v>
      </c>
      <c r="F2412" s="13">
        <f t="shared" ca="1" si="225"/>
        <v>3.997725090911362</v>
      </c>
      <c r="G2412" s="13">
        <f t="shared" ca="1" si="226"/>
        <v>0.4957015033897062</v>
      </c>
      <c r="H2412" s="13">
        <f t="shared" ca="1" si="227"/>
        <v>0</v>
      </c>
    </row>
    <row r="2413" spans="3:8">
      <c r="C2413" s="13">
        <f t="shared" ca="1" si="222"/>
        <v>1988.0925402236971</v>
      </c>
      <c r="D2413" s="13">
        <f t="shared" ca="1" si="223"/>
        <v>100.06832617690861</v>
      </c>
      <c r="E2413" s="13">
        <f t="shared" ca="1" si="224"/>
        <v>988419.83687891182</v>
      </c>
      <c r="F2413" s="13">
        <f t="shared" ca="1" si="225"/>
        <v>3.9964222601294503</v>
      </c>
      <c r="G2413" s="13">
        <f t="shared" ca="1" si="226"/>
        <v>0.49933617659330065</v>
      </c>
      <c r="H2413" s="13">
        <f t="shared" ca="1" si="227"/>
        <v>0</v>
      </c>
    </row>
    <row r="2414" spans="3:8">
      <c r="C2414" s="13">
        <f t="shared" ca="1" si="222"/>
        <v>2008.5968281226817</v>
      </c>
      <c r="D2414" s="13">
        <f t="shared" ca="1" si="223"/>
        <v>100.36104025801234</v>
      </c>
      <c r="E2414" s="13">
        <f t="shared" ca="1" si="224"/>
        <v>993099.96592739632</v>
      </c>
      <c r="F2414" s="13">
        <f t="shared" ca="1" si="225"/>
        <v>3.9983933269028871</v>
      </c>
      <c r="G2414" s="13">
        <f t="shared" ca="1" si="226"/>
        <v>0.50776856512957569</v>
      </c>
      <c r="H2414" s="13">
        <f t="shared" ca="1" si="227"/>
        <v>0</v>
      </c>
    </row>
    <row r="2415" spans="3:8">
      <c r="C2415" s="13">
        <f t="shared" ca="1" si="222"/>
        <v>2016.6396550836303</v>
      </c>
      <c r="D2415" s="13">
        <f t="shared" ca="1" si="223"/>
        <v>99.703199947771353</v>
      </c>
      <c r="E2415" s="13">
        <f t="shared" ca="1" si="224"/>
        <v>991675.0248711122</v>
      </c>
      <c r="F2415" s="13">
        <f t="shared" ca="1" si="225"/>
        <v>4.0011181365541351</v>
      </c>
      <c r="G2415" s="13">
        <f t="shared" ca="1" si="226"/>
        <v>0.50783305268159529</v>
      </c>
      <c r="H2415" s="13">
        <f t="shared" ca="1" si="227"/>
        <v>0</v>
      </c>
    </row>
    <row r="2416" spans="3:8">
      <c r="C2416" s="13">
        <f t="shared" ca="1" si="222"/>
        <v>1977.6406552025687</v>
      </c>
      <c r="D2416" s="13">
        <f t="shared" ca="1" si="223"/>
        <v>100.43855104618397</v>
      </c>
      <c r="E2416" s="13">
        <f t="shared" ca="1" si="224"/>
        <v>997498.65923036053</v>
      </c>
      <c r="F2416" s="13">
        <f t="shared" ca="1" si="225"/>
        <v>3.9991070955389953</v>
      </c>
      <c r="G2416" s="13">
        <f t="shared" ca="1" si="226"/>
        <v>0.49009568333609987</v>
      </c>
      <c r="H2416" s="13">
        <f t="shared" ca="1" si="227"/>
        <v>0</v>
      </c>
    </row>
    <row r="2417" spans="3:8">
      <c r="C2417" s="13">
        <f t="shared" ca="1" si="222"/>
        <v>2015.0319831178472</v>
      </c>
      <c r="D2417" s="13">
        <f t="shared" ca="1" si="223"/>
        <v>100.279170593656</v>
      </c>
      <c r="E2417" s="13">
        <f t="shared" ca="1" si="224"/>
        <v>994836.53247072245</v>
      </c>
      <c r="F2417" s="13">
        <f t="shared" ca="1" si="225"/>
        <v>4.0048387163386776</v>
      </c>
      <c r="G2417" s="13">
        <f t="shared" ca="1" si="226"/>
        <v>0.50644572241466657</v>
      </c>
      <c r="H2417" s="13">
        <f t="shared" ca="1" si="227"/>
        <v>0</v>
      </c>
    </row>
    <row r="2418" spans="3:8">
      <c r="C2418" s="13">
        <f t="shared" ca="1" si="222"/>
        <v>1997.3022845667265</v>
      </c>
      <c r="D2418" s="13">
        <f t="shared" ca="1" si="223"/>
        <v>100.30468886143234</v>
      </c>
      <c r="E2418" s="13">
        <f t="shared" ca="1" si="224"/>
        <v>992438.39906904474</v>
      </c>
      <c r="F2418" s="13">
        <f t="shared" ca="1" si="225"/>
        <v>4.0036999981829675</v>
      </c>
      <c r="G2418" s="13">
        <f t="shared" ca="1" si="226"/>
        <v>0.49946987171095247</v>
      </c>
      <c r="H2418" s="13">
        <f t="shared" ca="1" si="227"/>
        <v>0</v>
      </c>
    </row>
    <row r="2419" spans="3:8">
      <c r="C2419" s="13">
        <f t="shared" ca="1" si="222"/>
        <v>2003.0873538102951</v>
      </c>
      <c r="D2419" s="13">
        <f t="shared" ca="1" si="223"/>
        <v>99.664087965748905</v>
      </c>
      <c r="E2419" s="13">
        <f t="shared" ca="1" si="224"/>
        <v>980240.36934050708</v>
      </c>
      <c r="F2419" s="13">
        <f t="shared" ca="1" si="225"/>
        <v>3.9975772808751779</v>
      </c>
      <c r="G2419" s="13">
        <f t="shared" ca="1" si="226"/>
        <v>0.50847376790961707</v>
      </c>
      <c r="H2419" s="13">
        <f t="shared" ca="1" si="227"/>
        <v>0</v>
      </c>
    </row>
    <row r="2420" spans="3:8">
      <c r="C2420" s="13">
        <f t="shared" ca="1" si="222"/>
        <v>2010.8143304454834</v>
      </c>
      <c r="D2420" s="13">
        <f t="shared" ca="1" si="223"/>
        <v>100.41082616676096</v>
      </c>
      <c r="E2420" s="13">
        <f t="shared" ca="1" si="224"/>
        <v>999150.01945702475</v>
      </c>
      <c r="F2420" s="13">
        <f t="shared" ca="1" si="225"/>
        <v>3.9950621927257086</v>
      </c>
      <c r="G2420" s="13">
        <f t="shared" ca="1" si="226"/>
        <v>0.50774977438060798</v>
      </c>
      <c r="H2420" s="13">
        <f t="shared" ca="1" si="227"/>
        <v>0</v>
      </c>
    </row>
    <row r="2421" spans="3:8">
      <c r="C2421" s="13">
        <f t="shared" ca="1" si="222"/>
        <v>1989.9285959180722</v>
      </c>
      <c r="D2421" s="13">
        <f t="shared" ca="1" si="223"/>
        <v>99.747648453364462</v>
      </c>
      <c r="E2421" s="13">
        <f t="shared" ca="1" si="224"/>
        <v>987203.23492129985</v>
      </c>
      <c r="F2421" s="13">
        <f t="shared" ca="1" si="225"/>
        <v>3.9852591412750695</v>
      </c>
      <c r="G2421" s="13">
        <f t="shared" ca="1" si="226"/>
        <v>0.5048878858027529</v>
      </c>
      <c r="H2421" s="13">
        <f t="shared" ca="1" si="227"/>
        <v>0</v>
      </c>
    </row>
    <row r="2422" spans="3:8">
      <c r="C2422" s="13">
        <f t="shared" ca="1" si="222"/>
        <v>2000.525625936092</v>
      </c>
      <c r="D2422" s="13">
        <f t="shared" ca="1" si="223"/>
        <v>99.72564428958529</v>
      </c>
      <c r="E2422" s="13">
        <f t="shared" ca="1" si="224"/>
        <v>993992.31611124321</v>
      </c>
      <c r="F2422" s="13">
        <f t="shared" ca="1" si="225"/>
        <v>3.9978562048116686</v>
      </c>
      <c r="G2422" s="13">
        <f t="shared" ca="1" si="226"/>
        <v>0.50032651467622669</v>
      </c>
      <c r="H2422" s="13">
        <f t="shared" ca="1" si="227"/>
        <v>0</v>
      </c>
    </row>
    <row r="2423" spans="3:8">
      <c r="C2423" s="13">
        <f t="shared" ca="1" si="222"/>
        <v>2000.6771354804096</v>
      </c>
      <c r="D2423" s="13">
        <f t="shared" ca="1" si="223"/>
        <v>100.97081727548736</v>
      </c>
      <c r="E2423" s="13">
        <f t="shared" ca="1" si="224"/>
        <v>1003708.585691337</v>
      </c>
      <c r="F2423" s="13">
        <f t="shared" ca="1" si="225"/>
        <v>4.0043038026062359</v>
      </c>
      <c r="G2423" s="13">
        <f t="shared" ca="1" si="226"/>
        <v>0.4985219747447866</v>
      </c>
      <c r="H2423" s="13">
        <f t="shared" ca="1" si="227"/>
        <v>0</v>
      </c>
    </row>
    <row r="2424" spans="3:8">
      <c r="C2424" s="13">
        <f t="shared" ca="1" si="222"/>
        <v>2012.377610392504</v>
      </c>
      <c r="D2424" s="13">
        <f t="shared" ca="1" si="223"/>
        <v>99.296711157347218</v>
      </c>
      <c r="E2424" s="13">
        <f t="shared" ca="1" si="224"/>
        <v>985426.48904306849</v>
      </c>
      <c r="F2424" s="13">
        <f t="shared" ca="1" si="225"/>
        <v>3.9964674516254903</v>
      </c>
      <c r="G2424" s="13">
        <f t="shared" ca="1" si="226"/>
        <v>0.5091838248251136</v>
      </c>
      <c r="H2424" s="13">
        <f t="shared" ca="1" si="227"/>
        <v>0</v>
      </c>
    </row>
    <row r="2425" spans="3:8">
      <c r="C2425" s="13">
        <f t="shared" ca="1" si="222"/>
        <v>1996.0382992263371</v>
      </c>
      <c r="D2425" s="13">
        <f t="shared" ca="1" si="223"/>
        <v>100.22546385958306</v>
      </c>
      <c r="E2425" s="13">
        <f t="shared" ca="1" si="224"/>
        <v>989816.99004632374</v>
      </c>
      <c r="F2425" s="13">
        <f t="shared" ca="1" si="225"/>
        <v>3.9962307835849855</v>
      </c>
      <c r="G2425" s="13">
        <f t="shared" ca="1" si="226"/>
        <v>0.50351081354803573</v>
      </c>
      <c r="H2425" s="13">
        <f t="shared" ca="1" si="227"/>
        <v>0</v>
      </c>
    </row>
    <row r="2426" spans="3:8">
      <c r="C2426" s="13">
        <f t="shared" ca="1" si="222"/>
        <v>1989.6753735367306</v>
      </c>
      <c r="D2426" s="13">
        <f t="shared" ca="1" si="223"/>
        <v>99.672005717161639</v>
      </c>
      <c r="E2426" s="13">
        <f t="shared" ca="1" si="224"/>
        <v>982556.98367728072</v>
      </c>
      <c r="F2426" s="13">
        <f t="shared" ca="1" si="225"/>
        <v>3.9952615045173485</v>
      </c>
      <c r="G2426" s="13">
        <f t="shared" ca="1" si="226"/>
        <v>0.50170588112229675</v>
      </c>
      <c r="H2426" s="13">
        <f t="shared" ca="1" si="227"/>
        <v>0</v>
      </c>
    </row>
    <row r="2427" spans="3:8">
      <c r="C2427" s="13">
        <f t="shared" ca="1" si="222"/>
        <v>1992.6728359290307</v>
      </c>
      <c r="D2427" s="13">
        <f t="shared" ca="1" si="223"/>
        <v>100.79729663462231</v>
      </c>
      <c r="E2427" s="13">
        <f t="shared" ca="1" si="224"/>
        <v>988589.25785002578</v>
      </c>
      <c r="F2427" s="13">
        <f t="shared" ca="1" si="225"/>
        <v>4.0028611983176834</v>
      </c>
      <c r="G2427" s="13">
        <f t="shared" ca="1" si="226"/>
        <v>0.50196450645765478</v>
      </c>
      <c r="H2427" s="13">
        <f t="shared" ca="1" si="227"/>
        <v>0</v>
      </c>
    </row>
    <row r="2428" spans="3:8">
      <c r="C2428" s="13">
        <f t="shared" ca="1" si="222"/>
        <v>2000.5136021959586</v>
      </c>
      <c r="D2428" s="13">
        <f t="shared" ca="1" si="223"/>
        <v>100.47260681633809</v>
      </c>
      <c r="E2428" s="13">
        <f t="shared" ca="1" si="224"/>
        <v>1000632.2606404081</v>
      </c>
      <c r="F2428" s="13">
        <f t="shared" ca="1" si="225"/>
        <v>4.0044862573485318</v>
      </c>
      <c r="G2428" s="13">
        <f t="shared" ca="1" si="226"/>
        <v>0.49741524495339012</v>
      </c>
      <c r="H2428" s="13">
        <f t="shared" ca="1" si="227"/>
        <v>0</v>
      </c>
    </row>
    <row r="2429" spans="3:8">
      <c r="C2429" s="13">
        <f t="shared" ca="1" si="222"/>
        <v>2009.0275652083869</v>
      </c>
      <c r="D2429" s="13">
        <f t="shared" ca="1" si="223"/>
        <v>99.200237328989928</v>
      </c>
      <c r="E2429" s="13">
        <f t="shared" ca="1" si="224"/>
        <v>988156.28988739022</v>
      </c>
      <c r="F2429" s="13">
        <f t="shared" ca="1" si="225"/>
        <v>3.9932415705871671</v>
      </c>
      <c r="G2429" s="13">
        <f t="shared" ca="1" si="226"/>
        <v>0.50723202232275544</v>
      </c>
      <c r="H2429" s="13">
        <f t="shared" ca="1" si="227"/>
        <v>0</v>
      </c>
    </row>
    <row r="2430" spans="3:8">
      <c r="C2430" s="13">
        <f t="shared" ca="1" si="222"/>
        <v>1991.1488111650001</v>
      </c>
      <c r="D2430" s="13">
        <f t="shared" ca="1" si="223"/>
        <v>99.82651697946298</v>
      </c>
      <c r="E2430" s="13">
        <f t="shared" ca="1" si="224"/>
        <v>988974.7278423761</v>
      </c>
      <c r="F2430" s="13">
        <f t="shared" ca="1" si="225"/>
        <v>4.0023359555651021</v>
      </c>
      <c r="G2430" s="13">
        <f t="shared" ca="1" si="226"/>
        <v>0.49643699172032957</v>
      </c>
      <c r="H2430" s="13">
        <f t="shared" ca="1" si="227"/>
        <v>0</v>
      </c>
    </row>
    <row r="2431" spans="3:8">
      <c r="C2431" s="13">
        <f t="shared" ca="1" si="222"/>
        <v>2013.4500993297158</v>
      </c>
      <c r="D2431" s="13">
        <f t="shared" ca="1" si="223"/>
        <v>100.10846881261686</v>
      </c>
      <c r="E2431" s="13">
        <f t="shared" ca="1" si="224"/>
        <v>993428.44644579943</v>
      </c>
      <c r="F2431" s="13">
        <f t="shared" ca="1" si="225"/>
        <v>3.99577925166995</v>
      </c>
      <c r="G2431" s="13">
        <f t="shared" ca="1" si="226"/>
        <v>0.51010567283809949</v>
      </c>
      <c r="H2431" s="13">
        <f t="shared" ca="1" si="227"/>
        <v>0</v>
      </c>
    </row>
    <row r="2432" spans="3:8">
      <c r="C2432" s="13">
        <f t="shared" ca="1" si="222"/>
        <v>1980.5708988487524</v>
      </c>
      <c r="D2432" s="13">
        <f t="shared" ca="1" si="223"/>
        <v>100.18080912614076</v>
      </c>
      <c r="E2432" s="13">
        <f t="shared" ca="1" si="224"/>
        <v>983767.72868615272</v>
      </c>
      <c r="F2432" s="13">
        <f t="shared" ca="1" si="225"/>
        <v>3.998160672464119</v>
      </c>
      <c r="G2432" s="13">
        <f t="shared" ca="1" si="226"/>
        <v>0.49760176605345047</v>
      </c>
      <c r="H2432" s="13">
        <f t="shared" ca="1" si="227"/>
        <v>0</v>
      </c>
    </row>
    <row r="2433" spans="3:8">
      <c r="C2433" s="13">
        <f t="shared" ca="1" si="222"/>
        <v>2005.3407911394631</v>
      </c>
      <c r="D2433" s="13">
        <f t="shared" ca="1" si="223"/>
        <v>100.1507666854535</v>
      </c>
      <c r="E2433" s="13">
        <f t="shared" ca="1" si="224"/>
        <v>999554.03764958051</v>
      </c>
      <c r="F2433" s="13">
        <f t="shared" ca="1" si="225"/>
        <v>3.9977617701730379</v>
      </c>
      <c r="G2433" s="13">
        <f t="shared" ca="1" si="226"/>
        <v>0.50211924693246457</v>
      </c>
      <c r="H2433" s="13">
        <f t="shared" ca="1" si="227"/>
        <v>0</v>
      </c>
    </row>
    <row r="2434" spans="3:8">
      <c r="C2434" s="13">
        <f t="shared" ca="1" si="222"/>
        <v>1986.4151336804771</v>
      </c>
      <c r="D2434" s="13">
        <f t="shared" ca="1" si="223"/>
        <v>101.08676401307046</v>
      </c>
      <c r="E2434" s="13">
        <f t="shared" ca="1" si="224"/>
        <v>998319.54894356849</v>
      </c>
      <c r="F2434" s="13">
        <f t="shared" ca="1" si="225"/>
        <v>4.0116515600122815</v>
      </c>
      <c r="G2434" s="13">
        <f t="shared" ca="1" si="226"/>
        <v>0.49104587373925146</v>
      </c>
      <c r="H2434" s="13">
        <f t="shared" ca="1" si="227"/>
        <v>0</v>
      </c>
    </row>
    <row r="2435" spans="3:8">
      <c r="C2435" s="13">
        <f t="shared" ca="1" si="222"/>
        <v>1994.5491420683322</v>
      </c>
      <c r="D2435" s="13">
        <f t="shared" ca="1" si="223"/>
        <v>100.61684251204424</v>
      </c>
      <c r="E2435" s="13">
        <f t="shared" ca="1" si="224"/>
        <v>1008430.153582145</v>
      </c>
      <c r="F2435" s="13">
        <f t="shared" ca="1" si="225"/>
        <v>4.004701086730905</v>
      </c>
      <c r="G2435" s="13">
        <f t="shared" ca="1" si="226"/>
        <v>0.49122906525032034</v>
      </c>
      <c r="H2435" s="13">
        <f t="shared" ca="1" si="227"/>
        <v>0</v>
      </c>
    </row>
    <row r="2436" spans="3:8">
      <c r="C2436" s="13">
        <f t="shared" ca="1" si="222"/>
        <v>1984.5636525913401</v>
      </c>
      <c r="D2436" s="13">
        <f t="shared" ca="1" si="223"/>
        <v>100.15221884586344</v>
      </c>
      <c r="E2436" s="13">
        <f t="shared" ca="1" si="224"/>
        <v>991227.33230682206</v>
      </c>
      <c r="F2436" s="13">
        <f t="shared" ca="1" si="225"/>
        <v>3.9979101467186058</v>
      </c>
      <c r="G2436" s="13">
        <f t="shared" ca="1" si="226"/>
        <v>0.49583295786134951</v>
      </c>
      <c r="H2436" s="13">
        <f t="shared" ca="1" si="227"/>
        <v>0</v>
      </c>
    </row>
    <row r="2437" spans="3:8">
      <c r="C2437" s="13">
        <f t="shared" ca="1" si="222"/>
        <v>2011.7666831893328</v>
      </c>
      <c r="D2437" s="13">
        <f t="shared" ca="1" si="223"/>
        <v>99.275161454287925</v>
      </c>
      <c r="E2437" s="13">
        <f t="shared" ca="1" si="224"/>
        <v>998077.85098638898</v>
      </c>
      <c r="F2437" s="13">
        <f t="shared" ca="1" si="225"/>
        <v>3.9993700929822116</v>
      </c>
      <c r="G2437" s="13">
        <f t="shared" ca="1" si="226"/>
        <v>0.50085863227641747</v>
      </c>
      <c r="H2437" s="13">
        <f t="shared" ca="1" si="227"/>
        <v>0</v>
      </c>
    </row>
    <row r="2438" spans="3:8">
      <c r="C2438" s="13">
        <f t="shared" ca="1" si="222"/>
        <v>1987.9285174273825</v>
      </c>
      <c r="D2438" s="13">
        <f t="shared" ca="1" si="223"/>
        <v>99.92212394403947</v>
      </c>
      <c r="E2438" s="13">
        <f t="shared" ca="1" si="224"/>
        <v>984471.12339744484</v>
      </c>
      <c r="F2438" s="13">
        <f t="shared" ca="1" si="225"/>
        <v>4.0105777021139124</v>
      </c>
      <c r="G2438" s="13">
        <f t="shared" ca="1" si="226"/>
        <v>0.49349481917266835</v>
      </c>
      <c r="H2438" s="13">
        <f t="shared" ca="1" si="227"/>
        <v>0</v>
      </c>
    </row>
    <row r="2439" spans="3:8">
      <c r="C2439" s="13">
        <f t="shared" ca="1" si="222"/>
        <v>1995.448347397461</v>
      </c>
      <c r="D2439" s="13">
        <f t="shared" ca="1" si="223"/>
        <v>100.07826678000562</v>
      </c>
      <c r="E2439" s="13">
        <f t="shared" ca="1" si="224"/>
        <v>992639.67030257918</v>
      </c>
      <c r="F2439" s="13">
        <f t="shared" ca="1" si="225"/>
        <v>4.0106096068737518</v>
      </c>
      <c r="G2439" s="13">
        <f t="shared" ca="1" si="226"/>
        <v>0.49389849678285525</v>
      </c>
      <c r="H2439" s="13">
        <f t="shared" ca="1" si="227"/>
        <v>0</v>
      </c>
    </row>
    <row r="2440" spans="3:8">
      <c r="C2440" s="13">
        <f t="shared" ca="1" si="222"/>
        <v>2011.486276737334</v>
      </c>
      <c r="D2440" s="13">
        <f t="shared" ca="1" si="223"/>
        <v>99.801029316343673</v>
      </c>
      <c r="E2440" s="13">
        <f t="shared" ca="1" si="224"/>
        <v>987703.91733425308</v>
      </c>
      <c r="F2440" s="13">
        <f t="shared" ca="1" si="225"/>
        <v>3.9952522920916378</v>
      </c>
      <c r="G2440" s="13">
        <f t="shared" ca="1" si="226"/>
        <v>0.510758601982085</v>
      </c>
      <c r="H2440" s="13">
        <f t="shared" ca="1" si="227"/>
        <v>0</v>
      </c>
    </row>
    <row r="2441" spans="3:8">
      <c r="C2441" s="13">
        <f t="shared" ca="1" si="222"/>
        <v>1980.4508446954405</v>
      </c>
      <c r="D2441" s="13">
        <f t="shared" ca="1" si="223"/>
        <v>100.31449196984708</v>
      </c>
      <c r="E2441" s="13">
        <f t="shared" ca="1" si="224"/>
        <v>981962.39836192143</v>
      </c>
      <c r="F2441" s="13">
        <f t="shared" ca="1" si="225"/>
        <v>4.0104537276098293</v>
      </c>
      <c r="G2441" s="13">
        <f t="shared" ca="1" si="226"/>
        <v>0.49302966451479335</v>
      </c>
      <c r="H2441" s="13">
        <f t="shared" ca="1" si="227"/>
        <v>0</v>
      </c>
    </row>
    <row r="2442" spans="3:8">
      <c r="C2442" s="13">
        <f t="shared" ca="1" si="222"/>
        <v>2019.4575142352328</v>
      </c>
      <c r="D2442" s="13">
        <f t="shared" ca="1" si="223"/>
        <v>100.24011545159046</v>
      </c>
      <c r="E2442" s="13">
        <f t="shared" ca="1" si="224"/>
        <v>991697.32175504707</v>
      </c>
      <c r="F2442" s="13">
        <f t="shared" ca="1" si="225"/>
        <v>4.014048382685889</v>
      </c>
      <c r="G2442" s="13">
        <f t="shared" ca="1" si="226"/>
        <v>0.50541902157130603</v>
      </c>
      <c r="H2442" s="13">
        <f t="shared" ca="1" si="227"/>
        <v>0</v>
      </c>
    </row>
    <row r="2443" spans="3:8">
      <c r="C2443" s="13">
        <f t="shared" ca="1" si="222"/>
        <v>2013.8374142038865</v>
      </c>
      <c r="D2443" s="13">
        <f t="shared" ca="1" si="223"/>
        <v>100.54664312174003</v>
      </c>
      <c r="E2443" s="13">
        <f t="shared" ca="1" si="224"/>
        <v>987103.43987672846</v>
      </c>
      <c r="F2443" s="13">
        <f t="shared" ca="1" si="225"/>
        <v>4.0050805523741859</v>
      </c>
      <c r="G2443" s="13">
        <f t="shared" ca="1" si="226"/>
        <v>0.51104463606430706</v>
      </c>
      <c r="H2443" s="13">
        <f t="shared" ca="1" si="227"/>
        <v>0</v>
      </c>
    </row>
    <row r="2444" spans="3:8">
      <c r="C2444" s="13">
        <f t="shared" ca="1" si="222"/>
        <v>1985.6349352539892</v>
      </c>
      <c r="D2444" s="13">
        <f t="shared" ca="1" si="223"/>
        <v>99.837444546377768</v>
      </c>
      <c r="E2444" s="13">
        <f t="shared" ca="1" si="224"/>
        <v>997175.05691360147</v>
      </c>
      <c r="F2444" s="13">
        <f t="shared" ca="1" si="225"/>
        <v>3.9955637567525994</v>
      </c>
      <c r="G2444" s="13">
        <f t="shared" ca="1" si="226"/>
        <v>0.49301341253354325</v>
      </c>
      <c r="H2444" s="13">
        <f t="shared" ca="1" si="227"/>
        <v>0</v>
      </c>
    </row>
    <row r="2445" spans="3:8">
      <c r="C2445" s="13">
        <f t="shared" ca="1" si="222"/>
        <v>2012.0626792330318</v>
      </c>
      <c r="D2445" s="13">
        <f t="shared" ca="1" si="223"/>
        <v>100.87344770496669</v>
      </c>
      <c r="E2445" s="13">
        <f t="shared" ca="1" si="224"/>
        <v>992755.03296257183</v>
      </c>
      <c r="F2445" s="13">
        <f t="shared" ca="1" si="225"/>
        <v>4.0042690705566386</v>
      </c>
      <c r="G2445" s="13">
        <f t="shared" ca="1" si="226"/>
        <v>0.50930143831856567</v>
      </c>
      <c r="H2445" s="13">
        <f t="shared" ca="1" si="227"/>
        <v>0</v>
      </c>
    </row>
    <row r="2446" spans="3:8">
      <c r="C2446" s="13">
        <f t="shared" ca="1" si="222"/>
        <v>1998.2391424109878</v>
      </c>
      <c r="D2446" s="13">
        <f t="shared" ca="1" si="223"/>
        <v>100.35042199181044</v>
      </c>
      <c r="E2446" s="13">
        <f t="shared" ca="1" si="224"/>
        <v>997023.01174788817</v>
      </c>
      <c r="F2446" s="13">
        <f t="shared" ca="1" si="225"/>
        <v>3.9904536344540191</v>
      </c>
      <c r="G2446" s="13">
        <f t="shared" ca="1" si="226"/>
        <v>0.50451026057881609</v>
      </c>
      <c r="H2446" s="13">
        <f t="shared" ca="1" si="227"/>
        <v>0</v>
      </c>
    </row>
    <row r="2447" spans="3:8">
      <c r="C2447" s="13">
        <f t="shared" ca="1" si="222"/>
        <v>1995.2277076974276</v>
      </c>
      <c r="D2447" s="13">
        <f t="shared" ca="1" si="223"/>
        <v>100.07557146892339</v>
      </c>
      <c r="E2447" s="13">
        <f t="shared" ca="1" si="224"/>
        <v>996099.3503595948</v>
      </c>
      <c r="F2447" s="13">
        <f t="shared" ca="1" si="225"/>
        <v>3.9976706818483669</v>
      </c>
      <c r="G2447" s="13">
        <f t="shared" ca="1" si="226"/>
        <v>0.49846243010594554</v>
      </c>
      <c r="H2447" s="13">
        <f t="shared" ca="1" si="227"/>
        <v>0</v>
      </c>
    </row>
    <row r="2448" spans="3:8">
      <c r="C2448" s="13">
        <f t="shared" ca="1" si="222"/>
        <v>1990.3816152414561</v>
      </c>
      <c r="D2448" s="13">
        <f t="shared" ca="1" si="223"/>
        <v>99.881635353720938</v>
      </c>
      <c r="E2448" s="13">
        <f t="shared" ca="1" si="224"/>
        <v>989558.18536431529</v>
      </c>
      <c r="F2448" s="13">
        <f t="shared" ca="1" si="225"/>
        <v>3.999501035593239</v>
      </c>
      <c r="G2448" s="13">
        <f t="shared" ca="1" si="226"/>
        <v>0.49744365116195943</v>
      </c>
      <c r="H2448" s="13">
        <f t="shared" ca="1" si="227"/>
        <v>0</v>
      </c>
    </row>
    <row r="2449" spans="3:8">
      <c r="C2449" s="13">
        <f t="shared" ca="1" si="222"/>
        <v>2018.8217027749497</v>
      </c>
      <c r="D2449" s="13">
        <f t="shared" ca="1" si="223"/>
        <v>100.71024321261061</v>
      </c>
      <c r="E2449" s="13">
        <f t="shared" ca="1" si="224"/>
        <v>996339.08610434073</v>
      </c>
      <c r="F2449" s="13">
        <f t="shared" ca="1" si="225"/>
        <v>4.0040503109009586</v>
      </c>
      <c r="G2449" s="13">
        <f t="shared" ca="1" si="226"/>
        <v>0.51016943786680524</v>
      </c>
      <c r="H2449" s="13">
        <f t="shared" ca="1" si="227"/>
        <v>0</v>
      </c>
    </row>
    <row r="2450" spans="3:8">
      <c r="C2450" s="13">
        <f t="shared" ca="1" si="222"/>
        <v>2017.8644869860241</v>
      </c>
      <c r="D2450" s="13">
        <f t="shared" ca="1" si="223"/>
        <v>99.013617571425769</v>
      </c>
      <c r="E2450" s="13">
        <f t="shared" ca="1" si="224"/>
        <v>998224.68331465463</v>
      </c>
      <c r="F2450" s="13">
        <f t="shared" ca="1" si="225"/>
        <v>4.0073212732794445</v>
      </c>
      <c r="G2450" s="13">
        <f t="shared" ca="1" si="226"/>
        <v>0.49852174325111376</v>
      </c>
      <c r="H2450" s="13">
        <f t="shared" ca="1" si="227"/>
        <v>0</v>
      </c>
    </row>
    <row r="2451" spans="3:8">
      <c r="C2451" s="13">
        <f t="shared" ca="1" si="222"/>
        <v>1998.3844537302543</v>
      </c>
      <c r="D2451" s="13">
        <f t="shared" ca="1" si="223"/>
        <v>100.06568478261811</v>
      </c>
      <c r="E2451" s="13">
        <f t="shared" ca="1" si="224"/>
        <v>991455.76363632735</v>
      </c>
      <c r="F2451" s="13">
        <f t="shared" ca="1" si="225"/>
        <v>3.9968121574939226</v>
      </c>
      <c r="G2451" s="13">
        <f t="shared" ca="1" si="226"/>
        <v>0.50276507183210273</v>
      </c>
      <c r="H2451" s="13">
        <f t="shared" ca="1" si="227"/>
        <v>0</v>
      </c>
    </row>
    <row r="2452" spans="3:8">
      <c r="C2452" s="13">
        <f t="shared" ca="1" si="222"/>
        <v>2000.2717375784127</v>
      </c>
      <c r="D2452" s="13">
        <f t="shared" ca="1" si="223"/>
        <v>100.19780619799027</v>
      </c>
      <c r="E2452" s="13">
        <f t="shared" ca="1" si="224"/>
        <v>1001157.431588149</v>
      </c>
      <c r="F2452" s="13">
        <f t="shared" ca="1" si="225"/>
        <v>3.9913797891470044</v>
      </c>
      <c r="G2452" s="13">
        <f t="shared" ca="1" si="226"/>
        <v>0.50221739844291446</v>
      </c>
      <c r="H2452" s="13">
        <f t="shared" ca="1" si="227"/>
        <v>0</v>
      </c>
    </row>
    <row r="2453" spans="3:8">
      <c r="C2453" s="13">
        <f t="shared" ca="1" si="222"/>
        <v>1995.3955910436287</v>
      </c>
      <c r="D2453" s="13">
        <f t="shared" ca="1" si="223"/>
        <v>99.969952113200705</v>
      </c>
      <c r="E2453" s="13">
        <f t="shared" ca="1" si="224"/>
        <v>984614.30601140088</v>
      </c>
      <c r="F2453" s="13">
        <f t="shared" ca="1" si="225"/>
        <v>4.0040978769681628</v>
      </c>
      <c r="G2453" s="13">
        <f t="shared" ca="1" si="226"/>
        <v>0.50060220025084312</v>
      </c>
      <c r="H2453" s="13">
        <f t="shared" ca="1" si="227"/>
        <v>0</v>
      </c>
    </row>
    <row r="2454" spans="3:8">
      <c r="C2454" s="13">
        <f t="shared" ca="1" si="222"/>
        <v>1990.062167365571</v>
      </c>
      <c r="D2454" s="13">
        <f t="shared" ca="1" si="223"/>
        <v>100.3768179273256</v>
      </c>
      <c r="E2454" s="13">
        <f t="shared" ca="1" si="224"/>
        <v>993357.2527199263</v>
      </c>
      <c r="F2454" s="13">
        <f t="shared" ca="1" si="225"/>
        <v>4.0061869561392394</v>
      </c>
      <c r="G2454" s="13">
        <f t="shared" ca="1" si="226"/>
        <v>0.49452303762299404</v>
      </c>
      <c r="H2454" s="13">
        <f t="shared" ca="1" si="227"/>
        <v>0</v>
      </c>
    </row>
    <row r="2455" spans="3:8">
      <c r="C2455" s="13">
        <f t="shared" ca="1" si="222"/>
        <v>2002.0456110006457</v>
      </c>
      <c r="D2455" s="13">
        <f t="shared" ca="1" si="223"/>
        <v>99.694974378541218</v>
      </c>
      <c r="E2455" s="13">
        <f t="shared" ca="1" si="224"/>
        <v>990016.21726952726</v>
      </c>
      <c r="F2455" s="13">
        <f t="shared" ca="1" si="225"/>
        <v>3.9988126574753227</v>
      </c>
      <c r="G2455" s="13">
        <f t="shared" ca="1" si="226"/>
        <v>0.5024638185039294</v>
      </c>
      <c r="H2455" s="13">
        <f t="shared" ca="1" si="227"/>
        <v>0</v>
      </c>
    </row>
    <row r="2456" spans="3:8">
      <c r="C2456" s="13">
        <f t="shared" ref="C2456:C2519" ca="1" si="228">NORMINV(RAND(),$D$3,$G$3)</f>
        <v>1977.3988737470934</v>
      </c>
      <c r="D2456" s="13">
        <f t="shared" ref="D2456:D2519" ca="1" si="229">NORMINV(RAND(),$D$4,$G$4)</f>
        <v>99.765428505320088</v>
      </c>
      <c r="E2456" s="13">
        <f t="shared" ref="E2456:E2519" ca="1" si="230">NORMINV(RAND(),$D$5,$G$5)</f>
        <v>997885.89594230498</v>
      </c>
      <c r="F2456" s="13">
        <f t="shared" ref="F2456:F2519" ca="1" si="231">NORMINV(RAND(),$D$6,$G$6)</f>
        <v>4.0022721516073805</v>
      </c>
      <c r="G2456" s="13">
        <f t="shared" ref="G2456:G2519" ca="1" si="232">C2456^2*D2456/(E2456*3.1415926*F2456^4)</f>
        <v>0.48496614215094652</v>
      </c>
      <c r="H2456" s="13">
        <f t="shared" ref="H2456:H2519" ca="1" si="233">IF(G2456&gt;0.54,1,IF(G2456&lt;0.46,1,0))</f>
        <v>0</v>
      </c>
    </row>
    <row r="2457" spans="3:8">
      <c r="C2457" s="13">
        <f t="shared" ca="1" si="228"/>
        <v>1999.6128386760568</v>
      </c>
      <c r="D2457" s="13">
        <f t="shared" ca="1" si="229"/>
        <v>100.18415496493387</v>
      </c>
      <c r="E2457" s="13">
        <f t="shared" ca="1" si="230"/>
        <v>1003118.2699226352</v>
      </c>
      <c r="F2457" s="13">
        <f t="shared" ca="1" si="231"/>
        <v>4.005567827942234</v>
      </c>
      <c r="G2457" s="13">
        <f t="shared" ca="1" si="232"/>
        <v>0.49377887496365069</v>
      </c>
      <c r="H2457" s="13">
        <f t="shared" ca="1" si="233"/>
        <v>0</v>
      </c>
    </row>
    <row r="2458" spans="3:8">
      <c r="C2458" s="13">
        <f t="shared" ca="1" si="228"/>
        <v>1990.981012870976</v>
      </c>
      <c r="D2458" s="13">
        <f t="shared" ca="1" si="229"/>
        <v>101.11092314589783</v>
      </c>
      <c r="E2458" s="13">
        <f t="shared" ca="1" si="230"/>
        <v>992190.01841557561</v>
      </c>
      <c r="F2458" s="13">
        <f t="shared" ca="1" si="231"/>
        <v>3.9952912914144783</v>
      </c>
      <c r="G2458" s="13">
        <f t="shared" ca="1" si="232"/>
        <v>0.50465409161372199</v>
      </c>
      <c r="H2458" s="13">
        <f t="shared" ca="1" si="233"/>
        <v>0</v>
      </c>
    </row>
    <row r="2459" spans="3:8">
      <c r="C2459" s="13">
        <f t="shared" ca="1" si="228"/>
        <v>1997.2431700368861</v>
      </c>
      <c r="D2459" s="13">
        <f t="shared" ca="1" si="229"/>
        <v>99.382887044242295</v>
      </c>
      <c r="E2459" s="13">
        <f t="shared" ca="1" si="230"/>
        <v>989848.39412891178</v>
      </c>
      <c r="F2459" s="13">
        <f t="shared" ca="1" si="231"/>
        <v>4.005030827009942</v>
      </c>
      <c r="G2459" s="13">
        <f t="shared" ca="1" si="232"/>
        <v>0.49548612443361056</v>
      </c>
      <c r="H2459" s="13">
        <f t="shared" ca="1" si="233"/>
        <v>0</v>
      </c>
    </row>
    <row r="2460" spans="3:8">
      <c r="C2460" s="13">
        <f t="shared" ca="1" si="228"/>
        <v>1989.3785494136519</v>
      </c>
      <c r="D2460" s="13">
        <f t="shared" ca="1" si="229"/>
        <v>99.963475502716719</v>
      </c>
      <c r="E2460" s="13">
        <f t="shared" ca="1" si="230"/>
        <v>983754.64597776742</v>
      </c>
      <c r="F2460" s="13">
        <f t="shared" ca="1" si="231"/>
        <v>4.0088291876336308</v>
      </c>
      <c r="G2460" s="13">
        <f t="shared" ca="1" si="232"/>
        <v>0.49564341430023517</v>
      </c>
      <c r="H2460" s="13">
        <f t="shared" ca="1" si="233"/>
        <v>0</v>
      </c>
    </row>
    <row r="2461" spans="3:8">
      <c r="C2461" s="13">
        <f t="shared" ca="1" si="228"/>
        <v>2011.1370113813025</v>
      </c>
      <c r="D2461" s="13">
        <f t="shared" ca="1" si="229"/>
        <v>100.13453677763732</v>
      </c>
      <c r="E2461" s="13">
        <f t="shared" ca="1" si="230"/>
        <v>1000227.013027977</v>
      </c>
      <c r="F2461" s="13">
        <f t="shared" ca="1" si="231"/>
        <v>4.0011979313903163</v>
      </c>
      <c r="G2461" s="13">
        <f t="shared" ca="1" si="232"/>
        <v>0.50287335287534518</v>
      </c>
      <c r="H2461" s="13">
        <f t="shared" ca="1" si="233"/>
        <v>0</v>
      </c>
    </row>
    <row r="2462" spans="3:8">
      <c r="C2462" s="13">
        <f t="shared" ca="1" si="228"/>
        <v>1995.3282224108912</v>
      </c>
      <c r="D2462" s="13">
        <f t="shared" ca="1" si="229"/>
        <v>99.509419668486046</v>
      </c>
      <c r="E2462" s="13">
        <f t="shared" ca="1" si="230"/>
        <v>995250.95159999281</v>
      </c>
      <c r="F2462" s="13">
        <f t="shared" ca="1" si="231"/>
        <v>4.0016970847369571</v>
      </c>
      <c r="G2462" s="13">
        <f t="shared" ca="1" si="232"/>
        <v>0.49412129832059415</v>
      </c>
      <c r="H2462" s="13">
        <f t="shared" ca="1" si="233"/>
        <v>0</v>
      </c>
    </row>
    <row r="2463" spans="3:8">
      <c r="C2463" s="13">
        <f t="shared" ca="1" si="228"/>
        <v>1980.911926912411</v>
      </c>
      <c r="D2463" s="13">
        <f t="shared" ca="1" si="229"/>
        <v>99.599782253454421</v>
      </c>
      <c r="E2463" s="13">
        <f t="shared" ca="1" si="230"/>
        <v>990095.56860667525</v>
      </c>
      <c r="F2463" s="13">
        <f t="shared" ca="1" si="231"/>
        <v>4.0012858912773126</v>
      </c>
      <c r="G2463" s="13">
        <f t="shared" ca="1" si="232"/>
        <v>0.49018882875313208</v>
      </c>
      <c r="H2463" s="13">
        <f t="shared" ca="1" si="233"/>
        <v>0</v>
      </c>
    </row>
    <row r="2464" spans="3:8">
      <c r="C2464" s="13">
        <f t="shared" ca="1" si="228"/>
        <v>2008.2250563435744</v>
      </c>
      <c r="D2464" s="13">
        <f t="shared" ca="1" si="229"/>
        <v>100.11027937816448</v>
      </c>
      <c r="E2464" s="13">
        <f t="shared" ca="1" si="230"/>
        <v>999234.00730290858</v>
      </c>
      <c r="F2464" s="13">
        <f t="shared" ca="1" si="231"/>
        <v>3.9960378119288809</v>
      </c>
      <c r="G2464" s="13">
        <f t="shared" ca="1" si="232"/>
        <v>0.50439178970431786</v>
      </c>
      <c r="H2464" s="13">
        <f t="shared" ca="1" si="233"/>
        <v>0</v>
      </c>
    </row>
    <row r="2465" spans="3:8">
      <c r="C2465" s="13">
        <f t="shared" ca="1" si="228"/>
        <v>2007.7472454700667</v>
      </c>
      <c r="D2465" s="13">
        <f t="shared" ca="1" si="229"/>
        <v>100.68664889631623</v>
      </c>
      <c r="E2465" s="13">
        <f t="shared" ca="1" si="230"/>
        <v>1007230.6159528823</v>
      </c>
      <c r="F2465" s="13">
        <f t="shared" ca="1" si="231"/>
        <v>3.9931957588031546</v>
      </c>
      <c r="G2465" s="13">
        <f t="shared" ca="1" si="232"/>
        <v>0.50446237012812434</v>
      </c>
      <c r="H2465" s="13">
        <f t="shared" ca="1" si="233"/>
        <v>0</v>
      </c>
    </row>
    <row r="2466" spans="3:8">
      <c r="C2466" s="13">
        <f t="shared" ca="1" si="228"/>
        <v>1999.3239584862235</v>
      </c>
      <c r="D2466" s="13">
        <f t="shared" ca="1" si="229"/>
        <v>99.991075315482632</v>
      </c>
      <c r="E2466" s="13">
        <f t="shared" ca="1" si="230"/>
        <v>1000934.3547059959</v>
      </c>
      <c r="F2466" s="13">
        <f t="shared" ca="1" si="231"/>
        <v>3.9944197738819738</v>
      </c>
      <c r="G2466" s="13">
        <f t="shared" ca="1" si="232"/>
        <v>0.49929510305250363</v>
      </c>
      <c r="H2466" s="13">
        <f t="shared" ca="1" si="233"/>
        <v>0</v>
      </c>
    </row>
    <row r="2467" spans="3:8">
      <c r="C2467" s="13">
        <f t="shared" ca="1" si="228"/>
        <v>2006.2940071672706</v>
      </c>
      <c r="D2467" s="13">
        <f t="shared" ca="1" si="229"/>
        <v>99.484493584128089</v>
      </c>
      <c r="E2467" s="13">
        <f t="shared" ca="1" si="230"/>
        <v>988062.94291068555</v>
      </c>
      <c r="F2467" s="13">
        <f t="shared" ca="1" si="231"/>
        <v>4.0005362947440375</v>
      </c>
      <c r="G2467" s="13">
        <f t="shared" ca="1" si="232"/>
        <v>0.50365970765496648</v>
      </c>
      <c r="H2467" s="13">
        <f t="shared" ca="1" si="233"/>
        <v>0</v>
      </c>
    </row>
    <row r="2468" spans="3:8">
      <c r="C2468" s="13">
        <f t="shared" ca="1" si="228"/>
        <v>2003.9078701083345</v>
      </c>
      <c r="D2468" s="13">
        <f t="shared" ca="1" si="229"/>
        <v>100.75386242544205</v>
      </c>
      <c r="E2468" s="13">
        <f t="shared" ca="1" si="230"/>
        <v>994005.88343042927</v>
      </c>
      <c r="F2468" s="13">
        <f t="shared" ca="1" si="231"/>
        <v>3.9876235434471958</v>
      </c>
      <c r="G2468" s="13">
        <f t="shared" ca="1" si="232"/>
        <v>0.51241493537895377</v>
      </c>
      <c r="H2468" s="13">
        <f t="shared" ca="1" si="233"/>
        <v>0</v>
      </c>
    </row>
    <row r="2469" spans="3:8">
      <c r="C2469" s="13">
        <f t="shared" ca="1" si="228"/>
        <v>2005.8030941475247</v>
      </c>
      <c r="D2469" s="13">
        <f t="shared" ca="1" si="229"/>
        <v>100.50761783015449</v>
      </c>
      <c r="E2469" s="13">
        <f t="shared" ca="1" si="230"/>
        <v>994614.12963976467</v>
      </c>
      <c r="F2469" s="13">
        <f t="shared" ca="1" si="231"/>
        <v>3.9984476653419452</v>
      </c>
      <c r="G2469" s="13">
        <f t="shared" ca="1" si="232"/>
        <v>0.50629707643539534</v>
      </c>
      <c r="H2469" s="13">
        <f t="shared" ca="1" si="233"/>
        <v>0</v>
      </c>
    </row>
    <row r="2470" spans="3:8">
      <c r="C2470" s="13">
        <f t="shared" ca="1" si="228"/>
        <v>2004.6126328167522</v>
      </c>
      <c r="D2470" s="13">
        <f t="shared" ca="1" si="229"/>
        <v>100.25333194307225</v>
      </c>
      <c r="E2470" s="13">
        <f t="shared" ca="1" si="230"/>
        <v>991653.09636552818</v>
      </c>
      <c r="F2470" s="13">
        <f t="shared" ca="1" si="231"/>
        <v>3.9984212184674401</v>
      </c>
      <c r="G2470" s="13">
        <f t="shared" ca="1" si="232"/>
        <v>0.50593640419317831</v>
      </c>
      <c r="H2470" s="13">
        <f t="shared" ca="1" si="233"/>
        <v>0</v>
      </c>
    </row>
    <row r="2471" spans="3:8">
      <c r="C2471" s="13">
        <f t="shared" ca="1" si="228"/>
        <v>1997.6720598284649</v>
      </c>
      <c r="D2471" s="13">
        <f t="shared" ca="1" si="229"/>
        <v>99.534425297345251</v>
      </c>
      <c r="E2471" s="13">
        <f t="shared" ca="1" si="230"/>
        <v>1005153.6177888996</v>
      </c>
      <c r="F2471" s="13">
        <f t="shared" ca="1" si="231"/>
        <v>4.0004635619997693</v>
      </c>
      <c r="G2471" s="13">
        <f t="shared" ca="1" si="232"/>
        <v>0.49113187659601337</v>
      </c>
      <c r="H2471" s="13">
        <f t="shared" ca="1" si="233"/>
        <v>0</v>
      </c>
    </row>
    <row r="2472" spans="3:8">
      <c r="C2472" s="13">
        <f t="shared" ca="1" si="228"/>
        <v>2009.5425572578165</v>
      </c>
      <c r="D2472" s="13">
        <f t="shared" ca="1" si="229"/>
        <v>100.32899003550105</v>
      </c>
      <c r="E2472" s="13">
        <f t="shared" ca="1" si="230"/>
        <v>994830.39573341166</v>
      </c>
      <c r="F2472" s="13">
        <f t="shared" ca="1" si="231"/>
        <v>4.0036299758750342</v>
      </c>
      <c r="G2472" s="13">
        <f t="shared" ca="1" si="232"/>
        <v>0.50455232992450227</v>
      </c>
      <c r="H2472" s="13">
        <f t="shared" ca="1" si="233"/>
        <v>0</v>
      </c>
    </row>
    <row r="2473" spans="3:8">
      <c r="C2473" s="13">
        <f t="shared" ca="1" si="228"/>
        <v>1986.2765091675942</v>
      </c>
      <c r="D2473" s="13">
        <f t="shared" ca="1" si="229"/>
        <v>100.44687910673383</v>
      </c>
      <c r="E2473" s="13">
        <f t="shared" ca="1" si="230"/>
        <v>989607.10333326797</v>
      </c>
      <c r="F2473" s="13">
        <f t="shared" ca="1" si="231"/>
        <v>3.9973252141788183</v>
      </c>
      <c r="G2473" s="13">
        <f t="shared" ca="1" si="232"/>
        <v>0.49925826055229061</v>
      </c>
      <c r="H2473" s="13">
        <f t="shared" ca="1" si="233"/>
        <v>0</v>
      </c>
    </row>
    <row r="2474" spans="3:8">
      <c r="C2474" s="13">
        <f t="shared" ca="1" si="228"/>
        <v>2016.4429846107478</v>
      </c>
      <c r="D2474" s="13">
        <f t="shared" ca="1" si="229"/>
        <v>100.17060967959718</v>
      </c>
      <c r="E2474" s="13">
        <f t="shared" ca="1" si="230"/>
        <v>989706.76309979416</v>
      </c>
      <c r="F2474" s="13">
        <f t="shared" ca="1" si="231"/>
        <v>3.9970808777678331</v>
      </c>
      <c r="G2474" s="13">
        <f t="shared" ca="1" si="232"/>
        <v>0.51319694624026513</v>
      </c>
      <c r="H2474" s="13">
        <f t="shared" ca="1" si="233"/>
        <v>0</v>
      </c>
    </row>
    <row r="2475" spans="3:8">
      <c r="C2475" s="13">
        <f t="shared" ca="1" si="228"/>
        <v>2008.5469700584456</v>
      </c>
      <c r="D2475" s="13">
        <f t="shared" ca="1" si="229"/>
        <v>101.01666085627357</v>
      </c>
      <c r="E2475" s="13">
        <f t="shared" ca="1" si="230"/>
        <v>991666.39945798856</v>
      </c>
      <c r="F2475" s="13">
        <f t="shared" ca="1" si="231"/>
        <v>4.0078675007896098</v>
      </c>
      <c r="G2475" s="13">
        <f t="shared" ca="1" si="232"/>
        <v>0.50697682560979862</v>
      </c>
      <c r="H2475" s="13">
        <f t="shared" ca="1" si="233"/>
        <v>0</v>
      </c>
    </row>
    <row r="2476" spans="3:8">
      <c r="C2476" s="13">
        <f t="shared" ca="1" si="228"/>
        <v>2015.1172368505042</v>
      </c>
      <c r="D2476" s="13">
        <f t="shared" ca="1" si="229"/>
        <v>100.33121161254113</v>
      </c>
      <c r="E2476" s="13">
        <f t="shared" ca="1" si="230"/>
        <v>992904.80405343056</v>
      </c>
      <c r="F2476" s="13">
        <f t="shared" ca="1" si="231"/>
        <v>4.00411434373129</v>
      </c>
      <c r="G2476" s="13">
        <f t="shared" ca="1" si="232"/>
        <v>0.5081048397400344</v>
      </c>
      <c r="H2476" s="13">
        <f t="shared" ca="1" si="233"/>
        <v>0</v>
      </c>
    </row>
    <row r="2477" spans="3:8">
      <c r="C2477" s="13">
        <f t="shared" ca="1" si="228"/>
        <v>1993.0244753104962</v>
      </c>
      <c r="D2477" s="13">
        <f t="shared" ca="1" si="229"/>
        <v>100.74052579390778</v>
      </c>
      <c r="E2477" s="13">
        <f t="shared" ca="1" si="230"/>
        <v>990706.72100450215</v>
      </c>
      <c r="F2477" s="13">
        <f t="shared" ca="1" si="231"/>
        <v>4.0089789716325157</v>
      </c>
      <c r="G2477" s="13">
        <f t="shared" ca="1" si="232"/>
        <v>0.49773638570582174</v>
      </c>
      <c r="H2477" s="13">
        <f t="shared" ca="1" si="233"/>
        <v>0</v>
      </c>
    </row>
    <row r="2478" spans="3:8">
      <c r="C2478" s="13">
        <f t="shared" ca="1" si="228"/>
        <v>1999.0343630321463</v>
      </c>
      <c r="D2478" s="13">
        <f t="shared" ca="1" si="229"/>
        <v>100.57575144795076</v>
      </c>
      <c r="E2478" s="13">
        <f t="shared" ca="1" si="230"/>
        <v>987062.65641338099</v>
      </c>
      <c r="F2478" s="13">
        <f t="shared" ca="1" si="231"/>
        <v>4.0044660166288768</v>
      </c>
      <c r="G2478" s="13">
        <f t="shared" ca="1" si="232"/>
        <v>0.50403508592010449</v>
      </c>
      <c r="H2478" s="13">
        <f t="shared" ca="1" si="233"/>
        <v>0</v>
      </c>
    </row>
    <row r="2479" spans="3:8">
      <c r="C2479" s="13">
        <f t="shared" ca="1" si="228"/>
        <v>1997.1258091765071</v>
      </c>
      <c r="D2479" s="13">
        <f t="shared" ca="1" si="229"/>
        <v>100.24146636016229</v>
      </c>
      <c r="E2479" s="13">
        <f t="shared" ca="1" si="230"/>
        <v>997083.43602166313</v>
      </c>
      <c r="F2479" s="13">
        <f t="shared" ca="1" si="231"/>
        <v>3.9962289700725893</v>
      </c>
      <c r="G2479" s="13">
        <f t="shared" ca="1" si="232"/>
        <v>0.50046698964529723</v>
      </c>
      <c r="H2479" s="13">
        <f t="shared" ca="1" si="233"/>
        <v>0</v>
      </c>
    </row>
    <row r="2480" spans="3:8">
      <c r="C2480" s="13">
        <f t="shared" ca="1" si="228"/>
        <v>1998.9999195183741</v>
      </c>
      <c r="D2480" s="13">
        <f t="shared" ca="1" si="229"/>
        <v>99.64403601954379</v>
      </c>
      <c r="E2480" s="13">
        <f t="shared" ca="1" si="230"/>
        <v>999731.14514919405</v>
      </c>
      <c r="F2480" s="13">
        <f t="shared" ca="1" si="231"/>
        <v>4.0101033071246333</v>
      </c>
      <c r="G2480" s="13">
        <f t="shared" ca="1" si="232"/>
        <v>0.49025443618012621</v>
      </c>
      <c r="H2480" s="13">
        <f t="shared" ca="1" si="233"/>
        <v>0</v>
      </c>
    </row>
    <row r="2481" spans="3:8">
      <c r="C2481" s="13">
        <f t="shared" ca="1" si="228"/>
        <v>1987.8301696846418</v>
      </c>
      <c r="D2481" s="13">
        <f t="shared" ca="1" si="229"/>
        <v>99.793723006871389</v>
      </c>
      <c r="E2481" s="13">
        <f t="shared" ca="1" si="230"/>
        <v>998687.19510938739</v>
      </c>
      <c r="F2481" s="13">
        <f t="shared" ca="1" si="231"/>
        <v>3.997867710115659</v>
      </c>
      <c r="G2481" s="13">
        <f t="shared" ca="1" si="232"/>
        <v>0.49200413987806052</v>
      </c>
      <c r="H2481" s="13">
        <f t="shared" ca="1" si="233"/>
        <v>0</v>
      </c>
    </row>
    <row r="2482" spans="3:8">
      <c r="C2482" s="13">
        <f t="shared" ca="1" si="228"/>
        <v>2005.3615032997611</v>
      </c>
      <c r="D2482" s="13">
        <f t="shared" ca="1" si="229"/>
        <v>100.0461106029516</v>
      </c>
      <c r="E2482" s="13">
        <f t="shared" ca="1" si="230"/>
        <v>993912.39169088239</v>
      </c>
      <c r="F2482" s="13">
        <f t="shared" ca="1" si="231"/>
        <v>4.0084735730103924</v>
      </c>
      <c r="G2482" s="13">
        <f t="shared" ca="1" si="232"/>
        <v>0.49908151799074318</v>
      </c>
      <c r="H2482" s="13">
        <f t="shared" ca="1" si="233"/>
        <v>0</v>
      </c>
    </row>
    <row r="2483" spans="3:8">
      <c r="C2483" s="13">
        <f t="shared" ca="1" si="228"/>
        <v>1987.2244308703787</v>
      </c>
      <c r="D2483" s="13">
        <f t="shared" ca="1" si="229"/>
        <v>99.711411336647274</v>
      </c>
      <c r="E2483" s="13">
        <f t="shared" ca="1" si="230"/>
        <v>996548.18863475032</v>
      </c>
      <c r="F2483" s="13">
        <f t="shared" ca="1" si="231"/>
        <v>3.9935842822556</v>
      </c>
      <c r="G2483" s="13">
        <f t="shared" ca="1" si="232"/>
        <v>0.49446904845547951</v>
      </c>
      <c r="H2483" s="13">
        <f t="shared" ca="1" si="233"/>
        <v>0</v>
      </c>
    </row>
    <row r="2484" spans="3:8">
      <c r="C2484" s="13">
        <f t="shared" ca="1" si="228"/>
        <v>2001.916507316198</v>
      </c>
      <c r="D2484" s="13">
        <f t="shared" ca="1" si="229"/>
        <v>100.15629051655128</v>
      </c>
      <c r="E2484" s="13">
        <f t="shared" ca="1" si="230"/>
        <v>997469.10328380915</v>
      </c>
      <c r="F2484" s="13">
        <f t="shared" ca="1" si="231"/>
        <v>3.997227145376935</v>
      </c>
      <c r="G2484" s="13">
        <f t="shared" ca="1" si="232"/>
        <v>0.50174785296751512</v>
      </c>
      <c r="H2484" s="13">
        <f t="shared" ca="1" si="233"/>
        <v>0</v>
      </c>
    </row>
    <row r="2485" spans="3:8">
      <c r="C2485" s="13">
        <f t="shared" ca="1" si="228"/>
        <v>2012.1043195736322</v>
      </c>
      <c r="D2485" s="13">
        <f t="shared" ca="1" si="229"/>
        <v>100.66208996803427</v>
      </c>
      <c r="E2485" s="13">
        <f t="shared" ca="1" si="230"/>
        <v>987531.13471807214</v>
      </c>
      <c r="F2485" s="13">
        <f t="shared" ca="1" si="231"/>
        <v>3.9987043448269253</v>
      </c>
      <c r="G2485" s="13">
        <f t="shared" ca="1" si="232"/>
        <v>0.51379407228523011</v>
      </c>
      <c r="H2485" s="13">
        <f t="shared" ca="1" si="233"/>
        <v>0</v>
      </c>
    </row>
    <row r="2486" spans="3:8">
      <c r="C2486" s="13">
        <f t="shared" ca="1" si="228"/>
        <v>1997.5528071462641</v>
      </c>
      <c r="D2486" s="13">
        <f t="shared" ca="1" si="229"/>
        <v>100.46859158495511</v>
      </c>
      <c r="E2486" s="13">
        <f t="shared" ca="1" si="230"/>
        <v>993893.14644504362</v>
      </c>
      <c r="F2486" s="13">
        <f t="shared" ca="1" si="231"/>
        <v>4.0050791328468183</v>
      </c>
      <c r="G2486" s="13">
        <f t="shared" ca="1" si="232"/>
        <v>0.49899119906575129</v>
      </c>
      <c r="H2486" s="13">
        <f t="shared" ca="1" si="233"/>
        <v>0</v>
      </c>
    </row>
    <row r="2487" spans="3:8">
      <c r="C2487" s="13">
        <f t="shared" ca="1" si="228"/>
        <v>1985.1209401998624</v>
      </c>
      <c r="D2487" s="13">
        <f t="shared" ca="1" si="229"/>
        <v>100.25418498144319</v>
      </c>
      <c r="E2487" s="13">
        <f t="shared" ca="1" si="230"/>
        <v>990572.29768346483</v>
      </c>
      <c r="F2487" s="13">
        <f t="shared" ca="1" si="231"/>
        <v>3.9885502887649431</v>
      </c>
      <c r="G2487" s="13">
        <f t="shared" ca="1" si="232"/>
        <v>0.50162609380959589</v>
      </c>
      <c r="H2487" s="13">
        <f t="shared" ca="1" si="233"/>
        <v>0</v>
      </c>
    </row>
    <row r="2488" spans="3:8">
      <c r="C2488" s="13">
        <f t="shared" ca="1" si="228"/>
        <v>1995.5198166188534</v>
      </c>
      <c r="D2488" s="13">
        <f t="shared" ca="1" si="229"/>
        <v>100.4144289939991</v>
      </c>
      <c r="E2488" s="13">
        <f t="shared" ca="1" si="230"/>
        <v>997605.74594927381</v>
      </c>
      <c r="F2488" s="13">
        <f t="shared" ca="1" si="231"/>
        <v>4.0120283439648814</v>
      </c>
      <c r="G2488" s="13">
        <f t="shared" ca="1" si="232"/>
        <v>0.49242878924751388</v>
      </c>
      <c r="H2488" s="13">
        <f t="shared" ca="1" si="233"/>
        <v>0</v>
      </c>
    </row>
    <row r="2489" spans="3:8">
      <c r="C2489" s="13">
        <f t="shared" ca="1" si="228"/>
        <v>1989.1535124437087</v>
      </c>
      <c r="D2489" s="13">
        <f t="shared" ca="1" si="229"/>
        <v>100.16410667623526</v>
      </c>
      <c r="E2489" s="13">
        <f t="shared" ca="1" si="230"/>
        <v>998433.06241087022</v>
      </c>
      <c r="F2489" s="13">
        <f t="shared" ca="1" si="231"/>
        <v>3.9978981568209053</v>
      </c>
      <c r="G2489" s="13">
        <f t="shared" ca="1" si="232"/>
        <v>0.49459873166173135</v>
      </c>
      <c r="H2489" s="13">
        <f t="shared" ca="1" si="233"/>
        <v>0</v>
      </c>
    </row>
    <row r="2490" spans="3:8">
      <c r="C2490" s="13">
        <f t="shared" ca="1" si="228"/>
        <v>2017.9777950518405</v>
      </c>
      <c r="D2490" s="13">
        <f t="shared" ca="1" si="229"/>
        <v>99.96739895053777</v>
      </c>
      <c r="E2490" s="13">
        <f t="shared" ca="1" si="230"/>
        <v>992435.66324952012</v>
      </c>
      <c r="F2490" s="13">
        <f t="shared" ca="1" si="231"/>
        <v>3.9980095468840884</v>
      </c>
      <c r="G2490" s="13">
        <f t="shared" ca="1" si="232"/>
        <v>0.51105027192713015</v>
      </c>
      <c r="H2490" s="13">
        <f t="shared" ca="1" si="233"/>
        <v>0</v>
      </c>
    </row>
    <row r="2491" spans="3:8">
      <c r="C2491" s="13">
        <f t="shared" ca="1" si="228"/>
        <v>1992.4496472704443</v>
      </c>
      <c r="D2491" s="13">
        <f t="shared" ca="1" si="229"/>
        <v>100.97800870352187</v>
      </c>
      <c r="E2491" s="13">
        <f t="shared" ca="1" si="230"/>
        <v>997475.46650857292</v>
      </c>
      <c r="F2491" s="13">
        <f t="shared" ca="1" si="231"/>
        <v>3.9958553829523975</v>
      </c>
      <c r="G2491" s="13">
        <f t="shared" ca="1" si="232"/>
        <v>0.50177656700364737</v>
      </c>
      <c r="H2491" s="13">
        <f t="shared" ca="1" si="233"/>
        <v>0</v>
      </c>
    </row>
    <row r="2492" spans="3:8">
      <c r="C2492" s="13">
        <f t="shared" ca="1" si="228"/>
        <v>2006.7803858575719</v>
      </c>
      <c r="D2492" s="13">
        <f t="shared" ca="1" si="229"/>
        <v>101.06524299838802</v>
      </c>
      <c r="E2492" s="13">
        <f t="shared" ca="1" si="230"/>
        <v>998813.79714130482</v>
      </c>
      <c r="F2492" s="13">
        <f t="shared" ca="1" si="231"/>
        <v>4.0061679106893342</v>
      </c>
      <c r="G2492" s="13">
        <f t="shared" ca="1" si="232"/>
        <v>0.50355919412284733</v>
      </c>
      <c r="H2492" s="13">
        <f t="shared" ca="1" si="233"/>
        <v>0</v>
      </c>
    </row>
    <row r="2493" spans="3:8">
      <c r="C2493" s="13">
        <f t="shared" ca="1" si="228"/>
        <v>1992.0504175473204</v>
      </c>
      <c r="D2493" s="13">
        <f t="shared" ca="1" si="229"/>
        <v>99.389860519327584</v>
      </c>
      <c r="E2493" s="13">
        <f t="shared" ca="1" si="230"/>
        <v>994143.64518629073</v>
      </c>
      <c r="F2493" s="13">
        <f t="shared" ca="1" si="231"/>
        <v>4.0024982004480423</v>
      </c>
      <c r="G2493" s="13">
        <f t="shared" ca="1" si="232"/>
        <v>0.49206122750319675</v>
      </c>
      <c r="H2493" s="13">
        <f t="shared" ca="1" si="233"/>
        <v>0</v>
      </c>
    </row>
    <row r="2494" spans="3:8">
      <c r="C2494" s="13">
        <f t="shared" ca="1" si="228"/>
        <v>2017.345829203789</v>
      </c>
      <c r="D2494" s="13">
        <f t="shared" ca="1" si="229"/>
        <v>99.433832888543009</v>
      </c>
      <c r="E2494" s="13">
        <f t="shared" ca="1" si="230"/>
        <v>990923.844347151</v>
      </c>
      <c r="F2494" s="13">
        <f t="shared" ca="1" si="231"/>
        <v>4.0025144155824046</v>
      </c>
      <c r="G2494" s="13">
        <f t="shared" ca="1" si="232"/>
        <v>0.50649262598139855</v>
      </c>
      <c r="H2494" s="13">
        <f t="shared" ca="1" si="233"/>
        <v>0</v>
      </c>
    </row>
    <row r="2495" spans="3:8">
      <c r="C2495" s="13">
        <f t="shared" ca="1" si="228"/>
        <v>1976.3203901603624</v>
      </c>
      <c r="D2495" s="13">
        <f t="shared" ca="1" si="229"/>
        <v>100.01783579558808</v>
      </c>
      <c r="E2495" s="13">
        <f t="shared" ca="1" si="230"/>
        <v>995784.50308741129</v>
      </c>
      <c r="F2495" s="13">
        <f t="shared" ca="1" si="231"/>
        <v>3.995786019586578</v>
      </c>
      <c r="G2495" s="13">
        <f t="shared" ca="1" si="232"/>
        <v>0.48985555233961769</v>
      </c>
      <c r="H2495" s="13">
        <f t="shared" ca="1" si="233"/>
        <v>0</v>
      </c>
    </row>
    <row r="2496" spans="3:8">
      <c r="C2496" s="13">
        <f t="shared" ca="1" si="228"/>
        <v>1979.2629238065358</v>
      </c>
      <c r="D2496" s="13">
        <f t="shared" ca="1" si="229"/>
        <v>100.36195076138684</v>
      </c>
      <c r="E2496" s="13">
        <f t="shared" ca="1" si="230"/>
        <v>998715.86751093448</v>
      </c>
      <c r="F2496" s="13">
        <f t="shared" ca="1" si="231"/>
        <v>4.0013207335237135</v>
      </c>
      <c r="G2496" s="13">
        <f t="shared" ca="1" si="232"/>
        <v>0.48884457490205546</v>
      </c>
      <c r="H2496" s="13">
        <f t="shared" ca="1" si="233"/>
        <v>0</v>
      </c>
    </row>
    <row r="2497" spans="3:8">
      <c r="C2497" s="13">
        <f t="shared" ca="1" si="228"/>
        <v>2000.4592579564319</v>
      </c>
      <c r="D2497" s="13">
        <f t="shared" ca="1" si="229"/>
        <v>99.578728574205996</v>
      </c>
      <c r="E2497" s="13">
        <f t="shared" ca="1" si="230"/>
        <v>993358.89082813263</v>
      </c>
      <c r="F2497" s="13">
        <f t="shared" ca="1" si="231"/>
        <v>3.9898120603327007</v>
      </c>
      <c r="G2497" s="13">
        <f t="shared" ca="1" si="232"/>
        <v>0.50391837509555182</v>
      </c>
      <c r="H2497" s="13">
        <f t="shared" ca="1" si="233"/>
        <v>0</v>
      </c>
    </row>
    <row r="2498" spans="3:8">
      <c r="C2498" s="13">
        <f t="shared" ca="1" si="228"/>
        <v>1992.2107568166221</v>
      </c>
      <c r="D2498" s="13">
        <f t="shared" ca="1" si="229"/>
        <v>99.414959004750287</v>
      </c>
      <c r="E2498" s="13">
        <f t="shared" ca="1" si="230"/>
        <v>983766.07629866188</v>
      </c>
      <c r="F2498" s="13">
        <f t="shared" ca="1" si="231"/>
        <v>3.988592304572121</v>
      </c>
      <c r="G2498" s="13">
        <f t="shared" ca="1" si="232"/>
        <v>0.50443127287094791</v>
      </c>
      <c r="H2498" s="13">
        <f t="shared" ca="1" si="233"/>
        <v>0</v>
      </c>
    </row>
    <row r="2499" spans="3:8">
      <c r="C2499" s="13">
        <f t="shared" ca="1" si="228"/>
        <v>2003.2592564379142</v>
      </c>
      <c r="D2499" s="13">
        <f t="shared" ca="1" si="229"/>
        <v>100.13136966500868</v>
      </c>
      <c r="E2499" s="13">
        <f t="shared" ca="1" si="230"/>
        <v>994702.36024970456</v>
      </c>
      <c r="F2499" s="13">
        <f t="shared" ca="1" si="231"/>
        <v>3.995268087069404</v>
      </c>
      <c r="G2499" s="13">
        <f t="shared" ca="1" si="232"/>
        <v>0.50468192884656093</v>
      </c>
      <c r="H2499" s="13">
        <f t="shared" ca="1" si="233"/>
        <v>0</v>
      </c>
    </row>
    <row r="2500" spans="3:8">
      <c r="C2500" s="13">
        <f t="shared" ca="1" si="228"/>
        <v>1994.9649380946062</v>
      </c>
      <c r="D2500" s="13">
        <f t="shared" ca="1" si="229"/>
        <v>100.78944537435382</v>
      </c>
      <c r="E2500" s="13">
        <f t="shared" ca="1" si="230"/>
        <v>998557.53571435483</v>
      </c>
      <c r="F2500" s="13">
        <f t="shared" ca="1" si="231"/>
        <v>4.0064911909937608</v>
      </c>
      <c r="G2500" s="13">
        <f t="shared" ca="1" si="232"/>
        <v>0.49625610479137672</v>
      </c>
      <c r="H2500" s="13">
        <f t="shared" ca="1" si="233"/>
        <v>0</v>
      </c>
    </row>
    <row r="2501" spans="3:8">
      <c r="C2501" s="13">
        <f t="shared" ca="1" si="228"/>
        <v>2007.6499831715341</v>
      </c>
      <c r="D2501" s="13">
        <f t="shared" ca="1" si="229"/>
        <v>99.328751655875962</v>
      </c>
      <c r="E2501" s="13">
        <f t="shared" ca="1" si="230"/>
        <v>995259.63564437418</v>
      </c>
      <c r="F2501" s="13">
        <f t="shared" ca="1" si="231"/>
        <v>3.9997772092640642</v>
      </c>
      <c r="G2501" s="13">
        <f t="shared" ca="1" si="232"/>
        <v>0.50028964545310195</v>
      </c>
      <c r="H2501" s="13">
        <f t="shared" ca="1" si="233"/>
        <v>0</v>
      </c>
    </row>
    <row r="2502" spans="3:8">
      <c r="C2502" s="13">
        <f t="shared" ca="1" si="228"/>
        <v>2010.5177717337981</v>
      </c>
      <c r="D2502" s="13">
        <f t="shared" ca="1" si="229"/>
        <v>100.68944681392681</v>
      </c>
      <c r="E2502" s="13">
        <f t="shared" ca="1" si="230"/>
        <v>999829.52048340603</v>
      </c>
      <c r="F2502" s="13">
        <f t="shared" ca="1" si="231"/>
        <v>3.9886768009229705</v>
      </c>
      <c r="G2502" s="13">
        <f t="shared" ca="1" si="232"/>
        <v>0.51192763927720553</v>
      </c>
      <c r="H2502" s="13">
        <f t="shared" ca="1" si="233"/>
        <v>0</v>
      </c>
    </row>
    <row r="2503" spans="3:8">
      <c r="C2503" s="13">
        <f t="shared" ca="1" si="228"/>
        <v>1977.783595601142</v>
      </c>
      <c r="D2503" s="13">
        <f t="shared" ca="1" si="229"/>
        <v>100.95143879540755</v>
      </c>
      <c r="E2503" s="13">
        <f t="shared" ca="1" si="230"/>
        <v>996960.00737482391</v>
      </c>
      <c r="F2503" s="13">
        <f t="shared" ca="1" si="231"/>
        <v>4.0035301196716082</v>
      </c>
      <c r="G2503" s="13">
        <f t="shared" ca="1" si="232"/>
        <v>0.49076100901690989</v>
      </c>
      <c r="H2503" s="13">
        <f t="shared" ca="1" si="233"/>
        <v>0</v>
      </c>
    </row>
    <row r="2504" spans="3:8">
      <c r="C2504" s="13">
        <f t="shared" ca="1" si="228"/>
        <v>1996.5208549323427</v>
      </c>
      <c r="D2504" s="13">
        <f t="shared" ca="1" si="229"/>
        <v>100.20573399567459</v>
      </c>
      <c r="E2504" s="13">
        <f t="shared" ca="1" si="230"/>
        <v>993611.36044953018</v>
      </c>
      <c r="F2504" s="13">
        <f t="shared" ca="1" si="231"/>
        <v>4.0007598958217692</v>
      </c>
      <c r="G2504" s="13">
        <f t="shared" ca="1" si="232"/>
        <v>0.49946367626241073</v>
      </c>
      <c r="H2504" s="13">
        <f t="shared" ca="1" si="233"/>
        <v>0</v>
      </c>
    </row>
    <row r="2505" spans="3:8">
      <c r="C2505" s="13">
        <f t="shared" ca="1" si="228"/>
        <v>2003.131400516372</v>
      </c>
      <c r="D2505" s="13">
        <f t="shared" ca="1" si="229"/>
        <v>100.54749867025264</v>
      </c>
      <c r="E2505" s="13">
        <f t="shared" ca="1" si="230"/>
        <v>1005296.6559872932</v>
      </c>
      <c r="F2505" s="13">
        <f t="shared" ca="1" si="231"/>
        <v>4.0113553860906164</v>
      </c>
      <c r="G2505" s="13">
        <f t="shared" ca="1" si="232"/>
        <v>0.49337993745697961</v>
      </c>
      <c r="H2505" s="13">
        <f t="shared" ca="1" si="233"/>
        <v>0</v>
      </c>
    </row>
    <row r="2506" spans="3:8">
      <c r="C2506" s="13">
        <f t="shared" ca="1" si="228"/>
        <v>2000.4772372935772</v>
      </c>
      <c r="D2506" s="13">
        <f t="shared" ca="1" si="229"/>
        <v>100.05412499378617</v>
      </c>
      <c r="E2506" s="13">
        <f t="shared" ca="1" si="230"/>
        <v>989595.63222500961</v>
      </c>
      <c r="F2506" s="13">
        <f t="shared" ca="1" si="231"/>
        <v>4.0094583176222356</v>
      </c>
      <c r="G2506" s="13">
        <f t="shared" ca="1" si="232"/>
        <v>0.49836987166787339</v>
      </c>
      <c r="H2506" s="13">
        <f t="shared" ca="1" si="233"/>
        <v>0</v>
      </c>
    </row>
    <row r="2507" spans="3:8">
      <c r="C2507" s="13">
        <f t="shared" ca="1" si="228"/>
        <v>2006.7103592414737</v>
      </c>
      <c r="D2507" s="13">
        <f t="shared" ca="1" si="229"/>
        <v>98.575830855264428</v>
      </c>
      <c r="E2507" s="13">
        <f t="shared" ca="1" si="230"/>
        <v>994311.16500475456</v>
      </c>
      <c r="F2507" s="13">
        <f t="shared" ca="1" si="231"/>
        <v>3.9962274571495247</v>
      </c>
      <c r="G2507" s="13">
        <f t="shared" ca="1" si="232"/>
        <v>0.49827242388927828</v>
      </c>
      <c r="H2507" s="13">
        <f t="shared" ca="1" si="233"/>
        <v>0</v>
      </c>
    </row>
    <row r="2508" spans="3:8">
      <c r="C2508" s="13">
        <f t="shared" ca="1" si="228"/>
        <v>2000.8648170639922</v>
      </c>
      <c r="D2508" s="13">
        <f t="shared" ca="1" si="229"/>
        <v>99.161011079951805</v>
      </c>
      <c r="E2508" s="13">
        <f t="shared" ca="1" si="230"/>
        <v>992192.26181789918</v>
      </c>
      <c r="F2508" s="13">
        <f t="shared" ca="1" si="231"/>
        <v>4.0031870089223478</v>
      </c>
      <c r="G2508" s="13">
        <f t="shared" ca="1" si="232"/>
        <v>0.49591497900151021</v>
      </c>
      <c r="H2508" s="13">
        <f t="shared" ca="1" si="233"/>
        <v>0</v>
      </c>
    </row>
    <row r="2509" spans="3:8">
      <c r="C2509" s="13">
        <f t="shared" ca="1" si="228"/>
        <v>2013.7680372878888</v>
      </c>
      <c r="D2509" s="13">
        <f t="shared" ca="1" si="229"/>
        <v>101.27003361091255</v>
      </c>
      <c r="E2509" s="13">
        <f t="shared" ca="1" si="230"/>
        <v>1019748.386936757</v>
      </c>
      <c r="F2509" s="13">
        <f t="shared" ca="1" si="231"/>
        <v>3.9978736714071008</v>
      </c>
      <c r="G2509" s="13">
        <f t="shared" ca="1" si="232"/>
        <v>0.50181158300431372</v>
      </c>
      <c r="H2509" s="13">
        <f t="shared" ca="1" si="233"/>
        <v>0</v>
      </c>
    </row>
    <row r="2510" spans="3:8">
      <c r="C2510" s="13">
        <f t="shared" ca="1" si="228"/>
        <v>1996.2142980228161</v>
      </c>
      <c r="D2510" s="13">
        <f t="shared" ca="1" si="229"/>
        <v>99.789561424380977</v>
      </c>
      <c r="E2510" s="13">
        <f t="shared" ca="1" si="230"/>
        <v>992909.01873036241</v>
      </c>
      <c r="F2510" s="13">
        <f t="shared" ca="1" si="231"/>
        <v>4.0044869530969507</v>
      </c>
      <c r="G2510" s="13">
        <f t="shared" ca="1" si="232"/>
        <v>0.49573842750634728</v>
      </c>
      <c r="H2510" s="13">
        <f t="shared" ca="1" si="233"/>
        <v>0</v>
      </c>
    </row>
    <row r="2511" spans="3:8">
      <c r="C2511" s="13">
        <f t="shared" ca="1" si="228"/>
        <v>2013.3639575655554</v>
      </c>
      <c r="D2511" s="13">
        <f t="shared" ca="1" si="229"/>
        <v>99.915467556968466</v>
      </c>
      <c r="E2511" s="13">
        <f t="shared" ca="1" si="230"/>
        <v>994605.61311330518</v>
      </c>
      <c r="F2511" s="13">
        <f t="shared" ca="1" si="231"/>
        <v>3.9999502602075152</v>
      </c>
      <c r="G2511" s="13">
        <f t="shared" ca="1" si="232"/>
        <v>0.50635857611332513</v>
      </c>
      <c r="H2511" s="13">
        <f t="shared" ca="1" si="233"/>
        <v>0</v>
      </c>
    </row>
    <row r="2512" spans="3:8">
      <c r="C2512" s="13">
        <f t="shared" ca="1" si="228"/>
        <v>1975.7293328848143</v>
      </c>
      <c r="D2512" s="13">
        <f t="shared" ca="1" si="229"/>
        <v>99.431659788026352</v>
      </c>
      <c r="E2512" s="13">
        <f t="shared" ca="1" si="230"/>
        <v>1001027.2179919245</v>
      </c>
      <c r="F2512" s="13">
        <f t="shared" ca="1" si="231"/>
        <v>4.0010575166444982</v>
      </c>
      <c r="G2512" s="13">
        <f t="shared" ca="1" si="232"/>
        <v>0.48159797789865033</v>
      </c>
      <c r="H2512" s="13">
        <f t="shared" ca="1" si="233"/>
        <v>0</v>
      </c>
    </row>
    <row r="2513" spans="3:8">
      <c r="C2513" s="13">
        <f t="shared" ca="1" si="228"/>
        <v>2001.6995753588037</v>
      </c>
      <c r="D2513" s="13">
        <f t="shared" ca="1" si="229"/>
        <v>99.255317501851579</v>
      </c>
      <c r="E2513" s="13">
        <f t="shared" ca="1" si="230"/>
        <v>989879.89893402799</v>
      </c>
      <c r="F2513" s="13">
        <f t="shared" ca="1" si="231"/>
        <v>3.9994807516249122</v>
      </c>
      <c r="G2513" s="13">
        <f t="shared" ca="1" si="232"/>
        <v>0.49980979444514734</v>
      </c>
      <c r="H2513" s="13">
        <f t="shared" ca="1" si="233"/>
        <v>0</v>
      </c>
    </row>
    <row r="2514" spans="3:8">
      <c r="C2514" s="13">
        <f t="shared" ca="1" si="228"/>
        <v>1978.4256121273943</v>
      </c>
      <c r="D2514" s="13">
        <f t="shared" ca="1" si="229"/>
        <v>99.393967503051499</v>
      </c>
      <c r="E2514" s="13">
        <f t="shared" ca="1" si="230"/>
        <v>1000301.4701550662</v>
      </c>
      <c r="F2514" s="13">
        <f t="shared" ca="1" si="231"/>
        <v>3.9982929359344044</v>
      </c>
      <c r="G2514" s="13">
        <f t="shared" ca="1" si="232"/>
        <v>0.48441799409674696</v>
      </c>
      <c r="H2514" s="13">
        <f t="shared" ca="1" si="233"/>
        <v>0</v>
      </c>
    </row>
    <row r="2515" spans="3:8">
      <c r="C2515" s="13">
        <f t="shared" ca="1" si="228"/>
        <v>1992.2100214325624</v>
      </c>
      <c r="D2515" s="13">
        <f t="shared" ca="1" si="229"/>
        <v>98.911157738069818</v>
      </c>
      <c r="E2515" s="13">
        <f t="shared" ca="1" si="230"/>
        <v>995713.6560445535</v>
      </c>
      <c r="F2515" s="13">
        <f t="shared" ca="1" si="231"/>
        <v>4.0043968384249853</v>
      </c>
      <c r="G2515" s="13">
        <f t="shared" ca="1" si="232"/>
        <v>0.48807072393724227</v>
      </c>
      <c r="H2515" s="13">
        <f t="shared" ca="1" si="233"/>
        <v>0</v>
      </c>
    </row>
    <row r="2516" spans="3:8">
      <c r="C2516" s="13">
        <f t="shared" ca="1" si="228"/>
        <v>2015.8195534783652</v>
      </c>
      <c r="D2516" s="13">
        <f t="shared" ca="1" si="229"/>
        <v>99.507604997006553</v>
      </c>
      <c r="E2516" s="13">
        <f t="shared" ca="1" si="230"/>
        <v>994403.21701382124</v>
      </c>
      <c r="F2516" s="13">
        <f t="shared" ca="1" si="231"/>
        <v>4.0047155125916909</v>
      </c>
      <c r="G2516" s="13">
        <f t="shared" ca="1" si="232"/>
        <v>0.50322303707005833</v>
      </c>
      <c r="H2516" s="13">
        <f t="shared" ca="1" si="233"/>
        <v>0</v>
      </c>
    </row>
    <row r="2517" spans="3:8">
      <c r="C2517" s="13">
        <f t="shared" ca="1" si="228"/>
        <v>2002.6008241147986</v>
      </c>
      <c r="D2517" s="13">
        <f t="shared" ca="1" si="229"/>
        <v>99.54458583444945</v>
      </c>
      <c r="E2517" s="13">
        <f t="shared" ca="1" si="230"/>
        <v>1000962.3219754595</v>
      </c>
      <c r="F2517" s="13">
        <f t="shared" ca="1" si="231"/>
        <v>3.9978252394292326</v>
      </c>
      <c r="G2517" s="13">
        <f t="shared" ca="1" si="232"/>
        <v>0.49698537381436142</v>
      </c>
      <c r="H2517" s="13">
        <f t="shared" ca="1" si="233"/>
        <v>0</v>
      </c>
    </row>
    <row r="2518" spans="3:8">
      <c r="C2518" s="13">
        <f t="shared" ca="1" si="228"/>
        <v>1986.4239153635435</v>
      </c>
      <c r="D2518" s="13">
        <f t="shared" ca="1" si="229"/>
        <v>100.82783993974788</v>
      </c>
      <c r="E2518" s="13">
        <f t="shared" ca="1" si="230"/>
        <v>1003878.8114685408</v>
      </c>
      <c r="F2518" s="13">
        <f t="shared" ca="1" si="231"/>
        <v>4.0053324240828996</v>
      </c>
      <c r="G2518" s="13">
        <f t="shared" ca="1" si="232"/>
        <v>0.49016118270147463</v>
      </c>
      <c r="H2518" s="13">
        <f t="shared" ca="1" si="233"/>
        <v>0</v>
      </c>
    </row>
    <row r="2519" spans="3:8">
      <c r="C2519" s="13">
        <f t="shared" ca="1" si="228"/>
        <v>1992.0540048577586</v>
      </c>
      <c r="D2519" s="13">
        <f t="shared" ca="1" si="229"/>
        <v>101.03808509235083</v>
      </c>
      <c r="E2519" s="13">
        <f t="shared" ca="1" si="230"/>
        <v>1006469.7489079247</v>
      </c>
      <c r="F2519" s="13">
        <f t="shared" ca="1" si="231"/>
        <v>4.0021169524646192</v>
      </c>
      <c r="G2519" s="13">
        <f t="shared" ca="1" si="232"/>
        <v>0.49428522471757147</v>
      </c>
      <c r="H2519" s="13">
        <f t="shared" ca="1" si="233"/>
        <v>0</v>
      </c>
    </row>
    <row r="2520" spans="3:8">
      <c r="C2520" s="13">
        <f t="shared" ref="C2520:C2583" ca="1" si="234">NORMINV(RAND(),$D$3,$G$3)</f>
        <v>1985.8633413243749</v>
      </c>
      <c r="D2520" s="13">
        <f t="shared" ref="D2520:D2583" ca="1" si="235">NORMINV(RAND(),$D$4,$G$4)</f>
        <v>99.769161941639837</v>
      </c>
      <c r="E2520" s="13">
        <f t="shared" ref="E2520:E2583" ca="1" si="236">NORMINV(RAND(),$D$5,$G$5)</f>
        <v>987506.75106611743</v>
      </c>
      <c r="F2520" s="13">
        <f t="shared" ref="F2520:F2583" ca="1" si="237">NORMINV(RAND(),$D$6,$G$6)</f>
        <v>4.0041428031689179</v>
      </c>
      <c r="G2520" s="13">
        <f t="shared" ref="G2520:G2583" ca="1" si="238">C2520^2*D2520/(E2520*3.1415926*F2520^4)</f>
        <v>0.49336333655887599</v>
      </c>
      <c r="H2520" s="13">
        <f t="shared" ref="H2520:H2583" ca="1" si="239">IF(G2520&gt;0.54,1,IF(G2520&lt;0.46,1,0))</f>
        <v>0</v>
      </c>
    </row>
    <row r="2521" spans="3:8">
      <c r="C2521" s="13">
        <f t="shared" ca="1" si="234"/>
        <v>1998.5997562066634</v>
      </c>
      <c r="D2521" s="13">
        <f t="shared" ca="1" si="235"/>
        <v>100.07959300842501</v>
      </c>
      <c r="E2521" s="13">
        <f t="shared" ca="1" si="236"/>
        <v>997208.64709253935</v>
      </c>
      <c r="F2521" s="13">
        <f t="shared" ca="1" si="237"/>
        <v>3.9876889042470007</v>
      </c>
      <c r="G2521" s="13">
        <f t="shared" ca="1" si="238"/>
        <v>0.5046336539145585</v>
      </c>
      <c r="H2521" s="13">
        <f t="shared" ca="1" si="239"/>
        <v>0</v>
      </c>
    </row>
    <row r="2522" spans="3:8">
      <c r="C2522" s="13">
        <f t="shared" ca="1" si="234"/>
        <v>2002.5146422786088</v>
      </c>
      <c r="D2522" s="13">
        <f t="shared" ca="1" si="235"/>
        <v>99.792050343413194</v>
      </c>
      <c r="E2522" s="13">
        <f t="shared" ca="1" si="236"/>
        <v>991414.65668992791</v>
      </c>
      <c r="F2522" s="13">
        <f t="shared" ca="1" si="237"/>
        <v>4.0078581925456254</v>
      </c>
      <c r="G2522" s="13">
        <f t="shared" ca="1" si="238"/>
        <v>0.49795805161749046</v>
      </c>
      <c r="H2522" s="13">
        <f t="shared" ca="1" si="239"/>
        <v>0</v>
      </c>
    </row>
    <row r="2523" spans="3:8">
      <c r="C2523" s="13">
        <f t="shared" ca="1" si="234"/>
        <v>2005.2880362522228</v>
      </c>
      <c r="D2523" s="13">
        <f t="shared" ca="1" si="235"/>
        <v>100.56558917695209</v>
      </c>
      <c r="E2523" s="13">
        <f t="shared" ca="1" si="236"/>
        <v>1003024.2546907968</v>
      </c>
      <c r="F2523" s="13">
        <f t="shared" ca="1" si="237"/>
        <v>4.0043585511027819</v>
      </c>
      <c r="G2523" s="13">
        <f t="shared" ca="1" si="238"/>
        <v>0.49912554573624379</v>
      </c>
      <c r="H2523" s="13">
        <f t="shared" ca="1" si="239"/>
        <v>0</v>
      </c>
    </row>
    <row r="2524" spans="3:8">
      <c r="C2524" s="13">
        <f t="shared" ca="1" si="234"/>
        <v>1994.4661352951746</v>
      </c>
      <c r="D2524" s="13">
        <f t="shared" ca="1" si="235"/>
        <v>101.18681352310014</v>
      </c>
      <c r="E2524" s="13">
        <f t="shared" ca="1" si="236"/>
        <v>995766.81306302315</v>
      </c>
      <c r="F2524" s="13">
        <f t="shared" ca="1" si="237"/>
        <v>4.0044404709398362</v>
      </c>
      <c r="G2524" s="13">
        <f t="shared" ca="1" si="238"/>
        <v>0.50038279898331117</v>
      </c>
      <c r="H2524" s="13">
        <f t="shared" ca="1" si="239"/>
        <v>0</v>
      </c>
    </row>
    <row r="2525" spans="3:8">
      <c r="C2525" s="13">
        <f t="shared" ca="1" si="234"/>
        <v>2006.3520997925943</v>
      </c>
      <c r="D2525" s="13">
        <f t="shared" ca="1" si="235"/>
        <v>99.664920154231794</v>
      </c>
      <c r="E2525" s="13">
        <f t="shared" ca="1" si="236"/>
        <v>986712.06801932573</v>
      </c>
      <c r="F2525" s="13">
        <f t="shared" ca="1" si="237"/>
        <v>4.0035272580586128</v>
      </c>
      <c r="G2525" s="13">
        <f t="shared" ca="1" si="238"/>
        <v>0.50378491669600445</v>
      </c>
      <c r="H2525" s="13">
        <f t="shared" ca="1" si="239"/>
        <v>0</v>
      </c>
    </row>
    <row r="2526" spans="3:8">
      <c r="C2526" s="13">
        <f t="shared" ca="1" si="234"/>
        <v>2009.3183955509162</v>
      </c>
      <c r="D2526" s="13">
        <f t="shared" ca="1" si="235"/>
        <v>99.990595851441029</v>
      </c>
      <c r="E2526" s="13">
        <f t="shared" ca="1" si="236"/>
        <v>995534.04872073338</v>
      </c>
      <c r="F2526" s="13">
        <f t="shared" ca="1" si="237"/>
        <v>3.9945790187160348</v>
      </c>
      <c r="G2526" s="13">
        <f t="shared" ca="1" si="238"/>
        <v>0.50695175078004739</v>
      </c>
      <c r="H2526" s="13">
        <f t="shared" ca="1" si="239"/>
        <v>0</v>
      </c>
    </row>
    <row r="2527" spans="3:8">
      <c r="C2527" s="13">
        <f t="shared" ca="1" si="234"/>
        <v>2001.8678737573257</v>
      </c>
      <c r="D2527" s="13">
        <f t="shared" ca="1" si="235"/>
        <v>99.729945303984806</v>
      </c>
      <c r="E2527" s="13">
        <f t="shared" ca="1" si="236"/>
        <v>990754.2724454673</v>
      </c>
      <c r="F2527" s="13">
        <f t="shared" ca="1" si="237"/>
        <v>3.9947654139286488</v>
      </c>
      <c r="G2527" s="13">
        <f t="shared" ca="1" si="238"/>
        <v>0.50421464665410975</v>
      </c>
      <c r="H2527" s="13">
        <f t="shared" ca="1" si="239"/>
        <v>0</v>
      </c>
    </row>
    <row r="2528" spans="3:8">
      <c r="C2528" s="13">
        <f t="shared" ca="1" si="234"/>
        <v>2005.8127834668978</v>
      </c>
      <c r="D2528" s="13">
        <f t="shared" ca="1" si="235"/>
        <v>99.736143846778944</v>
      </c>
      <c r="E2528" s="13">
        <f t="shared" ca="1" si="236"/>
        <v>1008548.5848251085</v>
      </c>
      <c r="F2528" s="13">
        <f t="shared" ca="1" si="237"/>
        <v>3.9980693101874527</v>
      </c>
      <c r="G2528" s="13">
        <f t="shared" ca="1" si="238"/>
        <v>0.49566174093579296</v>
      </c>
      <c r="H2528" s="13">
        <f t="shared" ca="1" si="239"/>
        <v>0</v>
      </c>
    </row>
    <row r="2529" spans="3:8">
      <c r="C2529" s="13">
        <f t="shared" ca="1" si="234"/>
        <v>1987.4614425614693</v>
      </c>
      <c r="D2529" s="13">
        <f t="shared" ca="1" si="235"/>
        <v>98.591249184599775</v>
      </c>
      <c r="E2529" s="13">
        <f t="shared" ca="1" si="236"/>
        <v>1001491.8251039886</v>
      </c>
      <c r="F2529" s="13">
        <f t="shared" ca="1" si="237"/>
        <v>4.0009521020794017</v>
      </c>
      <c r="G2529" s="13">
        <f t="shared" ca="1" si="238"/>
        <v>0.48304224097955678</v>
      </c>
      <c r="H2529" s="13">
        <f t="shared" ca="1" si="239"/>
        <v>0</v>
      </c>
    </row>
    <row r="2530" spans="3:8">
      <c r="C2530" s="13">
        <f t="shared" ca="1" si="234"/>
        <v>1965.9881862836316</v>
      </c>
      <c r="D2530" s="13">
        <f t="shared" ca="1" si="235"/>
        <v>99.667794006903932</v>
      </c>
      <c r="E2530" s="13">
        <f t="shared" ca="1" si="236"/>
        <v>1007751.9825661711</v>
      </c>
      <c r="F2530" s="13">
        <f t="shared" ca="1" si="237"/>
        <v>3.9941797885375792</v>
      </c>
      <c r="G2530" s="13">
        <f t="shared" ca="1" si="238"/>
        <v>0.47808232536866063</v>
      </c>
      <c r="H2530" s="13">
        <f t="shared" ca="1" si="239"/>
        <v>0</v>
      </c>
    </row>
    <row r="2531" spans="3:8">
      <c r="C2531" s="13">
        <f t="shared" ca="1" si="234"/>
        <v>1984.670252773062</v>
      </c>
      <c r="D2531" s="13">
        <f t="shared" ca="1" si="235"/>
        <v>99.872817317682703</v>
      </c>
      <c r="E2531" s="13">
        <f t="shared" ca="1" si="236"/>
        <v>992373.86755204608</v>
      </c>
      <c r="F2531" s="13">
        <f t="shared" ca="1" si="237"/>
        <v>3.9937303989784492</v>
      </c>
      <c r="G2531" s="13">
        <f t="shared" ca="1" si="238"/>
        <v>0.49600249493035781</v>
      </c>
      <c r="H2531" s="13">
        <f t="shared" ca="1" si="239"/>
        <v>0</v>
      </c>
    </row>
    <row r="2532" spans="3:8">
      <c r="C2532" s="13">
        <f t="shared" ca="1" si="234"/>
        <v>2008.1541848858492</v>
      </c>
      <c r="D2532" s="13">
        <f t="shared" ca="1" si="235"/>
        <v>99.925695571371662</v>
      </c>
      <c r="E2532" s="13">
        <f t="shared" ca="1" si="236"/>
        <v>993625.68718466919</v>
      </c>
      <c r="F2532" s="13">
        <f t="shared" ca="1" si="237"/>
        <v>4.0038762487552866</v>
      </c>
      <c r="G2532" s="13">
        <f t="shared" ca="1" si="238"/>
        <v>0.5023148645429506</v>
      </c>
      <c r="H2532" s="13">
        <f t="shared" ca="1" si="239"/>
        <v>0</v>
      </c>
    </row>
    <row r="2533" spans="3:8">
      <c r="C2533" s="13">
        <f t="shared" ca="1" si="234"/>
        <v>2004.6785786972498</v>
      </c>
      <c r="D2533" s="13">
        <f t="shared" ca="1" si="235"/>
        <v>99.864734543589961</v>
      </c>
      <c r="E2533" s="13">
        <f t="shared" ca="1" si="236"/>
        <v>996138.23560508247</v>
      </c>
      <c r="F2533" s="13">
        <f t="shared" ca="1" si="237"/>
        <v>3.9979916452340425</v>
      </c>
      <c r="G2533" s="13">
        <f t="shared" ca="1" si="238"/>
        <v>0.50195484071736474</v>
      </c>
      <c r="H2533" s="13">
        <f t="shared" ca="1" si="239"/>
        <v>0</v>
      </c>
    </row>
    <row r="2534" spans="3:8">
      <c r="C2534" s="13">
        <f t="shared" ca="1" si="234"/>
        <v>1999.8283342093744</v>
      </c>
      <c r="D2534" s="13">
        <f t="shared" ca="1" si="235"/>
        <v>100.17448488149523</v>
      </c>
      <c r="E2534" s="13">
        <f t="shared" ca="1" si="236"/>
        <v>1012139.2572939548</v>
      </c>
      <c r="F2534" s="13">
        <f t="shared" ca="1" si="237"/>
        <v>3.9945089982307365</v>
      </c>
      <c r="G2534" s="13">
        <f t="shared" ca="1" si="238"/>
        <v>0.49487874585111002</v>
      </c>
      <c r="H2534" s="13">
        <f t="shared" ca="1" si="239"/>
        <v>0</v>
      </c>
    </row>
    <row r="2535" spans="3:8">
      <c r="C2535" s="13">
        <f t="shared" ca="1" si="234"/>
        <v>2005.1097452398942</v>
      </c>
      <c r="D2535" s="13">
        <f t="shared" ca="1" si="235"/>
        <v>99.42575002233454</v>
      </c>
      <c r="E2535" s="13">
        <f t="shared" ca="1" si="236"/>
        <v>993675.34894337202</v>
      </c>
      <c r="F2535" s="13">
        <f t="shared" ca="1" si="237"/>
        <v>4.0010997404174047</v>
      </c>
      <c r="G2535" s="13">
        <f t="shared" ca="1" si="238"/>
        <v>0.49964699425402737</v>
      </c>
      <c r="H2535" s="13">
        <f t="shared" ca="1" si="239"/>
        <v>0</v>
      </c>
    </row>
    <row r="2536" spans="3:8">
      <c r="C2536" s="13">
        <f t="shared" ca="1" si="234"/>
        <v>2006.0958010094243</v>
      </c>
      <c r="D2536" s="13">
        <f t="shared" ca="1" si="235"/>
        <v>98.859572825083148</v>
      </c>
      <c r="E2536" s="13">
        <f t="shared" ca="1" si="236"/>
        <v>1004648.1432115274</v>
      </c>
      <c r="F2536" s="13">
        <f t="shared" ca="1" si="237"/>
        <v>3.9925835406344139</v>
      </c>
      <c r="G2536" s="13">
        <f t="shared" ca="1" si="238"/>
        <v>0.49606909092524754</v>
      </c>
      <c r="H2536" s="13">
        <f t="shared" ca="1" si="239"/>
        <v>0</v>
      </c>
    </row>
    <row r="2537" spans="3:8">
      <c r="C2537" s="13">
        <f t="shared" ca="1" si="234"/>
        <v>1994.9970885757557</v>
      </c>
      <c r="D2537" s="13">
        <f t="shared" ca="1" si="235"/>
        <v>100.00048615061702</v>
      </c>
      <c r="E2537" s="13">
        <f t="shared" ca="1" si="236"/>
        <v>991591.14629726368</v>
      </c>
      <c r="F2537" s="13">
        <f t="shared" ca="1" si="237"/>
        <v>3.9980406233265522</v>
      </c>
      <c r="G2537" s="13">
        <f t="shared" ca="1" si="238"/>
        <v>0.50005218323375855</v>
      </c>
      <c r="H2537" s="13">
        <f t="shared" ca="1" si="239"/>
        <v>0</v>
      </c>
    </row>
    <row r="2538" spans="3:8">
      <c r="C2538" s="13">
        <f t="shared" ca="1" si="234"/>
        <v>1982.9754236611382</v>
      </c>
      <c r="D2538" s="13">
        <f t="shared" ca="1" si="235"/>
        <v>100.09625515438782</v>
      </c>
      <c r="E2538" s="13">
        <f t="shared" ca="1" si="236"/>
        <v>997325.15184185177</v>
      </c>
      <c r="F2538" s="13">
        <f t="shared" ca="1" si="237"/>
        <v>3.9967062435203458</v>
      </c>
      <c r="G2538" s="13">
        <f t="shared" ca="1" si="238"/>
        <v>0.49233072574727582</v>
      </c>
      <c r="H2538" s="13">
        <f t="shared" ca="1" si="239"/>
        <v>0</v>
      </c>
    </row>
    <row r="2539" spans="3:8">
      <c r="C2539" s="13">
        <f t="shared" ca="1" si="234"/>
        <v>2011.9556253976293</v>
      </c>
      <c r="D2539" s="13">
        <f t="shared" ca="1" si="235"/>
        <v>101.33064287648651</v>
      </c>
      <c r="E2539" s="13">
        <f t="shared" ca="1" si="236"/>
        <v>999067.96837194532</v>
      </c>
      <c r="F2539" s="13">
        <f t="shared" ca="1" si="237"/>
        <v>3.9940166185867612</v>
      </c>
      <c r="G2539" s="13">
        <f t="shared" ca="1" si="238"/>
        <v>0.51356240402423114</v>
      </c>
      <c r="H2539" s="13">
        <f t="shared" ca="1" si="239"/>
        <v>0</v>
      </c>
    </row>
    <row r="2540" spans="3:8">
      <c r="C2540" s="13">
        <f t="shared" ca="1" si="234"/>
        <v>1979.7995568083229</v>
      </c>
      <c r="D2540" s="13">
        <f t="shared" ca="1" si="235"/>
        <v>100.33989691161847</v>
      </c>
      <c r="E2540" s="13">
        <f t="shared" ca="1" si="236"/>
        <v>992527.15423137241</v>
      </c>
      <c r="F2540" s="13">
        <f t="shared" ca="1" si="237"/>
        <v>3.9971770896701777</v>
      </c>
      <c r="G2540" s="13">
        <f t="shared" ca="1" si="238"/>
        <v>0.4940947907744288</v>
      </c>
      <c r="H2540" s="13">
        <f t="shared" ca="1" si="239"/>
        <v>0</v>
      </c>
    </row>
    <row r="2541" spans="3:8">
      <c r="C2541" s="13">
        <f t="shared" ca="1" si="234"/>
        <v>2003.3934952844013</v>
      </c>
      <c r="D2541" s="13">
        <f t="shared" ca="1" si="235"/>
        <v>101.15819482787943</v>
      </c>
      <c r="E2541" s="13">
        <f t="shared" ca="1" si="236"/>
        <v>995756.93121478648</v>
      </c>
      <c r="F2541" s="13">
        <f t="shared" ca="1" si="237"/>
        <v>4.0056523763330185</v>
      </c>
      <c r="G2541" s="13">
        <f t="shared" ca="1" si="238"/>
        <v>0.50412398160146488</v>
      </c>
      <c r="H2541" s="13">
        <f t="shared" ca="1" si="239"/>
        <v>0</v>
      </c>
    </row>
    <row r="2542" spans="3:8">
      <c r="C2542" s="13">
        <f t="shared" ca="1" si="234"/>
        <v>2001.296697860615</v>
      </c>
      <c r="D2542" s="13">
        <f t="shared" ca="1" si="235"/>
        <v>99.862507368681349</v>
      </c>
      <c r="E2542" s="13">
        <f t="shared" ca="1" si="236"/>
        <v>998755.27217523404</v>
      </c>
      <c r="F2542" s="13">
        <f t="shared" ca="1" si="237"/>
        <v>3.9941097929062579</v>
      </c>
      <c r="G2542" s="13">
        <f t="shared" ca="1" si="238"/>
        <v>0.50088321465401231</v>
      </c>
      <c r="H2542" s="13">
        <f t="shared" ca="1" si="239"/>
        <v>0</v>
      </c>
    </row>
    <row r="2543" spans="3:8">
      <c r="C2543" s="13">
        <f t="shared" ca="1" si="234"/>
        <v>1999.4911150151202</v>
      </c>
      <c r="D2543" s="13">
        <f t="shared" ca="1" si="235"/>
        <v>100.46826886853358</v>
      </c>
      <c r="E2543" s="13">
        <f t="shared" ca="1" si="236"/>
        <v>986210.60224655713</v>
      </c>
      <c r="F2543" s="13">
        <f t="shared" ca="1" si="237"/>
        <v>4.0062520130948629</v>
      </c>
      <c r="G2543" s="13">
        <f t="shared" ca="1" si="238"/>
        <v>0.5032633262321784</v>
      </c>
      <c r="H2543" s="13">
        <f t="shared" ca="1" si="239"/>
        <v>0</v>
      </c>
    </row>
    <row r="2544" spans="3:8">
      <c r="C2544" s="13">
        <f t="shared" ca="1" si="234"/>
        <v>1986.801807162512</v>
      </c>
      <c r="D2544" s="13">
        <f t="shared" ca="1" si="235"/>
        <v>99.3811554017433</v>
      </c>
      <c r="E2544" s="13">
        <f t="shared" ca="1" si="236"/>
        <v>999081.7665716334</v>
      </c>
      <c r="F2544" s="13">
        <f t="shared" ca="1" si="237"/>
        <v>4.0037181009394001</v>
      </c>
      <c r="G2544" s="13">
        <f t="shared" ca="1" si="238"/>
        <v>0.48641646794578314</v>
      </c>
      <c r="H2544" s="13">
        <f t="shared" ca="1" si="239"/>
        <v>0</v>
      </c>
    </row>
    <row r="2545" spans="3:8">
      <c r="C2545" s="13">
        <f t="shared" ca="1" si="234"/>
        <v>2009.0758156320223</v>
      </c>
      <c r="D2545" s="13">
        <f t="shared" ca="1" si="235"/>
        <v>99.726817732152369</v>
      </c>
      <c r="E2545" s="13">
        <f t="shared" ca="1" si="236"/>
        <v>988389.25802297902</v>
      </c>
      <c r="F2545" s="13">
        <f t="shared" ca="1" si="237"/>
        <v>4.0152014999761327</v>
      </c>
      <c r="G2545" s="13">
        <f t="shared" ca="1" si="238"/>
        <v>0.49876658597358819</v>
      </c>
      <c r="H2545" s="13">
        <f t="shared" ca="1" si="239"/>
        <v>0</v>
      </c>
    </row>
    <row r="2546" spans="3:8">
      <c r="C2546" s="13">
        <f t="shared" ca="1" si="234"/>
        <v>1995.5851865354034</v>
      </c>
      <c r="D2546" s="13">
        <f t="shared" ca="1" si="235"/>
        <v>99.19607288759984</v>
      </c>
      <c r="E2546" s="13">
        <f t="shared" ca="1" si="236"/>
        <v>991197.77091896988</v>
      </c>
      <c r="F2546" s="13">
        <f t="shared" ca="1" si="237"/>
        <v>4.0002174249912104</v>
      </c>
      <c r="G2546" s="13">
        <f t="shared" ca="1" si="238"/>
        <v>0.49543929699543815</v>
      </c>
      <c r="H2546" s="13">
        <f t="shared" ca="1" si="239"/>
        <v>0</v>
      </c>
    </row>
    <row r="2547" spans="3:8">
      <c r="C2547" s="13">
        <f t="shared" ca="1" si="234"/>
        <v>2026.4547534576504</v>
      </c>
      <c r="D2547" s="13">
        <f t="shared" ca="1" si="235"/>
        <v>101.2499855847776</v>
      </c>
      <c r="E2547" s="13">
        <f t="shared" ca="1" si="236"/>
        <v>975704.7723725934</v>
      </c>
      <c r="F2547" s="13">
        <f t="shared" ca="1" si="237"/>
        <v>4.0036274948307744</v>
      </c>
      <c r="G2547" s="13">
        <f t="shared" ca="1" si="238"/>
        <v>0.52794155315660396</v>
      </c>
      <c r="H2547" s="13">
        <f t="shared" ca="1" si="239"/>
        <v>0</v>
      </c>
    </row>
    <row r="2548" spans="3:8">
      <c r="C2548" s="13">
        <f t="shared" ca="1" si="234"/>
        <v>2005.9492561060795</v>
      </c>
      <c r="D2548" s="13">
        <f t="shared" ca="1" si="235"/>
        <v>100.3894705661846</v>
      </c>
      <c r="E2548" s="13">
        <f t="shared" ca="1" si="236"/>
        <v>997624.83540801157</v>
      </c>
      <c r="F2548" s="13">
        <f t="shared" ca="1" si="237"/>
        <v>3.9895941022727186</v>
      </c>
      <c r="G2548" s="13">
        <f t="shared" ca="1" si="238"/>
        <v>0.50874022626951387</v>
      </c>
      <c r="H2548" s="13">
        <f t="shared" ca="1" si="239"/>
        <v>0</v>
      </c>
    </row>
    <row r="2549" spans="3:8">
      <c r="C2549" s="13">
        <f t="shared" ca="1" si="234"/>
        <v>2011.6701073636152</v>
      </c>
      <c r="D2549" s="13">
        <f t="shared" ca="1" si="235"/>
        <v>101.10844909842857</v>
      </c>
      <c r="E2549" s="13">
        <f t="shared" ca="1" si="236"/>
        <v>989030.26571744948</v>
      </c>
      <c r="F2549" s="13">
        <f t="shared" ca="1" si="237"/>
        <v>4.0024027842513386</v>
      </c>
      <c r="G2549" s="13">
        <f t="shared" ca="1" si="238"/>
        <v>0.51316657243041197</v>
      </c>
      <c r="H2549" s="13">
        <f t="shared" ca="1" si="239"/>
        <v>0</v>
      </c>
    </row>
    <row r="2550" spans="3:8">
      <c r="C2550" s="13">
        <f t="shared" ca="1" si="234"/>
        <v>1996.4880456303006</v>
      </c>
      <c r="D2550" s="13">
        <f t="shared" ca="1" si="235"/>
        <v>99.099425314092585</v>
      </c>
      <c r="E2550" s="13">
        <f t="shared" ca="1" si="236"/>
        <v>988513.9399556336</v>
      </c>
      <c r="F2550" s="13">
        <f t="shared" ca="1" si="237"/>
        <v>3.9947699368382192</v>
      </c>
      <c r="G2550" s="13">
        <f t="shared" ca="1" si="238"/>
        <v>0.49946471119809155</v>
      </c>
      <c r="H2550" s="13">
        <f t="shared" ca="1" si="239"/>
        <v>0</v>
      </c>
    </row>
    <row r="2551" spans="3:8">
      <c r="C2551" s="13">
        <f t="shared" ca="1" si="234"/>
        <v>2005.835247758781</v>
      </c>
      <c r="D2551" s="13">
        <f t="shared" ca="1" si="235"/>
        <v>101.12229344541909</v>
      </c>
      <c r="E2551" s="13">
        <f t="shared" ca="1" si="236"/>
        <v>989049.92388841463</v>
      </c>
      <c r="F2551" s="13">
        <f t="shared" ca="1" si="237"/>
        <v>4.0056084276189257</v>
      </c>
      <c r="G2551" s="13">
        <f t="shared" ca="1" si="238"/>
        <v>0.50862228030126344</v>
      </c>
      <c r="H2551" s="13">
        <f t="shared" ca="1" si="239"/>
        <v>0</v>
      </c>
    </row>
    <row r="2552" spans="3:8">
      <c r="C2552" s="13">
        <f t="shared" ca="1" si="234"/>
        <v>1995.146586918587</v>
      </c>
      <c r="D2552" s="13">
        <f t="shared" ca="1" si="235"/>
        <v>100.24918278913563</v>
      </c>
      <c r="E2552" s="13">
        <f t="shared" ca="1" si="236"/>
        <v>997865.97837411775</v>
      </c>
      <c r="F2552" s="13">
        <f t="shared" ca="1" si="237"/>
        <v>4.011215286215843</v>
      </c>
      <c r="G2552" s="13">
        <f t="shared" ca="1" si="238"/>
        <v>0.49170485039303963</v>
      </c>
      <c r="H2552" s="13">
        <f t="shared" ca="1" si="239"/>
        <v>0</v>
      </c>
    </row>
    <row r="2553" spans="3:8">
      <c r="C2553" s="13">
        <f t="shared" ca="1" si="234"/>
        <v>2001.0320907036044</v>
      </c>
      <c r="D2553" s="13">
        <f t="shared" ca="1" si="235"/>
        <v>100.58169138987869</v>
      </c>
      <c r="E2553" s="13">
        <f t="shared" ca="1" si="236"/>
        <v>997966.15498326975</v>
      </c>
      <c r="F2553" s="13">
        <f t="shared" ca="1" si="237"/>
        <v>4.0029438332900957</v>
      </c>
      <c r="G2553" s="13">
        <f t="shared" ca="1" si="238"/>
        <v>0.50031483177939406</v>
      </c>
      <c r="H2553" s="13">
        <f t="shared" ca="1" si="239"/>
        <v>0</v>
      </c>
    </row>
    <row r="2554" spans="3:8">
      <c r="C2554" s="13">
        <f t="shared" ca="1" si="234"/>
        <v>2009.4897388555255</v>
      </c>
      <c r="D2554" s="13">
        <f t="shared" ca="1" si="235"/>
        <v>99.984851552444653</v>
      </c>
      <c r="E2554" s="13">
        <f t="shared" ca="1" si="236"/>
        <v>984778.36895588809</v>
      </c>
      <c r="F2554" s="13">
        <f t="shared" ca="1" si="237"/>
        <v>3.9937321709526414</v>
      </c>
      <c r="G2554" s="13">
        <f t="shared" ca="1" si="238"/>
        <v>0.51298147174375719</v>
      </c>
      <c r="H2554" s="13">
        <f t="shared" ca="1" si="239"/>
        <v>0</v>
      </c>
    </row>
    <row r="2555" spans="3:8">
      <c r="C2555" s="13">
        <f t="shared" ca="1" si="234"/>
        <v>1999.8191825656252</v>
      </c>
      <c r="D2555" s="13">
        <f t="shared" ca="1" si="235"/>
        <v>100.45654044299887</v>
      </c>
      <c r="E2555" s="13">
        <f t="shared" ca="1" si="236"/>
        <v>992686.59828545013</v>
      </c>
      <c r="F2555" s="13">
        <f t="shared" ca="1" si="237"/>
        <v>4.0016107242287902</v>
      </c>
      <c r="G2555" s="13">
        <f t="shared" ca="1" si="238"/>
        <v>0.50241002919519728</v>
      </c>
      <c r="H2555" s="13">
        <f t="shared" ca="1" si="239"/>
        <v>0</v>
      </c>
    </row>
    <row r="2556" spans="3:8">
      <c r="C2556" s="13">
        <f t="shared" ca="1" si="234"/>
        <v>1998.5706200687198</v>
      </c>
      <c r="D2556" s="13">
        <f t="shared" ca="1" si="235"/>
        <v>100.84552952960814</v>
      </c>
      <c r="E2556" s="13">
        <f t="shared" ca="1" si="236"/>
        <v>991258.02742388146</v>
      </c>
      <c r="F2556" s="13">
        <f t="shared" ca="1" si="237"/>
        <v>4.0027505667217378</v>
      </c>
      <c r="G2556" s="13">
        <f t="shared" ca="1" si="238"/>
        <v>0.50387748726796044</v>
      </c>
      <c r="H2556" s="13">
        <f t="shared" ca="1" si="239"/>
        <v>0</v>
      </c>
    </row>
    <row r="2557" spans="3:8">
      <c r="C2557" s="13">
        <f t="shared" ca="1" si="234"/>
        <v>1978.3311033374068</v>
      </c>
      <c r="D2557" s="13">
        <f t="shared" ca="1" si="235"/>
        <v>101.42187669834631</v>
      </c>
      <c r="E2557" s="13">
        <f t="shared" ca="1" si="236"/>
        <v>996534.60700349067</v>
      </c>
      <c r="F2557" s="13">
        <f t="shared" ca="1" si="237"/>
        <v>3.9986144139325535</v>
      </c>
      <c r="G2557" s="13">
        <f t="shared" ca="1" si="238"/>
        <v>0.49596295774994181</v>
      </c>
      <c r="H2557" s="13">
        <f t="shared" ca="1" si="239"/>
        <v>0</v>
      </c>
    </row>
    <row r="2558" spans="3:8">
      <c r="C2558" s="13">
        <f t="shared" ca="1" si="234"/>
        <v>2005.7501887560668</v>
      </c>
      <c r="D2558" s="13">
        <f t="shared" ca="1" si="235"/>
        <v>100.258451775892</v>
      </c>
      <c r="E2558" s="13">
        <f t="shared" ca="1" si="236"/>
        <v>992081.28843601397</v>
      </c>
      <c r="F2558" s="13">
        <f t="shared" ca="1" si="237"/>
        <v>4.0096904176056505</v>
      </c>
      <c r="G2558" s="13">
        <f t="shared" ca="1" si="238"/>
        <v>0.50064995657459788</v>
      </c>
      <c r="H2558" s="13">
        <f t="shared" ca="1" si="239"/>
        <v>0</v>
      </c>
    </row>
    <row r="2559" spans="3:8">
      <c r="C2559" s="13">
        <f t="shared" ca="1" si="234"/>
        <v>1998.231107308663</v>
      </c>
      <c r="D2559" s="13">
        <f t="shared" ca="1" si="235"/>
        <v>99.570677539842166</v>
      </c>
      <c r="E2559" s="13">
        <f t="shared" ca="1" si="236"/>
        <v>1006441.0191495101</v>
      </c>
      <c r="F2559" s="13">
        <f t="shared" ca="1" si="237"/>
        <v>4.011188136171973</v>
      </c>
      <c r="G2559" s="13">
        <f t="shared" ca="1" si="238"/>
        <v>0.48572736423373314</v>
      </c>
      <c r="H2559" s="13">
        <f t="shared" ca="1" si="239"/>
        <v>0</v>
      </c>
    </row>
    <row r="2560" spans="3:8">
      <c r="C2560" s="13">
        <f t="shared" ca="1" si="234"/>
        <v>2015.6120771807771</v>
      </c>
      <c r="D2560" s="13">
        <f t="shared" ca="1" si="235"/>
        <v>100.28457038000276</v>
      </c>
      <c r="E2560" s="13">
        <f t="shared" ca="1" si="236"/>
        <v>1003763.7175050403</v>
      </c>
      <c r="F2560" s="13">
        <f t="shared" ca="1" si="237"/>
        <v>4.0073949369647792</v>
      </c>
      <c r="G2560" s="13">
        <f t="shared" ca="1" si="238"/>
        <v>0.50097734038358299</v>
      </c>
      <c r="H2560" s="13">
        <f t="shared" ca="1" si="239"/>
        <v>0</v>
      </c>
    </row>
    <row r="2561" spans="3:8">
      <c r="C2561" s="13">
        <f t="shared" ca="1" si="234"/>
        <v>1996.2808357717529</v>
      </c>
      <c r="D2561" s="13">
        <f t="shared" ca="1" si="235"/>
        <v>100.25088091400521</v>
      </c>
      <c r="E2561" s="13">
        <f t="shared" ca="1" si="236"/>
        <v>987406.53460210306</v>
      </c>
      <c r="F2561" s="13">
        <f t="shared" ca="1" si="237"/>
        <v>3.9961045029064928</v>
      </c>
      <c r="G2561" s="13">
        <f t="shared" ca="1" si="238"/>
        <v>0.50505452006014884</v>
      </c>
      <c r="H2561" s="13">
        <f t="shared" ca="1" si="239"/>
        <v>0</v>
      </c>
    </row>
    <row r="2562" spans="3:8">
      <c r="C2562" s="13">
        <f t="shared" ca="1" si="234"/>
        <v>1975.8643263867596</v>
      </c>
      <c r="D2562" s="13">
        <f t="shared" ca="1" si="235"/>
        <v>100.08747815569292</v>
      </c>
      <c r="E2562" s="13">
        <f t="shared" ca="1" si="236"/>
        <v>1000234.167491267</v>
      </c>
      <c r="F2562" s="13">
        <f t="shared" ca="1" si="237"/>
        <v>3.9889671530906345</v>
      </c>
      <c r="G2562" s="13">
        <f t="shared" ca="1" si="238"/>
        <v>0.49113467318349358</v>
      </c>
      <c r="H2562" s="13">
        <f t="shared" ca="1" si="239"/>
        <v>0</v>
      </c>
    </row>
    <row r="2563" spans="3:8">
      <c r="C2563" s="13">
        <f t="shared" ca="1" si="234"/>
        <v>2006.618614517045</v>
      </c>
      <c r="D2563" s="13">
        <f t="shared" ca="1" si="235"/>
        <v>99.753047945960148</v>
      </c>
      <c r="E2563" s="13">
        <f t="shared" ca="1" si="236"/>
        <v>1000811.4493694444</v>
      </c>
      <c r="F2563" s="13">
        <f t="shared" ca="1" si="237"/>
        <v>3.9961558569454363</v>
      </c>
      <c r="G2563" s="13">
        <f t="shared" ca="1" si="238"/>
        <v>0.50093807777147115</v>
      </c>
      <c r="H2563" s="13">
        <f t="shared" ca="1" si="239"/>
        <v>0</v>
      </c>
    </row>
    <row r="2564" spans="3:8">
      <c r="C2564" s="13">
        <f t="shared" ca="1" si="234"/>
        <v>2006.927469087098</v>
      </c>
      <c r="D2564" s="13">
        <f t="shared" ca="1" si="235"/>
        <v>100.04150903701158</v>
      </c>
      <c r="E2564" s="13">
        <f t="shared" ca="1" si="236"/>
        <v>997084.44366346323</v>
      </c>
      <c r="F2564" s="13">
        <f t="shared" ca="1" si="237"/>
        <v>3.9920801794097214</v>
      </c>
      <c r="G2564" s="13">
        <f t="shared" ca="1" si="238"/>
        <v>0.50648286989578362</v>
      </c>
      <c r="H2564" s="13">
        <f t="shared" ca="1" si="239"/>
        <v>0</v>
      </c>
    </row>
    <row r="2565" spans="3:8">
      <c r="C2565" s="13">
        <f t="shared" ca="1" si="234"/>
        <v>1988.4873793875865</v>
      </c>
      <c r="D2565" s="13">
        <f t="shared" ca="1" si="235"/>
        <v>99.919814322104585</v>
      </c>
      <c r="E2565" s="13">
        <f t="shared" ca="1" si="236"/>
        <v>998779.8272257311</v>
      </c>
      <c r="F2565" s="13">
        <f t="shared" ca="1" si="237"/>
        <v>3.9972690715287209</v>
      </c>
      <c r="G2565" s="13">
        <f t="shared" ca="1" si="238"/>
        <v>0.49320121258042521</v>
      </c>
      <c r="H2565" s="13">
        <f t="shared" ca="1" si="239"/>
        <v>0</v>
      </c>
    </row>
    <row r="2566" spans="3:8">
      <c r="C2566" s="13">
        <f t="shared" ca="1" si="234"/>
        <v>2003.1107841010794</v>
      </c>
      <c r="D2566" s="13">
        <f t="shared" ca="1" si="235"/>
        <v>100.13853298445152</v>
      </c>
      <c r="E2566" s="13">
        <f t="shared" ca="1" si="236"/>
        <v>992639.49727222056</v>
      </c>
      <c r="F2566" s="13">
        <f t="shared" ca="1" si="237"/>
        <v>4.0005286365461172</v>
      </c>
      <c r="G2566" s="13">
        <f t="shared" ca="1" si="238"/>
        <v>0.5030373262557265</v>
      </c>
      <c r="H2566" s="13">
        <f t="shared" ca="1" si="239"/>
        <v>0</v>
      </c>
    </row>
    <row r="2567" spans="3:8">
      <c r="C2567" s="13">
        <f t="shared" ca="1" si="234"/>
        <v>2021.576145600485</v>
      </c>
      <c r="D2567" s="13">
        <f t="shared" ca="1" si="235"/>
        <v>99.791321849517331</v>
      </c>
      <c r="E2567" s="13">
        <f t="shared" ca="1" si="236"/>
        <v>996712.92213534284</v>
      </c>
      <c r="F2567" s="13">
        <f t="shared" ca="1" si="237"/>
        <v>3.9995278848609308</v>
      </c>
      <c r="G2567" s="13">
        <f t="shared" ca="1" si="238"/>
        <v>0.5090003883557388</v>
      </c>
      <c r="H2567" s="13">
        <f t="shared" ca="1" si="239"/>
        <v>0</v>
      </c>
    </row>
    <row r="2568" spans="3:8">
      <c r="C2568" s="13">
        <f t="shared" ca="1" si="234"/>
        <v>2009.0486447420014</v>
      </c>
      <c r="D2568" s="13">
        <f t="shared" ca="1" si="235"/>
        <v>100.05755701568673</v>
      </c>
      <c r="E2568" s="13">
        <f t="shared" ca="1" si="236"/>
        <v>1000323.5766474403</v>
      </c>
      <c r="F2568" s="13">
        <f t="shared" ca="1" si="237"/>
        <v>3.9967354457785236</v>
      </c>
      <c r="G2568" s="13">
        <f t="shared" ca="1" si="238"/>
        <v>0.50363838324247778</v>
      </c>
      <c r="H2568" s="13">
        <f t="shared" ca="1" si="239"/>
        <v>0</v>
      </c>
    </row>
    <row r="2569" spans="3:8">
      <c r="C2569" s="13">
        <f t="shared" ca="1" si="234"/>
        <v>2002.3631577378305</v>
      </c>
      <c r="D2569" s="13">
        <f t="shared" ca="1" si="235"/>
        <v>99.443658299882074</v>
      </c>
      <c r="E2569" s="13">
        <f t="shared" ca="1" si="236"/>
        <v>1002986.8609814978</v>
      </c>
      <c r="F2569" s="13">
        <f t="shared" ca="1" si="237"/>
        <v>3.9995765474037279</v>
      </c>
      <c r="G2569" s="13">
        <f t="shared" ca="1" si="238"/>
        <v>0.494494679137784</v>
      </c>
      <c r="H2569" s="13">
        <f t="shared" ca="1" si="239"/>
        <v>0</v>
      </c>
    </row>
    <row r="2570" spans="3:8">
      <c r="C2570" s="13">
        <f t="shared" ca="1" si="234"/>
        <v>2000.1301378923738</v>
      </c>
      <c r="D2570" s="13">
        <f t="shared" ca="1" si="235"/>
        <v>100.26641991375638</v>
      </c>
      <c r="E2570" s="13">
        <f t="shared" ca="1" si="236"/>
        <v>989557.53959708451</v>
      </c>
      <c r="F2570" s="13">
        <f t="shared" ca="1" si="237"/>
        <v>3.9939012862527696</v>
      </c>
      <c r="G2570" s="13">
        <f t="shared" ca="1" si="238"/>
        <v>0.50709787695433983</v>
      </c>
      <c r="H2570" s="13">
        <f t="shared" ca="1" si="239"/>
        <v>0</v>
      </c>
    </row>
    <row r="2571" spans="3:8">
      <c r="C2571" s="13">
        <f t="shared" ca="1" si="234"/>
        <v>2012.7634104086128</v>
      </c>
      <c r="D2571" s="13">
        <f t="shared" ca="1" si="235"/>
        <v>99.470996100210911</v>
      </c>
      <c r="E2571" s="13">
        <f t="shared" ca="1" si="236"/>
        <v>993873.0811453287</v>
      </c>
      <c r="F2571" s="13">
        <f t="shared" ca="1" si="237"/>
        <v>3.9910741927171371</v>
      </c>
      <c r="G2571" s="13">
        <f t="shared" ca="1" si="238"/>
        <v>0.50867679526484966</v>
      </c>
      <c r="H2571" s="13">
        <f t="shared" ca="1" si="239"/>
        <v>0</v>
      </c>
    </row>
    <row r="2572" spans="3:8">
      <c r="C2572" s="13">
        <f t="shared" ca="1" si="234"/>
        <v>2000.5016115008068</v>
      </c>
      <c r="D2572" s="13">
        <f t="shared" ca="1" si="235"/>
        <v>100.15548577614794</v>
      </c>
      <c r="E2572" s="13">
        <f t="shared" ca="1" si="236"/>
        <v>995171.46567466157</v>
      </c>
      <c r="F2572" s="13">
        <f t="shared" ca="1" si="237"/>
        <v>4.0008779697961296</v>
      </c>
      <c r="G2572" s="13">
        <f t="shared" ca="1" si="238"/>
        <v>0.50036111490583624</v>
      </c>
      <c r="H2572" s="13">
        <f t="shared" ca="1" si="239"/>
        <v>0</v>
      </c>
    </row>
    <row r="2573" spans="3:8">
      <c r="C2573" s="13">
        <f t="shared" ca="1" si="234"/>
        <v>2004.7718666828541</v>
      </c>
      <c r="D2573" s="13">
        <f t="shared" ca="1" si="235"/>
        <v>100.51067339503041</v>
      </c>
      <c r="E2573" s="13">
        <f t="shared" ca="1" si="236"/>
        <v>989366.90278489771</v>
      </c>
      <c r="F2573" s="13">
        <f t="shared" ca="1" si="237"/>
        <v>4.0004452986738679</v>
      </c>
      <c r="G2573" s="13">
        <f t="shared" ca="1" si="238"/>
        <v>0.5074596464313198</v>
      </c>
      <c r="H2573" s="13">
        <f t="shared" ca="1" si="239"/>
        <v>0</v>
      </c>
    </row>
    <row r="2574" spans="3:8">
      <c r="C2574" s="13">
        <f t="shared" ca="1" si="234"/>
        <v>1995.1714280691788</v>
      </c>
      <c r="D2574" s="13">
        <f t="shared" ca="1" si="235"/>
        <v>99.689568395497517</v>
      </c>
      <c r="E2574" s="13">
        <f t="shared" ca="1" si="236"/>
        <v>989140.2096537078</v>
      </c>
      <c r="F2574" s="13">
        <f t="shared" ca="1" si="237"/>
        <v>3.9910466122043573</v>
      </c>
      <c r="G2574" s="13">
        <f t="shared" ca="1" si="238"/>
        <v>0.50333279406457065</v>
      </c>
      <c r="H2574" s="13">
        <f t="shared" ca="1" si="239"/>
        <v>0</v>
      </c>
    </row>
    <row r="2575" spans="3:8">
      <c r="C2575" s="13">
        <f t="shared" ca="1" si="234"/>
        <v>2000.657792859344</v>
      </c>
      <c r="D2575" s="13">
        <f t="shared" ca="1" si="235"/>
        <v>100.14203893747009</v>
      </c>
      <c r="E2575" s="13">
        <f t="shared" ca="1" si="236"/>
        <v>993323.36457730294</v>
      </c>
      <c r="F2575" s="13">
        <f t="shared" ca="1" si="237"/>
        <v>3.9999303418676573</v>
      </c>
      <c r="G2575" s="13">
        <f t="shared" ca="1" si="238"/>
        <v>0.50177823628875173</v>
      </c>
      <c r="H2575" s="13">
        <f t="shared" ca="1" si="239"/>
        <v>0</v>
      </c>
    </row>
    <row r="2576" spans="3:8">
      <c r="C2576" s="13">
        <f t="shared" ca="1" si="234"/>
        <v>2018.8615115621856</v>
      </c>
      <c r="D2576" s="13">
        <f t="shared" ca="1" si="235"/>
        <v>99.83465733156622</v>
      </c>
      <c r="E2576" s="13">
        <f t="shared" ca="1" si="236"/>
        <v>985288.34718497831</v>
      </c>
      <c r="F2576" s="13">
        <f t="shared" ca="1" si="237"/>
        <v>4.0010969296390595</v>
      </c>
      <c r="G2576" s="13">
        <f t="shared" ca="1" si="238"/>
        <v>0.51293801453567989</v>
      </c>
      <c r="H2576" s="13">
        <f t="shared" ca="1" si="239"/>
        <v>0</v>
      </c>
    </row>
    <row r="2577" spans="3:8">
      <c r="C2577" s="13">
        <f t="shared" ca="1" si="234"/>
        <v>1991.4535711792294</v>
      </c>
      <c r="D2577" s="13">
        <f t="shared" ca="1" si="235"/>
        <v>99.339963668432432</v>
      </c>
      <c r="E2577" s="13">
        <f t="shared" ca="1" si="236"/>
        <v>990227.84828465583</v>
      </c>
      <c r="F2577" s="13">
        <f t="shared" ca="1" si="237"/>
        <v>4.0010628065988367</v>
      </c>
      <c r="G2577" s="13">
        <f t="shared" ca="1" si="238"/>
        <v>0.49417172415712018</v>
      </c>
      <c r="H2577" s="13">
        <f t="shared" ca="1" si="239"/>
        <v>0</v>
      </c>
    </row>
    <row r="2578" spans="3:8">
      <c r="C2578" s="13">
        <f t="shared" ca="1" si="234"/>
        <v>2028.6116915382029</v>
      </c>
      <c r="D2578" s="13">
        <f t="shared" ca="1" si="235"/>
        <v>100.51828223569922</v>
      </c>
      <c r="E2578" s="13">
        <f t="shared" ca="1" si="236"/>
        <v>995289.05776578886</v>
      </c>
      <c r="F2578" s="13">
        <f t="shared" ca="1" si="237"/>
        <v>3.9863807717537632</v>
      </c>
      <c r="G2578" s="13">
        <f t="shared" ca="1" si="238"/>
        <v>0.52387623107313575</v>
      </c>
      <c r="H2578" s="13">
        <f t="shared" ca="1" si="239"/>
        <v>0</v>
      </c>
    </row>
    <row r="2579" spans="3:8">
      <c r="C2579" s="13">
        <f t="shared" ca="1" si="234"/>
        <v>2000.0647980798938</v>
      </c>
      <c r="D2579" s="13">
        <f t="shared" ca="1" si="235"/>
        <v>99.993977716133713</v>
      </c>
      <c r="E2579" s="13">
        <f t="shared" ca="1" si="236"/>
        <v>991394.35572292551</v>
      </c>
      <c r="F2579" s="13">
        <f t="shared" ca="1" si="237"/>
        <v>4.0041565328789801</v>
      </c>
      <c r="G2579" s="13">
        <f t="shared" ca="1" si="238"/>
        <v>0.49959891028295683</v>
      </c>
      <c r="H2579" s="13">
        <f t="shared" ca="1" si="239"/>
        <v>0</v>
      </c>
    </row>
    <row r="2580" spans="3:8">
      <c r="C2580" s="13">
        <f t="shared" ca="1" si="234"/>
        <v>1989.4051157168999</v>
      </c>
      <c r="D2580" s="13">
        <f t="shared" ca="1" si="235"/>
        <v>99.925440981423037</v>
      </c>
      <c r="E2580" s="13">
        <f t="shared" ca="1" si="236"/>
        <v>997729.94040038483</v>
      </c>
      <c r="F2580" s="13">
        <f t="shared" ca="1" si="237"/>
        <v>3.999199825594804</v>
      </c>
      <c r="G2580" s="13">
        <f t="shared" ca="1" si="238"/>
        <v>0.4932501714055833</v>
      </c>
      <c r="H2580" s="13">
        <f t="shared" ca="1" si="239"/>
        <v>0</v>
      </c>
    </row>
    <row r="2581" spans="3:8">
      <c r="C2581" s="13">
        <f t="shared" ca="1" si="234"/>
        <v>2006.040750264505</v>
      </c>
      <c r="D2581" s="13">
        <f t="shared" ca="1" si="235"/>
        <v>99.969874866217509</v>
      </c>
      <c r="E2581" s="13">
        <f t="shared" ca="1" si="236"/>
        <v>999277.37616732088</v>
      </c>
      <c r="F2581" s="13">
        <f t="shared" ca="1" si="237"/>
        <v>3.9976142129058045</v>
      </c>
      <c r="G2581" s="13">
        <f t="shared" ca="1" si="238"/>
        <v>0.50177521772163114</v>
      </c>
      <c r="H2581" s="13">
        <f t="shared" ca="1" si="239"/>
        <v>0</v>
      </c>
    </row>
    <row r="2582" spans="3:8">
      <c r="C2582" s="13">
        <f t="shared" ca="1" si="234"/>
        <v>2001.8190642854408</v>
      </c>
      <c r="D2582" s="13">
        <f t="shared" ca="1" si="235"/>
        <v>99.957007986220631</v>
      </c>
      <c r="E2582" s="13">
        <f t="shared" ca="1" si="236"/>
        <v>998264.07443757856</v>
      </c>
      <c r="F2582" s="13">
        <f t="shared" ca="1" si="237"/>
        <v>4.0046730867538214</v>
      </c>
      <c r="G2582" s="13">
        <f t="shared" ca="1" si="238"/>
        <v>0.49659152786270255</v>
      </c>
      <c r="H2582" s="13">
        <f t="shared" ca="1" si="239"/>
        <v>0</v>
      </c>
    </row>
    <row r="2583" spans="3:8">
      <c r="C2583" s="13">
        <f t="shared" ca="1" si="234"/>
        <v>2012.2116259145814</v>
      </c>
      <c r="D2583" s="13">
        <f t="shared" ca="1" si="235"/>
        <v>100.6040786235766</v>
      </c>
      <c r="E2583" s="13">
        <f t="shared" ca="1" si="236"/>
        <v>1004073.7717066574</v>
      </c>
      <c r="F2583" s="13">
        <f t="shared" ca="1" si="237"/>
        <v>3.9986831604767641</v>
      </c>
      <c r="G2583" s="13">
        <f t="shared" ca="1" si="238"/>
        <v>0.50510240083046143</v>
      </c>
      <c r="H2583" s="13">
        <f t="shared" ca="1" si="239"/>
        <v>0</v>
      </c>
    </row>
    <row r="2584" spans="3:8">
      <c r="C2584" s="13">
        <f t="shared" ref="C2584:C2647" ca="1" si="240">NORMINV(RAND(),$D$3,$G$3)</f>
        <v>2005.1499324971157</v>
      </c>
      <c r="D2584" s="13">
        <f t="shared" ref="D2584:D2647" ca="1" si="241">NORMINV(RAND(),$D$4,$G$4)</f>
        <v>100.88528958077015</v>
      </c>
      <c r="E2584" s="13">
        <f t="shared" ref="E2584:E2647" ca="1" si="242">NORMINV(RAND(),$D$5,$G$5)</f>
        <v>992758.62857125688</v>
      </c>
      <c r="F2584" s="13">
        <f t="shared" ref="F2584:F2647" ca="1" si="243">NORMINV(RAND(),$D$6,$G$6)</f>
        <v>3.9945060953726932</v>
      </c>
      <c r="G2584" s="13">
        <f t="shared" ref="G2584:G2647" ca="1" si="244">C2584^2*D2584/(E2584*3.1415926*F2584^4)</f>
        <v>0.51082913641774519</v>
      </c>
      <c r="H2584" s="13">
        <f t="shared" ref="H2584:H2647" ca="1" si="245">IF(G2584&gt;0.54,1,IF(G2584&lt;0.46,1,0))</f>
        <v>0</v>
      </c>
    </row>
    <row r="2585" spans="3:8">
      <c r="C2585" s="13">
        <f t="shared" ca="1" si="240"/>
        <v>1994.1811905068121</v>
      </c>
      <c r="D2585" s="13">
        <f t="shared" ca="1" si="241"/>
        <v>100.46297504711582</v>
      </c>
      <c r="E2585" s="13">
        <f t="shared" ca="1" si="242"/>
        <v>990515.07098436449</v>
      </c>
      <c r="F2585" s="13">
        <f t="shared" ca="1" si="243"/>
        <v>4.0071163932369185</v>
      </c>
      <c r="G2585" s="13">
        <f t="shared" ca="1" si="244"/>
        <v>0.49796232196170076</v>
      </c>
      <c r="H2585" s="13">
        <f t="shared" ca="1" si="245"/>
        <v>0</v>
      </c>
    </row>
    <row r="2586" spans="3:8">
      <c r="C2586" s="13">
        <f t="shared" ca="1" si="240"/>
        <v>2020.6957631970899</v>
      </c>
      <c r="D2586" s="13">
        <f t="shared" ca="1" si="241"/>
        <v>99.896851102742318</v>
      </c>
      <c r="E2586" s="13">
        <f t="shared" ca="1" si="242"/>
        <v>998225.39672579034</v>
      </c>
      <c r="F2586" s="13">
        <f t="shared" ca="1" si="243"/>
        <v>3.9985895743151878</v>
      </c>
      <c r="G2586" s="13">
        <f t="shared" ca="1" si="244"/>
        <v>0.50880089099755865</v>
      </c>
      <c r="H2586" s="13">
        <f t="shared" ca="1" si="245"/>
        <v>0</v>
      </c>
    </row>
    <row r="2587" spans="3:8">
      <c r="C2587" s="13">
        <f t="shared" ca="1" si="240"/>
        <v>2000.2476381645172</v>
      </c>
      <c r="D2587" s="13">
        <f t="shared" ca="1" si="241"/>
        <v>100.3156487651662</v>
      </c>
      <c r="E2587" s="13">
        <f t="shared" ca="1" si="242"/>
        <v>989043.09423195198</v>
      </c>
      <c r="F2587" s="13">
        <f t="shared" ca="1" si="243"/>
        <v>4.0152779312207958</v>
      </c>
      <c r="G2587" s="13">
        <f t="shared" ca="1" si="244"/>
        <v>0.49694541864206837</v>
      </c>
      <c r="H2587" s="13">
        <f t="shared" ca="1" si="245"/>
        <v>0</v>
      </c>
    </row>
    <row r="2588" spans="3:8">
      <c r="C2588" s="13">
        <f t="shared" ca="1" si="240"/>
        <v>1983.5842601084169</v>
      </c>
      <c r="D2588" s="13">
        <f t="shared" ca="1" si="241"/>
        <v>99.520656186665235</v>
      </c>
      <c r="E2588" s="13">
        <f t="shared" ca="1" si="242"/>
        <v>1002863.408136995</v>
      </c>
      <c r="F2588" s="13">
        <f t="shared" ca="1" si="243"/>
        <v>3.9882010158368724</v>
      </c>
      <c r="G2588" s="13">
        <f t="shared" ca="1" si="244"/>
        <v>0.49126376023289986</v>
      </c>
      <c r="H2588" s="13">
        <f t="shared" ca="1" si="245"/>
        <v>0</v>
      </c>
    </row>
    <row r="2589" spans="3:8">
      <c r="C2589" s="13">
        <f t="shared" ca="1" si="240"/>
        <v>2021.2158621862311</v>
      </c>
      <c r="D2589" s="13">
        <f t="shared" ca="1" si="241"/>
        <v>98.854738994929264</v>
      </c>
      <c r="E2589" s="13">
        <f t="shared" ca="1" si="242"/>
        <v>993464.07167078333</v>
      </c>
      <c r="F2589" s="13">
        <f t="shared" ca="1" si="243"/>
        <v>3.9995200916862079</v>
      </c>
      <c r="G2589" s="13">
        <f t="shared" ca="1" si="244"/>
        <v>0.50569577748717287</v>
      </c>
      <c r="H2589" s="13">
        <f t="shared" ca="1" si="245"/>
        <v>0</v>
      </c>
    </row>
    <row r="2590" spans="3:8">
      <c r="C2590" s="13">
        <f t="shared" ca="1" si="240"/>
        <v>2016.3400038028105</v>
      </c>
      <c r="D2590" s="13">
        <f t="shared" ca="1" si="241"/>
        <v>100.4747173922887</v>
      </c>
      <c r="E2590" s="13">
        <f t="shared" ca="1" si="242"/>
        <v>1000258.4207522999</v>
      </c>
      <c r="F2590" s="13">
        <f t="shared" ca="1" si="243"/>
        <v>3.9932173630648111</v>
      </c>
      <c r="G2590" s="13">
        <f t="shared" ca="1" si="244"/>
        <v>0.51124661037451324</v>
      </c>
      <c r="H2590" s="13">
        <f t="shared" ca="1" si="245"/>
        <v>0</v>
      </c>
    </row>
    <row r="2591" spans="3:8">
      <c r="C2591" s="13">
        <f t="shared" ca="1" si="240"/>
        <v>1984.505389936139</v>
      </c>
      <c r="D2591" s="13">
        <f t="shared" ca="1" si="241"/>
        <v>100.75588827469693</v>
      </c>
      <c r="E2591" s="13">
        <f t="shared" ca="1" si="242"/>
        <v>992146.25970944623</v>
      </c>
      <c r="F2591" s="13">
        <f t="shared" ca="1" si="243"/>
        <v>4.0084574562534021</v>
      </c>
      <c r="G2591" s="13">
        <f t="shared" ca="1" si="244"/>
        <v>0.49310604056103319</v>
      </c>
      <c r="H2591" s="13">
        <f t="shared" ca="1" si="245"/>
        <v>0</v>
      </c>
    </row>
    <row r="2592" spans="3:8">
      <c r="C2592" s="13">
        <f t="shared" ca="1" si="240"/>
        <v>2001.8235949487535</v>
      </c>
      <c r="D2592" s="13">
        <f t="shared" ca="1" si="241"/>
        <v>100.04942572695052</v>
      </c>
      <c r="E2592" s="13">
        <f t="shared" ca="1" si="242"/>
        <v>997384.26135322242</v>
      </c>
      <c r="F2592" s="13">
        <f t="shared" ca="1" si="243"/>
        <v>3.9872620373387853</v>
      </c>
      <c r="G2592" s="13">
        <f t="shared" ca="1" si="244"/>
        <v>0.50623797523478464</v>
      </c>
      <c r="H2592" s="13">
        <f t="shared" ca="1" si="245"/>
        <v>0</v>
      </c>
    </row>
    <row r="2593" spans="3:8">
      <c r="C2593" s="13">
        <f t="shared" ca="1" si="240"/>
        <v>2006.4471654081105</v>
      </c>
      <c r="D2593" s="13">
        <f t="shared" ca="1" si="241"/>
        <v>99.730892468502816</v>
      </c>
      <c r="E2593" s="13">
        <f t="shared" ca="1" si="242"/>
        <v>1000346.1565577455</v>
      </c>
      <c r="F2593" s="13">
        <f t="shared" ca="1" si="243"/>
        <v>3.9899658886658598</v>
      </c>
      <c r="G2593" s="13">
        <f t="shared" ca="1" si="244"/>
        <v>0.50409020359194656</v>
      </c>
      <c r="H2593" s="13">
        <f t="shared" ca="1" si="245"/>
        <v>0</v>
      </c>
    </row>
    <row r="2594" spans="3:8">
      <c r="C2594" s="13">
        <f t="shared" ca="1" si="240"/>
        <v>1994.6396542375119</v>
      </c>
      <c r="D2594" s="13">
        <f t="shared" ca="1" si="241"/>
        <v>98.770344575130437</v>
      </c>
      <c r="E2594" s="13">
        <f t="shared" ca="1" si="242"/>
        <v>1001213.9162124294</v>
      </c>
      <c r="F2594" s="13">
        <f t="shared" ca="1" si="243"/>
        <v>3.9998045842203718</v>
      </c>
      <c r="G2594" s="13">
        <f t="shared" ca="1" si="244"/>
        <v>0.48811665723616487</v>
      </c>
      <c r="H2594" s="13">
        <f t="shared" ca="1" si="245"/>
        <v>0</v>
      </c>
    </row>
    <row r="2595" spans="3:8">
      <c r="C2595" s="13">
        <f t="shared" ca="1" si="240"/>
        <v>1986.2169083652377</v>
      </c>
      <c r="D2595" s="13">
        <f t="shared" ca="1" si="241"/>
        <v>99.523332948286537</v>
      </c>
      <c r="E2595" s="13">
        <f t="shared" ca="1" si="242"/>
        <v>994436.76997946226</v>
      </c>
      <c r="F2595" s="13">
        <f t="shared" ca="1" si="243"/>
        <v>4.0072611371033915</v>
      </c>
      <c r="G2595" s="13">
        <f t="shared" ca="1" si="244"/>
        <v>0.48737207657950471</v>
      </c>
      <c r="H2595" s="13">
        <f t="shared" ca="1" si="245"/>
        <v>0</v>
      </c>
    </row>
    <row r="2596" spans="3:8">
      <c r="C2596" s="13">
        <f t="shared" ca="1" si="240"/>
        <v>1997.8072579143882</v>
      </c>
      <c r="D2596" s="13">
        <f t="shared" ca="1" si="241"/>
        <v>99.974153692108416</v>
      </c>
      <c r="E2596" s="13">
        <f t="shared" ca="1" si="242"/>
        <v>988701.04634829867</v>
      </c>
      <c r="F2596" s="13">
        <f t="shared" ca="1" si="243"/>
        <v>3.9984233451368625</v>
      </c>
      <c r="G2596" s="13">
        <f t="shared" ca="1" si="244"/>
        <v>0.50260285662393545</v>
      </c>
      <c r="H2596" s="13">
        <f t="shared" ca="1" si="245"/>
        <v>0</v>
      </c>
    </row>
    <row r="2597" spans="3:8">
      <c r="C2597" s="13">
        <f t="shared" ca="1" si="240"/>
        <v>2002.8511238677556</v>
      </c>
      <c r="D2597" s="13">
        <f t="shared" ca="1" si="241"/>
        <v>100.64807894743046</v>
      </c>
      <c r="E2597" s="13">
        <f t="shared" ca="1" si="242"/>
        <v>999280.22134397132</v>
      </c>
      <c r="F2597" s="13">
        <f t="shared" ca="1" si="243"/>
        <v>4.0084425558423389</v>
      </c>
      <c r="G2597" s="13">
        <f t="shared" ca="1" si="244"/>
        <v>0.49815330195145235</v>
      </c>
      <c r="H2597" s="13">
        <f t="shared" ca="1" si="245"/>
        <v>0</v>
      </c>
    </row>
    <row r="2598" spans="3:8">
      <c r="C2598" s="13">
        <f t="shared" ca="1" si="240"/>
        <v>2005.4673417094575</v>
      </c>
      <c r="D2598" s="13">
        <f t="shared" ca="1" si="241"/>
        <v>100.32475532109167</v>
      </c>
      <c r="E2598" s="13">
        <f t="shared" ca="1" si="242"/>
        <v>991892.70430086413</v>
      </c>
      <c r="F2598" s="13">
        <f t="shared" ca="1" si="243"/>
        <v>4.0025006761580997</v>
      </c>
      <c r="G2598" s="13">
        <f t="shared" ca="1" si="244"/>
        <v>0.50454403992494479</v>
      </c>
      <c r="H2598" s="13">
        <f t="shared" ca="1" si="245"/>
        <v>0</v>
      </c>
    </row>
    <row r="2599" spans="3:8">
      <c r="C2599" s="13">
        <f t="shared" ca="1" si="240"/>
        <v>1996.3179598219147</v>
      </c>
      <c r="D2599" s="13">
        <f t="shared" ca="1" si="241"/>
        <v>100.33728852158916</v>
      </c>
      <c r="E2599" s="13">
        <f t="shared" ca="1" si="242"/>
        <v>995596.57009174803</v>
      </c>
      <c r="F2599" s="13">
        <f t="shared" ca="1" si="243"/>
        <v>4.0010182465705393</v>
      </c>
      <c r="G2599" s="13">
        <f t="shared" ca="1" si="244"/>
        <v>0.49889184336208292</v>
      </c>
      <c r="H2599" s="13">
        <f t="shared" ca="1" si="245"/>
        <v>0</v>
      </c>
    </row>
    <row r="2600" spans="3:8">
      <c r="C2600" s="13">
        <f t="shared" ca="1" si="240"/>
        <v>1994.6123009141436</v>
      </c>
      <c r="D2600" s="13">
        <f t="shared" ca="1" si="241"/>
        <v>100.08409984110311</v>
      </c>
      <c r="E2600" s="13">
        <f t="shared" ca="1" si="242"/>
        <v>1001399.9495311151</v>
      </c>
      <c r="F2600" s="13">
        <f t="shared" ca="1" si="243"/>
        <v>3.9931806184803125</v>
      </c>
      <c r="G2600" s="13">
        <f t="shared" ca="1" si="244"/>
        <v>0.49779304553410347</v>
      </c>
      <c r="H2600" s="13">
        <f t="shared" ca="1" si="245"/>
        <v>0</v>
      </c>
    </row>
    <row r="2601" spans="3:8">
      <c r="C2601" s="13">
        <f t="shared" ca="1" si="240"/>
        <v>1999.0094999754413</v>
      </c>
      <c r="D2601" s="13">
        <f t="shared" ca="1" si="241"/>
        <v>100.90421722812575</v>
      </c>
      <c r="E2601" s="13">
        <f t="shared" ca="1" si="242"/>
        <v>1008414.0802521477</v>
      </c>
      <c r="F2601" s="13">
        <f t="shared" ca="1" si="243"/>
        <v>3.9972805924039778</v>
      </c>
      <c r="G2601" s="13">
        <f t="shared" ca="1" si="244"/>
        <v>0.49853049311505782</v>
      </c>
      <c r="H2601" s="13">
        <f t="shared" ca="1" si="245"/>
        <v>0</v>
      </c>
    </row>
    <row r="2602" spans="3:8">
      <c r="C2602" s="13">
        <f t="shared" ca="1" si="240"/>
        <v>2006.5373370993877</v>
      </c>
      <c r="D2602" s="13">
        <f t="shared" ca="1" si="241"/>
        <v>100.34960124135242</v>
      </c>
      <c r="E2602" s="13">
        <f t="shared" ca="1" si="242"/>
        <v>985729.50139066065</v>
      </c>
      <c r="F2602" s="13">
        <f t="shared" ca="1" si="243"/>
        <v>4.0007853405216549</v>
      </c>
      <c r="G2602" s="13">
        <f t="shared" ca="1" si="244"/>
        <v>0.50923884110607831</v>
      </c>
      <c r="H2602" s="13">
        <f t="shared" ca="1" si="245"/>
        <v>0</v>
      </c>
    </row>
    <row r="2603" spans="3:8">
      <c r="C2603" s="13">
        <f t="shared" ca="1" si="240"/>
        <v>1983.4069338774366</v>
      </c>
      <c r="D2603" s="13">
        <f t="shared" ca="1" si="241"/>
        <v>100.16337367034933</v>
      </c>
      <c r="E2603" s="13">
        <f t="shared" ca="1" si="242"/>
        <v>1002229.9354701298</v>
      </c>
      <c r="F2603" s="13">
        <f t="shared" ca="1" si="243"/>
        <v>3.9789612510145078</v>
      </c>
      <c r="G2603" s="13">
        <f t="shared" ca="1" si="244"/>
        <v>0.49927120957708626</v>
      </c>
      <c r="H2603" s="13">
        <f t="shared" ca="1" si="245"/>
        <v>0</v>
      </c>
    </row>
    <row r="2604" spans="3:8">
      <c r="C2604" s="13">
        <f t="shared" ca="1" si="240"/>
        <v>2012.1275393084536</v>
      </c>
      <c r="D2604" s="13">
        <f t="shared" ca="1" si="241"/>
        <v>99.686559187214428</v>
      </c>
      <c r="E2604" s="13">
        <f t="shared" ca="1" si="242"/>
        <v>1000011.9512658595</v>
      </c>
      <c r="F2604" s="13">
        <f t="shared" ca="1" si="243"/>
        <v>3.9931663032341915</v>
      </c>
      <c r="G2604" s="13">
        <f t="shared" ca="1" si="244"/>
        <v>0.50526936836718161</v>
      </c>
      <c r="H2604" s="13">
        <f t="shared" ca="1" si="245"/>
        <v>0</v>
      </c>
    </row>
    <row r="2605" spans="3:8">
      <c r="C2605" s="13">
        <f t="shared" ca="1" si="240"/>
        <v>2011.5997302185044</v>
      </c>
      <c r="D2605" s="13">
        <f t="shared" ca="1" si="241"/>
        <v>99.711896152915017</v>
      </c>
      <c r="E2605" s="13">
        <f t="shared" ca="1" si="242"/>
        <v>991191.0326212974</v>
      </c>
      <c r="F2605" s="13">
        <f t="shared" ca="1" si="243"/>
        <v>3.9997419820543221</v>
      </c>
      <c r="G2605" s="13">
        <f t="shared" ca="1" si="244"/>
        <v>0.50628490258514869</v>
      </c>
      <c r="H2605" s="13">
        <f t="shared" ca="1" si="245"/>
        <v>0</v>
      </c>
    </row>
    <row r="2606" spans="3:8">
      <c r="C2606" s="13">
        <f t="shared" ca="1" si="240"/>
        <v>2010.0786031857629</v>
      </c>
      <c r="D2606" s="13">
        <f t="shared" ca="1" si="241"/>
        <v>100.38786135913517</v>
      </c>
      <c r="E2606" s="13">
        <f t="shared" ca="1" si="242"/>
        <v>994059.00448039826</v>
      </c>
      <c r="F2606" s="13">
        <f t="shared" ca="1" si="243"/>
        <v>3.9887242006908985</v>
      </c>
      <c r="G2606" s="13">
        <f t="shared" ca="1" si="244"/>
        <v>0.51310851511470723</v>
      </c>
      <c r="H2606" s="13">
        <f t="shared" ca="1" si="245"/>
        <v>0</v>
      </c>
    </row>
    <row r="2607" spans="3:8">
      <c r="C2607" s="13">
        <f t="shared" ca="1" si="240"/>
        <v>2024.106839058614</v>
      </c>
      <c r="D2607" s="13">
        <f t="shared" ca="1" si="241"/>
        <v>100.7031278438523</v>
      </c>
      <c r="E2607" s="13">
        <f t="shared" ca="1" si="242"/>
        <v>1012057.1500027357</v>
      </c>
      <c r="F2607" s="13">
        <f t="shared" ca="1" si="243"/>
        <v>3.9997835073574568</v>
      </c>
      <c r="G2607" s="13">
        <f t="shared" ca="1" si="244"/>
        <v>0.50700119222513262</v>
      </c>
      <c r="H2607" s="13">
        <f t="shared" ca="1" si="245"/>
        <v>0</v>
      </c>
    </row>
    <row r="2608" spans="3:8">
      <c r="C2608" s="13">
        <f t="shared" ca="1" si="240"/>
        <v>2005.5907955853997</v>
      </c>
      <c r="D2608" s="13">
        <f t="shared" ca="1" si="241"/>
        <v>99.367173710091961</v>
      </c>
      <c r="E2608" s="13">
        <f t="shared" ca="1" si="242"/>
        <v>996574.173216108</v>
      </c>
      <c r="F2608" s="13">
        <f t="shared" ca="1" si="243"/>
        <v>3.9989466461100687</v>
      </c>
      <c r="G2608" s="13">
        <f t="shared" ca="1" si="244"/>
        <v>0.4992127404320153</v>
      </c>
      <c r="H2608" s="13">
        <f t="shared" ca="1" si="245"/>
        <v>0</v>
      </c>
    </row>
    <row r="2609" spans="3:8">
      <c r="C2609" s="13">
        <f t="shared" ca="1" si="240"/>
        <v>1984.9033988401509</v>
      </c>
      <c r="D2609" s="13">
        <f t="shared" ca="1" si="241"/>
        <v>100.04902939313386</v>
      </c>
      <c r="E2609" s="13">
        <f t="shared" ca="1" si="242"/>
        <v>1000306.0252897369</v>
      </c>
      <c r="F2609" s="13">
        <f t="shared" ca="1" si="243"/>
        <v>3.9903430390706713</v>
      </c>
      <c r="G2609" s="13">
        <f t="shared" ca="1" si="244"/>
        <v>0.4947296632855458</v>
      </c>
      <c r="H2609" s="13">
        <f t="shared" ca="1" si="245"/>
        <v>0</v>
      </c>
    </row>
    <row r="2610" spans="3:8">
      <c r="C2610" s="13">
        <f t="shared" ca="1" si="240"/>
        <v>1992.0258592347161</v>
      </c>
      <c r="D2610" s="13">
        <f t="shared" ca="1" si="241"/>
        <v>99.831644165522036</v>
      </c>
      <c r="E2610" s="13">
        <f t="shared" ca="1" si="242"/>
        <v>991875.83693798864</v>
      </c>
      <c r="F2610" s="13">
        <f t="shared" ca="1" si="243"/>
        <v>4.0039074752376012</v>
      </c>
      <c r="G2610" s="13">
        <f t="shared" ca="1" si="244"/>
        <v>0.49466918785827396</v>
      </c>
      <c r="H2610" s="13">
        <f t="shared" ca="1" si="245"/>
        <v>0</v>
      </c>
    </row>
    <row r="2611" spans="3:8">
      <c r="C2611" s="13">
        <f t="shared" ca="1" si="240"/>
        <v>2004.3893688352841</v>
      </c>
      <c r="D2611" s="13">
        <f t="shared" ca="1" si="241"/>
        <v>98.990705483871167</v>
      </c>
      <c r="E2611" s="13">
        <f t="shared" ca="1" si="242"/>
        <v>996374.06572902494</v>
      </c>
      <c r="F2611" s="13">
        <f t="shared" ca="1" si="243"/>
        <v>3.9952585692050633</v>
      </c>
      <c r="G2611" s="13">
        <f t="shared" ca="1" si="244"/>
        <v>0.49866255018535488</v>
      </c>
      <c r="H2611" s="13">
        <f t="shared" ca="1" si="245"/>
        <v>0</v>
      </c>
    </row>
    <row r="2612" spans="3:8">
      <c r="C2612" s="13">
        <f t="shared" ca="1" si="240"/>
        <v>2005.3044401637192</v>
      </c>
      <c r="D2612" s="13">
        <f t="shared" ca="1" si="241"/>
        <v>100.10727603591663</v>
      </c>
      <c r="E2612" s="13">
        <f t="shared" ca="1" si="242"/>
        <v>989046.11361833371</v>
      </c>
      <c r="F2612" s="13">
        <f t="shared" ca="1" si="243"/>
        <v>3.9993483694257486</v>
      </c>
      <c r="G2612" s="13">
        <f t="shared" ca="1" si="244"/>
        <v>0.50641076174830302</v>
      </c>
      <c r="H2612" s="13">
        <f t="shared" ca="1" si="245"/>
        <v>0</v>
      </c>
    </row>
    <row r="2613" spans="3:8">
      <c r="C2613" s="13">
        <f t="shared" ca="1" si="240"/>
        <v>1977.6976550146467</v>
      </c>
      <c r="D2613" s="13">
        <f t="shared" ca="1" si="241"/>
        <v>99.992336692990762</v>
      </c>
      <c r="E2613" s="13">
        <f t="shared" ca="1" si="242"/>
        <v>986208.84379917057</v>
      </c>
      <c r="F2613" s="13">
        <f t="shared" ca="1" si="243"/>
        <v>3.9976595940527462</v>
      </c>
      <c r="G2613" s="13">
        <f t="shared" ca="1" si="244"/>
        <v>0.49424753739984911</v>
      </c>
      <c r="H2613" s="13">
        <f t="shared" ca="1" si="245"/>
        <v>0</v>
      </c>
    </row>
    <row r="2614" spans="3:8">
      <c r="C2614" s="13">
        <f t="shared" ca="1" si="240"/>
        <v>1990.2040497101459</v>
      </c>
      <c r="D2614" s="13">
        <f t="shared" ca="1" si="241"/>
        <v>98.408373278368103</v>
      </c>
      <c r="E2614" s="13">
        <f t="shared" ca="1" si="242"/>
        <v>998794.48998843075</v>
      </c>
      <c r="F2614" s="13">
        <f t="shared" ca="1" si="243"/>
        <v>4.0114048434521727</v>
      </c>
      <c r="G2614" s="13">
        <f t="shared" ca="1" si="244"/>
        <v>0.47975033070995504</v>
      </c>
      <c r="H2614" s="13">
        <f t="shared" ca="1" si="245"/>
        <v>0</v>
      </c>
    </row>
    <row r="2615" spans="3:8">
      <c r="C2615" s="13">
        <f t="shared" ca="1" si="240"/>
        <v>2010.3567620805541</v>
      </c>
      <c r="D2615" s="13">
        <f t="shared" ca="1" si="241"/>
        <v>100.51454702295315</v>
      </c>
      <c r="E2615" s="13">
        <f t="shared" ca="1" si="242"/>
        <v>997374.52035833418</v>
      </c>
      <c r="F2615" s="13">
        <f t="shared" ca="1" si="243"/>
        <v>3.993964657577123</v>
      </c>
      <c r="G2615" s="13">
        <f t="shared" ca="1" si="244"/>
        <v>0.50950703562820243</v>
      </c>
      <c r="H2615" s="13">
        <f t="shared" ca="1" si="245"/>
        <v>0</v>
      </c>
    </row>
    <row r="2616" spans="3:8">
      <c r="C2616" s="13">
        <f t="shared" ca="1" si="240"/>
        <v>2020.8160336003887</v>
      </c>
      <c r="D2616" s="13">
        <f t="shared" ca="1" si="241"/>
        <v>99.684915558497906</v>
      </c>
      <c r="E2616" s="13">
        <f t="shared" ca="1" si="242"/>
        <v>1002549.9066361123</v>
      </c>
      <c r="F2616" s="13">
        <f t="shared" ca="1" si="243"/>
        <v>3.995012799918936</v>
      </c>
      <c r="G2616" s="13">
        <f t="shared" ca="1" si="244"/>
        <v>0.5074046427504677</v>
      </c>
      <c r="H2616" s="13">
        <f t="shared" ca="1" si="245"/>
        <v>0</v>
      </c>
    </row>
    <row r="2617" spans="3:8">
      <c r="C2617" s="13">
        <f t="shared" ca="1" si="240"/>
        <v>2013.1981572964285</v>
      </c>
      <c r="D2617" s="13">
        <f t="shared" ca="1" si="241"/>
        <v>99.642354775572599</v>
      </c>
      <c r="E2617" s="13">
        <f t="shared" ca="1" si="242"/>
        <v>989276.49794914096</v>
      </c>
      <c r="F2617" s="13">
        <f t="shared" ca="1" si="243"/>
        <v>3.9863870941218775</v>
      </c>
      <c r="G2617" s="13">
        <f t="shared" ca="1" si="244"/>
        <v>0.51455476127750543</v>
      </c>
      <c r="H2617" s="13">
        <f t="shared" ca="1" si="245"/>
        <v>0</v>
      </c>
    </row>
    <row r="2618" spans="3:8">
      <c r="C2618" s="13">
        <f t="shared" ca="1" si="240"/>
        <v>2002.1997077617732</v>
      </c>
      <c r="D2618" s="13">
        <f t="shared" ca="1" si="241"/>
        <v>99.603885442813109</v>
      </c>
      <c r="E2618" s="13">
        <f t="shared" ca="1" si="242"/>
        <v>993605.73430291016</v>
      </c>
      <c r="F2618" s="13">
        <f t="shared" ca="1" si="243"/>
        <v>3.9971437871107312</v>
      </c>
      <c r="G2618" s="13">
        <f t="shared" ca="1" si="244"/>
        <v>0.501104183117275</v>
      </c>
      <c r="H2618" s="13">
        <f t="shared" ca="1" si="245"/>
        <v>0</v>
      </c>
    </row>
    <row r="2619" spans="3:8">
      <c r="C2619" s="13">
        <f t="shared" ca="1" si="240"/>
        <v>2009.9555653054115</v>
      </c>
      <c r="D2619" s="13">
        <f t="shared" ca="1" si="241"/>
        <v>101.07567532935825</v>
      </c>
      <c r="E2619" s="13">
        <f t="shared" ca="1" si="242"/>
        <v>999079.85694069369</v>
      </c>
      <c r="F2619" s="13">
        <f t="shared" ca="1" si="243"/>
        <v>4.0041666053293259</v>
      </c>
      <c r="G2619" s="13">
        <f t="shared" ca="1" si="244"/>
        <v>0.50608205622937097</v>
      </c>
      <c r="H2619" s="13">
        <f t="shared" ca="1" si="245"/>
        <v>0</v>
      </c>
    </row>
    <row r="2620" spans="3:8">
      <c r="C2620" s="13">
        <f t="shared" ca="1" si="240"/>
        <v>1988.9953282355814</v>
      </c>
      <c r="D2620" s="13">
        <f t="shared" ca="1" si="241"/>
        <v>99.653500934426489</v>
      </c>
      <c r="E2620" s="13">
        <f t="shared" ca="1" si="242"/>
        <v>977739.34798180917</v>
      </c>
      <c r="F2620" s="13">
        <f t="shared" ca="1" si="243"/>
        <v>4.0009739007609202</v>
      </c>
      <c r="G2620" s="13">
        <f t="shared" ca="1" si="244"/>
        <v>0.50086911718054838</v>
      </c>
      <c r="H2620" s="13">
        <f t="shared" ca="1" si="245"/>
        <v>0</v>
      </c>
    </row>
    <row r="2621" spans="3:8">
      <c r="C2621" s="13">
        <f t="shared" ca="1" si="240"/>
        <v>2020.904060687898</v>
      </c>
      <c r="D2621" s="13">
        <f t="shared" ca="1" si="241"/>
        <v>99.356946955259872</v>
      </c>
      <c r="E2621" s="13">
        <f t="shared" ca="1" si="242"/>
        <v>1000650.665666033</v>
      </c>
      <c r="F2621" s="13">
        <f t="shared" ca="1" si="243"/>
        <v>4.0040485313533205</v>
      </c>
      <c r="G2621" s="13">
        <f t="shared" ca="1" si="244"/>
        <v>0.5021806173568214</v>
      </c>
      <c r="H2621" s="13">
        <f t="shared" ca="1" si="245"/>
        <v>0</v>
      </c>
    </row>
    <row r="2622" spans="3:8">
      <c r="C2622" s="13">
        <f t="shared" ca="1" si="240"/>
        <v>1990.6318012301624</v>
      </c>
      <c r="D2622" s="13">
        <f t="shared" ca="1" si="241"/>
        <v>99.584151655091048</v>
      </c>
      <c r="E2622" s="13">
        <f t="shared" ca="1" si="242"/>
        <v>988341.39766705455</v>
      </c>
      <c r="F2622" s="13">
        <f t="shared" ca="1" si="243"/>
        <v>4.0078040886689692</v>
      </c>
      <c r="G2622" s="13">
        <f t="shared" ca="1" si="244"/>
        <v>0.49259422477856729</v>
      </c>
      <c r="H2622" s="13">
        <f t="shared" ca="1" si="245"/>
        <v>0</v>
      </c>
    </row>
    <row r="2623" spans="3:8">
      <c r="C2623" s="13">
        <f t="shared" ca="1" si="240"/>
        <v>2008.6622931747725</v>
      </c>
      <c r="D2623" s="13">
        <f t="shared" ca="1" si="241"/>
        <v>99.152746374465437</v>
      </c>
      <c r="E2623" s="13">
        <f t="shared" ca="1" si="242"/>
        <v>993542.10703209555</v>
      </c>
      <c r="F2623" s="13">
        <f t="shared" ca="1" si="243"/>
        <v>4.0044228017515335</v>
      </c>
      <c r="G2623" s="13">
        <f t="shared" ca="1" si="244"/>
        <v>0.49845132709017226</v>
      </c>
      <c r="H2623" s="13">
        <f t="shared" ca="1" si="245"/>
        <v>0</v>
      </c>
    </row>
    <row r="2624" spans="3:8">
      <c r="C2624" s="13">
        <f t="shared" ca="1" si="240"/>
        <v>2002.1196597392582</v>
      </c>
      <c r="D2624" s="13">
        <f t="shared" ca="1" si="241"/>
        <v>100.25438153635984</v>
      </c>
      <c r="E2624" s="13">
        <f t="shared" ca="1" si="242"/>
        <v>992203.90811953566</v>
      </c>
      <c r="F2624" s="13">
        <f t="shared" ca="1" si="243"/>
        <v>3.9947981464705644</v>
      </c>
      <c r="G2624" s="13">
        <f t="shared" ca="1" si="244"/>
        <v>0.50623627888140177</v>
      </c>
      <c r="H2624" s="13">
        <f t="shared" ca="1" si="245"/>
        <v>0</v>
      </c>
    </row>
    <row r="2625" spans="3:8">
      <c r="C2625" s="13">
        <f t="shared" ca="1" si="240"/>
        <v>2004.2617175800326</v>
      </c>
      <c r="D2625" s="13">
        <f t="shared" ca="1" si="241"/>
        <v>100.20824578760637</v>
      </c>
      <c r="E2625" s="13">
        <f t="shared" ca="1" si="242"/>
        <v>995754.9387348952</v>
      </c>
      <c r="F2625" s="13">
        <f t="shared" ca="1" si="243"/>
        <v>4.0045638192593564</v>
      </c>
      <c r="G2625" s="13">
        <f t="shared" ca="1" si="244"/>
        <v>0.50036751993498241</v>
      </c>
      <c r="H2625" s="13">
        <f t="shared" ca="1" si="245"/>
        <v>0</v>
      </c>
    </row>
    <row r="2626" spans="3:8">
      <c r="C2626" s="13">
        <f t="shared" ca="1" si="240"/>
        <v>1992.3091294674043</v>
      </c>
      <c r="D2626" s="13">
        <f t="shared" ca="1" si="241"/>
        <v>100.298073142107</v>
      </c>
      <c r="E2626" s="13">
        <f t="shared" ca="1" si="242"/>
        <v>993164.05894343788</v>
      </c>
      <c r="F2626" s="13">
        <f t="shared" ca="1" si="243"/>
        <v>4.0030260976918717</v>
      </c>
      <c r="G2626" s="13">
        <f t="shared" ca="1" si="244"/>
        <v>0.4969142988300867</v>
      </c>
      <c r="H2626" s="13">
        <f t="shared" ca="1" si="245"/>
        <v>0</v>
      </c>
    </row>
    <row r="2627" spans="3:8">
      <c r="C2627" s="13">
        <f t="shared" ca="1" si="240"/>
        <v>2020.8903273228932</v>
      </c>
      <c r="D2627" s="13">
        <f t="shared" ca="1" si="241"/>
        <v>98.795894088785317</v>
      </c>
      <c r="E2627" s="13">
        <f t="shared" ca="1" si="242"/>
        <v>1000341.6094411282</v>
      </c>
      <c r="F2627" s="13">
        <f t="shared" ca="1" si="243"/>
        <v>3.9903116843368629</v>
      </c>
      <c r="G2627" s="13">
        <f t="shared" ca="1" si="244"/>
        <v>0.50640607595213027</v>
      </c>
      <c r="H2627" s="13">
        <f t="shared" ca="1" si="245"/>
        <v>0</v>
      </c>
    </row>
    <row r="2628" spans="3:8">
      <c r="C2628" s="13">
        <f t="shared" ca="1" si="240"/>
        <v>2007.6541178637374</v>
      </c>
      <c r="D2628" s="13">
        <f t="shared" ca="1" si="241"/>
        <v>100.91556256236419</v>
      </c>
      <c r="E2628" s="13">
        <f t="shared" ca="1" si="242"/>
        <v>987039.24914880551</v>
      </c>
      <c r="F2628" s="13">
        <f t="shared" ca="1" si="243"/>
        <v>3.9992444712012656</v>
      </c>
      <c r="G2628" s="13">
        <f t="shared" ca="1" si="244"/>
        <v>0.51279033756171077</v>
      </c>
      <c r="H2628" s="13">
        <f t="shared" ca="1" si="245"/>
        <v>0</v>
      </c>
    </row>
    <row r="2629" spans="3:8">
      <c r="C2629" s="13">
        <f t="shared" ca="1" si="240"/>
        <v>1988.6261587415415</v>
      </c>
      <c r="D2629" s="13">
        <f t="shared" ca="1" si="241"/>
        <v>98.827892436794357</v>
      </c>
      <c r="E2629" s="13">
        <f t="shared" ca="1" si="242"/>
        <v>988878.86166353209</v>
      </c>
      <c r="F2629" s="13">
        <f t="shared" ca="1" si="243"/>
        <v>3.9999237818190592</v>
      </c>
      <c r="G2629" s="13">
        <f t="shared" ca="1" si="244"/>
        <v>0.49145754520449225</v>
      </c>
      <c r="H2629" s="13">
        <f t="shared" ca="1" si="245"/>
        <v>0</v>
      </c>
    </row>
    <row r="2630" spans="3:8">
      <c r="C2630" s="13">
        <f t="shared" ca="1" si="240"/>
        <v>1993.3085633345127</v>
      </c>
      <c r="D2630" s="13">
        <f t="shared" ca="1" si="241"/>
        <v>100.161224614755</v>
      </c>
      <c r="E2630" s="13">
        <f t="shared" ca="1" si="242"/>
        <v>993905.99958964833</v>
      </c>
      <c r="F2630" s="13">
        <f t="shared" ca="1" si="243"/>
        <v>3.9863127602215265</v>
      </c>
      <c r="G2630" s="13">
        <f t="shared" ca="1" si="244"/>
        <v>0.50474036112899023</v>
      </c>
      <c r="H2630" s="13">
        <f t="shared" ca="1" si="245"/>
        <v>0</v>
      </c>
    </row>
    <row r="2631" spans="3:8">
      <c r="C2631" s="13">
        <f t="shared" ca="1" si="240"/>
        <v>1981.5215473063129</v>
      </c>
      <c r="D2631" s="13">
        <f t="shared" ca="1" si="241"/>
        <v>99.968309550036111</v>
      </c>
      <c r="E2631" s="13">
        <f t="shared" ca="1" si="242"/>
        <v>994533.99866594467</v>
      </c>
      <c r="F2631" s="13">
        <f t="shared" ca="1" si="243"/>
        <v>4.0041604569974272</v>
      </c>
      <c r="G2631" s="13">
        <f t="shared" ca="1" si="244"/>
        <v>0.4887024963424127</v>
      </c>
      <c r="H2631" s="13">
        <f t="shared" ca="1" si="245"/>
        <v>0</v>
      </c>
    </row>
    <row r="2632" spans="3:8">
      <c r="C2632" s="13">
        <f t="shared" ca="1" si="240"/>
        <v>2012.093756211463</v>
      </c>
      <c r="D2632" s="13">
        <f t="shared" ca="1" si="241"/>
        <v>100.10762133153015</v>
      </c>
      <c r="E2632" s="13">
        <f t="shared" ca="1" si="242"/>
        <v>984250.34059407108</v>
      </c>
      <c r="F2632" s="13">
        <f t="shared" ca="1" si="243"/>
        <v>4.0022363390570401</v>
      </c>
      <c r="G2632" s="13">
        <f t="shared" ca="1" si="244"/>
        <v>0.51085447996137978</v>
      </c>
      <c r="H2632" s="13">
        <f t="shared" ca="1" si="245"/>
        <v>0</v>
      </c>
    </row>
    <row r="2633" spans="3:8">
      <c r="C2633" s="13">
        <f t="shared" ca="1" si="240"/>
        <v>1999.9906551269626</v>
      </c>
      <c r="D2633" s="13">
        <f t="shared" ca="1" si="241"/>
        <v>101.11004069748249</v>
      </c>
      <c r="E2633" s="13">
        <f t="shared" ca="1" si="242"/>
        <v>991385.05159073521</v>
      </c>
      <c r="F2633" s="13">
        <f t="shared" ca="1" si="243"/>
        <v>3.9966859729187951</v>
      </c>
      <c r="G2633" s="13">
        <f t="shared" ca="1" si="244"/>
        <v>0.50892980013730982</v>
      </c>
      <c r="H2633" s="13">
        <f t="shared" ca="1" si="245"/>
        <v>0</v>
      </c>
    </row>
    <row r="2634" spans="3:8">
      <c r="C2634" s="13">
        <f t="shared" ca="1" si="240"/>
        <v>2005.1436826317167</v>
      </c>
      <c r="D2634" s="13">
        <f t="shared" ca="1" si="241"/>
        <v>100.4527046077949</v>
      </c>
      <c r="E2634" s="13">
        <f t="shared" ca="1" si="242"/>
        <v>1000774.7559604421</v>
      </c>
      <c r="F2634" s="13">
        <f t="shared" ca="1" si="243"/>
        <v>4.004296935520431</v>
      </c>
      <c r="G2634" s="13">
        <f t="shared" ca="1" si="244"/>
        <v>0.49964474556509469</v>
      </c>
      <c r="H2634" s="13">
        <f t="shared" ca="1" si="245"/>
        <v>0</v>
      </c>
    </row>
    <row r="2635" spans="3:8">
      <c r="C2635" s="13">
        <f t="shared" ca="1" si="240"/>
        <v>2003.2655955625823</v>
      </c>
      <c r="D2635" s="13">
        <f t="shared" ca="1" si="241"/>
        <v>99.797844804591776</v>
      </c>
      <c r="E2635" s="13">
        <f t="shared" ca="1" si="242"/>
        <v>1000561.8355088696</v>
      </c>
      <c r="F2635" s="13">
        <f t="shared" ca="1" si="243"/>
        <v>4.0017697073064102</v>
      </c>
      <c r="G2635" s="13">
        <f t="shared" ca="1" si="244"/>
        <v>0.49681655509606965</v>
      </c>
      <c r="H2635" s="13">
        <f t="shared" ca="1" si="245"/>
        <v>0</v>
      </c>
    </row>
    <row r="2636" spans="3:8">
      <c r="C2636" s="13">
        <f t="shared" ca="1" si="240"/>
        <v>1988.7460818420361</v>
      </c>
      <c r="D2636" s="13">
        <f t="shared" ca="1" si="241"/>
        <v>99.696767308797732</v>
      </c>
      <c r="E2636" s="13">
        <f t="shared" ca="1" si="242"/>
        <v>1000014.0248584994</v>
      </c>
      <c r="F2636" s="13">
        <f t="shared" ca="1" si="243"/>
        <v>4.0012321323444899</v>
      </c>
      <c r="G2636" s="13">
        <f t="shared" ca="1" si="244"/>
        <v>0.48967598222380654</v>
      </c>
      <c r="H2636" s="13">
        <f t="shared" ca="1" si="245"/>
        <v>0</v>
      </c>
    </row>
    <row r="2637" spans="3:8">
      <c r="C2637" s="13">
        <f t="shared" ca="1" si="240"/>
        <v>2021.6885564596223</v>
      </c>
      <c r="D2637" s="13">
        <f t="shared" ca="1" si="241"/>
        <v>100.05869472464516</v>
      </c>
      <c r="E2637" s="13">
        <f t="shared" ca="1" si="242"/>
        <v>1001437.5578620054</v>
      </c>
      <c r="F2637" s="13">
        <f t="shared" ca="1" si="243"/>
        <v>4.0101296779654385</v>
      </c>
      <c r="G2637" s="13">
        <f t="shared" ca="1" si="244"/>
        <v>0.50266185644453465</v>
      </c>
      <c r="H2637" s="13">
        <f t="shared" ca="1" si="245"/>
        <v>0</v>
      </c>
    </row>
    <row r="2638" spans="3:8">
      <c r="C2638" s="13">
        <f t="shared" ca="1" si="240"/>
        <v>1992.37694589385</v>
      </c>
      <c r="D2638" s="13">
        <f t="shared" ca="1" si="241"/>
        <v>100.71544634633173</v>
      </c>
      <c r="E2638" s="13">
        <f t="shared" ca="1" si="242"/>
        <v>986157.04995619494</v>
      </c>
      <c r="F2638" s="13">
        <f t="shared" ca="1" si="243"/>
        <v>4.0015919189513873</v>
      </c>
      <c r="G2638" s="13">
        <f t="shared" ca="1" si="244"/>
        <v>0.50328264994201033</v>
      </c>
      <c r="H2638" s="13">
        <f t="shared" ca="1" si="245"/>
        <v>0</v>
      </c>
    </row>
    <row r="2639" spans="3:8">
      <c r="C2639" s="13">
        <f t="shared" ca="1" si="240"/>
        <v>1992.3204324141425</v>
      </c>
      <c r="D2639" s="13">
        <f t="shared" ca="1" si="241"/>
        <v>99.634440827724958</v>
      </c>
      <c r="E2639" s="13">
        <f t="shared" ca="1" si="242"/>
        <v>995194.09648449963</v>
      </c>
      <c r="F2639" s="13">
        <f t="shared" ca="1" si="243"/>
        <v>3.9989437958868006</v>
      </c>
      <c r="G2639" s="13">
        <f t="shared" ca="1" si="244"/>
        <v>0.4946397433081674</v>
      </c>
      <c r="H2639" s="13">
        <f t="shared" ca="1" si="245"/>
        <v>0</v>
      </c>
    </row>
    <row r="2640" spans="3:8">
      <c r="C2640" s="13">
        <f t="shared" ca="1" si="240"/>
        <v>1992.3538186290773</v>
      </c>
      <c r="D2640" s="13">
        <f t="shared" ca="1" si="241"/>
        <v>100.96327069028767</v>
      </c>
      <c r="E2640" s="13">
        <f t="shared" ca="1" si="242"/>
        <v>994765.45820114587</v>
      </c>
      <c r="F2640" s="13">
        <f t="shared" ca="1" si="243"/>
        <v>3.989715369116595</v>
      </c>
      <c r="G2640" s="13">
        <f t="shared" ca="1" si="244"/>
        <v>0.50612539336153561</v>
      </c>
      <c r="H2640" s="13">
        <f t="shared" ca="1" si="245"/>
        <v>0</v>
      </c>
    </row>
    <row r="2641" spans="3:8">
      <c r="C2641" s="13">
        <f t="shared" ca="1" si="240"/>
        <v>1976.9562545348788</v>
      </c>
      <c r="D2641" s="13">
        <f t="shared" ca="1" si="241"/>
        <v>99.980144261289496</v>
      </c>
      <c r="E2641" s="13">
        <f t="shared" ca="1" si="242"/>
        <v>997385.589043963</v>
      </c>
      <c r="F2641" s="13">
        <f t="shared" ca="1" si="243"/>
        <v>4.0143618910475078</v>
      </c>
      <c r="G2641" s="13">
        <f t="shared" ca="1" si="244"/>
        <v>0.48020738994856982</v>
      </c>
      <c r="H2641" s="13">
        <f t="shared" ca="1" si="245"/>
        <v>0</v>
      </c>
    </row>
    <row r="2642" spans="3:8">
      <c r="C2642" s="13">
        <f t="shared" ca="1" si="240"/>
        <v>2000.581463853714</v>
      </c>
      <c r="D2642" s="13">
        <f t="shared" ca="1" si="241"/>
        <v>100.19172782408687</v>
      </c>
      <c r="E2642" s="13">
        <f t="shared" ca="1" si="242"/>
        <v>1002311.6184496806</v>
      </c>
      <c r="F2642" s="13">
        <f t="shared" ca="1" si="243"/>
        <v>3.9862463169944529</v>
      </c>
      <c r="G2642" s="13">
        <f t="shared" ca="1" si="244"/>
        <v>0.50435367941037834</v>
      </c>
      <c r="H2642" s="13">
        <f t="shared" ca="1" si="245"/>
        <v>0</v>
      </c>
    </row>
    <row r="2643" spans="3:8">
      <c r="C2643" s="13">
        <f t="shared" ca="1" si="240"/>
        <v>1997.7947804366388</v>
      </c>
      <c r="D2643" s="13">
        <f t="shared" ca="1" si="241"/>
        <v>100.69833710091903</v>
      </c>
      <c r="E2643" s="13">
        <f t="shared" ca="1" si="242"/>
        <v>1004492.7959480893</v>
      </c>
      <c r="F2643" s="13">
        <f t="shared" ca="1" si="243"/>
        <v>4.0039924449855562</v>
      </c>
      <c r="G2643" s="13">
        <f t="shared" ca="1" si="244"/>
        <v>0.49551220714950678</v>
      </c>
      <c r="H2643" s="13">
        <f t="shared" ca="1" si="245"/>
        <v>0</v>
      </c>
    </row>
    <row r="2644" spans="3:8">
      <c r="C2644" s="13">
        <f t="shared" ca="1" si="240"/>
        <v>1984.2274503720923</v>
      </c>
      <c r="D2644" s="13">
        <f t="shared" ca="1" si="241"/>
        <v>98.81149742210016</v>
      </c>
      <c r="E2644" s="13">
        <f t="shared" ca="1" si="242"/>
        <v>1004244.0981304197</v>
      </c>
      <c r="F2644" s="13">
        <f t="shared" ca="1" si="243"/>
        <v>4.0049987811390162</v>
      </c>
      <c r="G2644" s="13">
        <f t="shared" ca="1" si="244"/>
        <v>0.47928262081149436</v>
      </c>
      <c r="H2644" s="13">
        <f t="shared" ca="1" si="245"/>
        <v>0</v>
      </c>
    </row>
    <row r="2645" spans="3:8">
      <c r="C2645" s="13">
        <f t="shared" ca="1" si="240"/>
        <v>1996.6804935763034</v>
      </c>
      <c r="D2645" s="13">
        <f t="shared" ca="1" si="241"/>
        <v>100.70625872557605</v>
      </c>
      <c r="E2645" s="13">
        <f t="shared" ca="1" si="242"/>
        <v>998844.32138223154</v>
      </c>
      <c r="F2645" s="13">
        <f t="shared" ca="1" si="243"/>
        <v>3.9962601254263506</v>
      </c>
      <c r="G2645" s="13">
        <f t="shared" ca="1" si="244"/>
        <v>0.50166169766774171</v>
      </c>
      <c r="H2645" s="13">
        <f t="shared" ca="1" si="245"/>
        <v>0</v>
      </c>
    </row>
    <row r="2646" spans="3:8">
      <c r="C2646" s="13">
        <f t="shared" ca="1" si="240"/>
        <v>2004.0601810010767</v>
      </c>
      <c r="D2646" s="13">
        <f t="shared" ca="1" si="241"/>
        <v>98.859616262096011</v>
      </c>
      <c r="E2646" s="13">
        <f t="shared" ca="1" si="242"/>
        <v>1000709.5878534728</v>
      </c>
      <c r="F2646" s="13">
        <f t="shared" ca="1" si="243"/>
        <v>4.0033960266853876</v>
      </c>
      <c r="G2646" s="13">
        <f t="shared" ca="1" si="244"/>
        <v>0.49166387212914076</v>
      </c>
      <c r="H2646" s="13">
        <f t="shared" ca="1" si="245"/>
        <v>0</v>
      </c>
    </row>
    <row r="2647" spans="3:8">
      <c r="C2647" s="13">
        <f t="shared" ca="1" si="240"/>
        <v>2013.170590865228</v>
      </c>
      <c r="D2647" s="13">
        <f t="shared" ca="1" si="241"/>
        <v>100.31551645849055</v>
      </c>
      <c r="E2647" s="13">
        <f t="shared" ca="1" si="242"/>
        <v>1000504.7380576592</v>
      </c>
      <c r="F2647" s="13">
        <f t="shared" ca="1" si="243"/>
        <v>4.007857194421061</v>
      </c>
      <c r="G2647" s="13">
        <f t="shared" ca="1" si="244"/>
        <v>0.5013156919150924</v>
      </c>
      <c r="H2647" s="13">
        <f t="shared" ca="1" si="245"/>
        <v>0</v>
      </c>
    </row>
    <row r="2648" spans="3:8">
      <c r="C2648" s="13">
        <f t="shared" ref="C2648:C2711" ca="1" si="246">NORMINV(RAND(),$D$3,$G$3)</f>
        <v>2001.375334765788</v>
      </c>
      <c r="D2648" s="13">
        <f t="shared" ref="D2648:D2711" ca="1" si="247">NORMINV(RAND(),$D$4,$G$4)</f>
        <v>99.805146484252859</v>
      </c>
      <c r="E2648" s="13">
        <f t="shared" ref="E2648:E2711" ca="1" si="248">NORMINV(RAND(),$D$5,$G$5)</f>
        <v>995474.07354922034</v>
      </c>
      <c r="F2648" s="13">
        <f t="shared" ref="F2648:F2711" ca="1" si="249">NORMINV(RAND(),$D$6,$G$6)</f>
        <v>4.0010580279599743</v>
      </c>
      <c r="G2648" s="13">
        <f t="shared" ref="G2648:G2711" ca="1" si="250">C2648^2*D2648/(E2648*3.1415926*F2648^4)</f>
        <v>0.49880500622891649</v>
      </c>
      <c r="H2648" s="13">
        <f t="shared" ref="H2648:H2711" ca="1" si="251">IF(G2648&gt;0.54,1,IF(G2648&lt;0.46,1,0))</f>
        <v>0</v>
      </c>
    </row>
    <row r="2649" spans="3:8">
      <c r="C2649" s="13">
        <f t="shared" ca="1" si="246"/>
        <v>2005.3478247830849</v>
      </c>
      <c r="D2649" s="13">
        <f t="shared" ca="1" si="247"/>
        <v>99.67641861039192</v>
      </c>
      <c r="E2649" s="13">
        <f t="shared" ca="1" si="248"/>
        <v>989251.50667059002</v>
      </c>
      <c r="F2649" s="13">
        <f t="shared" ca="1" si="249"/>
        <v>3.9889879595646298</v>
      </c>
      <c r="G2649" s="13">
        <f t="shared" ca="1" si="250"/>
        <v>0.50940635715989924</v>
      </c>
      <c r="H2649" s="13">
        <f t="shared" ca="1" si="251"/>
        <v>0</v>
      </c>
    </row>
    <row r="2650" spans="3:8">
      <c r="C2650" s="13">
        <f t="shared" ca="1" si="246"/>
        <v>1991.8876231857098</v>
      </c>
      <c r="D2650" s="13">
        <f t="shared" ca="1" si="247"/>
        <v>99.159895099284114</v>
      </c>
      <c r="E2650" s="13">
        <f t="shared" ca="1" si="248"/>
        <v>992423.75445074961</v>
      </c>
      <c r="F2650" s="13">
        <f t="shared" ca="1" si="249"/>
        <v>3.99871378052576</v>
      </c>
      <c r="G2650" s="13">
        <f t="shared" ca="1" si="250"/>
        <v>0.4935571311250897</v>
      </c>
      <c r="H2650" s="13">
        <f t="shared" ca="1" si="251"/>
        <v>0</v>
      </c>
    </row>
    <row r="2651" spans="3:8">
      <c r="C2651" s="13">
        <f t="shared" ca="1" si="246"/>
        <v>2014.5291441216775</v>
      </c>
      <c r="D2651" s="13">
        <f t="shared" ca="1" si="247"/>
        <v>99.326987828489607</v>
      </c>
      <c r="E2651" s="13">
        <f t="shared" ca="1" si="248"/>
        <v>999991.13556289265</v>
      </c>
      <c r="F2651" s="13">
        <f t="shared" ca="1" si="249"/>
        <v>3.9941327685189143</v>
      </c>
      <c r="G2651" s="13">
        <f t="shared" ca="1" si="250"/>
        <v>0.50417159139451051</v>
      </c>
      <c r="H2651" s="13">
        <f t="shared" ca="1" si="251"/>
        <v>0</v>
      </c>
    </row>
    <row r="2652" spans="3:8">
      <c r="C2652" s="13">
        <f t="shared" ca="1" si="246"/>
        <v>2012.8901636307405</v>
      </c>
      <c r="D2652" s="13">
        <f t="shared" ca="1" si="247"/>
        <v>100.01474185012151</v>
      </c>
      <c r="E2652" s="13">
        <f t="shared" ca="1" si="248"/>
        <v>996731.55151106638</v>
      </c>
      <c r="F2652" s="13">
        <f t="shared" ca="1" si="249"/>
        <v>4.0041556077477685</v>
      </c>
      <c r="G2652" s="13">
        <f t="shared" ca="1" si="250"/>
        <v>0.50342214548385744</v>
      </c>
      <c r="H2652" s="13">
        <f t="shared" ca="1" si="251"/>
        <v>0</v>
      </c>
    </row>
    <row r="2653" spans="3:8">
      <c r="C2653" s="13">
        <f t="shared" ca="1" si="246"/>
        <v>2005.5400656862844</v>
      </c>
      <c r="D2653" s="13">
        <f t="shared" ca="1" si="247"/>
        <v>100.7608800454649</v>
      </c>
      <c r="E2653" s="13">
        <f t="shared" ca="1" si="248"/>
        <v>998587.02149087901</v>
      </c>
      <c r="F2653" s="13">
        <f t="shared" ca="1" si="249"/>
        <v>4.0072177002666596</v>
      </c>
      <c r="G2653" s="13">
        <f t="shared" ca="1" si="250"/>
        <v>0.5010108214802601</v>
      </c>
      <c r="H2653" s="13">
        <f t="shared" ca="1" si="251"/>
        <v>0</v>
      </c>
    </row>
    <row r="2654" spans="3:8">
      <c r="C2654" s="13">
        <f t="shared" ca="1" si="246"/>
        <v>2021.283424924779</v>
      </c>
      <c r="D2654" s="13">
        <f t="shared" ca="1" si="247"/>
        <v>100.00196274441332</v>
      </c>
      <c r="E2654" s="13">
        <f t="shared" ca="1" si="248"/>
        <v>986815.37282568542</v>
      </c>
      <c r="F2654" s="13">
        <f t="shared" ca="1" si="249"/>
        <v>4.0047872278723382</v>
      </c>
      <c r="G2654" s="13">
        <f t="shared" ca="1" si="250"/>
        <v>0.51234133177407992</v>
      </c>
      <c r="H2654" s="13">
        <f t="shared" ca="1" si="251"/>
        <v>0</v>
      </c>
    </row>
    <row r="2655" spans="3:8">
      <c r="C2655" s="13">
        <f t="shared" ca="1" si="246"/>
        <v>2017.6514290383705</v>
      </c>
      <c r="D2655" s="13">
        <f t="shared" ca="1" si="247"/>
        <v>99.604894186740239</v>
      </c>
      <c r="E2655" s="13">
        <f t="shared" ca="1" si="248"/>
        <v>992427.5533962847</v>
      </c>
      <c r="F2655" s="13">
        <f t="shared" ca="1" si="249"/>
        <v>3.9966487820384899</v>
      </c>
      <c r="G2655" s="13">
        <f t="shared" ca="1" si="250"/>
        <v>0.50973016907286461</v>
      </c>
      <c r="H2655" s="13">
        <f t="shared" ca="1" si="251"/>
        <v>0</v>
      </c>
    </row>
    <row r="2656" spans="3:8">
      <c r="C2656" s="13">
        <f t="shared" ca="1" si="246"/>
        <v>2005.5031009023969</v>
      </c>
      <c r="D2656" s="13">
        <f t="shared" ca="1" si="247"/>
        <v>99.663878742977971</v>
      </c>
      <c r="E2656" s="13">
        <f t="shared" ca="1" si="248"/>
        <v>990646.47183811653</v>
      </c>
      <c r="F2656" s="13">
        <f t="shared" ca="1" si="249"/>
        <v>3.9914415334718316</v>
      </c>
      <c r="G2656" s="13">
        <f t="shared" ca="1" si="250"/>
        <v>0.50745415154607021</v>
      </c>
      <c r="H2656" s="13">
        <f t="shared" ca="1" si="251"/>
        <v>0</v>
      </c>
    </row>
    <row r="2657" spans="3:8">
      <c r="C2657" s="13">
        <f t="shared" ca="1" si="246"/>
        <v>2021.5944097997544</v>
      </c>
      <c r="D2657" s="13">
        <f t="shared" ca="1" si="247"/>
        <v>100.10220763800078</v>
      </c>
      <c r="E2657" s="13">
        <f t="shared" ca="1" si="248"/>
        <v>995437.28772809927</v>
      </c>
      <c r="F2657" s="13">
        <f t="shared" ca="1" si="249"/>
        <v>3.991927704819676</v>
      </c>
      <c r="G2657" s="13">
        <f t="shared" ca="1" si="250"/>
        <v>0.51515423148157569</v>
      </c>
      <c r="H2657" s="13">
        <f t="shared" ca="1" si="251"/>
        <v>0</v>
      </c>
    </row>
    <row r="2658" spans="3:8">
      <c r="C2658" s="13">
        <f t="shared" ca="1" si="246"/>
        <v>1975.8879815342302</v>
      </c>
      <c r="D2658" s="13">
        <f t="shared" ca="1" si="247"/>
        <v>100.31450095707754</v>
      </c>
      <c r="E2658" s="13">
        <f t="shared" ca="1" si="248"/>
        <v>999940.96981688472</v>
      </c>
      <c r="F2658" s="13">
        <f t="shared" ca="1" si="249"/>
        <v>3.999041397584429</v>
      </c>
      <c r="G2658" s="13">
        <f t="shared" ca="1" si="250"/>
        <v>0.48746173337708004</v>
      </c>
      <c r="H2658" s="13">
        <f t="shared" ca="1" si="251"/>
        <v>0</v>
      </c>
    </row>
    <row r="2659" spans="3:8">
      <c r="C2659" s="13">
        <f t="shared" ca="1" si="246"/>
        <v>2010.9267708968457</v>
      </c>
      <c r="D2659" s="13">
        <f t="shared" ca="1" si="247"/>
        <v>99.415966795311419</v>
      </c>
      <c r="E2659" s="13">
        <f t="shared" ca="1" si="248"/>
        <v>985748.58371218364</v>
      </c>
      <c r="F2659" s="13">
        <f t="shared" ca="1" si="249"/>
        <v>3.9908593403839472</v>
      </c>
      <c r="G2659" s="13">
        <f t="shared" ca="1" si="250"/>
        <v>0.51176070995645917</v>
      </c>
      <c r="H2659" s="13">
        <f t="shared" ca="1" si="251"/>
        <v>0</v>
      </c>
    </row>
    <row r="2660" spans="3:8">
      <c r="C2660" s="13">
        <f t="shared" ca="1" si="246"/>
        <v>2000.226599620622</v>
      </c>
      <c r="D2660" s="13">
        <f t="shared" ca="1" si="247"/>
        <v>99.912582934007844</v>
      </c>
      <c r="E2660" s="13">
        <f t="shared" ca="1" si="248"/>
        <v>993520.48734825454</v>
      </c>
      <c r="F2660" s="13">
        <f t="shared" ca="1" si="249"/>
        <v>4.0129276870351367</v>
      </c>
      <c r="G2660" s="13">
        <f t="shared" ca="1" si="250"/>
        <v>0.49386307425650183</v>
      </c>
      <c r="H2660" s="13">
        <f t="shared" ca="1" si="251"/>
        <v>0</v>
      </c>
    </row>
    <row r="2661" spans="3:8">
      <c r="C2661" s="13">
        <f t="shared" ca="1" si="246"/>
        <v>1983.3483447351912</v>
      </c>
      <c r="D2661" s="13">
        <f t="shared" ca="1" si="247"/>
        <v>100.2024620258004</v>
      </c>
      <c r="E2661" s="13">
        <f t="shared" ca="1" si="248"/>
        <v>991974.21531364089</v>
      </c>
      <c r="F2661" s="13">
        <f t="shared" ca="1" si="249"/>
        <v>4.0034456142680757</v>
      </c>
      <c r="G2661" s="13">
        <f t="shared" ca="1" si="250"/>
        <v>0.49236866648792682</v>
      </c>
      <c r="H2661" s="13">
        <f t="shared" ca="1" si="251"/>
        <v>0</v>
      </c>
    </row>
    <row r="2662" spans="3:8">
      <c r="C2662" s="13">
        <f t="shared" ca="1" si="246"/>
        <v>2009.4228593963269</v>
      </c>
      <c r="D2662" s="13">
        <f t="shared" ca="1" si="247"/>
        <v>100.17603261083136</v>
      </c>
      <c r="E2662" s="13">
        <f t="shared" ca="1" si="248"/>
        <v>997130.92299648875</v>
      </c>
      <c r="F2662" s="13">
        <f t="shared" ca="1" si="249"/>
        <v>4.0040887546275794</v>
      </c>
      <c r="G2662" s="13">
        <f t="shared" ca="1" si="250"/>
        <v>0.50233064439879682</v>
      </c>
      <c r="H2662" s="13">
        <f t="shared" ca="1" si="251"/>
        <v>0</v>
      </c>
    </row>
    <row r="2663" spans="3:8">
      <c r="C2663" s="13">
        <f t="shared" ca="1" si="246"/>
        <v>2010.9584436915195</v>
      </c>
      <c r="D2663" s="13">
        <f t="shared" ca="1" si="247"/>
        <v>100.01194973794826</v>
      </c>
      <c r="E2663" s="13">
        <f t="shared" ca="1" si="248"/>
        <v>990931.24945079209</v>
      </c>
      <c r="F2663" s="13">
        <f t="shared" ca="1" si="249"/>
        <v>3.9944443586155058</v>
      </c>
      <c r="G2663" s="13">
        <f t="shared" ca="1" si="250"/>
        <v>0.51031600892930939</v>
      </c>
      <c r="H2663" s="13">
        <f t="shared" ca="1" si="251"/>
        <v>0</v>
      </c>
    </row>
    <row r="2664" spans="3:8">
      <c r="C2664" s="13">
        <f t="shared" ca="1" si="246"/>
        <v>2009.8610524862013</v>
      </c>
      <c r="D2664" s="13">
        <f t="shared" ca="1" si="247"/>
        <v>100.21892864560415</v>
      </c>
      <c r="E2664" s="13">
        <f t="shared" ca="1" si="248"/>
        <v>987088.01145287522</v>
      </c>
      <c r="F2664" s="13">
        <f t="shared" ca="1" si="249"/>
        <v>4.0062436253106366</v>
      </c>
      <c r="G2664" s="13">
        <f t="shared" ca="1" si="250"/>
        <v>0.50678839196891146</v>
      </c>
      <c r="H2664" s="13">
        <f t="shared" ca="1" si="251"/>
        <v>0</v>
      </c>
    </row>
    <row r="2665" spans="3:8">
      <c r="C2665" s="13">
        <f t="shared" ca="1" si="246"/>
        <v>2003.234955030734</v>
      </c>
      <c r="D2665" s="13">
        <f t="shared" ca="1" si="247"/>
        <v>99.350052288017864</v>
      </c>
      <c r="E2665" s="13">
        <f t="shared" ca="1" si="248"/>
        <v>994589.96943984122</v>
      </c>
      <c r="F2665" s="13">
        <f t="shared" ca="1" si="249"/>
        <v>3.9987877241102661</v>
      </c>
      <c r="G2665" s="13">
        <f t="shared" ca="1" si="250"/>
        <v>0.49902756821288036</v>
      </c>
      <c r="H2665" s="13">
        <f t="shared" ca="1" si="251"/>
        <v>0</v>
      </c>
    </row>
    <row r="2666" spans="3:8">
      <c r="C2666" s="13">
        <f t="shared" ca="1" si="246"/>
        <v>1990.5194456189381</v>
      </c>
      <c r="D2666" s="13">
        <f t="shared" ca="1" si="247"/>
        <v>99.373845938614068</v>
      </c>
      <c r="E2666" s="13">
        <f t="shared" ca="1" si="248"/>
        <v>994346.75213375723</v>
      </c>
      <c r="F2666" s="13">
        <f t="shared" ca="1" si="249"/>
        <v>4.0089462236465359</v>
      </c>
      <c r="G2666" s="13">
        <f t="shared" ca="1" si="250"/>
        <v>0.48797356995039409</v>
      </c>
      <c r="H2666" s="13">
        <f t="shared" ca="1" si="251"/>
        <v>0</v>
      </c>
    </row>
    <row r="2667" spans="3:8">
      <c r="C2667" s="13">
        <f t="shared" ca="1" si="246"/>
        <v>1992.8791244116214</v>
      </c>
      <c r="D2667" s="13">
        <f t="shared" ca="1" si="247"/>
        <v>101.09845443502739</v>
      </c>
      <c r="E2667" s="13">
        <f t="shared" ca="1" si="248"/>
        <v>998711.19057184772</v>
      </c>
      <c r="F2667" s="13">
        <f t="shared" ca="1" si="249"/>
        <v>4.0119831309445226</v>
      </c>
      <c r="G2667" s="13">
        <f t="shared" ca="1" si="250"/>
        <v>0.49394689240241696</v>
      </c>
      <c r="H2667" s="13">
        <f t="shared" ca="1" si="251"/>
        <v>0</v>
      </c>
    </row>
    <row r="2668" spans="3:8">
      <c r="C2668" s="13">
        <f t="shared" ca="1" si="246"/>
        <v>2014.6334550360241</v>
      </c>
      <c r="D2668" s="13">
        <f t="shared" ca="1" si="247"/>
        <v>99.642752094030214</v>
      </c>
      <c r="E2668" s="13">
        <f t="shared" ca="1" si="248"/>
        <v>981635.00116624078</v>
      </c>
      <c r="F2668" s="13">
        <f t="shared" ca="1" si="249"/>
        <v>3.9999519861780501</v>
      </c>
      <c r="G2668" s="13">
        <f t="shared" ca="1" si="250"/>
        <v>0.51229342702060798</v>
      </c>
      <c r="H2668" s="13">
        <f t="shared" ca="1" si="251"/>
        <v>0</v>
      </c>
    </row>
    <row r="2669" spans="3:8">
      <c r="C2669" s="13">
        <f t="shared" ca="1" si="246"/>
        <v>1999.0426104446419</v>
      </c>
      <c r="D2669" s="13">
        <f t="shared" ca="1" si="247"/>
        <v>100.35022973474655</v>
      </c>
      <c r="E2669" s="13">
        <f t="shared" ca="1" si="248"/>
        <v>1002299.406560055</v>
      </c>
      <c r="F2669" s="13">
        <f t="shared" ca="1" si="249"/>
        <v>4.0119720468673075</v>
      </c>
      <c r="G2669" s="13">
        <f t="shared" ca="1" si="250"/>
        <v>0.49156792988226611</v>
      </c>
      <c r="H2669" s="13">
        <f t="shared" ca="1" si="251"/>
        <v>0</v>
      </c>
    </row>
    <row r="2670" spans="3:8">
      <c r="C2670" s="13">
        <f t="shared" ca="1" si="246"/>
        <v>2004.3336712939699</v>
      </c>
      <c r="D2670" s="13">
        <f t="shared" ca="1" si="247"/>
        <v>99.616715832749264</v>
      </c>
      <c r="E2670" s="13">
        <f t="shared" ca="1" si="248"/>
        <v>1002256.6696650892</v>
      </c>
      <c r="F2670" s="13">
        <f t="shared" ca="1" si="249"/>
        <v>4.0012375765581991</v>
      </c>
      <c r="G2670" s="13">
        <f t="shared" ca="1" si="250"/>
        <v>0.49586800755806826</v>
      </c>
      <c r="H2670" s="13">
        <f t="shared" ca="1" si="251"/>
        <v>0</v>
      </c>
    </row>
    <row r="2671" spans="3:8">
      <c r="C2671" s="13">
        <f t="shared" ca="1" si="246"/>
        <v>2006.0908311540288</v>
      </c>
      <c r="D2671" s="13">
        <f t="shared" ca="1" si="247"/>
        <v>99.365486109982299</v>
      </c>
      <c r="E2671" s="13">
        <f t="shared" ca="1" si="248"/>
        <v>996970.39977809344</v>
      </c>
      <c r="F2671" s="13">
        <f t="shared" ca="1" si="249"/>
        <v>4.0126323658456986</v>
      </c>
      <c r="G2671" s="13">
        <f t="shared" ca="1" si="250"/>
        <v>0.4924783358096112</v>
      </c>
      <c r="H2671" s="13">
        <f t="shared" ca="1" si="251"/>
        <v>0</v>
      </c>
    </row>
    <row r="2672" spans="3:8">
      <c r="C2672" s="13">
        <f t="shared" ca="1" si="246"/>
        <v>2007.4852351308668</v>
      </c>
      <c r="D2672" s="13">
        <f t="shared" ca="1" si="247"/>
        <v>100.13709853803451</v>
      </c>
      <c r="E2672" s="13">
        <f t="shared" ca="1" si="248"/>
        <v>998749.08107113489</v>
      </c>
      <c r="F2672" s="13">
        <f t="shared" ca="1" si="249"/>
        <v>3.9950004378329722</v>
      </c>
      <c r="G2672" s="13">
        <f t="shared" ca="1" si="250"/>
        <v>0.50492414660951412</v>
      </c>
      <c r="H2672" s="13">
        <f t="shared" ca="1" si="251"/>
        <v>0</v>
      </c>
    </row>
    <row r="2673" spans="3:8">
      <c r="C2673" s="13">
        <f t="shared" ca="1" si="246"/>
        <v>1994.1549305932647</v>
      </c>
      <c r="D2673" s="13">
        <f t="shared" ca="1" si="247"/>
        <v>99.661444111570844</v>
      </c>
      <c r="E2673" s="13">
        <f t="shared" ca="1" si="248"/>
        <v>993778.05279913754</v>
      </c>
      <c r="F2673" s="13">
        <f t="shared" ca="1" si="249"/>
        <v>3.9992272216410045</v>
      </c>
      <c r="G2673" s="13">
        <f t="shared" ca="1" si="250"/>
        <v>0.49625098647874244</v>
      </c>
      <c r="H2673" s="13">
        <f t="shared" ca="1" si="251"/>
        <v>0</v>
      </c>
    </row>
    <row r="2674" spans="3:8">
      <c r="C2674" s="13">
        <f t="shared" ca="1" si="246"/>
        <v>1998.9838555462172</v>
      </c>
      <c r="D2674" s="13">
        <f t="shared" ca="1" si="247"/>
        <v>101.29030483625911</v>
      </c>
      <c r="E2674" s="13">
        <f t="shared" ca="1" si="248"/>
        <v>992761.17765954137</v>
      </c>
      <c r="F2674" s="13">
        <f t="shared" ca="1" si="249"/>
        <v>3.9967282383036684</v>
      </c>
      <c r="G2674" s="13">
        <f t="shared" ca="1" si="250"/>
        <v>0.50859645030100842</v>
      </c>
      <c r="H2674" s="13">
        <f t="shared" ca="1" si="251"/>
        <v>0</v>
      </c>
    </row>
    <row r="2675" spans="3:8">
      <c r="C2675" s="13">
        <f t="shared" ca="1" si="246"/>
        <v>1998.6966069214673</v>
      </c>
      <c r="D2675" s="13">
        <f t="shared" ca="1" si="247"/>
        <v>99.934841168439874</v>
      </c>
      <c r="E2675" s="13">
        <f t="shared" ca="1" si="248"/>
        <v>1000216.5788781269</v>
      </c>
      <c r="F2675" s="13">
        <f t="shared" ca="1" si="249"/>
        <v>3.9990629684343224</v>
      </c>
      <c r="G2675" s="13">
        <f t="shared" ca="1" si="250"/>
        <v>0.49674532989258446</v>
      </c>
      <c r="H2675" s="13">
        <f t="shared" ca="1" si="251"/>
        <v>0</v>
      </c>
    </row>
    <row r="2676" spans="3:8">
      <c r="C2676" s="13">
        <f t="shared" ca="1" si="246"/>
        <v>1991.7643602676303</v>
      </c>
      <c r="D2676" s="13">
        <f t="shared" ca="1" si="247"/>
        <v>99.251305581510394</v>
      </c>
      <c r="E2676" s="13">
        <f t="shared" ca="1" si="248"/>
        <v>987969.95102494617</v>
      </c>
      <c r="F2676" s="13">
        <f t="shared" ca="1" si="249"/>
        <v>4.0007915556939038</v>
      </c>
      <c r="G2676" s="13">
        <f t="shared" ca="1" si="250"/>
        <v>0.49514778629189982</v>
      </c>
      <c r="H2676" s="13">
        <f t="shared" ca="1" si="251"/>
        <v>0</v>
      </c>
    </row>
    <row r="2677" spans="3:8">
      <c r="C2677" s="13">
        <f t="shared" ca="1" si="246"/>
        <v>1989.3996487888128</v>
      </c>
      <c r="D2677" s="13">
        <f t="shared" ca="1" si="247"/>
        <v>99.490123017342498</v>
      </c>
      <c r="E2677" s="13">
        <f t="shared" ca="1" si="248"/>
        <v>1004512.078695939</v>
      </c>
      <c r="F2677" s="13">
        <f t="shared" ca="1" si="249"/>
        <v>4.0013047367162615</v>
      </c>
      <c r="G2677" s="13">
        <f t="shared" ca="1" si="250"/>
        <v>0.48675733010747996</v>
      </c>
      <c r="H2677" s="13">
        <f t="shared" ca="1" si="251"/>
        <v>0</v>
      </c>
    </row>
    <row r="2678" spans="3:8">
      <c r="C2678" s="13">
        <f t="shared" ca="1" si="246"/>
        <v>1990.6151415474687</v>
      </c>
      <c r="D2678" s="13">
        <f t="shared" ca="1" si="247"/>
        <v>100.20733352383046</v>
      </c>
      <c r="E2678" s="13">
        <f t="shared" ca="1" si="248"/>
        <v>998669.63310729549</v>
      </c>
      <c r="F2678" s="13">
        <f t="shared" ca="1" si="249"/>
        <v>3.9919156276313568</v>
      </c>
      <c r="G2678" s="13">
        <f t="shared" ca="1" si="250"/>
        <v>0.49839880053500796</v>
      </c>
      <c r="H2678" s="13">
        <f t="shared" ca="1" si="251"/>
        <v>0</v>
      </c>
    </row>
    <row r="2679" spans="3:8">
      <c r="C2679" s="13">
        <f t="shared" ca="1" si="246"/>
        <v>1990.4292494830788</v>
      </c>
      <c r="D2679" s="13">
        <f t="shared" ca="1" si="247"/>
        <v>99.563130792709757</v>
      </c>
      <c r="E2679" s="13">
        <f t="shared" ca="1" si="248"/>
        <v>993223.50166752038</v>
      </c>
      <c r="F2679" s="13">
        <f t="shared" ca="1" si="249"/>
        <v>4.0018515084972055</v>
      </c>
      <c r="G2679" s="13">
        <f t="shared" ca="1" si="250"/>
        <v>0.49289147078390078</v>
      </c>
      <c r="H2679" s="13">
        <f t="shared" ca="1" si="251"/>
        <v>0</v>
      </c>
    </row>
    <row r="2680" spans="3:8">
      <c r="C2680" s="13">
        <f t="shared" ca="1" si="246"/>
        <v>2006.9246298824635</v>
      </c>
      <c r="D2680" s="13">
        <f t="shared" ca="1" si="247"/>
        <v>99.288627888631979</v>
      </c>
      <c r="E2680" s="13">
        <f t="shared" ca="1" si="248"/>
        <v>995426.42874944804</v>
      </c>
      <c r="F2680" s="13">
        <f t="shared" ca="1" si="249"/>
        <v>3.9857126427224059</v>
      </c>
      <c r="G2680" s="13">
        <f t="shared" ca="1" si="250"/>
        <v>0.50673239042634255</v>
      </c>
      <c r="H2680" s="13">
        <f t="shared" ca="1" si="251"/>
        <v>0</v>
      </c>
    </row>
    <row r="2681" spans="3:8">
      <c r="C2681" s="13">
        <f t="shared" ca="1" si="246"/>
        <v>1988.3888488464918</v>
      </c>
      <c r="D2681" s="13">
        <f t="shared" ca="1" si="247"/>
        <v>100.51928563243028</v>
      </c>
      <c r="E2681" s="13">
        <f t="shared" ca="1" si="248"/>
        <v>1002558.1533502871</v>
      </c>
      <c r="F2681" s="13">
        <f t="shared" ca="1" si="249"/>
        <v>3.9937139386180962</v>
      </c>
      <c r="G2681" s="13">
        <f t="shared" ca="1" si="250"/>
        <v>0.49600354055574364</v>
      </c>
      <c r="H2681" s="13">
        <f t="shared" ca="1" si="251"/>
        <v>0</v>
      </c>
    </row>
    <row r="2682" spans="3:8">
      <c r="C2682" s="13">
        <f t="shared" ca="1" si="246"/>
        <v>1998.8777080970985</v>
      </c>
      <c r="D2682" s="13">
        <f t="shared" ca="1" si="247"/>
        <v>99.753193915871023</v>
      </c>
      <c r="E2682" s="13">
        <f t="shared" ca="1" si="248"/>
        <v>996708.03780991107</v>
      </c>
      <c r="F2682" s="13">
        <f t="shared" ca="1" si="249"/>
        <v>3.9990369367273222</v>
      </c>
      <c r="G2682" s="13">
        <f t="shared" ca="1" si="250"/>
        <v>0.49769098194268402</v>
      </c>
      <c r="H2682" s="13">
        <f t="shared" ca="1" si="251"/>
        <v>0</v>
      </c>
    </row>
    <row r="2683" spans="3:8">
      <c r="C2683" s="13">
        <f t="shared" ca="1" si="246"/>
        <v>1988.7891445225328</v>
      </c>
      <c r="D2683" s="13">
        <f t="shared" ca="1" si="247"/>
        <v>99.685786579867795</v>
      </c>
      <c r="E2683" s="13">
        <f t="shared" ca="1" si="248"/>
        <v>994819.10299430892</v>
      </c>
      <c r="F2683" s="13">
        <f t="shared" ca="1" si="249"/>
        <v>4.0039286613001037</v>
      </c>
      <c r="G2683" s="13">
        <f t="shared" ca="1" si="250"/>
        <v>0.49087556733527121</v>
      </c>
      <c r="H2683" s="13">
        <f t="shared" ca="1" si="251"/>
        <v>0</v>
      </c>
    </row>
    <row r="2684" spans="3:8">
      <c r="C2684" s="13">
        <f t="shared" ca="1" si="246"/>
        <v>2017.5528590649783</v>
      </c>
      <c r="D2684" s="13">
        <f t="shared" ca="1" si="247"/>
        <v>99.62674240529077</v>
      </c>
      <c r="E2684" s="13">
        <f t="shared" ca="1" si="248"/>
        <v>994635.12894877733</v>
      </c>
      <c r="F2684" s="13">
        <f t="shared" ca="1" si="249"/>
        <v>3.9939866120012422</v>
      </c>
      <c r="G2684" s="13">
        <f t="shared" ca="1" si="250"/>
        <v>0.5100182252142399</v>
      </c>
      <c r="H2684" s="13">
        <f t="shared" ca="1" si="251"/>
        <v>0</v>
      </c>
    </row>
    <row r="2685" spans="3:8">
      <c r="C2685" s="13">
        <f t="shared" ca="1" si="246"/>
        <v>2008.9665406617114</v>
      </c>
      <c r="D2685" s="13">
        <f t="shared" ca="1" si="247"/>
        <v>99.358207473056183</v>
      </c>
      <c r="E2685" s="13">
        <f t="shared" ca="1" si="248"/>
        <v>987875.06988926686</v>
      </c>
      <c r="F2685" s="13">
        <f t="shared" ca="1" si="249"/>
        <v>4.0019730265143512</v>
      </c>
      <c r="G2685" s="13">
        <f t="shared" ca="1" si="250"/>
        <v>0.50373326989654599</v>
      </c>
      <c r="H2685" s="13">
        <f t="shared" ca="1" si="251"/>
        <v>0</v>
      </c>
    </row>
    <row r="2686" spans="3:8">
      <c r="C2686" s="13">
        <f t="shared" ca="1" si="246"/>
        <v>1988.5264534330258</v>
      </c>
      <c r="D2686" s="13">
        <f t="shared" ca="1" si="247"/>
        <v>98.783001997549022</v>
      </c>
      <c r="E2686" s="13">
        <f t="shared" ca="1" si="248"/>
        <v>996121.12744030019</v>
      </c>
      <c r="F2686" s="13">
        <f t="shared" ca="1" si="249"/>
        <v>3.9865838385908274</v>
      </c>
      <c r="G2686" s="13">
        <f t="shared" ca="1" si="250"/>
        <v>0.49417337373451414</v>
      </c>
      <c r="H2686" s="13">
        <f t="shared" ca="1" si="251"/>
        <v>0</v>
      </c>
    </row>
    <row r="2687" spans="3:8">
      <c r="C2687" s="13">
        <f t="shared" ca="1" si="246"/>
        <v>1999.3812704642226</v>
      </c>
      <c r="D2687" s="13">
        <f t="shared" ca="1" si="247"/>
        <v>99.964934239397195</v>
      </c>
      <c r="E2687" s="13">
        <f t="shared" ca="1" si="248"/>
        <v>1002594.7519385846</v>
      </c>
      <c r="F2687" s="13">
        <f t="shared" ca="1" si="249"/>
        <v>3.9990373675320483</v>
      </c>
      <c r="G2687" s="13">
        <f t="shared" ca="1" si="250"/>
        <v>0.49606865049028215</v>
      </c>
      <c r="H2687" s="13">
        <f t="shared" ca="1" si="251"/>
        <v>0</v>
      </c>
    </row>
    <row r="2688" spans="3:8">
      <c r="C2688" s="13">
        <f t="shared" ca="1" si="246"/>
        <v>2002.4263293157642</v>
      </c>
      <c r="D2688" s="13">
        <f t="shared" ca="1" si="247"/>
        <v>100.38174219536711</v>
      </c>
      <c r="E2688" s="13">
        <f t="shared" ca="1" si="248"/>
        <v>997198.46180644631</v>
      </c>
      <c r="F2688" s="13">
        <f t="shared" ca="1" si="249"/>
        <v>3.9874662513560639</v>
      </c>
      <c r="G2688" s="13">
        <f t="shared" ca="1" si="250"/>
        <v>0.50821593294142753</v>
      </c>
      <c r="H2688" s="13">
        <f t="shared" ca="1" si="251"/>
        <v>0</v>
      </c>
    </row>
    <row r="2689" spans="3:8">
      <c r="C2689" s="13">
        <f t="shared" ca="1" si="246"/>
        <v>1991.3744904345647</v>
      </c>
      <c r="D2689" s="13">
        <f t="shared" ca="1" si="247"/>
        <v>99.270748907849523</v>
      </c>
      <c r="E2689" s="13">
        <f t="shared" ca="1" si="248"/>
        <v>1001465.5141356994</v>
      </c>
      <c r="F2689" s="13">
        <f t="shared" ca="1" si="249"/>
        <v>4.0071805961287561</v>
      </c>
      <c r="G2689" s="13">
        <f t="shared" ca="1" si="250"/>
        <v>0.48527246585106842</v>
      </c>
      <c r="H2689" s="13">
        <f t="shared" ca="1" si="251"/>
        <v>0</v>
      </c>
    </row>
    <row r="2690" spans="3:8">
      <c r="C2690" s="13">
        <f t="shared" ca="1" si="246"/>
        <v>1997.3213452351542</v>
      </c>
      <c r="D2690" s="13">
        <f t="shared" ca="1" si="247"/>
        <v>100.45139808970156</v>
      </c>
      <c r="E2690" s="13">
        <f t="shared" ca="1" si="248"/>
        <v>994635.12175152847</v>
      </c>
      <c r="F2690" s="13">
        <f t="shared" ca="1" si="249"/>
        <v>3.9937602655791165</v>
      </c>
      <c r="G2690" s="13">
        <f t="shared" ca="1" si="250"/>
        <v>0.50409251526226118</v>
      </c>
      <c r="H2690" s="13">
        <f t="shared" ca="1" si="251"/>
        <v>0</v>
      </c>
    </row>
    <row r="2691" spans="3:8">
      <c r="C2691" s="13">
        <f t="shared" ca="1" si="246"/>
        <v>2003.8077832312731</v>
      </c>
      <c r="D2691" s="13">
        <f t="shared" ca="1" si="247"/>
        <v>101.13221033408374</v>
      </c>
      <c r="E2691" s="13">
        <f t="shared" ca="1" si="248"/>
        <v>1008396.5645505288</v>
      </c>
      <c r="F2691" s="13">
        <f t="shared" ca="1" si="249"/>
        <v>4.00958312561922</v>
      </c>
      <c r="G2691" s="13">
        <f t="shared" ca="1" si="250"/>
        <v>0.49593357184039061</v>
      </c>
      <c r="H2691" s="13">
        <f t="shared" ca="1" si="251"/>
        <v>0</v>
      </c>
    </row>
    <row r="2692" spans="3:8">
      <c r="C2692" s="13">
        <f t="shared" ca="1" si="246"/>
        <v>1983.3898981363488</v>
      </c>
      <c r="D2692" s="13">
        <f t="shared" ca="1" si="247"/>
        <v>100.01157906846686</v>
      </c>
      <c r="E2692" s="13">
        <f t="shared" ca="1" si="248"/>
        <v>988881.22506756696</v>
      </c>
      <c r="F2692" s="13">
        <f t="shared" ca="1" si="249"/>
        <v>3.9990349617233742</v>
      </c>
      <c r="G2692" s="13">
        <f t="shared" ca="1" si="250"/>
        <v>0.49516698150206917</v>
      </c>
      <c r="H2692" s="13">
        <f t="shared" ca="1" si="251"/>
        <v>0</v>
      </c>
    </row>
    <row r="2693" spans="3:8">
      <c r="C2693" s="13">
        <f t="shared" ca="1" si="246"/>
        <v>1999.7986184399972</v>
      </c>
      <c r="D2693" s="13">
        <f t="shared" ca="1" si="247"/>
        <v>100.68216413964755</v>
      </c>
      <c r="E2693" s="13">
        <f t="shared" ca="1" si="248"/>
        <v>1001935.9251148491</v>
      </c>
      <c r="F2693" s="13">
        <f t="shared" ca="1" si="249"/>
        <v>3.9934355725518409</v>
      </c>
      <c r="G2693" s="13">
        <f t="shared" ca="1" si="250"/>
        <v>0.50297746433550905</v>
      </c>
      <c r="H2693" s="13">
        <f t="shared" ca="1" si="251"/>
        <v>0</v>
      </c>
    </row>
    <row r="2694" spans="3:8">
      <c r="C2694" s="13">
        <f t="shared" ca="1" si="246"/>
        <v>2001.8707114357101</v>
      </c>
      <c r="D2694" s="13">
        <f t="shared" ca="1" si="247"/>
        <v>100.0104911374126</v>
      </c>
      <c r="E2694" s="13">
        <f t="shared" ca="1" si="248"/>
        <v>1005296.5277870565</v>
      </c>
      <c r="F2694" s="13">
        <f t="shared" ca="1" si="249"/>
        <v>4.0073591543619553</v>
      </c>
      <c r="G2694" s="13">
        <f t="shared" ca="1" si="250"/>
        <v>0.4920854165293061</v>
      </c>
      <c r="H2694" s="13">
        <f t="shared" ca="1" si="251"/>
        <v>0</v>
      </c>
    </row>
    <row r="2695" spans="3:8">
      <c r="C2695" s="13">
        <f t="shared" ca="1" si="246"/>
        <v>2000.341686717599</v>
      </c>
      <c r="D2695" s="13">
        <f t="shared" ca="1" si="247"/>
        <v>99.192880282803657</v>
      </c>
      <c r="E2695" s="13">
        <f t="shared" ca="1" si="248"/>
        <v>992131.11662496044</v>
      </c>
      <c r="F2695" s="13">
        <f t="shared" ca="1" si="249"/>
        <v>4.0002628356011707</v>
      </c>
      <c r="G2695" s="13">
        <f t="shared" ca="1" si="250"/>
        <v>0.49729698560757751</v>
      </c>
      <c r="H2695" s="13">
        <f t="shared" ca="1" si="251"/>
        <v>0</v>
      </c>
    </row>
    <row r="2696" spans="3:8">
      <c r="C2696" s="13">
        <f t="shared" ca="1" si="246"/>
        <v>2016.5578220027771</v>
      </c>
      <c r="D2696" s="13">
        <f t="shared" ca="1" si="247"/>
        <v>99.367771426994537</v>
      </c>
      <c r="E2696" s="13">
        <f t="shared" ca="1" si="248"/>
        <v>1002348.1153737932</v>
      </c>
      <c r="F2696" s="13">
        <f t="shared" ca="1" si="249"/>
        <v>4.0015091146310304</v>
      </c>
      <c r="G2696" s="13">
        <f t="shared" ca="1" si="250"/>
        <v>0.5004990103920498</v>
      </c>
      <c r="H2696" s="13">
        <f t="shared" ca="1" si="251"/>
        <v>0</v>
      </c>
    </row>
    <row r="2697" spans="3:8">
      <c r="C2697" s="13">
        <f t="shared" ca="1" si="246"/>
        <v>2005.9023171711465</v>
      </c>
      <c r="D2697" s="13">
        <f t="shared" ca="1" si="247"/>
        <v>100.76956865591656</v>
      </c>
      <c r="E2697" s="13">
        <f t="shared" ca="1" si="248"/>
        <v>1001935.1668942608</v>
      </c>
      <c r="F2697" s="13">
        <f t="shared" ca="1" si="249"/>
        <v>4.008310966258624</v>
      </c>
      <c r="G2697" s="13">
        <f t="shared" ca="1" si="250"/>
        <v>0.49901528298860343</v>
      </c>
      <c r="H2697" s="13">
        <f t="shared" ca="1" si="251"/>
        <v>0</v>
      </c>
    </row>
    <row r="2698" spans="3:8">
      <c r="C2698" s="13">
        <f t="shared" ca="1" si="246"/>
        <v>2003.473899646104</v>
      </c>
      <c r="D2698" s="13">
        <f t="shared" ca="1" si="247"/>
        <v>100.42473429880962</v>
      </c>
      <c r="E2698" s="13">
        <f t="shared" ca="1" si="248"/>
        <v>996289.30389829958</v>
      </c>
      <c r="F2698" s="13">
        <f t="shared" ca="1" si="249"/>
        <v>3.9963773599957348</v>
      </c>
      <c r="G2698" s="13">
        <f t="shared" ca="1" si="250"/>
        <v>0.50490163427807833</v>
      </c>
      <c r="H2698" s="13">
        <f t="shared" ca="1" si="251"/>
        <v>0</v>
      </c>
    </row>
    <row r="2699" spans="3:8">
      <c r="C2699" s="13">
        <f t="shared" ca="1" si="246"/>
        <v>2001.4256944973779</v>
      </c>
      <c r="D2699" s="13">
        <f t="shared" ca="1" si="247"/>
        <v>100.33502285889432</v>
      </c>
      <c r="E2699" s="13">
        <f t="shared" ca="1" si="248"/>
        <v>994762.20439855941</v>
      </c>
      <c r="F2699" s="13">
        <f t="shared" ca="1" si="249"/>
        <v>4.0068146963131488</v>
      </c>
      <c r="G2699" s="13">
        <f t="shared" ca="1" si="250"/>
        <v>0.49895953063772575</v>
      </c>
      <c r="H2699" s="13">
        <f t="shared" ca="1" si="251"/>
        <v>0</v>
      </c>
    </row>
    <row r="2700" spans="3:8">
      <c r="C2700" s="13">
        <f t="shared" ca="1" si="246"/>
        <v>2005.6931915008581</v>
      </c>
      <c r="D2700" s="13">
        <f t="shared" ca="1" si="247"/>
        <v>100.34155351313365</v>
      </c>
      <c r="E2700" s="13">
        <f t="shared" ca="1" si="248"/>
        <v>988515.08737763797</v>
      </c>
      <c r="F2700" s="13">
        <f t="shared" ca="1" si="249"/>
        <v>3.9954412182312775</v>
      </c>
      <c r="G2700" s="13">
        <f t="shared" ca="1" si="250"/>
        <v>0.5100557773744947</v>
      </c>
      <c r="H2700" s="13">
        <f t="shared" ca="1" si="251"/>
        <v>0</v>
      </c>
    </row>
    <row r="2701" spans="3:8">
      <c r="C2701" s="13">
        <f t="shared" ca="1" si="246"/>
        <v>1992.7442054563044</v>
      </c>
      <c r="D2701" s="13">
        <f t="shared" ca="1" si="247"/>
        <v>99.92851778294613</v>
      </c>
      <c r="E2701" s="13">
        <f t="shared" ca="1" si="248"/>
        <v>1003614.1140026879</v>
      </c>
      <c r="F2701" s="13">
        <f t="shared" ca="1" si="249"/>
        <v>3.9933241872996841</v>
      </c>
      <c r="G2701" s="13">
        <f t="shared" ca="1" si="250"/>
        <v>0.49492302126019627</v>
      </c>
      <c r="H2701" s="13">
        <f t="shared" ca="1" si="251"/>
        <v>0</v>
      </c>
    </row>
    <row r="2702" spans="3:8">
      <c r="C2702" s="13">
        <f t="shared" ca="1" si="246"/>
        <v>1994.5989308120957</v>
      </c>
      <c r="D2702" s="13">
        <f t="shared" ca="1" si="247"/>
        <v>100.11961279849824</v>
      </c>
      <c r="E2702" s="13">
        <f t="shared" ca="1" si="248"/>
        <v>993853.40772296803</v>
      </c>
      <c r="F2702" s="13">
        <f t="shared" ca="1" si="249"/>
        <v>3.9975019112980665</v>
      </c>
      <c r="G2702" s="13">
        <f t="shared" ca="1" si="250"/>
        <v>0.49957811897554422</v>
      </c>
      <c r="H2702" s="13">
        <f t="shared" ca="1" si="251"/>
        <v>0</v>
      </c>
    </row>
    <row r="2703" spans="3:8">
      <c r="C2703" s="13">
        <f t="shared" ca="1" si="246"/>
        <v>2004.1229362631927</v>
      </c>
      <c r="D2703" s="13">
        <f t="shared" ca="1" si="247"/>
        <v>100.53642949124986</v>
      </c>
      <c r="E2703" s="13">
        <f t="shared" ca="1" si="248"/>
        <v>999168.21404861112</v>
      </c>
      <c r="F2703" s="13">
        <f t="shared" ca="1" si="249"/>
        <v>4.0055226813913487</v>
      </c>
      <c r="G2703" s="13">
        <f t="shared" ca="1" si="250"/>
        <v>0.49974322838048935</v>
      </c>
      <c r="H2703" s="13">
        <f t="shared" ca="1" si="251"/>
        <v>0</v>
      </c>
    </row>
    <row r="2704" spans="3:8">
      <c r="C2704" s="13">
        <f t="shared" ca="1" si="246"/>
        <v>1997.1818124445854</v>
      </c>
      <c r="D2704" s="13">
        <f t="shared" ca="1" si="247"/>
        <v>99.519125605677615</v>
      </c>
      <c r="E2704" s="13">
        <f t="shared" ca="1" si="248"/>
        <v>995712.87019266281</v>
      </c>
      <c r="F2704" s="13">
        <f t="shared" ca="1" si="249"/>
        <v>3.9954053976128785</v>
      </c>
      <c r="G2704" s="13">
        <f t="shared" ca="1" si="250"/>
        <v>0.49798282267193861</v>
      </c>
      <c r="H2704" s="13">
        <f t="shared" ca="1" si="251"/>
        <v>0</v>
      </c>
    </row>
    <row r="2705" spans="3:8">
      <c r="C2705" s="13">
        <f t="shared" ca="1" si="246"/>
        <v>2008.7139410062732</v>
      </c>
      <c r="D2705" s="13">
        <f t="shared" ca="1" si="247"/>
        <v>100.38184061994301</v>
      </c>
      <c r="E2705" s="13">
        <f t="shared" ca="1" si="248"/>
        <v>990258.08044072671</v>
      </c>
      <c r="F2705" s="13">
        <f t="shared" ca="1" si="249"/>
        <v>3.99465232704318</v>
      </c>
      <c r="G2705" s="13">
        <f t="shared" ca="1" si="250"/>
        <v>0.51130158066508435</v>
      </c>
      <c r="H2705" s="13">
        <f t="shared" ca="1" si="251"/>
        <v>0</v>
      </c>
    </row>
    <row r="2706" spans="3:8">
      <c r="C2706" s="13">
        <f t="shared" ca="1" si="246"/>
        <v>1970.766353353773</v>
      </c>
      <c r="D2706" s="13">
        <f t="shared" ca="1" si="247"/>
        <v>99.929804381411031</v>
      </c>
      <c r="E2706" s="13">
        <f t="shared" ca="1" si="248"/>
        <v>988771.59097243939</v>
      </c>
      <c r="F2706" s="13">
        <f t="shared" ca="1" si="249"/>
        <v>3.9906462809400742</v>
      </c>
      <c r="G2706" s="13">
        <f t="shared" ca="1" si="250"/>
        <v>0.49265912412393403</v>
      </c>
      <c r="H2706" s="13">
        <f t="shared" ca="1" si="251"/>
        <v>0</v>
      </c>
    </row>
    <row r="2707" spans="3:8">
      <c r="C2707" s="13">
        <f t="shared" ca="1" si="246"/>
        <v>1996.4895226584599</v>
      </c>
      <c r="D2707" s="13">
        <f t="shared" ca="1" si="247"/>
        <v>100.24838551131974</v>
      </c>
      <c r="E2707" s="13">
        <f t="shared" ca="1" si="248"/>
        <v>987742.99653611612</v>
      </c>
      <c r="F2707" s="13">
        <f t="shared" ca="1" si="249"/>
        <v>4.0093916114981214</v>
      </c>
      <c r="G2707" s="13">
        <f t="shared" ca="1" si="250"/>
        <v>0.49831472885346989</v>
      </c>
      <c r="H2707" s="13">
        <f t="shared" ca="1" si="251"/>
        <v>0</v>
      </c>
    </row>
    <row r="2708" spans="3:8">
      <c r="C2708" s="13">
        <f t="shared" ca="1" si="246"/>
        <v>1993.7824113244119</v>
      </c>
      <c r="D2708" s="13">
        <f t="shared" ca="1" si="247"/>
        <v>100.30802784854978</v>
      </c>
      <c r="E2708" s="13">
        <f t="shared" ca="1" si="248"/>
        <v>986373.74379913567</v>
      </c>
      <c r="F2708" s="13">
        <f t="shared" ca="1" si="249"/>
        <v>4.0105322707965341</v>
      </c>
      <c r="G2708" s="13">
        <f t="shared" ca="1" si="250"/>
        <v>0.49738396852884842</v>
      </c>
      <c r="H2708" s="13">
        <f t="shared" ca="1" si="251"/>
        <v>0</v>
      </c>
    </row>
    <row r="2709" spans="3:8">
      <c r="C2709" s="13">
        <f t="shared" ca="1" si="246"/>
        <v>2008.068486732021</v>
      </c>
      <c r="D2709" s="13">
        <f t="shared" ca="1" si="247"/>
        <v>99.648543454629063</v>
      </c>
      <c r="E2709" s="13">
        <f t="shared" ca="1" si="248"/>
        <v>996615.75822822924</v>
      </c>
      <c r="F2709" s="13">
        <f t="shared" ca="1" si="249"/>
        <v>4.0033892583923611</v>
      </c>
      <c r="G2709" s="13">
        <f t="shared" ca="1" si="250"/>
        <v>0.49961918087361545</v>
      </c>
      <c r="H2709" s="13">
        <f t="shared" ca="1" si="251"/>
        <v>0</v>
      </c>
    </row>
    <row r="2710" spans="3:8">
      <c r="C2710" s="13">
        <f t="shared" ca="1" si="246"/>
        <v>1988.5607210519147</v>
      </c>
      <c r="D2710" s="13">
        <f t="shared" ca="1" si="247"/>
        <v>100.21268412639367</v>
      </c>
      <c r="E2710" s="13">
        <f t="shared" ca="1" si="248"/>
        <v>995018.30435626663</v>
      </c>
      <c r="F2710" s="13">
        <f t="shared" ca="1" si="249"/>
        <v>3.9954277345492324</v>
      </c>
      <c r="G2710" s="13">
        <f t="shared" ca="1" si="250"/>
        <v>0.49746937820337184</v>
      </c>
      <c r="H2710" s="13">
        <f t="shared" ca="1" si="251"/>
        <v>0</v>
      </c>
    </row>
    <row r="2711" spans="3:8">
      <c r="C2711" s="13">
        <f t="shared" ca="1" si="246"/>
        <v>2001.0423764403024</v>
      </c>
      <c r="D2711" s="13">
        <f t="shared" ca="1" si="247"/>
        <v>99.556938461953592</v>
      </c>
      <c r="E2711" s="13">
        <f t="shared" ca="1" si="248"/>
        <v>987852.90973188018</v>
      </c>
      <c r="F2711" s="13">
        <f t="shared" ca="1" si="249"/>
        <v>4.0092065144539877</v>
      </c>
      <c r="G2711" s="13">
        <f t="shared" ca="1" si="250"/>
        <v>0.4971738140843141</v>
      </c>
      <c r="H2711" s="13">
        <f t="shared" ca="1" si="251"/>
        <v>0</v>
      </c>
    </row>
    <row r="2712" spans="3:8">
      <c r="C2712" s="13">
        <f t="shared" ref="C2712:C2775" ca="1" si="252">NORMINV(RAND(),$D$3,$G$3)</f>
        <v>1983.2811321018414</v>
      </c>
      <c r="D2712" s="13">
        <f t="shared" ref="D2712:D2775" ca="1" si="253">NORMINV(RAND(),$D$4,$G$4)</f>
        <v>99.439062614098205</v>
      </c>
      <c r="E2712" s="13">
        <f t="shared" ref="E2712:E2775" ca="1" si="254">NORMINV(RAND(),$D$5,$G$5)</f>
        <v>1000049.6597187648</v>
      </c>
      <c r="F2712" s="13">
        <f t="shared" ref="F2712:F2775" ca="1" si="255">NORMINV(RAND(),$D$6,$G$6)</f>
        <v>3.9983783189837232</v>
      </c>
      <c r="G2712" s="13">
        <f t="shared" ref="G2712:G2775" ca="1" si="256">C2712^2*D2712/(E2712*3.1415926*F2712^4)</f>
        <v>0.48710054455276258</v>
      </c>
      <c r="H2712" s="13">
        <f t="shared" ref="H2712:H2775" ca="1" si="257">IF(G2712&gt;0.54,1,IF(G2712&lt;0.46,1,0))</f>
        <v>0</v>
      </c>
    </row>
    <row r="2713" spans="3:8">
      <c r="C2713" s="13">
        <f t="shared" ca="1" si="252"/>
        <v>2009.3744636173535</v>
      </c>
      <c r="D2713" s="13">
        <f t="shared" ca="1" si="253"/>
        <v>99.453527152005606</v>
      </c>
      <c r="E2713" s="13">
        <f t="shared" ca="1" si="254"/>
        <v>993041.1603247521</v>
      </c>
      <c r="F2713" s="13">
        <f t="shared" ca="1" si="255"/>
        <v>4.0030769623513196</v>
      </c>
      <c r="G2713" s="13">
        <f t="shared" ca="1" si="256"/>
        <v>0.50124386833529044</v>
      </c>
      <c r="H2713" s="13">
        <f t="shared" ca="1" si="257"/>
        <v>0</v>
      </c>
    </row>
    <row r="2714" spans="3:8">
      <c r="C2714" s="13">
        <f t="shared" ca="1" si="252"/>
        <v>2014.194269455611</v>
      </c>
      <c r="D2714" s="13">
        <f t="shared" ca="1" si="253"/>
        <v>99.682281111029525</v>
      </c>
      <c r="E2714" s="13">
        <f t="shared" ca="1" si="254"/>
        <v>986134.94403643988</v>
      </c>
      <c r="F2714" s="13">
        <f t="shared" ca="1" si="255"/>
        <v>4.0014938233988389</v>
      </c>
      <c r="G2714" s="13">
        <f t="shared" ca="1" si="256"/>
        <v>0.50915013424211975</v>
      </c>
      <c r="H2714" s="13">
        <f t="shared" ca="1" si="257"/>
        <v>0</v>
      </c>
    </row>
    <row r="2715" spans="3:8">
      <c r="C2715" s="13">
        <f t="shared" ca="1" si="252"/>
        <v>1997.7091412580062</v>
      </c>
      <c r="D2715" s="13">
        <f t="shared" ca="1" si="253"/>
        <v>100.05892862900069</v>
      </c>
      <c r="E2715" s="13">
        <f t="shared" ca="1" si="254"/>
        <v>995709.59456206148</v>
      </c>
      <c r="F2715" s="13">
        <f t="shared" ca="1" si="255"/>
        <v>4.0011741900816782</v>
      </c>
      <c r="G2715" s="13">
        <f t="shared" ca="1" si="256"/>
        <v>0.49806723186514462</v>
      </c>
      <c r="H2715" s="13">
        <f t="shared" ca="1" si="257"/>
        <v>0</v>
      </c>
    </row>
    <row r="2716" spans="3:8">
      <c r="C2716" s="13">
        <f t="shared" ca="1" si="252"/>
        <v>2014.5561133662197</v>
      </c>
      <c r="D2716" s="13">
        <f t="shared" ca="1" si="253"/>
        <v>100.42498751364691</v>
      </c>
      <c r="E2716" s="13">
        <f t="shared" ca="1" si="254"/>
        <v>990160.59278581128</v>
      </c>
      <c r="F2716" s="13">
        <f t="shared" ca="1" si="255"/>
        <v>3.9986819752369827</v>
      </c>
      <c r="G2716" s="13">
        <f t="shared" ca="1" si="256"/>
        <v>0.5124807542630172</v>
      </c>
      <c r="H2716" s="13">
        <f t="shared" ca="1" si="257"/>
        <v>0</v>
      </c>
    </row>
    <row r="2717" spans="3:8">
      <c r="C2717" s="13">
        <f t="shared" ca="1" si="252"/>
        <v>2017.6880304543743</v>
      </c>
      <c r="D2717" s="13">
        <f t="shared" ca="1" si="253"/>
        <v>99.955267150535406</v>
      </c>
      <c r="E2717" s="13">
        <f t="shared" ca="1" si="254"/>
        <v>998988.07438938029</v>
      </c>
      <c r="F2717" s="13">
        <f t="shared" ca="1" si="255"/>
        <v>3.9959563199630548</v>
      </c>
      <c r="G2717" s="13">
        <f t="shared" ca="1" si="256"/>
        <v>0.50853473378004721</v>
      </c>
      <c r="H2717" s="13">
        <f t="shared" ca="1" si="257"/>
        <v>0</v>
      </c>
    </row>
    <row r="2718" spans="3:8">
      <c r="C2718" s="13">
        <f t="shared" ca="1" si="252"/>
        <v>1985.6351263404481</v>
      </c>
      <c r="D2718" s="13">
        <f t="shared" ca="1" si="253"/>
        <v>100.73090808075453</v>
      </c>
      <c r="E2718" s="13">
        <f t="shared" ca="1" si="254"/>
        <v>983431.32751907164</v>
      </c>
      <c r="F2718" s="13">
        <f t="shared" ca="1" si="255"/>
        <v>4.0036086178524783</v>
      </c>
      <c r="G2718" s="13">
        <f t="shared" ca="1" si="256"/>
        <v>0.50033545298884752</v>
      </c>
      <c r="H2718" s="13">
        <f t="shared" ca="1" si="257"/>
        <v>0</v>
      </c>
    </row>
    <row r="2719" spans="3:8">
      <c r="C2719" s="13">
        <f t="shared" ca="1" si="252"/>
        <v>1991.7213171345124</v>
      </c>
      <c r="D2719" s="13">
        <f t="shared" ca="1" si="253"/>
        <v>100.01696162713678</v>
      </c>
      <c r="E2719" s="13">
        <f t="shared" ca="1" si="254"/>
        <v>997134.74167526991</v>
      </c>
      <c r="F2719" s="13">
        <f t="shared" ca="1" si="255"/>
        <v>3.9930759748025171</v>
      </c>
      <c r="G2719" s="13">
        <f t="shared" ca="1" si="256"/>
        <v>0.49819205046507764</v>
      </c>
      <c r="H2719" s="13">
        <f t="shared" ca="1" si="257"/>
        <v>0</v>
      </c>
    </row>
    <row r="2720" spans="3:8">
      <c r="C2720" s="13">
        <f t="shared" ca="1" si="252"/>
        <v>1972.2042940654051</v>
      </c>
      <c r="D2720" s="13">
        <f t="shared" ca="1" si="253"/>
        <v>99.657743299850736</v>
      </c>
      <c r="E2720" s="13">
        <f t="shared" ca="1" si="254"/>
        <v>991961.72331749904</v>
      </c>
      <c r="F2720" s="13">
        <f t="shared" ca="1" si="255"/>
        <v>3.9994190525571462</v>
      </c>
      <c r="G2720" s="13">
        <f t="shared" ca="1" si="256"/>
        <v>0.48616358318417191</v>
      </c>
      <c r="H2720" s="13">
        <f t="shared" ca="1" si="257"/>
        <v>0</v>
      </c>
    </row>
    <row r="2721" spans="3:8">
      <c r="C2721" s="13">
        <f t="shared" ca="1" si="252"/>
        <v>2000.7199151093921</v>
      </c>
      <c r="D2721" s="13">
        <f t="shared" ca="1" si="253"/>
        <v>99.44794944183819</v>
      </c>
      <c r="E2721" s="13">
        <f t="shared" ca="1" si="254"/>
        <v>988402.78136690834</v>
      </c>
      <c r="F2721" s="13">
        <f t="shared" ca="1" si="255"/>
        <v>4.001674438159756</v>
      </c>
      <c r="G2721" s="13">
        <f t="shared" ca="1" si="256"/>
        <v>0.49993965521879657</v>
      </c>
      <c r="H2721" s="13">
        <f t="shared" ca="1" si="257"/>
        <v>0</v>
      </c>
    </row>
    <row r="2722" spans="3:8">
      <c r="C2722" s="13">
        <f t="shared" ca="1" si="252"/>
        <v>2004.9416836855912</v>
      </c>
      <c r="D2722" s="13">
        <f t="shared" ca="1" si="253"/>
        <v>99.00170212088949</v>
      </c>
      <c r="E2722" s="13">
        <f t="shared" ca="1" si="254"/>
        <v>988713.18925763969</v>
      </c>
      <c r="F2722" s="13">
        <f t="shared" ca="1" si="255"/>
        <v>3.9939296104803899</v>
      </c>
      <c r="G2722" s="13">
        <f t="shared" ca="1" si="256"/>
        <v>0.50352881966477581</v>
      </c>
      <c r="H2722" s="13">
        <f t="shared" ca="1" si="257"/>
        <v>0</v>
      </c>
    </row>
    <row r="2723" spans="3:8">
      <c r="C2723" s="13">
        <f t="shared" ca="1" si="252"/>
        <v>1986.9628531888627</v>
      </c>
      <c r="D2723" s="13">
        <f t="shared" ca="1" si="253"/>
        <v>99.91968382590585</v>
      </c>
      <c r="E2723" s="13">
        <f t="shared" ca="1" si="254"/>
        <v>1003337.3334682282</v>
      </c>
      <c r="F2723" s="13">
        <f t="shared" ca="1" si="255"/>
        <v>4.0078357509115143</v>
      </c>
      <c r="G2723" s="13">
        <f t="shared" ca="1" si="256"/>
        <v>0.48505842190543891</v>
      </c>
      <c r="H2723" s="13">
        <f t="shared" ca="1" si="257"/>
        <v>0</v>
      </c>
    </row>
    <row r="2724" spans="3:8">
      <c r="C2724" s="13">
        <f t="shared" ca="1" si="252"/>
        <v>1993.5203237110147</v>
      </c>
      <c r="D2724" s="13">
        <f t="shared" ca="1" si="253"/>
        <v>100.06239827512175</v>
      </c>
      <c r="E2724" s="13">
        <f t="shared" ca="1" si="254"/>
        <v>1000171.6308367843</v>
      </c>
      <c r="F2724" s="13">
        <f t="shared" ca="1" si="255"/>
        <v>3.9807456817231053</v>
      </c>
      <c r="G2724" s="13">
        <f t="shared" ca="1" si="256"/>
        <v>0.50399951104441554</v>
      </c>
      <c r="H2724" s="13">
        <f t="shared" ca="1" si="257"/>
        <v>0</v>
      </c>
    </row>
    <row r="2725" spans="3:8">
      <c r="C2725" s="13">
        <f t="shared" ca="1" si="252"/>
        <v>1991.8315137526838</v>
      </c>
      <c r="D2725" s="13">
        <f t="shared" ca="1" si="253"/>
        <v>99.823462911101927</v>
      </c>
      <c r="E2725" s="13">
        <f t="shared" ca="1" si="254"/>
        <v>995260.62670674385</v>
      </c>
      <c r="F2725" s="13">
        <f t="shared" ca="1" si="255"/>
        <v>3.9943025429009502</v>
      </c>
      <c r="G2725" s="13">
        <f t="shared" ca="1" si="256"/>
        <v>0.49760795463297108</v>
      </c>
      <c r="H2725" s="13">
        <f t="shared" ca="1" si="257"/>
        <v>0</v>
      </c>
    </row>
    <row r="2726" spans="3:8">
      <c r="C2726" s="13">
        <f t="shared" ca="1" si="252"/>
        <v>2011.9931178019433</v>
      </c>
      <c r="D2726" s="13">
        <f t="shared" ca="1" si="253"/>
        <v>100.17137188116283</v>
      </c>
      <c r="E2726" s="13">
        <f t="shared" ca="1" si="254"/>
        <v>998683.1541622536</v>
      </c>
      <c r="F2726" s="13">
        <f t="shared" ca="1" si="255"/>
        <v>4.0006777899404184</v>
      </c>
      <c r="G2726" s="13">
        <f t="shared" ca="1" si="256"/>
        <v>0.50452734888313633</v>
      </c>
      <c r="H2726" s="13">
        <f t="shared" ca="1" si="257"/>
        <v>0</v>
      </c>
    </row>
    <row r="2727" spans="3:8">
      <c r="C2727" s="13">
        <f t="shared" ca="1" si="252"/>
        <v>1988.4209843281837</v>
      </c>
      <c r="D2727" s="13">
        <f t="shared" ca="1" si="253"/>
        <v>99.264612919409515</v>
      </c>
      <c r="E2727" s="13">
        <f t="shared" ca="1" si="254"/>
        <v>996626.03450787102</v>
      </c>
      <c r="F2727" s="13">
        <f t="shared" ca="1" si="255"/>
        <v>4.0043017211566232</v>
      </c>
      <c r="G2727" s="13">
        <f t="shared" ca="1" si="256"/>
        <v>0.48755303069489514</v>
      </c>
      <c r="H2727" s="13">
        <f t="shared" ca="1" si="257"/>
        <v>0</v>
      </c>
    </row>
    <row r="2728" spans="3:8">
      <c r="C2728" s="13">
        <f t="shared" ca="1" si="252"/>
        <v>2005.895265248796</v>
      </c>
      <c r="D2728" s="13">
        <f t="shared" ca="1" si="253"/>
        <v>99.617550939707229</v>
      </c>
      <c r="E2728" s="13">
        <f t="shared" ca="1" si="254"/>
        <v>1006960.5836573549</v>
      </c>
      <c r="F2728" s="13">
        <f t="shared" ca="1" si="255"/>
        <v>3.9986885792230842</v>
      </c>
      <c r="G2728" s="13">
        <f t="shared" ca="1" si="256"/>
        <v>0.49558676732045559</v>
      </c>
      <c r="H2728" s="13">
        <f t="shared" ca="1" si="257"/>
        <v>0</v>
      </c>
    </row>
    <row r="2729" spans="3:8">
      <c r="C2729" s="13">
        <f t="shared" ca="1" si="252"/>
        <v>2007.6577882471122</v>
      </c>
      <c r="D2729" s="13">
        <f t="shared" ca="1" si="253"/>
        <v>99.345305120508357</v>
      </c>
      <c r="E2729" s="13">
        <f t="shared" ca="1" si="254"/>
        <v>988036.52884238726</v>
      </c>
      <c r="F2729" s="13">
        <f t="shared" ca="1" si="255"/>
        <v>4.0065247133645219</v>
      </c>
      <c r="G2729" s="13">
        <f t="shared" ca="1" si="256"/>
        <v>0.50064807824783164</v>
      </c>
      <c r="H2729" s="13">
        <f t="shared" ca="1" si="257"/>
        <v>0</v>
      </c>
    </row>
    <row r="2730" spans="3:8">
      <c r="C2730" s="13">
        <f t="shared" ca="1" si="252"/>
        <v>1990.6804003623683</v>
      </c>
      <c r="D2730" s="13">
        <f t="shared" ca="1" si="253"/>
        <v>99.88014080100379</v>
      </c>
      <c r="E2730" s="13">
        <f t="shared" ca="1" si="254"/>
        <v>985996.27073977026</v>
      </c>
      <c r="F2730" s="13">
        <f t="shared" ca="1" si="255"/>
        <v>4.0035934870862357</v>
      </c>
      <c r="G2730" s="13">
        <f t="shared" ca="1" si="256"/>
        <v>0.49734435509522018</v>
      </c>
      <c r="H2730" s="13">
        <f t="shared" ca="1" si="257"/>
        <v>0</v>
      </c>
    </row>
    <row r="2731" spans="3:8">
      <c r="C2731" s="13">
        <f t="shared" ca="1" si="252"/>
        <v>1973.0014867605946</v>
      </c>
      <c r="D2731" s="13">
        <f t="shared" ca="1" si="253"/>
        <v>99.396040859007201</v>
      </c>
      <c r="E2731" s="13">
        <f t="shared" ca="1" si="254"/>
        <v>991694.7020809839</v>
      </c>
      <c r="F2731" s="13">
        <f t="shared" ca="1" si="255"/>
        <v>4.0090921197387841</v>
      </c>
      <c r="G2731" s="13">
        <f t="shared" ca="1" si="256"/>
        <v>0.48074182824722628</v>
      </c>
      <c r="H2731" s="13">
        <f t="shared" ca="1" si="257"/>
        <v>0</v>
      </c>
    </row>
    <row r="2732" spans="3:8">
      <c r="C2732" s="13">
        <f t="shared" ca="1" si="252"/>
        <v>2009.8834639738643</v>
      </c>
      <c r="D2732" s="13">
        <f t="shared" ca="1" si="253"/>
        <v>99.676728655780707</v>
      </c>
      <c r="E2732" s="13">
        <f t="shared" ca="1" si="254"/>
        <v>993949.7689840236</v>
      </c>
      <c r="F2732" s="13">
        <f t="shared" ca="1" si="255"/>
        <v>4.0001543313840342</v>
      </c>
      <c r="G2732" s="13">
        <f t="shared" ca="1" si="256"/>
        <v>0.50363306924086304</v>
      </c>
      <c r="H2732" s="13">
        <f t="shared" ca="1" si="257"/>
        <v>0</v>
      </c>
    </row>
    <row r="2733" spans="3:8">
      <c r="C2733" s="13">
        <f t="shared" ca="1" si="252"/>
        <v>2012.2063507074974</v>
      </c>
      <c r="D2733" s="13">
        <f t="shared" ca="1" si="253"/>
        <v>100.51195074082474</v>
      </c>
      <c r="E2733" s="13">
        <f t="shared" ca="1" si="254"/>
        <v>1006393.6689240759</v>
      </c>
      <c r="F2733" s="13">
        <f t="shared" ca="1" si="255"/>
        <v>3.9858963041653857</v>
      </c>
      <c r="G2733" s="13">
        <f t="shared" ca="1" si="256"/>
        <v>0.50996572394845519</v>
      </c>
      <c r="H2733" s="13">
        <f t="shared" ca="1" si="257"/>
        <v>0</v>
      </c>
    </row>
    <row r="2734" spans="3:8">
      <c r="C2734" s="13">
        <f t="shared" ca="1" si="252"/>
        <v>2008.7685000365548</v>
      </c>
      <c r="D2734" s="13">
        <f t="shared" ca="1" si="253"/>
        <v>99.941127846271996</v>
      </c>
      <c r="E2734" s="13">
        <f t="shared" ca="1" si="254"/>
        <v>988700.27452449279</v>
      </c>
      <c r="F2734" s="13">
        <f t="shared" ca="1" si="255"/>
        <v>3.9973004412313489</v>
      </c>
      <c r="G2734" s="13">
        <f t="shared" ca="1" si="256"/>
        <v>0.508536745213508</v>
      </c>
      <c r="H2734" s="13">
        <f t="shared" ca="1" si="257"/>
        <v>0</v>
      </c>
    </row>
    <row r="2735" spans="3:8">
      <c r="C2735" s="13">
        <f t="shared" ca="1" si="252"/>
        <v>2000.170883813144</v>
      </c>
      <c r="D2735" s="13">
        <f t="shared" ca="1" si="253"/>
        <v>100.63927042250113</v>
      </c>
      <c r="E2735" s="13">
        <f t="shared" ca="1" si="254"/>
        <v>999630.59884720389</v>
      </c>
      <c r="F2735" s="13">
        <f t="shared" ca="1" si="255"/>
        <v>3.9919771299564832</v>
      </c>
      <c r="G2735" s="13">
        <f t="shared" ca="1" si="256"/>
        <v>0.50484736845747202</v>
      </c>
      <c r="H2735" s="13">
        <f t="shared" ca="1" si="257"/>
        <v>0</v>
      </c>
    </row>
    <row r="2736" spans="3:8">
      <c r="C2736" s="13">
        <f t="shared" ca="1" si="252"/>
        <v>2000.0592367885174</v>
      </c>
      <c r="D2736" s="13">
        <f t="shared" ca="1" si="253"/>
        <v>99.600859824908028</v>
      </c>
      <c r="E2736" s="13">
        <f t="shared" ca="1" si="254"/>
        <v>990798.29717836657</v>
      </c>
      <c r="F2736" s="13">
        <f t="shared" ca="1" si="255"/>
        <v>4.0016777805568493</v>
      </c>
      <c r="G2736" s="13">
        <f t="shared" ca="1" si="256"/>
        <v>0.49916626232646288</v>
      </c>
      <c r="H2736" s="13">
        <f t="shared" ca="1" si="257"/>
        <v>0</v>
      </c>
    </row>
    <row r="2737" spans="3:8">
      <c r="C2737" s="13">
        <f t="shared" ca="1" si="252"/>
        <v>1999.4291591779938</v>
      </c>
      <c r="D2737" s="13">
        <f t="shared" ca="1" si="253"/>
        <v>100.55483207512559</v>
      </c>
      <c r="E2737" s="13">
        <f t="shared" ca="1" si="254"/>
        <v>1004249.395283869</v>
      </c>
      <c r="F2737" s="13">
        <f t="shared" ca="1" si="255"/>
        <v>3.987340420687767</v>
      </c>
      <c r="G2737" s="13">
        <f t="shared" ca="1" si="256"/>
        <v>0.50406934038318285</v>
      </c>
      <c r="H2737" s="13">
        <f t="shared" ca="1" si="257"/>
        <v>0</v>
      </c>
    </row>
    <row r="2738" spans="3:8">
      <c r="C2738" s="13">
        <f t="shared" ca="1" si="252"/>
        <v>1999.8067307949134</v>
      </c>
      <c r="D2738" s="13">
        <f t="shared" ca="1" si="253"/>
        <v>99.351660134286121</v>
      </c>
      <c r="E2738" s="13">
        <f t="shared" ca="1" si="254"/>
        <v>992219.33282080118</v>
      </c>
      <c r="F2738" s="13">
        <f t="shared" ca="1" si="255"/>
        <v>4.0086335750348274</v>
      </c>
      <c r="G2738" s="13">
        <f t="shared" ca="1" si="256"/>
        <v>0.49363755349066368</v>
      </c>
      <c r="H2738" s="13">
        <f t="shared" ca="1" si="257"/>
        <v>0</v>
      </c>
    </row>
    <row r="2739" spans="3:8">
      <c r="C2739" s="13">
        <f t="shared" ca="1" si="252"/>
        <v>2019.5882125545513</v>
      </c>
      <c r="D2739" s="13">
        <f t="shared" ca="1" si="253"/>
        <v>100.44170356389722</v>
      </c>
      <c r="E2739" s="13">
        <f t="shared" ca="1" si="254"/>
        <v>993459.90651909274</v>
      </c>
      <c r="F2739" s="13">
        <f t="shared" ca="1" si="255"/>
        <v>4.0006973459087716</v>
      </c>
      <c r="G2739" s="13">
        <f t="shared" ca="1" si="256"/>
        <v>0.51238537130932804</v>
      </c>
      <c r="H2739" s="13">
        <f t="shared" ca="1" si="257"/>
        <v>0</v>
      </c>
    </row>
    <row r="2740" spans="3:8">
      <c r="C2740" s="13">
        <f t="shared" ca="1" si="252"/>
        <v>2007.2539696271185</v>
      </c>
      <c r="D2740" s="13">
        <f t="shared" ca="1" si="253"/>
        <v>100.06493929558583</v>
      </c>
      <c r="E2740" s="13">
        <f t="shared" ca="1" si="254"/>
        <v>1005540.3296754824</v>
      </c>
      <c r="F2740" s="13">
        <f t="shared" ca="1" si="255"/>
        <v>4.0108944178488306</v>
      </c>
      <c r="G2740" s="13">
        <f t="shared" ca="1" si="256"/>
        <v>0.49314235956294761</v>
      </c>
      <c r="H2740" s="13">
        <f t="shared" ca="1" si="257"/>
        <v>0</v>
      </c>
    </row>
    <row r="2741" spans="3:8">
      <c r="C2741" s="13">
        <f t="shared" ca="1" si="252"/>
        <v>2007.2627047019084</v>
      </c>
      <c r="D2741" s="13">
        <f t="shared" ca="1" si="253"/>
        <v>100.13205173014656</v>
      </c>
      <c r="E2741" s="13">
        <f t="shared" ca="1" si="254"/>
        <v>1001298.1896229991</v>
      </c>
      <c r="F2741" s="13">
        <f t="shared" ca="1" si="255"/>
        <v>3.9932407080649366</v>
      </c>
      <c r="G2741" s="13">
        <f t="shared" ca="1" si="256"/>
        <v>0.5043897942803931</v>
      </c>
      <c r="H2741" s="13">
        <f t="shared" ca="1" si="257"/>
        <v>0</v>
      </c>
    </row>
    <row r="2742" spans="3:8">
      <c r="C2742" s="13">
        <f t="shared" ca="1" si="252"/>
        <v>1983.6382929849251</v>
      </c>
      <c r="D2742" s="13">
        <f t="shared" ca="1" si="253"/>
        <v>100.52930482492751</v>
      </c>
      <c r="E2742" s="13">
        <f t="shared" ca="1" si="254"/>
        <v>987758.23382322292</v>
      </c>
      <c r="F2742" s="13">
        <f t="shared" ca="1" si="255"/>
        <v>3.990575678891517</v>
      </c>
      <c r="G2742" s="13">
        <f t="shared" ca="1" si="256"/>
        <v>0.50266068304579581</v>
      </c>
      <c r="H2742" s="13">
        <f t="shared" ca="1" si="257"/>
        <v>0</v>
      </c>
    </row>
    <row r="2743" spans="3:8">
      <c r="C2743" s="13">
        <f t="shared" ca="1" si="252"/>
        <v>2001.0494650100029</v>
      </c>
      <c r="D2743" s="13">
        <f t="shared" ca="1" si="253"/>
        <v>99.644582169697443</v>
      </c>
      <c r="E2743" s="13">
        <f t="shared" ca="1" si="254"/>
        <v>982971.85200068192</v>
      </c>
      <c r="F2743" s="13">
        <f t="shared" ca="1" si="255"/>
        <v>3.9946859775485644</v>
      </c>
      <c r="G2743" s="13">
        <f t="shared" ca="1" si="256"/>
        <v>0.50739690257940018</v>
      </c>
      <c r="H2743" s="13">
        <f t="shared" ca="1" si="257"/>
        <v>0</v>
      </c>
    </row>
    <row r="2744" spans="3:8">
      <c r="C2744" s="13">
        <f t="shared" ca="1" si="252"/>
        <v>2003.4919014595762</v>
      </c>
      <c r="D2744" s="13">
        <f t="shared" ca="1" si="253"/>
        <v>100.45031952639302</v>
      </c>
      <c r="E2744" s="13">
        <f t="shared" ca="1" si="254"/>
        <v>997380.4803745948</v>
      </c>
      <c r="F2744" s="13">
        <f t="shared" ca="1" si="255"/>
        <v>4.0022734818001693</v>
      </c>
      <c r="G2744" s="13">
        <f t="shared" ca="1" si="256"/>
        <v>0.50152054632891241</v>
      </c>
      <c r="H2744" s="13">
        <f t="shared" ca="1" si="257"/>
        <v>0</v>
      </c>
    </row>
    <row r="2745" spans="3:8">
      <c r="C2745" s="13">
        <f t="shared" ca="1" si="252"/>
        <v>2005.2511106973452</v>
      </c>
      <c r="D2745" s="13">
        <f t="shared" ca="1" si="253"/>
        <v>100.75749327657375</v>
      </c>
      <c r="E2745" s="13">
        <f t="shared" ca="1" si="254"/>
        <v>998141.06104508939</v>
      </c>
      <c r="F2745" s="13">
        <f t="shared" ca="1" si="255"/>
        <v>4.0000614223303232</v>
      </c>
      <c r="G2745" s="13">
        <f t="shared" ca="1" si="256"/>
        <v>0.50466880180638629</v>
      </c>
      <c r="H2745" s="13">
        <f t="shared" ca="1" si="257"/>
        <v>0</v>
      </c>
    </row>
    <row r="2746" spans="3:8">
      <c r="C2746" s="13">
        <f t="shared" ca="1" si="252"/>
        <v>2000.0234304738283</v>
      </c>
      <c r="D2746" s="13">
        <f t="shared" ca="1" si="253"/>
        <v>98.504759116126223</v>
      </c>
      <c r="E2746" s="13">
        <f t="shared" ca="1" si="254"/>
        <v>986185.35049720306</v>
      </c>
      <c r="F2746" s="13">
        <f t="shared" ca="1" si="255"/>
        <v>3.9943640118942261</v>
      </c>
      <c r="G2746" s="13">
        <f t="shared" ca="1" si="256"/>
        <v>0.49960687654616914</v>
      </c>
      <c r="H2746" s="13">
        <f t="shared" ca="1" si="257"/>
        <v>0</v>
      </c>
    </row>
    <row r="2747" spans="3:8">
      <c r="C2747" s="13">
        <f t="shared" ca="1" si="252"/>
        <v>1995.0947800820895</v>
      </c>
      <c r="D2747" s="13">
        <f t="shared" ca="1" si="253"/>
        <v>99.065462017972251</v>
      </c>
      <c r="E2747" s="13">
        <f t="shared" ca="1" si="254"/>
        <v>983444.85241625307</v>
      </c>
      <c r="F2747" s="13">
        <f t="shared" ca="1" si="255"/>
        <v>3.9984417046339229</v>
      </c>
      <c r="G2747" s="13">
        <f t="shared" ca="1" si="256"/>
        <v>0.49932853224988016</v>
      </c>
      <c r="H2747" s="13">
        <f t="shared" ca="1" si="257"/>
        <v>0</v>
      </c>
    </row>
    <row r="2748" spans="3:8">
      <c r="C2748" s="13">
        <f t="shared" ca="1" si="252"/>
        <v>1992.5605428647384</v>
      </c>
      <c r="D2748" s="13">
        <f t="shared" ca="1" si="253"/>
        <v>99.574572671618498</v>
      </c>
      <c r="E2748" s="13">
        <f t="shared" ca="1" si="254"/>
        <v>997147.6434354228</v>
      </c>
      <c r="F2748" s="13">
        <f t="shared" ca="1" si="255"/>
        <v>4.0099794108339655</v>
      </c>
      <c r="G2748" s="13">
        <f t="shared" ca="1" si="256"/>
        <v>0.48808290846043617</v>
      </c>
      <c r="H2748" s="13">
        <f t="shared" ca="1" si="257"/>
        <v>0</v>
      </c>
    </row>
    <row r="2749" spans="3:8">
      <c r="C2749" s="13">
        <f t="shared" ca="1" si="252"/>
        <v>1983.8012848439212</v>
      </c>
      <c r="D2749" s="13">
        <f t="shared" ca="1" si="253"/>
        <v>98.553416881408452</v>
      </c>
      <c r="E2749" s="13">
        <f t="shared" ca="1" si="254"/>
        <v>1004157.38601046</v>
      </c>
      <c r="F2749" s="13">
        <f t="shared" ca="1" si="255"/>
        <v>3.998011138863141</v>
      </c>
      <c r="G2749" s="13">
        <f t="shared" ca="1" si="256"/>
        <v>0.48121634372716737</v>
      </c>
      <c r="H2749" s="13">
        <f t="shared" ca="1" si="257"/>
        <v>0</v>
      </c>
    </row>
    <row r="2750" spans="3:8">
      <c r="C2750" s="13">
        <f t="shared" ca="1" si="252"/>
        <v>1995.6188618327233</v>
      </c>
      <c r="D2750" s="13">
        <f t="shared" ca="1" si="253"/>
        <v>99.144015541255499</v>
      </c>
      <c r="E2750" s="13">
        <f t="shared" ca="1" si="254"/>
        <v>1006166.3958883635</v>
      </c>
      <c r="F2750" s="13">
        <f t="shared" ca="1" si="255"/>
        <v>3.9888146601024652</v>
      </c>
      <c r="G2750" s="13">
        <f t="shared" ca="1" si="256"/>
        <v>0.4934311942757611</v>
      </c>
      <c r="H2750" s="13">
        <f t="shared" ca="1" si="257"/>
        <v>0</v>
      </c>
    </row>
    <row r="2751" spans="3:8">
      <c r="C2751" s="13">
        <f t="shared" ca="1" si="252"/>
        <v>1996.4413842268316</v>
      </c>
      <c r="D2751" s="13">
        <f t="shared" ca="1" si="253"/>
        <v>99.462240773359596</v>
      </c>
      <c r="E2751" s="13">
        <f t="shared" ca="1" si="254"/>
        <v>984958.39991508832</v>
      </c>
      <c r="F2751" s="13">
        <f t="shared" ca="1" si="255"/>
        <v>4.0010841625607352</v>
      </c>
      <c r="G2751" s="13">
        <f t="shared" ca="1" si="256"/>
        <v>0.4999111988832714</v>
      </c>
      <c r="H2751" s="13">
        <f t="shared" ca="1" si="257"/>
        <v>0</v>
      </c>
    </row>
    <row r="2752" spans="3:8">
      <c r="C2752" s="13">
        <f t="shared" ca="1" si="252"/>
        <v>1993.5006904875745</v>
      </c>
      <c r="D2752" s="13">
        <f t="shared" ca="1" si="253"/>
        <v>100.49062662852231</v>
      </c>
      <c r="E2752" s="13">
        <f t="shared" ca="1" si="254"/>
        <v>989627.89469059044</v>
      </c>
      <c r="F2752" s="13">
        <f t="shared" ca="1" si="255"/>
        <v>3.9968094388039308</v>
      </c>
      <c r="G2752" s="13">
        <f t="shared" ca="1" si="256"/>
        <v>0.5033647189317989</v>
      </c>
      <c r="H2752" s="13">
        <f t="shared" ca="1" si="257"/>
        <v>0</v>
      </c>
    </row>
    <row r="2753" spans="3:8">
      <c r="C2753" s="13">
        <f t="shared" ca="1" si="252"/>
        <v>2017.8961800565696</v>
      </c>
      <c r="D2753" s="13">
        <f t="shared" ca="1" si="253"/>
        <v>98.670234291598632</v>
      </c>
      <c r="E2753" s="13">
        <f t="shared" ca="1" si="254"/>
        <v>1000504.1499162609</v>
      </c>
      <c r="F2753" s="13">
        <f t="shared" ca="1" si="255"/>
        <v>4.0061116514869566</v>
      </c>
      <c r="G2753" s="13">
        <f t="shared" ca="1" si="256"/>
        <v>0.49627550508335833</v>
      </c>
      <c r="H2753" s="13">
        <f t="shared" ca="1" si="257"/>
        <v>0</v>
      </c>
    </row>
    <row r="2754" spans="3:8">
      <c r="C2754" s="13">
        <f t="shared" ca="1" si="252"/>
        <v>2012.2844891896109</v>
      </c>
      <c r="D2754" s="13">
        <f t="shared" ca="1" si="253"/>
        <v>100.21228073287534</v>
      </c>
      <c r="E2754" s="13">
        <f t="shared" ca="1" si="254"/>
        <v>993653.23763410863</v>
      </c>
      <c r="F2754" s="13">
        <f t="shared" ca="1" si="255"/>
        <v>3.9909557789341612</v>
      </c>
      <c r="G2754" s="13">
        <f t="shared" ca="1" si="256"/>
        <v>0.51239788168524902</v>
      </c>
      <c r="H2754" s="13">
        <f t="shared" ca="1" si="257"/>
        <v>0</v>
      </c>
    </row>
    <row r="2755" spans="3:8">
      <c r="C2755" s="13">
        <f t="shared" ca="1" si="252"/>
        <v>1997.410374378399</v>
      </c>
      <c r="D2755" s="13">
        <f t="shared" ca="1" si="253"/>
        <v>99.424501183816247</v>
      </c>
      <c r="E2755" s="13">
        <f t="shared" ca="1" si="254"/>
        <v>990392.78257292625</v>
      </c>
      <c r="F2755" s="13">
        <f t="shared" ca="1" si="255"/>
        <v>4.0000711726871616</v>
      </c>
      <c r="G2755" s="13">
        <f t="shared" ca="1" si="256"/>
        <v>0.49796614346458207</v>
      </c>
      <c r="H2755" s="13">
        <f t="shared" ca="1" si="257"/>
        <v>0</v>
      </c>
    </row>
    <row r="2756" spans="3:8">
      <c r="C2756" s="13">
        <f t="shared" ca="1" si="252"/>
        <v>1996.7230320080041</v>
      </c>
      <c r="D2756" s="13">
        <f t="shared" ca="1" si="253"/>
        <v>98.871974381195997</v>
      </c>
      <c r="E2756" s="13">
        <f t="shared" ca="1" si="254"/>
        <v>990554.78398599639</v>
      </c>
      <c r="F2756" s="13">
        <f t="shared" ca="1" si="255"/>
        <v>4.0067355289259545</v>
      </c>
      <c r="G2756" s="13">
        <f t="shared" ca="1" si="256"/>
        <v>0.49149351098701105</v>
      </c>
      <c r="H2756" s="13">
        <f t="shared" ca="1" si="257"/>
        <v>0</v>
      </c>
    </row>
    <row r="2757" spans="3:8">
      <c r="C2757" s="13">
        <f t="shared" ca="1" si="252"/>
        <v>2004.1918615000995</v>
      </c>
      <c r="D2757" s="13">
        <f t="shared" ca="1" si="253"/>
        <v>99.664039871314699</v>
      </c>
      <c r="E2757" s="13">
        <f t="shared" ca="1" si="254"/>
        <v>991467.93399127852</v>
      </c>
      <c r="F2757" s="13">
        <f t="shared" ca="1" si="255"/>
        <v>4.0068329073372499</v>
      </c>
      <c r="G2757" s="13">
        <f t="shared" ca="1" si="256"/>
        <v>0.49863597706707757</v>
      </c>
      <c r="H2757" s="13">
        <f t="shared" ca="1" si="257"/>
        <v>0</v>
      </c>
    </row>
    <row r="2758" spans="3:8">
      <c r="C2758" s="13">
        <f t="shared" ca="1" si="252"/>
        <v>1987.7334770748325</v>
      </c>
      <c r="D2758" s="13">
        <f t="shared" ca="1" si="253"/>
        <v>100.13168514802511</v>
      </c>
      <c r="E2758" s="13">
        <f t="shared" ca="1" si="254"/>
        <v>997050.44607972773</v>
      </c>
      <c r="F2758" s="13">
        <f t="shared" ca="1" si="255"/>
        <v>4.0034749328467001</v>
      </c>
      <c r="G2758" s="13">
        <f t="shared" ca="1" si="256"/>
        <v>0.49166849157195952</v>
      </c>
      <c r="H2758" s="13">
        <f t="shared" ca="1" si="257"/>
        <v>0</v>
      </c>
    </row>
    <row r="2759" spans="3:8">
      <c r="C2759" s="13">
        <f t="shared" ca="1" si="252"/>
        <v>1985.2746127478583</v>
      </c>
      <c r="D2759" s="13">
        <f t="shared" ca="1" si="253"/>
        <v>99.597678908369389</v>
      </c>
      <c r="E2759" s="13">
        <f t="shared" ca="1" si="254"/>
        <v>993659.82495534152</v>
      </c>
      <c r="F2759" s="13">
        <f t="shared" ca="1" si="255"/>
        <v>3.9966951913512316</v>
      </c>
      <c r="G2759" s="13">
        <f t="shared" ca="1" si="256"/>
        <v>0.49283175935269713</v>
      </c>
      <c r="H2759" s="13">
        <f t="shared" ca="1" si="257"/>
        <v>0</v>
      </c>
    </row>
    <row r="2760" spans="3:8">
      <c r="C2760" s="13">
        <f t="shared" ca="1" si="252"/>
        <v>2009.0311507597983</v>
      </c>
      <c r="D2760" s="13">
        <f t="shared" ca="1" si="253"/>
        <v>99.31725786747829</v>
      </c>
      <c r="E2760" s="13">
        <f t="shared" ca="1" si="254"/>
        <v>990034.5442427909</v>
      </c>
      <c r="F2760" s="13">
        <f t="shared" ca="1" si="255"/>
        <v>4.0048000709094129</v>
      </c>
      <c r="G2760" s="13">
        <f t="shared" ca="1" si="256"/>
        <v>0.50104241075075651</v>
      </c>
      <c r="H2760" s="13">
        <f t="shared" ca="1" si="257"/>
        <v>0</v>
      </c>
    </row>
    <row r="2761" spans="3:8">
      <c r="C2761" s="13">
        <f t="shared" ca="1" si="252"/>
        <v>1986.6127042809665</v>
      </c>
      <c r="D2761" s="13">
        <f t="shared" ca="1" si="253"/>
        <v>99.808119165849035</v>
      </c>
      <c r="E2761" s="13">
        <f t="shared" ca="1" si="254"/>
        <v>996445.08660901606</v>
      </c>
      <c r="F2761" s="13">
        <f t="shared" ca="1" si="255"/>
        <v>3.9937958045554671</v>
      </c>
      <c r="G2761" s="13">
        <f t="shared" ca="1" si="256"/>
        <v>0.49459033737711078</v>
      </c>
      <c r="H2761" s="13">
        <f t="shared" ca="1" si="257"/>
        <v>0</v>
      </c>
    </row>
    <row r="2762" spans="3:8">
      <c r="C2762" s="13">
        <f t="shared" ca="1" si="252"/>
        <v>1985.8633337375861</v>
      </c>
      <c r="D2762" s="13">
        <f t="shared" ca="1" si="253"/>
        <v>100.26238644056264</v>
      </c>
      <c r="E2762" s="13">
        <f t="shared" ca="1" si="254"/>
        <v>1003562.9970530455</v>
      </c>
      <c r="F2762" s="13">
        <f t="shared" ca="1" si="255"/>
        <v>3.9905153631055335</v>
      </c>
      <c r="G2762" s="13">
        <f t="shared" ca="1" si="256"/>
        <v>0.49456832505609005</v>
      </c>
      <c r="H2762" s="13">
        <f t="shared" ca="1" si="257"/>
        <v>0</v>
      </c>
    </row>
    <row r="2763" spans="3:8">
      <c r="C2763" s="13">
        <f t="shared" ca="1" si="252"/>
        <v>2013.7142767909809</v>
      </c>
      <c r="D2763" s="13">
        <f t="shared" ca="1" si="253"/>
        <v>99.128754639525283</v>
      </c>
      <c r="E2763" s="13">
        <f t="shared" ca="1" si="254"/>
        <v>993655.10413228034</v>
      </c>
      <c r="F2763" s="13">
        <f t="shared" ca="1" si="255"/>
        <v>4.0025188715804321</v>
      </c>
      <c r="G2763" s="13">
        <f t="shared" ca="1" si="256"/>
        <v>0.50173715434071509</v>
      </c>
      <c r="H2763" s="13">
        <f t="shared" ca="1" si="257"/>
        <v>0</v>
      </c>
    </row>
    <row r="2764" spans="3:8">
      <c r="C2764" s="13">
        <f t="shared" ca="1" si="252"/>
        <v>2004.9634873852945</v>
      </c>
      <c r="D2764" s="13">
        <f t="shared" ca="1" si="253"/>
        <v>99.674523803863096</v>
      </c>
      <c r="E2764" s="13">
        <f t="shared" ca="1" si="254"/>
        <v>990442.97459133028</v>
      </c>
      <c r="F2764" s="13">
        <f t="shared" ca="1" si="255"/>
        <v>4.0044684811733742</v>
      </c>
      <c r="G2764" s="13">
        <f t="shared" ca="1" si="256"/>
        <v>0.500769933396216</v>
      </c>
      <c r="H2764" s="13">
        <f t="shared" ca="1" si="257"/>
        <v>0</v>
      </c>
    </row>
    <row r="2765" spans="3:8">
      <c r="C2765" s="13">
        <f t="shared" ca="1" si="252"/>
        <v>2010.1020797056451</v>
      </c>
      <c r="D2765" s="13">
        <f t="shared" ca="1" si="253"/>
        <v>100.21870346925978</v>
      </c>
      <c r="E2765" s="13">
        <f t="shared" ca="1" si="254"/>
        <v>1002278.0763179718</v>
      </c>
      <c r="F2765" s="13">
        <f t="shared" ca="1" si="255"/>
        <v>4.000239019130456</v>
      </c>
      <c r="G2765" s="13">
        <f t="shared" ca="1" si="256"/>
        <v>0.50223056862547333</v>
      </c>
      <c r="H2765" s="13">
        <f t="shared" ca="1" si="257"/>
        <v>0</v>
      </c>
    </row>
    <row r="2766" spans="3:8">
      <c r="C2766" s="13">
        <f t="shared" ca="1" si="252"/>
        <v>1989.9618397194008</v>
      </c>
      <c r="D2766" s="13">
        <f t="shared" ca="1" si="253"/>
        <v>100.48260815513322</v>
      </c>
      <c r="E2766" s="13">
        <f t="shared" ca="1" si="254"/>
        <v>986387.49867032771</v>
      </c>
      <c r="F2766" s="13">
        <f t="shared" ca="1" si="255"/>
        <v>3.9989809651873407</v>
      </c>
      <c r="G2766" s="13">
        <f t="shared" ca="1" si="256"/>
        <v>0.50209468410403824</v>
      </c>
      <c r="H2766" s="13">
        <f t="shared" ca="1" si="257"/>
        <v>0</v>
      </c>
    </row>
    <row r="2767" spans="3:8">
      <c r="C2767" s="13">
        <f t="shared" ca="1" si="252"/>
        <v>1995.9173603021648</v>
      </c>
      <c r="D2767" s="13">
        <f t="shared" ca="1" si="253"/>
        <v>99.956168736496267</v>
      </c>
      <c r="E2767" s="13">
        <f t="shared" ca="1" si="254"/>
        <v>987612.02616296243</v>
      </c>
      <c r="F2767" s="13">
        <f t="shared" ca="1" si="255"/>
        <v>4.0063520696389778</v>
      </c>
      <c r="G2767" s="13">
        <f t="shared" ca="1" si="256"/>
        <v>0.49815217607053397</v>
      </c>
      <c r="H2767" s="13">
        <f t="shared" ca="1" si="257"/>
        <v>0</v>
      </c>
    </row>
    <row r="2768" spans="3:8">
      <c r="C2768" s="13">
        <f t="shared" ca="1" si="252"/>
        <v>2001.2203743192345</v>
      </c>
      <c r="D2768" s="13">
        <f t="shared" ca="1" si="253"/>
        <v>100.28780518063178</v>
      </c>
      <c r="E2768" s="13">
        <f t="shared" ca="1" si="254"/>
        <v>992973.39672382665</v>
      </c>
      <c r="F2768" s="13">
        <f t="shared" ca="1" si="255"/>
        <v>4.0030970152869347</v>
      </c>
      <c r="G2768" s="13">
        <f t="shared" ca="1" si="256"/>
        <v>0.50137885967790485</v>
      </c>
      <c r="H2768" s="13">
        <f t="shared" ca="1" si="257"/>
        <v>0</v>
      </c>
    </row>
    <row r="2769" spans="3:8">
      <c r="C2769" s="13">
        <f t="shared" ca="1" si="252"/>
        <v>1988.1773809425463</v>
      </c>
      <c r="D2769" s="13">
        <f t="shared" ca="1" si="253"/>
        <v>100.3147589602579</v>
      </c>
      <c r="E2769" s="13">
        <f t="shared" ca="1" si="254"/>
        <v>994834.39212407894</v>
      </c>
      <c r="F2769" s="13">
        <f t="shared" ca="1" si="255"/>
        <v>3.9996857919511575</v>
      </c>
      <c r="G2769" s="13">
        <f t="shared" ca="1" si="256"/>
        <v>0.49575937319197144</v>
      </c>
      <c r="H2769" s="13">
        <f t="shared" ca="1" si="257"/>
        <v>0</v>
      </c>
    </row>
    <row r="2770" spans="3:8">
      <c r="C2770" s="13">
        <f t="shared" ca="1" si="252"/>
        <v>2001.2692292636207</v>
      </c>
      <c r="D2770" s="13">
        <f t="shared" ca="1" si="253"/>
        <v>99.781214437848348</v>
      </c>
      <c r="E2770" s="13">
        <f t="shared" ca="1" si="254"/>
        <v>996073.46980458102</v>
      </c>
      <c r="F2770" s="13">
        <f t="shared" ca="1" si="255"/>
        <v>3.9986020059228218</v>
      </c>
      <c r="G2770" s="13">
        <f t="shared" ca="1" si="256"/>
        <v>0.4995579386872725</v>
      </c>
      <c r="H2770" s="13">
        <f t="shared" ca="1" si="257"/>
        <v>0</v>
      </c>
    </row>
    <row r="2771" spans="3:8">
      <c r="C2771" s="13">
        <f t="shared" ca="1" si="252"/>
        <v>1978.9130230333417</v>
      </c>
      <c r="D2771" s="13">
        <f t="shared" ca="1" si="253"/>
        <v>98.60095226397857</v>
      </c>
      <c r="E2771" s="13">
        <f t="shared" ca="1" si="254"/>
        <v>997968.92817791493</v>
      </c>
      <c r="F2771" s="13">
        <f t="shared" ca="1" si="255"/>
        <v>4.0055858081235849</v>
      </c>
      <c r="G2771" s="13">
        <f t="shared" ca="1" si="256"/>
        <v>0.47841355782394746</v>
      </c>
      <c r="H2771" s="13">
        <f t="shared" ca="1" si="257"/>
        <v>0</v>
      </c>
    </row>
    <row r="2772" spans="3:8">
      <c r="C2772" s="13">
        <f t="shared" ca="1" si="252"/>
        <v>1983.8926248697678</v>
      </c>
      <c r="D2772" s="13">
        <f t="shared" ca="1" si="253"/>
        <v>99.565681286960356</v>
      </c>
      <c r="E2772" s="13">
        <f t="shared" ca="1" si="254"/>
        <v>995015.6944142849</v>
      </c>
      <c r="F2772" s="13">
        <f t="shared" ca="1" si="255"/>
        <v>4.0093538091921594</v>
      </c>
      <c r="G2772" s="13">
        <f t="shared" ca="1" si="256"/>
        <v>0.48514177045729323</v>
      </c>
      <c r="H2772" s="13">
        <f t="shared" ca="1" si="257"/>
        <v>0</v>
      </c>
    </row>
    <row r="2773" spans="3:8">
      <c r="C2773" s="13">
        <f t="shared" ca="1" si="252"/>
        <v>1987.8817129256361</v>
      </c>
      <c r="D2773" s="13">
        <f t="shared" ca="1" si="253"/>
        <v>100.24276094490477</v>
      </c>
      <c r="E2773" s="13">
        <f t="shared" ca="1" si="254"/>
        <v>995306.86374624481</v>
      </c>
      <c r="F2773" s="13">
        <f t="shared" ca="1" si="255"/>
        <v>4.01082233955528</v>
      </c>
      <c r="G2773" s="13">
        <f t="shared" ca="1" si="256"/>
        <v>0.48954602848207068</v>
      </c>
      <c r="H2773" s="13">
        <f t="shared" ca="1" si="257"/>
        <v>0</v>
      </c>
    </row>
    <row r="2774" spans="3:8">
      <c r="C2774" s="13">
        <f t="shared" ca="1" si="252"/>
        <v>2001.0065109021857</v>
      </c>
      <c r="D2774" s="13">
        <f t="shared" ca="1" si="253"/>
        <v>100.05522249036446</v>
      </c>
      <c r="E2774" s="13">
        <f t="shared" ca="1" si="254"/>
        <v>992446.98423644155</v>
      </c>
      <c r="F2774" s="13">
        <f t="shared" ca="1" si="255"/>
        <v>3.9872042434538231</v>
      </c>
      <c r="G2774" s="13">
        <f t="shared" ca="1" si="256"/>
        <v>0.50840012947130775</v>
      </c>
      <c r="H2774" s="13">
        <f t="shared" ca="1" si="257"/>
        <v>0</v>
      </c>
    </row>
    <row r="2775" spans="3:8">
      <c r="C2775" s="13">
        <f t="shared" ca="1" si="252"/>
        <v>1999.0137849832552</v>
      </c>
      <c r="D2775" s="13">
        <f t="shared" ca="1" si="253"/>
        <v>99.674729137346702</v>
      </c>
      <c r="E2775" s="13">
        <f t="shared" ca="1" si="254"/>
        <v>992742.88017992571</v>
      </c>
      <c r="F2775" s="13">
        <f t="shared" ca="1" si="255"/>
        <v>3.9969659861024467</v>
      </c>
      <c r="G2775" s="13">
        <f t="shared" ca="1" si="256"/>
        <v>0.50038949758451445</v>
      </c>
      <c r="H2775" s="13">
        <f t="shared" ca="1" si="257"/>
        <v>0</v>
      </c>
    </row>
    <row r="2776" spans="3:8">
      <c r="C2776" s="13">
        <f t="shared" ref="C2776:C2839" ca="1" si="258">NORMINV(RAND(),$D$3,$G$3)</f>
        <v>2013.3835966289143</v>
      </c>
      <c r="D2776" s="13">
        <f t="shared" ref="D2776:D2839" ca="1" si="259">NORMINV(RAND(),$D$4,$G$4)</f>
        <v>100.31849245467821</v>
      </c>
      <c r="E2776" s="13">
        <f t="shared" ref="E2776:E2839" ca="1" si="260">NORMINV(RAND(),$D$5,$G$5)</f>
        <v>999764.81340103538</v>
      </c>
      <c r="F2776" s="13">
        <f t="shared" ref="F2776:F2839" ca="1" si="261">NORMINV(RAND(),$D$6,$G$6)</f>
        <v>4.0134425789729455</v>
      </c>
      <c r="G2776" s="13">
        <f t="shared" ref="G2776:G2839" ca="1" si="262">C2776^2*D2776/(E2776*3.1415926*F2776^4)</f>
        <v>0.49902019413996207</v>
      </c>
      <c r="H2776" s="13">
        <f t="shared" ref="H2776:H2839" ca="1" si="263">IF(G2776&gt;0.54,1,IF(G2776&lt;0.46,1,0))</f>
        <v>0</v>
      </c>
    </row>
    <row r="2777" spans="3:8">
      <c r="C2777" s="13">
        <f t="shared" ca="1" si="258"/>
        <v>2004.6701187299391</v>
      </c>
      <c r="D2777" s="13">
        <f t="shared" ca="1" si="259"/>
        <v>99.968708175118522</v>
      </c>
      <c r="E2777" s="13">
        <f t="shared" ca="1" si="260"/>
        <v>988012.67499972146</v>
      </c>
      <c r="F2777" s="13">
        <f t="shared" ca="1" si="261"/>
        <v>3.9971447346841908</v>
      </c>
      <c r="G2777" s="13">
        <f t="shared" ca="1" si="262"/>
        <v>0.50703511296798109</v>
      </c>
      <c r="H2777" s="13">
        <f t="shared" ca="1" si="263"/>
        <v>0</v>
      </c>
    </row>
    <row r="2778" spans="3:8">
      <c r="C2778" s="13">
        <f t="shared" ca="1" si="258"/>
        <v>2000.4024783682</v>
      </c>
      <c r="D2778" s="13">
        <f t="shared" ca="1" si="259"/>
        <v>100.40080159401597</v>
      </c>
      <c r="E2778" s="13">
        <f t="shared" ca="1" si="260"/>
        <v>1006685.6346660242</v>
      </c>
      <c r="F2778" s="13">
        <f t="shared" ca="1" si="261"/>
        <v>3.9971454612550947</v>
      </c>
      <c r="G2778" s="13">
        <f t="shared" ca="1" si="262"/>
        <v>0.49765503131646588</v>
      </c>
      <c r="H2778" s="13">
        <f t="shared" ca="1" si="263"/>
        <v>0</v>
      </c>
    </row>
    <row r="2779" spans="3:8">
      <c r="C2779" s="13">
        <f t="shared" ca="1" si="258"/>
        <v>1982.1282397932264</v>
      </c>
      <c r="D2779" s="13">
        <f t="shared" ca="1" si="259"/>
        <v>99.5630846686784</v>
      </c>
      <c r="E2779" s="13">
        <f t="shared" ca="1" si="260"/>
        <v>992587.11800319492</v>
      </c>
      <c r="F2779" s="13">
        <f t="shared" ca="1" si="261"/>
        <v>4.002303286236029</v>
      </c>
      <c r="G2779" s="13">
        <f t="shared" ca="1" si="262"/>
        <v>0.48888122602280953</v>
      </c>
      <c r="H2779" s="13">
        <f t="shared" ca="1" si="263"/>
        <v>0</v>
      </c>
    </row>
    <row r="2780" spans="3:8">
      <c r="C2780" s="13">
        <f t="shared" ca="1" si="258"/>
        <v>2005.9398655030782</v>
      </c>
      <c r="D2780" s="13">
        <f t="shared" ca="1" si="259"/>
        <v>99.119708522011805</v>
      </c>
      <c r="E2780" s="13">
        <f t="shared" ca="1" si="260"/>
        <v>996128.22555174038</v>
      </c>
      <c r="F2780" s="13">
        <f t="shared" ca="1" si="261"/>
        <v>4.0002713444227513</v>
      </c>
      <c r="G2780" s="13">
        <f t="shared" ca="1" si="262"/>
        <v>0.49770604908451482</v>
      </c>
      <c r="H2780" s="13">
        <f t="shared" ca="1" si="263"/>
        <v>0</v>
      </c>
    </row>
    <row r="2781" spans="3:8">
      <c r="C2781" s="13">
        <f t="shared" ca="1" si="258"/>
        <v>1980.934259247239</v>
      </c>
      <c r="D2781" s="13">
        <f t="shared" ca="1" si="259"/>
        <v>98.538550704645104</v>
      </c>
      <c r="E2781" s="13">
        <f t="shared" ca="1" si="260"/>
        <v>992697.32760471257</v>
      </c>
      <c r="F2781" s="13">
        <f t="shared" ca="1" si="261"/>
        <v>3.9996710751586848</v>
      </c>
      <c r="G2781" s="13">
        <f t="shared" ca="1" si="262"/>
        <v>0.48448738017838172</v>
      </c>
      <c r="H2781" s="13">
        <f t="shared" ca="1" si="263"/>
        <v>0</v>
      </c>
    </row>
    <row r="2782" spans="3:8">
      <c r="C2782" s="13">
        <f t="shared" ca="1" si="258"/>
        <v>2012.8996548623049</v>
      </c>
      <c r="D2782" s="13">
        <f t="shared" ca="1" si="259"/>
        <v>99.985542513036023</v>
      </c>
      <c r="E2782" s="13">
        <f t="shared" ca="1" si="260"/>
        <v>996552.39234319294</v>
      </c>
      <c r="F2782" s="13">
        <f t="shared" ca="1" si="261"/>
        <v>4.0035078613083357</v>
      </c>
      <c r="G2782" s="13">
        <f t="shared" ca="1" si="262"/>
        <v>0.50369624625539899</v>
      </c>
      <c r="H2782" s="13">
        <f t="shared" ca="1" si="263"/>
        <v>0</v>
      </c>
    </row>
    <row r="2783" spans="3:8">
      <c r="C2783" s="13">
        <f t="shared" ca="1" si="258"/>
        <v>2019.9423672552941</v>
      </c>
      <c r="D2783" s="13">
        <f t="shared" ca="1" si="259"/>
        <v>99.739302443528885</v>
      </c>
      <c r="E2783" s="13">
        <f t="shared" ca="1" si="260"/>
        <v>979106.79178378184</v>
      </c>
      <c r="F2783" s="13">
        <f t="shared" ca="1" si="261"/>
        <v>3.997894674362966</v>
      </c>
      <c r="G2783" s="13">
        <f t="shared" ca="1" si="262"/>
        <v>0.51789171277570178</v>
      </c>
      <c r="H2783" s="13">
        <f t="shared" ca="1" si="263"/>
        <v>0</v>
      </c>
    </row>
    <row r="2784" spans="3:8">
      <c r="C2784" s="13">
        <f t="shared" ca="1" si="258"/>
        <v>1993.7683547307997</v>
      </c>
      <c r="D2784" s="13">
        <f t="shared" ca="1" si="259"/>
        <v>100.96412301710266</v>
      </c>
      <c r="E2784" s="13">
        <f t="shared" ca="1" si="260"/>
        <v>992624.09581725055</v>
      </c>
      <c r="F2784" s="13">
        <f t="shared" ca="1" si="261"/>
        <v>4.0025866262597685</v>
      </c>
      <c r="G2784" s="13">
        <f t="shared" ca="1" si="262"/>
        <v>0.50143983968528727</v>
      </c>
      <c r="H2784" s="13">
        <f t="shared" ca="1" si="263"/>
        <v>0</v>
      </c>
    </row>
    <row r="2785" spans="3:8">
      <c r="C2785" s="13">
        <f t="shared" ca="1" si="258"/>
        <v>2004.2413954664162</v>
      </c>
      <c r="D2785" s="13">
        <f t="shared" ca="1" si="259"/>
        <v>100.38725360410285</v>
      </c>
      <c r="E2785" s="13">
        <f t="shared" ca="1" si="260"/>
        <v>990513.59624040744</v>
      </c>
      <c r="F2785" s="13">
        <f t="shared" ca="1" si="261"/>
        <v>3.9988654118574827</v>
      </c>
      <c r="G2785" s="13">
        <f t="shared" ca="1" si="262"/>
        <v>0.50678198929779983</v>
      </c>
      <c r="H2785" s="13">
        <f t="shared" ca="1" si="263"/>
        <v>0</v>
      </c>
    </row>
    <row r="2786" spans="3:8">
      <c r="C2786" s="13">
        <f t="shared" ca="1" si="258"/>
        <v>2013.3370011832228</v>
      </c>
      <c r="D2786" s="13">
        <f t="shared" ca="1" si="259"/>
        <v>100.86033432530158</v>
      </c>
      <c r="E2786" s="13">
        <f t="shared" ca="1" si="260"/>
        <v>985943.73677108611</v>
      </c>
      <c r="F2786" s="13">
        <f t="shared" ca="1" si="261"/>
        <v>4.0033315209753733</v>
      </c>
      <c r="G2786" s="13">
        <f t="shared" ca="1" si="262"/>
        <v>0.51388404208820071</v>
      </c>
      <c r="H2786" s="13">
        <f t="shared" ca="1" si="263"/>
        <v>0</v>
      </c>
    </row>
    <row r="2787" spans="3:8">
      <c r="C2787" s="13">
        <f t="shared" ca="1" si="258"/>
        <v>1989.9381710762464</v>
      </c>
      <c r="D2787" s="13">
        <f t="shared" ca="1" si="259"/>
        <v>100.02714552820001</v>
      </c>
      <c r="E2787" s="13">
        <f t="shared" ca="1" si="260"/>
        <v>995176.6775791503</v>
      </c>
      <c r="F2787" s="13">
        <f t="shared" ca="1" si="261"/>
        <v>3.9951413487789469</v>
      </c>
      <c r="G2787" s="13">
        <f t="shared" ca="1" si="262"/>
        <v>0.49729991939435142</v>
      </c>
      <c r="H2787" s="13">
        <f t="shared" ca="1" si="263"/>
        <v>0</v>
      </c>
    </row>
    <row r="2788" spans="3:8">
      <c r="C2788" s="13">
        <f t="shared" ca="1" si="258"/>
        <v>1982.441124950765</v>
      </c>
      <c r="D2788" s="13">
        <f t="shared" ca="1" si="259"/>
        <v>99.817604188222106</v>
      </c>
      <c r="E2788" s="13">
        <f t="shared" ca="1" si="260"/>
        <v>985718.60866719158</v>
      </c>
      <c r="F2788" s="13">
        <f t="shared" ca="1" si="261"/>
        <v>3.992185425689561</v>
      </c>
      <c r="G2788" s="13">
        <f t="shared" ca="1" si="262"/>
        <v>0.49872610193381256</v>
      </c>
      <c r="H2788" s="13">
        <f t="shared" ca="1" si="263"/>
        <v>0</v>
      </c>
    </row>
    <row r="2789" spans="3:8">
      <c r="C2789" s="13">
        <f t="shared" ca="1" si="258"/>
        <v>2001.0001565927935</v>
      </c>
      <c r="D2789" s="13">
        <f t="shared" ca="1" si="259"/>
        <v>99.526740624632552</v>
      </c>
      <c r="E2789" s="13">
        <f t="shared" ca="1" si="260"/>
        <v>996623.61320358689</v>
      </c>
      <c r="F2789" s="13">
        <f t="shared" ca="1" si="261"/>
        <v>3.9900388334675578</v>
      </c>
      <c r="G2789" s="13">
        <f t="shared" ca="1" si="262"/>
        <v>0.50216275555750778</v>
      </c>
      <c r="H2789" s="13">
        <f t="shared" ca="1" si="263"/>
        <v>0</v>
      </c>
    </row>
    <row r="2790" spans="3:8">
      <c r="C2790" s="13">
        <f t="shared" ca="1" si="258"/>
        <v>1983.6230047889837</v>
      </c>
      <c r="D2790" s="13">
        <f t="shared" ca="1" si="259"/>
        <v>99.980587538112005</v>
      </c>
      <c r="E2790" s="13">
        <f t="shared" ca="1" si="260"/>
        <v>991285.95996562729</v>
      </c>
      <c r="F2790" s="13">
        <f t="shared" ca="1" si="261"/>
        <v>4.0008165729027265</v>
      </c>
      <c r="G2790" s="13">
        <f t="shared" ca="1" si="262"/>
        <v>0.49304955887318042</v>
      </c>
      <c r="H2790" s="13">
        <f t="shared" ca="1" si="263"/>
        <v>0</v>
      </c>
    </row>
    <row r="2791" spans="3:8">
      <c r="C2791" s="13">
        <f t="shared" ca="1" si="258"/>
        <v>2007.6089695655266</v>
      </c>
      <c r="D2791" s="13">
        <f t="shared" ca="1" si="259"/>
        <v>100.40019599560105</v>
      </c>
      <c r="E2791" s="13">
        <f t="shared" ca="1" si="260"/>
        <v>1005019.2484556382</v>
      </c>
      <c r="F2791" s="13">
        <f t="shared" ca="1" si="261"/>
        <v>4.0060485897175484</v>
      </c>
      <c r="G2791" s="13">
        <f t="shared" ca="1" si="262"/>
        <v>0.49762675254820515</v>
      </c>
      <c r="H2791" s="13">
        <f t="shared" ca="1" si="263"/>
        <v>0</v>
      </c>
    </row>
    <row r="2792" spans="3:8">
      <c r="C2792" s="13">
        <f t="shared" ca="1" si="258"/>
        <v>2003.0232231699949</v>
      </c>
      <c r="D2792" s="13">
        <f t="shared" ca="1" si="259"/>
        <v>100.02114306991997</v>
      </c>
      <c r="E2792" s="13">
        <f t="shared" ca="1" si="260"/>
        <v>1007485.1219613118</v>
      </c>
      <c r="F2792" s="13">
        <f t="shared" ca="1" si="261"/>
        <v>4.0040324891834818</v>
      </c>
      <c r="G2792" s="13">
        <f t="shared" ca="1" si="262"/>
        <v>0.49327022928535591</v>
      </c>
      <c r="H2792" s="13">
        <f t="shared" ca="1" si="263"/>
        <v>0</v>
      </c>
    </row>
    <row r="2793" spans="3:8">
      <c r="C2793" s="13">
        <f t="shared" ca="1" si="258"/>
        <v>2004.2708814271309</v>
      </c>
      <c r="D2793" s="13">
        <f t="shared" ca="1" si="259"/>
        <v>98.88520311250565</v>
      </c>
      <c r="E2793" s="13">
        <f t="shared" ca="1" si="260"/>
        <v>992681.88733984332</v>
      </c>
      <c r="F2793" s="13">
        <f t="shared" ca="1" si="261"/>
        <v>4.000548996452868</v>
      </c>
      <c r="G2793" s="13">
        <f t="shared" ca="1" si="262"/>
        <v>0.4972855110461703</v>
      </c>
      <c r="H2793" s="13">
        <f t="shared" ca="1" si="263"/>
        <v>0</v>
      </c>
    </row>
    <row r="2794" spans="3:8">
      <c r="C2794" s="13">
        <f t="shared" ca="1" si="258"/>
        <v>1997.476004264726</v>
      </c>
      <c r="D2794" s="13">
        <f t="shared" ca="1" si="259"/>
        <v>99.461673739145141</v>
      </c>
      <c r="E2794" s="13">
        <f t="shared" ca="1" si="260"/>
        <v>1004550.7662065856</v>
      </c>
      <c r="F2794" s="13">
        <f t="shared" ca="1" si="261"/>
        <v>4.0015479048920186</v>
      </c>
      <c r="G2794" s="13">
        <f t="shared" ca="1" si="262"/>
        <v>0.49043907940333165</v>
      </c>
      <c r="H2794" s="13">
        <f t="shared" ca="1" si="263"/>
        <v>0</v>
      </c>
    </row>
    <row r="2795" spans="3:8">
      <c r="C2795" s="13">
        <f t="shared" ca="1" si="258"/>
        <v>2003.5640389275236</v>
      </c>
      <c r="D2795" s="13">
        <f t="shared" ca="1" si="259"/>
        <v>100.66340124549075</v>
      </c>
      <c r="E2795" s="13">
        <f t="shared" ca="1" si="260"/>
        <v>982785.90367685072</v>
      </c>
      <c r="F2795" s="13">
        <f t="shared" ca="1" si="261"/>
        <v>3.9999893021529522</v>
      </c>
      <c r="G2795" s="13">
        <f t="shared" ca="1" si="262"/>
        <v>0.51125074444209284</v>
      </c>
      <c r="H2795" s="13">
        <f t="shared" ca="1" si="263"/>
        <v>0</v>
      </c>
    </row>
    <row r="2796" spans="3:8">
      <c r="C2796" s="13">
        <f t="shared" ca="1" si="258"/>
        <v>2015.7419771386428</v>
      </c>
      <c r="D2796" s="13">
        <f t="shared" ca="1" si="259"/>
        <v>99.537279673896649</v>
      </c>
      <c r="E2796" s="13">
        <f t="shared" ca="1" si="260"/>
        <v>987635.63754731743</v>
      </c>
      <c r="F2796" s="13">
        <f t="shared" ca="1" si="261"/>
        <v>3.9988470347424983</v>
      </c>
      <c r="G2796" s="13">
        <f t="shared" ca="1" si="262"/>
        <v>0.50976482269081524</v>
      </c>
      <c r="H2796" s="13">
        <f t="shared" ca="1" si="263"/>
        <v>0</v>
      </c>
    </row>
    <row r="2797" spans="3:8">
      <c r="C2797" s="13">
        <f t="shared" ca="1" si="258"/>
        <v>1998.3499181108807</v>
      </c>
      <c r="D2797" s="13">
        <f t="shared" ca="1" si="259"/>
        <v>100.21533742406893</v>
      </c>
      <c r="E2797" s="13">
        <f t="shared" ca="1" si="260"/>
        <v>1003294.0576166308</v>
      </c>
      <c r="F2797" s="13">
        <f t="shared" ca="1" si="261"/>
        <v>4.0096088990274028</v>
      </c>
      <c r="G2797" s="13">
        <f t="shared" ca="1" si="262"/>
        <v>0.49123704371206273</v>
      </c>
      <c r="H2797" s="13">
        <f t="shared" ca="1" si="263"/>
        <v>0</v>
      </c>
    </row>
    <row r="2798" spans="3:8">
      <c r="C2798" s="13">
        <f t="shared" ca="1" si="258"/>
        <v>2008.462518622086</v>
      </c>
      <c r="D2798" s="13">
        <f t="shared" ca="1" si="259"/>
        <v>100.15888850532896</v>
      </c>
      <c r="E2798" s="13">
        <f t="shared" ca="1" si="260"/>
        <v>991948.75309460971</v>
      </c>
      <c r="F2798" s="13">
        <f t="shared" ca="1" si="261"/>
        <v>4.0017478448701738</v>
      </c>
      <c r="G2798" s="13">
        <f t="shared" ca="1" si="262"/>
        <v>0.50556730371062697</v>
      </c>
      <c r="H2798" s="13">
        <f t="shared" ca="1" si="263"/>
        <v>0</v>
      </c>
    </row>
    <row r="2799" spans="3:8">
      <c r="C2799" s="13">
        <f t="shared" ca="1" si="258"/>
        <v>2010.1300819261323</v>
      </c>
      <c r="D2799" s="13">
        <f t="shared" ca="1" si="259"/>
        <v>100.1914090458087</v>
      </c>
      <c r="E2799" s="13">
        <f t="shared" ca="1" si="260"/>
        <v>988493.57414847263</v>
      </c>
      <c r="F2799" s="13">
        <f t="shared" ca="1" si="261"/>
        <v>3.9995158886354742</v>
      </c>
      <c r="G2799" s="13">
        <f t="shared" ca="1" si="262"/>
        <v>0.50947794540820468</v>
      </c>
      <c r="H2799" s="13">
        <f t="shared" ca="1" si="263"/>
        <v>0</v>
      </c>
    </row>
    <row r="2800" spans="3:8">
      <c r="C2800" s="13">
        <f t="shared" ca="1" si="258"/>
        <v>2005.1705681265651</v>
      </c>
      <c r="D2800" s="13">
        <f t="shared" ca="1" si="259"/>
        <v>99.510657860507962</v>
      </c>
      <c r="E2800" s="13">
        <f t="shared" ca="1" si="260"/>
        <v>989474.02293383831</v>
      </c>
      <c r="F2800" s="13">
        <f t="shared" ca="1" si="261"/>
        <v>3.998379631936003</v>
      </c>
      <c r="G2800" s="13">
        <f t="shared" ca="1" si="262"/>
        <v>0.5035955363868132</v>
      </c>
      <c r="H2800" s="13">
        <f t="shared" ca="1" si="263"/>
        <v>0</v>
      </c>
    </row>
    <row r="2801" spans="3:8">
      <c r="C2801" s="13">
        <f t="shared" ca="1" si="258"/>
        <v>1999.4665998987261</v>
      </c>
      <c r="D2801" s="13">
        <f t="shared" ca="1" si="259"/>
        <v>100.01264413262984</v>
      </c>
      <c r="E2801" s="13">
        <f t="shared" ca="1" si="260"/>
        <v>995767.88040445792</v>
      </c>
      <c r="F2801" s="13">
        <f t="shared" ca="1" si="261"/>
        <v>3.988544313993982</v>
      </c>
      <c r="G2801" s="13">
        <f t="shared" ca="1" si="262"/>
        <v>0.505030435995385</v>
      </c>
      <c r="H2801" s="13">
        <f t="shared" ca="1" si="263"/>
        <v>0</v>
      </c>
    </row>
    <row r="2802" spans="3:8">
      <c r="C2802" s="13">
        <f t="shared" ca="1" si="258"/>
        <v>2004.3304064912393</v>
      </c>
      <c r="D2802" s="13">
        <f t="shared" ca="1" si="259"/>
        <v>99.851128557229643</v>
      </c>
      <c r="E2802" s="13">
        <f t="shared" ca="1" si="260"/>
        <v>996409.37330306927</v>
      </c>
      <c r="F2802" s="13">
        <f t="shared" ca="1" si="261"/>
        <v>4.0042446528802671</v>
      </c>
      <c r="G2802" s="13">
        <f t="shared" ca="1" si="262"/>
        <v>0.49844990876414091</v>
      </c>
      <c r="H2802" s="13">
        <f t="shared" ca="1" si="263"/>
        <v>0</v>
      </c>
    </row>
    <row r="2803" spans="3:8">
      <c r="C2803" s="13">
        <f t="shared" ca="1" si="258"/>
        <v>1982.085315592316</v>
      </c>
      <c r="D2803" s="13">
        <f t="shared" ca="1" si="259"/>
        <v>100.82512390083714</v>
      </c>
      <c r="E2803" s="13">
        <f t="shared" ca="1" si="260"/>
        <v>993089.10400917986</v>
      </c>
      <c r="F2803" s="13">
        <f t="shared" ca="1" si="261"/>
        <v>4.0036644794895366</v>
      </c>
      <c r="G2803" s="13">
        <f t="shared" ca="1" si="262"/>
        <v>0.49413392346312296</v>
      </c>
      <c r="H2803" s="13">
        <f t="shared" ca="1" si="263"/>
        <v>0</v>
      </c>
    </row>
    <row r="2804" spans="3:8">
      <c r="C2804" s="13">
        <f t="shared" ca="1" si="258"/>
        <v>2003.9247988190668</v>
      </c>
      <c r="D2804" s="13">
        <f t="shared" ca="1" si="259"/>
        <v>99.89309915505045</v>
      </c>
      <c r="E2804" s="13">
        <f t="shared" ca="1" si="260"/>
        <v>1006870.2585337699</v>
      </c>
      <c r="F2804" s="13">
        <f t="shared" ca="1" si="261"/>
        <v>4.0002549108104262</v>
      </c>
      <c r="G2804" s="13">
        <f t="shared" ca="1" si="262"/>
        <v>0.49524976787506264</v>
      </c>
      <c r="H2804" s="13">
        <f t="shared" ca="1" si="263"/>
        <v>0</v>
      </c>
    </row>
    <row r="2805" spans="3:8">
      <c r="C2805" s="13">
        <f t="shared" ca="1" si="258"/>
        <v>2003.0734846932548</v>
      </c>
      <c r="D2805" s="13">
        <f t="shared" ca="1" si="259"/>
        <v>100.77007282931712</v>
      </c>
      <c r="E2805" s="13">
        <f t="shared" ca="1" si="260"/>
        <v>991340.25016859348</v>
      </c>
      <c r="F2805" s="13">
        <f t="shared" ca="1" si="261"/>
        <v>4.0085663185280422</v>
      </c>
      <c r="G2805" s="13">
        <f t="shared" ca="1" si="262"/>
        <v>0.50280135511870283</v>
      </c>
      <c r="H2805" s="13">
        <f t="shared" ca="1" si="263"/>
        <v>0</v>
      </c>
    </row>
    <row r="2806" spans="3:8">
      <c r="C2806" s="13">
        <f t="shared" ca="1" si="258"/>
        <v>2003.1411918871186</v>
      </c>
      <c r="D2806" s="13">
        <f t="shared" ca="1" si="259"/>
        <v>100.25283576762604</v>
      </c>
      <c r="E2806" s="13">
        <f t="shared" ca="1" si="260"/>
        <v>999140.89549984643</v>
      </c>
      <c r="F2806" s="13">
        <f t="shared" ca="1" si="261"/>
        <v>4.0081649334550988</v>
      </c>
      <c r="G2806" s="13">
        <f t="shared" ca="1" si="262"/>
        <v>0.49654756003576767</v>
      </c>
      <c r="H2806" s="13">
        <f t="shared" ca="1" si="263"/>
        <v>0</v>
      </c>
    </row>
    <row r="2807" spans="3:8">
      <c r="C2807" s="13">
        <f t="shared" ca="1" si="258"/>
        <v>2010.1672753394355</v>
      </c>
      <c r="D2807" s="13">
        <f t="shared" ca="1" si="259"/>
        <v>99.593302447930839</v>
      </c>
      <c r="E2807" s="13">
        <f t="shared" ca="1" si="260"/>
        <v>998599.88200668432</v>
      </c>
      <c r="F2807" s="13">
        <f t="shared" ca="1" si="261"/>
        <v>4.0135481490534923</v>
      </c>
      <c r="G2807" s="13">
        <f t="shared" ca="1" si="262"/>
        <v>0.49435535775782502</v>
      </c>
      <c r="H2807" s="13">
        <f t="shared" ca="1" si="263"/>
        <v>0</v>
      </c>
    </row>
    <row r="2808" spans="3:8">
      <c r="C2808" s="13">
        <f t="shared" ca="1" si="258"/>
        <v>1991.7794128654807</v>
      </c>
      <c r="D2808" s="13">
        <f t="shared" ca="1" si="259"/>
        <v>100.87102048527915</v>
      </c>
      <c r="E2808" s="13">
        <f t="shared" ca="1" si="260"/>
        <v>986055.49947208678</v>
      </c>
      <c r="F2808" s="13">
        <f t="shared" ca="1" si="261"/>
        <v>4.0028587219282787</v>
      </c>
      <c r="G2808" s="13">
        <f t="shared" ca="1" si="262"/>
        <v>0.50317217723091356</v>
      </c>
      <c r="H2808" s="13">
        <f t="shared" ca="1" si="263"/>
        <v>0</v>
      </c>
    </row>
    <row r="2809" spans="3:8">
      <c r="C2809" s="13">
        <f t="shared" ca="1" si="258"/>
        <v>1996.4334245036516</v>
      </c>
      <c r="D2809" s="13">
        <f t="shared" ca="1" si="259"/>
        <v>100.21008631730056</v>
      </c>
      <c r="E2809" s="13">
        <f t="shared" ca="1" si="260"/>
        <v>994210.16411339166</v>
      </c>
      <c r="F2809" s="13">
        <f t="shared" ca="1" si="261"/>
        <v>4.0054645454135374</v>
      </c>
      <c r="G2809" s="13">
        <f t="shared" ca="1" si="262"/>
        <v>0.4967998649006139</v>
      </c>
      <c r="H2809" s="13">
        <f t="shared" ca="1" si="263"/>
        <v>0</v>
      </c>
    </row>
    <row r="2810" spans="3:8">
      <c r="C2810" s="13">
        <f t="shared" ca="1" si="258"/>
        <v>2005.5411720498851</v>
      </c>
      <c r="D2810" s="13">
        <f t="shared" ca="1" si="259"/>
        <v>99.725751179317058</v>
      </c>
      <c r="E2810" s="13">
        <f t="shared" ca="1" si="260"/>
        <v>988396.89991906041</v>
      </c>
      <c r="F2810" s="13">
        <f t="shared" ca="1" si="261"/>
        <v>3.9974479445311748</v>
      </c>
      <c r="G2810" s="13">
        <f t="shared" ca="1" si="262"/>
        <v>0.50589218751291554</v>
      </c>
      <c r="H2810" s="13">
        <f t="shared" ca="1" si="263"/>
        <v>0</v>
      </c>
    </row>
    <row r="2811" spans="3:8">
      <c r="C2811" s="13">
        <f t="shared" ca="1" si="258"/>
        <v>2003.9123865655536</v>
      </c>
      <c r="D2811" s="13">
        <f t="shared" ca="1" si="259"/>
        <v>99.663088205164229</v>
      </c>
      <c r="E2811" s="13">
        <f t="shared" ca="1" si="260"/>
        <v>984569.0547420556</v>
      </c>
      <c r="F2811" s="13">
        <f t="shared" ca="1" si="261"/>
        <v>4.0088761345110271</v>
      </c>
      <c r="G2811" s="13">
        <f t="shared" ca="1" si="262"/>
        <v>0.50096248200093196</v>
      </c>
      <c r="H2811" s="13">
        <f t="shared" ca="1" si="263"/>
        <v>0</v>
      </c>
    </row>
    <row r="2812" spans="3:8">
      <c r="C2812" s="13">
        <f t="shared" ca="1" si="258"/>
        <v>1998.591250725608</v>
      </c>
      <c r="D2812" s="13">
        <f t="shared" ca="1" si="259"/>
        <v>99.077811431671648</v>
      </c>
      <c r="E2812" s="13">
        <f t="shared" ca="1" si="260"/>
        <v>989634.16839163715</v>
      </c>
      <c r="F2812" s="13">
        <f t="shared" ca="1" si="261"/>
        <v>3.9975933269698323</v>
      </c>
      <c r="G2812" s="13">
        <f t="shared" ca="1" si="262"/>
        <v>0.49843137902344942</v>
      </c>
      <c r="H2812" s="13">
        <f t="shared" ca="1" si="263"/>
        <v>0</v>
      </c>
    </row>
    <row r="2813" spans="3:8">
      <c r="C2813" s="13">
        <f t="shared" ca="1" si="258"/>
        <v>2006.8405778620454</v>
      </c>
      <c r="D2813" s="13">
        <f t="shared" ca="1" si="259"/>
        <v>99.559102837360115</v>
      </c>
      <c r="E2813" s="13">
        <f t="shared" ca="1" si="260"/>
        <v>1007040.3642612415</v>
      </c>
      <c r="F2813" s="13">
        <f t="shared" ca="1" si="261"/>
        <v>3.9940817325580951</v>
      </c>
      <c r="G2813" s="13">
        <f t="shared" ca="1" si="262"/>
        <v>0.49801472880396297</v>
      </c>
      <c r="H2813" s="13">
        <f t="shared" ca="1" si="263"/>
        <v>0</v>
      </c>
    </row>
    <row r="2814" spans="3:8">
      <c r="C2814" s="13">
        <f t="shared" ca="1" si="258"/>
        <v>1995.0211291619905</v>
      </c>
      <c r="D2814" s="13">
        <f t="shared" ca="1" si="259"/>
        <v>100.04966560207089</v>
      </c>
      <c r="E2814" s="13">
        <f t="shared" ca="1" si="260"/>
        <v>991929.35573439009</v>
      </c>
      <c r="F2814" s="13">
        <f t="shared" ca="1" si="261"/>
        <v>4.0088725250437838</v>
      </c>
      <c r="G2814" s="13">
        <f t="shared" ca="1" si="262"/>
        <v>0.49475597240359009</v>
      </c>
      <c r="H2814" s="13">
        <f t="shared" ca="1" si="263"/>
        <v>0</v>
      </c>
    </row>
    <row r="2815" spans="3:8">
      <c r="C2815" s="13">
        <f t="shared" ca="1" si="258"/>
        <v>1995.8411230528209</v>
      </c>
      <c r="D2815" s="13">
        <f t="shared" ca="1" si="259"/>
        <v>100.24434338788609</v>
      </c>
      <c r="E2815" s="13">
        <f t="shared" ca="1" si="260"/>
        <v>1002428.4499766354</v>
      </c>
      <c r="F2815" s="13">
        <f t="shared" ca="1" si="261"/>
        <v>4.0119454543902053</v>
      </c>
      <c r="G2815" s="13">
        <f t="shared" ca="1" si="262"/>
        <v>0.48942762701790354</v>
      </c>
      <c r="H2815" s="13">
        <f t="shared" ca="1" si="263"/>
        <v>0</v>
      </c>
    </row>
    <row r="2816" spans="3:8">
      <c r="C2816" s="13">
        <f t="shared" ca="1" si="258"/>
        <v>2002.1641227622617</v>
      </c>
      <c r="D2816" s="13">
        <f t="shared" ca="1" si="259"/>
        <v>100.24512040660136</v>
      </c>
      <c r="E2816" s="13">
        <f t="shared" ca="1" si="260"/>
        <v>999601.78860731574</v>
      </c>
      <c r="F2816" s="13">
        <f t="shared" ca="1" si="261"/>
        <v>3.9907252554330541</v>
      </c>
      <c r="G2816" s="13">
        <f t="shared" ca="1" si="262"/>
        <v>0.5045199962883582</v>
      </c>
      <c r="H2816" s="13">
        <f t="shared" ca="1" si="263"/>
        <v>0</v>
      </c>
    </row>
    <row r="2817" spans="3:8">
      <c r="C2817" s="13">
        <f t="shared" ca="1" si="258"/>
        <v>1997.9609147826154</v>
      </c>
      <c r="D2817" s="13">
        <f t="shared" ca="1" si="259"/>
        <v>99.321972659558995</v>
      </c>
      <c r="E2817" s="13">
        <f t="shared" ca="1" si="260"/>
        <v>999588.58298726112</v>
      </c>
      <c r="F2817" s="13">
        <f t="shared" ca="1" si="261"/>
        <v>4.0123427805562084</v>
      </c>
      <c r="G2817" s="13">
        <f t="shared" ca="1" si="262"/>
        <v>0.4871425294771044</v>
      </c>
      <c r="H2817" s="13">
        <f t="shared" ca="1" si="263"/>
        <v>0</v>
      </c>
    </row>
    <row r="2818" spans="3:8">
      <c r="C2818" s="13">
        <f t="shared" ca="1" si="258"/>
        <v>1994.1646162742516</v>
      </c>
      <c r="D2818" s="13">
        <f t="shared" ca="1" si="259"/>
        <v>99.692246411978914</v>
      </c>
      <c r="E2818" s="13">
        <f t="shared" ca="1" si="260"/>
        <v>982857.4379239782</v>
      </c>
      <c r="F2818" s="13">
        <f t="shared" ca="1" si="261"/>
        <v>3.9961541341368707</v>
      </c>
      <c r="G2818" s="13">
        <f t="shared" ca="1" si="262"/>
        <v>0.50347055565893528</v>
      </c>
      <c r="H2818" s="13">
        <f t="shared" ca="1" si="263"/>
        <v>0</v>
      </c>
    </row>
    <row r="2819" spans="3:8">
      <c r="C2819" s="13">
        <f t="shared" ca="1" si="258"/>
        <v>2005.6913578164229</v>
      </c>
      <c r="D2819" s="13">
        <f t="shared" ca="1" si="259"/>
        <v>100.1343535395811</v>
      </c>
      <c r="E2819" s="13">
        <f t="shared" ca="1" si="260"/>
        <v>1010664.118478362</v>
      </c>
      <c r="F2819" s="13">
        <f t="shared" ca="1" si="261"/>
        <v>4.0047231195847139</v>
      </c>
      <c r="G2819" s="13">
        <f t="shared" ca="1" si="262"/>
        <v>0.49324718144160801</v>
      </c>
      <c r="H2819" s="13">
        <f t="shared" ca="1" si="263"/>
        <v>0</v>
      </c>
    </row>
    <row r="2820" spans="3:8">
      <c r="C2820" s="13">
        <f t="shared" ca="1" si="258"/>
        <v>1994.5898886044743</v>
      </c>
      <c r="D2820" s="13">
        <f t="shared" ca="1" si="259"/>
        <v>100.03175634071769</v>
      </c>
      <c r="E2820" s="13">
        <f t="shared" ca="1" si="260"/>
        <v>990183.28951345605</v>
      </c>
      <c r="F2820" s="13">
        <f t="shared" ca="1" si="261"/>
        <v>3.9932489290762607</v>
      </c>
      <c r="G2820" s="13">
        <f t="shared" ca="1" si="262"/>
        <v>0.50312294837403826</v>
      </c>
      <c r="H2820" s="13">
        <f t="shared" ca="1" si="263"/>
        <v>0</v>
      </c>
    </row>
    <row r="2821" spans="3:8">
      <c r="C2821" s="13">
        <f t="shared" ca="1" si="258"/>
        <v>2006.4290573248861</v>
      </c>
      <c r="D2821" s="13">
        <f t="shared" ca="1" si="259"/>
        <v>99.525671151976823</v>
      </c>
      <c r="E2821" s="13">
        <f t="shared" ca="1" si="260"/>
        <v>992152.7310545342</v>
      </c>
      <c r="F2821" s="13">
        <f t="shared" ca="1" si="261"/>
        <v>3.9983435193648553</v>
      </c>
      <c r="G2821" s="13">
        <f t="shared" ca="1" si="262"/>
        <v>0.5029605461674046</v>
      </c>
      <c r="H2821" s="13">
        <f t="shared" ca="1" si="263"/>
        <v>0</v>
      </c>
    </row>
    <row r="2822" spans="3:8">
      <c r="C2822" s="13">
        <f t="shared" ca="1" si="258"/>
        <v>2010.7982770893582</v>
      </c>
      <c r="D2822" s="13">
        <f t="shared" ca="1" si="259"/>
        <v>99.909245782092256</v>
      </c>
      <c r="E2822" s="13">
        <f t="shared" ca="1" si="260"/>
        <v>985791.84072027577</v>
      </c>
      <c r="F2822" s="13">
        <f t="shared" ca="1" si="261"/>
        <v>3.9957060068776875</v>
      </c>
      <c r="G2822" s="13">
        <f t="shared" ca="1" si="262"/>
        <v>0.51172130496262402</v>
      </c>
      <c r="H2822" s="13">
        <f t="shared" ca="1" si="263"/>
        <v>0</v>
      </c>
    </row>
    <row r="2823" spans="3:8">
      <c r="C2823" s="13">
        <f t="shared" ca="1" si="258"/>
        <v>1985.7140716692297</v>
      </c>
      <c r="D2823" s="13">
        <f t="shared" ca="1" si="259"/>
        <v>99.091844756520558</v>
      </c>
      <c r="E2823" s="13">
        <f t="shared" ca="1" si="260"/>
        <v>1006550.9795880343</v>
      </c>
      <c r="F2823" s="13">
        <f t="shared" ca="1" si="261"/>
        <v>3.9935250180178681</v>
      </c>
      <c r="G2823" s="13">
        <f t="shared" ca="1" si="262"/>
        <v>0.48580285347175894</v>
      </c>
      <c r="H2823" s="13">
        <f t="shared" ca="1" si="263"/>
        <v>0</v>
      </c>
    </row>
    <row r="2824" spans="3:8">
      <c r="C2824" s="13">
        <f t="shared" ca="1" si="258"/>
        <v>2005.908528626356</v>
      </c>
      <c r="D2824" s="13">
        <f t="shared" ca="1" si="259"/>
        <v>99.888558928634879</v>
      </c>
      <c r="E2824" s="13">
        <f t="shared" ca="1" si="260"/>
        <v>992745.55863512761</v>
      </c>
      <c r="F2824" s="13">
        <f t="shared" ca="1" si="261"/>
        <v>3.9995636732925717</v>
      </c>
      <c r="G2824" s="13">
        <f t="shared" ca="1" si="262"/>
        <v>0.5036162312420227</v>
      </c>
      <c r="H2824" s="13">
        <f t="shared" ca="1" si="263"/>
        <v>0</v>
      </c>
    </row>
    <row r="2825" spans="3:8">
      <c r="C2825" s="13">
        <f t="shared" ca="1" si="258"/>
        <v>2000.1990626453694</v>
      </c>
      <c r="D2825" s="13">
        <f t="shared" ca="1" si="259"/>
        <v>100.48036769237987</v>
      </c>
      <c r="E2825" s="13">
        <f t="shared" ca="1" si="260"/>
        <v>998151.39943666977</v>
      </c>
      <c r="F2825" s="13">
        <f t="shared" ca="1" si="261"/>
        <v>3.9900096516841792</v>
      </c>
      <c r="G2825" s="13">
        <f t="shared" ca="1" si="262"/>
        <v>0.50580787220667667</v>
      </c>
      <c r="H2825" s="13">
        <f t="shared" ca="1" si="263"/>
        <v>0</v>
      </c>
    </row>
    <row r="2826" spans="3:8">
      <c r="C2826" s="13">
        <f t="shared" ca="1" si="258"/>
        <v>2004.7698710202094</v>
      </c>
      <c r="D2826" s="13">
        <f t="shared" ca="1" si="259"/>
        <v>100.55213228006242</v>
      </c>
      <c r="E2826" s="13">
        <f t="shared" ca="1" si="260"/>
        <v>1005989.0720599588</v>
      </c>
      <c r="F2826" s="13">
        <f t="shared" ca="1" si="261"/>
        <v>3.9930268149823616</v>
      </c>
      <c r="G2826" s="13">
        <f t="shared" ca="1" si="262"/>
        <v>0.50300036840825857</v>
      </c>
      <c r="H2826" s="13">
        <f t="shared" ca="1" si="263"/>
        <v>0</v>
      </c>
    </row>
    <row r="2827" spans="3:8">
      <c r="C2827" s="13">
        <f t="shared" ca="1" si="258"/>
        <v>2003.6867497023006</v>
      </c>
      <c r="D2827" s="13">
        <f t="shared" ca="1" si="259"/>
        <v>100.24742969282663</v>
      </c>
      <c r="E2827" s="13">
        <f t="shared" ca="1" si="260"/>
        <v>999104.18157956214</v>
      </c>
      <c r="F2827" s="13">
        <f t="shared" ca="1" si="261"/>
        <v>4.0013317861985929</v>
      </c>
      <c r="G2827" s="13">
        <f t="shared" ca="1" si="262"/>
        <v>0.5002118781291075</v>
      </c>
      <c r="H2827" s="13">
        <f t="shared" ca="1" si="263"/>
        <v>0</v>
      </c>
    </row>
    <row r="2828" spans="3:8">
      <c r="C2828" s="13">
        <f t="shared" ca="1" si="258"/>
        <v>1999.9962223620139</v>
      </c>
      <c r="D2828" s="13">
        <f t="shared" ca="1" si="259"/>
        <v>100.11482823039323</v>
      </c>
      <c r="E2828" s="13">
        <f t="shared" ca="1" si="260"/>
        <v>990416.36854930653</v>
      </c>
      <c r="F2828" s="13">
        <f t="shared" ca="1" si="261"/>
        <v>3.9999370404800056</v>
      </c>
      <c r="G2828" s="13">
        <f t="shared" ca="1" si="262"/>
        <v>0.50277822520261517</v>
      </c>
      <c r="H2828" s="13">
        <f t="shared" ca="1" si="263"/>
        <v>0</v>
      </c>
    </row>
    <row r="2829" spans="3:8">
      <c r="C2829" s="13">
        <f t="shared" ca="1" si="258"/>
        <v>1997.6163970041735</v>
      </c>
      <c r="D2829" s="13">
        <f t="shared" ca="1" si="259"/>
        <v>99.975686060244627</v>
      </c>
      <c r="E2829" s="13">
        <f t="shared" ca="1" si="260"/>
        <v>999772.71684298024</v>
      </c>
      <c r="F2829" s="13">
        <f t="shared" ca="1" si="261"/>
        <v>4.0108638163952586</v>
      </c>
      <c r="G2829" s="13">
        <f t="shared" ca="1" si="262"/>
        <v>0.49081267519920607</v>
      </c>
      <c r="H2829" s="13">
        <f t="shared" ca="1" si="263"/>
        <v>0</v>
      </c>
    </row>
    <row r="2830" spans="3:8">
      <c r="C2830" s="13">
        <f t="shared" ca="1" si="258"/>
        <v>2003.5136740931775</v>
      </c>
      <c r="D2830" s="13">
        <f t="shared" ca="1" si="259"/>
        <v>100.78872497272521</v>
      </c>
      <c r="E2830" s="13">
        <f t="shared" ca="1" si="260"/>
        <v>1015403.9219009343</v>
      </c>
      <c r="F2830" s="13">
        <f t="shared" ca="1" si="261"/>
        <v>3.9944092588326585</v>
      </c>
      <c r="G2830" s="13">
        <f t="shared" ca="1" si="262"/>
        <v>0.49819301284305911</v>
      </c>
      <c r="H2830" s="13">
        <f t="shared" ca="1" si="263"/>
        <v>0</v>
      </c>
    </row>
    <row r="2831" spans="3:8">
      <c r="C2831" s="13">
        <f t="shared" ca="1" si="258"/>
        <v>2015.0635997142315</v>
      </c>
      <c r="D2831" s="13">
        <f t="shared" ca="1" si="259"/>
        <v>99.643777366497488</v>
      </c>
      <c r="E2831" s="13">
        <f t="shared" ca="1" si="260"/>
        <v>984796.05315368483</v>
      </c>
      <c r="F2831" s="13">
        <f t="shared" ca="1" si="261"/>
        <v>4.0083127575584516</v>
      </c>
      <c r="G2831" s="13">
        <f t="shared" ca="1" si="262"/>
        <v>0.50662326570781713</v>
      </c>
      <c r="H2831" s="13">
        <f t="shared" ca="1" si="263"/>
        <v>0</v>
      </c>
    </row>
    <row r="2832" spans="3:8">
      <c r="C2832" s="13">
        <f t="shared" ca="1" si="258"/>
        <v>1986.8883070429829</v>
      </c>
      <c r="D2832" s="13">
        <f t="shared" ca="1" si="259"/>
        <v>100.69685329820778</v>
      </c>
      <c r="E2832" s="13">
        <f t="shared" ca="1" si="260"/>
        <v>1002074.2327996072</v>
      </c>
      <c r="F2832" s="13">
        <f t="shared" ca="1" si="261"/>
        <v>4.0039125271049283</v>
      </c>
      <c r="G2832" s="13">
        <f t="shared" ca="1" si="262"/>
        <v>0.4913316300986707</v>
      </c>
      <c r="H2832" s="13">
        <f t="shared" ca="1" si="263"/>
        <v>0</v>
      </c>
    </row>
    <row r="2833" spans="3:8">
      <c r="C2833" s="13">
        <f t="shared" ca="1" si="258"/>
        <v>2011.7312404928134</v>
      </c>
      <c r="D2833" s="13">
        <f t="shared" ca="1" si="259"/>
        <v>99.11921245801949</v>
      </c>
      <c r="E2833" s="13">
        <f t="shared" ca="1" si="260"/>
        <v>1006936.0567900077</v>
      </c>
      <c r="F2833" s="13">
        <f t="shared" ca="1" si="261"/>
        <v>4.0155755366914594</v>
      </c>
      <c r="G2833" s="13">
        <f t="shared" ca="1" si="262"/>
        <v>0.48770230267714137</v>
      </c>
      <c r="H2833" s="13">
        <f t="shared" ca="1" si="263"/>
        <v>0</v>
      </c>
    </row>
    <row r="2834" spans="3:8">
      <c r="C2834" s="13">
        <f t="shared" ca="1" si="258"/>
        <v>1998.3812327856888</v>
      </c>
      <c r="D2834" s="13">
        <f t="shared" ca="1" si="259"/>
        <v>99.228744719718065</v>
      </c>
      <c r="E2834" s="13">
        <f t="shared" ca="1" si="260"/>
        <v>996705.04119008558</v>
      </c>
      <c r="F2834" s="13">
        <f t="shared" ca="1" si="261"/>
        <v>3.992741509409591</v>
      </c>
      <c r="G2834" s="13">
        <f t="shared" ca="1" si="262"/>
        <v>0.49795819375494033</v>
      </c>
      <c r="H2834" s="13">
        <f t="shared" ca="1" si="263"/>
        <v>0</v>
      </c>
    </row>
    <row r="2835" spans="3:8">
      <c r="C2835" s="13">
        <f t="shared" ca="1" si="258"/>
        <v>1996.9568660228244</v>
      </c>
      <c r="D2835" s="13">
        <f t="shared" ca="1" si="259"/>
        <v>98.571544760369093</v>
      </c>
      <c r="E2835" s="13">
        <f t="shared" ca="1" si="260"/>
        <v>994343.44320798723</v>
      </c>
      <c r="F2835" s="13">
        <f t="shared" ca="1" si="261"/>
        <v>4.0058069100774425</v>
      </c>
      <c r="G2835" s="13">
        <f t="shared" ca="1" si="262"/>
        <v>0.48870030049895274</v>
      </c>
      <c r="H2835" s="13">
        <f t="shared" ca="1" si="263"/>
        <v>0</v>
      </c>
    </row>
    <row r="2836" spans="3:8">
      <c r="C2836" s="13">
        <f t="shared" ca="1" si="258"/>
        <v>2011.8193012615261</v>
      </c>
      <c r="D2836" s="13">
        <f t="shared" ca="1" si="259"/>
        <v>99.656254728360281</v>
      </c>
      <c r="E2836" s="13">
        <f t="shared" ca="1" si="260"/>
        <v>996005.9483295813</v>
      </c>
      <c r="F2836" s="13">
        <f t="shared" ca="1" si="261"/>
        <v>3.995444237326081</v>
      </c>
      <c r="G2836" s="13">
        <f t="shared" ca="1" si="262"/>
        <v>0.50583678652416453</v>
      </c>
      <c r="H2836" s="13">
        <f t="shared" ca="1" si="263"/>
        <v>0</v>
      </c>
    </row>
    <row r="2837" spans="3:8">
      <c r="C2837" s="13">
        <f t="shared" ca="1" si="258"/>
        <v>2013.3114360380496</v>
      </c>
      <c r="D2837" s="13">
        <f t="shared" ca="1" si="259"/>
        <v>99.20836909352829</v>
      </c>
      <c r="E2837" s="13">
        <f t="shared" ca="1" si="260"/>
        <v>1004264.0929262061</v>
      </c>
      <c r="F2837" s="13">
        <f t="shared" ca="1" si="261"/>
        <v>4.004465075205478</v>
      </c>
      <c r="G2837" s="13">
        <f t="shared" ca="1" si="262"/>
        <v>0.49567200318279542</v>
      </c>
      <c r="H2837" s="13">
        <f t="shared" ca="1" si="263"/>
        <v>0</v>
      </c>
    </row>
    <row r="2838" spans="3:8">
      <c r="C2838" s="13">
        <f t="shared" ca="1" si="258"/>
        <v>1997.6974260899506</v>
      </c>
      <c r="D2838" s="13">
        <f t="shared" ca="1" si="259"/>
        <v>99.908036254647087</v>
      </c>
      <c r="E2838" s="13">
        <f t="shared" ca="1" si="260"/>
        <v>1007888.2108005149</v>
      </c>
      <c r="F2838" s="13">
        <f t="shared" ca="1" si="261"/>
        <v>3.9955907445266088</v>
      </c>
      <c r="G2838" s="13">
        <f t="shared" ca="1" si="262"/>
        <v>0.49405308838831397</v>
      </c>
      <c r="H2838" s="13">
        <f t="shared" ca="1" si="263"/>
        <v>0</v>
      </c>
    </row>
    <row r="2839" spans="3:8">
      <c r="C2839" s="13">
        <f t="shared" ca="1" si="258"/>
        <v>1999.479507356428</v>
      </c>
      <c r="D2839" s="13">
        <f t="shared" ca="1" si="259"/>
        <v>99.027374338383538</v>
      </c>
      <c r="E2839" s="13">
        <f t="shared" ca="1" si="260"/>
        <v>1001495.1954272902</v>
      </c>
      <c r="F2839" s="13">
        <f t="shared" ca="1" si="261"/>
        <v>3.9962557812450945</v>
      </c>
      <c r="G2839" s="13">
        <f t="shared" ca="1" si="262"/>
        <v>0.49337522022135588</v>
      </c>
      <c r="H2839" s="13">
        <f t="shared" ca="1" si="263"/>
        <v>0</v>
      </c>
    </row>
    <row r="2840" spans="3:8">
      <c r="C2840" s="13">
        <f t="shared" ref="C2840:C2903" ca="1" si="264">NORMINV(RAND(),$D$3,$G$3)</f>
        <v>2000.5389028731354</v>
      </c>
      <c r="D2840" s="13">
        <f t="shared" ref="D2840:D2903" ca="1" si="265">NORMINV(RAND(),$D$4,$G$4)</f>
        <v>100.86452900479516</v>
      </c>
      <c r="E2840" s="13">
        <f t="shared" ref="E2840:E2903" ca="1" si="266">NORMINV(RAND(),$D$5,$G$5)</f>
        <v>997351.37585098227</v>
      </c>
      <c r="F2840" s="13">
        <f t="shared" ref="F2840:F2903" ca="1" si="267">NORMINV(RAND(),$D$6,$G$6)</f>
        <v>3.992683747472638</v>
      </c>
      <c r="G2840" s="13">
        <f t="shared" ref="G2840:G2903" ca="1" si="268">C2840^2*D2840/(E2840*3.1415926*F2840^4)</f>
        <v>0.50696124773867957</v>
      </c>
      <c r="H2840" s="13">
        <f t="shared" ref="H2840:H2903" ca="1" si="269">IF(G2840&gt;0.54,1,IF(G2840&lt;0.46,1,0))</f>
        <v>0</v>
      </c>
    </row>
    <row r="2841" spans="3:8">
      <c r="C2841" s="13">
        <f t="shared" ca="1" si="264"/>
        <v>1993.6616865053454</v>
      </c>
      <c r="D2841" s="13">
        <f t="shared" ca="1" si="265"/>
        <v>99.866346553699302</v>
      </c>
      <c r="E2841" s="13">
        <f t="shared" ca="1" si="266"/>
        <v>997294.21648253419</v>
      </c>
      <c r="F2841" s="13">
        <f t="shared" ca="1" si="267"/>
        <v>4.0004720608733031</v>
      </c>
      <c r="G2841" s="13">
        <f t="shared" ca="1" si="268"/>
        <v>0.49465676787474755</v>
      </c>
      <c r="H2841" s="13">
        <f t="shared" ca="1" si="269"/>
        <v>0</v>
      </c>
    </row>
    <row r="2842" spans="3:8">
      <c r="C2842" s="13">
        <f t="shared" ca="1" si="264"/>
        <v>1993.8207141244898</v>
      </c>
      <c r="D2842" s="13">
        <f t="shared" ca="1" si="265"/>
        <v>101.08202609574175</v>
      </c>
      <c r="E2842" s="13">
        <f t="shared" ca="1" si="266"/>
        <v>1004438.2383612852</v>
      </c>
      <c r="F2842" s="13">
        <f t="shared" ca="1" si="267"/>
        <v>4.003878856060556</v>
      </c>
      <c r="G2842" s="13">
        <f t="shared" ca="1" si="268"/>
        <v>0.49550646798670395</v>
      </c>
      <c r="H2842" s="13">
        <f t="shared" ca="1" si="269"/>
        <v>0</v>
      </c>
    </row>
    <row r="2843" spans="3:8">
      <c r="C2843" s="13">
        <f t="shared" ca="1" si="264"/>
        <v>1983.2935576109976</v>
      </c>
      <c r="D2843" s="13">
        <f t="shared" ca="1" si="265"/>
        <v>100.35389315580845</v>
      </c>
      <c r="E2843" s="13">
        <f t="shared" ca="1" si="266"/>
        <v>1000699.9380169002</v>
      </c>
      <c r="F2843" s="13">
        <f t="shared" ca="1" si="267"/>
        <v>3.9980228721990527</v>
      </c>
      <c r="G2843" s="13">
        <f t="shared" ca="1" si="268"/>
        <v>0.49144327002299754</v>
      </c>
      <c r="H2843" s="13">
        <f t="shared" ca="1" si="269"/>
        <v>0</v>
      </c>
    </row>
    <row r="2844" spans="3:8">
      <c r="C2844" s="13">
        <f t="shared" ca="1" si="264"/>
        <v>2006.3036989441373</v>
      </c>
      <c r="D2844" s="13">
        <f t="shared" ca="1" si="265"/>
        <v>98.720437468413039</v>
      </c>
      <c r="E2844" s="13">
        <f t="shared" ca="1" si="266"/>
        <v>996626.24549066892</v>
      </c>
      <c r="F2844" s="13">
        <f t="shared" ca="1" si="267"/>
        <v>4.0067238695542766</v>
      </c>
      <c r="G2844" s="13">
        <f t="shared" ca="1" si="268"/>
        <v>0.4924482297724051</v>
      </c>
      <c r="H2844" s="13">
        <f t="shared" ca="1" si="269"/>
        <v>0</v>
      </c>
    </row>
    <row r="2845" spans="3:8">
      <c r="C2845" s="13">
        <f t="shared" ca="1" si="264"/>
        <v>2004.4642933631671</v>
      </c>
      <c r="D2845" s="13">
        <f t="shared" ca="1" si="265"/>
        <v>98.900547251896796</v>
      </c>
      <c r="E2845" s="13">
        <f t="shared" ca="1" si="266"/>
        <v>1002790.5846578677</v>
      </c>
      <c r="F2845" s="13">
        <f t="shared" ca="1" si="267"/>
        <v>4.0001340048192962</v>
      </c>
      <c r="G2845" s="13">
        <f t="shared" ca="1" si="268"/>
        <v>0.49264839079533523</v>
      </c>
      <c r="H2845" s="13">
        <f t="shared" ca="1" si="269"/>
        <v>0</v>
      </c>
    </row>
    <row r="2846" spans="3:8">
      <c r="C2846" s="13">
        <f t="shared" ca="1" si="264"/>
        <v>2000.9555393485796</v>
      </c>
      <c r="D2846" s="13">
        <f t="shared" ca="1" si="265"/>
        <v>99.861645420039039</v>
      </c>
      <c r="E2846" s="13">
        <f t="shared" ca="1" si="266"/>
        <v>983865.31601780199</v>
      </c>
      <c r="F2846" s="13">
        <f t="shared" ca="1" si="267"/>
        <v>4.0029228905152117</v>
      </c>
      <c r="G2846" s="13">
        <f t="shared" ca="1" si="268"/>
        <v>0.50382438371153115</v>
      </c>
      <c r="H2846" s="13">
        <f t="shared" ca="1" si="269"/>
        <v>0</v>
      </c>
    </row>
    <row r="2847" spans="3:8">
      <c r="C2847" s="13">
        <f t="shared" ca="1" si="264"/>
        <v>2005.743490511617</v>
      </c>
      <c r="D2847" s="13">
        <f t="shared" ca="1" si="265"/>
        <v>99.405253011286632</v>
      </c>
      <c r="E2847" s="13">
        <f t="shared" ca="1" si="266"/>
        <v>1003618.3052183301</v>
      </c>
      <c r="F2847" s="13">
        <f t="shared" ca="1" si="267"/>
        <v>4.0109694292082185</v>
      </c>
      <c r="G2847" s="13">
        <f t="shared" ca="1" si="268"/>
        <v>0.49005437539216823</v>
      </c>
      <c r="H2847" s="13">
        <f t="shared" ca="1" si="269"/>
        <v>0</v>
      </c>
    </row>
    <row r="2848" spans="3:8">
      <c r="C2848" s="13">
        <f t="shared" ca="1" si="264"/>
        <v>2007.3619011524911</v>
      </c>
      <c r="D2848" s="13">
        <f t="shared" ca="1" si="265"/>
        <v>99.637031566936543</v>
      </c>
      <c r="E2848" s="13">
        <f t="shared" ca="1" si="266"/>
        <v>995092.2545849724</v>
      </c>
      <c r="F2848" s="13">
        <f t="shared" ca="1" si="267"/>
        <v>3.9966940897844818</v>
      </c>
      <c r="G2848" s="13">
        <f t="shared" ca="1" si="268"/>
        <v>0.50333286725624149</v>
      </c>
      <c r="H2848" s="13">
        <f t="shared" ca="1" si="269"/>
        <v>0</v>
      </c>
    </row>
    <row r="2849" spans="3:8">
      <c r="C2849" s="13">
        <f t="shared" ca="1" si="264"/>
        <v>2021.0966727512318</v>
      </c>
      <c r="D2849" s="13">
        <f t="shared" ca="1" si="265"/>
        <v>99.761869882551622</v>
      </c>
      <c r="E2849" s="13">
        <f t="shared" ca="1" si="266"/>
        <v>987767.03598282265</v>
      </c>
      <c r="F2849" s="13">
        <f t="shared" ca="1" si="267"/>
        <v>3.99168005518202</v>
      </c>
      <c r="G2849" s="13">
        <f t="shared" ca="1" si="268"/>
        <v>0.51726306019979218</v>
      </c>
      <c r="H2849" s="13">
        <f t="shared" ca="1" si="269"/>
        <v>0</v>
      </c>
    </row>
    <row r="2850" spans="3:8">
      <c r="C2850" s="13">
        <f t="shared" ca="1" si="264"/>
        <v>2020.8943593565691</v>
      </c>
      <c r="D2850" s="13">
        <f t="shared" ca="1" si="265"/>
        <v>100.5527910678809</v>
      </c>
      <c r="E2850" s="13">
        <f t="shared" ca="1" si="266"/>
        <v>995259.14726525301</v>
      </c>
      <c r="F2850" s="13">
        <f t="shared" ca="1" si="267"/>
        <v>3.9987442204810018</v>
      </c>
      <c r="G2850" s="13">
        <f t="shared" ca="1" si="268"/>
        <v>0.51368964193682598</v>
      </c>
      <c r="H2850" s="13">
        <f t="shared" ca="1" si="269"/>
        <v>0</v>
      </c>
    </row>
    <row r="2851" spans="3:8">
      <c r="C2851" s="13">
        <f t="shared" ca="1" si="264"/>
        <v>2000.6038965705832</v>
      </c>
      <c r="D2851" s="13">
        <f t="shared" ca="1" si="265"/>
        <v>100.77463203313515</v>
      </c>
      <c r="E2851" s="13">
        <f t="shared" ca="1" si="266"/>
        <v>993132.4665422166</v>
      </c>
      <c r="F2851" s="13">
        <f t="shared" ca="1" si="267"/>
        <v>4.0016916283312387</v>
      </c>
      <c r="G2851" s="13">
        <f t="shared" ca="1" si="268"/>
        <v>0.50412927975610333</v>
      </c>
      <c r="H2851" s="13">
        <f t="shared" ca="1" si="269"/>
        <v>0</v>
      </c>
    </row>
    <row r="2852" spans="3:8">
      <c r="C2852" s="13">
        <f t="shared" ca="1" si="264"/>
        <v>2023.0471322265923</v>
      </c>
      <c r="D2852" s="13">
        <f t="shared" ca="1" si="265"/>
        <v>99.33083338443906</v>
      </c>
      <c r="E2852" s="13">
        <f t="shared" ca="1" si="266"/>
        <v>993804.92277342058</v>
      </c>
      <c r="F2852" s="13">
        <f t="shared" ca="1" si="267"/>
        <v>3.9897869478297801</v>
      </c>
      <c r="G2852" s="13">
        <f t="shared" ca="1" si="268"/>
        <v>0.51386170211054116</v>
      </c>
      <c r="H2852" s="13">
        <f t="shared" ca="1" si="269"/>
        <v>0</v>
      </c>
    </row>
    <row r="2853" spans="3:8">
      <c r="C2853" s="13">
        <f t="shared" ca="1" si="264"/>
        <v>1995.4772106898483</v>
      </c>
      <c r="D2853" s="13">
        <f t="shared" ca="1" si="265"/>
        <v>99.081523895352177</v>
      </c>
      <c r="E2853" s="13">
        <f t="shared" ca="1" si="266"/>
        <v>1002328.7932084113</v>
      </c>
      <c r="F2853" s="13">
        <f t="shared" ca="1" si="267"/>
        <v>4.0082633833615402</v>
      </c>
      <c r="G2853" s="13">
        <f t="shared" ca="1" si="268"/>
        <v>0.48540153489738824</v>
      </c>
      <c r="H2853" s="13">
        <f t="shared" ca="1" si="269"/>
        <v>0</v>
      </c>
    </row>
    <row r="2854" spans="3:8">
      <c r="C2854" s="13">
        <f t="shared" ca="1" si="264"/>
        <v>2013.9386528631917</v>
      </c>
      <c r="D2854" s="13">
        <f t="shared" ca="1" si="265"/>
        <v>99.916341321918082</v>
      </c>
      <c r="E2854" s="13">
        <f t="shared" ca="1" si="266"/>
        <v>976664.7636331392</v>
      </c>
      <c r="F2854" s="13">
        <f t="shared" ca="1" si="267"/>
        <v>3.9954038468918585</v>
      </c>
      <c r="G2854" s="13">
        <f t="shared" ca="1" si="268"/>
        <v>0.51831154080979625</v>
      </c>
      <c r="H2854" s="13">
        <f t="shared" ca="1" si="269"/>
        <v>0</v>
      </c>
    </row>
    <row r="2855" spans="3:8">
      <c r="C2855" s="13">
        <f t="shared" ca="1" si="264"/>
        <v>1991.7761801492829</v>
      </c>
      <c r="D2855" s="13">
        <f t="shared" ca="1" si="265"/>
        <v>99.782132656426199</v>
      </c>
      <c r="E2855" s="13">
        <f t="shared" ca="1" si="266"/>
        <v>999645.01739190519</v>
      </c>
      <c r="F2855" s="13">
        <f t="shared" ca="1" si="267"/>
        <v>3.9985962287576506</v>
      </c>
      <c r="G2855" s="13">
        <f t="shared" ca="1" si="268"/>
        <v>0.49306930966976487</v>
      </c>
      <c r="H2855" s="13">
        <f t="shared" ca="1" si="269"/>
        <v>0</v>
      </c>
    </row>
    <row r="2856" spans="3:8">
      <c r="C2856" s="13">
        <f t="shared" ca="1" si="264"/>
        <v>1990.1054863351253</v>
      </c>
      <c r="D2856" s="13">
        <f t="shared" ca="1" si="265"/>
        <v>99.95350188566691</v>
      </c>
      <c r="E2856" s="13">
        <f t="shared" ca="1" si="266"/>
        <v>993714.88668486814</v>
      </c>
      <c r="F2856" s="13">
        <f t="shared" ca="1" si="267"/>
        <v>4.0065373786989333</v>
      </c>
      <c r="G2856" s="13">
        <f t="shared" ca="1" si="268"/>
        <v>0.49210950306989565</v>
      </c>
      <c r="H2856" s="13">
        <f t="shared" ca="1" si="269"/>
        <v>0</v>
      </c>
    </row>
    <row r="2857" spans="3:8">
      <c r="C2857" s="13">
        <f t="shared" ca="1" si="264"/>
        <v>2015.0913871711991</v>
      </c>
      <c r="D2857" s="13">
        <f t="shared" ca="1" si="265"/>
        <v>100.34283128210988</v>
      </c>
      <c r="E2857" s="13">
        <f t="shared" ca="1" si="266"/>
        <v>992297.67660862545</v>
      </c>
      <c r="F2857" s="13">
        <f t="shared" ca="1" si="267"/>
        <v>4.0007813490109081</v>
      </c>
      <c r="G2857" s="13">
        <f t="shared" ca="1" si="268"/>
        <v>0.51015804182273627</v>
      </c>
      <c r="H2857" s="13">
        <f t="shared" ca="1" si="269"/>
        <v>0</v>
      </c>
    </row>
    <row r="2858" spans="3:8">
      <c r="C2858" s="13">
        <f t="shared" ca="1" si="264"/>
        <v>2015.0117051413581</v>
      </c>
      <c r="D2858" s="13">
        <f t="shared" ca="1" si="265"/>
        <v>99.328268072029687</v>
      </c>
      <c r="E2858" s="13">
        <f t="shared" ca="1" si="266"/>
        <v>996104.39801264671</v>
      </c>
      <c r="F2858" s="13">
        <f t="shared" ca="1" si="267"/>
        <v>4.0012459838731465</v>
      </c>
      <c r="G2858" s="13">
        <f t="shared" ca="1" si="268"/>
        <v>0.50279654149883912</v>
      </c>
      <c r="H2858" s="13">
        <f t="shared" ca="1" si="269"/>
        <v>0</v>
      </c>
    </row>
    <row r="2859" spans="3:8">
      <c r="C2859" s="13">
        <f t="shared" ca="1" si="264"/>
        <v>2005.5247191754145</v>
      </c>
      <c r="D2859" s="13">
        <f t="shared" ca="1" si="265"/>
        <v>99.693899569161587</v>
      </c>
      <c r="E2859" s="13">
        <f t="shared" ca="1" si="266"/>
        <v>1004891.5329440035</v>
      </c>
      <c r="F2859" s="13">
        <f t="shared" ca="1" si="267"/>
        <v>3.985472308656024</v>
      </c>
      <c r="G2859" s="13">
        <f t="shared" ca="1" si="268"/>
        <v>0.50342686353893618</v>
      </c>
      <c r="H2859" s="13">
        <f t="shared" ca="1" si="269"/>
        <v>0</v>
      </c>
    </row>
    <row r="2860" spans="3:8">
      <c r="C2860" s="13">
        <f t="shared" ca="1" si="264"/>
        <v>2011.6687949089578</v>
      </c>
      <c r="D2860" s="13">
        <f t="shared" ca="1" si="265"/>
        <v>100.34475883319266</v>
      </c>
      <c r="E2860" s="13">
        <f t="shared" ca="1" si="266"/>
        <v>984867.37759469321</v>
      </c>
      <c r="F2860" s="13">
        <f t="shared" ca="1" si="267"/>
        <v>3.993215860209955</v>
      </c>
      <c r="G2860" s="13">
        <f t="shared" ca="1" si="268"/>
        <v>0.51616539479331403</v>
      </c>
      <c r="H2860" s="13">
        <f t="shared" ca="1" si="269"/>
        <v>0</v>
      </c>
    </row>
    <row r="2861" spans="3:8">
      <c r="C2861" s="13">
        <f t="shared" ca="1" si="264"/>
        <v>2015.5897810303034</v>
      </c>
      <c r="D2861" s="13">
        <f t="shared" ca="1" si="265"/>
        <v>100.27221955899282</v>
      </c>
      <c r="E2861" s="13">
        <f t="shared" ca="1" si="266"/>
        <v>993303.54299765243</v>
      </c>
      <c r="F2861" s="13">
        <f t="shared" ca="1" si="267"/>
        <v>3.9953426121707332</v>
      </c>
      <c r="G2861" s="13">
        <f t="shared" ca="1" si="268"/>
        <v>0.51231487425179167</v>
      </c>
      <c r="H2861" s="13">
        <f t="shared" ca="1" si="269"/>
        <v>0</v>
      </c>
    </row>
    <row r="2862" spans="3:8">
      <c r="C2862" s="13">
        <f t="shared" ca="1" si="264"/>
        <v>1994.460268667742</v>
      </c>
      <c r="D2862" s="13">
        <f t="shared" ca="1" si="265"/>
        <v>100.00583638821061</v>
      </c>
      <c r="E2862" s="13">
        <f t="shared" ca="1" si="266"/>
        <v>997121.69577458559</v>
      </c>
      <c r="F2862" s="13">
        <f t="shared" ca="1" si="267"/>
        <v>4.0006211220333414</v>
      </c>
      <c r="G2862" s="13">
        <f t="shared" ca="1" si="268"/>
        <v>0.49575647979633719</v>
      </c>
      <c r="H2862" s="13">
        <f t="shared" ca="1" si="269"/>
        <v>0</v>
      </c>
    </row>
    <row r="2863" spans="3:8">
      <c r="C2863" s="13">
        <f t="shared" ca="1" si="264"/>
        <v>1993.1897661255755</v>
      </c>
      <c r="D2863" s="13">
        <f t="shared" ca="1" si="265"/>
        <v>100.11632054039075</v>
      </c>
      <c r="E2863" s="13">
        <f t="shared" ca="1" si="266"/>
        <v>999272.95182539499</v>
      </c>
      <c r="F2863" s="13">
        <f t="shared" ca="1" si="267"/>
        <v>3.9971416539734888</v>
      </c>
      <c r="G2863" s="13">
        <f t="shared" ca="1" si="268"/>
        <v>0.49632942398275548</v>
      </c>
      <c r="H2863" s="13">
        <f t="shared" ca="1" si="269"/>
        <v>0</v>
      </c>
    </row>
    <row r="2864" spans="3:8">
      <c r="C2864" s="13">
        <f t="shared" ca="1" si="264"/>
        <v>1983.3402596485016</v>
      </c>
      <c r="D2864" s="13">
        <f t="shared" ca="1" si="265"/>
        <v>100.18091928438133</v>
      </c>
      <c r="E2864" s="13">
        <f t="shared" ca="1" si="266"/>
        <v>989805.50305517984</v>
      </c>
      <c r="F2864" s="13">
        <f t="shared" ca="1" si="267"/>
        <v>3.9922179261469055</v>
      </c>
      <c r="G2864" s="13">
        <f t="shared" ca="1" si="268"/>
        <v>0.49891065254143324</v>
      </c>
      <c r="H2864" s="13">
        <f t="shared" ca="1" si="269"/>
        <v>0</v>
      </c>
    </row>
    <row r="2865" spans="3:8">
      <c r="C2865" s="13">
        <f t="shared" ca="1" si="264"/>
        <v>2019.025724854243</v>
      </c>
      <c r="D2865" s="13">
        <f t="shared" ca="1" si="265"/>
        <v>100.62820673717013</v>
      </c>
      <c r="E2865" s="13">
        <f t="shared" ca="1" si="266"/>
        <v>996002.54832281196</v>
      </c>
      <c r="F2865" s="13">
        <f t="shared" ca="1" si="267"/>
        <v>4.0091609389746319</v>
      </c>
      <c r="G2865" s="13">
        <f t="shared" ca="1" si="268"/>
        <v>0.50743353084556753</v>
      </c>
      <c r="H2865" s="13">
        <f t="shared" ca="1" si="269"/>
        <v>0</v>
      </c>
    </row>
    <row r="2866" spans="3:8">
      <c r="C2866" s="13">
        <f t="shared" ca="1" si="264"/>
        <v>1994.6973206299244</v>
      </c>
      <c r="D2866" s="13">
        <f t="shared" ca="1" si="265"/>
        <v>99.769881176151259</v>
      </c>
      <c r="E2866" s="13">
        <f t="shared" ca="1" si="266"/>
        <v>1001655.2568214983</v>
      </c>
      <c r="F2866" s="13">
        <f t="shared" ca="1" si="267"/>
        <v>3.994552595300275</v>
      </c>
      <c r="G2866" s="13">
        <f t="shared" ca="1" si="268"/>
        <v>0.49546473480567493</v>
      </c>
      <c r="H2866" s="13">
        <f t="shared" ca="1" si="269"/>
        <v>0</v>
      </c>
    </row>
    <row r="2867" spans="3:8">
      <c r="C2867" s="13">
        <f t="shared" ca="1" si="264"/>
        <v>2007.9792044239978</v>
      </c>
      <c r="D2867" s="13">
        <f t="shared" ca="1" si="265"/>
        <v>100.31676733351442</v>
      </c>
      <c r="E2867" s="13">
        <f t="shared" ca="1" si="266"/>
        <v>1001844.2111250805</v>
      </c>
      <c r="F2867" s="13">
        <f t="shared" ca="1" si="267"/>
        <v>3.998748060150549</v>
      </c>
      <c r="G2867" s="13">
        <f t="shared" ca="1" si="268"/>
        <v>0.50262689353785195</v>
      </c>
      <c r="H2867" s="13">
        <f t="shared" ca="1" si="269"/>
        <v>0</v>
      </c>
    </row>
    <row r="2868" spans="3:8">
      <c r="C2868" s="13">
        <f t="shared" ca="1" si="264"/>
        <v>2002.9606659401934</v>
      </c>
      <c r="D2868" s="13">
        <f t="shared" ca="1" si="265"/>
        <v>99.554461183154999</v>
      </c>
      <c r="E2868" s="13">
        <f t="shared" ca="1" si="266"/>
        <v>998725.12380148121</v>
      </c>
      <c r="F2868" s="13">
        <f t="shared" ca="1" si="267"/>
        <v>3.9955333053989888</v>
      </c>
      <c r="G2868" s="13">
        <f t="shared" ca="1" si="268"/>
        <v>0.49947149353903131</v>
      </c>
      <c r="H2868" s="13">
        <f t="shared" ca="1" si="269"/>
        <v>0</v>
      </c>
    </row>
    <row r="2869" spans="3:8">
      <c r="C2869" s="13">
        <f t="shared" ca="1" si="264"/>
        <v>1982.0605622793523</v>
      </c>
      <c r="D2869" s="13">
        <f t="shared" ca="1" si="265"/>
        <v>100.02149045181251</v>
      </c>
      <c r="E2869" s="13">
        <f t="shared" ca="1" si="266"/>
        <v>996550.21275196667</v>
      </c>
      <c r="F2869" s="13">
        <f t="shared" ca="1" si="267"/>
        <v>4.004407602911022</v>
      </c>
      <c r="G2869" s="13">
        <f t="shared" ca="1" si="268"/>
        <v>0.4881182008901549</v>
      </c>
      <c r="H2869" s="13">
        <f t="shared" ca="1" si="269"/>
        <v>0</v>
      </c>
    </row>
    <row r="2870" spans="3:8">
      <c r="C2870" s="13">
        <f t="shared" ca="1" si="264"/>
        <v>2025.4032745238746</v>
      </c>
      <c r="D2870" s="13">
        <f t="shared" ca="1" si="265"/>
        <v>100.07806510699778</v>
      </c>
      <c r="E2870" s="13">
        <f t="shared" ca="1" si="266"/>
        <v>998717.85023578373</v>
      </c>
      <c r="F2870" s="13">
        <f t="shared" ca="1" si="267"/>
        <v>4.0063311309273235</v>
      </c>
      <c r="G2870" s="13">
        <f t="shared" ca="1" si="268"/>
        <v>0.50790427872859245</v>
      </c>
      <c r="H2870" s="13">
        <f t="shared" ca="1" si="269"/>
        <v>0</v>
      </c>
    </row>
    <row r="2871" spans="3:8">
      <c r="C2871" s="13">
        <f t="shared" ca="1" si="264"/>
        <v>2009.3992270365345</v>
      </c>
      <c r="D2871" s="13">
        <f t="shared" ca="1" si="265"/>
        <v>98.522289168908756</v>
      </c>
      <c r="E2871" s="13">
        <f t="shared" ca="1" si="266"/>
        <v>987484.92090442404</v>
      </c>
      <c r="F2871" s="13">
        <f t="shared" ca="1" si="267"/>
        <v>3.9904508106455889</v>
      </c>
      <c r="G2871" s="13">
        <f t="shared" ca="1" si="268"/>
        <v>0.50570677396085073</v>
      </c>
      <c r="H2871" s="13">
        <f t="shared" ca="1" si="269"/>
        <v>0</v>
      </c>
    </row>
    <row r="2872" spans="3:8">
      <c r="C2872" s="13">
        <f t="shared" ca="1" si="264"/>
        <v>2008.5599927417184</v>
      </c>
      <c r="D2872" s="13">
        <f t="shared" ca="1" si="265"/>
        <v>99.860249219510678</v>
      </c>
      <c r="E2872" s="13">
        <f t="shared" ca="1" si="266"/>
        <v>1002236.5620272212</v>
      </c>
      <c r="F2872" s="13">
        <f t="shared" ca="1" si="267"/>
        <v>3.9994513030611274</v>
      </c>
      <c r="G2872" s="13">
        <f t="shared" ca="1" si="268"/>
        <v>0.50008116937369296</v>
      </c>
      <c r="H2872" s="13">
        <f t="shared" ca="1" si="269"/>
        <v>0</v>
      </c>
    </row>
    <row r="2873" spans="3:8">
      <c r="C2873" s="13">
        <f t="shared" ca="1" si="264"/>
        <v>2008.2552255248304</v>
      </c>
      <c r="D2873" s="13">
        <f t="shared" ca="1" si="265"/>
        <v>100.22064941272318</v>
      </c>
      <c r="E2873" s="13">
        <f t="shared" ca="1" si="266"/>
        <v>983736.93104490777</v>
      </c>
      <c r="F2873" s="13">
        <f t="shared" ca="1" si="267"/>
        <v>4.0088034968868502</v>
      </c>
      <c r="G2873" s="13">
        <f t="shared" ca="1" si="268"/>
        <v>0.50641563850532789</v>
      </c>
      <c r="H2873" s="13">
        <f t="shared" ca="1" si="269"/>
        <v>0</v>
      </c>
    </row>
    <row r="2874" spans="3:8">
      <c r="C2874" s="13">
        <f t="shared" ca="1" si="264"/>
        <v>1986.3298554238581</v>
      </c>
      <c r="D2874" s="13">
        <f t="shared" ca="1" si="265"/>
        <v>100.97001194967932</v>
      </c>
      <c r="E2874" s="13">
        <f t="shared" ca="1" si="266"/>
        <v>988986.97591757739</v>
      </c>
      <c r="F2874" s="13">
        <f t="shared" ca="1" si="267"/>
        <v>3.9949009491709271</v>
      </c>
      <c r="G2874" s="13">
        <f t="shared" ca="1" si="268"/>
        <v>0.50342021128517134</v>
      </c>
      <c r="H2874" s="13">
        <f t="shared" ca="1" si="269"/>
        <v>0</v>
      </c>
    </row>
    <row r="2875" spans="3:8">
      <c r="C2875" s="13">
        <f t="shared" ca="1" si="264"/>
        <v>1993.0259982175276</v>
      </c>
      <c r="D2875" s="13">
        <f t="shared" ca="1" si="265"/>
        <v>100.01507304445839</v>
      </c>
      <c r="E2875" s="13">
        <f t="shared" ca="1" si="266"/>
        <v>989711.68630848115</v>
      </c>
      <c r="F2875" s="13">
        <f t="shared" ca="1" si="267"/>
        <v>3.9900046937134568</v>
      </c>
      <c r="G2875" s="13">
        <f t="shared" ca="1" si="268"/>
        <v>0.50412611362896176</v>
      </c>
      <c r="H2875" s="13">
        <f t="shared" ca="1" si="269"/>
        <v>0</v>
      </c>
    </row>
    <row r="2876" spans="3:8">
      <c r="C2876" s="13">
        <f t="shared" ca="1" si="264"/>
        <v>2004.4168368446174</v>
      </c>
      <c r="D2876" s="13">
        <f t="shared" ca="1" si="265"/>
        <v>100.02821588033409</v>
      </c>
      <c r="E2876" s="13">
        <f t="shared" ca="1" si="266"/>
        <v>997658.04472253041</v>
      </c>
      <c r="F2876" s="13">
        <f t="shared" ca="1" si="267"/>
        <v>4.0019889797675816</v>
      </c>
      <c r="G2876" s="13">
        <f t="shared" ca="1" si="268"/>
        <v>0.49987737344973487</v>
      </c>
      <c r="H2876" s="13">
        <f t="shared" ca="1" si="269"/>
        <v>0</v>
      </c>
    </row>
    <row r="2877" spans="3:8">
      <c r="C2877" s="13">
        <f t="shared" ca="1" si="264"/>
        <v>1987.9041553270138</v>
      </c>
      <c r="D2877" s="13">
        <f t="shared" ca="1" si="265"/>
        <v>100.50645897980212</v>
      </c>
      <c r="E2877" s="13">
        <f t="shared" ca="1" si="266"/>
        <v>998133.74425819493</v>
      </c>
      <c r="F2877" s="13">
        <f t="shared" ca="1" si="267"/>
        <v>3.9915344766931184</v>
      </c>
      <c r="G2877" s="13">
        <f t="shared" ca="1" si="268"/>
        <v>0.49898410622996892</v>
      </c>
      <c r="H2877" s="13">
        <f t="shared" ca="1" si="269"/>
        <v>0</v>
      </c>
    </row>
    <row r="2878" spans="3:8">
      <c r="C2878" s="13">
        <f t="shared" ca="1" si="264"/>
        <v>1989.7276185131207</v>
      </c>
      <c r="D2878" s="13">
        <f t="shared" ca="1" si="265"/>
        <v>100.45661357449627</v>
      </c>
      <c r="E2878" s="13">
        <f t="shared" ca="1" si="266"/>
        <v>989963.89182269422</v>
      </c>
      <c r="F2878" s="13">
        <f t="shared" ca="1" si="267"/>
        <v>4.0012228906124907</v>
      </c>
      <c r="G2878" s="13">
        <f t="shared" ca="1" si="268"/>
        <v>0.49891388638161727</v>
      </c>
      <c r="H2878" s="13">
        <f t="shared" ca="1" si="269"/>
        <v>0</v>
      </c>
    </row>
    <row r="2879" spans="3:8">
      <c r="C2879" s="13">
        <f t="shared" ca="1" si="264"/>
        <v>2006.4223056549329</v>
      </c>
      <c r="D2879" s="13">
        <f t="shared" ca="1" si="265"/>
        <v>100.97893977339015</v>
      </c>
      <c r="E2879" s="13">
        <f t="shared" ca="1" si="266"/>
        <v>992097.8468068192</v>
      </c>
      <c r="F2879" s="13">
        <f t="shared" ca="1" si="267"/>
        <v>4.0066924159513437</v>
      </c>
      <c r="G2879" s="13">
        <f t="shared" ca="1" si="268"/>
        <v>0.50608925045997455</v>
      </c>
      <c r="H2879" s="13">
        <f t="shared" ca="1" si="269"/>
        <v>0</v>
      </c>
    </row>
    <row r="2880" spans="3:8">
      <c r="C2880" s="13">
        <f t="shared" ca="1" si="264"/>
        <v>1999.8080869684986</v>
      </c>
      <c r="D2880" s="13">
        <f t="shared" ca="1" si="265"/>
        <v>100.76746776604612</v>
      </c>
      <c r="E2880" s="13">
        <f t="shared" ca="1" si="266"/>
        <v>988771.12494738295</v>
      </c>
      <c r="F2880" s="13">
        <f t="shared" ca="1" si="267"/>
        <v>3.9936076210023801</v>
      </c>
      <c r="G2880" s="13">
        <f t="shared" ca="1" si="268"/>
        <v>0.51002301635185709</v>
      </c>
      <c r="H2880" s="13">
        <f t="shared" ca="1" si="269"/>
        <v>0</v>
      </c>
    </row>
    <row r="2881" spans="3:8">
      <c r="C2881" s="13">
        <f t="shared" ca="1" si="264"/>
        <v>1971.854773703014</v>
      </c>
      <c r="D2881" s="13">
        <f t="shared" ca="1" si="265"/>
        <v>100.02798797229816</v>
      </c>
      <c r="E2881" s="13">
        <f t="shared" ca="1" si="266"/>
        <v>988551.85997293761</v>
      </c>
      <c r="F2881" s="13">
        <f t="shared" ca="1" si="267"/>
        <v>4.0049312039776819</v>
      </c>
      <c r="G2881" s="13">
        <f t="shared" ca="1" si="268"/>
        <v>0.48679019464373391</v>
      </c>
      <c r="H2881" s="13">
        <f t="shared" ca="1" si="269"/>
        <v>0</v>
      </c>
    </row>
    <row r="2882" spans="3:8">
      <c r="C2882" s="13">
        <f t="shared" ca="1" si="264"/>
        <v>2020.9828213770322</v>
      </c>
      <c r="D2882" s="13">
        <f t="shared" ca="1" si="265"/>
        <v>98.875755531568487</v>
      </c>
      <c r="E2882" s="13">
        <f t="shared" ca="1" si="266"/>
        <v>997322.35776273801</v>
      </c>
      <c r="F2882" s="13">
        <f t="shared" ca="1" si="267"/>
        <v>3.9925406665744876</v>
      </c>
      <c r="G2882" s="13">
        <f t="shared" ca="1" si="268"/>
        <v>0.50726190114679504</v>
      </c>
      <c r="H2882" s="13">
        <f t="shared" ca="1" si="269"/>
        <v>0</v>
      </c>
    </row>
    <row r="2883" spans="3:8">
      <c r="C2883" s="13">
        <f t="shared" ca="1" si="264"/>
        <v>2014.518425246654</v>
      </c>
      <c r="D2883" s="13">
        <f t="shared" ca="1" si="265"/>
        <v>99.616787173472147</v>
      </c>
      <c r="E2883" s="13">
        <f t="shared" ca="1" si="266"/>
        <v>1011865.539626513</v>
      </c>
      <c r="F2883" s="13">
        <f t="shared" ca="1" si="267"/>
        <v>3.9996086844022765</v>
      </c>
      <c r="G2883" s="13">
        <f t="shared" ca="1" si="268"/>
        <v>0.49697247612944989</v>
      </c>
      <c r="H2883" s="13">
        <f t="shared" ca="1" si="269"/>
        <v>0</v>
      </c>
    </row>
    <row r="2884" spans="3:8">
      <c r="C2884" s="13">
        <f t="shared" ca="1" si="264"/>
        <v>2009.4766748906907</v>
      </c>
      <c r="D2884" s="13">
        <f t="shared" ca="1" si="265"/>
        <v>100.42891904507546</v>
      </c>
      <c r="E2884" s="13">
        <f t="shared" ca="1" si="266"/>
        <v>1002838.4318369358</v>
      </c>
      <c r="F2884" s="13">
        <f t="shared" ca="1" si="267"/>
        <v>4.0055316768059583</v>
      </c>
      <c r="G2884" s="13">
        <f t="shared" ca="1" si="268"/>
        <v>0.50003823131976344</v>
      </c>
      <c r="H2884" s="13">
        <f t="shared" ca="1" si="269"/>
        <v>0</v>
      </c>
    </row>
    <row r="2885" spans="3:8">
      <c r="C2885" s="13">
        <f t="shared" ca="1" si="264"/>
        <v>1996.492631585377</v>
      </c>
      <c r="D2885" s="13">
        <f t="shared" ca="1" si="265"/>
        <v>99.499844520711292</v>
      </c>
      <c r="E2885" s="13">
        <f t="shared" ca="1" si="266"/>
        <v>984381.25202358805</v>
      </c>
      <c r="F2885" s="13">
        <f t="shared" ca="1" si="267"/>
        <v>3.9938190307262995</v>
      </c>
      <c r="G2885" s="13">
        <f t="shared" ca="1" si="268"/>
        <v>0.50407028687753408</v>
      </c>
      <c r="H2885" s="13">
        <f t="shared" ca="1" si="269"/>
        <v>0</v>
      </c>
    </row>
    <row r="2886" spans="3:8">
      <c r="C2886" s="13">
        <f t="shared" ca="1" si="264"/>
        <v>2018.0675746721588</v>
      </c>
      <c r="D2886" s="13">
        <f t="shared" ca="1" si="265"/>
        <v>100.38904475258711</v>
      </c>
      <c r="E2886" s="13">
        <f t="shared" ca="1" si="266"/>
        <v>1001016.4510487358</v>
      </c>
      <c r="F2886" s="13">
        <f t="shared" ca="1" si="267"/>
        <v>4.0119959387273436</v>
      </c>
      <c r="G2886" s="13">
        <f t="shared" ca="1" si="268"/>
        <v>0.50179313047293106</v>
      </c>
      <c r="H2886" s="13">
        <f t="shared" ca="1" si="269"/>
        <v>0</v>
      </c>
    </row>
    <row r="2887" spans="3:8">
      <c r="C2887" s="13">
        <f t="shared" ca="1" si="264"/>
        <v>2006.2623055839247</v>
      </c>
      <c r="D2887" s="13">
        <f t="shared" ca="1" si="265"/>
        <v>100.05111147986933</v>
      </c>
      <c r="E2887" s="13">
        <f t="shared" ca="1" si="266"/>
        <v>993591.96978164709</v>
      </c>
      <c r="F2887" s="13">
        <f t="shared" ca="1" si="267"/>
        <v>4.0021032073396565</v>
      </c>
      <c r="G2887" s="13">
        <f t="shared" ca="1" si="268"/>
        <v>0.50290536643890538</v>
      </c>
      <c r="H2887" s="13">
        <f t="shared" ca="1" si="269"/>
        <v>0</v>
      </c>
    </row>
    <row r="2888" spans="3:8">
      <c r="C2888" s="13">
        <f t="shared" ca="1" si="264"/>
        <v>2017.1129562932533</v>
      </c>
      <c r="D2888" s="13">
        <f t="shared" ca="1" si="265"/>
        <v>100.10764889958872</v>
      </c>
      <c r="E2888" s="13">
        <f t="shared" ca="1" si="266"/>
        <v>993836.75164651964</v>
      </c>
      <c r="F2888" s="13">
        <f t="shared" ca="1" si="267"/>
        <v>4.0006623226048026</v>
      </c>
      <c r="G2888" s="13">
        <f t="shared" ca="1" si="268"/>
        <v>0.50925487733832842</v>
      </c>
      <c r="H2888" s="13">
        <f t="shared" ca="1" si="269"/>
        <v>0</v>
      </c>
    </row>
    <row r="2889" spans="3:8">
      <c r="C2889" s="13">
        <f t="shared" ca="1" si="264"/>
        <v>2008.8167937100131</v>
      </c>
      <c r="D2889" s="13">
        <f t="shared" ca="1" si="265"/>
        <v>101.28292770240745</v>
      </c>
      <c r="E2889" s="13">
        <f t="shared" ca="1" si="266"/>
        <v>998076.5002943275</v>
      </c>
      <c r="F2889" s="13">
        <f t="shared" ca="1" si="267"/>
        <v>3.9955097659657954</v>
      </c>
      <c r="G2889" s="13">
        <f t="shared" ca="1" si="268"/>
        <v>0.51146324048599845</v>
      </c>
      <c r="H2889" s="13">
        <f t="shared" ca="1" si="269"/>
        <v>0</v>
      </c>
    </row>
    <row r="2890" spans="3:8">
      <c r="C2890" s="13">
        <f t="shared" ca="1" si="264"/>
        <v>2001.4196864967607</v>
      </c>
      <c r="D2890" s="13">
        <f t="shared" ca="1" si="265"/>
        <v>99.521511790817399</v>
      </c>
      <c r="E2890" s="13">
        <f t="shared" ca="1" si="266"/>
        <v>994656.07575046236</v>
      </c>
      <c r="F2890" s="13">
        <f t="shared" ca="1" si="267"/>
        <v>3.9945992339848955</v>
      </c>
      <c r="G2890" s="13">
        <f t="shared" ca="1" si="268"/>
        <v>0.50104604287600574</v>
      </c>
      <c r="H2890" s="13">
        <f t="shared" ca="1" si="269"/>
        <v>0</v>
      </c>
    </row>
    <row r="2891" spans="3:8">
      <c r="C2891" s="13">
        <f t="shared" ca="1" si="264"/>
        <v>1994.9266103089587</v>
      </c>
      <c r="D2891" s="13">
        <f t="shared" ca="1" si="265"/>
        <v>99.967981960367226</v>
      </c>
      <c r="E2891" s="13">
        <f t="shared" ca="1" si="266"/>
        <v>996787.87013147899</v>
      </c>
      <c r="F2891" s="13">
        <f t="shared" ca="1" si="267"/>
        <v>4.0026495974642575</v>
      </c>
      <c r="G2891" s="13">
        <f t="shared" ca="1" si="268"/>
        <v>0.49496201649236882</v>
      </c>
      <c r="H2891" s="13">
        <f t="shared" ca="1" si="269"/>
        <v>0</v>
      </c>
    </row>
    <row r="2892" spans="3:8">
      <c r="C2892" s="13">
        <f t="shared" ca="1" si="264"/>
        <v>2001.8434899377853</v>
      </c>
      <c r="D2892" s="13">
        <f t="shared" ca="1" si="265"/>
        <v>99.961454581817975</v>
      </c>
      <c r="E2892" s="13">
        <f t="shared" ca="1" si="266"/>
        <v>991882.58579905669</v>
      </c>
      <c r="F2892" s="13">
        <f t="shared" ca="1" si="267"/>
        <v>3.9985525487457854</v>
      </c>
      <c r="G2892" s="13">
        <f t="shared" ca="1" si="268"/>
        <v>0.50288819958878983</v>
      </c>
      <c r="H2892" s="13">
        <f t="shared" ca="1" si="269"/>
        <v>0</v>
      </c>
    </row>
    <row r="2893" spans="3:8">
      <c r="C2893" s="13">
        <f t="shared" ca="1" si="264"/>
        <v>2010.4182324820372</v>
      </c>
      <c r="D2893" s="13">
        <f t="shared" ca="1" si="265"/>
        <v>99.613679029481645</v>
      </c>
      <c r="E2893" s="13">
        <f t="shared" ca="1" si="266"/>
        <v>992591.89587721438</v>
      </c>
      <c r="F2893" s="13">
        <f t="shared" ca="1" si="267"/>
        <v>4.0003766778084708</v>
      </c>
      <c r="G2893" s="13">
        <f t="shared" ca="1" si="268"/>
        <v>0.50415917086955897</v>
      </c>
      <c r="H2893" s="13">
        <f t="shared" ca="1" si="269"/>
        <v>0</v>
      </c>
    </row>
    <row r="2894" spans="3:8">
      <c r="C2894" s="13">
        <f t="shared" ca="1" si="264"/>
        <v>2004.5633909889161</v>
      </c>
      <c r="D2894" s="13">
        <f t="shared" ca="1" si="265"/>
        <v>99.841404101190477</v>
      </c>
      <c r="E2894" s="13">
        <f t="shared" ca="1" si="266"/>
        <v>991601.18962134153</v>
      </c>
      <c r="F2894" s="13">
        <f t="shared" ca="1" si="267"/>
        <v>3.9934493694086344</v>
      </c>
      <c r="G2894" s="13">
        <f t="shared" ca="1" si="268"/>
        <v>0.50637310895987131</v>
      </c>
      <c r="H2894" s="13">
        <f t="shared" ca="1" si="269"/>
        <v>0</v>
      </c>
    </row>
    <row r="2895" spans="3:8">
      <c r="C2895" s="13">
        <f t="shared" ca="1" si="264"/>
        <v>1993.7144255589997</v>
      </c>
      <c r="D2895" s="13">
        <f t="shared" ca="1" si="265"/>
        <v>100.27550029423183</v>
      </c>
      <c r="E2895" s="13">
        <f t="shared" ca="1" si="266"/>
        <v>997086.5761617627</v>
      </c>
      <c r="F2895" s="13">
        <f t="shared" ca="1" si="267"/>
        <v>4.002764297677774</v>
      </c>
      <c r="G2895" s="13">
        <f t="shared" ca="1" si="268"/>
        <v>0.49567605011094418</v>
      </c>
      <c r="H2895" s="13">
        <f t="shared" ca="1" si="269"/>
        <v>0</v>
      </c>
    </row>
    <row r="2896" spans="3:8">
      <c r="C2896" s="13">
        <f t="shared" ca="1" si="264"/>
        <v>1996.4572150838319</v>
      </c>
      <c r="D2896" s="13">
        <f t="shared" ca="1" si="265"/>
        <v>99.902375574227094</v>
      </c>
      <c r="E2896" s="13">
        <f t="shared" ca="1" si="266"/>
        <v>994444.90311483154</v>
      </c>
      <c r="F2896" s="13">
        <f t="shared" ca="1" si="267"/>
        <v>3.9999216506300579</v>
      </c>
      <c r="G2896" s="13">
        <f t="shared" ca="1" si="268"/>
        <v>0.4979196901300329</v>
      </c>
      <c r="H2896" s="13">
        <f t="shared" ca="1" si="269"/>
        <v>0</v>
      </c>
    </row>
    <row r="2897" spans="3:8">
      <c r="C2897" s="13">
        <f t="shared" ca="1" si="264"/>
        <v>1995.4132705073307</v>
      </c>
      <c r="D2897" s="13">
        <f t="shared" ca="1" si="265"/>
        <v>99.784073457697659</v>
      </c>
      <c r="E2897" s="13">
        <f t="shared" ca="1" si="266"/>
        <v>987805.27696977195</v>
      </c>
      <c r="F2897" s="13">
        <f t="shared" ca="1" si="267"/>
        <v>4.0014501830861828</v>
      </c>
      <c r="G2897" s="13">
        <f t="shared" ca="1" si="268"/>
        <v>0.49938567061234906</v>
      </c>
      <c r="H2897" s="13">
        <f t="shared" ca="1" si="269"/>
        <v>0</v>
      </c>
    </row>
    <row r="2898" spans="3:8">
      <c r="C2898" s="13">
        <f t="shared" ca="1" si="264"/>
        <v>2004.7107814376288</v>
      </c>
      <c r="D2898" s="13">
        <f t="shared" ca="1" si="265"/>
        <v>99.9577463100985</v>
      </c>
      <c r="E2898" s="13">
        <f t="shared" ca="1" si="266"/>
        <v>991017.11143037246</v>
      </c>
      <c r="F2898" s="13">
        <f t="shared" ca="1" si="267"/>
        <v>3.9990872152513144</v>
      </c>
      <c r="G2898" s="13">
        <f t="shared" ca="1" si="268"/>
        <v>0.50448166477615175</v>
      </c>
      <c r="H2898" s="13">
        <f t="shared" ca="1" si="269"/>
        <v>0</v>
      </c>
    </row>
    <row r="2899" spans="3:8">
      <c r="C2899" s="13">
        <f t="shared" ca="1" si="264"/>
        <v>1996.5657045301639</v>
      </c>
      <c r="D2899" s="13">
        <f t="shared" ca="1" si="265"/>
        <v>99.672387678801314</v>
      </c>
      <c r="E2899" s="13">
        <f t="shared" ca="1" si="266"/>
        <v>995903.29441805021</v>
      </c>
      <c r="F2899" s="13">
        <f t="shared" ca="1" si="267"/>
        <v>3.9951903065051666</v>
      </c>
      <c r="G2899" s="13">
        <f t="shared" ca="1" si="268"/>
        <v>0.49845408131501401</v>
      </c>
      <c r="H2899" s="13">
        <f t="shared" ca="1" si="269"/>
        <v>0</v>
      </c>
    </row>
    <row r="2900" spans="3:8">
      <c r="C2900" s="13">
        <f t="shared" ca="1" si="264"/>
        <v>1988.796503291933</v>
      </c>
      <c r="D2900" s="13">
        <f t="shared" ca="1" si="265"/>
        <v>99.691880163896059</v>
      </c>
      <c r="E2900" s="13">
        <f t="shared" ca="1" si="266"/>
        <v>988110.73621023982</v>
      </c>
      <c r="F2900" s="13">
        <f t="shared" ca="1" si="267"/>
        <v>3.994699087891266</v>
      </c>
      <c r="G2900" s="13">
        <f t="shared" ca="1" si="268"/>
        <v>0.49882558112374692</v>
      </c>
      <c r="H2900" s="13">
        <f t="shared" ca="1" si="269"/>
        <v>0</v>
      </c>
    </row>
    <row r="2901" spans="3:8">
      <c r="C2901" s="13">
        <f t="shared" ca="1" si="264"/>
        <v>2003.6080824555793</v>
      </c>
      <c r="D2901" s="13">
        <f t="shared" ca="1" si="265"/>
        <v>99.763983915774446</v>
      </c>
      <c r="E2901" s="13">
        <f t="shared" ca="1" si="266"/>
        <v>990641.83819818473</v>
      </c>
      <c r="F2901" s="13">
        <f t="shared" ca="1" si="267"/>
        <v>4.0059529094135682</v>
      </c>
      <c r="G2901" s="13">
        <f t="shared" ca="1" si="268"/>
        <v>0.49970010803789888</v>
      </c>
      <c r="H2901" s="13">
        <f t="shared" ca="1" si="269"/>
        <v>0</v>
      </c>
    </row>
    <row r="2902" spans="3:8">
      <c r="C2902" s="13">
        <f t="shared" ca="1" si="264"/>
        <v>1983.8688442127552</v>
      </c>
      <c r="D2902" s="13">
        <f t="shared" ca="1" si="265"/>
        <v>100.64708435434119</v>
      </c>
      <c r="E2902" s="13">
        <f t="shared" ca="1" si="266"/>
        <v>989189.44184218196</v>
      </c>
      <c r="F2902" s="13">
        <f t="shared" ca="1" si="267"/>
        <v>4.0003946267470356</v>
      </c>
      <c r="G2902" s="13">
        <f t="shared" ca="1" si="268"/>
        <v>0.49772153731368834</v>
      </c>
      <c r="H2902" s="13">
        <f t="shared" ca="1" si="269"/>
        <v>0</v>
      </c>
    </row>
    <row r="2903" spans="3:8">
      <c r="C2903" s="13">
        <f t="shared" ca="1" si="264"/>
        <v>1985.101916832394</v>
      </c>
      <c r="D2903" s="13">
        <f t="shared" ca="1" si="265"/>
        <v>100.28146641004351</v>
      </c>
      <c r="E2903" s="13">
        <f t="shared" ca="1" si="266"/>
        <v>998009.51395297656</v>
      </c>
      <c r="F2903" s="13">
        <f t="shared" ca="1" si="267"/>
        <v>4.002835812050308</v>
      </c>
      <c r="G2903" s="13">
        <f t="shared" ca="1" si="268"/>
        <v>0.49094251182382997</v>
      </c>
      <c r="H2903" s="13">
        <f t="shared" ca="1" si="269"/>
        <v>0</v>
      </c>
    </row>
    <row r="2904" spans="3:8">
      <c r="C2904" s="13">
        <f t="shared" ref="C2904:C2967" ca="1" si="270">NORMINV(RAND(),$D$3,$G$3)</f>
        <v>1994.9534525711567</v>
      </c>
      <c r="D2904" s="13">
        <f t="shared" ref="D2904:D2967" ca="1" si="271">NORMINV(RAND(),$D$4,$G$4)</f>
        <v>98.897175275476272</v>
      </c>
      <c r="E2904" s="13">
        <f t="shared" ref="E2904:E2967" ca="1" si="272">NORMINV(RAND(),$D$5,$G$5)</f>
        <v>987556.47148179437</v>
      </c>
      <c r="F2904" s="13">
        <f t="shared" ref="F2904:F2967" ca="1" si="273">NORMINV(RAND(),$D$6,$G$6)</f>
        <v>3.9957149739525333</v>
      </c>
      <c r="G2904" s="13">
        <f t="shared" ref="G2904:G2967" ca="1" si="274">C2904^2*D2904/(E2904*3.1415926*F2904^4)</f>
        <v>0.49769079915350356</v>
      </c>
      <c r="H2904" s="13">
        <f t="shared" ref="H2904:H2967" ca="1" si="275">IF(G2904&gt;0.54,1,IF(G2904&lt;0.46,1,0))</f>
        <v>0</v>
      </c>
    </row>
    <row r="2905" spans="3:8">
      <c r="C2905" s="13">
        <f t="shared" ca="1" si="270"/>
        <v>1983.6830824190006</v>
      </c>
      <c r="D2905" s="13">
        <f t="shared" ca="1" si="271"/>
        <v>100.02614934139983</v>
      </c>
      <c r="E2905" s="13">
        <f t="shared" ca="1" si="272"/>
        <v>1001370.1377462466</v>
      </c>
      <c r="F2905" s="13">
        <f t="shared" ca="1" si="273"/>
        <v>3.9955041809970937</v>
      </c>
      <c r="G2905" s="13">
        <f t="shared" ca="1" si="274"/>
        <v>0.49093870220977748</v>
      </c>
      <c r="H2905" s="13">
        <f t="shared" ca="1" si="275"/>
        <v>0</v>
      </c>
    </row>
    <row r="2906" spans="3:8">
      <c r="C2906" s="13">
        <f t="shared" ca="1" si="270"/>
        <v>2003.7248358173481</v>
      </c>
      <c r="D2906" s="13">
        <f t="shared" ca="1" si="271"/>
        <v>99.995562632007804</v>
      </c>
      <c r="E2906" s="13">
        <f t="shared" ca="1" si="272"/>
        <v>989556.46919959271</v>
      </c>
      <c r="F2906" s="13">
        <f t="shared" ca="1" si="273"/>
        <v>4.0105523209369291</v>
      </c>
      <c r="G2906" s="13">
        <f t="shared" ca="1" si="274"/>
        <v>0.49917140331523496</v>
      </c>
      <c r="H2906" s="13">
        <f t="shared" ca="1" si="275"/>
        <v>0</v>
      </c>
    </row>
    <row r="2907" spans="3:8">
      <c r="C2907" s="13">
        <f t="shared" ca="1" si="270"/>
        <v>2010.1239397621036</v>
      </c>
      <c r="D2907" s="13">
        <f t="shared" ca="1" si="271"/>
        <v>100.56776826798169</v>
      </c>
      <c r="E2907" s="13">
        <f t="shared" ca="1" si="272"/>
        <v>999326.69338507706</v>
      </c>
      <c r="F2907" s="13">
        <f t="shared" ca="1" si="273"/>
        <v>3.9954627150405897</v>
      </c>
      <c r="G2907" s="13">
        <f t="shared" ca="1" si="274"/>
        <v>0.50790068893241691</v>
      </c>
      <c r="H2907" s="13">
        <f t="shared" ca="1" si="275"/>
        <v>0</v>
      </c>
    </row>
    <row r="2908" spans="3:8">
      <c r="C2908" s="13">
        <f t="shared" ca="1" si="270"/>
        <v>2010.3137079956077</v>
      </c>
      <c r="D2908" s="13">
        <f t="shared" ca="1" si="271"/>
        <v>99.719442429050119</v>
      </c>
      <c r="E2908" s="13">
        <f t="shared" ca="1" si="272"/>
        <v>991407.24882667384</v>
      </c>
      <c r="F2908" s="13">
        <f t="shared" ca="1" si="273"/>
        <v>4.0074142490975664</v>
      </c>
      <c r="G2908" s="13">
        <f t="shared" ca="1" si="274"/>
        <v>0.50170519967825844</v>
      </c>
      <c r="H2908" s="13">
        <f t="shared" ca="1" si="275"/>
        <v>0</v>
      </c>
    </row>
    <row r="2909" spans="3:8">
      <c r="C2909" s="13">
        <f t="shared" ca="1" si="270"/>
        <v>2001.6056894104563</v>
      </c>
      <c r="D2909" s="13">
        <f t="shared" ca="1" si="271"/>
        <v>99.636268952568585</v>
      </c>
      <c r="E2909" s="13">
        <f t="shared" ca="1" si="272"/>
        <v>998473.73018911865</v>
      </c>
      <c r="F2909" s="13">
        <f t="shared" ca="1" si="273"/>
        <v>3.99945250418748</v>
      </c>
      <c r="G2909" s="13">
        <f t="shared" ca="1" si="274"/>
        <v>0.49737714703691338</v>
      </c>
      <c r="H2909" s="13">
        <f t="shared" ca="1" si="275"/>
        <v>0</v>
      </c>
    </row>
    <row r="2910" spans="3:8">
      <c r="C2910" s="13">
        <f t="shared" ca="1" si="270"/>
        <v>2006.7532656291633</v>
      </c>
      <c r="D2910" s="13">
        <f t="shared" ca="1" si="271"/>
        <v>99.769676294592855</v>
      </c>
      <c r="E2910" s="13">
        <f t="shared" ca="1" si="272"/>
        <v>991727.06540002732</v>
      </c>
      <c r="F2910" s="13">
        <f t="shared" ca="1" si="273"/>
        <v>4.0092699397406175</v>
      </c>
      <c r="G2910" s="13">
        <f t="shared" ca="1" si="274"/>
        <v>0.49909509025052573</v>
      </c>
      <c r="H2910" s="13">
        <f t="shared" ca="1" si="275"/>
        <v>0</v>
      </c>
    </row>
    <row r="2911" spans="3:8">
      <c r="C2911" s="13">
        <f t="shared" ca="1" si="270"/>
        <v>2005.387985502774</v>
      </c>
      <c r="D2911" s="13">
        <f t="shared" ca="1" si="271"/>
        <v>99.422049544276618</v>
      </c>
      <c r="E2911" s="13">
        <f t="shared" ca="1" si="272"/>
        <v>998081.1953359968</v>
      </c>
      <c r="F2911" s="13">
        <f t="shared" ca="1" si="273"/>
        <v>3.9976890367831603</v>
      </c>
      <c r="G2911" s="13">
        <f t="shared" ca="1" si="274"/>
        <v>0.49926112834872532</v>
      </c>
      <c r="H2911" s="13">
        <f t="shared" ca="1" si="275"/>
        <v>0</v>
      </c>
    </row>
    <row r="2912" spans="3:8">
      <c r="C2912" s="13">
        <f t="shared" ca="1" si="270"/>
        <v>2015.1814956423918</v>
      </c>
      <c r="D2912" s="13">
        <f t="shared" ca="1" si="271"/>
        <v>99.881949466108921</v>
      </c>
      <c r="E2912" s="13">
        <f t="shared" ca="1" si="272"/>
        <v>1002372.7549477052</v>
      </c>
      <c r="F2912" s="13">
        <f t="shared" ca="1" si="273"/>
        <v>3.9795723780372283</v>
      </c>
      <c r="G2912" s="13">
        <f t="shared" ca="1" si="274"/>
        <v>0.51355929402303213</v>
      </c>
      <c r="H2912" s="13">
        <f t="shared" ca="1" si="275"/>
        <v>0</v>
      </c>
    </row>
    <row r="2913" spans="3:8">
      <c r="C2913" s="13">
        <f t="shared" ca="1" si="270"/>
        <v>2005.0631893379611</v>
      </c>
      <c r="D2913" s="13">
        <f t="shared" ca="1" si="271"/>
        <v>99.998036857195117</v>
      </c>
      <c r="E2913" s="13">
        <f t="shared" ca="1" si="272"/>
        <v>983427.70189356408</v>
      </c>
      <c r="F2913" s="13">
        <f t="shared" ca="1" si="273"/>
        <v>4.001370741246979</v>
      </c>
      <c r="G2913" s="13">
        <f t="shared" ca="1" si="274"/>
        <v>0.50759826653897777</v>
      </c>
      <c r="H2913" s="13">
        <f t="shared" ca="1" si="275"/>
        <v>0</v>
      </c>
    </row>
    <row r="2914" spans="3:8">
      <c r="C2914" s="13">
        <f t="shared" ca="1" si="270"/>
        <v>1996.9625590238634</v>
      </c>
      <c r="D2914" s="13">
        <f t="shared" ca="1" si="271"/>
        <v>100.81303855269492</v>
      </c>
      <c r="E2914" s="13">
        <f t="shared" ca="1" si="272"/>
        <v>990694.95019238174</v>
      </c>
      <c r="F2914" s="13">
        <f t="shared" ca="1" si="273"/>
        <v>4.0088232635216183</v>
      </c>
      <c r="G2914" s="13">
        <f t="shared" ca="1" si="274"/>
        <v>0.50014864321212393</v>
      </c>
      <c r="H2914" s="13">
        <f t="shared" ca="1" si="275"/>
        <v>0</v>
      </c>
    </row>
    <row r="2915" spans="3:8">
      <c r="C2915" s="13">
        <f t="shared" ca="1" si="270"/>
        <v>2009.7972870510382</v>
      </c>
      <c r="D2915" s="13">
        <f t="shared" ca="1" si="271"/>
        <v>100.34877171702954</v>
      </c>
      <c r="E2915" s="13">
        <f t="shared" ca="1" si="272"/>
        <v>991073.71697683865</v>
      </c>
      <c r="F2915" s="13">
        <f t="shared" ca="1" si="273"/>
        <v>3.9988065078553281</v>
      </c>
      <c r="G2915" s="13">
        <f t="shared" ca="1" si="274"/>
        <v>0.50914230833486984</v>
      </c>
      <c r="H2915" s="13">
        <f t="shared" ca="1" si="275"/>
        <v>0</v>
      </c>
    </row>
    <row r="2916" spans="3:8">
      <c r="C2916" s="13">
        <f t="shared" ca="1" si="270"/>
        <v>2007.857353770469</v>
      </c>
      <c r="D2916" s="13">
        <f t="shared" ca="1" si="271"/>
        <v>99.546528301291573</v>
      </c>
      <c r="E2916" s="13">
        <f t="shared" ca="1" si="272"/>
        <v>1005634.9753273744</v>
      </c>
      <c r="F2916" s="13">
        <f t="shared" ca="1" si="273"/>
        <v>3.9977634563292614</v>
      </c>
      <c r="G2916" s="13">
        <f t="shared" ca="1" si="274"/>
        <v>0.49731690231667292</v>
      </c>
      <c r="H2916" s="13">
        <f t="shared" ca="1" si="275"/>
        <v>0</v>
      </c>
    </row>
    <row r="2917" spans="3:8">
      <c r="C2917" s="13">
        <f t="shared" ca="1" si="270"/>
        <v>1993.7386525553745</v>
      </c>
      <c r="D2917" s="13">
        <f t="shared" ca="1" si="271"/>
        <v>100.55114687885845</v>
      </c>
      <c r="E2917" s="13">
        <f t="shared" ca="1" si="272"/>
        <v>1006060.7565647588</v>
      </c>
      <c r="F2917" s="13">
        <f t="shared" ca="1" si="273"/>
        <v>4.0061876521360666</v>
      </c>
      <c r="G2917" s="13">
        <f t="shared" ca="1" si="274"/>
        <v>0.49093529878055564</v>
      </c>
      <c r="H2917" s="13">
        <f t="shared" ca="1" si="275"/>
        <v>0</v>
      </c>
    </row>
    <row r="2918" spans="3:8">
      <c r="C2918" s="13">
        <f t="shared" ca="1" si="270"/>
        <v>1996.1543561877984</v>
      </c>
      <c r="D2918" s="13">
        <f t="shared" ca="1" si="271"/>
        <v>101.08452355219279</v>
      </c>
      <c r="E2918" s="13">
        <f t="shared" ca="1" si="272"/>
        <v>1011557.2143291931</v>
      </c>
      <c r="F2918" s="13">
        <f t="shared" ca="1" si="273"/>
        <v>4.0051828697688094</v>
      </c>
      <c r="G2918" s="13">
        <f t="shared" ca="1" si="274"/>
        <v>0.49254191321979368</v>
      </c>
      <c r="H2918" s="13">
        <f t="shared" ca="1" si="275"/>
        <v>0</v>
      </c>
    </row>
    <row r="2919" spans="3:8">
      <c r="C2919" s="13">
        <f t="shared" ca="1" si="270"/>
        <v>2007.039610109905</v>
      </c>
      <c r="D2919" s="13">
        <f t="shared" ca="1" si="271"/>
        <v>99.672757453640941</v>
      </c>
      <c r="E2919" s="13">
        <f t="shared" ca="1" si="272"/>
        <v>1000489.3799834725</v>
      </c>
      <c r="F2919" s="13">
        <f t="shared" ca="1" si="273"/>
        <v>4.0080141430385448</v>
      </c>
      <c r="G2919" s="13">
        <f t="shared" ca="1" si="274"/>
        <v>0.49500436743350723</v>
      </c>
      <c r="H2919" s="13">
        <f t="shared" ca="1" si="275"/>
        <v>0</v>
      </c>
    </row>
    <row r="2920" spans="3:8">
      <c r="C2920" s="13">
        <f t="shared" ca="1" si="270"/>
        <v>2006.205731418172</v>
      </c>
      <c r="D2920" s="13">
        <f t="shared" ca="1" si="271"/>
        <v>99.588633893535032</v>
      </c>
      <c r="E2920" s="13">
        <f t="shared" ca="1" si="272"/>
        <v>994884.29882749275</v>
      </c>
      <c r="F2920" s="13">
        <f t="shared" ca="1" si="273"/>
        <v>4.0009422071996008</v>
      </c>
      <c r="G2920" s="13">
        <f t="shared" ca="1" si="274"/>
        <v>0.50048279663646456</v>
      </c>
      <c r="H2920" s="13">
        <f t="shared" ca="1" si="275"/>
        <v>0</v>
      </c>
    </row>
    <row r="2921" spans="3:8">
      <c r="C2921" s="13">
        <f t="shared" ca="1" si="270"/>
        <v>2003.3545541690844</v>
      </c>
      <c r="D2921" s="13">
        <f t="shared" ca="1" si="271"/>
        <v>99.187003096098323</v>
      </c>
      <c r="E2921" s="13">
        <f t="shared" ca="1" si="272"/>
        <v>996168.0851182508</v>
      </c>
      <c r="F2921" s="13">
        <f t="shared" ca="1" si="273"/>
        <v>3.9951566995760919</v>
      </c>
      <c r="G2921" s="13">
        <f t="shared" ca="1" si="274"/>
        <v>0.49928974067519932</v>
      </c>
      <c r="H2921" s="13">
        <f t="shared" ca="1" si="275"/>
        <v>0</v>
      </c>
    </row>
    <row r="2922" spans="3:8">
      <c r="C2922" s="13">
        <f t="shared" ca="1" si="270"/>
        <v>1997.2844148427591</v>
      </c>
      <c r="D2922" s="13">
        <f t="shared" ca="1" si="271"/>
        <v>99.911731205184765</v>
      </c>
      <c r="E2922" s="13">
        <f t="shared" ca="1" si="272"/>
        <v>997005.04803356342</v>
      </c>
      <c r="F2922" s="13">
        <f t="shared" ca="1" si="273"/>
        <v>4.002336344423445</v>
      </c>
      <c r="G2922" s="13">
        <f t="shared" ca="1" si="274"/>
        <v>0.49590074116438904</v>
      </c>
      <c r="H2922" s="13">
        <f t="shared" ca="1" si="275"/>
        <v>0</v>
      </c>
    </row>
    <row r="2923" spans="3:8">
      <c r="C2923" s="13">
        <f t="shared" ca="1" si="270"/>
        <v>1973.948429585269</v>
      </c>
      <c r="D2923" s="13">
        <f t="shared" ca="1" si="271"/>
        <v>100.31134026186197</v>
      </c>
      <c r="E2923" s="13">
        <f t="shared" ca="1" si="272"/>
        <v>1002199.459346754</v>
      </c>
      <c r="F2923" s="13">
        <f t="shared" ca="1" si="273"/>
        <v>3.9932360703153171</v>
      </c>
      <c r="G2923" s="13">
        <f t="shared" ca="1" si="274"/>
        <v>0.48822236121608326</v>
      </c>
      <c r="H2923" s="13">
        <f t="shared" ca="1" si="275"/>
        <v>0</v>
      </c>
    </row>
    <row r="2924" spans="3:8">
      <c r="C2924" s="13">
        <f t="shared" ca="1" si="270"/>
        <v>2006.7113722731635</v>
      </c>
      <c r="D2924" s="13">
        <f t="shared" ca="1" si="271"/>
        <v>100.27248672632196</v>
      </c>
      <c r="E2924" s="13">
        <f t="shared" ca="1" si="272"/>
        <v>991937.6511157027</v>
      </c>
      <c r="F2924" s="13">
        <f t="shared" ca="1" si="273"/>
        <v>3.9967291325392424</v>
      </c>
      <c r="G2924" s="13">
        <f t="shared" ca="1" si="274"/>
        <v>0.50780679072564661</v>
      </c>
      <c r="H2924" s="13">
        <f t="shared" ca="1" si="275"/>
        <v>0</v>
      </c>
    </row>
    <row r="2925" spans="3:8">
      <c r="C2925" s="13">
        <f t="shared" ca="1" si="270"/>
        <v>1985.4535643118272</v>
      </c>
      <c r="D2925" s="13">
        <f t="shared" ca="1" si="271"/>
        <v>100.41586434516435</v>
      </c>
      <c r="E2925" s="13">
        <f t="shared" ca="1" si="272"/>
        <v>1003250.4677545638</v>
      </c>
      <c r="F2925" s="13">
        <f t="shared" ca="1" si="273"/>
        <v>4.0007321381462839</v>
      </c>
      <c r="G2925" s="13">
        <f t="shared" ca="1" si="274"/>
        <v>0.49023539424180274</v>
      </c>
      <c r="H2925" s="13">
        <f t="shared" ca="1" si="275"/>
        <v>0</v>
      </c>
    </row>
    <row r="2926" spans="3:8">
      <c r="C2926" s="13">
        <f t="shared" ca="1" si="270"/>
        <v>2019.8721046853241</v>
      </c>
      <c r="D2926" s="13">
        <f t="shared" ca="1" si="271"/>
        <v>99.965110288102167</v>
      </c>
      <c r="E2926" s="13">
        <f t="shared" ca="1" si="272"/>
        <v>997771.65869661968</v>
      </c>
      <c r="F2926" s="13">
        <f t="shared" ca="1" si="273"/>
        <v>4.0007255935422199</v>
      </c>
      <c r="G2926" s="13">
        <f t="shared" ca="1" si="274"/>
        <v>0.50787882390561878</v>
      </c>
      <c r="H2926" s="13">
        <f t="shared" ca="1" si="275"/>
        <v>0</v>
      </c>
    </row>
    <row r="2927" spans="3:8">
      <c r="C2927" s="13">
        <f t="shared" ca="1" si="270"/>
        <v>1999.4415698160742</v>
      </c>
      <c r="D2927" s="13">
        <f t="shared" ca="1" si="271"/>
        <v>100.14401503058892</v>
      </c>
      <c r="E2927" s="13">
        <f t="shared" ca="1" si="272"/>
        <v>994422.96244966157</v>
      </c>
      <c r="F2927" s="13">
        <f t="shared" ca="1" si="273"/>
        <v>3.995324555639292</v>
      </c>
      <c r="G2927" s="13">
        <f t="shared" ca="1" si="274"/>
        <v>0.50293651288075747</v>
      </c>
      <c r="H2927" s="13">
        <f t="shared" ca="1" si="275"/>
        <v>0</v>
      </c>
    </row>
    <row r="2928" spans="3:8">
      <c r="C2928" s="13">
        <f t="shared" ca="1" si="270"/>
        <v>1983.2250344094869</v>
      </c>
      <c r="D2928" s="13">
        <f t="shared" ca="1" si="271"/>
        <v>100.0242940773494</v>
      </c>
      <c r="E2928" s="13">
        <f t="shared" ca="1" si="272"/>
        <v>992238.74269309128</v>
      </c>
      <c r="F2928" s="13">
        <f t="shared" ca="1" si="273"/>
        <v>4.0004403738337961</v>
      </c>
      <c r="G2928" s="13">
        <f t="shared" ca="1" si="274"/>
        <v>0.49277904834765146</v>
      </c>
      <c r="H2928" s="13">
        <f t="shared" ca="1" si="275"/>
        <v>0</v>
      </c>
    </row>
    <row r="2929" spans="3:8">
      <c r="C2929" s="13">
        <f t="shared" ca="1" si="270"/>
        <v>2003.1805472827275</v>
      </c>
      <c r="D2929" s="13">
        <f t="shared" ca="1" si="271"/>
        <v>99.352137733280856</v>
      </c>
      <c r="E2929" s="13">
        <f t="shared" ca="1" si="272"/>
        <v>997836.78093334648</v>
      </c>
      <c r="F2929" s="13">
        <f t="shared" ca="1" si="273"/>
        <v>3.9951491419007676</v>
      </c>
      <c r="G2929" s="13">
        <f t="shared" ca="1" si="274"/>
        <v>0.49920168768053613</v>
      </c>
      <c r="H2929" s="13">
        <f t="shared" ca="1" si="275"/>
        <v>0</v>
      </c>
    </row>
    <row r="2930" spans="3:8">
      <c r="C2930" s="13">
        <f t="shared" ca="1" si="270"/>
        <v>2029.0066766125553</v>
      </c>
      <c r="D2930" s="13">
        <f t="shared" ca="1" si="271"/>
        <v>99.74673135518978</v>
      </c>
      <c r="E2930" s="13">
        <f t="shared" ca="1" si="272"/>
        <v>986679.48742551589</v>
      </c>
      <c r="F2930" s="13">
        <f t="shared" ca="1" si="273"/>
        <v>4.0056546978926226</v>
      </c>
      <c r="G2930" s="13">
        <f t="shared" ca="1" si="274"/>
        <v>0.51457137734913072</v>
      </c>
      <c r="H2930" s="13">
        <f t="shared" ca="1" si="275"/>
        <v>0</v>
      </c>
    </row>
    <row r="2931" spans="3:8">
      <c r="C2931" s="13">
        <f t="shared" ca="1" si="270"/>
        <v>2017.2197357887887</v>
      </c>
      <c r="D2931" s="13">
        <f t="shared" ca="1" si="271"/>
        <v>99.569147379773739</v>
      </c>
      <c r="E2931" s="13">
        <f t="shared" ca="1" si="272"/>
        <v>985112.19488748373</v>
      </c>
      <c r="F2931" s="13">
        <f t="shared" ca="1" si="273"/>
        <v>4.0017613721481506</v>
      </c>
      <c r="G2931" s="13">
        <f t="shared" ca="1" si="274"/>
        <v>0.51049429555149273</v>
      </c>
      <c r="H2931" s="13">
        <f t="shared" ca="1" si="275"/>
        <v>0</v>
      </c>
    </row>
    <row r="2932" spans="3:8">
      <c r="C2932" s="13">
        <f t="shared" ca="1" si="270"/>
        <v>1983.1813806777557</v>
      </c>
      <c r="D2932" s="13">
        <f t="shared" ca="1" si="271"/>
        <v>99.903661325908573</v>
      </c>
      <c r="E2932" s="13">
        <f t="shared" ca="1" si="272"/>
        <v>997361.51470515714</v>
      </c>
      <c r="F2932" s="13">
        <f t="shared" ca="1" si="273"/>
        <v>4.0021652792004705</v>
      </c>
      <c r="G2932" s="13">
        <f t="shared" ca="1" si="274"/>
        <v>0.48879159171532605</v>
      </c>
      <c r="H2932" s="13">
        <f t="shared" ca="1" si="275"/>
        <v>0</v>
      </c>
    </row>
    <row r="2933" spans="3:8">
      <c r="C2933" s="13">
        <f t="shared" ca="1" si="270"/>
        <v>1998.6057049222804</v>
      </c>
      <c r="D2933" s="13">
        <f t="shared" ca="1" si="271"/>
        <v>98.765178479824087</v>
      </c>
      <c r="E2933" s="13">
        <f t="shared" ca="1" si="272"/>
        <v>999426.28832965123</v>
      </c>
      <c r="F2933" s="13">
        <f t="shared" ca="1" si="273"/>
        <v>4.0106733671657953</v>
      </c>
      <c r="G2933" s="13">
        <f t="shared" ca="1" si="274"/>
        <v>0.48561074538674254</v>
      </c>
      <c r="H2933" s="13">
        <f t="shared" ca="1" si="275"/>
        <v>0</v>
      </c>
    </row>
    <row r="2934" spans="3:8">
      <c r="C2934" s="13">
        <f t="shared" ca="1" si="270"/>
        <v>2000.1457641393081</v>
      </c>
      <c r="D2934" s="13">
        <f t="shared" ca="1" si="271"/>
        <v>99.728546316760116</v>
      </c>
      <c r="E2934" s="13">
        <f t="shared" ca="1" si="272"/>
        <v>990376.68832111708</v>
      </c>
      <c r="F2934" s="13">
        <f t="shared" ca="1" si="273"/>
        <v>4.0097757197180153</v>
      </c>
      <c r="G2934" s="13">
        <f t="shared" ca="1" si="274"/>
        <v>0.4960348395018444</v>
      </c>
      <c r="H2934" s="13">
        <f t="shared" ca="1" si="275"/>
        <v>0</v>
      </c>
    </row>
    <row r="2935" spans="3:8">
      <c r="C2935" s="13">
        <f t="shared" ca="1" si="270"/>
        <v>2001.9473336260385</v>
      </c>
      <c r="D2935" s="13">
        <f t="shared" ca="1" si="271"/>
        <v>99.855835099685024</v>
      </c>
      <c r="E2935" s="13">
        <f t="shared" ca="1" si="272"/>
        <v>1010626.1454852204</v>
      </c>
      <c r="F2935" s="13">
        <f t="shared" ca="1" si="273"/>
        <v>3.9963899136801979</v>
      </c>
      <c r="G2935" s="13">
        <f t="shared" ca="1" si="274"/>
        <v>0.49415925385194642</v>
      </c>
      <c r="H2935" s="13">
        <f t="shared" ca="1" si="275"/>
        <v>0</v>
      </c>
    </row>
    <row r="2936" spans="3:8">
      <c r="C2936" s="13">
        <f t="shared" ca="1" si="270"/>
        <v>2004.5973188575815</v>
      </c>
      <c r="D2936" s="13">
        <f t="shared" ca="1" si="271"/>
        <v>99.347795186525332</v>
      </c>
      <c r="E2936" s="13">
        <f t="shared" ca="1" si="272"/>
        <v>995842.30852132535</v>
      </c>
      <c r="F2936" s="13">
        <f t="shared" ca="1" si="273"/>
        <v>3.9986942363440905</v>
      </c>
      <c r="G2936" s="13">
        <f t="shared" ca="1" si="274"/>
        <v>0.49911347856080468</v>
      </c>
      <c r="H2936" s="13">
        <f t="shared" ca="1" si="275"/>
        <v>0</v>
      </c>
    </row>
    <row r="2937" spans="3:8">
      <c r="C2937" s="13">
        <f t="shared" ca="1" si="270"/>
        <v>1994.534631503454</v>
      </c>
      <c r="D2937" s="13">
        <f t="shared" ca="1" si="271"/>
        <v>100.11281687609458</v>
      </c>
      <c r="E2937" s="13">
        <f t="shared" ca="1" si="272"/>
        <v>992545.1930953298</v>
      </c>
      <c r="F2937" s="13">
        <f t="shared" ca="1" si="273"/>
        <v>4.0094089436512572</v>
      </c>
      <c r="G2937" s="13">
        <f t="shared" ca="1" si="274"/>
        <v>0.49425522515932685</v>
      </c>
      <c r="H2937" s="13">
        <f t="shared" ca="1" si="275"/>
        <v>0</v>
      </c>
    </row>
    <row r="2938" spans="3:8">
      <c r="C2938" s="13">
        <f t="shared" ca="1" si="270"/>
        <v>2003.3379060834554</v>
      </c>
      <c r="D2938" s="13">
        <f t="shared" ca="1" si="271"/>
        <v>99.770903136604005</v>
      </c>
      <c r="E2938" s="13">
        <f t="shared" ca="1" si="272"/>
        <v>992352.66066216305</v>
      </c>
      <c r="F2938" s="13">
        <f t="shared" ca="1" si="273"/>
        <v>4.0063808750559664</v>
      </c>
      <c r="G2938" s="13">
        <f t="shared" ca="1" si="274"/>
        <v>0.49852561829031466</v>
      </c>
      <c r="H2938" s="13">
        <f t="shared" ca="1" si="275"/>
        <v>0</v>
      </c>
    </row>
    <row r="2939" spans="3:8">
      <c r="C2939" s="13">
        <f t="shared" ca="1" si="270"/>
        <v>1995.5987404737191</v>
      </c>
      <c r="D2939" s="13">
        <f t="shared" ca="1" si="271"/>
        <v>99.708421349720282</v>
      </c>
      <c r="E2939" s="13">
        <f t="shared" ca="1" si="272"/>
        <v>990444.22708958341</v>
      </c>
      <c r="F2939" s="13">
        <f t="shared" ca="1" si="273"/>
        <v>4.0003189561785026</v>
      </c>
      <c r="G2939" s="13">
        <f t="shared" ca="1" si="274"/>
        <v>0.49833330311447099</v>
      </c>
      <c r="H2939" s="13">
        <f t="shared" ca="1" si="275"/>
        <v>0</v>
      </c>
    </row>
    <row r="2940" spans="3:8">
      <c r="C2940" s="13">
        <f t="shared" ca="1" si="270"/>
        <v>1985.9243659788283</v>
      </c>
      <c r="D2940" s="13">
        <f t="shared" ca="1" si="271"/>
        <v>100.51434876569789</v>
      </c>
      <c r="E2940" s="13">
        <f t="shared" ca="1" si="272"/>
        <v>987167.25360347971</v>
      </c>
      <c r="F2940" s="13">
        <f t="shared" ca="1" si="273"/>
        <v>4.0040318327430544</v>
      </c>
      <c r="G2940" s="13">
        <f t="shared" ca="1" si="274"/>
        <v>0.49730494761702521</v>
      </c>
      <c r="H2940" s="13">
        <f t="shared" ca="1" si="275"/>
        <v>0</v>
      </c>
    </row>
    <row r="2941" spans="3:8">
      <c r="C2941" s="13">
        <f t="shared" ca="1" si="270"/>
        <v>2002.7862855890564</v>
      </c>
      <c r="D2941" s="13">
        <f t="shared" ca="1" si="271"/>
        <v>99.721757495836542</v>
      </c>
      <c r="E2941" s="13">
        <f t="shared" ca="1" si="272"/>
        <v>987710.95039306872</v>
      </c>
      <c r="F2941" s="13">
        <f t="shared" ca="1" si="273"/>
        <v>3.9943399320551727</v>
      </c>
      <c r="G2941" s="13">
        <f t="shared" ca="1" si="274"/>
        <v>0.50640655589308481</v>
      </c>
      <c r="H2941" s="13">
        <f t="shared" ca="1" si="275"/>
        <v>0</v>
      </c>
    </row>
    <row r="2942" spans="3:8">
      <c r="C2942" s="13">
        <f t="shared" ca="1" si="270"/>
        <v>1990.333532384969</v>
      </c>
      <c r="D2942" s="13">
        <f t="shared" ca="1" si="271"/>
        <v>99.988671781027421</v>
      </c>
      <c r="E2942" s="13">
        <f t="shared" ca="1" si="272"/>
        <v>986790.91327204381</v>
      </c>
      <c r="F2942" s="13">
        <f t="shared" ca="1" si="273"/>
        <v>3.9929700508062531</v>
      </c>
      <c r="G2942" s="13">
        <f t="shared" ca="1" si="274"/>
        <v>0.50262409140471698</v>
      </c>
      <c r="H2942" s="13">
        <f t="shared" ca="1" si="275"/>
        <v>0</v>
      </c>
    </row>
    <row r="2943" spans="3:8">
      <c r="C2943" s="13">
        <f t="shared" ca="1" si="270"/>
        <v>1994.477849360971</v>
      </c>
      <c r="D2943" s="13">
        <f t="shared" ca="1" si="271"/>
        <v>99.690377996160862</v>
      </c>
      <c r="E2943" s="13">
        <f t="shared" ca="1" si="272"/>
        <v>993762.68032135954</v>
      </c>
      <c r="F2943" s="13">
        <f t="shared" ca="1" si="273"/>
        <v>3.9948299481576282</v>
      </c>
      <c r="G2943" s="13">
        <f t="shared" ca="1" si="274"/>
        <v>0.49875348231435218</v>
      </c>
      <c r="H2943" s="13">
        <f t="shared" ca="1" si="275"/>
        <v>0</v>
      </c>
    </row>
    <row r="2944" spans="3:8">
      <c r="C2944" s="13">
        <f t="shared" ca="1" si="270"/>
        <v>1995.9877717076513</v>
      </c>
      <c r="D2944" s="13">
        <f t="shared" ca="1" si="271"/>
        <v>100.1227831318208</v>
      </c>
      <c r="E2944" s="13">
        <f t="shared" ca="1" si="272"/>
        <v>997450.97053699999</v>
      </c>
      <c r="F2944" s="13">
        <f t="shared" ca="1" si="273"/>
        <v>4.0056051490332365</v>
      </c>
      <c r="G2944" s="13">
        <f t="shared" ca="1" si="274"/>
        <v>0.4944640214954954</v>
      </c>
      <c r="H2944" s="13">
        <f t="shared" ca="1" si="275"/>
        <v>0</v>
      </c>
    </row>
    <row r="2945" spans="3:8">
      <c r="C2945" s="13">
        <f t="shared" ca="1" si="270"/>
        <v>2011.0417244218338</v>
      </c>
      <c r="D2945" s="13">
        <f t="shared" ca="1" si="271"/>
        <v>100.21020797971374</v>
      </c>
      <c r="E2945" s="13">
        <f t="shared" ca="1" si="272"/>
        <v>998045.13181382243</v>
      </c>
      <c r="F2945" s="13">
        <f t="shared" ca="1" si="273"/>
        <v>4.0046225739545624</v>
      </c>
      <c r="G2945" s="13">
        <f t="shared" ca="1" si="274"/>
        <v>0.50258290882470857</v>
      </c>
      <c r="H2945" s="13">
        <f t="shared" ca="1" si="275"/>
        <v>0</v>
      </c>
    </row>
    <row r="2946" spans="3:8">
      <c r="C2946" s="13">
        <f t="shared" ca="1" si="270"/>
        <v>2000.769320224146</v>
      </c>
      <c r="D2946" s="13">
        <f t="shared" ca="1" si="271"/>
        <v>100.97217232797816</v>
      </c>
      <c r="E2946" s="13">
        <f t="shared" ca="1" si="272"/>
        <v>1005248.1648435675</v>
      </c>
      <c r="F2946" s="13">
        <f t="shared" ca="1" si="273"/>
        <v>3.9962924434052689</v>
      </c>
      <c r="G2946" s="13">
        <f t="shared" ca="1" si="274"/>
        <v>0.50181488223046644</v>
      </c>
      <c r="H2946" s="13">
        <f t="shared" ca="1" si="275"/>
        <v>0</v>
      </c>
    </row>
    <row r="2947" spans="3:8">
      <c r="C2947" s="13">
        <f t="shared" ca="1" si="270"/>
        <v>1993.6249387171665</v>
      </c>
      <c r="D2947" s="13">
        <f t="shared" ca="1" si="271"/>
        <v>99.285306430917956</v>
      </c>
      <c r="E2947" s="13">
        <f t="shared" ca="1" si="272"/>
        <v>977331.47025043075</v>
      </c>
      <c r="F2947" s="13">
        <f t="shared" ca="1" si="273"/>
        <v>3.9903562271780175</v>
      </c>
      <c r="G2947" s="13">
        <f t="shared" ca="1" si="274"/>
        <v>0.5069130551038431</v>
      </c>
      <c r="H2947" s="13">
        <f t="shared" ca="1" si="275"/>
        <v>0</v>
      </c>
    </row>
    <row r="2948" spans="3:8">
      <c r="C2948" s="13">
        <f t="shared" ca="1" si="270"/>
        <v>2001.6434890047301</v>
      </c>
      <c r="D2948" s="13">
        <f t="shared" ca="1" si="271"/>
        <v>99.778336515693624</v>
      </c>
      <c r="E2948" s="13">
        <f t="shared" ca="1" si="272"/>
        <v>985618.22876195319</v>
      </c>
      <c r="F2948" s="13">
        <f t="shared" ca="1" si="273"/>
        <v>3.9985673467653791</v>
      </c>
      <c r="G2948" s="13">
        <f t="shared" ca="1" si="274"/>
        <v>0.50504893867914868</v>
      </c>
      <c r="H2948" s="13">
        <f t="shared" ca="1" si="275"/>
        <v>0</v>
      </c>
    </row>
    <row r="2949" spans="3:8">
      <c r="C2949" s="13">
        <f t="shared" ca="1" si="270"/>
        <v>1987.822935935842</v>
      </c>
      <c r="D2949" s="13">
        <f t="shared" ca="1" si="271"/>
        <v>99.656623701122342</v>
      </c>
      <c r="E2949" s="13">
        <f t="shared" ca="1" si="272"/>
        <v>1003288.9152945285</v>
      </c>
      <c r="F2949" s="13">
        <f t="shared" ca="1" si="273"/>
        <v>4.0092693313662657</v>
      </c>
      <c r="G2949" s="13">
        <f t="shared" ca="1" si="274"/>
        <v>0.48353148368660642</v>
      </c>
      <c r="H2949" s="13">
        <f t="shared" ca="1" si="275"/>
        <v>0</v>
      </c>
    </row>
    <row r="2950" spans="3:8">
      <c r="C2950" s="13">
        <f t="shared" ca="1" si="270"/>
        <v>2001.2791007664439</v>
      </c>
      <c r="D2950" s="13">
        <f t="shared" ca="1" si="271"/>
        <v>99.964713396713378</v>
      </c>
      <c r="E2950" s="13">
        <f t="shared" ca="1" si="272"/>
        <v>984473.19202236622</v>
      </c>
      <c r="F2950" s="13">
        <f t="shared" ca="1" si="273"/>
        <v>3.9984823231422544</v>
      </c>
      <c r="G2950" s="13">
        <f t="shared" ca="1" si="274"/>
        <v>0.50643949150617207</v>
      </c>
      <c r="H2950" s="13">
        <f t="shared" ca="1" si="275"/>
        <v>0</v>
      </c>
    </row>
    <row r="2951" spans="3:8">
      <c r="C2951" s="13">
        <f t="shared" ca="1" si="270"/>
        <v>1997.2978546253612</v>
      </c>
      <c r="D2951" s="13">
        <f t="shared" ca="1" si="271"/>
        <v>99.661490576858469</v>
      </c>
      <c r="E2951" s="13">
        <f t="shared" ca="1" si="272"/>
        <v>984689.68969704944</v>
      </c>
      <c r="F2951" s="13">
        <f t="shared" ca="1" si="273"/>
        <v>3.982025009974997</v>
      </c>
      <c r="G2951" s="13">
        <f t="shared" ca="1" si="274"/>
        <v>0.51114940544061727</v>
      </c>
      <c r="H2951" s="13">
        <f t="shared" ca="1" si="275"/>
        <v>0</v>
      </c>
    </row>
    <row r="2952" spans="3:8">
      <c r="C2952" s="13">
        <f t="shared" ca="1" si="270"/>
        <v>2020.2763836166741</v>
      </c>
      <c r="D2952" s="13">
        <f t="shared" ca="1" si="271"/>
        <v>98.880202855865591</v>
      </c>
      <c r="E2952" s="13">
        <f t="shared" ca="1" si="272"/>
        <v>993436.66959871317</v>
      </c>
      <c r="F2952" s="13">
        <f t="shared" ca="1" si="273"/>
        <v>4.0054346889227643</v>
      </c>
      <c r="G2952" s="13">
        <f t="shared" ca="1" si="274"/>
        <v>0.50239146456482708</v>
      </c>
      <c r="H2952" s="13">
        <f t="shared" ca="1" si="275"/>
        <v>0</v>
      </c>
    </row>
    <row r="2953" spans="3:8">
      <c r="C2953" s="13">
        <f t="shared" ca="1" si="270"/>
        <v>1988.4103998950457</v>
      </c>
      <c r="D2953" s="13">
        <f t="shared" ca="1" si="271"/>
        <v>99.943392329583062</v>
      </c>
      <c r="E2953" s="13">
        <f t="shared" ca="1" si="272"/>
        <v>999422.69953287567</v>
      </c>
      <c r="F2953" s="13">
        <f t="shared" ca="1" si="273"/>
        <v>4.0161275135256398</v>
      </c>
      <c r="G2953" s="13">
        <f t="shared" ca="1" si="274"/>
        <v>0.4837679474524933</v>
      </c>
      <c r="H2953" s="13">
        <f t="shared" ca="1" si="275"/>
        <v>0</v>
      </c>
    </row>
    <row r="2954" spans="3:8">
      <c r="C2954" s="13">
        <f t="shared" ca="1" si="270"/>
        <v>2012.4350903072288</v>
      </c>
      <c r="D2954" s="13">
        <f t="shared" ca="1" si="271"/>
        <v>99.736135318271025</v>
      </c>
      <c r="E2954" s="13">
        <f t="shared" ca="1" si="272"/>
        <v>1000443.3541597887</v>
      </c>
      <c r="F2954" s="13">
        <f t="shared" ca="1" si="273"/>
        <v>4.0020642566373068</v>
      </c>
      <c r="G2954" s="13">
        <f t="shared" ca="1" si="274"/>
        <v>0.50097689912363252</v>
      </c>
      <c r="H2954" s="13">
        <f t="shared" ca="1" si="275"/>
        <v>0</v>
      </c>
    </row>
    <row r="2955" spans="3:8">
      <c r="C2955" s="13">
        <f t="shared" ca="1" si="270"/>
        <v>1990.8666641647883</v>
      </c>
      <c r="D2955" s="13">
        <f t="shared" ca="1" si="271"/>
        <v>99.605551938713148</v>
      </c>
      <c r="E2955" s="13">
        <f t="shared" ca="1" si="272"/>
        <v>993931.91361920955</v>
      </c>
      <c r="F2955" s="13">
        <f t="shared" ca="1" si="273"/>
        <v>3.9998964177487015</v>
      </c>
      <c r="G2955" s="13">
        <f t="shared" ca="1" si="274"/>
        <v>0.4939311494316046</v>
      </c>
      <c r="H2955" s="13">
        <f t="shared" ca="1" si="275"/>
        <v>0</v>
      </c>
    </row>
    <row r="2956" spans="3:8">
      <c r="C2956" s="13">
        <f t="shared" ca="1" si="270"/>
        <v>1970.9343353796371</v>
      </c>
      <c r="D2956" s="13">
        <f t="shared" ca="1" si="271"/>
        <v>100.38566069324588</v>
      </c>
      <c r="E2956" s="13">
        <f t="shared" ca="1" si="272"/>
        <v>1001582.7839882807</v>
      </c>
      <c r="F2956" s="13">
        <f t="shared" ca="1" si="273"/>
        <v>3.9958896753712652</v>
      </c>
      <c r="G2956" s="13">
        <f t="shared" ca="1" si="274"/>
        <v>0.48609966294744861</v>
      </c>
      <c r="H2956" s="13">
        <f t="shared" ca="1" si="275"/>
        <v>0</v>
      </c>
    </row>
    <row r="2957" spans="3:8">
      <c r="C2957" s="13">
        <f t="shared" ca="1" si="270"/>
        <v>1992.0235895227704</v>
      </c>
      <c r="D2957" s="13">
        <f t="shared" ca="1" si="271"/>
        <v>100.49107322129154</v>
      </c>
      <c r="E2957" s="13">
        <f t="shared" ca="1" si="272"/>
        <v>993649.88222346886</v>
      </c>
      <c r="F2957" s="13">
        <f t="shared" ca="1" si="273"/>
        <v>3.9940823771849971</v>
      </c>
      <c r="G2957" s="13">
        <f t="shared" ca="1" si="274"/>
        <v>0.50195538337235457</v>
      </c>
      <c r="H2957" s="13">
        <f t="shared" ca="1" si="275"/>
        <v>0</v>
      </c>
    </row>
    <row r="2958" spans="3:8">
      <c r="C2958" s="13">
        <f t="shared" ca="1" si="270"/>
        <v>2004.5886865648424</v>
      </c>
      <c r="D2958" s="13">
        <f t="shared" ca="1" si="271"/>
        <v>100.20064974079165</v>
      </c>
      <c r="E2958" s="13">
        <f t="shared" ca="1" si="272"/>
        <v>1000837.3352267023</v>
      </c>
      <c r="F2958" s="13">
        <f t="shared" ca="1" si="273"/>
        <v>4.0087975901610227</v>
      </c>
      <c r="G2958" s="13">
        <f t="shared" ca="1" si="274"/>
        <v>0.49585101866439257</v>
      </c>
      <c r="H2958" s="13">
        <f t="shared" ca="1" si="275"/>
        <v>0</v>
      </c>
    </row>
    <row r="2959" spans="3:8">
      <c r="C2959" s="13">
        <f t="shared" ca="1" si="270"/>
        <v>1981.4852296585941</v>
      </c>
      <c r="D2959" s="13">
        <f t="shared" ca="1" si="271"/>
        <v>99.798872536584071</v>
      </c>
      <c r="E2959" s="13">
        <f t="shared" ca="1" si="272"/>
        <v>988002.97596302768</v>
      </c>
      <c r="F2959" s="13">
        <f t="shared" ca="1" si="273"/>
        <v>4.0028673950077547</v>
      </c>
      <c r="G2959" s="13">
        <f t="shared" ca="1" si="274"/>
        <v>0.49171604821554271</v>
      </c>
      <c r="H2959" s="13">
        <f t="shared" ca="1" si="275"/>
        <v>0</v>
      </c>
    </row>
    <row r="2960" spans="3:8">
      <c r="C2960" s="13">
        <f t="shared" ca="1" si="270"/>
        <v>2005.781726771494</v>
      </c>
      <c r="D2960" s="13">
        <f t="shared" ca="1" si="271"/>
        <v>99.890357580246288</v>
      </c>
      <c r="E2960" s="13">
        <f t="shared" ca="1" si="272"/>
        <v>992188.92723219749</v>
      </c>
      <c r="F2960" s="13">
        <f t="shared" ca="1" si="273"/>
        <v>4.0031314487015219</v>
      </c>
      <c r="G2960" s="13">
        <f t="shared" ca="1" si="274"/>
        <v>0.50205033734387483</v>
      </c>
      <c r="H2960" s="13">
        <f t="shared" ca="1" si="275"/>
        <v>0</v>
      </c>
    </row>
    <row r="2961" spans="3:8">
      <c r="C2961" s="13">
        <f t="shared" ca="1" si="270"/>
        <v>2018.6351396395214</v>
      </c>
      <c r="D2961" s="13">
        <f t="shared" ca="1" si="271"/>
        <v>100.53282311868695</v>
      </c>
      <c r="E2961" s="13">
        <f t="shared" ca="1" si="272"/>
        <v>994475.21629907773</v>
      </c>
      <c r="F2961" s="13">
        <f t="shared" ca="1" si="273"/>
        <v>3.9990516689223492</v>
      </c>
      <c r="G2961" s="13">
        <f t="shared" ca="1" si="274"/>
        <v>0.51268622073953374</v>
      </c>
      <c r="H2961" s="13">
        <f t="shared" ca="1" si="275"/>
        <v>0</v>
      </c>
    </row>
    <row r="2962" spans="3:8">
      <c r="C2962" s="13">
        <f t="shared" ca="1" si="270"/>
        <v>2021.0218575941956</v>
      </c>
      <c r="D2962" s="13">
        <f t="shared" ca="1" si="271"/>
        <v>100.30314756597207</v>
      </c>
      <c r="E2962" s="13">
        <f t="shared" ca="1" si="272"/>
        <v>990525.70403047535</v>
      </c>
      <c r="F2962" s="13">
        <f t="shared" ca="1" si="273"/>
        <v>3.9938511270937265</v>
      </c>
      <c r="G2962" s="13">
        <f t="shared" ca="1" si="274"/>
        <v>0.51745606105279962</v>
      </c>
      <c r="H2962" s="13">
        <f t="shared" ca="1" si="275"/>
        <v>0</v>
      </c>
    </row>
    <row r="2963" spans="3:8">
      <c r="C2963" s="13">
        <f t="shared" ca="1" si="270"/>
        <v>1990.8635369591834</v>
      </c>
      <c r="D2963" s="13">
        <f t="shared" ca="1" si="271"/>
        <v>99.436232984392021</v>
      </c>
      <c r="E2963" s="13">
        <f t="shared" ca="1" si="272"/>
        <v>983905.21086523123</v>
      </c>
      <c r="F2963" s="13">
        <f t="shared" ca="1" si="273"/>
        <v>4.0030411140958169</v>
      </c>
      <c r="G2963" s="13">
        <f t="shared" ca="1" si="274"/>
        <v>0.49655152464553454</v>
      </c>
      <c r="H2963" s="13">
        <f t="shared" ca="1" si="275"/>
        <v>0</v>
      </c>
    </row>
    <row r="2964" spans="3:8">
      <c r="C2964" s="13">
        <f t="shared" ca="1" si="270"/>
        <v>2023.9937223589468</v>
      </c>
      <c r="D2964" s="13">
        <f t="shared" ca="1" si="271"/>
        <v>99.838968635331199</v>
      </c>
      <c r="E2964" s="13">
        <f t="shared" ca="1" si="272"/>
        <v>996046.22936950112</v>
      </c>
      <c r="F2964" s="13">
        <f t="shared" ca="1" si="273"/>
        <v>3.995118023510976</v>
      </c>
      <c r="G2964" s="13">
        <f t="shared" ca="1" si="274"/>
        <v>0.5130628772067809</v>
      </c>
      <c r="H2964" s="13">
        <f t="shared" ca="1" si="275"/>
        <v>0</v>
      </c>
    </row>
    <row r="2965" spans="3:8">
      <c r="C2965" s="13">
        <f t="shared" ca="1" si="270"/>
        <v>1996.1601980895582</v>
      </c>
      <c r="D2965" s="13">
        <f t="shared" ca="1" si="271"/>
        <v>101.07304740990246</v>
      </c>
      <c r="E2965" s="13">
        <f t="shared" ca="1" si="272"/>
        <v>990935.92619732034</v>
      </c>
      <c r="F2965" s="13">
        <f t="shared" ca="1" si="273"/>
        <v>4.0068972331325527</v>
      </c>
      <c r="G2965" s="13">
        <f t="shared" ca="1" si="274"/>
        <v>0.50187768782423503</v>
      </c>
      <c r="H2965" s="13">
        <f t="shared" ca="1" si="275"/>
        <v>0</v>
      </c>
    </row>
    <row r="2966" spans="3:8">
      <c r="C2966" s="13">
        <f t="shared" ca="1" si="270"/>
        <v>1983.6287701441047</v>
      </c>
      <c r="D2966" s="13">
        <f t="shared" ca="1" si="271"/>
        <v>100.19758055336389</v>
      </c>
      <c r="E2966" s="13">
        <f t="shared" ca="1" si="272"/>
        <v>984488.88908086682</v>
      </c>
      <c r="F2966" s="13">
        <f t="shared" ca="1" si="273"/>
        <v>4.0140572123092237</v>
      </c>
      <c r="G2966" s="13">
        <f t="shared" ca="1" si="274"/>
        <v>0.4910018346781162</v>
      </c>
      <c r="H2966" s="13">
        <f t="shared" ca="1" si="275"/>
        <v>0</v>
      </c>
    </row>
    <row r="2967" spans="3:8">
      <c r="C2967" s="13">
        <f t="shared" ca="1" si="270"/>
        <v>1990.9377516940174</v>
      </c>
      <c r="D2967" s="13">
        <f t="shared" ca="1" si="271"/>
        <v>100.00161614008249</v>
      </c>
      <c r="E2967" s="13">
        <f t="shared" ca="1" si="272"/>
        <v>1000465.7646852114</v>
      </c>
      <c r="F2967" s="13">
        <f t="shared" ca="1" si="273"/>
        <v>4.0124050051384428</v>
      </c>
      <c r="G2967" s="13">
        <f t="shared" ca="1" si="274"/>
        <v>0.48657661289708937</v>
      </c>
      <c r="H2967" s="13">
        <f t="shared" ca="1" si="275"/>
        <v>0</v>
      </c>
    </row>
    <row r="2968" spans="3:8">
      <c r="C2968" s="13">
        <f t="shared" ref="C2968:C3031" ca="1" si="276">NORMINV(RAND(),$D$3,$G$3)</f>
        <v>1993.6204520819331</v>
      </c>
      <c r="D2968" s="13">
        <f t="shared" ref="D2968:D3031" ca="1" si="277">NORMINV(RAND(),$D$4,$G$4)</f>
        <v>99.887003619491892</v>
      </c>
      <c r="E2968" s="13">
        <f t="shared" ref="E2968:E3031" ca="1" si="278">NORMINV(RAND(),$D$5,$G$5)</f>
        <v>995936.52045575564</v>
      </c>
      <c r="F2968" s="13">
        <f t="shared" ref="F2968:F3031" ca="1" si="279">NORMINV(RAND(),$D$6,$G$6)</f>
        <v>4.0002725014780296</v>
      </c>
      <c r="G2968" s="13">
        <f t="shared" ref="G2968:G3031" ca="1" si="280">C2968^2*D2968/(E2968*3.1415926*F2968^4)</f>
        <v>0.49551193069543636</v>
      </c>
      <c r="H2968" s="13">
        <f t="shared" ref="H2968:H3031" ca="1" si="281">IF(G2968&gt;0.54,1,IF(G2968&lt;0.46,1,0))</f>
        <v>0</v>
      </c>
    </row>
    <row r="2969" spans="3:8">
      <c r="C2969" s="13">
        <f t="shared" ca="1" si="276"/>
        <v>2011.0699901329267</v>
      </c>
      <c r="D2969" s="13">
        <f t="shared" ca="1" si="277"/>
        <v>100.43102788561239</v>
      </c>
      <c r="E2969" s="13">
        <f t="shared" ca="1" si="278"/>
        <v>983911.60670238012</v>
      </c>
      <c r="F2969" s="13">
        <f t="shared" ca="1" si="279"/>
        <v>4.0013930919773308</v>
      </c>
      <c r="G2969" s="13">
        <f t="shared" ca="1" si="280"/>
        <v>0.51259156715837118</v>
      </c>
      <c r="H2969" s="13">
        <f t="shared" ca="1" si="281"/>
        <v>0</v>
      </c>
    </row>
    <row r="2970" spans="3:8">
      <c r="C2970" s="13">
        <f t="shared" ca="1" si="276"/>
        <v>1997.7548924285647</v>
      </c>
      <c r="D2970" s="13">
        <f t="shared" ca="1" si="277"/>
        <v>101.07862371258152</v>
      </c>
      <c r="E2970" s="13">
        <f t="shared" ca="1" si="278"/>
        <v>992871.1027261992</v>
      </c>
      <c r="F2970" s="13">
        <f t="shared" ca="1" si="279"/>
        <v>4.0095650155418641</v>
      </c>
      <c r="G2970" s="13">
        <f t="shared" ca="1" si="280"/>
        <v>0.50039383407302351</v>
      </c>
      <c r="H2970" s="13">
        <f t="shared" ca="1" si="281"/>
        <v>0</v>
      </c>
    </row>
    <row r="2971" spans="3:8">
      <c r="C2971" s="13">
        <f t="shared" ca="1" si="276"/>
        <v>1999.4791732756191</v>
      </c>
      <c r="D2971" s="13">
        <f t="shared" ca="1" si="277"/>
        <v>99.573256203984926</v>
      </c>
      <c r="E2971" s="13">
        <f t="shared" ca="1" si="278"/>
        <v>989293.91757889756</v>
      </c>
      <c r="F2971" s="13">
        <f t="shared" ca="1" si="279"/>
        <v>4.0022240144623948</v>
      </c>
      <c r="G2971" s="13">
        <f t="shared" ca="1" si="280"/>
        <v>0.49922428178767581</v>
      </c>
      <c r="H2971" s="13">
        <f t="shared" ca="1" si="281"/>
        <v>0</v>
      </c>
    </row>
    <row r="2972" spans="3:8">
      <c r="C2972" s="13">
        <f t="shared" ca="1" si="276"/>
        <v>1982.7322002783123</v>
      </c>
      <c r="D2972" s="13">
        <f t="shared" ca="1" si="277"/>
        <v>100.30328491962105</v>
      </c>
      <c r="E2972" s="13">
        <f t="shared" ca="1" si="278"/>
        <v>990419.71372484521</v>
      </c>
      <c r="F2972" s="13">
        <f t="shared" ca="1" si="279"/>
        <v>4.0015077015479887</v>
      </c>
      <c r="G2972" s="13">
        <f t="shared" ca="1" si="280"/>
        <v>0.49428736142486834</v>
      </c>
      <c r="H2972" s="13">
        <f t="shared" ca="1" si="281"/>
        <v>0</v>
      </c>
    </row>
    <row r="2973" spans="3:8">
      <c r="C2973" s="13">
        <f t="shared" ca="1" si="276"/>
        <v>2003.4711296222895</v>
      </c>
      <c r="D2973" s="13">
        <f t="shared" ca="1" si="277"/>
        <v>99.552319606874988</v>
      </c>
      <c r="E2973" s="13">
        <f t="shared" ca="1" si="278"/>
        <v>1006466.1043620344</v>
      </c>
      <c r="F2973" s="13">
        <f t="shared" ca="1" si="279"/>
        <v>3.9928996960674281</v>
      </c>
      <c r="G2973" s="13">
        <f t="shared" ca="1" si="280"/>
        <v>0.49718147649880862</v>
      </c>
      <c r="H2973" s="13">
        <f t="shared" ca="1" si="281"/>
        <v>0</v>
      </c>
    </row>
    <row r="2974" spans="3:8">
      <c r="C2974" s="13">
        <f t="shared" ca="1" si="276"/>
        <v>1993.5111626515952</v>
      </c>
      <c r="D2974" s="13">
        <f t="shared" ca="1" si="277"/>
        <v>100.36701113850599</v>
      </c>
      <c r="E2974" s="13">
        <f t="shared" ca="1" si="278"/>
        <v>992160.4948374232</v>
      </c>
      <c r="F2974" s="13">
        <f t="shared" ca="1" si="279"/>
        <v>4.0163710247162676</v>
      </c>
      <c r="G2974" s="13">
        <f t="shared" ca="1" si="280"/>
        <v>0.49176910150463232</v>
      </c>
      <c r="H2974" s="13">
        <f t="shared" ca="1" si="281"/>
        <v>0</v>
      </c>
    </row>
    <row r="2975" spans="3:8">
      <c r="C2975" s="13">
        <f t="shared" ca="1" si="276"/>
        <v>2003.4605063316696</v>
      </c>
      <c r="D2975" s="13">
        <f t="shared" ca="1" si="277"/>
        <v>100.01750144968133</v>
      </c>
      <c r="E2975" s="13">
        <f t="shared" ca="1" si="278"/>
        <v>1002992.7134796889</v>
      </c>
      <c r="F2975" s="13">
        <f t="shared" ca="1" si="279"/>
        <v>4.0011920745866512</v>
      </c>
      <c r="G2975" s="13">
        <f t="shared" ca="1" si="280"/>
        <v>0.49708691336245397</v>
      </c>
      <c r="H2975" s="13">
        <f t="shared" ca="1" si="281"/>
        <v>0</v>
      </c>
    </row>
    <row r="2976" spans="3:8">
      <c r="C2976" s="13">
        <f t="shared" ca="1" si="276"/>
        <v>1994.6658795880267</v>
      </c>
      <c r="D2976" s="13">
        <f t="shared" ca="1" si="277"/>
        <v>100.38477598543908</v>
      </c>
      <c r="E2976" s="13">
        <f t="shared" ca="1" si="278"/>
        <v>995526.5211629729</v>
      </c>
      <c r="F2976" s="13">
        <f t="shared" ca="1" si="279"/>
        <v>3.9996536782365406</v>
      </c>
      <c r="G2976" s="13">
        <f t="shared" ca="1" si="280"/>
        <v>0.4990176641518283</v>
      </c>
      <c r="H2976" s="13">
        <f t="shared" ca="1" si="281"/>
        <v>0</v>
      </c>
    </row>
    <row r="2977" spans="3:8">
      <c r="C2977" s="13">
        <f t="shared" ca="1" si="276"/>
        <v>2015.4277821085893</v>
      </c>
      <c r="D2977" s="13">
        <f t="shared" ca="1" si="277"/>
        <v>99.964153351873207</v>
      </c>
      <c r="E2977" s="13">
        <f t="shared" ca="1" si="278"/>
        <v>990494.99011699622</v>
      </c>
      <c r="F2977" s="13">
        <f t="shared" ca="1" si="279"/>
        <v>4.004786642376577</v>
      </c>
      <c r="G2977" s="13">
        <f t="shared" ca="1" si="280"/>
        <v>0.50729325795871993</v>
      </c>
      <c r="H2977" s="13">
        <f t="shared" ca="1" si="281"/>
        <v>0</v>
      </c>
    </row>
    <row r="2978" spans="3:8">
      <c r="C2978" s="13">
        <f t="shared" ca="1" si="276"/>
        <v>2023.0359819243786</v>
      </c>
      <c r="D2978" s="13">
        <f t="shared" ca="1" si="277"/>
        <v>99.91973472392236</v>
      </c>
      <c r="E2978" s="13">
        <f t="shared" ca="1" si="278"/>
        <v>989429.95098140778</v>
      </c>
      <c r="F2978" s="13">
        <f t="shared" ca="1" si="279"/>
        <v>3.9960496134804884</v>
      </c>
      <c r="G2978" s="13">
        <f t="shared" ca="1" si="280"/>
        <v>0.51594104899158044</v>
      </c>
      <c r="H2978" s="13">
        <f t="shared" ca="1" si="281"/>
        <v>0</v>
      </c>
    </row>
    <row r="2979" spans="3:8">
      <c r="C2979" s="13">
        <f t="shared" ca="1" si="276"/>
        <v>2021.4784768332554</v>
      </c>
      <c r="D2979" s="13">
        <f t="shared" ca="1" si="277"/>
        <v>99.147548808339593</v>
      </c>
      <c r="E2979" s="13">
        <f t="shared" ca="1" si="278"/>
        <v>997651.40783018689</v>
      </c>
      <c r="F2979" s="13">
        <f t="shared" ca="1" si="279"/>
        <v>3.9962638689918522</v>
      </c>
      <c r="G2979" s="13">
        <f t="shared" ca="1" si="280"/>
        <v>0.50684470531418591</v>
      </c>
      <c r="H2979" s="13">
        <f t="shared" ca="1" si="281"/>
        <v>0</v>
      </c>
    </row>
    <row r="2980" spans="3:8">
      <c r="C2980" s="13">
        <f t="shared" ca="1" si="276"/>
        <v>2002.4881546902307</v>
      </c>
      <c r="D2980" s="13">
        <f t="shared" ca="1" si="277"/>
        <v>99.953580563113093</v>
      </c>
      <c r="E2980" s="13">
        <f t="shared" ca="1" si="278"/>
        <v>999501.38416391623</v>
      </c>
      <c r="F2980" s="13">
        <f t="shared" ca="1" si="279"/>
        <v>4.0099547134864819</v>
      </c>
      <c r="G2980" s="13">
        <f t="shared" ca="1" si="280"/>
        <v>0.49368181582598164</v>
      </c>
      <c r="H2980" s="13">
        <f t="shared" ca="1" si="281"/>
        <v>0</v>
      </c>
    </row>
    <row r="2981" spans="3:8">
      <c r="C2981" s="13">
        <f t="shared" ca="1" si="276"/>
        <v>1986.1412676833772</v>
      </c>
      <c r="D2981" s="13">
        <f t="shared" ca="1" si="277"/>
        <v>100.23120071735212</v>
      </c>
      <c r="E2981" s="13">
        <f t="shared" ca="1" si="278"/>
        <v>987724.00023835246</v>
      </c>
      <c r="F2981" s="13">
        <f t="shared" ca="1" si="279"/>
        <v>4.0046882089484352</v>
      </c>
      <c r="G2981" s="13">
        <f t="shared" ca="1" si="280"/>
        <v>0.49540786281410698</v>
      </c>
      <c r="H2981" s="13">
        <f t="shared" ca="1" si="281"/>
        <v>0</v>
      </c>
    </row>
    <row r="2982" spans="3:8">
      <c r="C2982" s="13">
        <f t="shared" ca="1" si="276"/>
        <v>2014.4843352602343</v>
      </c>
      <c r="D2982" s="13">
        <f t="shared" ca="1" si="277"/>
        <v>100.69789137279348</v>
      </c>
      <c r="E2982" s="13">
        <f t="shared" ca="1" si="278"/>
        <v>994852.4926882392</v>
      </c>
      <c r="F2982" s="13">
        <f t="shared" ca="1" si="279"/>
        <v>4.0065158450828537</v>
      </c>
      <c r="G2982" s="13">
        <f t="shared" ca="1" si="280"/>
        <v>0.50742533773581533</v>
      </c>
      <c r="H2982" s="13">
        <f t="shared" ca="1" si="281"/>
        <v>0</v>
      </c>
    </row>
    <row r="2983" spans="3:8">
      <c r="C2983" s="13">
        <f t="shared" ca="1" si="276"/>
        <v>1988.4638651389637</v>
      </c>
      <c r="D2983" s="13">
        <f t="shared" ca="1" si="277"/>
        <v>100.35248778744572</v>
      </c>
      <c r="E2983" s="13">
        <f t="shared" ca="1" si="278"/>
        <v>991352.62044896185</v>
      </c>
      <c r="F2983" s="13">
        <f t="shared" ca="1" si="279"/>
        <v>4.0060538898809748</v>
      </c>
      <c r="G2983" s="13">
        <f t="shared" ca="1" si="280"/>
        <v>0.4946731941543922</v>
      </c>
      <c r="H2983" s="13">
        <f t="shared" ca="1" si="281"/>
        <v>0</v>
      </c>
    </row>
    <row r="2984" spans="3:8">
      <c r="C2984" s="13">
        <f t="shared" ca="1" si="276"/>
        <v>2009.3983193287759</v>
      </c>
      <c r="D2984" s="13">
        <f t="shared" ca="1" si="277"/>
        <v>100.43289085263038</v>
      </c>
      <c r="E2984" s="13">
        <f t="shared" ca="1" si="278"/>
        <v>994816.29145536711</v>
      </c>
      <c r="F2984" s="13">
        <f t="shared" ca="1" si="279"/>
        <v>3.9955957657991616</v>
      </c>
      <c r="G2984" s="13">
        <f t="shared" ca="1" si="280"/>
        <v>0.50908359453898677</v>
      </c>
      <c r="H2984" s="13">
        <f t="shared" ca="1" si="281"/>
        <v>0</v>
      </c>
    </row>
    <row r="2985" spans="3:8">
      <c r="C2985" s="13">
        <f t="shared" ca="1" si="276"/>
        <v>2010.2591833184524</v>
      </c>
      <c r="D2985" s="13">
        <f t="shared" ca="1" si="277"/>
        <v>99.246164966996659</v>
      </c>
      <c r="E2985" s="13">
        <f t="shared" ca="1" si="278"/>
        <v>990298.23718549241</v>
      </c>
      <c r="F2985" s="13">
        <f t="shared" ca="1" si="279"/>
        <v>4.0010673380170187</v>
      </c>
      <c r="G2985" s="13">
        <f t="shared" ca="1" si="280"/>
        <v>0.5030353780204444</v>
      </c>
      <c r="H2985" s="13">
        <f t="shared" ca="1" si="281"/>
        <v>0</v>
      </c>
    </row>
    <row r="2986" spans="3:8">
      <c r="C2986" s="13">
        <f t="shared" ca="1" si="276"/>
        <v>1990.8300383211283</v>
      </c>
      <c r="D2986" s="13">
        <f t="shared" ca="1" si="277"/>
        <v>99.898718985810277</v>
      </c>
      <c r="E2986" s="13">
        <f t="shared" ca="1" si="278"/>
        <v>999065.82973320258</v>
      </c>
      <c r="F2986" s="13">
        <f t="shared" ca="1" si="279"/>
        <v>4.0005824963254382</v>
      </c>
      <c r="G2986" s="13">
        <f t="shared" ca="1" si="280"/>
        <v>0.49248317332481845</v>
      </c>
      <c r="H2986" s="13">
        <f t="shared" ca="1" si="281"/>
        <v>0</v>
      </c>
    </row>
    <row r="2987" spans="3:8">
      <c r="C2987" s="13">
        <f t="shared" ca="1" si="276"/>
        <v>1999.8067371429793</v>
      </c>
      <c r="D2987" s="13">
        <f t="shared" ca="1" si="277"/>
        <v>99.373045218677973</v>
      </c>
      <c r="E2987" s="13">
        <f t="shared" ca="1" si="278"/>
        <v>1000239.852998107</v>
      </c>
      <c r="F2987" s="13">
        <f t="shared" ca="1" si="279"/>
        <v>3.9906713384729846</v>
      </c>
      <c r="G2987" s="13">
        <f t="shared" ca="1" si="280"/>
        <v>0.49866258710008227</v>
      </c>
      <c r="H2987" s="13">
        <f t="shared" ca="1" si="281"/>
        <v>0</v>
      </c>
    </row>
    <row r="2988" spans="3:8">
      <c r="C2988" s="13">
        <f t="shared" ca="1" si="276"/>
        <v>2000.0993532825373</v>
      </c>
      <c r="D2988" s="13">
        <f t="shared" ca="1" si="277"/>
        <v>99.846989567044787</v>
      </c>
      <c r="E2988" s="13">
        <f t="shared" ca="1" si="278"/>
        <v>999891.11221984692</v>
      </c>
      <c r="F2988" s="13">
        <f t="shared" ca="1" si="279"/>
        <v>3.9996914356765036</v>
      </c>
      <c r="G2988" s="13">
        <f t="shared" ca="1" si="280"/>
        <v>0.49685491275615351</v>
      </c>
      <c r="H2988" s="13">
        <f t="shared" ca="1" si="281"/>
        <v>0</v>
      </c>
    </row>
    <row r="2989" spans="3:8">
      <c r="C2989" s="13">
        <f t="shared" ca="1" si="276"/>
        <v>1990.1859013119376</v>
      </c>
      <c r="D2989" s="13">
        <f t="shared" ca="1" si="277"/>
        <v>99.056829956151148</v>
      </c>
      <c r="E2989" s="13">
        <f t="shared" ca="1" si="278"/>
        <v>993137.26591435738</v>
      </c>
      <c r="F2989" s="13">
        <f t="shared" ca="1" si="279"/>
        <v>4.0148857762219343</v>
      </c>
      <c r="G2989" s="13">
        <f t="shared" ca="1" si="280"/>
        <v>0.48397150926483584</v>
      </c>
      <c r="H2989" s="13">
        <f t="shared" ca="1" si="281"/>
        <v>0</v>
      </c>
    </row>
    <row r="2990" spans="3:8">
      <c r="C2990" s="13">
        <f t="shared" ca="1" si="276"/>
        <v>1992.3403198306853</v>
      </c>
      <c r="D2990" s="13">
        <f t="shared" ca="1" si="277"/>
        <v>100.60403536548806</v>
      </c>
      <c r="E2990" s="13">
        <f t="shared" ca="1" si="278"/>
        <v>997736.54651013191</v>
      </c>
      <c r="F2990" s="13">
        <f t="shared" ca="1" si="279"/>
        <v>4.0050539719877793</v>
      </c>
      <c r="G2990" s="13">
        <f t="shared" ca="1" si="280"/>
        <v>0.49515732898083042</v>
      </c>
      <c r="H2990" s="13">
        <f t="shared" ca="1" si="281"/>
        <v>0</v>
      </c>
    </row>
    <row r="2991" spans="3:8">
      <c r="C2991" s="13">
        <f t="shared" ca="1" si="276"/>
        <v>2008.0469190541567</v>
      </c>
      <c r="D2991" s="13">
        <f t="shared" ca="1" si="277"/>
        <v>100.57712435083005</v>
      </c>
      <c r="E2991" s="13">
        <f t="shared" ca="1" si="278"/>
        <v>989683.5178779664</v>
      </c>
      <c r="F2991" s="13">
        <f t="shared" ca="1" si="279"/>
        <v>4.0089581696544112</v>
      </c>
      <c r="G2991" s="13">
        <f t="shared" ca="1" si="280"/>
        <v>0.50498051934988419</v>
      </c>
      <c r="H2991" s="13">
        <f t="shared" ca="1" si="281"/>
        <v>0</v>
      </c>
    </row>
    <row r="2992" spans="3:8">
      <c r="C2992" s="13">
        <f t="shared" ca="1" si="276"/>
        <v>2009.3158455441617</v>
      </c>
      <c r="D2992" s="13">
        <f t="shared" ca="1" si="277"/>
        <v>100.13435682559681</v>
      </c>
      <c r="E2992" s="13">
        <f t="shared" ca="1" si="278"/>
        <v>999111.11406022741</v>
      </c>
      <c r="F2992" s="13">
        <f t="shared" ca="1" si="279"/>
        <v>4.004697237484522</v>
      </c>
      <c r="G2992" s="13">
        <f t="shared" ca="1" si="280"/>
        <v>0.50076863865425936</v>
      </c>
      <c r="H2992" s="13">
        <f t="shared" ca="1" si="281"/>
        <v>0</v>
      </c>
    </row>
    <row r="2993" spans="3:8">
      <c r="C2993" s="13">
        <f t="shared" ca="1" si="276"/>
        <v>2002.6915805120173</v>
      </c>
      <c r="D2993" s="13">
        <f t="shared" ca="1" si="277"/>
        <v>100.82661444516047</v>
      </c>
      <c r="E2993" s="13">
        <f t="shared" ca="1" si="278"/>
        <v>994644.1693408055</v>
      </c>
      <c r="F2993" s="13">
        <f t="shared" ca="1" si="279"/>
        <v>4.0032794246320309</v>
      </c>
      <c r="G2993" s="13">
        <f t="shared" ca="1" si="280"/>
        <v>0.50387418012449137</v>
      </c>
      <c r="H2993" s="13">
        <f t="shared" ca="1" si="281"/>
        <v>0</v>
      </c>
    </row>
    <row r="2994" spans="3:8">
      <c r="C2994" s="13">
        <f t="shared" ca="1" si="276"/>
        <v>1988.4151831869513</v>
      </c>
      <c r="D2994" s="13">
        <f t="shared" ca="1" si="277"/>
        <v>99.452413539045438</v>
      </c>
      <c r="E2994" s="13">
        <f t="shared" ca="1" si="278"/>
        <v>992771.45462465996</v>
      </c>
      <c r="F2994" s="13">
        <f t="shared" ca="1" si="279"/>
        <v>3.9946676164375949</v>
      </c>
      <c r="G2994" s="13">
        <f t="shared" ca="1" si="280"/>
        <v>0.49511687245959674</v>
      </c>
      <c r="H2994" s="13">
        <f t="shared" ca="1" si="281"/>
        <v>0</v>
      </c>
    </row>
    <row r="2995" spans="3:8">
      <c r="C2995" s="13">
        <f t="shared" ca="1" si="276"/>
        <v>2027.0456579618331</v>
      </c>
      <c r="D2995" s="13">
        <f t="shared" ca="1" si="277"/>
        <v>100.06842108144319</v>
      </c>
      <c r="E2995" s="13">
        <f t="shared" ca="1" si="278"/>
        <v>995858.9620156805</v>
      </c>
      <c r="F2995" s="13">
        <f t="shared" ca="1" si="279"/>
        <v>3.9987788136759077</v>
      </c>
      <c r="G2995" s="13">
        <f t="shared" ca="1" si="280"/>
        <v>0.51400444915986743</v>
      </c>
      <c r="H2995" s="13">
        <f t="shared" ca="1" si="281"/>
        <v>0</v>
      </c>
    </row>
    <row r="2996" spans="3:8">
      <c r="C2996" s="13">
        <f t="shared" ca="1" si="276"/>
        <v>2008.0216149862476</v>
      </c>
      <c r="D2996" s="13">
        <f t="shared" ca="1" si="277"/>
        <v>99.70565308649752</v>
      </c>
      <c r="E2996" s="13">
        <f t="shared" ca="1" si="278"/>
        <v>998137.80217903724</v>
      </c>
      <c r="F2996" s="13">
        <f t="shared" ca="1" si="279"/>
        <v>4.0031167687191553</v>
      </c>
      <c r="G2996" s="13">
        <f t="shared" ca="1" si="280"/>
        <v>0.49925583175121757</v>
      </c>
      <c r="H2996" s="13">
        <f t="shared" ca="1" si="281"/>
        <v>0</v>
      </c>
    </row>
    <row r="2997" spans="3:8">
      <c r="C2997" s="13">
        <f t="shared" ca="1" si="276"/>
        <v>1990.8513573078558</v>
      </c>
      <c r="D2997" s="13">
        <f t="shared" ca="1" si="277"/>
        <v>99.892434129470288</v>
      </c>
      <c r="E2997" s="13">
        <f t="shared" ca="1" si="278"/>
        <v>989812.33690349024</v>
      </c>
      <c r="F2997" s="13">
        <f t="shared" ca="1" si="279"/>
        <v>4.0006646329035185</v>
      </c>
      <c r="G2997" s="13">
        <f t="shared" ca="1" si="280"/>
        <v>0.49702582119074995</v>
      </c>
      <c r="H2997" s="13">
        <f t="shared" ca="1" si="281"/>
        <v>0</v>
      </c>
    </row>
    <row r="2998" spans="3:8">
      <c r="C2998" s="13">
        <f t="shared" ca="1" si="276"/>
        <v>2004.0253868442744</v>
      </c>
      <c r="D2998" s="13">
        <f t="shared" ca="1" si="277"/>
        <v>100.75582772013971</v>
      </c>
      <c r="E2998" s="13">
        <f t="shared" ca="1" si="278"/>
        <v>989388.0344838337</v>
      </c>
      <c r="F2998" s="13">
        <f t="shared" ca="1" si="279"/>
        <v>4.0015646089810302</v>
      </c>
      <c r="G2998" s="13">
        <f t="shared" ca="1" si="280"/>
        <v>0.50773927701614419</v>
      </c>
      <c r="H2998" s="13">
        <f t="shared" ca="1" si="281"/>
        <v>0</v>
      </c>
    </row>
    <row r="2999" spans="3:8">
      <c r="C2999" s="13">
        <f t="shared" ca="1" si="276"/>
        <v>1999.7331202600858</v>
      </c>
      <c r="D2999" s="13">
        <f t="shared" ca="1" si="277"/>
        <v>100.39109950546833</v>
      </c>
      <c r="E2999" s="13">
        <f t="shared" ca="1" si="278"/>
        <v>1008365.0765152753</v>
      </c>
      <c r="F2999" s="13">
        <f t="shared" ca="1" si="279"/>
        <v>3.9945469739484643</v>
      </c>
      <c r="G2999" s="13">
        <f t="shared" ca="1" si="280"/>
        <v>0.49773880201135789</v>
      </c>
      <c r="H2999" s="13">
        <f t="shared" ca="1" si="281"/>
        <v>0</v>
      </c>
    </row>
    <row r="3000" spans="3:8">
      <c r="C3000" s="13">
        <f t="shared" ca="1" si="276"/>
        <v>1994.710900675243</v>
      </c>
      <c r="D3000" s="13">
        <f t="shared" ca="1" si="277"/>
        <v>100.26050110351683</v>
      </c>
      <c r="E3000" s="13">
        <f t="shared" ca="1" si="278"/>
        <v>978710.59737013187</v>
      </c>
      <c r="F3000" s="13">
        <f t="shared" ca="1" si="279"/>
        <v>4.0091092973271705</v>
      </c>
      <c r="G3000" s="13">
        <f t="shared" ca="1" si="280"/>
        <v>0.50222005556426474</v>
      </c>
      <c r="H3000" s="13">
        <f t="shared" ca="1" si="281"/>
        <v>0</v>
      </c>
    </row>
    <row r="3001" spans="3:8">
      <c r="C3001" s="13">
        <f t="shared" ca="1" si="276"/>
        <v>1982.3911632409508</v>
      </c>
      <c r="D3001" s="13">
        <f t="shared" ca="1" si="277"/>
        <v>100.33407875844891</v>
      </c>
      <c r="E3001" s="13">
        <f t="shared" ca="1" si="278"/>
        <v>987436.96331331437</v>
      </c>
      <c r="F3001" s="13">
        <f t="shared" ca="1" si="279"/>
        <v>3.9930437357950153</v>
      </c>
      <c r="G3001" s="13">
        <f t="shared" ca="1" si="280"/>
        <v>0.49997888053271411</v>
      </c>
      <c r="H3001" s="13">
        <f t="shared" ca="1" si="281"/>
        <v>0</v>
      </c>
    </row>
    <row r="3002" spans="3:8">
      <c r="C3002" s="13">
        <f t="shared" ca="1" si="276"/>
        <v>2007.0819038968214</v>
      </c>
      <c r="D3002" s="13">
        <f t="shared" ca="1" si="277"/>
        <v>98.86263765840593</v>
      </c>
      <c r="E3002" s="13">
        <f t="shared" ca="1" si="278"/>
        <v>983647.35654612689</v>
      </c>
      <c r="F3002" s="13">
        <f t="shared" ca="1" si="279"/>
        <v>4.0027024898374242</v>
      </c>
      <c r="G3002" s="13">
        <f t="shared" ca="1" si="280"/>
        <v>0.50206488107723168</v>
      </c>
      <c r="H3002" s="13">
        <f t="shared" ca="1" si="281"/>
        <v>0</v>
      </c>
    </row>
    <row r="3003" spans="3:8">
      <c r="C3003" s="13">
        <f t="shared" ca="1" si="276"/>
        <v>1975.8234739088675</v>
      </c>
      <c r="D3003" s="13">
        <f t="shared" ca="1" si="277"/>
        <v>100.45756088710652</v>
      </c>
      <c r="E3003" s="13">
        <f t="shared" ca="1" si="278"/>
        <v>997346.91591529828</v>
      </c>
      <c r="F3003" s="13">
        <f t="shared" ca="1" si="279"/>
        <v>4.00618201032065</v>
      </c>
      <c r="G3003" s="13">
        <f t="shared" ca="1" si="280"/>
        <v>0.48591475948016793</v>
      </c>
      <c r="H3003" s="13">
        <f t="shared" ca="1" si="281"/>
        <v>0</v>
      </c>
    </row>
    <row r="3004" spans="3:8">
      <c r="C3004" s="13">
        <f t="shared" ca="1" si="276"/>
        <v>1994.7849012833442</v>
      </c>
      <c r="D3004" s="13">
        <f t="shared" ca="1" si="277"/>
        <v>100.75880220459338</v>
      </c>
      <c r="E3004" s="13">
        <f t="shared" ca="1" si="278"/>
        <v>986785.07996302808</v>
      </c>
      <c r="F3004" s="13">
        <f t="shared" ca="1" si="279"/>
        <v>4.0103096067001633</v>
      </c>
      <c r="G3004" s="13">
        <f t="shared" ca="1" si="280"/>
        <v>0.50002427704549057</v>
      </c>
      <c r="H3004" s="13">
        <f t="shared" ca="1" si="281"/>
        <v>0</v>
      </c>
    </row>
    <row r="3005" spans="3:8">
      <c r="C3005" s="13">
        <f t="shared" ca="1" si="276"/>
        <v>1996.6479101970124</v>
      </c>
      <c r="D3005" s="13">
        <f t="shared" ca="1" si="277"/>
        <v>100.80479725859313</v>
      </c>
      <c r="E3005" s="13">
        <f t="shared" ca="1" si="278"/>
        <v>993092.02922993316</v>
      </c>
      <c r="F3005" s="13">
        <f t="shared" ca="1" si="279"/>
        <v>3.9984956581385487</v>
      </c>
      <c r="G3005" s="13">
        <f t="shared" ca="1" si="280"/>
        <v>0.50391617620389284</v>
      </c>
      <c r="H3005" s="13">
        <f t="shared" ca="1" si="281"/>
        <v>0</v>
      </c>
    </row>
    <row r="3006" spans="3:8">
      <c r="C3006" s="13">
        <f t="shared" ca="1" si="276"/>
        <v>1978.4362665969456</v>
      </c>
      <c r="D3006" s="13">
        <f t="shared" ca="1" si="277"/>
        <v>99.843694345969155</v>
      </c>
      <c r="E3006" s="13">
        <f t="shared" ca="1" si="278"/>
        <v>995623.21711955254</v>
      </c>
      <c r="F3006" s="13">
        <f t="shared" ca="1" si="279"/>
        <v>3.9959137217877285</v>
      </c>
      <c r="G3006" s="13">
        <f t="shared" ca="1" si="280"/>
        <v>0.49006702372171079</v>
      </c>
      <c r="H3006" s="13">
        <f t="shared" ca="1" si="281"/>
        <v>0</v>
      </c>
    </row>
    <row r="3007" spans="3:8">
      <c r="C3007" s="13">
        <f t="shared" ca="1" si="276"/>
        <v>1998.64706651441</v>
      </c>
      <c r="D3007" s="13">
        <f t="shared" ca="1" si="277"/>
        <v>100.17022118224936</v>
      </c>
      <c r="E3007" s="13">
        <f t="shared" ca="1" si="278"/>
        <v>985777.85951055831</v>
      </c>
      <c r="F3007" s="13">
        <f t="shared" ca="1" si="279"/>
        <v>4.0124815110518774</v>
      </c>
      <c r="G3007" s="13">
        <f t="shared" ca="1" si="280"/>
        <v>0.49845935558408977</v>
      </c>
      <c r="H3007" s="13">
        <f t="shared" ca="1" si="281"/>
        <v>0</v>
      </c>
    </row>
    <row r="3008" spans="3:8">
      <c r="C3008" s="13">
        <f t="shared" ca="1" si="276"/>
        <v>1981.5614149330861</v>
      </c>
      <c r="D3008" s="13">
        <f t="shared" ca="1" si="277"/>
        <v>99.988430164763585</v>
      </c>
      <c r="E3008" s="13">
        <f t="shared" ca="1" si="278"/>
        <v>985743.85350429814</v>
      </c>
      <c r="F3008" s="13">
        <f t="shared" ca="1" si="279"/>
        <v>4.0031015996782049</v>
      </c>
      <c r="G3008" s="13">
        <f t="shared" ca="1" si="280"/>
        <v>0.49370148102014183</v>
      </c>
      <c r="H3008" s="13">
        <f t="shared" ca="1" si="281"/>
        <v>0</v>
      </c>
    </row>
    <row r="3009" spans="3:8">
      <c r="C3009" s="13">
        <f t="shared" ca="1" si="276"/>
        <v>2009.4565997927698</v>
      </c>
      <c r="D3009" s="13">
        <f t="shared" ca="1" si="277"/>
        <v>100.69984912259798</v>
      </c>
      <c r="E3009" s="13">
        <f t="shared" ca="1" si="278"/>
        <v>1004905.6350135591</v>
      </c>
      <c r="F3009" s="13">
        <f t="shared" ca="1" si="279"/>
        <v>3.9955348119997058</v>
      </c>
      <c r="G3009" s="13">
        <f t="shared" ca="1" si="280"/>
        <v>0.50537209612641765</v>
      </c>
      <c r="H3009" s="13">
        <f t="shared" ca="1" si="281"/>
        <v>0</v>
      </c>
    </row>
    <row r="3010" spans="3:8">
      <c r="C3010" s="13">
        <f t="shared" ca="1" si="276"/>
        <v>1982.6714804728758</v>
      </c>
      <c r="D3010" s="13">
        <f t="shared" ca="1" si="277"/>
        <v>98.263769194530369</v>
      </c>
      <c r="E3010" s="13">
        <f t="shared" ca="1" si="278"/>
        <v>992663.22144994955</v>
      </c>
      <c r="F3010" s="13">
        <f t="shared" ca="1" si="279"/>
        <v>3.998012669680671</v>
      </c>
      <c r="G3010" s="13">
        <f t="shared" ca="1" si="280"/>
        <v>0.48480431539509466</v>
      </c>
      <c r="H3010" s="13">
        <f t="shared" ca="1" si="281"/>
        <v>0</v>
      </c>
    </row>
    <row r="3011" spans="3:8">
      <c r="C3011" s="13">
        <f t="shared" ca="1" si="276"/>
        <v>2030.8676063224527</v>
      </c>
      <c r="D3011" s="13">
        <f t="shared" ca="1" si="277"/>
        <v>100.6083313576757</v>
      </c>
      <c r="E3011" s="13">
        <f t="shared" ca="1" si="278"/>
        <v>994535.15846284537</v>
      </c>
      <c r="F3011" s="13">
        <f t="shared" ca="1" si="279"/>
        <v>3.9908930280576027</v>
      </c>
      <c r="G3011" s="13">
        <f t="shared" ca="1" si="280"/>
        <v>0.52353632043068765</v>
      </c>
      <c r="H3011" s="13">
        <f t="shared" ca="1" si="281"/>
        <v>0</v>
      </c>
    </row>
    <row r="3012" spans="3:8">
      <c r="C3012" s="13">
        <f t="shared" ca="1" si="276"/>
        <v>1993.4847366936999</v>
      </c>
      <c r="D3012" s="13">
        <f t="shared" ca="1" si="277"/>
        <v>100.72027011119566</v>
      </c>
      <c r="E3012" s="13">
        <f t="shared" ca="1" si="278"/>
        <v>990206.35970249109</v>
      </c>
      <c r="F3012" s="13">
        <f t="shared" ca="1" si="279"/>
        <v>4.0053938703599341</v>
      </c>
      <c r="G3012" s="13">
        <f t="shared" ca="1" si="280"/>
        <v>0.4999035482568806</v>
      </c>
      <c r="H3012" s="13">
        <f t="shared" ca="1" si="281"/>
        <v>0</v>
      </c>
    </row>
    <row r="3013" spans="3:8">
      <c r="C3013" s="13">
        <f t="shared" ca="1" si="276"/>
        <v>1977.5708901979483</v>
      </c>
      <c r="D3013" s="13">
        <f t="shared" ca="1" si="277"/>
        <v>99.638742495811826</v>
      </c>
      <c r="E3013" s="13">
        <f t="shared" ca="1" si="278"/>
        <v>991458.79384630278</v>
      </c>
      <c r="F3013" s="13">
        <f t="shared" ca="1" si="279"/>
        <v>3.9925096842327568</v>
      </c>
      <c r="G3013" s="13">
        <f t="shared" ca="1" si="280"/>
        <v>0.49236130232446462</v>
      </c>
      <c r="H3013" s="13">
        <f t="shared" ca="1" si="281"/>
        <v>0</v>
      </c>
    </row>
    <row r="3014" spans="3:8">
      <c r="C3014" s="13">
        <f t="shared" ca="1" si="276"/>
        <v>1998.7526618211361</v>
      </c>
      <c r="D3014" s="13">
        <f t="shared" ca="1" si="277"/>
        <v>100.75100422219862</v>
      </c>
      <c r="E3014" s="13">
        <f t="shared" ca="1" si="278"/>
        <v>987260.36306403403</v>
      </c>
      <c r="F3014" s="13">
        <f t="shared" ca="1" si="279"/>
        <v>3.9915824866418346</v>
      </c>
      <c r="G3014" s="13">
        <f t="shared" ca="1" si="280"/>
        <v>0.51121724270781477</v>
      </c>
      <c r="H3014" s="13">
        <f t="shared" ca="1" si="281"/>
        <v>0</v>
      </c>
    </row>
    <row r="3015" spans="3:8">
      <c r="C3015" s="13">
        <f t="shared" ca="1" si="276"/>
        <v>2021.7530950264518</v>
      </c>
      <c r="D3015" s="13">
        <f t="shared" ca="1" si="277"/>
        <v>99.848435186069878</v>
      </c>
      <c r="E3015" s="13">
        <f t="shared" ca="1" si="278"/>
        <v>997816.10807115422</v>
      </c>
      <c r="F3015" s="13">
        <f t="shared" ca="1" si="279"/>
        <v>3.9973445272767179</v>
      </c>
      <c r="G3015" s="13">
        <f t="shared" ca="1" si="280"/>
        <v>0.50993027269882785</v>
      </c>
      <c r="H3015" s="13">
        <f t="shared" ca="1" si="281"/>
        <v>0</v>
      </c>
    </row>
    <row r="3016" spans="3:8">
      <c r="C3016" s="13">
        <f t="shared" ca="1" si="276"/>
        <v>2019.4943164968142</v>
      </c>
      <c r="D3016" s="13">
        <f t="shared" ca="1" si="277"/>
        <v>100.20265179099088</v>
      </c>
      <c r="E3016" s="13">
        <f t="shared" ca="1" si="278"/>
        <v>987199.55782242981</v>
      </c>
      <c r="F3016" s="13">
        <f t="shared" ca="1" si="279"/>
        <v>4.007814661056436</v>
      </c>
      <c r="G3016" s="13">
        <f t="shared" ca="1" si="280"/>
        <v>0.51071563027525613</v>
      </c>
      <c r="H3016" s="13">
        <f t="shared" ca="1" si="281"/>
        <v>0</v>
      </c>
    </row>
    <row r="3017" spans="3:8">
      <c r="C3017" s="13">
        <f t="shared" ca="1" si="276"/>
        <v>2014.4786547758779</v>
      </c>
      <c r="D3017" s="13">
        <f t="shared" ca="1" si="277"/>
        <v>100.10930106209373</v>
      </c>
      <c r="E3017" s="13">
        <f t="shared" ca="1" si="278"/>
        <v>996202.17120718479</v>
      </c>
      <c r="F3017" s="13">
        <f t="shared" ca="1" si="279"/>
        <v>4.004421009031331</v>
      </c>
      <c r="G3017" s="13">
        <f t="shared" ca="1" si="280"/>
        <v>0.50482807017655384</v>
      </c>
      <c r="H3017" s="13">
        <f t="shared" ca="1" si="281"/>
        <v>0</v>
      </c>
    </row>
    <row r="3018" spans="3:8">
      <c r="C3018" s="13">
        <f t="shared" ca="1" si="276"/>
        <v>2028.7407223213895</v>
      </c>
      <c r="D3018" s="13">
        <f t="shared" ca="1" si="277"/>
        <v>100.25070637035996</v>
      </c>
      <c r="E3018" s="13">
        <f t="shared" ca="1" si="278"/>
        <v>1005661.7489227374</v>
      </c>
      <c r="F3018" s="13">
        <f t="shared" ca="1" si="279"/>
        <v>4.0065069096527282</v>
      </c>
      <c r="G3018" s="13">
        <f t="shared" ca="1" si="280"/>
        <v>0.50684498486534968</v>
      </c>
      <c r="H3018" s="13">
        <f t="shared" ca="1" si="281"/>
        <v>0</v>
      </c>
    </row>
    <row r="3019" spans="3:8">
      <c r="C3019" s="13">
        <f t="shared" ca="1" si="276"/>
        <v>2014.2245640954081</v>
      </c>
      <c r="D3019" s="13">
        <f t="shared" ca="1" si="277"/>
        <v>99.852526868175119</v>
      </c>
      <c r="E3019" s="13">
        <f t="shared" ca="1" si="278"/>
        <v>1006222.4569507963</v>
      </c>
      <c r="F3019" s="13">
        <f t="shared" ca="1" si="279"/>
        <v>4.0088243882757704</v>
      </c>
      <c r="G3019" s="13">
        <f t="shared" ca="1" si="280"/>
        <v>0.49620694368828844</v>
      </c>
      <c r="H3019" s="13">
        <f t="shared" ca="1" si="281"/>
        <v>0</v>
      </c>
    </row>
    <row r="3020" spans="3:8">
      <c r="C3020" s="13">
        <f t="shared" ca="1" si="276"/>
        <v>2003.4174565408662</v>
      </c>
      <c r="D3020" s="13">
        <f t="shared" ca="1" si="277"/>
        <v>100.47471197558374</v>
      </c>
      <c r="E3020" s="13">
        <f t="shared" ca="1" si="278"/>
        <v>994046.42526181764</v>
      </c>
      <c r="F3020" s="13">
        <f t="shared" ca="1" si="279"/>
        <v>3.9940241787731354</v>
      </c>
      <c r="G3020" s="13">
        <f t="shared" ca="1" si="280"/>
        <v>0.50745832943093594</v>
      </c>
      <c r="H3020" s="13">
        <f t="shared" ca="1" si="281"/>
        <v>0</v>
      </c>
    </row>
    <row r="3021" spans="3:8">
      <c r="C3021" s="13">
        <f t="shared" ca="1" si="276"/>
        <v>1985.2268892732884</v>
      </c>
      <c r="D3021" s="13">
        <f t="shared" ca="1" si="277"/>
        <v>99.893450251174229</v>
      </c>
      <c r="E3021" s="13">
        <f t="shared" ca="1" si="278"/>
        <v>996935.64998140815</v>
      </c>
      <c r="F3021" s="13">
        <f t="shared" ca="1" si="279"/>
        <v>3.9908144955464047</v>
      </c>
      <c r="G3021" s="13">
        <f t="shared" ca="1" si="280"/>
        <v>0.49555761685806932</v>
      </c>
      <c r="H3021" s="13">
        <f t="shared" ca="1" si="281"/>
        <v>0</v>
      </c>
    </row>
    <row r="3022" spans="3:8">
      <c r="C3022" s="13">
        <f t="shared" ca="1" si="276"/>
        <v>2002.3346542426602</v>
      </c>
      <c r="D3022" s="13">
        <f t="shared" ca="1" si="277"/>
        <v>100.25228648287749</v>
      </c>
      <c r="E3022" s="13">
        <f t="shared" ca="1" si="278"/>
        <v>998920.96989050903</v>
      </c>
      <c r="F3022" s="13">
        <f t="shared" ca="1" si="279"/>
        <v>4.0011728150205226</v>
      </c>
      <c r="G3022" s="13">
        <f t="shared" ca="1" si="280"/>
        <v>0.49973225389297499</v>
      </c>
      <c r="H3022" s="13">
        <f t="shared" ca="1" si="281"/>
        <v>0</v>
      </c>
    </row>
    <row r="3023" spans="3:8">
      <c r="C3023" s="13">
        <f t="shared" ca="1" si="276"/>
        <v>2014.2668846631311</v>
      </c>
      <c r="D3023" s="13">
        <f t="shared" ca="1" si="277"/>
        <v>100.58964694794959</v>
      </c>
      <c r="E3023" s="13">
        <f t="shared" ca="1" si="278"/>
        <v>995920.4341442209</v>
      </c>
      <c r="F3023" s="13">
        <f t="shared" ca="1" si="279"/>
        <v>4.00011845117848</v>
      </c>
      <c r="G3023" s="13">
        <f t="shared" ca="1" si="280"/>
        <v>0.50947325879352334</v>
      </c>
      <c r="H3023" s="13">
        <f t="shared" ca="1" si="281"/>
        <v>0</v>
      </c>
    </row>
    <row r="3024" spans="3:8">
      <c r="C3024" s="13">
        <f t="shared" ca="1" si="276"/>
        <v>1992.9808411466229</v>
      </c>
      <c r="D3024" s="13">
        <f t="shared" ca="1" si="277"/>
        <v>100.58290671370263</v>
      </c>
      <c r="E3024" s="13">
        <f t="shared" ca="1" si="278"/>
        <v>1006009.880703738</v>
      </c>
      <c r="F3024" s="13">
        <f t="shared" ca="1" si="279"/>
        <v>3.9983547562215165</v>
      </c>
      <c r="G3024" s="13">
        <f t="shared" ca="1" si="280"/>
        <v>0.49459875633795031</v>
      </c>
      <c r="H3024" s="13">
        <f t="shared" ca="1" si="281"/>
        <v>0</v>
      </c>
    </row>
    <row r="3025" spans="3:8">
      <c r="C3025" s="13">
        <f t="shared" ca="1" si="276"/>
        <v>2018.565794850108</v>
      </c>
      <c r="D3025" s="13">
        <f t="shared" ca="1" si="277"/>
        <v>99.752494836324146</v>
      </c>
      <c r="E3025" s="13">
        <f t="shared" ca="1" si="278"/>
        <v>1010847.8786506652</v>
      </c>
      <c r="F3025" s="13">
        <f t="shared" ca="1" si="279"/>
        <v>3.996333817804838</v>
      </c>
      <c r="G3025" s="13">
        <f t="shared" ca="1" si="280"/>
        <v>0.50179564055584291</v>
      </c>
      <c r="H3025" s="13">
        <f t="shared" ca="1" si="281"/>
        <v>0</v>
      </c>
    </row>
    <row r="3026" spans="3:8">
      <c r="C3026" s="13">
        <f t="shared" ca="1" si="276"/>
        <v>2000.4828503745234</v>
      </c>
      <c r="D3026" s="13">
        <f t="shared" ca="1" si="277"/>
        <v>100.35640290936308</v>
      </c>
      <c r="E3026" s="13">
        <f t="shared" ca="1" si="278"/>
        <v>995951.60150875046</v>
      </c>
      <c r="F3026" s="13">
        <f t="shared" ca="1" si="279"/>
        <v>4.0036451293155917</v>
      </c>
      <c r="G3026" s="13">
        <f t="shared" ca="1" si="280"/>
        <v>0.4995791999096505</v>
      </c>
      <c r="H3026" s="13">
        <f t="shared" ca="1" si="281"/>
        <v>0</v>
      </c>
    </row>
    <row r="3027" spans="3:8">
      <c r="C3027" s="13">
        <f t="shared" ca="1" si="276"/>
        <v>1979.3844457717712</v>
      </c>
      <c r="D3027" s="13">
        <f t="shared" ca="1" si="277"/>
        <v>100.7199878921621</v>
      </c>
      <c r="E3027" s="13">
        <f t="shared" ca="1" si="278"/>
        <v>993675.32759160933</v>
      </c>
      <c r="F3027" s="13">
        <f t="shared" ca="1" si="279"/>
        <v>4.0016969700524072</v>
      </c>
      <c r="G3027" s="13">
        <f t="shared" ca="1" si="280"/>
        <v>0.49295219594969825</v>
      </c>
      <c r="H3027" s="13">
        <f t="shared" ca="1" si="281"/>
        <v>0</v>
      </c>
    </row>
    <row r="3028" spans="3:8">
      <c r="C3028" s="13">
        <f t="shared" ca="1" si="276"/>
        <v>2011.0576223286951</v>
      </c>
      <c r="D3028" s="13">
        <f t="shared" ca="1" si="277"/>
        <v>99.561297903499025</v>
      </c>
      <c r="E3028" s="13">
        <f t="shared" ca="1" si="278"/>
        <v>991588.24952574715</v>
      </c>
      <c r="F3028" s="13">
        <f t="shared" ca="1" si="279"/>
        <v>3.9954272044002583</v>
      </c>
      <c r="G3028" s="13">
        <f t="shared" ca="1" si="280"/>
        <v>0.50723060770662887</v>
      </c>
      <c r="H3028" s="13">
        <f t="shared" ca="1" si="281"/>
        <v>0</v>
      </c>
    </row>
    <row r="3029" spans="3:8">
      <c r="C3029" s="13">
        <f t="shared" ca="1" si="276"/>
        <v>2030.0914668452833</v>
      </c>
      <c r="D3029" s="13">
        <f t="shared" ca="1" si="277"/>
        <v>99.20006735486119</v>
      </c>
      <c r="E3029" s="13">
        <f t="shared" ca="1" si="278"/>
        <v>997487.65052870859</v>
      </c>
      <c r="F3029" s="13">
        <f t="shared" ca="1" si="279"/>
        <v>3.999680898618327</v>
      </c>
      <c r="G3029" s="13">
        <f t="shared" ca="1" si="280"/>
        <v>0.50978189786572758</v>
      </c>
      <c r="H3029" s="13">
        <f t="shared" ca="1" si="281"/>
        <v>0</v>
      </c>
    </row>
    <row r="3030" spans="3:8">
      <c r="C3030" s="13">
        <f t="shared" ca="1" si="276"/>
        <v>1996.470107123783</v>
      </c>
      <c r="D3030" s="13">
        <f t="shared" ca="1" si="277"/>
        <v>99.641418678378798</v>
      </c>
      <c r="E3030" s="13">
        <f t="shared" ca="1" si="278"/>
        <v>1005635.508614294</v>
      </c>
      <c r="F3030" s="13">
        <f t="shared" ca="1" si="279"/>
        <v>4.0036368491433088</v>
      </c>
      <c r="G3030" s="13">
        <f t="shared" ca="1" si="280"/>
        <v>0.48927874523665027</v>
      </c>
      <c r="H3030" s="13">
        <f t="shared" ca="1" si="281"/>
        <v>0</v>
      </c>
    </row>
    <row r="3031" spans="3:8">
      <c r="C3031" s="13">
        <f t="shared" ca="1" si="276"/>
        <v>1999.8960840162708</v>
      </c>
      <c r="D3031" s="13">
        <f t="shared" ca="1" si="277"/>
        <v>99.963391803339874</v>
      </c>
      <c r="E3031" s="13">
        <f t="shared" ca="1" si="278"/>
        <v>980488.01404990454</v>
      </c>
      <c r="F3031" s="13">
        <f t="shared" ca="1" si="279"/>
        <v>4.0034379003979605</v>
      </c>
      <c r="G3031" s="13">
        <f t="shared" ca="1" si="280"/>
        <v>0.50527906420889279</v>
      </c>
      <c r="H3031" s="13">
        <f t="shared" ca="1" si="281"/>
        <v>0</v>
      </c>
    </row>
    <row r="3032" spans="3:8">
      <c r="C3032" s="13">
        <f t="shared" ref="C3032:C3095" ca="1" si="282">NORMINV(RAND(),$D$3,$G$3)</f>
        <v>2018.2002054849731</v>
      </c>
      <c r="D3032" s="13">
        <f t="shared" ref="D3032:D3095" ca="1" si="283">NORMINV(RAND(),$D$4,$G$4)</f>
        <v>100.48282918602276</v>
      </c>
      <c r="E3032" s="13">
        <f t="shared" ref="E3032:E3095" ca="1" si="284">NORMINV(RAND(),$D$5,$G$5)</f>
        <v>986987.00770337903</v>
      </c>
      <c r="F3032" s="13">
        <f t="shared" ref="F3032:F3095" ca="1" si="285">NORMINV(RAND(),$D$6,$G$6)</f>
        <v>3.9903497193290227</v>
      </c>
      <c r="G3032" s="13">
        <f t="shared" ref="G3032:G3095" ca="1" si="286">C3032^2*D3032/(E3032*3.1415926*F3032^4)</f>
        <v>0.52061323870613851</v>
      </c>
      <c r="H3032" s="13">
        <f t="shared" ref="H3032:H3095" ca="1" si="287">IF(G3032&gt;0.54,1,IF(G3032&lt;0.46,1,0))</f>
        <v>0</v>
      </c>
    </row>
    <row r="3033" spans="3:8">
      <c r="C3033" s="13">
        <f t="shared" ca="1" si="282"/>
        <v>1993.5932725352025</v>
      </c>
      <c r="D3033" s="13">
        <f t="shared" ca="1" si="283"/>
        <v>99.946103741065798</v>
      </c>
      <c r="E3033" s="13">
        <f t="shared" ca="1" si="284"/>
        <v>999166.59113994706</v>
      </c>
      <c r="F3033" s="13">
        <f t="shared" ca="1" si="285"/>
        <v>3.9890041059585775</v>
      </c>
      <c r="G3033" s="13">
        <f t="shared" ca="1" si="286"/>
        <v>0.49979658508383124</v>
      </c>
      <c r="H3033" s="13">
        <f t="shared" ca="1" si="287"/>
        <v>0</v>
      </c>
    </row>
    <row r="3034" spans="3:8">
      <c r="C3034" s="13">
        <f t="shared" ca="1" si="282"/>
        <v>2013.7951371876102</v>
      </c>
      <c r="D3034" s="13">
        <f t="shared" ca="1" si="283"/>
        <v>99.659685311102578</v>
      </c>
      <c r="E3034" s="13">
        <f t="shared" ca="1" si="284"/>
        <v>1010535.2747262748</v>
      </c>
      <c r="F3034" s="13">
        <f t="shared" ca="1" si="285"/>
        <v>3.9958109601509362</v>
      </c>
      <c r="G3034" s="13">
        <f t="shared" ca="1" si="286"/>
        <v>0.49937754350523111</v>
      </c>
      <c r="H3034" s="13">
        <f t="shared" ca="1" si="287"/>
        <v>0</v>
      </c>
    </row>
    <row r="3035" spans="3:8">
      <c r="C3035" s="13">
        <f t="shared" ca="1" si="282"/>
        <v>1983.2548417601879</v>
      </c>
      <c r="D3035" s="13">
        <f t="shared" ca="1" si="283"/>
        <v>99.371634281716908</v>
      </c>
      <c r="E3035" s="13">
        <f t="shared" ca="1" si="284"/>
        <v>994858.66753712867</v>
      </c>
      <c r="F3035" s="13">
        <f t="shared" ca="1" si="285"/>
        <v>3.9941246507016159</v>
      </c>
      <c r="G3035" s="13">
        <f t="shared" ca="1" si="286"/>
        <v>0.49138485592010706</v>
      </c>
      <c r="H3035" s="13">
        <f t="shared" ca="1" si="287"/>
        <v>0</v>
      </c>
    </row>
    <row r="3036" spans="3:8">
      <c r="C3036" s="13">
        <f t="shared" ca="1" si="282"/>
        <v>2002.5668885625139</v>
      </c>
      <c r="D3036" s="13">
        <f t="shared" ca="1" si="283"/>
        <v>99.057914801189909</v>
      </c>
      <c r="E3036" s="13">
        <f t="shared" ca="1" si="284"/>
        <v>1009781.2883014721</v>
      </c>
      <c r="F3036" s="13">
        <f t="shared" ca="1" si="285"/>
        <v>3.9998917788660595</v>
      </c>
      <c r="G3036" s="13">
        <f t="shared" ca="1" si="286"/>
        <v>0.4892074869070609</v>
      </c>
      <c r="H3036" s="13">
        <f t="shared" ca="1" si="287"/>
        <v>0</v>
      </c>
    </row>
    <row r="3037" spans="3:8">
      <c r="C3037" s="13">
        <f t="shared" ca="1" si="282"/>
        <v>2008.9356097553489</v>
      </c>
      <c r="D3037" s="13">
        <f t="shared" ca="1" si="283"/>
        <v>100.18230768281508</v>
      </c>
      <c r="E3037" s="13">
        <f t="shared" ca="1" si="284"/>
        <v>992118.74203055922</v>
      </c>
      <c r="F3037" s="13">
        <f t="shared" ca="1" si="285"/>
        <v>3.9968521305394855</v>
      </c>
      <c r="G3037" s="13">
        <f t="shared" ca="1" si="286"/>
        <v>0.50832002798281828</v>
      </c>
      <c r="H3037" s="13">
        <f t="shared" ca="1" si="287"/>
        <v>0</v>
      </c>
    </row>
    <row r="3038" spans="3:8">
      <c r="C3038" s="13">
        <f t="shared" ca="1" si="282"/>
        <v>1999.5431270468591</v>
      </c>
      <c r="D3038" s="13">
        <f t="shared" ca="1" si="283"/>
        <v>100.16889715037215</v>
      </c>
      <c r="E3038" s="13">
        <f t="shared" ca="1" si="284"/>
        <v>991768.85086685431</v>
      </c>
      <c r="F3038" s="13">
        <f t="shared" ca="1" si="285"/>
        <v>3.9837869678552571</v>
      </c>
      <c r="G3038" s="13">
        <f t="shared" ca="1" si="286"/>
        <v>0.51032834156963025</v>
      </c>
      <c r="H3038" s="13">
        <f t="shared" ca="1" si="287"/>
        <v>0</v>
      </c>
    </row>
    <row r="3039" spans="3:8">
      <c r="C3039" s="13">
        <f t="shared" ca="1" si="282"/>
        <v>1989.7982178814748</v>
      </c>
      <c r="D3039" s="13">
        <f t="shared" ca="1" si="283"/>
        <v>99.845185480335502</v>
      </c>
      <c r="E3039" s="13">
        <f t="shared" ca="1" si="284"/>
        <v>997241.58065384743</v>
      </c>
      <c r="F3039" s="13">
        <f t="shared" ca="1" si="285"/>
        <v>3.9941919268261867</v>
      </c>
      <c r="G3039" s="13">
        <f t="shared" ca="1" si="286"/>
        <v>0.49576885638294316</v>
      </c>
      <c r="H3039" s="13">
        <f t="shared" ca="1" si="287"/>
        <v>0</v>
      </c>
    </row>
    <row r="3040" spans="3:8">
      <c r="C3040" s="13">
        <f t="shared" ca="1" si="282"/>
        <v>2003.4279263576896</v>
      </c>
      <c r="D3040" s="13">
        <f t="shared" ca="1" si="283"/>
        <v>100.27597655151563</v>
      </c>
      <c r="E3040" s="13">
        <f t="shared" ca="1" si="284"/>
        <v>997479.57788514998</v>
      </c>
      <c r="F3040" s="13">
        <f t="shared" ca="1" si="285"/>
        <v>3.9903328841981303</v>
      </c>
      <c r="G3040" s="13">
        <f t="shared" ca="1" si="286"/>
        <v>0.50658690540547491</v>
      </c>
      <c r="H3040" s="13">
        <f t="shared" ca="1" si="287"/>
        <v>0</v>
      </c>
    </row>
    <row r="3041" spans="3:8">
      <c r="C3041" s="13">
        <f t="shared" ca="1" si="282"/>
        <v>2018.4143881388109</v>
      </c>
      <c r="D3041" s="13">
        <f t="shared" ca="1" si="283"/>
        <v>99.741785970593014</v>
      </c>
      <c r="E3041" s="13">
        <f t="shared" ca="1" si="284"/>
        <v>994297.21652319271</v>
      </c>
      <c r="F3041" s="13">
        <f t="shared" ca="1" si="285"/>
        <v>4.0039807516027439</v>
      </c>
      <c r="G3041" s="13">
        <f t="shared" ca="1" si="286"/>
        <v>0.50613199748346382</v>
      </c>
      <c r="H3041" s="13">
        <f t="shared" ca="1" si="287"/>
        <v>0</v>
      </c>
    </row>
    <row r="3042" spans="3:8">
      <c r="C3042" s="13">
        <f t="shared" ca="1" si="282"/>
        <v>2007.4470831625608</v>
      </c>
      <c r="D3042" s="13">
        <f t="shared" ca="1" si="283"/>
        <v>99.56035081552487</v>
      </c>
      <c r="E3042" s="13">
        <f t="shared" ca="1" si="284"/>
        <v>993734.71331142425</v>
      </c>
      <c r="F3042" s="13">
        <f t="shared" ca="1" si="285"/>
        <v>4.0040102626169833</v>
      </c>
      <c r="G3042" s="13">
        <f t="shared" ca="1" si="286"/>
        <v>0.5000041122984632</v>
      </c>
      <c r="H3042" s="13">
        <f t="shared" ca="1" si="287"/>
        <v>0</v>
      </c>
    </row>
    <row r="3043" spans="3:8">
      <c r="C3043" s="13">
        <f t="shared" ca="1" si="282"/>
        <v>1984.4516798406407</v>
      </c>
      <c r="D3043" s="13">
        <f t="shared" ca="1" si="283"/>
        <v>99.963488936844115</v>
      </c>
      <c r="E3043" s="13">
        <f t="shared" ca="1" si="284"/>
        <v>992581.36553249741</v>
      </c>
      <c r="F3043" s="13">
        <f t="shared" ca="1" si="285"/>
        <v>3.9862618900236697</v>
      </c>
      <c r="G3043" s="13">
        <f t="shared" ca="1" si="286"/>
        <v>0.49996910584848864</v>
      </c>
      <c r="H3043" s="13">
        <f t="shared" ca="1" si="287"/>
        <v>0</v>
      </c>
    </row>
    <row r="3044" spans="3:8">
      <c r="C3044" s="13">
        <f t="shared" ca="1" si="282"/>
        <v>2009.1468498963729</v>
      </c>
      <c r="D3044" s="13">
        <f t="shared" ca="1" si="283"/>
        <v>99.851027054543209</v>
      </c>
      <c r="E3044" s="13">
        <f t="shared" ca="1" si="284"/>
        <v>988360.33587567776</v>
      </c>
      <c r="F3044" s="13">
        <f t="shared" ca="1" si="285"/>
        <v>3.9855545230731884</v>
      </c>
      <c r="G3044" s="13">
        <f t="shared" ca="1" si="286"/>
        <v>0.51446484734459619</v>
      </c>
      <c r="H3044" s="13">
        <f t="shared" ca="1" si="287"/>
        <v>0</v>
      </c>
    </row>
    <row r="3045" spans="3:8">
      <c r="C3045" s="13">
        <f t="shared" ca="1" si="282"/>
        <v>1998.603067766597</v>
      </c>
      <c r="D3045" s="13">
        <f t="shared" ca="1" si="283"/>
        <v>99.547881679709832</v>
      </c>
      <c r="E3045" s="13">
        <f t="shared" ca="1" si="284"/>
        <v>988520.81184411631</v>
      </c>
      <c r="F3045" s="13">
        <f t="shared" ca="1" si="285"/>
        <v>4.0034418024469343</v>
      </c>
      <c r="G3045" s="13">
        <f t="shared" ca="1" si="286"/>
        <v>0.49844283954582652</v>
      </c>
      <c r="H3045" s="13">
        <f t="shared" ca="1" si="287"/>
        <v>0</v>
      </c>
    </row>
    <row r="3046" spans="3:8">
      <c r="C3046" s="13">
        <f t="shared" ca="1" si="282"/>
        <v>2009.8990279754416</v>
      </c>
      <c r="D3046" s="13">
        <f t="shared" ca="1" si="283"/>
        <v>100.15565702540734</v>
      </c>
      <c r="E3046" s="13">
        <f t="shared" ca="1" si="284"/>
        <v>995339.91966977622</v>
      </c>
      <c r="F3046" s="13">
        <f t="shared" ca="1" si="285"/>
        <v>4.0039953997178444</v>
      </c>
      <c r="G3046" s="13">
        <f t="shared" ca="1" si="286"/>
        <v>0.5034176030517955</v>
      </c>
      <c r="H3046" s="13">
        <f t="shared" ca="1" si="287"/>
        <v>0</v>
      </c>
    </row>
    <row r="3047" spans="3:8">
      <c r="C3047" s="13">
        <f t="shared" ca="1" si="282"/>
        <v>1983.3035640743535</v>
      </c>
      <c r="D3047" s="13">
        <f t="shared" ca="1" si="283"/>
        <v>99.210540754369532</v>
      </c>
      <c r="E3047" s="13">
        <f t="shared" ca="1" si="284"/>
        <v>1002227.2666251829</v>
      </c>
      <c r="F3047" s="13">
        <f t="shared" ca="1" si="285"/>
        <v>4.0019125029099376</v>
      </c>
      <c r="G3047" s="13">
        <f t="shared" ca="1" si="286"/>
        <v>0.48322541296948346</v>
      </c>
      <c r="H3047" s="13">
        <f t="shared" ca="1" si="287"/>
        <v>0</v>
      </c>
    </row>
    <row r="3048" spans="3:8">
      <c r="C3048" s="13">
        <f t="shared" ca="1" si="282"/>
        <v>2005.1476067292667</v>
      </c>
      <c r="D3048" s="13">
        <f t="shared" ca="1" si="283"/>
        <v>100.72038149118089</v>
      </c>
      <c r="E3048" s="13">
        <f t="shared" ca="1" si="284"/>
        <v>995515.17307941313</v>
      </c>
      <c r="F3048" s="13">
        <f t="shared" ca="1" si="285"/>
        <v>4.0081581488118116</v>
      </c>
      <c r="G3048" s="13">
        <f t="shared" ca="1" si="286"/>
        <v>0.50168707615662311</v>
      </c>
      <c r="H3048" s="13">
        <f t="shared" ca="1" si="287"/>
        <v>0</v>
      </c>
    </row>
    <row r="3049" spans="3:8">
      <c r="C3049" s="13">
        <f t="shared" ca="1" si="282"/>
        <v>2001.8481750546055</v>
      </c>
      <c r="D3049" s="13">
        <f t="shared" ca="1" si="283"/>
        <v>100.90907204506289</v>
      </c>
      <c r="E3049" s="13">
        <f t="shared" ca="1" si="284"/>
        <v>994887.31814352155</v>
      </c>
      <c r="F3049" s="13">
        <f t="shared" ca="1" si="285"/>
        <v>4.0029839562702207</v>
      </c>
      <c r="G3049" s="13">
        <f t="shared" ca="1" si="286"/>
        <v>0.50388720103397067</v>
      </c>
      <c r="H3049" s="13">
        <f t="shared" ca="1" si="287"/>
        <v>0</v>
      </c>
    </row>
    <row r="3050" spans="3:8">
      <c r="C3050" s="13">
        <f t="shared" ca="1" si="282"/>
        <v>2015.7745532319407</v>
      </c>
      <c r="D3050" s="13">
        <f t="shared" ca="1" si="283"/>
        <v>99.812398188208391</v>
      </c>
      <c r="E3050" s="13">
        <f t="shared" ca="1" si="284"/>
        <v>992701.56827568694</v>
      </c>
      <c r="F3050" s="13">
        <f t="shared" ca="1" si="285"/>
        <v>3.9982964602759195</v>
      </c>
      <c r="G3050" s="13">
        <f t="shared" ca="1" si="286"/>
        <v>0.5088618169489546</v>
      </c>
      <c r="H3050" s="13">
        <f t="shared" ca="1" si="287"/>
        <v>0</v>
      </c>
    </row>
    <row r="3051" spans="3:8">
      <c r="C3051" s="13">
        <f t="shared" ca="1" si="282"/>
        <v>2005.8914960010518</v>
      </c>
      <c r="D3051" s="13">
        <f t="shared" ca="1" si="283"/>
        <v>99.130188787071233</v>
      </c>
      <c r="E3051" s="13">
        <f t="shared" ca="1" si="284"/>
        <v>995677.81965323898</v>
      </c>
      <c r="F3051" s="13">
        <f t="shared" ca="1" si="285"/>
        <v>4.0073023810918009</v>
      </c>
      <c r="G3051" s="13">
        <f t="shared" ca="1" si="286"/>
        <v>0.49447421753976795</v>
      </c>
      <c r="H3051" s="13">
        <f t="shared" ca="1" si="287"/>
        <v>0</v>
      </c>
    </row>
    <row r="3052" spans="3:8">
      <c r="C3052" s="13">
        <f t="shared" ca="1" si="282"/>
        <v>2005.331674452766</v>
      </c>
      <c r="D3052" s="13">
        <f t="shared" ca="1" si="283"/>
        <v>99.813718334144156</v>
      </c>
      <c r="E3052" s="13">
        <f t="shared" ca="1" si="284"/>
        <v>987946.19420195767</v>
      </c>
      <c r="F3052" s="13">
        <f t="shared" ca="1" si="285"/>
        <v>4.0022278485088858</v>
      </c>
      <c r="G3052" s="13">
        <f t="shared" ca="1" si="286"/>
        <v>0.50404842914636006</v>
      </c>
      <c r="H3052" s="13">
        <f t="shared" ca="1" si="287"/>
        <v>0</v>
      </c>
    </row>
    <row r="3053" spans="3:8">
      <c r="C3053" s="13">
        <f t="shared" ca="1" si="282"/>
        <v>2000.4132028925219</v>
      </c>
      <c r="D3053" s="13">
        <f t="shared" ca="1" si="283"/>
        <v>100.05888823171436</v>
      </c>
      <c r="E3053" s="13">
        <f t="shared" ca="1" si="284"/>
        <v>994466.70186310762</v>
      </c>
      <c r="F3053" s="13">
        <f t="shared" ca="1" si="285"/>
        <v>4.0061394586743457</v>
      </c>
      <c r="G3053" s="13">
        <f t="shared" ca="1" si="286"/>
        <v>0.49756604108831981</v>
      </c>
      <c r="H3053" s="13">
        <f t="shared" ca="1" si="287"/>
        <v>0</v>
      </c>
    </row>
    <row r="3054" spans="3:8">
      <c r="C3054" s="13">
        <f t="shared" ca="1" si="282"/>
        <v>1980.3219838030079</v>
      </c>
      <c r="D3054" s="13">
        <f t="shared" ca="1" si="283"/>
        <v>98.983694454195216</v>
      </c>
      <c r="E3054" s="13">
        <f t="shared" ca="1" si="284"/>
        <v>991140.92643697816</v>
      </c>
      <c r="F3054" s="13">
        <f t="shared" ca="1" si="285"/>
        <v>4.0036667284517895</v>
      </c>
      <c r="G3054" s="13">
        <f t="shared" ca="1" si="286"/>
        <v>0.48519724478356924</v>
      </c>
      <c r="H3054" s="13">
        <f t="shared" ca="1" si="287"/>
        <v>0</v>
      </c>
    </row>
    <row r="3055" spans="3:8">
      <c r="C3055" s="13">
        <f t="shared" ca="1" si="282"/>
        <v>1981.9632851134681</v>
      </c>
      <c r="D3055" s="13">
        <f t="shared" ca="1" si="283"/>
        <v>99.654875557824383</v>
      </c>
      <c r="E3055" s="13">
        <f t="shared" ca="1" si="284"/>
        <v>988057.16084860836</v>
      </c>
      <c r="F3055" s="13">
        <f t="shared" ca="1" si="285"/>
        <v>4.0052008409125772</v>
      </c>
      <c r="G3055" s="13">
        <f t="shared" ca="1" si="286"/>
        <v>0.49007283660818535</v>
      </c>
      <c r="H3055" s="13">
        <f t="shared" ca="1" si="287"/>
        <v>0</v>
      </c>
    </row>
    <row r="3056" spans="3:8">
      <c r="C3056" s="13">
        <f t="shared" ca="1" si="282"/>
        <v>2011.5684095511076</v>
      </c>
      <c r="D3056" s="13">
        <f t="shared" ca="1" si="283"/>
        <v>99.875879613249921</v>
      </c>
      <c r="E3056" s="13">
        <f t="shared" ca="1" si="284"/>
        <v>984293.2289692068</v>
      </c>
      <c r="F3056" s="13">
        <f t="shared" ca="1" si="285"/>
        <v>4.0012993936252794</v>
      </c>
      <c r="G3056" s="13">
        <f t="shared" ca="1" si="286"/>
        <v>0.50986086041943557</v>
      </c>
      <c r="H3056" s="13">
        <f t="shared" ca="1" si="287"/>
        <v>0</v>
      </c>
    </row>
    <row r="3057" spans="3:8">
      <c r="C3057" s="13">
        <f t="shared" ca="1" si="282"/>
        <v>1997.7921374985895</v>
      </c>
      <c r="D3057" s="13">
        <f t="shared" ca="1" si="283"/>
        <v>99.72832760690757</v>
      </c>
      <c r="E3057" s="13">
        <f t="shared" ca="1" si="284"/>
        <v>991515.05319566396</v>
      </c>
      <c r="F3057" s="13">
        <f t="shared" ca="1" si="285"/>
        <v>3.9976909997822352</v>
      </c>
      <c r="G3057" s="13">
        <f t="shared" ca="1" si="286"/>
        <v>0.50030295535166958</v>
      </c>
      <c r="H3057" s="13">
        <f t="shared" ca="1" si="287"/>
        <v>0</v>
      </c>
    </row>
    <row r="3058" spans="3:8">
      <c r="C3058" s="13">
        <f t="shared" ca="1" si="282"/>
        <v>2007.9960129550252</v>
      </c>
      <c r="D3058" s="13">
        <f t="shared" ca="1" si="283"/>
        <v>100.4335006703286</v>
      </c>
      <c r="E3058" s="13">
        <f t="shared" ca="1" si="284"/>
        <v>989156.31879848079</v>
      </c>
      <c r="F3058" s="13">
        <f t="shared" ca="1" si="285"/>
        <v>4.0037333820939471</v>
      </c>
      <c r="G3058" s="13">
        <f t="shared" ca="1" si="286"/>
        <v>0.50714120888967806</v>
      </c>
      <c r="H3058" s="13">
        <f t="shared" ca="1" si="287"/>
        <v>0</v>
      </c>
    </row>
    <row r="3059" spans="3:8">
      <c r="C3059" s="13">
        <f t="shared" ca="1" si="282"/>
        <v>2018.3355553788592</v>
      </c>
      <c r="D3059" s="13">
        <f t="shared" ca="1" si="283"/>
        <v>99.595258495557189</v>
      </c>
      <c r="E3059" s="13">
        <f t="shared" ca="1" si="284"/>
        <v>991423.11019575538</v>
      </c>
      <c r="F3059" s="13">
        <f t="shared" ca="1" si="285"/>
        <v>3.9942136894027991</v>
      </c>
      <c r="G3059" s="13">
        <f t="shared" ca="1" si="286"/>
        <v>0.51178943723388481</v>
      </c>
      <c r="H3059" s="13">
        <f t="shared" ca="1" si="287"/>
        <v>0</v>
      </c>
    </row>
    <row r="3060" spans="3:8">
      <c r="C3060" s="13">
        <f t="shared" ca="1" si="282"/>
        <v>2021.4362549022103</v>
      </c>
      <c r="D3060" s="13">
        <f t="shared" ca="1" si="283"/>
        <v>99.35106940046758</v>
      </c>
      <c r="E3060" s="13">
        <f t="shared" ca="1" si="284"/>
        <v>989030.85945658118</v>
      </c>
      <c r="F3060" s="13">
        <f t="shared" ca="1" si="285"/>
        <v>3.9915776227959578</v>
      </c>
      <c r="G3060" s="13">
        <f t="shared" ca="1" si="286"/>
        <v>0.51470053833803431</v>
      </c>
      <c r="H3060" s="13">
        <f t="shared" ca="1" si="287"/>
        <v>0</v>
      </c>
    </row>
    <row r="3061" spans="3:8">
      <c r="C3061" s="13">
        <f t="shared" ca="1" si="282"/>
        <v>2005.6092840241854</v>
      </c>
      <c r="D3061" s="13">
        <f t="shared" ca="1" si="283"/>
        <v>99.89060650720387</v>
      </c>
      <c r="E3061" s="13">
        <f t="shared" ca="1" si="284"/>
        <v>992861.08687335264</v>
      </c>
      <c r="F3061" s="13">
        <f t="shared" ca="1" si="285"/>
        <v>4.0008182719793322</v>
      </c>
      <c r="G3061" s="13">
        <f t="shared" ca="1" si="286"/>
        <v>0.50278655725719013</v>
      </c>
      <c r="H3061" s="13">
        <f t="shared" ca="1" si="287"/>
        <v>0</v>
      </c>
    </row>
    <row r="3062" spans="3:8">
      <c r="C3062" s="13">
        <f t="shared" ca="1" si="282"/>
        <v>2015.3687963171942</v>
      </c>
      <c r="D3062" s="13">
        <f t="shared" ca="1" si="283"/>
        <v>99.996344783838609</v>
      </c>
      <c r="E3062" s="13">
        <f t="shared" ca="1" si="284"/>
        <v>1007599.0412426322</v>
      </c>
      <c r="F3062" s="13">
        <f t="shared" ca="1" si="285"/>
        <v>3.9975884676054041</v>
      </c>
      <c r="G3062" s="13">
        <f t="shared" ca="1" si="286"/>
        <v>0.50241574426039037</v>
      </c>
      <c r="H3062" s="13">
        <f t="shared" ca="1" si="287"/>
        <v>0</v>
      </c>
    </row>
    <row r="3063" spans="3:8">
      <c r="C3063" s="13">
        <f t="shared" ca="1" si="282"/>
        <v>2007.4954471404735</v>
      </c>
      <c r="D3063" s="13">
        <f t="shared" ca="1" si="283"/>
        <v>100.08347809151218</v>
      </c>
      <c r="E3063" s="13">
        <f t="shared" ca="1" si="284"/>
        <v>1010117.6415809843</v>
      </c>
      <c r="F3063" s="13">
        <f t="shared" ca="1" si="285"/>
        <v>3.996997178405536</v>
      </c>
      <c r="G3063" s="13">
        <f t="shared" ca="1" si="286"/>
        <v>0.49798279617470675</v>
      </c>
      <c r="H3063" s="13">
        <f t="shared" ca="1" si="287"/>
        <v>0</v>
      </c>
    </row>
    <row r="3064" spans="3:8">
      <c r="C3064" s="13">
        <f t="shared" ca="1" si="282"/>
        <v>2010.2686614987992</v>
      </c>
      <c r="D3064" s="13">
        <f t="shared" ca="1" si="283"/>
        <v>99.723154129248471</v>
      </c>
      <c r="E3064" s="13">
        <f t="shared" ca="1" si="284"/>
        <v>988886.1939287323</v>
      </c>
      <c r="F3064" s="13">
        <f t="shared" ca="1" si="285"/>
        <v>4.0079037216700817</v>
      </c>
      <c r="G3064" s="13">
        <f t="shared" ca="1" si="286"/>
        <v>0.50273475621039432</v>
      </c>
      <c r="H3064" s="13">
        <f t="shared" ca="1" si="287"/>
        <v>0</v>
      </c>
    </row>
    <row r="3065" spans="3:8">
      <c r="C3065" s="13">
        <f t="shared" ca="1" si="282"/>
        <v>1997.9776376669899</v>
      </c>
      <c r="D3065" s="13">
        <f t="shared" ca="1" si="283"/>
        <v>101.17688680589204</v>
      </c>
      <c r="E3065" s="13">
        <f t="shared" ca="1" si="284"/>
        <v>985431.51438932505</v>
      </c>
      <c r="F3065" s="13">
        <f t="shared" ca="1" si="285"/>
        <v>4.0040527372259902</v>
      </c>
      <c r="G3065" s="13">
        <f t="shared" ca="1" si="286"/>
        <v>0.50755965123261337</v>
      </c>
      <c r="H3065" s="13">
        <f t="shared" ca="1" si="287"/>
        <v>0</v>
      </c>
    </row>
    <row r="3066" spans="3:8">
      <c r="C3066" s="13">
        <f t="shared" ca="1" si="282"/>
        <v>2001.6258926312216</v>
      </c>
      <c r="D3066" s="13">
        <f t="shared" ca="1" si="283"/>
        <v>99.516117603983687</v>
      </c>
      <c r="E3066" s="13">
        <f t="shared" ca="1" si="284"/>
        <v>997875.67036523914</v>
      </c>
      <c r="F3066" s="13">
        <f t="shared" ca="1" si="285"/>
        <v>4.0076017949317286</v>
      </c>
      <c r="G3066" s="13">
        <f t="shared" ca="1" si="286"/>
        <v>0.4930542381478864</v>
      </c>
      <c r="H3066" s="13">
        <f t="shared" ca="1" si="287"/>
        <v>0</v>
      </c>
    </row>
    <row r="3067" spans="3:8">
      <c r="C3067" s="13">
        <f t="shared" ca="1" si="282"/>
        <v>1994.7375714988534</v>
      </c>
      <c r="D3067" s="13">
        <f t="shared" ca="1" si="283"/>
        <v>99.388040872234797</v>
      </c>
      <c r="E3067" s="13">
        <f t="shared" ca="1" si="284"/>
        <v>989694.33223037969</v>
      </c>
      <c r="F3067" s="13">
        <f t="shared" ca="1" si="285"/>
        <v>4.0039488284444333</v>
      </c>
      <c r="G3067" s="13">
        <f t="shared" ca="1" si="286"/>
        <v>0.49488084401099486</v>
      </c>
      <c r="H3067" s="13">
        <f t="shared" ca="1" si="287"/>
        <v>0</v>
      </c>
    </row>
    <row r="3068" spans="3:8">
      <c r="C3068" s="13">
        <f t="shared" ca="1" si="282"/>
        <v>2003.0006977643329</v>
      </c>
      <c r="D3068" s="13">
        <f t="shared" ca="1" si="283"/>
        <v>99.561091446810707</v>
      </c>
      <c r="E3068" s="13">
        <f t="shared" ca="1" si="284"/>
        <v>991623.64888851438</v>
      </c>
      <c r="F3068" s="13">
        <f t="shared" ca="1" si="285"/>
        <v>3.9908085219457172</v>
      </c>
      <c r="G3068" s="13">
        <f t="shared" ca="1" si="286"/>
        <v>0.50548880938133145</v>
      </c>
      <c r="H3068" s="13">
        <f t="shared" ca="1" si="287"/>
        <v>0</v>
      </c>
    </row>
    <row r="3069" spans="3:8">
      <c r="C3069" s="13">
        <f t="shared" ca="1" si="282"/>
        <v>2021.2672312086661</v>
      </c>
      <c r="D3069" s="13">
        <f t="shared" ca="1" si="283"/>
        <v>99.287421568812391</v>
      </c>
      <c r="E3069" s="13">
        <f t="shared" ca="1" si="284"/>
        <v>980086.14142138406</v>
      </c>
      <c r="F3069" s="13">
        <f t="shared" ca="1" si="285"/>
        <v>4.003287989010758</v>
      </c>
      <c r="G3069" s="13">
        <f t="shared" ca="1" si="286"/>
        <v>0.51293254479977457</v>
      </c>
      <c r="H3069" s="13">
        <f t="shared" ca="1" si="287"/>
        <v>0</v>
      </c>
    </row>
    <row r="3070" spans="3:8">
      <c r="C3070" s="13">
        <f t="shared" ca="1" si="282"/>
        <v>1975.2088671816778</v>
      </c>
      <c r="D3070" s="13">
        <f t="shared" ca="1" si="283"/>
        <v>99.842462406045186</v>
      </c>
      <c r="E3070" s="13">
        <f t="shared" ca="1" si="284"/>
        <v>992064.83061547612</v>
      </c>
      <c r="F3070" s="13">
        <f t="shared" ca="1" si="285"/>
        <v>3.9977782142099549</v>
      </c>
      <c r="G3070" s="13">
        <f t="shared" ca="1" si="286"/>
        <v>0.4893015928198699</v>
      </c>
      <c r="H3070" s="13">
        <f t="shared" ca="1" si="287"/>
        <v>0</v>
      </c>
    </row>
    <row r="3071" spans="3:8">
      <c r="C3071" s="13">
        <f t="shared" ca="1" si="282"/>
        <v>1992.9173521161858</v>
      </c>
      <c r="D3071" s="13">
        <f t="shared" ca="1" si="283"/>
        <v>100.10242954556652</v>
      </c>
      <c r="E3071" s="13">
        <f t="shared" ca="1" si="284"/>
        <v>994220.60353890853</v>
      </c>
      <c r="F3071" s="13">
        <f t="shared" ca="1" si="285"/>
        <v>3.9883744610292684</v>
      </c>
      <c r="G3071" s="13">
        <f t="shared" ca="1" si="286"/>
        <v>0.50304503214369622</v>
      </c>
      <c r="H3071" s="13">
        <f t="shared" ca="1" si="287"/>
        <v>0</v>
      </c>
    </row>
    <row r="3072" spans="3:8">
      <c r="C3072" s="13">
        <f t="shared" ca="1" si="282"/>
        <v>1997.2307758344004</v>
      </c>
      <c r="D3072" s="13">
        <f t="shared" ca="1" si="283"/>
        <v>99.312427123649712</v>
      </c>
      <c r="E3072" s="13">
        <f t="shared" ca="1" si="284"/>
        <v>982956.17990264727</v>
      </c>
      <c r="F3072" s="13">
        <f t="shared" ca="1" si="285"/>
        <v>4.0039306821691047</v>
      </c>
      <c r="G3072" s="13">
        <f t="shared" ca="1" si="286"/>
        <v>0.499148616382735</v>
      </c>
      <c r="H3072" s="13">
        <f t="shared" ca="1" si="287"/>
        <v>0</v>
      </c>
    </row>
    <row r="3073" spans="3:8">
      <c r="C3073" s="13">
        <f t="shared" ca="1" si="282"/>
        <v>2020.6108477448811</v>
      </c>
      <c r="D3073" s="13">
        <f t="shared" ca="1" si="283"/>
        <v>99.495203546419575</v>
      </c>
      <c r="E3073" s="13">
        <f t="shared" ca="1" si="284"/>
        <v>990452.28425093845</v>
      </c>
      <c r="F3073" s="13">
        <f t="shared" ca="1" si="285"/>
        <v>3.9946539856926222</v>
      </c>
      <c r="G3073" s="13">
        <f t="shared" ca="1" si="286"/>
        <v>0.512704836262734</v>
      </c>
      <c r="H3073" s="13">
        <f t="shared" ca="1" si="287"/>
        <v>0</v>
      </c>
    </row>
    <row r="3074" spans="3:8">
      <c r="C3074" s="13">
        <f t="shared" ca="1" si="282"/>
        <v>1983.1357684332204</v>
      </c>
      <c r="D3074" s="13">
        <f t="shared" ca="1" si="283"/>
        <v>99.73142089830344</v>
      </c>
      <c r="E3074" s="13">
        <f t="shared" ca="1" si="284"/>
        <v>991362.87699097989</v>
      </c>
      <c r="F3074" s="13">
        <f t="shared" ca="1" si="285"/>
        <v>3.9968205150721707</v>
      </c>
      <c r="G3074" s="13">
        <f t="shared" ca="1" si="286"/>
        <v>0.49350982258302661</v>
      </c>
      <c r="H3074" s="13">
        <f t="shared" ca="1" si="287"/>
        <v>0</v>
      </c>
    </row>
    <row r="3075" spans="3:8">
      <c r="C3075" s="13">
        <f t="shared" ca="1" si="282"/>
        <v>1993.3843606961734</v>
      </c>
      <c r="D3075" s="13">
        <f t="shared" ca="1" si="283"/>
        <v>99.883938295151609</v>
      </c>
      <c r="E3075" s="13">
        <f t="shared" ca="1" si="284"/>
        <v>1003004.3795235683</v>
      </c>
      <c r="F3075" s="13">
        <f t="shared" ca="1" si="285"/>
        <v>3.9946351093035912</v>
      </c>
      <c r="G3075" s="13">
        <f t="shared" ca="1" si="286"/>
        <v>0.49467116706019354</v>
      </c>
      <c r="H3075" s="13">
        <f t="shared" ca="1" si="287"/>
        <v>0</v>
      </c>
    </row>
    <row r="3076" spans="3:8">
      <c r="C3076" s="13">
        <f t="shared" ca="1" si="282"/>
        <v>1997.9777587400868</v>
      </c>
      <c r="D3076" s="13">
        <f t="shared" ca="1" si="283"/>
        <v>100.04793223954488</v>
      </c>
      <c r="E3076" s="13">
        <f t="shared" ca="1" si="284"/>
        <v>1001195.9815132372</v>
      </c>
      <c r="F3076" s="13">
        <f t="shared" ca="1" si="285"/>
        <v>3.9923825932718118</v>
      </c>
      <c r="G3076" s="13">
        <f t="shared" ca="1" si="286"/>
        <v>0.49979492197001885</v>
      </c>
      <c r="H3076" s="13">
        <f t="shared" ca="1" si="287"/>
        <v>0</v>
      </c>
    </row>
    <row r="3077" spans="3:8">
      <c r="C3077" s="13">
        <f t="shared" ca="1" si="282"/>
        <v>1981.4068829101177</v>
      </c>
      <c r="D3077" s="13">
        <f t="shared" ca="1" si="283"/>
        <v>99.234024649352094</v>
      </c>
      <c r="E3077" s="13">
        <f t="shared" ca="1" si="284"/>
        <v>991976.4974584789</v>
      </c>
      <c r="F3077" s="13">
        <f t="shared" ca="1" si="285"/>
        <v>4.0032172162666235</v>
      </c>
      <c r="G3077" s="13">
        <f t="shared" ca="1" si="286"/>
        <v>0.48676581324994495</v>
      </c>
      <c r="H3077" s="13">
        <f t="shared" ca="1" si="287"/>
        <v>0</v>
      </c>
    </row>
    <row r="3078" spans="3:8">
      <c r="C3078" s="13">
        <f t="shared" ca="1" si="282"/>
        <v>2012.1428316234667</v>
      </c>
      <c r="D3078" s="13">
        <f t="shared" ca="1" si="283"/>
        <v>99.548434703592235</v>
      </c>
      <c r="E3078" s="13">
        <f t="shared" ca="1" si="284"/>
        <v>996682.10838528269</v>
      </c>
      <c r="F3078" s="13">
        <f t="shared" ca="1" si="285"/>
        <v>4.0143452059686497</v>
      </c>
      <c r="G3078" s="13">
        <f t="shared" ca="1" si="286"/>
        <v>0.49566317599632387</v>
      </c>
      <c r="H3078" s="13">
        <f t="shared" ca="1" si="287"/>
        <v>0</v>
      </c>
    </row>
    <row r="3079" spans="3:8">
      <c r="C3079" s="13">
        <f t="shared" ca="1" si="282"/>
        <v>1976.9603456555112</v>
      </c>
      <c r="D3079" s="13">
        <f t="shared" ca="1" si="283"/>
        <v>98.842658909494645</v>
      </c>
      <c r="E3079" s="13">
        <f t="shared" ca="1" si="284"/>
        <v>989262.33385438321</v>
      </c>
      <c r="F3079" s="13">
        <f t="shared" ca="1" si="285"/>
        <v>4.0041278363187134</v>
      </c>
      <c r="G3079" s="13">
        <f t="shared" ca="1" si="286"/>
        <v>0.48355653800841941</v>
      </c>
      <c r="H3079" s="13">
        <f t="shared" ca="1" si="287"/>
        <v>0</v>
      </c>
    </row>
    <row r="3080" spans="3:8">
      <c r="C3080" s="13">
        <f t="shared" ca="1" si="282"/>
        <v>1989.7410576057121</v>
      </c>
      <c r="D3080" s="13">
        <f t="shared" ca="1" si="283"/>
        <v>99.711234619998834</v>
      </c>
      <c r="E3080" s="13">
        <f t="shared" ca="1" si="284"/>
        <v>1003842.7193901622</v>
      </c>
      <c r="F3080" s="13">
        <f t="shared" ca="1" si="285"/>
        <v>4.0061040847697855</v>
      </c>
      <c r="G3080" s="13">
        <f t="shared" ca="1" si="286"/>
        <v>0.48599607633607261</v>
      </c>
      <c r="H3080" s="13">
        <f t="shared" ca="1" si="287"/>
        <v>0</v>
      </c>
    </row>
    <row r="3081" spans="3:8">
      <c r="C3081" s="13">
        <f t="shared" ca="1" si="282"/>
        <v>1966.0842902420934</v>
      </c>
      <c r="D3081" s="13">
        <f t="shared" ca="1" si="283"/>
        <v>100.29551842617633</v>
      </c>
      <c r="E3081" s="13">
        <f t="shared" ca="1" si="284"/>
        <v>990259.77707208821</v>
      </c>
      <c r="F3081" s="13">
        <f t="shared" ca="1" si="285"/>
        <v>4.0056073197728805</v>
      </c>
      <c r="G3081" s="13">
        <f t="shared" ca="1" si="286"/>
        <v>0.4840757213553516</v>
      </c>
      <c r="H3081" s="13">
        <f t="shared" ca="1" si="287"/>
        <v>0</v>
      </c>
    </row>
    <row r="3082" spans="3:8">
      <c r="C3082" s="13">
        <f t="shared" ca="1" si="282"/>
        <v>2002.8267305754043</v>
      </c>
      <c r="D3082" s="13">
        <f t="shared" ca="1" si="283"/>
        <v>100.96270842894275</v>
      </c>
      <c r="E3082" s="13">
        <f t="shared" ca="1" si="284"/>
        <v>1002015.537114157</v>
      </c>
      <c r="F3082" s="13">
        <f t="shared" ca="1" si="285"/>
        <v>3.9964279710778126</v>
      </c>
      <c r="G3082" s="13">
        <f t="shared" ca="1" si="286"/>
        <v>0.50435400027899546</v>
      </c>
      <c r="H3082" s="13">
        <f t="shared" ca="1" si="287"/>
        <v>0</v>
      </c>
    </row>
    <row r="3083" spans="3:8">
      <c r="C3083" s="13">
        <f t="shared" ca="1" si="282"/>
        <v>2005.0997867958649</v>
      </c>
      <c r="D3083" s="13">
        <f t="shared" ca="1" si="283"/>
        <v>100.2527573337543</v>
      </c>
      <c r="E3083" s="13">
        <f t="shared" ca="1" si="284"/>
        <v>1002496.9598348887</v>
      </c>
      <c r="F3083" s="13">
        <f t="shared" ca="1" si="285"/>
        <v>3.99215343069219</v>
      </c>
      <c r="G3083" s="13">
        <f t="shared" ca="1" si="286"/>
        <v>0.503856054408231</v>
      </c>
      <c r="H3083" s="13">
        <f t="shared" ca="1" si="287"/>
        <v>0</v>
      </c>
    </row>
    <row r="3084" spans="3:8">
      <c r="C3084" s="13">
        <f t="shared" ca="1" si="282"/>
        <v>1978.5286524921876</v>
      </c>
      <c r="D3084" s="13">
        <f t="shared" ca="1" si="283"/>
        <v>99.75888210841994</v>
      </c>
      <c r="E3084" s="13">
        <f t="shared" ca="1" si="284"/>
        <v>1002263.0555154418</v>
      </c>
      <c r="F3084" s="13">
        <f t="shared" ca="1" si="285"/>
        <v>3.9993076250631709</v>
      </c>
      <c r="G3084" s="13">
        <f t="shared" ca="1" si="286"/>
        <v>0.48480314635763627</v>
      </c>
      <c r="H3084" s="13">
        <f t="shared" ca="1" si="287"/>
        <v>0</v>
      </c>
    </row>
    <row r="3085" spans="3:8">
      <c r="C3085" s="13">
        <f t="shared" ca="1" si="282"/>
        <v>1994.5598076817505</v>
      </c>
      <c r="D3085" s="13">
        <f t="shared" ca="1" si="283"/>
        <v>100.61454953775991</v>
      </c>
      <c r="E3085" s="13">
        <f t="shared" ca="1" si="284"/>
        <v>1011027.7588607845</v>
      </c>
      <c r="F3085" s="13">
        <f t="shared" ca="1" si="285"/>
        <v>4.0119078584240926</v>
      </c>
      <c r="G3085" s="13">
        <f t="shared" ca="1" si="286"/>
        <v>0.48644995629759036</v>
      </c>
      <c r="H3085" s="13">
        <f t="shared" ca="1" si="287"/>
        <v>0</v>
      </c>
    </row>
    <row r="3086" spans="3:8">
      <c r="C3086" s="13">
        <f t="shared" ca="1" si="282"/>
        <v>1996.259599772676</v>
      </c>
      <c r="D3086" s="13">
        <f t="shared" ca="1" si="283"/>
        <v>99.984801522554022</v>
      </c>
      <c r="E3086" s="13">
        <f t="shared" ca="1" si="284"/>
        <v>994378.67728085641</v>
      </c>
      <c r="F3086" s="13">
        <f t="shared" ca="1" si="285"/>
        <v>4.0072642949312121</v>
      </c>
      <c r="G3086" s="13">
        <f t="shared" ca="1" si="286"/>
        <v>0.49462311533447584</v>
      </c>
      <c r="H3086" s="13">
        <f t="shared" ca="1" si="287"/>
        <v>0</v>
      </c>
    </row>
    <row r="3087" spans="3:8">
      <c r="C3087" s="13">
        <f t="shared" ca="1" si="282"/>
        <v>2009.1148368690465</v>
      </c>
      <c r="D3087" s="13">
        <f t="shared" ca="1" si="283"/>
        <v>100.61011331696385</v>
      </c>
      <c r="E3087" s="13">
        <f t="shared" ca="1" si="284"/>
        <v>998764.00401811046</v>
      </c>
      <c r="F3087" s="13">
        <f t="shared" ca="1" si="285"/>
        <v>3.9913379485021609</v>
      </c>
      <c r="G3087" s="13">
        <f t="shared" ca="1" si="286"/>
        <v>0.50999322613260234</v>
      </c>
      <c r="H3087" s="13">
        <f t="shared" ca="1" si="287"/>
        <v>0</v>
      </c>
    </row>
    <row r="3088" spans="3:8">
      <c r="C3088" s="13">
        <f t="shared" ca="1" si="282"/>
        <v>1980.1862763906852</v>
      </c>
      <c r="D3088" s="13">
        <f t="shared" ca="1" si="283"/>
        <v>100.32595002941213</v>
      </c>
      <c r="E3088" s="13">
        <f t="shared" ca="1" si="284"/>
        <v>998111.49321785977</v>
      </c>
      <c r="F3088" s="13">
        <f t="shared" ca="1" si="285"/>
        <v>4.0049306266379547</v>
      </c>
      <c r="G3088" s="13">
        <f t="shared" ca="1" si="286"/>
        <v>0.48765924420725676</v>
      </c>
      <c r="H3088" s="13">
        <f t="shared" ca="1" si="287"/>
        <v>0</v>
      </c>
    </row>
    <row r="3089" spans="3:8">
      <c r="C3089" s="13">
        <f t="shared" ca="1" si="282"/>
        <v>1980.7199444434402</v>
      </c>
      <c r="D3089" s="13">
        <f t="shared" ca="1" si="283"/>
        <v>98.516385742434906</v>
      </c>
      <c r="E3089" s="13">
        <f t="shared" ca="1" si="284"/>
        <v>997698.97965867841</v>
      </c>
      <c r="F3089" s="13">
        <f t="shared" ca="1" si="285"/>
        <v>4.0070784521336558</v>
      </c>
      <c r="G3089" s="13">
        <f t="shared" ca="1" si="286"/>
        <v>0.47829280222805171</v>
      </c>
      <c r="H3089" s="13">
        <f t="shared" ca="1" si="287"/>
        <v>0</v>
      </c>
    </row>
    <row r="3090" spans="3:8">
      <c r="C3090" s="13">
        <f t="shared" ca="1" si="282"/>
        <v>2013.2362449547643</v>
      </c>
      <c r="D3090" s="13">
        <f t="shared" ca="1" si="283"/>
        <v>99.442973850116601</v>
      </c>
      <c r="E3090" s="13">
        <f t="shared" ca="1" si="284"/>
        <v>1000018.3099814678</v>
      </c>
      <c r="F3090" s="13">
        <f t="shared" ca="1" si="285"/>
        <v>3.9919462774830805</v>
      </c>
      <c r="G3090" s="13">
        <f t="shared" ca="1" si="286"/>
        <v>0.50520427309858551</v>
      </c>
      <c r="H3090" s="13">
        <f t="shared" ca="1" si="287"/>
        <v>0</v>
      </c>
    </row>
    <row r="3091" spans="3:8">
      <c r="C3091" s="13">
        <f t="shared" ca="1" si="282"/>
        <v>2000.3614977187485</v>
      </c>
      <c r="D3091" s="13">
        <f t="shared" ca="1" si="283"/>
        <v>100.66629756520804</v>
      </c>
      <c r="E3091" s="13">
        <f t="shared" ca="1" si="284"/>
        <v>989775.79015405127</v>
      </c>
      <c r="F3091" s="13">
        <f t="shared" ca="1" si="285"/>
        <v>4.0137264833117632</v>
      </c>
      <c r="G3091" s="13">
        <f t="shared" ca="1" si="286"/>
        <v>0.49914104199187687</v>
      </c>
      <c r="H3091" s="13">
        <f t="shared" ca="1" si="287"/>
        <v>0</v>
      </c>
    </row>
    <row r="3092" spans="3:8">
      <c r="C3092" s="13">
        <f t="shared" ca="1" si="282"/>
        <v>1998.686881681461</v>
      </c>
      <c r="D3092" s="13">
        <f t="shared" ca="1" si="283"/>
        <v>100.6794518601143</v>
      </c>
      <c r="E3092" s="13">
        <f t="shared" ca="1" si="284"/>
        <v>982063.15827891172</v>
      </c>
      <c r="F3092" s="13">
        <f t="shared" ca="1" si="285"/>
        <v>3.9990129938597114</v>
      </c>
      <c r="G3092" s="13">
        <f t="shared" ca="1" si="286"/>
        <v>0.50971782474784189</v>
      </c>
      <c r="H3092" s="13">
        <f t="shared" ca="1" si="287"/>
        <v>0</v>
      </c>
    </row>
    <row r="3093" spans="3:8">
      <c r="C3093" s="13">
        <f t="shared" ca="1" si="282"/>
        <v>1995.5838870556458</v>
      </c>
      <c r="D3093" s="13">
        <f t="shared" ca="1" si="283"/>
        <v>101.27920279530768</v>
      </c>
      <c r="E3093" s="13">
        <f t="shared" ca="1" si="284"/>
        <v>990109.79693986801</v>
      </c>
      <c r="F3093" s="13">
        <f t="shared" ca="1" si="285"/>
        <v>4.000394158457639</v>
      </c>
      <c r="G3093" s="13">
        <f t="shared" ca="1" si="286"/>
        <v>0.50630928372532846</v>
      </c>
      <c r="H3093" s="13">
        <f t="shared" ca="1" si="287"/>
        <v>0</v>
      </c>
    </row>
    <row r="3094" spans="3:8">
      <c r="C3094" s="13">
        <f t="shared" ca="1" si="282"/>
        <v>1995.9121393534863</v>
      </c>
      <c r="D3094" s="13">
        <f t="shared" ca="1" si="283"/>
        <v>99.585085299761985</v>
      </c>
      <c r="E3094" s="13">
        <f t="shared" ca="1" si="284"/>
        <v>983903.72042068921</v>
      </c>
      <c r="F3094" s="13">
        <f t="shared" ca="1" si="285"/>
        <v>3.9945919479255236</v>
      </c>
      <c r="G3094" s="13">
        <f t="shared" ca="1" si="286"/>
        <v>0.5040631880323132</v>
      </c>
      <c r="H3094" s="13">
        <f t="shared" ca="1" si="287"/>
        <v>0</v>
      </c>
    </row>
    <row r="3095" spans="3:8">
      <c r="C3095" s="13">
        <f t="shared" ca="1" si="282"/>
        <v>1993.0974738483919</v>
      </c>
      <c r="D3095" s="13">
        <f t="shared" ca="1" si="283"/>
        <v>100.82733384348786</v>
      </c>
      <c r="E3095" s="13">
        <f t="shared" ca="1" si="284"/>
        <v>990364.77468491602</v>
      </c>
      <c r="F3095" s="13">
        <f t="shared" ca="1" si="285"/>
        <v>3.9974779543589314</v>
      </c>
      <c r="G3095" s="13">
        <f t="shared" ca="1" si="286"/>
        <v>0.50413401497345089</v>
      </c>
      <c r="H3095" s="13">
        <f t="shared" ca="1" si="287"/>
        <v>0</v>
      </c>
    </row>
    <row r="3096" spans="3:8">
      <c r="C3096" s="13">
        <f t="shared" ref="C3096:C3159" ca="1" si="288">NORMINV(RAND(),$D$3,$G$3)</f>
        <v>2004.4384554869048</v>
      </c>
      <c r="D3096" s="13">
        <f t="shared" ref="D3096:D3159" ca="1" si="289">NORMINV(RAND(),$D$4,$G$4)</f>
        <v>100.56181957693771</v>
      </c>
      <c r="E3096" s="13">
        <f t="shared" ref="E3096:E3159" ca="1" si="290">NORMINV(RAND(),$D$5,$G$5)</f>
        <v>995925.15697658469</v>
      </c>
      <c r="F3096" s="13">
        <f t="shared" ref="F3096:F3159" ca="1" si="291">NORMINV(RAND(),$D$6,$G$6)</f>
        <v>3.9995053787252601</v>
      </c>
      <c r="G3096" s="13">
        <f t="shared" ref="G3096:G3159" ca="1" si="292">C3096^2*D3096/(E3096*3.1415926*F3096^4)</f>
        <v>0.50468089721950515</v>
      </c>
      <c r="H3096" s="13">
        <f t="shared" ref="H3096:H3159" ca="1" si="293">IF(G3096&gt;0.54,1,IF(G3096&lt;0.46,1,0))</f>
        <v>0</v>
      </c>
    </row>
    <row r="3097" spans="3:8">
      <c r="C3097" s="13">
        <f t="shared" ca="1" si="288"/>
        <v>2000.6288857620602</v>
      </c>
      <c r="D3097" s="13">
        <f t="shared" ca="1" si="289"/>
        <v>99.730893266212192</v>
      </c>
      <c r="E3097" s="13">
        <f t="shared" ca="1" si="290"/>
        <v>999939.66740431718</v>
      </c>
      <c r="F3097" s="13">
        <f t="shared" ca="1" si="291"/>
        <v>3.9993621380937223</v>
      </c>
      <c r="G3097" s="13">
        <f t="shared" ca="1" si="292"/>
        <v>0.49667945196172264</v>
      </c>
      <c r="H3097" s="13">
        <f t="shared" ca="1" si="293"/>
        <v>0</v>
      </c>
    </row>
    <row r="3098" spans="3:8">
      <c r="C3098" s="13">
        <f t="shared" ca="1" si="288"/>
        <v>1998.4264934924909</v>
      </c>
      <c r="D3098" s="13">
        <f t="shared" ca="1" si="289"/>
        <v>100.08498454069453</v>
      </c>
      <c r="E3098" s="13">
        <f t="shared" ca="1" si="290"/>
        <v>992960.00189489126</v>
      </c>
      <c r="F3098" s="13">
        <f t="shared" ca="1" si="291"/>
        <v>4.0063801229402092</v>
      </c>
      <c r="G3098" s="13">
        <f t="shared" ca="1" si="292"/>
        <v>0.49734190500639336</v>
      </c>
      <c r="H3098" s="13">
        <f t="shared" ca="1" si="293"/>
        <v>0</v>
      </c>
    </row>
    <row r="3099" spans="3:8">
      <c r="C3099" s="13">
        <f t="shared" ca="1" si="288"/>
        <v>1994.8129186596777</v>
      </c>
      <c r="D3099" s="13">
        <f t="shared" ca="1" si="289"/>
        <v>99.99208324805258</v>
      </c>
      <c r="E3099" s="13">
        <f t="shared" ca="1" si="290"/>
        <v>984853.71718244953</v>
      </c>
      <c r="F3099" s="13">
        <f t="shared" ca="1" si="291"/>
        <v>3.9919874683632797</v>
      </c>
      <c r="G3099" s="13">
        <f t="shared" ca="1" si="292"/>
        <v>0.50639765975663231</v>
      </c>
      <c r="H3099" s="13">
        <f t="shared" ca="1" si="293"/>
        <v>0</v>
      </c>
    </row>
    <row r="3100" spans="3:8">
      <c r="C3100" s="13">
        <f t="shared" ca="1" si="288"/>
        <v>1994.5990906179888</v>
      </c>
      <c r="D3100" s="13">
        <f t="shared" ca="1" si="289"/>
        <v>100.5429628139852</v>
      </c>
      <c r="E3100" s="13">
        <f t="shared" ca="1" si="290"/>
        <v>999146.6334692341</v>
      </c>
      <c r="F3100" s="13">
        <f t="shared" ca="1" si="291"/>
        <v>3.9929857303179106</v>
      </c>
      <c r="G3100" s="13">
        <f t="shared" ca="1" si="292"/>
        <v>0.50129432137605856</v>
      </c>
      <c r="H3100" s="13">
        <f t="shared" ca="1" si="293"/>
        <v>0</v>
      </c>
    </row>
    <row r="3101" spans="3:8">
      <c r="C3101" s="13">
        <f t="shared" ca="1" si="288"/>
        <v>1997.2562276631393</v>
      </c>
      <c r="D3101" s="13">
        <f t="shared" ca="1" si="289"/>
        <v>99.811851084408659</v>
      </c>
      <c r="E3101" s="13">
        <f t="shared" ca="1" si="290"/>
        <v>986000.01704376948</v>
      </c>
      <c r="F3101" s="13">
        <f t="shared" ca="1" si="291"/>
        <v>3.9835021904642889</v>
      </c>
      <c r="G3101" s="13">
        <f t="shared" ca="1" si="292"/>
        <v>0.51046109647470328</v>
      </c>
      <c r="H3101" s="13">
        <f t="shared" ca="1" si="293"/>
        <v>0</v>
      </c>
    </row>
    <row r="3102" spans="3:8">
      <c r="C3102" s="13">
        <f t="shared" ca="1" si="288"/>
        <v>2016.6318999209682</v>
      </c>
      <c r="D3102" s="13">
        <f t="shared" ca="1" si="289"/>
        <v>100.20525463255088</v>
      </c>
      <c r="E3102" s="13">
        <f t="shared" ca="1" si="290"/>
        <v>980386.32799864677</v>
      </c>
      <c r="F3102" s="13">
        <f t="shared" ca="1" si="291"/>
        <v>4.0022526526542013</v>
      </c>
      <c r="G3102" s="13">
        <f t="shared" ca="1" si="292"/>
        <v>0.51567804947808549</v>
      </c>
      <c r="H3102" s="13">
        <f t="shared" ca="1" si="293"/>
        <v>0</v>
      </c>
    </row>
    <row r="3103" spans="3:8">
      <c r="C3103" s="13">
        <f t="shared" ca="1" si="288"/>
        <v>1987.963218031254</v>
      </c>
      <c r="D3103" s="13">
        <f t="shared" ca="1" si="289"/>
        <v>99.149846644633172</v>
      </c>
      <c r="E3103" s="13">
        <f t="shared" ca="1" si="290"/>
        <v>997015.27805201372</v>
      </c>
      <c r="F3103" s="13">
        <f t="shared" ca="1" si="291"/>
        <v>4.0082671426819214</v>
      </c>
      <c r="G3103" s="13">
        <f t="shared" ca="1" si="292"/>
        <v>0.48465246157028402</v>
      </c>
      <c r="H3103" s="13">
        <f t="shared" ca="1" si="293"/>
        <v>0</v>
      </c>
    </row>
    <row r="3104" spans="3:8">
      <c r="C3104" s="13">
        <f t="shared" ca="1" si="288"/>
        <v>2011.6875930096539</v>
      </c>
      <c r="D3104" s="13">
        <f t="shared" ca="1" si="289"/>
        <v>99.97794689720908</v>
      </c>
      <c r="E3104" s="13">
        <f t="shared" ca="1" si="290"/>
        <v>1006552.8867406656</v>
      </c>
      <c r="F3104" s="13">
        <f t="shared" ca="1" si="291"/>
        <v>4.0019976552218814</v>
      </c>
      <c r="G3104" s="13">
        <f t="shared" ca="1" si="292"/>
        <v>0.4988058124038704</v>
      </c>
      <c r="H3104" s="13">
        <f t="shared" ca="1" si="293"/>
        <v>0</v>
      </c>
    </row>
    <row r="3105" spans="3:8">
      <c r="C3105" s="13">
        <f t="shared" ca="1" si="288"/>
        <v>2015.3962620167645</v>
      </c>
      <c r="D3105" s="13">
        <f t="shared" ca="1" si="289"/>
        <v>100.29044766959444</v>
      </c>
      <c r="E3105" s="13">
        <f t="shared" ca="1" si="290"/>
        <v>997104.54226194508</v>
      </c>
      <c r="F3105" s="13">
        <f t="shared" ca="1" si="291"/>
        <v>4.0025025130314607</v>
      </c>
      <c r="G3105" s="13">
        <f t="shared" ca="1" si="292"/>
        <v>0.50671464258670296</v>
      </c>
      <c r="H3105" s="13">
        <f t="shared" ca="1" si="293"/>
        <v>0</v>
      </c>
    </row>
    <row r="3106" spans="3:8">
      <c r="C3106" s="13">
        <f t="shared" ca="1" si="288"/>
        <v>2002.9135898521804</v>
      </c>
      <c r="D3106" s="13">
        <f t="shared" ca="1" si="289"/>
        <v>99.465647338945772</v>
      </c>
      <c r="E3106" s="13">
        <f t="shared" ca="1" si="290"/>
        <v>995767.30923162401</v>
      </c>
      <c r="F3106" s="13">
        <f t="shared" ca="1" si="291"/>
        <v>3.994991947160019</v>
      </c>
      <c r="G3106" s="13">
        <f t="shared" ca="1" si="292"/>
        <v>0.50075601810776227</v>
      </c>
      <c r="H3106" s="13">
        <f t="shared" ca="1" si="293"/>
        <v>0</v>
      </c>
    </row>
    <row r="3107" spans="3:8">
      <c r="C3107" s="13">
        <f t="shared" ca="1" si="288"/>
        <v>2016.0157826826778</v>
      </c>
      <c r="D3107" s="13">
        <f t="shared" ca="1" si="289"/>
        <v>100.5297653191238</v>
      </c>
      <c r="E3107" s="13">
        <f t="shared" ca="1" si="290"/>
        <v>990820.94755596842</v>
      </c>
      <c r="F3107" s="13">
        <f t="shared" ca="1" si="291"/>
        <v>4.0009723265133008</v>
      </c>
      <c r="G3107" s="13">
        <f t="shared" ca="1" si="292"/>
        <v>0.51224212346037279</v>
      </c>
      <c r="H3107" s="13">
        <f t="shared" ca="1" si="293"/>
        <v>0</v>
      </c>
    </row>
    <row r="3108" spans="3:8">
      <c r="C3108" s="13">
        <f t="shared" ca="1" si="288"/>
        <v>1988.2827835481837</v>
      </c>
      <c r="D3108" s="13">
        <f t="shared" ca="1" si="289"/>
        <v>98.808574128290729</v>
      </c>
      <c r="E3108" s="13">
        <f t="shared" ca="1" si="290"/>
        <v>997023.47629054531</v>
      </c>
      <c r="F3108" s="13">
        <f t="shared" ca="1" si="291"/>
        <v>4.0019278991569127</v>
      </c>
      <c r="G3108" s="13">
        <f t="shared" ca="1" si="292"/>
        <v>0.48620413363176584</v>
      </c>
      <c r="H3108" s="13">
        <f t="shared" ca="1" si="293"/>
        <v>0</v>
      </c>
    </row>
    <row r="3109" spans="3:8">
      <c r="C3109" s="13">
        <f t="shared" ca="1" si="288"/>
        <v>1995.6781356926674</v>
      </c>
      <c r="D3109" s="13">
        <f t="shared" ca="1" si="289"/>
        <v>99.676642781659908</v>
      </c>
      <c r="E3109" s="13">
        <f t="shared" ca="1" si="290"/>
        <v>999938.49914197146</v>
      </c>
      <c r="F3109" s="13">
        <f t="shared" ca="1" si="291"/>
        <v>3.9951739464916121</v>
      </c>
      <c r="G3109" s="13">
        <f t="shared" ca="1" si="292"/>
        <v>0.49603060607684585</v>
      </c>
      <c r="H3109" s="13">
        <f t="shared" ca="1" si="293"/>
        <v>0</v>
      </c>
    </row>
    <row r="3110" spans="3:8">
      <c r="C3110" s="13">
        <f t="shared" ca="1" si="288"/>
        <v>1988.8369909562214</v>
      </c>
      <c r="D3110" s="13">
        <f t="shared" ca="1" si="289"/>
        <v>100.93224873207464</v>
      </c>
      <c r="E3110" s="13">
        <f t="shared" ca="1" si="290"/>
        <v>1001674.4982400674</v>
      </c>
      <c r="F3110" s="13">
        <f t="shared" ca="1" si="291"/>
        <v>3.9959691070077796</v>
      </c>
      <c r="G3110" s="13">
        <f t="shared" ca="1" si="292"/>
        <v>0.49758050511971069</v>
      </c>
      <c r="H3110" s="13">
        <f t="shared" ca="1" si="293"/>
        <v>0</v>
      </c>
    </row>
    <row r="3111" spans="3:8">
      <c r="C3111" s="13">
        <f t="shared" ca="1" si="288"/>
        <v>1978.7451751605363</v>
      </c>
      <c r="D3111" s="13">
        <f t="shared" ca="1" si="289"/>
        <v>99.264349416170973</v>
      </c>
      <c r="E3111" s="13">
        <f t="shared" ca="1" si="290"/>
        <v>984252.67520013324</v>
      </c>
      <c r="F3111" s="13">
        <f t="shared" ca="1" si="291"/>
        <v>4.0060737532398356</v>
      </c>
      <c r="G3111" s="13">
        <f t="shared" ca="1" si="292"/>
        <v>0.48802358063322149</v>
      </c>
      <c r="H3111" s="13">
        <f t="shared" ca="1" si="293"/>
        <v>0</v>
      </c>
    </row>
    <row r="3112" spans="3:8">
      <c r="C3112" s="13">
        <f t="shared" ca="1" si="288"/>
        <v>2018.1317839926307</v>
      </c>
      <c r="D3112" s="13">
        <f t="shared" ca="1" si="289"/>
        <v>100.09655455683017</v>
      </c>
      <c r="E3112" s="13">
        <f t="shared" ca="1" si="290"/>
        <v>1000234.3085711646</v>
      </c>
      <c r="F3112" s="13">
        <f t="shared" ca="1" si="291"/>
        <v>4.0001068174570928</v>
      </c>
      <c r="G3112" s="13">
        <f t="shared" ca="1" si="292"/>
        <v>0.5067341881541193</v>
      </c>
      <c r="H3112" s="13">
        <f t="shared" ca="1" si="293"/>
        <v>0</v>
      </c>
    </row>
    <row r="3113" spans="3:8">
      <c r="C3113" s="13">
        <f t="shared" ca="1" si="288"/>
        <v>2002.2999056864223</v>
      </c>
      <c r="D3113" s="13">
        <f t="shared" ca="1" si="289"/>
        <v>99.513616968591379</v>
      </c>
      <c r="E3113" s="13">
        <f t="shared" ca="1" si="290"/>
        <v>1003124.8004183811</v>
      </c>
      <c r="F3113" s="13">
        <f t="shared" ca="1" si="291"/>
        <v>4.0009860694886141</v>
      </c>
      <c r="G3113" s="13">
        <f t="shared" ca="1" si="292"/>
        <v>0.49404644132686132</v>
      </c>
      <c r="H3113" s="13">
        <f t="shared" ca="1" si="293"/>
        <v>0</v>
      </c>
    </row>
    <row r="3114" spans="3:8">
      <c r="C3114" s="13">
        <f t="shared" ca="1" si="288"/>
        <v>2017.8039295911879</v>
      </c>
      <c r="D3114" s="13">
        <f t="shared" ca="1" si="289"/>
        <v>101.02037473019384</v>
      </c>
      <c r="E3114" s="13">
        <f t="shared" ca="1" si="290"/>
        <v>991800.64608656021</v>
      </c>
      <c r="F3114" s="13">
        <f t="shared" ca="1" si="291"/>
        <v>4.0019270862549137</v>
      </c>
      <c r="G3114" s="13">
        <f t="shared" ca="1" si="292"/>
        <v>0.51465472370931731</v>
      </c>
      <c r="H3114" s="13">
        <f t="shared" ca="1" si="293"/>
        <v>0</v>
      </c>
    </row>
    <row r="3115" spans="3:8">
      <c r="C3115" s="13">
        <f t="shared" ca="1" si="288"/>
        <v>2019.41822424011</v>
      </c>
      <c r="D3115" s="13">
        <f t="shared" ca="1" si="289"/>
        <v>100.43348174278262</v>
      </c>
      <c r="E3115" s="13">
        <f t="shared" ca="1" si="290"/>
        <v>999236.93572613399</v>
      </c>
      <c r="F3115" s="13">
        <f t="shared" ca="1" si="291"/>
        <v>3.9937164716099263</v>
      </c>
      <c r="G3115" s="13">
        <f t="shared" ca="1" si="292"/>
        <v>0.51286587030445763</v>
      </c>
      <c r="H3115" s="13">
        <f t="shared" ca="1" si="293"/>
        <v>0</v>
      </c>
    </row>
    <row r="3116" spans="3:8">
      <c r="C3116" s="13">
        <f t="shared" ca="1" si="288"/>
        <v>1988.1059398364553</v>
      </c>
      <c r="D3116" s="13">
        <f t="shared" ca="1" si="289"/>
        <v>99.868054233732892</v>
      </c>
      <c r="E3116" s="13">
        <f t="shared" ca="1" si="290"/>
        <v>988192.74207009864</v>
      </c>
      <c r="F3116" s="13">
        <f t="shared" ca="1" si="291"/>
        <v>3.9907939116946061</v>
      </c>
      <c r="G3116" s="13">
        <f t="shared" ca="1" si="292"/>
        <v>0.5012759919381844</v>
      </c>
      <c r="H3116" s="13">
        <f t="shared" ca="1" si="293"/>
        <v>0</v>
      </c>
    </row>
    <row r="3117" spans="3:8">
      <c r="C3117" s="13">
        <f t="shared" ca="1" si="288"/>
        <v>2011.5131422526731</v>
      </c>
      <c r="D3117" s="13">
        <f t="shared" ca="1" si="289"/>
        <v>99.809432185157775</v>
      </c>
      <c r="E3117" s="13">
        <f t="shared" ca="1" si="290"/>
        <v>1000733.5048959123</v>
      </c>
      <c r="F3117" s="13">
        <f t="shared" ca="1" si="291"/>
        <v>4.0080176053600924</v>
      </c>
      <c r="G3117" s="13">
        <f t="shared" ca="1" si="292"/>
        <v>0.4977720943868702</v>
      </c>
      <c r="H3117" s="13">
        <f t="shared" ca="1" si="293"/>
        <v>0</v>
      </c>
    </row>
    <row r="3118" spans="3:8">
      <c r="C3118" s="13">
        <f t="shared" ca="1" si="288"/>
        <v>2018.335656450141</v>
      </c>
      <c r="D3118" s="13">
        <f t="shared" ca="1" si="289"/>
        <v>99.578119287911662</v>
      </c>
      <c r="E3118" s="13">
        <f t="shared" ca="1" si="290"/>
        <v>992200.27077849582</v>
      </c>
      <c r="F3118" s="13">
        <f t="shared" ca="1" si="291"/>
        <v>4.0019023351071281</v>
      </c>
      <c r="G3118" s="13">
        <f t="shared" ca="1" si="292"/>
        <v>0.50738258386639867</v>
      </c>
      <c r="H3118" s="13">
        <f t="shared" ca="1" si="293"/>
        <v>0</v>
      </c>
    </row>
    <row r="3119" spans="3:8">
      <c r="C3119" s="13">
        <f t="shared" ca="1" si="288"/>
        <v>1994.9045996760176</v>
      </c>
      <c r="D3119" s="13">
        <f t="shared" ca="1" si="289"/>
        <v>100.06586679119903</v>
      </c>
      <c r="E3119" s="13">
        <f t="shared" ca="1" si="290"/>
        <v>999138.26258437382</v>
      </c>
      <c r="F3119" s="13">
        <f t="shared" ca="1" si="291"/>
        <v>4.0066158705266446</v>
      </c>
      <c r="G3119" s="13">
        <f t="shared" ca="1" si="292"/>
        <v>0.49231598946739841</v>
      </c>
      <c r="H3119" s="13">
        <f t="shared" ca="1" si="293"/>
        <v>0</v>
      </c>
    </row>
    <row r="3120" spans="3:8">
      <c r="C3120" s="13">
        <f t="shared" ca="1" si="288"/>
        <v>1998.3515167233491</v>
      </c>
      <c r="D3120" s="13">
        <f t="shared" ca="1" si="289"/>
        <v>99.996338200800238</v>
      </c>
      <c r="E3120" s="13">
        <f t="shared" ca="1" si="290"/>
        <v>993099.4019912089</v>
      </c>
      <c r="F3120" s="13">
        <f t="shared" ca="1" si="291"/>
        <v>3.9953343963912435</v>
      </c>
      <c r="G3120" s="13">
        <f t="shared" ca="1" si="292"/>
        <v>0.50231106293861394</v>
      </c>
      <c r="H3120" s="13">
        <f t="shared" ca="1" si="293"/>
        <v>0</v>
      </c>
    </row>
    <row r="3121" spans="3:8">
      <c r="C3121" s="13">
        <f t="shared" ca="1" si="288"/>
        <v>2002.0337691280595</v>
      </c>
      <c r="D3121" s="13">
        <f t="shared" ca="1" si="289"/>
        <v>99.820393219252566</v>
      </c>
      <c r="E3121" s="13">
        <f t="shared" ca="1" si="290"/>
        <v>980113.6941650816</v>
      </c>
      <c r="F3121" s="13">
        <f t="shared" ca="1" si="291"/>
        <v>4.0046766251131114</v>
      </c>
      <c r="G3121" s="13">
        <f t="shared" ca="1" si="292"/>
        <v>0.50520302193829114</v>
      </c>
      <c r="H3121" s="13">
        <f t="shared" ca="1" si="293"/>
        <v>0</v>
      </c>
    </row>
    <row r="3122" spans="3:8">
      <c r="C3122" s="13">
        <f t="shared" ca="1" si="288"/>
        <v>1994.8156656389983</v>
      </c>
      <c r="D3122" s="13">
        <f t="shared" ca="1" si="289"/>
        <v>100.60421609942185</v>
      </c>
      <c r="E3122" s="13">
        <f t="shared" ca="1" si="290"/>
        <v>991371.37617157493</v>
      </c>
      <c r="F3122" s="13">
        <f t="shared" ca="1" si="291"/>
        <v>3.9918319152430128</v>
      </c>
      <c r="G3122" s="13">
        <f t="shared" ca="1" si="292"/>
        <v>0.50622838924552827</v>
      </c>
      <c r="H3122" s="13">
        <f t="shared" ca="1" si="293"/>
        <v>0</v>
      </c>
    </row>
    <row r="3123" spans="3:8">
      <c r="C3123" s="13">
        <f t="shared" ca="1" si="288"/>
        <v>1999.3807201038662</v>
      </c>
      <c r="D3123" s="13">
        <f t="shared" ca="1" si="289"/>
        <v>100.75355221898864</v>
      </c>
      <c r="E3123" s="13">
        <f t="shared" ca="1" si="290"/>
        <v>1008316.137606425</v>
      </c>
      <c r="F3123" s="13">
        <f t="shared" ca="1" si="291"/>
        <v>3.9918456778485529</v>
      </c>
      <c r="G3123" s="13">
        <f t="shared" ca="1" si="292"/>
        <v>0.50073714615510068</v>
      </c>
      <c r="H3123" s="13">
        <f t="shared" ca="1" si="293"/>
        <v>0</v>
      </c>
    </row>
    <row r="3124" spans="3:8">
      <c r="C3124" s="13">
        <f t="shared" ca="1" si="288"/>
        <v>2015.0533489051168</v>
      </c>
      <c r="D3124" s="13">
        <f t="shared" ca="1" si="289"/>
        <v>100.22880497442598</v>
      </c>
      <c r="E3124" s="13">
        <f t="shared" ca="1" si="290"/>
        <v>1000440.0087657323</v>
      </c>
      <c r="F3124" s="13">
        <f t="shared" ca="1" si="291"/>
        <v>3.989718270264007</v>
      </c>
      <c r="G3124" s="13">
        <f t="shared" ca="1" si="292"/>
        <v>0.5110410830788038</v>
      </c>
      <c r="H3124" s="13">
        <f t="shared" ca="1" si="293"/>
        <v>0</v>
      </c>
    </row>
    <row r="3125" spans="3:8">
      <c r="C3125" s="13">
        <f t="shared" ca="1" si="288"/>
        <v>2003.3259512659663</v>
      </c>
      <c r="D3125" s="13">
        <f t="shared" ca="1" si="289"/>
        <v>100.79494630311933</v>
      </c>
      <c r="E3125" s="13">
        <f t="shared" ca="1" si="290"/>
        <v>997714.00517473731</v>
      </c>
      <c r="F3125" s="13">
        <f t="shared" ca="1" si="291"/>
        <v>4.0009126777019661</v>
      </c>
      <c r="G3125" s="13">
        <f t="shared" ca="1" si="292"/>
        <v>0.50367427142111476</v>
      </c>
      <c r="H3125" s="13">
        <f t="shared" ca="1" si="293"/>
        <v>0</v>
      </c>
    </row>
    <row r="3126" spans="3:8">
      <c r="C3126" s="13">
        <f t="shared" ca="1" si="288"/>
        <v>1993.6684540478011</v>
      </c>
      <c r="D3126" s="13">
        <f t="shared" ca="1" si="289"/>
        <v>99.283227928986932</v>
      </c>
      <c r="E3126" s="13">
        <f t="shared" ca="1" si="290"/>
        <v>991305.0368658026</v>
      </c>
      <c r="F3126" s="13">
        <f t="shared" ca="1" si="291"/>
        <v>4.0061740776110994</v>
      </c>
      <c r="G3126" s="13">
        <f t="shared" ca="1" si="292"/>
        <v>0.49193227697502501</v>
      </c>
      <c r="H3126" s="13">
        <f t="shared" ca="1" si="293"/>
        <v>0</v>
      </c>
    </row>
    <row r="3127" spans="3:8">
      <c r="C3127" s="13">
        <f t="shared" ca="1" si="288"/>
        <v>2003.5032951738713</v>
      </c>
      <c r="D3127" s="13">
        <f t="shared" ca="1" si="289"/>
        <v>99.834631697909899</v>
      </c>
      <c r="E3127" s="13">
        <f t="shared" ca="1" si="290"/>
        <v>1001780.472777501</v>
      </c>
      <c r="F3127" s="13">
        <f t="shared" ca="1" si="291"/>
        <v>4.014183116834424</v>
      </c>
      <c r="G3127" s="13">
        <f t="shared" ca="1" si="292"/>
        <v>0.49039969898560526</v>
      </c>
      <c r="H3127" s="13">
        <f t="shared" ca="1" si="293"/>
        <v>0</v>
      </c>
    </row>
    <row r="3128" spans="3:8">
      <c r="C3128" s="13">
        <f t="shared" ca="1" si="288"/>
        <v>2005.2102608269408</v>
      </c>
      <c r="D3128" s="13">
        <f t="shared" ca="1" si="289"/>
        <v>100.53639511528198</v>
      </c>
      <c r="E3128" s="13">
        <f t="shared" ca="1" si="290"/>
        <v>993882.28840582597</v>
      </c>
      <c r="F3128" s="13">
        <f t="shared" ca="1" si="291"/>
        <v>4.0004443684907569</v>
      </c>
      <c r="G3128" s="13">
        <f t="shared" ca="1" si="292"/>
        <v>0.50550492071511699</v>
      </c>
      <c r="H3128" s="13">
        <f t="shared" ca="1" si="293"/>
        <v>0</v>
      </c>
    </row>
    <row r="3129" spans="3:8">
      <c r="C3129" s="13">
        <f t="shared" ca="1" si="288"/>
        <v>1990.4230321494167</v>
      </c>
      <c r="D3129" s="13">
        <f t="shared" ca="1" si="289"/>
        <v>99.539710154590324</v>
      </c>
      <c r="E3129" s="13">
        <f t="shared" ca="1" si="290"/>
        <v>982660.10464291822</v>
      </c>
      <c r="F3129" s="13">
        <f t="shared" ca="1" si="291"/>
        <v>4.0063641214967278</v>
      </c>
      <c r="G3129" s="13">
        <f t="shared" ca="1" si="292"/>
        <v>0.49582941467674269</v>
      </c>
      <c r="H3129" s="13">
        <f t="shared" ca="1" si="293"/>
        <v>0</v>
      </c>
    </row>
    <row r="3130" spans="3:8">
      <c r="C3130" s="13">
        <f t="shared" ca="1" si="288"/>
        <v>1999.3148827171608</v>
      </c>
      <c r="D3130" s="13">
        <f t="shared" ca="1" si="289"/>
        <v>99.485653575217484</v>
      </c>
      <c r="E3130" s="13">
        <f t="shared" ca="1" si="290"/>
        <v>984135.08928511152</v>
      </c>
      <c r="F3130" s="13">
        <f t="shared" ca="1" si="291"/>
        <v>3.9960255283462605</v>
      </c>
      <c r="G3130" s="13">
        <f t="shared" ca="1" si="292"/>
        <v>0.50443505181710646</v>
      </c>
      <c r="H3130" s="13">
        <f t="shared" ca="1" si="293"/>
        <v>0</v>
      </c>
    </row>
    <row r="3131" spans="3:8">
      <c r="C3131" s="13">
        <f t="shared" ca="1" si="288"/>
        <v>2007.6122709617189</v>
      </c>
      <c r="D3131" s="13">
        <f t="shared" ca="1" si="289"/>
        <v>100.14892187716123</v>
      </c>
      <c r="E3131" s="13">
        <f t="shared" ca="1" si="290"/>
        <v>996232.47640610812</v>
      </c>
      <c r="F3131" s="13">
        <f t="shared" ca="1" si="291"/>
        <v>3.9890869506494053</v>
      </c>
      <c r="G3131" s="13">
        <f t="shared" ca="1" si="292"/>
        <v>0.50933250087727644</v>
      </c>
      <c r="H3131" s="13">
        <f t="shared" ca="1" si="293"/>
        <v>0</v>
      </c>
    </row>
    <row r="3132" spans="3:8">
      <c r="C3132" s="13">
        <f t="shared" ca="1" si="288"/>
        <v>2002.22776891078</v>
      </c>
      <c r="D3132" s="13">
        <f t="shared" ca="1" si="289"/>
        <v>100.4372703076868</v>
      </c>
      <c r="E3132" s="13">
        <f t="shared" ca="1" si="290"/>
        <v>998294.74144482939</v>
      </c>
      <c r="F3132" s="13">
        <f t="shared" ca="1" si="291"/>
        <v>4.0017198084737178</v>
      </c>
      <c r="G3132" s="13">
        <f t="shared" ca="1" si="292"/>
        <v>0.50064110535539175</v>
      </c>
      <c r="H3132" s="13">
        <f t="shared" ca="1" si="293"/>
        <v>0</v>
      </c>
    </row>
    <row r="3133" spans="3:8">
      <c r="C3133" s="13">
        <f t="shared" ca="1" si="288"/>
        <v>1992.3978499613638</v>
      </c>
      <c r="D3133" s="13">
        <f t="shared" ca="1" si="289"/>
        <v>99.647911032561097</v>
      </c>
      <c r="E3133" s="13">
        <f t="shared" ca="1" si="290"/>
        <v>992152.07728825579</v>
      </c>
      <c r="F3133" s="13">
        <f t="shared" ca="1" si="291"/>
        <v>3.9992378873412222</v>
      </c>
      <c r="G3133" s="13">
        <f t="shared" ca="1" si="292"/>
        <v>0.49611603470240245</v>
      </c>
      <c r="H3133" s="13">
        <f t="shared" ca="1" si="293"/>
        <v>0</v>
      </c>
    </row>
    <row r="3134" spans="3:8">
      <c r="C3134" s="13">
        <f t="shared" ca="1" si="288"/>
        <v>1995.084902282495</v>
      </c>
      <c r="D3134" s="13">
        <f t="shared" ca="1" si="289"/>
        <v>99.90926409395</v>
      </c>
      <c r="E3134" s="13">
        <f t="shared" ca="1" si="290"/>
        <v>984515.49472694274</v>
      </c>
      <c r="F3134" s="13">
        <f t="shared" ca="1" si="291"/>
        <v>4.0187816905721716</v>
      </c>
      <c r="G3134" s="13">
        <f t="shared" ca="1" si="292"/>
        <v>0.49292227425717594</v>
      </c>
      <c r="H3134" s="13">
        <f t="shared" ca="1" si="293"/>
        <v>0</v>
      </c>
    </row>
    <row r="3135" spans="3:8">
      <c r="C3135" s="13">
        <f t="shared" ca="1" si="288"/>
        <v>2001.2298773620976</v>
      </c>
      <c r="D3135" s="13">
        <f t="shared" ca="1" si="289"/>
        <v>99.228088695983402</v>
      </c>
      <c r="E3135" s="13">
        <f t="shared" ca="1" si="290"/>
        <v>990871.1918735248</v>
      </c>
      <c r="F3135" s="13">
        <f t="shared" ca="1" si="291"/>
        <v>4.0174324991306918</v>
      </c>
      <c r="G3135" s="13">
        <f t="shared" ca="1" si="292"/>
        <v>0.49008020480230063</v>
      </c>
      <c r="H3135" s="13">
        <f t="shared" ca="1" si="293"/>
        <v>0</v>
      </c>
    </row>
    <row r="3136" spans="3:8">
      <c r="C3136" s="13">
        <f t="shared" ca="1" si="288"/>
        <v>2026.125767651416</v>
      </c>
      <c r="D3136" s="13">
        <f t="shared" ca="1" si="289"/>
        <v>99.78219643843714</v>
      </c>
      <c r="E3136" s="13">
        <f t="shared" ca="1" si="290"/>
        <v>1000813.9027422651</v>
      </c>
      <c r="F3136" s="13">
        <f t="shared" ca="1" si="291"/>
        <v>3.9883134140842329</v>
      </c>
      <c r="G3136" s="13">
        <f t="shared" ca="1" si="292"/>
        <v>0.51490314846366092</v>
      </c>
      <c r="H3136" s="13">
        <f t="shared" ca="1" si="293"/>
        <v>0</v>
      </c>
    </row>
    <row r="3137" spans="3:8">
      <c r="C3137" s="13">
        <f t="shared" ca="1" si="288"/>
        <v>1986.1396329777845</v>
      </c>
      <c r="D3137" s="13">
        <f t="shared" ca="1" si="289"/>
        <v>99.847451944133681</v>
      </c>
      <c r="E3137" s="13">
        <f t="shared" ca="1" si="290"/>
        <v>993708.16552521859</v>
      </c>
      <c r="F3137" s="13">
        <f t="shared" ca="1" si="291"/>
        <v>4.0180288201598167</v>
      </c>
      <c r="G3137" s="13">
        <f t="shared" ca="1" si="292"/>
        <v>0.48405602272896875</v>
      </c>
      <c r="H3137" s="13">
        <f t="shared" ca="1" si="293"/>
        <v>0</v>
      </c>
    </row>
    <row r="3138" spans="3:8">
      <c r="C3138" s="13">
        <f t="shared" ca="1" si="288"/>
        <v>2002.0275129054373</v>
      </c>
      <c r="D3138" s="13">
        <f t="shared" ca="1" si="289"/>
        <v>99.444660943004024</v>
      </c>
      <c r="E3138" s="13">
        <f t="shared" ca="1" si="290"/>
        <v>989300.76408040279</v>
      </c>
      <c r="F3138" s="13">
        <f t="shared" ca="1" si="291"/>
        <v>4.0012634253336472</v>
      </c>
      <c r="G3138" s="13">
        <f t="shared" ca="1" si="292"/>
        <v>0.50032795289943532</v>
      </c>
      <c r="H3138" s="13">
        <f t="shared" ca="1" si="293"/>
        <v>0</v>
      </c>
    </row>
    <row r="3139" spans="3:8">
      <c r="C3139" s="13">
        <f t="shared" ca="1" si="288"/>
        <v>1999.4032191303952</v>
      </c>
      <c r="D3139" s="13">
        <f t="shared" ca="1" si="289"/>
        <v>100.52058892204576</v>
      </c>
      <c r="E3139" s="13">
        <f t="shared" ca="1" si="290"/>
        <v>994198.7541849406</v>
      </c>
      <c r="F3139" s="13">
        <f t="shared" ca="1" si="291"/>
        <v>3.9994798510633442</v>
      </c>
      <c r="G3139" s="13">
        <f t="shared" ca="1" si="292"/>
        <v>0.50282708795757913</v>
      </c>
      <c r="H3139" s="13">
        <f t="shared" ca="1" si="293"/>
        <v>0</v>
      </c>
    </row>
    <row r="3140" spans="3:8">
      <c r="C3140" s="13">
        <f t="shared" ca="1" si="288"/>
        <v>1988.2121950243948</v>
      </c>
      <c r="D3140" s="13">
        <f t="shared" ca="1" si="289"/>
        <v>99.87789129751016</v>
      </c>
      <c r="E3140" s="13">
        <f t="shared" ca="1" si="290"/>
        <v>990493.31945191149</v>
      </c>
      <c r="F3140" s="13">
        <f t="shared" ca="1" si="291"/>
        <v>3.9993354110431132</v>
      </c>
      <c r="G3140" s="13">
        <f t="shared" ca="1" si="292"/>
        <v>0.49595480377793044</v>
      </c>
      <c r="H3140" s="13">
        <f t="shared" ca="1" si="293"/>
        <v>0</v>
      </c>
    </row>
    <row r="3141" spans="3:8">
      <c r="C3141" s="13">
        <f t="shared" ca="1" si="288"/>
        <v>2004.5184621699623</v>
      </c>
      <c r="D3141" s="13">
        <f t="shared" ca="1" si="289"/>
        <v>99.942361086149759</v>
      </c>
      <c r="E3141" s="13">
        <f t="shared" ca="1" si="290"/>
        <v>988004.0594608211</v>
      </c>
      <c r="F3141" s="13">
        <f t="shared" ca="1" si="291"/>
        <v>4.0041159173048388</v>
      </c>
      <c r="G3141" s="13">
        <f t="shared" ca="1" si="292"/>
        <v>0.50330884847385138</v>
      </c>
      <c r="H3141" s="13">
        <f t="shared" ca="1" si="293"/>
        <v>0</v>
      </c>
    </row>
    <row r="3142" spans="3:8">
      <c r="C3142" s="13">
        <f t="shared" ca="1" si="288"/>
        <v>2009.4162829065367</v>
      </c>
      <c r="D3142" s="13">
        <f t="shared" ca="1" si="289"/>
        <v>100.03807092427726</v>
      </c>
      <c r="E3142" s="13">
        <f t="shared" ca="1" si="290"/>
        <v>994573.52783373022</v>
      </c>
      <c r="F3142" s="13">
        <f t="shared" ca="1" si="291"/>
        <v>4.0037286910495506</v>
      </c>
      <c r="G3142" s="13">
        <f t="shared" ca="1" si="292"/>
        <v>0.50310637555805637</v>
      </c>
      <c r="H3142" s="13">
        <f t="shared" ca="1" si="293"/>
        <v>0</v>
      </c>
    </row>
    <row r="3143" spans="3:8">
      <c r="C3143" s="13">
        <f t="shared" ca="1" si="288"/>
        <v>2022.2654992485452</v>
      </c>
      <c r="D3143" s="13">
        <f t="shared" ca="1" si="289"/>
        <v>99.340077045845092</v>
      </c>
      <c r="E3143" s="13">
        <f t="shared" ca="1" si="290"/>
        <v>1004226.8014058931</v>
      </c>
      <c r="F3143" s="13">
        <f t="shared" ca="1" si="291"/>
        <v>4.0120200345648929</v>
      </c>
      <c r="G3143" s="13">
        <f t="shared" ca="1" si="292"/>
        <v>0.49701190591535233</v>
      </c>
      <c r="H3143" s="13">
        <f t="shared" ca="1" si="293"/>
        <v>0</v>
      </c>
    </row>
    <row r="3144" spans="3:8">
      <c r="C3144" s="13">
        <f t="shared" ca="1" si="288"/>
        <v>1973.2769975623758</v>
      </c>
      <c r="D3144" s="13">
        <f t="shared" ca="1" si="289"/>
        <v>99.428235690298223</v>
      </c>
      <c r="E3144" s="13">
        <f t="shared" ca="1" si="290"/>
        <v>1000509.232663917</v>
      </c>
      <c r="F3144" s="13">
        <f t="shared" ca="1" si="291"/>
        <v>3.9954222914398949</v>
      </c>
      <c r="G3144" s="13">
        <f t="shared" ca="1" si="292"/>
        <v>0.48335266853912645</v>
      </c>
      <c r="H3144" s="13">
        <f t="shared" ca="1" si="293"/>
        <v>0</v>
      </c>
    </row>
    <row r="3145" spans="3:8">
      <c r="C3145" s="13">
        <f t="shared" ca="1" si="288"/>
        <v>2002.7871236022129</v>
      </c>
      <c r="D3145" s="13">
        <f t="shared" ca="1" si="289"/>
        <v>100.2829841621556</v>
      </c>
      <c r="E3145" s="13">
        <f t="shared" ca="1" si="290"/>
        <v>1008297.2718627616</v>
      </c>
      <c r="F3145" s="13">
        <f t="shared" ca="1" si="291"/>
        <v>3.9964725054896393</v>
      </c>
      <c r="G3145" s="13">
        <f t="shared" ca="1" si="292"/>
        <v>0.49779560122354816</v>
      </c>
      <c r="H3145" s="13">
        <f t="shared" ca="1" si="293"/>
        <v>0</v>
      </c>
    </row>
    <row r="3146" spans="3:8">
      <c r="C3146" s="13">
        <f t="shared" ca="1" si="288"/>
        <v>1996.4723664678038</v>
      </c>
      <c r="D3146" s="13">
        <f t="shared" ca="1" si="289"/>
        <v>100.05902071999419</v>
      </c>
      <c r="E3146" s="13">
        <f t="shared" ca="1" si="290"/>
        <v>1000823.3580896428</v>
      </c>
      <c r="F3146" s="13">
        <f t="shared" ca="1" si="291"/>
        <v>3.9789948647404692</v>
      </c>
      <c r="G3146" s="13">
        <f t="shared" ca="1" si="292"/>
        <v>0.50603673194023269</v>
      </c>
      <c r="H3146" s="13">
        <f t="shared" ca="1" si="293"/>
        <v>0</v>
      </c>
    </row>
    <row r="3147" spans="3:8">
      <c r="C3147" s="13">
        <f t="shared" ca="1" si="288"/>
        <v>2001.5822586346146</v>
      </c>
      <c r="D3147" s="13">
        <f t="shared" ca="1" si="289"/>
        <v>100.15184372053049</v>
      </c>
      <c r="E3147" s="13">
        <f t="shared" ca="1" si="290"/>
        <v>1002928.3581780358</v>
      </c>
      <c r="F3147" s="13">
        <f t="shared" ca="1" si="291"/>
        <v>4.0208606368481279</v>
      </c>
      <c r="G3147" s="13">
        <f t="shared" ca="1" si="292"/>
        <v>0.48720302391185683</v>
      </c>
      <c r="H3147" s="13">
        <f t="shared" ca="1" si="293"/>
        <v>0</v>
      </c>
    </row>
    <row r="3148" spans="3:8">
      <c r="C3148" s="13">
        <f t="shared" ca="1" si="288"/>
        <v>1986.5352243082016</v>
      </c>
      <c r="D3148" s="13">
        <f t="shared" ca="1" si="289"/>
        <v>98.566782086129578</v>
      </c>
      <c r="E3148" s="13">
        <f t="shared" ca="1" si="290"/>
        <v>1012226.8762387448</v>
      </c>
      <c r="F3148" s="13">
        <f t="shared" ca="1" si="291"/>
        <v>4.016728642995278</v>
      </c>
      <c r="G3148" s="13">
        <f t="shared" ca="1" si="292"/>
        <v>0.46989996882666452</v>
      </c>
      <c r="H3148" s="13">
        <f t="shared" ca="1" si="293"/>
        <v>0</v>
      </c>
    </row>
    <row r="3149" spans="3:8">
      <c r="C3149" s="13">
        <f t="shared" ca="1" si="288"/>
        <v>1976.6977730681308</v>
      </c>
      <c r="D3149" s="13">
        <f t="shared" ca="1" si="289"/>
        <v>99.428956574218134</v>
      </c>
      <c r="E3149" s="13">
        <f t="shared" ca="1" si="290"/>
        <v>1002448.6252662473</v>
      </c>
      <c r="F3149" s="13">
        <f t="shared" ca="1" si="291"/>
        <v>3.994297416186142</v>
      </c>
      <c r="G3149" s="13">
        <f t="shared" ca="1" si="292"/>
        <v>0.4846406521659733</v>
      </c>
      <c r="H3149" s="13">
        <f t="shared" ca="1" si="293"/>
        <v>0</v>
      </c>
    </row>
    <row r="3150" spans="3:8">
      <c r="C3150" s="13">
        <f t="shared" ca="1" si="288"/>
        <v>1989.0795186630048</v>
      </c>
      <c r="D3150" s="13">
        <f t="shared" ca="1" si="289"/>
        <v>99.427362031140987</v>
      </c>
      <c r="E3150" s="13">
        <f t="shared" ca="1" si="290"/>
        <v>985433.32321547158</v>
      </c>
      <c r="F3150" s="13">
        <f t="shared" ca="1" si="291"/>
        <v>3.9972484605322167</v>
      </c>
      <c r="G3150" s="13">
        <f t="shared" ca="1" si="292"/>
        <v>0.49772393144772409</v>
      </c>
      <c r="H3150" s="13">
        <f t="shared" ca="1" si="293"/>
        <v>0</v>
      </c>
    </row>
    <row r="3151" spans="3:8">
      <c r="C3151" s="13">
        <f t="shared" ca="1" si="288"/>
        <v>1993.6267359895237</v>
      </c>
      <c r="D3151" s="13">
        <f t="shared" ca="1" si="289"/>
        <v>99.501984816301061</v>
      </c>
      <c r="E3151" s="13">
        <f t="shared" ca="1" si="290"/>
        <v>995688.4196695484</v>
      </c>
      <c r="F3151" s="13">
        <f t="shared" ca="1" si="291"/>
        <v>3.9817739702455959</v>
      </c>
      <c r="G3151" s="13">
        <f t="shared" ca="1" si="292"/>
        <v>0.50296725082658444</v>
      </c>
      <c r="H3151" s="13">
        <f t="shared" ca="1" si="293"/>
        <v>0</v>
      </c>
    </row>
    <row r="3152" spans="3:8">
      <c r="C3152" s="13">
        <f t="shared" ca="1" si="288"/>
        <v>1992.4045479568088</v>
      </c>
      <c r="D3152" s="13">
        <f t="shared" ca="1" si="289"/>
        <v>99.593039314272517</v>
      </c>
      <c r="E3152" s="13">
        <f t="shared" ca="1" si="290"/>
        <v>998670.53391269827</v>
      </c>
      <c r="F3152" s="13">
        <f t="shared" ca="1" si="291"/>
        <v>4.004453480348336</v>
      </c>
      <c r="G3152" s="13">
        <f t="shared" ca="1" si="292"/>
        <v>0.49004833975541368</v>
      </c>
      <c r="H3152" s="13">
        <f t="shared" ca="1" si="293"/>
        <v>0</v>
      </c>
    </row>
    <row r="3153" spans="3:8">
      <c r="C3153" s="13">
        <f t="shared" ca="1" si="288"/>
        <v>2012.2655037779364</v>
      </c>
      <c r="D3153" s="13">
        <f t="shared" ca="1" si="289"/>
        <v>100.15355749108244</v>
      </c>
      <c r="E3153" s="13">
        <f t="shared" ca="1" si="290"/>
        <v>1003909.8092249837</v>
      </c>
      <c r="F3153" s="13">
        <f t="shared" ca="1" si="291"/>
        <v>4.0109985658677445</v>
      </c>
      <c r="G3153" s="13">
        <f t="shared" ca="1" si="292"/>
        <v>0.4968008779770185</v>
      </c>
      <c r="H3153" s="13">
        <f t="shared" ca="1" si="293"/>
        <v>0</v>
      </c>
    </row>
    <row r="3154" spans="3:8">
      <c r="C3154" s="13">
        <f t="shared" ca="1" si="288"/>
        <v>1987.8433536507666</v>
      </c>
      <c r="D3154" s="13">
        <f t="shared" ca="1" si="289"/>
        <v>99.659602329056511</v>
      </c>
      <c r="E3154" s="13">
        <f t="shared" ca="1" si="290"/>
        <v>992844.51451095473</v>
      </c>
      <c r="F3154" s="13">
        <f t="shared" ca="1" si="291"/>
        <v>3.9949417368856008</v>
      </c>
      <c r="G3154" s="13">
        <f t="shared" ca="1" si="292"/>
        <v>0.49569046006586243</v>
      </c>
      <c r="H3154" s="13">
        <f t="shared" ca="1" si="293"/>
        <v>0</v>
      </c>
    </row>
    <row r="3155" spans="3:8">
      <c r="C3155" s="13">
        <f t="shared" ca="1" si="288"/>
        <v>1986.1181824037574</v>
      </c>
      <c r="D3155" s="13">
        <f t="shared" ca="1" si="289"/>
        <v>100.50688257504297</v>
      </c>
      <c r="E3155" s="13">
        <f t="shared" ca="1" si="290"/>
        <v>992238.96827604482</v>
      </c>
      <c r="F3155" s="13">
        <f t="shared" ca="1" si="291"/>
        <v>4.0038767384091347</v>
      </c>
      <c r="G3155" s="13">
        <f t="shared" ca="1" si="292"/>
        <v>0.49489952476885851</v>
      </c>
      <c r="H3155" s="13">
        <f t="shared" ca="1" si="293"/>
        <v>0</v>
      </c>
    </row>
    <row r="3156" spans="3:8">
      <c r="C3156" s="13">
        <f t="shared" ca="1" si="288"/>
        <v>1991.5338102806661</v>
      </c>
      <c r="D3156" s="13">
        <f t="shared" ca="1" si="289"/>
        <v>99.802239695607682</v>
      </c>
      <c r="E3156" s="13">
        <f t="shared" ca="1" si="290"/>
        <v>1005638.2918769232</v>
      </c>
      <c r="F3156" s="13">
        <f t="shared" ca="1" si="291"/>
        <v>3.9975916606517954</v>
      </c>
      <c r="G3156" s="13">
        <f t="shared" ca="1" si="292"/>
        <v>0.49060307549127646</v>
      </c>
      <c r="H3156" s="13">
        <f t="shared" ca="1" si="293"/>
        <v>0</v>
      </c>
    </row>
    <row r="3157" spans="3:8">
      <c r="C3157" s="13">
        <f t="shared" ca="1" si="288"/>
        <v>1996.4189174667433</v>
      </c>
      <c r="D3157" s="13">
        <f t="shared" ca="1" si="289"/>
        <v>99.661641056073918</v>
      </c>
      <c r="E3157" s="13">
        <f t="shared" ca="1" si="290"/>
        <v>989767.31614724302</v>
      </c>
      <c r="F3157" s="13">
        <f t="shared" ca="1" si="291"/>
        <v>3.9950780370368624</v>
      </c>
      <c r="G3157" s="13">
        <f t="shared" ca="1" si="292"/>
        <v>0.50147275807038061</v>
      </c>
      <c r="H3157" s="13">
        <f t="shared" ca="1" si="293"/>
        <v>0</v>
      </c>
    </row>
    <row r="3158" spans="3:8">
      <c r="C3158" s="13">
        <f t="shared" ca="1" si="288"/>
        <v>2002.0320863405773</v>
      </c>
      <c r="D3158" s="13">
        <f t="shared" ca="1" si="289"/>
        <v>101.10053331989081</v>
      </c>
      <c r="E3158" s="13">
        <f t="shared" ca="1" si="290"/>
        <v>1006923.0483351935</v>
      </c>
      <c r="F3158" s="13">
        <f t="shared" ca="1" si="291"/>
        <v>3.9956187346038838</v>
      </c>
      <c r="G3158" s="13">
        <f t="shared" ca="1" si="292"/>
        <v>0.50258925961225365</v>
      </c>
      <c r="H3158" s="13">
        <f t="shared" ca="1" si="293"/>
        <v>0</v>
      </c>
    </row>
    <row r="3159" spans="3:8">
      <c r="C3159" s="13">
        <f t="shared" ca="1" si="288"/>
        <v>1986.8943653567226</v>
      </c>
      <c r="D3159" s="13">
        <f t="shared" ca="1" si="289"/>
        <v>98.908607632601701</v>
      </c>
      <c r="E3159" s="13">
        <f t="shared" ca="1" si="290"/>
        <v>994900.72442674742</v>
      </c>
      <c r="F3159" s="13">
        <f t="shared" ca="1" si="291"/>
        <v>3.9834776643470486</v>
      </c>
      <c r="G3159" s="13">
        <f t="shared" ca="1" si="292"/>
        <v>0.49614027905147406</v>
      </c>
      <c r="H3159" s="13">
        <f t="shared" ca="1" si="293"/>
        <v>0</v>
      </c>
    </row>
    <row r="3160" spans="3:8">
      <c r="C3160" s="13">
        <f t="shared" ref="C3160:C3223" ca="1" si="294">NORMINV(RAND(),$D$3,$G$3)</f>
        <v>2009.2569561200619</v>
      </c>
      <c r="D3160" s="13">
        <f t="shared" ref="D3160:D3223" ca="1" si="295">NORMINV(RAND(),$D$4,$G$4)</f>
        <v>99.439586304020779</v>
      </c>
      <c r="E3160" s="13">
        <f t="shared" ref="E3160:E3223" ca="1" si="296">NORMINV(RAND(),$D$5,$G$5)</f>
        <v>997695.85726184107</v>
      </c>
      <c r="F3160" s="13">
        <f t="shared" ref="F3160:F3223" ca="1" si="297">NORMINV(RAND(),$D$6,$G$6)</f>
        <v>3.9950043870755496</v>
      </c>
      <c r="G3160" s="13">
        <f t="shared" ref="G3160:G3223" ca="1" si="298">C3160^2*D3160/(E3160*3.1415926*F3160^4)</f>
        <v>0.50282075231154422</v>
      </c>
      <c r="H3160" s="13">
        <f t="shared" ref="H3160:H3223" ca="1" si="299">IF(G3160&gt;0.54,1,IF(G3160&lt;0.46,1,0))</f>
        <v>0</v>
      </c>
    </row>
    <row r="3161" spans="3:8">
      <c r="C3161" s="13">
        <f t="shared" ca="1" si="294"/>
        <v>2020.440278537021</v>
      </c>
      <c r="D3161" s="13">
        <f t="shared" ca="1" si="295"/>
        <v>99.416307741241127</v>
      </c>
      <c r="E3161" s="13">
        <f t="shared" ca="1" si="296"/>
        <v>1000994.3390423335</v>
      </c>
      <c r="F3161" s="13">
        <f t="shared" ca="1" si="297"/>
        <v>3.9930146475211816</v>
      </c>
      <c r="G3161" s="13">
        <f t="shared" ca="1" si="298"/>
        <v>0.50765020437561836</v>
      </c>
      <c r="H3161" s="13">
        <f t="shared" ca="1" si="299"/>
        <v>0</v>
      </c>
    </row>
    <row r="3162" spans="3:8">
      <c r="C3162" s="13">
        <f t="shared" ca="1" si="294"/>
        <v>2011.1511971963164</v>
      </c>
      <c r="D3162" s="13">
        <f t="shared" ca="1" si="295"/>
        <v>99.862656991435642</v>
      </c>
      <c r="E3162" s="13">
        <f t="shared" ca="1" si="296"/>
        <v>992773.71496493905</v>
      </c>
      <c r="F3162" s="13">
        <f t="shared" ca="1" si="297"/>
        <v>4.0037661752893179</v>
      </c>
      <c r="G3162" s="13">
        <f t="shared" ca="1" si="298"/>
        <v>0.50398498773783984</v>
      </c>
      <c r="H3162" s="13">
        <f t="shared" ca="1" si="299"/>
        <v>0</v>
      </c>
    </row>
    <row r="3163" spans="3:8">
      <c r="C3163" s="13">
        <f t="shared" ca="1" si="294"/>
        <v>1983.5754763091836</v>
      </c>
      <c r="D3163" s="13">
        <f t="shared" ca="1" si="295"/>
        <v>99.95561659783661</v>
      </c>
      <c r="E3163" s="13">
        <f t="shared" ca="1" si="296"/>
        <v>978419.37275960145</v>
      </c>
      <c r="F3163" s="13">
        <f t="shared" ca="1" si="297"/>
        <v>3.997247911180335</v>
      </c>
      <c r="G3163" s="13">
        <f t="shared" ca="1" si="298"/>
        <v>0.50117040559350512</v>
      </c>
      <c r="H3163" s="13">
        <f t="shared" ca="1" si="299"/>
        <v>0</v>
      </c>
    </row>
    <row r="3164" spans="3:8">
      <c r="C3164" s="13">
        <f t="shared" ca="1" si="294"/>
        <v>1995.7902291377582</v>
      </c>
      <c r="D3164" s="13">
        <f t="shared" ca="1" si="295"/>
        <v>99.433639721497528</v>
      </c>
      <c r="E3164" s="13">
        <f t="shared" ca="1" si="296"/>
        <v>998174.89086530276</v>
      </c>
      <c r="F3164" s="13">
        <f t="shared" ca="1" si="297"/>
        <v>3.9989499388839773</v>
      </c>
      <c r="G3164" s="13">
        <f t="shared" ca="1" si="298"/>
        <v>0.49388148477071908</v>
      </c>
      <c r="H3164" s="13">
        <f t="shared" ca="1" si="299"/>
        <v>0</v>
      </c>
    </row>
    <row r="3165" spans="3:8">
      <c r="C3165" s="13">
        <f t="shared" ca="1" si="294"/>
        <v>2004.1723544046301</v>
      </c>
      <c r="D3165" s="13">
        <f t="shared" ca="1" si="295"/>
        <v>99.555287810380776</v>
      </c>
      <c r="E3165" s="13">
        <f t="shared" ca="1" si="296"/>
        <v>995268.88255075214</v>
      </c>
      <c r="F3165" s="13">
        <f t="shared" ca="1" si="297"/>
        <v>4.0073502990674106</v>
      </c>
      <c r="G3165" s="13">
        <f t="shared" ca="1" si="298"/>
        <v>0.49592379312027213</v>
      </c>
      <c r="H3165" s="13">
        <f t="shared" ca="1" si="299"/>
        <v>0</v>
      </c>
    </row>
    <row r="3166" spans="3:8">
      <c r="C3166" s="13">
        <f t="shared" ca="1" si="294"/>
        <v>1999.7401234792783</v>
      </c>
      <c r="D3166" s="13">
        <f t="shared" ca="1" si="295"/>
        <v>101.02432312114196</v>
      </c>
      <c r="E3166" s="13">
        <f t="shared" ca="1" si="296"/>
        <v>1005563.1010725502</v>
      </c>
      <c r="F3166" s="13">
        <f t="shared" ca="1" si="297"/>
        <v>4.0087059098730782</v>
      </c>
      <c r="G3166" s="13">
        <f t="shared" ca="1" si="298"/>
        <v>0.49521876309656915</v>
      </c>
      <c r="H3166" s="13">
        <f t="shared" ca="1" si="299"/>
        <v>0</v>
      </c>
    </row>
    <row r="3167" spans="3:8">
      <c r="C3167" s="13">
        <f t="shared" ca="1" si="294"/>
        <v>1989.7551217350442</v>
      </c>
      <c r="D3167" s="13">
        <f t="shared" ca="1" si="295"/>
        <v>100.66007513724821</v>
      </c>
      <c r="E3167" s="13">
        <f t="shared" ca="1" si="296"/>
        <v>996659.31122959044</v>
      </c>
      <c r="F3167" s="13">
        <f t="shared" ca="1" si="297"/>
        <v>4.0001292253886112</v>
      </c>
      <c r="G3167" s="13">
        <f t="shared" ca="1" si="298"/>
        <v>0.49712297249285631</v>
      </c>
      <c r="H3167" s="13">
        <f t="shared" ca="1" si="299"/>
        <v>0</v>
      </c>
    </row>
    <row r="3168" spans="3:8">
      <c r="C3168" s="13">
        <f t="shared" ca="1" si="294"/>
        <v>2004.9422831734641</v>
      </c>
      <c r="D3168" s="13">
        <f t="shared" ca="1" si="295"/>
        <v>99.191682630864889</v>
      </c>
      <c r="E3168" s="13">
        <f t="shared" ca="1" si="296"/>
        <v>987056.61634617078</v>
      </c>
      <c r="F3168" s="13">
        <f t="shared" ca="1" si="297"/>
        <v>4.0011919366135515</v>
      </c>
      <c r="G3168" s="13">
        <f t="shared" ca="1" si="298"/>
        <v>0.50168317749096802</v>
      </c>
      <c r="H3168" s="13">
        <f t="shared" ca="1" si="299"/>
        <v>0</v>
      </c>
    </row>
    <row r="3169" spans="3:8">
      <c r="C3169" s="13">
        <f t="shared" ca="1" si="294"/>
        <v>2007.4135778436275</v>
      </c>
      <c r="D3169" s="13">
        <f t="shared" ca="1" si="295"/>
        <v>100.58463443167042</v>
      </c>
      <c r="E3169" s="13">
        <f t="shared" ca="1" si="296"/>
        <v>981982.63384334929</v>
      </c>
      <c r="F3169" s="13">
        <f t="shared" ca="1" si="297"/>
        <v>4.0032669713993911</v>
      </c>
      <c r="G3169" s="13">
        <f t="shared" ca="1" si="298"/>
        <v>0.5115563381193321</v>
      </c>
      <c r="H3169" s="13">
        <f t="shared" ca="1" si="299"/>
        <v>0</v>
      </c>
    </row>
    <row r="3170" spans="3:8">
      <c r="C3170" s="13">
        <f t="shared" ca="1" si="294"/>
        <v>1999.3185885855014</v>
      </c>
      <c r="D3170" s="13">
        <f t="shared" ca="1" si="295"/>
        <v>99.559474914261585</v>
      </c>
      <c r="E3170" s="13">
        <f t="shared" ca="1" si="296"/>
        <v>988047.37597538985</v>
      </c>
      <c r="F3170" s="13">
        <f t="shared" ca="1" si="297"/>
        <v>4.0028523015585007</v>
      </c>
      <c r="G3170" s="13">
        <f t="shared" ca="1" si="298"/>
        <v>0.49939099629352446</v>
      </c>
      <c r="H3170" s="13">
        <f t="shared" ca="1" si="299"/>
        <v>0</v>
      </c>
    </row>
    <row r="3171" spans="3:8">
      <c r="C3171" s="13">
        <f t="shared" ca="1" si="294"/>
        <v>1994.7044437329414</v>
      </c>
      <c r="D3171" s="13">
        <f t="shared" ca="1" si="295"/>
        <v>99.986179161879633</v>
      </c>
      <c r="E3171" s="13">
        <f t="shared" ca="1" si="296"/>
        <v>1004405.8354186098</v>
      </c>
      <c r="F3171" s="13">
        <f t="shared" ca="1" si="297"/>
        <v>3.9949296115402988</v>
      </c>
      <c r="G3171" s="13">
        <f t="shared" ca="1" si="298"/>
        <v>0.49499574280299036</v>
      </c>
      <c r="H3171" s="13">
        <f t="shared" ca="1" si="299"/>
        <v>0</v>
      </c>
    </row>
    <row r="3172" spans="3:8">
      <c r="C3172" s="13">
        <f t="shared" ca="1" si="294"/>
        <v>1996.1792741931197</v>
      </c>
      <c r="D3172" s="13">
        <f t="shared" ca="1" si="295"/>
        <v>100.86707068440889</v>
      </c>
      <c r="E3172" s="13">
        <f t="shared" ca="1" si="296"/>
        <v>989300.77157289069</v>
      </c>
      <c r="F3172" s="13">
        <f t="shared" ca="1" si="297"/>
        <v>4.0043066725242955</v>
      </c>
      <c r="G3172" s="13">
        <f t="shared" ca="1" si="298"/>
        <v>0.50299185946450753</v>
      </c>
      <c r="H3172" s="13">
        <f t="shared" ca="1" si="299"/>
        <v>0</v>
      </c>
    </row>
    <row r="3173" spans="3:8">
      <c r="C3173" s="13">
        <f t="shared" ca="1" si="294"/>
        <v>2009.5556237985375</v>
      </c>
      <c r="D3173" s="13">
        <f t="shared" ca="1" si="295"/>
        <v>100.70634342835957</v>
      </c>
      <c r="E3173" s="13">
        <f t="shared" ca="1" si="296"/>
        <v>1007774.4734577455</v>
      </c>
      <c r="F3173" s="13">
        <f t="shared" ca="1" si="297"/>
        <v>3.9914415120404478</v>
      </c>
      <c r="G3173" s="13">
        <f t="shared" ca="1" si="298"/>
        <v>0.50608631396702575</v>
      </c>
      <c r="H3173" s="13">
        <f t="shared" ca="1" si="299"/>
        <v>0</v>
      </c>
    </row>
    <row r="3174" spans="3:8">
      <c r="C3174" s="13">
        <f t="shared" ca="1" si="294"/>
        <v>1998.4866283515844</v>
      </c>
      <c r="D3174" s="13">
        <f t="shared" ca="1" si="295"/>
        <v>99.729414861290309</v>
      </c>
      <c r="E3174" s="13">
        <f t="shared" ca="1" si="296"/>
        <v>1003534.3843249886</v>
      </c>
      <c r="F3174" s="13">
        <f t="shared" ca="1" si="297"/>
        <v>3.9934678111903428</v>
      </c>
      <c r="G3174" s="13">
        <f t="shared" ca="1" si="298"/>
        <v>0.49675573416709434</v>
      </c>
      <c r="H3174" s="13">
        <f t="shared" ca="1" si="299"/>
        <v>0</v>
      </c>
    </row>
    <row r="3175" spans="3:8">
      <c r="C3175" s="13">
        <f t="shared" ca="1" si="294"/>
        <v>1992.2823105589509</v>
      </c>
      <c r="D3175" s="13">
        <f t="shared" ca="1" si="295"/>
        <v>99.726880015378512</v>
      </c>
      <c r="E3175" s="13">
        <f t="shared" ca="1" si="296"/>
        <v>985580.62457201502</v>
      </c>
      <c r="F3175" s="13">
        <f t="shared" ca="1" si="297"/>
        <v>3.9943301639268149</v>
      </c>
      <c r="G3175" s="13">
        <f t="shared" ca="1" si="298"/>
        <v>0.50222245604234572</v>
      </c>
      <c r="H3175" s="13">
        <f t="shared" ca="1" si="299"/>
        <v>0</v>
      </c>
    </row>
    <row r="3176" spans="3:8">
      <c r="C3176" s="13">
        <f t="shared" ca="1" si="294"/>
        <v>2005.3797334399308</v>
      </c>
      <c r="D3176" s="13">
        <f t="shared" ca="1" si="295"/>
        <v>99.443835479972861</v>
      </c>
      <c r="E3176" s="13">
        <f t="shared" ca="1" si="296"/>
        <v>994628.49903347425</v>
      </c>
      <c r="F3176" s="13">
        <f t="shared" ca="1" si="297"/>
        <v>3.9952796124953789</v>
      </c>
      <c r="G3176" s="13">
        <f t="shared" ca="1" si="298"/>
        <v>0.50230977416945732</v>
      </c>
      <c r="H3176" s="13">
        <f t="shared" ca="1" si="299"/>
        <v>0</v>
      </c>
    </row>
    <row r="3177" spans="3:8">
      <c r="C3177" s="13">
        <f t="shared" ca="1" si="294"/>
        <v>2013.7026653288822</v>
      </c>
      <c r="D3177" s="13">
        <f t="shared" ca="1" si="295"/>
        <v>100.01928653940251</v>
      </c>
      <c r="E3177" s="13">
        <f t="shared" ca="1" si="296"/>
        <v>995842.15972878481</v>
      </c>
      <c r="F3177" s="13">
        <f t="shared" ca="1" si="297"/>
        <v>3.9976460242968215</v>
      </c>
      <c r="G3177" s="13">
        <f t="shared" ca="1" si="298"/>
        <v>0.50759428364625925</v>
      </c>
      <c r="H3177" s="13">
        <f t="shared" ca="1" si="299"/>
        <v>0</v>
      </c>
    </row>
    <row r="3178" spans="3:8">
      <c r="C3178" s="13">
        <f t="shared" ca="1" si="294"/>
        <v>2027.4330996687866</v>
      </c>
      <c r="D3178" s="13">
        <f t="shared" ca="1" si="295"/>
        <v>99.473979496170912</v>
      </c>
      <c r="E3178" s="13">
        <f t="shared" ca="1" si="296"/>
        <v>996887.15596575837</v>
      </c>
      <c r="F3178" s="13">
        <f t="shared" ca="1" si="297"/>
        <v>4.0010615711736488</v>
      </c>
      <c r="G3178" s="13">
        <f t="shared" ca="1" si="298"/>
        <v>0.50945491078068061</v>
      </c>
      <c r="H3178" s="13">
        <f t="shared" ca="1" si="299"/>
        <v>0</v>
      </c>
    </row>
    <row r="3179" spans="3:8">
      <c r="C3179" s="13">
        <f t="shared" ca="1" si="294"/>
        <v>2003.5465456880122</v>
      </c>
      <c r="D3179" s="13">
        <f t="shared" ca="1" si="295"/>
        <v>99.806147756496742</v>
      </c>
      <c r="E3179" s="13">
        <f t="shared" ca="1" si="296"/>
        <v>998756.20511200675</v>
      </c>
      <c r="F3179" s="13">
        <f t="shared" ca="1" si="297"/>
        <v>3.9941099350951088</v>
      </c>
      <c r="G3179" s="13">
        <f t="shared" ca="1" si="298"/>
        <v>0.50172616797435299</v>
      </c>
      <c r="H3179" s="13">
        <f t="shared" ca="1" si="299"/>
        <v>0</v>
      </c>
    </row>
    <row r="3180" spans="3:8">
      <c r="C3180" s="13">
        <f t="shared" ca="1" si="294"/>
        <v>2013.0106223253172</v>
      </c>
      <c r="D3180" s="13">
        <f t="shared" ca="1" si="295"/>
        <v>100.10852431803491</v>
      </c>
      <c r="E3180" s="13">
        <f t="shared" ca="1" si="296"/>
        <v>993784.63501486741</v>
      </c>
      <c r="F3180" s="13">
        <f t="shared" ca="1" si="297"/>
        <v>3.9992802780834436</v>
      </c>
      <c r="G3180" s="13">
        <f t="shared" ca="1" si="298"/>
        <v>0.507918093287409</v>
      </c>
      <c r="H3180" s="13">
        <f t="shared" ca="1" si="299"/>
        <v>0</v>
      </c>
    </row>
    <row r="3181" spans="3:8">
      <c r="C3181" s="13">
        <f t="shared" ca="1" si="294"/>
        <v>2003.9292877065759</v>
      </c>
      <c r="D3181" s="13">
        <f t="shared" ca="1" si="295"/>
        <v>100.40470619903293</v>
      </c>
      <c r="E3181" s="13">
        <f t="shared" ca="1" si="296"/>
        <v>1007116.4173972271</v>
      </c>
      <c r="F3181" s="13">
        <f t="shared" ca="1" si="297"/>
        <v>3.9951659693227191</v>
      </c>
      <c r="G3181" s="13">
        <f t="shared" ca="1" si="298"/>
        <v>0.50020728335919429</v>
      </c>
      <c r="H3181" s="13">
        <f t="shared" ca="1" si="299"/>
        <v>0</v>
      </c>
    </row>
    <row r="3182" spans="3:8">
      <c r="C3182" s="13">
        <f t="shared" ca="1" si="294"/>
        <v>1996.4883725904699</v>
      </c>
      <c r="D3182" s="13">
        <f t="shared" ca="1" si="295"/>
        <v>99.729987743164145</v>
      </c>
      <c r="E3182" s="13">
        <f t="shared" ca="1" si="296"/>
        <v>993964.8317256982</v>
      </c>
      <c r="F3182" s="13">
        <f t="shared" ca="1" si="297"/>
        <v>3.9993577395373188</v>
      </c>
      <c r="G3182" s="13">
        <f t="shared" ca="1" si="298"/>
        <v>0.49759664049219393</v>
      </c>
      <c r="H3182" s="13">
        <f t="shared" ca="1" si="299"/>
        <v>0</v>
      </c>
    </row>
    <row r="3183" spans="3:8">
      <c r="C3183" s="13">
        <f t="shared" ca="1" si="294"/>
        <v>1970.3463856158023</v>
      </c>
      <c r="D3183" s="13">
        <f t="shared" ca="1" si="295"/>
        <v>99.275135094946521</v>
      </c>
      <c r="E3183" s="13">
        <f t="shared" ca="1" si="296"/>
        <v>1000116.5113406432</v>
      </c>
      <c r="F3183" s="13">
        <f t="shared" ca="1" si="297"/>
        <v>3.9921571435528018</v>
      </c>
      <c r="G3183" s="13">
        <f t="shared" ca="1" si="298"/>
        <v>0.48294166473495509</v>
      </c>
      <c r="H3183" s="13">
        <f t="shared" ca="1" si="299"/>
        <v>0</v>
      </c>
    </row>
    <row r="3184" spans="3:8">
      <c r="C3184" s="13">
        <f t="shared" ca="1" si="294"/>
        <v>2006.9637197272987</v>
      </c>
      <c r="D3184" s="13">
        <f t="shared" ca="1" si="295"/>
        <v>100.49718010759264</v>
      </c>
      <c r="E3184" s="13">
        <f t="shared" ca="1" si="296"/>
        <v>1003855.1267153468</v>
      </c>
      <c r="F3184" s="13">
        <f t="shared" ca="1" si="297"/>
        <v>4.0056158094836816</v>
      </c>
      <c r="G3184" s="13">
        <f t="shared" ca="1" si="298"/>
        <v>0.49857998804395748</v>
      </c>
      <c r="H3184" s="13">
        <f t="shared" ca="1" si="299"/>
        <v>0</v>
      </c>
    </row>
    <row r="3185" spans="3:8">
      <c r="C3185" s="13">
        <f t="shared" ca="1" si="294"/>
        <v>1994.7183928785016</v>
      </c>
      <c r="D3185" s="13">
        <f t="shared" ca="1" si="295"/>
        <v>99.458864253018405</v>
      </c>
      <c r="E3185" s="13">
        <f t="shared" ca="1" si="296"/>
        <v>980216.34606422659</v>
      </c>
      <c r="F3185" s="13">
        <f t="shared" ca="1" si="297"/>
        <v>4.0077030662573492</v>
      </c>
      <c r="G3185" s="13">
        <f t="shared" ca="1" si="298"/>
        <v>0.49814150309848493</v>
      </c>
      <c r="H3185" s="13">
        <f t="shared" ca="1" si="299"/>
        <v>0</v>
      </c>
    </row>
    <row r="3186" spans="3:8">
      <c r="C3186" s="13">
        <f t="shared" ca="1" si="294"/>
        <v>2009.6197302890912</v>
      </c>
      <c r="D3186" s="13">
        <f t="shared" ca="1" si="295"/>
        <v>100.44620622549085</v>
      </c>
      <c r="E3186" s="13">
        <f t="shared" ca="1" si="296"/>
        <v>984225.28613354394</v>
      </c>
      <c r="F3186" s="13">
        <f t="shared" ca="1" si="297"/>
        <v>4.0015859887512661</v>
      </c>
      <c r="G3186" s="13">
        <f t="shared" ca="1" si="298"/>
        <v>0.51166806456074088</v>
      </c>
      <c r="H3186" s="13">
        <f t="shared" ca="1" si="299"/>
        <v>0</v>
      </c>
    </row>
    <row r="3187" spans="3:8">
      <c r="C3187" s="13">
        <f t="shared" ca="1" si="294"/>
        <v>2003.6483068547452</v>
      </c>
      <c r="D3187" s="13">
        <f t="shared" ca="1" si="295"/>
        <v>100.67679206858904</v>
      </c>
      <c r="E3187" s="13">
        <f t="shared" ca="1" si="296"/>
        <v>997892.84779349947</v>
      </c>
      <c r="F3187" s="13">
        <f t="shared" ca="1" si="297"/>
        <v>4.0037904923428291</v>
      </c>
      <c r="G3187" s="13">
        <f t="shared" ca="1" si="298"/>
        <v>0.50171051759362284</v>
      </c>
      <c r="H3187" s="13">
        <f t="shared" ca="1" si="299"/>
        <v>0</v>
      </c>
    </row>
    <row r="3188" spans="3:8">
      <c r="C3188" s="13">
        <f t="shared" ca="1" si="294"/>
        <v>1994.8183451194179</v>
      </c>
      <c r="D3188" s="13">
        <f t="shared" ca="1" si="295"/>
        <v>100.21311166149751</v>
      </c>
      <c r="E3188" s="13">
        <f t="shared" ca="1" si="296"/>
        <v>995036.02786744712</v>
      </c>
      <c r="F3188" s="13">
        <f t="shared" ca="1" si="297"/>
        <v>4.0032330432628553</v>
      </c>
      <c r="G3188" s="13">
        <f t="shared" ca="1" si="298"/>
        <v>0.49670564105445347</v>
      </c>
      <c r="H3188" s="13">
        <f t="shared" ca="1" si="299"/>
        <v>0</v>
      </c>
    </row>
    <row r="3189" spans="3:8">
      <c r="C3189" s="13">
        <f t="shared" ca="1" si="294"/>
        <v>2005.0532100250532</v>
      </c>
      <c r="D3189" s="13">
        <f t="shared" ca="1" si="295"/>
        <v>98.801885339562887</v>
      </c>
      <c r="E3189" s="13">
        <f t="shared" ca="1" si="296"/>
        <v>991093.71236285509</v>
      </c>
      <c r="F3189" s="13">
        <f t="shared" ca="1" si="297"/>
        <v>3.9967021724730754</v>
      </c>
      <c r="G3189" s="13">
        <f t="shared" ca="1" si="298"/>
        <v>0.49997156371453599</v>
      </c>
      <c r="H3189" s="13">
        <f t="shared" ca="1" si="299"/>
        <v>0</v>
      </c>
    </row>
    <row r="3190" spans="3:8">
      <c r="C3190" s="13">
        <f t="shared" ca="1" si="294"/>
        <v>1998.6351525607977</v>
      </c>
      <c r="D3190" s="13">
        <f t="shared" ca="1" si="295"/>
        <v>100.39666825891469</v>
      </c>
      <c r="E3190" s="13">
        <f t="shared" ca="1" si="296"/>
        <v>1006350.6301557189</v>
      </c>
      <c r="F3190" s="13">
        <f t="shared" ca="1" si="297"/>
        <v>3.9945705344041897</v>
      </c>
      <c r="G3190" s="13">
        <f t="shared" ca="1" si="298"/>
        <v>0.49820350566205002</v>
      </c>
      <c r="H3190" s="13">
        <f t="shared" ca="1" si="299"/>
        <v>0</v>
      </c>
    </row>
    <row r="3191" spans="3:8">
      <c r="C3191" s="13">
        <f t="shared" ca="1" si="294"/>
        <v>1988.5124720903482</v>
      </c>
      <c r="D3191" s="13">
        <f t="shared" ca="1" si="295"/>
        <v>100.7830339142466</v>
      </c>
      <c r="E3191" s="13">
        <f t="shared" ca="1" si="296"/>
        <v>995248.71991999191</v>
      </c>
      <c r="F3191" s="13">
        <f t="shared" ca="1" si="297"/>
        <v>4.0133937029655247</v>
      </c>
      <c r="G3191" s="13">
        <f t="shared" ca="1" si="298"/>
        <v>0.49126464903429412</v>
      </c>
      <c r="H3191" s="13">
        <f t="shared" ca="1" si="299"/>
        <v>0</v>
      </c>
    </row>
    <row r="3192" spans="3:8">
      <c r="C3192" s="13">
        <f t="shared" ca="1" si="294"/>
        <v>2000.1767387785146</v>
      </c>
      <c r="D3192" s="13">
        <f t="shared" ca="1" si="295"/>
        <v>99.253528582747578</v>
      </c>
      <c r="E3192" s="13">
        <f t="shared" ca="1" si="296"/>
        <v>971543.99036377924</v>
      </c>
      <c r="F3192" s="13">
        <f t="shared" ca="1" si="297"/>
        <v>3.9978628475694467</v>
      </c>
      <c r="G3192" s="13">
        <f t="shared" ca="1" si="298"/>
        <v>0.50928255636610908</v>
      </c>
      <c r="H3192" s="13">
        <f t="shared" ca="1" si="299"/>
        <v>0</v>
      </c>
    </row>
    <row r="3193" spans="3:8">
      <c r="C3193" s="13">
        <f t="shared" ca="1" si="294"/>
        <v>2004.8164159123269</v>
      </c>
      <c r="D3193" s="13">
        <f t="shared" ca="1" si="295"/>
        <v>100.12739105489057</v>
      </c>
      <c r="E3193" s="13">
        <f t="shared" ca="1" si="296"/>
        <v>986531.61995862564</v>
      </c>
      <c r="F3193" s="13">
        <f t="shared" ca="1" si="297"/>
        <v>3.9995103723325416</v>
      </c>
      <c r="G3193" s="13">
        <f t="shared" ca="1" si="298"/>
        <v>0.50747416203511553</v>
      </c>
      <c r="H3193" s="13">
        <f t="shared" ca="1" si="299"/>
        <v>0</v>
      </c>
    </row>
    <row r="3194" spans="3:8">
      <c r="C3194" s="13">
        <f t="shared" ca="1" si="294"/>
        <v>1997.5861081611201</v>
      </c>
      <c r="D3194" s="13">
        <f t="shared" ca="1" si="295"/>
        <v>100.66918060034246</v>
      </c>
      <c r="E3194" s="13">
        <f t="shared" ca="1" si="296"/>
        <v>994907.93210530339</v>
      </c>
      <c r="F3194" s="13">
        <f t="shared" ca="1" si="297"/>
        <v>3.9985619880103016</v>
      </c>
      <c r="G3194" s="13">
        <f t="shared" ca="1" si="298"/>
        <v>0.50275854525537189</v>
      </c>
      <c r="H3194" s="13">
        <f t="shared" ca="1" si="299"/>
        <v>0</v>
      </c>
    </row>
    <row r="3195" spans="3:8">
      <c r="C3195" s="13">
        <f t="shared" ca="1" si="294"/>
        <v>2017.6712535118274</v>
      </c>
      <c r="D3195" s="13">
        <f t="shared" ca="1" si="295"/>
        <v>100.54145265969646</v>
      </c>
      <c r="E3195" s="13">
        <f t="shared" ca="1" si="296"/>
        <v>995484.77117183385</v>
      </c>
      <c r="F3195" s="13">
        <f t="shared" ca="1" si="297"/>
        <v>4.0047331397733981</v>
      </c>
      <c r="G3195" s="13">
        <f t="shared" ca="1" si="298"/>
        <v>0.50882349447870656</v>
      </c>
      <c r="H3195" s="13">
        <f t="shared" ca="1" si="299"/>
        <v>0</v>
      </c>
    </row>
    <row r="3196" spans="3:8">
      <c r="C3196" s="13">
        <f t="shared" ca="1" si="294"/>
        <v>2002.525472263311</v>
      </c>
      <c r="D3196" s="13">
        <f t="shared" ca="1" si="295"/>
        <v>99.60524349294144</v>
      </c>
      <c r="E3196" s="13">
        <f t="shared" ca="1" si="296"/>
        <v>990269.42657054425</v>
      </c>
      <c r="F3196" s="13">
        <f t="shared" ca="1" si="297"/>
        <v>4.0033934655557228</v>
      </c>
      <c r="G3196" s="13">
        <f t="shared" ca="1" si="298"/>
        <v>0.4998295861159211</v>
      </c>
      <c r="H3196" s="13">
        <f t="shared" ca="1" si="299"/>
        <v>0</v>
      </c>
    </row>
    <row r="3197" spans="3:8">
      <c r="C3197" s="13">
        <f t="shared" ca="1" si="294"/>
        <v>2001.089323309141</v>
      </c>
      <c r="D3197" s="13">
        <f t="shared" ca="1" si="295"/>
        <v>100.01595935332224</v>
      </c>
      <c r="E3197" s="13">
        <f t="shared" ca="1" si="296"/>
        <v>1005670.5107274926</v>
      </c>
      <c r="F3197" s="13">
        <f t="shared" ca="1" si="297"/>
        <v>3.9995101954008967</v>
      </c>
      <c r="G3197" s="13">
        <f t="shared" ca="1" si="298"/>
        <v>0.49541532990079706</v>
      </c>
      <c r="H3197" s="13">
        <f t="shared" ca="1" si="299"/>
        <v>0</v>
      </c>
    </row>
    <row r="3198" spans="3:8">
      <c r="C3198" s="13">
        <f t="shared" ca="1" si="294"/>
        <v>1989.7547572708295</v>
      </c>
      <c r="D3198" s="13">
        <f t="shared" ca="1" si="295"/>
        <v>100.02596907292893</v>
      </c>
      <c r="E3198" s="13">
        <f t="shared" ca="1" si="296"/>
        <v>990059.53047743847</v>
      </c>
      <c r="F3198" s="13">
        <f t="shared" ca="1" si="297"/>
        <v>3.9919085927617721</v>
      </c>
      <c r="G3198" s="13">
        <f t="shared" ca="1" si="298"/>
        <v>0.50139308984628639</v>
      </c>
      <c r="H3198" s="13">
        <f t="shared" ca="1" si="299"/>
        <v>0</v>
      </c>
    </row>
    <row r="3199" spans="3:8">
      <c r="C3199" s="13">
        <f t="shared" ca="1" si="294"/>
        <v>2006.2251780289082</v>
      </c>
      <c r="D3199" s="13">
        <f t="shared" ca="1" si="295"/>
        <v>100.25705349489132</v>
      </c>
      <c r="E3199" s="13">
        <f t="shared" ca="1" si="296"/>
        <v>994698.97095243388</v>
      </c>
      <c r="F3199" s="13">
        <f t="shared" ca="1" si="297"/>
        <v>4.0009249804913329</v>
      </c>
      <c r="G3199" s="13">
        <f t="shared" ca="1" si="298"/>
        <v>0.50395426266107735</v>
      </c>
      <c r="H3199" s="13">
        <f t="shared" ca="1" si="299"/>
        <v>0</v>
      </c>
    </row>
    <row r="3200" spans="3:8">
      <c r="C3200" s="13">
        <f t="shared" ca="1" si="294"/>
        <v>1993.3463884092757</v>
      </c>
      <c r="D3200" s="13">
        <f t="shared" ca="1" si="295"/>
        <v>100.31626733030809</v>
      </c>
      <c r="E3200" s="13">
        <f t="shared" ca="1" si="296"/>
        <v>991399.56170533865</v>
      </c>
      <c r="F3200" s="13">
        <f t="shared" ca="1" si="297"/>
        <v>4.0046177119527853</v>
      </c>
      <c r="G3200" s="13">
        <f t="shared" ca="1" si="298"/>
        <v>0.49761569307292974</v>
      </c>
      <c r="H3200" s="13">
        <f t="shared" ca="1" si="299"/>
        <v>0</v>
      </c>
    </row>
    <row r="3201" spans="3:8">
      <c r="C3201" s="13">
        <f t="shared" ca="1" si="294"/>
        <v>2000.8406802997094</v>
      </c>
      <c r="D3201" s="13">
        <f t="shared" ca="1" si="295"/>
        <v>100.38403719386085</v>
      </c>
      <c r="E3201" s="13">
        <f t="shared" ca="1" si="296"/>
        <v>995708.40284599736</v>
      </c>
      <c r="F3201" s="13">
        <f t="shared" ca="1" si="297"/>
        <v>3.985107202561271</v>
      </c>
      <c r="G3201" s="13">
        <f t="shared" ca="1" si="298"/>
        <v>0.50938670169405764</v>
      </c>
      <c r="H3201" s="13">
        <f t="shared" ca="1" si="299"/>
        <v>0</v>
      </c>
    </row>
    <row r="3202" spans="3:8">
      <c r="C3202" s="13">
        <f t="shared" ca="1" si="294"/>
        <v>1996.8766461478449</v>
      </c>
      <c r="D3202" s="13">
        <f t="shared" ca="1" si="295"/>
        <v>99.234582369849505</v>
      </c>
      <c r="E3202" s="13">
        <f t="shared" ca="1" si="296"/>
        <v>993542.41664455947</v>
      </c>
      <c r="F3202" s="13">
        <f t="shared" ca="1" si="297"/>
        <v>3.9951426952620066</v>
      </c>
      <c r="G3202" s="13">
        <f t="shared" ca="1" si="298"/>
        <v>0.49762255988658738</v>
      </c>
      <c r="H3202" s="13">
        <f t="shared" ca="1" si="299"/>
        <v>0</v>
      </c>
    </row>
    <row r="3203" spans="3:8">
      <c r="C3203" s="13">
        <f t="shared" ca="1" si="294"/>
        <v>2006.3482876169169</v>
      </c>
      <c r="D3203" s="13">
        <f t="shared" ca="1" si="295"/>
        <v>100.76630343676932</v>
      </c>
      <c r="E3203" s="13">
        <f t="shared" ca="1" si="296"/>
        <v>1004997.9251979248</v>
      </c>
      <c r="F3203" s="13">
        <f t="shared" ca="1" si="297"/>
        <v>4.00742879104026</v>
      </c>
      <c r="G3203" s="13">
        <f t="shared" ca="1" si="298"/>
        <v>0.49813802175550631</v>
      </c>
      <c r="H3203" s="13">
        <f t="shared" ca="1" si="299"/>
        <v>0</v>
      </c>
    </row>
    <row r="3204" spans="3:8">
      <c r="C3204" s="13">
        <f t="shared" ca="1" si="294"/>
        <v>1991.5802313124161</v>
      </c>
      <c r="D3204" s="13">
        <f t="shared" ca="1" si="295"/>
        <v>99.915272117595421</v>
      </c>
      <c r="E3204" s="13">
        <f t="shared" ca="1" si="296"/>
        <v>1004221.3900637662</v>
      </c>
      <c r="F3204" s="13">
        <f t="shared" ca="1" si="297"/>
        <v>3.9969508907294506</v>
      </c>
      <c r="G3204" s="13">
        <f t="shared" ca="1" si="298"/>
        <v>0.49219013748571117</v>
      </c>
      <c r="H3204" s="13">
        <f t="shared" ca="1" si="299"/>
        <v>0</v>
      </c>
    </row>
    <row r="3205" spans="3:8">
      <c r="C3205" s="13">
        <f t="shared" ca="1" si="294"/>
        <v>1987.5990582818461</v>
      </c>
      <c r="D3205" s="13">
        <f t="shared" ca="1" si="295"/>
        <v>100.82705179422649</v>
      </c>
      <c r="E3205" s="13">
        <f t="shared" ca="1" si="296"/>
        <v>998149.85067162022</v>
      </c>
      <c r="F3205" s="13">
        <f t="shared" ca="1" si="297"/>
        <v>4.0086892596891976</v>
      </c>
      <c r="G3205" s="13">
        <f t="shared" ca="1" si="298"/>
        <v>0.49190297794858062</v>
      </c>
      <c r="H3205" s="13">
        <f t="shared" ca="1" si="299"/>
        <v>0</v>
      </c>
    </row>
    <row r="3206" spans="3:8">
      <c r="C3206" s="13">
        <f t="shared" ca="1" si="294"/>
        <v>2003.0006224484582</v>
      </c>
      <c r="D3206" s="13">
        <f t="shared" ca="1" si="295"/>
        <v>100.45337105745665</v>
      </c>
      <c r="E3206" s="13">
        <f t="shared" ca="1" si="296"/>
        <v>996978.66396165569</v>
      </c>
      <c r="F3206" s="13">
        <f t="shared" ca="1" si="297"/>
        <v>3.9985001324171994</v>
      </c>
      <c r="G3206" s="13">
        <f t="shared" ca="1" si="298"/>
        <v>0.50338757950818169</v>
      </c>
      <c r="H3206" s="13">
        <f t="shared" ca="1" si="299"/>
        <v>0</v>
      </c>
    </row>
    <row r="3207" spans="3:8">
      <c r="C3207" s="13">
        <f t="shared" ca="1" si="294"/>
        <v>1978.3172060312877</v>
      </c>
      <c r="D3207" s="13">
        <f t="shared" ca="1" si="295"/>
        <v>100.13573809741503</v>
      </c>
      <c r="E3207" s="13">
        <f t="shared" ca="1" si="296"/>
        <v>999223.21512582886</v>
      </c>
      <c r="F3207" s="13">
        <f t="shared" ca="1" si="297"/>
        <v>4.006125510438471</v>
      </c>
      <c r="G3207" s="13">
        <f t="shared" ca="1" si="298"/>
        <v>0.48469704622173521</v>
      </c>
      <c r="H3207" s="13">
        <f t="shared" ca="1" si="299"/>
        <v>0</v>
      </c>
    </row>
    <row r="3208" spans="3:8">
      <c r="C3208" s="13">
        <f t="shared" ca="1" si="294"/>
        <v>1996.5213162322589</v>
      </c>
      <c r="D3208" s="13">
        <f t="shared" ca="1" si="295"/>
        <v>100.58685837991358</v>
      </c>
      <c r="E3208" s="13">
        <f t="shared" ca="1" si="296"/>
        <v>994383.53189096309</v>
      </c>
      <c r="F3208" s="13">
        <f t="shared" ca="1" si="297"/>
        <v>3.9963729188918578</v>
      </c>
      <c r="G3208" s="13">
        <f t="shared" ca="1" si="298"/>
        <v>0.50317763422353856</v>
      </c>
      <c r="H3208" s="13">
        <f t="shared" ca="1" si="299"/>
        <v>0</v>
      </c>
    </row>
    <row r="3209" spans="3:8">
      <c r="C3209" s="13">
        <f t="shared" ca="1" si="294"/>
        <v>1989.2914760816179</v>
      </c>
      <c r="D3209" s="13">
        <f t="shared" ca="1" si="295"/>
        <v>100.6768516679888</v>
      </c>
      <c r="E3209" s="13">
        <f t="shared" ca="1" si="296"/>
        <v>1005686.854096466</v>
      </c>
      <c r="F3209" s="13">
        <f t="shared" ca="1" si="297"/>
        <v>3.9976329832981534</v>
      </c>
      <c r="G3209" s="13">
        <f t="shared" ca="1" si="298"/>
        <v>0.49374436499635177</v>
      </c>
      <c r="H3209" s="13">
        <f t="shared" ca="1" si="299"/>
        <v>0</v>
      </c>
    </row>
    <row r="3210" spans="3:8">
      <c r="C3210" s="13">
        <f t="shared" ca="1" si="294"/>
        <v>1996.8067114333755</v>
      </c>
      <c r="D3210" s="13">
        <f t="shared" ca="1" si="295"/>
        <v>99.534390212834893</v>
      </c>
      <c r="E3210" s="13">
        <f t="shared" ca="1" si="296"/>
        <v>985372.71088007384</v>
      </c>
      <c r="F3210" s="13">
        <f t="shared" ca="1" si="297"/>
        <v>3.9993353739071438</v>
      </c>
      <c r="G3210" s="13">
        <f t="shared" ca="1" si="298"/>
        <v>0.5011220604369373</v>
      </c>
      <c r="H3210" s="13">
        <f t="shared" ca="1" si="299"/>
        <v>0</v>
      </c>
    </row>
    <row r="3211" spans="3:8">
      <c r="C3211" s="13">
        <f t="shared" ca="1" si="294"/>
        <v>1989.0927184837628</v>
      </c>
      <c r="D3211" s="13">
        <f t="shared" ca="1" si="295"/>
        <v>99.707057719087786</v>
      </c>
      <c r="E3211" s="13">
        <f t="shared" ca="1" si="296"/>
        <v>985381.7667688888</v>
      </c>
      <c r="F3211" s="13">
        <f t="shared" ca="1" si="297"/>
        <v>3.9988967494490613</v>
      </c>
      <c r="G3211" s="13">
        <f t="shared" ca="1" si="298"/>
        <v>0.49833432828224539</v>
      </c>
      <c r="H3211" s="13">
        <f t="shared" ca="1" si="299"/>
        <v>0</v>
      </c>
    </row>
    <row r="3212" spans="3:8">
      <c r="C3212" s="13">
        <f t="shared" ca="1" si="294"/>
        <v>2001.1961908388232</v>
      </c>
      <c r="D3212" s="13">
        <f t="shared" ca="1" si="295"/>
        <v>100.18140440594362</v>
      </c>
      <c r="E3212" s="13">
        <f t="shared" ca="1" si="296"/>
        <v>985357.24798218498</v>
      </c>
      <c r="F3212" s="13">
        <f t="shared" ca="1" si="297"/>
        <v>3.9923974168638034</v>
      </c>
      <c r="G3212" s="13">
        <f t="shared" ca="1" si="298"/>
        <v>0.51013815399612694</v>
      </c>
      <c r="H3212" s="13">
        <f t="shared" ca="1" si="299"/>
        <v>0</v>
      </c>
    </row>
    <row r="3213" spans="3:8">
      <c r="C3213" s="13">
        <f t="shared" ca="1" si="294"/>
        <v>2026.1555439137726</v>
      </c>
      <c r="D3213" s="13">
        <f t="shared" ca="1" si="295"/>
        <v>99.672247969972531</v>
      </c>
      <c r="E3213" s="13">
        <f t="shared" ca="1" si="296"/>
        <v>991848.71561113489</v>
      </c>
      <c r="F3213" s="13">
        <f t="shared" ca="1" si="297"/>
        <v>3.9967832632514035</v>
      </c>
      <c r="G3213" s="13">
        <f t="shared" ca="1" si="298"/>
        <v>0.51461462559626359</v>
      </c>
      <c r="H3213" s="13">
        <f t="shared" ca="1" si="299"/>
        <v>0</v>
      </c>
    </row>
    <row r="3214" spans="3:8">
      <c r="C3214" s="13">
        <f t="shared" ca="1" si="294"/>
        <v>2006.3055192944403</v>
      </c>
      <c r="D3214" s="13">
        <f t="shared" ca="1" si="295"/>
        <v>99.727970071008855</v>
      </c>
      <c r="E3214" s="13">
        <f t="shared" ca="1" si="296"/>
        <v>997932.14627641032</v>
      </c>
      <c r="F3214" s="13">
        <f t="shared" ca="1" si="297"/>
        <v>4.0020945074753174</v>
      </c>
      <c r="G3214" s="13">
        <f t="shared" ca="1" si="298"/>
        <v>0.49912678539354438</v>
      </c>
      <c r="H3214" s="13">
        <f t="shared" ca="1" si="299"/>
        <v>0</v>
      </c>
    </row>
    <row r="3215" spans="3:8">
      <c r="C3215" s="13">
        <f t="shared" ca="1" si="294"/>
        <v>2008.8683522201627</v>
      </c>
      <c r="D3215" s="13">
        <f t="shared" ca="1" si="295"/>
        <v>99.518754566821514</v>
      </c>
      <c r="E3215" s="13">
        <f t="shared" ca="1" si="296"/>
        <v>992517.79382463847</v>
      </c>
      <c r="F3215" s="13">
        <f t="shared" ca="1" si="297"/>
        <v>4.0021733477241144</v>
      </c>
      <c r="G3215" s="13">
        <f t="shared" ca="1" si="298"/>
        <v>0.50203747603549043</v>
      </c>
      <c r="H3215" s="13">
        <f t="shared" ca="1" si="299"/>
        <v>0</v>
      </c>
    </row>
    <row r="3216" spans="3:8">
      <c r="C3216" s="13">
        <f t="shared" ca="1" si="294"/>
        <v>1996.7260068307135</v>
      </c>
      <c r="D3216" s="13">
        <f t="shared" ca="1" si="295"/>
        <v>99.146889520794943</v>
      </c>
      <c r="E3216" s="13">
        <f t="shared" ca="1" si="296"/>
        <v>996901.9377871342</v>
      </c>
      <c r="F3216" s="13">
        <f t="shared" ca="1" si="297"/>
        <v>4.0001361801060344</v>
      </c>
      <c r="G3216" s="13">
        <f t="shared" ca="1" si="298"/>
        <v>0.49296334844535683</v>
      </c>
      <c r="H3216" s="13">
        <f t="shared" ca="1" si="299"/>
        <v>0</v>
      </c>
    </row>
    <row r="3217" spans="3:8">
      <c r="C3217" s="13">
        <f t="shared" ca="1" si="294"/>
        <v>2008.6399266985031</v>
      </c>
      <c r="D3217" s="13">
        <f t="shared" ca="1" si="295"/>
        <v>100.95846987869551</v>
      </c>
      <c r="E3217" s="13">
        <f t="shared" ca="1" si="296"/>
        <v>992071.87333623494</v>
      </c>
      <c r="F3217" s="13">
        <f t="shared" ca="1" si="297"/>
        <v>3.9869570731571748</v>
      </c>
      <c r="G3217" s="13">
        <f t="shared" ca="1" si="298"/>
        <v>0.51723475719807721</v>
      </c>
      <c r="H3217" s="13">
        <f t="shared" ca="1" si="299"/>
        <v>0</v>
      </c>
    </row>
    <row r="3218" spans="3:8">
      <c r="C3218" s="13">
        <f t="shared" ca="1" si="294"/>
        <v>2004.4879987580712</v>
      </c>
      <c r="D3218" s="13">
        <f t="shared" ca="1" si="295"/>
        <v>101.09851324314704</v>
      </c>
      <c r="E3218" s="13">
        <f t="shared" ca="1" si="296"/>
        <v>1003071.8139717522</v>
      </c>
      <c r="F3218" s="13">
        <f t="shared" ca="1" si="297"/>
        <v>3.9895501671266893</v>
      </c>
      <c r="G3218" s="13">
        <f t="shared" ca="1" si="298"/>
        <v>0.50883160084094647</v>
      </c>
      <c r="H3218" s="13">
        <f t="shared" ca="1" si="299"/>
        <v>0</v>
      </c>
    </row>
    <row r="3219" spans="3:8">
      <c r="C3219" s="13">
        <f t="shared" ca="1" si="294"/>
        <v>1998.0849939533082</v>
      </c>
      <c r="D3219" s="13">
        <f t="shared" ca="1" si="295"/>
        <v>100.7314121108044</v>
      </c>
      <c r="E3219" s="13">
        <f t="shared" ca="1" si="296"/>
        <v>994306.03405161097</v>
      </c>
      <c r="F3219" s="13">
        <f t="shared" ca="1" si="297"/>
        <v>4.0119670368003026</v>
      </c>
      <c r="G3219" s="13">
        <f t="shared" ca="1" si="298"/>
        <v>0.49692800637098949</v>
      </c>
      <c r="H3219" s="13">
        <f t="shared" ca="1" si="299"/>
        <v>0</v>
      </c>
    </row>
    <row r="3220" spans="3:8">
      <c r="C3220" s="13">
        <f t="shared" ca="1" si="294"/>
        <v>2005.3117255851494</v>
      </c>
      <c r="D3220" s="13">
        <f t="shared" ca="1" si="295"/>
        <v>100.04111311316285</v>
      </c>
      <c r="E3220" s="13">
        <f t="shared" ca="1" si="296"/>
        <v>1000217.0002398664</v>
      </c>
      <c r="F3220" s="13">
        <f t="shared" ca="1" si="297"/>
        <v>4.0010759584726276</v>
      </c>
      <c r="G3220" s="13">
        <f t="shared" ca="1" si="298"/>
        <v>0.49956386781853096</v>
      </c>
      <c r="H3220" s="13">
        <f t="shared" ca="1" si="299"/>
        <v>0</v>
      </c>
    </row>
    <row r="3221" spans="3:8">
      <c r="C3221" s="13">
        <f t="shared" ca="1" si="294"/>
        <v>1994.2716834610922</v>
      </c>
      <c r="D3221" s="13">
        <f t="shared" ca="1" si="295"/>
        <v>100.30533674987758</v>
      </c>
      <c r="E3221" s="13">
        <f t="shared" ca="1" si="296"/>
        <v>996434.15475893451</v>
      </c>
      <c r="F3221" s="13">
        <f t="shared" ca="1" si="297"/>
        <v>3.991468927918175</v>
      </c>
      <c r="G3221" s="13">
        <f t="shared" ca="1" si="298"/>
        <v>0.502068765349032</v>
      </c>
      <c r="H3221" s="13">
        <f t="shared" ca="1" si="299"/>
        <v>0</v>
      </c>
    </row>
    <row r="3222" spans="3:8">
      <c r="C3222" s="13">
        <f t="shared" ca="1" si="294"/>
        <v>1996.2985891255278</v>
      </c>
      <c r="D3222" s="13">
        <f t="shared" ca="1" si="295"/>
        <v>100.31783970236827</v>
      </c>
      <c r="E3222" s="13">
        <f t="shared" ca="1" si="296"/>
        <v>994513.05961020372</v>
      </c>
      <c r="F3222" s="13">
        <f t="shared" ca="1" si="297"/>
        <v>4.0018281795852904</v>
      </c>
      <c r="G3222" s="13">
        <f t="shared" ca="1" si="298"/>
        <v>0.49892476667893293</v>
      </c>
      <c r="H3222" s="13">
        <f t="shared" ca="1" si="299"/>
        <v>0</v>
      </c>
    </row>
    <row r="3223" spans="3:8">
      <c r="C3223" s="13">
        <f t="shared" ca="1" si="294"/>
        <v>2003.0142888491032</v>
      </c>
      <c r="D3223" s="13">
        <f t="shared" ca="1" si="295"/>
        <v>99.884975683434462</v>
      </c>
      <c r="E3223" s="13">
        <f t="shared" ca="1" si="296"/>
        <v>988358.73240308615</v>
      </c>
      <c r="F3223" s="13">
        <f t="shared" ca="1" si="297"/>
        <v>4.0044098004281921</v>
      </c>
      <c r="G3223" s="13">
        <f t="shared" ca="1" si="298"/>
        <v>0.50193760216929295</v>
      </c>
      <c r="H3223" s="13">
        <f t="shared" ca="1" si="299"/>
        <v>0</v>
      </c>
    </row>
    <row r="3224" spans="3:8">
      <c r="C3224" s="13">
        <f t="shared" ref="C3224:C3287" ca="1" si="300">NORMINV(RAND(),$D$3,$G$3)</f>
        <v>2001.1145870063337</v>
      </c>
      <c r="D3224" s="13">
        <f t="shared" ref="D3224:D3287" ca="1" si="301">NORMINV(RAND(),$D$4,$G$4)</f>
        <v>99.395584849156933</v>
      </c>
      <c r="E3224" s="13">
        <f t="shared" ref="E3224:E3287" ca="1" si="302">NORMINV(RAND(),$D$5,$G$5)</f>
        <v>1002686.4471886851</v>
      </c>
      <c r="F3224" s="13">
        <f t="shared" ref="F3224:F3287" ca="1" si="303">NORMINV(RAND(),$D$6,$G$6)</f>
        <v>3.9860862094579885</v>
      </c>
      <c r="G3224" s="13">
        <f t="shared" ref="G3224:G3287" ca="1" si="304">C3224^2*D3224/(E3224*3.1415926*F3224^4)</f>
        <v>0.50050595605738268</v>
      </c>
      <c r="H3224" s="13">
        <f t="shared" ref="H3224:H3287" ca="1" si="305">IF(G3224&gt;0.54,1,IF(G3224&lt;0.46,1,0))</f>
        <v>0</v>
      </c>
    </row>
    <row r="3225" spans="3:8">
      <c r="C3225" s="13">
        <f t="shared" ca="1" si="300"/>
        <v>1985.6687871146819</v>
      </c>
      <c r="D3225" s="13">
        <f t="shared" ca="1" si="301"/>
        <v>100.12223481690705</v>
      </c>
      <c r="E3225" s="13">
        <f t="shared" ca="1" si="302"/>
        <v>993388.51960001304</v>
      </c>
      <c r="F3225" s="13">
        <f t="shared" ca="1" si="303"/>
        <v>3.9975459935389965</v>
      </c>
      <c r="G3225" s="13">
        <f t="shared" ca="1" si="304"/>
        <v>0.49533757592944822</v>
      </c>
      <c r="H3225" s="13">
        <f t="shared" ca="1" si="305"/>
        <v>0</v>
      </c>
    </row>
    <row r="3226" spans="3:8">
      <c r="C3226" s="13">
        <f t="shared" ca="1" si="300"/>
        <v>2006.9769950273912</v>
      </c>
      <c r="D3226" s="13">
        <f t="shared" ca="1" si="301"/>
        <v>100.22724773672832</v>
      </c>
      <c r="E3226" s="13">
        <f t="shared" ca="1" si="302"/>
        <v>985818.70263624762</v>
      </c>
      <c r="F3226" s="13">
        <f t="shared" ca="1" si="303"/>
        <v>3.9897050870103294</v>
      </c>
      <c r="G3226" s="13">
        <f t="shared" ca="1" si="304"/>
        <v>0.51447052367457957</v>
      </c>
      <c r="H3226" s="13">
        <f t="shared" ca="1" si="305"/>
        <v>0</v>
      </c>
    </row>
    <row r="3227" spans="3:8">
      <c r="C3227" s="13">
        <f t="shared" ca="1" si="300"/>
        <v>2000.7536551223504</v>
      </c>
      <c r="D3227" s="13">
        <f t="shared" ca="1" si="301"/>
        <v>99.910602180231521</v>
      </c>
      <c r="E3227" s="13">
        <f t="shared" ca="1" si="302"/>
        <v>989103.30466828903</v>
      </c>
      <c r="F3227" s="13">
        <f t="shared" ca="1" si="303"/>
        <v>4.0069053635119847</v>
      </c>
      <c r="G3227" s="13">
        <f t="shared" ca="1" si="304"/>
        <v>0.49931079485071189</v>
      </c>
      <c r="H3227" s="13">
        <f t="shared" ca="1" si="305"/>
        <v>0</v>
      </c>
    </row>
    <row r="3228" spans="3:8">
      <c r="C3228" s="13">
        <f t="shared" ca="1" si="300"/>
        <v>1997.0517444746365</v>
      </c>
      <c r="D3228" s="13">
        <f t="shared" ca="1" si="301"/>
        <v>99.548843000037763</v>
      </c>
      <c r="E3228" s="13">
        <f t="shared" ca="1" si="302"/>
        <v>1001476.4583178123</v>
      </c>
      <c r="F3228" s="13">
        <f t="shared" ca="1" si="303"/>
        <v>4.0070383974376913</v>
      </c>
      <c r="G3228" s="13">
        <f t="shared" ca="1" si="304"/>
        <v>0.48947467419445845</v>
      </c>
      <c r="H3228" s="13">
        <f t="shared" ca="1" si="305"/>
        <v>0</v>
      </c>
    </row>
    <row r="3229" spans="3:8">
      <c r="C3229" s="13">
        <f t="shared" ca="1" si="300"/>
        <v>1991.0287996419829</v>
      </c>
      <c r="D3229" s="13">
        <f t="shared" ca="1" si="301"/>
        <v>100.21821225295385</v>
      </c>
      <c r="E3229" s="13">
        <f t="shared" ca="1" si="302"/>
        <v>1004467.6580719072</v>
      </c>
      <c r="F3229" s="13">
        <f t="shared" ca="1" si="303"/>
        <v>3.9939186815822212</v>
      </c>
      <c r="G3229" s="13">
        <f t="shared" ca="1" si="304"/>
        <v>0.49478786484229376</v>
      </c>
      <c r="H3229" s="13">
        <f t="shared" ca="1" si="305"/>
        <v>0</v>
      </c>
    </row>
    <row r="3230" spans="3:8">
      <c r="C3230" s="13">
        <f t="shared" ca="1" si="300"/>
        <v>2001.3601703606203</v>
      </c>
      <c r="D3230" s="13">
        <f t="shared" ca="1" si="301"/>
        <v>99.867660011663503</v>
      </c>
      <c r="E3230" s="13">
        <f t="shared" ca="1" si="302"/>
        <v>988243.41651008301</v>
      </c>
      <c r="F3230" s="13">
        <f t="shared" ca="1" si="303"/>
        <v>4.0018153636270011</v>
      </c>
      <c r="G3230" s="13">
        <f t="shared" ca="1" si="304"/>
        <v>0.50238121870686658</v>
      </c>
      <c r="H3230" s="13">
        <f t="shared" ca="1" si="305"/>
        <v>0</v>
      </c>
    </row>
    <row r="3231" spans="3:8">
      <c r="C3231" s="13">
        <f t="shared" ca="1" si="300"/>
        <v>1997.99195081168</v>
      </c>
      <c r="D3231" s="13">
        <f t="shared" ca="1" si="301"/>
        <v>100.94467990547777</v>
      </c>
      <c r="E3231" s="13">
        <f t="shared" ca="1" si="302"/>
        <v>1003666.1898912906</v>
      </c>
      <c r="F3231" s="13">
        <f t="shared" ca="1" si="303"/>
        <v>3.9988048751163907</v>
      </c>
      <c r="G3231" s="13">
        <f t="shared" ca="1" si="304"/>
        <v>0.49981684916221986</v>
      </c>
      <c r="H3231" s="13">
        <f t="shared" ca="1" si="305"/>
        <v>0</v>
      </c>
    </row>
    <row r="3232" spans="3:8">
      <c r="C3232" s="13">
        <f t="shared" ca="1" si="300"/>
        <v>1995.8365285933696</v>
      </c>
      <c r="D3232" s="13">
        <f t="shared" ca="1" si="301"/>
        <v>99.364224723797207</v>
      </c>
      <c r="E3232" s="13">
        <f t="shared" ca="1" si="302"/>
        <v>991529.98431935266</v>
      </c>
      <c r="F3232" s="13">
        <f t="shared" ca="1" si="303"/>
        <v>3.9939413820250182</v>
      </c>
      <c r="G3232" s="13">
        <f t="shared" ca="1" si="304"/>
        <v>0.49936433195503355</v>
      </c>
      <c r="H3232" s="13">
        <f t="shared" ca="1" si="305"/>
        <v>0</v>
      </c>
    </row>
    <row r="3233" spans="3:8">
      <c r="C3233" s="13">
        <f t="shared" ca="1" si="300"/>
        <v>2014.7799268055473</v>
      </c>
      <c r="D3233" s="13">
        <f t="shared" ca="1" si="301"/>
        <v>99.103270937075294</v>
      </c>
      <c r="E3233" s="13">
        <f t="shared" ca="1" si="302"/>
        <v>992189.78243426839</v>
      </c>
      <c r="F3233" s="13">
        <f t="shared" ca="1" si="303"/>
        <v>3.9999636687973479</v>
      </c>
      <c r="G3233" s="13">
        <f t="shared" ca="1" si="304"/>
        <v>0.50416700146114291</v>
      </c>
      <c r="H3233" s="13">
        <f t="shared" ca="1" si="305"/>
        <v>0</v>
      </c>
    </row>
    <row r="3234" spans="3:8">
      <c r="C3234" s="13">
        <f t="shared" ca="1" si="300"/>
        <v>1992.9882740619635</v>
      </c>
      <c r="D3234" s="13">
        <f t="shared" ca="1" si="301"/>
        <v>100.63675597325292</v>
      </c>
      <c r="E3234" s="13">
        <f t="shared" ca="1" si="302"/>
        <v>996507.5417692404</v>
      </c>
      <c r="F3234" s="13">
        <f t="shared" ca="1" si="303"/>
        <v>4.0020244516994667</v>
      </c>
      <c r="G3234" s="13">
        <f t="shared" ca="1" si="304"/>
        <v>0.49775623588163181</v>
      </c>
      <c r="H3234" s="13">
        <f t="shared" ca="1" si="305"/>
        <v>0</v>
      </c>
    </row>
    <row r="3235" spans="3:8">
      <c r="C3235" s="13">
        <f t="shared" ca="1" si="300"/>
        <v>1993.8666045950092</v>
      </c>
      <c r="D3235" s="13">
        <f t="shared" ca="1" si="301"/>
        <v>100.01517089889603</v>
      </c>
      <c r="E3235" s="13">
        <f t="shared" ca="1" si="302"/>
        <v>996685.11494879739</v>
      </c>
      <c r="F3235" s="13">
        <f t="shared" ca="1" si="303"/>
        <v>4.0021093978969944</v>
      </c>
      <c r="G3235" s="13">
        <f t="shared" ca="1" si="304"/>
        <v>0.4949877132519005</v>
      </c>
      <c r="H3235" s="13">
        <f t="shared" ca="1" si="305"/>
        <v>0</v>
      </c>
    </row>
    <row r="3236" spans="3:8">
      <c r="C3236" s="13">
        <f t="shared" ca="1" si="300"/>
        <v>2000.3431493338826</v>
      </c>
      <c r="D3236" s="13">
        <f t="shared" ca="1" si="301"/>
        <v>100.07908371625108</v>
      </c>
      <c r="E3236" s="13">
        <f t="shared" ca="1" si="302"/>
        <v>1005579.379817993</v>
      </c>
      <c r="F3236" s="13">
        <f t="shared" ca="1" si="303"/>
        <v>3.9980176205845557</v>
      </c>
      <c r="G3236" s="13">
        <f t="shared" ca="1" si="304"/>
        <v>0.4961434781752867</v>
      </c>
      <c r="H3236" s="13">
        <f t="shared" ca="1" si="305"/>
        <v>0</v>
      </c>
    </row>
    <row r="3237" spans="3:8">
      <c r="C3237" s="13">
        <f t="shared" ca="1" si="300"/>
        <v>2018.7827076266929</v>
      </c>
      <c r="D3237" s="13">
        <f t="shared" ca="1" si="301"/>
        <v>99.009131433558579</v>
      </c>
      <c r="E3237" s="13">
        <f t="shared" ca="1" si="302"/>
        <v>1005539.7487379743</v>
      </c>
      <c r="F3237" s="13">
        <f t="shared" ca="1" si="303"/>
        <v>4.00123064978205</v>
      </c>
      <c r="G3237" s="13">
        <f t="shared" ca="1" si="304"/>
        <v>0.49834596595475694</v>
      </c>
      <c r="H3237" s="13">
        <f t="shared" ca="1" si="305"/>
        <v>0</v>
      </c>
    </row>
    <row r="3238" spans="3:8">
      <c r="C3238" s="13">
        <f t="shared" ca="1" si="300"/>
        <v>1995.9101062558091</v>
      </c>
      <c r="D3238" s="13">
        <f t="shared" ca="1" si="301"/>
        <v>99.99441750730162</v>
      </c>
      <c r="E3238" s="13">
        <f t="shared" ca="1" si="302"/>
        <v>992361.55508177006</v>
      </c>
      <c r="F3238" s="13">
        <f t="shared" ca="1" si="303"/>
        <v>3.986688881161998</v>
      </c>
      <c r="G3238" s="13">
        <f t="shared" ca="1" si="304"/>
        <v>0.50581130699273302</v>
      </c>
      <c r="H3238" s="13">
        <f t="shared" ca="1" si="305"/>
        <v>0</v>
      </c>
    </row>
    <row r="3239" spans="3:8">
      <c r="C3239" s="13">
        <f t="shared" ca="1" si="300"/>
        <v>2002.911477050809</v>
      </c>
      <c r="D3239" s="13">
        <f t="shared" ca="1" si="301"/>
        <v>100.53648369075719</v>
      </c>
      <c r="E3239" s="13">
        <f t="shared" ca="1" si="302"/>
        <v>996602.69507513999</v>
      </c>
      <c r="F3239" s="13">
        <f t="shared" ca="1" si="303"/>
        <v>4.0084470959525778</v>
      </c>
      <c r="G3239" s="13">
        <f t="shared" ca="1" si="304"/>
        <v>0.49896565700262208</v>
      </c>
      <c r="H3239" s="13">
        <f t="shared" ca="1" si="305"/>
        <v>0</v>
      </c>
    </row>
    <row r="3240" spans="3:8">
      <c r="C3240" s="13">
        <f t="shared" ca="1" si="300"/>
        <v>2015.0037732852918</v>
      </c>
      <c r="D3240" s="13">
        <f t="shared" ca="1" si="301"/>
        <v>100.18760476986937</v>
      </c>
      <c r="E3240" s="13">
        <f t="shared" ca="1" si="302"/>
        <v>995177.819279399</v>
      </c>
      <c r="F3240" s="13">
        <f t="shared" ca="1" si="303"/>
        <v>3.9967781107235898</v>
      </c>
      <c r="G3240" s="13">
        <f t="shared" ca="1" si="304"/>
        <v>0.50988826337903403</v>
      </c>
      <c r="H3240" s="13">
        <f t="shared" ca="1" si="305"/>
        <v>0</v>
      </c>
    </row>
    <row r="3241" spans="3:8">
      <c r="C3241" s="13">
        <f t="shared" ca="1" si="300"/>
        <v>1992.7446978246555</v>
      </c>
      <c r="D3241" s="13">
        <f t="shared" ca="1" si="301"/>
        <v>100.2118927053413</v>
      </c>
      <c r="E3241" s="13">
        <f t="shared" ca="1" si="302"/>
        <v>994127.60684584861</v>
      </c>
      <c r="F3241" s="13">
        <f t="shared" ca="1" si="303"/>
        <v>3.9884248035461467</v>
      </c>
      <c r="G3241" s="13">
        <f t="shared" ca="1" si="304"/>
        <v>0.50352954244599202</v>
      </c>
      <c r="H3241" s="13">
        <f t="shared" ca="1" si="305"/>
        <v>0</v>
      </c>
    </row>
    <row r="3242" spans="3:8">
      <c r="C3242" s="13">
        <f t="shared" ca="1" si="300"/>
        <v>1986.4973377813424</v>
      </c>
      <c r="D3242" s="13">
        <f t="shared" ca="1" si="301"/>
        <v>100.43223194073956</v>
      </c>
      <c r="E3242" s="13">
        <f t="shared" ca="1" si="302"/>
        <v>986536.40193365689</v>
      </c>
      <c r="F3242" s="13">
        <f t="shared" ca="1" si="303"/>
        <v>3.9882907175428</v>
      </c>
      <c r="G3242" s="13">
        <f t="shared" ca="1" si="304"/>
        <v>0.50540423653200484</v>
      </c>
      <c r="H3242" s="13">
        <f t="shared" ca="1" si="305"/>
        <v>0</v>
      </c>
    </row>
    <row r="3243" spans="3:8">
      <c r="C3243" s="13">
        <f t="shared" ca="1" si="300"/>
        <v>1991.730344245077</v>
      </c>
      <c r="D3243" s="13">
        <f t="shared" ca="1" si="301"/>
        <v>100.77938918447076</v>
      </c>
      <c r="E3243" s="13">
        <f t="shared" ca="1" si="302"/>
        <v>987330.91522760119</v>
      </c>
      <c r="F3243" s="13">
        <f t="shared" ca="1" si="303"/>
        <v>4.004591271300729</v>
      </c>
      <c r="G3243" s="13">
        <f t="shared" ca="1" si="304"/>
        <v>0.50117271037357347</v>
      </c>
      <c r="H3243" s="13">
        <f t="shared" ca="1" si="305"/>
        <v>0</v>
      </c>
    </row>
    <row r="3244" spans="3:8">
      <c r="C3244" s="13">
        <f t="shared" ca="1" si="300"/>
        <v>2013.8806328026083</v>
      </c>
      <c r="D3244" s="13">
        <f t="shared" ca="1" si="301"/>
        <v>99.41715416587985</v>
      </c>
      <c r="E3244" s="13">
        <f t="shared" ca="1" si="302"/>
        <v>996972.66712983279</v>
      </c>
      <c r="F3244" s="13">
        <f t="shared" ca="1" si="303"/>
        <v>3.9928076372036001</v>
      </c>
      <c r="G3244" s="13">
        <f t="shared" ca="1" si="304"/>
        <v>0.50650310328005144</v>
      </c>
      <c r="H3244" s="13">
        <f t="shared" ca="1" si="305"/>
        <v>0</v>
      </c>
    </row>
    <row r="3245" spans="3:8">
      <c r="C3245" s="13">
        <f t="shared" ca="1" si="300"/>
        <v>2011.7943203229181</v>
      </c>
      <c r="D3245" s="13">
        <f t="shared" ca="1" si="301"/>
        <v>100.37507500765501</v>
      </c>
      <c r="E3245" s="13">
        <f t="shared" ca="1" si="302"/>
        <v>991927.86889497878</v>
      </c>
      <c r="F3245" s="13">
        <f t="shared" ca="1" si="303"/>
        <v>4.0034465984253611</v>
      </c>
      <c r="G3245" s="13">
        <f t="shared" ca="1" si="304"/>
        <v>0.50748933659905193</v>
      </c>
      <c r="H3245" s="13">
        <f t="shared" ca="1" si="305"/>
        <v>0</v>
      </c>
    </row>
    <row r="3246" spans="3:8">
      <c r="C3246" s="13">
        <f t="shared" ca="1" si="300"/>
        <v>2008.0606336032815</v>
      </c>
      <c r="D3246" s="13">
        <f t="shared" ca="1" si="301"/>
        <v>99.798679645940652</v>
      </c>
      <c r="E3246" s="13">
        <f t="shared" ca="1" si="302"/>
        <v>984647.74366615852</v>
      </c>
      <c r="F3246" s="13">
        <f t="shared" ca="1" si="303"/>
        <v>3.9974869100366872</v>
      </c>
      <c r="G3246" s="13">
        <f t="shared" ca="1" si="304"/>
        <v>0.50944755641085082</v>
      </c>
      <c r="H3246" s="13">
        <f t="shared" ca="1" si="305"/>
        <v>0</v>
      </c>
    </row>
    <row r="3247" spans="3:8">
      <c r="C3247" s="13">
        <f t="shared" ca="1" si="300"/>
        <v>2004.9324698966338</v>
      </c>
      <c r="D3247" s="13">
        <f t="shared" ca="1" si="301"/>
        <v>100.08250515035014</v>
      </c>
      <c r="E3247" s="13">
        <f t="shared" ca="1" si="302"/>
        <v>1000432.1993258974</v>
      </c>
      <c r="F3247" s="13">
        <f t="shared" ca="1" si="303"/>
        <v>3.9950303411682069</v>
      </c>
      <c r="G3247" s="13">
        <f t="shared" ca="1" si="304"/>
        <v>0.50250433378495651</v>
      </c>
      <c r="H3247" s="13">
        <f t="shared" ca="1" si="305"/>
        <v>0</v>
      </c>
    </row>
    <row r="3248" spans="3:8">
      <c r="C3248" s="13">
        <f t="shared" ca="1" si="300"/>
        <v>1998.4074668767405</v>
      </c>
      <c r="D3248" s="13">
        <f t="shared" ca="1" si="301"/>
        <v>99.676974861769793</v>
      </c>
      <c r="E3248" s="13">
        <f t="shared" ca="1" si="302"/>
        <v>996497.72356310883</v>
      </c>
      <c r="F3248" s="13">
        <f t="shared" ca="1" si="303"/>
        <v>4.0000469658583961</v>
      </c>
      <c r="G3248" s="13">
        <f t="shared" ca="1" si="304"/>
        <v>0.49667968612062102</v>
      </c>
      <c r="H3248" s="13">
        <f t="shared" ca="1" si="305"/>
        <v>0</v>
      </c>
    </row>
    <row r="3249" spans="3:8">
      <c r="C3249" s="13">
        <f t="shared" ca="1" si="300"/>
        <v>1981.8086301304584</v>
      </c>
      <c r="D3249" s="13">
        <f t="shared" ca="1" si="301"/>
        <v>100.35689957895235</v>
      </c>
      <c r="E3249" s="13">
        <f t="shared" ca="1" si="302"/>
        <v>992706.24451237009</v>
      </c>
      <c r="F3249" s="13">
        <f t="shared" ca="1" si="303"/>
        <v>3.9901227076428505</v>
      </c>
      <c r="G3249" s="13">
        <f t="shared" ca="1" si="304"/>
        <v>0.49860317602050758</v>
      </c>
      <c r="H3249" s="13">
        <f t="shared" ca="1" si="305"/>
        <v>0</v>
      </c>
    </row>
    <row r="3250" spans="3:8">
      <c r="C3250" s="13">
        <f t="shared" ca="1" si="300"/>
        <v>1985.4947483029723</v>
      </c>
      <c r="D3250" s="13">
        <f t="shared" ca="1" si="301"/>
        <v>98.720259991415716</v>
      </c>
      <c r="E3250" s="13">
        <f t="shared" ca="1" si="302"/>
        <v>1000293.2502823591</v>
      </c>
      <c r="F3250" s="13">
        <f t="shared" ca="1" si="303"/>
        <v>3.9956036603469811</v>
      </c>
      <c r="G3250" s="13">
        <f t="shared" ca="1" si="304"/>
        <v>0.48588888336985331</v>
      </c>
      <c r="H3250" s="13">
        <f t="shared" ca="1" si="305"/>
        <v>0</v>
      </c>
    </row>
    <row r="3251" spans="3:8">
      <c r="C3251" s="13">
        <f t="shared" ca="1" si="300"/>
        <v>2002.7880753951194</v>
      </c>
      <c r="D3251" s="13">
        <f t="shared" ca="1" si="301"/>
        <v>99.544275204790026</v>
      </c>
      <c r="E3251" s="13">
        <f t="shared" ca="1" si="302"/>
        <v>992526.43937787029</v>
      </c>
      <c r="F3251" s="13">
        <f t="shared" ca="1" si="303"/>
        <v>3.9943791964269764</v>
      </c>
      <c r="G3251" s="13">
        <f t="shared" ca="1" si="304"/>
        <v>0.50303380111271256</v>
      </c>
      <c r="H3251" s="13">
        <f t="shared" ca="1" si="305"/>
        <v>0</v>
      </c>
    </row>
    <row r="3252" spans="3:8">
      <c r="C3252" s="13">
        <f t="shared" ca="1" si="300"/>
        <v>1990.5395641581611</v>
      </c>
      <c r="D3252" s="13">
        <f t="shared" ca="1" si="301"/>
        <v>99.928602715550653</v>
      </c>
      <c r="E3252" s="13">
        <f t="shared" ca="1" si="302"/>
        <v>996925.34699025238</v>
      </c>
      <c r="F3252" s="13">
        <f t="shared" ca="1" si="303"/>
        <v>4.0054648985920478</v>
      </c>
      <c r="G3252" s="13">
        <f t="shared" ca="1" si="304"/>
        <v>0.49114216320315862</v>
      </c>
      <c r="H3252" s="13">
        <f t="shared" ca="1" si="305"/>
        <v>0</v>
      </c>
    </row>
    <row r="3253" spans="3:8">
      <c r="C3253" s="13">
        <f t="shared" ca="1" si="300"/>
        <v>1998.5909095745442</v>
      </c>
      <c r="D3253" s="13">
        <f t="shared" ca="1" si="301"/>
        <v>100.33731600097791</v>
      </c>
      <c r="E3253" s="13">
        <f t="shared" ca="1" si="302"/>
        <v>991113.99729960156</v>
      </c>
      <c r="F3253" s="13">
        <f t="shared" ca="1" si="303"/>
        <v>3.9983060855995047</v>
      </c>
      <c r="G3253" s="13">
        <f t="shared" ca="1" si="304"/>
        <v>0.50365444165842432</v>
      </c>
      <c r="H3253" s="13">
        <f t="shared" ca="1" si="305"/>
        <v>0</v>
      </c>
    </row>
    <row r="3254" spans="3:8">
      <c r="C3254" s="13">
        <f t="shared" ca="1" si="300"/>
        <v>1996.2012661708336</v>
      </c>
      <c r="D3254" s="13">
        <f t="shared" ca="1" si="301"/>
        <v>99.830451035859213</v>
      </c>
      <c r="E3254" s="13">
        <f t="shared" ca="1" si="302"/>
        <v>988558.62837250647</v>
      </c>
      <c r="F3254" s="13">
        <f t="shared" ca="1" si="303"/>
        <v>4.007168744109161</v>
      </c>
      <c r="G3254" s="13">
        <f t="shared" ca="1" si="304"/>
        <v>0.4967854476325852</v>
      </c>
      <c r="H3254" s="13">
        <f t="shared" ca="1" si="305"/>
        <v>0</v>
      </c>
    </row>
    <row r="3255" spans="3:8">
      <c r="C3255" s="13">
        <f t="shared" ca="1" si="300"/>
        <v>2003.1172528030006</v>
      </c>
      <c r="D3255" s="13">
        <f t="shared" ca="1" si="301"/>
        <v>100.50205767436552</v>
      </c>
      <c r="E3255" s="13">
        <f t="shared" ca="1" si="302"/>
        <v>994754.33911402198</v>
      </c>
      <c r="F3255" s="13">
        <f t="shared" ca="1" si="303"/>
        <v>4.0003161914069514</v>
      </c>
      <c r="G3255" s="13">
        <f t="shared" ca="1" si="304"/>
        <v>0.50390040693649707</v>
      </c>
      <c r="H3255" s="13">
        <f t="shared" ca="1" si="305"/>
        <v>0</v>
      </c>
    </row>
    <row r="3256" spans="3:8">
      <c r="C3256" s="13">
        <f t="shared" ca="1" si="300"/>
        <v>1998.4962955109265</v>
      </c>
      <c r="D3256" s="13">
        <f t="shared" ca="1" si="301"/>
        <v>99.461945358573786</v>
      </c>
      <c r="E3256" s="13">
        <f t="shared" ca="1" si="302"/>
        <v>990342.70875274902</v>
      </c>
      <c r="F3256" s="13">
        <f t="shared" ca="1" si="303"/>
        <v>4.0006670411677385</v>
      </c>
      <c r="G3256" s="13">
        <f t="shared" ca="1" si="304"/>
        <v>0.49842364532861766</v>
      </c>
      <c r="H3256" s="13">
        <f t="shared" ca="1" si="305"/>
        <v>0</v>
      </c>
    </row>
    <row r="3257" spans="3:8">
      <c r="C3257" s="13">
        <f t="shared" ca="1" si="300"/>
        <v>1998.0625491678015</v>
      </c>
      <c r="D3257" s="13">
        <f t="shared" ca="1" si="301"/>
        <v>100.35659399457171</v>
      </c>
      <c r="E3257" s="13">
        <f t="shared" ca="1" si="302"/>
        <v>1004421.3455672842</v>
      </c>
      <c r="F3257" s="13">
        <f t="shared" ca="1" si="303"/>
        <v>4.0014465946169588</v>
      </c>
      <c r="G3257" s="13">
        <f t="shared" ca="1" si="304"/>
        <v>0.49525648840939052</v>
      </c>
      <c r="H3257" s="13">
        <f t="shared" ca="1" si="305"/>
        <v>0</v>
      </c>
    </row>
    <row r="3258" spans="3:8">
      <c r="C3258" s="13">
        <f t="shared" ca="1" si="300"/>
        <v>1984.3964237690284</v>
      </c>
      <c r="D3258" s="13">
        <f t="shared" ca="1" si="301"/>
        <v>99.264215685619334</v>
      </c>
      <c r="E3258" s="13">
        <f t="shared" ca="1" si="302"/>
        <v>1000846.6036602344</v>
      </c>
      <c r="F3258" s="13">
        <f t="shared" ca="1" si="303"/>
        <v>3.9947916650151205</v>
      </c>
      <c r="G3258" s="13">
        <f t="shared" ca="1" si="304"/>
        <v>0.4881526615294397</v>
      </c>
      <c r="H3258" s="13">
        <f t="shared" ca="1" si="305"/>
        <v>0</v>
      </c>
    </row>
    <row r="3259" spans="3:8">
      <c r="C3259" s="13">
        <f t="shared" ca="1" si="300"/>
        <v>1996.9029160756038</v>
      </c>
      <c r="D3259" s="13">
        <f t="shared" ca="1" si="301"/>
        <v>100.37027132741481</v>
      </c>
      <c r="E3259" s="13">
        <f t="shared" ca="1" si="302"/>
        <v>1000592.198175868</v>
      </c>
      <c r="F3259" s="13">
        <f t="shared" ca="1" si="303"/>
        <v>3.9967630373345333</v>
      </c>
      <c r="G3259" s="13">
        <f t="shared" ca="1" si="304"/>
        <v>0.49897458059266486</v>
      </c>
      <c r="H3259" s="13">
        <f t="shared" ca="1" si="305"/>
        <v>0</v>
      </c>
    </row>
    <row r="3260" spans="3:8">
      <c r="C3260" s="13">
        <f t="shared" ca="1" si="300"/>
        <v>2019.7006334735759</v>
      </c>
      <c r="D3260" s="13">
        <f t="shared" ca="1" si="301"/>
        <v>99.12261760680623</v>
      </c>
      <c r="E3260" s="13">
        <f t="shared" ca="1" si="302"/>
        <v>981998.27985382173</v>
      </c>
      <c r="F3260" s="13">
        <f t="shared" ca="1" si="303"/>
        <v>4.001548434025934</v>
      </c>
      <c r="G3260" s="13">
        <f t="shared" ca="1" si="304"/>
        <v>0.51118000958262277</v>
      </c>
      <c r="H3260" s="13">
        <f t="shared" ca="1" si="305"/>
        <v>0</v>
      </c>
    </row>
    <row r="3261" spans="3:8">
      <c r="C3261" s="13">
        <f t="shared" ca="1" si="300"/>
        <v>2016.3264993907717</v>
      </c>
      <c r="D3261" s="13">
        <f t="shared" ca="1" si="301"/>
        <v>100.57694006433306</v>
      </c>
      <c r="E3261" s="13">
        <f t="shared" ca="1" si="302"/>
        <v>991071.20623983734</v>
      </c>
      <c r="F3261" s="13">
        <f t="shared" ca="1" si="303"/>
        <v>3.998112480501113</v>
      </c>
      <c r="G3261" s="13">
        <f t="shared" ca="1" si="304"/>
        <v>0.51397900314271905</v>
      </c>
      <c r="H3261" s="13">
        <f t="shared" ca="1" si="305"/>
        <v>0</v>
      </c>
    </row>
    <row r="3262" spans="3:8">
      <c r="C3262" s="13">
        <f t="shared" ca="1" si="300"/>
        <v>1987.9741824679033</v>
      </c>
      <c r="D3262" s="13">
        <f t="shared" ca="1" si="301"/>
        <v>99.367677521342941</v>
      </c>
      <c r="E3262" s="13">
        <f t="shared" ca="1" si="302"/>
        <v>983611.39961948548</v>
      </c>
      <c r="F3262" s="13">
        <f t="shared" ca="1" si="303"/>
        <v>4.0058156984656632</v>
      </c>
      <c r="G3262" s="13">
        <f t="shared" ca="1" si="304"/>
        <v>0.49354794040351485</v>
      </c>
      <c r="H3262" s="13">
        <f t="shared" ca="1" si="305"/>
        <v>0</v>
      </c>
    </row>
    <row r="3263" spans="3:8">
      <c r="C3263" s="13">
        <f t="shared" ca="1" si="300"/>
        <v>1998.0288491935107</v>
      </c>
      <c r="D3263" s="13">
        <f t="shared" ca="1" si="301"/>
        <v>99.612414797352315</v>
      </c>
      <c r="E3263" s="13">
        <f t="shared" ca="1" si="302"/>
        <v>994407.20947374648</v>
      </c>
      <c r="F3263" s="13">
        <f t="shared" ca="1" si="303"/>
        <v>3.9943504562204377</v>
      </c>
      <c r="G3263" s="13">
        <f t="shared" ca="1" si="304"/>
        <v>0.50005547054355071</v>
      </c>
      <c r="H3263" s="13">
        <f t="shared" ca="1" si="305"/>
        <v>0</v>
      </c>
    </row>
    <row r="3264" spans="3:8">
      <c r="C3264" s="13">
        <f t="shared" ca="1" si="300"/>
        <v>2003.0992369010189</v>
      </c>
      <c r="D3264" s="13">
        <f t="shared" ca="1" si="301"/>
        <v>100.24374189448169</v>
      </c>
      <c r="E3264" s="13">
        <f t="shared" ca="1" si="302"/>
        <v>1000455.0659166846</v>
      </c>
      <c r="F3264" s="13">
        <f t="shared" ca="1" si="303"/>
        <v>3.9927599103772273</v>
      </c>
      <c r="G3264" s="13">
        <f t="shared" ca="1" si="304"/>
        <v>0.50352607164133745</v>
      </c>
      <c r="H3264" s="13">
        <f t="shared" ca="1" si="305"/>
        <v>0</v>
      </c>
    </row>
    <row r="3265" spans="3:8">
      <c r="C3265" s="13">
        <f t="shared" ca="1" si="300"/>
        <v>2015.363176300928</v>
      </c>
      <c r="D3265" s="13">
        <f t="shared" ca="1" si="301"/>
        <v>99.410887286473795</v>
      </c>
      <c r="E3265" s="13">
        <f t="shared" ca="1" si="302"/>
        <v>1005694.8946188054</v>
      </c>
      <c r="F3265" s="13">
        <f t="shared" ca="1" si="303"/>
        <v>3.9965131145807833</v>
      </c>
      <c r="G3265" s="13">
        <f t="shared" ca="1" si="304"/>
        <v>0.50095591368765435</v>
      </c>
      <c r="H3265" s="13">
        <f t="shared" ca="1" si="305"/>
        <v>0</v>
      </c>
    </row>
    <row r="3266" spans="3:8">
      <c r="C3266" s="13">
        <f t="shared" ca="1" si="300"/>
        <v>2015.7257300601214</v>
      </c>
      <c r="D3266" s="13">
        <f t="shared" ca="1" si="301"/>
        <v>99.784814878955771</v>
      </c>
      <c r="E3266" s="13">
        <f t="shared" ca="1" si="302"/>
        <v>988450.03908861219</v>
      </c>
      <c r="F3266" s="13">
        <f t="shared" ca="1" si="303"/>
        <v>4.0069521725301058</v>
      </c>
      <c r="G3266" s="13">
        <f t="shared" ca="1" si="304"/>
        <v>0.50648444502446877</v>
      </c>
      <c r="H3266" s="13">
        <f t="shared" ca="1" si="305"/>
        <v>0</v>
      </c>
    </row>
    <row r="3267" spans="3:8">
      <c r="C3267" s="13">
        <f t="shared" ca="1" si="300"/>
        <v>1986.4021415091042</v>
      </c>
      <c r="D3267" s="13">
        <f t="shared" ca="1" si="301"/>
        <v>99.73288933181081</v>
      </c>
      <c r="E3267" s="13">
        <f t="shared" ca="1" si="302"/>
        <v>994957.85288841254</v>
      </c>
      <c r="F3267" s="13">
        <f t="shared" ca="1" si="303"/>
        <v>4.000076430601311</v>
      </c>
      <c r="G3267" s="13">
        <f t="shared" ca="1" si="304"/>
        <v>0.491750763357297</v>
      </c>
      <c r="H3267" s="13">
        <f t="shared" ca="1" si="305"/>
        <v>0</v>
      </c>
    </row>
    <row r="3268" spans="3:8">
      <c r="C3268" s="13">
        <f t="shared" ca="1" si="300"/>
        <v>2013.4119658361999</v>
      </c>
      <c r="D3268" s="13">
        <f t="shared" ca="1" si="301"/>
        <v>99.536364324830217</v>
      </c>
      <c r="E3268" s="13">
        <f t="shared" ca="1" si="302"/>
        <v>990009.33521970513</v>
      </c>
      <c r="F3268" s="13">
        <f t="shared" ca="1" si="303"/>
        <v>3.9933936313939284</v>
      </c>
      <c r="G3268" s="13">
        <f t="shared" ca="1" si="304"/>
        <v>0.51014005568901821</v>
      </c>
      <c r="H3268" s="13">
        <f t="shared" ca="1" si="305"/>
        <v>0</v>
      </c>
    </row>
    <row r="3269" spans="3:8">
      <c r="C3269" s="13">
        <f t="shared" ca="1" si="300"/>
        <v>1996.4169931779752</v>
      </c>
      <c r="D3269" s="13">
        <f t="shared" ca="1" si="301"/>
        <v>99.727500165845669</v>
      </c>
      <c r="E3269" s="13">
        <f t="shared" ca="1" si="302"/>
        <v>1012464.3703899109</v>
      </c>
      <c r="F3269" s="13">
        <f t="shared" ca="1" si="303"/>
        <v>4.001237259970118</v>
      </c>
      <c r="G3269" s="13">
        <f t="shared" ca="1" si="304"/>
        <v>0.48754040861388009</v>
      </c>
      <c r="H3269" s="13">
        <f t="shared" ca="1" si="305"/>
        <v>0</v>
      </c>
    </row>
    <row r="3270" spans="3:8">
      <c r="C3270" s="13">
        <f t="shared" ca="1" si="300"/>
        <v>1993.8580395728866</v>
      </c>
      <c r="D3270" s="13">
        <f t="shared" ca="1" si="301"/>
        <v>100.55508556416692</v>
      </c>
      <c r="E3270" s="13">
        <f t="shared" ca="1" si="302"/>
        <v>998165.78024926502</v>
      </c>
      <c r="F3270" s="13">
        <f t="shared" ca="1" si="303"/>
        <v>4.0114358648512809</v>
      </c>
      <c r="G3270" s="13">
        <f t="shared" ca="1" si="304"/>
        <v>0.49231214873444018</v>
      </c>
      <c r="H3270" s="13">
        <f t="shared" ca="1" si="305"/>
        <v>0</v>
      </c>
    </row>
    <row r="3271" spans="3:8">
      <c r="C3271" s="13">
        <f t="shared" ca="1" si="300"/>
        <v>1992.2570565829371</v>
      </c>
      <c r="D3271" s="13">
        <f t="shared" ca="1" si="301"/>
        <v>98.855591390039706</v>
      </c>
      <c r="E3271" s="13">
        <f t="shared" ca="1" si="302"/>
        <v>996552.11978149205</v>
      </c>
      <c r="F3271" s="13">
        <f t="shared" ca="1" si="303"/>
        <v>3.9946296587010339</v>
      </c>
      <c r="G3271" s="13">
        <f t="shared" ca="1" si="304"/>
        <v>0.49219365963360573</v>
      </c>
      <c r="H3271" s="13">
        <f t="shared" ca="1" si="305"/>
        <v>0</v>
      </c>
    </row>
    <row r="3272" spans="3:8">
      <c r="C3272" s="13">
        <f t="shared" ca="1" si="300"/>
        <v>2008.5793495174344</v>
      </c>
      <c r="D3272" s="13">
        <f t="shared" ca="1" si="301"/>
        <v>100.46177822251705</v>
      </c>
      <c r="E3272" s="13">
        <f t="shared" ca="1" si="302"/>
        <v>994015.04106004804</v>
      </c>
      <c r="F3272" s="13">
        <f t="shared" ca="1" si="303"/>
        <v>4.0024544573766523</v>
      </c>
      <c r="G3272" s="13">
        <f t="shared" ca="1" si="304"/>
        <v>0.50574364092280377</v>
      </c>
      <c r="H3272" s="13">
        <f t="shared" ca="1" si="305"/>
        <v>0</v>
      </c>
    </row>
    <row r="3273" spans="3:8">
      <c r="C3273" s="13">
        <f t="shared" ca="1" si="300"/>
        <v>1997.0448036924151</v>
      </c>
      <c r="D3273" s="13">
        <f t="shared" ca="1" si="301"/>
        <v>100.02474304649407</v>
      </c>
      <c r="E3273" s="13">
        <f t="shared" ca="1" si="302"/>
        <v>1000760.900630881</v>
      </c>
      <c r="F3273" s="13">
        <f t="shared" ca="1" si="303"/>
        <v>4.0030662164736031</v>
      </c>
      <c r="G3273" s="13">
        <f t="shared" ca="1" si="304"/>
        <v>0.49411924651533257</v>
      </c>
      <c r="H3273" s="13">
        <f t="shared" ca="1" si="305"/>
        <v>0</v>
      </c>
    </row>
    <row r="3274" spans="3:8">
      <c r="C3274" s="13">
        <f t="shared" ca="1" si="300"/>
        <v>1991.9930728790951</v>
      </c>
      <c r="D3274" s="13">
        <f t="shared" ca="1" si="301"/>
        <v>100.40482240161168</v>
      </c>
      <c r="E3274" s="13">
        <f t="shared" ca="1" si="302"/>
        <v>1000651.0078734482</v>
      </c>
      <c r="F3274" s="13">
        <f t="shared" ca="1" si="303"/>
        <v>4.0070952910014599</v>
      </c>
      <c r="G3274" s="13">
        <f t="shared" ca="1" si="304"/>
        <v>0.49156283044062199</v>
      </c>
      <c r="H3274" s="13">
        <f t="shared" ca="1" si="305"/>
        <v>0</v>
      </c>
    </row>
    <row r="3275" spans="3:8">
      <c r="C3275" s="13">
        <f t="shared" ca="1" si="300"/>
        <v>2010.7956224444308</v>
      </c>
      <c r="D3275" s="13">
        <f t="shared" ca="1" si="301"/>
        <v>99.750582543427029</v>
      </c>
      <c r="E3275" s="13">
        <f t="shared" ca="1" si="302"/>
        <v>995476.74605180242</v>
      </c>
      <c r="F3275" s="13">
        <f t="shared" ca="1" si="303"/>
        <v>3.9979354155723752</v>
      </c>
      <c r="G3275" s="13">
        <f t="shared" ca="1" si="304"/>
        <v>0.50480915419437145</v>
      </c>
      <c r="H3275" s="13">
        <f t="shared" ca="1" si="305"/>
        <v>0</v>
      </c>
    </row>
    <row r="3276" spans="3:8">
      <c r="C3276" s="13">
        <f t="shared" ca="1" si="300"/>
        <v>2016.6783164482447</v>
      </c>
      <c r="D3276" s="13">
        <f t="shared" ca="1" si="301"/>
        <v>100.61365888229408</v>
      </c>
      <c r="E3276" s="13">
        <f t="shared" ca="1" si="302"/>
        <v>984842.5548823172</v>
      </c>
      <c r="F3276" s="13">
        <f t="shared" ca="1" si="303"/>
        <v>4.0019254022270774</v>
      </c>
      <c r="G3276" s="13">
        <f t="shared" ca="1" si="304"/>
        <v>0.51562928271346564</v>
      </c>
      <c r="H3276" s="13">
        <f t="shared" ca="1" si="305"/>
        <v>0</v>
      </c>
    </row>
    <row r="3277" spans="3:8">
      <c r="C3277" s="13">
        <f t="shared" ca="1" si="300"/>
        <v>1990.1070823943571</v>
      </c>
      <c r="D3277" s="13">
        <f t="shared" ca="1" si="301"/>
        <v>100.8380525128696</v>
      </c>
      <c r="E3277" s="13">
        <f t="shared" ca="1" si="302"/>
        <v>996455.49966077809</v>
      </c>
      <c r="F3277" s="13">
        <f t="shared" ca="1" si="303"/>
        <v>3.994966158311176</v>
      </c>
      <c r="G3277" s="13">
        <f t="shared" ca="1" si="304"/>
        <v>0.50086092063933052</v>
      </c>
      <c r="H3277" s="13">
        <f t="shared" ca="1" si="305"/>
        <v>0</v>
      </c>
    </row>
    <row r="3278" spans="3:8">
      <c r="C3278" s="13">
        <f t="shared" ca="1" si="300"/>
        <v>2000.0823955751155</v>
      </c>
      <c r="D3278" s="13">
        <f t="shared" ca="1" si="301"/>
        <v>99.502317174014962</v>
      </c>
      <c r="E3278" s="13">
        <f t="shared" ca="1" si="302"/>
        <v>1002562.9330142849</v>
      </c>
      <c r="F3278" s="13">
        <f t="shared" ca="1" si="303"/>
        <v>3.9918190535602069</v>
      </c>
      <c r="G3278" s="13">
        <f t="shared" ca="1" si="304"/>
        <v>0.49771883156566166</v>
      </c>
      <c r="H3278" s="13">
        <f t="shared" ca="1" si="305"/>
        <v>0</v>
      </c>
    </row>
    <row r="3279" spans="3:8">
      <c r="C3279" s="13">
        <f t="shared" ca="1" si="300"/>
        <v>1994.0364175072741</v>
      </c>
      <c r="D3279" s="13">
        <f t="shared" ca="1" si="301"/>
        <v>99.066220640007487</v>
      </c>
      <c r="E3279" s="13">
        <f t="shared" ca="1" si="302"/>
        <v>1005104.9171836954</v>
      </c>
      <c r="F3279" s="13">
        <f t="shared" ca="1" si="303"/>
        <v>4.0000413384322986</v>
      </c>
      <c r="G3279" s="13">
        <f t="shared" ca="1" si="304"/>
        <v>0.48727326652214259</v>
      </c>
      <c r="H3279" s="13">
        <f t="shared" ca="1" si="305"/>
        <v>0</v>
      </c>
    </row>
    <row r="3280" spans="3:8">
      <c r="C3280" s="13">
        <f t="shared" ca="1" si="300"/>
        <v>2004.1126853945816</v>
      </c>
      <c r="D3280" s="13">
        <f t="shared" ca="1" si="301"/>
        <v>99.944425648707622</v>
      </c>
      <c r="E3280" s="13">
        <f t="shared" ca="1" si="302"/>
        <v>990612.63684560591</v>
      </c>
      <c r="F3280" s="13">
        <f t="shared" ca="1" si="303"/>
        <v>3.9914095128084104</v>
      </c>
      <c r="G3280" s="13">
        <f t="shared" ca="1" si="304"/>
        <v>0.50821089272514142</v>
      </c>
      <c r="H3280" s="13">
        <f t="shared" ca="1" si="305"/>
        <v>0</v>
      </c>
    </row>
    <row r="3281" spans="3:8">
      <c r="C3281" s="13">
        <f t="shared" ca="1" si="300"/>
        <v>2010.7271849960907</v>
      </c>
      <c r="D3281" s="13">
        <f t="shared" ca="1" si="301"/>
        <v>99.669983425931179</v>
      </c>
      <c r="E3281" s="13">
        <f t="shared" ca="1" si="302"/>
        <v>1000554.523489282</v>
      </c>
      <c r="F3281" s="13">
        <f t="shared" ca="1" si="303"/>
        <v>3.9963755588823671</v>
      </c>
      <c r="G3281" s="13">
        <f t="shared" ca="1" si="304"/>
        <v>0.50259120363318477</v>
      </c>
      <c r="H3281" s="13">
        <f t="shared" ca="1" si="305"/>
        <v>0</v>
      </c>
    </row>
    <row r="3282" spans="3:8">
      <c r="C3282" s="13">
        <f t="shared" ca="1" si="300"/>
        <v>2004.6924852687519</v>
      </c>
      <c r="D3282" s="13">
        <f t="shared" ca="1" si="301"/>
        <v>100.08850142314748</v>
      </c>
      <c r="E3282" s="13">
        <f t="shared" ca="1" si="302"/>
        <v>991089.14771931979</v>
      </c>
      <c r="F3282" s="13">
        <f t="shared" ca="1" si="303"/>
        <v>4.0009537716789794</v>
      </c>
      <c r="G3282" s="13">
        <f t="shared" ca="1" si="304"/>
        <v>0.50415373838831379</v>
      </c>
      <c r="H3282" s="13">
        <f t="shared" ca="1" si="305"/>
        <v>0</v>
      </c>
    </row>
    <row r="3283" spans="3:8">
      <c r="C3283" s="13">
        <f t="shared" ca="1" si="300"/>
        <v>1997.7196240174699</v>
      </c>
      <c r="D3283" s="13">
        <f t="shared" ca="1" si="301"/>
        <v>100.98054052887011</v>
      </c>
      <c r="E3283" s="13">
        <f t="shared" ca="1" si="302"/>
        <v>999526.96354853886</v>
      </c>
      <c r="F3283" s="13">
        <f t="shared" ca="1" si="303"/>
        <v>4.0089636773659683</v>
      </c>
      <c r="G3283" s="13">
        <f t="shared" ca="1" si="304"/>
        <v>0.49685984262810756</v>
      </c>
      <c r="H3283" s="13">
        <f t="shared" ca="1" si="305"/>
        <v>0</v>
      </c>
    </row>
    <row r="3284" spans="3:8">
      <c r="C3284" s="13">
        <f t="shared" ca="1" si="300"/>
        <v>1986.4525931684282</v>
      </c>
      <c r="D3284" s="13">
        <f t="shared" ca="1" si="301"/>
        <v>100.16500526503668</v>
      </c>
      <c r="E3284" s="13">
        <f t="shared" ca="1" si="302"/>
        <v>995956.52090167312</v>
      </c>
      <c r="F3284" s="13">
        <f t="shared" ca="1" si="303"/>
        <v>4.0021313862082399</v>
      </c>
      <c r="G3284" s="13">
        <f t="shared" ca="1" si="304"/>
        <v>0.49239860684285702</v>
      </c>
      <c r="H3284" s="13">
        <f t="shared" ca="1" si="305"/>
        <v>0</v>
      </c>
    </row>
    <row r="3285" spans="3:8">
      <c r="C3285" s="13">
        <f t="shared" ca="1" si="300"/>
        <v>1999.4687793275002</v>
      </c>
      <c r="D3285" s="13">
        <f t="shared" ca="1" si="301"/>
        <v>99.533155723318472</v>
      </c>
      <c r="E3285" s="13">
        <f t="shared" ca="1" si="302"/>
        <v>997977.95474850328</v>
      </c>
      <c r="F3285" s="13">
        <f t="shared" ca="1" si="303"/>
        <v>3.9911579836018092</v>
      </c>
      <c r="G3285" s="13">
        <f t="shared" ca="1" si="304"/>
        <v>0.50018485666788171</v>
      </c>
      <c r="H3285" s="13">
        <f t="shared" ca="1" si="305"/>
        <v>0</v>
      </c>
    </row>
    <row r="3286" spans="3:8">
      <c r="C3286" s="13">
        <f t="shared" ca="1" si="300"/>
        <v>2010.1177543975905</v>
      </c>
      <c r="D3286" s="13">
        <f t="shared" ca="1" si="301"/>
        <v>99.061020140019238</v>
      </c>
      <c r="E3286" s="13">
        <f t="shared" ca="1" si="302"/>
        <v>999730.21670995501</v>
      </c>
      <c r="F3286" s="13">
        <f t="shared" ca="1" si="303"/>
        <v>3.997610003351932</v>
      </c>
      <c r="G3286" s="13">
        <f t="shared" ca="1" si="304"/>
        <v>0.49901249270431031</v>
      </c>
      <c r="H3286" s="13">
        <f t="shared" ca="1" si="305"/>
        <v>0</v>
      </c>
    </row>
    <row r="3287" spans="3:8">
      <c r="C3287" s="13">
        <f t="shared" ca="1" si="300"/>
        <v>1995.6490061233656</v>
      </c>
      <c r="D3287" s="13">
        <f t="shared" ca="1" si="301"/>
        <v>100.41310455679258</v>
      </c>
      <c r="E3287" s="13">
        <f t="shared" ca="1" si="302"/>
        <v>993504.91664158204</v>
      </c>
      <c r="F3287" s="13">
        <f t="shared" ca="1" si="303"/>
        <v>4.0069024252233376</v>
      </c>
      <c r="G3287" s="13">
        <f t="shared" ca="1" si="304"/>
        <v>0.49705421620010481</v>
      </c>
      <c r="H3287" s="13">
        <f t="shared" ca="1" si="305"/>
        <v>0</v>
      </c>
    </row>
    <row r="3288" spans="3:8">
      <c r="C3288" s="13">
        <f t="shared" ref="C3288:C3351" ca="1" si="306">NORMINV(RAND(),$D$3,$G$3)</f>
        <v>2014.1271276841051</v>
      </c>
      <c r="D3288" s="13">
        <f t="shared" ref="D3288:D3351" ca="1" si="307">NORMINV(RAND(),$D$4,$G$4)</f>
        <v>100.39308207827965</v>
      </c>
      <c r="E3288" s="13">
        <f t="shared" ref="E3288:E3351" ca="1" si="308">NORMINV(RAND(),$D$5,$G$5)</f>
        <v>986042.26324136322</v>
      </c>
      <c r="F3288" s="13">
        <f t="shared" ref="F3288:F3351" ca="1" si="309">NORMINV(RAND(),$D$6,$G$6)</f>
        <v>3.9927319712003726</v>
      </c>
      <c r="G3288" s="13">
        <f t="shared" ref="G3288:G3351" ca="1" si="310">C3288^2*D3288/(E3288*3.1415926*F3288^4)</f>
        <v>0.51731077049317697</v>
      </c>
      <c r="H3288" s="13">
        <f t="shared" ref="H3288:H3351" ca="1" si="311">IF(G3288&gt;0.54,1,IF(G3288&lt;0.46,1,0))</f>
        <v>0</v>
      </c>
    </row>
    <row r="3289" spans="3:8">
      <c r="C3289" s="13">
        <f t="shared" ca="1" si="306"/>
        <v>2009.6227456306094</v>
      </c>
      <c r="D3289" s="13">
        <f t="shared" ca="1" si="307"/>
        <v>99.835346874328096</v>
      </c>
      <c r="E3289" s="13">
        <f t="shared" ca="1" si="308"/>
        <v>996546.58746679954</v>
      </c>
      <c r="F3289" s="13">
        <f t="shared" ca="1" si="309"/>
        <v>4.0001611465305933</v>
      </c>
      <c r="G3289" s="13">
        <f t="shared" ca="1" si="310"/>
        <v>0.5029861026998097</v>
      </c>
      <c r="H3289" s="13">
        <f t="shared" ca="1" si="311"/>
        <v>0</v>
      </c>
    </row>
    <row r="3290" spans="3:8">
      <c r="C3290" s="13">
        <f t="shared" ca="1" si="306"/>
        <v>2011.5295705322342</v>
      </c>
      <c r="D3290" s="13">
        <f t="shared" ca="1" si="307"/>
        <v>99.913003740128403</v>
      </c>
      <c r="E3290" s="13">
        <f t="shared" ca="1" si="308"/>
        <v>995284.68150754471</v>
      </c>
      <c r="F3290" s="13">
        <f t="shared" ca="1" si="309"/>
        <v>3.9929492992238993</v>
      </c>
      <c r="G3290" s="13">
        <f t="shared" ca="1" si="310"/>
        <v>0.5086306066187376</v>
      </c>
      <c r="H3290" s="13">
        <f t="shared" ca="1" si="311"/>
        <v>0</v>
      </c>
    </row>
    <row r="3291" spans="3:8">
      <c r="C3291" s="13">
        <f t="shared" ca="1" si="306"/>
        <v>1984.1639795157275</v>
      </c>
      <c r="D3291" s="13">
        <f t="shared" ca="1" si="307"/>
        <v>100.79930501781557</v>
      </c>
      <c r="E3291" s="13">
        <f t="shared" ca="1" si="308"/>
        <v>995406.58160556236</v>
      </c>
      <c r="F3291" s="13">
        <f t="shared" ca="1" si="309"/>
        <v>3.99324172726396</v>
      </c>
      <c r="G3291" s="13">
        <f t="shared" ca="1" si="310"/>
        <v>0.49906818440001366</v>
      </c>
      <c r="H3291" s="13">
        <f t="shared" ca="1" si="311"/>
        <v>0</v>
      </c>
    </row>
    <row r="3292" spans="3:8">
      <c r="C3292" s="13">
        <f t="shared" ca="1" si="306"/>
        <v>1973.2517012007038</v>
      </c>
      <c r="D3292" s="13">
        <f t="shared" ca="1" si="307"/>
        <v>100.69416130969945</v>
      </c>
      <c r="E3292" s="13">
        <f t="shared" ca="1" si="308"/>
        <v>985774.43012690742</v>
      </c>
      <c r="F3292" s="13">
        <f t="shared" ca="1" si="309"/>
        <v>3.9817256008225153</v>
      </c>
      <c r="G3292" s="13">
        <f t="shared" ca="1" si="310"/>
        <v>0.50368212282035185</v>
      </c>
      <c r="H3292" s="13">
        <f t="shared" ca="1" si="311"/>
        <v>0</v>
      </c>
    </row>
    <row r="3293" spans="3:8">
      <c r="C3293" s="13">
        <f t="shared" ca="1" si="306"/>
        <v>1993.8747774504261</v>
      </c>
      <c r="D3293" s="13">
        <f t="shared" ca="1" si="307"/>
        <v>100.05534068758303</v>
      </c>
      <c r="E3293" s="13">
        <f t="shared" ca="1" si="308"/>
        <v>994465.97375377303</v>
      </c>
      <c r="F3293" s="13">
        <f t="shared" ca="1" si="309"/>
        <v>4.0009064207777145</v>
      </c>
      <c r="G3293" s="13">
        <f t="shared" ca="1" si="310"/>
        <v>0.49689275738108679</v>
      </c>
      <c r="H3293" s="13">
        <f t="shared" ca="1" si="311"/>
        <v>0</v>
      </c>
    </row>
    <row r="3294" spans="3:8">
      <c r="C3294" s="13">
        <f t="shared" ca="1" si="306"/>
        <v>1976.8265181749969</v>
      </c>
      <c r="D3294" s="13">
        <f t="shared" ca="1" si="307"/>
        <v>99.582938158257505</v>
      </c>
      <c r="E3294" s="13">
        <f t="shared" ca="1" si="308"/>
        <v>1003125.1241254036</v>
      </c>
      <c r="F3294" s="13">
        <f t="shared" ca="1" si="309"/>
        <v>4.0077449813154331</v>
      </c>
      <c r="G3294" s="13">
        <f t="shared" ca="1" si="310"/>
        <v>0.47864856751796309</v>
      </c>
      <c r="H3294" s="13">
        <f t="shared" ca="1" si="311"/>
        <v>0</v>
      </c>
    </row>
    <row r="3295" spans="3:8">
      <c r="C3295" s="13">
        <f t="shared" ca="1" si="306"/>
        <v>1998.6745884474642</v>
      </c>
      <c r="D3295" s="13">
        <f t="shared" ca="1" si="307"/>
        <v>100.41832215510399</v>
      </c>
      <c r="E3295" s="13">
        <f t="shared" ca="1" si="308"/>
        <v>1003130.7309694749</v>
      </c>
      <c r="F3295" s="13">
        <f t="shared" ca="1" si="309"/>
        <v>4.0029822327305551</v>
      </c>
      <c r="G3295" s="13">
        <f t="shared" ca="1" si="310"/>
        <v>0.49574128910146403</v>
      </c>
      <c r="H3295" s="13">
        <f t="shared" ca="1" si="311"/>
        <v>0</v>
      </c>
    </row>
    <row r="3296" spans="3:8">
      <c r="C3296" s="13">
        <f t="shared" ca="1" si="306"/>
        <v>1988.933961679244</v>
      </c>
      <c r="D3296" s="13">
        <f t="shared" ca="1" si="307"/>
        <v>99.851493736765676</v>
      </c>
      <c r="E3296" s="13">
        <f t="shared" ca="1" si="308"/>
        <v>991928.74214760179</v>
      </c>
      <c r="F3296" s="13">
        <f t="shared" ca="1" si="309"/>
        <v>4.0060488093099371</v>
      </c>
      <c r="G3296" s="13">
        <f t="shared" ca="1" si="310"/>
        <v>0.49215285382895108</v>
      </c>
      <c r="H3296" s="13">
        <f t="shared" ca="1" si="311"/>
        <v>0</v>
      </c>
    </row>
    <row r="3297" spans="3:8">
      <c r="C3297" s="13">
        <f t="shared" ca="1" si="306"/>
        <v>1996.7823970492877</v>
      </c>
      <c r="D3297" s="13">
        <f t="shared" ca="1" si="307"/>
        <v>100.23937701887391</v>
      </c>
      <c r="E3297" s="13">
        <f t="shared" ca="1" si="308"/>
        <v>999142.40704166435</v>
      </c>
      <c r="F3297" s="13">
        <f t="shared" ca="1" si="309"/>
        <v>4.0002376167909039</v>
      </c>
      <c r="G3297" s="13">
        <f t="shared" ca="1" si="310"/>
        <v>0.49725530169085214</v>
      </c>
      <c r="H3297" s="13">
        <f t="shared" ca="1" si="311"/>
        <v>0</v>
      </c>
    </row>
    <row r="3298" spans="3:8">
      <c r="C3298" s="13">
        <f t="shared" ca="1" si="306"/>
        <v>2002.1489721609287</v>
      </c>
      <c r="D3298" s="13">
        <f t="shared" ca="1" si="307"/>
        <v>99.056503792594228</v>
      </c>
      <c r="E3298" s="13">
        <f t="shared" ca="1" si="308"/>
        <v>995648.06236411305</v>
      </c>
      <c r="F3298" s="13">
        <f t="shared" ca="1" si="309"/>
        <v>3.9955657054120102</v>
      </c>
      <c r="G3298" s="13">
        <f t="shared" ca="1" si="310"/>
        <v>0.498088995637053</v>
      </c>
      <c r="H3298" s="13">
        <f t="shared" ca="1" si="311"/>
        <v>0</v>
      </c>
    </row>
    <row r="3299" spans="3:8">
      <c r="C3299" s="13">
        <f t="shared" ca="1" si="306"/>
        <v>2015.4949718669934</v>
      </c>
      <c r="D3299" s="13">
        <f t="shared" ca="1" si="307"/>
        <v>99.822590044100977</v>
      </c>
      <c r="E3299" s="13">
        <f t="shared" ca="1" si="308"/>
        <v>995665.28697719192</v>
      </c>
      <c r="F3299" s="13">
        <f t="shared" ca="1" si="309"/>
        <v>4.0097229793675577</v>
      </c>
      <c r="G3299" s="13">
        <f t="shared" ca="1" si="310"/>
        <v>0.50150072242499988</v>
      </c>
      <c r="H3299" s="13">
        <f t="shared" ca="1" si="311"/>
        <v>0</v>
      </c>
    </row>
    <row r="3300" spans="3:8">
      <c r="C3300" s="13">
        <f t="shared" ca="1" si="306"/>
        <v>2014.5628680250297</v>
      </c>
      <c r="D3300" s="13">
        <f t="shared" ca="1" si="307"/>
        <v>99.866421082028666</v>
      </c>
      <c r="E3300" s="13">
        <f t="shared" ca="1" si="308"/>
        <v>995501.07217483991</v>
      </c>
      <c r="F3300" s="13">
        <f t="shared" ca="1" si="309"/>
        <v>4.0039841339528914</v>
      </c>
      <c r="G3300" s="13">
        <f t="shared" ca="1" si="310"/>
        <v>0.5042200917590991</v>
      </c>
      <c r="H3300" s="13">
        <f t="shared" ca="1" si="311"/>
        <v>0</v>
      </c>
    </row>
    <row r="3301" spans="3:8">
      <c r="C3301" s="13">
        <f t="shared" ca="1" si="306"/>
        <v>1999.6011460626025</v>
      </c>
      <c r="D3301" s="13">
        <f t="shared" ca="1" si="307"/>
        <v>100.5901377454535</v>
      </c>
      <c r="E3301" s="13">
        <f t="shared" ca="1" si="308"/>
        <v>987776.48954783613</v>
      </c>
      <c r="F3301" s="13">
        <f t="shared" ca="1" si="309"/>
        <v>4.0069823264986697</v>
      </c>
      <c r="G3301" s="13">
        <f t="shared" ca="1" si="310"/>
        <v>0.50276368277651262</v>
      </c>
      <c r="H3301" s="13">
        <f t="shared" ca="1" si="311"/>
        <v>0</v>
      </c>
    </row>
    <row r="3302" spans="3:8">
      <c r="C3302" s="13">
        <f t="shared" ca="1" si="306"/>
        <v>1988.3534175853945</v>
      </c>
      <c r="D3302" s="13">
        <f t="shared" ca="1" si="307"/>
        <v>99.915546109163714</v>
      </c>
      <c r="E3302" s="13">
        <f t="shared" ca="1" si="308"/>
        <v>996635.71625386202</v>
      </c>
      <c r="F3302" s="13">
        <f t="shared" ca="1" si="309"/>
        <v>4.0035159896855514</v>
      </c>
      <c r="G3302" s="13">
        <f t="shared" ca="1" si="310"/>
        <v>0.49109741143696434</v>
      </c>
      <c r="H3302" s="13">
        <f t="shared" ca="1" si="311"/>
        <v>0</v>
      </c>
    </row>
    <row r="3303" spans="3:8">
      <c r="C3303" s="13">
        <f t="shared" ca="1" si="306"/>
        <v>1997.4462216079439</v>
      </c>
      <c r="D3303" s="13">
        <f t="shared" ca="1" si="307"/>
        <v>100.06237243849574</v>
      </c>
      <c r="E3303" s="13">
        <f t="shared" ca="1" si="308"/>
        <v>999651.27925632009</v>
      </c>
      <c r="F3303" s="13">
        <f t="shared" ca="1" si="309"/>
        <v>3.9905530368368054</v>
      </c>
      <c r="G3303" s="13">
        <f t="shared" ca="1" si="310"/>
        <v>0.50129139086359853</v>
      </c>
      <c r="H3303" s="13">
        <f t="shared" ca="1" si="311"/>
        <v>0</v>
      </c>
    </row>
    <row r="3304" spans="3:8">
      <c r="C3304" s="13">
        <f t="shared" ca="1" si="306"/>
        <v>1990.0458514031693</v>
      </c>
      <c r="D3304" s="13">
        <f t="shared" ca="1" si="307"/>
        <v>99.954613525824854</v>
      </c>
      <c r="E3304" s="13">
        <f t="shared" ca="1" si="308"/>
        <v>994024.45937350125</v>
      </c>
      <c r="F3304" s="13">
        <f t="shared" ca="1" si="309"/>
        <v>4.0006373960893491</v>
      </c>
      <c r="G3304" s="13">
        <f t="shared" ca="1" si="310"/>
        <v>0.49484058638160044</v>
      </c>
      <c r="H3304" s="13">
        <f t="shared" ca="1" si="311"/>
        <v>0</v>
      </c>
    </row>
    <row r="3305" spans="3:8">
      <c r="C3305" s="13">
        <f t="shared" ca="1" si="306"/>
        <v>2009.5893593103538</v>
      </c>
      <c r="D3305" s="13">
        <f t="shared" ca="1" si="307"/>
        <v>100.14860409310604</v>
      </c>
      <c r="E3305" s="13">
        <f t="shared" ca="1" si="308"/>
        <v>1002094.0996543065</v>
      </c>
      <c r="F3305" s="13">
        <f t="shared" ca="1" si="309"/>
        <v>4.0064855642608919</v>
      </c>
      <c r="G3305" s="13">
        <f t="shared" ca="1" si="310"/>
        <v>0.49859376802198013</v>
      </c>
      <c r="H3305" s="13">
        <f t="shared" ca="1" si="311"/>
        <v>0</v>
      </c>
    </row>
    <row r="3306" spans="3:8">
      <c r="C3306" s="13">
        <f t="shared" ca="1" si="306"/>
        <v>1986.6406860555173</v>
      </c>
      <c r="D3306" s="13">
        <f t="shared" ca="1" si="307"/>
        <v>98.940902479291736</v>
      </c>
      <c r="E3306" s="13">
        <f t="shared" ca="1" si="308"/>
        <v>992154.15936122672</v>
      </c>
      <c r="F3306" s="13">
        <f t="shared" ca="1" si="309"/>
        <v>4.0027003232616956</v>
      </c>
      <c r="G3306" s="13">
        <f t="shared" ca="1" si="310"/>
        <v>0.48805997193174855</v>
      </c>
      <c r="H3306" s="13">
        <f t="shared" ca="1" si="311"/>
        <v>0</v>
      </c>
    </row>
    <row r="3307" spans="3:8">
      <c r="C3307" s="13">
        <f t="shared" ca="1" si="306"/>
        <v>1997.6836692804782</v>
      </c>
      <c r="D3307" s="13">
        <f t="shared" ca="1" si="307"/>
        <v>100.25307249706185</v>
      </c>
      <c r="E3307" s="13">
        <f t="shared" ca="1" si="308"/>
        <v>998990.62199858506</v>
      </c>
      <c r="F3307" s="13">
        <f t="shared" ca="1" si="309"/>
        <v>3.9998324377706749</v>
      </c>
      <c r="G3307" s="13">
        <f t="shared" ca="1" si="310"/>
        <v>0.49804967512669401</v>
      </c>
      <c r="H3307" s="13">
        <f t="shared" ca="1" si="311"/>
        <v>0</v>
      </c>
    </row>
    <row r="3308" spans="3:8">
      <c r="C3308" s="13">
        <f t="shared" ca="1" si="306"/>
        <v>1985.0096207863764</v>
      </c>
      <c r="D3308" s="13">
        <f t="shared" ca="1" si="307"/>
        <v>99.866285727072665</v>
      </c>
      <c r="E3308" s="13">
        <f t="shared" ca="1" si="308"/>
        <v>995228.84337619133</v>
      </c>
      <c r="F3308" s="13">
        <f t="shared" ca="1" si="309"/>
        <v>3.9922270850042345</v>
      </c>
      <c r="G3308" s="13">
        <f t="shared" ca="1" si="310"/>
        <v>0.49546201353456804</v>
      </c>
      <c r="H3308" s="13">
        <f t="shared" ca="1" si="311"/>
        <v>0</v>
      </c>
    </row>
    <row r="3309" spans="3:8">
      <c r="C3309" s="13">
        <f t="shared" ca="1" si="306"/>
        <v>2003.8020805420961</v>
      </c>
      <c r="D3309" s="13">
        <f t="shared" ca="1" si="307"/>
        <v>100.25624770846643</v>
      </c>
      <c r="E3309" s="13">
        <f t="shared" ca="1" si="308"/>
        <v>993371.07522157009</v>
      </c>
      <c r="F3309" s="13">
        <f t="shared" ca="1" si="309"/>
        <v>4.0039337588636217</v>
      </c>
      <c r="G3309" s="13">
        <f t="shared" ca="1" si="310"/>
        <v>0.50189420545631713</v>
      </c>
      <c r="H3309" s="13">
        <f t="shared" ca="1" si="311"/>
        <v>0</v>
      </c>
    </row>
    <row r="3310" spans="3:8">
      <c r="C3310" s="13">
        <f t="shared" ca="1" si="306"/>
        <v>1981.9820648195043</v>
      </c>
      <c r="D3310" s="13">
        <f t="shared" ca="1" si="307"/>
        <v>99.659390159217423</v>
      </c>
      <c r="E3310" s="13">
        <f t="shared" ca="1" si="308"/>
        <v>994469.54749404569</v>
      </c>
      <c r="F3310" s="13">
        <f t="shared" ca="1" si="309"/>
        <v>4.0134459947080146</v>
      </c>
      <c r="G3310" s="13">
        <f t="shared" ca="1" si="310"/>
        <v>0.48295494571195691</v>
      </c>
      <c r="H3310" s="13">
        <f t="shared" ca="1" si="311"/>
        <v>0</v>
      </c>
    </row>
    <row r="3311" spans="3:8">
      <c r="C3311" s="13">
        <f t="shared" ca="1" si="306"/>
        <v>2008.6743933704552</v>
      </c>
      <c r="D3311" s="13">
        <f t="shared" ca="1" si="307"/>
        <v>98.961826998607236</v>
      </c>
      <c r="E3311" s="13">
        <f t="shared" ca="1" si="308"/>
        <v>978519.94396318798</v>
      </c>
      <c r="F3311" s="13">
        <f t="shared" ca="1" si="309"/>
        <v>4.000241729246051</v>
      </c>
      <c r="G3311" s="13">
        <f t="shared" ca="1" si="310"/>
        <v>0.50725028536498917</v>
      </c>
      <c r="H3311" s="13">
        <f t="shared" ca="1" si="311"/>
        <v>0</v>
      </c>
    </row>
    <row r="3312" spans="3:8">
      <c r="C3312" s="13">
        <f t="shared" ca="1" si="306"/>
        <v>1986.6962874713088</v>
      </c>
      <c r="D3312" s="13">
        <f t="shared" ca="1" si="307"/>
        <v>100.03038531564935</v>
      </c>
      <c r="E3312" s="13">
        <f t="shared" ca="1" si="308"/>
        <v>987832.70127565705</v>
      </c>
      <c r="F3312" s="13">
        <f t="shared" ca="1" si="309"/>
        <v>3.9973270881455929</v>
      </c>
      <c r="G3312" s="13">
        <f t="shared" ca="1" si="310"/>
        <v>0.49829082597642471</v>
      </c>
      <c r="H3312" s="13">
        <f t="shared" ca="1" si="311"/>
        <v>0</v>
      </c>
    </row>
    <row r="3313" spans="3:8">
      <c r="C3313" s="13">
        <f t="shared" ca="1" si="306"/>
        <v>1992.1736560860695</v>
      </c>
      <c r="D3313" s="13">
        <f t="shared" ca="1" si="307"/>
        <v>100.3224298745473</v>
      </c>
      <c r="E3313" s="13">
        <f t="shared" ca="1" si="308"/>
        <v>991000.25519446202</v>
      </c>
      <c r="F3313" s="13">
        <f t="shared" ca="1" si="309"/>
        <v>3.9988227688843256</v>
      </c>
      <c r="G3313" s="13">
        <f t="shared" ca="1" si="310"/>
        <v>0.5001498828940919</v>
      </c>
      <c r="H3313" s="13">
        <f t="shared" ca="1" si="311"/>
        <v>0</v>
      </c>
    </row>
    <row r="3314" spans="3:8">
      <c r="C3314" s="13">
        <f t="shared" ca="1" si="306"/>
        <v>2004.1954830796858</v>
      </c>
      <c r="D3314" s="13">
        <f t="shared" ca="1" si="307"/>
        <v>100.02784344366059</v>
      </c>
      <c r="E3314" s="13">
        <f t="shared" ca="1" si="308"/>
        <v>1011363.6531582174</v>
      </c>
      <c r="F3314" s="13">
        <f t="shared" ca="1" si="309"/>
        <v>3.9922035457224991</v>
      </c>
      <c r="G3314" s="13">
        <f t="shared" ca="1" si="310"/>
        <v>0.49784385694890465</v>
      </c>
      <c r="H3314" s="13">
        <f t="shared" ca="1" si="311"/>
        <v>0</v>
      </c>
    </row>
    <row r="3315" spans="3:8">
      <c r="C3315" s="13">
        <f t="shared" ca="1" si="306"/>
        <v>1992.9873984683666</v>
      </c>
      <c r="D3315" s="13">
        <f t="shared" ca="1" si="307"/>
        <v>99.564305949581069</v>
      </c>
      <c r="E3315" s="13">
        <f t="shared" ca="1" si="308"/>
        <v>991747.7702363939</v>
      </c>
      <c r="F3315" s="13">
        <f t="shared" ca="1" si="309"/>
        <v>4.0045326375588184</v>
      </c>
      <c r="G3315" s="13">
        <f t="shared" ca="1" si="310"/>
        <v>0.49357633373776044</v>
      </c>
      <c r="H3315" s="13">
        <f t="shared" ca="1" si="311"/>
        <v>0</v>
      </c>
    </row>
    <row r="3316" spans="3:8">
      <c r="C3316" s="13">
        <f t="shared" ca="1" si="306"/>
        <v>2008.8628726134157</v>
      </c>
      <c r="D3316" s="13">
        <f t="shared" ca="1" si="307"/>
        <v>99.412111526242683</v>
      </c>
      <c r="E3316" s="13">
        <f t="shared" ca="1" si="308"/>
        <v>985571.21080317313</v>
      </c>
      <c r="F3316" s="13">
        <f t="shared" ca="1" si="309"/>
        <v>4.01158379254833</v>
      </c>
      <c r="G3316" s="13">
        <f t="shared" ca="1" si="310"/>
        <v>0.50030925480731481</v>
      </c>
      <c r="H3316" s="13">
        <f t="shared" ca="1" si="311"/>
        <v>0</v>
      </c>
    </row>
    <row r="3317" spans="3:8">
      <c r="C3317" s="13">
        <f t="shared" ca="1" si="306"/>
        <v>1999.1721385398814</v>
      </c>
      <c r="D3317" s="13">
        <f t="shared" ca="1" si="307"/>
        <v>99.982996371518922</v>
      </c>
      <c r="E3317" s="13">
        <f t="shared" ca="1" si="308"/>
        <v>999200.68022825127</v>
      </c>
      <c r="F3317" s="13">
        <f t="shared" ca="1" si="309"/>
        <v>3.9932333491714287</v>
      </c>
      <c r="G3317" s="13">
        <f t="shared" ca="1" si="310"/>
        <v>0.50063958419119503</v>
      </c>
      <c r="H3317" s="13">
        <f t="shared" ca="1" si="311"/>
        <v>0</v>
      </c>
    </row>
    <row r="3318" spans="3:8">
      <c r="C3318" s="13">
        <f t="shared" ca="1" si="306"/>
        <v>2012.1062883113125</v>
      </c>
      <c r="D3318" s="13">
        <f t="shared" ca="1" si="307"/>
        <v>100.22271541285059</v>
      </c>
      <c r="E3318" s="13">
        <f t="shared" ca="1" si="308"/>
        <v>992103.23397084477</v>
      </c>
      <c r="F3318" s="13">
        <f t="shared" ca="1" si="309"/>
        <v>4.0039799677219063</v>
      </c>
      <c r="G3318" s="13">
        <f t="shared" ca="1" si="310"/>
        <v>0.50651660504886309</v>
      </c>
      <c r="H3318" s="13">
        <f t="shared" ca="1" si="311"/>
        <v>0</v>
      </c>
    </row>
    <row r="3319" spans="3:8">
      <c r="C3319" s="13">
        <f t="shared" ca="1" si="306"/>
        <v>2003.5880722281911</v>
      </c>
      <c r="D3319" s="13">
        <f t="shared" ca="1" si="307"/>
        <v>100.27432990519037</v>
      </c>
      <c r="E3319" s="13">
        <f t="shared" ca="1" si="308"/>
        <v>994440.26560795959</v>
      </c>
      <c r="F3319" s="13">
        <f t="shared" ca="1" si="309"/>
        <v>4.0023139324808206</v>
      </c>
      <c r="G3319" s="13">
        <f t="shared" ca="1" si="310"/>
        <v>0.50215000871150184</v>
      </c>
      <c r="H3319" s="13">
        <f t="shared" ca="1" si="311"/>
        <v>0</v>
      </c>
    </row>
    <row r="3320" spans="3:8">
      <c r="C3320" s="13">
        <f t="shared" ca="1" si="306"/>
        <v>2007.6726232322942</v>
      </c>
      <c r="D3320" s="13">
        <f t="shared" ca="1" si="307"/>
        <v>100.0798026677779</v>
      </c>
      <c r="E3320" s="13">
        <f t="shared" ca="1" si="308"/>
        <v>983898.78492064285</v>
      </c>
      <c r="F3320" s="13">
        <f t="shared" ca="1" si="309"/>
        <v>4.01124373730873</v>
      </c>
      <c r="G3320" s="13">
        <f t="shared" ca="1" si="310"/>
        <v>0.50409888470473641</v>
      </c>
      <c r="H3320" s="13">
        <f t="shared" ca="1" si="311"/>
        <v>0</v>
      </c>
    </row>
    <row r="3321" spans="3:8">
      <c r="C3321" s="13">
        <f t="shared" ca="1" si="306"/>
        <v>1983.2526873231889</v>
      </c>
      <c r="D3321" s="13">
        <f t="shared" ca="1" si="307"/>
        <v>100.93060468401202</v>
      </c>
      <c r="E3321" s="13">
        <f t="shared" ca="1" si="308"/>
        <v>1010198.1328154863</v>
      </c>
      <c r="F3321" s="13">
        <f t="shared" ca="1" si="309"/>
        <v>3.9997787212768903</v>
      </c>
      <c r="G3321" s="13">
        <f t="shared" ca="1" si="310"/>
        <v>0.48874090508751838</v>
      </c>
      <c r="H3321" s="13">
        <f t="shared" ca="1" si="311"/>
        <v>0</v>
      </c>
    </row>
    <row r="3322" spans="3:8">
      <c r="C3322" s="13">
        <f t="shared" ca="1" si="306"/>
        <v>1999.6346212294054</v>
      </c>
      <c r="D3322" s="13">
        <f t="shared" ca="1" si="307"/>
        <v>100.15414069945246</v>
      </c>
      <c r="E3322" s="13">
        <f t="shared" ca="1" si="308"/>
        <v>992893.75509474659</v>
      </c>
      <c r="F3322" s="13">
        <f t="shared" ca="1" si="309"/>
        <v>4.0005950329117788</v>
      </c>
      <c r="G3322" s="13">
        <f t="shared" ca="1" si="310"/>
        <v>0.50120938443576935</v>
      </c>
      <c r="H3322" s="13">
        <f t="shared" ca="1" si="311"/>
        <v>0</v>
      </c>
    </row>
    <row r="3323" spans="3:8">
      <c r="C3323" s="13">
        <f t="shared" ca="1" si="306"/>
        <v>1995.1231647680811</v>
      </c>
      <c r="D3323" s="13">
        <f t="shared" ca="1" si="307"/>
        <v>99.26633216331571</v>
      </c>
      <c r="E3323" s="13">
        <f t="shared" ca="1" si="308"/>
        <v>991366.4665465405</v>
      </c>
      <c r="F3323" s="13">
        <f t="shared" ca="1" si="309"/>
        <v>4.0142186067015375</v>
      </c>
      <c r="G3323" s="13">
        <f t="shared" ca="1" si="310"/>
        <v>0.48859973714381005</v>
      </c>
      <c r="H3323" s="13">
        <f t="shared" ca="1" si="311"/>
        <v>0</v>
      </c>
    </row>
    <row r="3324" spans="3:8">
      <c r="C3324" s="13">
        <f t="shared" ca="1" si="306"/>
        <v>2012.3413203563855</v>
      </c>
      <c r="D3324" s="13">
        <f t="shared" ca="1" si="307"/>
        <v>100.43871124335085</v>
      </c>
      <c r="E3324" s="13">
        <f t="shared" ca="1" si="308"/>
        <v>996368.93749905808</v>
      </c>
      <c r="F3324" s="13">
        <f t="shared" ca="1" si="309"/>
        <v>3.9979133084200846</v>
      </c>
      <c r="G3324" s="13">
        <f t="shared" ca="1" si="310"/>
        <v>0.50862872808216142</v>
      </c>
      <c r="H3324" s="13">
        <f t="shared" ca="1" si="311"/>
        <v>0</v>
      </c>
    </row>
    <row r="3325" spans="3:8">
      <c r="C3325" s="13">
        <f t="shared" ca="1" si="306"/>
        <v>2009.5805741439431</v>
      </c>
      <c r="D3325" s="13">
        <f t="shared" ca="1" si="307"/>
        <v>100.60230478532593</v>
      </c>
      <c r="E3325" s="13">
        <f t="shared" ca="1" si="308"/>
        <v>994135.99304091639</v>
      </c>
      <c r="F3325" s="13">
        <f t="shared" ca="1" si="309"/>
        <v>4.0007048411271526</v>
      </c>
      <c r="G3325" s="13">
        <f t="shared" ca="1" si="310"/>
        <v>0.50778172683729061</v>
      </c>
      <c r="H3325" s="13">
        <f t="shared" ca="1" si="311"/>
        <v>0</v>
      </c>
    </row>
    <row r="3326" spans="3:8">
      <c r="C3326" s="13">
        <f t="shared" ca="1" si="306"/>
        <v>1987.7331488111138</v>
      </c>
      <c r="D3326" s="13">
        <f t="shared" ca="1" si="307"/>
        <v>99.460946390846544</v>
      </c>
      <c r="E3326" s="13">
        <f t="shared" ca="1" si="308"/>
        <v>998229.82364517404</v>
      </c>
      <c r="F3326" s="13">
        <f t="shared" ca="1" si="309"/>
        <v>4.0128003612754934</v>
      </c>
      <c r="G3326" s="13">
        <f t="shared" ca="1" si="310"/>
        <v>0.48327922489731273</v>
      </c>
      <c r="H3326" s="13">
        <f t="shared" ca="1" si="311"/>
        <v>0</v>
      </c>
    </row>
    <row r="3327" spans="3:8">
      <c r="C3327" s="13">
        <f t="shared" ca="1" si="306"/>
        <v>1992.9371294869102</v>
      </c>
      <c r="D3327" s="13">
        <f t="shared" ca="1" si="307"/>
        <v>99.838460284032593</v>
      </c>
      <c r="E3327" s="13">
        <f t="shared" ca="1" si="308"/>
        <v>983044.62711733405</v>
      </c>
      <c r="F3327" s="13">
        <f t="shared" ca="1" si="309"/>
        <v>3.9913453764779945</v>
      </c>
      <c r="G3327" s="13">
        <f t="shared" ca="1" si="310"/>
        <v>0.50592336201189869</v>
      </c>
      <c r="H3327" s="13">
        <f t="shared" ca="1" si="311"/>
        <v>0</v>
      </c>
    </row>
    <row r="3328" spans="3:8">
      <c r="C3328" s="13">
        <f t="shared" ca="1" si="306"/>
        <v>2009.7765505427267</v>
      </c>
      <c r="D3328" s="13">
        <f t="shared" ca="1" si="307"/>
        <v>100.00187770974615</v>
      </c>
      <c r="E3328" s="13">
        <f t="shared" ca="1" si="308"/>
        <v>998206.10312963394</v>
      </c>
      <c r="F3328" s="13">
        <f t="shared" ca="1" si="309"/>
        <v>3.9979202314118116</v>
      </c>
      <c r="G3328" s="13">
        <f t="shared" ca="1" si="310"/>
        <v>0.50419335729269421</v>
      </c>
      <c r="H3328" s="13">
        <f t="shared" ca="1" si="311"/>
        <v>0</v>
      </c>
    </row>
    <row r="3329" spans="3:8">
      <c r="C3329" s="13">
        <f t="shared" ca="1" si="306"/>
        <v>2012.1914830343846</v>
      </c>
      <c r="D3329" s="13">
        <f t="shared" ca="1" si="307"/>
        <v>99.554089894208943</v>
      </c>
      <c r="E3329" s="13">
        <f t="shared" ca="1" si="308"/>
        <v>988338.04448835866</v>
      </c>
      <c r="F3329" s="13">
        <f t="shared" ca="1" si="309"/>
        <v>3.9977891345198726</v>
      </c>
      <c r="G3329" s="13">
        <f t="shared" ca="1" si="310"/>
        <v>0.50823293795455438</v>
      </c>
      <c r="H3329" s="13">
        <f t="shared" ca="1" si="311"/>
        <v>0</v>
      </c>
    </row>
    <row r="3330" spans="3:8">
      <c r="C3330" s="13">
        <f t="shared" ca="1" si="306"/>
        <v>2005.3196744327493</v>
      </c>
      <c r="D3330" s="13">
        <f t="shared" ca="1" si="307"/>
        <v>99.830596236873404</v>
      </c>
      <c r="E3330" s="13">
        <f t="shared" ca="1" si="308"/>
        <v>999712.48658640531</v>
      </c>
      <c r="F3330" s="13">
        <f t="shared" ca="1" si="309"/>
        <v>4.0019172721448628</v>
      </c>
      <c r="G3330" s="13">
        <f t="shared" ca="1" si="310"/>
        <v>0.49834887943265721</v>
      </c>
      <c r="H3330" s="13">
        <f t="shared" ca="1" si="311"/>
        <v>0</v>
      </c>
    </row>
    <row r="3331" spans="3:8">
      <c r="C3331" s="13">
        <f t="shared" ca="1" si="306"/>
        <v>2023.2713281745457</v>
      </c>
      <c r="D3331" s="13">
        <f t="shared" ca="1" si="307"/>
        <v>100.20180376987967</v>
      </c>
      <c r="E3331" s="13">
        <f t="shared" ca="1" si="308"/>
        <v>1001715.0693724386</v>
      </c>
      <c r="F3331" s="13">
        <f t="shared" ca="1" si="309"/>
        <v>4.0037753348493776</v>
      </c>
      <c r="G3331" s="13">
        <f t="shared" ca="1" si="310"/>
        <v>0.50723699645967268</v>
      </c>
      <c r="H3331" s="13">
        <f t="shared" ca="1" si="311"/>
        <v>0</v>
      </c>
    </row>
    <row r="3332" spans="3:8">
      <c r="C3332" s="13">
        <f t="shared" ca="1" si="306"/>
        <v>2004.7732252659555</v>
      </c>
      <c r="D3332" s="13">
        <f t="shared" ca="1" si="307"/>
        <v>99.917158247867718</v>
      </c>
      <c r="E3332" s="13">
        <f t="shared" ca="1" si="308"/>
        <v>996757.91946144251</v>
      </c>
      <c r="F3332" s="13">
        <f t="shared" ca="1" si="309"/>
        <v>4.0101897100552106</v>
      </c>
      <c r="G3332" s="13">
        <f t="shared" ca="1" si="310"/>
        <v>0.49587401108554557</v>
      </c>
      <c r="H3332" s="13">
        <f t="shared" ca="1" si="311"/>
        <v>0</v>
      </c>
    </row>
    <row r="3333" spans="3:8">
      <c r="C3333" s="13">
        <f t="shared" ca="1" si="306"/>
        <v>2017.1752697853149</v>
      </c>
      <c r="D3333" s="13">
        <f t="shared" ca="1" si="307"/>
        <v>99.744997413011433</v>
      </c>
      <c r="E3333" s="13">
        <f t="shared" ca="1" si="308"/>
        <v>988940.70402961713</v>
      </c>
      <c r="F3333" s="13">
        <f t="shared" ca="1" si="309"/>
        <v>3.9851259305485325</v>
      </c>
      <c r="G3333" s="13">
        <f t="shared" ca="1" si="310"/>
        <v>0.51795267107180842</v>
      </c>
      <c r="H3333" s="13">
        <f t="shared" ca="1" si="311"/>
        <v>0</v>
      </c>
    </row>
    <row r="3334" spans="3:8">
      <c r="C3334" s="13">
        <f t="shared" ca="1" si="306"/>
        <v>1998.6518071667533</v>
      </c>
      <c r="D3334" s="13">
        <f t="shared" ca="1" si="307"/>
        <v>99.632121139665074</v>
      </c>
      <c r="E3334" s="13">
        <f t="shared" ca="1" si="308"/>
        <v>989753.00513334153</v>
      </c>
      <c r="F3334" s="13">
        <f t="shared" ca="1" si="309"/>
        <v>3.9995057941028676</v>
      </c>
      <c r="G3334" s="13">
        <f t="shared" ca="1" si="310"/>
        <v>0.50023219796973184</v>
      </c>
      <c r="H3334" s="13">
        <f t="shared" ca="1" si="311"/>
        <v>0</v>
      </c>
    </row>
    <row r="3335" spans="3:8">
      <c r="C3335" s="13">
        <f t="shared" ca="1" si="306"/>
        <v>1981.3427014985532</v>
      </c>
      <c r="D3335" s="13">
        <f t="shared" ca="1" si="307"/>
        <v>100.28293957833914</v>
      </c>
      <c r="E3335" s="13">
        <f t="shared" ca="1" si="308"/>
        <v>997769.60899024922</v>
      </c>
      <c r="F3335" s="13">
        <f t="shared" ca="1" si="309"/>
        <v>3.9950669596690922</v>
      </c>
      <c r="G3335" s="13">
        <f t="shared" ca="1" si="310"/>
        <v>0.49302605024774188</v>
      </c>
      <c r="H3335" s="13">
        <f t="shared" ca="1" si="311"/>
        <v>0</v>
      </c>
    </row>
    <row r="3336" spans="3:8">
      <c r="C3336" s="13">
        <f t="shared" ca="1" si="306"/>
        <v>2020.2457691196385</v>
      </c>
      <c r="D3336" s="13">
        <f t="shared" ca="1" si="307"/>
        <v>100.23718883849568</v>
      </c>
      <c r="E3336" s="13">
        <f t="shared" ca="1" si="308"/>
        <v>1000368.7918178308</v>
      </c>
      <c r="F3336" s="13">
        <f t="shared" ca="1" si="309"/>
        <v>4.0042941411357296</v>
      </c>
      <c r="G3336" s="13">
        <f t="shared" ca="1" si="310"/>
        <v>0.50631804219479914</v>
      </c>
      <c r="H3336" s="13">
        <f t="shared" ca="1" si="311"/>
        <v>0</v>
      </c>
    </row>
    <row r="3337" spans="3:8">
      <c r="C3337" s="13">
        <f t="shared" ca="1" si="306"/>
        <v>2013.6949416956434</v>
      </c>
      <c r="D3337" s="13">
        <f t="shared" ca="1" si="307"/>
        <v>99.701751446068968</v>
      </c>
      <c r="E3337" s="13">
        <f t="shared" ca="1" si="308"/>
        <v>997664.64725013264</v>
      </c>
      <c r="F3337" s="13">
        <f t="shared" ca="1" si="309"/>
        <v>4.0039873309312837</v>
      </c>
      <c r="G3337" s="13">
        <f t="shared" ca="1" si="310"/>
        <v>0.5018627001643583</v>
      </c>
      <c r="H3337" s="13">
        <f t="shared" ca="1" si="311"/>
        <v>0</v>
      </c>
    </row>
    <row r="3338" spans="3:8">
      <c r="C3338" s="13">
        <f t="shared" ca="1" si="306"/>
        <v>1973.7588422080612</v>
      </c>
      <c r="D3338" s="13">
        <f t="shared" ca="1" si="307"/>
        <v>99.425146946348931</v>
      </c>
      <c r="E3338" s="13">
        <f t="shared" ca="1" si="308"/>
        <v>992557.40248731885</v>
      </c>
      <c r="F3338" s="13">
        <f t="shared" ca="1" si="309"/>
        <v>3.9919553203854568</v>
      </c>
      <c r="G3338" s="13">
        <f t="shared" ca="1" si="310"/>
        <v>0.48914343992775305</v>
      </c>
      <c r="H3338" s="13">
        <f t="shared" ca="1" si="311"/>
        <v>0</v>
      </c>
    </row>
    <row r="3339" spans="3:8">
      <c r="C3339" s="13">
        <f t="shared" ca="1" si="306"/>
        <v>1988.6803147930866</v>
      </c>
      <c r="D3339" s="13">
        <f t="shared" ca="1" si="307"/>
        <v>99.837679428084485</v>
      </c>
      <c r="E3339" s="13">
        <f t="shared" ca="1" si="308"/>
        <v>984569.18222232955</v>
      </c>
      <c r="F3339" s="13">
        <f t="shared" ca="1" si="309"/>
        <v>4.0028763381119017</v>
      </c>
      <c r="G3339" s="13">
        <f t="shared" ca="1" si="310"/>
        <v>0.49720974309064009</v>
      </c>
      <c r="H3339" s="13">
        <f t="shared" ca="1" si="311"/>
        <v>0</v>
      </c>
    </row>
    <row r="3340" spans="3:8">
      <c r="C3340" s="13">
        <f t="shared" ca="1" si="306"/>
        <v>1996.0974148541256</v>
      </c>
      <c r="D3340" s="13">
        <f t="shared" ca="1" si="307"/>
        <v>100.87811685683099</v>
      </c>
      <c r="E3340" s="13">
        <f t="shared" ca="1" si="308"/>
        <v>994297.93223547318</v>
      </c>
      <c r="F3340" s="13">
        <f t="shared" ca="1" si="309"/>
        <v>3.9941872148383815</v>
      </c>
      <c r="G3340" s="13">
        <f t="shared" ca="1" si="310"/>
        <v>0.50556891166480766</v>
      </c>
      <c r="H3340" s="13">
        <f t="shared" ca="1" si="311"/>
        <v>0</v>
      </c>
    </row>
    <row r="3341" spans="3:8">
      <c r="C3341" s="13">
        <f t="shared" ca="1" si="306"/>
        <v>1988.1632291809001</v>
      </c>
      <c r="D3341" s="13">
        <f t="shared" ca="1" si="307"/>
        <v>99.944834349482548</v>
      </c>
      <c r="E3341" s="13">
        <f t="shared" ca="1" si="308"/>
        <v>991486.58291354449</v>
      </c>
      <c r="F3341" s="13">
        <f t="shared" ca="1" si="309"/>
        <v>3.997501368384718</v>
      </c>
      <c r="G3341" s="13">
        <f t="shared" ca="1" si="310"/>
        <v>0.4966760698766407</v>
      </c>
      <c r="H3341" s="13">
        <f t="shared" ca="1" si="311"/>
        <v>0</v>
      </c>
    </row>
    <row r="3342" spans="3:8">
      <c r="C3342" s="13">
        <f t="shared" ca="1" si="306"/>
        <v>2006.0818514661769</v>
      </c>
      <c r="D3342" s="13">
        <f t="shared" ca="1" si="307"/>
        <v>100.62153525940117</v>
      </c>
      <c r="E3342" s="13">
        <f t="shared" ca="1" si="308"/>
        <v>997772.08270835318</v>
      </c>
      <c r="F3342" s="13">
        <f t="shared" ca="1" si="309"/>
        <v>3.9949278417967302</v>
      </c>
      <c r="G3342" s="13">
        <f t="shared" ca="1" si="310"/>
        <v>0.50719068239306764</v>
      </c>
      <c r="H3342" s="13">
        <f t="shared" ca="1" si="311"/>
        <v>0</v>
      </c>
    </row>
    <row r="3343" spans="3:8">
      <c r="C3343" s="13">
        <f t="shared" ca="1" si="306"/>
        <v>2003.3158569217192</v>
      </c>
      <c r="D3343" s="13">
        <f t="shared" ca="1" si="307"/>
        <v>99.75342757532998</v>
      </c>
      <c r="E3343" s="13">
        <f t="shared" ca="1" si="308"/>
        <v>995302.17155072361</v>
      </c>
      <c r="F3343" s="13">
        <f t="shared" ca="1" si="309"/>
        <v>3.9935087251395212</v>
      </c>
      <c r="G3343" s="13">
        <f t="shared" ca="1" si="310"/>
        <v>0.50338853155635688</v>
      </c>
      <c r="H3343" s="13">
        <f t="shared" ca="1" si="311"/>
        <v>0</v>
      </c>
    </row>
    <row r="3344" spans="3:8">
      <c r="C3344" s="13">
        <f t="shared" ca="1" si="306"/>
        <v>1987.0291384514016</v>
      </c>
      <c r="D3344" s="13">
        <f t="shared" ca="1" si="307"/>
        <v>99.717661519988056</v>
      </c>
      <c r="E3344" s="13">
        <f t="shared" ca="1" si="308"/>
        <v>990759.22058576229</v>
      </c>
      <c r="F3344" s="13">
        <f t="shared" ca="1" si="309"/>
        <v>3.9888896451615188</v>
      </c>
      <c r="G3344" s="13">
        <f t="shared" ca="1" si="310"/>
        <v>0.49963687441091198</v>
      </c>
      <c r="H3344" s="13">
        <f t="shared" ca="1" si="311"/>
        <v>0</v>
      </c>
    </row>
    <row r="3345" spans="3:8">
      <c r="C3345" s="13">
        <f t="shared" ca="1" si="306"/>
        <v>2006.3785649915508</v>
      </c>
      <c r="D3345" s="13">
        <f t="shared" ca="1" si="307"/>
        <v>101.39923184037076</v>
      </c>
      <c r="E3345" s="13">
        <f t="shared" ca="1" si="308"/>
        <v>992460.29520704411</v>
      </c>
      <c r="F3345" s="13">
        <f t="shared" ca="1" si="309"/>
        <v>4.0014259345179894</v>
      </c>
      <c r="G3345" s="13">
        <f t="shared" ca="1" si="310"/>
        <v>0.51066757946631991</v>
      </c>
      <c r="H3345" s="13">
        <f t="shared" ca="1" si="311"/>
        <v>0</v>
      </c>
    </row>
    <row r="3346" spans="3:8">
      <c r="C3346" s="13">
        <f t="shared" ca="1" si="306"/>
        <v>1994.0534922820905</v>
      </c>
      <c r="D3346" s="13">
        <f t="shared" ca="1" si="307"/>
        <v>99.590971356644275</v>
      </c>
      <c r="E3346" s="13">
        <f t="shared" ca="1" si="308"/>
        <v>991593.02382512239</v>
      </c>
      <c r="F3346" s="13">
        <f t="shared" ca="1" si="309"/>
        <v>3.9955251670876266</v>
      </c>
      <c r="G3346" s="13">
        <f t="shared" ca="1" si="310"/>
        <v>0.49878658788368424</v>
      </c>
      <c r="H3346" s="13">
        <f t="shared" ca="1" si="311"/>
        <v>0</v>
      </c>
    </row>
    <row r="3347" spans="3:8">
      <c r="C3347" s="13">
        <f t="shared" ca="1" si="306"/>
        <v>1990.6333104707267</v>
      </c>
      <c r="D3347" s="13">
        <f t="shared" ca="1" si="307"/>
        <v>100.33574042335545</v>
      </c>
      <c r="E3347" s="13">
        <f t="shared" ca="1" si="308"/>
        <v>994278.25821222994</v>
      </c>
      <c r="F3347" s="13">
        <f t="shared" ca="1" si="309"/>
        <v>4.0084609598689642</v>
      </c>
      <c r="G3347" s="13">
        <f t="shared" ca="1" si="310"/>
        <v>0.49302592124842975</v>
      </c>
      <c r="H3347" s="13">
        <f t="shared" ca="1" si="311"/>
        <v>0</v>
      </c>
    </row>
    <row r="3348" spans="3:8">
      <c r="C3348" s="13">
        <f t="shared" ca="1" si="306"/>
        <v>2021.6297126903962</v>
      </c>
      <c r="D3348" s="13">
        <f t="shared" ca="1" si="307"/>
        <v>98.905979153561105</v>
      </c>
      <c r="E3348" s="13">
        <f t="shared" ca="1" si="308"/>
        <v>992244.13434494543</v>
      </c>
      <c r="F3348" s="13">
        <f t="shared" ca="1" si="309"/>
        <v>3.9984606912344502</v>
      </c>
      <c r="G3348" s="13">
        <f t="shared" ca="1" si="310"/>
        <v>0.50732474036525232</v>
      </c>
      <c r="H3348" s="13">
        <f t="shared" ca="1" si="311"/>
        <v>0</v>
      </c>
    </row>
    <row r="3349" spans="3:8">
      <c r="C3349" s="13">
        <f t="shared" ca="1" si="306"/>
        <v>1994.2144266176335</v>
      </c>
      <c r="D3349" s="13">
        <f t="shared" ca="1" si="307"/>
        <v>99.7036741155394</v>
      </c>
      <c r="E3349" s="13">
        <f t="shared" ca="1" si="308"/>
        <v>997862.1605481978</v>
      </c>
      <c r="F3349" s="13">
        <f t="shared" ca="1" si="309"/>
        <v>4.0036410571379948</v>
      </c>
      <c r="G3349" s="13">
        <f t="shared" ca="1" si="310"/>
        <v>0.49228195123818885</v>
      </c>
      <c r="H3349" s="13">
        <f t="shared" ca="1" si="311"/>
        <v>0</v>
      </c>
    </row>
    <row r="3350" spans="3:8">
      <c r="C3350" s="13">
        <f t="shared" ca="1" si="306"/>
        <v>1997.0207028041955</v>
      </c>
      <c r="D3350" s="13">
        <f t="shared" ca="1" si="307"/>
        <v>100.30775150507283</v>
      </c>
      <c r="E3350" s="13">
        <f t="shared" ca="1" si="308"/>
        <v>995617.89441413363</v>
      </c>
      <c r="F3350" s="13">
        <f t="shared" ca="1" si="309"/>
        <v>4.0101911027896655</v>
      </c>
      <c r="G3350" s="13">
        <f t="shared" ca="1" si="310"/>
        <v>0.49453472756727163</v>
      </c>
      <c r="H3350" s="13">
        <f t="shared" ca="1" si="311"/>
        <v>0</v>
      </c>
    </row>
    <row r="3351" spans="3:8">
      <c r="C3351" s="13">
        <f t="shared" ca="1" si="306"/>
        <v>2002.4127579007086</v>
      </c>
      <c r="D3351" s="13">
        <f t="shared" ca="1" si="307"/>
        <v>100.25843208635771</v>
      </c>
      <c r="E3351" s="13">
        <f t="shared" ca="1" si="308"/>
        <v>1001878.8058815317</v>
      </c>
      <c r="F3351" s="13">
        <f t="shared" ca="1" si="309"/>
        <v>4.0001155947521871</v>
      </c>
      <c r="G3351" s="13">
        <f t="shared" ca="1" si="310"/>
        <v>0.49885335139184955</v>
      </c>
      <c r="H3351" s="13">
        <f t="shared" ca="1" si="311"/>
        <v>0</v>
      </c>
    </row>
    <row r="3352" spans="3:8">
      <c r="C3352" s="13">
        <f t="shared" ref="C3352:C3415" ca="1" si="312">NORMINV(RAND(),$D$3,$G$3)</f>
        <v>2001.1946503142415</v>
      </c>
      <c r="D3352" s="13">
        <f t="shared" ref="D3352:D3415" ca="1" si="313">NORMINV(RAND(),$D$4,$G$4)</f>
        <v>99.932399390575682</v>
      </c>
      <c r="E3352" s="13">
        <f t="shared" ref="E3352:E3415" ca="1" si="314">NORMINV(RAND(),$D$5,$G$5)</f>
        <v>1004230.4673700728</v>
      </c>
      <c r="F3352" s="13">
        <f t="shared" ref="F3352:F3415" ca="1" si="315">NORMINV(RAND(),$D$6,$G$6)</f>
        <v>4.0007893219395463</v>
      </c>
      <c r="G3352" s="13">
        <f t="shared" ref="G3352:G3415" ca="1" si="316">C3352^2*D3352/(E3352*3.1415926*F3352^4)</f>
        <v>0.49512971741259609</v>
      </c>
      <c r="H3352" s="13">
        <f t="shared" ref="H3352:H3415" ca="1" si="317">IF(G3352&gt;0.54,1,IF(G3352&lt;0.46,1,0))</f>
        <v>0</v>
      </c>
    </row>
    <row r="3353" spans="3:8">
      <c r="C3353" s="13">
        <f t="shared" ca="1" si="312"/>
        <v>2008.8210043758488</v>
      </c>
      <c r="D3353" s="13">
        <f t="shared" ca="1" si="313"/>
        <v>100.23407147713037</v>
      </c>
      <c r="E3353" s="13">
        <f t="shared" ca="1" si="314"/>
        <v>992274.56622208608</v>
      </c>
      <c r="F3353" s="13">
        <f t="shared" ca="1" si="315"/>
        <v>3.9919026281430523</v>
      </c>
      <c r="G3353" s="13">
        <f t="shared" ca="1" si="316"/>
        <v>0.51097113924267834</v>
      </c>
      <c r="H3353" s="13">
        <f t="shared" ca="1" si="317"/>
        <v>0</v>
      </c>
    </row>
    <row r="3354" spans="3:8">
      <c r="C3354" s="13">
        <f t="shared" ca="1" si="312"/>
        <v>2015.5005836688408</v>
      </c>
      <c r="D3354" s="13">
        <f t="shared" ca="1" si="313"/>
        <v>99.217711042913265</v>
      </c>
      <c r="E3354" s="13">
        <f t="shared" ca="1" si="314"/>
        <v>1001385.8581754048</v>
      </c>
      <c r="F3354" s="13">
        <f t="shared" ca="1" si="315"/>
        <v>3.9986137142126097</v>
      </c>
      <c r="G3354" s="13">
        <f t="shared" ca="1" si="316"/>
        <v>0.50114792472743264</v>
      </c>
      <c r="H3354" s="13">
        <f t="shared" ca="1" si="317"/>
        <v>0</v>
      </c>
    </row>
    <row r="3355" spans="3:8">
      <c r="C3355" s="13">
        <f t="shared" ca="1" si="312"/>
        <v>1996.9084504855239</v>
      </c>
      <c r="D3355" s="13">
        <f t="shared" ca="1" si="313"/>
        <v>99.762080591887965</v>
      </c>
      <c r="E3355" s="13">
        <f t="shared" ca="1" si="314"/>
        <v>1001087.2542818615</v>
      </c>
      <c r="F3355" s="13">
        <f t="shared" ca="1" si="315"/>
        <v>3.9981060472915573</v>
      </c>
      <c r="G3355" s="13">
        <f t="shared" ca="1" si="316"/>
        <v>0.49504282805175182</v>
      </c>
      <c r="H3355" s="13">
        <f t="shared" ca="1" si="317"/>
        <v>0</v>
      </c>
    </row>
    <row r="3356" spans="3:8">
      <c r="C3356" s="13">
        <f t="shared" ca="1" si="312"/>
        <v>1979.6429598936215</v>
      </c>
      <c r="D3356" s="13">
        <f t="shared" ca="1" si="313"/>
        <v>100.89697680711915</v>
      </c>
      <c r="E3356" s="13">
        <f t="shared" ca="1" si="314"/>
        <v>998967.30454767495</v>
      </c>
      <c r="F3356" s="13">
        <f t="shared" ca="1" si="315"/>
        <v>3.9932261578097319</v>
      </c>
      <c r="G3356" s="13">
        <f t="shared" ca="1" si="316"/>
        <v>0.49551308149395573</v>
      </c>
      <c r="H3356" s="13">
        <f t="shared" ca="1" si="317"/>
        <v>0</v>
      </c>
    </row>
    <row r="3357" spans="3:8">
      <c r="C3357" s="13">
        <f t="shared" ca="1" si="312"/>
        <v>2002.7715547880637</v>
      </c>
      <c r="D3357" s="13">
        <f t="shared" ca="1" si="313"/>
        <v>99.874088320528486</v>
      </c>
      <c r="E3357" s="13">
        <f t="shared" ca="1" si="314"/>
        <v>995304.70518867066</v>
      </c>
      <c r="F3357" s="13">
        <f t="shared" ca="1" si="315"/>
        <v>4.0019545537417578</v>
      </c>
      <c r="G3357" s="13">
        <f t="shared" ca="1" si="316"/>
        <v>0.49948347518267655</v>
      </c>
      <c r="H3357" s="13">
        <f t="shared" ca="1" si="317"/>
        <v>0</v>
      </c>
    </row>
    <row r="3358" spans="3:8">
      <c r="C3358" s="13">
        <f t="shared" ca="1" si="312"/>
        <v>2013.9755405947469</v>
      </c>
      <c r="D3358" s="13">
        <f t="shared" ca="1" si="313"/>
        <v>100.6287259157158</v>
      </c>
      <c r="E3358" s="13">
        <f t="shared" ca="1" si="314"/>
        <v>1006478.6620092979</v>
      </c>
      <c r="F3358" s="13">
        <f t="shared" ca="1" si="315"/>
        <v>4.0041201589067414</v>
      </c>
      <c r="G3358" s="13">
        <f t="shared" ca="1" si="316"/>
        <v>0.50216624162252987</v>
      </c>
      <c r="H3358" s="13">
        <f t="shared" ca="1" si="317"/>
        <v>0</v>
      </c>
    </row>
    <row r="3359" spans="3:8">
      <c r="C3359" s="13">
        <f t="shared" ca="1" si="312"/>
        <v>2000.1871336175409</v>
      </c>
      <c r="D3359" s="13">
        <f t="shared" ca="1" si="313"/>
        <v>100.30258607250553</v>
      </c>
      <c r="E3359" s="13">
        <f t="shared" ca="1" si="314"/>
        <v>991522.66185975098</v>
      </c>
      <c r="F3359" s="13">
        <f t="shared" ca="1" si="315"/>
        <v>3.9967174233198359</v>
      </c>
      <c r="G3359" s="13">
        <f t="shared" ca="1" si="316"/>
        <v>0.50487876400821929</v>
      </c>
      <c r="H3359" s="13">
        <f t="shared" ca="1" si="317"/>
        <v>0</v>
      </c>
    </row>
    <row r="3360" spans="3:8">
      <c r="C3360" s="13">
        <f t="shared" ca="1" si="312"/>
        <v>1994.1968332883762</v>
      </c>
      <c r="D3360" s="13">
        <f t="shared" ca="1" si="313"/>
        <v>100.62254235017737</v>
      </c>
      <c r="E3360" s="13">
        <f t="shared" ca="1" si="314"/>
        <v>986768.24448192946</v>
      </c>
      <c r="F3360" s="13">
        <f t="shared" ca="1" si="315"/>
        <v>3.9948374608819339</v>
      </c>
      <c r="G3360" s="13">
        <f t="shared" ca="1" si="316"/>
        <v>0.50683879011305655</v>
      </c>
      <c r="H3360" s="13">
        <f t="shared" ca="1" si="317"/>
        <v>0</v>
      </c>
    </row>
    <row r="3361" spans="3:8">
      <c r="C3361" s="13">
        <f t="shared" ca="1" si="312"/>
        <v>2007.4823979189796</v>
      </c>
      <c r="D3361" s="13">
        <f t="shared" ca="1" si="313"/>
        <v>99.620541757485086</v>
      </c>
      <c r="E3361" s="13">
        <f t="shared" ca="1" si="314"/>
        <v>984859.19162415876</v>
      </c>
      <c r="F3361" s="13">
        <f t="shared" ca="1" si="315"/>
        <v>3.9997236907938043</v>
      </c>
      <c r="G3361" s="13">
        <f t="shared" ca="1" si="316"/>
        <v>0.5070005398113443</v>
      </c>
      <c r="H3361" s="13">
        <f t="shared" ca="1" si="317"/>
        <v>0</v>
      </c>
    </row>
    <row r="3362" spans="3:8">
      <c r="C3362" s="13">
        <f t="shared" ca="1" si="312"/>
        <v>1994.7931826976817</v>
      </c>
      <c r="D3362" s="13">
        <f t="shared" ca="1" si="313"/>
        <v>100.05040688465823</v>
      </c>
      <c r="E3362" s="13">
        <f t="shared" ca="1" si="314"/>
        <v>999799.58377523615</v>
      </c>
      <c r="F3362" s="13">
        <f t="shared" ca="1" si="315"/>
        <v>3.9951164577715788</v>
      </c>
      <c r="G3362" s="13">
        <f t="shared" ca="1" si="316"/>
        <v>0.49754689324291912</v>
      </c>
      <c r="H3362" s="13">
        <f t="shared" ca="1" si="317"/>
        <v>0</v>
      </c>
    </row>
    <row r="3363" spans="3:8">
      <c r="C3363" s="13">
        <f t="shared" ca="1" si="312"/>
        <v>1988.0341596686533</v>
      </c>
      <c r="D3363" s="13">
        <f t="shared" ca="1" si="313"/>
        <v>100.73351352076692</v>
      </c>
      <c r="E3363" s="13">
        <f t="shared" ca="1" si="314"/>
        <v>999790.17853515246</v>
      </c>
      <c r="F3363" s="13">
        <f t="shared" ca="1" si="315"/>
        <v>4.0113994590728552</v>
      </c>
      <c r="G3363" s="13">
        <f t="shared" ca="1" si="316"/>
        <v>0.48952997436083107</v>
      </c>
      <c r="H3363" s="13">
        <f t="shared" ca="1" si="317"/>
        <v>0</v>
      </c>
    </row>
    <row r="3364" spans="3:8">
      <c r="C3364" s="13">
        <f t="shared" ca="1" si="312"/>
        <v>2007.2247101450196</v>
      </c>
      <c r="D3364" s="13">
        <f t="shared" ca="1" si="313"/>
        <v>99.854908617258289</v>
      </c>
      <c r="E3364" s="13">
        <f t="shared" ca="1" si="314"/>
        <v>980283.80144550488</v>
      </c>
      <c r="F3364" s="13">
        <f t="shared" ca="1" si="315"/>
        <v>3.9979811342668432</v>
      </c>
      <c r="G3364" s="13">
        <f t="shared" ca="1" si="316"/>
        <v>0.5113246795123777</v>
      </c>
      <c r="H3364" s="13">
        <f t="shared" ca="1" si="317"/>
        <v>0</v>
      </c>
    </row>
    <row r="3365" spans="3:8">
      <c r="C3365" s="13">
        <f t="shared" ca="1" si="312"/>
        <v>2009.9390597676111</v>
      </c>
      <c r="D3365" s="13">
        <f t="shared" ca="1" si="313"/>
        <v>100.31305911690062</v>
      </c>
      <c r="E3365" s="13">
        <f t="shared" ca="1" si="314"/>
        <v>998362.43726759905</v>
      </c>
      <c r="F3365" s="13">
        <f t="shared" ca="1" si="315"/>
        <v>3.9985597590367803</v>
      </c>
      <c r="G3365" s="13">
        <f t="shared" ca="1" si="316"/>
        <v>0.50544137844241255</v>
      </c>
      <c r="H3365" s="13">
        <f t="shared" ca="1" si="317"/>
        <v>0</v>
      </c>
    </row>
    <row r="3366" spans="3:8">
      <c r="C3366" s="13">
        <f t="shared" ca="1" si="312"/>
        <v>2002.8871893526218</v>
      </c>
      <c r="D3366" s="13">
        <f t="shared" ca="1" si="313"/>
        <v>99.982160691054005</v>
      </c>
      <c r="E3366" s="13">
        <f t="shared" ca="1" si="314"/>
        <v>994716.82943914225</v>
      </c>
      <c r="F3366" s="13">
        <f t="shared" ca="1" si="315"/>
        <v>3.99017226034923</v>
      </c>
      <c r="G3366" s="13">
        <f t="shared" ca="1" si="316"/>
        <v>0.50631358958207628</v>
      </c>
      <c r="H3366" s="13">
        <f t="shared" ca="1" si="317"/>
        <v>0</v>
      </c>
    </row>
    <row r="3367" spans="3:8">
      <c r="C3367" s="13">
        <f t="shared" ca="1" si="312"/>
        <v>1999.0387892717647</v>
      </c>
      <c r="D3367" s="13">
        <f t="shared" ca="1" si="313"/>
        <v>99.855383889491904</v>
      </c>
      <c r="E3367" s="13">
        <f t="shared" ca="1" si="314"/>
        <v>985863.63977245777</v>
      </c>
      <c r="F3367" s="13">
        <f t="shared" ca="1" si="315"/>
        <v>3.9995763615940931</v>
      </c>
      <c r="G3367" s="13">
        <f t="shared" ca="1" si="316"/>
        <v>0.50349045485475974</v>
      </c>
      <c r="H3367" s="13">
        <f t="shared" ca="1" si="317"/>
        <v>0</v>
      </c>
    </row>
    <row r="3368" spans="3:8">
      <c r="C3368" s="13">
        <f t="shared" ca="1" si="312"/>
        <v>1996.9512247871883</v>
      </c>
      <c r="D3368" s="13">
        <f t="shared" ca="1" si="313"/>
        <v>99.919379123777773</v>
      </c>
      <c r="E3368" s="13">
        <f t="shared" ca="1" si="314"/>
        <v>994163.11122510722</v>
      </c>
      <c r="F3368" s="13">
        <f t="shared" ca="1" si="315"/>
        <v>4.0026033551360314</v>
      </c>
      <c r="G3368" s="13">
        <f t="shared" ca="1" si="316"/>
        <v>0.49705782092952738</v>
      </c>
      <c r="H3368" s="13">
        <f t="shared" ca="1" si="317"/>
        <v>0</v>
      </c>
    </row>
    <row r="3369" spans="3:8">
      <c r="C3369" s="13">
        <f t="shared" ca="1" si="312"/>
        <v>2007.1647130164706</v>
      </c>
      <c r="D3369" s="13">
        <f t="shared" ca="1" si="313"/>
        <v>100.7991136456197</v>
      </c>
      <c r="E3369" s="13">
        <f t="shared" ca="1" si="314"/>
        <v>999677.88565370487</v>
      </c>
      <c r="F3369" s="13">
        <f t="shared" ca="1" si="315"/>
        <v>3.9914125697181881</v>
      </c>
      <c r="G3369" s="13">
        <f t="shared" ca="1" si="316"/>
        <v>0.50945556059752417</v>
      </c>
      <c r="H3369" s="13">
        <f t="shared" ca="1" si="317"/>
        <v>0</v>
      </c>
    </row>
    <row r="3370" spans="3:8">
      <c r="C3370" s="13">
        <f t="shared" ca="1" si="312"/>
        <v>1991.1847390981109</v>
      </c>
      <c r="D3370" s="13">
        <f t="shared" ca="1" si="313"/>
        <v>100.592296580187</v>
      </c>
      <c r="E3370" s="13">
        <f t="shared" ca="1" si="314"/>
        <v>994044.2481382984</v>
      </c>
      <c r="F3370" s="13">
        <f t="shared" ca="1" si="315"/>
        <v>4.0107323735103533</v>
      </c>
      <c r="G3370" s="13">
        <f t="shared" ca="1" si="316"/>
        <v>0.49355722928840334</v>
      </c>
      <c r="H3370" s="13">
        <f t="shared" ca="1" si="317"/>
        <v>0</v>
      </c>
    </row>
    <row r="3371" spans="3:8">
      <c r="C3371" s="13">
        <f t="shared" ca="1" si="312"/>
        <v>2010.156506440989</v>
      </c>
      <c r="D3371" s="13">
        <f t="shared" ca="1" si="313"/>
        <v>99.957444720032314</v>
      </c>
      <c r="E3371" s="13">
        <f t="shared" ca="1" si="314"/>
        <v>1003606.7969735694</v>
      </c>
      <c r="F3371" s="13">
        <f t="shared" ca="1" si="315"/>
        <v>4.0071133675419688</v>
      </c>
      <c r="G3371" s="13">
        <f t="shared" ca="1" si="316"/>
        <v>0.49686100357071944</v>
      </c>
      <c r="H3371" s="13">
        <f t="shared" ca="1" si="317"/>
        <v>0</v>
      </c>
    </row>
    <row r="3372" spans="3:8">
      <c r="C3372" s="13">
        <f t="shared" ca="1" si="312"/>
        <v>1998.9572402612923</v>
      </c>
      <c r="D3372" s="13">
        <f t="shared" ca="1" si="313"/>
        <v>100.58742923134173</v>
      </c>
      <c r="E3372" s="13">
        <f t="shared" ca="1" si="314"/>
        <v>991504.33309704799</v>
      </c>
      <c r="F3372" s="13">
        <f t="shared" ca="1" si="315"/>
        <v>3.9928680226039344</v>
      </c>
      <c r="G3372" s="13">
        <f t="shared" ca="1" si="316"/>
        <v>0.50765236424418758</v>
      </c>
      <c r="H3372" s="13">
        <f t="shared" ca="1" si="317"/>
        <v>0</v>
      </c>
    </row>
    <row r="3373" spans="3:8">
      <c r="C3373" s="13">
        <f t="shared" ca="1" si="312"/>
        <v>1985.0544921474898</v>
      </c>
      <c r="D3373" s="13">
        <f t="shared" ca="1" si="313"/>
        <v>100.70859988448157</v>
      </c>
      <c r="E3373" s="13">
        <f t="shared" ca="1" si="314"/>
        <v>991428.83649293229</v>
      </c>
      <c r="F3373" s="13">
        <f t="shared" ca="1" si="315"/>
        <v>3.996991401845928</v>
      </c>
      <c r="G3373" s="13">
        <f t="shared" ca="1" si="316"/>
        <v>0.49919147103300904</v>
      </c>
      <c r="H3373" s="13">
        <f t="shared" ca="1" si="317"/>
        <v>0</v>
      </c>
    </row>
    <row r="3374" spans="3:8">
      <c r="C3374" s="13">
        <f t="shared" ca="1" si="312"/>
        <v>1993.3391574069624</v>
      </c>
      <c r="D3374" s="13">
        <f t="shared" ca="1" si="313"/>
        <v>99.548811717916962</v>
      </c>
      <c r="E3374" s="13">
        <f t="shared" ca="1" si="314"/>
        <v>1003916.4229762269</v>
      </c>
      <c r="F3374" s="13">
        <f t="shared" ca="1" si="315"/>
        <v>4.0002835536660459</v>
      </c>
      <c r="G3374" s="13">
        <f t="shared" ca="1" si="316"/>
        <v>0.48976522536412842</v>
      </c>
      <c r="H3374" s="13">
        <f t="shared" ca="1" si="317"/>
        <v>0</v>
      </c>
    </row>
    <row r="3375" spans="3:8">
      <c r="C3375" s="13">
        <f t="shared" ca="1" si="312"/>
        <v>1986.7968806298895</v>
      </c>
      <c r="D3375" s="13">
        <f t="shared" ca="1" si="313"/>
        <v>98.966210147542313</v>
      </c>
      <c r="E3375" s="13">
        <f t="shared" ca="1" si="314"/>
        <v>981918.50482130132</v>
      </c>
      <c r="F3375" s="13">
        <f t="shared" ca="1" si="315"/>
        <v>3.9943698261324339</v>
      </c>
      <c r="G3375" s="13">
        <f t="shared" ca="1" si="316"/>
        <v>0.49747983213180796</v>
      </c>
      <c r="H3375" s="13">
        <f t="shared" ca="1" si="317"/>
        <v>0</v>
      </c>
    </row>
    <row r="3376" spans="3:8">
      <c r="C3376" s="13">
        <f t="shared" ca="1" si="312"/>
        <v>1987.163847390839</v>
      </c>
      <c r="D3376" s="13">
        <f t="shared" ca="1" si="313"/>
        <v>99.47602677641359</v>
      </c>
      <c r="E3376" s="13">
        <f t="shared" ca="1" si="314"/>
        <v>989869.05377701367</v>
      </c>
      <c r="F3376" s="13">
        <f t="shared" ca="1" si="315"/>
        <v>4.0086257508029481</v>
      </c>
      <c r="G3376" s="13">
        <f t="shared" ca="1" si="316"/>
        <v>0.48918837167242007</v>
      </c>
      <c r="H3376" s="13">
        <f t="shared" ca="1" si="317"/>
        <v>0</v>
      </c>
    </row>
    <row r="3377" spans="3:8">
      <c r="C3377" s="13">
        <f t="shared" ca="1" si="312"/>
        <v>1981.0628806787852</v>
      </c>
      <c r="D3377" s="13">
        <f t="shared" ca="1" si="313"/>
        <v>99.608434845074086</v>
      </c>
      <c r="E3377" s="13">
        <f t="shared" ca="1" si="314"/>
        <v>984421.57842859346</v>
      </c>
      <c r="F3377" s="13">
        <f t="shared" ca="1" si="315"/>
        <v>3.9922656188112291</v>
      </c>
      <c r="G3377" s="13">
        <f t="shared" ca="1" si="316"/>
        <v>0.49760408005453804</v>
      </c>
      <c r="H3377" s="13">
        <f t="shared" ca="1" si="317"/>
        <v>0</v>
      </c>
    </row>
    <row r="3378" spans="3:8">
      <c r="C3378" s="13">
        <f t="shared" ca="1" si="312"/>
        <v>1985.1702201040673</v>
      </c>
      <c r="D3378" s="13">
        <f t="shared" ca="1" si="313"/>
        <v>100.69825614436263</v>
      </c>
      <c r="E3378" s="13">
        <f t="shared" ca="1" si="314"/>
        <v>995041.63028239226</v>
      </c>
      <c r="F3378" s="13">
        <f t="shared" ca="1" si="315"/>
        <v>4.0127052966192487</v>
      </c>
      <c r="G3378" s="13">
        <f t="shared" ca="1" si="316"/>
        <v>0.48964043583573907</v>
      </c>
      <c r="H3378" s="13">
        <f t="shared" ca="1" si="317"/>
        <v>0</v>
      </c>
    </row>
    <row r="3379" spans="3:8">
      <c r="C3379" s="13">
        <f t="shared" ca="1" si="312"/>
        <v>2014.17137310661</v>
      </c>
      <c r="D3379" s="13">
        <f t="shared" ca="1" si="313"/>
        <v>99.902358262228745</v>
      </c>
      <c r="E3379" s="13">
        <f t="shared" ca="1" si="314"/>
        <v>1001768.7599657401</v>
      </c>
      <c r="F3379" s="13">
        <f t="shared" ca="1" si="315"/>
        <v>3.9982944194253607</v>
      </c>
      <c r="G3379" s="13">
        <f t="shared" ca="1" si="316"/>
        <v>0.5039090357978272</v>
      </c>
      <c r="H3379" s="13">
        <f t="shared" ca="1" si="317"/>
        <v>0</v>
      </c>
    </row>
    <row r="3380" spans="3:8">
      <c r="C3380" s="13">
        <f t="shared" ca="1" si="312"/>
        <v>1992.0260661017744</v>
      </c>
      <c r="D3380" s="13">
        <f t="shared" ca="1" si="313"/>
        <v>100.37809510533951</v>
      </c>
      <c r="E3380" s="13">
        <f t="shared" ca="1" si="314"/>
        <v>996196.29019288882</v>
      </c>
      <c r="F3380" s="13">
        <f t="shared" ca="1" si="315"/>
        <v>3.9944804948599941</v>
      </c>
      <c r="G3380" s="13">
        <f t="shared" ca="1" si="316"/>
        <v>0.49991132911929964</v>
      </c>
      <c r="H3380" s="13">
        <f t="shared" ca="1" si="317"/>
        <v>0</v>
      </c>
    </row>
    <row r="3381" spans="3:8">
      <c r="C3381" s="13">
        <f t="shared" ca="1" si="312"/>
        <v>1994.0070308544268</v>
      </c>
      <c r="D3381" s="13">
        <f t="shared" ca="1" si="313"/>
        <v>100.30462599956138</v>
      </c>
      <c r="E3381" s="13">
        <f t="shared" ca="1" si="314"/>
        <v>982701.1783738489</v>
      </c>
      <c r="F3381" s="13">
        <f t="shared" ca="1" si="315"/>
        <v>3.9923302163607239</v>
      </c>
      <c r="G3381" s="13">
        <f t="shared" ca="1" si="316"/>
        <v>0.50850727240592974</v>
      </c>
      <c r="H3381" s="13">
        <f t="shared" ca="1" si="317"/>
        <v>0</v>
      </c>
    </row>
    <row r="3382" spans="3:8">
      <c r="C3382" s="13">
        <f t="shared" ca="1" si="312"/>
        <v>2001.7012012421465</v>
      </c>
      <c r="D3382" s="13">
        <f t="shared" ca="1" si="313"/>
        <v>99.655973983288746</v>
      </c>
      <c r="E3382" s="13">
        <f t="shared" ca="1" si="314"/>
        <v>996366.33055909444</v>
      </c>
      <c r="F3382" s="13">
        <f t="shared" ca="1" si="315"/>
        <v>3.9981954126496193</v>
      </c>
      <c r="G3382" s="13">
        <f t="shared" ca="1" si="316"/>
        <v>0.49920262790504311</v>
      </c>
      <c r="H3382" s="13">
        <f t="shared" ca="1" si="317"/>
        <v>0</v>
      </c>
    </row>
    <row r="3383" spans="3:8">
      <c r="C3383" s="13">
        <f t="shared" ca="1" si="312"/>
        <v>2006.3552552727106</v>
      </c>
      <c r="D3383" s="13">
        <f t="shared" ca="1" si="313"/>
        <v>99.302457652267094</v>
      </c>
      <c r="E3383" s="13">
        <f t="shared" ca="1" si="314"/>
        <v>996853.38278590154</v>
      </c>
      <c r="F3383" s="13">
        <f t="shared" ca="1" si="315"/>
        <v>4.0151231923795683</v>
      </c>
      <c r="G3383" s="13">
        <f t="shared" ca="1" si="316"/>
        <v>0.49113288341538996</v>
      </c>
      <c r="H3383" s="13">
        <f t="shared" ca="1" si="317"/>
        <v>0</v>
      </c>
    </row>
    <row r="3384" spans="3:8">
      <c r="C3384" s="13">
        <f t="shared" ca="1" si="312"/>
        <v>2001.9835294492846</v>
      </c>
      <c r="D3384" s="13">
        <f t="shared" ca="1" si="313"/>
        <v>100.43877353745333</v>
      </c>
      <c r="E3384" s="13">
        <f t="shared" ca="1" si="314"/>
        <v>996906.33543821052</v>
      </c>
      <c r="F3384" s="13">
        <f t="shared" ca="1" si="315"/>
        <v>4.0005960823628213</v>
      </c>
      <c r="G3384" s="13">
        <f t="shared" ca="1" si="316"/>
        <v>0.50178694564191306</v>
      </c>
      <c r="H3384" s="13">
        <f t="shared" ca="1" si="317"/>
        <v>0</v>
      </c>
    </row>
    <row r="3385" spans="3:8">
      <c r="C3385" s="13">
        <f t="shared" ca="1" si="312"/>
        <v>1997.6805493840789</v>
      </c>
      <c r="D3385" s="13">
        <f t="shared" ca="1" si="313"/>
        <v>99.747683189962558</v>
      </c>
      <c r="E3385" s="13">
        <f t="shared" ca="1" si="314"/>
        <v>985908.87521247414</v>
      </c>
      <c r="F3385" s="13">
        <f t="shared" ca="1" si="315"/>
        <v>3.9879406192185307</v>
      </c>
      <c r="G3385" s="13">
        <f t="shared" ca="1" si="316"/>
        <v>0.50812846670864609</v>
      </c>
      <c r="H3385" s="13">
        <f t="shared" ca="1" si="317"/>
        <v>0</v>
      </c>
    </row>
    <row r="3386" spans="3:8">
      <c r="C3386" s="13">
        <f t="shared" ca="1" si="312"/>
        <v>2011.1189125512417</v>
      </c>
      <c r="D3386" s="13">
        <f t="shared" ca="1" si="313"/>
        <v>99.957745573890321</v>
      </c>
      <c r="E3386" s="13">
        <f t="shared" ca="1" si="314"/>
        <v>984239.6926169662</v>
      </c>
      <c r="F3386" s="13">
        <f t="shared" ca="1" si="315"/>
        <v>4.0073626411702641</v>
      </c>
      <c r="G3386" s="13">
        <f t="shared" ca="1" si="316"/>
        <v>0.50699845003573296</v>
      </c>
      <c r="H3386" s="13">
        <f t="shared" ca="1" si="317"/>
        <v>0</v>
      </c>
    </row>
    <row r="3387" spans="3:8">
      <c r="C3387" s="13">
        <f t="shared" ca="1" si="312"/>
        <v>2002.8030969599406</v>
      </c>
      <c r="D3387" s="13">
        <f t="shared" ca="1" si="313"/>
        <v>100.28372819740265</v>
      </c>
      <c r="E3387" s="13">
        <f t="shared" ca="1" si="314"/>
        <v>1004994.3576223216</v>
      </c>
      <c r="F3387" s="13">
        <f t="shared" ca="1" si="315"/>
        <v>3.9993031548915829</v>
      </c>
      <c r="G3387" s="13">
        <f t="shared" ca="1" si="316"/>
        <v>0.4980307840058551</v>
      </c>
      <c r="H3387" s="13">
        <f t="shared" ca="1" si="317"/>
        <v>0</v>
      </c>
    </row>
    <row r="3388" spans="3:8">
      <c r="C3388" s="13">
        <f t="shared" ca="1" si="312"/>
        <v>2009.1850741995429</v>
      </c>
      <c r="D3388" s="13">
        <f t="shared" ca="1" si="313"/>
        <v>99.858709550301214</v>
      </c>
      <c r="E3388" s="13">
        <f t="shared" ca="1" si="314"/>
        <v>1002867.1855376518</v>
      </c>
      <c r="F3388" s="13">
        <f t="shared" ca="1" si="315"/>
        <v>4.0006880624731203</v>
      </c>
      <c r="G3388" s="13">
        <f t="shared" ca="1" si="316"/>
        <v>0.49945203631543272</v>
      </c>
      <c r="H3388" s="13">
        <f t="shared" ca="1" si="317"/>
        <v>0</v>
      </c>
    </row>
    <row r="3389" spans="3:8">
      <c r="C3389" s="13">
        <f t="shared" ca="1" si="312"/>
        <v>2003.8733681455067</v>
      </c>
      <c r="D3389" s="13">
        <f t="shared" ca="1" si="313"/>
        <v>100.3431368865697</v>
      </c>
      <c r="E3389" s="13">
        <f t="shared" ca="1" si="314"/>
        <v>1000585.9928783214</v>
      </c>
      <c r="F3389" s="13">
        <f t="shared" ca="1" si="315"/>
        <v>3.9907934678241519</v>
      </c>
      <c r="G3389" s="13">
        <f t="shared" ca="1" si="316"/>
        <v>0.50534378116372503</v>
      </c>
      <c r="H3389" s="13">
        <f t="shared" ca="1" si="317"/>
        <v>0</v>
      </c>
    </row>
    <row r="3390" spans="3:8">
      <c r="C3390" s="13">
        <f t="shared" ca="1" si="312"/>
        <v>1991.4029171237626</v>
      </c>
      <c r="D3390" s="13">
        <f t="shared" ca="1" si="313"/>
        <v>99.307828565093374</v>
      </c>
      <c r="E3390" s="13">
        <f t="shared" ca="1" si="314"/>
        <v>998542.05142484535</v>
      </c>
      <c r="F3390" s="13">
        <f t="shared" ca="1" si="315"/>
        <v>3.9958352690078947</v>
      </c>
      <c r="G3390" s="13">
        <f t="shared" ca="1" si="316"/>
        <v>0.4924421697396168</v>
      </c>
      <c r="H3390" s="13">
        <f t="shared" ca="1" si="317"/>
        <v>0</v>
      </c>
    </row>
    <row r="3391" spans="3:8">
      <c r="C3391" s="13">
        <f t="shared" ca="1" si="312"/>
        <v>1990.1365855021386</v>
      </c>
      <c r="D3391" s="13">
        <f t="shared" ca="1" si="313"/>
        <v>100.28903594265732</v>
      </c>
      <c r="E3391" s="13">
        <f t="shared" ca="1" si="314"/>
        <v>996078.32629423658</v>
      </c>
      <c r="F3391" s="13">
        <f t="shared" ca="1" si="315"/>
        <v>4.0026654467940928</v>
      </c>
      <c r="G3391" s="13">
        <f t="shared" ca="1" si="316"/>
        <v>0.49451412319524202</v>
      </c>
      <c r="H3391" s="13">
        <f t="shared" ca="1" si="317"/>
        <v>0</v>
      </c>
    </row>
    <row r="3392" spans="3:8">
      <c r="C3392" s="13">
        <f t="shared" ca="1" si="312"/>
        <v>1991.2421617782286</v>
      </c>
      <c r="D3392" s="13">
        <f t="shared" ca="1" si="313"/>
        <v>99.529696617533673</v>
      </c>
      <c r="E3392" s="13">
        <f t="shared" ca="1" si="314"/>
        <v>990005.51787349023</v>
      </c>
      <c r="F3392" s="13">
        <f t="shared" ca="1" si="315"/>
        <v>4.003169596646468</v>
      </c>
      <c r="G3392" s="13">
        <f t="shared" ca="1" si="316"/>
        <v>0.49408014277147466</v>
      </c>
      <c r="H3392" s="13">
        <f t="shared" ca="1" si="317"/>
        <v>0</v>
      </c>
    </row>
    <row r="3393" spans="3:8">
      <c r="C3393" s="13">
        <f t="shared" ca="1" si="312"/>
        <v>2012.4927803189926</v>
      </c>
      <c r="D3393" s="13">
        <f t="shared" ca="1" si="313"/>
        <v>100.12549551798938</v>
      </c>
      <c r="E3393" s="13">
        <f t="shared" ca="1" si="314"/>
        <v>997765.96436944755</v>
      </c>
      <c r="F3393" s="13">
        <f t="shared" ca="1" si="315"/>
        <v>4.0033484840970504</v>
      </c>
      <c r="G3393" s="13">
        <f t="shared" ca="1" si="316"/>
        <v>0.5036643416067621</v>
      </c>
      <c r="H3393" s="13">
        <f t="shared" ca="1" si="317"/>
        <v>0</v>
      </c>
    </row>
    <row r="3394" spans="3:8">
      <c r="C3394" s="13">
        <f t="shared" ca="1" si="312"/>
        <v>2009.1282818914019</v>
      </c>
      <c r="D3394" s="13">
        <f t="shared" ca="1" si="313"/>
        <v>99.805349276921959</v>
      </c>
      <c r="E3394" s="13">
        <f t="shared" ca="1" si="314"/>
        <v>993271.59118463483</v>
      </c>
      <c r="F3394" s="13">
        <f t="shared" ca="1" si="315"/>
        <v>3.9926108499050721</v>
      </c>
      <c r="G3394" s="13">
        <f t="shared" ca="1" si="316"/>
        <v>0.50806975564884915</v>
      </c>
      <c r="H3394" s="13">
        <f t="shared" ca="1" si="317"/>
        <v>0</v>
      </c>
    </row>
    <row r="3395" spans="3:8">
      <c r="C3395" s="13">
        <f t="shared" ca="1" si="312"/>
        <v>1995.2086828343279</v>
      </c>
      <c r="D3395" s="13">
        <f t="shared" ca="1" si="313"/>
        <v>99.148884564831093</v>
      </c>
      <c r="E3395" s="13">
        <f t="shared" ca="1" si="314"/>
        <v>987276.581983816</v>
      </c>
      <c r="F3395" s="13">
        <f t="shared" ca="1" si="315"/>
        <v>3.9963078907002241</v>
      </c>
      <c r="G3395" s="13">
        <f t="shared" ca="1" si="316"/>
        <v>0.49893046354781317</v>
      </c>
      <c r="H3395" s="13">
        <f t="shared" ca="1" si="317"/>
        <v>0</v>
      </c>
    </row>
    <row r="3396" spans="3:8">
      <c r="C3396" s="13">
        <f t="shared" ca="1" si="312"/>
        <v>1990.193704173822</v>
      </c>
      <c r="D3396" s="13">
        <f t="shared" ca="1" si="313"/>
        <v>99.823851799502094</v>
      </c>
      <c r="E3396" s="13">
        <f t="shared" ca="1" si="314"/>
        <v>995976.93872222735</v>
      </c>
      <c r="F3396" s="13">
        <f t="shared" ca="1" si="315"/>
        <v>4.0028129162387698</v>
      </c>
      <c r="G3396" s="13">
        <f t="shared" ca="1" si="316"/>
        <v>0.49222617194581142</v>
      </c>
      <c r="H3396" s="13">
        <f t="shared" ca="1" si="317"/>
        <v>0</v>
      </c>
    </row>
    <row r="3397" spans="3:8">
      <c r="C3397" s="13">
        <f t="shared" ca="1" si="312"/>
        <v>2013.2835106381785</v>
      </c>
      <c r="D3397" s="13">
        <f t="shared" ca="1" si="313"/>
        <v>99.531125845030417</v>
      </c>
      <c r="E3397" s="13">
        <f t="shared" ca="1" si="314"/>
        <v>989233.45313939173</v>
      </c>
      <c r="F3397" s="13">
        <f t="shared" ca="1" si="315"/>
        <v>3.9990627713509723</v>
      </c>
      <c r="G3397" s="13">
        <f t="shared" ca="1" si="316"/>
        <v>0.50755983260040616</v>
      </c>
      <c r="H3397" s="13">
        <f t="shared" ca="1" si="317"/>
        <v>0</v>
      </c>
    </row>
    <row r="3398" spans="3:8">
      <c r="C3398" s="13">
        <f t="shared" ca="1" si="312"/>
        <v>1991.3533014531547</v>
      </c>
      <c r="D3398" s="13">
        <f t="shared" ca="1" si="313"/>
        <v>99.218663610579597</v>
      </c>
      <c r="E3398" s="13">
        <f t="shared" ca="1" si="314"/>
        <v>994415.22998161276</v>
      </c>
      <c r="F3398" s="13">
        <f t="shared" ca="1" si="315"/>
        <v>3.9977064775408273</v>
      </c>
      <c r="G3398" s="13">
        <f t="shared" ca="1" si="316"/>
        <v>0.49309291463872523</v>
      </c>
      <c r="H3398" s="13">
        <f t="shared" ca="1" si="317"/>
        <v>0</v>
      </c>
    </row>
    <row r="3399" spans="3:8">
      <c r="C3399" s="13">
        <f t="shared" ca="1" si="312"/>
        <v>1987.8960499523857</v>
      </c>
      <c r="D3399" s="13">
        <f t="shared" ca="1" si="313"/>
        <v>99.548789819909359</v>
      </c>
      <c r="E3399" s="13">
        <f t="shared" ca="1" si="314"/>
        <v>993761.76350566442</v>
      </c>
      <c r="F3399" s="13">
        <f t="shared" ca="1" si="315"/>
        <v>3.9966702052706333</v>
      </c>
      <c r="G3399" s="13">
        <f t="shared" ca="1" si="316"/>
        <v>0.49385326215892283</v>
      </c>
      <c r="H3399" s="13">
        <f t="shared" ca="1" si="317"/>
        <v>0</v>
      </c>
    </row>
    <row r="3400" spans="3:8">
      <c r="C3400" s="13">
        <f t="shared" ca="1" si="312"/>
        <v>2000.8626934878941</v>
      </c>
      <c r="D3400" s="13">
        <f t="shared" ca="1" si="313"/>
        <v>100.20052717641065</v>
      </c>
      <c r="E3400" s="13">
        <f t="shared" ca="1" si="314"/>
        <v>988254.89997738926</v>
      </c>
      <c r="F3400" s="13">
        <f t="shared" ca="1" si="315"/>
        <v>4.001768377697668</v>
      </c>
      <c r="G3400" s="13">
        <f t="shared" ca="1" si="316"/>
        <v>0.50382294958790941</v>
      </c>
      <c r="H3400" s="13">
        <f t="shared" ca="1" si="317"/>
        <v>0</v>
      </c>
    </row>
    <row r="3401" spans="3:8">
      <c r="C3401" s="13">
        <f t="shared" ca="1" si="312"/>
        <v>1984.5108082043932</v>
      </c>
      <c r="D3401" s="13">
        <f t="shared" ca="1" si="313"/>
        <v>99.984317425097203</v>
      </c>
      <c r="E3401" s="13">
        <f t="shared" ca="1" si="314"/>
        <v>991308.75829349144</v>
      </c>
      <c r="F3401" s="13">
        <f t="shared" ca="1" si="315"/>
        <v>3.9877270624125529</v>
      </c>
      <c r="G3401" s="13">
        <f t="shared" ca="1" si="316"/>
        <v>0.50000956481191983</v>
      </c>
      <c r="H3401" s="13">
        <f t="shared" ca="1" si="317"/>
        <v>0</v>
      </c>
    </row>
    <row r="3402" spans="3:8">
      <c r="C3402" s="13">
        <f t="shared" ca="1" si="312"/>
        <v>1990.79021351693</v>
      </c>
      <c r="D3402" s="13">
        <f t="shared" ca="1" si="313"/>
        <v>100.10147990565828</v>
      </c>
      <c r="E3402" s="13">
        <f t="shared" ca="1" si="314"/>
        <v>999839.5626348455</v>
      </c>
      <c r="F3402" s="13">
        <f t="shared" ca="1" si="315"/>
        <v>3.9983442482189706</v>
      </c>
      <c r="G3402" s="13">
        <f t="shared" ca="1" si="316"/>
        <v>0.49418615849886316</v>
      </c>
      <c r="H3402" s="13">
        <f t="shared" ca="1" si="317"/>
        <v>0</v>
      </c>
    </row>
    <row r="3403" spans="3:8">
      <c r="C3403" s="13">
        <f t="shared" ca="1" si="312"/>
        <v>2010.2339389271021</v>
      </c>
      <c r="D3403" s="13">
        <f t="shared" ca="1" si="313"/>
        <v>100.22173861857075</v>
      </c>
      <c r="E3403" s="13">
        <f t="shared" ca="1" si="314"/>
        <v>1004495.3641950734</v>
      </c>
      <c r="F3403" s="13">
        <f t="shared" ca="1" si="315"/>
        <v>4.0010910174567371</v>
      </c>
      <c r="G3403" s="13">
        <f t="shared" ca="1" si="316"/>
        <v>0.50077611744581663</v>
      </c>
      <c r="H3403" s="13">
        <f t="shared" ca="1" si="317"/>
        <v>0</v>
      </c>
    </row>
    <row r="3404" spans="3:8">
      <c r="C3404" s="13">
        <f t="shared" ca="1" si="312"/>
        <v>2003.5402515456167</v>
      </c>
      <c r="D3404" s="13">
        <f t="shared" ca="1" si="313"/>
        <v>100.12499751657091</v>
      </c>
      <c r="E3404" s="13">
        <f t="shared" ca="1" si="314"/>
        <v>998954.85468639759</v>
      </c>
      <c r="F3404" s="13">
        <f t="shared" ca="1" si="315"/>
        <v>3.9823400324855718</v>
      </c>
      <c r="G3404" s="13">
        <f t="shared" ca="1" si="316"/>
        <v>0.50920138575454532</v>
      </c>
      <c r="H3404" s="13">
        <f t="shared" ca="1" si="317"/>
        <v>0</v>
      </c>
    </row>
    <row r="3405" spans="3:8">
      <c r="C3405" s="13">
        <f t="shared" ca="1" si="312"/>
        <v>1986.320334339189</v>
      </c>
      <c r="D3405" s="13">
        <f t="shared" ca="1" si="313"/>
        <v>100.489022769247</v>
      </c>
      <c r="E3405" s="13">
        <f t="shared" ca="1" si="314"/>
        <v>989525.27986139129</v>
      </c>
      <c r="F3405" s="13">
        <f t="shared" ca="1" si="315"/>
        <v>4.0046683596058861</v>
      </c>
      <c r="G3405" s="13">
        <f t="shared" ca="1" si="316"/>
        <v>0.49587728528283576</v>
      </c>
      <c r="H3405" s="13">
        <f t="shared" ca="1" si="317"/>
        <v>0</v>
      </c>
    </row>
    <row r="3406" spans="3:8">
      <c r="C3406" s="13">
        <f t="shared" ca="1" si="312"/>
        <v>2006.8754478414346</v>
      </c>
      <c r="D3406" s="13">
        <f t="shared" ca="1" si="313"/>
        <v>100.07090330823372</v>
      </c>
      <c r="E3406" s="13">
        <f t="shared" ca="1" si="314"/>
        <v>990508.24577128666</v>
      </c>
      <c r="F3406" s="13">
        <f t="shared" ca="1" si="315"/>
        <v>3.9949185528507347</v>
      </c>
      <c r="G3406" s="13">
        <f t="shared" ca="1" si="316"/>
        <v>0.50852110401307038</v>
      </c>
      <c r="H3406" s="13">
        <f t="shared" ca="1" si="317"/>
        <v>0</v>
      </c>
    </row>
    <row r="3407" spans="3:8">
      <c r="C3407" s="13">
        <f t="shared" ca="1" si="312"/>
        <v>2009.9337961136819</v>
      </c>
      <c r="D3407" s="13">
        <f t="shared" ca="1" si="313"/>
        <v>100.10904715397989</v>
      </c>
      <c r="E3407" s="13">
        <f t="shared" ca="1" si="314"/>
        <v>988136.52294926648</v>
      </c>
      <c r="F3407" s="13">
        <f t="shared" ca="1" si="315"/>
        <v>3.9974499349410371</v>
      </c>
      <c r="G3407" s="13">
        <f t="shared" ca="1" si="316"/>
        <v>0.51019697955294074</v>
      </c>
      <c r="H3407" s="13">
        <f t="shared" ca="1" si="317"/>
        <v>0</v>
      </c>
    </row>
    <row r="3408" spans="3:8">
      <c r="C3408" s="13">
        <f t="shared" ca="1" si="312"/>
        <v>2002.254115513766</v>
      </c>
      <c r="D3408" s="13">
        <f t="shared" ca="1" si="313"/>
        <v>100.8808459697014</v>
      </c>
      <c r="E3408" s="13">
        <f t="shared" ca="1" si="314"/>
        <v>990582.95531459304</v>
      </c>
      <c r="F3408" s="13">
        <f t="shared" ca="1" si="315"/>
        <v>3.9992116970231515</v>
      </c>
      <c r="G3408" s="13">
        <f t="shared" ca="1" si="316"/>
        <v>0.50805275805685879</v>
      </c>
      <c r="H3408" s="13">
        <f t="shared" ca="1" si="317"/>
        <v>0</v>
      </c>
    </row>
    <row r="3409" spans="3:8">
      <c r="C3409" s="13">
        <f t="shared" ca="1" si="312"/>
        <v>2002.1986363189687</v>
      </c>
      <c r="D3409" s="13">
        <f t="shared" ca="1" si="313"/>
        <v>100.78001417398904</v>
      </c>
      <c r="E3409" s="13">
        <f t="shared" ca="1" si="314"/>
        <v>999317.94374512811</v>
      </c>
      <c r="F3409" s="13">
        <f t="shared" ca="1" si="315"/>
        <v>3.9979449489242054</v>
      </c>
      <c r="G3409" s="13">
        <f t="shared" ca="1" si="316"/>
        <v>0.50371855403075017</v>
      </c>
      <c r="H3409" s="13">
        <f t="shared" ca="1" si="317"/>
        <v>0</v>
      </c>
    </row>
    <row r="3410" spans="3:8">
      <c r="C3410" s="13">
        <f t="shared" ca="1" si="312"/>
        <v>1988.9825792674587</v>
      </c>
      <c r="D3410" s="13">
        <f t="shared" ca="1" si="313"/>
        <v>100.14755661619722</v>
      </c>
      <c r="E3410" s="13">
        <f t="shared" ca="1" si="314"/>
        <v>990518.10863343778</v>
      </c>
      <c r="F3410" s="13">
        <f t="shared" ca="1" si="315"/>
        <v>4.0077814822609801</v>
      </c>
      <c r="G3410" s="13">
        <f t="shared" ca="1" si="316"/>
        <v>0.49348492951288531</v>
      </c>
      <c r="H3410" s="13">
        <f t="shared" ca="1" si="317"/>
        <v>0</v>
      </c>
    </row>
    <row r="3411" spans="3:8">
      <c r="C3411" s="13">
        <f t="shared" ca="1" si="312"/>
        <v>1985.3676179459126</v>
      </c>
      <c r="D3411" s="13">
        <f t="shared" ca="1" si="313"/>
        <v>100.27069937979213</v>
      </c>
      <c r="E3411" s="13">
        <f t="shared" ca="1" si="314"/>
        <v>993115.63076961401</v>
      </c>
      <c r="F3411" s="13">
        <f t="shared" ca="1" si="315"/>
        <v>3.9967904917819457</v>
      </c>
      <c r="G3411" s="13">
        <f t="shared" ca="1" si="316"/>
        <v>0.49643305990522973</v>
      </c>
      <c r="H3411" s="13">
        <f t="shared" ca="1" si="317"/>
        <v>0</v>
      </c>
    </row>
    <row r="3412" spans="3:8">
      <c r="C3412" s="13">
        <f t="shared" ca="1" si="312"/>
        <v>2011.3041457655227</v>
      </c>
      <c r="D3412" s="13">
        <f t="shared" ca="1" si="313"/>
        <v>101.44558417267694</v>
      </c>
      <c r="E3412" s="13">
        <f t="shared" ca="1" si="314"/>
        <v>1000026.5037642572</v>
      </c>
      <c r="F3412" s="13">
        <f t="shared" ca="1" si="315"/>
        <v>3.9966208462913428</v>
      </c>
      <c r="G3412" s="13">
        <f t="shared" ca="1" si="316"/>
        <v>0.51198291900483195</v>
      </c>
      <c r="H3412" s="13">
        <f t="shared" ca="1" si="317"/>
        <v>0</v>
      </c>
    </row>
    <row r="3413" spans="3:8">
      <c r="C3413" s="13">
        <f t="shared" ca="1" si="312"/>
        <v>2003.8236060880447</v>
      </c>
      <c r="D3413" s="13">
        <f t="shared" ca="1" si="313"/>
        <v>100.54625076452656</v>
      </c>
      <c r="E3413" s="13">
        <f t="shared" ca="1" si="314"/>
        <v>997643.29691982199</v>
      </c>
      <c r="F3413" s="13">
        <f t="shared" ca="1" si="315"/>
        <v>3.9996293454533429</v>
      </c>
      <c r="G3413" s="13">
        <f t="shared" ca="1" si="316"/>
        <v>0.50336233919761864</v>
      </c>
      <c r="H3413" s="13">
        <f t="shared" ca="1" si="317"/>
        <v>0</v>
      </c>
    </row>
    <row r="3414" spans="3:8">
      <c r="C3414" s="13">
        <f t="shared" ca="1" si="312"/>
        <v>1975.9589975236154</v>
      </c>
      <c r="D3414" s="13">
        <f t="shared" ca="1" si="313"/>
        <v>100.71972156670276</v>
      </c>
      <c r="E3414" s="13">
        <f t="shared" ca="1" si="314"/>
        <v>995278.48420890584</v>
      </c>
      <c r="F3414" s="13">
        <f t="shared" ca="1" si="315"/>
        <v>3.9929660158386029</v>
      </c>
      <c r="G3414" s="13">
        <f t="shared" ca="1" si="316"/>
        <v>0.4947586966262445</v>
      </c>
      <c r="H3414" s="13">
        <f t="shared" ca="1" si="317"/>
        <v>0</v>
      </c>
    </row>
    <row r="3415" spans="3:8">
      <c r="C3415" s="13">
        <f t="shared" ca="1" si="312"/>
        <v>1985.2598494486606</v>
      </c>
      <c r="D3415" s="13">
        <f t="shared" ca="1" si="313"/>
        <v>98.457247218733357</v>
      </c>
      <c r="E3415" s="13">
        <f t="shared" ca="1" si="314"/>
        <v>992374.31158532226</v>
      </c>
      <c r="F3415" s="13">
        <f t="shared" ca="1" si="315"/>
        <v>4.0039240937342706</v>
      </c>
      <c r="G3415" s="13">
        <f t="shared" ca="1" si="316"/>
        <v>0.48429912754527743</v>
      </c>
      <c r="H3415" s="13">
        <f t="shared" ca="1" si="317"/>
        <v>0</v>
      </c>
    </row>
    <row r="3416" spans="3:8">
      <c r="C3416" s="13">
        <f t="shared" ref="C3416:C3479" ca="1" si="318">NORMINV(RAND(),$D$3,$G$3)</f>
        <v>2017.6638689573783</v>
      </c>
      <c r="D3416" s="13">
        <f t="shared" ref="D3416:D3479" ca="1" si="319">NORMINV(RAND(),$D$4,$G$4)</f>
        <v>100.13053753230815</v>
      </c>
      <c r="E3416" s="13">
        <f t="shared" ref="E3416:E3479" ca="1" si="320">NORMINV(RAND(),$D$5,$G$5)</f>
        <v>994800.367815829</v>
      </c>
      <c r="F3416" s="13">
        <f t="shared" ref="F3416:F3479" ca="1" si="321">NORMINV(RAND(),$D$6,$G$6)</f>
        <v>4.0010998733218361</v>
      </c>
      <c r="G3416" s="13">
        <f t="shared" ref="G3416:G3479" ca="1" si="322">C3416^2*D3416/(E3416*3.1415926*F3416^4)</f>
        <v>0.5089332325677951</v>
      </c>
      <c r="H3416" s="13">
        <f t="shared" ref="H3416:H3479" ca="1" si="323">IF(G3416&gt;0.54,1,IF(G3416&lt;0.46,1,0))</f>
        <v>0</v>
      </c>
    </row>
    <row r="3417" spans="3:8">
      <c r="C3417" s="13">
        <f t="shared" ca="1" si="318"/>
        <v>2006.1686844192882</v>
      </c>
      <c r="D3417" s="13">
        <f t="shared" ca="1" si="319"/>
        <v>99.751851879016712</v>
      </c>
      <c r="E3417" s="13">
        <f t="shared" ca="1" si="320"/>
        <v>993784.17637656594</v>
      </c>
      <c r="F3417" s="13">
        <f t="shared" ca="1" si="321"/>
        <v>3.9896731536838002</v>
      </c>
      <c r="G3417" s="13">
        <f t="shared" ca="1" si="322"/>
        <v>0.50753341974235622</v>
      </c>
      <c r="H3417" s="13">
        <f t="shared" ca="1" si="323"/>
        <v>0</v>
      </c>
    </row>
    <row r="3418" spans="3:8">
      <c r="C3418" s="13">
        <f t="shared" ca="1" si="318"/>
        <v>2009.4753875468543</v>
      </c>
      <c r="D3418" s="13">
        <f t="shared" ca="1" si="319"/>
        <v>100.95421502869141</v>
      </c>
      <c r="E3418" s="13">
        <f t="shared" ca="1" si="320"/>
        <v>991637.35420814855</v>
      </c>
      <c r="F3418" s="13">
        <f t="shared" ca="1" si="321"/>
        <v>4.0008432061731947</v>
      </c>
      <c r="G3418" s="13">
        <f t="shared" ca="1" si="322"/>
        <v>0.51071776997157903</v>
      </c>
      <c r="H3418" s="13">
        <f t="shared" ca="1" si="323"/>
        <v>0</v>
      </c>
    </row>
    <row r="3419" spans="3:8">
      <c r="C3419" s="13">
        <f t="shared" ca="1" si="318"/>
        <v>2007.3341922727552</v>
      </c>
      <c r="D3419" s="13">
        <f t="shared" ca="1" si="319"/>
        <v>101.31583681554872</v>
      </c>
      <c r="E3419" s="13">
        <f t="shared" ca="1" si="320"/>
        <v>989999.11549916968</v>
      </c>
      <c r="F3419" s="13">
        <f t="shared" ca="1" si="321"/>
        <v>4.0040683079867101</v>
      </c>
      <c r="G3419" s="13">
        <f t="shared" ca="1" si="322"/>
        <v>0.51065327015635809</v>
      </c>
      <c r="H3419" s="13">
        <f t="shared" ca="1" si="323"/>
        <v>0</v>
      </c>
    </row>
    <row r="3420" spans="3:8">
      <c r="C3420" s="13">
        <f t="shared" ca="1" si="318"/>
        <v>2008.9080003514816</v>
      </c>
      <c r="D3420" s="13">
        <f t="shared" ca="1" si="319"/>
        <v>99.930428460520417</v>
      </c>
      <c r="E3420" s="13">
        <f t="shared" ca="1" si="320"/>
        <v>983474.41972230794</v>
      </c>
      <c r="F3420" s="13">
        <f t="shared" ca="1" si="321"/>
        <v>4.0023656634564766</v>
      </c>
      <c r="G3420" s="13">
        <f t="shared" ca="1" si="322"/>
        <v>0.50867202794376498</v>
      </c>
      <c r="H3420" s="13">
        <f t="shared" ca="1" si="323"/>
        <v>0</v>
      </c>
    </row>
    <row r="3421" spans="3:8">
      <c r="C3421" s="13">
        <f t="shared" ca="1" si="318"/>
        <v>2001.1268743794192</v>
      </c>
      <c r="D3421" s="13">
        <f t="shared" ca="1" si="319"/>
        <v>99.843232472834714</v>
      </c>
      <c r="E3421" s="13">
        <f t="shared" ca="1" si="320"/>
        <v>993343.11737111211</v>
      </c>
      <c r="F3421" s="13">
        <f t="shared" ca="1" si="321"/>
        <v>4.0058090162438589</v>
      </c>
      <c r="G3421" s="13">
        <f t="shared" ca="1" si="322"/>
        <v>0.49757410523567414</v>
      </c>
      <c r="H3421" s="13">
        <f t="shared" ca="1" si="323"/>
        <v>0</v>
      </c>
    </row>
    <row r="3422" spans="3:8">
      <c r="C3422" s="13">
        <f t="shared" ca="1" si="318"/>
        <v>2021.0826031651995</v>
      </c>
      <c r="D3422" s="13">
        <f t="shared" ca="1" si="319"/>
        <v>99.852004824149475</v>
      </c>
      <c r="E3422" s="13">
        <f t="shared" ca="1" si="320"/>
        <v>989872.15367350937</v>
      </c>
      <c r="F3422" s="13">
        <f t="shared" ca="1" si="321"/>
        <v>3.98486978064886</v>
      </c>
      <c r="G3422" s="13">
        <f t="shared" ca="1" si="322"/>
        <v>0.52016294216132752</v>
      </c>
      <c r="H3422" s="13">
        <f t="shared" ca="1" si="323"/>
        <v>0</v>
      </c>
    </row>
    <row r="3423" spans="3:8">
      <c r="C3423" s="13">
        <f t="shared" ca="1" si="318"/>
        <v>1969.339054619393</v>
      </c>
      <c r="D3423" s="13">
        <f t="shared" ca="1" si="319"/>
        <v>99.171166180747548</v>
      </c>
      <c r="E3423" s="13">
        <f t="shared" ca="1" si="320"/>
        <v>1001407.9594675724</v>
      </c>
      <c r="F3423" s="13">
        <f t="shared" ca="1" si="321"/>
        <v>3.9995395184236124</v>
      </c>
      <c r="G3423" s="13">
        <f t="shared" ca="1" si="322"/>
        <v>0.47777732443345083</v>
      </c>
      <c r="H3423" s="13">
        <f t="shared" ca="1" si="323"/>
        <v>0</v>
      </c>
    </row>
    <row r="3424" spans="3:8">
      <c r="C3424" s="13">
        <f t="shared" ca="1" si="318"/>
        <v>1989.7967214085738</v>
      </c>
      <c r="D3424" s="13">
        <f t="shared" ca="1" si="319"/>
        <v>99.456362751339043</v>
      </c>
      <c r="E3424" s="13">
        <f t="shared" ca="1" si="320"/>
        <v>994254.36398023064</v>
      </c>
      <c r="F3424" s="13">
        <f t="shared" ca="1" si="321"/>
        <v>3.9890798937520184</v>
      </c>
      <c r="G3424" s="13">
        <f t="shared" ca="1" si="322"/>
        <v>0.49786510185416583</v>
      </c>
      <c r="H3424" s="13">
        <f t="shared" ca="1" si="323"/>
        <v>0</v>
      </c>
    </row>
    <row r="3425" spans="3:8">
      <c r="C3425" s="13">
        <f t="shared" ca="1" si="318"/>
        <v>2019.0505323551165</v>
      </c>
      <c r="D3425" s="13">
        <f t="shared" ca="1" si="319"/>
        <v>99.681438996752661</v>
      </c>
      <c r="E3425" s="13">
        <f t="shared" ca="1" si="320"/>
        <v>994277.78425388865</v>
      </c>
      <c r="F3425" s="13">
        <f t="shared" ca="1" si="321"/>
        <v>4.0007285509394608</v>
      </c>
      <c r="G3425" s="13">
        <f t="shared" ca="1" si="322"/>
        <v>0.50780238064186078</v>
      </c>
      <c r="H3425" s="13">
        <f t="shared" ca="1" si="323"/>
        <v>0</v>
      </c>
    </row>
    <row r="3426" spans="3:8">
      <c r="C3426" s="13">
        <f t="shared" ca="1" si="318"/>
        <v>2003.1567405856943</v>
      </c>
      <c r="D3426" s="13">
        <f t="shared" ca="1" si="319"/>
        <v>100.17910912490062</v>
      </c>
      <c r="E3426" s="13">
        <f t="shared" ca="1" si="320"/>
        <v>1008313.6064719334</v>
      </c>
      <c r="F3426" s="13">
        <f t="shared" ca="1" si="321"/>
        <v>3.9998954200124528</v>
      </c>
      <c r="G3426" s="13">
        <f t="shared" ca="1" si="322"/>
        <v>0.49575487279495928</v>
      </c>
      <c r="H3426" s="13">
        <f t="shared" ca="1" si="323"/>
        <v>0</v>
      </c>
    </row>
    <row r="3427" spans="3:8">
      <c r="C3427" s="13">
        <f t="shared" ca="1" si="318"/>
        <v>2011.0704775853085</v>
      </c>
      <c r="D3427" s="13">
        <f t="shared" ca="1" si="319"/>
        <v>100.16453435089093</v>
      </c>
      <c r="E3427" s="13">
        <f t="shared" ca="1" si="320"/>
        <v>981829.15276007133</v>
      </c>
      <c r="F3427" s="13">
        <f t="shared" ca="1" si="321"/>
        <v>4.0004744376553694</v>
      </c>
      <c r="G3427" s="13">
        <f t="shared" ca="1" si="322"/>
        <v>0.5127867212368471</v>
      </c>
      <c r="H3427" s="13">
        <f t="shared" ca="1" si="323"/>
        <v>0</v>
      </c>
    </row>
    <row r="3428" spans="3:8">
      <c r="C3428" s="13">
        <f t="shared" ca="1" si="318"/>
        <v>2003.2551583308323</v>
      </c>
      <c r="D3428" s="13">
        <f t="shared" ca="1" si="319"/>
        <v>99.625292506615409</v>
      </c>
      <c r="E3428" s="13">
        <f t="shared" ca="1" si="320"/>
        <v>1003163.5061377542</v>
      </c>
      <c r="F3428" s="13">
        <f t="shared" ca="1" si="321"/>
        <v>3.9984117115044007</v>
      </c>
      <c r="G3428" s="13">
        <f t="shared" ca="1" si="322"/>
        <v>0.49632998771881454</v>
      </c>
      <c r="H3428" s="13">
        <f t="shared" ca="1" si="323"/>
        <v>0</v>
      </c>
    </row>
    <row r="3429" spans="3:8">
      <c r="C3429" s="13">
        <f t="shared" ca="1" si="318"/>
        <v>2007.0540248013183</v>
      </c>
      <c r="D3429" s="13">
        <f t="shared" ca="1" si="319"/>
        <v>99.568959852100804</v>
      </c>
      <c r="E3429" s="13">
        <f t="shared" ca="1" si="320"/>
        <v>995410.59718151554</v>
      </c>
      <c r="F3429" s="13">
        <f t="shared" ca="1" si="321"/>
        <v>3.9981303094504015</v>
      </c>
      <c r="G3429" s="13">
        <f t="shared" ca="1" si="322"/>
        <v>0.50195200274069773</v>
      </c>
      <c r="H3429" s="13">
        <f t="shared" ca="1" si="323"/>
        <v>0</v>
      </c>
    </row>
    <row r="3430" spans="3:8">
      <c r="C3430" s="13">
        <f t="shared" ca="1" si="318"/>
        <v>1986.094839647378</v>
      </c>
      <c r="D3430" s="13">
        <f t="shared" ca="1" si="319"/>
        <v>99.869479852558868</v>
      </c>
      <c r="E3430" s="13">
        <f t="shared" ca="1" si="320"/>
        <v>980655.60710658191</v>
      </c>
      <c r="F3430" s="13">
        <f t="shared" ca="1" si="321"/>
        <v>4.0067568358967192</v>
      </c>
      <c r="G3430" s="13">
        <f t="shared" ca="1" si="322"/>
        <v>0.4961287866684107</v>
      </c>
      <c r="H3430" s="13">
        <f t="shared" ca="1" si="323"/>
        <v>0</v>
      </c>
    </row>
    <row r="3431" spans="3:8">
      <c r="C3431" s="13">
        <f t="shared" ca="1" si="318"/>
        <v>1975.183290179644</v>
      </c>
      <c r="D3431" s="13">
        <f t="shared" ca="1" si="319"/>
        <v>99.576566105345961</v>
      </c>
      <c r="E3431" s="13">
        <f t="shared" ca="1" si="320"/>
        <v>1000949.0921447772</v>
      </c>
      <c r="F3431" s="13">
        <f t="shared" ca="1" si="321"/>
        <v>4.0016403985190188</v>
      </c>
      <c r="G3431" s="13">
        <f t="shared" ca="1" si="322"/>
        <v>0.48179008778238097</v>
      </c>
      <c r="H3431" s="13">
        <f t="shared" ca="1" si="323"/>
        <v>0</v>
      </c>
    </row>
    <row r="3432" spans="3:8">
      <c r="C3432" s="13">
        <f t="shared" ca="1" si="318"/>
        <v>1993.9613402512487</v>
      </c>
      <c r="D3432" s="13">
        <f t="shared" ca="1" si="319"/>
        <v>101.02457963479173</v>
      </c>
      <c r="E3432" s="13">
        <f t="shared" ca="1" si="320"/>
        <v>999652.21081407415</v>
      </c>
      <c r="F3432" s="13">
        <f t="shared" ca="1" si="321"/>
        <v>4.0008989815991463</v>
      </c>
      <c r="G3432" s="13">
        <f t="shared" ca="1" si="322"/>
        <v>0.49915034920281592</v>
      </c>
      <c r="H3432" s="13">
        <f t="shared" ca="1" si="323"/>
        <v>0</v>
      </c>
    </row>
    <row r="3433" spans="3:8">
      <c r="C3433" s="13">
        <f t="shared" ca="1" si="318"/>
        <v>2002.7533569202849</v>
      </c>
      <c r="D3433" s="13">
        <f t="shared" ca="1" si="319"/>
        <v>99.683086869588777</v>
      </c>
      <c r="E3433" s="13">
        <f t="shared" ca="1" si="320"/>
        <v>995145.73437466717</v>
      </c>
      <c r="F3433" s="13">
        <f t="shared" ca="1" si="321"/>
        <v>3.9884579845198824</v>
      </c>
      <c r="G3433" s="13">
        <f t="shared" ca="1" si="322"/>
        <v>0.50538200976454539</v>
      </c>
      <c r="H3433" s="13">
        <f t="shared" ca="1" si="323"/>
        <v>0</v>
      </c>
    </row>
    <row r="3434" spans="3:8">
      <c r="C3434" s="13">
        <f t="shared" ca="1" si="318"/>
        <v>2007.4160208587737</v>
      </c>
      <c r="D3434" s="13">
        <f t="shared" ca="1" si="319"/>
        <v>100.31711505461907</v>
      </c>
      <c r="E3434" s="13">
        <f t="shared" ca="1" si="320"/>
        <v>1002132.7936050519</v>
      </c>
      <c r="F3434" s="13">
        <f t="shared" ca="1" si="321"/>
        <v>4.002966855033665</v>
      </c>
      <c r="G3434" s="13">
        <f t="shared" ca="1" si="322"/>
        <v>0.50008829536187371</v>
      </c>
      <c r="H3434" s="13">
        <f t="shared" ca="1" si="323"/>
        <v>0</v>
      </c>
    </row>
    <row r="3435" spans="3:8">
      <c r="C3435" s="13">
        <f t="shared" ca="1" si="318"/>
        <v>2000.2545585996465</v>
      </c>
      <c r="D3435" s="13">
        <f t="shared" ca="1" si="319"/>
        <v>100.51165213217574</v>
      </c>
      <c r="E3435" s="13">
        <f t="shared" ca="1" si="320"/>
        <v>992058.33846482576</v>
      </c>
      <c r="F3435" s="13">
        <f t="shared" ca="1" si="321"/>
        <v>3.9917514147668687</v>
      </c>
      <c r="G3435" s="13">
        <f t="shared" ca="1" si="322"/>
        <v>0.5082131763060882</v>
      </c>
      <c r="H3435" s="13">
        <f t="shared" ca="1" si="323"/>
        <v>0</v>
      </c>
    </row>
    <row r="3436" spans="3:8">
      <c r="C3436" s="13">
        <f t="shared" ca="1" si="318"/>
        <v>1998.3419353448116</v>
      </c>
      <c r="D3436" s="13">
        <f t="shared" ca="1" si="319"/>
        <v>100.73363826361081</v>
      </c>
      <c r="E3436" s="13">
        <f t="shared" ca="1" si="320"/>
        <v>990121.35615083878</v>
      </c>
      <c r="F3436" s="13">
        <f t="shared" ca="1" si="321"/>
        <v>4.0060732081498429</v>
      </c>
      <c r="G3436" s="13">
        <f t="shared" ca="1" si="322"/>
        <v>0.5021116582933377</v>
      </c>
      <c r="H3436" s="13">
        <f t="shared" ca="1" si="323"/>
        <v>0</v>
      </c>
    </row>
    <row r="3437" spans="3:8">
      <c r="C3437" s="13">
        <f t="shared" ca="1" si="318"/>
        <v>1981.2953952238815</v>
      </c>
      <c r="D3437" s="13">
        <f t="shared" ca="1" si="319"/>
        <v>99.580370015344158</v>
      </c>
      <c r="E3437" s="13">
        <f t="shared" ca="1" si="320"/>
        <v>998708.3734000643</v>
      </c>
      <c r="F3437" s="13">
        <f t="shared" ca="1" si="321"/>
        <v>3.9897929414911819</v>
      </c>
      <c r="G3437" s="13">
        <f t="shared" ca="1" si="322"/>
        <v>0.49167962193227088</v>
      </c>
      <c r="H3437" s="13">
        <f t="shared" ca="1" si="323"/>
        <v>0</v>
      </c>
    </row>
    <row r="3438" spans="3:8">
      <c r="C3438" s="13">
        <f t="shared" ca="1" si="318"/>
        <v>2011.9402127471162</v>
      </c>
      <c r="D3438" s="13">
        <f t="shared" ca="1" si="319"/>
        <v>100.31799726290528</v>
      </c>
      <c r="E3438" s="13">
        <f t="shared" ca="1" si="320"/>
        <v>992110.60183313349</v>
      </c>
      <c r="F3438" s="13">
        <f t="shared" ca="1" si="321"/>
        <v>4.0049658133559678</v>
      </c>
      <c r="G3438" s="13">
        <f t="shared" ca="1" si="322"/>
        <v>0.50641176463860782</v>
      </c>
      <c r="H3438" s="13">
        <f t="shared" ca="1" si="323"/>
        <v>0</v>
      </c>
    </row>
    <row r="3439" spans="3:8">
      <c r="C3439" s="13">
        <f t="shared" ca="1" si="318"/>
        <v>2003.275999966301</v>
      </c>
      <c r="D3439" s="13">
        <f t="shared" ca="1" si="319"/>
        <v>100.01042781988878</v>
      </c>
      <c r="E3439" s="13">
        <f t="shared" ca="1" si="320"/>
        <v>981261.08944903291</v>
      </c>
      <c r="F3439" s="13">
        <f t="shared" ca="1" si="321"/>
        <v>3.9980690447627572</v>
      </c>
      <c r="G3439" s="13">
        <f t="shared" ca="1" si="322"/>
        <v>0.50955522404364972</v>
      </c>
      <c r="H3439" s="13">
        <f t="shared" ca="1" si="323"/>
        <v>0</v>
      </c>
    </row>
    <row r="3440" spans="3:8">
      <c r="C3440" s="13">
        <f t="shared" ca="1" si="318"/>
        <v>1989.8587247856933</v>
      </c>
      <c r="D3440" s="13">
        <f t="shared" ca="1" si="319"/>
        <v>99.522702474015148</v>
      </c>
      <c r="E3440" s="13">
        <f t="shared" ca="1" si="320"/>
        <v>1000567.5356925851</v>
      </c>
      <c r="F3440" s="13">
        <f t="shared" ca="1" si="321"/>
        <v>4.0038461671253378</v>
      </c>
      <c r="G3440" s="13">
        <f t="shared" ca="1" si="322"/>
        <v>0.48782139393281659</v>
      </c>
      <c r="H3440" s="13">
        <f t="shared" ca="1" si="323"/>
        <v>0</v>
      </c>
    </row>
    <row r="3441" spans="3:8">
      <c r="C3441" s="13">
        <f t="shared" ca="1" si="318"/>
        <v>2010.7407345941119</v>
      </c>
      <c r="D3441" s="13">
        <f t="shared" ca="1" si="319"/>
        <v>99.984144121983178</v>
      </c>
      <c r="E3441" s="13">
        <f t="shared" ca="1" si="320"/>
        <v>999680.16714762873</v>
      </c>
      <c r="F3441" s="13">
        <f t="shared" ca="1" si="321"/>
        <v>4.0020940516992543</v>
      </c>
      <c r="G3441" s="13">
        <f t="shared" ca="1" si="322"/>
        <v>0.50174514841916251</v>
      </c>
      <c r="H3441" s="13">
        <f t="shared" ca="1" si="323"/>
        <v>0</v>
      </c>
    </row>
    <row r="3442" spans="3:8">
      <c r="C3442" s="13">
        <f t="shared" ca="1" si="318"/>
        <v>2005.724706926271</v>
      </c>
      <c r="D3442" s="13">
        <f t="shared" ca="1" si="319"/>
        <v>100.34187255670231</v>
      </c>
      <c r="E3442" s="13">
        <f t="shared" ca="1" si="320"/>
        <v>998346.43961863313</v>
      </c>
      <c r="F3442" s="13">
        <f t="shared" ca="1" si="321"/>
        <v>4.0034175674502324</v>
      </c>
      <c r="G3442" s="13">
        <f t="shared" ca="1" si="322"/>
        <v>0.50103740451055778</v>
      </c>
      <c r="H3442" s="13">
        <f t="shared" ca="1" si="323"/>
        <v>0</v>
      </c>
    </row>
    <row r="3443" spans="3:8">
      <c r="C3443" s="13">
        <f t="shared" ca="1" si="318"/>
        <v>2021.6959220654298</v>
      </c>
      <c r="D3443" s="13">
        <f t="shared" ca="1" si="319"/>
        <v>100.24962880298348</v>
      </c>
      <c r="E3443" s="13">
        <f t="shared" ca="1" si="320"/>
        <v>999331.38864533207</v>
      </c>
      <c r="F3443" s="13">
        <f t="shared" ca="1" si="321"/>
        <v>4.0039116008085127</v>
      </c>
      <c r="G3443" s="13">
        <f t="shared" ca="1" si="322"/>
        <v>0.50782856684549893</v>
      </c>
      <c r="H3443" s="13">
        <f t="shared" ca="1" si="323"/>
        <v>0</v>
      </c>
    </row>
    <row r="3444" spans="3:8">
      <c r="C3444" s="13">
        <f t="shared" ca="1" si="318"/>
        <v>1994.4179289508952</v>
      </c>
      <c r="D3444" s="13">
        <f t="shared" ca="1" si="319"/>
        <v>100.31214654238829</v>
      </c>
      <c r="E3444" s="13">
        <f t="shared" ca="1" si="320"/>
        <v>987738.55600052467</v>
      </c>
      <c r="F3444" s="13">
        <f t="shared" ca="1" si="321"/>
        <v>4.0087602347399178</v>
      </c>
      <c r="G3444" s="13">
        <f t="shared" ca="1" si="322"/>
        <v>0.49791322796423282</v>
      </c>
      <c r="H3444" s="13">
        <f t="shared" ca="1" si="323"/>
        <v>0</v>
      </c>
    </row>
    <row r="3445" spans="3:8">
      <c r="C3445" s="13">
        <f t="shared" ca="1" si="318"/>
        <v>1999.0669637431324</v>
      </c>
      <c r="D3445" s="13">
        <f t="shared" ca="1" si="319"/>
        <v>100.29418711686343</v>
      </c>
      <c r="E3445" s="13">
        <f t="shared" ca="1" si="320"/>
        <v>981916.62574396655</v>
      </c>
      <c r="F3445" s="13">
        <f t="shared" ca="1" si="321"/>
        <v>3.9895077694253773</v>
      </c>
      <c r="G3445" s="13">
        <f t="shared" ca="1" si="322"/>
        <v>0.51289528599670819</v>
      </c>
      <c r="H3445" s="13">
        <f t="shared" ca="1" si="323"/>
        <v>0</v>
      </c>
    </row>
    <row r="3446" spans="3:8">
      <c r="C3446" s="13">
        <f t="shared" ca="1" si="318"/>
        <v>1993.9859645758033</v>
      </c>
      <c r="D3446" s="13">
        <f t="shared" ca="1" si="319"/>
        <v>100.2158376689509</v>
      </c>
      <c r="E3446" s="13">
        <f t="shared" ca="1" si="320"/>
        <v>992589.79198978469</v>
      </c>
      <c r="F3446" s="13">
        <f t="shared" ca="1" si="321"/>
        <v>3.9900791516778864</v>
      </c>
      <c r="G3446" s="13">
        <f t="shared" ca="1" si="322"/>
        <v>0.50412106089359265</v>
      </c>
      <c r="H3446" s="13">
        <f t="shared" ca="1" si="323"/>
        <v>0</v>
      </c>
    </row>
    <row r="3447" spans="3:8">
      <c r="C3447" s="13">
        <f t="shared" ca="1" si="318"/>
        <v>2008.0685492627408</v>
      </c>
      <c r="D3447" s="13">
        <f t="shared" ca="1" si="319"/>
        <v>99.279390331789131</v>
      </c>
      <c r="E3447" s="13">
        <f t="shared" ca="1" si="320"/>
        <v>993059.36825353687</v>
      </c>
      <c r="F3447" s="13">
        <f t="shared" ca="1" si="321"/>
        <v>4.0022523301739934</v>
      </c>
      <c r="G3447" s="13">
        <f t="shared" ca="1" si="322"/>
        <v>0.50011885392251321</v>
      </c>
      <c r="H3447" s="13">
        <f t="shared" ca="1" si="323"/>
        <v>0</v>
      </c>
    </row>
    <row r="3448" spans="3:8">
      <c r="C3448" s="13">
        <f t="shared" ca="1" si="318"/>
        <v>1980.1367910606971</v>
      </c>
      <c r="D3448" s="13">
        <f t="shared" ca="1" si="319"/>
        <v>98.644718301261719</v>
      </c>
      <c r="E3448" s="13">
        <f t="shared" ca="1" si="320"/>
        <v>1002329.0397978538</v>
      </c>
      <c r="F3448" s="13">
        <f t="shared" ca="1" si="321"/>
        <v>3.9907692219259303</v>
      </c>
      <c r="G3448" s="13">
        <f t="shared" ca="1" si="322"/>
        <v>0.48425887431214865</v>
      </c>
      <c r="H3448" s="13">
        <f t="shared" ca="1" si="323"/>
        <v>0</v>
      </c>
    </row>
    <row r="3449" spans="3:8">
      <c r="C3449" s="13">
        <f t="shared" ca="1" si="318"/>
        <v>2002.7922921808529</v>
      </c>
      <c r="D3449" s="13">
        <f t="shared" ca="1" si="319"/>
        <v>99.882828337798074</v>
      </c>
      <c r="E3449" s="13">
        <f t="shared" ca="1" si="320"/>
        <v>993281.86717931472</v>
      </c>
      <c r="F3449" s="13">
        <f t="shared" ca="1" si="321"/>
        <v>3.9995415840145903</v>
      </c>
      <c r="G3449" s="13">
        <f t="shared" ca="1" si="322"/>
        <v>0.50176390348775568</v>
      </c>
      <c r="H3449" s="13">
        <f t="shared" ca="1" si="323"/>
        <v>0</v>
      </c>
    </row>
    <row r="3450" spans="3:8">
      <c r="C3450" s="13">
        <f t="shared" ca="1" si="318"/>
        <v>1975.6021672293828</v>
      </c>
      <c r="D3450" s="13">
        <f t="shared" ca="1" si="319"/>
        <v>100.22608747016204</v>
      </c>
      <c r="E3450" s="13">
        <f t="shared" ca="1" si="320"/>
        <v>993930.65613251436</v>
      </c>
      <c r="F3450" s="13">
        <f t="shared" ca="1" si="321"/>
        <v>3.9962082007198103</v>
      </c>
      <c r="G3450" s="13">
        <f t="shared" ca="1" si="322"/>
        <v>0.49122604698116662</v>
      </c>
      <c r="H3450" s="13">
        <f t="shared" ca="1" si="323"/>
        <v>0</v>
      </c>
    </row>
    <row r="3451" spans="3:8">
      <c r="C3451" s="13">
        <f t="shared" ca="1" si="318"/>
        <v>1997.6430242064685</v>
      </c>
      <c r="D3451" s="13">
        <f t="shared" ca="1" si="319"/>
        <v>99.339639667643695</v>
      </c>
      <c r="E3451" s="13">
        <f t="shared" ca="1" si="320"/>
        <v>999978.13952016423</v>
      </c>
      <c r="F3451" s="13">
        <f t="shared" ca="1" si="321"/>
        <v>3.9998396771861939</v>
      </c>
      <c r="G3451" s="13">
        <f t="shared" ca="1" si="322"/>
        <v>0.49300081651905298</v>
      </c>
      <c r="H3451" s="13">
        <f t="shared" ca="1" si="323"/>
        <v>0</v>
      </c>
    </row>
    <row r="3452" spans="3:8">
      <c r="C3452" s="13">
        <f t="shared" ca="1" si="318"/>
        <v>2018.3646337334521</v>
      </c>
      <c r="D3452" s="13">
        <f t="shared" ca="1" si="319"/>
        <v>99.580487257573935</v>
      </c>
      <c r="E3452" s="13">
        <f t="shared" ca="1" si="320"/>
        <v>982507.84131852945</v>
      </c>
      <c r="F3452" s="13">
        <f t="shared" ca="1" si="321"/>
        <v>4.0085899292314622</v>
      </c>
      <c r="G3452" s="13">
        <f t="shared" ca="1" si="322"/>
        <v>0.50900387413567727</v>
      </c>
      <c r="H3452" s="13">
        <f t="shared" ca="1" si="323"/>
        <v>0</v>
      </c>
    </row>
    <row r="3453" spans="3:8">
      <c r="C3453" s="13">
        <f t="shared" ca="1" si="318"/>
        <v>2007.5820723526556</v>
      </c>
      <c r="D3453" s="13">
        <f t="shared" ca="1" si="319"/>
        <v>100.21398884440978</v>
      </c>
      <c r="E3453" s="13">
        <f t="shared" ca="1" si="320"/>
        <v>1007527.4522908789</v>
      </c>
      <c r="F3453" s="13">
        <f t="shared" ca="1" si="321"/>
        <v>3.9975453373867378</v>
      </c>
      <c r="G3453" s="13">
        <f t="shared" ca="1" si="322"/>
        <v>0.4996830539233772</v>
      </c>
      <c r="H3453" s="13">
        <f t="shared" ca="1" si="323"/>
        <v>0</v>
      </c>
    </row>
    <row r="3454" spans="3:8">
      <c r="C3454" s="13">
        <f t="shared" ca="1" si="318"/>
        <v>2000.2578855081244</v>
      </c>
      <c r="D3454" s="13">
        <f t="shared" ca="1" si="319"/>
        <v>99.90171307804539</v>
      </c>
      <c r="E3454" s="13">
        <f t="shared" ca="1" si="320"/>
        <v>982508.45355098031</v>
      </c>
      <c r="F3454" s="13">
        <f t="shared" ca="1" si="321"/>
        <v>3.9957863768758188</v>
      </c>
      <c r="G3454" s="13">
        <f t="shared" ca="1" si="322"/>
        <v>0.50798362068594649</v>
      </c>
      <c r="H3454" s="13">
        <f t="shared" ca="1" si="323"/>
        <v>0</v>
      </c>
    </row>
    <row r="3455" spans="3:8">
      <c r="C3455" s="13">
        <f t="shared" ca="1" si="318"/>
        <v>2004.52540642547</v>
      </c>
      <c r="D3455" s="13">
        <f t="shared" ca="1" si="319"/>
        <v>100.45555361730158</v>
      </c>
      <c r="E3455" s="13">
        <f t="shared" ca="1" si="320"/>
        <v>1001114.8380617972</v>
      </c>
      <c r="F3455" s="13">
        <f t="shared" ca="1" si="321"/>
        <v>4.0062384893069902</v>
      </c>
      <c r="G3455" s="13">
        <f t="shared" ca="1" si="322"/>
        <v>0.49821422322427872</v>
      </c>
      <c r="H3455" s="13">
        <f t="shared" ca="1" si="323"/>
        <v>0</v>
      </c>
    </row>
    <row r="3456" spans="3:8">
      <c r="C3456" s="13">
        <f t="shared" ca="1" si="318"/>
        <v>2014.7410407056132</v>
      </c>
      <c r="D3456" s="13">
        <f t="shared" ca="1" si="319"/>
        <v>99.978469561512497</v>
      </c>
      <c r="E3456" s="13">
        <f t="shared" ca="1" si="320"/>
        <v>991308.20199207962</v>
      </c>
      <c r="F3456" s="13">
        <f t="shared" ca="1" si="321"/>
        <v>3.9932575124053167</v>
      </c>
      <c r="G3456" s="13">
        <f t="shared" ca="1" si="322"/>
        <v>0.51248023042494661</v>
      </c>
      <c r="H3456" s="13">
        <f t="shared" ca="1" si="323"/>
        <v>0</v>
      </c>
    </row>
    <row r="3457" spans="3:8">
      <c r="C3457" s="13">
        <f t="shared" ca="1" si="318"/>
        <v>1988.0806918876231</v>
      </c>
      <c r="D3457" s="13">
        <f t="shared" ca="1" si="319"/>
        <v>100.75109798101418</v>
      </c>
      <c r="E3457" s="13">
        <f t="shared" ca="1" si="320"/>
        <v>989149.87373104703</v>
      </c>
      <c r="F3457" s="13">
        <f t="shared" ca="1" si="321"/>
        <v>4.0115310386066723</v>
      </c>
      <c r="G3457" s="13">
        <f t="shared" ca="1" si="322"/>
        <v>0.49484046942026194</v>
      </c>
      <c r="H3457" s="13">
        <f t="shared" ca="1" si="323"/>
        <v>0</v>
      </c>
    </row>
    <row r="3458" spans="3:8">
      <c r="C3458" s="13">
        <f t="shared" ca="1" si="318"/>
        <v>2000.0314711243664</v>
      </c>
      <c r="D3458" s="13">
        <f t="shared" ca="1" si="319"/>
        <v>99.477038620966923</v>
      </c>
      <c r="E3458" s="13">
        <f t="shared" ca="1" si="320"/>
        <v>992879.98220811028</v>
      </c>
      <c r="F3458" s="13">
        <f t="shared" ca="1" si="321"/>
        <v>3.9919095088319509</v>
      </c>
      <c r="G3458" s="13">
        <f t="shared" ca="1" si="322"/>
        <v>0.50237397774204984</v>
      </c>
      <c r="H3458" s="13">
        <f t="shared" ca="1" si="323"/>
        <v>0</v>
      </c>
    </row>
    <row r="3459" spans="3:8">
      <c r="C3459" s="13">
        <f t="shared" ca="1" si="318"/>
        <v>1982.9869440170476</v>
      </c>
      <c r="D3459" s="13">
        <f t="shared" ca="1" si="319"/>
        <v>99.527849985862971</v>
      </c>
      <c r="E3459" s="13">
        <f t="shared" ca="1" si="320"/>
        <v>999183.60806563043</v>
      </c>
      <c r="F3459" s="13">
        <f t="shared" ca="1" si="321"/>
        <v>3.996399459481756</v>
      </c>
      <c r="G3459" s="13">
        <f t="shared" ca="1" si="322"/>
        <v>0.48878019455409888</v>
      </c>
      <c r="H3459" s="13">
        <f t="shared" ca="1" si="323"/>
        <v>0</v>
      </c>
    </row>
    <row r="3460" spans="3:8">
      <c r="C3460" s="13">
        <f t="shared" ca="1" si="318"/>
        <v>2000.3124154522018</v>
      </c>
      <c r="D3460" s="13">
        <f t="shared" ca="1" si="319"/>
        <v>100.08015817037963</v>
      </c>
      <c r="E3460" s="13">
        <f t="shared" ca="1" si="320"/>
        <v>988446.56847891642</v>
      </c>
      <c r="F3460" s="13">
        <f t="shared" ca="1" si="321"/>
        <v>4.0022194961770818</v>
      </c>
      <c r="G3460" s="13">
        <f t="shared" ca="1" si="322"/>
        <v>0.50261676184002924</v>
      </c>
      <c r="H3460" s="13">
        <f t="shared" ca="1" si="323"/>
        <v>0</v>
      </c>
    </row>
    <row r="3461" spans="3:8">
      <c r="C3461" s="13">
        <f t="shared" ca="1" si="318"/>
        <v>1998.7158008327569</v>
      </c>
      <c r="D3461" s="13">
        <f t="shared" ca="1" si="319"/>
        <v>100.18234562365937</v>
      </c>
      <c r="E3461" s="13">
        <f t="shared" ca="1" si="320"/>
        <v>994279.48179605627</v>
      </c>
      <c r="F3461" s="13">
        <f t="shared" ca="1" si="321"/>
        <v>3.988316625954893</v>
      </c>
      <c r="G3461" s="13">
        <f t="shared" ca="1" si="322"/>
        <v>0.50637986550379299</v>
      </c>
      <c r="H3461" s="13">
        <f t="shared" ca="1" si="323"/>
        <v>0</v>
      </c>
    </row>
    <row r="3462" spans="3:8">
      <c r="C3462" s="13">
        <f t="shared" ca="1" si="318"/>
        <v>1982.963829297302</v>
      </c>
      <c r="D3462" s="13">
        <f t="shared" ca="1" si="319"/>
        <v>100.07267960506918</v>
      </c>
      <c r="E3462" s="13">
        <f t="shared" ca="1" si="320"/>
        <v>997444.88359677396</v>
      </c>
      <c r="F3462" s="13">
        <f t="shared" ca="1" si="321"/>
        <v>4.001667271200211</v>
      </c>
      <c r="G3462" s="13">
        <f t="shared" ca="1" si="322"/>
        <v>0.48971391035543771</v>
      </c>
      <c r="H3462" s="13">
        <f t="shared" ca="1" si="323"/>
        <v>0</v>
      </c>
    </row>
    <row r="3463" spans="3:8">
      <c r="C3463" s="13">
        <f t="shared" ca="1" si="318"/>
        <v>2008.0500917308</v>
      </c>
      <c r="D3463" s="13">
        <f t="shared" ca="1" si="319"/>
        <v>100.10134358311791</v>
      </c>
      <c r="E3463" s="13">
        <f t="shared" ca="1" si="320"/>
        <v>994765.19600301841</v>
      </c>
      <c r="F3463" s="13">
        <f t="shared" ca="1" si="321"/>
        <v>4.0054972077533817</v>
      </c>
      <c r="G3463" s="13">
        <f t="shared" ca="1" si="322"/>
        <v>0.50175627274872836</v>
      </c>
      <c r="H3463" s="13">
        <f t="shared" ca="1" si="323"/>
        <v>0</v>
      </c>
    </row>
    <row r="3464" spans="3:8">
      <c r="C3464" s="13">
        <f t="shared" ca="1" si="318"/>
        <v>1988.392993186277</v>
      </c>
      <c r="D3464" s="13">
        <f t="shared" ca="1" si="319"/>
        <v>100.74544397817772</v>
      </c>
      <c r="E3464" s="13">
        <f t="shared" ca="1" si="320"/>
        <v>990030.06969212461</v>
      </c>
      <c r="F3464" s="13">
        <f t="shared" ca="1" si="321"/>
        <v>3.9986800708074903</v>
      </c>
      <c r="G3464" s="13">
        <f t="shared" ca="1" si="322"/>
        <v>0.5009160875490527</v>
      </c>
      <c r="H3464" s="13">
        <f t="shared" ca="1" si="323"/>
        <v>0</v>
      </c>
    </row>
    <row r="3465" spans="3:8">
      <c r="C3465" s="13">
        <f t="shared" ca="1" si="318"/>
        <v>2000.02867106794</v>
      </c>
      <c r="D3465" s="13">
        <f t="shared" ca="1" si="319"/>
        <v>99.674625465670971</v>
      </c>
      <c r="E3465" s="13">
        <f t="shared" ca="1" si="320"/>
        <v>992499.81699665519</v>
      </c>
      <c r="F3465" s="13">
        <f t="shared" ca="1" si="321"/>
        <v>4.0060350294730753</v>
      </c>
      <c r="G3465" s="13">
        <f t="shared" ca="1" si="322"/>
        <v>0.49649832152049533</v>
      </c>
      <c r="H3465" s="13">
        <f t="shared" ca="1" si="323"/>
        <v>0</v>
      </c>
    </row>
    <row r="3466" spans="3:8">
      <c r="C3466" s="13">
        <f t="shared" ca="1" si="318"/>
        <v>2014.5405215411906</v>
      </c>
      <c r="D3466" s="13">
        <f t="shared" ca="1" si="319"/>
        <v>99.599908333831451</v>
      </c>
      <c r="E3466" s="13">
        <f t="shared" ca="1" si="320"/>
        <v>995945.05067033158</v>
      </c>
      <c r="F3466" s="13">
        <f t="shared" ca="1" si="321"/>
        <v>4.0074947752437584</v>
      </c>
      <c r="G3466" s="13">
        <f t="shared" ca="1" si="322"/>
        <v>0.5008801851622865</v>
      </c>
      <c r="H3466" s="13">
        <f t="shared" ca="1" si="323"/>
        <v>0</v>
      </c>
    </row>
    <row r="3467" spans="3:8">
      <c r="C3467" s="13">
        <f t="shared" ca="1" si="318"/>
        <v>1983.8269480262331</v>
      </c>
      <c r="D3467" s="13">
        <f t="shared" ca="1" si="319"/>
        <v>99.835132949600904</v>
      </c>
      <c r="E3467" s="13">
        <f t="shared" ca="1" si="320"/>
        <v>997380.82173661888</v>
      </c>
      <c r="F3467" s="13">
        <f t="shared" ca="1" si="321"/>
        <v>4.0001565287580769</v>
      </c>
      <c r="G3467" s="13">
        <f t="shared" ca="1" si="322"/>
        <v>0.48974741167663183</v>
      </c>
      <c r="H3467" s="13">
        <f t="shared" ca="1" si="323"/>
        <v>0</v>
      </c>
    </row>
    <row r="3468" spans="3:8">
      <c r="C3468" s="13">
        <f t="shared" ca="1" si="318"/>
        <v>2003.9916078489373</v>
      </c>
      <c r="D3468" s="13">
        <f t="shared" ca="1" si="319"/>
        <v>100.36900095503732</v>
      </c>
      <c r="E3468" s="13">
        <f t="shared" ca="1" si="320"/>
        <v>988746.02573871333</v>
      </c>
      <c r="F3468" s="13">
        <f t="shared" ca="1" si="321"/>
        <v>3.995418873999955</v>
      </c>
      <c r="G3468" s="13">
        <f t="shared" ca="1" si="322"/>
        <v>0.5092224179946655</v>
      </c>
      <c r="H3468" s="13">
        <f t="shared" ca="1" si="323"/>
        <v>0</v>
      </c>
    </row>
    <row r="3469" spans="3:8">
      <c r="C3469" s="13">
        <f t="shared" ca="1" si="318"/>
        <v>1993.6831977151282</v>
      </c>
      <c r="D3469" s="13">
        <f t="shared" ca="1" si="319"/>
        <v>99.624953751225775</v>
      </c>
      <c r="E3469" s="13">
        <f t="shared" ca="1" si="320"/>
        <v>996298.30765087937</v>
      </c>
      <c r="F3469" s="13">
        <f t="shared" ca="1" si="321"/>
        <v>3.9972056385148567</v>
      </c>
      <c r="G3469" s="13">
        <f t="shared" ca="1" si="322"/>
        <v>0.49558163820393053</v>
      </c>
      <c r="H3469" s="13">
        <f t="shared" ca="1" si="323"/>
        <v>0</v>
      </c>
    </row>
    <row r="3470" spans="3:8">
      <c r="C3470" s="13">
        <f t="shared" ca="1" si="318"/>
        <v>2000.5798571312662</v>
      </c>
      <c r="D3470" s="13">
        <f t="shared" ca="1" si="319"/>
        <v>99.890471629654158</v>
      </c>
      <c r="E3470" s="13">
        <f t="shared" ca="1" si="320"/>
        <v>990238.44373952993</v>
      </c>
      <c r="F3470" s="13">
        <f t="shared" ca="1" si="321"/>
        <v>4.0001501449761196</v>
      </c>
      <c r="G3470" s="13">
        <f t="shared" ca="1" si="322"/>
        <v>0.5019275428774288</v>
      </c>
      <c r="H3470" s="13">
        <f t="shared" ca="1" si="323"/>
        <v>0</v>
      </c>
    </row>
    <row r="3471" spans="3:8">
      <c r="C3471" s="13">
        <f t="shared" ca="1" si="318"/>
        <v>2011.7503951688623</v>
      </c>
      <c r="D3471" s="13">
        <f t="shared" ca="1" si="319"/>
        <v>100.83515700581296</v>
      </c>
      <c r="E3471" s="13">
        <f t="shared" ca="1" si="320"/>
        <v>989227.29962478508</v>
      </c>
      <c r="F3471" s="13">
        <f t="shared" ca="1" si="321"/>
        <v>4.004839448800162</v>
      </c>
      <c r="G3471" s="13">
        <f t="shared" ca="1" si="322"/>
        <v>0.51047416839007242</v>
      </c>
      <c r="H3471" s="13">
        <f t="shared" ca="1" si="323"/>
        <v>0</v>
      </c>
    </row>
    <row r="3472" spans="3:8">
      <c r="C3472" s="13">
        <f t="shared" ca="1" si="318"/>
        <v>1989.4884089213592</v>
      </c>
      <c r="D3472" s="13">
        <f t="shared" ca="1" si="319"/>
        <v>100.13873494131307</v>
      </c>
      <c r="E3472" s="13">
        <f t="shared" ca="1" si="320"/>
        <v>999599.43623943324</v>
      </c>
      <c r="F3472" s="13">
        <f t="shared" ca="1" si="321"/>
        <v>4.0004846172114439</v>
      </c>
      <c r="G3472" s="13">
        <f t="shared" ca="1" si="322"/>
        <v>0.49278631663532591</v>
      </c>
      <c r="H3472" s="13">
        <f t="shared" ca="1" si="323"/>
        <v>0</v>
      </c>
    </row>
    <row r="3473" spans="3:8">
      <c r="C3473" s="13">
        <f t="shared" ca="1" si="318"/>
        <v>2027.7634657934827</v>
      </c>
      <c r="D3473" s="13">
        <f t="shared" ca="1" si="319"/>
        <v>99.673170711050474</v>
      </c>
      <c r="E3473" s="13">
        <f t="shared" ca="1" si="320"/>
        <v>1000185.9066171073</v>
      </c>
      <c r="F3473" s="13">
        <f t="shared" ca="1" si="321"/>
        <v>4.0069835787748369</v>
      </c>
      <c r="G3473" s="13">
        <f t="shared" ca="1" si="322"/>
        <v>0.50595514381797491</v>
      </c>
      <c r="H3473" s="13">
        <f t="shared" ca="1" si="323"/>
        <v>0</v>
      </c>
    </row>
    <row r="3474" spans="3:8">
      <c r="C3474" s="13">
        <f t="shared" ca="1" si="318"/>
        <v>2003.5072968875427</v>
      </c>
      <c r="D3474" s="13">
        <f t="shared" ca="1" si="319"/>
        <v>100.01976201839896</v>
      </c>
      <c r="E3474" s="13">
        <f t="shared" ca="1" si="320"/>
        <v>991962.09100158082</v>
      </c>
      <c r="F3474" s="13">
        <f t="shared" ca="1" si="321"/>
        <v>3.9976999147668169</v>
      </c>
      <c r="G3474" s="13">
        <f t="shared" ca="1" si="322"/>
        <v>0.50440800414143161</v>
      </c>
      <c r="H3474" s="13">
        <f t="shared" ca="1" si="323"/>
        <v>0</v>
      </c>
    </row>
    <row r="3475" spans="3:8">
      <c r="C3475" s="13">
        <f t="shared" ca="1" si="318"/>
        <v>1988.2306898132688</v>
      </c>
      <c r="D3475" s="13">
        <f t="shared" ca="1" si="319"/>
        <v>99.696373593753052</v>
      </c>
      <c r="E3475" s="13">
        <f t="shared" ca="1" si="320"/>
        <v>994648.68442051462</v>
      </c>
      <c r="F3475" s="13">
        <f t="shared" ca="1" si="321"/>
        <v>3.9996380548528432</v>
      </c>
      <c r="G3475" s="13">
        <f t="shared" ca="1" si="322"/>
        <v>0.49284523550157455</v>
      </c>
      <c r="H3475" s="13">
        <f t="shared" ca="1" si="323"/>
        <v>0</v>
      </c>
    </row>
    <row r="3476" spans="3:8">
      <c r="C3476" s="13">
        <f t="shared" ca="1" si="318"/>
        <v>2002.2081041480822</v>
      </c>
      <c r="D3476" s="13">
        <f t="shared" ca="1" si="319"/>
        <v>100.41594956220644</v>
      </c>
      <c r="E3476" s="13">
        <f t="shared" ca="1" si="320"/>
        <v>993077.24433957553</v>
      </c>
      <c r="F3476" s="13">
        <f t="shared" ca="1" si="321"/>
        <v>3.9957505134473466</v>
      </c>
      <c r="G3476" s="13">
        <f t="shared" ca="1" si="322"/>
        <v>0.50616810745668228</v>
      </c>
      <c r="H3476" s="13">
        <f t="shared" ca="1" si="323"/>
        <v>0</v>
      </c>
    </row>
    <row r="3477" spans="3:8">
      <c r="C3477" s="13">
        <f t="shared" ca="1" si="318"/>
        <v>2002.0758727672044</v>
      </c>
      <c r="D3477" s="13">
        <f t="shared" ca="1" si="319"/>
        <v>99.61166825518022</v>
      </c>
      <c r="E3477" s="13">
        <f t="shared" ca="1" si="320"/>
        <v>989735.21533205779</v>
      </c>
      <c r="F3477" s="13">
        <f t="shared" ca="1" si="321"/>
        <v>4.004712840250666</v>
      </c>
      <c r="G3477" s="13">
        <f t="shared" ca="1" si="322"/>
        <v>0.49924861430200895</v>
      </c>
      <c r="H3477" s="13">
        <f t="shared" ca="1" si="323"/>
        <v>0</v>
      </c>
    </row>
    <row r="3478" spans="3:8">
      <c r="C3478" s="13">
        <f t="shared" ca="1" si="318"/>
        <v>1986.78120775256</v>
      </c>
      <c r="D3478" s="13">
        <f t="shared" ca="1" si="319"/>
        <v>99.594869715891591</v>
      </c>
      <c r="E3478" s="13">
        <f t="shared" ca="1" si="320"/>
        <v>998505.22137019923</v>
      </c>
      <c r="F3478" s="13">
        <f t="shared" ca="1" si="321"/>
        <v>3.9925436578956051</v>
      </c>
      <c r="G3478" s="13">
        <f t="shared" ca="1" si="322"/>
        <v>0.49321713279775492</v>
      </c>
      <c r="H3478" s="13">
        <f t="shared" ca="1" si="323"/>
        <v>0</v>
      </c>
    </row>
    <row r="3479" spans="3:8">
      <c r="C3479" s="13">
        <f t="shared" ca="1" si="318"/>
        <v>1982.7173906822165</v>
      </c>
      <c r="D3479" s="13">
        <f t="shared" ca="1" si="319"/>
        <v>99.490722266399473</v>
      </c>
      <c r="E3479" s="13">
        <f t="shared" ca="1" si="320"/>
        <v>988678.10277500504</v>
      </c>
      <c r="F3479" s="13">
        <f t="shared" ca="1" si="321"/>
        <v>4.0086128883051719</v>
      </c>
      <c r="G3479" s="13">
        <f t="shared" ca="1" si="322"/>
        <v>0.48766654243198465</v>
      </c>
      <c r="H3479" s="13">
        <f t="shared" ca="1" si="323"/>
        <v>0</v>
      </c>
    </row>
    <row r="3480" spans="3:8">
      <c r="C3480" s="13">
        <f t="shared" ref="C3480:C3543" ca="1" si="324">NORMINV(RAND(),$D$3,$G$3)</f>
        <v>1988.2181638796137</v>
      </c>
      <c r="D3480" s="13">
        <f t="shared" ref="D3480:D3543" ca="1" si="325">NORMINV(RAND(),$D$4,$G$4)</f>
        <v>98.754180409527734</v>
      </c>
      <c r="E3480" s="13">
        <f t="shared" ref="E3480:E3543" ca="1" si="326">NORMINV(RAND(),$D$5,$G$5)</f>
        <v>994778.14487247064</v>
      </c>
      <c r="F3480" s="13">
        <f t="shared" ref="F3480:F3543" ca="1" si="327">NORMINV(RAND(),$D$6,$G$6)</f>
        <v>4.0050247541840154</v>
      </c>
      <c r="G3480" s="13">
        <f t="shared" ref="G3480:G3543" ca="1" si="328">C3480^2*D3480/(E3480*3.1415926*F3480^4)</f>
        <v>0.48549710408576752</v>
      </c>
      <c r="H3480" s="13">
        <f t="shared" ref="H3480:H3543" ca="1" si="329">IF(G3480&gt;0.54,1,IF(G3480&lt;0.46,1,0))</f>
        <v>0</v>
      </c>
    </row>
    <row r="3481" spans="3:8">
      <c r="C3481" s="13">
        <f t="shared" ca="1" si="324"/>
        <v>1990.8760712872331</v>
      </c>
      <c r="D3481" s="13">
        <f t="shared" ca="1" si="325"/>
        <v>100.23577018628666</v>
      </c>
      <c r="E3481" s="13">
        <f t="shared" ca="1" si="326"/>
        <v>983724.10674283514</v>
      </c>
      <c r="F3481" s="13">
        <f t="shared" ca="1" si="327"/>
        <v>4.0005181808692507</v>
      </c>
      <c r="G3481" s="13">
        <f t="shared" ca="1" si="328"/>
        <v>0.50190672175164175</v>
      </c>
      <c r="H3481" s="13">
        <f t="shared" ca="1" si="329"/>
        <v>0</v>
      </c>
    </row>
    <row r="3482" spans="3:8">
      <c r="C3482" s="13">
        <f t="shared" ca="1" si="324"/>
        <v>2012.8552833726137</v>
      </c>
      <c r="D3482" s="13">
        <f t="shared" ca="1" si="325"/>
        <v>101.11437443682921</v>
      </c>
      <c r="E3482" s="13">
        <f t="shared" ca="1" si="326"/>
        <v>991675.3039527802</v>
      </c>
      <c r="F3482" s="13">
        <f t="shared" ca="1" si="327"/>
        <v>4.0073582322703043</v>
      </c>
      <c r="G3482" s="13">
        <f t="shared" ca="1" si="328"/>
        <v>0.50990112549620104</v>
      </c>
      <c r="H3482" s="13">
        <f t="shared" ca="1" si="329"/>
        <v>0</v>
      </c>
    </row>
    <row r="3483" spans="3:8">
      <c r="C3483" s="13">
        <f t="shared" ca="1" si="324"/>
        <v>2009.7896550502146</v>
      </c>
      <c r="D3483" s="13">
        <f t="shared" ca="1" si="325"/>
        <v>100.19289672375487</v>
      </c>
      <c r="E3483" s="13">
        <f t="shared" ca="1" si="326"/>
        <v>1003517.4335105739</v>
      </c>
      <c r="F3483" s="13">
        <f t="shared" ca="1" si="327"/>
        <v>3.996067725356617</v>
      </c>
      <c r="G3483" s="13">
        <f t="shared" ca="1" si="328"/>
        <v>0.50342177747920491</v>
      </c>
      <c r="H3483" s="13">
        <f t="shared" ca="1" si="329"/>
        <v>0</v>
      </c>
    </row>
    <row r="3484" spans="3:8">
      <c r="C3484" s="13">
        <f t="shared" ca="1" si="324"/>
        <v>2012.3522538710661</v>
      </c>
      <c r="D3484" s="13">
        <f t="shared" ca="1" si="325"/>
        <v>100.18770692156798</v>
      </c>
      <c r="E3484" s="13">
        <f t="shared" ca="1" si="326"/>
        <v>988590.7680734403</v>
      </c>
      <c r="F3484" s="13">
        <f t="shared" ca="1" si="327"/>
        <v>4.0003855694943251</v>
      </c>
      <c r="G3484" s="13">
        <f t="shared" ca="1" si="328"/>
        <v>0.51009212865553599</v>
      </c>
      <c r="H3484" s="13">
        <f t="shared" ca="1" si="329"/>
        <v>0</v>
      </c>
    </row>
    <row r="3485" spans="3:8">
      <c r="C3485" s="13">
        <f t="shared" ca="1" si="324"/>
        <v>2016.8973093264976</v>
      </c>
      <c r="D3485" s="13">
        <f t="shared" ca="1" si="325"/>
        <v>99.990114576514458</v>
      </c>
      <c r="E3485" s="13">
        <f t="shared" ca="1" si="326"/>
        <v>1000279.1833849427</v>
      </c>
      <c r="F3485" s="13">
        <f t="shared" ca="1" si="327"/>
        <v>3.9955261752712294</v>
      </c>
      <c r="G3485" s="13">
        <f t="shared" ca="1" si="328"/>
        <v>0.50787592053767561</v>
      </c>
      <c r="H3485" s="13">
        <f t="shared" ca="1" si="329"/>
        <v>0</v>
      </c>
    </row>
    <row r="3486" spans="3:8">
      <c r="C3486" s="13">
        <f t="shared" ca="1" si="324"/>
        <v>1991.8505592007184</v>
      </c>
      <c r="D3486" s="13">
        <f t="shared" ca="1" si="325"/>
        <v>99.133816759385581</v>
      </c>
      <c r="E3486" s="13">
        <f t="shared" ca="1" si="326"/>
        <v>990682.22354209959</v>
      </c>
      <c r="F3486" s="13">
        <f t="shared" ca="1" si="327"/>
        <v>3.997822369141427</v>
      </c>
      <c r="G3486" s="13">
        <f t="shared" ca="1" si="328"/>
        <v>0.4947173263838992</v>
      </c>
      <c r="H3486" s="13">
        <f t="shared" ca="1" si="329"/>
        <v>0</v>
      </c>
    </row>
    <row r="3487" spans="3:8">
      <c r="C3487" s="13">
        <f t="shared" ca="1" si="324"/>
        <v>1995.8223178412322</v>
      </c>
      <c r="D3487" s="13">
        <f t="shared" ca="1" si="325"/>
        <v>100.05445972852033</v>
      </c>
      <c r="E3487" s="13">
        <f t="shared" ca="1" si="326"/>
        <v>984199.55519366637</v>
      </c>
      <c r="F3487" s="13">
        <f t="shared" ca="1" si="327"/>
        <v>3.9933136262865205</v>
      </c>
      <c r="G3487" s="13">
        <f t="shared" ca="1" si="328"/>
        <v>0.5068897281715431</v>
      </c>
      <c r="H3487" s="13">
        <f t="shared" ca="1" si="329"/>
        <v>0</v>
      </c>
    </row>
    <row r="3488" spans="3:8">
      <c r="C3488" s="13">
        <f t="shared" ca="1" si="324"/>
        <v>1986.5739266195678</v>
      </c>
      <c r="D3488" s="13">
        <f t="shared" ca="1" si="325"/>
        <v>99.576072478443507</v>
      </c>
      <c r="E3488" s="13">
        <f t="shared" ca="1" si="326"/>
        <v>997092.45755432476</v>
      </c>
      <c r="F3488" s="13">
        <f t="shared" ca="1" si="327"/>
        <v>3.9958559779961798</v>
      </c>
      <c r="G3488" s="13">
        <f t="shared" ca="1" si="328"/>
        <v>0.49208468866714566</v>
      </c>
      <c r="H3488" s="13">
        <f t="shared" ca="1" si="329"/>
        <v>0</v>
      </c>
    </row>
    <row r="3489" spans="3:8">
      <c r="C3489" s="13">
        <f t="shared" ca="1" si="324"/>
        <v>2006.4307728300487</v>
      </c>
      <c r="D3489" s="13">
        <f t="shared" ca="1" si="325"/>
        <v>100.63343629779543</v>
      </c>
      <c r="E3489" s="13">
        <f t="shared" ca="1" si="326"/>
        <v>991587.62555583485</v>
      </c>
      <c r="F3489" s="13">
        <f t="shared" ca="1" si="327"/>
        <v>4.0058849290263083</v>
      </c>
      <c r="G3489" s="13">
        <f t="shared" ca="1" si="328"/>
        <v>0.50502842166626472</v>
      </c>
      <c r="H3489" s="13">
        <f t="shared" ca="1" si="329"/>
        <v>0</v>
      </c>
    </row>
    <row r="3490" spans="3:8">
      <c r="C3490" s="13">
        <f t="shared" ca="1" si="324"/>
        <v>2018.0257902615617</v>
      </c>
      <c r="D3490" s="13">
        <f t="shared" ca="1" si="325"/>
        <v>99.796869486617709</v>
      </c>
      <c r="E3490" s="13">
        <f t="shared" ca="1" si="326"/>
        <v>996072.70773272077</v>
      </c>
      <c r="F3490" s="13">
        <f t="shared" ca="1" si="327"/>
        <v>4.0030185863027654</v>
      </c>
      <c r="G3490" s="13">
        <f t="shared" ca="1" si="328"/>
        <v>0.50580021586947965</v>
      </c>
      <c r="H3490" s="13">
        <f t="shared" ca="1" si="329"/>
        <v>0</v>
      </c>
    </row>
    <row r="3491" spans="3:8">
      <c r="C3491" s="13">
        <f t="shared" ca="1" si="324"/>
        <v>2031.0796152962484</v>
      </c>
      <c r="D3491" s="13">
        <f t="shared" ca="1" si="325"/>
        <v>100.09557302344483</v>
      </c>
      <c r="E3491" s="13">
        <f t="shared" ca="1" si="326"/>
        <v>984427.67680870928</v>
      </c>
      <c r="F3491" s="13">
        <f t="shared" ca="1" si="327"/>
        <v>4.0003023568028668</v>
      </c>
      <c r="G3491" s="13">
        <f t="shared" ca="1" si="328"/>
        <v>0.52139133849441921</v>
      </c>
      <c r="H3491" s="13">
        <f t="shared" ca="1" si="329"/>
        <v>0</v>
      </c>
    </row>
    <row r="3492" spans="3:8">
      <c r="C3492" s="13">
        <f t="shared" ca="1" si="324"/>
        <v>1988.8249680425295</v>
      </c>
      <c r="D3492" s="13">
        <f t="shared" ca="1" si="325"/>
        <v>99.358367083075791</v>
      </c>
      <c r="E3492" s="13">
        <f t="shared" ca="1" si="326"/>
        <v>995920.91430620034</v>
      </c>
      <c r="F3492" s="13">
        <f t="shared" ca="1" si="327"/>
        <v>4.0046099674691993</v>
      </c>
      <c r="G3492" s="13">
        <f t="shared" ca="1" si="328"/>
        <v>0.48840708870932159</v>
      </c>
      <c r="H3492" s="13">
        <f t="shared" ca="1" si="329"/>
        <v>0</v>
      </c>
    </row>
    <row r="3493" spans="3:8">
      <c r="C3493" s="13">
        <f t="shared" ca="1" si="324"/>
        <v>2018.280696682079</v>
      </c>
      <c r="D3493" s="13">
        <f t="shared" ca="1" si="325"/>
        <v>99.825213814992367</v>
      </c>
      <c r="E3493" s="13">
        <f t="shared" ca="1" si="326"/>
        <v>1007233.4867438149</v>
      </c>
      <c r="F3493" s="13">
        <f t="shared" ca="1" si="327"/>
        <v>4.0077433066290808</v>
      </c>
      <c r="G3493" s="13">
        <f t="shared" ca="1" si="328"/>
        <v>0.49810829141358043</v>
      </c>
      <c r="H3493" s="13">
        <f t="shared" ca="1" si="329"/>
        <v>0</v>
      </c>
    </row>
    <row r="3494" spans="3:8">
      <c r="C3494" s="13">
        <f t="shared" ca="1" si="324"/>
        <v>1992.7518805608647</v>
      </c>
      <c r="D3494" s="13">
        <f t="shared" ca="1" si="325"/>
        <v>100.11652589596669</v>
      </c>
      <c r="E3494" s="13">
        <f t="shared" ca="1" si="326"/>
        <v>998929.08997777826</v>
      </c>
      <c r="F3494" s="13">
        <f t="shared" ca="1" si="327"/>
        <v>3.9975846873873047</v>
      </c>
      <c r="G3494" s="13">
        <f t="shared" ca="1" si="328"/>
        <v>0.49606319818547107</v>
      </c>
      <c r="H3494" s="13">
        <f t="shared" ca="1" si="329"/>
        <v>0</v>
      </c>
    </row>
    <row r="3495" spans="3:8">
      <c r="C3495" s="13">
        <f t="shared" ca="1" si="324"/>
        <v>2011.3944851888514</v>
      </c>
      <c r="D3495" s="13">
        <f t="shared" ca="1" si="325"/>
        <v>100.23234277658317</v>
      </c>
      <c r="E3495" s="13">
        <f t="shared" ca="1" si="326"/>
        <v>982815.78450582398</v>
      </c>
      <c r="F3495" s="13">
        <f t="shared" ca="1" si="327"/>
        <v>3.9965105713945661</v>
      </c>
      <c r="G3495" s="13">
        <f t="shared" ca="1" si="328"/>
        <v>0.5148213381151836</v>
      </c>
      <c r="H3495" s="13">
        <f t="shared" ca="1" si="329"/>
        <v>0</v>
      </c>
    </row>
    <row r="3496" spans="3:8">
      <c r="C3496" s="13">
        <f t="shared" ca="1" si="324"/>
        <v>2017.4508644496598</v>
      </c>
      <c r="D3496" s="13">
        <f t="shared" ca="1" si="325"/>
        <v>99.376366416956429</v>
      </c>
      <c r="E3496" s="13">
        <f t="shared" ca="1" si="326"/>
        <v>994118.31715940044</v>
      </c>
      <c r="F3496" s="13">
        <f t="shared" ca="1" si="327"/>
        <v>4.0032480684886007</v>
      </c>
      <c r="G3496" s="13">
        <f t="shared" ca="1" si="328"/>
        <v>0.50425602171644213</v>
      </c>
      <c r="H3496" s="13">
        <f t="shared" ca="1" si="329"/>
        <v>0</v>
      </c>
    </row>
    <row r="3497" spans="3:8">
      <c r="C3497" s="13">
        <f t="shared" ca="1" si="324"/>
        <v>1994.5795753053683</v>
      </c>
      <c r="D3497" s="13">
        <f t="shared" ca="1" si="325"/>
        <v>99.441275694120733</v>
      </c>
      <c r="E3497" s="13">
        <f t="shared" ca="1" si="326"/>
        <v>1001475.6058228755</v>
      </c>
      <c r="F3497" s="13">
        <f t="shared" ca="1" si="327"/>
        <v>4.005904800438274</v>
      </c>
      <c r="G3497" s="13">
        <f t="shared" ca="1" si="328"/>
        <v>0.48828871251269246</v>
      </c>
      <c r="H3497" s="13">
        <f t="shared" ca="1" si="329"/>
        <v>0</v>
      </c>
    </row>
    <row r="3498" spans="3:8">
      <c r="C3498" s="13">
        <f t="shared" ca="1" si="324"/>
        <v>1999.2723242813706</v>
      </c>
      <c r="D3498" s="13">
        <f t="shared" ca="1" si="325"/>
        <v>100.25293451418801</v>
      </c>
      <c r="E3498" s="13">
        <f t="shared" ca="1" si="326"/>
        <v>1005517.3131121096</v>
      </c>
      <c r="F3498" s="13">
        <f t="shared" ca="1" si="327"/>
        <v>4.0070425240520136</v>
      </c>
      <c r="G3498" s="13">
        <f t="shared" ca="1" si="328"/>
        <v>0.49204608276047296</v>
      </c>
      <c r="H3498" s="13">
        <f t="shared" ca="1" si="329"/>
        <v>0</v>
      </c>
    </row>
    <row r="3499" spans="3:8">
      <c r="C3499" s="13">
        <f t="shared" ca="1" si="324"/>
        <v>2001.7224571725565</v>
      </c>
      <c r="D3499" s="13">
        <f t="shared" ca="1" si="325"/>
        <v>100.6254097472431</v>
      </c>
      <c r="E3499" s="13">
        <f t="shared" ca="1" si="326"/>
        <v>1001543.4411087972</v>
      </c>
      <c r="F3499" s="13">
        <f t="shared" ca="1" si="327"/>
        <v>3.991112335886231</v>
      </c>
      <c r="G3499" s="13">
        <f t="shared" ca="1" si="328"/>
        <v>0.50503319097845201</v>
      </c>
      <c r="H3499" s="13">
        <f t="shared" ca="1" si="329"/>
        <v>0</v>
      </c>
    </row>
    <row r="3500" spans="3:8">
      <c r="C3500" s="13">
        <f t="shared" ca="1" si="324"/>
        <v>2002.4001592160057</v>
      </c>
      <c r="D3500" s="13">
        <f t="shared" ca="1" si="325"/>
        <v>100.00495269201546</v>
      </c>
      <c r="E3500" s="13">
        <f t="shared" ca="1" si="326"/>
        <v>984386.32160042995</v>
      </c>
      <c r="F3500" s="13">
        <f t="shared" ca="1" si="327"/>
        <v>4.0050491018950272</v>
      </c>
      <c r="G3500" s="13">
        <f t="shared" ca="1" si="328"/>
        <v>0.50393721984835149</v>
      </c>
      <c r="H3500" s="13">
        <f t="shared" ca="1" si="329"/>
        <v>0</v>
      </c>
    </row>
    <row r="3501" spans="3:8">
      <c r="C3501" s="13">
        <f t="shared" ca="1" si="324"/>
        <v>2018.1830828399382</v>
      </c>
      <c r="D3501" s="13">
        <f t="shared" ca="1" si="325"/>
        <v>100.56819601226945</v>
      </c>
      <c r="E3501" s="13">
        <f t="shared" ca="1" si="326"/>
        <v>985925.76099857129</v>
      </c>
      <c r="F3501" s="13">
        <f t="shared" ca="1" si="327"/>
        <v>4.0058107752133978</v>
      </c>
      <c r="G3501" s="13">
        <f t="shared" ca="1" si="328"/>
        <v>0.51360114280420344</v>
      </c>
      <c r="H3501" s="13">
        <f t="shared" ca="1" si="329"/>
        <v>0</v>
      </c>
    </row>
    <row r="3502" spans="3:8">
      <c r="C3502" s="13">
        <f t="shared" ca="1" si="324"/>
        <v>1996.2908380238321</v>
      </c>
      <c r="D3502" s="13">
        <f t="shared" ca="1" si="325"/>
        <v>100.04181864163789</v>
      </c>
      <c r="E3502" s="13">
        <f t="shared" ca="1" si="326"/>
        <v>992754.53154083341</v>
      </c>
      <c r="F3502" s="13">
        <f t="shared" ca="1" si="327"/>
        <v>4.001513412472498</v>
      </c>
      <c r="G3502" s="13">
        <f t="shared" ca="1" si="328"/>
        <v>0.49858631517824709</v>
      </c>
      <c r="H3502" s="13">
        <f t="shared" ca="1" si="329"/>
        <v>0</v>
      </c>
    </row>
    <row r="3503" spans="3:8">
      <c r="C3503" s="13">
        <f t="shared" ca="1" si="324"/>
        <v>2009.1587875938524</v>
      </c>
      <c r="D3503" s="13">
        <f t="shared" ca="1" si="325"/>
        <v>99.239377740039217</v>
      </c>
      <c r="E3503" s="13">
        <f t="shared" ca="1" si="326"/>
        <v>999025.6903268717</v>
      </c>
      <c r="F3503" s="13">
        <f t="shared" ca="1" si="327"/>
        <v>4.0045930308241919</v>
      </c>
      <c r="G3503" s="13">
        <f t="shared" ca="1" si="328"/>
        <v>0.49630938120571844</v>
      </c>
      <c r="H3503" s="13">
        <f t="shared" ca="1" si="329"/>
        <v>0</v>
      </c>
    </row>
    <row r="3504" spans="3:8">
      <c r="C3504" s="13">
        <f t="shared" ca="1" si="324"/>
        <v>2019.1749622648124</v>
      </c>
      <c r="D3504" s="13">
        <f t="shared" ca="1" si="325"/>
        <v>99.406588359175117</v>
      </c>
      <c r="E3504" s="13">
        <f t="shared" ca="1" si="326"/>
        <v>982202.5241878113</v>
      </c>
      <c r="F3504" s="13">
        <f t="shared" ca="1" si="327"/>
        <v>4.0088214801146247</v>
      </c>
      <c r="G3504" s="13">
        <f t="shared" ca="1" si="328"/>
        <v>0.50856362661275978</v>
      </c>
      <c r="H3504" s="13">
        <f t="shared" ca="1" si="329"/>
        <v>0</v>
      </c>
    </row>
    <row r="3505" spans="3:8">
      <c r="C3505" s="13">
        <f t="shared" ca="1" si="324"/>
        <v>2015.7685374090431</v>
      </c>
      <c r="D3505" s="13">
        <f t="shared" ca="1" si="325"/>
        <v>100.71768913732355</v>
      </c>
      <c r="E3505" s="13">
        <f t="shared" ca="1" si="326"/>
        <v>988909.08461235859</v>
      </c>
      <c r="F3505" s="13">
        <f t="shared" ca="1" si="327"/>
        <v>3.99822798535497</v>
      </c>
      <c r="G3505" s="13">
        <f t="shared" ca="1" si="328"/>
        <v>0.51547858418942916</v>
      </c>
      <c r="H3505" s="13">
        <f t="shared" ca="1" si="329"/>
        <v>0</v>
      </c>
    </row>
    <row r="3506" spans="3:8">
      <c r="C3506" s="13">
        <f t="shared" ca="1" si="324"/>
        <v>2003.607589934272</v>
      </c>
      <c r="D3506" s="13">
        <f t="shared" ca="1" si="325"/>
        <v>100.21421875837743</v>
      </c>
      <c r="E3506" s="13">
        <f t="shared" ca="1" si="326"/>
        <v>997668.86471228686</v>
      </c>
      <c r="F3506" s="13">
        <f t="shared" ca="1" si="327"/>
        <v>4.0069826720179504</v>
      </c>
      <c r="G3506" s="13">
        <f t="shared" ca="1" si="328"/>
        <v>0.49790735300843808</v>
      </c>
      <c r="H3506" s="13">
        <f t="shared" ca="1" si="329"/>
        <v>0</v>
      </c>
    </row>
    <row r="3507" spans="3:8">
      <c r="C3507" s="13">
        <f t="shared" ca="1" si="324"/>
        <v>1989.6019840767012</v>
      </c>
      <c r="D3507" s="13">
        <f t="shared" ca="1" si="325"/>
        <v>99.190110574730099</v>
      </c>
      <c r="E3507" s="13">
        <f t="shared" ca="1" si="326"/>
        <v>992048.64843636181</v>
      </c>
      <c r="F3507" s="13">
        <f t="shared" ca="1" si="327"/>
        <v>3.9949720372732433</v>
      </c>
      <c r="G3507" s="13">
        <f t="shared" ca="1" si="328"/>
        <v>0.49461009349669793</v>
      </c>
      <c r="H3507" s="13">
        <f t="shared" ca="1" si="329"/>
        <v>0</v>
      </c>
    </row>
    <row r="3508" spans="3:8">
      <c r="C3508" s="13">
        <f t="shared" ca="1" si="324"/>
        <v>2002.2293544680354</v>
      </c>
      <c r="D3508" s="13">
        <f t="shared" ca="1" si="325"/>
        <v>99.342958243168496</v>
      </c>
      <c r="E3508" s="13">
        <f t="shared" ca="1" si="326"/>
        <v>992232.02159100841</v>
      </c>
      <c r="F3508" s="13">
        <f t="shared" ca="1" si="327"/>
        <v>4.0057375213046882</v>
      </c>
      <c r="G3508" s="13">
        <f t="shared" ca="1" si="328"/>
        <v>0.49621704607227868</v>
      </c>
      <c r="H3508" s="13">
        <f t="shared" ca="1" si="329"/>
        <v>0</v>
      </c>
    </row>
    <row r="3509" spans="3:8">
      <c r="C3509" s="13">
        <f t="shared" ca="1" si="324"/>
        <v>1997.5685968599259</v>
      </c>
      <c r="D3509" s="13">
        <f t="shared" ca="1" si="325"/>
        <v>100.32230443365249</v>
      </c>
      <c r="E3509" s="13">
        <f t="shared" ca="1" si="326"/>
        <v>1007079.701140846</v>
      </c>
      <c r="F3509" s="13">
        <f t="shared" ca="1" si="327"/>
        <v>4.0112671308791343</v>
      </c>
      <c r="G3509" s="13">
        <f t="shared" ca="1" si="328"/>
        <v>0.48872083760336699</v>
      </c>
      <c r="H3509" s="13">
        <f t="shared" ca="1" si="329"/>
        <v>0</v>
      </c>
    </row>
    <row r="3510" spans="3:8">
      <c r="C3510" s="13">
        <f t="shared" ca="1" si="324"/>
        <v>1984.4169652050223</v>
      </c>
      <c r="D3510" s="13">
        <f t="shared" ca="1" si="325"/>
        <v>100.74350790254073</v>
      </c>
      <c r="E3510" s="13">
        <f t="shared" ca="1" si="326"/>
        <v>986627.3971213327</v>
      </c>
      <c r="F3510" s="13">
        <f t="shared" ca="1" si="327"/>
        <v>4.0069780532542323</v>
      </c>
      <c r="G3510" s="13">
        <f t="shared" ca="1" si="328"/>
        <v>0.49649175436714987</v>
      </c>
      <c r="H3510" s="13">
        <f t="shared" ca="1" si="329"/>
        <v>0</v>
      </c>
    </row>
    <row r="3511" spans="3:8">
      <c r="C3511" s="13">
        <f t="shared" ca="1" si="324"/>
        <v>2003.5429602118288</v>
      </c>
      <c r="D3511" s="13">
        <f t="shared" ca="1" si="325"/>
        <v>100.72482086175245</v>
      </c>
      <c r="E3511" s="13">
        <f t="shared" ca="1" si="326"/>
        <v>991290.05722190393</v>
      </c>
      <c r="F3511" s="13">
        <f t="shared" ca="1" si="327"/>
        <v>4.0057596830332844</v>
      </c>
      <c r="G3511" s="13">
        <f t="shared" ca="1" si="328"/>
        <v>0.50424736990063523</v>
      </c>
      <c r="H3511" s="13">
        <f t="shared" ca="1" si="329"/>
        <v>0</v>
      </c>
    </row>
    <row r="3512" spans="3:8">
      <c r="C3512" s="13">
        <f t="shared" ca="1" si="324"/>
        <v>1984.1789138745335</v>
      </c>
      <c r="D3512" s="13">
        <f t="shared" ca="1" si="325"/>
        <v>100.82660221162145</v>
      </c>
      <c r="E3512" s="13">
        <f t="shared" ca="1" si="326"/>
        <v>997354.97501380963</v>
      </c>
      <c r="F3512" s="13">
        <f t="shared" ca="1" si="327"/>
        <v>3.9941135363465108</v>
      </c>
      <c r="G3512" s="13">
        <f t="shared" ca="1" si="328"/>
        <v>0.49780074779976868</v>
      </c>
      <c r="H3512" s="13">
        <f t="shared" ca="1" si="329"/>
        <v>0</v>
      </c>
    </row>
    <row r="3513" spans="3:8">
      <c r="C3513" s="13">
        <f t="shared" ca="1" si="324"/>
        <v>1992.6442134896915</v>
      </c>
      <c r="D3513" s="13">
        <f t="shared" ca="1" si="325"/>
        <v>100.28720990166848</v>
      </c>
      <c r="E3513" s="13">
        <f t="shared" ca="1" si="326"/>
        <v>994724.8543679053</v>
      </c>
      <c r="F3513" s="13">
        <f t="shared" ca="1" si="327"/>
        <v>4.0008582209879302</v>
      </c>
      <c r="G3513" s="13">
        <f t="shared" ca="1" si="328"/>
        <v>0.49732420032881464</v>
      </c>
      <c r="H3513" s="13">
        <f t="shared" ca="1" si="329"/>
        <v>0</v>
      </c>
    </row>
    <row r="3514" spans="3:8">
      <c r="C3514" s="13">
        <f t="shared" ca="1" si="324"/>
        <v>1994.3910538069154</v>
      </c>
      <c r="D3514" s="13">
        <f t="shared" ca="1" si="325"/>
        <v>98.930420850218994</v>
      </c>
      <c r="E3514" s="13">
        <f t="shared" ca="1" si="326"/>
        <v>991353.48677593784</v>
      </c>
      <c r="F3514" s="13">
        <f t="shared" ca="1" si="327"/>
        <v>3.9979826241206449</v>
      </c>
      <c r="G3514" s="13">
        <f t="shared" ca="1" si="328"/>
        <v>0.49454803267090697</v>
      </c>
      <c r="H3514" s="13">
        <f t="shared" ca="1" si="329"/>
        <v>0</v>
      </c>
    </row>
    <row r="3515" spans="3:8">
      <c r="C3515" s="13">
        <f t="shared" ca="1" si="324"/>
        <v>1998.7137062841641</v>
      </c>
      <c r="D3515" s="13">
        <f t="shared" ca="1" si="325"/>
        <v>99.474823713341607</v>
      </c>
      <c r="E3515" s="13">
        <f t="shared" ca="1" si="326"/>
        <v>991491.04566545878</v>
      </c>
      <c r="F3515" s="13">
        <f t="shared" ca="1" si="327"/>
        <v>3.9914267341057381</v>
      </c>
      <c r="G3515" s="13">
        <f t="shared" ca="1" si="328"/>
        <v>0.50264694862514658</v>
      </c>
      <c r="H3515" s="13">
        <f t="shared" ca="1" si="329"/>
        <v>0</v>
      </c>
    </row>
    <row r="3516" spans="3:8">
      <c r="C3516" s="13">
        <f t="shared" ca="1" si="324"/>
        <v>1988.0871163052184</v>
      </c>
      <c r="D3516" s="13">
        <f t="shared" ca="1" si="325"/>
        <v>99.525150666118037</v>
      </c>
      <c r="E3516" s="13">
        <f t="shared" ca="1" si="326"/>
        <v>992635.22274495102</v>
      </c>
      <c r="F3516" s="13">
        <f t="shared" ca="1" si="327"/>
        <v>3.9857606886965371</v>
      </c>
      <c r="G3516" s="13">
        <f t="shared" ca="1" si="328"/>
        <v>0.49982645723228286</v>
      </c>
      <c r="H3516" s="13">
        <f t="shared" ca="1" si="329"/>
        <v>0</v>
      </c>
    </row>
    <row r="3517" spans="3:8">
      <c r="C3517" s="13">
        <f t="shared" ca="1" si="324"/>
        <v>1999.5811259008633</v>
      </c>
      <c r="D3517" s="13">
        <f t="shared" ca="1" si="325"/>
        <v>100.70715777962407</v>
      </c>
      <c r="E3517" s="13">
        <f t="shared" ca="1" si="326"/>
        <v>989141.11623933061</v>
      </c>
      <c r="F3517" s="13">
        <f t="shared" ca="1" si="327"/>
        <v>4.0087673074050896</v>
      </c>
      <c r="G3517" s="13">
        <f t="shared" ca="1" si="328"/>
        <v>0.50174942658133959</v>
      </c>
      <c r="H3517" s="13">
        <f t="shared" ca="1" si="329"/>
        <v>0</v>
      </c>
    </row>
    <row r="3518" spans="3:8">
      <c r="C3518" s="13">
        <f t="shared" ca="1" si="324"/>
        <v>2017.6437236561096</v>
      </c>
      <c r="D3518" s="13">
        <f t="shared" ca="1" si="325"/>
        <v>101.19081609464997</v>
      </c>
      <c r="E3518" s="13">
        <f t="shared" ca="1" si="326"/>
        <v>993034.69638532132</v>
      </c>
      <c r="F3518" s="13">
        <f t="shared" ca="1" si="327"/>
        <v>4.0020699105516906</v>
      </c>
      <c r="G3518" s="13">
        <f t="shared" ca="1" si="328"/>
        <v>0.5147271642007345</v>
      </c>
      <c r="H3518" s="13">
        <f t="shared" ca="1" si="329"/>
        <v>0</v>
      </c>
    </row>
    <row r="3519" spans="3:8">
      <c r="C3519" s="13">
        <f t="shared" ca="1" si="324"/>
        <v>1992.9006631235586</v>
      </c>
      <c r="D3519" s="13">
        <f t="shared" ca="1" si="325"/>
        <v>100.28856076600009</v>
      </c>
      <c r="E3519" s="13">
        <f t="shared" ca="1" si="326"/>
        <v>999984.06559980556</v>
      </c>
      <c r="F3519" s="13">
        <f t="shared" ca="1" si="327"/>
        <v>3.9969600047193508</v>
      </c>
      <c r="G3519" s="13">
        <f t="shared" ca="1" si="328"/>
        <v>0.49677593219111454</v>
      </c>
      <c r="H3519" s="13">
        <f t="shared" ca="1" si="329"/>
        <v>0</v>
      </c>
    </row>
    <row r="3520" spans="3:8">
      <c r="C3520" s="13">
        <f t="shared" ca="1" si="324"/>
        <v>1998.4294746083756</v>
      </c>
      <c r="D3520" s="13">
        <f t="shared" ca="1" si="325"/>
        <v>98.956476980995546</v>
      </c>
      <c r="E3520" s="13">
        <f t="shared" ca="1" si="326"/>
        <v>995619.88848551887</v>
      </c>
      <c r="F3520" s="13">
        <f t="shared" ca="1" si="327"/>
        <v>3.9960340384961874</v>
      </c>
      <c r="G3520" s="13">
        <f t="shared" ca="1" si="328"/>
        <v>0.49552062261506841</v>
      </c>
      <c r="H3520" s="13">
        <f t="shared" ca="1" si="329"/>
        <v>0</v>
      </c>
    </row>
    <row r="3521" spans="3:8">
      <c r="C3521" s="13">
        <f t="shared" ca="1" si="324"/>
        <v>2002.7831520516943</v>
      </c>
      <c r="D3521" s="13">
        <f t="shared" ca="1" si="325"/>
        <v>99.544501943582148</v>
      </c>
      <c r="E3521" s="13">
        <f t="shared" ca="1" si="326"/>
        <v>988664.56045362726</v>
      </c>
      <c r="F3521" s="13">
        <f t="shared" ca="1" si="327"/>
        <v>3.993481863039535</v>
      </c>
      <c r="G3521" s="13">
        <f t="shared" ca="1" si="328"/>
        <v>0.50545144118955787</v>
      </c>
      <c r="H3521" s="13">
        <f t="shared" ca="1" si="329"/>
        <v>0</v>
      </c>
    </row>
    <row r="3522" spans="3:8">
      <c r="C3522" s="13">
        <f t="shared" ca="1" si="324"/>
        <v>1982.1318663039706</v>
      </c>
      <c r="D3522" s="13">
        <f t="shared" ca="1" si="325"/>
        <v>99.468281589125525</v>
      </c>
      <c r="E3522" s="13">
        <f t="shared" ca="1" si="326"/>
        <v>994979.57772494794</v>
      </c>
      <c r="F3522" s="13">
        <f t="shared" ca="1" si="327"/>
        <v>3.9792913331679256</v>
      </c>
      <c r="G3522" s="13">
        <f t="shared" ca="1" si="328"/>
        <v>0.49861199987646104</v>
      </c>
      <c r="H3522" s="13">
        <f t="shared" ca="1" si="329"/>
        <v>0</v>
      </c>
    </row>
    <row r="3523" spans="3:8">
      <c r="C3523" s="13">
        <f t="shared" ca="1" si="324"/>
        <v>2032.4691791890202</v>
      </c>
      <c r="D3523" s="13">
        <f t="shared" ca="1" si="325"/>
        <v>100.43439135728168</v>
      </c>
      <c r="E3523" s="13">
        <f t="shared" ca="1" si="326"/>
        <v>994344.15168869484</v>
      </c>
      <c r="F3523" s="13">
        <f t="shared" ca="1" si="327"/>
        <v>4.0041772908127626</v>
      </c>
      <c r="G3523" s="13">
        <f t="shared" ca="1" si="328"/>
        <v>0.51664306856533759</v>
      </c>
      <c r="H3523" s="13">
        <f t="shared" ca="1" si="329"/>
        <v>0</v>
      </c>
    </row>
    <row r="3524" spans="3:8">
      <c r="C3524" s="13">
        <f t="shared" ca="1" si="324"/>
        <v>2006.163423453344</v>
      </c>
      <c r="D3524" s="13">
        <f t="shared" ca="1" si="325"/>
        <v>100.80427042905001</v>
      </c>
      <c r="E3524" s="13">
        <f t="shared" ca="1" si="326"/>
        <v>992555.12788364245</v>
      </c>
      <c r="F3524" s="13">
        <f t="shared" ca="1" si="327"/>
        <v>3.9932024192750748</v>
      </c>
      <c r="G3524" s="13">
        <f t="shared" ca="1" si="328"/>
        <v>0.51170745233084725</v>
      </c>
      <c r="H3524" s="13">
        <f t="shared" ca="1" si="329"/>
        <v>0</v>
      </c>
    </row>
    <row r="3525" spans="3:8">
      <c r="C3525" s="13">
        <f t="shared" ca="1" si="324"/>
        <v>1994.5271149751909</v>
      </c>
      <c r="D3525" s="13">
        <f t="shared" ca="1" si="325"/>
        <v>100.27722207579863</v>
      </c>
      <c r="E3525" s="13">
        <f t="shared" ca="1" si="326"/>
        <v>997453.71538739617</v>
      </c>
      <c r="F3525" s="13">
        <f t="shared" ca="1" si="327"/>
        <v>4.0034383036003192</v>
      </c>
      <c r="G3525" s="13">
        <f t="shared" ca="1" si="328"/>
        <v>0.49557228022080962</v>
      </c>
      <c r="H3525" s="13">
        <f t="shared" ca="1" si="329"/>
        <v>0</v>
      </c>
    </row>
    <row r="3526" spans="3:8">
      <c r="C3526" s="13">
        <f t="shared" ca="1" si="324"/>
        <v>1984.4219439030435</v>
      </c>
      <c r="D3526" s="13">
        <f t="shared" ca="1" si="325"/>
        <v>99.542155966371524</v>
      </c>
      <c r="E3526" s="13">
        <f t="shared" ca="1" si="326"/>
        <v>999437.02916159644</v>
      </c>
      <c r="F3526" s="13">
        <f t="shared" ca="1" si="327"/>
        <v>3.9915376851517466</v>
      </c>
      <c r="G3526" s="13">
        <f t="shared" ca="1" si="328"/>
        <v>0.49182301471567752</v>
      </c>
      <c r="H3526" s="13">
        <f t="shared" ca="1" si="329"/>
        <v>0</v>
      </c>
    </row>
    <row r="3527" spans="3:8">
      <c r="C3527" s="13">
        <f t="shared" ca="1" si="324"/>
        <v>2015.0398714952419</v>
      </c>
      <c r="D3527" s="13">
        <f t="shared" ca="1" si="325"/>
        <v>99.405924875933607</v>
      </c>
      <c r="E3527" s="13">
        <f t="shared" ca="1" si="326"/>
        <v>998168.15618082113</v>
      </c>
      <c r="F3527" s="13">
        <f t="shared" ca="1" si="327"/>
        <v>4.0075343917677433</v>
      </c>
      <c r="G3527" s="13">
        <f t="shared" ca="1" si="328"/>
        <v>0.49901884870780333</v>
      </c>
      <c r="H3527" s="13">
        <f t="shared" ca="1" si="329"/>
        <v>0</v>
      </c>
    </row>
    <row r="3528" spans="3:8">
      <c r="C3528" s="13">
        <f t="shared" ca="1" si="324"/>
        <v>1994.8671185981023</v>
      </c>
      <c r="D3528" s="13">
        <f t="shared" ca="1" si="325"/>
        <v>99.691075070235129</v>
      </c>
      <c r="E3528" s="13">
        <f t="shared" ca="1" si="326"/>
        <v>989846.03074654716</v>
      </c>
      <c r="F3528" s="13">
        <f t="shared" ca="1" si="327"/>
        <v>3.994820402143636</v>
      </c>
      <c r="G3528" s="13">
        <f t="shared" ca="1" si="328"/>
        <v>0.50093073065517191</v>
      </c>
      <c r="H3528" s="13">
        <f t="shared" ca="1" si="329"/>
        <v>0</v>
      </c>
    </row>
    <row r="3529" spans="3:8">
      <c r="C3529" s="13">
        <f t="shared" ca="1" si="324"/>
        <v>2018.7638760954576</v>
      </c>
      <c r="D3529" s="13">
        <f t="shared" ca="1" si="325"/>
        <v>100.74216344819763</v>
      </c>
      <c r="E3529" s="13">
        <f t="shared" ca="1" si="326"/>
        <v>999122.89209682646</v>
      </c>
      <c r="F3529" s="13">
        <f t="shared" ca="1" si="327"/>
        <v>3.9968822327695248</v>
      </c>
      <c r="G3529" s="13">
        <f t="shared" ca="1" si="328"/>
        <v>0.5125404425621044</v>
      </c>
      <c r="H3529" s="13">
        <f t="shared" ca="1" si="329"/>
        <v>0</v>
      </c>
    </row>
    <row r="3530" spans="3:8">
      <c r="C3530" s="13">
        <f t="shared" ca="1" si="324"/>
        <v>2005.9937495266649</v>
      </c>
      <c r="D3530" s="13">
        <f t="shared" ca="1" si="325"/>
        <v>99.432790835717867</v>
      </c>
      <c r="E3530" s="13">
        <f t="shared" ca="1" si="326"/>
        <v>997732.41048218799</v>
      </c>
      <c r="F3530" s="13">
        <f t="shared" ca="1" si="327"/>
        <v>4.0052299765471533</v>
      </c>
      <c r="G3530" s="13">
        <f t="shared" ca="1" si="328"/>
        <v>0.49603806309796583</v>
      </c>
      <c r="H3530" s="13">
        <f t="shared" ca="1" si="329"/>
        <v>0</v>
      </c>
    </row>
    <row r="3531" spans="3:8">
      <c r="C3531" s="13">
        <f t="shared" ca="1" si="324"/>
        <v>1992.1307503143116</v>
      </c>
      <c r="D3531" s="13">
        <f t="shared" ca="1" si="325"/>
        <v>99.38547034962896</v>
      </c>
      <c r="E3531" s="13">
        <f t="shared" ca="1" si="326"/>
        <v>990782.36113683577</v>
      </c>
      <c r="F3531" s="13">
        <f t="shared" ca="1" si="327"/>
        <v>3.9931068606851494</v>
      </c>
      <c r="G3531" s="13">
        <f t="shared" ca="1" si="328"/>
        <v>0.49840996154322936</v>
      </c>
      <c r="H3531" s="13">
        <f t="shared" ca="1" si="329"/>
        <v>0</v>
      </c>
    </row>
    <row r="3532" spans="3:8">
      <c r="C3532" s="13">
        <f t="shared" ca="1" si="324"/>
        <v>1998.5232375181254</v>
      </c>
      <c r="D3532" s="13">
        <f t="shared" ca="1" si="325"/>
        <v>100.1764298591436</v>
      </c>
      <c r="E3532" s="13">
        <f t="shared" ca="1" si="326"/>
        <v>1002330.9989273313</v>
      </c>
      <c r="F3532" s="13">
        <f t="shared" ca="1" si="327"/>
        <v>3.9880078249319562</v>
      </c>
      <c r="G3532" s="13">
        <f t="shared" ca="1" si="328"/>
        <v>0.50234134068904646</v>
      </c>
      <c r="H3532" s="13">
        <f t="shared" ca="1" si="329"/>
        <v>0</v>
      </c>
    </row>
    <row r="3533" spans="3:8">
      <c r="C3533" s="13">
        <f t="shared" ca="1" si="324"/>
        <v>1991.8684534974027</v>
      </c>
      <c r="D3533" s="13">
        <f t="shared" ca="1" si="325"/>
        <v>99.947408285078765</v>
      </c>
      <c r="E3533" s="13">
        <f t="shared" ca="1" si="326"/>
        <v>994621.87618066941</v>
      </c>
      <c r="F3533" s="13">
        <f t="shared" ca="1" si="327"/>
        <v>4.0063877144924929</v>
      </c>
      <c r="G3533" s="13">
        <f t="shared" ca="1" si="328"/>
        <v>0.49257579822986736</v>
      </c>
      <c r="H3533" s="13">
        <f t="shared" ca="1" si="329"/>
        <v>0</v>
      </c>
    </row>
    <row r="3534" spans="3:8">
      <c r="C3534" s="13">
        <f t="shared" ca="1" si="324"/>
        <v>1998.2988890892461</v>
      </c>
      <c r="D3534" s="13">
        <f t="shared" ca="1" si="325"/>
        <v>100.159457141823</v>
      </c>
      <c r="E3534" s="13">
        <f t="shared" ca="1" si="326"/>
        <v>989415.68735893304</v>
      </c>
      <c r="F3534" s="13">
        <f t="shared" ca="1" si="327"/>
        <v>4.017915568417453</v>
      </c>
      <c r="G3534" s="13">
        <f t="shared" ca="1" si="328"/>
        <v>0.49372028766054588</v>
      </c>
      <c r="H3534" s="13">
        <f t="shared" ca="1" si="329"/>
        <v>0</v>
      </c>
    </row>
    <row r="3535" spans="3:8">
      <c r="C3535" s="13">
        <f t="shared" ca="1" si="324"/>
        <v>1989.1977462763805</v>
      </c>
      <c r="D3535" s="13">
        <f t="shared" ca="1" si="325"/>
        <v>99.814973045950524</v>
      </c>
      <c r="E3535" s="13">
        <f t="shared" ca="1" si="326"/>
        <v>997948.19852238102</v>
      </c>
      <c r="F3535" s="13">
        <f t="shared" ca="1" si="327"/>
        <v>4.0017823943754447</v>
      </c>
      <c r="G3535" s="13">
        <f t="shared" ca="1" si="328"/>
        <v>0.49122433128467646</v>
      </c>
      <c r="H3535" s="13">
        <f t="shared" ca="1" si="329"/>
        <v>0</v>
      </c>
    </row>
    <row r="3536" spans="3:8">
      <c r="C3536" s="13">
        <f t="shared" ca="1" si="324"/>
        <v>2010.2099895627823</v>
      </c>
      <c r="D3536" s="13">
        <f t="shared" ca="1" si="325"/>
        <v>99.343200586864683</v>
      </c>
      <c r="E3536" s="13">
        <f t="shared" ca="1" si="326"/>
        <v>990063.63979644387</v>
      </c>
      <c r="F3536" s="13">
        <f t="shared" ca="1" si="327"/>
        <v>3.9934552166219595</v>
      </c>
      <c r="G3536" s="13">
        <f t="shared" ca="1" si="328"/>
        <v>0.50747277808979807</v>
      </c>
      <c r="H3536" s="13">
        <f t="shared" ca="1" si="329"/>
        <v>0</v>
      </c>
    </row>
    <row r="3537" spans="3:8">
      <c r="C3537" s="13">
        <f t="shared" ca="1" si="324"/>
        <v>1981.7679036046393</v>
      </c>
      <c r="D3537" s="13">
        <f t="shared" ca="1" si="325"/>
        <v>100.42653372788631</v>
      </c>
      <c r="E3537" s="13">
        <f t="shared" ca="1" si="326"/>
        <v>1002761.6846480856</v>
      </c>
      <c r="F3537" s="13">
        <f t="shared" ca="1" si="327"/>
        <v>4.003486558716923</v>
      </c>
      <c r="G3537" s="13">
        <f t="shared" ca="1" si="328"/>
        <v>0.48736345251008095</v>
      </c>
      <c r="H3537" s="13">
        <f t="shared" ca="1" si="329"/>
        <v>0</v>
      </c>
    </row>
    <row r="3538" spans="3:8">
      <c r="C3538" s="13">
        <f t="shared" ca="1" si="324"/>
        <v>1973.1607861493392</v>
      </c>
      <c r="D3538" s="13">
        <f t="shared" ca="1" si="325"/>
        <v>100.30486388196023</v>
      </c>
      <c r="E3538" s="13">
        <f t="shared" ca="1" si="326"/>
        <v>1012306.5547928985</v>
      </c>
      <c r="F3538" s="13">
        <f t="shared" ca="1" si="327"/>
        <v>4.0058171609700759</v>
      </c>
      <c r="G3538" s="13">
        <f t="shared" ca="1" si="328"/>
        <v>0.47689255161892669</v>
      </c>
      <c r="H3538" s="13">
        <f t="shared" ca="1" si="329"/>
        <v>0</v>
      </c>
    </row>
    <row r="3539" spans="3:8">
      <c r="C3539" s="13">
        <f t="shared" ca="1" si="324"/>
        <v>2003.6003570983239</v>
      </c>
      <c r="D3539" s="13">
        <f t="shared" ca="1" si="325"/>
        <v>99.78936581604323</v>
      </c>
      <c r="E3539" s="13">
        <f t="shared" ca="1" si="326"/>
        <v>994776.07146457757</v>
      </c>
      <c r="F3539" s="13">
        <f t="shared" ca="1" si="327"/>
        <v>4.0004673753318469</v>
      </c>
      <c r="G3539" s="13">
        <f t="shared" ca="1" si="328"/>
        <v>0.50048185421763247</v>
      </c>
      <c r="H3539" s="13">
        <f t="shared" ca="1" si="329"/>
        <v>0</v>
      </c>
    </row>
    <row r="3540" spans="3:8">
      <c r="C3540" s="13">
        <f t="shared" ca="1" si="324"/>
        <v>2002.9736217486106</v>
      </c>
      <c r="D3540" s="13">
        <f t="shared" ca="1" si="325"/>
        <v>100.0577819700454</v>
      </c>
      <c r="E3540" s="13">
        <f t="shared" ca="1" si="326"/>
        <v>998413.4343503376</v>
      </c>
      <c r="F3540" s="13">
        <f t="shared" ca="1" si="327"/>
        <v>4.0104079956761858</v>
      </c>
      <c r="G3540" s="13">
        <f t="shared" ca="1" si="328"/>
        <v>0.49475115858199153</v>
      </c>
      <c r="H3540" s="13">
        <f t="shared" ca="1" si="329"/>
        <v>0</v>
      </c>
    </row>
    <row r="3541" spans="3:8">
      <c r="C3541" s="13">
        <f t="shared" ca="1" si="324"/>
        <v>2002.7400678465106</v>
      </c>
      <c r="D3541" s="13">
        <f t="shared" ca="1" si="325"/>
        <v>99.525675266780169</v>
      </c>
      <c r="E3541" s="13">
        <f t="shared" ca="1" si="326"/>
        <v>995045.81356672314</v>
      </c>
      <c r="F3541" s="13">
        <f t="shared" ca="1" si="327"/>
        <v>3.9986360550240119</v>
      </c>
      <c r="G3541" s="13">
        <f t="shared" ca="1" si="328"/>
        <v>0.49950961633578583</v>
      </c>
      <c r="H3541" s="13">
        <f t="shared" ca="1" si="329"/>
        <v>0</v>
      </c>
    </row>
    <row r="3542" spans="3:8">
      <c r="C3542" s="13">
        <f t="shared" ca="1" si="324"/>
        <v>1989.9685015637215</v>
      </c>
      <c r="D3542" s="13">
        <f t="shared" ca="1" si="325"/>
        <v>99.556993530355456</v>
      </c>
      <c r="E3542" s="13">
        <f t="shared" ca="1" si="326"/>
        <v>993938.18560151127</v>
      </c>
      <c r="F3542" s="13">
        <f t="shared" ca="1" si="327"/>
        <v>4.0026793734883901</v>
      </c>
      <c r="G3542" s="13">
        <f t="shared" ca="1" si="328"/>
        <v>0.49187157252563135</v>
      </c>
      <c r="H3542" s="13">
        <f t="shared" ca="1" si="329"/>
        <v>0</v>
      </c>
    </row>
    <row r="3543" spans="3:8">
      <c r="C3543" s="13">
        <f t="shared" ca="1" si="324"/>
        <v>1990.0925189629509</v>
      </c>
      <c r="D3543" s="13">
        <f t="shared" ca="1" si="325"/>
        <v>100.31503670018778</v>
      </c>
      <c r="E3543" s="13">
        <f t="shared" ca="1" si="326"/>
        <v>984933.76802362571</v>
      </c>
      <c r="F3543" s="13">
        <f t="shared" ca="1" si="327"/>
        <v>4.005470778919908</v>
      </c>
      <c r="G3543" s="13">
        <f t="shared" ca="1" si="328"/>
        <v>0.49881718474752862</v>
      </c>
      <c r="H3543" s="13">
        <f t="shared" ca="1" si="329"/>
        <v>0</v>
      </c>
    </row>
    <row r="3544" spans="3:8">
      <c r="C3544" s="13">
        <f t="shared" ref="C3544:C3607" ca="1" si="330">NORMINV(RAND(),$D$3,$G$3)</f>
        <v>1990.6601696253722</v>
      </c>
      <c r="D3544" s="13">
        <f t="shared" ref="D3544:D3607" ca="1" si="331">NORMINV(RAND(),$D$4,$G$4)</f>
        <v>99.414027642469833</v>
      </c>
      <c r="E3544" s="13">
        <f t="shared" ref="E3544:E3607" ca="1" si="332">NORMINV(RAND(),$D$5,$G$5)</f>
        <v>990350.86821216228</v>
      </c>
      <c r="F3544" s="13">
        <f t="shared" ref="F3544:F3607" ca="1" si="333">NORMINV(RAND(),$D$6,$G$6)</f>
        <v>4.0090854304199706</v>
      </c>
      <c r="G3544" s="13">
        <f t="shared" ref="G3544:G3607" ca="1" si="334">C3544^2*D3544/(E3544*3.1415926*F3544^4)</f>
        <v>0.49014178456536728</v>
      </c>
      <c r="H3544" s="13">
        <f t="shared" ref="H3544:H3607" ca="1" si="335">IF(G3544&gt;0.54,1,IF(G3544&lt;0.46,1,0))</f>
        <v>0</v>
      </c>
    </row>
    <row r="3545" spans="3:8">
      <c r="C3545" s="13">
        <f t="shared" ca="1" si="330"/>
        <v>1992.3841020992982</v>
      </c>
      <c r="D3545" s="13">
        <f t="shared" ca="1" si="331"/>
        <v>100.02676573946867</v>
      </c>
      <c r="E3545" s="13">
        <f t="shared" ca="1" si="332"/>
        <v>995086.15781952697</v>
      </c>
      <c r="F3545" s="13">
        <f t="shared" ca="1" si="333"/>
        <v>4.0087147237908569</v>
      </c>
      <c r="G3545" s="13">
        <f t="shared" ca="1" si="334"/>
        <v>0.49184833641460124</v>
      </c>
      <c r="H3545" s="13">
        <f t="shared" ca="1" si="335"/>
        <v>0</v>
      </c>
    </row>
    <row r="3546" spans="3:8">
      <c r="C3546" s="13">
        <f t="shared" ca="1" si="330"/>
        <v>2027.5868842433695</v>
      </c>
      <c r="D3546" s="13">
        <f t="shared" ca="1" si="331"/>
        <v>100.01444158295814</v>
      </c>
      <c r="E3546" s="13">
        <f t="shared" ca="1" si="332"/>
        <v>996659.85755536356</v>
      </c>
      <c r="F3546" s="13">
        <f t="shared" ca="1" si="333"/>
        <v>3.9985490217816677</v>
      </c>
      <c r="G3546" s="13">
        <f t="shared" ca="1" si="334"/>
        <v>0.51370658167878547</v>
      </c>
      <c r="H3546" s="13">
        <f t="shared" ca="1" si="335"/>
        <v>0</v>
      </c>
    </row>
    <row r="3547" spans="3:8">
      <c r="C3547" s="13">
        <f t="shared" ca="1" si="330"/>
        <v>2016.6561129598556</v>
      </c>
      <c r="D3547" s="13">
        <f t="shared" ca="1" si="331"/>
        <v>100.25387671211423</v>
      </c>
      <c r="E3547" s="13">
        <f t="shared" ca="1" si="332"/>
        <v>1002598.607277119</v>
      </c>
      <c r="F3547" s="13">
        <f t="shared" ca="1" si="333"/>
        <v>4.0013438438148405</v>
      </c>
      <c r="G3547" s="13">
        <f t="shared" ca="1" si="334"/>
        <v>0.50496864940905761</v>
      </c>
      <c r="H3547" s="13">
        <f t="shared" ca="1" si="335"/>
        <v>0</v>
      </c>
    </row>
    <row r="3548" spans="3:8">
      <c r="C3548" s="13">
        <f t="shared" ca="1" si="330"/>
        <v>2000.2786043654185</v>
      </c>
      <c r="D3548" s="13">
        <f t="shared" ca="1" si="331"/>
        <v>100.5629761340102</v>
      </c>
      <c r="E3548" s="13">
        <f t="shared" ca="1" si="332"/>
        <v>1002030.303325169</v>
      </c>
      <c r="F3548" s="13">
        <f t="shared" ca="1" si="333"/>
        <v>3.9946242979033029</v>
      </c>
      <c r="G3548" s="13">
        <f t="shared" ca="1" si="334"/>
        <v>0.50197792459039126</v>
      </c>
      <c r="H3548" s="13">
        <f t="shared" ca="1" si="335"/>
        <v>0</v>
      </c>
    </row>
    <row r="3549" spans="3:8">
      <c r="C3549" s="13">
        <f t="shared" ca="1" si="330"/>
        <v>2000.3374706278137</v>
      </c>
      <c r="D3549" s="13">
        <f t="shared" ca="1" si="331"/>
        <v>99.938470185980492</v>
      </c>
      <c r="E3549" s="13">
        <f t="shared" ca="1" si="332"/>
        <v>998554.33334000187</v>
      </c>
      <c r="F3549" s="13">
        <f t="shared" ca="1" si="333"/>
        <v>3.9938026860777818</v>
      </c>
      <c r="G3549" s="13">
        <f t="shared" ca="1" si="334"/>
        <v>0.50103867806594282</v>
      </c>
      <c r="H3549" s="13">
        <f t="shared" ca="1" si="335"/>
        <v>0</v>
      </c>
    </row>
    <row r="3550" spans="3:8">
      <c r="C3550" s="13">
        <f t="shared" ca="1" si="330"/>
        <v>2007.7064857004323</v>
      </c>
      <c r="D3550" s="13">
        <f t="shared" ca="1" si="331"/>
        <v>100.52337697823282</v>
      </c>
      <c r="E3550" s="13">
        <f t="shared" ca="1" si="332"/>
        <v>988410.87649492826</v>
      </c>
      <c r="F3550" s="13">
        <f t="shared" ca="1" si="333"/>
        <v>4.0151428612300917</v>
      </c>
      <c r="G3550" s="13">
        <f t="shared" ca="1" si="334"/>
        <v>0.50208370106435751</v>
      </c>
      <c r="H3550" s="13">
        <f t="shared" ca="1" si="335"/>
        <v>0</v>
      </c>
    </row>
    <row r="3551" spans="3:8">
      <c r="C3551" s="13">
        <f t="shared" ca="1" si="330"/>
        <v>2010.9876351504802</v>
      </c>
      <c r="D3551" s="13">
        <f t="shared" ca="1" si="331"/>
        <v>100.48075828241171</v>
      </c>
      <c r="E3551" s="13">
        <f t="shared" ca="1" si="332"/>
        <v>985498.18545907049</v>
      </c>
      <c r="F3551" s="13">
        <f t="shared" ca="1" si="333"/>
        <v>4.0004569522165472</v>
      </c>
      <c r="G3551" s="13">
        <f t="shared" ca="1" si="334"/>
        <v>0.51245720590020061</v>
      </c>
      <c r="H3551" s="13">
        <f t="shared" ca="1" si="335"/>
        <v>0</v>
      </c>
    </row>
    <row r="3552" spans="3:8">
      <c r="C3552" s="13">
        <f t="shared" ca="1" si="330"/>
        <v>2002.688360230336</v>
      </c>
      <c r="D3552" s="13">
        <f t="shared" ca="1" si="331"/>
        <v>99.853806092351746</v>
      </c>
      <c r="E3552" s="13">
        <f t="shared" ca="1" si="332"/>
        <v>994465.45610116667</v>
      </c>
      <c r="F3552" s="13">
        <f t="shared" ca="1" si="333"/>
        <v>3.9926386937654583</v>
      </c>
      <c r="G3552" s="13">
        <f t="shared" ca="1" si="334"/>
        <v>0.5044426031187681</v>
      </c>
      <c r="H3552" s="13">
        <f t="shared" ca="1" si="335"/>
        <v>0</v>
      </c>
    </row>
    <row r="3553" spans="3:8">
      <c r="C3553" s="13">
        <f t="shared" ca="1" si="330"/>
        <v>1986.9564145094675</v>
      </c>
      <c r="D3553" s="13">
        <f t="shared" ca="1" si="331"/>
        <v>100.37092556804545</v>
      </c>
      <c r="E3553" s="13">
        <f t="shared" ca="1" si="332"/>
        <v>987970.93130844354</v>
      </c>
      <c r="F3553" s="13">
        <f t="shared" ca="1" si="333"/>
        <v>4.0002750966236649</v>
      </c>
      <c r="G3553" s="13">
        <f t="shared" ca="1" si="334"/>
        <v>0.49857574182018055</v>
      </c>
      <c r="H3553" s="13">
        <f t="shared" ca="1" si="335"/>
        <v>0</v>
      </c>
    </row>
    <row r="3554" spans="3:8">
      <c r="C3554" s="13">
        <f t="shared" ca="1" si="330"/>
        <v>1991.1910907500317</v>
      </c>
      <c r="D3554" s="13">
        <f t="shared" ca="1" si="331"/>
        <v>99.473620153466001</v>
      </c>
      <c r="E3554" s="13">
        <f t="shared" ca="1" si="332"/>
        <v>986508.29960366641</v>
      </c>
      <c r="F3554" s="13">
        <f t="shared" ca="1" si="333"/>
        <v>4.0023331465068894</v>
      </c>
      <c r="G3554" s="13">
        <f t="shared" ca="1" si="334"/>
        <v>0.49594127383330067</v>
      </c>
      <c r="H3554" s="13">
        <f t="shared" ca="1" si="335"/>
        <v>0</v>
      </c>
    </row>
    <row r="3555" spans="3:8">
      <c r="C3555" s="13">
        <f t="shared" ca="1" si="330"/>
        <v>1983.2775329746744</v>
      </c>
      <c r="D3555" s="13">
        <f t="shared" ca="1" si="331"/>
        <v>99.67350031883042</v>
      </c>
      <c r="E3555" s="13">
        <f t="shared" ca="1" si="332"/>
        <v>997673.14286934223</v>
      </c>
      <c r="F3555" s="13">
        <f t="shared" ca="1" si="333"/>
        <v>3.9958960180191769</v>
      </c>
      <c r="G3555" s="13">
        <f t="shared" ca="1" si="334"/>
        <v>0.49062744015974491</v>
      </c>
      <c r="H3555" s="13">
        <f t="shared" ca="1" si="335"/>
        <v>0</v>
      </c>
    </row>
    <row r="3556" spans="3:8">
      <c r="C3556" s="13">
        <f t="shared" ca="1" si="330"/>
        <v>1997.3066081278403</v>
      </c>
      <c r="D3556" s="13">
        <f t="shared" ca="1" si="331"/>
        <v>99.910390794782998</v>
      </c>
      <c r="E3556" s="13">
        <f t="shared" ca="1" si="332"/>
        <v>994083.9491574876</v>
      </c>
      <c r="F3556" s="13">
        <f t="shared" ca="1" si="333"/>
        <v>4.0054088158231185</v>
      </c>
      <c r="G3556" s="13">
        <f t="shared" ca="1" si="334"/>
        <v>0.4958380045945332</v>
      </c>
      <c r="H3556" s="13">
        <f t="shared" ca="1" si="335"/>
        <v>0</v>
      </c>
    </row>
    <row r="3557" spans="3:8">
      <c r="C3557" s="13">
        <f t="shared" ca="1" si="330"/>
        <v>2003.8302576527292</v>
      </c>
      <c r="D3557" s="13">
        <f t="shared" ca="1" si="331"/>
        <v>100.1159587763902</v>
      </c>
      <c r="E3557" s="13">
        <f t="shared" ca="1" si="332"/>
        <v>990982.11955249531</v>
      </c>
      <c r="F3557" s="13">
        <f t="shared" ca="1" si="333"/>
        <v>4.0064381633898343</v>
      </c>
      <c r="G3557" s="13">
        <f t="shared" ca="1" si="334"/>
        <v>0.50115920413965165</v>
      </c>
      <c r="H3557" s="13">
        <f t="shared" ca="1" si="335"/>
        <v>0</v>
      </c>
    </row>
    <row r="3558" spans="3:8">
      <c r="C3558" s="13">
        <f t="shared" ca="1" si="330"/>
        <v>1992.1817676237354</v>
      </c>
      <c r="D3558" s="13">
        <f t="shared" ca="1" si="331"/>
        <v>98.883141300159465</v>
      </c>
      <c r="E3558" s="13">
        <f t="shared" ca="1" si="332"/>
        <v>993110.37453361636</v>
      </c>
      <c r="F3558" s="13">
        <f t="shared" ca="1" si="333"/>
        <v>4.0050127064739272</v>
      </c>
      <c r="G3558" s="13">
        <f t="shared" ca="1" si="334"/>
        <v>0.48889680557539589</v>
      </c>
      <c r="H3558" s="13">
        <f t="shared" ca="1" si="335"/>
        <v>0</v>
      </c>
    </row>
    <row r="3559" spans="3:8">
      <c r="C3559" s="13">
        <f t="shared" ca="1" si="330"/>
        <v>2013.9248084872831</v>
      </c>
      <c r="D3559" s="13">
        <f t="shared" ca="1" si="331"/>
        <v>100.53172379529229</v>
      </c>
      <c r="E3559" s="13">
        <f t="shared" ca="1" si="332"/>
        <v>998383.89718806616</v>
      </c>
      <c r="F3559" s="13">
        <f t="shared" ca="1" si="333"/>
        <v>4.0180762072007017</v>
      </c>
      <c r="G3559" s="13">
        <f t="shared" ca="1" si="334"/>
        <v>0.49873462734405949</v>
      </c>
      <c r="H3559" s="13">
        <f t="shared" ca="1" si="335"/>
        <v>0</v>
      </c>
    </row>
    <row r="3560" spans="3:8">
      <c r="C3560" s="13">
        <f t="shared" ca="1" si="330"/>
        <v>1990.4954184273438</v>
      </c>
      <c r="D3560" s="13">
        <f t="shared" ca="1" si="331"/>
        <v>98.884060795461053</v>
      </c>
      <c r="E3560" s="13">
        <f t="shared" ca="1" si="332"/>
        <v>1000845.0293591479</v>
      </c>
      <c r="F3560" s="13">
        <f t="shared" ca="1" si="333"/>
        <v>3.9870132990843512</v>
      </c>
      <c r="G3560" s="13">
        <f t="shared" ca="1" si="334"/>
        <v>0.49310705762788765</v>
      </c>
      <c r="H3560" s="13">
        <f t="shared" ca="1" si="335"/>
        <v>0</v>
      </c>
    </row>
    <row r="3561" spans="3:8">
      <c r="C3561" s="13">
        <f t="shared" ca="1" si="330"/>
        <v>1999.0302713312033</v>
      </c>
      <c r="D3561" s="13">
        <f t="shared" ca="1" si="331"/>
        <v>100.51041194885904</v>
      </c>
      <c r="E3561" s="13">
        <f t="shared" ca="1" si="332"/>
        <v>993553.90959080483</v>
      </c>
      <c r="F3561" s="13">
        <f t="shared" ca="1" si="333"/>
        <v>4.0096781383670095</v>
      </c>
      <c r="G3561" s="13">
        <f t="shared" ca="1" si="334"/>
        <v>0.49781782350893505</v>
      </c>
      <c r="H3561" s="13">
        <f t="shared" ca="1" si="335"/>
        <v>0</v>
      </c>
    </row>
    <row r="3562" spans="3:8">
      <c r="C3562" s="13">
        <f t="shared" ca="1" si="330"/>
        <v>2004.5807556729778</v>
      </c>
      <c r="D3562" s="13">
        <f t="shared" ca="1" si="331"/>
        <v>100.1017462677266</v>
      </c>
      <c r="E3562" s="13">
        <f t="shared" ca="1" si="332"/>
        <v>996227.77089532779</v>
      </c>
      <c r="F3562" s="13">
        <f t="shared" ca="1" si="333"/>
        <v>4.0002179292756912</v>
      </c>
      <c r="G3562" s="13">
        <f t="shared" ca="1" si="334"/>
        <v>0.50193288454886509</v>
      </c>
      <c r="H3562" s="13">
        <f t="shared" ca="1" si="335"/>
        <v>0</v>
      </c>
    </row>
    <row r="3563" spans="3:8">
      <c r="C3563" s="13">
        <f t="shared" ca="1" si="330"/>
        <v>1999.9990601125432</v>
      </c>
      <c r="D3563" s="13">
        <f t="shared" ca="1" si="331"/>
        <v>100.78863786576991</v>
      </c>
      <c r="E3563" s="13">
        <f t="shared" ca="1" si="332"/>
        <v>985211.47842619161</v>
      </c>
      <c r="F3563" s="13">
        <f t="shared" ca="1" si="333"/>
        <v>4.0044639518962519</v>
      </c>
      <c r="G3563" s="13">
        <f t="shared" ca="1" si="334"/>
        <v>0.50654061888083202</v>
      </c>
      <c r="H3563" s="13">
        <f t="shared" ca="1" si="335"/>
        <v>0</v>
      </c>
    </row>
    <row r="3564" spans="3:8">
      <c r="C3564" s="13">
        <f t="shared" ca="1" si="330"/>
        <v>1992.1778545182488</v>
      </c>
      <c r="D3564" s="13">
        <f t="shared" ca="1" si="331"/>
        <v>99.966798955323881</v>
      </c>
      <c r="E3564" s="13">
        <f t="shared" ca="1" si="332"/>
        <v>1000150.9027438849</v>
      </c>
      <c r="F3564" s="13">
        <f t="shared" ca="1" si="333"/>
        <v>4.0067273982009244</v>
      </c>
      <c r="G3564" s="13">
        <f t="shared" ca="1" si="334"/>
        <v>0.48993382286807341</v>
      </c>
      <c r="H3564" s="13">
        <f t="shared" ca="1" si="335"/>
        <v>0</v>
      </c>
    </row>
    <row r="3565" spans="3:8">
      <c r="C3565" s="13">
        <f t="shared" ca="1" si="330"/>
        <v>1993.3917021108211</v>
      </c>
      <c r="D3565" s="13">
        <f t="shared" ca="1" si="331"/>
        <v>100.05277861919029</v>
      </c>
      <c r="E3565" s="13">
        <f t="shared" ca="1" si="332"/>
        <v>989477.81543002138</v>
      </c>
      <c r="F3565" s="13">
        <f t="shared" ca="1" si="333"/>
        <v>4.0122740060453044</v>
      </c>
      <c r="G3565" s="13">
        <f t="shared" ca="1" si="334"/>
        <v>0.49351025632159473</v>
      </c>
      <c r="H3565" s="13">
        <f t="shared" ca="1" si="335"/>
        <v>0</v>
      </c>
    </row>
    <row r="3566" spans="3:8">
      <c r="C3566" s="13">
        <f t="shared" ca="1" si="330"/>
        <v>2012.3746762619671</v>
      </c>
      <c r="D3566" s="13">
        <f t="shared" ca="1" si="331"/>
        <v>99.568006971697841</v>
      </c>
      <c r="E3566" s="13">
        <f t="shared" ca="1" si="332"/>
        <v>994017.29171445756</v>
      </c>
      <c r="F3566" s="13">
        <f t="shared" ca="1" si="333"/>
        <v>3.9936296271562108</v>
      </c>
      <c r="G3566" s="13">
        <f t="shared" ca="1" si="334"/>
        <v>0.5076010996957947</v>
      </c>
      <c r="H3566" s="13">
        <f t="shared" ca="1" si="335"/>
        <v>0</v>
      </c>
    </row>
    <row r="3567" spans="3:8">
      <c r="C3567" s="13">
        <f t="shared" ca="1" si="330"/>
        <v>2007.2003311152976</v>
      </c>
      <c r="D3567" s="13">
        <f t="shared" ca="1" si="331"/>
        <v>99.799157060668691</v>
      </c>
      <c r="E3567" s="13">
        <f t="shared" ca="1" si="332"/>
        <v>997873.28989868809</v>
      </c>
      <c r="F3567" s="13">
        <f t="shared" ca="1" si="333"/>
        <v>4.0027426210875667</v>
      </c>
      <c r="G3567" s="13">
        <f t="shared" ca="1" si="334"/>
        <v>0.49963446360327318</v>
      </c>
      <c r="H3567" s="13">
        <f t="shared" ca="1" si="335"/>
        <v>0</v>
      </c>
    </row>
    <row r="3568" spans="3:8">
      <c r="C3568" s="13">
        <f t="shared" ca="1" si="330"/>
        <v>2013.0244066115977</v>
      </c>
      <c r="D3568" s="13">
        <f t="shared" ca="1" si="331"/>
        <v>100.07292923979816</v>
      </c>
      <c r="E3568" s="13">
        <f t="shared" ca="1" si="332"/>
        <v>982815.50977460505</v>
      </c>
      <c r="F3568" s="13">
        <f t="shared" ca="1" si="333"/>
        <v>3.9948673467033635</v>
      </c>
      <c r="G3568" s="13">
        <f t="shared" ca="1" si="334"/>
        <v>0.5156836658625199</v>
      </c>
      <c r="H3568" s="13">
        <f t="shared" ca="1" si="335"/>
        <v>0</v>
      </c>
    </row>
    <row r="3569" spans="3:8">
      <c r="C3569" s="13">
        <f t="shared" ca="1" si="330"/>
        <v>2003.6066749742397</v>
      </c>
      <c r="D3569" s="13">
        <f t="shared" ca="1" si="331"/>
        <v>100.76573931337302</v>
      </c>
      <c r="E3569" s="13">
        <f t="shared" ca="1" si="332"/>
        <v>999764.46172531461</v>
      </c>
      <c r="F3569" s="13">
        <f t="shared" ca="1" si="333"/>
        <v>4.0022020959591851</v>
      </c>
      <c r="G3569" s="13">
        <f t="shared" ca="1" si="334"/>
        <v>0.50198901640039673</v>
      </c>
      <c r="H3569" s="13">
        <f t="shared" ca="1" si="335"/>
        <v>0</v>
      </c>
    </row>
    <row r="3570" spans="3:8">
      <c r="C3570" s="13">
        <f t="shared" ca="1" si="330"/>
        <v>1998.6591631786509</v>
      </c>
      <c r="D3570" s="13">
        <f t="shared" ca="1" si="331"/>
        <v>98.905390027498783</v>
      </c>
      <c r="E3570" s="13">
        <f t="shared" ca="1" si="332"/>
        <v>1012002.9772978617</v>
      </c>
      <c r="F3570" s="13">
        <f t="shared" ca="1" si="333"/>
        <v>3.9874574034694432</v>
      </c>
      <c r="G3570" s="13">
        <f t="shared" ca="1" si="334"/>
        <v>0.49156568213159346</v>
      </c>
      <c r="H3570" s="13">
        <f t="shared" ca="1" si="335"/>
        <v>0</v>
      </c>
    </row>
    <row r="3571" spans="3:8">
      <c r="C3571" s="13">
        <f t="shared" ca="1" si="330"/>
        <v>1984.0058756729127</v>
      </c>
      <c r="D3571" s="13">
        <f t="shared" ca="1" si="331"/>
        <v>100.33945165658996</v>
      </c>
      <c r="E3571" s="13">
        <f t="shared" ca="1" si="332"/>
        <v>995910.45651411556</v>
      </c>
      <c r="F3571" s="13">
        <f t="shared" ca="1" si="333"/>
        <v>3.9953620020249589</v>
      </c>
      <c r="G3571" s="13">
        <f t="shared" ca="1" si="334"/>
        <v>0.4954079071863276</v>
      </c>
      <c r="H3571" s="13">
        <f t="shared" ca="1" si="335"/>
        <v>0</v>
      </c>
    </row>
    <row r="3572" spans="3:8">
      <c r="C3572" s="13">
        <f t="shared" ca="1" si="330"/>
        <v>1978.4292992726419</v>
      </c>
      <c r="D3572" s="13">
        <f t="shared" ca="1" si="331"/>
        <v>99.397332108942749</v>
      </c>
      <c r="E3572" s="13">
        <f t="shared" ca="1" si="332"/>
        <v>996593.46542983328</v>
      </c>
      <c r="F3572" s="13">
        <f t="shared" ca="1" si="333"/>
        <v>3.9968808573976076</v>
      </c>
      <c r="G3572" s="13">
        <f t="shared" ca="1" si="334"/>
        <v>0.48692613683678221</v>
      </c>
      <c r="H3572" s="13">
        <f t="shared" ca="1" si="335"/>
        <v>0</v>
      </c>
    </row>
    <row r="3573" spans="3:8">
      <c r="C3573" s="13">
        <f t="shared" ca="1" si="330"/>
        <v>2003.7097295578881</v>
      </c>
      <c r="D3573" s="13">
        <f t="shared" ca="1" si="331"/>
        <v>98.926549166865556</v>
      </c>
      <c r="E3573" s="13">
        <f t="shared" ca="1" si="332"/>
        <v>990593.05900039885</v>
      </c>
      <c r="F3573" s="13">
        <f t="shared" ca="1" si="333"/>
        <v>4.0049514541507589</v>
      </c>
      <c r="G3573" s="13">
        <f t="shared" ca="1" si="334"/>
        <v>0.49607609928217228</v>
      </c>
      <c r="H3573" s="13">
        <f t="shared" ca="1" si="335"/>
        <v>0</v>
      </c>
    </row>
    <row r="3574" spans="3:8">
      <c r="C3574" s="13">
        <f t="shared" ca="1" si="330"/>
        <v>2022.4044214509597</v>
      </c>
      <c r="D3574" s="13">
        <f t="shared" ca="1" si="331"/>
        <v>100.3660765854284</v>
      </c>
      <c r="E3574" s="13">
        <f t="shared" ca="1" si="332"/>
        <v>990336.7262988115</v>
      </c>
      <c r="F3574" s="13">
        <f t="shared" ca="1" si="333"/>
        <v>3.998362658267395</v>
      </c>
      <c r="G3574" s="13">
        <f t="shared" ca="1" si="334"/>
        <v>0.5162516801088195</v>
      </c>
      <c r="H3574" s="13">
        <f t="shared" ca="1" si="335"/>
        <v>0</v>
      </c>
    </row>
    <row r="3575" spans="3:8">
      <c r="C3575" s="13">
        <f t="shared" ca="1" si="330"/>
        <v>2026.4463860784438</v>
      </c>
      <c r="D3575" s="13">
        <f t="shared" ca="1" si="331"/>
        <v>99.824330100268895</v>
      </c>
      <c r="E3575" s="13">
        <f t="shared" ca="1" si="332"/>
        <v>995433.66556424648</v>
      </c>
      <c r="F3575" s="13">
        <f t="shared" ca="1" si="333"/>
        <v>3.9938027283690238</v>
      </c>
      <c r="G3575" s="13">
        <f t="shared" ca="1" si="334"/>
        <v>0.51522628777596657</v>
      </c>
      <c r="H3575" s="13">
        <f t="shared" ca="1" si="335"/>
        <v>0</v>
      </c>
    </row>
    <row r="3576" spans="3:8">
      <c r="C3576" s="13">
        <f t="shared" ca="1" si="330"/>
        <v>2006.7145431335662</v>
      </c>
      <c r="D3576" s="13">
        <f t="shared" ca="1" si="331"/>
        <v>100.43828463629181</v>
      </c>
      <c r="E3576" s="13">
        <f t="shared" ca="1" si="332"/>
        <v>991371.79599360935</v>
      </c>
      <c r="F3576" s="13">
        <f t="shared" ca="1" si="333"/>
        <v>3.992433099460114</v>
      </c>
      <c r="G3576" s="13">
        <f t="shared" ca="1" si="334"/>
        <v>0.51113246764985121</v>
      </c>
      <c r="H3576" s="13">
        <f t="shared" ca="1" si="335"/>
        <v>0</v>
      </c>
    </row>
    <row r="3577" spans="3:8">
      <c r="C3577" s="13">
        <f t="shared" ca="1" si="330"/>
        <v>2004.8428058063846</v>
      </c>
      <c r="D3577" s="13">
        <f t="shared" ca="1" si="331"/>
        <v>100.62619218175129</v>
      </c>
      <c r="E3577" s="13">
        <f t="shared" ca="1" si="332"/>
        <v>994040.7413928319</v>
      </c>
      <c r="F3577" s="13">
        <f t="shared" ca="1" si="333"/>
        <v>4.0018758678018038</v>
      </c>
      <c r="G3577" s="13">
        <f t="shared" ca="1" si="334"/>
        <v>0.50496722193036281</v>
      </c>
      <c r="H3577" s="13">
        <f t="shared" ca="1" si="335"/>
        <v>0</v>
      </c>
    </row>
    <row r="3578" spans="3:8">
      <c r="C3578" s="13">
        <f t="shared" ca="1" si="330"/>
        <v>1996.9867769479802</v>
      </c>
      <c r="D3578" s="13">
        <f t="shared" ca="1" si="331"/>
        <v>100.66687160805087</v>
      </c>
      <c r="E3578" s="13">
        <f t="shared" ca="1" si="332"/>
        <v>1006640.3927183078</v>
      </c>
      <c r="F3578" s="13">
        <f t="shared" ca="1" si="333"/>
        <v>4.0080392521296506</v>
      </c>
      <c r="G3578" s="13">
        <f t="shared" ca="1" si="334"/>
        <v>0.49190911287284522</v>
      </c>
      <c r="H3578" s="13">
        <f t="shared" ca="1" si="335"/>
        <v>0</v>
      </c>
    </row>
    <row r="3579" spans="3:8">
      <c r="C3579" s="13">
        <f t="shared" ca="1" si="330"/>
        <v>2015.6122757301414</v>
      </c>
      <c r="D3579" s="13">
        <f t="shared" ca="1" si="331"/>
        <v>100.28780630777871</v>
      </c>
      <c r="E3579" s="13">
        <f t="shared" ca="1" si="332"/>
        <v>998499.39508524048</v>
      </c>
      <c r="F3579" s="13">
        <f t="shared" ca="1" si="333"/>
        <v>4.0085244020433679</v>
      </c>
      <c r="G3579" s="13">
        <f t="shared" ca="1" si="334"/>
        <v>0.50306757127908763</v>
      </c>
      <c r="H3579" s="13">
        <f t="shared" ca="1" si="335"/>
        <v>0</v>
      </c>
    </row>
    <row r="3580" spans="3:8">
      <c r="C3580" s="13">
        <f t="shared" ca="1" si="330"/>
        <v>1990.4302545699215</v>
      </c>
      <c r="D3580" s="13">
        <f t="shared" ca="1" si="331"/>
        <v>99.175580712694881</v>
      </c>
      <c r="E3580" s="13">
        <f t="shared" ca="1" si="332"/>
        <v>999884.2211584897</v>
      </c>
      <c r="F3580" s="13">
        <f t="shared" ca="1" si="333"/>
        <v>4.0046467766883831</v>
      </c>
      <c r="G3580" s="13">
        <f t="shared" ca="1" si="334"/>
        <v>0.48634251582866261</v>
      </c>
      <c r="H3580" s="13">
        <f t="shared" ca="1" si="335"/>
        <v>0</v>
      </c>
    </row>
    <row r="3581" spans="3:8">
      <c r="C3581" s="13">
        <f t="shared" ca="1" si="330"/>
        <v>2002.5373374356498</v>
      </c>
      <c r="D3581" s="13">
        <f t="shared" ca="1" si="331"/>
        <v>99.956283907729357</v>
      </c>
      <c r="E3581" s="13">
        <f t="shared" ca="1" si="332"/>
        <v>1003356.86583287</v>
      </c>
      <c r="F3581" s="13">
        <f t="shared" ca="1" si="333"/>
        <v>4.0057082458729045</v>
      </c>
      <c r="G3581" s="13">
        <f t="shared" ca="1" si="334"/>
        <v>0.49391111147810324</v>
      </c>
      <c r="H3581" s="13">
        <f t="shared" ca="1" si="335"/>
        <v>0</v>
      </c>
    </row>
    <row r="3582" spans="3:8">
      <c r="C3582" s="13">
        <f t="shared" ca="1" si="330"/>
        <v>1990.1520948577725</v>
      </c>
      <c r="D3582" s="13">
        <f t="shared" ca="1" si="331"/>
        <v>99.837473863943401</v>
      </c>
      <c r="E3582" s="13">
        <f t="shared" ca="1" si="332"/>
        <v>984430.85522138805</v>
      </c>
      <c r="F3582" s="13">
        <f t="shared" ca="1" si="333"/>
        <v>4.0067498384131328</v>
      </c>
      <c r="G3582" s="13">
        <f t="shared" ca="1" si="334"/>
        <v>0.4960918871647933</v>
      </c>
      <c r="H3582" s="13">
        <f t="shared" ca="1" si="335"/>
        <v>0</v>
      </c>
    </row>
    <row r="3583" spans="3:8">
      <c r="C3583" s="13">
        <f t="shared" ca="1" si="330"/>
        <v>1998.562899910411</v>
      </c>
      <c r="D3583" s="13">
        <f t="shared" ca="1" si="331"/>
        <v>100.01090352168967</v>
      </c>
      <c r="E3583" s="13">
        <f t="shared" ca="1" si="332"/>
        <v>983685.70247734536</v>
      </c>
      <c r="F3583" s="13">
        <f t="shared" ca="1" si="333"/>
        <v>4.0097412681521929</v>
      </c>
      <c r="G3583" s="13">
        <f t="shared" ca="1" si="334"/>
        <v>0.50004762336044029</v>
      </c>
      <c r="H3583" s="13">
        <f t="shared" ca="1" si="335"/>
        <v>0</v>
      </c>
    </row>
    <row r="3584" spans="3:8">
      <c r="C3584" s="13">
        <f t="shared" ca="1" si="330"/>
        <v>1986.9051945319839</v>
      </c>
      <c r="D3584" s="13">
        <f t="shared" ca="1" si="331"/>
        <v>99.701280084683745</v>
      </c>
      <c r="E3584" s="13">
        <f t="shared" ca="1" si="332"/>
        <v>997069.2516184299</v>
      </c>
      <c r="F3584" s="13">
        <f t="shared" ca="1" si="333"/>
        <v>3.9915062219441229</v>
      </c>
      <c r="G3584" s="13">
        <f t="shared" ca="1" si="334"/>
        <v>0.49503122500574404</v>
      </c>
      <c r="H3584" s="13">
        <f t="shared" ca="1" si="335"/>
        <v>0</v>
      </c>
    </row>
    <row r="3585" spans="3:8">
      <c r="C3585" s="13">
        <f t="shared" ca="1" si="330"/>
        <v>1981.519468128633</v>
      </c>
      <c r="D3585" s="13">
        <f t="shared" ca="1" si="331"/>
        <v>100.57347522585326</v>
      </c>
      <c r="E3585" s="13">
        <f t="shared" ca="1" si="332"/>
        <v>987218.3470571225</v>
      </c>
      <c r="F3585" s="13">
        <f t="shared" ca="1" si="333"/>
        <v>3.9949971427857194</v>
      </c>
      <c r="G3585" s="13">
        <f t="shared" ca="1" si="334"/>
        <v>0.49986320421118585</v>
      </c>
      <c r="H3585" s="13">
        <f t="shared" ca="1" si="335"/>
        <v>0</v>
      </c>
    </row>
    <row r="3586" spans="3:8">
      <c r="C3586" s="13">
        <f t="shared" ca="1" si="330"/>
        <v>1985.4610036003701</v>
      </c>
      <c r="D3586" s="13">
        <f t="shared" ca="1" si="331"/>
        <v>100.63263041379882</v>
      </c>
      <c r="E3586" s="13">
        <f t="shared" ca="1" si="332"/>
        <v>998361.86303454614</v>
      </c>
      <c r="F3586" s="13">
        <f t="shared" ca="1" si="333"/>
        <v>4.0094226138084448</v>
      </c>
      <c r="G3586" s="13">
        <f t="shared" ca="1" si="334"/>
        <v>0.48943650401825883</v>
      </c>
      <c r="H3586" s="13">
        <f t="shared" ca="1" si="335"/>
        <v>0</v>
      </c>
    </row>
    <row r="3587" spans="3:8">
      <c r="C3587" s="13">
        <f t="shared" ca="1" si="330"/>
        <v>2000.2223076885557</v>
      </c>
      <c r="D3587" s="13">
        <f t="shared" ca="1" si="331"/>
        <v>99.677949175110953</v>
      </c>
      <c r="E3587" s="13">
        <f t="shared" ca="1" si="332"/>
        <v>1005115.2308434978</v>
      </c>
      <c r="F3587" s="13">
        <f t="shared" ca="1" si="333"/>
        <v>3.9887599249848806</v>
      </c>
      <c r="G3587" s="13">
        <f t="shared" ca="1" si="334"/>
        <v>0.49892850427788515</v>
      </c>
      <c r="H3587" s="13">
        <f t="shared" ca="1" si="335"/>
        <v>0</v>
      </c>
    </row>
    <row r="3588" spans="3:8">
      <c r="C3588" s="13">
        <f t="shared" ca="1" si="330"/>
        <v>1993.4656277404533</v>
      </c>
      <c r="D3588" s="13">
        <f t="shared" ca="1" si="331"/>
        <v>99.550131356617413</v>
      </c>
      <c r="E3588" s="13">
        <f t="shared" ca="1" si="332"/>
        <v>998931.22171272803</v>
      </c>
      <c r="F3588" s="13">
        <f t="shared" ca="1" si="333"/>
        <v>3.9995845153868133</v>
      </c>
      <c r="G3588" s="13">
        <f t="shared" ca="1" si="334"/>
        <v>0.49262264884847967</v>
      </c>
      <c r="H3588" s="13">
        <f t="shared" ca="1" si="335"/>
        <v>0</v>
      </c>
    </row>
    <row r="3589" spans="3:8">
      <c r="C3589" s="13">
        <f t="shared" ca="1" si="330"/>
        <v>1979.6086270965097</v>
      </c>
      <c r="D3589" s="13">
        <f t="shared" ca="1" si="331"/>
        <v>99.769614866217879</v>
      </c>
      <c r="E3589" s="13">
        <f t="shared" ca="1" si="332"/>
        <v>994803.67092776962</v>
      </c>
      <c r="F3589" s="13">
        <f t="shared" ca="1" si="333"/>
        <v>3.9970817329459645</v>
      </c>
      <c r="G3589" s="13">
        <f t="shared" ca="1" si="334"/>
        <v>0.49011456781173163</v>
      </c>
      <c r="H3589" s="13">
        <f t="shared" ca="1" si="335"/>
        <v>0</v>
      </c>
    </row>
    <row r="3590" spans="3:8">
      <c r="C3590" s="13">
        <f t="shared" ca="1" si="330"/>
        <v>1998.4304638427077</v>
      </c>
      <c r="D3590" s="13">
        <f t="shared" ca="1" si="331"/>
        <v>100.25613449594674</v>
      </c>
      <c r="E3590" s="13">
        <f t="shared" ca="1" si="332"/>
        <v>994726.73155624222</v>
      </c>
      <c r="F3590" s="13">
        <f t="shared" ca="1" si="333"/>
        <v>4.0101977701386842</v>
      </c>
      <c r="G3590" s="13">
        <f t="shared" ca="1" si="334"/>
        <v>0.49541849959688561</v>
      </c>
      <c r="H3590" s="13">
        <f t="shared" ca="1" si="335"/>
        <v>0</v>
      </c>
    </row>
    <row r="3591" spans="3:8">
      <c r="C3591" s="13">
        <f t="shared" ca="1" si="330"/>
        <v>1976.3684269675689</v>
      </c>
      <c r="D3591" s="13">
        <f t="shared" ca="1" si="331"/>
        <v>100.58010983607367</v>
      </c>
      <c r="E3591" s="13">
        <f t="shared" ca="1" si="332"/>
        <v>985152.19096415932</v>
      </c>
      <c r="F3591" s="13">
        <f t="shared" ca="1" si="333"/>
        <v>4.0004396716600956</v>
      </c>
      <c r="G3591" s="13">
        <f t="shared" ca="1" si="334"/>
        <v>0.49563712086943773</v>
      </c>
      <c r="H3591" s="13">
        <f t="shared" ca="1" si="335"/>
        <v>0</v>
      </c>
    </row>
    <row r="3592" spans="3:8">
      <c r="C3592" s="13">
        <f t="shared" ca="1" si="330"/>
        <v>1979.5745500259015</v>
      </c>
      <c r="D3592" s="13">
        <f t="shared" ca="1" si="331"/>
        <v>100.07690950379281</v>
      </c>
      <c r="E3592" s="13">
        <f t="shared" ca="1" si="332"/>
        <v>998197.92319223715</v>
      </c>
      <c r="F3592" s="13">
        <f t="shared" ca="1" si="333"/>
        <v>3.9865454289525704</v>
      </c>
      <c r="G3592" s="13">
        <f t="shared" ca="1" si="334"/>
        <v>0.49513566688237048</v>
      </c>
      <c r="H3592" s="13">
        <f t="shared" ca="1" si="335"/>
        <v>0</v>
      </c>
    </row>
    <row r="3593" spans="3:8">
      <c r="C3593" s="13">
        <f t="shared" ca="1" si="330"/>
        <v>1992.6234180867327</v>
      </c>
      <c r="D3593" s="13">
        <f t="shared" ca="1" si="331"/>
        <v>99.49077383289999</v>
      </c>
      <c r="E3593" s="13">
        <f t="shared" ca="1" si="332"/>
        <v>989706.21405775892</v>
      </c>
      <c r="F3593" s="13">
        <f t="shared" ca="1" si="333"/>
        <v>4.0015313015275042</v>
      </c>
      <c r="G3593" s="13">
        <f t="shared" ca="1" si="334"/>
        <v>0.49553260178267389</v>
      </c>
      <c r="H3593" s="13">
        <f t="shared" ca="1" si="335"/>
        <v>0</v>
      </c>
    </row>
    <row r="3594" spans="3:8">
      <c r="C3594" s="13">
        <f t="shared" ca="1" si="330"/>
        <v>1985.6076689711861</v>
      </c>
      <c r="D3594" s="13">
        <f t="shared" ca="1" si="331"/>
        <v>100.05082048535145</v>
      </c>
      <c r="E3594" s="13">
        <f t="shared" ca="1" si="332"/>
        <v>1012054.9118627761</v>
      </c>
      <c r="F3594" s="13">
        <f t="shared" ca="1" si="333"/>
        <v>3.9920804181491953</v>
      </c>
      <c r="G3594" s="13">
        <f t="shared" ca="1" si="334"/>
        <v>0.4884908912925271</v>
      </c>
      <c r="H3594" s="13">
        <f t="shared" ca="1" si="335"/>
        <v>0</v>
      </c>
    </row>
    <row r="3595" spans="3:8">
      <c r="C3595" s="13">
        <f t="shared" ca="1" si="330"/>
        <v>1996.3527297020926</v>
      </c>
      <c r="D3595" s="13">
        <f t="shared" ca="1" si="331"/>
        <v>100.54518571402869</v>
      </c>
      <c r="E3595" s="13">
        <f t="shared" ca="1" si="332"/>
        <v>993519.8146957967</v>
      </c>
      <c r="F3595" s="13">
        <f t="shared" ca="1" si="333"/>
        <v>3.9997612710299553</v>
      </c>
      <c r="G3595" s="13">
        <f t="shared" ca="1" si="334"/>
        <v>0.5016180489060732</v>
      </c>
      <c r="H3595" s="13">
        <f t="shared" ca="1" si="335"/>
        <v>0</v>
      </c>
    </row>
    <row r="3596" spans="3:8">
      <c r="C3596" s="13">
        <f t="shared" ca="1" si="330"/>
        <v>1988.265972732599</v>
      </c>
      <c r="D3596" s="13">
        <f t="shared" ca="1" si="331"/>
        <v>100.20677836553237</v>
      </c>
      <c r="E3596" s="13">
        <f t="shared" ca="1" si="332"/>
        <v>1000485.1231093747</v>
      </c>
      <c r="F3596" s="13">
        <f t="shared" ca="1" si="333"/>
        <v>4.0091837960262895</v>
      </c>
      <c r="G3596" s="13">
        <f t="shared" ca="1" si="334"/>
        <v>0.48782234983791889</v>
      </c>
      <c r="H3596" s="13">
        <f t="shared" ca="1" si="335"/>
        <v>0</v>
      </c>
    </row>
    <row r="3597" spans="3:8">
      <c r="C3597" s="13">
        <f t="shared" ca="1" si="330"/>
        <v>1991.3580035996556</v>
      </c>
      <c r="D3597" s="13">
        <f t="shared" ca="1" si="331"/>
        <v>99.762493488357222</v>
      </c>
      <c r="E3597" s="13">
        <f t="shared" ca="1" si="332"/>
        <v>993301.3433062837</v>
      </c>
      <c r="F3597" s="13">
        <f t="shared" ca="1" si="333"/>
        <v>4.0071461201572323</v>
      </c>
      <c r="G3597" s="13">
        <f t="shared" ca="1" si="334"/>
        <v>0.49169339945480062</v>
      </c>
      <c r="H3597" s="13">
        <f t="shared" ca="1" si="335"/>
        <v>0</v>
      </c>
    </row>
    <row r="3598" spans="3:8">
      <c r="C3598" s="13">
        <f t="shared" ca="1" si="330"/>
        <v>1994.4789962562695</v>
      </c>
      <c r="D3598" s="13">
        <f t="shared" ca="1" si="331"/>
        <v>100.13922159721162</v>
      </c>
      <c r="E3598" s="13">
        <f t="shared" ca="1" si="332"/>
        <v>994835.29277122556</v>
      </c>
      <c r="F3598" s="13">
        <f t="shared" ca="1" si="333"/>
        <v>4.0159339561328613</v>
      </c>
      <c r="G3598" s="13">
        <f t="shared" ca="1" si="334"/>
        <v>0.4900223042890906</v>
      </c>
      <c r="H3598" s="13">
        <f t="shared" ca="1" si="335"/>
        <v>0</v>
      </c>
    </row>
    <row r="3599" spans="3:8">
      <c r="C3599" s="13">
        <f t="shared" ca="1" si="330"/>
        <v>1996.3942380460028</v>
      </c>
      <c r="D3599" s="13">
        <f t="shared" ca="1" si="331"/>
        <v>100.40133819650353</v>
      </c>
      <c r="E3599" s="13">
        <f t="shared" ca="1" si="332"/>
        <v>996962.83819586947</v>
      </c>
      <c r="F3599" s="13">
        <f t="shared" ca="1" si="333"/>
        <v>4.0123694870439897</v>
      </c>
      <c r="G3599" s="13">
        <f t="shared" ca="1" si="334"/>
        <v>0.49294629296497533</v>
      </c>
      <c r="H3599" s="13">
        <f t="shared" ca="1" si="335"/>
        <v>0</v>
      </c>
    </row>
    <row r="3600" spans="3:8">
      <c r="C3600" s="13">
        <f t="shared" ca="1" si="330"/>
        <v>2004.6836987590482</v>
      </c>
      <c r="D3600" s="13">
        <f t="shared" ca="1" si="331"/>
        <v>100.60734047484847</v>
      </c>
      <c r="E3600" s="13">
        <f t="shared" ca="1" si="332"/>
        <v>984578.64745169424</v>
      </c>
      <c r="F3600" s="13">
        <f t="shared" ca="1" si="333"/>
        <v>4.0061794560122577</v>
      </c>
      <c r="G3600" s="13">
        <f t="shared" ca="1" si="334"/>
        <v>0.50745730664021838</v>
      </c>
      <c r="H3600" s="13">
        <f t="shared" ca="1" si="335"/>
        <v>0</v>
      </c>
    </row>
    <row r="3601" spans="3:8">
      <c r="C3601" s="13">
        <f t="shared" ca="1" si="330"/>
        <v>1995.5428817760885</v>
      </c>
      <c r="D3601" s="13">
        <f t="shared" ca="1" si="331"/>
        <v>100.19976147758558</v>
      </c>
      <c r="E3601" s="13">
        <f t="shared" ca="1" si="332"/>
        <v>992479.70928921748</v>
      </c>
      <c r="F3601" s="13">
        <f t="shared" ca="1" si="333"/>
        <v>4.0006959201672112</v>
      </c>
      <c r="G3601" s="13">
        <f t="shared" ca="1" si="334"/>
        <v>0.49954560436946227</v>
      </c>
      <c r="H3601" s="13">
        <f t="shared" ca="1" si="335"/>
        <v>0</v>
      </c>
    </row>
    <row r="3602" spans="3:8">
      <c r="C3602" s="13">
        <f t="shared" ca="1" si="330"/>
        <v>1989.5573672599464</v>
      </c>
      <c r="D3602" s="13">
        <f t="shared" ca="1" si="331"/>
        <v>99.988748582241541</v>
      </c>
      <c r="E3602" s="13">
        <f t="shared" ca="1" si="332"/>
        <v>1010289.0966947397</v>
      </c>
      <c r="F3602" s="13">
        <f t="shared" ca="1" si="333"/>
        <v>4.0105796054345415</v>
      </c>
      <c r="G3602" s="13">
        <f t="shared" ca="1" si="334"/>
        <v>0.48199215542251073</v>
      </c>
      <c r="H3602" s="13">
        <f t="shared" ca="1" si="335"/>
        <v>0</v>
      </c>
    </row>
    <row r="3603" spans="3:8">
      <c r="C3603" s="13">
        <f t="shared" ca="1" si="330"/>
        <v>2012.3151766717913</v>
      </c>
      <c r="D3603" s="13">
        <f t="shared" ca="1" si="331"/>
        <v>99.936394579364261</v>
      </c>
      <c r="E3603" s="13">
        <f t="shared" ca="1" si="332"/>
        <v>987676.88657624077</v>
      </c>
      <c r="F3603" s="13">
        <f t="shared" ca="1" si="333"/>
        <v>3.9982753920905241</v>
      </c>
      <c r="G3603" s="13">
        <f t="shared" ca="1" si="334"/>
        <v>0.51034058898069856</v>
      </c>
      <c r="H3603" s="13">
        <f t="shared" ca="1" si="335"/>
        <v>0</v>
      </c>
    </row>
    <row r="3604" spans="3:8">
      <c r="C3604" s="13">
        <f t="shared" ca="1" si="330"/>
        <v>2005.7010918396204</v>
      </c>
      <c r="D3604" s="13">
        <f t="shared" ca="1" si="331"/>
        <v>99.360589856137921</v>
      </c>
      <c r="E3604" s="13">
        <f t="shared" ca="1" si="332"/>
        <v>1000504.0399490579</v>
      </c>
      <c r="F3604" s="13">
        <f t="shared" ca="1" si="333"/>
        <v>3.9874642327438625</v>
      </c>
      <c r="G3604" s="13">
        <f t="shared" ca="1" si="334"/>
        <v>0.50302627323268212</v>
      </c>
      <c r="H3604" s="13">
        <f t="shared" ca="1" si="335"/>
        <v>0</v>
      </c>
    </row>
    <row r="3605" spans="3:8">
      <c r="C3605" s="13">
        <f t="shared" ca="1" si="330"/>
        <v>2000.3849281771475</v>
      </c>
      <c r="D3605" s="13">
        <f t="shared" ca="1" si="331"/>
        <v>99.748142668857795</v>
      </c>
      <c r="E3605" s="13">
        <f t="shared" ca="1" si="332"/>
        <v>989959.33276545734</v>
      </c>
      <c r="F3605" s="13">
        <f t="shared" ca="1" si="333"/>
        <v>4.0070882804128267</v>
      </c>
      <c r="G3605" s="13">
        <f t="shared" ca="1" si="334"/>
        <v>0.49779336493122789</v>
      </c>
      <c r="H3605" s="13">
        <f t="shared" ca="1" si="335"/>
        <v>0</v>
      </c>
    </row>
    <row r="3606" spans="3:8">
      <c r="C3606" s="13">
        <f t="shared" ca="1" si="330"/>
        <v>1987.3901218281021</v>
      </c>
      <c r="D3606" s="13">
        <f t="shared" ca="1" si="331"/>
        <v>99.826639835084322</v>
      </c>
      <c r="E3606" s="13">
        <f t="shared" ca="1" si="332"/>
        <v>1003172.0004808585</v>
      </c>
      <c r="F3606" s="13">
        <f t="shared" ca="1" si="333"/>
        <v>3.9909534295890694</v>
      </c>
      <c r="G3606" s="13">
        <f t="shared" ca="1" si="334"/>
        <v>0.49315200053912406</v>
      </c>
      <c r="H3606" s="13">
        <f t="shared" ca="1" si="335"/>
        <v>0</v>
      </c>
    </row>
    <row r="3607" spans="3:8">
      <c r="C3607" s="13">
        <f t="shared" ca="1" si="330"/>
        <v>1992.3469144542446</v>
      </c>
      <c r="D3607" s="13">
        <f t="shared" ca="1" si="331"/>
        <v>100.39456688947456</v>
      </c>
      <c r="E3607" s="13">
        <f t="shared" ca="1" si="332"/>
        <v>995652.84376290964</v>
      </c>
      <c r="F3607" s="13">
        <f t="shared" ca="1" si="333"/>
        <v>3.9950661206846383</v>
      </c>
      <c r="G3607" s="13">
        <f t="shared" ca="1" si="334"/>
        <v>0.50013407368721519</v>
      </c>
      <c r="H3607" s="13">
        <f t="shared" ca="1" si="335"/>
        <v>0</v>
      </c>
    </row>
    <row r="3608" spans="3:8">
      <c r="C3608" s="13">
        <f t="shared" ref="C3608:C3671" ca="1" si="336">NORMINV(RAND(),$D$3,$G$3)</f>
        <v>1997.0248115733182</v>
      </c>
      <c r="D3608" s="13">
        <f t="shared" ref="D3608:D3671" ca="1" si="337">NORMINV(RAND(),$D$4,$G$4)</f>
        <v>99.353966646576481</v>
      </c>
      <c r="E3608" s="13">
        <f t="shared" ref="E3608:E3671" ca="1" si="338">NORMINV(RAND(),$D$5,$G$5)</f>
        <v>994427.21856211568</v>
      </c>
      <c r="F3608" s="13">
        <f t="shared" ref="F3608:F3671" ca="1" si="339">NORMINV(RAND(),$D$6,$G$6)</f>
        <v>4.006111381552091</v>
      </c>
      <c r="G3608" s="13">
        <f t="shared" ref="G3608:G3671" ca="1" si="340">C3608^2*D3608/(E3608*3.1415926*F3608^4)</f>
        <v>0.49242170191657814</v>
      </c>
      <c r="H3608" s="13">
        <f t="shared" ref="H3608:H3671" ca="1" si="341">IF(G3608&gt;0.54,1,IF(G3608&lt;0.46,1,0))</f>
        <v>0</v>
      </c>
    </row>
    <row r="3609" spans="3:8">
      <c r="C3609" s="13">
        <f t="shared" ca="1" si="336"/>
        <v>1998.1032349740549</v>
      </c>
      <c r="D3609" s="13">
        <f t="shared" ca="1" si="337"/>
        <v>100.02464199416386</v>
      </c>
      <c r="E3609" s="13">
        <f t="shared" ca="1" si="338"/>
        <v>990132.93999495485</v>
      </c>
      <c r="F3609" s="13">
        <f t="shared" ca="1" si="339"/>
        <v>4.0014897825804807</v>
      </c>
      <c r="G3609" s="13">
        <f t="shared" ca="1" si="340"/>
        <v>0.50074039553776906</v>
      </c>
      <c r="H3609" s="13">
        <f t="shared" ca="1" si="341"/>
        <v>0</v>
      </c>
    </row>
    <row r="3610" spans="3:8">
      <c r="C3610" s="13">
        <f t="shared" ca="1" si="336"/>
        <v>1991.0787363989691</v>
      </c>
      <c r="D3610" s="13">
        <f t="shared" ca="1" si="337"/>
        <v>99.946079045876942</v>
      </c>
      <c r="E3610" s="13">
        <f t="shared" ca="1" si="338"/>
        <v>1002842.0546396733</v>
      </c>
      <c r="F3610" s="13">
        <f t="shared" ca="1" si="339"/>
        <v>3.9896516539222304</v>
      </c>
      <c r="G3610" s="13">
        <f t="shared" ca="1" si="340"/>
        <v>0.49638690311631178</v>
      </c>
      <c r="H3610" s="13">
        <f t="shared" ca="1" si="341"/>
        <v>0</v>
      </c>
    </row>
    <row r="3611" spans="3:8">
      <c r="C3611" s="13">
        <f t="shared" ca="1" si="336"/>
        <v>1984.7183035933574</v>
      </c>
      <c r="D3611" s="13">
        <f t="shared" ca="1" si="337"/>
        <v>99.951173574602009</v>
      </c>
      <c r="E3611" s="13">
        <f t="shared" ca="1" si="338"/>
        <v>1004524.7320707409</v>
      </c>
      <c r="F3611" s="13">
        <f t="shared" ca="1" si="339"/>
        <v>4.0088379619885668</v>
      </c>
      <c r="G3611" s="13">
        <f t="shared" ca="1" si="340"/>
        <v>0.48306006898734488</v>
      </c>
      <c r="H3611" s="13">
        <f t="shared" ca="1" si="341"/>
        <v>0</v>
      </c>
    </row>
    <row r="3612" spans="3:8">
      <c r="C3612" s="13">
        <f t="shared" ca="1" si="336"/>
        <v>2000.4793123911161</v>
      </c>
      <c r="D3612" s="13">
        <f t="shared" ca="1" si="337"/>
        <v>99.76972809234428</v>
      </c>
      <c r="E3612" s="13">
        <f t="shared" ca="1" si="338"/>
        <v>997319.34835271433</v>
      </c>
      <c r="F3612" s="13">
        <f t="shared" ca="1" si="339"/>
        <v>4.0019817997167593</v>
      </c>
      <c r="G3612" s="13">
        <f t="shared" ca="1" si="340"/>
        <v>0.49680089664741967</v>
      </c>
      <c r="H3612" s="13">
        <f t="shared" ca="1" si="341"/>
        <v>0</v>
      </c>
    </row>
    <row r="3613" spans="3:8">
      <c r="C3613" s="13">
        <f t="shared" ca="1" si="336"/>
        <v>2011.7364661186411</v>
      </c>
      <c r="D3613" s="13">
        <f t="shared" ca="1" si="337"/>
        <v>99.851790279466996</v>
      </c>
      <c r="E3613" s="13">
        <f t="shared" ca="1" si="338"/>
        <v>988786.60829049302</v>
      </c>
      <c r="F3613" s="13">
        <f t="shared" ca="1" si="339"/>
        <v>3.9962347184439992</v>
      </c>
      <c r="G3613" s="13">
        <f t="shared" ca="1" si="340"/>
        <v>0.5100839249539928</v>
      </c>
      <c r="H3613" s="13">
        <f t="shared" ca="1" si="341"/>
        <v>0</v>
      </c>
    </row>
    <row r="3614" spans="3:8">
      <c r="C3614" s="13">
        <f t="shared" ca="1" si="336"/>
        <v>2013.4972099780612</v>
      </c>
      <c r="D3614" s="13">
        <f t="shared" ca="1" si="337"/>
        <v>99.408149516773463</v>
      </c>
      <c r="E3614" s="13">
        <f t="shared" ca="1" si="338"/>
        <v>988211.68700002751</v>
      </c>
      <c r="F3614" s="13">
        <f t="shared" ca="1" si="339"/>
        <v>4.0026838700630654</v>
      </c>
      <c r="G3614" s="13">
        <f t="shared" ca="1" si="340"/>
        <v>0.50573037443496371</v>
      </c>
      <c r="H3614" s="13">
        <f t="shared" ca="1" si="341"/>
        <v>0</v>
      </c>
    </row>
    <row r="3615" spans="3:8">
      <c r="C3615" s="13">
        <f t="shared" ca="1" si="336"/>
        <v>2001.8632029849273</v>
      </c>
      <c r="D3615" s="13">
        <f t="shared" ca="1" si="337"/>
        <v>101.07654957293511</v>
      </c>
      <c r="E3615" s="13">
        <f t="shared" ca="1" si="338"/>
        <v>1008544.2738101922</v>
      </c>
      <c r="F3615" s="13">
        <f t="shared" ca="1" si="339"/>
        <v>3.9981971230330977</v>
      </c>
      <c r="G3615" s="13">
        <f t="shared" ca="1" si="340"/>
        <v>0.50028508907693048</v>
      </c>
      <c r="H3615" s="13">
        <f t="shared" ca="1" si="341"/>
        <v>0</v>
      </c>
    </row>
    <row r="3616" spans="3:8">
      <c r="C3616" s="13">
        <f t="shared" ca="1" si="336"/>
        <v>2003.1182535746659</v>
      </c>
      <c r="D3616" s="13">
        <f t="shared" ca="1" si="337"/>
        <v>99.404623973103824</v>
      </c>
      <c r="E3616" s="13">
        <f t="shared" ca="1" si="338"/>
        <v>996510.21639639477</v>
      </c>
      <c r="F3616" s="13">
        <f t="shared" ca="1" si="339"/>
        <v>4.004086664998562</v>
      </c>
      <c r="G3616" s="13">
        <f t="shared" ca="1" si="340"/>
        <v>0.49564903808604577</v>
      </c>
      <c r="H3616" s="13">
        <f t="shared" ca="1" si="341"/>
        <v>0</v>
      </c>
    </row>
    <row r="3617" spans="3:8">
      <c r="C3617" s="13">
        <f t="shared" ca="1" si="336"/>
        <v>2006.5626596776603</v>
      </c>
      <c r="D3617" s="13">
        <f t="shared" ca="1" si="337"/>
        <v>100.19389973566243</v>
      </c>
      <c r="E3617" s="13">
        <f t="shared" ca="1" si="338"/>
        <v>994454.75197755662</v>
      </c>
      <c r="F3617" s="13">
        <f t="shared" ca="1" si="339"/>
        <v>4.0050446829348552</v>
      </c>
      <c r="G3617" s="13">
        <f t="shared" ca="1" si="340"/>
        <v>0.50185976309371128</v>
      </c>
      <c r="H3617" s="13">
        <f t="shared" ca="1" si="341"/>
        <v>0</v>
      </c>
    </row>
    <row r="3618" spans="3:8">
      <c r="C3618" s="13">
        <f t="shared" ca="1" si="336"/>
        <v>2009.5159722193425</v>
      </c>
      <c r="D3618" s="13">
        <f t="shared" ca="1" si="337"/>
        <v>100.04223323068879</v>
      </c>
      <c r="E3618" s="13">
        <f t="shared" ca="1" si="338"/>
        <v>984781.02259964647</v>
      </c>
      <c r="F3618" s="13">
        <f t="shared" ca="1" si="339"/>
        <v>3.9988817585304424</v>
      </c>
      <c r="G3618" s="13">
        <f t="shared" ca="1" si="340"/>
        <v>0.51064903471889267</v>
      </c>
      <c r="H3618" s="13">
        <f t="shared" ca="1" si="341"/>
        <v>0</v>
      </c>
    </row>
    <row r="3619" spans="3:8">
      <c r="C3619" s="13">
        <f t="shared" ca="1" si="336"/>
        <v>2015.0254034528284</v>
      </c>
      <c r="D3619" s="13">
        <f t="shared" ca="1" si="337"/>
        <v>100.57845451724795</v>
      </c>
      <c r="E3619" s="13">
        <f t="shared" ca="1" si="338"/>
        <v>999801.81754677673</v>
      </c>
      <c r="F3619" s="13">
        <f t="shared" ca="1" si="339"/>
        <v>4.0035829640825895</v>
      </c>
      <c r="G3619" s="13">
        <f t="shared" ca="1" si="340"/>
        <v>0.506065687154029</v>
      </c>
      <c r="H3619" s="13">
        <f t="shared" ca="1" si="341"/>
        <v>0</v>
      </c>
    </row>
    <row r="3620" spans="3:8">
      <c r="C3620" s="13">
        <f t="shared" ca="1" si="336"/>
        <v>1997.0241270651225</v>
      </c>
      <c r="D3620" s="13">
        <f t="shared" ca="1" si="337"/>
        <v>99.852520709815465</v>
      </c>
      <c r="E3620" s="13">
        <f t="shared" ca="1" si="338"/>
        <v>993432.51532893162</v>
      </c>
      <c r="F3620" s="13">
        <f t="shared" ca="1" si="339"/>
        <v>4.0094411590162311</v>
      </c>
      <c r="G3620" s="13">
        <f t="shared" ca="1" si="340"/>
        <v>0.49374424139918199</v>
      </c>
      <c r="H3620" s="13">
        <f t="shared" ca="1" si="341"/>
        <v>0</v>
      </c>
    </row>
    <row r="3621" spans="3:8">
      <c r="C3621" s="13">
        <f t="shared" ca="1" si="336"/>
        <v>1997.5831122367897</v>
      </c>
      <c r="D3621" s="13">
        <f t="shared" ca="1" si="337"/>
        <v>100.16201220393134</v>
      </c>
      <c r="E3621" s="13">
        <f t="shared" ca="1" si="338"/>
        <v>982670.94175170013</v>
      </c>
      <c r="F3621" s="13">
        <f t="shared" ca="1" si="339"/>
        <v>3.9914608265596767</v>
      </c>
      <c r="G3621" s="13">
        <f t="shared" ca="1" si="340"/>
        <v>0.51006707647737193</v>
      </c>
      <c r="H3621" s="13">
        <f t="shared" ca="1" si="341"/>
        <v>0</v>
      </c>
    </row>
    <row r="3622" spans="3:8">
      <c r="C3622" s="13">
        <f t="shared" ca="1" si="336"/>
        <v>2012.2173118996993</v>
      </c>
      <c r="D3622" s="13">
        <f t="shared" ca="1" si="337"/>
        <v>100.50164377685722</v>
      </c>
      <c r="E3622" s="13">
        <f t="shared" ca="1" si="338"/>
        <v>991240.45572542062</v>
      </c>
      <c r="F3622" s="13">
        <f t="shared" ca="1" si="339"/>
        <v>4.0045903154046671</v>
      </c>
      <c r="G3622" s="13">
        <f t="shared" ca="1" si="340"/>
        <v>0.50811459799418568</v>
      </c>
      <c r="H3622" s="13">
        <f t="shared" ca="1" si="341"/>
        <v>0</v>
      </c>
    </row>
    <row r="3623" spans="3:8">
      <c r="C3623" s="13">
        <f t="shared" ca="1" si="336"/>
        <v>2007.2555740852608</v>
      </c>
      <c r="D3623" s="13">
        <f t="shared" ca="1" si="337"/>
        <v>99.469958119496766</v>
      </c>
      <c r="E3623" s="13">
        <f t="shared" ca="1" si="338"/>
        <v>999301.04676100949</v>
      </c>
      <c r="F3623" s="13">
        <f t="shared" ca="1" si="339"/>
        <v>3.9984826075281465</v>
      </c>
      <c r="G3623" s="13">
        <f t="shared" ca="1" si="340"/>
        <v>0.49942494169681417</v>
      </c>
      <c r="H3623" s="13">
        <f t="shared" ca="1" si="341"/>
        <v>0</v>
      </c>
    </row>
    <row r="3624" spans="3:8">
      <c r="C3624" s="13">
        <f t="shared" ca="1" si="336"/>
        <v>2020.2275219251228</v>
      </c>
      <c r="D3624" s="13">
        <f t="shared" ca="1" si="337"/>
        <v>100.49282962129672</v>
      </c>
      <c r="E3624" s="13">
        <f t="shared" ca="1" si="338"/>
        <v>981270.60387478489</v>
      </c>
      <c r="F3624" s="13">
        <f t="shared" ca="1" si="339"/>
        <v>3.9921180276712862</v>
      </c>
      <c r="G3624" s="13">
        <f t="shared" ca="1" si="340"/>
        <v>0.52382171283529233</v>
      </c>
      <c r="H3624" s="13">
        <f t="shared" ca="1" si="341"/>
        <v>0</v>
      </c>
    </row>
    <row r="3625" spans="3:8">
      <c r="C3625" s="13">
        <f t="shared" ca="1" si="336"/>
        <v>2001.3791861400596</v>
      </c>
      <c r="D3625" s="13">
        <f t="shared" ca="1" si="337"/>
        <v>100.38108053296527</v>
      </c>
      <c r="E3625" s="13">
        <f t="shared" ca="1" si="338"/>
        <v>992610.37502095359</v>
      </c>
      <c r="F3625" s="13">
        <f t="shared" ca="1" si="339"/>
        <v>3.9920827970509927</v>
      </c>
      <c r="G3625" s="13">
        <f t="shared" ca="1" si="340"/>
        <v>0.50767267447973619</v>
      </c>
      <c r="H3625" s="13">
        <f t="shared" ca="1" si="341"/>
        <v>0</v>
      </c>
    </row>
    <row r="3626" spans="3:8">
      <c r="C3626" s="13">
        <f t="shared" ca="1" si="336"/>
        <v>2001.0593572618145</v>
      </c>
      <c r="D3626" s="13">
        <f t="shared" ca="1" si="337"/>
        <v>99.811521650055596</v>
      </c>
      <c r="E3626" s="13">
        <f t="shared" ca="1" si="338"/>
        <v>999513.72074710135</v>
      </c>
      <c r="F3626" s="13">
        <f t="shared" ca="1" si="339"/>
        <v>3.9892206975983742</v>
      </c>
      <c r="G3626" s="13">
        <f t="shared" ca="1" si="340"/>
        <v>0.50258525032138579</v>
      </c>
      <c r="H3626" s="13">
        <f t="shared" ca="1" si="341"/>
        <v>0</v>
      </c>
    </row>
    <row r="3627" spans="3:8">
      <c r="C3627" s="13">
        <f t="shared" ca="1" si="336"/>
        <v>2003.3339599987844</v>
      </c>
      <c r="D3627" s="13">
        <f t="shared" ca="1" si="337"/>
        <v>100.37783047389279</v>
      </c>
      <c r="E3627" s="13">
        <f t="shared" ca="1" si="338"/>
        <v>994002.1801398613</v>
      </c>
      <c r="F3627" s="13">
        <f t="shared" ca="1" si="339"/>
        <v>4.0057611864177876</v>
      </c>
      <c r="G3627" s="13">
        <f t="shared" ca="1" si="340"/>
        <v>0.50103387796820509</v>
      </c>
      <c r="H3627" s="13">
        <f t="shared" ca="1" si="341"/>
        <v>0</v>
      </c>
    </row>
    <row r="3628" spans="3:8">
      <c r="C3628" s="13">
        <f t="shared" ca="1" si="336"/>
        <v>2000.5982768984079</v>
      </c>
      <c r="D3628" s="13">
        <f t="shared" ca="1" si="337"/>
        <v>100.75505316013245</v>
      </c>
      <c r="E3628" s="13">
        <f t="shared" ca="1" si="338"/>
        <v>989080.63950484362</v>
      </c>
      <c r="F3628" s="13">
        <f t="shared" ca="1" si="339"/>
        <v>4.0052655498673042</v>
      </c>
      <c r="G3628" s="13">
        <f t="shared" ca="1" si="340"/>
        <v>0.50428934289690586</v>
      </c>
      <c r="H3628" s="13">
        <f t="shared" ca="1" si="341"/>
        <v>0</v>
      </c>
    </row>
    <row r="3629" spans="3:8">
      <c r="C3629" s="13">
        <f t="shared" ca="1" si="336"/>
        <v>2007.6690577119382</v>
      </c>
      <c r="D3629" s="13">
        <f t="shared" ca="1" si="337"/>
        <v>99.977449958568542</v>
      </c>
      <c r="E3629" s="13">
        <f t="shared" ca="1" si="338"/>
        <v>985735.41682584514</v>
      </c>
      <c r="F3629" s="13">
        <f t="shared" ca="1" si="339"/>
        <v>3.9997499225269793</v>
      </c>
      <c r="G3629" s="13">
        <f t="shared" ca="1" si="340"/>
        <v>0.50844587238511341</v>
      </c>
      <c r="H3629" s="13">
        <f t="shared" ca="1" si="341"/>
        <v>0</v>
      </c>
    </row>
    <row r="3630" spans="3:8">
      <c r="C3630" s="13">
        <f t="shared" ca="1" si="336"/>
        <v>2006.6880915326024</v>
      </c>
      <c r="D3630" s="13">
        <f t="shared" ca="1" si="337"/>
        <v>99.490313936699195</v>
      </c>
      <c r="E3630" s="13">
        <f t="shared" ca="1" si="338"/>
        <v>992653.94079830486</v>
      </c>
      <c r="F3630" s="13">
        <f t="shared" ca="1" si="339"/>
        <v>3.998773668947698</v>
      </c>
      <c r="G3630" s="13">
        <f t="shared" ca="1" si="340"/>
        <v>0.50244151549830995</v>
      </c>
      <c r="H3630" s="13">
        <f t="shared" ca="1" si="341"/>
        <v>0</v>
      </c>
    </row>
    <row r="3631" spans="3:8">
      <c r="C3631" s="13">
        <f t="shared" ca="1" si="336"/>
        <v>1993.3615964410942</v>
      </c>
      <c r="D3631" s="13">
        <f t="shared" ca="1" si="337"/>
        <v>99.28558988668064</v>
      </c>
      <c r="E3631" s="13">
        <f t="shared" ca="1" si="338"/>
        <v>992914.86179335276</v>
      </c>
      <c r="F3631" s="13">
        <f t="shared" ca="1" si="339"/>
        <v>4.0017079981675279</v>
      </c>
      <c r="G3631" s="13">
        <f t="shared" ca="1" si="340"/>
        <v>0.49319076609265594</v>
      </c>
      <c r="H3631" s="13">
        <f t="shared" ca="1" si="341"/>
        <v>0</v>
      </c>
    </row>
    <row r="3632" spans="3:8">
      <c r="C3632" s="13">
        <f t="shared" ca="1" si="336"/>
        <v>2024.8580713996864</v>
      </c>
      <c r="D3632" s="13">
        <f t="shared" ca="1" si="337"/>
        <v>99.42788140476442</v>
      </c>
      <c r="E3632" s="13">
        <f t="shared" ca="1" si="338"/>
        <v>992174.02562598966</v>
      </c>
      <c r="F3632" s="13">
        <f t="shared" ca="1" si="339"/>
        <v>4.0031262127606704</v>
      </c>
      <c r="G3632" s="13">
        <f t="shared" ca="1" si="340"/>
        <v>0.50928690569297408</v>
      </c>
      <c r="H3632" s="13">
        <f t="shared" ca="1" si="341"/>
        <v>0</v>
      </c>
    </row>
    <row r="3633" spans="3:8">
      <c r="C3633" s="13">
        <f t="shared" ca="1" si="336"/>
        <v>1992.6819254420843</v>
      </c>
      <c r="D3633" s="13">
        <f t="shared" ca="1" si="337"/>
        <v>100.38407263307089</v>
      </c>
      <c r="E3633" s="13">
        <f t="shared" ca="1" si="338"/>
        <v>992881.33697044011</v>
      </c>
      <c r="F3633" s="13">
        <f t="shared" ca="1" si="339"/>
        <v>3.9995241275332574</v>
      </c>
      <c r="G3633" s="13">
        <f t="shared" ca="1" si="340"/>
        <v>0.49941349949601016</v>
      </c>
      <c r="H3633" s="13">
        <f t="shared" ca="1" si="341"/>
        <v>0</v>
      </c>
    </row>
    <row r="3634" spans="3:8">
      <c r="C3634" s="13">
        <f t="shared" ca="1" si="336"/>
        <v>2005.6440607668037</v>
      </c>
      <c r="D3634" s="13">
        <f t="shared" ca="1" si="337"/>
        <v>99.504427940567737</v>
      </c>
      <c r="E3634" s="13">
        <f t="shared" ca="1" si="338"/>
        <v>1006417.6528066224</v>
      </c>
      <c r="F3634" s="13">
        <f t="shared" ca="1" si="339"/>
        <v>3.9979404878270124</v>
      </c>
      <c r="G3634" s="13">
        <f t="shared" ca="1" si="340"/>
        <v>0.49553772147723141</v>
      </c>
      <c r="H3634" s="13">
        <f t="shared" ca="1" si="341"/>
        <v>0</v>
      </c>
    </row>
    <row r="3635" spans="3:8">
      <c r="C3635" s="13">
        <f t="shared" ca="1" si="336"/>
        <v>2009.8844801025014</v>
      </c>
      <c r="D3635" s="13">
        <f t="shared" ca="1" si="337"/>
        <v>99.306713878483038</v>
      </c>
      <c r="E3635" s="13">
        <f t="shared" ca="1" si="338"/>
        <v>989082.49047744402</v>
      </c>
      <c r="F3635" s="13">
        <f t="shared" ca="1" si="339"/>
        <v>3.9999434599281498</v>
      </c>
      <c r="G3635" s="13">
        <f t="shared" ca="1" si="340"/>
        <v>0.50433953689193567</v>
      </c>
      <c r="H3635" s="13">
        <f t="shared" ca="1" si="341"/>
        <v>0</v>
      </c>
    </row>
    <row r="3636" spans="3:8">
      <c r="C3636" s="13">
        <f t="shared" ca="1" si="336"/>
        <v>2000.2882478380734</v>
      </c>
      <c r="D3636" s="13">
        <f t="shared" ca="1" si="337"/>
        <v>100.67769400675856</v>
      </c>
      <c r="E3636" s="13">
        <f t="shared" ca="1" si="338"/>
        <v>1000500.6727393353</v>
      </c>
      <c r="F3636" s="13">
        <f t="shared" ca="1" si="339"/>
        <v>3.9916130519846487</v>
      </c>
      <c r="G3636" s="13">
        <f t="shared" ca="1" si="340"/>
        <v>0.50484427996221337</v>
      </c>
      <c r="H3636" s="13">
        <f t="shared" ca="1" si="341"/>
        <v>0</v>
      </c>
    </row>
    <row r="3637" spans="3:8">
      <c r="C3637" s="13">
        <f t="shared" ca="1" si="336"/>
        <v>2033.7420679835407</v>
      </c>
      <c r="D3637" s="13">
        <f t="shared" ca="1" si="337"/>
        <v>99.513543358020897</v>
      </c>
      <c r="E3637" s="13">
        <f t="shared" ca="1" si="338"/>
        <v>992000.9201598682</v>
      </c>
      <c r="F3637" s="13">
        <f t="shared" ca="1" si="339"/>
        <v>3.9942017228232602</v>
      </c>
      <c r="G3637" s="13">
        <f t="shared" ca="1" si="340"/>
        <v>0.5189099707356003</v>
      </c>
      <c r="H3637" s="13">
        <f t="shared" ca="1" si="341"/>
        <v>0</v>
      </c>
    </row>
    <row r="3638" spans="3:8">
      <c r="C3638" s="13">
        <f t="shared" ca="1" si="336"/>
        <v>2006.7689592834556</v>
      </c>
      <c r="D3638" s="13">
        <f t="shared" ca="1" si="337"/>
        <v>99.654129260967679</v>
      </c>
      <c r="E3638" s="13">
        <f t="shared" ca="1" si="338"/>
        <v>994404.01808996708</v>
      </c>
      <c r="F3638" s="13">
        <f t="shared" ca="1" si="339"/>
        <v>4.0000169443262141</v>
      </c>
      <c r="G3638" s="13">
        <f t="shared" ca="1" si="340"/>
        <v>0.50179922747304873</v>
      </c>
      <c r="H3638" s="13">
        <f t="shared" ca="1" si="341"/>
        <v>0</v>
      </c>
    </row>
    <row r="3639" spans="3:8">
      <c r="C3639" s="13">
        <f t="shared" ca="1" si="336"/>
        <v>2001.2988361542652</v>
      </c>
      <c r="D3639" s="13">
        <f t="shared" ca="1" si="337"/>
        <v>99.494095304884112</v>
      </c>
      <c r="E3639" s="13">
        <f t="shared" ca="1" si="338"/>
        <v>993307.79853852501</v>
      </c>
      <c r="F3639" s="13">
        <f t="shared" ca="1" si="339"/>
        <v>3.9973716512398143</v>
      </c>
      <c r="G3639" s="13">
        <f t="shared" ca="1" si="340"/>
        <v>0.50013744341341737</v>
      </c>
      <c r="H3639" s="13">
        <f t="shared" ca="1" si="341"/>
        <v>0</v>
      </c>
    </row>
    <row r="3640" spans="3:8">
      <c r="C3640" s="13">
        <f t="shared" ca="1" si="336"/>
        <v>2021.9240449714716</v>
      </c>
      <c r="D3640" s="13">
        <f t="shared" ca="1" si="337"/>
        <v>100.32127856734249</v>
      </c>
      <c r="E3640" s="13">
        <f t="shared" ca="1" si="338"/>
        <v>990401.87819627312</v>
      </c>
      <c r="F3640" s="13">
        <f t="shared" ca="1" si="339"/>
        <v>3.9986815887000406</v>
      </c>
      <c r="G3640" s="13">
        <f t="shared" ca="1" si="340"/>
        <v>0.5155776939697817</v>
      </c>
      <c r="H3640" s="13">
        <f t="shared" ca="1" si="341"/>
        <v>0</v>
      </c>
    </row>
    <row r="3641" spans="3:8">
      <c r="C3641" s="13">
        <f t="shared" ca="1" si="336"/>
        <v>1997.73502205556</v>
      </c>
      <c r="D3641" s="13">
        <f t="shared" ca="1" si="337"/>
        <v>100.07261661060224</v>
      </c>
      <c r="E3641" s="13">
        <f t="shared" ca="1" si="338"/>
        <v>997535.92186367128</v>
      </c>
      <c r="F3641" s="13">
        <f t="shared" ca="1" si="339"/>
        <v>4.0036094595909688</v>
      </c>
      <c r="G3641" s="13">
        <f t="shared" ca="1" si="340"/>
        <v>0.49602753578394299</v>
      </c>
      <c r="H3641" s="13">
        <f t="shared" ca="1" si="341"/>
        <v>0</v>
      </c>
    </row>
    <row r="3642" spans="3:8">
      <c r="C3642" s="13">
        <f t="shared" ca="1" si="336"/>
        <v>2001.5993907307286</v>
      </c>
      <c r="D3642" s="13">
        <f t="shared" ca="1" si="337"/>
        <v>100.52098496744398</v>
      </c>
      <c r="E3642" s="13">
        <f t="shared" ca="1" si="338"/>
        <v>1005240.1287384781</v>
      </c>
      <c r="F3642" s="13">
        <f t="shared" ca="1" si="339"/>
        <v>3.9926009415280159</v>
      </c>
      <c r="G3642" s="13">
        <f t="shared" ca="1" si="340"/>
        <v>0.50184286505888898</v>
      </c>
      <c r="H3642" s="13">
        <f t="shared" ca="1" si="341"/>
        <v>0</v>
      </c>
    </row>
    <row r="3643" spans="3:8">
      <c r="C3643" s="13">
        <f t="shared" ca="1" si="336"/>
        <v>1992.7596720948461</v>
      </c>
      <c r="D3643" s="13">
        <f t="shared" ca="1" si="337"/>
        <v>99.863674223585846</v>
      </c>
      <c r="E3643" s="13">
        <f t="shared" ca="1" si="338"/>
        <v>992442.71446091763</v>
      </c>
      <c r="F3643" s="13">
        <f t="shared" ca="1" si="339"/>
        <v>3.9987463199986615</v>
      </c>
      <c r="G3643" s="13">
        <f t="shared" ca="1" si="340"/>
        <v>0.49746973609897827</v>
      </c>
      <c r="H3643" s="13">
        <f t="shared" ca="1" si="341"/>
        <v>0</v>
      </c>
    </row>
    <row r="3644" spans="3:8">
      <c r="C3644" s="13">
        <f t="shared" ca="1" si="336"/>
        <v>1998.1992010708643</v>
      </c>
      <c r="D3644" s="13">
        <f t="shared" ca="1" si="337"/>
        <v>100.92689745215363</v>
      </c>
      <c r="E3644" s="13">
        <f t="shared" ca="1" si="338"/>
        <v>991533.05348027416</v>
      </c>
      <c r="F3644" s="13">
        <f t="shared" ca="1" si="339"/>
        <v>3.9887551745320327</v>
      </c>
      <c r="G3644" s="13">
        <f t="shared" ca="1" si="340"/>
        <v>0.51106707280407637</v>
      </c>
      <c r="H3644" s="13">
        <f t="shared" ca="1" si="341"/>
        <v>0</v>
      </c>
    </row>
    <row r="3645" spans="3:8">
      <c r="C3645" s="13">
        <f t="shared" ca="1" si="336"/>
        <v>1997.7552913732306</v>
      </c>
      <c r="D3645" s="13">
        <f t="shared" ca="1" si="337"/>
        <v>99.611686743161073</v>
      </c>
      <c r="E3645" s="13">
        <f t="shared" ca="1" si="338"/>
        <v>992337.89843582152</v>
      </c>
      <c r="F3645" s="13">
        <f t="shared" ca="1" si="339"/>
        <v>3.9987883757941933</v>
      </c>
      <c r="G3645" s="13">
        <f t="shared" ca="1" si="340"/>
        <v>0.49873718123426691</v>
      </c>
      <c r="H3645" s="13">
        <f t="shared" ca="1" si="341"/>
        <v>0</v>
      </c>
    </row>
    <row r="3646" spans="3:8">
      <c r="C3646" s="13">
        <f t="shared" ca="1" si="336"/>
        <v>2025.4639999968131</v>
      </c>
      <c r="D3646" s="13">
        <f t="shared" ca="1" si="337"/>
        <v>100.33887433320812</v>
      </c>
      <c r="E3646" s="13">
        <f t="shared" ca="1" si="338"/>
        <v>995613.82618378871</v>
      </c>
      <c r="F3646" s="13">
        <f t="shared" ca="1" si="339"/>
        <v>3.9972851923760606</v>
      </c>
      <c r="G3646" s="13">
        <f t="shared" ca="1" si="340"/>
        <v>0.51548609898605935</v>
      </c>
      <c r="H3646" s="13">
        <f t="shared" ca="1" si="341"/>
        <v>0</v>
      </c>
    </row>
    <row r="3647" spans="3:8">
      <c r="C3647" s="13">
        <f t="shared" ca="1" si="336"/>
        <v>2005.6353594152158</v>
      </c>
      <c r="D3647" s="13">
        <f t="shared" ca="1" si="337"/>
        <v>99.243154064111863</v>
      </c>
      <c r="E3647" s="13">
        <f t="shared" ca="1" si="338"/>
        <v>989377.08783374296</v>
      </c>
      <c r="F3647" s="13">
        <f t="shared" ca="1" si="339"/>
        <v>4.0000107122727329</v>
      </c>
      <c r="G3647" s="13">
        <f t="shared" ca="1" si="340"/>
        <v>0.50170471432610741</v>
      </c>
      <c r="H3647" s="13">
        <f t="shared" ca="1" si="341"/>
        <v>0</v>
      </c>
    </row>
    <row r="3648" spans="3:8">
      <c r="C3648" s="13">
        <f t="shared" ca="1" si="336"/>
        <v>2002.0122556801925</v>
      </c>
      <c r="D3648" s="13">
        <f t="shared" ca="1" si="337"/>
        <v>99.44984113757674</v>
      </c>
      <c r="E3648" s="13">
        <f t="shared" ca="1" si="338"/>
        <v>986402.22371967917</v>
      </c>
      <c r="F3648" s="13">
        <f t="shared" ca="1" si="339"/>
        <v>4.0038650147293069</v>
      </c>
      <c r="G3648" s="13">
        <f t="shared" ca="1" si="340"/>
        <v>0.50051366591188651</v>
      </c>
      <c r="H3648" s="13">
        <f t="shared" ca="1" si="341"/>
        <v>0</v>
      </c>
    </row>
    <row r="3649" spans="3:8">
      <c r="C3649" s="13">
        <f t="shared" ca="1" si="336"/>
        <v>1986.8660276685764</v>
      </c>
      <c r="D3649" s="13">
        <f t="shared" ca="1" si="337"/>
        <v>100.94151712768901</v>
      </c>
      <c r="E3649" s="13">
        <f t="shared" ca="1" si="338"/>
        <v>992130.79185420938</v>
      </c>
      <c r="F3649" s="13">
        <f t="shared" ca="1" si="339"/>
        <v>3.9950898441326954</v>
      </c>
      <c r="G3649" s="13">
        <f t="shared" ca="1" si="340"/>
        <v>0.50185932736565619</v>
      </c>
      <c r="H3649" s="13">
        <f t="shared" ca="1" si="341"/>
        <v>0</v>
      </c>
    </row>
    <row r="3650" spans="3:8">
      <c r="C3650" s="13">
        <f t="shared" ca="1" si="336"/>
        <v>2013.25418564302</v>
      </c>
      <c r="D3650" s="13">
        <f t="shared" ca="1" si="337"/>
        <v>100.35820879490947</v>
      </c>
      <c r="E3650" s="13">
        <f t="shared" ca="1" si="338"/>
        <v>990764.40778087999</v>
      </c>
      <c r="F3650" s="13">
        <f t="shared" ca="1" si="339"/>
        <v>4.0178923542420684</v>
      </c>
      <c r="G3650" s="13">
        <f t="shared" ca="1" si="340"/>
        <v>0.5014604341708343</v>
      </c>
      <c r="H3650" s="13">
        <f t="shared" ca="1" si="341"/>
        <v>0</v>
      </c>
    </row>
    <row r="3651" spans="3:8">
      <c r="C3651" s="13">
        <f t="shared" ca="1" si="336"/>
        <v>1981.3813681265094</v>
      </c>
      <c r="D3651" s="13">
        <f t="shared" ca="1" si="337"/>
        <v>101.10766608615286</v>
      </c>
      <c r="E3651" s="13">
        <f t="shared" ca="1" si="338"/>
        <v>993418.50865337474</v>
      </c>
      <c r="F3651" s="13">
        <f t="shared" ca="1" si="339"/>
        <v>4.0006620486333766</v>
      </c>
      <c r="G3651" s="13">
        <f t="shared" ca="1" si="340"/>
        <v>0.49649017307287502</v>
      </c>
      <c r="H3651" s="13">
        <f t="shared" ca="1" si="341"/>
        <v>0</v>
      </c>
    </row>
    <row r="3652" spans="3:8">
      <c r="C3652" s="13">
        <f t="shared" ca="1" si="336"/>
        <v>1989.7372442788646</v>
      </c>
      <c r="D3652" s="13">
        <f t="shared" ca="1" si="337"/>
        <v>99.654771428795343</v>
      </c>
      <c r="E3652" s="13">
        <f t="shared" ca="1" si="338"/>
        <v>1001332.1427290349</v>
      </c>
      <c r="F3652" s="13">
        <f t="shared" ca="1" si="339"/>
        <v>4.0063992665571462</v>
      </c>
      <c r="G3652" s="13">
        <f t="shared" ca="1" si="340"/>
        <v>0.48679333406099984</v>
      </c>
      <c r="H3652" s="13">
        <f t="shared" ca="1" si="341"/>
        <v>0</v>
      </c>
    </row>
    <row r="3653" spans="3:8">
      <c r="C3653" s="13">
        <f t="shared" ca="1" si="336"/>
        <v>1991.6078428743115</v>
      </c>
      <c r="D3653" s="13">
        <f t="shared" ca="1" si="337"/>
        <v>100.42744128378433</v>
      </c>
      <c r="E3653" s="13">
        <f t="shared" ca="1" si="338"/>
        <v>1007879.0552656611</v>
      </c>
      <c r="F3653" s="13">
        <f t="shared" ca="1" si="339"/>
        <v>4.0038989135945569</v>
      </c>
      <c r="G3653" s="13">
        <f t="shared" ca="1" si="340"/>
        <v>0.48951877194586435</v>
      </c>
      <c r="H3653" s="13">
        <f t="shared" ca="1" si="341"/>
        <v>0</v>
      </c>
    </row>
    <row r="3654" spans="3:8">
      <c r="C3654" s="13">
        <f t="shared" ca="1" si="336"/>
        <v>1998.4397252302356</v>
      </c>
      <c r="D3654" s="13">
        <f t="shared" ca="1" si="337"/>
        <v>99.97735994893597</v>
      </c>
      <c r="E3654" s="13">
        <f t="shared" ca="1" si="338"/>
        <v>994185.7399769089</v>
      </c>
      <c r="F3654" s="13">
        <f t="shared" ca="1" si="339"/>
        <v>4.0015252708994336</v>
      </c>
      <c r="G3654" s="13">
        <f t="shared" ca="1" si="340"/>
        <v>0.49861360217161876</v>
      </c>
      <c r="H3654" s="13">
        <f t="shared" ca="1" si="341"/>
        <v>0</v>
      </c>
    </row>
    <row r="3655" spans="3:8">
      <c r="C3655" s="13">
        <f t="shared" ca="1" si="336"/>
        <v>1997.6433007111414</v>
      </c>
      <c r="D3655" s="13">
        <f t="shared" ca="1" si="337"/>
        <v>99.001481919818232</v>
      </c>
      <c r="E3655" s="13">
        <f t="shared" ca="1" si="338"/>
        <v>993901.88172178704</v>
      </c>
      <c r="F3655" s="13">
        <f t="shared" ca="1" si="339"/>
        <v>4.0068588673966099</v>
      </c>
      <c r="G3655" s="13">
        <f t="shared" ca="1" si="340"/>
        <v>0.49087172984627225</v>
      </c>
      <c r="H3655" s="13">
        <f t="shared" ca="1" si="341"/>
        <v>0</v>
      </c>
    </row>
    <row r="3656" spans="3:8">
      <c r="C3656" s="13">
        <f t="shared" ca="1" si="336"/>
        <v>2023.8980840356487</v>
      </c>
      <c r="D3656" s="13">
        <f t="shared" ca="1" si="337"/>
        <v>100.01663881963026</v>
      </c>
      <c r="E3656" s="13">
        <f t="shared" ca="1" si="338"/>
        <v>993830.24253444246</v>
      </c>
      <c r="F3656" s="13">
        <f t="shared" ca="1" si="339"/>
        <v>3.998065038988694</v>
      </c>
      <c r="G3656" s="13">
        <f t="shared" ca="1" si="340"/>
        <v>0.51355627640184676</v>
      </c>
      <c r="H3656" s="13">
        <f t="shared" ca="1" si="341"/>
        <v>0</v>
      </c>
    </row>
    <row r="3657" spans="3:8">
      <c r="C3657" s="13">
        <f t="shared" ca="1" si="336"/>
        <v>2008.8837028653829</v>
      </c>
      <c r="D3657" s="13">
        <f t="shared" ca="1" si="337"/>
        <v>101.10856170709818</v>
      </c>
      <c r="E3657" s="13">
        <f t="shared" ca="1" si="338"/>
        <v>991243.73893833742</v>
      </c>
      <c r="F3657" s="13">
        <f t="shared" ca="1" si="339"/>
        <v>4.0044620218925671</v>
      </c>
      <c r="G3657" s="13">
        <f t="shared" ca="1" si="340"/>
        <v>0.50955431586894284</v>
      </c>
      <c r="H3657" s="13">
        <f t="shared" ca="1" si="341"/>
        <v>0</v>
      </c>
    </row>
    <row r="3658" spans="3:8">
      <c r="C3658" s="13">
        <f t="shared" ca="1" si="336"/>
        <v>1989.7508349152808</v>
      </c>
      <c r="D3658" s="13">
        <f t="shared" ca="1" si="337"/>
        <v>99.295284617295835</v>
      </c>
      <c r="E3658" s="13">
        <f t="shared" ca="1" si="338"/>
        <v>996365.55485560384</v>
      </c>
      <c r="F3658" s="13">
        <f t="shared" ca="1" si="339"/>
        <v>3.9985181897232054</v>
      </c>
      <c r="G3658" s="13">
        <f t="shared" ca="1" si="340"/>
        <v>0.4913162649791869</v>
      </c>
      <c r="H3658" s="13">
        <f t="shared" ca="1" si="341"/>
        <v>0</v>
      </c>
    </row>
    <row r="3659" spans="3:8">
      <c r="C3659" s="13">
        <f t="shared" ca="1" si="336"/>
        <v>2008.2299143845864</v>
      </c>
      <c r="D3659" s="13">
        <f t="shared" ca="1" si="337"/>
        <v>100.0674760027979</v>
      </c>
      <c r="E3659" s="13">
        <f t="shared" ca="1" si="338"/>
        <v>1003967.3069847398</v>
      </c>
      <c r="F3659" s="13">
        <f t="shared" ca="1" si="339"/>
        <v>3.998570179863373</v>
      </c>
      <c r="G3659" s="13">
        <f t="shared" ca="1" si="340"/>
        <v>0.50053157860996256</v>
      </c>
      <c r="H3659" s="13">
        <f t="shared" ca="1" si="341"/>
        <v>0</v>
      </c>
    </row>
    <row r="3660" spans="3:8">
      <c r="C3660" s="13">
        <f t="shared" ca="1" si="336"/>
        <v>1990.1737926702676</v>
      </c>
      <c r="D3660" s="13">
        <f t="shared" ca="1" si="337"/>
        <v>98.888575043251493</v>
      </c>
      <c r="E3660" s="13">
        <f t="shared" ca="1" si="338"/>
        <v>990938.07707980915</v>
      </c>
      <c r="F3660" s="13">
        <f t="shared" ca="1" si="339"/>
        <v>3.9962799896264283</v>
      </c>
      <c r="G3660" s="13">
        <f t="shared" ca="1" si="340"/>
        <v>0.49329658545422256</v>
      </c>
      <c r="H3660" s="13">
        <f t="shared" ca="1" si="341"/>
        <v>0</v>
      </c>
    </row>
    <row r="3661" spans="3:8">
      <c r="C3661" s="13">
        <f t="shared" ca="1" si="336"/>
        <v>1978.3483079060438</v>
      </c>
      <c r="D3661" s="13">
        <f t="shared" ca="1" si="337"/>
        <v>99.132139050004511</v>
      </c>
      <c r="E3661" s="13">
        <f t="shared" ca="1" si="338"/>
        <v>988614.38359542866</v>
      </c>
      <c r="F3661" s="13">
        <f t="shared" ca="1" si="339"/>
        <v>3.9967156759308962</v>
      </c>
      <c r="G3661" s="13">
        <f t="shared" ca="1" si="340"/>
        <v>0.48958734487069033</v>
      </c>
      <c r="H3661" s="13">
        <f t="shared" ca="1" si="341"/>
        <v>0</v>
      </c>
    </row>
    <row r="3662" spans="3:8">
      <c r="C3662" s="13">
        <f t="shared" ca="1" si="336"/>
        <v>1988.0250453683161</v>
      </c>
      <c r="D3662" s="13">
        <f t="shared" ca="1" si="337"/>
        <v>99.775520833300646</v>
      </c>
      <c r="E3662" s="13">
        <f t="shared" ca="1" si="338"/>
        <v>995520.9022146404</v>
      </c>
      <c r="F3662" s="13">
        <f t="shared" ca="1" si="339"/>
        <v>3.9859139827569048</v>
      </c>
      <c r="G3662" s="13">
        <f t="shared" ca="1" si="340"/>
        <v>0.49952332124419369</v>
      </c>
      <c r="H3662" s="13">
        <f t="shared" ca="1" si="341"/>
        <v>0</v>
      </c>
    </row>
    <row r="3663" spans="3:8">
      <c r="C3663" s="13">
        <f t="shared" ca="1" si="336"/>
        <v>1987.8880812827281</v>
      </c>
      <c r="D3663" s="13">
        <f t="shared" ca="1" si="337"/>
        <v>100.10284618815598</v>
      </c>
      <c r="E3663" s="13">
        <f t="shared" ca="1" si="338"/>
        <v>986484.7868720924</v>
      </c>
      <c r="F3663" s="13">
        <f t="shared" ca="1" si="339"/>
        <v>4.0027350046007584</v>
      </c>
      <c r="G3663" s="13">
        <f t="shared" ca="1" si="340"/>
        <v>0.4972361226011201</v>
      </c>
      <c r="H3663" s="13">
        <f t="shared" ca="1" si="341"/>
        <v>0</v>
      </c>
    </row>
    <row r="3664" spans="3:8">
      <c r="C3664" s="13">
        <f t="shared" ca="1" si="336"/>
        <v>2008.3276389202938</v>
      </c>
      <c r="D3664" s="13">
        <f t="shared" ca="1" si="337"/>
        <v>100.23081791531092</v>
      </c>
      <c r="E3664" s="13">
        <f t="shared" ca="1" si="338"/>
        <v>993648.88286090351</v>
      </c>
      <c r="F3664" s="13">
        <f t="shared" ca="1" si="339"/>
        <v>3.9829194816505002</v>
      </c>
      <c r="G3664" s="13">
        <f t="shared" ca="1" si="340"/>
        <v>0.51461386540167764</v>
      </c>
      <c r="H3664" s="13">
        <f t="shared" ca="1" si="341"/>
        <v>0</v>
      </c>
    </row>
    <row r="3665" spans="3:8">
      <c r="C3665" s="13">
        <f t="shared" ca="1" si="336"/>
        <v>2000.2592852985981</v>
      </c>
      <c r="D3665" s="13">
        <f t="shared" ca="1" si="337"/>
        <v>100.34676726207798</v>
      </c>
      <c r="E3665" s="13">
        <f t="shared" ca="1" si="338"/>
        <v>986929.74365939258</v>
      </c>
      <c r="F3665" s="13">
        <f t="shared" ca="1" si="339"/>
        <v>4.0023410343388637</v>
      </c>
      <c r="G3665" s="13">
        <f t="shared" ca="1" si="340"/>
        <v>0.50464213255204993</v>
      </c>
      <c r="H3665" s="13">
        <f t="shared" ca="1" si="341"/>
        <v>0</v>
      </c>
    </row>
    <row r="3666" spans="3:8">
      <c r="C3666" s="13">
        <f t="shared" ca="1" si="336"/>
        <v>2003.4408314503762</v>
      </c>
      <c r="D3666" s="13">
        <f t="shared" ca="1" si="337"/>
        <v>99.903600855218556</v>
      </c>
      <c r="E3666" s="13">
        <f t="shared" ca="1" si="338"/>
        <v>991800.73442641948</v>
      </c>
      <c r="F3666" s="13">
        <f t="shared" ca="1" si="339"/>
        <v>3.9900089507334071</v>
      </c>
      <c r="G3666" s="13">
        <f t="shared" ca="1" si="340"/>
        <v>0.50776693025550002</v>
      </c>
      <c r="H3666" s="13">
        <f t="shared" ca="1" si="341"/>
        <v>0</v>
      </c>
    </row>
    <row r="3667" spans="3:8">
      <c r="C3667" s="13">
        <f t="shared" ca="1" si="336"/>
        <v>1988.379786572455</v>
      </c>
      <c r="D3667" s="13">
        <f t="shared" ca="1" si="337"/>
        <v>99.941610107644763</v>
      </c>
      <c r="E3667" s="13">
        <f t="shared" ca="1" si="338"/>
        <v>985984.0097467684</v>
      </c>
      <c r="F3667" s="13">
        <f t="shared" ca="1" si="339"/>
        <v>4.013261291451002</v>
      </c>
      <c r="G3667" s="13">
        <f t="shared" ca="1" si="340"/>
        <v>0.49174000214357816</v>
      </c>
      <c r="H3667" s="13">
        <f t="shared" ca="1" si="341"/>
        <v>0</v>
      </c>
    </row>
    <row r="3668" spans="3:8">
      <c r="C3668" s="13">
        <f t="shared" ca="1" si="336"/>
        <v>1995.838884625055</v>
      </c>
      <c r="D3668" s="13">
        <f t="shared" ca="1" si="337"/>
        <v>99.770396318071704</v>
      </c>
      <c r="E3668" s="13">
        <f t="shared" ca="1" si="338"/>
        <v>994424.90671795816</v>
      </c>
      <c r="F3668" s="13">
        <f t="shared" ca="1" si="339"/>
        <v>4.0012058567448108</v>
      </c>
      <c r="G3668" s="13">
        <f t="shared" ca="1" si="340"/>
        <v>0.49632621548759892</v>
      </c>
      <c r="H3668" s="13">
        <f t="shared" ca="1" si="341"/>
        <v>0</v>
      </c>
    </row>
    <row r="3669" spans="3:8">
      <c r="C3669" s="13">
        <f t="shared" ca="1" si="336"/>
        <v>1996.4140573153766</v>
      </c>
      <c r="D3669" s="13">
        <f t="shared" ca="1" si="337"/>
        <v>99.893410555717381</v>
      </c>
      <c r="E3669" s="13">
        <f t="shared" ca="1" si="338"/>
        <v>993516.16727289103</v>
      </c>
      <c r="F3669" s="13">
        <f t="shared" ca="1" si="339"/>
        <v>4.0059042153719462</v>
      </c>
      <c r="G3669" s="13">
        <f t="shared" ca="1" si="340"/>
        <v>0.49534870570121525</v>
      </c>
      <c r="H3669" s="13">
        <f t="shared" ca="1" si="341"/>
        <v>0</v>
      </c>
    </row>
    <row r="3670" spans="3:8">
      <c r="C3670" s="13">
        <f t="shared" ca="1" si="336"/>
        <v>1977.2303359662649</v>
      </c>
      <c r="D3670" s="13">
        <f t="shared" ca="1" si="337"/>
        <v>99.802192426276477</v>
      </c>
      <c r="E3670" s="13">
        <f t="shared" ca="1" si="338"/>
        <v>991646.77508088003</v>
      </c>
      <c r="F3670" s="13">
        <f t="shared" ca="1" si="339"/>
        <v>4.0022997135173544</v>
      </c>
      <c r="G3670" s="13">
        <f t="shared" ca="1" si="340"/>
        <v>0.48810056642669902</v>
      </c>
      <c r="H3670" s="13">
        <f t="shared" ca="1" si="341"/>
        <v>0</v>
      </c>
    </row>
    <row r="3671" spans="3:8">
      <c r="C3671" s="13">
        <f t="shared" ca="1" si="336"/>
        <v>1998.2512740811758</v>
      </c>
      <c r="D3671" s="13">
        <f t="shared" ca="1" si="337"/>
        <v>99.523436579198957</v>
      </c>
      <c r="E3671" s="13">
        <f t="shared" ca="1" si="338"/>
        <v>1012738.8847718154</v>
      </c>
      <c r="F3671" s="13">
        <f t="shared" ca="1" si="339"/>
        <v>4.0053084393543665</v>
      </c>
      <c r="G3671" s="13">
        <f t="shared" ca="1" si="340"/>
        <v>0.48532688234084176</v>
      </c>
      <c r="H3671" s="13">
        <f t="shared" ca="1" si="341"/>
        <v>0</v>
      </c>
    </row>
    <row r="3672" spans="3:8">
      <c r="C3672" s="13">
        <f t="shared" ref="C3672:C3735" ca="1" si="342">NORMINV(RAND(),$D$3,$G$3)</f>
        <v>2008.2571141394089</v>
      </c>
      <c r="D3672" s="13">
        <f t="shared" ref="D3672:D3735" ca="1" si="343">NORMINV(RAND(),$D$4,$G$4)</f>
        <v>100.36806793265865</v>
      </c>
      <c r="E3672" s="13">
        <f t="shared" ref="E3672:E3735" ca="1" si="344">NORMINV(RAND(),$D$5,$G$5)</f>
        <v>994098.74690478004</v>
      </c>
      <c r="F3672" s="13">
        <f t="shared" ref="F3672:F3735" ca="1" si="345">NORMINV(RAND(),$D$6,$G$6)</f>
        <v>3.9845373959953094</v>
      </c>
      <c r="G3672" s="13">
        <f t="shared" ref="G3672:G3735" ca="1" si="346">C3672^2*D3672/(E3672*3.1415926*F3672^4)</f>
        <v>0.51421314218227798</v>
      </c>
      <c r="H3672" s="13">
        <f t="shared" ref="H3672:H3735" ca="1" si="347">IF(G3672&gt;0.54,1,IF(G3672&lt;0.46,1,0))</f>
        <v>0</v>
      </c>
    </row>
    <row r="3673" spans="3:8">
      <c r="C3673" s="13">
        <f t="shared" ca="1" si="342"/>
        <v>2001.1004904919671</v>
      </c>
      <c r="D3673" s="13">
        <f t="shared" ca="1" si="343"/>
        <v>100.34529019334539</v>
      </c>
      <c r="E3673" s="13">
        <f t="shared" ca="1" si="344"/>
        <v>1001774.0312080134</v>
      </c>
      <c r="F3673" s="13">
        <f t="shared" ca="1" si="345"/>
        <v>4.004853220807064</v>
      </c>
      <c r="G3673" s="13">
        <f t="shared" ca="1" si="346"/>
        <v>0.49632795933834528</v>
      </c>
      <c r="H3673" s="13">
        <f t="shared" ca="1" si="347"/>
        <v>0</v>
      </c>
    </row>
    <row r="3674" spans="3:8">
      <c r="C3674" s="13">
        <f t="shared" ca="1" si="342"/>
        <v>2001.8343120110815</v>
      </c>
      <c r="D3674" s="13">
        <f t="shared" ca="1" si="343"/>
        <v>100.01766882129392</v>
      </c>
      <c r="E3674" s="13">
        <f t="shared" ca="1" si="344"/>
        <v>993487.92975771416</v>
      </c>
      <c r="F3674" s="13">
        <f t="shared" ca="1" si="345"/>
        <v>4.003588211637287</v>
      </c>
      <c r="G3674" s="13">
        <f t="shared" ca="1" si="346"/>
        <v>0.49983068939126063</v>
      </c>
      <c r="H3674" s="13">
        <f t="shared" ca="1" si="347"/>
        <v>0</v>
      </c>
    </row>
    <row r="3675" spans="3:8">
      <c r="C3675" s="13">
        <f t="shared" ca="1" si="342"/>
        <v>2013.4130486461995</v>
      </c>
      <c r="D3675" s="13">
        <f t="shared" ca="1" si="343"/>
        <v>99.848609706005135</v>
      </c>
      <c r="E3675" s="13">
        <f t="shared" ca="1" si="344"/>
        <v>997553.46968658478</v>
      </c>
      <c r="F3675" s="13">
        <f t="shared" ca="1" si="345"/>
        <v>3.9920054433153673</v>
      </c>
      <c r="G3675" s="13">
        <f t="shared" ca="1" si="346"/>
        <v>0.508577604531401</v>
      </c>
      <c r="H3675" s="13">
        <f t="shared" ca="1" si="347"/>
        <v>0</v>
      </c>
    </row>
    <row r="3676" spans="3:8">
      <c r="C3676" s="13">
        <f t="shared" ca="1" si="342"/>
        <v>2011.8089925685842</v>
      </c>
      <c r="D3676" s="13">
        <f t="shared" ca="1" si="343"/>
        <v>100.42205295563373</v>
      </c>
      <c r="E3676" s="13">
        <f t="shared" ca="1" si="344"/>
        <v>993670.13354558253</v>
      </c>
      <c r="F3676" s="13">
        <f t="shared" ca="1" si="345"/>
        <v>4.0043766878613551</v>
      </c>
      <c r="G3676" s="13">
        <f t="shared" ca="1" si="346"/>
        <v>0.50637328609533461</v>
      </c>
      <c r="H3676" s="13">
        <f t="shared" ca="1" si="347"/>
        <v>0</v>
      </c>
    </row>
    <row r="3677" spans="3:8">
      <c r="C3677" s="13">
        <f t="shared" ca="1" si="342"/>
        <v>2008.3408785230463</v>
      </c>
      <c r="D3677" s="13">
        <f t="shared" ca="1" si="343"/>
        <v>99.841771693104462</v>
      </c>
      <c r="E3677" s="13">
        <f t="shared" ca="1" si="344"/>
        <v>1002838.5588196917</v>
      </c>
      <c r="F3677" s="13">
        <f t="shared" ca="1" si="345"/>
        <v>3.9888717795489446</v>
      </c>
      <c r="G3677" s="13">
        <f t="shared" ca="1" si="346"/>
        <v>0.50490066247064735</v>
      </c>
      <c r="H3677" s="13">
        <f t="shared" ca="1" si="347"/>
        <v>0</v>
      </c>
    </row>
    <row r="3678" spans="3:8">
      <c r="C3678" s="13">
        <f t="shared" ca="1" si="342"/>
        <v>1995.0759366940008</v>
      </c>
      <c r="D3678" s="13">
        <f t="shared" ca="1" si="343"/>
        <v>100.11933297297685</v>
      </c>
      <c r="E3678" s="13">
        <f t="shared" ca="1" si="344"/>
        <v>996866.07950807177</v>
      </c>
      <c r="F3678" s="13">
        <f t="shared" ca="1" si="345"/>
        <v>3.9968138087543061</v>
      </c>
      <c r="G3678" s="13">
        <f t="shared" ca="1" si="346"/>
        <v>0.49864843014124227</v>
      </c>
      <c r="H3678" s="13">
        <f t="shared" ca="1" si="347"/>
        <v>0</v>
      </c>
    </row>
    <row r="3679" spans="3:8">
      <c r="C3679" s="13">
        <f t="shared" ca="1" si="342"/>
        <v>2003.2683561786289</v>
      </c>
      <c r="D3679" s="13">
        <f t="shared" ca="1" si="343"/>
        <v>100.16806561368156</v>
      </c>
      <c r="E3679" s="13">
        <f t="shared" ca="1" si="344"/>
        <v>995023.26163421862</v>
      </c>
      <c r="F3679" s="13">
        <f t="shared" ca="1" si="345"/>
        <v>3.9961804043459632</v>
      </c>
      <c r="G3679" s="13">
        <f t="shared" ca="1" si="346"/>
        <v>0.50424790938171682</v>
      </c>
      <c r="H3679" s="13">
        <f t="shared" ca="1" si="347"/>
        <v>0</v>
      </c>
    </row>
    <row r="3680" spans="3:8">
      <c r="C3680" s="13">
        <f t="shared" ca="1" si="342"/>
        <v>1992.7613414374446</v>
      </c>
      <c r="D3680" s="13">
        <f t="shared" ca="1" si="343"/>
        <v>100.79498507823345</v>
      </c>
      <c r="E3680" s="13">
        <f t="shared" ca="1" si="344"/>
        <v>990273.96836715937</v>
      </c>
      <c r="F3680" s="13">
        <f t="shared" ca="1" si="345"/>
        <v>3.9984180145923593</v>
      </c>
      <c r="G3680" s="13">
        <f t="shared" ca="1" si="346"/>
        <v>0.5033748277394291</v>
      </c>
      <c r="H3680" s="13">
        <f t="shared" ca="1" si="347"/>
        <v>0</v>
      </c>
    </row>
    <row r="3681" spans="3:8">
      <c r="C3681" s="13">
        <f t="shared" ca="1" si="342"/>
        <v>1999.6838688484127</v>
      </c>
      <c r="D3681" s="13">
        <f t="shared" ca="1" si="343"/>
        <v>99.946336348773457</v>
      </c>
      <c r="E3681" s="13">
        <f t="shared" ca="1" si="344"/>
        <v>999890.93547767086</v>
      </c>
      <c r="F3681" s="13">
        <f t="shared" ca="1" si="345"/>
        <v>4.0099247645300462</v>
      </c>
      <c r="G3681" s="13">
        <f t="shared" ca="1" si="346"/>
        <v>0.49208731701699354</v>
      </c>
      <c r="H3681" s="13">
        <f t="shared" ca="1" si="347"/>
        <v>0</v>
      </c>
    </row>
    <row r="3682" spans="3:8">
      <c r="C3682" s="13">
        <f t="shared" ca="1" si="342"/>
        <v>1989.8905098785694</v>
      </c>
      <c r="D3682" s="13">
        <f t="shared" ca="1" si="343"/>
        <v>100.39447444637364</v>
      </c>
      <c r="E3682" s="13">
        <f t="shared" ca="1" si="344"/>
        <v>1003250.5121451198</v>
      </c>
      <c r="F3682" s="13">
        <f t="shared" ca="1" si="345"/>
        <v>3.991212884703859</v>
      </c>
      <c r="G3682" s="13">
        <f t="shared" ca="1" si="346"/>
        <v>0.4970377160591804</v>
      </c>
      <c r="H3682" s="13">
        <f t="shared" ca="1" si="347"/>
        <v>0</v>
      </c>
    </row>
    <row r="3683" spans="3:8">
      <c r="C3683" s="13">
        <f t="shared" ca="1" si="342"/>
        <v>2010.0805874746197</v>
      </c>
      <c r="D3683" s="13">
        <f t="shared" ca="1" si="343"/>
        <v>99.888490390865655</v>
      </c>
      <c r="E3683" s="13">
        <f t="shared" ca="1" si="344"/>
        <v>991689.88628828828</v>
      </c>
      <c r="F3683" s="13">
        <f t="shared" ca="1" si="345"/>
        <v>4.0011048225641943</v>
      </c>
      <c r="G3683" s="13">
        <f t="shared" ca="1" si="346"/>
        <v>0.50547178844240193</v>
      </c>
      <c r="H3683" s="13">
        <f t="shared" ca="1" si="347"/>
        <v>0</v>
      </c>
    </row>
    <row r="3684" spans="3:8">
      <c r="C3684" s="13">
        <f t="shared" ca="1" si="342"/>
        <v>1979.6843088178596</v>
      </c>
      <c r="D3684" s="13">
        <f t="shared" ca="1" si="343"/>
        <v>100.43188001539892</v>
      </c>
      <c r="E3684" s="13">
        <f t="shared" ca="1" si="344"/>
        <v>992951.24359448988</v>
      </c>
      <c r="F3684" s="13">
        <f t="shared" ca="1" si="345"/>
        <v>4.0039058756652102</v>
      </c>
      <c r="G3684" s="13">
        <f t="shared" ca="1" si="346"/>
        <v>0.49096467634417207</v>
      </c>
      <c r="H3684" s="13">
        <f t="shared" ca="1" si="347"/>
        <v>0</v>
      </c>
    </row>
    <row r="3685" spans="3:8">
      <c r="C3685" s="13">
        <f t="shared" ca="1" si="342"/>
        <v>1997.8267766923038</v>
      </c>
      <c r="D3685" s="13">
        <f t="shared" ca="1" si="343"/>
        <v>100.29887690473913</v>
      </c>
      <c r="E3685" s="13">
        <f t="shared" ca="1" si="344"/>
        <v>986385.55069062242</v>
      </c>
      <c r="F3685" s="13">
        <f t="shared" ca="1" si="345"/>
        <v>3.9904491351394262</v>
      </c>
      <c r="G3685" s="13">
        <f t="shared" ca="1" si="346"/>
        <v>0.50948106122523196</v>
      </c>
      <c r="H3685" s="13">
        <f t="shared" ca="1" si="347"/>
        <v>0</v>
      </c>
    </row>
    <row r="3686" spans="3:8">
      <c r="C3686" s="13">
        <f t="shared" ca="1" si="342"/>
        <v>2002.9310760057645</v>
      </c>
      <c r="D3686" s="13">
        <f t="shared" ca="1" si="343"/>
        <v>99.166925835457917</v>
      </c>
      <c r="E3686" s="13">
        <f t="shared" ca="1" si="344"/>
        <v>1002480.7159327024</v>
      </c>
      <c r="F3686" s="13">
        <f t="shared" ca="1" si="345"/>
        <v>3.9926707618393054</v>
      </c>
      <c r="G3686" s="13">
        <f t="shared" ca="1" si="346"/>
        <v>0.49707162180173825</v>
      </c>
      <c r="H3686" s="13">
        <f t="shared" ca="1" si="347"/>
        <v>0</v>
      </c>
    </row>
    <row r="3687" spans="3:8">
      <c r="C3687" s="13">
        <f t="shared" ca="1" si="342"/>
        <v>2000.2090665795558</v>
      </c>
      <c r="D3687" s="13">
        <f t="shared" ca="1" si="343"/>
        <v>99.918709718817738</v>
      </c>
      <c r="E3687" s="13">
        <f t="shared" ca="1" si="344"/>
        <v>990380.49900947651</v>
      </c>
      <c r="F3687" s="13">
        <f t="shared" ca="1" si="345"/>
        <v>3.9894119286383605</v>
      </c>
      <c r="G3687" s="13">
        <f t="shared" ca="1" si="346"/>
        <v>0.50723606764549101</v>
      </c>
      <c r="H3687" s="13">
        <f t="shared" ca="1" si="347"/>
        <v>0</v>
      </c>
    </row>
    <row r="3688" spans="3:8">
      <c r="C3688" s="13">
        <f t="shared" ca="1" si="342"/>
        <v>1999.889690053091</v>
      </c>
      <c r="D3688" s="13">
        <f t="shared" ca="1" si="343"/>
        <v>100.53018845066795</v>
      </c>
      <c r="E3688" s="13">
        <f t="shared" ca="1" si="344"/>
        <v>995908.3338948111</v>
      </c>
      <c r="F3688" s="13">
        <f t="shared" ca="1" si="345"/>
        <v>4.0028152083651536</v>
      </c>
      <c r="G3688" s="13">
        <f t="shared" ca="1" si="346"/>
        <v>0.50058425214844526</v>
      </c>
      <c r="H3688" s="13">
        <f t="shared" ca="1" si="347"/>
        <v>0</v>
      </c>
    </row>
    <row r="3689" spans="3:8">
      <c r="C3689" s="13">
        <f t="shared" ca="1" si="342"/>
        <v>1999.3667524439022</v>
      </c>
      <c r="D3689" s="13">
        <f t="shared" ca="1" si="343"/>
        <v>99.755526889754364</v>
      </c>
      <c r="E3689" s="13">
        <f t="shared" ca="1" si="344"/>
        <v>982742.23001174291</v>
      </c>
      <c r="F3689" s="13">
        <f t="shared" ca="1" si="345"/>
        <v>3.9860665554071808</v>
      </c>
      <c r="G3689" s="13">
        <f t="shared" ca="1" si="346"/>
        <v>0.51162791403601482</v>
      </c>
      <c r="H3689" s="13">
        <f t="shared" ca="1" si="347"/>
        <v>0</v>
      </c>
    </row>
    <row r="3690" spans="3:8">
      <c r="C3690" s="13">
        <f t="shared" ca="1" si="342"/>
        <v>1995.4887623863442</v>
      </c>
      <c r="D3690" s="13">
        <f t="shared" ca="1" si="343"/>
        <v>99.197729592931879</v>
      </c>
      <c r="E3690" s="13">
        <f t="shared" ca="1" si="344"/>
        <v>995976.88304972008</v>
      </c>
      <c r="F3690" s="13">
        <f t="shared" ca="1" si="345"/>
        <v>3.9928746007870113</v>
      </c>
      <c r="G3690" s="13">
        <f t="shared" ca="1" si="346"/>
        <v>0.49665921421815884</v>
      </c>
      <c r="H3690" s="13">
        <f t="shared" ca="1" si="347"/>
        <v>0</v>
      </c>
    </row>
    <row r="3691" spans="3:8">
      <c r="C3691" s="13">
        <f t="shared" ca="1" si="342"/>
        <v>1997.8453550014067</v>
      </c>
      <c r="D3691" s="13">
        <f t="shared" ca="1" si="343"/>
        <v>99.70751544425022</v>
      </c>
      <c r="E3691" s="13">
        <f t="shared" ca="1" si="344"/>
        <v>999266.34899107506</v>
      </c>
      <c r="F3691" s="13">
        <f t="shared" ca="1" si="345"/>
        <v>3.9881906973115964</v>
      </c>
      <c r="G3691" s="13">
        <f t="shared" ca="1" si="346"/>
        <v>0.50109127237305484</v>
      </c>
      <c r="H3691" s="13">
        <f t="shared" ca="1" si="347"/>
        <v>0</v>
      </c>
    </row>
    <row r="3692" spans="3:8">
      <c r="C3692" s="13">
        <f t="shared" ca="1" si="342"/>
        <v>1997.9422747437552</v>
      </c>
      <c r="D3692" s="13">
        <f t="shared" ca="1" si="343"/>
        <v>100.23875792483899</v>
      </c>
      <c r="E3692" s="13">
        <f t="shared" ca="1" si="344"/>
        <v>980293.84653809783</v>
      </c>
      <c r="F3692" s="13">
        <f t="shared" ca="1" si="345"/>
        <v>4.0070830023940589</v>
      </c>
      <c r="G3692" s="13">
        <f t="shared" ca="1" si="346"/>
        <v>0.5039437385460388</v>
      </c>
      <c r="H3692" s="13">
        <f t="shared" ca="1" si="347"/>
        <v>0</v>
      </c>
    </row>
    <row r="3693" spans="3:8">
      <c r="C3693" s="13">
        <f t="shared" ca="1" si="342"/>
        <v>1983.9153837907456</v>
      </c>
      <c r="D3693" s="13">
        <f t="shared" ca="1" si="343"/>
        <v>100.73713053404005</v>
      </c>
      <c r="E3693" s="13">
        <f t="shared" ca="1" si="344"/>
        <v>995725.10058605159</v>
      </c>
      <c r="F3693" s="13">
        <f t="shared" ca="1" si="345"/>
        <v>3.9969981906500553</v>
      </c>
      <c r="G3693" s="13">
        <f t="shared" ca="1" si="346"/>
        <v>0.4966046011051688</v>
      </c>
      <c r="H3693" s="13">
        <f t="shared" ca="1" si="347"/>
        <v>0</v>
      </c>
    </row>
    <row r="3694" spans="3:8">
      <c r="C3694" s="13">
        <f t="shared" ca="1" si="342"/>
        <v>2001.5715789054502</v>
      </c>
      <c r="D3694" s="13">
        <f t="shared" ca="1" si="343"/>
        <v>101.42645223141479</v>
      </c>
      <c r="E3694" s="13">
        <f t="shared" ca="1" si="344"/>
        <v>986938.72014265065</v>
      </c>
      <c r="F3694" s="13">
        <f t="shared" ca="1" si="345"/>
        <v>4.0023818707008854</v>
      </c>
      <c r="G3694" s="13">
        <f t="shared" ca="1" si="346"/>
        <v>0.51071585689668253</v>
      </c>
      <c r="H3694" s="13">
        <f t="shared" ca="1" si="347"/>
        <v>0</v>
      </c>
    </row>
    <row r="3695" spans="3:8">
      <c r="C3695" s="13">
        <f t="shared" ca="1" si="342"/>
        <v>2010.167999227742</v>
      </c>
      <c r="D3695" s="13">
        <f t="shared" ca="1" si="343"/>
        <v>99.956053020992329</v>
      </c>
      <c r="E3695" s="13">
        <f t="shared" ca="1" si="344"/>
        <v>996547.21370532142</v>
      </c>
      <c r="F3695" s="13">
        <f t="shared" ca="1" si="345"/>
        <v>4.0075122689238052</v>
      </c>
      <c r="G3695" s="13">
        <f t="shared" ca="1" si="346"/>
        <v>0.50018034496975228</v>
      </c>
      <c r="H3695" s="13">
        <f t="shared" ca="1" si="347"/>
        <v>0</v>
      </c>
    </row>
    <row r="3696" spans="3:8">
      <c r="C3696" s="13">
        <f t="shared" ca="1" si="342"/>
        <v>2004.7771643761528</v>
      </c>
      <c r="D3696" s="13">
        <f t="shared" ca="1" si="343"/>
        <v>100.71298031136983</v>
      </c>
      <c r="E3696" s="13">
        <f t="shared" ca="1" si="344"/>
        <v>986131.7991038122</v>
      </c>
      <c r="F3696" s="13">
        <f t="shared" ca="1" si="345"/>
        <v>4.0065082148767326</v>
      </c>
      <c r="G3696" s="13">
        <f t="shared" ca="1" si="346"/>
        <v>0.50707089390014048</v>
      </c>
      <c r="H3696" s="13">
        <f t="shared" ca="1" si="347"/>
        <v>0</v>
      </c>
    </row>
    <row r="3697" spans="3:8">
      <c r="C3697" s="13">
        <f t="shared" ca="1" si="342"/>
        <v>2000.6481071275907</v>
      </c>
      <c r="D3697" s="13">
        <f t="shared" ca="1" si="343"/>
        <v>99.535029876290395</v>
      </c>
      <c r="E3697" s="13">
        <f t="shared" ca="1" si="344"/>
        <v>994963.98410122248</v>
      </c>
      <c r="F3697" s="13">
        <f t="shared" ca="1" si="345"/>
        <v>3.9995186366797162</v>
      </c>
      <c r="G3697" s="13">
        <f t="shared" ca="1" si="346"/>
        <v>0.49811456555570233</v>
      </c>
      <c r="H3697" s="13">
        <f t="shared" ca="1" si="347"/>
        <v>0</v>
      </c>
    </row>
    <row r="3698" spans="3:8">
      <c r="C3698" s="13">
        <f t="shared" ca="1" si="342"/>
        <v>2010.6106307360205</v>
      </c>
      <c r="D3698" s="13">
        <f t="shared" ca="1" si="343"/>
        <v>100.12115944389396</v>
      </c>
      <c r="E3698" s="13">
        <f t="shared" ca="1" si="344"/>
        <v>992853.77071053232</v>
      </c>
      <c r="F3698" s="13">
        <f t="shared" ca="1" si="345"/>
        <v>4.0006064158939116</v>
      </c>
      <c r="G3698" s="13">
        <f t="shared" ca="1" si="346"/>
        <v>0.5065745367876946</v>
      </c>
      <c r="H3698" s="13">
        <f t="shared" ca="1" si="347"/>
        <v>0</v>
      </c>
    </row>
    <row r="3699" spans="3:8">
      <c r="C3699" s="13">
        <f t="shared" ca="1" si="342"/>
        <v>2004.3498468372363</v>
      </c>
      <c r="D3699" s="13">
        <f t="shared" ca="1" si="343"/>
        <v>99.741011492482201</v>
      </c>
      <c r="E3699" s="13">
        <f t="shared" ca="1" si="344"/>
        <v>982946.40036846977</v>
      </c>
      <c r="F3699" s="13">
        <f t="shared" ca="1" si="345"/>
        <v>4.0098517431453962</v>
      </c>
      <c r="G3699" s="13">
        <f t="shared" ca="1" si="346"/>
        <v>0.5019123222496269</v>
      </c>
      <c r="H3699" s="13">
        <f t="shared" ca="1" si="347"/>
        <v>0</v>
      </c>
    </row>
    <row r="3700" spans="3:8">
      <c r="C3700" s="13">
        <f t="shared" ca="1" si="342"/>
        <v>2008.7306220368703</v>
      </c>
      <c r="D3700" s="13">
        <f t="shared" ca="1" si="343"/>
        <v>99.95187022162267</v>
      </c>
      <c r="E3700" s="13">
        <f t="shared" ca="1" si="344"/>
        <v>992037.24057704047</v>
      </c>
      <c r="F3700" s="13">
        <f t="shared" ca="1" si="345"/>
        <v>4.0107743975654522</v>
      </c>
      <c r="G3700" s="13">
        <f t="shared" ca="1" si="346"/>
        <v>0.50008467767302622</v>
      </c>
      <c r="H3700" s="13">
        <f t="shared" ca="1" si="347"/>
        <v>0</v>
      </c>
    </row>
    <row r="3701" spans="3:8">
      <c r="C3701" s="13">
        <f t="shared" ca="1" si="342"/>
        <v>1999.4718706458621</v>
      </c>
      <c r="D3701" s="13">
        <f t="shared" ca="1" si="343"/>
        <v>99.210660696587027</v>
      </c>
      <c r="E3701" s="13">
        <f t="shared" ca="1" si="344"/>
        <v>989321.3809994898</v>
      </c>
      <c r="F3701" s="13">
        <f t="shared" ca="1" si="345"/>
        <v>3.9972052621516463</v>
      </c>
      <c r="G3701" s="13">
        <f t="shared" ca="1" si="346"/>
        <v>0.49989164363672978</v>
      </c>
      <c r="H3701" s="13">
        <f t="shared" ca="1" si="347"/>
        <v>0</v>
      </c>
    </row>
    <row r="3702" spans="3:8">
      <c r="C3702" s="13">
        <f t="shared" ca="1" si="342"/>
        <v>1992.6113576701171</v>
      </c>
      <c r="D3702" s="13">
        <f t="shared" ca="1" si="343"/>
        <v>100.31035286669611</v>
      </c>
      <c r="E3702" s="13">
        <f t="shared" ca="1" si="344"/>
        <v>996800.10530675715</v>
      </c>
      <c r="F3702" s="13">
        <f t="shared" ca="1" si="345"/>
        <v>3.998237489250406</v>
      </c>
      <c r="G3702" s="13">
        <f t="shared" ca="1" si="346"/>
        <v>0.49768972262380423</v>
      </c>
      <c r="H3702" s="13">
        <f t="shared" ca="1" si="347"/>
        <v>0</v>
      </c>
    </row>
    <row r="3703" spans="3:8">
      <c r="C3703" s="13">
        <f t="shared" ca="1" si="342"/>
        <v>1998.4831534239092</v>
      </c>
      <c r="D3703" s="13">
        <f t="shared" ca="1" si="343"/>
        <v>100.7145879971294</v>
      </c>
      <c r="E3703" s="13">
        <f t="shared" ca="1" si="344"/>
        <v>986594.34443446167</v>
      </c>
      <c r="F3703" s="13">
        <f t="shared" ca="1" si="345"/>
        <v>3.9976913152892273</v>
      </c>
      <c r="G3703" s="13">
        <f t="shared" ca="1" si="346"/>
        <v>0.50812182595491662</v>
      </c>
      <c r="H3703" s="13">
        <f t="shared" ca="1" si="347"/>
        <v>0</v>
      </c>
    </row>
    <row r="3704" spans="3:8">
      <c r="C3704" s="13">
        <f t="shared" ca="1" si="342"/>
        <v>2019.0571341146222</v>
      </c>
      <c r="D3704" s="13">
        <f t="shared" ca="1" si="343"/>
        <v>99.684732167922178</v>
      </c>
      <c r="E3704" s="13">
        <f t="shared" ca="1" si="344"/>
        <v>1005925.8972535769</v>
      </c>
      <c r="F3704" s="13">
        <f t="shared" ca="1" si="345"/>
        <v>4.0024910398245703</v>
      </c>
      <c r="G3704" s="13">
        <f t="shared" ca="1" si="346"/>
        <v>0.50105861730925594</v>
      </c>
      <c r="H3704" s="13">
        <f t="shared" ca="1" si="347"/>
        <v>0</v>
      </c>
    </row>
    <row r="3705" spans="3:8">
      <c r="C3705" s="13">
        <f t="shared" ca="1" si="342"/>
        <v>1995.3691777652357</v>
      </c>
      <c r="D3705" s="13">
        <f t="shared" ca="1" si="343"/>
        <v>99.081124830416329</v>
      </c>
      <c r="E3705" s="13">
        <f t="shared" ca="1" si="344"/>
        <v>993897.74806370714</v>
      </c>
      <c r="F3705" s="13">
        <f t="shared" ca="1" si="345"/>
        <v>3.9995934414808607</v>
      </c>
      <c r="G3705" s="13">
        <f t="shared" ca="1" si="346"/>
        <v>0.49372200626408819</v>
      </c>
      <c r="H3705" s="13">
        <f t="shared" ca="1" si="347"/>
        <v>0</v>
      </c>
    </row>
    <row r="3706" spans="3:8">
      <c r="C3706" s="13">
        <f t="shared" ca="1" si="342"/>
        <v>1996.5614968145426</v>
      </c>
      <c r="D3706" s="13">
        <f t="shared" ca="1" si="343"/>
        <v>100.1673066476739</v>
      </c>
      <c r="E3706" s="13">
        <f t="shared" ca="1" si="344"/>
        <v>996710.13774798659</v>
      </c>
      <c r="F3706" s="13">
        <f t="shared" ca="1" si="345"/>
        <v>4.0064338096868433</v>
      </c>
      <c r="G3706" s="13">
        <f t="shared" ca="1" si="346"/>
        <v>0.49492654797692609</v>
      </c>
      <c r="H3706" s="13">
        <f t="shared" ca="1" si="347"/>
        <v>0</v>
      </c>
    </row>
    <row r="3707" spans="3:8">
      <c r="C3707" s="13">
        <f t="shared" ca="1" si="342"/>
        <v>1996.0708959352944</v>
      </c>
      <c r="D3707" s="13">
        <f t="shared" ca="1" si="343"/>
        <v>99.385548721970665</v>
      </c>
      <c r="E3707" s="13">
        <f t="shared" ca="1" si="344"/>
        <v>997054.87374068168</v>
      </c>
      <c r="F3707" s="13">
        <f t="shared" ca="1" si="345"/>
        <v>4.0132157848714858</v>
      </c>
      <c r="G3707" s="13">
        <f t="shared" ca="1" si="346"/>
        <v>0.48734463743321554</v>
      </c>
      <c r="H3707" s="13">
        <f t="shared" ca="1" si="347"/>
        <v>0</v>
      </c>
    </row>
    <row r="3708" spans="3:8">
      <c r="C3708" s="13">
        <f t="shared" ca="1" si="342"/>
        <v>2012.4624445608517</v>
      </c>
      <c r="D3708" s="13">
        <f t="shared" ca="1" si="343"/>
        <v>100.33862737239404</v>
      </c>
      <c r="E3708" s="13">
        <f t="shared" ca="1" si="344"/>
        <v>999859.83446483128</v>
      </c>
      <c r="F3708" s="13">
        <f t="shared" ca="1" si="345"/>
        <v>4.0089898755471447</v>
      </c>
      <c r="G3708" s="13">
        <f t="shared" ca="1" si="346"/>
        <v>0.50083526264682676</v>
      </c>
      <c r="H3708" s="13">
        <f t="shared" ca="1" si="347"/>
        <v>0</v>
      </c>
    </row>
    <row r="3709" spans="3:8">
      <c r="C3709" s="13">
        <f t="shared" ca="1" si="342"/>
        <v>1999.2245407013181</v>
      </c>
      <c r="D3709" s="13">
        <f t="shared" ca="1" si="343"/>
        <v>100.53384072713482</v>
      </c>
      <c r="E3709" s="13">
        <f t="shared" ca="1" si="344"/>
        <v>994605.95870164421</v>
      </c>
      <c r="F3709" s="13">
        <f t="shared" ca="1" si="345"/>
        <v>3.9983542621319148</v>
      </c>
      <c r="G3709" s="13">
        <f t="shared" ca="1" si="346"/>
        <v>0.50316383351314597</v>
      </c>
      <c r="H3709" s="13">
        <f t="shared" ca="1" si="347"/>
        <v>0</v>
      </c>
    </row>
    <row r="3710" spans="3:8">
      <c r="C3710" s="13">
        <f t="shared" ca="1" si="342"/>
        <v>2011.8423551964593</v>
      </c>
      <c r="D3710" s="13">
        <f t="shared" ca="1" si="343"/>
        <v>99.287653773674435</v>
      </c>
      <c r="E3710" s="13">
        <f t="shared" ca="1" si="344"/>
        <v>990906.22600569075</v>
      </c>
      <c r="F3710" s="13">
        <f t="shared" ca="1" si="345"/>
        <v>4.0004873359184199</v>
      </c>
      <c r="G3710" s="13">
        <f t="shared" ca="1" si="346"/>
        <v>0.50402156694894618</v>
      </c>
      <c r="H3710" s="13">
        <f t="shared" ca="1" si="347"/>
        <v>0</v>
      </c>
    </row>
    <row r="3711" spans="3:8">
      <c r="C3711" s="13">
        <f t="shared" ca="1" si="342"/>
        <v>1995.0393959426315</v>
      </c>
      <c r="D3711" s="13">
        <f t="shared" ca="1" si="343"/>
        <v>100.272379911035</v>
      </c>
      <c r="E3711" s="13">
        <f t="shared" ca="1" si="344"/>
        <v>1000313.6782762756</v>
      </c>
      <c r="F3711" s="13">
        <f t="shared" ca="1" si="345"/>
        <v>3.9981529748867137</v>
      </c>
      <c r="G3711" s="13">
        <f t="shared" ca="1" si="346"/>
        <v>0.49700479083494747</v>
      </c>
      <c r="H3711" s="13">
        <f t="shared" ca="1" si="347"/>
        <v>0</v>
      </c>
    </row>
    <row r="3712" spans="3:8">
      <c r="C3712" s="13">
        <f t="shared" ca="1" si="342"/>
        <v>1984.3887716518673</v>
      </c>
      <c r="D3712" s="13">
        <f t="shared" ca="1" si="343"/>
        <v>99.328897857527409</v>
      </c>
      <c r="E3712" s="13">
        <f t="shared" ca="1" si="344"/>
        <v>1010629.5660213963</v>
      </c>
      <c r="F3712" s="13">
        <f t="shared" ca="1" si="345"/>
        <v>3.9904011803719861</v>
      </c>
      <c r="G3712" s="13">
        <f t="shared" ca="1" si="346"/>
        <v>0.4858710610639147</v>
      </c>
      <c r="H3712" s="13">
        <f t="shared" ca="1" si="347"/>
        <v>0</v>
      </c>
    </row>
    <row r="3713" spans="3:8">
      <c r="C3713" s="13">
        <f t="shared" ca="1" si="342"/>
        <v>2028.5196221452848</v>
      </c>
      <c r="D3713" s="13">
        <f t="shared" ca="1" si="343"/>
        <v>100.8197164371293</v>
      </c>
      <c r="E3713" s="13">
        <f t="shared" ca="1" si="344"/>
        <v>992517.78528833156</v>
      </c>
      <c r="F3713" s="13">
        <f t="shared" ca="1" si="345"/>
        <v>4.0065029330772992</v>
      </c>
      <c r="G3713" s="13">
        <f t="shared" ca="1" si="346"/>
        <v>0.5163615247949348</v>
      </c>
      <c r="H3713" s="13">
        <f t="shared" ca="1" si="347"/>
        <v>0</v>
      </c>
    </row>
    <row r="3714" spans="3:8">
      <c r="C3714" s="13">
        <f t="shared" ca="1" si="342"/>
        <v>1997.077096663116</v>
      </c>
      <c r="D3714" s="13">
        <f t="shared" ca="1" si="343"/>
        <v>99.67072347312039</v>
      </c>
      <c r="E3714" s="13">
        <f t="shared" ca="1" si="344"/>
        <v>998632.99031307467</v>
      </c>
      <c r="F3714" s="13">
        <f t="shared" ca="1" si="345"/>
        <v>3.997236579863253</v>
      </c>
      <c r="G3714" s="13">
        <f t="shared" ca="1" si="346"/>
        <v>0.4963203540027834</v>
      </c>
      <c r="H3714" s="13">
        <f t="shared" ca="1" si="347"/>
        <v>0</v>
      </c>
    </row>
    <row r="3715" spans="3:8">
      <c r="C3715" s="13">
        <f t="shared" ca="1" si="342"/>
        <v>2000.1292491620381</v>
      </c>
      <c r="D3715" s="13">
        <f t="shared" ca="1" si="343"/>
        <v>100.12350213901958</v>
      </c>
      <c r="E3715" s="13">
        <f t="shared" ca="1" si="344"/>
        <v>991148.97963086702</v>
      </c>
      <c r="F3715" s="13">
        <f t="shared" ca="1" si="345"/>
        <v>4.0019370684941551</v>
      </c>
      <c r="G3715" s="13">
        <f t="shared" ca="1" si="346"/>
        <v>0.50151315626884063</v>
      </c>
      <c r="H3715" s="13">
        <f t="shared" ca="1" si="347"/>
        <v>0</v>
      </c>
    </row>
    <row r="3716" spans="3:8">
      <c r="C3716" s="13">
        <f t="shared" ca="1" si="342"/>
        <v>2000.8444230800212</v>
      </c>
      <c r="D3716" s="13">
        <f t="shared" ca="1" si="343"/>
        <v>100.21319357603643</v>
      </c>
      <c r="E3716" s="13">
        <f t="shared" ca="1" si="344"/>
        <v>1002235.6416884714</v>
      </c>
      <c r="F3716" s="13">
        <f t="shared" ca="1" si="345"/>
        <v>4.0005119344525939</v>
      </c>
      <c r="G3716" s="13">
        <f t="shared" ca="1" si="346"/>
        <v>0.49747304590291241</v>
      </c>
      <c r="H3716" s="13">
        <f t="shared" ca="1" si="347"/>
        <v>0</v>
      </c>
    </row>
    <row r="3717" spans="3:8">
      <c r="C3717" s="13">
        <f t="shared" ca="1" si="342"/>
        <v>1994.6924845646556</v>
      </c>
      <c r="D3717" s="13">
        <f t="shared" ca="1" si="343"/>
        <v>100.89500918793028</v>
      </c>
      <c r="E3717" s="13">
        <f t="shared" ca="1" si="344"/>
        <v>998082.9219351362</v>
      </c>
      <c r="F3717" s="13">
        <f t="shared" ca="1" si="345"/>
        <v>4.0128011948997129</v>
      </c>
      <c r="G3717" s="13">
        <f t="shared" ca="1" si="346"/>
        <v>0.49375842679716936</v>
      </c>
      <c r="H3717" s="13">
        <f t="shared" ca="1" si="347"/>
        <v>0</v>
      </c>
    </row>
    <row r="3718" spans="3:8">
      <c r="C3718" s="13">
        <f t="shared" ca="1" si="342"/>
        <v>2002.8046320312346</v>
      </c>
      <c r="D3718" s="13">
        <f t="shared" ca="1" si="343"/>
        <v>99.732387298119917</v>
      </c>
      <c r="E3718" s="13">
        <f t="shared" ca="1" si="344"/>
        <v>997962.93436217005</v>
      </c>
      <c r="F3718" s="13">
        <f t="shared" ca="1" si="345"/>
        <v>4.0005849390026</v>
      </c>
      <c r="G3718" s="13">
        <f t="shared" ca="1" si="346"/>
        <v>0.49814425960074843</v>
      </c>
      <c r="H3718" s="13">
        <f t="shared" ca="1" si="347"/>
        <v>0</v>
      </c>
    </row>
    <row r="3719" spans="3:8">
      <c r="C3719" s="13">
        <f t="shared" ca="1" si="342"/>
        <v>1995.5266902833412</v>
      </c>
      <c r="D3719" s="13">
        <f t="shared" ca="1" si="343"/>
        <v>100.31374229225646</v>
      </c>
      <c r="E3719" s="13">
        <f t="shared" ca="1" si="344"/>
        <v>984656.20239603368</v>
      </c>
      <c r="F3719" s="13">
        <f t="shared" ca="1" si="345"/>
        <v>3.9893330162445388</v>
      </c>
      <c r="G3719" s="13">
        <f t="shared" ca="1" si="346"/>
        <v>0.50984699376696985</v>
      </c>
      <c r="H3719" s="13">
        <f t="shared" ca="1" si="347"/>
        <v>0</v>
      </c>
    </row>
    <row r="3720" spans="3:8">
      <c r="C3720" s="13">
        <f t="shared" ca="1" si="342"/>
        <v>2003.4337111650457</v>
      </c>
      <c r="D3720" s="13">
        <f t="shared" ca="1" si="343"/>
        <v>99.803819393438815</v>
      </c>
      <c r="E3720" s="13">
        <f t="shared" ca="1" si="344"/>
        <v>993917.13167602313</v>
      </c>
      <c r="F3720" s="13">
        <f t="shared" ca="1" si="345"/>
        <v>4.0011218674978295</v>
      </c>
      <c r="G3720" s="13">
        <f t="shared" ca="1" si="346"/>
        <v>0.50057592270399753</v>
      </c>
      <c r="H3720" s="13">
        <f t="shared" ca="1" si="347"/>
        <v>0</v>
      </c>
    </row>
    <row r="3721" spans="3:8">
      <c r="C3721" s="13">
        <f t="shared" ca="1" si="342"/>
        <v>2006.3465963598269</v>
      </c>
      <c r="D3721" s="13">
        <f t="shared" ca="1" si="343"/>
        <v>99.799490667693178</v>
      </c>
      <c r="E3721" s="13">
        <f t="shared" ca="1" si="344"/>
        <v>997582.86664858996</v>
      </c>
      <c r="F3721" s="13">
        <f t="shared" ca="1" si="345"/>
        <v>3.9909181346310718</v>
      </c>
      <c r="G3721" s="13">
        <f t="shared" ca="1" si="346"/>
        <v>0.50530095626541383</v>
      </c>
      <c r="H3721" s="13">
        <f t="shared" ca="1" si="347"/>
        <v>0</v>
      </c>
    </row>
    <row r="3722" spans="3:8">
      <c r="C3722" s="13">
        <f t="shared" ca="1" si="342"/>
        <v>2004.2415082734169</v>
      </c>
      <c r="D3722" s="13">
        <f t="shared" ca="1" si="343"/>
        <v>100.21579494307346</v>
      </c>
      <c r="E3722" s="13">
        <f t="shared" ca="1" si="344"/>
        <v>986025.90094572795</v>
      </c>
      <c r="F3722" s="13">
        <f t="shared" ca="1" si="345"/>
        <v>3.9917766089447331</v>
      </c>
      <c r="G3722" s="13">
        <f t="shared" ca="1" si="346"/>
        <v>0.511838766333919</v>
      </c>
      <c r="H3722" s="13">
        <f t="shared" ca="1" si="347"/>
        <v>0</v>
      </c>
    </row>
    <row r="3723" spans="3:8">
      <c r="C3723" s="13">
        <f t="shared" ca="1" si="342"/>
        <v>2007.3685975523065</v>
      </c>
      <c r="D3723" s="13">
        <f t="shared" ca="1" si="343"/>
        <v>99.935493194925328</v>
      </c>
      <c r="E3723" s="13">
        <f t="shared" ca="1" si="344"/>
        <v>989023.08506537997</v>
      </c>
      <c r="F3723" s="13">
        <f t="shared" ca="1" si="345"/>
        <v>4.0047023531566186</v>
      </c>
      <c r="G3723" s="13">
        <f t="shared" ca="1" si="346"/>
        <v>0.50389116780929233</v>
      </c>
      <c r="H3723" s="13">
        <f t="shared" ca="1" si="347"/>
        <v>0</v>
      </c>
    </row>
    <row r="3724" spans="3:8">
      <c r="C3724" s="13">
        <f t="shared" ca="1" si="342"/>
        <v>1984.7597782535354</v>
      </c>
      <c r="D3724" s="13">
        <f t="shared" ca="1" si="343"/>
        <v>99.296827529789027</v>
      </c>
      <c r="E3724" s="13">
        <f t="shared" ca="1" si="344"/>
        <v>989459.44769330381</v>
      </c>
      <c r="F3724" s="13">
        <f t="shared" ca="1" si="345"/>
        <v>3.9932381410121631</v>
      </c>
      <c r="G3724" s="13">
        <f t="shared" ca="1" si="346"/>
        <v>0.49488303548699236</v>
      </c>
      <c r="H3724" s="13">
        <f t="shared" ca="1" si="347"/>
        <v>0</v>
      </c>
    </row>
    <row r="3725" spans="3:8">
      <c r="C3725" s="13">
        <f t="shared" ca="1" si="342"/>
        <v>1999.6441608471662</v>
      </c>
      <c r="D3725" s="13">
        <f t="shared" ca="1" si="343"/>
        <v>100.54977979721026</v>
      </c>
      <c r="E3725" s="13">
        <f t="shared" ca="1" si="344"/>
        <v>989085.64726915222</v>
      </c>
      <c r="F3725" s="13">
        <f t="shared" ca="1" si="345"/>
        <v>3.9991688150230482</v>
      </c>
      <c r="G3725" s="13">
        <f t="shared" ca="1" si="346"/>
        <v>0.50585243931038393</v>
      </c>
      <c r="H3725" s="13">
        <f t="shared" ca="1" si="347"/>
        <v>0</v>
      </c>
    </row>
    <row r="3726" spans="3:8">
      <c r="C3726" s="13">
        <f t="shared" ca="1" si="342"/>
        <v>2004.6622349545814</v>
      </c>
      <c r="D3726" s="13">
        <f t="shared" ca="1" si="343"/>
        <v>100.44109801295545</v>
      </c>
      <c r="E3726" s="13">
        <f t="shared" ca="1" si="344"/>
        <v>997737.73584774241</v>
      </c>
      <c r="F3726" s="13">
        <f t="shared" ca="1" si="345"/>
        <v>3.9970100157997144</v>
      </c>
      <c r="G3726" s="13">
        <f t="shared" ca="1" si="346"/>
        <v>0.50452961086582471</v>
      </c>
      <c r="H3726" s="13">
        <f t="shared" ca="1" si="347"/>
        <v>0</v>
      </c>
    </row>
    <row r="3727" spans="3:8">
      <c r="C3727" s="13">
        <f t="shared" ca="1" si="342"/>
        <v>1999.6954531348074</v>
      </c>
      <c r="D3727" s="13">
        <f t="shared" ca="1" si="343"/>
        <v>100.64147092518341</v>
      </c>
      <c r="E3727" s="13">
        <f t="shared" ca="1" si="344"/>
        <v>985956.24420256109</v>
      </c>
      <c r="F3727" s="13">
        <f t="shared" ca="1" si="345"/>
        <v>3.9975079171988055</v>
      </c>
      <c r="G3727" s="13">
        <f t="shared" ca="1" si="346"/>
        <v>0.50879151083503782</v>
      </c>
      <c r="H3727" s="13">
        <f t="shared" ca="1" si="347"/>
        <v>0</v>
      </c>
    </row>
    <row r="3728" spans="3:8">
      <c r="C3728" s="13">
        <f t="shared" ca="1" si="342"/>
        <v>1999.00320527093</v>
      </c>
      <c r="D3728" s="13">
        <f t="shared" ca="1" si="343"/>
        <v>100.3235005741148</v>
      </c>
      <c r="E3728" s="13">
        <f t="shared" ca="1" si="344"/>
        <v>998888.65113350784</v>
      </c>
      <c r="F3728" s="13">
        <f t="shared" ca="1" si="345"/>
        <v>4.0060171374844664</v>
      </c>
      <c r="G3728" s="13">
        <f t="shared" ca="1" si="346"/>
        <v>0.4960340653824285</v>
      </c>
      <c r="H3728" s="13">
        <f t="shared" ca="1" si="347"/>
        <v>0</v>
      </c>
    </row>
    <row r="3729" spans="3:8">
      <c r="C3729" s="13">
        <f t="shared" ca="1" si="342"/>
        <v>2002.0336379948717</v>
      </c>
      <c r="D3729" s="13">
        <f t="shared" ca="1" si="343"/>
        <v>100.2269296869156</v>
      </c>
      <c r="E3729" s="13">
        <f t="shared" ca="1" si="344"/>
        <v>992725.04618585401</v>
      </c>
      <c r="F3729" s="13">
        <f t="shared" ca="1" si="345"/>
        <v>3.9998729862578091</v>
      </c>
      <c r="G3729" s="13">
        <f t="shared" ca="1" si="346"/>
        <v>0.50322651893983406</v>
      </c>
      <c r="H3729" s="13">
        <f t="shared" ca="1" si="347"/>
        <v>0</v>
      </c>
    </row>
    <row r="3730" spans="3:8">
      <c r="C3730" s="13">
        <f t="shared" ca="1" si="342"/>
        <v>1993.1434198448239</v>
      </c>
      <c r="D3730" s="13">
        <f t="shared" ca="1" si="343"/>
        <v>100.08651173797789</v>
      </c>
      <c r="E3730" s="13">
        <f t="shared" ca="1" si="344"/>
        <v>999260.15561754664</v>
      </c>
      <c r="F3730" s="13">
        <f t="shared" ca="1" si="345"/>
        <v>3.9983979454223797</v>
      </c>
      <c r="G3730" s="13">
        <f t="shared" ca="1" si="346"/>
        <v>0.49554164151792834</v>
      </c>
      <c r="H3730" s="13">
        <f t="shared" ca="1" si="347"/>
        <v>0</v>
      </c>
    </row>
    <row r="3731" spans="3:8">
      <c r="C3731" s="13">
        <f t="shared" ca="1" si="342"/>
        <v>1990.8820610076714</v>
      </c>
      <c r="D3731" s="13">
        <f t="shared" ca="1" si="343"/>
        <v>100.6979581063145</v>
      </c>
      <c r="E3731" s="13">
        <f t="shared" ca="1" si="344"/>
        <v>991802.0555689492</v>
      </c>
      <c r="F3731" s="13">
        <f t="shared" ca="1" si="345"/>
        <v>4.0159373219215535</v>
      </c>
      <c r="G3731" s="13">
        <f t="shared" ca="1" si="346"/>
        <v>0.49248063444238982</v>
      </c>
      <c r="H3731" s="13">
        <f t="shared" ca="1" si="347"/>
        <v>0</v>
      </c>
    </row>
    <row r="3732" spans="3:8">
      <c r="C3732" s="13">
        <f t="shared" ca="1" si="342"/>
        <v>2004.9410091812351</v>
      </c>
      <c r="D3732" s="13">
        <f t="shared" ca="1" si="343"/>
        <v>99.880736589819207</v>
      </c>
      <c r="E3732" s="13">
        <f t="shared" ca="1" si="344"/>
        <v>992426.20225145598</v>
      </c>
      <c r="F3732" s="13">
        <f t="shared" ca="1" si="345"/>
        <v>3.9800737786717884</v>
      </c>
      <c r="G3732" s="13">
        <f t="shared" ca="1" si="346"/>
        <v>0.51318311251119242</v>
      </c>
      <c r="H3732" s="13">
        <f t="shared" ca="1" si="347"/>
        <v>0</v>
      </c>
    </row>
    <row r="3733" spans="3:8">
      <c r="C3733" s="13">
        <f t="shared" ca="1" si="342"/>
        <v>1991.9359763860546</v>
      </c>
      <c r="D3733" s="13">
        <f t="shared" ca="1" si="343"/>
        <v>100.18311920009872</v>
      </c>
      <c r="E3733" s="13">
        <f t="shared" ca="1" si="344"/>
        <v>984919.40936930967</v>
      </c>
      <c r="F3733" s="13">
        <f t="shared" ca="1" si="345"/>
        <v>4.0023387056164674</v>
      </c>
      <c r="G3733" s="13">
        <f t="shared" ca="1" si="346"/>
        <v>0.50065595195286938</v>
      </c>
      <c r="H3733" s="13">
        <f t="shared" ca="1" si="347"/>
        <v>0</v>
      </c>
    </row>
    <row r="3734" spans="3:8">
      <c r="C3734" s="13">
        <f t="shared" ca="1" si="342"/>
        <v>2000.3353365981584</v>
      </c>
      <c r="D3734" s="13">
        <f t="shared" ca="1" si="343"/>
        <v>100.4570160087018</v>
      </c>
      <c r="E3734" s="13">
        <f t="shared" ca="1" si="344"/>
        <v>993439.4195870714</v>
      </c>
      <c r="F3734" s="13">
        <f t="shared" ca="1" si="345"/>
        <v>3.9923928742696639</v>
      </c>
      <c r="G3734" s="13">
        <f t="shared" ca="1" si="346"/>
        <v>0.50694582000925981</v>
      </c>
      <c r="H3734" s="13">
        <f t="shared" ca="1" si="347"/>
        <v>0</v>
      </c>
    </row>
    <row r="3735" spans="3:8">
      <c r="C3735" s="13">
        <f t="shared" ca="1" si="342"/>
        <v>1998.1157010161073</v>
      </c>
      <c r="D3735" s="13">
        <f t="shared" ca="1" si="343"/>
        <v>100.07680379522819</v>
      </c>
      <c r="E3735" s="13">
        <f t="shared" ca="1" si="344"/>
        <v>989289.60807042266</v>
      </c>
      <c r="F3735" s="13">
        <f t="shared" ca="1" si="345"/>
        <v>3.9985355979053949</v>
      </c>
      <c r="G3735" s="13">
        <f t="shared" ca="1" si="346"/>
        <v>0.50291838478556872</v>
      </c>
      <c r="H3735" s="13">
        <f t="shared" ca="1" si="347"/>
        <v>0</v>
      </c>
    </row>
    <row r="3736" spans="3:8">
      <c r="C3736" s="13">
        <f t="shared" ref="C3736:C3799" ca="1" si="348">NORMINV(RAND(),$D$3,$G$3)</f>
        <v>1988.5987031654684</v>
      </c>
      <c r="D3736" s="13">
        <f t="shared" ref="D3736:D3799" ca="1" si="349">NORMINV(RAND(),$D$4,$G$4)</f>
        <v>100.05030798437849</v>
      </c>
      <c r="E3736" s="13">
        <f t="shared" ref="E3736:E3799" ca="1" si="350">NORMINV(RAND(),$D$5,$G$5)</f>
        <v>985387.96824182442</v>
      </c>
      <c r="F3736" s="13">
        <f t="shared" ref="F3736:F3799" ca="1" si="351">NORMINV(RAND(),$D$6,$G$6)</f>
        <v>4.0048719176216396</v>
      </c>
      <c r="G3736" s="13">
        <f t="shared" ref="G3736:G3799" ca="1" si="352">C3736^2*D3736/(E3736*3.1415926*F3736^4)</f>
        <v>0.49682230839597924</v>
      </c>
      <c r="H3736" s="13">
        <f t="shared" ref="H3736:H3799" ca="1" si="353">IF(G3736&gt;0.54,1,IF(G3736&lt;0.46,1,0))</f>
        <v>0</v>
      </c>
    </row>
    <row r="3737" spans="3:8">
      <c r="C3737" s="13">
        <f t="shared" ca="1" si="348"/>
        <v>2011.1831148362355</v>
      </c>
      <c r="D3737" s="13">
        <f t="shared" ca="1" si="349"/>
        <v>100.23455139334916</v>
      </c>
      <c r="E3737" s="13">
        <f t="shared" ca="1" si="350"/>
        <v>987392.05112026574</v>
      </c>
      <c r="F3737" s="13">
        <f t="shared" ca="1" si="351"/>
        <v>3.9995419286762535</v>
      </c>
      <c r="G3737" s="13">
        <f t="shared" ca="1" si="352"/>
        <v>0.51078739494577963</v>
      </c>
      <c r="H3737" s="13">
        <f t="shared" ca="1" si="353"/>
        <v>0</v>
      </c>
    </row>
    <row r="3738" spans="3:8">
      <c r="C3738" s="13">
        <f t="shared" ca="1" si="348"/>
        <v>2009.2573562692521</v>
      </c>
      <c r="D3738" s="13">
        <f t="shared" ca="1" si="349"/>
        <v>100.15003766743777</v>
      </c>
      <c r="E3738" s="13">
        <f t="shared" ca="1" si="350"/>
        <v>982039.118674392</v>
      </c>
      <c r="F3738" s="13">
        <f t="shared" ca="1" si="351"/>
        <v>3.9961356859424235</v>
      </c>
      <c r="G3738" s="13">
        <f t="shared" ca="1" si="352"/>
        <v>0.51390482355282052</v>
      </c>
      <c r="H3738" s="13">
        <f t="shared" ca="1" si="353"/>
        <v>0</v>
      </c>
    </row>
    <row r="3739" spans="3:8">
      <c r="C3739" s="13">
        <f t="shared" ca="1" si="348"/>
        <v>1995.3102292825486</v>
      </c>
      <c r="D3739" s="13">
        <f t="shared" ca="1" si="349"/>
        <v>99.601287663145854</v>
      </c>
      <c r="E3739" s="13">
        <f t="shared" ca="1" si="350"/>
        <v>1000060.149343505</v>
      </c>
      <c r="F3739" s="13">
        <f t="shared" ca="1" si="351"/>
        <v>3.9973430179170002</v>
      </c>
      <c r="G3739" s="13">
        <f t="shared" ca="1" si="352"/>
        <v>0.49433818068166469</v>
      </c>
      <c r="H3739" s="13">
        <f t="shared" ca="1" si="353"/>
        <v>0</v>
      </c>
    </row>
    <row r="3740" spans="3:8">
      <c r="C3740" s="13">
        <f t="shared" ca="1" si="348"/>
        <v>1997.5929802760172</v>
      </c>
      <c r="D3740" s="13">
        <f t="shared" ca="1" si="349"/>
        <v>99.874683847580272</v>
      </c>
      <c r="E3740" s="13">
        <f t="shared" ca="1" si="350"/>
        <v>995679.8188464155</v>
      </c>
      <c r="F3740" s="13">
        <f t="shared" ca="1" si="351"/>
        <v>3.9973307762201573</v>
      </c>
      <c r="G3740" s="13">
        <f t="shared" ca="1" si="352"/>
        <v>0.49902178443448364</v>
      </c>
      <c r="H3740" s="13">
        <f t="shared" ca="1" si="353"/>
        <v>0</v>
      </c>
    </row>
    <row r="3741" spans="3:8">
      <c r="C3741" s="13">
        <f t="shared" ca="1" si="348"/>
        <v>2007.2764910833655</v>
      </c>
      <c r="D3741" s="13">
        <f t="shared" ca="1" si="349"/>
        <v>100.74814840502057</v>
      </c>
      <c r="E3741" s="13">
        <f t="shared" ca="1" si="350"/>
        <v>1001031.4748981284</v>
      </c>
      <c r="F3741" s="13">
        <f t="shared" ca="1" si="351"/>
        <v>4.0025091277582066</v>
      </c>
      <c r="G3741" s="13">
        <f t="shared" ca="1" si="352"/>
        <v>0.50294969302497694</v>
      </c>
      <c r="H3741" s="13">
        <f t="shared" ca="1" si="353"/>
        <v>0</v>
      </c>
    </row>
    <row r="3742" spans="3:8">
      <c r="C3742" s="13">
        <f t="shared" ca="1" si="348"/>
        <v>1991.3437971149533</v>
      </c>
      <c r="D3742" s="13">
        <f t="shared" ca="1" si="349"/>
        <v>99.56155268817038</v>
      </c>
      <c r="E3742" s="13">
        <f t="shared" ca="1" si="350"/>
        <v>994149.75004890468</v>
      </c>
      <c r="F3742" s="13">
        <f t="shared" ca="1" si="351"/>
        <v>4.009893018555676</v>
      </c>
      <c r="G3742" s="13">
        <f t="shared" ca="1" si="352"/>
        <v>0.48893523411173223</v>
      </c>
      <c r="H3742" s="13">
        <f t="shared" ca="1" si="353"/>
        <v>0</v>
      </c>
    </row>
    <row r="3743" spans="3:8">
      <c r="C3743" s="13">
        <f t="shared" ca="1" si="348"/>
        <v>1988.4278901716684</v>
      </c>
      <c r="D3743" s="13">
        <f t="shared" ca="1" si="349"/>
        <v>99.692864358958786</v>
      </c>
      <c r="E3743" s="13">
        <f t="shared" ca="1" si="350"/>
        <v>990040.86478296667</v>
      </c>
      <c r="F3743" s="13">
        <f t="shared" ca="1" si="351"/>
        <v>3.984217790548009</v>
      </c>
      <c r="G3743" s="13">
        <f t="shared" ca="1" si="352"/>
        <v>0.5029311075796622</v>
      </c>
      <c r="H3743" s="13">
        <f t="shared" ca="1" si="353"/>
        <v>0</v>
      </c>
    </row>
    <row r="3744" spans="3:8">
      <c r="C3744" s="13">
        <f t="shared" ca="1" si="348"/>
        <v>2009.7281814617977</v>
      </c>
      <c r="D3744" s="13">
        <f t="shared" ca="1" si="349"/>
        <v>99.300620523660214</v>
      </c>
      <c r="E3744" s="13">
        <f t="shared" ca="1" si="350"/>
        <v>992149.10235914192</v>
      </c>
      <c r="F3744" s="13">
        <f t="shared" ca="1" si="351"/>
        <v>3.9996702557977737</v>
      </c>
      <c r="G3744" s="13">
        <f t="shared" ca="1" si="352"/>
        <v>0.50280900253369565</v>
      </c>
      <c r="H3744" s="13">
        <f t="shared" ca="1" si="353"/>
        <v>0</v>
      </c>
    </row>
    <row r="3745" spans="3:8">
      <c r="C3745" s="13">
        <f t="shared" ca="1" si="348"/>
        <v>1970.8195176822026</v>
      </c>
      <c r="D3745" s="13">
        <f t="shared" ca="1" si="349"/>
        <v>99.443498015298402</v>
      </c>
      <c r="E3745" s="13">
        <f t="shared" ca="1" si="350"/>
        <v>1000143.4700684962</v>
      </c>
      <c r="F3745" s="13">
        <f t="shared" ca="1" si="351"/>
        <v>3.9997744915138367</v>
      </c>
      <c r="G3745" s="13">
        <f t="shared" ca="1" si="352"/>
        <v>0.48030367237558086</v>
      </c>
      <c r="H3745" s="13">
        <f t="shared" ca="1" si="353"/>
        <v>0</v>
      </c>
    </row>
    <row r="3746" spans="3:8">
      <c r="C3746" s="13">
        <f t="shared" ca="1" si="348"/>
        <v>2003.7503906274569</v>
      </c>
      <c r="D3746" s="13">
        <f t="shared" ca="1" si="349"/>
        <v>100.23523144100309</v>
      </c>
      <c r="E3746" s="13">
        <f t="shared" ca="1" si="350"/>
        <v>990778.29261425883</v>
      </c>
      <c r="F3746" s="13">
        <f t="shared" ca="1" si="351"/>
        <v>3.9970638339231424</v>
      </c>
      <c r="G3746" s="13">
        <f t="shared" ca="1" si="352"/>
        <v>0.50654374051034168</v>
      </c>
      <c r="H3746" s="13">
        <f t="shared" ca="1" si="353"/>
        <v>0</v>
      </c>
    </row>
    <row r="3747" spans="3:8">
      <c r="C3747" s="13">
        <f t="shared" ca="1" si="348"/>
        <v>2001.4006353951941</v>
      </c>
      <c r="D3747" s="13">
        <f t="shared" ca="1" si="349"/>
        <v>99.305348175024676</v>
      </c>
      <c r="E3747" s="13">
        <f t="shared" ca="1" si="350"/>
        <v>990516.12498428335</v>
      </c>
      <c r="F3747" s="13">
        <f t="shared" ca="1" si="351"/>
        <v>3.9938569734195801</v>
      </c>
      <c r="G3747" s="13">
        <f t="shared" ca="1" si="352"/>
        <v>0.50241113685761196</v>
      </c>
      <c r="H3747" s="13">
        <f t="shared" ca="1" si="353"/>
        <v>0</v>
      </c>
    </row>
    <row r="3748" spans="3:8">
      <c r="C3748" s="13">
        <f t="shared" ca="1" si="348"/>
        <v>1997.2949492473278</v>
      </c>
      <c r="D3748" s="13">
        <f t="shared" ca="1" si="349"/>
        <v>100.22114430295662</v>
      </c>
      <c r="E3748" s="13">
        <f t="shared" ca="1" si="350"/>
        <v>999436.24311599729</v>
      </c>
      <c r="F3748" s="13">
        <f t="shared" ca="1" si="351"/>
        <v>3.9919678463566353</v>
      </c>
      <c r="G3748" s="13">
        <f t="shared" ca="1" si="352"/>
        <v>0.50140731623223489</v>
      </c>
      <c r="H3748" s="13">
        <f t="shared" ca="1" si="353"/>
        <v>0</v>
      </c>
    </row>
    <row r="3749" spans="3:8">
      <c r="C3749" s="13">
        <f t="shared" ca="1" si="348"/>
        <v>2000.9644808983633</v>
      </c>
      <c r="D3749" s="13">
        <f t="shared" ca="1" si="349"/>
        <v>99.92483349986783</v>
      </c>
      <c r="E3749" s="13">
        <f t="shared" ca="1" si="350"/>
        <v>1003735.0704034839</v>
      </c>
      <c r="F3749" s="13">
        <f t="shared" ca="1" si="351"/>
        <v>3.9979370923455213</v>
      </c>
      <c r="G3749" s="13">
        <f t="shared" ca="1" si="352"/>
        <v>0.49663737947407527</v>
      </c>
      <c r="H3749" s="13">
        <f t="shared" ca="1" si="353"/>
        <v>0</v>
      </c>
    </row>
    <row r="3750" spans="3:8">
      <c r="C3750" s="13">
        <f t="shared" ca="1" si="348"/>
        <v>2001.5523275411026</v>
      </c>
      <c r="D3750" s="13">
        <f t="shared" ca="1" si="349"/>
        <v>101.28342587990518</v>
      </c>
      <c r="E3750" s="13">
        <f t="shared" ca="1" si="350"/>
        <v>997938.23139591247</v>
      </c>
      <c r="F3750" s="13">
        <f t="shared" ca="1" si="351"/>
        <v>3.9959682907802669</v>
      </c>
      <c r="G3750" s="13">
        <f t="shared" ca="1" si="352"/>
        <v>0.50761052745986879</v>
      </c>
      <c r="H3750" s="13">
        <f t="shared" ca="1" si="353"/>
        <v>0</v>
      </c>
    </row>
    <row r="3751" spans="3:8">
      <c r="C3751" s="13">
        <f t="shared" ca="1" si="348"/>
        <v>2009.6971532524954</v>
      </c>
      <c r="D3751" s="13">
        <f t="shared" ca="1" si="349"/>
        <v>101.04191975159773</v>
      </c>
      <c r="E3751" s="13">
        <f t="shared" ca="1" si="350"/>
        <v>991963.13980259269</v>
      </c>
      <c r="F3751" s="13">
        <f t="shared" ca="1" si="351"/>
        <v>4.0027427141550485</v>
      </c>
      <c r="G3751" s="13">
        <f t="shared" ca="1" si="352"/>
        <v>0.51013687927893081</v>
      </c>
      <c r="H3751" s="13">
        <f t="shared" ca="1" si="353"/>
        <v>0</v>
      </c>
    </row>
    <row r="3752" spans="3:8">
      <c r="C3752" s="13">
        <f t="shared" ca="1" si="348"/>
        <v>2027.6506314399983</v>
      </c>
      <c r="D3752" s="13">
        <f t="shared" ca="1" si="349"/>
        <v>100.12905290202443</v>
      </c>
      <c r="E3752" s="13">
        <f t="shared" ca="1" si="350"/>
        <v>991278.94527719181</v>
      </c>
      <c r="F3752" s="13">
        <f t="shared" ca="1" si="351"/>
        <v>4.0021543831116562</v>
      </c>
      <c r="G3752" s="13">
        <f t="shared" ca="1" si="352"/>
        <v>0.5152586193308667</v>
      </c>
      <c r="H3752" s="13">
        <f t="shared" ca="1" si="353"/>
        <v>0</v>
      </c>
    </row>
    <row r="3753" spans="3:8">
      <c r="C3753" s="13">
        <f t="shared" ca="1" si="348"/>
        <v>1991.2697147783131</v>
      </c>
      <c r="D3753" s="13">
        <f t="shared" ca="1" si="349"/>
        <v>100.11470421375105</v>
      </c>
      <c r="E3753" s="13">
        <f t="shared" ca="1" si="350"/>
        <v>999372.75506148464</v>
      </c>
      <c r="F3753" s="13">
        <f t="shared" ca="1" si="351"/>
        <v>3.9901254548779823</v>
      </c>
      <c r="G3753" s="13">
        <f t="shared" ca="1" si="352"/>
        <v>0.49880921978664328</v>
      </c>
      <c r="H3753" s="13">
        <f t="shared" ca="1" si="353"/>
        <v>0</v>
      </c>
    </row>
    <row r="3754" spans="3:8">
      <c r="C3754" s="13">
        <f t="shared" ca="1" si="348"/>
        <v>2006.7588187878753</v>
      </c>
      <c r="D3754" s="13">
        <f t="shared" ca="1" si="349"/>
        <v>99.681515431844346</v>
      </c>
      <c r="E3754" s="13">
        <f t="shared" ca="1" si="350"/>
        <v>1000601.0996532943</v>
      </c>
      <c r="F3754" s="13">
        <f t="shared" ca="1" si="351"/>
        <v>4.0044874755121835</v>
      </c>
      <c r="G3754" s="13">
        <f t="shared" ca="1" si="352"/>
        <v>0.49659963073543978</v>
      </c>
      <c r="H3754" s="13">
        <f t="shared" ca="1" si="353"/>
        <v>0</v>
      </c>
    </row>
    <row r="3755" spans="3:8">
      <c r="C3755" s="13">
        <f t="shared" ca="1" si="348"/>
        <v>2000.8895461775942</v>
      </c>
      <c r="D3755" s="13">
        <f t="shared" ca="1" si="349"/>
        <v>99.384741176258217</v>
      </c>
      <c r="E3755" s="13">
        <f t="shared" ca="1" si="350"/>
        <v>993955.86289937131</v>
      </c>
      <c r="F3755" s="13">
        <f t="shared" ca="1" si="351"/>
        <v>4.0065665073542913</v>
      </c>
      <c r="G3755" s="13">
        <f t="shared" ca="1" si="352"/>
        <v>0.4944923205893097</v>
      </c>
      <c r="H3755" s="13">
        <f t="shared" ca="1" si="353"/>
        <v>0</v>
      </c>
    </row>
    <row r="3756" spans="3:8">
      <c r="C3756" s="13">
        <f t="shared" ca="1" si="348"/>
        <v>1981.2102427942427</v>
      </c>
      <c r="D3756" s="13">
        <f t="shared" ca="1" si="349"/>
        <v>100.9400175855678</v>
      </c>
      <c r="E3756" s="13">
        <f t="shared" ca="1" si="350"/>
        <v>1001965.1622015461</v>
      </c>
      <c r="F3756" s="13">
        <f t="shared" ca="1" si="351"/>
        <v>3.9955572734815479</v>
      </c>
      <c r="G3756" s="13">
        <f t="shared" ca="1" si="352"/>
        <v>0.49386992166511406</v>
      </c>
      <c r="H3756" s="13">
        <f t="shared" ca="1" si="353"/>
        <v>0</v>
      </c>
    </row>
    <row r="3757" spans="3:8">
      <c r="C3757" s="13">
        <f t="shared" ca="1" si="348"/>
        <v>2000.3712974005425</v>
      </c>
      <c r="D3757" s="13">
        <f t="shared" ca="1" si="349"/>
        <v>99.969057736471328</v>
      </c>
      <c r="E3757" s="13">
        <f t="shared" ca="1" si="350"/>
        <v>988208.36804357753</v>
      </c>
      <c r="F3757" s="13">
        <f t="shared" ca="1" si="351"/>
        <v>4.0023897908455064</v>
      </c>
      <c r="G3757" s="13">
        <f t="shared" ca="1" si="352"/>
        <v>0.50212391539182788</v>
      </c>
      <c r="H3757" s="13">
        <f t="shared" ca="1" si="353"/>
        <v>0</v>
      </c>
    </row>
    <row r="3758" spans="3:8">
      <c r="C3758" s="13">
        <f t="shared" ca="1" si="348"/>
        <v>2006.4001473192302</v>
      </c>
      <c r="D3758" s="13">
        <f t="shared" ca="1" si="349"/>
        <v>99.520723337594731</v>
      </c>
      <c r="E3758" s="13">
        <f t="shared" ca="1" si="350"/>
        <v>1001386.6441269697</v>
      </c>
      <c r="F3758" s="13">
        <f t="shared" ca="1" si="351"/>
        <v>3.9934185934476276</v>
      </c>
      <c r="G3758" s="13">
        <f t="shared" ca="1" si="352"/>
        <v>0.50074615495313501</v>
      </c>
      <c r="H3758" s="13">
        <f t="shared" ca="1" si="353"/>
        <v>0</v>
      </c>
    </row>
    <row r="3759" spans="3:8">
      <c r="C3759" s="13">
        <f t="shared" ca="1" si="348"/>
        <v>2023.7136484820687</v>
      </c>
      <c r="D3759" s="13">
        <f t="shared" ca="1" si="349"/>
        <v>100.08850001145262</v>
      </c>
      <c r="E3759" s="13">
        <f t="shared" ca="1" si="350"/>
        <v>993497.34653227159</v>
      </c>
      <c r="F3759" s="13">
        <f t="shared" ca="1" si="351"/>
        <v>3.9891898647640636</v>
      </c>
      <c r="G3759" s="13">
        <f t="shared" ca="1" si="352"/>
        <v>0.51859329502354079</v>
      </c>
      <c r="H3759" s="13">
        <f t="shared" ca="1" si="353"/>
        <v>0</v>
      </c>
    </row>
    <row r="3760" spans="3:8">
      <c r="C3760" s="13">
        <f t="shared" ca="1" si="348"/>
        <v>1988.9864012156647</v>
      </c>
      <c r="D3760" s="13">
        <f t="shared" ca="1" si="349"/>
        <v>99.487173493896051</v>
      </c>
      <c r="E3760" s="13">
        <f t="shared" ca="1" si="350"/>
        <v>998711.2330312907</v>
      </c>
      <c r="F3760" s="13">
        <f t="shared" ca="1" si="351"/>
        <v>3.9953190429258276</v>
      </c>
      <c r="G3760" s="13">
        <f t="shared" ca="1" si="352"/>
        <v>0.49230592101362314</v>
      </c>
      <c r="H3760" s="13">
        <f t="shared" ca="1" si="353"/>
        <v>0</v>
      </c>
    </row>
    <row r="3761" spans="3:8">
      <c r="C3761" s="13">
        <f t="shared" ca="1" si="348"/>
        <v>2019.7875905749092</v>
      </c>
      <c r="D3761" s="13">
        <f t="shared" ca="1" si="349"/>
        <v>100.33048765200417</v>
      </c>
      <c r="E3761" s="13">
        <f t="shared" ca="1" si="350"/>
        <v>993033.47883414302</v>
      </c>
      <c r="F3761" s="13">
        <f t="shared" ca="1" si="351"/>
        <v>3.9945084093620356</v>
      </c>
      <c r="G3761" s="13">
        <f t="shared" ca="1" si="352"/>
        <v>0.51532024841316182</v>
      </c>
      <c r="H3761" s="13">
        <f t="shared" ca="1" si="353"/>
        <v>0</v>
      </c>
    </row>
    <row r="3762" spans="3:8">
      <c r="C3762" s="13">
        <f t="shared" ca="1" si="348"/>
        <v>2006.1587419612194</v>
      </c>
      <c r="D3762" s="13">
        <f t="shared" ca="1" si="349"/>
        <v>100.67964275485829</v>
      </c>
      <c r="E3762" s="13">
        <f t="shared" ca="1" si="350"/>
        <v>979005.66741335182</v>
      </c>
      <c r="F3762" s="13">
        <f t="shared" ca="1" si="351"/>
        <v>3.9926310395648996</v>
      </c>
      <c r="G3762" s="13">
        <f t="shared" ca="1" si="352"/>
        <v>0.51844234803990974</v>
      </c>
      <c r="H3762" s="13">
        <f t="shared" ca="1" si="353"/>
        <v>0</v>
      </c>
    </row>
    <row r="3763" spans="3:8">
      <c r="C3763" s="13">
        <f t="shared" ca="1" si="348"/>
        <v>2004.5504868567878</v>
      </c>
      <c r="D3763" s="13">
        <f t="shared" ca="1" si="349"/>
        <v>100.49927163579967</v>
      </c>
      <c r="E3763" s="13">
        <f t="shared" ca="1" si="350"/>
        <v>979241.25054540695</v>
      </c>
      <c r="F3763" s="13">
        <f t="shared" ca="1" si="351"/>
        <v>3.9929580000716385</v>
      </c>
      <c r="G3763" s="13">
        <f t="shared" ca="1" si="352"/>
        <v>0.51639066003620371</v>
      </c>
      <c r="H3763" s="13">
        <f t="shared" ca="1" si="353"/>
        <v>0</v>
      </c>
    </row>
    <row r="3764" spans="3:8">
      <c r="C3764" s="13">
        <f t="shared" ca="1" si="348"/>
        <v>1997.0645229301801</v>
      </c>
      <c r="D3764" s="13">
        <f t="shared" ca="1" si="349"/>
        <v>100.05103519897349</v>
      </c>
      <c r="E3764" s="13">
        <f t="shared" ca="1" si="350"/>
        <v>991683.8924473935</v>
      </c>
      <c r="F3764" s="13">
        <f t="shared" ca="1" si="351"/>
        <v>4.0032564657600309</v>
      </c>
      <c r="G3764" s="13">
        <f t="shared" ca="1" si="352"/>
        <v>0.49868809468375613</v>
      </c>
      <c r="H3764" s="13">
        <f t="shared" ca="1" si="353"/>
        <v>0</v>
      </c>
    </row>
    <row r="3765" spans="3:8">
      <c r="C3765" s="13">
        <f t="shared" ca="1" si="348"/>
        <v>1995.5264910027727</v>
      </c>
      <c r="D3765" s="13">
        <f t="shared" ca="1" si="349"/>
        <v>99.285211191599544</v>
      </c>
      <c r="E3765" s="13">
        <f t="shared" ca="1" si="350"/>
        <v>992281.00282753585</v>
      </c>
      <c r="F3765" s="13">
        <f t="shared" ca="1" si="351"/>
        <v>3.9999156250538825</v>
      </c>
      <c r="G3765" s="13">
        <f t="shared" ca="1" si="352"/>
        <v>0.49546353330947873</v>
      </c>
      <c r="H3765" s="13">
        <f t="shared" ca="1" si="353"/>
        <v>0</v>
      </c>
    </row>
    <row r="3766" spans="3:8">
      <c r="C3766" s="13">
        <f t="shared" ca="1" si="348"/>
        <v>2014.2771779817217</v>
      </c>
      <c r="D3766" s="13">
        <f t="shared" ca="1" si="349"/>
        <v>99.587720765760778</v>
      </c>
      <c r="E3766" s="13">
        <f t="shared" ca="1" si="350"/>
        <v>992785.27284050605</v>
      </c>
      <c r="F3766" s="13">
        <f t="shared" ca="1" si="351"/>
        <v>4.0081573499914356</v>
      </c>
      <c r="G3766" s="13">
        <f t="shared" ca="1" si="352"/>
        <v>0.50194948832976671</v>
      </c>
      <c r="H3766" s="13">
        <f t="shared" ca="1" si="353"/>
        <v>0</v>
      </c>
    </row>
    <row r="3767" spans="3:8">
      <c r="C3767" s="13">
        <f t="shared" ca="1" si="348"/>
        <v>1996.7408592622712</v>
      </c>
      <c r="D3767" s="13">
        <f t="shared" ca="1" si="349"/>
        <v>99.711507245606271</v>
      </c>
      <c r="E3767" s="13">
        <f t="shared" ca="1" si="350"/>
        <v>995428.45358025888</v>
      </c>
      <c r="F3767" s="13">
        <f t="shared" ca="1" si="351"/>
        <v>4.0020482683770897</v>
      </c>
      <c r="G3767" s="13">
        <f t="shared" ca="1" si="352"/>
        <v>0.49556369899343894</v>
      </c>
      <c r="H3767" s="13">
        <f t="shared" ca="1" si="353"/>
        <v>0</v>
      </c>
    </row>
    <row r="3768" spans="3:8">
      <c r="C3768" s="13">
        <f t="shared" ca="1" si="348"/>
        <v>2004.5960273114972</v>
      </c>
      <c r="D3768" s="13">
        <f t="shared" ca="1" si="349"/>
        <v>100.66372215343172</v>
      </c>
      <c r="E3768" s="13">
        <f t="shared" ca="1" si="350"/>
        <v>990501.16727976268</v>
      </c>
      <c r="F3768" s="13">
        <f t="shared" ca="1" si="351"/>
        <v>3.9900478282662086</v>
      </c>
      <c r="G3768" s="13">
        <f t="shared" ca="1" si="352"/>
        <v>0.51287254647842462</v>
      </c>
      <c r="H3768" s="13">
        <f t="shared" ca="1" si="353"/>
        <v>0</v>
      </c>
    </row>
    <row r="3769" spans="3:8">
      <c r="C3769" s="13">
        <f t="shared" ca="1" si="348"/>
        <v>2002.6054050644843</v>
      </c>
      <c r="D3769" s="13">
        <f t="shared" ca="1" si="349"/>
        <v>99.654381513606708</v>
      </c>
      <c r="E3769" s="13">
        <f t="shared" ca="1" si="350"/>
        <v>992032.82109577022</v>
      </c>
      <c r="F3769" s="13">
        <f t="shared" ca="1" si="351"/>
        <v>3.9909277551701328</v>
      </c>
      <c r="G3769" s="13">
        <f t="shared" ca="1" si="352"/>
        <v>0.50549375593672974</v>
      </c>
      <c r="H3769" s="13">
        <f t="shared" ca="1" si="353"/>
        <v>0</v>
      </c>
    </row>
    <row r="3770" spans="3:8">
      <c r="C3770" s="13">
        <f t="shared" ca="1" si="348"/>
        <v>1992.6873349461164</v>
      </c>
      <c r="D3770" s="13">
        <f t="shared" ca="1" si="349"/>
        <v>99.403752233176775</v>
      </c>
      <c r="E3770" s="13">
        <f t="shared" ca="1" si="350"/>
        <v>993249.38600232673</v>
      </c>
      <c r="F3770" s="13">
        <f t="shared" ca="1" si="351"/>
        <v>3.9973532700407115</v>
      </c>
      <c r="G3770" s="13">
        <f t="shared" ca="1" si="352"/>
        <v>0.49543057381313443</v>
      </c>
      <c r="H3770" s="13">
        <f t="shared" ca="1" si="353"/>
        <v>0</v>
      </c>
    </row>
    <row r="3771" spans="3:8">
      <c r="C3771" s="13">
        <f t="shared" ca="1" si="348"/>
        <v>2008.7865305117014</v>
      </c>
      <c r="D3771" s="13">
        <f t="shared" ca="1" si="349"/>
        <v>100.25213453430857</v>
      </c>
      <c r="E3771" s="13">
        <f t="shared" ca="1" si="350"/>
        <v>991132.17634207697</v>
      </c>
      <c r="F3771" s="13">
        <f t="shared" ca="1" si="351"/>
        <v>4.0046581707004192</v>
      </c>
      <c r="G3771" s="13">
        <f t="shared" ca="1" si="352"/>
        <v>0.50514720775778588</v>
      </c>
      <c r="H3771" s="13">
        <f t="shared" ca="1" si="353"/>
        <v>0</v>
      </c>
    </row>
    <row r="3772" spans="3:8">
      <c r="C3772" s="13">
        <f t="shared" ca="1" si="348"/>
        <v>1987.2903303931525</v>
      </c>
      <c r="D3772" s="13">
        <f t="shared" ca="1" si="349"/>
        <v>100.32055863031106</v>
      </c>
      <c r="E3772" s="13">
        <f t="shared" ca="1" si="350"/>
        <v>989413.52109646611</v>
      </c>
      <c r="F3772" s="13">
        <f t="shared" ca="1" si="351"/>
        <v>4.0056915221078455</v>
      </c>
      <c r="G3772" s="13">
        <f t="shared" ca="1" si="352"/>
        <v>0.49507941512838705</v>
      </c>
      <c r="H3772" s="13">
        <f t="shared" ca="1" si="353"/>
        <v>0</v>
      </c>
    </row>
    <row r="3773" spans="3:8">
      <c r="C3773" s="13">
        <f t="shared" ca="1" si="348"/>
        <v>1999.3567236388278</v>
      </c>
      <c r="D3773" s="13">
        <f t="shared" ca="1" si="349"/>
        <v>100.24612637218347</v>
      </c>
      <c r="E3773" s="13">
        <f t="shared" ca="1" si="350"/>
        <v>1005998.0439578721</v>
      </c>
      <c r="F3773" s="13">
        <f t="shared" ca="1" si="351"/>
        <v>4.0105586524525885</v>
      </c>
      <c r="G3773" s="13">
        <f t="shared" ca="1" si="352"/>
        <v>0.49009659492327845</v>
      </c>
      <c r="H3773" s="13">
        <f t="shared" ca="1" si="353"/>
        <v>0</v>
      </c>
    </row>
    <row r="3774" spans="3:8">
      <c r="C3774" s="13">
        <f t="shared" ca="1" si="348"/>
        <v>2000.5842181226046</v>
      </c>
      <c r="D3774" s="13">
        <f t="shared" ca="1" si="349"/>
        <v>100.83021659004906</v>
      </c>
      <c r="E3774" s="13">
        <f t="shared" ca="1" si="350"/>
        <v>991732.62599288288</v>
      </c>
      <c r="F3774" s="13">
        <f t="shared" ca="1" si="351"/>
        <v>4.0092301831668662</v>
      </c>
      <c r="G3774" s="13">
        <f t="shared" ca="1" si="352"/>
        <v>0.50132105611373301</v>
      </c>
      <c r="H3774" s="13">
        <f t="shared" ca="1" si="353"/>
        <v>0</v>
      </c>
    </row>
    <row r="3775" spans="3:8">
      <c r="C3775" s="13">
        <f t="shared" ca="1" si="348"/>
        <v>1999.8421879075254</v>
      </c>
      <c r="D3775" s="13">
        <f t="shared" ca="1" si="349"/>
        <v>100.26114107515767</v>
      </c>
      <c r="E3775" s="13">
        <f t="shared" ca="1" si="350"/>
        <v>995720.69061353873</v>
      </c>
      <c r="F3775" s="13">
        <f t="shared" ca="1" si="351"/>
        <v>3.9917831996013904</v>
      </c>
      <c r="G3775" s="13">
        <f t="shared" ca="1" si="352"/>
        <v>0.50485761788038486</v>
      </c>
      <c r="H3775" s="13">
        <f t="shared" ca="1" si="353"/>
        <v>0</v>
      </c>
    </row>
    <row r="3776" spans="3:8">
      <c r="C3776" s="13">
        <f t="shared" ca="1" si="348"/>
        <v>1975.8824653548766</v>
      </c>
      <c r="D3776" s="13">
        <f t="shared" ca="1" si="349"/>
        <v>99.940380570979713</v>
      </c>
      <c r="E3776" s="13">
        <f t="shared" ca="1" si="350"/>
        <v>991719.73613179475</v>
      </c>
      <c r="F3776" s="13">
        <f t="shared" ca="1" si="351"/>
        <v>4.0071371302229624</v>
      </c>
      <c r="G3776" s="13">
        <f t="shared" ca="1" si="352"/>
        <v>0.48572177364278285</v>
      </c>
      <c r="H3776" s="13">
        <f t="shared" ca="1" si="353"/>
        <v>0</v>
      </c>
    </row>
    <row r="3777" spans="3:8">
      <c r="C3777" s="13">
        <f t="shared" ca="1" si="348"/>
        <v>1987.604350049377</v>
      </c>
      <c r="D3777" s="13">
        <f t="shared" ca="1" si="349"/>
        <v>100.0436591664709</v>
      </c>
      <c r="E3777" s="13">
        <f t="shared" ca="1" si="350"/>
        <v>995353.79734232475</v>
      </c>
      <c r="F3777" s="13">
        <f t="shared" ca="1" si="351"/>
        <v>3.9979976805992767</v>
      </c>
      <c r="G3777" s="13">
        <f t="shared" ca="1" si="352"/>
        <v>0.49471143713252125</v>
      </c>
      <c r="H3777" s="13">
        <f t="shared" ca="1" si="353"/>
        <v>0</v>
      </c>
    </row>
    <row r="3778" spans="3:8">
      <c r="C3778" s="13">
        <f t="shared" ca="1" si="348"/>
        <v>2006.4126484852839</v>
      </c>
      <c r="D3778" s="13">
        <f t="shared" ca="1" si="349"/>
        <v>100.07327208464108</v>
      </c>
      <c r="E3778" s="13">
        <f t="shared" ca="1" si="350"/>
        <v>995841.29986528505</v>
      </c>
      <c r="F3778" s="13">
        <f t="shared" ca="1" si="351"/>
        <v>3.9966241025107019</v>
      </c>
      <c r="G3778" s="13">
        <f t="shared" ca="1" si="352"/>
        <v>0.50471405929958701</v>
      </c>
      <c r="H3778" s="13">
        <f t="shared" ca="1" si="353"/>
        <v>0</v>
      </c>
    </row>
    <row r="3779" spans="3:8">
      <c r="C3779" s="13">
        <f t="shared" ca="1" si="348"/>
        <v>2000.6390990995833</v>
      </c>
      <c r="D3779" s="13">
        <f t="shared" ca="1" si="349"/>
        <v>99.792187982006524</v>
      </c>
      <c r="E3779" s="13">
        <f t="shared" ca="1" si="350"/>
        <v>981601.4642127601</v>
      </c>
      <c r="F3779" s="13">
        <f t="shared" ca="1" si="351"/>
        <v>3.9986714967269559</v>
      </c>
      <c r="G3779" s="13">
        <f t="shared" ca="1" si="352"/>
        <v>0.50662437192556375</v>
      </c>
      <c r="H3779" s="13">
        <f t="shared" ca="1" si="353"/>
        <v>0</v>
      </c>
    </row>
    <row r="3780" spans="3:8">
      <c r="C3780" s="13">
        <f t="shared" ca="1" si="348"/>
        <v>2018.4523411977657</v>
      </c>
      <c r="D3780" s="13">
        <f t="shared" ca="1" si="349"/>
        <v>100.20066267599354</v>
      </c>
      <c r="E3780" s="13">
        <f t="shared" ca="1" si="350"/>
        <v>1001549.6496090061</v>
      </c>
      <c r="F3780" s="13">
        <f t="shared" ca="1" si="351"/>
        <v>3.9927354491047691</v>
      </c>
      <c r="G3780" s="13">
        <f t="shared" ca="1" si="352"/>
        <v>0.51050864579830368</v>
      </c>
      <c r="H3780" s="13">
        <f t="shared" ca="1" si="353"/>
        <v>0</v>
      </c>
    </row>
    <row r="3781" spans="3:8">
      <c r="C3781" s="13">
        <f t="shared" ca="1" si="348"/>
        <v>1996.4675338441166</v>
      </c>
      <c r="D3781" s="13">
        <f t="shared" ca="1" si="349"/>
        <v>100.28162987907402</v>
      </c>
      <c r="E3781" s="13">
        <f t="shared" ca="1" si="350"/>
        <v>994211.65312396479</v>
      </c>
      <c r="F3781" s="13">
        <f t="shared" ca="1" si="351"/>
        <v>4.0037257517495979</v>
      </c>
      <c r="G3781" s="13">
        <f t="shared" ca="1" si="352"/>
        <v>0.49803502728672122</v>
      </c>
      <c r="H3781" s="13">
        <f t="shared" ca="1" si="353"/>
        <v>0</v>
      </c>
    </row>
    <row r="3782" spans="3:8">
      <c r="C3782" s="13">
        <f t="shared" ca="1" si="348"/>
        <v>1994.5217687017207</v>
      </c>
      <c r="D3782" s="13">
        <f t="shared" ca="1" si="349"/>
        <v>100.36412585999282</v>
      </c>
      <c r="E3782" s="13">
        <f t="shared" ca="1" si="350"/>
        <v>984646.16033217113</v>
      </c>
      <c r="F3782" s="13">
        <f t="shared" ca="1" si="351"/>
        <v>3.993279073408774</v>
      </c>
      <c r="G3782" s="13">
        <f t="shared" ca="1" si="352"/>
        <v>0.50758334296418572</v>
      </c>
      <c r="H3782" s="13">
        <f t="shared" ca="1" si="353"/>
        <v>0</v>
      </c>
    </row>
    <row r="3783" spans="3:8">
      <c r="C3783" s="13">
        <f t="shared" ca="1" si="348"/>
        <v>1995.1544811991396</v>
      </c>
      <c r="D3783" s="13">
        <f t="shared" ca="1" si="349"/>
        <v>99.735255097502744</v>
      </c>
      <c r="E3783" s="13">
        <f t="shared" ca="1" si="350"/>
        <v>1000129.118688233</v>
      </c>
      <c r="F3783" s="13">
        <f t="shared" ca="1" si="351"/>
        <v>4.0054169271525479</v>
      </c>
      <c r="G3783" s="13">
        <f t="shared" ca="1" si="352"/>
        <v>0.49091342190558557</v>
      </c>
      <c r="H3783" s="13">
        <f t="shared" ca="1" si="353"/>
        <v>0</v>
      </c>
    </row>
    <row r="3784" spans="3:8">
      <c r="C3784" s="13">
        <f t="shared" ca="1" si="348"/>
        <v>2013.412420451253</v>
      </c>
      <c r="D3784" s="13">
        <f t="shared" ca="1" si="349"/>
        <v>100.38620119896815</v>
      </c>
      <c r="E3784" s="13">
        <f t="shared" ca="1" si="350"/>
        <v>997839.36834852234</v>
      </c>
      <c r="F3784" s="13">
        <f t="shared" ca="1" si="351"/>
        <v>4.0003219656850986</v>
      </c>
      <c r="G3784" s="13">
        <f t="shared" ca="1" si="352"/>
        <v>0.50693143111624617</v>
      </c>
      <c r="H3784" s="13">
        <f t="shared" ca="1" si="353"/>
        <v>0</v>
      </c>
    </row>
    <row r="3785" spans="3:8">
      <c r="C3785" s="13">
        <f t="shared" ca="1" si="348"/>
        <v>1991.4782225536865</v>
      </c>
      <c r="D3785" s="13">
        <f t="shared" ca="1" si="349"/>
        <v>99.743008019468704</v>
      </c>
      <c r="E3785" s="13">
        <f t="shared" ca="1" si="350"/>
        <v>995501.56902064243</v>
      </c>
      <c r="F3785" s="13">
        <f t="shared" ca="1" si="351"/>
        <v>4.0002103139741196</v>
      </c>
      <c r="G3785" s="13">
        <f t="shared" ca="1" si="352"/>
        <v>0.49398125526797226</v>
      </c>
      <c r="H3785" s="13">
        <f t="shared" ca="1" si="353"/>
        <v>0</v>
      </c>
    </row>
    <row r="3786" spans="3:8">
      <c r="C3786" s="13">
        <f t="shared" ca="1" si="348"/>
        <v>2009.5477430251399</v>
      </c>
      <c r="D3786" s="13">
        <f t="shared" ca="1" si="349"/>
        <v>99.808954899540353</v>
      </c>
      <c r="E3786" s="13">
        <f t="shared" ca="1" si="350"/>
        <v>1001107.4243042178</v>
      </c>
      <c r="F3786" s="13">
        <f t="shared" ca="1" si="351"/>
        <v>3.9949567218686219</v>
      </c>
      <c r="G3786" s="13">
        <f t="shared" ca="1" si="352"/>
        <v>0.50313821245048584</v>
      </c>
      <c r="H3786" s="13">
        <f t="shared" ca="1" si="353"/>
        <v>0</v>
      </c>
    </row>
    <row r="3787" spans="3:8">
      <c r="C3787" s="13">
        <f t="shared" ca="1" si="348"/>
        <v>2010.1003865874368</v>
      </c>
      <c r="D3787" s="13">
        <f t="shared" ca="1" si="349"/>
        <v>100.63626827554771</v>
      </c>
      <c r="E3787" s="13">
        <f t="shared" ca="1" si="350"/>
        <v>1000075.766955193</v>
      </c>
      <c r="F3787" s="13">
        <f t="shared" ca="1" si="351"/>
        <v>4.0011398438434567</v>
      </c>
      <c r="G3787" s="13">
        <f t="shared" ca="1" si="352"/>
        <v>0.50497784715257965</v>
      </c>
      <c r="H3787" s="13">
        <f t="shared" ca="1" si="353"/>
        <v>0</v>
      </c>
    </row>
    <row r="3788" spans="3:8">
      <c r="C3788" s="13">
        <f t="shared" ca="1" si="348"/>
        <v>1993.0107784003173</v>
      </c>
      <c r="D3788" s="13">
        <f t="shared" ca="1" si="349"/>
        <v>99.546726204908609</v>
      </c>
      <c r="E3788" s="13">
        <f t="shared" ca="1" si="350"/>
        <v>1005016.1529067404</v>
      </c>
      <c r="F3788" s="13">
        <f t="shared" ca="1" si="351"/>
        <v>3.9908970554546142</v>
      </c>
      <c r="G3788" s="13">
        <f t="shared" ca="1" si="352"/>
        <v>0.49367515145950797</v>
      </c>
      <c r="H3788" s="13">
        <f t="shared" ca="1" si="353"/>
        <v>0</v>
      </c>
    </row>
    <row r="3789" spans="3:8">
      <c r="C3789" s="13">
        <f t="shared" ca="1" si="348"/>
        <v>1987.1579667402334</v>
      </c>
      <c r="D3789" s="13">
        <f t="shared" ca="1" si="349"/>
        <v>99.57677334017724</v>
      </c>
      <c r="E3789" s="13">
        <f t="shared" ca="1" si="350"/>
        <v>994835.67206734256</v>
      </c>
      <c r="F3789" s="13">
        <f t="shared" ca="1" si="351"/>
        <v>4.0087544036698679</v>
      </c>
      <c r="G3789" s="13">
        <f t="shared" ca="1" si="352"/>
        <v>0.48717368210044648</v>
      </c>
      <c r="H3789" s="13">
        <f t="shared" ca="1" si="353"/>
        <v>0</v>
      </c>
    </row>
    <row r="3790" spans="3:8">
      <c r="C3790" s="13">
        <f t="shared" ca="1" si="348"/>
        <v>1994.7898253009716</v>
      </c>
      <c r="D3790" s="13">
        <f t="shared" ca="1" si="349"/>
        <v>99.622511055692883</v>
      </c>
      <c r="E3790" s="13">
        <f t="shared" ca="1" si="350"/>
        <v>993789.42693552957</v>
      </c>
      <c r="F3790" s="13">
        <f t="shared" ca="1" si="351"/>
        <v>3.9975222912016952</v>
      </c>
      <c r="G3790" s="13">
        <f t="shared" ca="1" si="352"/>
        <v>0.49721469907368004</v>
      </c>
      <c r="H3790" s="13">
        <f t="shared" ca="1" si="353"/>
        <v>0</v>
      </c>
    </row>
    <row r="3791" spans="3:8">
      <c r="C3791" s="13">
        <f t="shared" ca="1" si="348"/>
        <v>1992.5554072451032</v>
      </c>
      <c r="D3791" s="13">
        <f t="shared" ca="1" si="349"/>
        <v>99.533032489847344</v>
      </c>
      <c r="E3791" s="13">
        <f t="shared" ca="1" si="350"/>
        <v>999468.17215052573</v>
      </c>
      <c r="F3791" s="13">
        <f t="shared" ca="1" si="351"/>
        <v>3.9970702989793638</v>
      </c>
      <c r="G3791" s="13">
        <f t="shared" ca="1" si="352"/>
        <v>0.49306260891867126</v>
      </c>
      <c r="H3791" s="13">
        <f t="shared" ca="1" si="353"/>
        <v>0</v>
      </c>
    </row>
    <row r="3792" spans="3:8">
      <c r="C3792" s="13">
        <f t="shared" ca="1" si="348"/>
        <v>1996.6421671415292</v>
      </c>
      <c r="D3792" s="13">
        <f t="shared" ca="1" si="349"/>
        <v>99.578781354569855</v>
      </c>
      <c r="E3792" s="13">
        <f t="shared" ca="1" si="350"/>
        <v>997395.49980647396</v>
      </c>
      <c r="F3792" s="13">
        <f t="shared" ca="1" si="351"/>
        <v>4.0101145184526645</v>
      </c>
      <c r="G3792" s="13">
        <f t="shared" ca="1" si="352"/>
        <v>0.48991745665603659</v>
      </c>
      <c r="H3792" s="13">
        <f t="shared" ca="1" si="353"/>
        <v>0</v>
      </c>
    </row>
    <row r="3793" spans="3:8">
      <c r="C3793" s="13">
        <f t="shared" ca="1" si="348"/>
        <v>2001.7589458775424</v>
      </c>
      <c r="D3793" s="13">
        <f t="shared" ca="1" si="349"/>
        <v>100.17588103993133</v>
      </c>
      <c r="E3793" s="13">
        <f t="shared" ca="1" si="350"/>
        <v>995656.93734909827</v>
      </c>
      <c r="F3793" s="13">
        <f t="shared" ca="1" si="351"/>
        <v>3.9985493210564176</v>
      </c>
      <c r="G3793" s="13">
        <f t="shared" ca="1" si="352"/>
        <v>0.50201571018439917</v>
      </c>
      <c r="H3793" s="13">
        <f t="shared" ca="1" si="353"/>
        <v>0</v>
      </c>
    </row>
    <row r="3794" spans="3:8">
      <c r="C3794" s="13">
        <f t="shared" ca="1" si="348"/>
        <v>1974.3389981577939</v>
      </c>
      <c r="D3794" s="13">
        <f t="shared" ca="1" si="349"/>
        <v>99.919652062027851</v>
      </c>
      <c r="E3794" s="13">
        <f t="shared" ca="1" si="350"/>
        <v>992003.10074093228</v>
      </c>
      <c r="F3794" s="13">
        <f t="shared" ca="1" si="351"/>
        <v>3.9828724656013832</v>
      </c>
      <c r="G3794" s="13">
        <f t="shared" ca="1" si="352"/>
        <v>0.49664476872851565</v>
      </c>
      <c r="H3794" s="13">
        <f t="shared" ca="1" si="353"/>
        <v>0</v>
      </c>
    </row>
    <row r="3795" spans="3:8">
      <c r="C3795" s="13">
        <f t="shared" ca="1" si="348"/>
        <v>2015.8542894065477</v>
      </c>
      <c r="D3795" s="13">
        <f t="shared" ca="1" si="349"/>
        <v>99.924497301511508</v>
      </c>
      <c r="E3795" s="13">
        <f t="shared" ca="1" si="350"/>
        <v>991381.33747108676</v>
      </c>
      <c r="F3795" s="13">
        <f t="shared" ca="1" si="351"/>
        <v>3.9982953032623958</v>
      </c>
      <c r="G3795" s="13">
        <f t="shared" ca="1" si="352"/>
        <v>0.51015268264721436</v>
      </c>
      <c r="H3795" s="13">
        <f t="shared" ca="1" si="353"/>
        <v>0</v>
      </c>
    </row>
    <row r="3796" spans="3:8">
      <c r="C3796" s="13">
        <f t="shared" ca="1" si="348"/>
        <v>2014.3508666015443</v>
      </c>
      <c r="D3796" s="13">
        <f t="shared" ca="1" si="349"/>
        <v>99.742539380815316</v>
      </c>
      <c r="E3796" s="13">
        <f t="shared" ca="1" si="350"/>
        <v>997735.449466847</v>
      </c>
      <c r="F3796" s="13">
        <f t="shared" ca="1" si="351"/>
        <v>3.9937586479466876</v>
      </c>
      <c r="G3796" s="13">
        <f t="shared" ca="1" si="352"/>
        <v>0.50752580468977271</v>
      </c>
      <c r="H3796" s="13">
        <f t="shared" ca="1" si="353"/>
        <v>0</v>
      </c>
    </row>
    <row r="3797" spans="3:8">
      <c r="C3797" s="13">
        <f t="shared" ca="1" si="348"/>
        <v>1996.0451833872398</v>
      </c>
      <c r="D3797" s="13">
        <f t="shared" ca="1" si="349"/>
        <v>99.665457770671367</v>
      </c>
      <c r="E3797" s="13">
        <f t="shared" ca="1" si="350"/>
        <v>1002097.7682921484</v>
      </c>
      <c r="F3797" s="13">
        <f t="shared" ca="1" si="351"/>
        <v>4.0064309874234176</v>
      </c>
      <c r="G3797" s="13">
        <f t="shared" ca="1" si="352"/>
        <v>0.48954743185865846</v>
      </c>
      <c r="H3797" s="13">
        <f t="shared" ca="1" si="353"/>
        <v>0</v>
      </c>
    </row>
    <row r="3798" spans="3:8">
      <c r="C3798" s="13">
        <f t="shared" ca="1" si="348"/>
        <v>1981.2369060240624</v>
      </c>
      <c r="D3798" s="13">
        <f t="shared" ca="1" si="349"/>
        <v>99.521120537149329</v>
      </c>
      <c r="E3798" s="13">
        <f t="shared" ca="1" si="350"/>
        <v>1001955.8607392437</v>
      </c>
      <c r="F3798" s="13">
        <f t="shared" ca="1" si="351"/>
        <v>4.0053929071525136</v>
      </c>
      <c r="G3798" s="13">
        <f t="shared" ca="1" si="352"/>
        <v>0.48217992264101628</v>
      </c>
      <c r="H3798" s="13">
        <f t="shared" ca="1" si="353"/>
        <v>0</v>
      </c>
    </row>
    <row r="3799" spans="3:8">
      <c r="C3799" s="13">
        <f t="shared" ca="1" si="348"/>
        <v>1998.0620377874768</v>
      </c>
      <c r="D3799" s="13">
        <f t="shared" ca="1" si="349"/>
        <v>99.29397271797869</v>
      </c>
      <c r="E3799" s="13">
        <f t="shared" ca="1" si="350"/>
        <v>1000644.5218504771</v>
      </c>
      <c r="F3799" s="13">
        <f t="shared" ca="1" si="351"/>
        <v>3.9952217971152382</v>
      </c>
      <c r="G3799" s="13">
        <f t="shared" ca="1" si="352"/>
        <v>0.49493430739043953</v>
      </c>
      <c r="H3799" s="13">
        <f t="shared" ca="1" si="353"/>
        <v>0</v>
      </c>
    </row>
    <row r="3800" spans="3:8">
      <c r="C3800" s="13">
        <f t="shared" ref="C3800:C3863" ca="1" si="354">NORMINV(RAND(),$D$3,$G$3)</f>
        <v>2013.4427966410203</v>
      </c>
      <c r="D3800" s="13">
        <f t="shared" ref="D3800:D3863" ca="1" si="355">NORMINV(RAND(),$D$4,$G$4)</f>
        <v>100.14522264221429</v>
      </c>
      <c r="E3800" s="13">
        <f t="shared" ref="E3800:E3863" ca="1" si="356">NORMINV(RAND(),$D$5,$G$5)</f>
        <v>993337.11739951104</v>
      </c>
      <c r="F3800" s="13">
        <f t="shared" ref="F3800:F3863" ca="1" si="357">NORMINV(RAND(),$D$6,$G$6)</f>
        <v>3.9940679592783637</v>
      </c>
      <c r="G3800" s="13">
        <f t="shared" ref="G3800:G3863" ca="1" si="358">C3800^2*D3800/(E3800*3.1415926*F3800^4)</f>
        <v>0.51121136205380036</v>
      </c>
      <c r="H3800" s="13">
        <f t="shared" ref="H3800:H3863" ca="1" si="359">IF(G3800&gt;0.54,1,IF(G3800&lt;0.46,1,0))</f>
        <v>0</v>
      </c>
    </row>
    <row r="3801" spans="3:8">
      <c r="C3801" s="13">
        <f t="shared" ca="1" si="354"/>
        <v>1989.1939731785653</v>
      </c>
      <c r="D3801" s="13">
        <f t="shared" ca="1" si="355"/>
        <v>100.17396636850118</v>
      </c>
      <c r="E3801" s="13">
        <f t="shared" ca="1" si="356"/>
        <v>992795.08505224774</v>
      </c>
      <c r="F3801" s="13">
        <f t="shared" ca="1" si="357"/>
        <v>3.9952873218743195</v>
      </c>
      <c r="G3801" s="13">
        <f t="shared" ca="1" si="358"/>
        <v>0.49877834180216518</v>
      </c>
      <c r="H3801" s="13">
        <f t="shared" ca="1" si="359"/>
        <v>0</v>
      </c>
    </row>
    <row r="3802" spans="3:8">
      <c r="C3802" s="13">
        <f t="shared" ca="1" si="354"/>
        <v>1977.3409160585588</v>
      </c>
      <c r="D3802" s="13">
        <f t="shared" ca="1" si="355"/>
        <v>99.707175090015028</v>
      </c>
      <c r="E3802" s="13">
        <f t="shared" ca="1" si="356"/>
        <v>995880.25429378555</v>
      </c>
      <c r="F3802" s="13">
        <f t="shared" ca="1" si="357"/>
        <v>4.0100936473379205</v>
      </c>
      <c r="G3802" s="13">
        <f t="shared" ca="1" si="358"/>
        <v>0.48185289456463681</v>
      </c>
      <c r="H3802" s="13">
        <f t="shared" ca="1" si="359"/>
        <v>0</v>
      </c>
    </row>
    <row r="3803" spans="3:8">
      <c r="C3803" s="13">
        <f t="shared" ca="1" si="354"/>
        <v>2010.1730038888973</v>
      </c>
      <c r="D3803" s="13">
        <f t="shared" ca="1" si="355"/>
        <v>100.58815450118941</v>
      </c>
      <c r="E3803" s="13">
        <f t="shared" ca="1" si="356"/>
        <v>992159.14595210599</v>
      </c>
      <c r="F3803" s="13">
        <f t="shared" ca="1" si="357"/>
        <v>4.0051134777618191</v>
      </c>
      <c r="G3803" s="13">
        <f t="shared" ca="1" si="358"/>
        <v>0.50678436165862228</v>
      </c>
      <c r="H3803" s="13">
        <f t="shared" ca="1" si="359"/>
        <v>0</v>
      </c>
    </row>
    <row r="3804" spans="3:8">
      <c r="C3804" s="13">
        <f t="shared" ca="1" si="354"/>
        <v>2013.18791415229</v>
      </c>
      <c r="D3804" s="13">
        <f t="shared" ca="1" si="355"/>
        <v>100.38674649146756</v>
      </c>
      <c r="E3804" s="13">
        <f t="shared" ca="1" si="356"/>
        <v>993021.97068122472</v>
      </c>
      <c r="F3804" s="13">
        <f t="shared" ca="1" si="357"/>
        <v>4.0018953279301641</v>
      </c>
      <c r="G3804" s="13">
        <f t="shared" ca="1" si="358"/>
        <v>0.50847942523126932</v>
      </c>
      <c r="H3804" s="13">
        <f t="shared" ca="1" si="359"/>
        <v>0</v>
      </c>
    </row>
    <row r="3805" spans="3:8">
      <c r="C3805" s="13">
        <f t="shared" ca="1" si="354"/>
        <v>1993.1552049879929</v>
      </c>
      <c r="D3805" s="13">
        <f t="shared" ca="1" si="355"/>
        <v>99.855708421054374</v>
      </c>
      <c r="E3805" s="13">
        <f t="shared" ca="1" si="356"/>
        <v>990569.22065931908</v>
      </c>
      <c r="F3805" s="13">
        <f t="shared" ca="1" si="357"/>
        <v>3.9941675131091663</v>
      </c>
      <c r="G3805" s="13">
        <f t="shared" ca="1" si="358"/>
        <v>0.50085883474471871</v>
      </c>
      <c r="H3805" s="13">
        <f t="shared" ca="1" si="359"/>
        <v>0</v>
      </c>
    </row>
    <row r="3806" spans="3:8">
      <c r="C3806" s="13">
        <f t="shared" ca="1" si="354"/>
        <v>2001.3816363803157</v>
      </c>
      <c r="D3806" s="13">
        <f t="shared" ca="1" si="355"/>
        <v>99.575386661556664</v>
      </c>
      <c r="E3806" s="13">
        <f t="shared" ca="1" si="356"/>
        <v>994691.49668315949</v>
      </c>
      <c r="F3806" s="13">
        <f t="shared" ca="1" si="357"/>
        <v>4.0073075505239943</v>
      </c>
      <c r="G3806" s="13">
        <f t="shared" ca="1" si="358"/>
        <v>0.4949517377199078</v>
      </c>
      <c r="H3806" s="13">
        <f t="shared" ca="1" si="359"/>
        <v>0</v>
      </c>
    </row>
    <row r="3807" spans="3:8">
      <c r="C3807" s="13">
        <f t="shared" ca="1" si="354"/>
        <v>1983.930814654472</v>
      </c>
      <c r="D3807" s="13">
        <f t="shared" ca="1" si="355"/>
        <v>99.818921636008653</v>
      </c>
      <c r="E3807" s="13">
        <f t="shared" ca="1" si="356"/>
        <v>1005360.3678147962</v>
      </c>
      <c r="F3807" s="13">
        <f t="shared" ca="1" si="357"/>
        <v>4.0091562133385894</v>
      </c>
      <c r="G3807" s="13">
        <f t="shared" ca="1" si="358"/>
        <v>0.48148457618263441</v>
      </c>
      <c r="H3807" s="13">
        <f t="shared" ca="1" si="359"/>
        <v>0</v>
      </c>
    </row>
    <row r="3808" spans="3:8">
      <c r="C3808" s="13">
        <f t="shared" ca="1" si="354"/>
        <v>1997.9224728179363</v>
      </c>
      <c r="D3808" s="13">
        <f t="shared" ca="1" si="355"/>
        <v>99.309788337690804</v>
      </c>
      <c r="E3808" s="13">
        <f t="shared" ca="1" si="356"/>
        <v>994323.46321193955</v>
      </c>
      <c r="F3808" s="13">
        <f t="shared" ca="1" si="357"/>
        <v>4.0033735928213323</v>
      </c>
      <c r="G3808" s="13">
        <f t="shared" ca="1" si="358"/>
        <v>0.49404588526748039</v>
      </c>
      <c r="H3808" s="13">
        <f t="shared" ca="1" si="359"/>
        <v>0</v>
      </c>
    </row>
    <row r="3809" spans="3:8">
      <c r="C3809" s="13">
        <f t="shared" ca="1" si="354"/>
        <v>1973.0668898303388</v>
      </c>
      <c r="D3809" s="13">
        <f t="shared" ca="1" si="355"/>
        <v>99.531275985368964</v>
      </c>
      <c r="E3809" s="13">
        <f t="shared" ca="1" si="356"/>
        <v>997000.87585095502</v>
      </c>
      <c r="F3809" s="13">
        <f t="shared" ca="1" si="357"/>
        <v>4.0012673999527042</v>
      </c>
      <c r="G3809" s="13">
        <f t="shared" ca="1" si="358"/>
        <v>0.48262240680013152</v>
      </c>
      <c r="H3809" s="13">
        <f t="shared" ca="1" si="359"/>
        <v>0</v>
      </c>
    </row>
    <row r="3810" spans="3:8">
      <c r="C3810" s="13">
        <f t="shared" ca="1" si="354"/>
        <v>1992.1795779020388</v>
      </c>
      <c r="D3810" s="13">
        <f t="shared" ca="1" si="355"/>
        <v>100.26622834722106</v>
      </c>
      <c r="E3810" s="13">
        <f t="shared" ca="1" si="356"/>
        <v>993509.79590927507</v>
      </c>
      <c r="F3810" s="13">
        <f t="shared" ca="1" si="357"/>
        <v>4.0023559287659891</v>
      </c>
      <c r="G3810" s="13">
        <f t="shared" ca="1" si="358"/>
        <v>0.49685171860369781</v>
      </c>
      <c r="H3810" s="13">
        <f t="shared" ca="1" si="359"/>
        <v>0</v>
      </c>
    </row>
    <row r="3811" spans="3:8">
      <c r="C3811" s="13">
        <f t="shared" ca="1" si="354"/>
        <v>2011.615456853845</v>
      </c>
      <c r="D3811" s="13">
        <f t="shared" ca="1" si="355"/>
        <v>100.72825040415903</v>
      </c>
      <c r="E3811" s="13">
        <f t="shared" ca="1" si="356"/>
        <v>999198.99510991981</v>
      </c>
      <c r="F3811" s="13">
        <f t="shared" ca="1" si="357"/>
        <v>3.9980751941889001</v>
      </c>
      <c r="G3811" s="13">
        <f t="shared" ca="1" si="358"/>
        <v>0.50820102081940399</v>
      </c>
      <c r="H3811" s="13">
        <f t="shared" ca="1" si="359"/>
        <v>0</v>
      </c>
    </row>
    <row r="3812" spans="3:8">
      <c r="C3812" s="13">
        <f t="shared" ca="1" si="354"/>
        <v>1981.2684120448575</v>
      </c>
      <c r="D3812" s="13">
        <f t="shared" ca="1" si="355"/>
        <v>99.189412794547081</v>
      </c>
      <c r="E3812" s="13">
        <f t="shared" ca="1" si="356"/>
        <v>1004128.8062333396</v>
      </c>
      <c r="F3812" s="13">
        <f t="shared" ca="1" si="357"/>
        <v>4.0124294218729633</v>
      </c>
      <c r="G3812" s="13">
        <f t="shared" ca="1" si="358"/>
        <v>0.47619302910864092</v>
      </c>
      <c r="H3812" s="13">
        <f t="shared" ca="1" si="359"/>
        <v>0</v>
      </c>
    </row>
    <row r="3813" spans="3:8">
      <c r="C3813" s="13">
        <f t="shared" ca="1" si="354"/>
        <v>1996.1830169209229</v>
      </c>
      <c r="D3813" s="13">
        <f t="shared" ca="1" si="355"/>
        <v>100.02202430062766</v>
      </c>
      <c r="E3813" s="13">
        <f t="shared" ca="1" si="356"/>
        <v>996017.80241815443</v>
      </c>
      <c r="F3813" s="13">
        <f t="shared" ca="1" si="357"/>
        <v>4.0003910425460489</v>
      </c>
      <c r="G3813" s="13">
        <f t="shared" ca="1" si="358"/>
        <v>0.49735856549900376</v>
      </c>
      <c r="H3813" s="13">
        <f t="shared" ca="1" si="359"/>
        <v>0</v>
      </c>
    </row>
    <row r="3814" spans="3:8">
      <c r="C3814" s="13">
        <f t="shared" ca="1" si="354"/>
        <v>2010.5214918716233</v>
      </c>
      <c r="D3814" s="13">
        <f t="shared" ca="1" si="355"/>
        <v>100.38851809098992</v>
      </c>
      <c r="E3814" s="13">
        <f t="shared" ca="1" si="356"/>
        <v>990620.15722993272</v>
      </c>
      <c r="F3814" s="13">
        <f t="shared" ca="1" si="357"/>
        <v>4.0022452263025761</v>
      </c>
      <c r="G3814" s="13">
        <f t="shared" ca="1" si="358"/>
        <v>0.50819416703852449</v>
      </c>
      <c r="H3814" s="13">
        <f t="shared" ca="1" si="359"/>
        <v>0</v>
      </c>
    </row>
    <row r="3815" spans="3:8">
      <c r="C3815" s="13">
        <f t="shared" ca="1" si="354"/>
        <v>1983.5374089695667</v>
      </c>
      <c r="D3815" s="13">
        <f t="shared" ca="1" si="355"/>
        <v>99.054911571817385</v>
      </c>
      <c r="E3815" s="13">
        <f t="shared" ca="1" si="356"/>
        <v>992085.65302193433</v>
      </c>
      <c r="F3815" s="13">
        <f t="shared" ca="1" si="357"/>
        <v>3.9936866958603203</v>
      </c>
      <c r="G3815" s="13">
        <f t="shared" ca="1" si="358"/>
        <v>0.4915433275602526</v>
      </c>
      <c r="H3815" s="13">
        <f t="shared" ca="1" si="359"/>
        <v>0</v>
      </c>
    </row>
    <row r="3816" spans="3:8">
      <c r="C3816" s="13">
        <f t="shared" ca="1" si="354"/>
        <v>1987.8743985477061</v>
      </c>
      <c r="D3816" s="13">
        <f t="shared" ca="1" si="355"/>
        <v>100.0912421223623</v>
      </c>
      <c r="E3816" s="13">
        <f t="shared" ca="1" si="356"/>
        <v>998961.17275503592</v>
      </c>
      <c r="F3816" s="13">
        <f t="shared" ca="1" si="357"/>
        <v>4.0002873189156141</v>
      </c>
      <c r="G3816" s="13">
        <f t="shared" ca="1" si="358"/>
        <v>0.49216502080197266</v>
      </c>
      <c r="H3816" s="13">
        <f t="shared" ca="1" si="359"/>
        <v>0</v>
      </c>
    </row>
    <row r="3817" spans="3:8">
      <c r="C3817" s="13">
        <f t="shared" ca="1" si="354"/>
        <v>2005.9485596279824</v>
      </c>
      <c r="D3817" s="13">
        <f t="shared" ca="1" si="355"/>
        <v>99.032511561551289</v>
      </c>
      <c r="E3817" s="13">
        <f t="shared" ca="1" si="356"/>
        <v>984902.71850184444</v>
      </c>
      <c r="F3817" s="13">
        <f t="shared" ca="1" si="357"/>
        <v>4.0045180156894622</v>
      </c>
      <c r="G3817" s="13">
        <f t="shared" ca="1" si="358"/>
        <v>0.50081020302678758</v>
      </c>
      <c r="H3817" s="13">
        <f t="shared" ca="1" si="359"/>
        <v>0</v>
      </c>
    </row>
    <row r="3818" spans="3:8">
      <c r="C3818" s="13">
        <f t="shared" ca="1" si="354"/>
        <v>2020.1632026876723</v>
      </c>
      <c r="D3818" s="13">
        <f t="shared" ca="1" si="355"/>
        <v>101.00095535127795</v>
      </c>
      <c r="E3818" s="13">
        <f t="shared" ca="1" si="356"/>
        <v>994387.60816434666</v>
      </c>
      <c r="F3818" s="13">
        <f t="shared" ca="1" si="357"/>
        <v>4.009411185090709</v>
      </c>
      <c r="G3818" s="13">
        <f t="shared" ca="1" si="358"/>
        <v>0.51058780145284888</v>
      </c>
      <c r="H3818" s="13">
        <f t="shared" ca="1" si="359"/>
        <v>0</v>
      </c>
    </row>
    <row r="3819" spans="3:8">
      <c r="C3819" s="13">
        <f t="shared" ca="1" si="354"/>
        <v>1989.5866375046205</v>
      </c>
      <c r="D3819" s="13">
        <f t="shared" ca="1" si="355"/>
        <v>100.00023534980103</v>
      </c>
      <c r="E3819" s="13">
        <f t="shared" ca="1" si="356"/>
        <v>1007269.6947649614</v>
      </c>
      <c r="F3819" s="13">
        <f t="shared" ca="1" si="357"/>
        <v>3.9987551865087703</v>
      </c>
      <c r="G3819" s="13">
        <f t="shared" ca="1" si="358"/>
        <v>0.48925112667877924</v>
      </c>
      <c r="H3819" s="13">
        <f t="shared" ca="1" si="359"/>
        <v>0</v>
      </c>
    </row>
    <row r="3820" spans="3:8">
      <c r="C3820" s="13">
        <f t="shared" ca="1" si="354"/>
        <v>2018.7449048159933</v>
      </c>
      <c r="D3820" s="13">
        <f t="shared" ca="1" si="355"/>
        <v>100.83246250715662</v>
      </c>
      <c r="E3820" s="13">
        <f t="shared" ca="1" si="356"/>
        <v>996224.19593935204</v>
      </c>
      <c r="F3820" s="13">
        <f t="shared" ca="1" si="357"/>
        <v>4.0087086406543975</v>
      </c>
      <c r="G3820" s="13">
        <f t="shared" ca="1" si="358"/>
        <v>0.50843839736557783</v>
      </c>
      <c r="H3820" s="13">
        <f t="shared" ca="1" si="359"/>
        <v>0</v>
      </c>
    </row>
    <row r="3821" spans="3:8">
      <c r="C3821" s="13">
        <f t="shared" ca="1" si="354"/>
        <v>2007.0354654206601</v>
      </c>
      <c r="D3821" s="13">
        <f t="shared" ca="1" si="355"/>
        <v>98.966433853407239</v>
      </c>
      <c r="E3821" s="13">
        <f t="shared" ca="1" si="356"/>
        <v>991898.07313119015</v>
      </c>
      <c r="F3821" s="13">
        <f t="shared" ca="1" si="357"/>
        <v>4.0043291946636907</v>
      </c>
      <c r="G3821" s="13">
        <f t="shared" ca="1" si="358"/>
        <v>0.49757896102554422</v>
      </c>
      <c r="H3821" s="13">
        <f t="shared" ca="1" si="359"/>
        <v>0</v>
      </c>
    </row>
    <row r="3822" spans="3:8">
      <c r="C3822" s="13">
        <f t="shared" ca="1" si="354"/>
        <v>1966.6079928592383</v>
      </c>
      <c r="D3822" s="13">
        <f t="shared" ca="1" si="355"/>
        <v>98.880668448507848</v>
      </c>
      <c r="E3822" s="13">
        <f t="shared" ca="1" si="356"/>
        <v>997254.63779022091</v>
      </c>
      <c r="F3822" s="13">
        <f t="shared" ca="1" si="357"/>
        <v>3.9986276965533638</v>
      </c>
      <c r="G3822" s="13">
        <f t="shared" ca="1" si="358"/>
        <v>0.47747120357171741</v>
      </c>
      <c r="H3822" s="13">
        <f t="shared" ca="1" si="359"/>
        <v>0</v>
      </c>
    </row>
    <row r="3823" spans="3:8">
      <c r="C3823" s="13">
        <f t="shared" ca="1" si="354"/>
        <v>1992.6566249144153</v>
      </c>
      <c r="D3823" s="13">
        <f t="shared" ca="1" si="355"/>
        <v>99.810492549320472</v>
      </c>
      <c r="E3823" s="13">
        <f t="shared" ca="1" si="356"/>
        <v>1003865.0689130176</v>
      </c>
      <c r="F3823" s="13">
        <f t="shared" ca="1" si="357"/>
        <v>4.0007330425274699</v>
      </c>
      <c r="G3823" s="13">
        <f t="shared" ca="1" si="358"/>
        <v>0.49052103202372571</v>
      </c>
      <c r="H3823" s="13">
        <f t="shared" ca="1" si="359"/>
        <v>0</v>
      </c>
    </row>
    <row r="3824" spans="3:8">
      <c r="C3824" s="13">
        <f t="shared" ca="1" si="354"/>
        <v>1981.2667857988486</v>
      </c>
      <c r="D3824" s="13">
        <f t="shared" ca="1" si="355"/>
        <v>99.652322872479218</v>
      </c>
      <c r="E3824" s="13">
        <f t="shared" ca="1" si="356"/>
        <v>989706.9028443601</v>
      </c>
      <c r="F3824" s="13">
        <f t="shared" ca="1" si="357"/>
        <v>4.0044410757699564</v>
      </c>
      <c r="G3824" s="13">
        <f t="shared" ca="1" si="358"/>
        <v>0.48927074621741717</v>
      </c>
      <c r="H3824" s="13">
        <f t="shared" ca="1" si="359"/>
        <v>0</v>
      </c>
    </row>
    <row r="3825" spans="3:8">
      <c r="C3825" s="13">
        <f t="shared" ca="1" si="354"/>
        <v>1993.9111045269276</v>
      </c>
      <c r="D3825" s="13">
        <f t="shared" ca="1" si="355"/>
        <v>99.570043315479779</v>
      </c>
      <c r="E3825" s="13">
        <f t="shared" ca="1" si="356"/>
        <v>997281.51896395779</v>
      </c>
      <c r="F3825" s="13">
        <f t="shared" ca="1" si="357"/>
        <v>3.9948211628160841</v>
      </c>
      <c r="G3825" s="13">
        <f t="shared" ca="1" si="358"/>
        <v>0.49611604879698146</v>
      </c>
      <c r="H3825" s="13">
        <f t="shared" ca="1" si="359"/>
        <v>0</v>
      </c>
    </row>
    <row r="3826" spans="3:8">
      <c r="C3826" s="13">
        <f t="shared" ca="1" si="354"/>
        <v>1996.3362145446872</v>
      </c>
      <c r="D3826" s="13">
        <f t="shared" ca="1" si="355"/>
        <v>100.14318905807743</v>
      </c>
      <c r="E3826" s="13">
        <f t="shared" ca="1" si="356"/>
        <v>993916.15344882349</v>
      </c>
      <c r="F3826" s="13">
        <f t="shared" ca="1" si="357"/>
        <v>3.999773194343903</v>
      </c>
      <c r="G3826" s="13">
        <f t="shared" ca="1" si="358"/>
        <v>0.49939904945466174</v>
      </c>
      <c r="H3826" s="13">
        <f t="shared" ca="1" si="359"/>
        <v>0</v>
      </c>
    </row>
    <row r="3827" spans="3:8">
      <c r="C3827" s="13">
        <f t="shared" ca="1" si="354"/>
        <v>2004.725218384541</v>
      </c>
      <c r="D3827" s="13">
        <f t="shared" ca="1" si="355"/>
        <v>101.06277171715939</v>
      </c>
      <c r="E3827" s="13">
        <f t="shared" ca="1" si="356"/>
        <v>995285.67216747743</v>
      </c>
      <c r="F3827" s="13">
        <f t="shared" ca="1" si="357"/>
        <v>3.9920410345895703</v>
      </c>
      <c r="G3827" s="13">
        <f t="shared" ca="1" si="358"/>
        <v>0.51147370037580009</v>
      </c>
      <c r="H3827" s="13">
        <f t="shared" ca="1" si="359"/>
        <v>0</v>
      </c>
    </row>
    <row r="3828" spans="3:8">
      <c r="C3828" s="13">
        <f t="shared" ca="1" si="354"/>
        <v>2002.90120884157</v>
      </c>
      <c r="D3828" s="13">
        <f t="shared" ca="1" si="355"/>
        <v>101.01653913810797</v>
      </c>
      <c r="E3828" s="13">
        <f t="shared" ca="1" si="356"/>
        <v>998837.92238163785</v>
      </c>
      <c r="F3828" s="13">
        <f t="shared" ca="1" si="357"/>
        <v>4.00440621210012</v>
      </c>
      <c r="G3828" s="13">
        <f t="shared" ca="1" si="358"/>
        <v>0.50224329668798029</v>
      </c>
      <c r="H3828" s="13">
        <f t="shared" ca="1" si="359"/>
        <v>0</v>
      </c>
    </row>
    <row r="3829" spans="3:8">
      <c r="C3829" s="13">
        <f t="shared" ca="1" si="354"/>
        <v>2003.6263590443741</v>
      </c>
      <c r="D3829" s="13">
        <f t="shared" ca="1" si="355"/>
        <v>100.78251545805942</v>
      </c>
      <c r="E3829" s="13">
        <f t="shared" ca="1" si="356"/>
        <v>989842.0596354591</v>
      </c>
      <c r="F3829" s="13">
        <f t="shared" ca="1" si="357"/>
        <v>3.994684200959767</v>
      </c>
      <c r="G3829" s="13">
        <f t="shared" ca="1" si="358"/>
        <v>0.51094374891783412</v>
      </c>
      <c r="H3829" s="13">
        <f t="shared" ca="1" si="359"/>
        <v>0</v>
      </c>
    </row>
    <row r="3830" spans="3:8">
      <c r="C3830" s="13">
        <f t="shared" ca="1" si="354"/>
        <v>2000.9273547352677</v>
      </c>
      <c r="D3830" s="13">
        <f t="shared" ca="1" si="355"/>
        <v>99.50546972585353</v>
      </c>
      <c r="E3830" s="13">
        <f t="shared" ca="1" si="356"/>
        <v>988838.90375695913</v>
      </c>
      <c r="F3830" s="13">
        <f t="shared" ca="1" si="357"/>
        <v>4.00426545405608</v>
      </c>
      <c r="G3830" s="13">
        <f t="shared" ca="1" si="358"/>
        <v>0.49881872272562738</v>
      </c>
      <c r="H3830" s="13">
        <f t="shared" ca="1" si="359"/>
        <v>0</v>
      </c>
    </row>
    <row r="3831" spans="3:8">
      <c r="C3831" s="13">
        <f t="shared" ca="1" si="354"/>
        <v>2009.0032155655492</v>
      </c>
      <c r="D3831" s="13">
        <f t="shared" ca="1" si="355"/>
        <v>99.714048526366568</v>
      </c>
      <c r="E3831" s="13">
        <f t="shared" ca="1" si="356"/>
        <v>989670.61161801359</v>
      </c>
      <c r="F3831" s="13">
        <f t="shared" ca="1" si="357"/>
        <v>3.9838739713416302</v>
      </c>
      <c r="G3831" s="13">
        <f t="shared" ca="1" si="358"/>
        <v>0.51387170991945863</v>
      </c>
      <c r="H3831" s="13">
        <f t="shared" ca="1" si="359"/>
        <v>0</v>
      </c>
    </row>
    <row r="3832" spans="3:8">
      <c r="C3832" s="13">
        <f t="shared" ca="1" si="354"/>
        <v>2009.7652771709875</v>
      </c>
      <c r="D3832" s="13">
        <f t="shared" ca="1" si="355"/>
        <v>99.75069552083022</v>
      </c>
      <c r="E3832" s="13">
        <f t="shared" ca="1" si="356"/>
        <v>994370.63066188816</v>
      </c>
      <c r="F3832" s="13">
        <f t="shared" ca="1" si="357"/>
        <v>3.9983487494024628</v>
      </c>
      <c r="G3832" s="13">
        <f t="shared" ca="1" si="358"/>
        <v>0.5046447594067992</v>
      </c>
      <c r="H3832" s="13">
        <f t="shared" ca="1" si="359"/>
        <v>0</v>
      </c>
    </row>
    <row r="3833" spans="3:8">
      <c r="C3833" s="13">
        <f t="shared" ca="1" si="354"/>
        <v>1977.6933160516317</v>
      </c>
      <c r="D3833" s="13">
        <f t="shared" ca="1" si="355"/>
        <v>99.579317751812994</v>
      </c>
      <c r="E3833" s="13">
        <f t="shared" ca="1" si="356"/>
        <v>994376.0753797238</v>
      </c>
      <c r="F3833" s="13">
        <f t="shared" ca="1" si="357"/>
        <v>3.9987161805691036</v>
      </c>
      <c r="G3833" s="13">
        <f t="shared" ca="1" si="358"/>
        <v>0.48764546074037302</v>
      </c>
      <c r="H3833" s="13">
        <f t="shared" ca="1" si="359"/>
        <v>0</v>
      </c>
    </row>
    <row r="3834" spans="3:8">
      <c r="C3834" s="13">
        <f t="shared" ca="1" si="354"/>
        <v>1986.0464119112214</v>
      </c>
      <c r="D3834" s="13">
        <f t="shared" ca="1" si="355"/>
        <v>100.97652042518399</v>
      </c>
      <c r="E3834" s="13">
        <f t="shared" ca="1" si="356"/>
        <v>993076.6963433479</v>
      </c>
      <c r="F3834" s="13">
        <f t="shared" ca="1" si="357"/>
        <v>3.9953136479071474</v>
      </c>
      <c r="G3834" s="13">
        <f t="shared" ca="1" si="358"/>
        <v>0.5010291758741634</v>
      </c>
      <c r="H3834" s="13">
        <f t="shared" ca="1" si="359"/>
        <v>0</v>
      </c>
    </row>
    <row r="3835" spans="3:8">
      <c r="C3835" s="13">
        <f t="shared" ca="1" si="354"/>
        <v>2001.6069885021541</v>
      </c>
      <c r="D3835" s="13">
        <f t="shared" ca="1" si="355"/>
        <v>99.538564928113047</v>
      </c>
      <c r="E3835" s="13">
        <f t="shared" ca="1" si="356"/>
        <v>994410.92217687471</v>
      </c>
      <c r="F3835" s="13">
        <f t="shared" ca="1" si="357"/>
        <v>4.0012090927244168</v>
      </c>
      <c r="G3835" s="13">
        <f t="shared" ca="1" si="358"/>
        <v>0.49804462004883676</v>
      </c>
      <c r="H3835" s="13">
        <f t="shared" ca="1" si="359"/>
        <v>0</v>
      </c>
    </row>
    <row r="3836" spans="3:8">
      <c r="C3836" s="13">
        <f t="shared" ca="1" si="354"/>
        <v>1979.7968038030142</v>
      </c>
      <c r="D3836" s="13">
        <f t="shared" ca="1" si="355"/>
        <v>99.585938338817172</v>
      </c>
      <c r="E3836" s="13">
        <f t="shared" ca="1" si="356"/>
        <v>994918.1671827645</v>
      </c>
      <c r="F3836" s="13">
        <f t="shared" ca="1" si="357"/>
        <v>3.996671069682189</v>
      </c>
      <c r="G3836" s="13">
        <f t="shared" ca="1" si="358"/>
        <v>0.48945007979944721</v>
      </c>
      <c r="H3836" s="13">
        <f t="shared" ca="1" si="359"/>
        <v>0</v>
      </c>
    </row>
    <row r="3837" spans="3:8">
      <c r="C3837" s="13">
        <f t="shared" ca="1" si="354"/>
        <v>2004.0001412754445</v>
      </c>
      <c r="D3837" s="13">
        <f t="shared" ca="1" si="355"/>
        <v>100.35973390005071</v>
      </c>
      <c r="E3837" s="13">
        <f t="shared" ca="1" si="356"/>
        <v>990874.66988546727</v>
      </c>
      <c r="F3837" s="13">
        <f t="shared" ca="1" si="357"/>
        <v>3.9962401287828651</v>
      </c>
      <c r="G3837" s="13">
        <f t="shared" ca="1" si="358"/>
        <v>0.50766836194468612</v>
      </c>
      <c r="H3837" s="13">
        <f t="shared" ca="1" si="359"/>
        <v>0</v>
      </c>
    </row>
    <row r="3838" spans="3:8">
      <c r="C3838" s="13">
        <f t="shared" ca="1" si="354"/>
        <v>1991.9522424864108</v>
      </c>
      <c r="D3838" s="13">
        <f t="shared" ca="1" si="355"/>
        <v>99.411951835543874</v>
      </c>
      <c r="E3838" s="13">
        <f t="shared" ca="1" si="356"/>
        <v>992117.66368863522</v>
      </c>
      <c r="F3838" s="13">
        <f t="shared" ca="1" si="357"/>
        <v>3.9917697809723247</v>
      </c>
      <c r="G3838" s="13">
        <f t="shared" ca="1" si="358"/>
        <v>0.49844983091344158</v>
      </c>
      <c r="H3838" s="13">
        <f t="shared" ca="1" si="359"/>
        <v>0</v>
      </c>
    </row>
    <row r="3839" spans="3:8">
      <c r="C3839" s="13">
        <f t="shared" ca="1" si="354"/>
        <v>2020.1023366776976</v>
      </c>
      <c r="D3839" s="13">
        <f t="shared" ca="1" si="355"/>
        <v>100.28789359702424</v>
      </c>
      <c r="E3839" s="13">
        <f t="shared" ca="1" si="356"/>
        <v>995382.49647677958</v>
      </c>
      <c r="F3839" s="13">
        <f t="shared" ca="1" si="357"/>
        <v>3.9947411933155648</v>
      </c>
      <c r="G3839" s="13">
        <f t="shared" ca="1" si="358"/>
        <v>0.51392624292061051</v>
      </c>
      <c r="H3839" s="13">
        <f t="shared" ca="1" si="359"/>
        <v>0</v>
      </c>
    </row>
    <row r="3840" spans="3:8">
      <c r="C3840" s="13">
        <f t="shared" ca="1" si="354"/>
        <v>1993.0048869748744</v>
      </c>
      <c r="D3840" s="13">
        <f t="shared" ca="1" si="355"/>
        <v>99.479075010221678</v>
      </c>
      <c r="E3840" s="13">
        <f t="shared" ca="1" si="356"/>
        <v>999109.22813936032</v>
      </c>
      <c r="F3840" s="13">
        <f t="shared" ca="1" si="357"/>
        <v>3.9950135604437178</v>
      </c>
      <c r="G3840" s="13">
        <f t="shared" ca="1" si="358"/>
        <v>0.49421121769764881</v>
      </c>
      <c r="H3840" s="13">
        <f t="shared" ca="1" si="359"/>
        <v>0</v>
      </c>
    </row>
    <row r="3841" spans="3:8">
      <c r="C3841" s="13">
        <f t="shared" ca="1" si="354"/>
        <v>2000.9058442945804</v>
      </c>
      <c r="D3841" s="13">
        <f t="shared" ca="1" si="355"/>
        <v>99.690368017171849</v>
      </c>
      <c r="E3841" s="13">
        <f t="shared" ca="1" si="356"/>
        <v>1001712.6259077658</v>
      </c>
      <c r="F3841" s="13">
        <f t="shared" ca="1" si="357"/>
        <v>4.0057922050227912</v>
      </c>
      <c r="G3841" s="13">
        <f t="shared" ca="1" si="358"/>
        <v>0.49256077415299493</v>
      </c>
      <c r="H3841" s="13">
        <f t="shared" ca="1" si="359"/>
        <v>0</v>
      </c>
    </row>
    <row r="3842" spans="3:8">
      <c r="C3842" s="13">
        <f t="shared" ca="1" si="354"/>
        <v>1988.5020923026195</v>
      </c>
      <c r="D3842" s="13">
        <f t="shared" ca="1" si="355"/>
        <v>99.951042413460883</v>
      </c>
      <c r="E3842" s="13">
        <f t="shared" ca="1" si="356"/>
        <v>992773.49201794981</v>
      </c>
      <c r="F3842" s="13">
        <f t="shared" ca="1" si="357"/>
        <v>4.0048312326527498</v>
      </c>
      <c r="G3842" s="13">
        <f t="shared" ca="1" si="358"/>
        <v>0.49260919903244449</v>
      </c>
      <c r="H3842" s="13">
        <f t="shared" ca="1" si="359"/>
        <v>0</v>
      </c>
    </row>
    <row r="3843" spans="3:8">
      <c r="C3843" s="13">
        <f t="shared" ca="1" si="354"/>
        <v>1992.8974477666943</v>
      </c>
      <c r="D3843" s="13">
        <f t="shared" ca="1" si="355"/>
        <v>100.49436143759573</v>
      </c>
      <c r="E3843" s="13">
        <f t="shared" ca="1" si="356"/>
        <v>1006743.3945040011</v>
      </c>
      <c r="F3843" s="13">
        <f t="shared" ca="1" si="357"/>
        <v>3.9974517194224544</v>
      </c>
      <c r="G3843" s="13">
        <f t="shared" ca="1" si="358"/>
        <v>0.49420829941208949</v>
      </c>
      <c r="H3843" s="13">
        <f t="shared" ca="1" si="359"/>
        <v>0</v>
      </c>
    </row>
    <row r="3844" spans="3:8">
      <c r="C3844" s="13">
        <f t="shared" ca="1" si="354"/>
        <v>1992.1410540458858</v>
      </c>
      <c r="D3844" s="13">
        <f t="shared" ca="1" si="355"/>
        <v>100.85835605410374</v>
      </c>
      <c r="E3844" s="13">
        <f t="shared" ca="1" si="356"/>
        <v>992450.87837341102</v>
      </c>
      <c r="F3844" s="13">
        <f t="shared" ca="1" si="357"/>
        <v>3.9975485974070262</v>
      </c>
      <c r="G3844" s="13">
        <f t="shared" ca="1" si="358"/>
        <v>0.50271073809967115</v>
      </c>
      <c r="H3844" s="13">
        <f t="shared" ca="1" si="359"/>
        <v>0</v>
      </c>
    </row>
    <row r="3845" spans="3:8">
      <c r="C3845" s="13">
        <f t="shared" ca="1" si="354"/>
        <v>1991.6203565667445</v>
      </c>
      <c r="D3845" s="13">
        <f t="shared" ca="1" si="355"/>
        <v>100.09687764607484</v>
      </c>
      <c r="E3845" s="13">
        <f t="shared" ca="1" si="356"/>
        <v>990958.2858944562</v>
      </c>
      <c r="F3845" s="13">
        <f t="shared" ca="1" si="357"/>
        <v>4.0055494561946201</v>
      </c>
      <c r="G3845" s="13">
        <f t="shared" ca="1" si="358"/>
        <v>0.49542738861058477</v>
      </c>
      <c r="H3845" s="13">
        <f t="shared" ca="1" si="359"/>
        <v>0</v>
      </c>
    </row>
    <row r="3846" spans="3:8">
      <c r="C3846" s="13">
        <f t="shared" ca="1" si="354"/>
        <v>2007.1905436871659</v>
      </c>
      <c r="D3846" s="13">
        <f t="shared" ca="1" si="355"/>
        <v>100.15411689665919</v>
      </c>
      <c r="E3846" s="13">
        <f t="shared" ca="1" si="356"/>
        <v>1002156.3109630838</v>
      </c>
      <c r="F3846" s="13">
        <f t="shared" ca="1" si="357"/>
        <v>4.0004372414281892</v>
      </c>
      <c r="G3846" s="13">
        <f t="shared" ca="1" si="358"/>
        <v>0.50041559191788576</v>
      </c>
      <c r="H3846" s="13">
        <f t="shared" ca="1" si="359"/>
        <v>0</v>
      </c>
    </row>
    <row r="3847" spans="3:8">
      <c r="C3847" s="13">
        <f t="shared" ca="1" si="354"/>
        <v>2013.3078184443482</v>
      </c>
      <c r="D3847" s="13">
        <f t="shared" ca="1" si="355"/>
        <v>99.761907301647426</v>
      </c>
      <c r="E3847" s="13">
        <f t="shared" ca="1" si="356"/>
        <v>1000150.2794367891</v>
      </c>
      <c r="F3847" s="13">
        <f t="shared" ca="1" si="357"/>
        <v>3.9948959360856904</v>
      </c>
      <c r="G3847" s="13">
        <f t="shared" ca="1" si="358"/>
        <v>0.50529859979515901</v>
      </c>
      <c r="H3847" s="13">
        <f t="shared" ca="1" si="359"/>
        <v>0</v>
      </c>
    </row>
    <row r="3848" spans="3:8">
      <c r="C3848" s="13">
        <f t="shared" ca="1" si="354"/>
        <v>1966.0348395606918</v>
      </c>
      <c r="D3848" s="13">
        <f t="shared" ca="1" si="355"/>
        <v>100.07868628902754</v>
      </c>
      <c r="E3848" s="13">
        <f t="shared" ca="1" si="356"/>
        <v>988404.54260347818</v>
      </c>
      <c r="F3848" s="13">
        <f t="shared" ca="1" si="357"/>
        <v>3.9962202607898498</v>
      </c>
      <c r="G3848" s="13">
        <f t="shared" ca="1" si="358"/>
        <v>0.48847433195635726</v>
      </c>
      <c r="H3848" s="13">
        <f t="shared" ca="1" si="359"/>
        <v>0</v>
      </c>
    </row>
    <row r="3849" spans="3:8">
      <c r="C3849" s="13">
        <f t="shared" ca="1" si="354"/>
        <v>1996.6049688365783</v>
      </c>
      <c r="D3849" s="13">
        <f t="shared" ca="1" si="355"/>
        <v>99.237021148042388</v>
      </c>
      <c r="E3849" s="13">
        <f t="shared" ca="1" si="356"/>
        <v>1002784.3386191697</v>
      </c>
      <c r="F3849" s="13">
        <f t="shared" ca="1" si="357"/>
        <v>3.9975162217102773</v>
      </c>
      <c r="G3849" s="13">
        <f t="shared" ca="1" si="358"/>
        <v>0.49174467709377945</v>
      </c>
      <c r="H3849" s="13">
        <f t="shared" ca="1" si="359"/>
        <v>0</v>
      </c>
    </row>
    <row r="3850" spans="3:8">
      <c r="C3850" s="13">
        <f t="shared" ca="1" si="354"/>
        <v>1992.5655725856898</v>
      </c>
      <c r="D3850" s="13">
        <f t="shared" ca="1" si="355"/>
        <v>100.21586582810001</v>
      </c>
      <c r="E3850" s="13">
        <f t="shared" ca="1" si="356"/>
        <v>992994.10133195086</v>
      </c>
      <c r="F3850" s="13">
        <f t="shared" ca="1" si="357"/>
        <v>3.9986143838055384</v>
      </c>
      <c r="G3850" s="13">
        <f t="shared" ca="1" si="358"/>
        <v>0.49891561665952527</v>
      </c>
      <c r="H3850" s="13">
        <f t="shared" ca="1" si="359"/>
        <v>0</v>
      </c>
    </row>
    <row r="3851" spans="3:8">
      <c r="C3851" s="13">
        <f t="shared" ca="1" si="354"/>
        <v>2011.3025438373563</v>
      </c>
      <c r="D3851" s="13">
        <f t="shared" ca="1" si="355"/>
        <v>100.38081485423199</v>
      </c>
      <c r="E3851" s="13">
        <f t="shared" ca="1" si="356"/>
        <v>993815.47201271472</v>
      </c>
      <c r="F3851" s="13">
        <f t="shared" ca="1" si="357"/>
        <v>3.9994079702321774</v>
      </c>
      <c r="G3851" s="13">
        <f t="shared" ca="1" si="358"/>
        <v>0.50835496851466511</v>
      </c>
      <c r="H3851" s="13">
        <f t="shared" ca="1" si="359"/>
        <v>0</v>
      </c>
    </row>
    <row r="3852" spans="3:8">
      <c r="C3852" s="13">
        <f t="shared" ca="1" si="354"/>
        <v>2012.6514721500159</v>
      </c>
      <c r="D3852" s="13">
        <f t="shared" ca="1" si="355"/>
        <v>100.04192862479249</v>
      </c>
      <c r="E3852" s="13">
        <f t="shared" ca="1" si="356"/>
        <v>1000047.2735096749</v>
      </c>
      <c r="F3852" s="13">
        <f t="shared" ca="1" si="357"/>
        <v>3.9979195316177152</v>
      </c>
      <c r="G3852" s="13">
        <f t="shared" ca="1" si="358"/>
        <v>0.50490842367723077</v>
      </c>
      <c r="H3852" s="13">
        <f t="shared" ca="1" si="359"/>
        <v>0</v>
      </c>
    </row>
    <row r="3853" spans="3:8">
      <c r="C3853" s="13">
        <f t="shared" ca="1" si="354"/>
        <v>1990.0434822911759</v>
      </c>
      <c r="D3853" s="13">
        <f t="shared" ca="1" si="355"/>
        <v>99.474977419264491</v>
      </c>
      <c r="E3853" s="13">
        <f t="shared" ca="1" si="356"/>
        <v>998037.30649920565</v>
      </c>
      <c r="F3853" s="13">
        <f t="shared" ca="1" si="357"/>
        <v>4.0045452254058</v>
      </c>
      <c r="G3853" s="13">
        <f t="shared" ca="1" si="358"/>
        <v>0.48857307454488891</v>
      </c>
      <c r="H3853" s="13">
        <f t="shared" ca="1" si="359"/>
        <v>0</v>
      </c>
    </row>
    <row r="3854" spans="3:8">
      <c r="C3854" s="13">
        <f t="shared" ca="1" si="354"/>
        <v>2003.4010097132523</v>
      </c>
      <c r="D3854" s="13">
        <f t="shared" ca="1" si="355"/>
        <v>98.875391115343291</v>
      </c>
      <c r="E3854" s="13">
        <f t="shared" ca="1" si="356"/>
        <v>993773.73170247057</v>
      </c>
      <c r="F3854" s="13">
        <f t="shared" ca="1" si="357"/>
        <v>4.0025448478786654</v>
      </c>
      <c r="G3854" s="13">
        <f t="shared" ca="1" si="358"/>
        <v>0.49526973011665637</v>
      </c>
      <c r="H3854" s="13">
        <f t="shared" ca="1" si="359"/>
        <v>0</v>
      </c>
    </row>
    <row r="3855" spans="3:8">
      <c r="C3855" s="13">
        <f t="shared" ca="1" si="354"/>
        <v>2005.2445711650562</v>
      </c>
      <c r="D3855" s="13">
        <f t="shared" ca="1" si="355"/>
        <v>99.932551240386715</v>
      </c>
      <c r="E3855" s="13">
        <f t="shared" ca="1" si="356"/>
        <v>1002069.0305371275</v>
      </c>
      <c r="F3855" s="13">
        <f t="shared" ca="1" si="357"/>
        <v>4.0062067450953354</v>
      </c>
      <c r="G3855" s="13">
        <f t="shared" ca="1" si="358"/>
        <v>0.4955194849362452</v>
      </c>
      <c r="H3855" s="13">
        <f t="shared" ca="1" si="359"/>
        <v>0</v>
      </c>
    </row>
    <row r="3856" spans="3:8">
      <c r="C3856" s="13">
        <f t="shared" ca="1" si="354"/>
        <v>1993.2594846451907</v>
      </c>
      <c r="D3856" s="13">
        <f t="shared" ca="1" si="355"/>
        <v>100.58814326623936</v>
      </c>
      <c r="E3856" s="13">
        <f t="shared" ca="1" si="356"/>
        <v>988901.4028187152</v>
      </c>
      <c r="F3856" s="13">
        <f t="shared" ca="1" si="357"/>
        <v>3.9931590869440696</v>
      </c>
      <c r="G3856" s="13">
        <f t="shared" ca="1" si="358"/>
        <v>0.50594715821793479</v>
      </c>
      <c r="H3856" s="13">
        <f t="shared" ca="1" si="359"/>
        <v>0</v>
      </c>
    </row>
    <row r="3857" spans="3:8">
      <c r="C3857" s="13">
        <f t="shared" ca="1" si="354"/>
        <v>2001.0772426288981</v>
      </c>
      <c r="D3857" s="13">
        <f t="shared" ca="1" si="355"/>
        <v>99.799392184631628</v>
      </c>
      <c r="E3857" s="13">
        <f t="shared" ca="1" si="356"/>
        <v>993527.94359374628</v>
      </c>
      <c r="F3857" s="13">
        <f t="shared" ca="1" si="357"/>
        <v>4.005653758562473</v>
      </c>
      <c r="G3857" s="13">
        <f t="shared" ca="1" si="358"/>
        <v>0.49731553140153434</v>
      </c>
      <c r="H3857" s="13">
        <f t="shared" ca="1" si="359"/>
        <v>0</v>
      </c>
    </row>
    <row r="3858" spans="3:8">
      <c r="C3858" s="13">
        <f t="shared" ca="1" si="354"/>
        <v>2019.3059795203055</v>
      </c>
      <c r="D3858" s="13">
        <f t="shared" ca="1" si="355"/>
        <v>100.25578129311624</v>
      </c>
      <c r="E3858" s="13">
        <f t="shared" ca="1" si="356"/>
        <v>990823.85590528243</v>
      </c>
      <c r="F3858" s="13">
        <f t="shared" ca="1" si="357"/>
        <v>3.9954512278351442</v>
      </c>
      <c r="G3858" s="13">
        <f t="shared" ca="1" si="358"/>
        <v>0.51535208101858077</v>
      </c>
      <c r="H3858" s="13">
        <f t="shared" ca="1" si="359"/>
        <v>0</v>
      </c>
    </row>
    <row r="3859" spans="3:8">
      <c r="C3859" s="13">
        <f t="shared" ca="1" si="354"/>
        <v>2001.1280700122029</v>
      </c>
      <c r="D3859" s="13">
        <f t="shared" ca="1" si="355"/>
        <v>100.12569138984546</v>
      </c>
      <c r="E3859" s="13">
        <f t="shared" ca="1" si="356"/>
        <v>989391.6325935435</v>
      </c>
      <c r="F3859" s="13">
        <f t="shared" ca="1" si="357"/>
        <v>4.0012132623832741</v>
      </c>
      <c r="G3859" s="13">
        <f t="shared" ca="1" si="358"/>
        <v>0.50328084201482504</v>
      </c>
      <c r="H3859" s="13">
        <f t="shared" ca="1" si="359"/>
        <v>0</v>
      </c>
    </row>
    <row r="3860" spans="3:8">
      <c r="C3860" s="13">
        <f t="shared" ca="1" si="354"/>
        <v>2015.1058391852214</v>
      </c>
      <c r="D3860" s="13">
        <f t="shared" ca="1" si="355"/>
        <v>99.763646141400244</v>
      </c>
      <c r="E3860" s="13">
        <f t="shared" ca="1" si="356"/>
        <v>993719.47193823336</v>
      </c>
      <c r="F3860" s="13">
        <f t="shared" ca="1" si="357"/>
        <v>4.0073095954773734</v>
      </c>
      <c r="G3860" s="13">
        <f t="shared" ca="1" si="358"/>
        <v>0.50320249498144831</v>
      </c>
      <c r="H3860" s="13">
        <f t="shared" ca="1" si="359"/>
        <v>0</v>
      </c>
    </row>
    <row r="3861" spans="3:8">
      <c r="C3861" s="13">
        <f t="shared" ca="1" si="354"/>
        <v>2009.3688742399927</v>
      </c>
      <c r="D3861" s="13">
        <f t="shared" ca="1" si="355"/>
        <v>100.52314424464902</v>
      </c>
      <c r="E3861" s="13">
        <f t="shared" ca="1" si="356"/>
        <v>997587.92326201987</v>
      </c>
      <c r="F3861" s="13">
        <f t="shared" ca="1" si="357"/>
        <v>3.9947554339666613</v>
      </c>
      <c r="G3861" s="13">
        <f t="shared" ca="1" si="358"/>
        <v>0.50853818958393759</v>
      </c>
      <c r="H3861" s="13">
        <f t="shared" ca="1" si="359"/>
        <v>0</v>
      </c>
    </row>
    <row r="3862" spans="3:8">
      <c r="C3862" s="13">
        <f t="shared" ca="1" si="354"/>
        <v>1991.3666872773999</v>
      </c>
      <c r="D3862" s="13">
        <f t="shared" ca="1" si="355"/>
        <v>100.63679708626171</v>
      </c>
      <c r="E3862" s="13">
        <f t="shared" ca="1" si="356"/>
        <v>985829.0424143757</v>
      </c>
      <c r="F3862" s="13">
        <f t="shared" ca="1" si="357"/>
        <v>3.9949683790105808</v>
      </c>
      <c r="G3862" s="13">
        <f t="shared" ca="1" si="358"/>
        <v>0.50588805339720833</v>
      </c>
      <c r="H3862" s="13">
        <f t="shared" ca="1" si="359"/>
        <v>0</v>
      </c>
    </row>
    <row r="3863" spans="3:8">
      <c r="C3863" s="13">
        <f t="shared" ca="1" si="354"/>
        <v>1997.0555076270607</v>
      </c>
      <c r="D3863" s="13">
        <f t="shared" ca="1" si="355"/>
        <v>99.586388342376978</v>
      </c>
      <c r="E3863" s="13">
        <f t="shared" ca="1" si="356"/>
        <v>996308.47030954144</v>
      </c>
      <c r="F3863" s="13">
        <f t="shared" ca="1" si="357"/>
        <v>3.9979350578296535</v>
      </c>
      <c r="G3863" s="13">
        <f t="shared" ca="1" si="358"/>
        <v>0.49669938919946577</v>
      </c>
      <c r="H3863" s="13">
        <f t="shared" ca="1" si="359"/>
        <v>0</v>
      </c>
    </row>
    <row r="3864" spans="3:8">
      <c r="C3864" s="13">
        <f t="shared" ref="C3864:C3927" ca="1" si="360">NORMINV(RAND(),$D$3,$G$3)</f>
        <v>2007.3760960878278</v>
      </c>
      <c r="D3864" s="13">
        <f t="shared" ref="D3864:D3927" ca="1" si="361">NORMINV(RAND(),$D$4,$G$4)</f>
        <v>98.970296861778138</v>
      </c>
      <c r="E3864" s="13">
        <f t="shared" ref="E3864:E3927" ca="1" si="362">NORMINV(RAND(),$D$5,$G$5)</f>
        <v>994814.00559677416</v>
      </c>
      <c r="F3864" s="13">
        <f t="shared" ref="F3864:F3927" ca="1" si="363">NORMINV(RAND(),$D$6,$G$6)</f>
        <v>3.9879860002476173</v>
      </c>
      <c r="G3864" s="13">
        <f t="shared" ref="G3864:G3927" ca="1" si="364">C3864^2*D3864/(E3864*3.1415926*F3864^4)</f>
        <v>0.50449412489126977</v>
      </c>
      <c r="H3864" s="13">
        <f t="shared" ref="H3864:H3927" ca="1" si="365">IF(G3864&gt;0.54,1,IF(G3864&lt;0.46,1,0))</f>
        <v>0</v>
      </c>
    </row>
    <row r="3865" spans="3:8">
      <c r="C3865" s="13">
        <f t="shared" ca="1" si="360"/>
        <v>1995.4042776984722</v>
      </c>
      <c r="D3865" s="13">
        <f t="shared" ca="1" si="361"/>
        <v>100.47537831193603</v>
      </c>
      <c r="E3865" s="13">
        <f t="shared" ca="1" si="362"/>
        <v>1002438.6826987376</v>
      </c>
      <c r="F3865" s="13">
        <f t="shared" ca="1" si="363"/>
        <v>3.9976383299418696</v>
      </c>
      <c r="G3865" s="13">
        <f t="shared" ca="1" si="364"/>
        <v>0.49739310809084569</v>
      </c>
      <c r="H3865" s="13">
        <f t="shared" ca="1" si="365"/>
        <v>0</v>
      </c>
    </row>
    <row r="3866" spans="3:8">
      <c r="C3866" s="13">
        <f t="shared" ca="1" si="360"/>
        <v>1991.7714928581147</v>
      </c>
      <c r="D3866" s="13">
        <f t="shared" ca="1" si="361"/>
        <v>99.664999999897105</v>
      </c>
      <c r="E3866" s="13">
        <f t="shared" ca="1" si="362"/>
        <v>984492.96512073861</v>
      </c>
      <c r="F3866" s="13">
        <f t="shared" ca="1" si="363"/>
        <v>3.9949427418008971</v>
      </c>
      <c r="G3866" s="13">
        <f t="shared" ca="1" si="364"/>
        <v>0.50189974703832829</v>
      </c>
      <c r="H3866" s="13">
        <f t="shared" ca="1" si="365"/>
        <v>0</v>
      </c>
    </row>
    <row r="3867" spans="3:8">
      <c r="C3867" s="13">
        <f t="shared" ca="1" si="360"/>
        <v>1989.6034015993362</v>
      </c>
      <c r="D3867" s="13">
        <f t="shared" ca="1" si="361"/>
        <v>99.625861360948718</v>
      </c>
      <c r="E3867" s="13">
        <f t="shared" ca="1" si="362"/>
        <v>998062.7021712868</v>
      </c>
      <c r="F3867" s="13">
        <f t="shared" ca="1" si="363"/>
        <v>3.9977748903447474</v>
      </c>
      <c r="G3867" s="13">
        <f t="shared" ca="1" si="364"/>
        <v>0.49240684760267683</v>
      </c>
      <c r="H3867" s="13">
        <f t="shared" ca="1" si="365"/>
        <v>0</v>
      </c>
    </row>
    <row r="3868" spans="3:8">
      <c r="C3868" s="13">
        <f t="shared" ca="1" si="360"/>
        <v>2000.3316418882328</v>
      </c>
      <c r="D3868" s="13">
        <f t="shared" ca="1" si="361"/>
        <v>100.34374609297456</v>
      </c>
      <c r="E3868" s="13">
        <f t="shared" ca="1" si="362"/>
        <v>1004355.5672198751</v>
      </c>
      <c r="F3868" s="13">
        <f t="shared" ca="1" si="363"/>
        <v>4.0035013777018085</v>
      </c>
      <c r="G3868" s="13">
        <f t="shared" ca="1" si="364"/>
        <v>0.49533273974578756</v>
      </c>
      <c r="H3868" s="13">
        <f t="shared" ca="1" si="365"/>
        <v>0</v>
      </c>
    </row>
    <row r="3869" spans="3:8">
      <c r="C3869" s="13">
        <f t="shared" ca="1" si="360"/>
        <v>2009.6977581913036</v>
      </c>
      <c r="D3869" s="13">
        <f t="shared" ca="1" si="361"/>
        <v>99.592336293474133</v>
      </c>
      <c r="E3869" s="13">
        <f t="shared" ca="1" si="362"/>
        <v>989215.99291967344</v>
      </c>
      <c r="F3869" s="13">
        <f t="shared" ca="1" si="363"/>
        <v>3.9944279024091052</v>
      </c>
      <c r="G3869" s="13">
        <f t="shared" ca="1" si="364"/>
        <v>0.50842637889718889</v>
      </c>
      <c r="H3869" s="13">
        <f t="shared" ca="1" si="365"/>
        <v>0</v>
      </c>
    </row>
    <row r="3870" spans="3:8">
      <c r="C3870" s="13">
        <f t="shared" ca="1" si="360"/>
        <v>1983.4048997508032</v>
      </c>
      <c r="D3870" s="13">
        <f t="shared" ca="1" si="361"/>
        <v>99.334278068922458</v>
      </c>
      <c r="E3870" s="13">
        <f t="shared" ca="1" si="362"/>
        <v>991821.51882270735</v>
      </c>
      <c r="F3870" s="13">
        <f t="shared" ca="1" si="363"/>
        <v>3.9961182922305385</v>
      </c>
      <c r="G3870" s="13">
        <f t="shared" ca="1" si="364"/>
        <v>0.49179620019444076</v>
      </c>
      <c r="H3870" s="13">
        <f t="shared" ca="1" si="365"/>
        <v>0</v>
      </c>
    </row>
    <row r="3871" spans="3:8">
      <c r="C3871" s="13">
        <f t="shared" ca="1" si="360"/>
        <v>1998.9693269288041</v>
      </c>
      <c r="D3871" s="13">
        <f t="shared" ca="1" si="361"/>
        <v>100.8235843267354</v>
      </c>
      <c r="E3871" s="13">
        <f t="shared" ca="1" si="362"/>
        <v>993632.83192138886</v>
      </c>
      <c r="F3871" s="13">
        <f t="shared" ca="1" si="363"/>
        <v>4.0070496473241271</v>
      </c>
      <c r="G3871" s="13">
        <f t="shared" ca="1" si="364"/>
        <v>0.5006102080349667</v>
      </c>
      <c r="H3871" s="13">
        <f t="shared" ca="1" si="365"/>
        <v>0</v>
      </c>
    </row>
    <row r="3872" spans="3:8">
      <c r="C3872" s="13">
        <f t="shared" ca="1" si="360"/>
        <v>2007.2769811659473</v>
      </c>
      <c r="D3872" s="13">
        <f t="shared" ca="1" si="361"/>
        <v>99.747814683274882</v>
      </c>
      <c r="E3872" s="13">
        <f t="shared" ca="1" si="362"/>
        <v>994461.90751317679</v>
      </c>
      <c r="F3872" s="13">
        <f t="shared" ca="1" si="363"/>
        <v>3.9989951954149894</v>
      </c>
      <c r="G3872" s="13">
        <f t="shared" ca="1" si="364"/>
        <v>0.50300980572227072</v>
      </c>
      <c r="H3872" s="13">
        <f t="shared" ca="1" si="365"/>
        <v>0</v>
      </c>
    </row>
    <row r="3873" spans="3:8">
      <c r="C3873" s="13">
        <f t="shared" ca="1" si="360"/>
        <v>2000.8422339198503</v>
      </c>
      <c r="D3873" s="13">
        <f t="shared" ca="1" si="361"/>
        <v>99.327806814294391</v>
      </c>
      <c r="E3873" s="13">
        <f t="shared" ca="1" si="362"/>
        <v>1005587.2548141351</v>
      </c>
      <c r="F3873" s="13">
        <f t="shared" ca="1" si="363"/>
        <v>4.001586290292428</v>
      </c>
      <c r="G3873" s="13">
        <f t="shared" ca="1" si="364"/>
        <v>0.49090580382225585</v>
      </c>
      <c r="H3873" s="13">
        <f t="shared" ca="1" si="365"/>
        <v>0</v>
      </c>
    </row>
    <row r="3874" spans="3:8">
      <c r="C3874" s="13">
        <f t="shared" ca="1" si="360"/>
        <v>2013.9957908693398</v>
      </c>
      <c r="D3874" s="13">
        <f t="shared" ca="1" si="361"/>
        <v>100.05406869160375</v>
      </c>
      <c r="E3874" s="13">
        <f t="shared" ca="1" si="362"/>
        <v>987270.04551909212</v>
      </c>
      <c r="F3874" s="13">
        <f t="shared" ca="1" si="363"/>
        <v>4.0043059453944956</v>
      </c>
      <c r="G3874" s="13">
        <f t="shared" ca="1" si="364"/>
        <v>0.5089288110845096</v>
      </c>
      <c r="H3874" s="13">
        <f t="shared" ca="1" si="365"/>
        <v>0</v>
      </c>
    </row>
    <row r="3875" spans="3:8">
      <c r="C3875" s="13">
        <f t="shared" ca="1" si="360"/>
        <v>2011.8830013850363</v>
      </c>
      <c r="D3875" s="13">
        <f t="shared" ca="1" si="361"/>
        <v>100.05483064393931</v>
      </c>
      <c r="E3875" s="13">
        <f t="shared" ca="1" si="362"/>
        <v>1001634.9998065626</v>
      </c>
      <c r="F3875" s="13">
        <f t="shared" ca="1" si="363"/>
        <v>4.00710049665014</v>
      </c>
      <c r="G3875" s="13">
        <f t="shared" ca="1" si="364"/>
        <v>0.49918693335424902</v>
      </c>
      <c r="H3875" s="13">
        <f t="shared" ca="1" si="365"/>
        <v>0</v>
      </c>
    </row>
    <row r="3876" spans="3:8">
      <c r="C3876" s="13">
        <f t="shared" ca="1" si="360"/>
        <v>2011.8987700442908</v>
      </c>
      <c r="D3876" s="13">
        <f t="shared" ca="1" si="361"/>
        <v>100.94018792402592</v>
      </c>
      <c r="E3876" s="13">
        <f t="shared" ca="1" si="362"/>
        <v>989637.9933171419</v>
      </c>
      <c r="F3876" s="13">
        <f t="shared" ca="1" si="363"/>
        <v>4.0041369892086154</v>
      </c>
      <c r="G3876" s="13">
        <f t="shared" ca="1" si="364"/>
        <v>0.51122775673395104</v>
      </c>
      <c r="H3876" s="13">
        <f t="shared" ca="1" si="365"/>
        <v>0</v>
      </c>
    </row>
    <row r="3877" spans="3:8">
      <c r="C3877" s="13">
        <f t="shared" ca="1" si="360"/>
        <v>1983.0201512237268</v>
      </c>
      <c r="D3877" s="13">
        <f t="shared" ca="1" si="361"/>
        <v>99.128271658511224</v>
      </c>
      <c r="E3877" s="13">
        <f t="shared" ca="1" si="362"/>
        <v>1002623.795916121</v>
      </c>
      <c r="F3877" s="13">
        <f t="shared" ca="1" si="363"/>
        <v>4.0058567191214349</v>
      </c>
      <c r="G3877" s="13">
        <f t="shared" ca="1" si="364"/>
        <v>0.48059834420179892</v>
      </c>
      <c r="H3877" s="13">
        <f t="shared" ca="1" si="365"/>
        <v>0</v>
      </c>
    </row>
    <row r="3878" spans="3:8">
      <c r="C3878" s="13">
        <f t="shared" ca="1" si="360"/>
        <v>1986.8104995308615</v>
      </c>
      <c r="D3878" s="13">
        <f t="shared" ca="1" si="361"/>
        <v>99.819868725869114</v>
      </c>
      <c r="E3878" s="13">
        <f t="shared" ca="1" si="362"/>
        <v>991772.18885220145</v>
      </c>
      <c r="F3878" s="13">
        <f t="shared" ca="1" si="363"/>
        <v>3.9965750162332916</v>
      </c>
      <c r="G3878" s="13">
        <f t="shared" ca="1" si="364"/>
        <v>0.49569691908670183</v>
      </c>
      <c r="H3878" s="13">
        <f t="shared" ca="1" si="365"/>
        <v>0</v>
      </c>
    </row>
    <row r="3879" spans="3:8">
      <c r="C3879" s="13">
        <f t="shared" ca="1" si="360"/>
        <v>1999.5661635122856</v>
      </c>
      <c r="D3879" s="13">
        <f t="shared" ca="1" si="361"/>
        <v>100.58558777933341</v>
      </c>
      <c r="E3879" s="13">
        <f t="shared" ca="1" si="362"/>
        <v>995729.51241241873</v>
      </c>
      <c r="F3879" s="13">
        <f t="shared" ca="1" si="363"/>
        <v>4.0066344633677549</v>
      </c>
      <c r="G3879" s="13">
        <f t="shared" ca="1" si="364"/>
        <v>0.49888125065281086</v>
      </c>
      <c r="H3879" s="13">
        <f t="shared" ca="1" si="365"/>
        <v>0</v>
      </c>
    </row>
    <row r="3880" spans="3:8">
      <c r="C3880" s="13">
        <f t="shared" ca="1" si="360"/>
        <v>1970.2425547077942</v>
      </c>
      <c r="D3880" s="13">
        <f t="shared" ca="1" si="361"/>
        <v>99.816778366281454</v>
      </c>
      <c r="E3880" s="13">
        <f t="shared" ca="1" si="362"/>
        <v>991880.55099141866</v>
      </c>
      <c r="F3880" s="13">
        <f t="shared" ca="1" si="363"/>
        <v>3.992903017708016</v>
      </c>
      <c r="G3880" s="13">
        <f t="shared" ca="1" si="364"/>
        <v>0.48919121730569387</v>
      </c>
      <c r="H3880" s="13">
        <f t="shared" ca="1" si="365"/>
        <v>0</v>
      </c>
    </row>
    <row r="3881" spans="3:8">
      <c r="C3881" s="13">
        <f t="shared" ca="1" si="360"/>
        <v>2006.2890646373753</v>
      </c>
      <c r="D3881" s="13">
        <f t="shared" ca="1" si="361"/>
        <v>100.9793699094128</v>
      </c>
      <c r="E3881" s="13">
        <f t="shared" ca="1" si="362"/>
        <v>996181.53260754305</v>
      </c>
      <c r="F3881" s="13">
        <f t="shared" ca="1" si="363"/>
        <v>4.0046805361062239</v>
      </c>
      <c r="G3881" s="13">
        <f t="shared" ca="1" si="364"/>
        <v>0.5049632923704247</v>
      </c>
      <c r="H3881" s="13">
        <f t="shared" ca="1" si="365"/>
        <v>0</v>
      </c>
    </row>
    <row r="3882" spans="3:8">
      <c r="C3882" s="13">
        <f t="shared" ca="1" si="360"/>
        <v>1989.4071745435174</v>
      </c>
      <c r="D3882" s="13">
        <f t="shared" ca="1" si="361"/>
        <v>100.46829687395037</v>
      </c>
      <c r="E3882" s="13">
        <f t="shared" ca="1" si="362"/>
        <v>998228.42826133792</v>
      </c>
      <c r="F3882" s="13">
        <f t="shared" ca="1" si="363"/>
        <v>3.9885580321351237</v>
      </c>
      <c r="G3882" s="13">
        <f t="shared" ca="1" si="364"/>
        <v>0.500994478707526</v>
      </c>
      <c r="H3882" s="13">
        <f t="shared" ca="1" si="365"/>
        <v>0</v>
      </c>
    </row>
    <row r="3883" spans="3:8">
      <c r="C3883" s="13">
        <f t="shared" ca="1" si="360"/>
        <v>2003.3349489223308</v>
      </c>
      <c r="D3883" s="13">
        <f t="shared" ca="1" si="361"/>
        <v>100.26954924640521</v>
      </c>
      <c r="E3883" s="13">
        <f t="shared" ca="1" si="362"/>
        <v>995170.98592514114</v>
      </c>
      <c r="F3883" s="13">
        <f t="shared" ca="1" si="363"/>
        <v>4.0045841802919684</v>
      </c>
      <c r="G3883" s="13">
        <f t="shared" ca="1" si="364"/>
        <v>0.50049404794891894</v>
      </c>
      <c r="H3883" s="13">
        <f t="shared" ca="1" si="365"/>
        <v>0</v>
      </c>
    </row>
    <row r="3884" spans="3:8">
      <c r="C3884" s="13">
        <f t="shared" ca="1" si="360"/>
        <v>2004.0612842579992</v>
      </c>
      <c r="D3884" s="13">
        <f t="shared" ca="1" si="361"/>
        <v>99.850945149337548</v>
      </c>
      <c r="E3884" s="13">
        <f t="shared" ca="1" si="362"/>
        <v>997447.53744752065</v>
      </c>
      <c r="F3884" s="13">
        <f t="shared" ca="1" si="363"/>
        <v>4.002294096443916</v>
      </c>
      <c r="G3884" s="13">
        <f t="shared" ca="1" si="364"/>
        <v>0.49876762477165909</v>
      </c>
      <c r="H3884" s="13">
        <f t="shared" ca="1" si="365"/>
        <v>0</v>
      </c>
    </row>
    <row r="3885" spans="3:8">
      <c r="C3885" s="13">
        <f t="shared" ca="1" si="360"/>
        <v>2002.3793176287811</v>
      </c>
      <c r="D3885" s="13">
        <f t="shared" ca="1" si="361"/>
        <v>100.17252428765967</v>
      </c>
      <c r="E3885" s="13">
        <f t="shared" ca="1" si="362"/>
        <v>993577.64561653871</v>
      </c>
      <c r="F3885" s="13">
        <f t="shared" ca="1" si="363"/>
        <v>4.0021152960271529</v>
      </c>
      <c r="G3885" s="13">
        <f t="shared" ca="1" si="364"/>
        <v>0.50156966055402952</v>
      </c>
      <c r="H3885" s="13">
        <f t="shared" ca="1" si="365"/>
        <v>0</v>
      </c>
    </row>
    <row r="3886" spans="3:8">
      <c r="C3886" s="13">
        <f t="shared" ca="1" si="360"/>
        <v>2010.3858353114247</v>
      </c>
      <c r="D3886" s="13">
        <f t="shared" ca="1" si="361"/>
        <v>99.977553811133447</v>
      </c>
      <c r="E3886" s="13">
        <f t="shared" ca="1" si="362"/>
        <v>1005618.9931168344</v>
      </c>
      <c r="F3886" s="13">
        <f t="shared" ca="1" si="363"/>
        <v>3.9983085002157366</v>
      </c>
      <c r="G3886" s="13">
        <f t="shared" ca="1" si="364"/>
        <v>0.5004639557684839</v>
      </c>
      <c r="H3886" s="13">
        <f t="shared" ca="1" si="365"/>
        <v>0</v>
      </c>
    </row>
    <row r="3887" spans="3:8">
      <c r="C3887" s="13">
        <f t="shared" ca="1" si="360"/>
        <v>2018.8022183215107</v>
      </c>
      <c r="D3887" s="13">
        <f t="shared" ca="1" si="361"/>
        <v>100.56318941535646</v>
      </c>
      <c r="E3887" s="13">
        <f t="shared" ca="1" si="362"/>
        <v>985258.69882353116</v>
      </c>
      <c r="F3887" s="13">
        <f t="shared" ca="1" si="363"/>
        <v>3.9970602938166584</v>
      </c>
      <c r="G3887" s="13">
        <f t="shared" ca="1" si="364"/>
        <v>0.51875661097008052</v>
      </c>
      <c r="H3887" s="13">
        <f t="shared" ca="1" si="365"/>
        <v>0</v>
      </c>
    </row>
    <row r="3888" spans="3:8">
      <c r="C3888" s="13">
        <f t="shared" ca="1" si="360"/>
        <v>2003.0395129099736</v>
      </c>
      <c r="D3888" s="13">
        <f t="shared" ca="1" si="361"/>
        <v>99.230754410287062</v>
      </c>
      <c r="E3888" s="13">
        <f t="shared" ca="1" si="362"/>
        <v>1000866.5621459672</v>
      </c>
      <c r="F3888" s="13">
        <f t="shared" ca="1" si="363"/>
        <v>4.0020440852000743</v>
      </c>
      <c r="G3888" s="13">
        <f t="shared" ca="1" si="364"/>
        <v>0.49359619948124644</v>
      </c>
      <c r="H3888" s="13">
        <f t="shared" ca="1" si="365"/>
        <v>0</v>
      </c>
    </row>
    <row r="3889" spans="3:8">
      <c r="C3889" s="13">
        <f t="shared" ca="1" si="360"/>
        <v>1978.5092258118882</v>
      </c>
      <c r="D3889" s="13">
        <f t="shared" ca="1" si="361"/>
        <v>99.718931244293415</v>
      </c>
      <c r="E3889" s="13">
        <f t="shared" ca="1" si="362"/>
        <v>989982.64433415025</v>
      </c>
      <c r="F3889" s="13">
        <f t="shared" ca="1" si="363"/>
        <v>3.9903740831377266</v>
      </c>
      <c r="G3889" s="13">
        <f t="shared" ca="1" si="364"/>
        <v>0.49501901759762396</v>
      </c>
      <c r="H3889" s="13">
        <f t="shared" ca="1" si="365"/>
        <v>0</v>
      </c>
    </row>
    <row r="3890" spans="3:8">
      <c r="C3890" s="13">
        <f t="shared" ca="1" si="360"/>
        <v>2002.491845784883</v>
      </c>
      <c r="D3890" s="13">
        <f t="shared" ca="1" si="361"/>
        <v>100.91063228970033</v>
      </c>
      <c r="E3890" s="13">
        <f t="shared" ca="1" si="362"/>
        <v>1000399.480449706</v>
      </c>
      <c r="F3890" s="13">
        <f t="shared" ca="1" si="363"/>
        <v>3.9936175779062419</v>
      </c>
      <c r="G3890" s="13">
        <f t="shared" ca="1" si="364"/>
        <v>0.50616162570155976</v>
      </c>
      <c r="H3890" s="13">
        <f t="shared" ca="1" si="365"/>
        <v>0</v>
      </c>
    </row>
    <row r="3891" spans="3:8">
      <c r="C3891" s="13">
        <f t="shared" ca="1" si="360"/>
        <v>1994.3312010641023</v>
      </c>
      <c r="D3891" s="13">
        <f t="shared" ca="1" si="361"/>
        <v>99.659552401349004</v>
      </c>
      <c r="E3891" s="13">
        <f t="shared" ca="1" si="362"/>
        <v>996683.87324899319</v>
      </c>
      <c r="F3891" s="13">
        <f t="shared" ca="1" si="363"/>
        <v>4.0079955634212343</v>
      </c>
      <c r="G3891" s="13">
        <f t="shared" ca="1" si="364"/>
        <v>0.49056580783557291</v>
      </c>
      <c r="H3891" s="13">
        <f t="shared" ca="1" si="365"/>
        <v>0</v>
      </c>
    </row>
    <row r="3892" spans="3:8">
      <c r="C3892" s="13">
        <f t="shared" ca="1" si="360"/>
        <v>1973.0933240445552</v>
      </c>
      <c r="D3892" s="13">
        <f t="shared" ca="1" si="361"/>
        <v>99.404730500496285</v>
      </c>
      <c r="E3892" s="13">
        <f t="shared" ca="1" si="362"/>
        <v>986161.69020175876</v>
      </c>
      <c r="F3892" s="13">
        <f t="shared" ca="1" si="363"/>
        <v>4.0028520762319832</v>
      </c>
      <c r="G3892" s="13">
        <f t="shared" ca="1" si="364"/>
        <v>0.48654851233712498</v>
      </c>
      <c r="H3892" s="13">
        <f t="shared" ca="1" si="365"/>
        <v>0</v>
      </c>
    </row>
    <row r="3893" spans="3:8">
      <c r="C3893" s="13">
        <f t="shared" ca="1" si="360"/>
        <v>1964.4635170190704</v>
      </c>
      <c r="D3893" s="13">
        <f t="shared" ca="1" si="361"/>
        <v>100.6717603123424</v>
      </c>
      <c r="E3893" s="13">
        <f t="shared" ca="1" si="362"/>
        <v>993432.48120486934</v>
      </c>
      <c r="F3893" s="13">
        <f t="shared" ca="1" si="363"/>
        <v>4.0080920498707027</v>
      </c>
      <c r="G3893" s="13">
        <f t="shared" ca="1" si="364"/>
        <v>0.48234372089860955</v>
      </c>
      <c r="H3893" s="13">
        <f t="shared" ca="1" si="365"/>
        <v>0</v>
      </c>
    </row>
    <row r="3894" spans="3:8">
      <c r="C3894" s="13">
        <f t="shared" ca="1" si="360"/>
        <v>1989.1867219007586</v>
      </c>
      <c r="D3894" s="13">
        <f t="shared" ca="1" si="361"/>
        <v>99.771833387325941</v>
      </c>
      <c r="E3894" s="13">
        <f t="shared" ca="1" si="362"/>
        <v>1005425.1724226266</v>
      </c>
      <c r="F3894" s="13">
        <f t="shared" ca="1" si="363"/>
        <v>4.0014081774646613</v>
      </c>
      <c r="G3894" s="13">
        <f t="shared" ca="1" si="364"/>
        <v>0.48753748766289762</v>
      </c>
      <c r="H3894" s="13">
        <f t="shared" ca="1" si="365"/>
        <v>0</v>
      </c>
    </row>
    <row r="3895" spans="3:8">
      <c r="C3895" s="13">
        <f t="shared" ca="1" si="360"/>
        <v>2026.8095268412069</v>
      </c>
      <c r="D3895" s="13">
        <f t="shared" ca="1" si="361"/>
        <v>99.723039639600202</v>
      </c>
      <c r="E3895" s="13">
        <f t="shared" ca="1" si="362"/>
        <v>1001363.3174256404</v>
      </c>
      <c r="F3895" s="13">
        <f t="shared" ca="1" si="363"/>
        <v>3.9955442075654641</v>
      </c>
      <c r="G3895" s="13">
        <f t="shared" ca="1" si="364"/>
        <v>0.51094726374907173</v>
      </c>
      <c r="H3895" s="13">
        <f t="shared" ca="1" si="365"/>
        <v>0</v>
      </c>
    </row>
    <row r="3896" spans="3:8">
      <c r="C3896" s="13">
        <f t="shared" ca="1" si="360"/>
        <v>1993.6615886181735</v>
      </c>
      <c r="D3896" s="13">
        <f t="shared" ca="1" si="361"/>
        <v>100.11736354222222</v>
      </c>
      <c r="E3896" s="13">
        <f t="shared" ca="1" si="362"/>
        <v>997253.82396180963</v>
      </c>
      <c r="F3896" s="13">
        <f t="shared" ca="1" si="363"/>
        <v>3.989835084186943</v>
      </c>
      <c r="G3896" s="13">
        <f t="shared" ca="1" si="364"/>
        <v>0.50122985619670235</v>
      </c>
      <c r="H3896" s="13">
        <f t="shared" ca="1" si="365"/>
        <v>0</v>
      </c>
    </row>
    <row r="3897" spans="3:8">
      <c r="C3897" s="13">
        <f t="shared" ca="1" si="360"/>
        <v>1993.3973328494087</v>
      </c>
      <c r="D3897" s="13">
        <f t="shared" ca="1" si="361"/>
        <v>100.30441914219553</v>
      </c>
      <c r="E3897" s="13">
        <f t="shared" ca="1" si="362"/>
        <v>997183.78182888776</v>
      </c>
      <c r="F3897" s="13">
        <f t="shared" ca="1" si="363"/>
        <v>3.9977651450009666</v>
      </c>
      <c r="G3897" s="13">
        <f t="shared" ca="1" si="364"/>
        <v>0.4980966631004175</v>
      </c>
      <c r="H3897" s="13">
        <f t="shared" ca="1" si="365"/>
        <v>0</v>
      </c>
    </row>
    <row r="3898" spans="3:8">
      <c r="C3898" s="13">
        <f t="shared" ca="1" si="360"/>
        <v>1985.4857689305077</v>
      </c>
      <c r="D3898" s="13">
        <f t="shared" ca="1" si="361"/>
        <v>100.36233216124077</v>
      </c>
      <c r="E3898" s="13">
        <f t="shared" ca="1" si="362"/>
        <v>993005.13694201806</v>
      </c>
      <c r="F3898" s="13">
        <f t="shared" ca="1" si="363"/>
        <v>3.9998897818093497</v>
      </c>
      <c r="G3898" s="13">
        <f t="shared" ca="1" si="364"/>
        <v>0.49546256181072701</v>
      </c>
      <c r="H3898" s="13">
        <f t="shared" ca="1" si="365"/>
        <v>0</v>
      </c>
    </row>
    <row r="3899" spans="3:8">
      <c r="C3899" s="13">
        <f t="shared" ca="1" si="360"/>
        <v>2010.4634829668557</v>
      </c>
      <c r="D3899" s="13">
        <f t="shared" ca="1" si="361"/>
        <v>100.8006094813562</v>
      </c>
      <c r="E3899" s="13">
        <f t="shared" ca="1" si="362"/>
        <v>998664.79079749004</v>
      </c>
      <c r="F3899" s="13">
        <f t="shared" ca="1" si="363"/>
        <v>4.0046695497372724</v>
      </c>
      <c r="G3899" s="13">
        <f t="shared" ca="1" si="364"/>
        <v>0.50491606672234712</v>
      </c>
      <c r="H3899" s="13">
        <f t="shared" ca="1" si="365"/>
        <v>0</v>
      </c>
    </row>
    <row r="3900" spans="3:8">
      <c r="C3900" s="13">
        <f t="shared" ca="1" si="360"/>
        <v>2010.8227528034595</v>
      </c>
      <c r="D3900" s="13">
        <f t="shared" ca="1" si="361"/>
        <v>99.017006982014422</v>
      </c>
      <c r="E3900" s="13">
        <f t="shared" ca="1" si="362"/>
        <v>1012970.0209857775</v>
      </c>
      <c r="F3900" s="13">
        <f t="shared" ca="1" si="363"/>
        <v>4.0055618091800165</v>
      </c>
      <c r="G3900" s="13">
        <f t="shared" ca="1" si="364"/>
        <v>0.48871668649201927</v>
      </c>
      <c r="H3900" s="13">
        <f t="shared" ca="1" si="365"/>
        <v>0</v>
      </c>
    </row>
    <row r="3901" spans="3:8">
      <c r="C3901" s="13">
        <f t="shared" ca="1" si="360"/>
        <v>1988.2823885874191</v>
      </c>
      <c r="D3901" s="13">
        <f t="shared" ca="1" si="361"/>
        <v>99.666305482093534</v>
      </c>
      <c r="E3901" s="13">
        <f t="shared" ca="1" si="362"/>
        <v>991495.58996585442</v>
      </c>
      <c r="F3901" s="13">
        <f t="shared" ca="1" si="363"/>
        <v>4.0042205195599525</v>
      </c>
      <c r="G3901" s="13">
        <f t="shared" ca="1" si="364"/>
        <v>0.49203034936340345</v>
      </c>
      <c r="H3901" s="13">
        <f t="shared" ca="1" si="365"/>
        <v>0</v>
      </c>
    </row>
    <row r="3902" spans="3:8">
      <c r="C3902" s="13">
        <f t="shared" ca="1" si="360"/>
        <v>2001.4108731827041</v>
      </c>
      <c r="D3902" s="13">
        <f t="shared" ca="1" si="361"/>
        <v>99.155113412230776</v>
      </c>
      <c r="E3902" s="13">
        <f t="shared" ca="1" si="362"/>
        <v>986287.33196593262</v>
      </c>
      <c r="F3902" s="13">
        <f t="shared" ca="1" si="363"/>
        <v>3.9961055765622047</v>
      </c>
      <c r="G3902" s="13">
        <f t="shared" ca="1" si="364"/>
        <v>0.50267407824934063</v>
      </c>
      <c r="H3902" s="13">
        <f t="shared" ca="1" si="365"/>
        <v>0</v>
      </c>
    </row>
    <row r="3903" spans="3:8">
      <c r="C3903" s="13">
        <f t="shared" ca="1" si="360"/>
        <v>2014.421669826791</v>
      </c>
      <c r="D3903" s="13">
        <f t="shared" ca="1" si="361"/>
        <v>100.22376266554518</v>
      </c>
      <c r="E3903" s="13">
        <f t="shared" ca="1" si="362"/>
        <v>1000418.6736684907</v>
      </c>
      <c r="F3903" s="13">
        <f t="shared" ca="1" si="363"/>
        <v>3.9892752016045323</v>
      </c>
      <c r="G3903" s="13">
        <f t="shared" ca="1" si="364"/>
        <v>0.51093285266180111</v>
      </c>
      <c r="H3903" s="13">
        <f t="shared" ca="1" si="365"/>
        <v>0</v>
      </c>
    </row>
    <row r="3904" spans="3:8">
      <c r="C3904" s="13">
        <f t="shared" ca="1" si="360"/>
        <v>1990.8180180007398</v>
      </c>
      <c r="D3904" s="13">
        <f t="shared" ca="1" si="361"/>
        <v>100.0090899344723</v>
      </c>
      <c r="E3904" s="13">
        <f t="shared" ca="1" si="362"/>
        <v>998240.81537133467</v>
      </c>
      <c r="F3904" s="13">
        <f t="shared" ca="1" si="363"/>
        <v>4.0066427804641744</v>
      </c>
      <c r="G3904" s="13">
        <f t="shared" ca="1" si="364"/>
        <v>0.4904502011611569</v>
      </c>
      <c r="H3904" s="13">
        <f t="shared" ca="1" si="365"/>
        <v>0</v>
      </c>
    </row>
    <row r="3905" spans="3:8">
      <c r="C3905" s="13">
        <f t="shared" ca="1" si="360"/>
        <v>2010.509626617129</v>
      </c>
      <c r="D3905" s="13">
        <f t="shared" ca="1" si="361"/>
        <v>99.3035222074096</v>
      </c>
      <c r="E3905" s="13">
        <f t="shared" ca="1" si="362"/>
        <v>991955.34115250851</v>
      </c>
      <c r="F3905" s="13">
        <f t="shared" ca="1" si="363"/>
        <v>4.0048353274721915</v>
      </c>
      <c r="G3905" s="13">
        <f t="shared" ca="1" si="364"/>
        <v>0.50072160197920035</v>
      </c>
      <c r="H3905" s="13">
        <f t="shared" ca="1" si="365"/>
        <v>0</v>
      </c>
    </row>
    <row r="3906" spans="3:8">
      <c r="C3906" s="13">
        <f t="shared" ca="1" si="360"/>
        <v>2004.941170312776</v>
      </c>
      <c r="D3906" s="13">
        <f t="shared" ca="1" si="361"/>
        <v>99.666212229188488</v>
      </c>
      <c r="E3906" s="13">
        <f t="shared" ca="1" si="362"/>
        <v>983441.47090532503</v>
      </c>
      <c r="F3906" s="13">
        <f t="shared" ca="1" si="363"/>
        <v>4.0033452255498467</v>
      </c>
      <c r="G3906" s="13">
        <f t="shared" ca="1" si="364"/>
        <v>0.504848030843566</v>
      </c>
      <c r="H3906" s="13">
        <f t="shared" ca="1" si="365"/>
        <v>0</v>
      </c>
    </row>
    <row r="3907" spans="3:8">
      <c r="C3907" s="13">
        <f t="shared" ca="1" si="360"/>
        <v>1985.8343607145464</v>
      </c>
      <c r="D3907" s="13">
        <f t="shared" ca="1" si="361"/>
        <v>99.39728796544496</v>
      </c>
      <c r="E3907" s="13">
        <f t="shared" ca="1" si="362"/>
        <v>1003950.7414852499</v>
      </c>
      <c r="F3907" s="13">
        <f t="shared" ca="1" si="363"/>
        <v>3.999563505478875</v>
      </c>
      <c r="G3907" s="13">
        <f t="shared" ca="1" si="364"/>
        <v>0.48567742688563703</v>
      </c>
      <c r="H3907" s="13">
        <f t="shared" ca="1" si="365"/>
        <v>0</v>
      </c>
    </row>
    <row r="3908" spans="3:8">
      <c r="C3908" s="13">
        <f t="shared" ca="1" si="360"/>
        <v>2002.1241304880846</v>
      </c>
      <c r="D3908" s="13">
        <f t="shared" ca="1" si="361"/>
        <v>100.76056869777517</v>
      </c>
      <c r="E3908" s="13">
        <f t="shared" ca="1" si="362"/>
        <v>977657.79933806718</v>
      </c>
      <c r="F3908" s="13">
        <f t="shared" ca="1" si="363"/>
        <v>4.0077365119430128</v>
      </c>
      <c r="G3908" s="13">
        <f t="shared" ca="1" si="364"/>
        <v>0.50972886873178413</v>
      </c>
      <c r="H3908" s="13">
        <f t="shared" ca="1" si="365"/>
        <v>0</v>
      </c>
    </row>
    <row r="3909" spans="3:8">
      <c r="C3909" s="13">
        <f t="shared" ca="1" si="360"/>
        <v>2009.4654090017227</v>
      </c>
      <c r="D3909" s="13">
        <f t="shared" ca="1" si="361"/>
        <v>99.681162430255014</v>
      </c>
      <c r="E3909" s="13">
        <f t="shared" ca="1" si="362"/>
        <v>989625.84851348086</v>
      </c>
      <c r="F3909" s="13">
        <f t="shared" ca="1" si="363"/>
        <v>4.0011187146435878</v>
      </c>
      <c r="G3909" s="13">
        <f t="shared" ca="1" si="364"/>
        <v>0.50515832965269059</v>
      </c>
      <c r="H3909" s="13">
        <f t="shared" ca="1" si="365"/>
        <v>0</v>
      </c>
    </row>
    <row r="3910" spans="3:8">
      <c r="C3910" s="13">
        <f t="shared" ca="1" si="360"/>
        <v>1992.026394305668</v>
      </c>
      <c r="D3910" s="13">
        <f t="shared" ca="1" si="361"/>
        <v>99.714710575125835</v>
      </c>
      <c r="E3910" s="13">
        <f t="shared" ca="1" si="362"/>
        <v>994630.11786663684</v>
      </c>
      <c r="F3910" s="13">
        <f t="shared" ca="1" si="363"/>
        <v>3.994783177535556</v>
      </c>
      <c r="G3910" s="13">
        <f t="shared" ca="1" si="364"/>
        <v>0.49723889156756784</v>
      </c>
      <c r="H3910" s="13">
        <f t="shared" ca="1" si="365"/>
        <v>0</v>
      </c>
    </row>
    <row r="3911" spans="3:8">
      <c r="C3911" s="13">
        <f t="shared" ca="1" si="360"/>
        <v>2000.860513772755</v>
      </c>
      <c r="D3911" s="13">
        <f t="shared" ca="1" si="361"/>
        <v>100.14497551435146</v>
      </c>
      <c r="E3911" s="13">
        <f t="shared" ca="1" si="362"/>
        <v>990355.67272320727</v>
      </c>
      <c r="F3911" s="13">
        <f t="shared" ca="1" si="363"/>
        <v>3.9981997879663318</v>
      </c>
      <c r="G3911" s="13">
        <f t="shared" ca="1" si="364"/>
        <v>0.50427073629596664</v>
      </c>
      <c r="H3911" s="13">
        <f t="shared" ca="1" si="365"/>
        <v>0</v>
      </c>
    </row>
    <row r="3912" spans="3:8">
      <c r="C3912" s="13">
        <f t="shared" ca="1" si="360"/>
        <v>2017.68585951521</v>
      </c>
      <c r="D3912" s="13">
        <f t="shared" ca="1" si="361"/>
        <v>99.919059717157396</v>
      </c>
      <c r="E3912" s="13">
        <f t="shared" ca="1" si="362"/>
        <v>998899.68498122331</v>
      </c>
      <c r="F3912" s="13">
        <f t="shared" ca="1" si="363"/>
        <v>4.0076566274261438</v>
      </c>
      <c r="G3912" s="13">
        <f t="shared" ca="1" si="364"/>
        <v>0.50248335467259408</v>
      </c>
      <c r="H3912" s="13">
        <f t="shared" ca="1" si="365"/>
        <v>0</v>
      </c>
    </row>
    <row r="3913" spans="3:8">
      <c r="C3913" s="13">
        <f t="shared" ca="1" si="360"/>
        <v>1985.316929787617</v>
      </c>
      <c r="D3913" s="13">
        <f t="shared" ca="1" si="361"/>
        <v>100.28209378496992</v>
      </c>
      <c r="E3913" s="13">
        <f t="shared" ca="1" si="362"/>
        <v>1002837.911843423</v>
      </c>
      <c r="F3913" s="13">
        <f t="shared" ca="1" si="363"/>
        <v>4.0022093024540943</v>
      </c>
      <c r="G3913" s="13">
        <f t="shared" ca="1" si="364"/>
        <v>0.4889937266995642</v>
      </c>
      <c r="H3913" s="13">
        <f t="shared" ca="1" si="365"/>
        <v>0</v>
      </c>
    </row>
    <row r="3914" spans="3:8">
      <c r="C3914" s="13">
        <f t="shared" ca="1" si="360"/>
        <v>2008.1554616762817</v>
      </c>
      <c r="D3914" s="13">
        <f t="shared" ca="1" si="361"/>
        <v>99.852747522921959</v>
      </c>
      <c r="E3914" s="13">
        <f t="shared" ca="1" si="362"/>
        <v>989372.36055054376</v>
      </c>
      <c r="F3914" s="13">
        <f t="shared" ca="1" si="363"/>
        <v>3.9994629637562653</v>
      </c>
      <c r="G3914" s="13">
        <f t="shared" ca="1" si="364"/>
        <v>0.50633543775339052</v>
      </c>
      <c r="H3914" s="13">
        <f t="shared" ca="1" si="365"/>
        <v>0</v>
      </c>
    </row>
    <row r="3915" spans="3:8">
      <c r="C3915" s="13">
        <f t="shared" ca="1" si="360"/>
        <v>1997.8429433613569</v>
      </c>
      <c r="D3915" s="13">
        <f t="shared" ca="1" si="361"/>
        <v>99.49010303482136</v>
      </c>
      <c r="E3915" s="13">
        <f t="shared" ca="1" si="362"/>
        <v>1001215.7903030057</v>
      </c>
      <c r="F3915" s="13">
        <f t="shared" ca="1" si="363"/>
        <v>3.9971670016276795</v>
      </c>
      <c r="G3915" s="13">
        <f t="shared" ca="1" si="364"/>
        <v>0.49455641456764227</v>
      </c>
      <c r="H3915" s="13">
        <f t="shared" ca="1" si="365"/>
        <v>0</v>
      </c>
    </row>
    <row r="3916" spans="3:8">
      <c r="C3916" s="13">
        <f t="shared" ca="1" si="360"/>
        <v>2008.0753229661061</v>
      </c>
      <c r="D3916" s="13">
        <f t="shared" ca="1" si="361"/>
        <v>99.795849269199138</v>
      </c>
      <c r="E3916" s="13">
        <f t="shared" ca="1" si="362"/>
        <v>996475.56625501451</v>
      </c>
      <c r="F3916" s="13">
        <f t="shared" ca="1" si="363"/>
        <v>3.9976193197080336</v>
      </c>
      <c r="G3916" s="13">
        <f t="shared" ca="1" si="364"/>
        <v>0.50332698628056383</v>
      </c>
      <c r="H3916" s="13">
        <f t="shared" ca="1" si="365"/>
        <v>0</v>
      </c>
    </row>
    <row r="3917" spans="3:8">
      <c r="C3917" s="13">
        <f t="shared" ca="1" si="360"/>
        <v>2008.0177876537282</v>
      </c>
      <c r="D3917" s="13">
        <f t="shared" ca="1" si="361"/>
        <v>100.0527475786142</v>
      </c>
      <c r="E3917" s="13">
        <f t="shared" ca="1" si="362"/>
        <v>994531.72069812147</v>
      </c>
      <c r="F3917" s="13">
        <f t="shared" ca="1" si="363"/>
        <v>4.006656222804664</v>
      </c>
      <c r="G3917" s="13">
        <f t="shared" ca="1" si="364"/>
        <v>0.50103412026039051</v>
      </c>
      <c r="H3917" s="13">
        <f t="shared" ca="1" si="365"/>
        <v>0</v>
      </c>
    </row>
    <row r="3918" spans="3:8">
      <c r="C3918" s="13">
        <f t="shared" ca="1" si="360"/>
        <v>1986.9377221720333</v>
      </c>
      <c r="D3918" s="13">
        <f t="shared" ca="1" si="361"/>
        <v>100.19116510026107</v>
      </c>
      <c r="E3918" s="13">
        <f t="shared" ca="1" si="362"/>
        <v>1002703.4018554549</v>
      </c>
      <c r="F3918" s="13">
        <f t="shared" ca="1" si="363"/>
        <v>4.0012200739241779</v>
      </c>
      <c r="G3918" s="13">
        <f t="shared" ca="1" si="364"/>
        <v>0.48989818145837227</v>
      </c>
      <c r="H3918" s="13">
        <f t="shared" ca="1" si="365"/>
        <v>0</v>
      </c>
    </row>
    <row r="3919" spans="3:8">
      <c r="C3919" s="13">
        <f t="shared" ca="1" si="360"/>
        <v>2000.2835888491056</v>
      </c>
      <c r="D3919" s="13">
        <f t="shared" ca="1" si="361"/>
        <v>99.93999384985014</v>
      </c>
      <c r="E3919" s="13">
        <f t="shared" ca="1" si="362"/>
        <v>998349.0970512057</v>
      </c>
      <c r="F3919" s="13">
        <f t="shared" ca="1" si="363"/>
        <v>3.9984873116762158</v>
      </c>
      <c r="G3919" s="13">
        <f t="shared" ca="1" si="364"/>
        <v>0.4987779873260475</v>
      </c>
      <c r="H3919" s="13">
        <f t="shared" ca="1" si="365"/>
        <v>0</v>
      </c>
    </row>
    <row r="3920" spans="3:8">
      <c r="C3920" s="13">
        <f t="shared" ca="1" si="360"/>
        <v>2003.0824333299747</v>
      </c>
      <c r="D3920" s="13">
        <f t="shared" ca="1" si="361"/>
        <v>100.40081192601178</v>
      </c>
      <c r="E3920" s="13">
        <f t="shared" ca="1" si="362"/>
        <v>999166.25962364057</v>
      </c>
      <c r="F3920" s="13">
        <f t="shared" ca="1" si="363"/>
        <v>4.0007023994693629</v>
      </c>
      <c r="G3920" s="13">
        <f t="shared" ca="1" si="364"/>
        <v>0.50095908531536071</v>
      </c>
      <c r="H3920" s="13">
        <f t="shared" ca="1" si="365"/>
        <v>0</v>
      </c>
    </row>
    <row r="3921" spans="3:8">
      <c r="C3921" s="13">
        <f t="shared" ca="1" si="360"/>
        <v>1998.9838720878081</v>
      </c>
      <c r="D3921" s="13">
        <f t="shared" ca="1" si="361"/>
        <v>100.89937554288188</v>
      </c>
      <c r="E3921" s="13">
        <f t="shared" ca="1" si="362"/>
        <v>985164.04212924535</v>
      </c>
      <c r="F3921" s="13">
        <f t="shared" ca="1" si="363"/>
        <v>3.998194241981758</v>
      </c>
      <c r="G3921" s="13">
        <f t="shared" ca="1" si="364"/>
        <v>0.50979208001745724</v>
      </c>
      <c r="H3921" s="13">
        <f t="shared" ca="1" si="365"/>
        <v>0</v>
      </c>
    </row>
    <row r="3922" spans="3:8">
      <c r="C3922" s="13">
        <f t="shared" ca="1" si="360"/>
        <v>1976.3361659844627</v>
      </c>
      <c r="D3922" s="13">
        <f t="shared" ca="1" si="361"/>
        <v>99.820825728444177</v>
      </c>
      <c r="E3922" s="13">
        <f t="shared" ca="1" si="362"/>
        <v>994131.50438382407</v>
      </c>
      <c r="F3922" s="13">
        <f t="shared" ca="1" si="363"/>
        <v>3.9973469322320923</v>
      </c>
      <c r="G3922" s="13">
        <f t="shared" ca="1" si="364"/>
        <v>0.48894692780265031</v>
      </c>
      <c r="H3922" s="13">
        <f t="shared" ca="1" si="365"/>
        <v>0</v>
      </c>
    </row>
    <row r="3923" spans="3:8">
      <c r="C3923" s="13">
        <f t="shared" ca="1" si="360"/>
        <v>2003.3755555650234</v>
      </c>
      <c r="D3923" s="13">
        <f t="shared" ca="1" si="361"/>
        <v>99.713018676806684</v>
      </c>
      <c r="E3923" s="13">
        <f t="shared" ca="1" si="362"/>
        <v>991433.73346087092</v>
      </c>
      <c r="F3923" s="13">
        <f t="shared" ca="1" si="363"/>
        <v>3.9977065847257141</v>
      </c>
      <c r="G3923" s="13">
        <f t="shared" ca="1" si="364"/>
        <v>0.50305953595471076</v>
      </c>
      <c r="H3923" s="13">
        <f t="shared" ca="1" si="365"/>
        <v>0</v>
      </c>
    </row>
    <row r="3924" spans="3:8">
      <c r="C3924" s="13">
        <f t="shared" ca="1" si="360"/>
        <v>2023.0684632073892</v>
      </c>
      <c r="D3924" s="13">
        <f t="shared" ca="1" si="361"/>
        <v>99.99388522047694</v>
      </c>
      <c r="E3924" s="13">
        <f t="shared" ca="1" si="362"/>
        <v>995647.006807397</v>
      </c>
      <c r="F3924" s="13">
        <f t="shared" ca="1" si="363"/>
        <v>4.007543679376103</v>
      </c>
      <c r="G3924" s="13">
        <f t="shared" ca="1" si="364"/>
        <v>0.50725494242388836</v>
      </c>
      <c r="H3924" s="13">
        <f t="shared" ca="1" si="365"/>
        <v>0</v>
      </c>
    </row>
    <row r="3925" spans="3:8">
      <c r="C3925" s="13">
        <f t="shared" ca="1" si="360"/>
        <v>2011.3342446514046</v>
      </c>
      <c r="D3925" s="13">
        <f t="shared" ca="1" si="361"/>
        <v>100.33108165628155</v>
      </c>
      <c r="E3925" s="13">
        <f t="shared" ca="1" si="362"/>
        <v>999210.94924888248</v>
      </c>
      <c r="F3925" s="13">
        <f t="shared" ca="1" si="363"/>
        <v>3.990825565277925</v>
      </c>
      <c r="G3925" s="13">
        <f t="shared" ca="1" si="364"/>
        <v>0.50973676439928839</v>
      </c>
      <c r="H3925" s="13">
        <f t="shared" ca="1" si="365"/>
        <v>0</v>
      </c>
    </row>
    <row r="3926" spans="3:8">
      <c r="C3926" s="13">
        <f t="shared" ca="1" si="360"/>
        <v>1997.2134364198898</v>
      </c>
      <c r="D3926" s="13">
        <f t="shared" ca="1" si="361"/>
        <v>100.39051994056652</v>
      </c>
      <c r="E3926" s="13">
        <f t="shared" ca="1" si="362"/>
        <v>994499.25695352524</v>
      </c>
      <c r="F3926" s="13">
        <f t="shared" ca="1" si="363"/>
        <v>3.9979358675081862</v>
      </c>
      <c r="G3926" s="13">
        <f t="shared" ca="1" si="364"/>
        <v>0.50169993062403928</v>
      </c>
      <c r="H3926" s="13">
        <f t="shared" ca="1" si="365"/>
        <v>0</v>
      </c>
    </row>
    <row r="3927" spans="3:8">
      <c r="C3927" s="13">
        <f t="shared" ca="1" si="360"/>
        <v>1974.8672494018829</v>
      </c>
      <c r="D3927" s="13">
        <f t="shared" ca="1" si="361"/>
        <v>100.77118291359498</v>
      </c>
      <c r="E3927" s="13">
        <f t="shared" ca="1" si="362"/>
        <v>990746.45611867541</v>
      </c>
      <c r="F3927" s="13">
        <f t="shared" ca="1" si="363"/>
        <v>4.0031077134691166</v>
      </c>
      <c r="G3927" s="13">
        <f t="shared" ca="1" si="364"/>
        <v>0.4917118503560246</v>
      </c>
      <c r="H3927" s="13">
        <f t="shared" ca="1" si="365"/>
        <v>0</v>
      </c>
    </row>
    <row r="3928" spans="3:8">
      <c r="C3928" s="13">
        <f t="shared" ref="C3928:C3991" ca="1" si="366">NORMINV(RAND(),$D$3,$G$3)</f>
        <v>1997.4363426185887</v>
      </c>
      <c r="D3928" s="13">
        <f t="shared" ref="D3928:D3991" ca="1" si="367">NORMINV(RAND(),$D$4,$G$4)</f>
        <v>100.25605927848315</v>
      </c>
      <c r="E3928" s="13">
        <f t="shared" ref="E3928:E3991" ca="1" si="368">NORMINV(RAND(),$D$5,$G$5)</f>
        <v>989629.36411330116</v>
      </c>
      <c r="F3928" s="13">
        <f t="shared" ref="F3928:F3991" ca="1" si="369">NORMINV(RAND(),$D$6,$G$6)</f>
        <v>4.0010420701177454</v>
      </c>
      <c r="G3928" s="13">
        <f t="shared" ref="G3928:G3991" ca="1" si="370">C3928^2*D3928/(E3928*3.1415926*F3928^4)</f>
        <v>0.50204380770677914</v>
      </c>
      <c r="H3928" s="13">
        <f t="shared" ref="H3928:H3991" ca="1" si="371">IF(G3928&gt;0.54,1,IF(G3928&lt;0.46,1,0))</f>
        <v>0</v>
      </c>
    </row>
    <row r="3929" spans="3:8">
      <c r="C3929" s="13">
        <f t="shared" ca="1" si="366"/>
        <v>1987.6248380487996</v>
      </c>
      <c r="D3929" s="13">
        <f t="shared" ca="1" si="367"/>
        <v>100.12416381404927</v>
      </c>
      <c r="E3929" s="13">
        <f t="shared" ca="1" si="368"/>
        <v>1011891.4162414963</v>
      </c>
      <c r="F3929" s="13">
        <f t="shared" ca="1" si="369"/>
        <v>3.9975751139212039</v>
      </c>
      <c r="G3929" s="13">
        <f t="shared" ca="1" si="370"/>
        <v>0.4872338177601615</v>
      </c>
      <c r="H3929" s="13">
        <f t="shared" ca="1" si="371"/>
        <v>0</v>
      </c>
    </row>
    <row r="3930" spans="3:8">
      <c r="C3930" s="13">
        <f t="shared" ca="1" si="366"/>
        <v>2004.5021924422274</v>
      </c>
      <c r="D3930" s="13">
        <f t="shared" ca="1" si="367"/>
        <v>99.265608756401093</v>
      </c>
      <c r="E3930" s="13">
        <f t="shared" ca="1" si="368"/>
        <v>996530.43579814909</v>
      </c>
      <c r="F3930" s="13">
        <f t="shared" ca="1" si="369"/>
        <v>4.005434278113289</v>
      </c>
      <c r="G3930" s="13">
        <f t="shared" ca="1" si="370"/>
        <v>0.49496331106821512</v>
      </c>
      <c r="H3930" s="13">
        <f t="shared" ca="1" si="371"/>
        <v>0</v>
      </c>
    </row>
    <row r="3931" spans="3:8">
      <c r="C3931" s="13">
        <f t="shared" ca="1" si="366"/>
        <v>2015.4552003924566</v>
      </c>
      <c r="D3931" s="13">
        <f t="shared" ca="1" si="367"/>
        <v>100.61316919398109</v>
      </c>
      <c r="E3931" s="13">
        <f t="shared" ca="1" si="368"/>
        <v>984626.28637724102</v>
      </c>
      <c r="F3931" s="13">
        <f t="shared" ca="1" si="369"/>
        <v>3.9957323112724943</v>
      </c>
      <c r="G3931" s="13">
        <f t="shared" ca="1" si="370"/>
        <v>0.51831561618895261</v>
      </c>
      <c r="H3931" s="13">
        <f t="shared" ca="1" si="371"/>
        <v>0</v>
      </c>
    </row>
    <row r="3932" spans="3:8">
      <c r="C3932" s="13">
        <f t="shared" ca="1" si="366"/>
        <v>2005.025941038718</v>
      </c>
      <c r="D3932" s="13">
        <f t="shared" ca="1" si="367"/>
        <v>99.836492771544457</v>
      </c>
      <c r="E3932" s="13">
        <f t="shared" ca="1" si="368"/>
        <v>994975.55192295811</v>
      </c>
      <c r="F3932" s="13">
        <f t="shared" ca="1" si="369"/>
        <v>3.9949926553258259</v>
      </c>
      <c r="G3932" s="13">
        <f t="shared" ca="1" si="370"/>
        <v>0.50408420798969611</v>
      </c>
      <c r="H3932" s="13">
        <f t="shared" ca="1" si="371"/>
        <v>0</v>
      </c>
    </row>
    <row r="3933" spans="3:8">
      <c r="C3933" s="13">
        <f t="shared" ca="1" si="366"/>
        <v>1979.7446415717668</v>
      </c>
      <c r="D3933" s="13">
        <f t="shared" ca="1" si="367"/>
        <v>99.66746898429912</v>
      </c>
      <c r="E3933" s="13">
        <f t="shared" ca="1" si="368"/>
        <v>992927.42550928448</v>
      </c>
      <c r="F3933" s="13">
        <f t="shared" ca="1" si="369"/>
        <v>3.9999251723258591</v>
      </c>
      <c r="G3933" s="13">
        <f t="shared" ca="1" si="370"/>
        <v>0.48921182099827881</v>
      </c>
      <c r="H3933" s="13">
        <f t="shared" ca="1" si="371"/>
        <v>0</v>
      </c>
    </row>
    <row r="3934" spans="3:8">
      <c r="C3934" s="13">
        <f t="shared" ca="1" si="366"/>
        <v>2017.057629775521</v>
      </c>
      <c r="D3934" s="13">
        <f t="shared" ca="1" si="367"/>
        <v>99.717015168972907</v>
      </c>
      <c r="E3934" s="13">
        <f t="shared" ca="1" si="368"/>
        <v>992573.52545036143</v>
      </c>
      <c r="F3934" s="13">
        <f t="shared" ca="1" si="369"/>
        <v>3.9992582721930079</v>
      </c>
      <c r="G3934" s="13">
        <f t="shared" ca="1" si="370"/>
        <v>0.50859902586981831</v>
      </c>
      <c r="H3934" s="13">
        <f t="shared" ca="1" si="371"/>
        <v>0</v>
      </c>
    </row>
    <row r="3935" spans="3:8">
      <c r="C3935" s="13">
        <f t="shared" ca="1" si="366"/>
        <v>1990.1371744905591</v>
      </c>
      <c r="D3935" s="13">
        <f t="shared" ca="1" si="367"/>
        <v>100.26539678002194</v>
      </c>
      <c r="E3935" s="13">
        <f t="shared" ca="1" si="368"/>
        <v>998097.85631843063</v>
      </c>
      <c r="F3935" s="13">
        <f t="shared" ca="1" si="369"/>
        <v>3.9978024993404446</v>
      </c>
      <c r="G3935" s="13">
        <f t="shared" ca="1" si="370"/>
        <v>0.49580256846724813</v>
      </c>
      <c r="H3935" s="13">
        <f t="shared" ca="1" si="371"/>
        <v>0</v>
      </c>
    </row>
    <row r="3936" spans="3:8">
      <c r="C3936" s="13">
        <f t="shared" ca="1" si="366"/>
        <v>2006.5495446730181</v>
      </c>
      <c r="D3936" s="13">
        <f t="shared" ca="1" si="367"/>
        <v>99.787335446508578</v>
      </c>
      <c r="E3936" s="13">
        <f t="shared" ca="1" si="368"/>
        <v>996140.73258500325</v>
      </c>
      <c r="F3936" s="13">
        <f t="shared" ca="1" si="369"/>
        <v>4.0071234733032721</v>
      </c>
      <c r="G3936" s="13">
        <f t="shared" ca="1" si="370"/>
        <v>0.49793624284868176</v>
      </c>
      <c r="H3936" s="13">
        <f t="shared" ca="1" si="371"/>
        <v>0</v>
      </c>
    </row>
    <row r="3937" spans="3:8">
      <c r="C3937" s="13">
        <f t="shared" ca="1" si="366"/>
        <v>1985.8086753377825</v>
      </c>
      <c r="D3937" s="13">
        <f t="shared" ca="1" si="367"/>
        <v>101.36515189734079</v>
      </c>
      <c r="E3937" s="13">
        <f t="shared" ca="1" si="368"/>
        <v>1002033.2305389238</v>
      </c>
      <c r="F3937" s="13">
        <f t="shared" ca="1" si="369"/>
        <v>4.0051219008662828</v>
      </c>
      <c r="G3937" s="13">
        <f t="shared" ca="1" si="370"/>
        <v>0.49347884268312109</v>
      </c>
      <c r="H3937" s="13">
        <f t="shared" ca="1" si="371"/>
        <v>0</v>
      </c>
    </row>
    <row r="3938" spans="3:8">
      <c r="C3938" s="13">
        <f t="shared" ca="1" si="366"/>
        <v>1999.2588676240157</v>
      </c>
      <c r="D3938" s="13">
        <f t="shared" ca="1" si="367"/>
        <v>100.01866296963397</v>
      </c>
      <c r="E3938" s="13">
        <f t="shared" ca="1" si="368"/>
        <v>1000331.0970201845</v>
      </c>
      <c r="F3938" s="13">
        <f t="shared" ca="1" si="369"/>
        <v>3.9952268942274944</v>
      </c>
      <c r="G3938" s="13">
        <f t="shared" ca="1" si="370"/>
        <v>0.49929782880087881</v>
      </c>
      <c r="H3938" s="13">
        <f t="shared" ca="1" si="371"/>
        <v>0</v>
      </c>
    </row>
    <row r="3939" spans="3:8">
      <c r="C3939" s="13">
        <f t="shared" ca="1" si="366"/>
        <v>1992.2479063451885</v>
      </c>
      <c r="D3939" s="13">
        <f t="shared" ca="1" si="367"/>
        <v>100.30258595598237</v>
      </c>
      <c r="E3939" s="13">
        <f t="shared" ca="1" si="368"/>
        <v>989321.532050604</v>
      </c>
      <c r="F3939" s="13">
        <f t="shared" ca="1" si="369"/>
        <v>3.9954244020669019</v>
      </c>
      <c r="G3939" s="13">
        <f t="shared" ca="1" si="370"/>
        <v>0.50264329137460872</v>
      </c>
      <c r="H3939" s="13">
        <f t="shared" ca="1" si="371"/>
        <v>0</v>
      </c>
    </row>
    <row r="3940" spans="3:8">
      <c r="C3940" s="13">
        <f t="shared" ca="1" si="366"/>
        <v>2018.3010076016985</v>
      </c>
      <c r="D3940" s="13">
        <f t="shared" ca="1" si="367"/>
        <v>99.41965339461197</v>
      </c>
      <c r="E3940" s="13">
        <f t="shared" ca="1" si="368"/>
        <v>996276.79255135986</v>
      </c>
      <c r="F3940" s="13">
        <f t="shared" ca="1" si="369"/>
        <v>3.9968288758115236</v>
      </c>
      <c r="G3940" s="13">
        <f t="shared" ca="1" si="370"/>
        <v>0.50705144207627861</v>
      </c>
      <c r="H3940" s="13">
        <f t="shared" ca="1" si="371"/>
        <v>0</v>
      </c>
    </row>
    <row r="3941" spans="3:8">
      <c r="C3941" s="13">
        <f t="shared" ca="1" si="366"/>
        <v>2001.4258935009632</v>
      </c>
      <c r="D3941" s="13">
        <f t="shared" ca="1" si="367"/>
        <v>100.19709763450273</v>
      </c>
      <c r="E3941" s="13">
        <f t="shared" ca="1" si="368"/>
        <v>1001463.0838890843</v>
      </c>
      <c r="F3941" s="13">
        <f t="shared" ca="1" si="369"/>
        <v>3.9988754051064737</v>
      </c>
      <c r="G3941" s="13">
        <f t="shared" ca="1" si="370"/>
        <v>0.49888203907968082</v>
      </c>
      <c r="H3941" s="13">
        <f t="shared" ca="1" si="371"/>
        <v>0</v>
      </c>
    </row>
    <row r="3942" spans="3:8">
      <c r="C3942" s="13">
        <f t="shared" ca="1" si="366"/>
        <v>1992.0599589384899</v>
      </c>
      <c r="D3942" s="13">
        <f t="shared" ca="1" si="367"/>
        <v>99.952068963799888</v>
      </c>
      <c r="E3942" s="13">
        <f t="shared" ca="1" si="368"/>
        <v>993944.47040669655</v>
      </c>
      <c r="F3942" s="13">
        <f t="shared" ca="1" si="369"/>
        <v>3.9931773145341261</v>
      </c>
      <c r="G3942" s="13">
        <f t="shared" ca="1" si="370"/>
        <v>0.49958596879355233</v>
      </c>
      <c r="H3942" s="13">
        <f t="shared" ca="1" si="371"/>
        <v>0</v>
      </c>
    </row>
    <row r="3943" spans="3:8">
      <c r="C3943" s="13">
        <f t="shared" ca="1" si="366"/>
        <v>2009.4764645747364</v>
      </c>
      <c r="D3943" s="13">
        <f t="shared" ca="1" si="367"/>
        <v>100.11637946449055</v>
      </c>
      <c r="E3943" s="13">
        <f t="shared" ca="1" si="368"/>
        <v>995257.62253532908</v>
      </c>
      <c r="F3943" s="13">
        <f t="shared" ca="1" si="369"/>
        <v>4.0104122934802291</v>
      </c>
      <c r="G3943" s="13">
        <f t="shared" ca="1" si="370"/>
        <v>0.49983828115872558</v>
      </c>
      <c r="H3943" s="13">
        <f t="shared" ca="1" si="371"/>
        <v>0</v>
      </c>
    </row>
    <row r="3944" spans="3:8">
      <c r="C3944" s="13">
        <f t="shared" ca="1" si="366"/>
        <v>1985.0562690890315</v>
      </c>
      <c r="D3944" s="13">
        <f t="shared" ca="1" si="367"/>
        <v>100.66068559181353</v>
      </c>
      <c r="E3944" s="13">
        <f t="shared" ca="1" si="368"/>
        <v>984468.68269567273</v>
      </c>
      <c r="F3944" s="13">
        <f t="shared" ca="1" si="369"/>
        <v>3.9979919956093055</v>
      </c>
      <c r="G3944" s="13">
        <f t="shared" ca="1" si="370"/>
        <v>0.50197960938745267</v>
      </c>
      <c r="H3944" s="13">
        <f t="shared" ca="1" si="371"/>
        <v>0</v>
      </c>
    </row>
    <row r="3945" spans="3:8">
      <c r="C3945" s="13">
        <f t="shared" ca="1" si="366"/>
        <v>2000.085809459418</v>
      </c>
      <c r="D3945" s="13">
        <f t="shared" ca="1" si="367"/>
        <v>99.890045303263634</v>
      </c>
      <c r="E3945" s="13">
        <f t="shared" ca="1" si="368"/>
        <v>1003238.2644702392</v>
      </c>
      <c r="F3945" s="13">
        <f t="shared" ca="1" si="369"/>
        <v>3.9978446745127032</v>
      </c>
      <c r="G3945" s="13">
        <f t="shared" ca="1" si="370"/>
        <v>0.49632008056665061</v>
      </c>
      <c r="H3945" s="13">
        <f t="shared" ca="1" si="371"/>
        <v>0</v>
      </c>
    </row>
    <row r="3946" spans="3:8">
      <c r="C3946" s="13">
        <f t="shared" ca="1" si="366"/>
        <v>2002.1040391590311</v>
      </c>
      <c r="D3946" s="13">
        <f t="shared" ca="1" si="367"/>
        <v>98.716543893806019</v>
      </c>
      <c r="E3946" s="13">
        <f t="shared" ca="1" si="368"/>
        <v>1002524.697016477</v>
      </c>
      <c r="F3946" s="13">
        <f t="shared" ca="1" si="369"/>
        <v>3.9824866542337385</v>
      </c>
      <c r="G3946" s="13">
        <f t="shared" ca="1" si="370"/>
        <v>0.49946028867037551</v>
      </c>
      <c r="H3946" s="13">
        <f t="shared" ca="1" si="371"/>
        <v>0</v>
      </c>
    </row>
    <row r="3947" spans="3:8">
      <c r="C3947" s="13">
        <f t="shared" ca="1" si="366"/>
        <v>1998.8047176399111</v>
      </c>
      <c r="D3947" s="13">
        <f t="shared" ca="1" si="367"/>
        <v>99.632246284491245</v>
      </c>
      <c r="E3947" s="13">
        <f t="shared" ca="1" si="368"/>
        <v>1006147.8917547051</v>
      </c>
      <c r="F3947" s="13">
        <f t="shared" ca="1" si="369"/>
        <v>3.9959989135380134</v>
      </c>
      <c r="G3947" s="13">
        <f t="shared" ca="1" si="370"/>
        <v>0.49388691576992905</v>
      </c>
      <c r="H3947" s="13">
        <f t="shared" ca="1" si="371"/>
        <v>0</v>
      </c>
    </row>
    <row r="3948" spans="3:8">
      <c r="C3948" s="13">
        <f t="shared" ca="1" si="366"/>
        <v>2011.4254027122906</v>
      </c>
      <c r="D3948" s="13">
        <f t="shared" ca="1" si="367"/>
        <v>101.09020199711979</v>
      </c>
      <c r="E3948" s="13">
        <f t="shared" ca="1" si="368"/>
        <v>986083.10493987042</v>
      </c>
      <c r="F3948" s="13">
        <f t="shared" ca="1" si="369"/>
        <v>4.007349921181512</v>
      </c>
      <c r="G3948" s="13">
        <f t="shared" ca="1" si="370"/>
        <v>0.51194637945524435</v>
      </c>
      <c r="H3948" s="13">
        <f t="shared" ca="1" si="371"/>
        <v>0</v>
      </c>
    </row>
    <row r="3949" spans="3:8">
      <c r="C3949" s="13">
        <f t="shared" ca="1" si="366"/>
        <v>2001.4461117353999</v>
      </c>
      <c r="D3949" s="13">
        <f t="shared" ca="1" si="367"/>
        <v>100.78446765401206</v>
      </c>
      <c r="E3949" s="13">
        <f t="shared" ca="1" si="368"/>
        <v>1004955.173972698</v>
      </c>
      <c r="F3949" s="13">
        <f t="shared" ca="1" si="369"/>
        <v>4.0083481960748735</v>
      </c>
      <c r="G3949" s="13">
        <f t="shared" ca="1" si="370"/>
        <v>0.49536245894527781</v>
      </c>
      <c r="H3949" s="13">
        <f t="shared" ca="1" si="371"/>
        <v>0</v>
      </c>
    </row>
    <row r="3950" spans="3:8">
      <c r="C3950" s="13">
        <f t="shared" ca="1" si="366"/>
        <v>2007.9822532710914</v>
      </c>
      <c r="D3950" s="13">
        <f t="shared" ca="1" si="367"/>
        <v>99.062472002222236</v>
      </c>
      <c r="E3950" s="13">
        <f t="shared" ca="1" si="368"/>
        <v>999818.31367451255</v>
      </c>
      <c r="F3950" s="13">
        <f t="shared" ca="1" si="369"/>
        <v>4.007050129325302</v>
      </c>
      <c r="G3950" s="13">
        <f t="shared" ca="1" si="370"/>
        <v>0.49324063281053832</v>
      </c>
      <c r="H3950" s="13">
        <f t="shared" ca="1" si="371"/>
        <v>0</v>
      </c>
    </row>
    <row r="3951" spans="3:8">
      <c r="C3951" s="13">
        <f t="shared" ca="1" si="366"/>
        <v>1994.520287056878</v>
      </c>
      <c r="D3951" s="13">
        <f t="shared" ca="1" si="367"/>
        <v>100.44987571667968</v>
      </c>
      <c r="E3951" s="13">
        <f t="shared" ca="1" si="368"/>
        <v>999816.43220414175</v>
      </c>
      <c r="F3951" s="13">
        <f t="shared" ca="1" si="369"/>
        <v>3.9977595560707044</v>
      </c>
      <c r="G3951" s="13">
        <f t="shared" ca="1" si="370"/>
        <v>0.49806899100704216</v>
      </c>
      <c r="H3951" s="13">
        <f t="shared" ca="1" si="371"/>
        <v>0</v>
      </c>
    </row>
    <row r="3952" spans="3:8">
      <c r="C3952" s="13">
        <f t="shared" ca="1" si="366"/>
        <v>1991.0816950313238</v>
      </c>
      <c r="D3952" s="13">
        <f t="shared" ca="1" si="367"/>
        <v>99.777701238008049</v>
      </c>
      <c r="E3952" s="13">
        <f t="shared" ca="1" si="368"/>
        <v>988859.46275189437</v>
      </c>
      <c r="F3952" s="13">
        <f t="shared" ca="1" si="369"/>
        <v>3.9867225662518462</v>
      </c>
      <c r="G3952" s="13">
        <f t="shared" ca="1" si="370"/>
        <v>0.50403785737992035</v>
      </c>
      <c r="H3952" s="13">
        <f t="shared" ca="1" si="371"/>
        <v>0</v>
      </c>
    </row>
    <row r="3953" spans="3:8">
      <c r="C3953" s="13">
        <f t="shared" ca="1" si="366"/>
        <v>2000.2771261010105</v>
      </c>
      <c r="D3953" s="13">
        <f t="shared" ca="1" si="367"/>
        <v>99.791839232445838</v>
      </c>
      <c r="E3953" s="13">
        <f t="shared" ca="1" si="368"/>
        <v>999739.71364337206</v>
      </c>
      <c r="F3953" s="13">
        <f t="shared" ca="1" si="369"/>
        <v>3.996459862154909</v>
      </c>
      <c r="G3953" s="13">
        <f t="shared" ca="1" si="370"/>
        <v>0.49835260471074122</v>
      </c>
      <c r="H3953" s="13">
        <f t="shared" ca="1" si="371"/>
        <v>0</v>
      </c>
    </row>
    <row r="3954" spans="3:8">
      <c r="C3954" s="13">
        <f t="shared" ca="1" si="366"/>
        <v>1986.1348335308478</v>
      </c>
      <c r="D3954" s="13">
        <f t="shared" ca="1" si="367"/>
        <v>100.28963882718888</v>
      </c>
      <c r="E3954" s="13">
        <f t="shared" ca="1" si="368"/>
        <v>992227.13058641041</v>
      </c>
      <c r="F3954" s="13">
        <f t="shared" ca="1" si="369"/>
        <v>4.0068722928449807</v>
      </c>
      <c r="G3954" s="13">
        <f t="shared" ca="1" si="370"/>
        <v>0.49236883671422343</v>
      </c>
      <c r="H3954" s="13">
        <f t="shared" ca="1" si="371"/>
        <v>0</v>
      </c>
    </row>
    <row r="3955" spans="3:8">
      <c r="C3955" s="13">
        <f t="shared" ca="1" si="366"/>
        <v>1997.9758266535964</v>
      </c>
      <c r="D3955" s="13">
        <f t="shared" ca="1" si="367"/>
        <v>100.14410368161111</v>
      </c>
      <c r="E3955" s="13">
        <f t="shared" ca="1" si="368"/>
        <v>1001660.1588445498</v>
      </c>
      <c r="F3955" s="13">
        <f t="shared" ca="1" si="369"/>
        <v>4.0069589335970432</v>
      </c>
      <c r="G3955" s="13">
        <f t="shared" ca="1" si="370"/>
        <v>0.49280602806168322</v>
      </c>
      <c r="H3955" s="13">
        <f t="shared" ca="1" si="371"/>
        <v>0</v>
      </c>
    </row>
    <row r="3956" spans="3:8">
      <c r="C3956" s="13">
        <f t="shared" ca="1" si="366"/>
        <v>1999.768937333411</v>
      </c>
      <c r="D3956" s="13">
        <f t="shared" ca="1" si="367"/>
        <v>99.238717971485883</v>
      </c>
      <c r="E3956" s="13">
        <f t="shared" ca="1" si="368"/>
        <v>991272.59321059228</v>
      </c>
      <c r="F3956" s="13">
        <f t="shared" ca="1" si="369"/>
        <v>3.9957864561580676</v>
      </c>
      <c r="G3956" s="13">
        <f t="shared" ca="1" si="370"/>
        <v>0.49990644423417074</v>
      </c>
      <c r="H3956" s="13">
        <f t="shared" ca="1" si="371"/>
        <v>0</v>
      </c>
    </row>
    <row r="3957" spans="3:8">
      <c r="C3957" s="13">
        <f t="shared" ca="1" si="366"/>
        <v>1990.7967584343792</v>
      </c>
      <c r="D3957" s="13">
        <f t="shared" ca="1" si="367"/>
        <v>100.97110575270334</v>
      </c>
      <c r="E3957" s="13">
        <f t="shared" ca="1" si="368"/>
        <v>999578.40638772037</v>
      </c>
      <c r="F3957" s="13">
        <f t="shared" ca="1" si="369"/>
        <v>3.9947197188897308</v>
      </c>
      <c r="G3957" s="13">
        <f t="shared" ca="1" si="370"/>
        <v>0.50042497693328647</v>
      </c>
      <c r="H3957" s="13">
        <f t="shared" ca="1" si="371"/>
        <v>0</v>
      </c>
    </row>
    <row r="3958" spans="3:8">
      <c r="C3958" s="13">
        <f t="shared" ca="1" si="366"/>
        <v>1998.6314164898627</v>
      </c>
      <c r="D3958" s="13">
        <f t="shared" ca="1" si="367"/>
        <v>100.4498452694355</v>
      </c>
      <c r="E3958" s="13">
        <f t="shared" ca="1" si="368"/>
        <v>1000715.0550672665</v>
      </c>
      <c r="F3958" s="13">
        <f t="shared" ca="1" si="369"/>
        <v>4.0015310883281776</v>
      </c>
      <c r="G3958" s="13">
        <f t="shared" ca="1" si="370"/>
        <v>0.49779394723346609</v>
      </c>
      <c r="H3958" s="13">
        <f t="shared" ca="1" si="371"/>
        <v>0</v>
      </c>
    </row>
    <row r="3959" spans="3:8">
      <c r="C3959" s="13">
        <f t="shared" ca="1" si="366"/>
        <v>1979.9068198010998</v>
      </c>
      <c r="D3959" s="13">
        <f t="shared" ca="1" si="367"/>
        <v>99.353812022200572</v>
      </c>
      <c r="E3959" s="13">
        <f t="shared" ca="1" si="368"/>
        <v>1003313.1261427836</v>
      </c>
      <c r="F3959" s="13">
        <f t="shared" ca="1" si="369"/>
        <v>3.9935494936268414</v>
      </c>
      <c r="G3959" s="13">
        <f t="shared" ca="1" si="370"/>
        <v>0.48579315808103196</v>
      </c>
      <c r="H3959" s="13">
        <f t="shared" ca="1" si="371"/>
        <v>0</v>
      </c>
    </row>
    <row r="3960" spans="3:8">
      <c r="C3960" s="13">
        <f t="shared" ca="1" si="366"/>
        <v>1983.0987697814189</v>
      </c>
      <c r="D3960" s="13">
        <f t="shared" ca="1" si="367"/>
        <v>99.276003809076286</v>
      </c>
      <c r="E3960" s="13">
        <f t="shared" ca="1" si="368"/>
        <v>987569.58412763313</v>
      </c>
      <c r="F3960" s="13">
        <f t="shared" ca="1" si="369"/>
        <v>4.0027311218462955</v>
      </c>
      <c r="G3960" s="13">
        <f t="shared" ca="1" si="370"/>
        <v>0.49021854263440723</v>
      </c>
      <c r="H3960" s="13">
        <f t="shared" ca="1" si="371"/>
        <v>0</v>
      </c>
    </row>
    <row r="3961" spans="3:8">
      <c r="C3961" s="13">
        <f t="shared" ca="1" si="366"/>
        <v>2005.570948900569</v>
      </c>
      <c r="D3961" s="13">
        <f t="shared" ca="1" si="367"/>
        <v>99.969359925723666</v>
      </c>
      <c r="E3961" s="13">
        <f t="shared" ca="1" si="368"/>
        <v>1000448.8001189505</v>
      </c>
      <c r="F3961" s="13">
        <f t="shared" ca="1" si="369"/>
        <v>3.9896327900536921</v>
      </c>
      <c r="G3961" s="13">
        <f t="shared" ca="1" si="370"/>
        <v>0.50497111932480709</v>
      </c>
      <c r="H3961" s="13">
        <f t="shared" ca="1" si="371"/>
        <v>0</v>
      </c>
    </row>
    <row r="3962" spans="3:8">
      <c r="C3962" s="13">
        <f t="shared" ca="1" si="366"/>
        <v>1978.72596476893</v>
      </c>
      <c r="D3962" s="13">
        <f t="shared" ca="1" si="367"/>
        <v>98.683501777578215</v>
      </c>
      <c r="E3962" s="13">
        <f t="shared" ca="1" si="368"/>
        <v>995543.94209551625</v>
      </c>
      <c r="F3962" s="13">
        <f t="shared" ca="1" si="369"/>
        <v>4.0028672097545197</v>
      </c>
      <c r="G3962" s="13">
        <f t="shared" ca="1" si="370"/>
        <v>0.48119468895563439</v>
      </c>
      <c r="H3962" s="13">
        <f t="shared" ca="1" si="371"/>
        <v>0</v>
      </c>
    </row>
    <row r="3963" spans="3:8">
      <c r="C3963" s="13">
        <f t="shared" ca="1" si="366"/>
        <v>1997.5506694970552</v>
      </c>
      <c r="D3963" s="13">
        <f t="shared" ca="1" si="367"/>
        <v>100.12428965791355</v>
      </c>
      <c r="E3963" s="13">
        <f t="shared" ca="1" si="368"/>
        <v>986944.62496057583</v>
      </c>
      <c r="F3963" s="13">
        <f t="shared" ca="1" si="369"/>
        <v>4.0014808094545504</v>
      </c>
      <c r="G3963" s="13">
        <f t="shared" ca="1" si="370"/>
        <v>0.50258491775085457</v>
      </c>
      <c r="H3963" s="13">
        <f t="shared" ca="1" si="371"/>
        <v>0</v>
      </c>
    </row>
    <row r="3964" spans="3:8">
      <c r="C3964" s="13">
        <f t="shared" ca="1" si="366"/>
        <v>2019.9191014059684</v>
      </c>
      <c r="D3964" s="13">
        <f t="shared" ca="1" si="367"/>
        <v>100.17852726518899</v>
      </c>
      <c r="E3964" s="13">
        <f t="shared" ca="1" si="368"/>
        <v>996794.96957458346</v>
      </c>
      <c r="F3964" s="13">
        <f t="shared" ca="1" si="369"/>
        <v>3.9977727319679675</v>
      </c>
      <c r="G3964" s="13">
        <f t="shared" ca="1" si="370"/>
        <v>0.51099245357489831</v>
      </c>
      <c r="H3964" s="13">
        <f t="shared" ca="1" si="371"/>
        <v>0</v>
      </c>
    </row>
    <row r="3965" spans="3:8">
      <c r="C3965" s="13">
        <f t="shared" ca="1" si="366"/>
        <v>1995.608965785241</v>
      </c>
      <c r="D3965" s="13">
        <f t="shared" ca="1" si="367"/>
        <v>100.35488224912363</v>
      </c>
      <c r="E3965" s="13">
        <f t="shared" ca="1" si="368"/>
        <v>991768.3241440421</v>
      </c>
      <c r="F3965" s="13">
        <f t="shared" ca="1" si="369"/>
        <v>4.0047714470392686</v>
      </c>
      <c r="G3965" s="13">
        <f t="shared" ca="1" si="370"/>
        <v>0.49867587282434672</v>
      </c>
      <c r="H3965" s="13">
        <f t="shared" ca="1" si="371"/>
        <v>0</v>
      </c>
    </row>
    <row r="3966" spans="3:8">
      <c r="C3966" s="13">
        <f t="shared" ca="1" si="366"/>
        <v>2007.9683732623246</v>
      </c>
      <c r="D3966" s="13">
        <f t="shared" ca="1" si="367"/>
        <v>100.46038456544348</v>
      </c>
      <c r="E3966" s="13">
        <f t="shared" ca="1" si="368"/>
        <v>980610.85104875639</v>
      </c>
      <c r="F3966" s="13">
        <f t="shared" ca="1" si="369"/>
        <v>4.003913846987678</v>
      </c>
      <c r="G3966" s="13">
        <f t="shared" ca="1" si="370"/>
        <v>0.51159125973870989</v>
      </c>
      <c r="H3966" s="13">
        <f t="shared" ca="1" si="371"/>
        <v>0</v>
      </c>
    </row>
    <row r="3967" spans="3:8">
      <c r="C3967" s="13">
        <f t="shared" ca="1" si="366"/>
        <v>2001.5130689069322</v>
      </c>
      <c r="D3967" s="13">
        <f t="shared" ca="1" si="367"/>
        <v>100.24484921639571</v>
      </c>
      <c r="E3967" s="13">
        <f t="shared" ca="1" si="368"/>
        <v>999809.57492198003</v>
      </c>
      <c r="F3967" s="13">
        <f t="shared" ca="1" si="369"/>
        <v>3.9977672222438705</v>
      </c>
      <c r="G3967" s="13">
        <f t="shared" ca="1" si="370"/>
        <v>0.50054342264467155</v>
      </c>
      <c r="H3967" s="13">
        <f t="shared" ca="1" si="371"/>
        <v>0</v>
      </c>
    </row>
    <row r="3968" spans="3:8">
      <c r="C3968" s="13">
        <f t="shared" ca="1" si="366"/>
        <v>1991.996401402183</v>
      </c>
      <c r="D3968" s="13">
        <f t="shared" ca="1" si="367"/>
        <v>99.962672067027441</v>
      </c>
      <c r="E3968" s="13">
        <f t="shared" ca="1" si="368"/>
        <v>990876.57231645612</v>
      </c>
      <c r="F3968" s="13">
        <f t="shared" ca="1" si="369"/>
        <v>4.000150338746816</v>
      </c>
      <c r="G3968" s="13">
        <f t="shared" ca="1" si="370"/>
        <v>0.49766863951705403</v>
      </c>
      <c r="H3968" s="13">
        <f t="shared" ca="1" si="371"/>
        <v>0</v>
      </c>
    </row>
    <row r="3969" spans="3:8">
      <c r="C3969" s="13">
        <f t="shared" ca="1" si="366"/>
        <v>1991.8055435154113</v>
      </c>
      <c r="D3969" s="13">
        <f t="shared" ca="1" si="367"/>
        <v>99.758414376987716</v>
      </c>
      <c r="E3969" s="13">
        <f t="shared" ca="1" si="368"/>
        <v>993219.06870399939</v>
      </c>
      <c r="F3969" s="13">
        <f t="shared" ca="1" si="369"/>
        <v>3.9945936886261117</v>
      </c>
      <c r="G3969" s="13">
        <f t="shared" ca="1" si="370"/>
        <v>0.49814760984109013</v>
      </c>
      <c r="H3969" s="13">
        <f t="shared" ca="1" si="371"/>
        <v>0</v>
      </c>
    </row>
    <row r="3970" spans="3:8">
      <c r="C3970" s="13">
        <f t="shared" ca="1" si="366"/>
        <v>1993.9130430375574</v>
      </c>
      <c r="D3970" s="13">
        <f t="shared" ca="1" si="367"/>
        <v>100.39413510642102</v>
      </c>
      <c r="E3970" s="13">
        <f t="shared" ca="1" si="368"/>
        <v>998707.72529290034</v>
      </c>
      <c r="F3970" s="13">
        <f t="shared" ca="1" si="369"/>
        <v>3.9962865163658363</v>
      </c>
      <c r="G3970" s="13">
        <f t="shared" ca="1" si="370"/>
        <v>0.49877654877211691</v>
      </c>
      <c r="H3970" s="13">
        <f t="shared" ca="1" si="371"/>
        <v>0</v>
      </c>
    </row>
    <row r="3971" spans="3:8">
      <c r="C3971" s="13">
        <f t="shared" ca="1" si="366"/>
        <v>1983.4426382610018</v>
      </c>
      <c r="D3971" s="13">
        <f t="shared" ca="1" si="367"/>
        <v>100.02200917691648</v>
      </c>
      <c r="E3971" s="13">
        <f t="shared" ca="1" si="368"/>
        <v>990629.94735917763</v>
      </c>
      <c r="F3971" s="13">
        <f t="shared" ca="1" si="369"/>
        <v>4.0069988077740728</v>
      </c>
      <c r="G3971" s="13">
        <f t="shared" ca="1" si="370"/>
        <v>0.49045220712609588</v>
      </c>
      <c r="H3971" s="13">
        <f t="shared" ca="1" si="371"/>
        <v>0</v>
      </c>
    </row>
    <row r="3972" spans="3:8">
      <c r="C3972" s="13">
        <f t="shared" ca="1" si="366"/>
        <v>2001.4226510505075</v>
      </c>
      <c r="D3972" s="13">
        <f t="shared" ca="1" si="367"/>
        <v>99.772199014535374</v>
      </c>
      <c r="E3972" s="13">
        <f t="shared" ca="1" si="368"/>
        <v>993476.82956065354</v>
      </c>
      <c r="F3972" s="13">
        <f t="shared" ca="1" si="369"/>
        <v>4.0024246105337467</v>
      </c>
      <c r="G3972" s="13">
        <f t="shared" ca="1" si="370"/>
        <v>0.49898434023555494</v>
      </c>
      <c r="H3972" s="13">
        <f t="shared" ca="1" si="371"/>
        <v>0</v>
      </c>
    </row>
    <row r="3973" spans="3:8">
      <c r="C3973" s="13">
        <f t="shared" ca="1" si="366"/>
        <v>1993.4507655379036</v>
      </c>
      <c r="D3973" s="13">
        <f t="shared" ca="1" si="367"/>
        <v>99.766115462776384</v>
      </c>
      <c r="E3973" s="13">
        <f t="shared" ca="1" si="368"/>
        <v>1001974.2867661944</v>
      </c>
      <c r="F3973" s="13">
        <f t="shared" ca="1" si="369"/>
        <v>3.9934864820943781</v>
      </c>
      <c r="G3973" s="13">
        <f t="shared" ca="1" si="370"/>
        <v>0.49519787665844384</v>
      </c>
      <c r="H3973" s="13">
        <f t="shared" ca="1" si="371"/>
        <v>0</v>
      </c>
    </row>
    <row r="3974" spans="3:8">
      <c r="C3974" s="13">
        <f t="shared" ca="1" si="366"/>
        <v>1994.2490975150272</v>
      </c>
      <c r="D3974" s="13">
        <f t="shared" ca="1" si="367"/>
        <v>100.5323602594117</v>
      </c>
      <c r="E3974" s="13">
        <f t="shared" ca="1" si="368"/>
        <v>986093.83620054799</v>
      </c>
      <c r="F3974" s="13">
        <f t="shared" ca="1" si="369"/>
        <v>3.9930057487762656</v>
      </c>
      <c r="G3974" s="13">
        <f t="shared" ca="1" si="370"/>
        <v>0.50768792716088418</v>
      </c>
      <c r="H3974" s="13">
        <f t="shared" ca="1" si="371"/>
        <v>0</v>
      </c>
    </row>
    <row r="3975" spans="3:8">
      <c r="C3975" s="13">
        <f t="shared" ca="1" si="366"/>
        <v>2009.5621258861427</v>
      </c>
      <c r="D3975" s="13">
        <f t="shared" ca="1" si="367"/>
        <v>99.823637895882868</v>
      </c>
      <c r="E3975" s="13">
        <f t="shared" ca="1" si="368"/>
        <v>990836.87048354861</v>
      </c>
      <c r="F3975" s="13">
        <f t="shared" ca="1" si="369"/>
        <v>4.0052250003354164</v>
      </c>
      <c r="G3975" s="13">
        <f t="shared" ca="1" si="370"/>
        <v>0.50324164041331143</v>
      </c>
      <c r="H3975" s="13">
        <f t="shared" ca="1" si="371"/>
        <v>0</v>
      </c>
    </row>
    <row r="3976" spans="3:8">
      <c r="C3976" s="13">
        <f t="shared" ca="1" si="366"/>
        <v>2012.4626479718452</v>
      </c>
      <c r="D3976" s="13">
        <f t="shared" ca="1" si="367"/>
        <v>99.528732869613535</v>
      </c>
      <c r="E3976" s="13">
        <f t="shared" ca="1" si="368"/>
        <v>999917.40070338896</v>
      </c>
      <c r="F3976" s="13">
        <f t="shared" ca="1" si="369"/>
        <v>3.9939888431111963</v>
      </c>
      <c r="G3976" s="13">
        <f t="shared" ca="1" si="370"/>
        <v>0.50426955773594306</v>
      </c>
      <c r="H3976" s="13">
        <f t="shared" ca="1" si="371"/>
        <v>0</v>
      </c>
    </row>
    <row r="3977" spans="3:8">
      <c r="C3977" s="13">
        <f t="shared" ca="1" si="366"/>
        <v>1987.3815880029897</v>
      </c>
      <c r="D3977" s="13">
        <f t="shared" ca="1" si="367"/>
        <v>98.679274045213504</v>
      </c>
      <c r="E3977" s="13">
        <f t="shared" ca="1" si="368"/>
        <v>995965.76127303683</v>
      </c>
      <c r="F3977" s="13">
        <f t="shared" ca="1" si="369"/>
        <v>4.0015748757531453</v>
      </c>
      <c r="G3977" s="13">
        <f t="shared" ca="1" si="370"/>
        <v>0.48581442427346233</v>
      </c>
      <c r="H3977" s="13">
        <f t="shared" ca="1" si="371"/>
        <v>0</v>
      </c>
    </row>
    <row r="3978" spans="3:8">
      <c r="C3978" s="13">
        <f t="shared" ca="1" si="366"/>
        <v>2002.1581662150709</v>
      </c>
      <c r="D3978" s="13">
        <f t="shared" ca="1" si="367"/>
        <v>100.58186210679015</v>
      </c>
      <c r="E3978" s="13">
        <f t="shared" ca="1" si="368"/>
        <v>997435.29634407384</v>
      </c>
      <c r="F3978" s="13">
        <f t="shared" ca="1" si="369"/>
        <v>3.9941299358977513</v>
      </c>
      <c r="G3978" s="13">
        <f t="shared" ca="1" si="370"/>
        <v>0.50558372224813197</v>
      </c>
      <c r="H3978" s="13">
        <f t="shared" ca="1" si="371"/>
        <v>0</v>
      </c>
    </row>
    <row r="3979" spans="3:8">
      <c r="C3979" s="13">
        <f t="shared" ca="1" si="366"/>
        <v>2006.9824145883392</v>
      </c>
      <c r="D3979" s="13">
        <f t="shared" ca="1" si="367"/>
        <v>100.14727360041594</v>
      </c>
      <c r="E3979" s="13">
        <f t="shared" ca="1" si="368"/>
        <v>992638.09363342577</v>
      </c>
      <c r="F3979" s="13">
        <f t="shared" ca="1" si="369"/>
        <v>4.0072606846943728</v>
      </c>
      <c r="G3979" s="13">
        <f t="shared" ca="1" si="370"/>
        <v>0.50164337343108023</v>
      </c>
      <c r="H3979" s="13">
        <f t="shared" ca="1" si="371"/>
        <v>0</v>
      </c>
    </row>
    <row r="3980" spans="3:8">
      <c r="C3980" s="13">
        <f t="shared" ca="1" si="366"/>
        <v>2005.3273605576401</v>
      </c>
      <c r="D3980" s="13">
        <f t="shared" ca="1" si="367"/>
        <v>99.241371400566649</v>
      </c>
      <c r="E3980" s="13">
        <f t="shared" ca="1" si="368"/>
        <v>999019.95891924039</v>
      </c>
      <c r="F3980" s="13">
        <f t="shared" ca="1" si="369"/>
        <v>4.0082927742830385</v>
      </c>
      <c r="G3980" s="13">
        <f t="shared" ca="1" si="370"/>
        <v>0.49260809279241907</v>
      </c>
      <c r="H3980" s="13">
        <f t="shared" ca="1" si="371"/>
        <v>0</v>
      </c>
    </row>
    <row r="3981" spans="3:8">
      <c r="C3981" s="13">
        <f t="shared" ca="1" si="366"/>
        <v>2008.2661568621436</v>
      </c>
      <c r="D3981" s="13">
        <f t="shared" ca="1" si="367"/>
        <v>98.993174209974711</v>
      </c>
      <c r="E3981" s="13">
        <f t="shared" ca="1" si="368"/>
        <v>990078.72794434475</v>
      </c>
      <c r="F3981" s="13">
        <f t="shared" ca="1" si="369"/>
        <v>4.006484071800525</v>
      </c>
      <c r="G3981" s="13">
        <f t="shared" ca="1" si="370"/>
        <v>0.4981664919951917</v>
      </c>
      <c r="H3981" s="13">
        <f t="shared" ca="1" si="371"/>
        <v>0</v>
      </c>
    </row>
    <row r="3982" spans="3:8">
      <c r="C3982" s="13">
        <f t="shared" ca="1" si="366"/>
        <v>1994.629023555598</v>
      </c>
      <c r="D3982" s="13">
        <f t="shared" ca="1" si="367"/>
        <v>99.365938244125786</v>
      </c>
      <c r="E3982" s="13">
        <f t="shared" ca="1" si="368"/>
        <v>987547.95115445531</v>
      </c>
      <c r="F3982" s="13">
        <f t="shared" ca="1" si="369"/>
        <v>3.9989441964220487</v>
      </c>
      <c r="G3982" s="13">
        <f t="shared" ca="1" si="370"/>
        <v>0.4982787578482028</v>
      </c>
      <c r="H3982" s="13">
        <f t="shared" ca="1" si="371"/>
        <v>0</v>
      </c>
    </row>
    <row r="3983" spans="3:8">
      <c r="C3983" s="13">
        <f t="shared" ca="1" si="366"/>
        <v>2004.7273666989327</v>
      </c>
      <c r="D3983" s="13">
        <f t="shared" ca="1" si="367"/>
        <v>99.827103663001822</v>
      </c>
      <c r="E3983" s="13">
        <f t="shared" ca="1" si="368"/>
        <v>998007.9189485145</v>
      </c>
      <c r="F3983" s="13">
        <f t="shared" ca="1" si="369"/>
        <v>4.0028896651480954</v>
      </c>
      <c r="G3983" s="13">
        <f t="shared" ca="1" si="370"/>
        <v>0.49840314994094803</v>
      </c>
      <c r="H3983" s="13">
        <f t="shared" ca="1" si="371"/>
        <v>0</v>
      </c>
    </row>
    <row r="3984" spans="3:8">
      <c r="C3984" s="13">
        <f t="shared" ca="1" si="366"/>
        <v>1993.8214899046507</v>
      </c>
      <c r="D3984" s="13">
        <f t="shared" ca="1" si="367"/>
        <v>99.83892399244651</v>
      </c>
      <c r="E3984" s="13">
        <f t="shared" ca="1" si="368"/>
        <v>996944.38260027091</v>
      </c>
      <c r="F3984" s="13">
        <f t="shared" ca="1" si="369"/>
        <v>4.0037046321527781</v>
      </c>
      <c r="G3984" s="13">
        <f t="shared" ca="1" si="370"/>
        <v>0.49317780016137031</v>
      </c>
      <c r="H3984" s="13">
        <f t="shared" ca="1" si="371"/>
        <v>0</v>
      </c>
    </row>
    <row r="3985" spans="3:8">
      <c r="C3985" s="13">
        <f t="shared" ca="1" si="366"/>
        <v>1991.3736032150034</v>
      </c>
      <c r="D3985" s="13">
        <f t="shared" ca="1" si="367"/>
        <v>100.05105493439663</v>
      </c>
      <c r="E3985" s="13">
        <f t="shared" ca="1" si="368"/>
        <v>988660.6098916484</v>
      </c>
      <c r="F3985" s="13">
        <f t="shared" ca="1" si="369"/>
        <v>4.0005143337970948</v>
      </c>
      <c r="G3985" s="13">
        <f t="shared" ca="1" si="370"/>
        <v>0.4987314368624497</v>
      </c>
      <c r="H3985" s="13">
        <f t="shared" ca="1" si="371"/>
        <v>0</v>
      </c>
    </row>
    <row r="3986" spans="3:8">
      <c r="C3986" s="13">
        <f t="shared" ca="1" si="366"/>
        <v>1987.5577463070354</v>
      </c>
      <c r="D3986" s="13">
        <f t="shared" ca="1" si="367"/>
        <v>99.725141373557108</v>
      </c>
      <c r="E3986" s="13">
        <f t="shared" ca="1" si="368"/>
        <v>992431.00292591855</v>
      </c>
      <c r="F3986" s="13">
        <f t="shared" ca="1" si="369"/>
        <v>3.9914114800595648</v>
      </c>
      <c r="G3986" s="13">
        <f t="shared" ca="1" si="370"/>
        <v>0.49783792172590596</v>
      </c>
      <c r="H3986" s="13">
        <f t="shared" ca="1" si="371"/>
        <v>0</v>
      </c>
    </row>
    <row r="3987" spans="3:8">
      <c r="C3987" s="13">
        <f t="shared" ca="1" si="366"/>
        <v>1999.4610990181575</v>
      </c>
      <c r="D3987" s="13">
        <f t="shared" ca="1" si="367"/>
        <v>101.08570285534732</v>
      </c>
      <c r="E3987" s="13">
        <f t="shared" ca="1" si="368"/>
        <v>981410.68318067386</v>
      </c>
      <c r="F3987" s="13">
        <f t="shared" ca="1" si="369"/>
        <v>3.9946198388063556</v>
      </c>
      <c r="G3987" s="13">
        <f t="shared" ca="1" si="370"/>
        <v>0.5147699520550495</v>
      </c>
      <c r="H3987" s="13">
        <f t="shared" ca="1" si="371"/>
        <v>0</v>
      </c>
    </row>
    <row r="3988" spans="3:8">
      <c r="C3988" s="13">
        <f t="shared" ca="1" si="366"/>
        <v>2008.3348896167186</v>
      </c>
      <c r="D3988" s="13">
        <f t="shared" ca="1" si="367"/>
        <v>100.28508618697087</v>
      </c>
      <c r="E3988" s="13">
        <f t="shared" ca="1" si="368"/>
        <v>1001762.9891403565</v>
      </c>
      <c r="F3988" s="13">
        <f t="shared" ca="1" si="369"/>
        <v>4.0082718010687479</v>
      </c>
      <c r="G3988" s="13">
        <f t="shared" ca="1" si="370"/>
        <v>0.49792635865702456</v>
      </c>
      <c r="H3988" s="13">
        <f t="shared" ca="1" si="371"/>
        <v>0</v>
      </c>
    </row>
    <row r="3989" spans="3:8">
      <c r="C3989" s="13">
        <f t="shared" ca="1" si="366"/>
        <v>2013.7636400565407</v>
      </c>
      <c r="D3989" s="13">
        <f t="shared" ca="1" si="367"/>
        <v>100.08213617075852</v>
      </c>
      <c r="E3989" s="13">
        <f t="shared" ca="1" si="368"/>
        <v>996943.36852077593</v>
      </c>
      <c r="F3989" s="13">
        <f t="shared" ca="1" si="369"/>
        <v>3.9940073990433169</v>
      </c>
      <c r="G3989" s="13">
        <f t="shared" ca="1" si="370"/>
        <v>0.5092344100248527</v>
      </c>
      <c r="H3989" s="13">
        <f t="shared" ca="1" si="371"/>
        <v>0</v>
      </c>
    </row>
    <row r="3990" spans="3:8">
      <c r="C3990" s="13">
        <f t="shared" ca="1" si="366"/>
        <v>2023.8332416287212</v>
      </c>
      <c r="D3990" s="13">
        <f t="shared" ca="1" si="367"/>
        <v>99.991245765525974</v>
      </c>
      <c r="E3990" s="13">
        <f t="shared" ca="1" si="368"/>
        <v>1002476.1839387763</v>
      </c>
      <c r="F3990" s="13">
        <f t="shared" ca="1" si="369"/>
        <v>3.9991904260086173</v>
      </c>
      <c r="G3990" s="13">
        <f t="shared" ca="1" si="370"/>
        <v>0.50839253366790438</v>
      </c>
      <c r="H3990" s="13">
        <f t="shared" ca="1" si="371"/>
        <v>0</v>
      </c>
    </row>
    <row r="3991" spans="3:8">
      <c r="C3991" s="13">
        <f t="shared" ca="1" si="366"/>
        <v>2007.0945325788834</v>
      </c>
      <c r="D3991" s="13">
        <f t="shared" ca="1" si="367"/>
        <v>99.886094114750264</v>
      </c>
      <c r="E3991" s="13">
        <f t="shared" ca="1" si="368"/>
        <v>994592.18512071948</v>
      </c>
      <c r="F3991" s="13">
        <f t="shared" ca="1" si="369"/>
        <v>4.0005547840705766</v>
      </c>
      <c r="G3991" s="13">
        <f t="shared" ca="1" si="370"/>
        <v>0.50276483118916504</v>
      </c>
      <c r="H3991" s="13">
        <f t="shared" ca="1" si="371"/>
        <v>0</v>
      </c>
    </row>
    <row r="3992" spans="3:8">
      <c r="C3992" s="13">
        <f t="shared" ref="C3992:C4055" ca="1" si="372">NORMINV(RAND(),$D$3,$G$3)</f>
        <v>1986.9916882944899</v>
      </c>
      <c r="D3992" s="13">
        <f t="shared" ref="D3992:D4055" ca="1" si="373">NORMINV(RAND(),$D$4,$G$4)</f>
        <v>100.2893322473675</v>
      </c>
      <c r="E3992" s="13">
        <f t="shared" ref="E3992:E4055" ca="1" si="374">NORMINV(RAND(),$D$5,$G$5)</f>
        <v>987155.74229293922</v>
      </c>
      <c r="F3992" s="13">
        <f t="shared" ref="F3992:F4055" ca="1" si="375">NORMINV(RAND(),$D$6,$G$6)</f>
        <v>3.99520809209884</v>
      </c>
      <c r="G3992" s="13">
        <f t="shared" ref="G3992:G4055" ca="1" si="376">C3992^2*D3992/(E3992*3.1415926*F3992^4)</f>
        <v>0.50113378255620855</v>
      </c>
      <c r="H3992" s="13">
        <f t="shared" ref="H3992:H4055" ca="1" si="377">IF(G3992&gt;0.54,1,IF(G3992&lt;0.46,1,0))</f>
        <v>0</v>
      </c>
    </row>
    <row r="3993" spans="3:8">
      <c r="C3993" s="13">
        <f t="shared" ca="1" si="372"/>
        <v>1993.8813929828541</v>
      </c>
      <c r="D3993" s="13">
        <f t="shared" ca="1" si="373"/>
        <v>99.639804918209137</v>
      </c>
      <c r="E3993" s="13">
        <f t="shared" ca="1" si="374"/>
        <v>990401.50791495352</v>
      </c>
      <c r="F3993" s="13">
        <f t="shared" ca="1" si="375"/>
        <v>4.00056229623305</v>
      </c>
      <c r="G3993" s="13">
        <f t="shared" ca="1" si="376"/>
        <v>0.49703411802417752</v>
      </c>
      <c r="H3993" s="13">
        <f t="shared" ca="1" si="377"/>
        <v>0</v>
      </c>
    </row>
    <row r="3994" spans="3:8">
      <c r="C3994" s="13">
        <f t="shared" ca="1" si="372"/>
        <v>2011.127196798366</v>
      </c>
      <c r="D3994" s="13">
        <f t="shared" ca="1" si="373"/>
        <v>100.5235960795024</v>
      </c>
      <c r="E3994" s="13">
        <f t="shared" ca="1" si="374"/>
        <v>991442.38247297262</v>
      </c>
      <c r="F3994" s="13">
        <f t="shared" ca="1" si="375"/>
        <v>4.0023500034465549</v>
      </c>
      <c r="G3994" s="13">
        <f t="shared" ca="1" si="376"/>
        <v>0.50870908042215535</v>
      </c>
      <c r="H3994" s="13">
        <f t="shared" ca="1" si="377"/>
        <v>0</v>
      </c>
    </row>
    <row r="3995" spans="3:8">
      <c r="C3995" s="13">
        <f t="shared" ca="1" si="372"/>
        <v>2008.2548623746181</v>
      </c>
      <c r="D3995" s="13">
        <f t="shared" ca="1" si="373"/>
        <v>98.971549482902986</v>
      </c>
      <c r="E3995" s="13">
        <f t="shared" ca="1" si="374"/>
        <v>995647.41376436723</v>
      </c>
      <c r="F3995" s="13">
        <f t="shared" ca="1" si="375"/>
        <v>3.9987106571534126</v>
      </c>
      <c r="G3995" s="13">
        <f t="shared" ca="1" si="376"/>
        <v>0.49912884414865344</v>
      </c>
      <c r="H3995" s="13">
        <f t="shared" ca="1" si="377"/>
        <v>0</v>
      </c>
    </row>
    <row r="3996" spans="3:8">
      <c r="C3996" s="13">
        <f t="shared" ca="1" si="372"/>
        <v>2015.4995626504167</v>
      </c>
      <c r="D3996" s="13">
        <f t="shared" ca="1" si="373"/>
        <v>99.677152413302451</v>
      </c>
      <c r="E3996" s="13">
        <f t="shared" ca="1" si="374"/>
        <v>998987.5162916776</v>
      </c>
      <c r="F3996" s="13">
        <f t="shared" ca="1" si="375"/>
        <v>3.9879877904731718</v>
      </c>
      <c r="G3996" s="13">
        <f t="shared" ca="1" si="376"/>
        <v>0.51007710736698408</v>
      </c>
      <c r="H3996" s="13">
        <f t="shared" ca="1" si="377"/>
        <v>0</v>
      </c>
    </row>
    <row r="3997" spans="3:8">
      <c r="C3997" s="13">
        <f t="shared" ca="1" si="372"/>
        <v>1999.7546440098001</v>
      </c>
      <c r="D3997" s="13">
        <f t="shared" ca="1" si="373"/>
        <v>99.055234955091606</v>
      </c>
      <c r="E3997" s="13">
        <f t="shared" ca="1" si="374"/>
        <v>1004087.7642745697</v>
      </c>
      <c r="F3997" s="13">
        <f t="shared" ca="1" si="375"/>
        <v>4.0025267094195804</v>
      </c>
      <c r="G3997" s="13">
        <f t="shared" ca="1" si="376"/>
        <v>0.48929678878169086</v>
      </c>
      <c r="H3997" s="13">
        <f t="shared" ca="1" si="377"/>
        <v>0</v>
      </c>
    </row>
    <row r="3998" spans="3:8">
      <c r="C3998" s="13">
        <f t="shared" ca="1" si="372"/>
        <v>1985.1807547682718</v>
      </c>
      <c r="D3998" s="13">
        <f t="shared" ca="1" si="373"/>
        <v>99.826266031693891</v>
      </c>
      <c r="E3998" s="13">
        <f t="shared" ca="1" si="374"/>
        <v>993042.99425843684</v>
      </c>
      <c r="F3998" s="13">
        <f t="shared" ca="1" si="375"/>
        <v>4.0061158235814096</v>
      </c>
      <c r="G3998" s="13">
        <f t="shared" ca="1" si="376"/>
        <v>0.48959053913868883</v>
      </c>
      <c r="H3998" s="13">
        <f t="shared" ca="1" si="377"/>
        <v>0</v>
      </c>
    </row>
    <row r="3999" spans="3:8">
      <c r="C3999" s="13">
        <f t="shared" ca="1" si="372"/>
        <v>2023.3939896731206</v>
      </c>
      <c r="D3999" s="13">
        <f t="shared" ca="1" si="373"/>
        <v>100.17653824185034</v>
      </c>
      <c r="E3999" s="13">
        <f t="shared" ca="1" si="374"/>
        <v>1002115.8757302164</v>
      </c>
      <c r="F3999" s="13">
        <f t="shared" ca="1" si="375"/>
        <v>3.9927477764795323</v>
      </c>
      <c r="G3999" s="13">
        <f t="shared" ca="1" si="376"/>
        <v>0.51259175637487286</v>
      </c>
      <c r="H3999" s="13">
        <f t="shared" ca="1" si="377"/>
        <v>0</v>
      </c>
    </row>
    <row r="4000" spans="3:8">
      <c r="C4000" s="13">
        <f t="shared" ca="1" si="372"/>
        <v>2014.7960659669702</v>
      </c>
      <c r="D4000" s="13">
        <f t="shared" ca="1" si="373"/>
        <v>100.56661026540061</v>
      </c>
      <c r="E4000" s="13">
        <f t="shared" ca="1" si="374"/>
        <v>1000427.3377902015</v>
      </c>
      <c r="F4000" s="13">
        <f t="shared" ca="1" si="375"/>
        <v>3.992520030791153</v>
      </c>
      <c r="G4000" s="13">
        <f t="shared" ca="1" si="376"/>
        <v>0.51120155871505879</v>
      </c>
      <c r="H4000" s="13">
        <f t="shared" ca="1" si="377"/>
        <v>0</v>
      </c>
    </row>
    <row r="4001" spans="3:8">
      <c r="C4001" s="13">
        <f t="shared" ca="1" si="372"/>
        <v>2003.1454471956761</v>
      </c>
      <c r="D4001" s="13">
        <f t="shared" ca="1" si="373"/>
        <v>99.059516361216794</v>
      </c>
      <c r="E4001" s="13">
        <f t="shared" ca="1" si="374"/>
        <v>1003974.8566951684</v>
      </c>
      <c r="F4001" s="13">
        <f t="shared" ca="1" si="375"/>
        <v>4.0017923219463558</v>
      </c>
      <c r="G4001" s="13">
        <f t="shared" ca="1" si="376"/>
        <v>0.49139449124024714</v>
      </c>
      <c r="H4001" s="13">
        <f t="shared" ca="1" si="377"/>
        <v>0</v>
      </c>
    </row>
    <row r="4002" spans="3:8">
      <c r="C4002" s="13">
        <f t="shared" ca="1" si="372"/>
        <v>2003.5410861911846</v>
      </c>
      <c r="D4002" s="13">
        <f t="shared" ca="1" si="373"/>
        <v>99.374347914609771</v>
      </c>
      <c r="E4002" s="13">
        <f t="shared" ca="1" si="374"/>
        <v>991944.98652147676</v>
      </c>
      <c r="F4002" s="13">
        <f t="shared" ca="1" si="375"/>
        <v>4.0072636292651378</v>
      </c>
      <c r="G4002" s="13">
        <f t="shared" ca="1" si="376"/>
        <v>0.49641133186067871</v>
      </c>
      <c r="H4002" s="13">
        <f t="shared" ca="1" si="377"/>
        <v>0</v>
      </c>
    </row>
    <row r="4003" spans="3:8">
      <c r="C4003" s="13">
        <f t="shared" ca="1" si="372"/>
        <v>1985.5970368377496</v>
      </c>
      <c r="D4003" s="13">
        <f t="shared" ca="1" si="373"/>
        <v>99.590090478313144</v>
      </c>
      <c r="E4003" s="13">
        <f t="shared" ca="1" si="374"/>
        <v>985921.81488004792</v>
      </c>
      <c r="F4003" s="13">
        <f t="shared" ca="1" si="375"/>
        <v>3.9988592274679613</v>
      </c>
      <c r="G4003" s="13">
        <f t="shared" ca="1" si="376"/>
        <v>0.49574866596594941</v>
      </c>
      <c r="H4003" s="13">
        <f t="shared" ca="1" si="377"/>
        <v>0</v>
      </c>
    </row>
    <row r="4004" spans="3:8">
      <c r="C4004" s="13">
        <f t="shared" ca="1" si="372"/>
        <v>1990.2659999865348</v>
      </c>
      <c r="D4004" s="13">
        <f t="shared" ca="1" si="373"/>
        <v>100.14438942005889</v>
      </c>
      <c r="E4004" s="13">
        <f t="shared" ca="1" si="374"/>
        <v>996717.47652978636</v>
      </c>
      <c r="F4004" s="13">
        <f t="shared" ca="1" si="375"/>
        <v>3.9894937174984344</v>
      </c>
      <c r="G4004" s="13">
        <f t="shared" ca="1" si="376"/>
        <v>0.50009877453883445</v>
      </c>
      <c r="H4004" s="13">
        <f t="shared" ca="1" si="377"/>
        <v>0</v>
      </c>
    </row>
    <row r="4005" spans="3:8">
      <c r="C4005" s="13">
        <f t="shared" ca="1" si="372"/>
        <v>2009.9091194547673</v>
      </c>
      <c r="D4005" s="13">
        <f t="shared" ca="1" si="373"/>
        <v>99.962884814480674</v>
      </c>
      <c r="E4005" s="13">
        <f t="shared" ca="1" si="374"/>
        <v>994933.81507736165</v>
      </c>
      <c r="F4005" s="13">
        <f t="shared" ca="1" si="375"/>
        <v>4.0087061938578694</v>
      </c>
      <c r="G4005" s="13">
        <f t="shared" ca="1" si="376"/>
        <v>0.5003001775262339</v>
      </c>
      <c r="H4005" s="13">
        <f t="shared" ca="1" si="377"/>
        <v>0</v>
      </c>
    </row>
    <row r="4006" spans="3:8">
      <c r="C4006" s="13">
        <f t="shared" ca="1" si="372"/>
        <v>1991.8853290958439</v>
      </c>
      <c r="D4006" s="13">
        <f t="shared" ca="1" si="373"/>
        <v>100.82439280270567</v>
      </c>
      <c r="E4006" s="13">
        <f t="shared" ca="1" si="374"/>
        <v>995243.03526443569</v>
      </c>
      <c r="F4006" s="13">
        <f t="shared" ca="1" si="375"/>
        <v>3.9956796298238855</v>
      </c>
      <c r="G4006" s="13">
        <f t="shared" ca="1" si="376"/>
        <v>0.50194095231559621</v>
      </c>
      <c r="H4006" s="13">
        <f t="shared" ca="1" si="377"/>
        <v>0</v>
      </c>
    </row>
    <row r="4007" spans="3:8">
      <c r="C4007" s="13">
        <f t="shared" ca="1" si="372"/>
        <v>1981.0622506347452</v>
      </c>
      <c r="D4007" s="13">
        <f t="shared" ca="1" si="373"/>
        <v>99.648955043118178</v>
      </c>
      <c r="E4007" s="13">
        <f t="shared" ca="1" si="374"/>
        <v>1010267.1118691316</v>
      </c>
      <c r="F4007" s="13">
        <f t="shared" ca="1" si="375"/>
        <v>3.9971191830741573</v>
      </c>
      <c r="G4007" s="13">
        <f t="shared" ca="1" si="376"/>
        <v>0.48271914292861878</v>
      </c>
      <c r="H4007" s="13">
        <f t="shared" ca="1" si="377"/>
        <v>0</v>
      </c>
    </row>
    <row r="4008" spans="3:8">
      <c r="C4008" s="13">
        <f t="shared" ca="1" si="372"/>
        <v>2006.4832100689546</v>
      </c>
      <c r="D4008" s="13">
        <f t="shared" ca="1" si="373"/>
        <v>99.152424680220463</v>
      </c>
      <c r="E4008" s="13">
        <f t="shared" ca="1" si="374"/>
        <v>981217.85598398338</v>
      </c>
      <c r="F4008" s="13">
        <f t="shared" ca="1" si="375"/>
        <v>4.0074579676894793</v>
      </c>
      <c r="G4008" s="13">
        <f t="shared" ca="1" si="376"/>
        <v>0.50209186747139611</v>
      </c>
      <c r="H4008" s="13">
        <f t="shared" ca="1" si="377"/>
        <v>0</v>
      </c>
    </row>
    <row r="4009" spans="3:8">
      <c r="C4009" s="13">
        <f t="shared" ca="1" si="372"/>
        <v>2003.3988620362331</v>
      </c>
      <c r="D4009" s="13">
        <f t="shared" ca="1" si="373"/>
        <v>100.48861831141269</v>
      </c>
      <c r="E4009" s="13">
        <f t="shared" ca="1" si="374"/>
        <v>1014464.677141602</v>
      </c>
      <c r="F4009" s="13">
        <f t="shared" ca="1" si="375"/>
        <v>3.9944269417564211</v>
      </c>
      <c r="G4009" s="13">
        <f t="shared" ca="1" si="376"/>
        <v>0.49710370041007379</v>
      </c>
      <c r="H4009" s="13">
        <f t="shared" ca="1" si="377"/>
        <v>0</v>
      </c>
    </row>
    <row r="4010" spans="3:8">
      <c r="C4010" s="13">
        <f t="shared" ca="1" si="372"/>
        <v>1997.1416038102079</v>
      </c>
      <c r="D4010" s="13">
        <f t="shared" ca="1" si="373"/>
        <v>99.901528185866908</v>
      </c>
      <c r="E4010" s="13">
        <f t="shared" ca="1" si="374"/>
        <v>985981.97271654545</v>
      </c>
      <c r="F4010" s="13">
        <f t="shared" ca="1" si="375"/>
        <v>3.9978292983185115</v>
      </c>
      <c r="G4010" s="13">
        <f t="shared" ca="1" si="376"/>
        <v>0.50358643586401053</v>
      </c>
      <c r="H4010" s="13">
        <f t="shared" ca="1" si="377"/>
        <v>0</v>
      </c>
    </row>
    <row r="4011" spans="3:8">
      <c r="C4011" s="13">
        <f t="shared" ca="1" si="372"/>
        <v>1988.0785528182089</v>
      </c>
      <c r="D4011" s="13">
        <f t="shared" ca="1" si="373"/>
        <v>100.74963804402084</v>
      </c>
      <c r="E4011" s="13">
        <f t="shared" ca="1" si="374"/>
        <v>987975.88139583042</v>
      </c>
      <c r="F4011" s="13">
        <f t="shared" ca="1" si="375"/>
        <v>4.0020340934566141</v>
      </c>
      <c r="G4011" s="13">
        <f t="shared" ca="1" si="376"/>
        <v>0.5001395864892334</v>
      </c>
      <c r="H4011" s="13">
        <f t="shared" ca="1" si="377"/>
        <v>0</v>
      </c>
    </row>
    <row r="4012" spans="3:8">
      <c r="C4012" s="13">
        <f t="shared" ca="1" si="372"/>
        <v>2017.187811079423</v>
      </c>
      <c r="D4012" s="13">
        <f t="shared" ca="1" si="373"/>
        <v>99.53990256383986</v>
      </c>
      <c r="E4012" s="13">
        <f t="shared" ca="1" si="374"/>
        <v>1008387.8509438556</v>
      </c>
      <c r="F4012" s="13">
        <f t="shared" ca="1" si="375"/>
        <v>3.9998886981043378</v>
      </c>
      <c r="G4012" s="13">
        <f t="shared" ca="1" si="376"/>
        <v>0.49948308454024953</v>
      </c>
      <c r="H4012" s="13">
        <f t="shared" ca="1" si="377"/>
        <v>0</v>
      </c>
    </row>
    <row r="4013" spans="3:8">
      <c r="C4013" s="13">
        <f t="shared" ca="1" si="372"/>
        <v>2008.6344473557926</v>
      </c>
      <c r="D4013" s="13">
        <f t="shared" ca="1" si="373"/>
        <v>98.98279853653267</v>
      </c>
      <c r="E4013" s="13">
        <f t="shared" ca="1" si="374"/>
        <v>995144.88564826222</v>
      </c>
      <c r="F4013" s="13">
        <f t="shared" ca="1" si="375"/>
        <v>3.9890118825925609</v>
      </c>
      <c r="G4013" s="13">
        <f t="shared" ca="1" si="376"/>
        <v>0.50450333398796632</v>
      </c>
      <c r="H4013" s="13">
        <f t="shared" ca="1" si="377"/>
        <v>0</v>
      </c>
    </row>
    <row r="4014" spans="3:8">
      <c r="C4014" s="13">
        <f t="shared" ca="1" si="372"/>
        <v>2010.1031758127622</v>
      </c>
      <c r="D4014" s="13">
        <f t="shared" ca="1" si="373"/>
        <v>99.89618442060015</v>
      </c>
      <c r="E4014" s="13">
        <f t="shared" ca="1" si="374"/>
        <v>1003135.5018282945</v>
      </c>
      <c r="F4014" s="13">
        <f t="shared" ca="1" si="375"/>
        <v>3.9905640046364286</v>
      </c>
      <c r="G4014" s="13">
        <f t="shared" ca="1" si="376"/>
        <v>0.50505539024355373</v>
      </c>
      <c r="H4014" s="13">
        <f t="shared" ca="1" si="377"/>
        <v>0</v>
      </c>
    </row>
    <row r="4015" spans="3:8">
      <c r="C4015" s="13">
        <f t="shared" ca="1" si="372"/>
        <v>1992.9932938550201</v>
      </c>
      <c r="D4015" s="13">
        <f t="shared" ca="1" si="373"/>
        <v>99.688924342821238</v>
      </c>
      <c r="E4015" s="13">
        <f t="shared" ca="1" si="374"/>
        <v>1001177.7522176876</v>
      </c>
      <c r="F4015" s="13">
        <f t="shared" ca="1" si="375"/>
        <v>3.9977588232101495</v>
      </c>
      <c r="G4015" s="13">
        <f t="shared" ca="1" si="376"/>
        <v>0.49286861873554766</v>
      </c>
      <c r="H4015" s="13">
        <f t="shared" ca="1" si="377"/>
        <v>0</v>
      </c>
    </row>
    <row r="4016" spans="3:8">
      <c r="C4016" s="13">
        <f t="shared" ca="1" si="372"/>
        <v>2002.1118258137221</v>
      </c>
      <c r="D4016" s="13">
        <f t="shared" ca="1" si="373"/>
        <v>99.695830010812173</v>
      </c>
      <c r="E4016" s="13">
        <f t="shared" ca="1" si="374"/>
        <v>997526.2884937909</v>
      </c>
      <c r="F4016" s="13">
        <f t="shared" ca="1" si="375"/>
        <v>4.0062955307733441</v>
      </c>
      <c r="G4016" s="13">
        <f t="shared" ca="1" si="376"/>
        <v>0.495002633935272</v>
      </c>
      <c r="H4016" s="13">
        <f t="shared" ca="1" si="377"/>
        <v>0</v>
      </c>
    </row>
    <row r="4017" spans="3:8">
      <c r="C4017" s="13">
        <f t="shared" ca="1" si="372"/>
        <v>2005.3593881836805</v>
      </c>
      <c r="D4017" s="13">
        <f t="shared" ca="1" si="373"/>
        <v>100.26296383611998</v>
      </c>
      <c r="E4017" s="13">
        <f t="shared" ca="1" si="374"/>
        <v>1003892.9824071948</v>
      </c>
      <c r="F4017" s="13">
        <f t="shared" ca="1" si="375"/>
        <v>4.0085800962099807</v>
      </c>
      <c r="G4017" s="13">
        <f t="shared" ca="1" si="376"/>
        <v>0.4951370478064907</v>
      </c>
      <c r="H4017" s="13">
        <f t="shared" ca="1" si="377"/>
        <v>0</v>
      </c>
    </row>
    <row r="4018" spans="3:8">
      <c r="C4018" s="13">
        <f t="shared" ca="1" si="372"/>
        <v>1999.0243132686396</v>
      </c>
      <c r="D4018" s="13">
        <f t="shared" ca="1" si="373"/>
        <v>100.04426784238034</v>
      </c>
      <c r="E4018" s="13">
        <f t="shared" ca="1" si="374"/>
        <v>993435.06056384847</v>
      </c>
      <c r="F4018" s="13">
        <f t="shared" ca="1" si="375"/>
        <v>3.9962867588940401</v>
      </c>
      <c r="G4018" s="13">
        <f t="shared" ca="1" si="376"/>
        <v>0.50224131814083883</v>
      </c>
      <c r="H4018" s="13">
        <f t="shared" ca="1" si="377"/>
        <v>0</v>
      </c>
    </row>
    <row r="4019" spans="3:8">
      <c r="C4019" s="13">
        <f t="shared" ca="1" si="372"/>
        <v>1997.9996232936778</v>
      </c>
      <c r="D4019" s="13">
        <f t="shared" ca="1" si="373"/>
        <v>99.968022348636779</v>
      </c>
      <c r="E4019" s="13">
        <f t="shared" ca="1" si="374"/>
        <v>1002197.2259756962</v>
      </c>
      <c r="F4019" s="13">
        <f t="shared" ca="1" si="375"/>
        <v>4.0018466178377174</v>
      </c>
      <c r="G4019" s="13">
        <f t="shared" ca="1" si="376"/>
        <v>0.49420494525541042</v>
      </c>
      <c r="H4019" s="13">
        <f t="shared" ca="1" si="377"/>
        <v>0</v>
      </c>
    </row>
    <row r="4020" spans="3:8">
      <c r="C4020" s="13">
        <f t="shared" ca="1" si="372"/>
        <v>2004.5768067315735</v>
      </c>
      <c r="D4020" s="13">
        <f t="shared" ca="1" si="373"/>
        <v>99.670432740200667</v>
      </c>
      <c r="E4020" s="13">
        <f t="shared" ca="1" si="374"/>
        <v>1001139.7246867537</v>
      </c>
      <c r="F4020" s="13">
        <f t="shared" ca="1" si="375"/>
        <v>3.9944459496819524</v>
      </c>
      <c r="G4020" s="13">
        <f t="shared" ca="1" si="376"/>
        <v>0.50019689433605785</v>
      </c>
      <c r="H4020" s="13">
        <f t="shared" ca="1" si="377"/>
        <v>0</v>
      </c>
    </row>
    <row r="4021" spans="3:8">
      <c r="C4021" s="13">
        <f t="shared" ca="1" si="372"/>
        <v>1984.431106087417</v>
      </c>
      <c r="D4021" s="13">
        <f t="shared" ca="1" si="373"/>
        <v>99.388181764908552</v>
      </c>
      <c r="E4021" s="13">
        <f t="shared" ca="1" si="374"/>
        <v>995755.53054568334</v>
      </c>
      <c r="F4021" s="13">
        <f t="shared" ca="1" si="375"/>
        <v>4.0150394477856564</v>
      </c>
      <c r="G4021" s="13">
        <f t="shared" ca="1" si="376"/>
        <v>0.48144306890951821</v>
      </c>
      <c r="H4021" s="13">
        <f t="shared" ca="1" si="377"/>
        <v>0</v>
      </c>
    </row>
    <row r="4022" spans="3:8">
      <c r="C4022" s="13">
        <f t="shared" ca="1" si="372"/>
        <v>2013.0410597991545</v>
      </c>
      <c r="D4022" s="13">
        <f t="shared" ca="1" si="373"/>
        <v>99.826562795199564</v>
      </c>
      <c r="E4022" s="13">
        <f t="shared" ca="1" si="374"/>
        <v>981021.67877081432</v>
      </c>
      <c r="F4022" s="13">
        <f t="shared" ca="1" si="375"/>
        <v>3.9859270053564035</v>
      </c>
      <c r="G4022" s="13">
        <f t="shared" ca="1" si="376"/>
        <v>0.5200026415394623</v>
      </c>
      <c r="H4022" s="13">
        <f t="shared" ca="1" si="377"/>
        <v>0</v>
      </c>
    </row>
    <row r="4023" spans="3:8">
      <c r="C4023" s="13">
        <f t="shared" ca="1" si="372"/>
        <v>1983.193711515027</v>
      </c>
      <c r="D4023" s="13">
        <f t="shared" ca="1" si="373"/>
        <v>100.42495737082321</v>
      </c>
      <c r="E4023" s="13">
        <f t="shared" ca="1" si="374"/>
        <v>987569.219637851</v>
      </c>
      <c r="F4023" s="13">
        <f t="shared" ca="1" si="375"/>
        <v>3.995586381139943</v>
      </c>
      <c r="G4023" s="13">
        <f t="shared" ca="1" si="376"/>
        <v>0.4994964683359604</v>
      </c>
      <c r="H4023" s="13">
        <f t="shared" ca="1" si="377"/>
        <v>0</v>
      </c>
    </row>
    <row r="4024" spans="3:8">
      <c r="C4024" s="13">
        <f t="shared" ca="1" si="372"/>
        <v>1995.9016006694039</v>
      </c>
      <c r="D4024" s="13">
        <f t="shared" ca="1" si="373"/>
        <v>99.52920919502597</v>
      </c>
      <c r="E4024" s="13">
        <f t="shared" ca="1" si="374"/>
        <v>972632.08099825354</v>
      </c>
      <c r="F4024" s="13">
        <f t="shared" ca="1" si="375"/>
        <v>4.0007576981820954</v>
      </c>
      <c r="G4024" s="13">
        <f t="shared" ca="1" si="376"/>
        <v>0.50647889459879281</v>
      </c>
      <c r="H4024" s="13">
        <f t="shared" ca="1" si="377"/>
        <v>0</v>
      </c>
    </row>
    <row r="4025" spans="3:8">
      <c r="C4025" s="13">
        <f t="shared" ca="1" si="372"/>
        <v>1993.1857973518349</v>
      </c>
      <c r="D4025" s="13">
        <f t="shared" ca="1" si="373"/>
        <v>101.20098802413911</v>
      </c>
      <c r="E4025" s="13">
        <f t="shared" ca="1" si="374"/>
        <v>995941.65000884654</v>
      </c>
      <c r="F4025" s="13">
        <f t="shared" ca="1" si="375"/>
        <v>3.9856126949808326</v>
      </c>
      <c r="G4025" s="13">
        <f t="shared" ca="1" si="376"/>
        <v>0.50923258556872031</v>
      </c>
      <c r="H4025" s="13">
        <f t="shared" ca="1" si="377"/>
        <v>0</v>
      </c>
    </row>
    <row r="4026" spans="3:8">
      <c r="C4026" s="13">
        <f t="shared" ca="1" si="372"/>
        <v>1992.1556513407895</v>
      </c>
      <c r="D4026" s="13">
        <f t="shared" ca="1" si="373"/>
        <v>99.086016193741756</v>
      </c>
      <c r="E4026" s="13">
        <f t="shared" ca="1" si="374"/>
        <v>987635.67512896063</v>
      </c>
      <c r="F4026" s="13">
        <f t="shared" ca="1" si="375"/>
        <v>4.0010089742970196</v>
      </c>
      <c r="G4026" s="13">
        <f t="shared" ca="1" si="376"/>
        <v>0.49457728585753541</v>
      </c>
      <c r="H4026" s="13">
        <f t="shared" ca="1" si="377"/>
        <v>0</v>
      </c>
    </row>
    <row r="4027" spans="3:8">
      <c r="C4027" s="13">
        <f t="shared" ca="1" si="372"/>
        <v>1992.9206119244479</v>
      </c>
      <c r="D4027" s="13">
        <f t="shared" ca="1" si="373"/>
        <v>100.20691166401087</v>
      </c>
      <c r="E4027" s="13">
        <f t="shared" ca="1" si="374"/>
        <v>1016893.2992766945</v>
      </c>
      <c r="F4027" s="13">
        <f t="shared" ca="1" si="375"/>
        <v>3.9999318175016518</v>
      </c>
      <c r="G4027" s="13">
        <f t="shared" ca="1" si="376"/>
        <v>0.48667839900102461</v>
      </c>
      <c r="H4027" s="13">
        <f t="shared" ca="1" si="377"/>
        <v>0</v>
      </c>
    </row>
    <row r="4028" spans="3:8">
      <c r="C4028" s="13">
        <f t="shared" ca="1" si="372"/>
        <v>2010.3329410802603</v>
      </c>
      <c r="D4028" s="13">
        <f t="shared" ca="1" si="373"/>
        <v>99.706019955133897</v>
      </c>
      <c r="E4028" s="13">
        <f t="shared" ca="1" si="374"/>
        <v>989781.87473158538</v>
      </c>
      <c r="F4028" s="13">
        <f t="shared" ca="1" si="375"/>
        <v>4.0009302373769575</v>
      </c>
      <c r="G4028" s="13">
        <f t="shared" ca="1" si="376"/>
        <v>0.50573624698524722</v>
      </c>
      <c r="H4028" s="13">
        <f t="shared" ca="1" si="377"/>
        <v>0</v>
      </c>
    </row>
    <row r="4029" spans="3:8">
      <c r="C4029" s="13">
        <f t="shared" ca="1" si="372"/>
        <v>1987.0360418749347</v>
      </c>
      <c r="D4029" s="13">
        <f t="shared" ca="1" si="373"/>
        <v>100.26266914076305</v>
      </c>
      <c r="E4029" s="13">
        <f t="shared" ca="1" si="374"/>
        <v>997227.97354169772</v>
      </c>
      <c r="F4029" s="13">
        <f t="shared" ca="1" si="375"/>
        <v>4.0040627853026578</v>
      </c>
      <c r="G4029" s="13">
        <f t="shared" ca="1" si="376"/>
        <v>0.49158986252526649</v>
      </c>
      <c r="H4029" s="13">
        <f t="shared" ca="1" si="377"/>
        <v>0</v>
      </c>
    </row>
    <row r="4030" spans="3:8">
      <c r="C4030" s="13">
        <f t="shared" ca="1" si="372"/>
        <v>2014.1123525126532</v>
      </c>
      <c r="D4030" s="13">
        <f t="shared" ca="1" si="373"/>
        <v>99.550848447171887</v>
      </c>
      <c r="E4030" s="13">
        <f t="shared" ca="1" si="374"/>
        <v>1001631.8744902845</v>
      </c>
      <c r="F4030" s="13">
        <f t="shared" ca="1" si="375"/>
        <v>4.0002839138116055</v>
      </c>
      <c r="G4030" s="13">
        <f t="shared" ca="1" si="376"/>
        <v>0.50117694774318056</v>
      </c>
      <c r="H4030" s="13">
        <f t="shared" ca="1" si="377"/>
        <v>0</v>
      </c>
    </row>
    <row r="4031" spans="3:8">
      <c r="C4031" s="13">
        <f t="shared" ca="1" si="372"/>
        <v>2011.1665736070333</v>
      </c>
      <c r="D4031" s="13">
        <f t="shared" ca="1" si="373"/>
        <v>99.576312277508848</v>
      </c>
      <c r="E4031" s="13">
        <f t="shared" ca="1" si="374"/>
        <v>990692.35785544594</v>
      </c>
      <c r="F4031" s="13">
        <f t="shared" ca="1" si="375"/>
        <v>4.0014988118423869</v>
      </c>
      <c r="G4031" s="13">
        <f t="shared" ca="1" si="376"/>
        <v>0.50474575571478075</v>
      </c>
      <c r="H4031" s="13">
        <f t="shared" ca="1" si="377"/>
        <v>0</v>
      </c>
    </row>
    <row r="4032" spans="3:8">
      <c r="C4032" s="13">
        <f t="shared" ca="1" si="372"/>
        <v>1981.2653666663234</v>
      </c>
      <c r="D4032" s="13">
        <f t="shared" ca="1" si="373"/>
        <v>99.877201919359166</v>
      </c>
      <c r="E4032" s="13">
        <f t="shared" ca="1" si="374"/>
        <v>991643.38122439152</v>
      </c>
      <c r="F4032" s="13">
        <f t="shared" ca="1" si="375"/>
        <v>4.0107773888839695</v>
      </c>
      <c r="G4032" s="13">
        <f t="shared" ca="1" si="376"/>
        <v>0.48633110638819327</v>
      </c>
      <c r="H4032" s="13">
        <f t="shared" ca="1" si="377"/>
        <v>0</v>
      </c>
    </row>
    <row r="4033" spans="3:8">
      <c r="C4033" s="13">
        <f t="shared" ca="1" si="372"/>
        <v>1989.5538294797691</v>
      </c>
      <c r="D4033" s="13">
        <f t="shared" ca="1" si="373"/>
        <v>100.11274607098383</v>
      </c>
      <c r="E4033" s="13">
        <f t="shared" ca="1" si="374"/>
        <v>994391.20005891286</v>
      </c>
      <c r="F4033" s="13">
        <f t="shared" ca="1" si="375"/>
        <v>4.0016721553164807</v>
      </c>
      <c r="G4033" s="13">
        <f t="shared" ca="1" si="376"/>
        <v>0.49468370292355052</v>
      </c>
      <c r="H4033" s="13">
        <f t="shared" ca="1" si="377"/>
        <v>0</v>
      </c>
    </row>
    <row r="4034" spans="3:8">
      <c r="C4034" s="13">
        <f t="shared" ca="1" si="372"/>
        <v>1996.4827529897077</v>
      </c>
      <c r="D4034" s="13">
        <f t="shared" ca="1" si="373"/>
        <v>100.87059672856606</v>
      </c>
      <c r="E4034" s="13">
        <f t="shared" ca="1" si="374"/>
        <v>985635.61625694029</v>
      </c>
      <c r="F4034" s="13">
        <f t="shared" ca="1" si="375"/>
        <v>4.0070136163789138</v>
      </c>
      <c r="G4034" s="13">
        <f t="shared" ca="1" si="376"/>
        <v>0.50367012194386096</v>
      </c>
      <c r="H4034" s="13">
        <f t="shared" ca="1" si="377"/>
        <v>0</v>
      </c>
    </row>
    <row r="4035" spans="3:8">
      <c r="C4035" s="13">
        <f t="shared" ca="1" si="372"/>
        <v>2032.416911353896</v>
      </c>
      <c r="D4035" s="13">
        <f t="shared" ca="1" si="373"/>
        <v>99.240152105498382</v>
      </c>
      <c r="E4035" s="13">
        <f t="shared" ca="1" si="374"/>
        <v>1005568.8215623287</v>
      </c>
      <c r="F4035" s="13">
        <f t="shared" ca="1" si="375"/>
        <v>3.9865793737942732</v>
      </c>
      <c r="G4035" s="13">
        <f t="shared" ca="1" si="376"/>
        <v>0.51374746846723462</v>
      </c>
      <c r="H4035" s="13">
        <f t="shared" ca="1" si="377"/>
        <v>0</v>
      </c>
    </row>
    <row r="4036" spans="3:8">
      <c r="C4036" s="13">
        <f t="shared" ca="1" si="372"/>
        <v>1998.6942289340329</v>
      </c>
      <c r="D4036" s="13">
        <f t="shared" ca="1" si="373"/>
        <v>100.17417864993891</v>
      </c>
      <c r="E4036" s="13">
        <f t="shared" ca="1" si="374"/>
        <v>996975.31323735591</v>
      </c>
      <c r="F4036" s="13">
        <f t="shared" ca="1" si="375"/>
        <v>4.0000804919104391</v>
      </c>
      <c r="G4036" s="13">
        <f t="shared" ca="1" si="376"/>
        <v>0.49904454780676677</v>
      </c>
      <c r="H4036" s="13">
        <f t="shared" ca="1" si="377"/>
        <v>0</v>
      </c>
    </row>
    <row r="4037" spans="3:8">
      <c r="C4037" s="13">
        <f t="shared" ca="1" si="372"/>
        <v>2005.4432823899513</v>
      </c>
      <c r="D4037" s="13">
        <f t="shared" ca="1" si="373"/>
        <v>100.12811443699817</v>
      </c>
      <c r="E4037" s="13">
        <f t="shared" ca="1" si="374"/>
        <v>997436.4549469786</v>
      </c>
      <c r="F4037" s="13">
        <f t="shared" ca="1" si="375"/>
        <v>3.992267857717025</v>
      </c>
      <c r="G4037" s="13">
        <f t="shared" ca="1" si="376"/>
        <v>0.50589806045389141</v>
      </c>
      <c r="H4037" s="13">
        <f t="shared" ca="1" si="377"/>
        <v>0</v>
      </c>
    </row>
    <row r="4038" spans="3:8">
      <c r="C4038" s="13">
        <f t="shared" ca="1" si="372"/>
        <v>1972.993720163196</v>
      </c>
      <c r="D4038" s="13">
        <f t="shared" ca="1" si="373"/>
        <v>99.751866492795486</v>
      </c>
      <c r="E4038" s="13">
        <f t="shared" ca="1" si="374"/>
        <v>978697.18579577969</v>
      </c>
      <c r="F4038" s="13">
        <f t="shared" ca="1" si="375"/>
        <v>3.98973405110207</v>
      </c>
      <c r="G4038" s="13">
        <f t="shared" ca="1" si="376"/>
        <v>0.49842342187996108</v>
      </c>
      <c r="H4038" s="13">
        <f t="shared" ca="1" si="377"/>
        <v>0</v>
      </c>
    </row>
    <row r="4039" spans="3:8">
      <c r="C4039" s="13">
        <f t="shared" ca="1" si="372"/>
        <v>1989.059979192697</v>
      </c>
      <c r="D4039" s="13">
        <f t="shared" ca="1" si="373"/>
        <v>99.439235809444583</v>
      </c>
      <c r="E4039" s="13">
        <f t="shared" ca="1" si="374"/>
        <v>1011120.948360474</v>
      </c>
      <c r="F4039" s="13">
        <f t="shared" ca="1" si="375"/>
        <v>3.9860283065395921</v>
      </c>
      <c r="G4039" s="13">
        <f t="shared" ca="1" si="376"/>
        <v>0.49061299716022677</v>
      </c>
      <c r="H4039" s="13">
        <f t="shared" ca="1" si="377"/>
        <v>0</v>
      </c>
    </row>
    <row r="4040" spans="3:8">
      <c r="C4040" s="13">
        <f t="shared" ca="1" si="372"/>
        <v>1995.473405814327</v>
      </c>
      <c r="D4040" s="13">
        <f t="shared" ca="1" si="373"/>
        <v>99.561133475766383</v>
      </c>
      <c r="E4040" s="13">
        <f t="shared" ca="1" si="374"/>
        <v>1001552.1865662019</v>
      </c>
      <c r="F4040" s="13">
        <f t="shared" ca="1" si="375"/>
        <v>3.994250673693593</v>
      </c>
      <c r="G4040" s="13">
        <f t="shared" ca="1" si="376"/>
        <v>0.49501345480294667</v>
      </c>
      <c r="H4040" s="13">
        <f t="shared" ca="1" si="377"/>
        <v>0</v>
      </c>
    </row>
    <row r="4041" spans="3:8">
      <c r="C4041" s="13">
        <f t="shared" ca="1" si="372"/>
        <v>1992.9569042127926</v>
      </c>
      <c r="D4041" s="13">
        <f t="shared" ca="1" si="373"/>
        <v>101.20958969314391</v>
      </c>
      <c r="E4041" s="13">
        <f t="shared" ca="1" si="374"/>
        <v>1002277.7744423227</v>
      </c>
      <c r="F4041" s="13">
        <f t="shared" ca="1" si="375"/>
        <v>4.0068350632411951</v>
      </c>
      <c r="G4041" s="13">
        <f t="shared" ca="1" si="376"/>
        <v>0.49530607180382008</v>
      </c>
      <c r="H4041" s="13">
        <f t="shared" ca="1" si="377"/>
        <v>0</v>
      </c>
    </row>
    <row r="4042" spans="3:8">
      <c r="C4042" s="13">
        <f t="shared" ca="1" si="372"/>
        <v>1992.8954461705166</v>
      </c>
      <c r="D4042" s="13">
        <f t="shared" ca="1" si="373"/>
        <v>100.05819608920075</v>
      </c>
      <c r="E4042" s="13">
        <f t="shared" ca="1" si="374"/>
        <v>993228.92355425749</v>
      </c>
      <c r="F4042" s="13">
        <f t="shared" ca="1" si="375"/>
        <v>3.999435302246956</v>
      </c>
      <c r="G4042" s="13">
        <f t="shared" ca="1" si="376"/>
        <v>0.49776891527645273</v>
      </c>
      <c r="H4042" s="13">
        <f t="shared" ca="1" si="377"/>
        <v>0</v>
      </c>
    </row>
    <row r="4043" spans="3:8">
      <c r="C4043" s="13">
        <f t="shared" ca="1" si="372"/>
        <v>2008.0321409638846</v>
      </c>
      <c r="D4043" s="13">
        <f t="shared" ca="1" si="373"/>
        <v>99.634705671690014</v>
      </c>
      <c r="E4043" s="13">
        <f t="shared" ca="1" si="374"/>
        <v>1002659.3808668812</v>
      </c>
      <c r="F4043" s="13">
        <f t="shared" ca="1" si="375"/>
        <v>3.9988100927575632</v>
      </c>
      <c r="G4043" s="13">
        <f t="shared" ca="1" si="376"/>
        <v>0.49879898041754034</v>
      </c>
      <c r="H4043" s="13">
        <f t="shared" ca="1" si="377"/>
        <v>0</v>
      </c>
    </row>
    <row r="4044" spans="3:8">
      <c r="C4044" s="13">
        <f t="shared" ca="1" si="372"/>
        <v>2000.9750084582208</v>
      </c>
      <c r="D4044" s="13">
        <f t="shared" ca="1" si="373"/>
        <v>101.05464857916583</v>
      </c>
      <c r="E4044" s="13">
        <f t="shared" ca="1" si="374"/>
        <v>1001083.7710823503</v>
      </c>
      <c r="F4044" s="13">
        <f t="shared" ca="1" si="375"/>
        <v>3.989130738064679</v>
      </c>
      <c r="G4044" s="13">
        <f t="shared" ca="1" si="376"/>
        <v>0.5080497700826031</v>
      </c>
      <c r="H4044" s="13">
        <f t="shared" ca="1" si="377"/>
        <v>0</v>
      </c>
    </row>
    <row r="4045" spans="3:8">
      <c r="C4045" s="13">
        <f t="shared" ca="1" si="372"/>
        <v>1993.7549146202859</v>
      </c>
      <c r="D4045" s="13">
        <f t="shared" ca="1" si="373"/>
        <v>100.18580466238139</v>
      </c>
      <c r="E4045" s="13">
        <f t="shared" ca="1" si="374"/>
        <v>992177.72640083032</v>
      </c>
      <c r="F4045" s="13">
        <f t="shared" ca="1" si="375"/>
        <v>4.0001988507295883</v>
      </c>
      <c r="G4045" s="13">
        <f t="shared" ca="1" si="376"/>
        <v>0.49898107126310104</v>
      </c>
      <c r="H4045" s="13">
        <f t="shared" ca="1" si="377"/>
        <v>0</v>
      </c>
    </row>
    <row r="4046" spans="3:8">
      <c r="C4046" s="13">
        <f t="shared" ca="1" si="372"/>
        <v>1999.8046635365997</v>
      </c>
      <c r="D4046" s="13">
        <f t="shared" ca="1" si="373"/>
        <v>99.604189939145073</v>
      </c>
      <c r="E4046" s="13">
        <f t="shared" ca="1" si="374"/>
        <v>986215.81658331875</v>
      </c>
      <c r="F4046" s="13">
        <f t="shared" ca="1" si="375"/>
        <v>3.9918626606007881</v>
      </c>
      <c r="G4046" s="13">
        <f t="shared" ca="1" si="376"/>
        <v>0.50632406415664</v>
      </c>
      <c r="H4046" s="13">
        <f t="shared" ca="1" si="377"/>
        <v>0</v>
      </c>
    </row>
    <row r="4047" spans="3:8">
      <c r="C4047" s="13">
        <f t="shared" ca="1" si="372"/>
        <v>1998.513700717612</v>
      </c>
      <c r="D4047" s="13">
        <f t="shared" ca="1" si="373"/>
        <v>100.25392128377331</v>
      </c>
      <c r="E4047" s="13">
        <f t="shared" ca="1" si="374"/>
        <v>1004811.7431834005</v>
      </c>
      <c r="F4047" s="13">
        <f t="shared" ca="1" si="375"/>
        <v>4.000546678244385</v>
      </c>
      <c r="G4047" s="13">
        <f t="shared" ca="1" si="376"/>
        <v>0.49522629060121826</v>
      </c>
      <c r="H4047" s="13">
        <f t="shared" ca="1" si="377"/>
        <v>0</v>
      </c>
    </row>
    <row r="4048" spans="3:8">
      <c r="C4048" s="13">
        <f t="shared" ca="1" si="372"/>
        <v>2002.4380083195638</v>
      </c>
      <c r="D4048" s="13">
        <f t="shared" ca="1" si="373"/>
        <v>100.1364688983996</v>
      </c>
      <c r="E4048" s="13">
        <f t="shared" ca="1" si="374"/>
        <v>1000205.84568314</v>
      </c>
      <c r="F4048" s="13">
        <f t="shared" ca="1" si="375"/>
        <v>4.0063100496021979</v>
      </c>
      <c r="G4048" s="13">
        <f t="shared" ca="1" si="376"/>
        <v>0.49601287932912674</v>
      </c>
      <c r="H4048" s="13">
        <f t="shared" ca="1" si="377"/>
        <v>0</v>
      </c>
    </row>
    <row r="4049" spans="3:8">
      <c r="C4049" s="13">
        <f t="shared" ca="1" si="372"/>
        <v>2013.1518032134425</v>
      </c>
      <c r="D4049" s="13">
        <f t="shared" ca="1" si="373"/>
        <v>99.198189627422195</v>
      </c>
      <c r="E4049" s="13">
        <f t="shared" ca="1" si="374"/>
        <v>983901.64152575412</v>
      </c>
      <c r="F4049" s="13">
        <f t="shared" ca="1" si="375"/>
        <v>4.004861165496389</v>
      </c>
      <c r="G4049" s="13">
        <f t="shared" ca="1" si="376"/>
        <v>0.5055980425616653</v>
      </c>
      <c r="H4049" s="13">
        <f t="shared" ca="1" si="377"/>
        <v>0</v>
      </c>
    </row>
    <row r="4050" spans="3:8">
      <c r="C4050" s="13">
        <f t="shared" ca="1" si="372"/>
        <v>1998.5578949699036</v>
      </c>
      <c r="D4050" s="13">
        <f t="shared" ca="1" si="373"/>
        <v>98.667547438791729</v>
      </c>
      <c r="E4050" s="13">
        <f t="shared" ca="1" si="374"/>
        <v>979685.80307821755</v>
      </c>
      <c r="F4050" s="13">
        <f t="shared" ca="1" si="375"/>
        <v>3.9994641274796883</v>
      </c>
      <c r="G4050" s="13">
        <f t="shared" ca="1" si="376"/>
        <v>0.50045369162099185</v>
      </c>
      <c r="H4050" s="13">
        <f t="shared" ca="1" si="377"/>
        <v>0</v>
      </c>
    </row>
    <row r="4051" spans="3:8">
      <c r="C4051" s="13">
        <f t="shared" ca="1" si="372"/>
        <v>2008.6358883114824</v>
      </c>
      <c r="D4051" s="13">
        <f t="shared" ca="1" si="373"/>
        <v>100.37457957497632</v>
      </c>
      <c r="E4051" s="13">
        <f t="shared" ca="1" si="374"/>
        <v>994683.86264787964</v>
      </c>
      <c r="F4051" s="13">
        <f t="shared" ca="1" si="375"/>
        <v>4.0007839036396851</v>
      </c>
      <c r="G4051" s="13">
        <f t="shared" ca="1" si="376"/>
        <v>0.50583731167895341</v>
      </c>
      <c r="H4051" s="13">
        <f t="shared" ca="1" si="377"/>
        <v>0</v>
      </c>
    </row>
    <row r="4052" spans="3:8">
      <c r="C4052" s="13">
        <f t="shared" ca="1" si="372"/>
        <v>2010.9450764596058</v>
      </c>
      <c r="D4052" s="13">
        <f t="shared" ca="1" si="373"/>
        <v>99.753551490743916</v>
      </c>
      <c r="E4052" s="13">
        <f t="shared" ca="1" si="374"/>
        <v>995099.56860910018</v>
      </c>
      <c r="F4052" s="13">
        <f t="shared" ca="1" si="375"/>
        <v>4.0014427855114123</v>
      </c>
      <c r="G4052" s="13">
        <f t="shared" ca="1" si="376"/>
        <v>0.50332202549905825</v>
      </c>
      <c r="H4052" s="13">
        <f t="shared" ca="1" si="377"/>
        <v>0</v>
      </c>
    </row>
    <row r="4053" spans="3:8">
      <c r="C4053" s="13">
        <f t="shared" ca="1" si="372"/>
        <v>2018.0605742100956</v>
      </c>
      <c r="D4053" s="13">
        <f t="shared" ca="1" si="373"/>
        <v>99.777183526534174</v>
      </c>
      <c r="E4053" s="13">
        <f t="shared" ca="1" si="374"/>
        <v>999279.2845721842</v>
      </c>
      <c r="F4053" s="13">
        <f t="shared" ca="1" si="375"/>
        <v>3.9999640903394185</v>
      </c>
      <c r="G4053" s="13">
        <f t="shared" ca="1" si="376"/>
        <v>0.50563661689613115</v>
      </c>
      <c r="H4053" s="13">
        <f t="shared" ca="1" si="377"/>
        <v>0</v>
      </c>
    </row>
    <row r="4054" spans="3:8">
      <c r="C4054" s="13">
        <f t="shared" ca="1" si="372"/>
        <v>1998.5035361531195</v>
      </c>
      <c r="D4054" s="13">
        <f t="shared" ca="1" si="373"/>
        <v>99.960345965127104</v>
      </c>
      <c r="E4054" s="13">
        <f t="shared" ca="1" si="374"/>
        <v>994652.89861023286</v>
      </c>
      <c r="F4054" s="13">
        <f t="shared" ca="1" si="375"/>
        <v>3.9908998236724682</v>
      </c>
      <c r="G4054" s="13">
        <f t="shared" ca="1" si="376"/>
        <v>0.503654673626591</v>
      </c>
      <c r="H4054" s="13">
        <f t="shared" ca="1" si="377"/>
        <v>0</v>
      </c>
    </row>
    <row r="4055" spans="3:8">
      <c r="C4055" s="13">
        <f t="shared" ca="1" si="372"/>
        <v>2006.1235013200692</v>
      </c>
      <c r="D4055" s="13">
        <f t="shared" ca="1" si="373"/>
        <v>99.21184885368865</v>
      </c>
      <c r="E4055" s="13">
        <f t="shared" ca="1" si="374"/>
        <v>1000783.2069171369</v>
      </c>
      <c r="F4055" s="13">
        <f t="shared" ca="1" si="375"/>
        <v>3.9954710992041234</v>
      </c>
      <c r="G4055" s="13">
        <f t="shared" ca="1" si="376"/>
        <v>0.4983299911453194</v>
      </c>
      <c r="H4055" s="13">
        <f t="shared" ca="1" si="377"/>
        <v>0</v>
      </c>
    </row>
    <row r="4056" spans="3:8">
      <c r="C4056" s="13">
        <f t="shared" ref="C4056:C4119" ca="1" si="378">NORMINV(RAND(),$D$3,$G$3)</f>
        <v>1995.6410305009617</v>
      </c>
      <c r="D4056" s="13">
        <f t="shared" ref="D4056:D4119" ca="1" si="379">NORMINV(RAND(),$D$4,$G$4)</f>
        <v>99.484769817653344</v>
      </c>
      <c r="E4056" s="13">
        <f t="shared" ref="E4056:E4119" ca="1" si="380">NORMINV(RAND(),$D$5,$G$5)</f>
        <v>988903.66887654422</v>
      </c>
      <c r="F4056" s="13">
        <f t="shared" ref="F4056:F4119" ca="1" si="381">NORMINV(RAND(),$D$6,$G$6)</f>
        <v>4.0030415613407868</v>
      </c>
      <c r="G4056" s="13">
        <f t="shared" ref="G4056:G4119" ca="1" si="382">C4056^2*D4056/(E4056*3.1415926*F4056^4)</f>
        <v>0.49665772893155363</v>
      </c>
      <c r="H4056" s="13">
        <f t="shared" ref="H4056:H4119" ca="1" si="383">IF(G4056&gt;0.54,1,IF(G4056&lt;0.46,1,0))</f>
        <v>0</v>
      </c>
    </row>
    <row r="4057" spans="3:8">
      <c r="C4057" s="13">
        <f t="shared" ca="1" si="378"/>
        <v>2024.1237230975166</v>
      </c>
      <c r="D4057" s="13">
        <f t="shared" ca="1" si="379"/>
        <v>100.15685940799952</v>
      </c>
      <c r="E4057" s="13">
        <f t="shared" ca="1" si="380"/>
        <v>988661.99704785552</v>
      </c>
      <c r="F4057" s="13">
        <f t="shared" ca="1" si="381"/>
        <v>3.995050365734266</v>
      </c>
      <c r="G4057" s="13">
        <f t="shared" ca="1" si="382"/>
        <v>0.51864245750820637</v>
      </c>
      <c r="H4057" s="13">
        <f t="shared" ca="1" si="383"/>
        <v>0</v>
      </c>
    </row>
    <row r="4058" spans="3:8">
      <c r="C4058" s="13">
        <f t="shared" ca="1" si="378"/>
        <v>1998.4603538839474</v>
      </c>
      <c r="D4058" s="13">
        <f t="shared" ca="1" si="379"/>
        <v>100.00785471237859</v>
      </c>
      <c r="E4058" s="13">
        <f t="shared" ca="1" si="380"/>
        <v>987933.9923141679</v>
      </c>
      <c r="F4058" s="13">
        <f t="shared" ca="1" si="381"/>
        <v>4.0031730855075391</v>
      </c>
      <c r="G4058" s="13">
        <f t="shared" ca="1" si="382"/>
        <v>0.5011063645595254</v>
      </c>
      <c r="H4058" s="13">
        <f t="shared" ca="1" si="383"/>
        <v>0</v>
      </c>
    </row>
    <row r="4059" spans="3:8">
      <c r="C4059" s="13">
        <f t="shared" ca="1" si="378"/>
        <v>2023.1723022304313</v>
      </c>
      <c r="D4059" s="13">
        <f t="shared" ca="1" si="379"/>
        <v>100.19244144061136</v>
      </c>
      <c r="E4059" s="13">
        <f t="shared" ca="1" si="380"/>
        <v>1001035.7671121006</v>
      </c>
      <c r="F4059" s="13">
        <f t="shared" ca="1" si="381"/>
        <v>4.0111375249839538</v>
      </c>
      <c r="G4059" s="13">
        <f t="shared" ca="1" si="382"/>
        <v>0.5037685266071672</v>
      </c>
      <c r="H4059" s="13">
        <f t="shared" ca="1" si="383"/>
        <v>0</v>
      </c>
    </row>
    <row r="4060" spans="3:8">
      <c r="C4060" s="13">
        <f t="shared" ca="1" si="378"/>
        <v>1981.255114985509</v>
      </c>
      <c r="D4060" s="13">
        <f t="shared" ca="1" si="379"/>
        <v>100.41405386122997</v>
      </c>
      <c r="E4060" s="13">
        <f t="shared" ca="1" si="380"/>
        <v>1007258.2215381345</v>
      </c>
      <c r="F4060" s="13">
        <f t="shared" ca="1" si="381"/>
        <v>3.9945499772946254</v>
      </c>
      <c r="G4060" s="13">
        <f t="shared" ca="1" si="382"/>
        <v>0.48923011130293104</v>
      </c>
      <c r="H4060" s="13">
        <f t="shared" ca="1" si="383"/>
        <v>0</v>
      </c>
    </row>
    <row r="4061" spans="3:8">
      <c r="C4061" s="13">
        <f t="shared" ca="1" si="378"/>
        <v>1990.6511271891966</v>
      </c>
      <c r="D4061" s="13">
        <f t="shared" ca="1" si="379"/>
        <v>100.48483377475546</v>
      </c>
      <c r="E4061" s="13">
        <f t="shared" ca="1" si="380"/>
        <v>989172.55394411937</v>
      </c>
      <c r="F4061" s="13">
        <f t="shared" ca="1" si="381"/>
        <v>3.9943499764996582</v>
      </c>
      <c r="G4061" s="13">
        <f t="shared" ca="1" si="382"/>
        <v>0.50336665994868046</v>
      </c>
      <c r="H4061" s="13">
        <f t="shared" ca="1" si="383"/>
        <v>0</v>
      </c>
    </row>
    <row r="4062" spans="3:8">
      <c r="C4062" s="13">
        <f t="shared" ca="1" si="378"/>
        <v>2001.9949578807316</v>
      </c>
      <c r="D4062" s="13">
        <f t="shared" ca="1" si="379"/>
        <v>99.846885884669547</v>
      </c>
      <c r="E4062" s="13">
        <f t="shared" ca="1" si="380"/>
        <v>991353.74212325411</v>
      </c>
      <c r="F4062" s="13">
        <f t="shared" ca="1" si="381"/>
        <v>3.9961069991201614</v>
      </c>
      <c r="G4062" s="13">
        <f t="shared" ca="1" si="382"/>
        <v>0.50388744112125783</v>
      </c>
      <c r="H4062" s="13">
        <f t="shared" ca="1" si="383"/>
        <v>0</v>
      </c>
    </row>
    <row r="4063" spans="3:8">
      <c r="C4063" s="13">
        <f t="shared" ca="1" si="378"/>
        <v>2006.5999304689115</v>
      </c>
      <c r="D4063" s="13">
        <f t="shared" ca="1" si="379"/>
        <v>100.23816062189148</v>
      </c>
      <c r="E4063" s="13">
        <f t="shared" ca="1" si="380"/>
        <v>1000310.0882803126</v>
      </c>
      <c r="F4063" s="13">
        <f t="shared" ca="1" si="381"/>
        <v>4.0033644866293727</v>
      </c>
      <c r="G4063" s="13">
        <f t="shared" ca="1" si="382"/>
        <v>0.49999957050985638</v>
      </c>
      <c r="H4063" s="13">
        <f t="shared" ca="1" si="383"/>
        <v>0</v>
      </c>
    </row>
    <row r="4064" spans="3:8">
      <c r="C4064" s="13">
        <f t="shared" ca="1" si="378"/>
        <v>1983.8346557213818</v>
      </c>
      <c r="D4064" s="13">
        <f t="shared" ca="1" si="379"/>
        <v>99.508505688603236</v>
      </c>
      <c r="E4064" s="13">
        <f t="shared" ca="1" si="380"/>
        <v>986350.78588938247</v>
      </c>
      <c r="F4064" s="13">
        <f t="shared" ca="1" si="381"/>
        <v>4.0086188856528455</v>
      </c>
      <c r="G4064" s="13">
        <f t="shared" ca="1" si="382"/>
        <v>0.48945279947010822</v>
      </c>
      <c r="H4064" s="13">
        <f t="shared" ca="1" si="383"/>
        <v>0</v>
      </c>
    </row>
    <row r="4065" spans="3:8">
      <c r="C4065" s="13">
        <f t="shared" ca="1" si="378"/>
        <v>2008.7710186619786</v>
      </c>
      <c r="D4065" s="13">
        <f t="shared" ca="1" si="379"/>
        <v>100.91497483309993</v>
      </c>
      <c r="E4065" s="13">
        <f t="shared" ca="1" si="380"/>
        <v>986207.88916524465</v>
      </c>
      <c r="F4065" s="13">
        <f t="shared" ca="1" si="381"/>
        <v>3.996047965235026</v>
      </c>
      <c r="G4065" s="13">
        <f t="shared" ca="1" si="382"/>
        <v>0.51543674604818457</v>
      </c>
      <c r="H4065" s="13">
        <f t="shared" ca="1" si="383"/>
        <v>0</v>
      </c>
    </row>
    <row r="4066" spans="3:8">
      <c r="C4066" s="13">
        <f t="shared" ca="1" si="378"/>
        <v>1986.6991155740573</v>
      </c>
      <c r="D4066" s="13">
        <f t="shared" ca="1" si="379"/>
        <v>99.667533271150134</v>
      </c>
      <c r="E4066" s="13">
        <f t="shared" ca="1" si="380"/>
        <v>1000501.8328707709</v>
      </c>
      <c r="F4066" s="13">
        <f t="shared" ca="1" si="381"/>
        <v>3.9973163317809082</v>
      </c>
      <c r="G4066" s="13">
        <f t="shared" ca="1" si="382"/>
        <v>0.49020313113983238</v>
      </c>
      <c r="H4066" s="13">
        <f t="shared" ca="1" si="383"/>
        <v>0</v>
      </c>
    </row>
    <row r="4067" spans="3:8">
      <c r="C4067" s="13">
        <f t="shared" ca="1" si="378"/>
        <v>1993.5983949489212</v>
      </c>
      <c r="D4067" s="13">
        <f t="shared" ca="1" si="379"/>
        <v>100.70250518005025</v>
      </c>
      <c r="E4067" s="13">
        <f t="shared" ca="1" si="380"/>
        <v>993458.66260685143</v>
      </c>
      <c r="F4067" s="13">
        <f t="shared" ca="1" si="381"/>
        <v>4.0046817755703437</v>
      </c>
      <c r="G4067" s="13">
        <f t="shared" ca="1" si="382"/>
        <v>0.49859040133584248</v>
      </c>
      <c r="H4067" s="13">
        <f t="shared" ca="1" si="383"/>
        <v>0</v>
      </c>
    </row>
    <row r="4068" spans="3:8">
      <c r="C4068" s="13">
        <f t="shared" ca="1" si="378"/>
        <v>1990.5692164130267</v>
      </c>
      <c r="D4068" s="13">
        <f t="shared" ca="1" si="379"/>
        <v>99.798704619287363</v>
      </c>
      <c r="E4068" s="13">
        <f t="shared" ca="1" si="380"/>
        <v>994023.43197551416</v>
      </c>
      <c r="F4068" s="13">
        <f t="shared" ca="1" si="381"/>
        <v>3.999241780364978</v>
      </c>
      <c r="G4068" s="13">
        <f t="shared" ca="1" si="382"/>
        <v>0.49501953792184766</v>
      </c>
      <c r="H4068" s="13">
        <f t="shared" ca="1" si="383"/>
        <v>0</v>
      </c>
    </row>
    <row r="4069" spans="3:8">
      <c r="C4069" s="13">
        <f t="shared" ca="1" si="378"/>
        <v>1987.7722278210431</v>
      </c>
      <c r="D4069" s="13">
        <f t="shared" ca="1" si="379"/>
        <v>100.60142790582212</v>
      </c>
      <c r="E4069" s="13">
        <f t="shared" ca="1" si="380"/>
        <v>995147.15213541524</v>
      </c>
      <c r="F4069" s="13">
        <f t="shared" ca="1" si="381"/>
        <v>4.004197864942312</v>
      </c>
      <c r="G4069" s="13">
        <f t="shared" ca="1" si="382"/>
        <v>0.49458175741342775</v>
      </c>
      <c r="H4069" s="13">
        <f t="shared" ca="1" si="383"/>
        <v>0</v>
      </c>
    </row>
    <row r="4070" spans="3:8">
      <c r="C4070" s="13">
        <f t="shared" ca="1" si="378"/>
        <v>1986.2409913392878</v>
      </c>
      <c r="D4070" s="13">
        <f t="shared" ca="1" si="379"/>
        <v>99.347564892702337</v>
      </c>
      <c r="E4070" s="13">
        <f t="shared" ca="1" si="380"/>
        <v>1001873.9946890261</v>
      </c>
      <c r="F4070" s="13">
        <f t="shared" ca="1" si="381"/>
        <v>4.0021388546538539</v>
      </c>
      <c r="G4070" s="13">
        <f t="shared" ca="1" si="382"/>
        <v>0.48538855122215269</v>
      </c>
      <c r="H4070" s="13">
        <f t="shared" ca="1" si="383"/>
        <v>0</v>
      </c>
    </row>
    <row r="4071" spans="3:8">
      <c r="C4071" s="13">
        <f t="shared" ca="1" si="378"/>
        <v>2000.3699408286875</v>
      </c>
      <c r="D4071" s="13">
        <f t="shared" ca="1" si="379"/>
        <v>99.637982556866831</v>
      </c>
      <c r="E4071" s="13">
        <f t="shared" ca="1" si="380"/>
        <v>991262.34899489896</v>
      </c>
      <c r="F4071" s="13">
        <f t="shared" ca="1" si="381"/>
        <v>4.0179558185127195</v>
      </c>
      <c r="G4071" s="13">
        <f t="shared" ca="1" si="382"/>
        <v>0.49123178672996604</v>
      </c>
      <c r="H4071" s="13">
        <f t="shared" ca="1" si="383"/>
        <v>0</v>
      </c>
    </row>
    <row r="4072" spans="3:8">
      <c r="C4072" s="13">
        <f t="shared" ca="1" si="378"/>
        <v>2005.185365405262</v>
      </c>
      <c r="D4072" s="13">
        <f t="shared" ca="1" si="379"/>
        <v>99.994019144229753</v>
      </c>
      <c r="E4072" s="13">
        <f t="shared" ca="1" si="380"/>
        <v>978337.70291333133</v>
      </c>
      <c r="F4072" s="13">
        <f t="shared" ca="1" si="381"/>
        <v>3.9934803101536578</v>
      </c>
      <c r="G4072" s="13">
        <f t="shared" ca="1" si="382"/>
        <v>0.51432570672365896</v>
      </c>
      <c r="H4072" s="13">
        <f t="shared" ca="1" si="383"/>
        <v>0</v>
      </c>
    </row>
    <row r="4073" spans="3:8">
      <c r="C4073" s="13">
        <f t="shared" ca="1" si="378"/>
        <v>1994.9678649089115</v>
      </c>
      <c r="D4073" s="13">
        <f t="shared" ca="1" si="379"/>
        <v>99.841635805337006</v>
      </c>
      <c r="E4073" s="13">
        <f t="shared" ca="1" si="380"/>
        <v>998700.15498506557</v>
      </c>
      <c r="F4073" s="13">
        <f t="shared" ca="1" si="381"/>
        <v>4.0005363320975826</v>
      </c>
      <c r="G4073" s="13">
        <f t="shared" ca="1" si="382"/>
        <v>0.4944537083624172</v>
      </c>
      <c r="H4073" s="13">
        <f t="shared" ca="1" si="383"/>
        <v>0</v>
      </c>
    </row>
    <row r="4074" spans="3:8">
      <c r="C4074" s="13">
        <f t="shared" ca="1" si="378"/>
        <v>2013.0318750052907</v>
      </c>
      <c r="D4074" s="13">
        <f t="shared" ca="1" si="379"/>
        <v>100.10034483413119</v>
      </c>
      <c r="E4074" s="13">
        <f t="shared" ca="1" si="380"/>
        <v>1001592.7526915768</v>
      </c>
      <c r="F4074" s="13">
        <f t="shared" ca="1" si="381"/>
        <v>3.9931373054529433</v>
      </c>
      <c r="G4074" s="13">
        <f t="shared" ca="1" si="382"/>
        <v>0.50703607854538812</v>
      </c>
      <c r="H4074" s="13">
        <f t="shared" ca="1" si="383"/>
        <v>0</v>
      </c>
    </row>
    <row r="4075" spans="3:8">
      <c r="C4075" s="13">
        <f t="shared" ca="1" si="378"/>
        <v>2008.5600735945259</v>
      </c>
      <c r="D4075" s="13">
        <f t="shared" ca="1" si="379"/>
        <v>100.02418901959203</v>
      </c>
      <c r="E4075" s="13">
        <f t="shared" ca="1" si="380"/>
        <v>984129.80833709694</v>
      </c>
      <c r="F4075" s="13">
        <f t="shared" ca="1" si="381"/>
        <v>3.9895973860938714</v>
      </c>
      <c r="G4075" s="13">
        <f t="shared" ca="1" si="382"/>
        <v>0.5151766319577884</v>
      </c>
      <c r="H4075" s="13">
        <f t="shared" ca="1" si="383"/>
        <v>0</v>
      </c>
    </row>
    <row r="4076" spans="3:8">
      <c r="C4076" s="13">
        <f t="shared" ca="1" si="378"/>
        <v>2003.9389100739368</v>
      </c>
      <c r="D4076" s="13">
        <f t="shared" ca="1" si="379"/>
        <v>100.48870764236359</v>
      </c>
      <c r="E4076" s="13">
        <f t="shared" ca="1" si="380"/>
        <v>994290.15447783854</v>
      </c>
      <c r="F4076" s="13">
        <f t="shared" ca="1" si="381"/>
        <v>3.9944932698431956</v>
      </c>
      <c r="G4076" s="13">
        <f t="shared" ca="1" si="382"/>
        <v>0.50743034781549801</v>
      </c>
      <c r="H4076" s="13">
        <f t="shared" ca="1" si="383"/>
        <v>0</v>
      </c>
    </row>
    <row r="4077" spans="3:8">
      <c r="C4077" s="13">
        <f t="shared" ca="1" si="378"/>
        <v>1988.232863612232</v>
      </c>
      <c r="D4077" s="13">
        <f t="shared" ca="1" si="379"/>
        <v>99.23559557434676</v>
      </c>
      <c r="E4077" s="13">
        <f t="shared" ca="1" si="380"/>
        <v>990654.15936645295</v>
      </c>
      <c r="F4077" s="13">
        <f t="shared" ca="1" si="381"/>
        <v>4.0092010179803745</v>
      </c>
      <c r="G4077" s="13">
        <f t="shared" ca="1" si="382"/>
        <v>0.48786393690504526</v>
      </c>
      <c r="H4077" s="13">
        <f t="shared" ca="1" si="383"/>
        <v>0</v>
      </c>
    </row>
    <row r="4078" spans="3:8">
      <c r="C4078" s="13">
        <f t="shared" ca="1" si="378"/>
        <v>1998.8847558888729</v>
      </c>
      <c r="D4078" s="13">
        <f t="shared" ca="1" si="379"/>
        <v>99.842424686964307</v>
      </c>
      <c r="E4078" s="13">
        <f t="shared" ca="1" si="380"/>
        <v>996151.29534637253</v>
      </c>
      <c r="F4078" s="13">
        <f t="shared" ca="1" si="381"/>
        <v>4.0078022059754588</v>
      </c>
      <c r="G4078" s="13">
        <f t="shared" ca="1" si="382"/>
        <v>0.49407211342979906</v>
      </c>
      <c r="H4078" s="13">
        <f t="shared" ca="1" si="383"/>
        <v>0</v>
      </c>
    </row>
    <row r="4079" spans="3:8">
      <c r="C4079" s="13">
        <f t="shared" ca="1" si="378"/>
        <v>2007.0603902967168</v>
      </c>
      <c r="D4079" s="13">
        <f t="shared" ca="1" si="379"/>
        <v>99.554198479063501</v>
      </c>
      <c r="E4079" s="13">
        <f t="shared" ca="1" si="380"/>
        <v>993018.52810968936</v>
      </c>
      <c r="F4079" s="13">
        <f t="shared" ca="1" si="381"/>
        <v>4.0089961312767661</v>
      </c>
      <c r="G4079" s="13">
        <f t="shared" ca="1" si="382"/>
        <v>0.49765766181650756</v>
      </c>
      <c r="H4079" s="13">
        <f t="shared" ca="1" si="383"/>
        <v>0</v>
      </c>
    </row>
    <row r="4080" spans="3:8">
      <c r="C4080" s="13">
        <f t="shared" ca="1" si="378"/>
        <v>1991.1531440637489</v>
      </c>
      <c r="D4080" s="13">
        <f t="shared" ca="1" si="379"/>
        <v>100.01007349059651</v>
      </c>
      <c r="E4080" s="13">
        <f t="shared" ca="1" si="380"/>
        <v>984701.63471438864</v>
      </c>
      <c r="F4080" s="13">
        <f t="shared" ca="1" si="381"/>
        <v>3.9927304017328558</v>
      </c>
      <c r="G4080" s="13">
        <f t="shared" ca="1" si="382"/>
        <v>0.50433441349883634</v>
      </c>
      <c r="H4080" s="13">
        <f t="shared" ca="1" si="383"/>
        <v>0</v>
      </c>
    </row>
    <row r="4081" spans="3:8">
      <c r="C4081" s="13">
        <f t="shared" ca="1" si="378"/>
        <v>1988.0830972844537</v>
      </c>
      <c r="D4081" s="13">
        <f t="shared" ca="1" si="379"/>
        <v>100.36059303390847</v>
      </c>
      <c r="E4081" s="13">
        <f t="shared" ca="1" si="380"/>
        <v>981948.84214376856</v>
      </c>
      <c r="F4081" s="13">
        <f t="shared" ca="1" si="381"/>
        <v>3.9976191803859731</v>
      </c>
      <c r="G4081" s="13">
        <f t="shared" ca="1" si="382"/>
        <v>0.50348655355429484</v>
      </c>
      <c r="H4081" s="13">
        <f t="shared" ca="1" si="383"/>
        <v>0</v>
      </c>
    </row>
    <row r="4082" spans="3:8">
      <c r="C4082" s="13">
        <f t="shared" ca="1" si="378"/>
        <v>2013.9475253085827</v>
      </c>
      <c r="D4082" s="13">
        <f t="shared" ca="1" si="379"/>
        <v>100.19003778458803</v>
      </c>
      <c r="E4082" s="13">
        <f t="shared" ca="1" si="380"/>
        <v>985453.41946282808</v>
      </c>
      <c r="F4082" s="13">
        <f t="shared" ca="1" si="381"/>
        <v>3.9961640184247296</v>
      </c>
      <c r="G4082" s="13">
        <f t="shared" ca="1" si="382"/>
        <v>0.5147088729591075</v>
      </c>
      <c r="H4082" s="13">
        <f t="shared" ca="1" si="383"/>
        <v>0</v>
      </c>
    </row>
    <row r="4083" spans="3:8">
      <c r="C4083" s="13">
        <f t="shared" ca="1" si="378"/>
        <v>2000.9276863547027</v>
      </c>
      <c r="D4083" s="13">
        <f t="shared" ca="1" si="379"/>
        <v>100.17442115391623</v>
      </c>
      <c r="E4083" s="13">
        <f t="shared" ca="1" si="380"/>
        <v>999487.82690916199</v>
      </c>
      <c r="F4083" s="13">
        <f t="shared" ca="1" si="381"/>
        <v>4.0003497316293606</v>
      </c>
      <c r="G4083" s="13">
        <f t="shared" ca="1" si="382"/>
        <v>0.49877009803977468</v>
      </c>
      <c r="H4083" s="13">
        <f t="shared" ca="1" si="383"/>
        <v>0</v>
      </c>
    </row>
    <row r="4084" spans="3:8">
      <c r="C4084" s="13">
        <f t="shared" ca="1" si="378"/>
        <v>1999.917220239483</v>
      </c>
      <c r="D4084" s="13">
        <f t="shared" ca="1" si="379"/>
        <v>100.27340922987241</v>
      </c>
      <c r="E4084" s="13">
        <f t="shared" ca="1" si="380"/>
        <v>1008695.8507667421</v>
      </c>
      <c r="F4084" s="13">
        <f t="shared" ca="1" si="381"/>
        <v>3.9932585944731498</v>
      </c>
      <c r="G4084" s="13">
        <f t="shared" ca="1" si="382"/>
        <v>0.4977256023766477</v>
      </c>
      <c r="H4084" s="13">
        <f t="shared" ca="1" si="383"/>
        <v>0</v>
      </c>
    </row>
    <row r="4085" spans="3:8">
      <c r="C4085" s="13">
        <f t="shared" ca="1" si="378"/>
        <v>1999.1962932479023</v>
      </c>
      <c r="D4085" s="13">
        <f t="shared" ca="1" si="379"/>
        <v>99.120696298285964</v>
      </c>
      <c r="E4085" s="13">
        <f t="shared" ca="1" si="380"/>
        <v>996639.4560195622</v>
      </c>
      <c r="F4085" s="13">
        <f t="shared" ca="1" si="381"/>
        <v>3.993594977171707</v>
      </c>
      <c r="G4085" s="13">
        <f t="shared" ca="1" si="382"/>
        <v>0.49742912308402737</v>
      </c>
      <c r="H4085" s="13">
        <f t="shared" ca="1" si="383"/>
        <v>0</v>
      </c>
    </row>
    <row r="4086" spans="3:8">
      <c r="C4086" s="13">
        <f t="shared" ca="1" si="378"/>
        <v>1991.1488264665059</v>
      </c>
      <c r="D4086" s="13">
        <f t="shared" ca="1" si="379"/>
        <v>100.48617474061668</v>
      </c>
      <c r="E4086" s="13">
        <f t="shared" ca="1" si="380"/>
        <v>999002.23107743426</v>
      </c>
      <c r="F4086" s="13">
        <f t="shared" ca="1" si="381"/>
        <v>3.9973013596785201</v>
      </c>
      <c r="G4086" s="13">
        <f t="shared" ca="1" si="382"/>
        <v>0.49719856867254186</v>
      </c>
      <c r="H4086" s="13">
        <f t="shared" ca="1" si="383"/>
        <v>0</v>
      </c>
    </row>
    <row r="4087" spans="3:8">
      <c r="C4087" s="13">
        <f t="shared" ca="1" si="378"/>
        <v>1981.4982408404342</v>
      </c>
      <c r="D4087" s="13">
        <f t="shared" ca="1" si="379"/>
        <v>100.70047042218556</v>
      </c>
      <c r="E4087" s="13">
        <f t="shared" ca="1" si="380"/>
        <v>988535.34703964775</v>
      </c>
      <c r="F4087" s="13">
        <f t="shared" ca="1" si="381"/>
        <v>3.9982565083738346</v>
      </c>
      <c r="G4087" s="13">
        <f t="shared" ca="1" si="382"/>
        <v>0.49818907772661375</v>
      </c>
      <c r="H4087" s="13">
        <f t="shared" ca="1" si="383"/>
        <v>0</v>
      </c>
    </row>
    <row r="4088" spans="3:8">
      <c r="C4088" s="13">
        <f t="shared" ca="1" si="378"/>
        <v>2004.269939770729</v>
      </c>
      <c r="D4088" s="13">
        <f t="shared" ca="1" si="379"/>
        <v>99.959276087490991</v>
      </c>
      <c r="E4088" s="13">
        <f t="shared" ca="1" si="380"/>
        <v>988446.04730260652</v>
      </c>
      <c r="F4088" s="13">
        <f t="shared" ca="1" si="381"/>
        <v>3.991907329815152</v>
      </c>
      <c r="G4088" s="13">
        <f t="shared" ca="1" si="382"/>
        <v>0.5092263762796948</v>
      </c>
      <c r="H4088" s="13">
        <f t="shared" ca="1" si="383"/>
        <v>0</v>
      </c>
    </row>
    <row r="4089" spans="3:8">
      <c r="C4089" s="13">
        <f t="shared" ca="1" si="378"/>
        <v>1980.2261996793568</v>
      </c>
      <c r="D4089" s="13">
        <f t="shared" ca="1" si="379"/>
        <v>100.1493274623168</v>
      </c>
      <c r="E4089" s="13">
        <f t="shared" ca="1" si="380"/>
        <v>992969.38114570233</v>
      </c>
      <c r="F4089" s="13">
        <f t="shared" ca="1" si="381"/>
        <v>3.991006220434659</v>
      </c>
      <c r="G4089" s="13">
        <f t="shared" ca="1" si="382"/>
        <v>0.49620633055581659</v>
      </c>
      <c r="H4089" s="13">
        <f t="shared" ca="1" si="383"/>
        <v>0</v>
      </c>
    </row>
    <row r="4090" spans="3:8">
      <c r="C4090" s="13">
        <f t="shared" ca="1" si="378"/>
        <v>2030.0714366158247</v>
      </c>
      <c r="D4090" s="13">
        <f t="shared" ca="1" si="379"/>
        <v>99.963728267557016</v>
      </c>
      <c r="E4090" s="13">
        <f t="shared" ca="1" si="380"/>
        <v>996374.58092765079</v>
      </c>
      <c r="F4090" s="13">
        <f t="shared" ca="1" si="381"/>
        <v>4.0046723401102566</v>
      </c>
      <c r="G4090" s="13">
        <f t="shared" ca="1" si="382"/>
        <v>0.5117108542855201</v>
      </c>
      <c r="H4090" s="13">
        <f t="shared" ca="1" si="383"/>
        <v>0</v>
      </c>
    </row>
    <row r="4091" spans="3:8">
      <c r="C4091" s="13">
        <f t="shared" ca="1" si="378"/>
        <v>2013.5811271817124</v>
      </c>
      <c r="D4091" s="13">
        <f t="shared" ca="1" si="379"/>
        <v>99.92782640336236</v>
      </c>
      <c r="E4091" s="13">
        <f t="shared" ca="1" si="380"/>
        <v>989287.93290570832</v>
      </c>
      <c r="F4091" s="13">
        <f t="shared" ca="1" si="381"/>
        <v>3.9998772294168372</v>
      </c>
      <c r="G4091" s="13">
        <f t="shared" ca="1" si="382"/>
        <v>0.50929039077573801</v>
      </c>
      <c r="H4091" s="13">
        <f t="shared" ca="1" si="383"/>
        <v>0</v>
      </c>
    </row>
    <row r="4092" spans="3:8">
      <c r="C4092" s="13">
        <f t="shared" ca="1" si="378"/>
        <v>1997.1731278178233</v>
      </c>
      <c r="D4092" s="13">
        <f t="shared" ca="1" si="379"/>
        <v>100.59242627917912</v>
      </c>
      <c r="E4092" s="13">
        <f t="shared" ca="1" si="380"/>
        <v>987139.27989151247</v>
      </c>
      <c r="F4092" s="13">
        <f t="shared" ca="1" si="381"/>
        <v>3.9974614353923559</v>
      </c>
      <c r="G4092" s="13">
        <f t="shared" ca="1" si="382"/>
        <v>0.50667710650934794</v>
      </c>
      <c r="H4092" s="13">
        <f t="shared" ca="1" si="383"/>
        <v>0</v>
      </c>
    </row>
    <row r="4093" spans="3:8">
      <c r="C4093" s="13">
        <f t="shared" ca="1" si="378"/>
        <v>1984.5656133518764</v>
      </c>
      <c r="D4093" s="13">
        <f t="shared" ca="1" si="379"/>
        <v>100.01574380532904</v>
      </c>
      <c r="E4093" s="13">
        <f t="shared" ca="1" si="380"/>
        <v>991370.4735336795</v>
      </c>
      <c r="F4093" s="13">
        <f t="shared" ca="1" si="381"/>
        <v>4.0038497296679054</v>
      </c>
      <c r="G4093" s="13">
        <f t="shared" ca="1" si="382"/>
        <v>0.4921555311246818</v>
      </c>
      <c r="H4093" s="13">
        <f t="shared" ca="1" si="383"/>
        <v>0</v>
      </c>
    </row>
    <row r="4094" spans="3:8">
      <c r="C4094" s="13">
        <f t="shared" ca="1" si="378"/>
        <v>2009.0413685657772</v>
      </c>
      <c r="D4094" s="13">
        <f t="shared" ca="1" si="379"/>
        <v>99.554164779203049</v>
      </c>
      <c r="E4094" s="13">
        <f t="shared" ca="1" si="380"/>
        <v>989317.91102464101</v>
      </c>
      <c r="F4094" s="13">
        <f t="shared" ca="1" si="381"/>
        <v>4.0048856169662486</v>
      </c>
      <c r="G4094" s="13">
        <f t="shared" ca="1" si="382"/>
        <v>0.50256355131645358</v>
      </c>
      <c r="H4094" s="13">
        <f t="shared" ca="1" si="383"/>
        <v>0</v>
      </c>
    </row>
    <row r="4095" spans="3:8">
      <c r="C4095" s="13">
        <f t="shared" ca="1" si="378"/>
        <v>2017.6705499370494</v>
      </c>
      <c r="D4095" s="13">
        <f t="shared" ca="1" si="379"/>
        <v>100.83173646083181</v>
      </c>
      <c r="E4095" s="13">
        <f t="shared" ca="1" si="380"/>
        <v>997159.51265060157</v>
      </c>
      <c r="F4095" s="13">
        <f t="shared" ca="1" si="381"/>
        <v>4.0137461914098882</v>
      </c>
      <c r="G4095" s="13">
        <f t="shared" ca="1" si="382"/>
        <v>0.50487472384756971</v>
      </c>
      <c r="H4095" s="13">
        <f t="shared" ca="1" si="383"/>
        <v>0</v>
      </c>
    </row>
    <row r="4096" spans="3:8">
      <c r="C4096" s="13">
        <f t="shared" ca="1" si="378"/>
        <v>2001.0116017298185</v>
      </c>
      <c r="D4096" s="13">
        <f t="shared" ca="1" si="379"/>
        <v>100.06010115783759</v>
      </c>
      <c r="E4096" s="13">
        <f t="shared" ca="1" si="380"/>
        <v>999324.92544915248</v>
      </c>
      <c r="F4096" s="13">
        <f t="shared" ca="1" si="381"/>
        <v>3.9978548831293401</v>
      </c>
      <c r="G4096" s="13">
        <f t="shared" ca="1" si="382"/>
        <v>0.49956897898863284</v>
      </c>
      <c r="H4096" s="13">
        <f t="shared" ca="1" si="383"/>
        <v>0</v>
      </c>
    </row>
    <row r="4097" spans="3:8">
      <c r="C4097" s="13">
        <f t="shared" ca="1" si="378"/>
        <v>1979.7760668835188</v>
      </c>
      <c r="D4097" s="13">
        <f t="shared" ca="1" si="379"/>
        <v>100.28501730250539</v>
      </c>
      <c r="E4097" s="13">
        <f t="shared" ca="1" si="380"/>
        <v>996427.5069047513</v>
      </c>
      <c r="F4097" s="13">
        <f t="shared" ca="1" si="381"/>
        <v>4.0025628150575399</v>
      </c>
      <c r="G4097" s="13">
        <f t="shared" ca="1" si="382"/>
        <v>0.48923778908030108</v>
      </c>
      <c r="H4097" s="13">
        <f t="shared" ca="1" si="383"/>
        <v>0</v>
      </c>
    </row>
    <row r="4098" spans="3:8">
      <c r="C4098" s="13">
        <f t="shared" ca="1" si="378"/>
        <v>1980.8285433254609</v>
      </c>
      <c r="D4098" s="13">
        <f t="shared" ca="1" si="379"/>
        <v>99.086366450283606</v>
      </c>
      <c r="E4098" s="13">
        <f t="shared" ca="1" si="380"/>
        <v>993422.6745279145</v>
      </c>
      <c r="F4098" s="13">
        <f t="shared" ca="1" si="381"/>
        <v>4.0078316370125568</v>
      </c>
      <c r="G4098" s="13">
        <f t="shared" ca="1" si="382"/>
        <v>0.48282068007680734</v>
      </c>
      <c r="H4098" s="13">
        <f t="shared" ca="1" si="383"/>
        <v>0</v>
      </c>
    </row>
    <row r="4099" spans="3:8">
      <c r="C4099" s="13">
        <f t="shared" ca="1" si="378"/>
        <v>2009.0595596197293</v>
      </c>
      <c r="D4099" s="13">
        <f t="shared" ca="1" si="379"/>
        <v>100.17291783686122</v>
      </c>
      <c r="E4099" s="13">
        <f t="shared" ca="1" si="380"/>
        <v>1005031.4740880646</v>
      </c>
      <c r="F4099" s="13">
        <f t="shared" ca="1" si="381"/>
        <v>4.0022840172987086</v>
      </c>
      <c r="G4099" s="13">
        <f t="shared" ca="1" si="382"/>
        <v>0.49908532662450494</v>
      </c>
      <c r="H4099" s="13">
        <f t="shared" ca="1" si="383"/>
        <v>0</v>
      </c>
    </row>
    <row r="4100" spans="3:8">
      <c r="C4100" s="13">
        <f t="shared" ca="1" si="378"/>
        <v>1986.7555810692102</v>
      </c>
      <c r="D4100" s="13">
        <f t="shared" ca="1" si="379"/>
        <v>99.039905793380029</v>
      </c>
      <c r="E4100" s="13">
        <f t="shared" ca="1" si="380"/>
        <v>989573.44349809899</v>
      </c>
      <c r="F4100" s="13">
        <f t="shared" ca="1" si="381"/>
        <v>3.9934446263365264</v>
      </c>
      <c r="G4100" s="13">
        <f t="shared" ca="1" si="382"/>
        <v>0.49443651589119753</v>
      </c>
      <c r="H4100" s="13">
        <f t="shared" ca="1" si="383"/>
        <v>0</v>
      </c>
    </row>
    <row r="4101" spans="3:8">
      <c r="C4101" s="13">
        <f t="shared" ca="1" si="378"/>
        <v>2010.1252291584105</v>
      </c>
      <c r="D4101" s="13">
        <f t="shared" ca="1" si="379"/>
        <v>100.48986824629139</v>
      </c>
      <c r="E4101" s="13">
        <f t="shared" ca="1" si="380"/>
        <v>986383.58971354656</v>
      </c>
      <c r="F4101" s="13">
        <f t="shared" ca="1" si="381"/>
        <v>4.0079832872264651</v>
      </c>
      <c r="G4101" s="13">
        <f t="shared" ca="1" si="382"/>
        <v>0.50777252083625923</v>
      </c>
      <c r="H4101" s="13">
        <f t="shared" ca="1" si="383"/>
        <v>0</v>
      </c>
    </row>
    <row r="4102" spans="3:8">
      <c r="C4102" s="13">
        <f t="shared" ca="1" si="378"/>
        <v>2021.3998526656353</v>
      </c>
      <c r="D4102" s="13">
        <f t="shared" ca="1" si="379"/>
        <v>100.13130242092963</v>
      </c>
      <c r="E4102" s="13">
        <f t="shared" ca="1" si="380"/>
        <v>989665.68078110775</v>
      </c>
      <c r="F4102" s="13">
        <f t="shared" ca="1" si="381"/>
        <v>3.9910320595602622</v>
      </c>
      <c r="G4102" s="13">
        <f t="shared" ca="1" si="382"/>
        <v>0.5186747224887267</v>
      </c>
      <c r="H4102" s="13">
        <f t="shared" ca="1" si="383"/>
        <v>0</v>
      </c>
    </row>
    <row r="4103" spans="3:8">
      <c r="C4103" s="13">
        <f t="shared" ca="1" si="378"/>
        <v>2006.6922031452068</v>
      </c>
      <c r="D4103" s="13">
        <f t="shared" ca="1" si="379"/>
        <v>99.433695540250199</v>
      </c>
      <c r="E4103" s="13">
        <f t="shared" ca="1" si="380"/>
        <v>1002690.2018467519</v>
      </c>
      <c r="F4103" s="13">
        <f t="shared" ca="1" si="381"/>
        <v>4.0092763431803018</v>
      </c>
      <c r="G4103" s="13">
        <f t="shared" ca="1" si="382"/>
        <v>0.49194268256665952</v>
      </c>
      <c r="H4103" s="13">
        <f t="shared" ca="1" si="383"/>
        <v>0</v>
      </c>
    </row>
    <row r="4104" spans="3:8">
      <c r="C4104" s="13">
        <f t="shared" ca="1" si="378"/>
        <v>1991.0062929741148</v>
      </c>
      <c r="D4104" s="13">
        <f t="shared" ca="1" si="379"/>
        <v>100.62742835516231</v>
      </c>
      <c r="E4104" s="13">
        <f t="shared" ca="1" si="380"/>
        <v>999333.0302310288</v>
      </c>
      <c r="F4104" s="13">
        <f t="shared" ca="1" si="381"/>
        <v>3.9942032560798779</v>
      </c>
      <c r="G4104" s="13">
        <f t="shared" ca="1" si="382"/>
        <v>0.49920725290712264</v>
      </c>
      <c r="H4104" s="13">
        <f t="shared" ca="1" si="383"/>
        <v>0</v>
      </c>
    </row>
    <row r="4105" spans="3:8">
      <c r="C4105" s="13">
        <f t="shared" ca="1" si="378"/>
        <v>2015.4635495458656</v>
      </c>
      <c r="D4105" s="13">
        <f t="shared" ca="1" si="379"/>
        <v>99.78481869154362</v>
      </c>
      <c r="E4105" s="13">
        <f t="shared" ca="1" si="380"/>
        <v>1000214.2068899814</v>
      </c>
      <c r="F4105" s="13">
        <f t="shared" ca="1" si="381"/>
        <v>4.0031111677057467</v>
      </c>
      <c r="G4105" s="13">
        <f t="shared" ca="1" si="382"/>
        <v>0.502320476027308</v>
      </c>
      <c r="H4105" s="13">
        <f t="shared" ca="1" si="383"/>
        <v>0</v>
      </c>
    </row>
    <row r="4106" spans="3:8">
      <c r="C4106" s="13">
        <f t="shared" ca="1" si="378"/>
        <v>1997.5956595078935</v>
      </c>
      <c r="D4106" s="13">
        <f t="shared" ca="1" si="379"/>
        <v>100.2957421617819</v>
      </c>
      <c r="E4106" s="13">
        <f t="shared" ca="1" si="380"/>
        <v>998207.66731945076</v>
      </c>
      <c r="F4106" s="13">
        <f t="shared" ca="1" si="381"/>
        <v>3.9977602259270304</v>
      </c>
      <c r="G4106" s="13">
        <f t="shared" ca="1" si="382"/>
        <v>0.49964314080576133</v>
      </c>
      <c r="H4106" s="13">
        <f t="shared" ca="1" si="383"/>
        <v>0</v>
      </c>
    </row>
    <row r="4107" spans="3:8">
      <c r="C4107" s="13">
        <f t="shared" ca="1" si="378"/>
        <v>1986.9510136010431</v>
      </c>
      <c r="D4107" s="13">
        <f t="shared" ca="1" si="379"/>
        <v>100.70677966807398</v>
      </c>
      <c r="E4107" s="13">
        <f t="shared" ca="1" si="380"/>
        <v>992468.97338451573</v>
      </c>
      <c r="F4107" s="13">
        <f t="shared" ca="1" si="381"/>
        <v>3.9990218929513497</v>
      </c>
      <c r="G4107" s="13">
        <f t="shared" ca="1" si="382"/>
        <v>0.4985986496726863</v>
      </c>
      <c r="H4107" s="13">
        <f t="shared" ca="1" si="383"/>
        <v>0</v>
      </c>
    </row>
    <row r="4108" spans="3:8">
      <c r="C4108" s="13">
        <f t="shared" ca="1" si="378"/>
        <v>1986.782392099788</v>
      </c>
      <c r="D4108" s="13">
        <f t="shared" ca="1" si="379"/>
        <v>100.9685620783591</v>
      </c>
      <c r="E4108" s="13">
        <f t="shared" ca="1" si="380"/>
        <v>991140.4600248154</v>
      </c>
      <c r="F4108" s="13">
        <f t="shared" ca="1" si="381"/>
        <v>4.017589840528518</v>
      </c>
      <c r="G4108" s="13">
        <f t="shared" ca="1" si="382"/>
        <v>0.49129157562144915</v>
      </c>
      <c r="H4108" s="13">
        <f t="shared" ca="1" si="383"/>
        <v>0</v>
      </c>
    </row>
    <row r="4109" spans="3:8">
      <c r="C4109" s="13">
        <f t="shared" ca="1" si="378"/>
        <v>2005.3235731799962</v>
      </c>
      <c r="D4109" s="13">
        <f t="shared" ca="1" si="379"/>
        <v>100.04218026827184</v>
      </c>
      <c r="E4109" s="13">
        <f t="shared" ca="1" si="380"/>
        <v>998662.16843026562</v>
      </c>
      <c r="F4109" s="13">
        <f t="shared" ca="1" si="381"/>
        <v>3.9925760667079269</v>
      </c>
      <c r="G4109" s="13">
        <f t="shared" ca="1" si="382"/>
        <v>0.50462737500135757</v>
      </c>
      <c r="H4109" s="13">
        <f t="shared" ca="1" si="383"/>
        <v>0</v>
      </c>
    </row>
    <row r="4110" spans="3:8">
      <c r="C4110" s="13">
        <f t="shared" ca="1" si="378"/>
        <v>1996.4773790313586</v>
      </c>
      <c r="D4110" s="13">
        <f t="shared" ca="1" si="379"/>
        <v>100.06537497736373</v>
      </c>
      <c r="E4110" s="13">
        <f t="shared" ca="1" si="380"/>
        <v>1002740.4451662707</v>
      </c>
      <c r="F4110" s="13">
        <f t="shared" ca="1" si="381"/>
        <v>3.9943275473367001</v>
      </c>
      <c r="G4110" s="13">
        <f t="shared" ca="1" si="382"/>
        <v>0.49739282374302141</v>
      </c>
      <c r="H4110" s="13">
        <f t="shared" ca="1" si="383"/>
        <v>0</v>
      </c>
    </row>
    <row r="4111" spans="3:8">
      <c r="C4111" s="13">
        <f t="shared" ca="1" si="378"/>
        <v>2004.3244813638776</v>
      </c>
      <c r="D4111" s="13">
        <f t="shared" ca="1" si="379"/>
        <v>100.16626713374586</v>
      </c>
      <c r="E4111" s="13">
        <f t="shared" ca="1" si="380"/>
        <v>990057.83350616577</v>
      </c>
      <c r="F4111" s="13">
        <f t="shared" ca="1" si="381"/>
        <v>3.9890390533787063</v>
      </c>
      <c r="G4111" s="13">
        <f t="shared" ca="1" si="382"/>
        <v>0.51094478321776871</v>
      </c>
      <c r="H4111" s="13">
        <f t="shared" ca="1" si="383"/>
        <v>0</v>
      </c>
    </row>
    <row r="4112" spans="3:8">
      <c r="C4112" s="13">
        <f t="shared" ca="1" si="378"/>
        <v>1993.3970737849238</v>
      </c>
      <c r="D4112" s="13">
        <f t="shared" ca="1" si="379"/>
        <v>99.479061148822851</v>
      </c>
      <c r="E4112" s="13">
        <f t="shared" ca="1" si="380"/>
        <v>1005717.6243348377</v>
      </c>
      <c r="F4112" s="13">
        <f t="shared" ca="1" si="381"/>
        <v>3.9937960010688021</v>
      </c>
      <c r="G4112" s="13">
        <f t="shared" ca="1" si="382"/>
        <v>0.49175623311542915</v>
      </c>
      <c r="H4112" s="13">
        <f t="shared" ca="1" si="383"/>
        <v>0</v>
      </c>
    </row>
    <row r="4113" spans="3:8">
      <c r="C4113" s="13">
        <f t="shared" ca="1" si="378"/>
        <v>1979.326411511955</v>
      </c>
      <c r="D4113" s="13">
        <f t="shared" ca="1" si="379"/>
        <v>100.2893616558768</v>
      </c>
      <c r="E4113" s="13">
        <f t="shared" ca="1" si="380"/>
        <v>998697.97913129861</v>
      </c>
      <c r="F4113" s="13">
        <f t="shared" ca="1" si="381"/>
        <v>4.0019384255545063</v>
      </c>
      <c r="G4113" s="13">
        <f t="shared" ca="1" si="382"/>
        <v>0.48822954983656747</v>
      </c>
      <c r="H4113" s="13">
        <f t="shared" ca="1" si="383"/>
        <v>0</v>
      </c>
    </row>
    <row r="4114" spans="3:8">
      <c r="C4114" s="13">
        <f t="shared" ca="1" si="378"/>
        <v>2010.7258208785613</v>
      </c>
      <c r="D4114" s="13">
        <f t="shared" ca="1" si="379"/>
        <v>98.59909340620375</v>
      </c>
      <c r="E4114" s="13">
        <f t="shared" ca="1" si="380"/>
        <v>1003899.8420051237</v>
      </c>
      <c r="F4114" s="13">
        <f t="shared" ca="1" si="381"/>
        <v>4.0010557634652182</v>
      </c>
      <c r="G4114" s="13">
        <f t="shared" ca="1" si="382"/>
        <v>0.49321918754777172</v>
      </c>
      <c r="H4114" s="13">
        <f t="shared" ca="1" si="383"/>
        <v>0</v>
      </c>
    </row>
    <row r="4115" spans="3:8">
      <c r="C4115" s="13">
        <f t="shared" ca="1" si="378"/>
        <v>1982.6846715984725</v>
      </c>
      <c r="D4115" s="13">
        <f t="shared" ca="1" si="379"/>
        <v>100.75860658547936</v>
      </c>
      <c r="E4115" s="13">
        <f t="shared" ca="1" si="380"/>
        <v>990785.68824142858</v>
      </c>
      <c r="F4115" s="13">
        <f t="shared" ca="1" si="381"/>
        <v>4.0089644113805223</v>
      </c>
      <c r="G4115" s="13">
        <f t="shared" ca="1" si="382"/>
        <v>0.49264157193619063</v>
      </c>
      <c r="H4115" s="13">
        <f t="shared" ca="1" si="383"/>
        <v>0</v>
      </c>
    </row>
    <row r="4116" spans="3:8">
      <c r="C4116" s="13">
        <f t="shared" ca="1" si="378"/>
        <v>2010.9886426827813</v>
      </c>
      <c r="D4116" s="13">
        <f t="shared" ca="1" si="379"/>
        <v>100.20390041658933</v>
      </c>
      <c r="E4116" s="13">
        <f t="shared" ca="1" si="380"/>
        <v>1000209.4430723487</v>
      </c>
      <c r="F4116" s="13">
        <f t="shared" ca="1" si="381"/>
        <v>3.9990155640500422</v>
      </c>
      <c r="G4116" s="13">
        <f t="shared" ca="1" si="382"/>
        <v>0.504255529336196</v>
      </c>
      <c r="H4116" s="13">
        <f t="shared" ca="1" si="383"/>
        <v>0</v>
      </c>
    </row>
    <row r="4117" spans="3:8">
      <c r="C4117" s="13">
        <f t="shared" ca="1" si="378"/>
        <v>1986.6933596140043</v>
      </c>
      <c r="D4117" s="13">
        <f t="shared" ca="1" si="379"/>
        <v>99.425059219793098</v>
      </c>
      <c r="E4117" s="13">
        <f t="shared" ca="1" si="380"/>
        <v>992463.65740348177</v>
      </c>
      <c r="F4117" s="13">
        <f t="shared" ca="1" si="381"/>
        <v>4.0056714120798294</v>
      </c>
      <c r="G4117" s="13">
        <f t="shared" ca="1" si="382"/>
        <v>0.48886818764253065</v>
      </c>
      <c r="H4117" s="13">
        <f t="shared" ca="1" si="383"/>
        <v>0</v>
      </c>
    </row>
    <row r="4118" spans="3:8">
      <c r="C4118" s="13">
        <f t="shared" ca="1" si="378"/>
        <v>2014.7758341021358</v>
      </c>
      <c r="D4118" s="13">
        <f t="shared" ca="1" si="379"/>
        <v>100.74228627690137</v>
      </c>
      <c r="E4118" s="13">
        <f t="shared" ca="1" si="380"/>
        <v>993785.50818162377</v>
      </c>
      <c r="F4118" s="13">
        <f t="shared" ca="1" si="381"/>
        <v>3.9953979839019911</v>
      </c>
      <c r="G4118" s="13">
        <f t="shared" ca="1" si="382"/>
        <v>0.51402300920697253</v>
      </c>
      <c r="H4118" s="13">
        <f t="shared" ca="1" si="383"/>
        <v>0</v>
      </c>
    </row>
    <row r="4119" spans="3:8">
      <c r="C4119" s="13">
        <f t="shared" ca="1" si="378"/>
        <v>1974.0242613434373</v>
      </c>
      <c r="D4119" s="13">
        <f t="shared" ca="1" si="379"/>
        <v>100.109156266453</v>
      </c>
      <c r="E4119" s="13">
        <f t="shared" ca="1" si="380"/>
        <v>1004464.3788071263</v>
      </c>
      <c r="F4119" s="13">
        <f t="shared" ca="1" si="381"/>
        <v>4.0044299933824368</v>
      </c>
      <c r="G4119" s="13">
        <f t="shared" ca="1" si="382"/>
        <v>0.48076356321843572</v>
      </c>
      <c r="H4119" s="13">
        <f t="shared" ca="1" si="383"/>
        <v>0</v>
      </c>
    </row>
    <row r="4120" spans="3:8">
      <c r="C4120" s="13">
        <f t="shared" ref="C4120:C4183" ca="1" si="384">NORMINV(RAND(),$D$3,$G$3)</f>
        <v>1981.4368919800318</v>
      </c>
      <c r="D4120" s="13">
        <f t="shared" ref="D4120:D4183" ca="1" si="385">NORMINV(RAND(),$D$4,$G$4)</f>
        <v>100.02038408095299</v>
      </c>
      <c r="E4120" s="13">
        <f t="shared" ref="E4120:E4183" ca="1" si="386">NORMINV(RAND(),$D$5,$G$5)</f>
        <v>987547.10681690555</v>
      </c>
      <c r="F4120" s="13">
        <f t="shared" ref="F4120:F4183" ca="1" si="387">NORMINV(RAND(),$D$6,$G$6)</f>
        <v>3.9905056197885944</v>
      </c>
      <c r="G4120" s="13">
        <f t="shared" ref="G4120:G4183" ca="1" si="388">C4120^2*D4120/(E4120*3.1415926*F4120^4)</f>
        <v>0.49914832048100333</v>
      </c>
      <c r="H4120" s="13">
        <f t="shared" ref="H4120:H4183" ca="1" si="389">IF(G4120&gt;0.54,1,IF(G4120&lt;0.46,1,0))</f>
        <v>0</v>
      </c>
    </row>
    <row r="4121" spans="3:8">
      <c r="C4121" s="13">
        <f t="shared" ca="1" si="384"/>
        <v>1992.1710573654432</v>
      </c>
      <c r="D4121" s="13">
        <f t="shared" ca="1" si="385"/>
        <v>100.62196310359585</v>
      </c>
      <c r="E4121" s="13">
        <f t="shared" ca="1" si="386"/>
        <v>995296.64573068824</v>
      </c>
      <c r="F4121" s="13">
        <f t="shared" ca="1" si="387"/>
        <v>4.0144461661763637</v>
      </c>
      <c r="G4121" s="13">
        <f t="shared" ca="1" si="388"/>
        <v>0.49174627558657097</v>
      </c>
      <c r="H4121" s="13">
        <f t="shared" ca="1" si="389"/>
        <v>0</v>
      </c>
    </row>
    <row r="4122" spans="3:8">
      <c r="C4122" s="13">
        <f t="shared" ca="1" si="384"/>
        <v>2021.4463631399485</v>
      </c>
      <c r="D4122" s="13">
        <f t="shared" ca="1" si="385"/>
        <v>99.956801550776007</v>
      </c>
      <c r="E4122" s="13">
        <f t="shared" ca="1" si="386"/>
        <v>991486.12637103361</v>
      </c>
      <c r="F4122" s="13">
        <f t="shared" ca="1" si="387"/>
        <v>4.0106428586987626</v>
      </c>
      <c r="G4122" s="13">
        <f t="shared" ca="1" si="388"/>
        <v>0.50680900959161201</v>
      </c>
      <c r="H4122" s="13">
        <f t="shared" ca="1" si="389"/>
        <v>0</v>
      </c>
    </row>
    <row r="4123" spans="3:8">
      <c r="C4123" s="13">
        <f t="shared" ca="1" si="384"/>
        <v>1995.8158087881648</v>
      </c>
      <c r="D4123" s="13">
        <f t="shared" ca="1" si="385"/>
        <v>100.2773533987594</v>
      </c>
      <c r="E4123" s="13">
        <f t="shared" ca="1" si="386"/>
        <v>993609.71133685624</v>
      </c>
      <c r="F4123" s="13">
        <f t="shared" ca="1" si="387"/>
        <v>3.9921907453580028</v>
      </c>
      <c r="G4123" s="13">
        <f t="shared" ca="1" si="388"/>
        <v>0.50377075583642028</v>
      </c>
      <c r="H4123" s="13">
        <f t="shared" ca="1" si="389"/>
        <v>0</v>
      </c>
    </row>
    <row r="4124" spans="3:8">
      <c r="C4124" s="13">
        <f t="shared" ca="1" si="384"/>
        <v>2005.3735992359116</v>
      </c>
      <c r="D4124" s="13">
        <f t="shared" ca="1" si="385"/>
        <v>100.0745257185042</v>
      </c>
      <c r="E4124" s="13">
        <f t="shared" ca="1" si="386"/>
        <v>994605.96633102209</v>
      </c>
      <c r="F4124" s="13">
        <f t="shared" ca="1" si="387"/>
        <v>3.991828289868709</v>
      </c>
      <c r="G4124" s="13">
        <f t="shared" ca="1" si="388"/>
        <v>0.50725436723771966</v>
      </c>
      <c r="H4124" s="13">
        <f t="shared" ca="1" si="389"/>
        <v>0</v>
      </c>
    </row>
    <row r="4125" spans="3:8">
      <c r="C4125" s="13">
        <f t="shared" ca="1" si="384"/>
        <v>1997.6869215708734</v>
      </c>
      <c r="D4125" s="13">
        <f t="shared" ca="1" si="385"/>
        <v>98.524287911968102</v>
      </c>
      <c r="E4125" s="13">
        <f t="shared" ca="1" si="386"/>
        <v>985998.82433457475</v>
      </c>
      <c r="F4125" s="13">
        <f t="shared" ca="1" si="387"/>
        <v>3.9945240367878228</v>
      </c>
      <c r="G4125" s="13">
        <f t="shared" ca="1" si="388"/>
        <v>0.49855346579615961</v>
      </c>
      <c r="H4125" s="13">
        <f t="shared" ca="1" si="389"/>
        <v>0</v>
      </c>
    </row>
    <row r="4126" spans="3:8">
      <c r="C4126" s="13">
        <f t="shared" ca="1" si="384"/>
        <v>2014.2692345783817</v>
      </c>
      <c r="D4126" s="13">
        <f t="shared" ca="1" si="385"/>
        <v>100.01112565510806</v>
      </c>
      <c r="E4126" s="13">
        <f t="shared" ca="1" si="386"/>
        <v>992344.6559099115</v>
      </c>
      <c r="F4126" s="13">
        <f t="shared" ca="1" si="387"/>
        <v>4.0031700994569599</v>
      </c>
      <c r="G4126" s="13">
        <f t="shared" ca="1" si="388"/>
        <v>0.50682120500255379</v>
      </c>
      <c r="H4126" s="13">
        <f t="shared" ca="1" si="389"/>
        <v>0</v>
      </c>
    </row>
    <row r="4127" spans="3:8">
      <c r="C4127" s="13">
        <f t="shared" ca="1" si="384"/>
        <v>1995.4155176041156</v>
      </c>
      <c r="D4127" s="13">
        <f t="shared" ca="1" si="385"/>
        <v>100.48531056481615</v>
      </c>
      <c r="E4127" s="13">
        <f t="shared" ca="1" si="386"/>
        <v>993498.69139357493</v>
      </c>
      <c r="F4127" s="13">
        <f t="shared" ca="1" si="387"/>
        <v>3.9954931764022916</v>
      </c>
      <c r="G4127" s="13">
        <f t="shared" ca="1" si="388"/>
        <v>0.50300294950130509</v>
      </c>
      <c r="H4127" s="13">
        <f t="shared" ca="1" si="389"/>
        <v>0</v>
      </c>
    </row>
    <row r="4128" spans="3:8">
      <c r="C4128" s="13">
        <f t="shared" ca="1" si="384"/>
        <v>1988.579174497359</v>
      </c>
      <c r="D4128" s="13">
        <f t="shared" ca="1" si="385"/>
        <v>100.20583195076692</v>
      </c>
      <c r="E4128" s="13">
        <f t="shared" ca="1" si="386"/>
        <v>1002439.2010511007</v>
      </c>
      <c r="F4128" s="13">
        <f t="shared" ca="1" si="387"/>
        <v>3.9938457638671152</v>
      </c>
      <c r="G4128" s="13">
        <f t="shared" ca="1" si="388"/>
        <v>0.49454487847013467</v>
      </c>
      <c r="H4128" s="13">
        <f t="shared" ca="1" si="389"/>
        <v>0</v>
      </c>
    </row>
    <row r="4129" spans="3:8">
      <c r="C4129" s="13">
        <f t="shared" ca="1" si="384"/>
        <v>1983.1629086350688</v>
      </c>
      <c r="D4129" s="13">
        <f t="shared" ca="1" si="385"/>
        <v>100.32987194519153</v>
      </c>
      <c r="E4129" s="13">
        <f t="shared" ca="1" si="386"/>
        <v>983161.68519784079</v>
      </c>
      <c r="F4129" s="13">
        <f t="shared" ca="1" si="387"/>
        <v>3.9997352278318115</v>
      </c>
      <c r="G4129" s="13">
        <f t="shared" ca="1" si="388"/>
        <v>0.49916859867370783</v>
      </c>
      <c r="H4129" s="13">
        <f t="shared" ca="1" si="389"/>
        <v>0</v>
      </c>
    </row>
    <row r="4130" spans="3:8">
      <c r="C4130" s="13">
        <f t="shared" ca="1" si="384"/>
        <v>1999.855776858011</v>
      </c>
      <c r="D4130" s="13">
        <f t="shared" ca="1" si="385"/>
        <v>99.88405091694095</v>
      </c>
      <c r="E4130" s="13">
        <f t="shared" ca="1" si="386"/>
        <v>1002157.7788199168</v>
      </c>
      <c r="F4130" s="13">
        <f t="shared" ca="1" si="387"/>
        <v>3.9961781381601753</v>
      </c>
      <c r="G4130" s="13">
        <f t="shared" ca="1" si="388"/>
        <v>0.49754019912237024</v>
      </c>
      <c r="H4130" s="13">
        <f t="shared" ca="1" si="389"/>
        <v>0</v>
      </c>
    </row>
    <row r="4131" spans="3:8">
      <c r="C4131" s="13">
        <f t="shared" ca="1" si="384"/>
        <v>1997.9173456260742</v>
      </c>
      <c r="D4131" s="13">
        <f t="shared" ca="1" si="385"/>
        <v>99.399968555828053</v>
      </c>
      <c r="E4131" s="13">
        <f t="shared" ca="1" si="386"/>
        <v>984255.92605794524</v>
      </c>
      <c r="F4131" s="13">
        <f t="shared" ca="1" si="387"/>
        <v>4.0013981195570967</v>
      </c>
      <c r="G4131" s="13">
        <f t="shared" ca="1" si="388"/>
        <v>0.50053715796214637</v>
      </c>
      <c r="H4131" s="13">
        <f t="shared" ca="1" si="389"/>
        <v>0</v>
      </c>
    </row>
    <row r="4132" spans="3:8">
      <c r="C4132" s="13">
        <f t="shared" ca="1" si="384"/>
        <v>2013.1710754009564</v>
      </c>
      <c r="D4132" s="13">
        <f t="shared" ca="1" si="385"/>
        <v>99.945196784261469</v>
      </c>
      <c r="E4132" s="13">
        <f t="shared" ca="1" si="386"/>
        <v>993470.69003869267</v>
      </c>
      <c r="F4132" s="13">
        <f t="shared" ca="1" si="387"/>
        <v>3.9853058490192814</v>
      </c>
      <c r="G4132" s="13">
        <f t="shared" ca="1" si="388"/>
        <v>0.51448384335760511</v>
      </c>
      <c r="H4132" s="13">
        <f t="shared" ca="1" si="389"/>
        <v>0</v>
      </c>
    </row>
    <row r="4133" spans="3:8">
      <c r="C4133" s="13">
        <f t="shared" ca="1" si="384"/>
        <v>1996.7144797032215</v>
      </c>
      <c r="D4133" s="13">
        <f t="shared" ca="1" si="385"/>
        <v>100.58639222591296</v>
      </c>
      <c r="E4133" s="13">
        <f t="shared" ca="1" si="386"/>
        <v>988038.21923547646</v>
      </c>
      <c r="F4133" s="13">
        <f t="shared" ca="1" si="387"/>
        <v>4.0031831053978406</v>
      </c>
      <c r="G4133" s="13">
        <f t="shared" ca="1" si="388"/>
        <v>0.50306689146762784</v>
      </c>
      <c r="H4133" s="13">
        <f t="shared" ca="1" si="389"/>
        <v>0</v>
      </c>
    </row>
    <row r="4134" spans="3:8">
      <c r="C4134" s="13">
        <f t="shared" ca="1" si="384"/>
        <v>2005.5691156503133</v>
      </c>
      <c r="D4134" s="13">
        <f t="shared" ca="1" si="385"/>
        <v>99.971730332544766</v>
      </c>
      <c r="E4134" s="13">
        <f t="shared" ca="1" si="386"/>
        <v>983897.44388797914</v>
      </c>
      <c r="F4134" s="13">
        <f t="shared" ca="1" si="387"/>
        <v>3.998992244514235</v>
      </c>
      <c r="G4134" s="13">
        <f t="shared" ca="1" si="388"/>
        <v>0.50868687271203039</v>
      </c>
      <c r="H4134" s="13">
        <f t="shared" ca="1" si="389"/>
        <v>0</v>
      </c>
    </row>
    <row r="4135" spans="3:8">
      <c r="C4135" s="13">
        <f t="shared" ca="1" si="384"/>
        <v>1993.0952760489904</v>
      </c>
      <c r="D4135" s="13">
        <f t="shared" ca="1" si="385"/>
        <v>99.926039101110888</v>
      </c>
      <c r="E4135" s="13">
        <f t="shared" ca="1" si="386"/>
        <v>986310.76187540265</v>
      </c>
      <c r="F4135" s="13">
        <f t="shared" ca="1" si="387"/>
        <v>4.0026033126138536</v>
      </c>
      <c r="G4135" s="13">
        <f t="shared" ca="1" si="388"/>
        <v>0.49911538117425908</v>
      </c>
      <c r="H4135" s="13">
        <f t="shared" ca="1" si="389"/>
        <v>0</v>
      </c>
    </row>
    <row r="4136" spans="3:8">
      <c r="C4136" s="13">
        <f t="shared" ca="1" si="384"/>
        <v>2006.2254170270585</v>
      </c>
      <c r="D4136" s="13">
        <f t="shared" ca="1" si="385"/>
        <v>100.98624315686547</v>
      </c>
      <c r="E4136" s="13">
        <f t="shared" ca="1" si="386"/>
        <v>999736.39679419785</v>
      </c>
      <c r="F4136" s="13">
        <f t="shared" ca="1" si="387"/>
        <v>3.9984171369293464</v>
      </c>
      <c r="G4136" s="13">
        <f t="shared" ca="1" si="388"/>
        <v>0.50633028345511266</v>
      </c>
      <c r="H4136" s="13">
        <f t="shared" ca="1" si="389"/>
        <v>0</v>
      </c>
    </row>
    <row r="4137" spans="3:8">
      <c r="C4137" s="13">
        <f t="shared" ca="1" si="384"/>
        <v>2000.7725117285174</v>
      </c>
      <c r="D4137" s="13">
        <f t="shared" ca="1" si="385"/>
        <v>99.679616832939942</v>
      </c>
      <c r="E4137" s="13">
        <f t="shared" ca="1" si="386"/>
        <v>1006025.2928837682</v>
      </c>
      <c r="F4137" s="13">
        <f t="shared" ca="1" si="387"/>
        <v>3.9988780930172814</v>
      </c>
      <c r="G4137" s="13">
        <f t="shared" ca="1" si="388"/>
        <v>0.49373095899871644</v>
      </c>
      <c r="H4137" s="13">
        <f t="shared" ca="1" si="389"/>
        <v>0</v>
      </c>
    </row>
    <row r="4138" spans="3:8">
      <c r="C4138" s="13">
        <f t="shared" ca="1" si="384"/>
        <v>2000.7227982722752</v>
      </c>
      <c r="D4138" s="13">
        <f t="shared" ca="1" si="385"/>
        <v>99.990382946531739</v>
      </c>
      <c r="E4138" s="13">
        <f t="shared" ca="1" si="386"/>
        <v>1004919.8272097085</v>
      </c>
      <c r="F4138" s="13">
        <f t="shared" ca="1" si="387"/>
        <v>4.000755982442441</v>
      </c>
      <c r="G4138" s="13">
        <f t="shared" ca="1" si="388"/>
        <v>0.49486021558627585</v>
      </c>
      <c r="H4138" s="13">
        <f t="shared" ca="1" si="389"/>
        <v>0</v>
      </c>
    </row>
    <row r="4139" spans="3:8">
      <c r="C4139" s="13">
        <f t="shared" ca="1" si="384"/>
        <v>1998.6817716639459</v>
      </c>
      <c r="D4139" s="13">
        <f t="shared" ca="1" si="385"/>
        <v>99.722536866064118</v>
      </c>
      <c r="E4139" s="13">
        <f t="shared" ca="1" si="386"/>
        <v>993429.48622035398</v>
      </c>
      <c r="F4139" s="13">
        <f t="shared" ca="1" si="387"/>
        <v>3.9988524451085761</v>
      </c>
      <c r="G4139" s="13">
        <f t="shared" ca="1" si="388"/>
        <v>0.49917427149658378</v>
      </c>
      <c r="H4139" s="13">
        <f t="shared" ca="1" si="389"/>
        <v>0</v>
      </c>
    </row>
    <row r="4140" spans="3:8">
      <c r="C4140" s="13">
        <f t="shared" ca="1" si="384"/>
        <v>1995.6116911852357</v>
      </c>
      <c r="D4140" s="13">
        <f t="shared" ca="1" si="385"/>
        <v>99.593046404011446</v>
      </c>
      <c r="E4140" s="13">
        <f t="shared" ca="1" si="386"/>
        <v>996778.13924610789</v>
      </c>
      <c r="F4140" s="13">
        <f t="shared" ca="1" si="387"/>
        <v>3.9955198502727929</v>
      </c>
      <c r="G4140" s="13">
        <f t="shared" ca="1" si="388"/>
        <v>0.49698073674140775</v>
      </c>
      <c r="H4140" s="13">
        <f t="shared" ca="1" si="389"/>
        <v>0</v>
      </c>
    </row>
    <row r="4141" spans="3:8">
      <c r="C4141" s="13">
        <f t="shared" ca="1" si="384"/>
        <v>2013.6343730284852</v>
      </c>
      <c r="D4141" s="13">
        <f t="shared" ca="1" si="385"/>
        <v>99.247349605387811</v>
      </c>
      <c r="E4141" s="13">
        <f t="shared" ca="1" si="386"/>
        <v>987838.07743935066</v>
      </c>
      <c r="F4141" s="13">
        <f t="shared" ca="1" si="387"/>
        <v>3.9954202672545502</v>
      </c>
      <c r="G4141" s="13">
        <f t="shared" ca="1" si="388"/>
        <v>0.50885570612462749</v>
      </c>
      <c r="H4141" s="13">
        <f t="shared" ca="1" si="389"/>
        <v>0</v>
      </c>
    </row>
    <row r="4142" spans="3:8">
      <c r="C4142" s="13">
        <f t="shared" ca="1" si="384"/>
        <v>2003.814566685789</v>
      </c>
      <c r="D4142" s="13">
        <f t="shared" ca="1" si="385"/>
        <v>99.722866274422003</v>
      </c>
      <c r="E4142" s="13">
        <f t="shared" ca="1" si="386"/>
        <v>993268.72371887392</v>
      </c>
      <c r="F4142" s="13">
        <f t="shared" ca="1" si="387"/>
        <v>4.0083926088581059</v>
      </c>
      <c r="G4142" s="13">
        <f t="shared" ca="1" si="388"/>
        <v>0.49706384504785456</v>
      </c>
      <c r="H4142" s="13">
        <f t="shared" ca="1" si="389"/>
        <v>0</v>
      </c>
    </row>
    <row r="4143" spans="3:8">
      <c r="C4143" s="13">
        <f t="shared" ca="1" si="384"/>
        <v>1992.3792007138463</v>
      </c>
      <c r="D4143" s="13">
        <f t="shared" ca="1" si="385"/>
        <v>100.71167269269732</v>
      </c>
      <c r="E4143" s="13">
        <f t="shared" ca="1" si="386"/>
        <v>993495.26403643866</v>
      </c>
      <c r="F4143" s="13">
        <f t="shared" ca="1" si="387"/>
        <v>3.9970847947366366</v>
      </c>
      <c r="G4143" s="13">
        <f t="shared" ca="1" si="388"/>
        <v>0.50180466577671812</v>
      </c>
      <c r="H4143" s="13">
        <f t="shared" ca="1" si="389"/>
        <v>0</v>
      </c>
    </row>
    <row r="4144" spans="3:8">
      <c r="C4144" s="13">
        <f t="shared" ca="1" si="384"/>
        <v>1999.4354457927548</v>
      </c>
      <c r="D4144" s="13">
        <f t="shared" ca="1" si="385"/>
        <v>99.678227502315167</v>
      </c>
      <c r="E4144" s="13">
        <f t="shared" ca="1" si="386"/>
        <v>1003447.5873067722</v>
      </c>
      <c r="F4144" s="13">
        <f t="shared" ca="1" si="387"/>
        <v>4.000592388427429</v>
      </c>
      <c r="G4144" s="13">
        <f t="shared" ca="1" si="388"/>
        <v>0.49348425981654226</v>
      </c>
      <c r="H4144" s="13">
        <f t="shared" ca="1" si="389"/>
        <v>0</v>
      </c>
    </row>
    <row r="4145" spans="3:8">
      <c r="C4145" s="13">
        <f t="shared" ca="1" si="384"/>
        <v>2012.2055724359752</v>
      </c>
      <c r="D4145" s="13">
        <f t="shared" ca="1" si="385"/>
        <v>99.909829904513188</v>
      </c>
      <c r="E4145" s="13">
        <f t="shared" ca="1" si="386"/>
        <v>1000446.0755010169</v>
      </c>
      <c r="F4145" s="13">
        <f t="shared" ca="1" si="387"/>
        <v>4.0065990046495239</v>
      </c>
      <c r="G4145" s="13">
        <f t="shared" ca="1" si="388"/>
        <v>0.4994659067736959</v>
      </c>
      <c r="H4145" s="13">
        <f t="shared" ca="1" si="389"/>
        <v>0</v>
      </c>
    </row>
    <row r="4146" spans="3:8">
      <c r="C4146" s="13">
        <f t="shared" ca="1" si="384"/>
        <v>2000.5111655099313</v>
      </c>
      <c r="D4146" s="13">
        <f t="shared" ca="1" si="385"/>
        <v>99.858681214957713</v>
      </c>
      <c r="E4146" s="13">
        <f t="shared" ca="1" si="386"/>
        <v>1001624.4671525209</v>
      </c>
      <c r="F4146" s="13">
        <f t="shared" ca="1" si="387"/>
        <v>4.0009279941982081</v>
      </c>
      <c r="G4146" s="13">
        <f t="shared" ca="1" si="388"/>
        <v>0.49564422942630881</v>
      </c>
      <c r="H4146" s="13">
        <f t="shared" ca="1" si="389"/>
        <v>0</v>
      </c>
    </row>
    <row r="4147" spans="3:8">
      <c r="C4147" s="13">
        <f t="shared" ca="1" si="384"/>
        <v>2005.9279660969762</v>
      </c>
      <c r="D4147" s="13">
        <f t="shared" ca="1" si="385"/>
        <v>100.10801253244111</v>
      </c>
      <c r="E4147" s="13">
        <f t="shared" ca="1" si="386"/>
        <v>994182.2140952039</v>
      </c>
      <c r="F4147" s="13">
        <f t="shared" ca="1" si="387"/>
        <v>3.9904204010321025</v>
      </c>
      <c r="G4147" s="13">
        <f t="shared" ca="1" si="388"/>
        <v>0.50863828071811223</v>
      </c>
      <c r="H4147" s="13">
        <f t="shared" ca="1" si="389"/>
        <v>0</v>
      </c>
    </row>
    <row r="4148" spans="3:8">
      <c r="C4148" s="13">
        <f t="shared" ca="1" si="384"/>
        <v>1999.177118709026</v>
      </c>
      <c r="D4148" s="13">
        <f t="shared" ca="1" si="385"/>
        <v>99.760925742494507</v>
      </c>
      <c r="E4148" s="13">
        <f t="shared" ca="1" si="386"/>
        <v>999158.71312747349</v>
      </c>
      <c r="F4148" s="13">
        <f t="shared" ca="1" si="387"/>
        <v>3.998692364437971</v>
      </c>
      <c r="G4148" s="13">
        <f t="shared" ca="1" si="388"/>
        <v>0.49682872427446867</v>
      </c>
      <c r="H4148" s="13">
        <f t="shared" ca="1" si="389"/>
        <v>0</v>
      </c>
    </row>
    <row r="4149" spans="3:8">
      <c r="C4149" s="13">
        <f t="shared" ca="1" si="384"/>
        <v>2004.4169854626859</v>
      </c>
      <c r="D4149" s="13">
        <f t="shared" ca="1" si="385"/>
        <v>100.90703944570571</v>
      </c>
      <c r="E4149" s="13">
        <f t="shared" ca="1" si="386"/>
        <v>996492.89943727024</v>
      </c>
      <c r="F4149" s="13">
        <f t="shared" ca="1" si="387"/>
        <v>4.0018378679030633</v>
      </c>
      <c r="G4149" s="13">
        <f t="shared" ca="1" si="388"/>
        <v>0.50493512342196778</v>
      </c>
      <c r="H4149" s="13">
        <f t="shared" ca="1" si="389"/>
        <v>0</v>
      </c>
    </row>
    <row r="4150" spans="3:8">
      <c r="C4150" s="13">
        <f t="shared" ca="1" si="384"/>
        <v>2005.5662200006157</v>
      </c>
      <c r="D4150" s="13">
        <f t="shared" ca="1" si="385"/>
        <v>99.708134362178626</v>
      </c>
      <c r="E4150" s="13">
        <f t="shared" ca="1" si="386"/>
        <v>993043.2055772685</v>
      </c>
      <c r="F4150" s="13">
        <f t="shared" ca="1" si="387"/>
        <v>4.0022848344905144</v>
      </c>
      <c r="G4150" s="13">
        <f t="shared" ca="1" si="388"/>
        <v>0.50101948926336115</v>
      </c>
      <c r="H4150" s="13">
        <f t="shared" ca="1" si="389"/>
        <v>0</v>
      </c>
    </row>
    <row r="4151" spans="3:8">
      <c r="C4151" s="13">
        <f t="shared" ca="1" si="384"/>
        <v>1999.8901125291616</v>
      </c>
      <c r="D4151" s="13">
        <f t="shared" ca="1" si="385"/>
        <v>99.2087800747899</v>
      </c>
      <c r="E4151" s="13">
        <f t="shared" ca="1" si="386"/>
        <v>1005219.5135164172</v>
      </c>
      <c r="F4151" s="13">
        <f t="shared" ca="1" si="387"/>
        <v>4.0047212017298781</v>
      </c>
      <c r="G4151" s="13">
        <f t="shared" ca="1" si="388"/>
        <v>0.48849761968168748</v>
      </c>
      <c r="H4151" s="13">
        <f t="shared" ca="1" si="389"/>
        <v>0</v>
      </c>
    </row>
    <row r="4152" spans="3:8">
      <c r="C4152" s="13">
        <f t="shared" ca="1" si="384"/>
        <v>1990.0290483687372</v>
      </c>
      <c r="D4152" s="13">
        <f t="shared" ca="1" si="385"/>
        <v>100.05486009130145</v>
      </c>
      <c r="E4152" s="13">
        <f t="shared" ca="1" si="386"/>
        <v>1000954.4462301912</v>
      </c>
      <c r="F4152" s="13">
        <f t="shared" ca="1" si="387"/>
        <v>3.9956271167017889</v>
      </c>
      <c r="G4152" s="13">
        <f t="shared" ca="1" si="388"/>
        <v>0.49437105467259629</v>
      </c>
      <c r="H4152" s="13">
        <f t="shared" ca="1" si="389"/>
        <v>0</v>
      </c>
    </row>
    <row r="4153" spans="3:8">
      <c r="C4153" s="13">
        <f t="shared" ca="1" si="384"/>
        <v>2005.4403174631557</v>
      </c>
      <c r="D4153" s="13">
        <f t="shared" ca="1" si="385"/>
        <v>100.03819025914686</v>
      </c>
      <c r="E4153" s="13">
        <f t="shared" ca="1" si="386"/>
        <v>996108.23896063073</v>
      </c>
      <c r="F4153" s="13">
        <f t="shared" ca="1" si="387"/>
        <v>3.9980743333346931</v>
      </c>
      <c r="G4153" s="13">
        <f t="shared" ca="1" si="388"/>
        <v>0.50318241482276516</v>
      </c>
      <c r="H4153" s="13">
        <f t="shared" ca="1" si="389"/>
        <v>0</v>
      </c>
    </row>
    <row r="4154" spans="3:8">
      <c r="C4154" s="13">
        <f t="shared" ca="1" si="384"/>
        <v>1988.8825363440662</v>
      </c>
      <c r="D4154" s="13">
        <f t="shared" ca="1" si="385"/>
        <v>99.818442349066004</v>
      </c>
      <c r="E4154" s="13">
        <f t="shared" ca="1" si="386"/>
        <v>996838.4376297032</v>
      </c>
      <c r="F4154" s="13">
        <f t="shared" ca="1" si="387"/>
        <v>3.9892209142404149</v>
      </c>
      <c r="G4154" s="13">
        <f t="shared" ca="1" si="388"/>
        <v>0.49785407608098114</v>
      </c>
      <c r="H4154" s="13">
        <f t="shared" ca="1" si="389"/>
        <v>0</v>
      </c>
    </row>
    <row r="4155" spans="3:8">
      <c r="C4155" s="13">
        <f t="shared" ca="1" si="384"/>
        <v>1981.0276310035263</v>
      </c>
      <c r="D4155" s="13">
        <f t="shared" ca="1" si="385"/>
        <v>100.20684183970639</v>
      </c>
      <c r="E4155" s="13">
        <f t="shared" ca="1" si="386"/>
        <v>1002047.4969780986</v>
      </c>
      <c r="F4155" s="13">
        <f t="shared" ca="1" si="387"/>
        <v>3.9960823010501159</v>
      </c>
      <c r="G4155" s="13">
        <f t="shared" ca="1" si="388"/>
        <v>0.48989450899152331</v>
      </c>
      <c r="H4155" s="13">
        <f t="shared" ca="1" si="389"/>
        <v>0</v>
      </c>
    </row>
    <row r="4156" spans="3:8">
      <c r="C4156" s="13">
        <f t="shared" ca="1" si="384"/>
        <v>1999.2569678580028</v>
      </c>
      <c r="D4156" s="13">
        <f t="shared" ca="1" si="385"/>
        <v>100.43977446118441</v>
      </c>
      <c r="E4156" s="13">
        <f t="shared" ca="1" si="386"/>
        <v>991721.35968573939</v>
      </c>
      <c r="F4156" s="13">
        <f t="shared" ca="1" si="387"/>
        <v>3.9832319644059209</v>
      </c>
      <c r="G4156" s="13">
        <f t="shared" ca="1" si="388"/>
        <v>0.51187160595849357</v>
      </c>
      <c r="H4156" s="13">
        <f t="shared" ca="1" si="389"/>
        <v>0</v>
      </c>
    </row>
    <row r="4157" spans="3:8">
      <c r="C4157" s="13">
        <f t="shared" ca="1" si="384"/>
        <v>2000.0634736397744</v>
      </c>
      <c r="D4157" s="13">
        <f t="shared" ca="1" si="385"/>
        <v>100.120592871295</v>
      </c>
      <c r="E4157" s="13">
        <f t="shared" ca="1" si="386"/>
        <v>986217.64934701729</v>
      </c>
      <c r="F4157" s="13">
        <f t="shared" ca="1" si="387"/>
        <v>3.9946943887896085</v>
      </c>
      <c r="G4157" s="13">
        <f t="shared" ca="1" si="388"/>
        <v>0.50763796676612272</v>
      </c>
      <c r="H4157" s="13">
        <f t="shared" ca="1" si="389"/>
        <v>0</v>
      </c>
    </row>
    <row r="4158" spans="3:8">
      <c r="C4158" s="13">
        <f t="shared" ca="1" si="384"/>
        <v>2012.1674071183395</v>
      </c>
      <c r="D4158" s="13">
        <f t="shared" ca="1" si="385"/>
        <v>99.214468463169112</v>
      </c>
      <c r="E4158" s="13">
        <f t="shared" ca="1" si="386"/>
        <v>988158.26344277221</v>
      </c>
      <c r="F4158" s="13">
        <f t="shared" ca="1" si="387"/>
        <v>3.9953806908892111</v>
      </c>
      <c r="G4158" s="13">
        <f t="shared" ca="1" si="388"/>
        <v>0.50780174915475185</v>
      </c>
      <c r="H4158" s="13">
        <f t="shared" ca="1" si="389"/>
        <v>0</v>
      </c>
    </row>
    <row r="4159" spans="3:8">
      <c r="C4159" s="13">
        <f t="shared" ca="1" si="384"/>
        <v>2023.3328361024223</v>
      </c>
      <c r="D4159" s="13">
        <f t="shared" ca="1" si="385"/>
        <v>100.60805510700918</v>
      </c>
      <c r="E4159" s="13">
        <f t="shared" ca="1" si="386"/>
        <v>998541.20293357735</v>
      </c>
      <c r="F4159" s="13">
        <f t="shared" ca="1" si="387"/>
        <v>3.9847344069549084</v>
      </c>
      <c r="G4159" s="13">
        <f t="shared" ca="1" si="388"/>
        <v>0.52077968947889342</v>
      </c>
      <c r="H4159" s="13">
        <f t="shared" ca="1" si="389"/>
        <v>0</v>
      </c>
    </row>
    <row r="4160" spans="3:8">
      <c r="C4160" s="13">
        <f t="shared" ca="1" si="384"/>
        <v>2016.0832406102397</v>
      </c>
      <c r="D4160" s="13">
        <f t="shared" ca="1" si="385"/>
        <v>100.22826737762462</v>
      </c>
      <c r="E4160" s="13">
        <f t="shared" ca="1" si="386"/>
        <v>1005549.8549238072</v>
      </c>
      <c r="F4160" s="13">
        <f t="shared" ca="1" si="387"/>
        <v>4.0019497284425265</v>
      </c>
      <c r="G4160" s="13">
        <f t="shared" ca="1" si="388"/>
        <v>0.50276745051664129</v>
      </c>
      <c r="H4160" s="13">
        <f t="shared" ca="1" si="389"/>
        <v>0</v>
      </c>
    </row>
    <row r="4161" spans="3:8">
      <c r="C4161" s="13">
        <f t="shared" ca="1" si="384"/>
        <v>1984.0467057157905</v>
      </c>
      <c r="D4161" s="13">
        <f t="shared" ca="1" si="385"/>
        <v>100.62588906602016</v>
      </c>
      <c r="E4161" s="13">
        <f t="shared" ca="1" si="386"/>
        <v>995467.58169692475</v>
      </c>
      <c r="F4161" s="13">
        <f t="shared" ca="1" si="387"/>
        <v>3.9906857696309141</v>
      </c>
      <c r="G4161" s="13">
        <f t="shared" ca="1" si="388"/>
        <v>0.49939753846196333</v>
      </c>
      <c r="H4161" s="13">
        <f t="shared" ca="1" si="389"/>
        <v>0</v>
      </c>
    </row>
    <row r="4162" spans="3:8">
      <c r="C4162" s="13">
        <f t="shared" ca="1" si="384"/>
        <v>2012.8913314381462</v>
      </c>
      <c r="D4162" s="13">
        <f t="shared" ca="1" si="385"/>
        <v>99.610472845702105</v>
      </c>
      <c r="E4162" s="13">
        <f t="shared" ca="1" si="386"/>
        <v>985464.16116158024</v>
      </c>
      <c r="F4162" s="13">
        <f t="shared" ca="1" si="387"/>
        <v>4.0072251012458402</v>
      </c>
      <c r="G4162" s="13">
        <f t="shared" ca="1" si="388"/>
        <v>0.50556849703752937</v>
      </c>
      <c r="H4162" s="13">
        <f t="shared" ca="1" si="389"/>
        <v>0</v>
      </c>
    </row>
    <row r="4163" spans="3:8">
      <c r="C4163" s="13">
        <f t="shared" ca="1" si="384"/>
        <v>1998.9534462225033</v>
      </c>
      <c r="D4163" s="13">
        <f t="shared" ca="1" si="385"/>
        <v>99.201522568394068</v>
      </c>
      <c r="E4163" s="13">
        <f t="shared" ca="1" si="386"/>
        <v>997176.17289800115</v>
      </c>
      <c r="F4163" s="13">
        <f t="shared" ca="1" si="387"/>
        <v>4.0085217227185375</v>
      </c>
      <c r="G4163" s="13">
        <f t="shared" ca="1" si="388"/>
        <v>0.49007773691495149</v>
      </c>
      <c r="H4163" s="13">
        <f t="shared" ca="1" si="389"/>
        <v>0</v>
      </c>
    </row>
    <row r="4164" spans="3:8">
      <c r="C4164" s="13">
        <f t="shared" ca="1" si="384"/>
        <v>1989.4263977890412</v>
      </c>
      <c r="D4164" s="13">
        <f t="shared" ca="1" si="385"/>
        <v>99.812442285613173</v>
      </c>
      <c r="E4164" s="13">
        <f t="shared" ca="1" si="386"/>
        <v>995826.88003840006</v>
      </c>
      <c r="F4164" s="13">
        <f t="shared" ca="1" si="387"/>
        <v>3.9957196225519724</v>
      </c>
      <c r="G4164" s="13">
        <f t="shared" ca="1" si="388"/>
        <v>0.49536657508115822</v>
      </c>
      <c r="H4164" s="13">
        <f t="shared" ca="1" si="389"/>
        <v>0</v>
      </c>
    </row>
    <row r="4165" spans="3:8">
      <c r="C4165" s="13">
        <f t="shared" ca="1" si="384"/>
        <v>1988.5774093749933</v>
      </c>
      <c r="D4165" s="13">
        <f t="shared" ca="1" si="385"/>
        <v>100.83126567159535</v>
      </c>
      <c r="E4165" s="13">
        <f t="shared" ca="1" si="386"/>
        <v>997922.09679087985</v>
      </c>
      <c r="F4165" s="13">
        <f t="shared" ca="1" si="387"/>
        <v>3.9931023191532371</v>
      </c>
      <c r="G4165" s="13">
        <f t="shared" ca="1" si="388"/>
        <v>0.50025560381222156</v>
      </c>
      <c r="H4165" s="13">
        <f t="shared" ca="1" si="389"/>
        <v>0</v>
      </c>
    </row>
    <row r="4166" spans="3:8">
      <c r="C4166" s="13">
        <f t="shared" ca="1" si="384"/>
        <v>2024.4266968749412</v>
      </c>
      <c r="D4166" s="13">
        <f t="shared" ca="1" si="385"/>
        <v>99.729081305491178</v>
      </c>
      <c r="E4166" s="13">
        <f t="shared" ca="1" si="386"/>
        <v>992741.82011969958</v>
      </c>
      <c r="F4166" s="13">
        <f t="shared" ca="1" si="387"/>
        <v>4.0043472672093969</v>
      </c>
      <c r="G4166" s="13">
        <f t="shared" ca="1" si="388"/>
        <v>0.50969786365005831</v>
      </c>
      <c r="H4166" s="13">
        <f t="shared" ca="1" si="389"/>
        <v>0</v>
      </c>
    </row>
    <row r="4167" spans="3:8">
      <c r="C4167" s="13">
        <f t="shared" ca="1" si="384"/>
        <v>2014.3539095610793</v>
      </c>
      <c r="D4167" s="13">
        <f t="shared" ca="1" si="385"/>
        <v>99.414468124580225</v>
      </c>
      <c r="E4167" s="13">
        <f t="shared" ca="1" si="386"/>
        <v>996732.02531973738</v>
      </c>
      <c r="F4167" s="13">
        <f t="shared" ca="1" si="387"/>
        <v>3.9871431047147903</v>
      </c>
      <c r="G4167" s="13">
        <f t="shared" ca="1" si="388"/>
        <v>0.50973631306094846</v>
      </c>
      <c r="H4167" s="13">
        <f t="shared" ca="1" si="389"/>
        <v>0</v>
      </c>
    </row>
    <row r="4168" spans="3:8">
      <c r="C4168" s="13">
        <f t="shared" ca="1" si="384"/>
        <v>1994.0415939002166</v>
      </c>
      <c r="D4168" s="13">
        <f t="shared" ca="1" si="385"/>
        <v>100.48796084917959</v>
      </c>
      <c r="E4168" s="13">
        <f t="shared" ca="1" si="386"/>
        <v>987305.01401718601</v>
      </c>
      <c r="F4168" s="13">
        <f t="shared" ca="1" si="387"/>
        <v>3.9997633159512107</v>
      </c>
      <c r="G4168" s="13">
        <f t="shared" ca="1" si="388"/>
        <v>0.50331987486554541</v>
      </c>
      <c r="H4168" s="13">
        <f t="shared" ca="1" si="389"/>
        <v>0</v>
      </c>
    </row>
    <row r="4169" spans="3:8">
      <c r="C4169" s="13">
        <f t="shared" ca="1" si="384"/>
        <v>1997.0221962036817</v>
      </c>
      <c r="D4169" s="13">
        <f t="shared" ca="1" si="385"/>
        <v>100.34178157498695</v>
      </c>
      <c r="E4169" s="13">
        <f t="shared" ca="1" si="386"/>
        <v>1000806.3072553679</v>
      </c>
      <c r="F4169" s="13">
        <f t="shared" ca="1" si="387"/>
        <v>3.9976591756229483</v>
      </c>
      <c r="G4169" s="13">
        <f t="shared" ca="1" si="388"/>
        <v>0.49833871951802539</v>
      </c>
      <c r="H4169" s="13">
        <f t="shared" ca="1" si="389"/>
        <v>0</v>
      </c>
    </row>
    <row r="4170" spans="3:8">
      <c r="C4170" s="13">
        <f t="shared" ca="1" si="384"/>
        <v>2007.695282137543</v>
      </c>
      <c r="D4170" s="13">
        <f t="shared" ca="1" si="385"/>
        <v>99.825303542246914</v>
      </c>
      <c r="E4170" s="13">
        <f t="shared" ca="1" si="386"/>
        <v>991355.41821312718</v>
      </c>
      <c r="F4170" s="13">
        <f t="shared" ca="1" si="387"/>
        <v>3.9969680842465918</v>
      </c>
      <c r="G4170" s="13">
        <f t="shared" ca="1" si="388"/>
        <v>0.50621413147441296</v>
      </c>
      <c r="H4170" s="13">
        <f t="shared" ca="1" si="389"/>
        <v>0</v>
      </c>
    </row>
    <row r="4171" spans="3:8">
      <c r="C4171" s="13">
        <f t="shared" ca="1" si="384"/>
        <v>2004.1036620735524</v>
      </c>
      <c r="D4171" s="13">
        <f t="shared" ca="1" si="385"/>
        <v>99.594832571809377</v>
      </c>
      <c r="E4171" s="13">
        <f t="shared" ca="1" si="386"/>
        <v>1003301.5153608837</v>
      </c>
      <c r="F4171" s="13">
        <f t="shared" ca="1" si="387"/>
        <v>3.9970551862868211</v>
      </c>
      <c r="G4171" s="13">
        <f t="shared" ca="1" si="388"/>
        <v>0.49720473702329138</v>
      </c>
      <c r="H4171" s="13">
        <f t="shared" ca="1" si="389"/>
        <v>0</v>
      </c>
    </row>
    <row r="4172" spans="3:8">
      <c r="C4172" s="13">
        <f t="shared" ca="1" si="384"/>
        <v>2013.4522619300537</v>
      </c>
      <c r="D4172" s="13">
        <f t="shared" ca="1" si="385"/>
        <v>100.53978141607982</v>
      </c>
      <c r="E4172" s="13">
        <f t="shared" ca="1" si="386"/>
        <v>990973.32633077493</v>
      </c>
      <c r="F4172" s="13">
        <f t="shared" ca="1" si="387"/>
        <v>3.9936216517434033</v>
      </c>
      <c r="G4172" s="13">
        <f t="shared" ca="1" si="388"/>
        <v>0.51468452180662783</v>
      </c>
      <c r="H4172" s="13">
        <f t="shared" ca="1" si="389"/>
        <v>0</v>
      </c>
    </row>
    <row r="4173" spans="3:8">
      <c r="C4173" s="13">
        <f t="shared" ca="1" si="384"/>
        <v>2000.8056808534488</v>
      </c>
      <c r="D4173" s="13">
        <f t="shared" ca="1" si="385"/>
        <v>99.530207318055147</v>
      </c>
      <c r="E4173" s="13">
        <f t="shared" ca="1" si="386"/>
        <v>993249.5830313958</v>
      </c>
      <c r="F4173" s="13">
        <f t="shared" ca="1" si="387"/>
        <v>3.9903842411236448</v>
      </c>
      <c r="G4173" s="13">
        <f t="shared" ca="1" si="388"/>
        <v>0.50361378466683215</v>
      </c>
      <c r="H4173" s="13">
        <f t="shared" ca="1" si="389"/>
        <v>0</v>
      </c>
    </row>
    <row r="4174" spans="3:8">
      <c r="C4174" s="13">
        <f t="shared" ca="1" si="384"/>
        <v>2011.7891359153891</v>
      </c>
      <c r="D4174" s="13">
        <f t="shared" ca="1" si="385"/>
        <v>100.049094616448</v>
      </c>
      <c r="E4174" s="13">
        <f t="shared" ca="1" si="386"/>
        <v>994007.88805784693</v>
      </c>
      <c r="F4174" s="13">
        <f t="shared" ca="1" si="387"/>
        <v>3.9984219230930731</v>
      </c>
      <c r="G4174" s="13">
        <f t="shared" ca="1" si="388"/>
        <v>0.50732224296786022</v>
      </c>
      <c r="H4174" s="13">
        <f t="shared" ca="1" si="389"/>
        <v>0</v>
      </c>
    </row>
    <row r="4175" spans="3:8">
      <c r="C4175" s="13">
        <f t="shared" ca="1" si="384"/>
        <v>1990.9371526872965</v>
      </c>
      <c r="D4175" s="13">
        <f t="shared" ca="1" si="385"/>
        <v>100.24261864344729</v>
      </c>
      <c r="E4175" s="13">
        <f t="shared" ca="1" si="386"/>
        <v>993993.13815608434</v>
      </c>
      <c r="F4175" s="13">
        <f t="shared" ca="1" si="387"/>
        <v>4.0003513271419342</v>
      </c>
      <c r="G4175" s="13">
        <f t="shared" ca="1" si="388"/>
        <v>0.49686878708870813</v>
      </c>
      <c r="H4175" s="13">
        <f t="shared" ca="1" si="389"/>
        <v>0</v>
      </c>
    </row>
    <row r="4176" spans="3:8">
      <c r="C4176" s="13">
        <f t="shared" ca="1" si="384"/>
        <v>2002.3284868982944</v>
      </c>
      <c r="D4176" s="13">
        <f t="shared" ca="1" si="385"/>
        <v>100.51493328295375</v>
      </c>
      <c r="E4176" s="13">
        <f t="shared" ca="1" si="386"/>
        <v>993565.08194255712</v>
      </c>
      <c r="F4176" s="13">
        <f t="shared" ca="1" si="387"/>
        <v>4.0006884573013712</v>
      </c>
      <c r="G4176" s="13">
        <f t="shared" ca="1" si="388"/>
        <v>0.50398327298065426</v>
      </c>
      <c r="H4176" s="13">
        <f t="shared" ca="1" si="389"/>
        <v>0</v>
      </c>
    </row>
    <row r="4177" spans="3:8">
      <c r="C4177" s="13">
        <f t="shared" ca="1" si="384"/>
        <v>2010.6478831580459</v>
      </c>
      <c r="D4177" s="13">
        <f t="shared" ca="1" si="385"/>
        <v>99.565611384108195</v>
      </c>
      <c r="E4177" s="13">
        <f t="shared" ca="1" si="386"/>
        <v>999434.800218413</v>
      </c>
      <c r="F4177" s="13">
        <f t="shared" ca="1" si="387"/>
        <v>3.9927482016327263</v>
      </c>
      <c r="G4177" s="13">
        <f t="shared" ca="1" si="388"/>
        <v>0.50441661468206533</v>
      </c>
      <c r="H4177" s="13">
        <f t="shared" ca="1" si="389"/>
        <v>0</v>
      </c>
    </row>
    <row r="4178" spans="3:8">
      <c r="C4178" s="13">
        <f t="shared" ca="1" si="384"/>
        <v>2003.4933929510851</v>
      </c>
      <c r="D4178" s="13">
        <f t="shared" ca="1" si="385"/>
        <v>100.26325268308427</v>
      </c>
      <c r="E4178" s="13">
        <f t="shared" ca="1" si="386"/>
        <v>1011987.5927124619</v>
      </c>
      <c r="F4178" s="13">
        <f t="shared" ca="1" si="387"/>
        <v>3.9943920333846283</v>
      </c>
      <c r="G4178" s="13">
        <f t="shared" ca="1" si="388"/>
        <v>0.49726720478335046</v>
      </c>
      <c r="H4178" s="13">
        <f t="shared" ca="1" si="389"/>
        <v>0</v>
      </c>
    </row>
    <row r="4179" spans="3:8">
      <c r="C4179" s="13">
        <f t="shared" ca="1" si="384"/>
        <v>2016.6223512473714</v>
      </c>
      <c r="D4179" s="13">
        <f t="shared" ca="1" si="385"/>
        <v>100.31595562789363</v>
      </c>
      <c r="E4179" s="13">
        <f t="shared" ca="1" si="386"/>
        <v>997378.33171972749</v>
      </c>
      <c r="F4179" s="13">
        <f t="shared" ca="1" si="387"/>
        <v>4.0094328453064669</v>
      </c>
      <c r="G4179" s="13">
        <f t="shared" ca="1" si="388"/>
        <v>0.50382254589284869</v>
      </c>
      <c r="H4179" s="13">
        <f t="shared" ca="1" si="389"/>
        <v>0</v>
      </c>
    </row>
    <row r="4180" spans="3:8">
      <c r="C4180" s="13">
        <f t="shared" ca="1" si="384"/>
        <v>1991.8111431812472</v>
      </c>
      <c r="D4180" s="13">
        <f t="shared" ca="1" si="385"/>
        <v>100.05498271802884</v>
      </c>
      <c r="E4180" s="13">
        <f t="shared" ca="1" si="386"/>
        <v>1002798.6304600654</v>
      </c>
      <c r="F4180" s="13">
        <f t="shared" ca="1" si="387"/>
        <v>4.0116900779413669</v>
      </c>
      <c r="G4180" s="13">
        <f t="shared" ca="1" si="388"/>
        <v>0.48647658517954012</v>
      </c>
      <c r="H4180" s="13">
        <f t="shared" ca="1" si="389"/>
        <v>0</v>
      </c>
    </row>
    <row r="4181" spans="3:8">
      <c r="C4181" s="13">
        <f t="shared" ca="1" si="384"/>
        <v>1988.3177425766155</v>
      </c>
      <c r="D4181" s="13">
        <f t="shared" ca="1" si="385"/>
        <v>100.0822233441998</v>
      </c>
      <c r="E4181" s="13">
        <f t="shared" ca="1" si="386"/>
        <v>1008828.3339328857</v>
      </c>
      <c r="F4181" s="13">
        <f t="shared" ca="1" si="387"/>
        <v>3.9906707879794516</v>
      </c>
      <c r="G4181" s="13">
        <f t="shared" ca="1" si="388"/>
        <v>0.49224099064545113</v>
      </c>
      <c r="H4181" s="13">
        <f t="shared" ca="1" si="389"/>
        <v>0</v>
      </c>
    </row>
    <row r="4182" spans="3:8">
      <c r="C4182" s="13">
        <f t="shared" ca="1" si="384"/>
        <v>2008.1625705775282</v>
      </c>
      <c r="D4182" s="13">
        <f t="shared" ca="1" si="385"/>
        <v>101.26878547533333</v>
      </c>
      <c r="E4182" s="13">
        <f t="shared" ca="1" si="386"/>
        <v>987471.73224613629</v>
      </c>
      <c r="F4182" s="13">
        <f t="shared" ca="1" si="387"/>
        <v>3.9900637347573729</v>
      </c>
      <c r="G4182" s="13">
        <f t="shared" ca="1" si="388"/>
        <v>0.51937311961004007</v>
      </c>
      <c r="H4182" s="13">
        <f t="shared" ca="1" si="389"/>
        <v>0</v>
      </c>
    </row>
    <row r="4183" spans="3:8">
      <c r="C4183" s="13">
        <f t="shared" ca="1" si="384"/>
        <v>2005.6782993343229</v>
      </c>
      <c r="D4183" s="13">
        <f t="shared" ca="1" si="385"/>
        <v>99.37143598596127</v>
      </c>
      <c r="E4183" s="13">
        <f t="shared" ca="1" si="386"/>
        <v>999494.58287428599</v>
      </c>
      <c r="F4183" s="13">
        <f t="shared" ca="1" si="387"/>
        <v>4.0073327329715012</v>
      </c>
      <c r="G4183" s="13">
        <f t="shared" ca="1" si="388"/>
        <v>0.49366483412917689</v>
      </c>
      <c r="H4183" s="13">
        <f t="shared" ca="1" si="389"/>
        <v>0</v>
      </c>
    </row>
    <row r="4184" spans="3:8">
      <c r="C4184" s="13">
        <f t="shared" ref="C4184:C4247" ca="1" si="390">NORMINV(RAND(),$D$3,$G$3)</f>
        <v>2003.9486159296414</v>
      </c>
      <c r="D4184" s="13">
        <f t="shared" ref="D4184:D4247" ca="1" si="391">NORMINV(RAND(),$D$4,$G$4)</f>
        <v>100.24682121452933</v>
      </c>
      <c r="E4184" s="13">
        <f t="shared" ref="E4184:E4247" ca="1" si="392">NORMINV(RAND(),$D$5,$G$5)</f>
        <v>989707.974748426</v>
      </c>
      <c r="F4184" s="13">
        <f t="shared" ref="F4184:F4247" ca="1" si="393">NORMINV(RAND(),$D$6,$G$6)</f>
        <v>4.0008985401368911</v>
      </c>
      <c r="G4184" s="13">
        <f t="shared" ref="G4184:G4247" ca="1" si="394">C4184^2*D4184/(E4184*3.1415926*F4184^4)</f>
        <v>0.50530859519233629</v>
      </c>
      <c r="H4184" s="13">
        <f t="shared" ref="H4184:H4247" ca="1" si="395">IF(G4184&gt;0.54,1,IF(G4184&lt;0.46,1,0))</f>
        <v>0</v>
      </c>
    </row>
    <row r="4185" spans="3:8">
      <c r="C4185" s="13">
        <f t="shared" ca="1" si="390"/>
        <v>1986.8697560131677</v>
      </c>
      <c r="D4185" s="13">
        <f t="shared" ca="1" si="391"/>
        <v>100.1406354073938</v>
      </c>
      <c r="E4185" s="13">
        <f t="shared" ca="1" si="392"/>
        <v>995265.74881802767</v>
      </c>
      <c r="F4185" s="13">
        <f t="shared" ca="1" si="393"/>
        <v>4.0051681937654804</v>
      </c>
      <c r="G4185" s="13">
        <f t="shared" ca="1" si="394"/>
        <v>0.49133441221323276</v>
      </c>
      <c r="H4185" s="13">
        <f t="shared" ca="1" si="395"/>
        <v>0</v>
      </c>
    </row>
    <row r="4186" spans="3:8">
      <c r="C4186" s="13">
        <f t="shared" ca="1" si="390"/>
        <v>2005.8738678532218</v>
      </c>
      <c r="D4186" s="13">
        <f t="shared" ca="1" si="391"/>
        <v>99.606967827094465</v>
      </c>
      <c r="E4186" s="13">
        <f t="shared" ca="1" si="392"/>
        <v>991484.90759927244</v>
      </c>
      <c r="F4186" s="13">
        <f t="shared" ca="1" si="393"/>
        <v>3.997919294495361</v>
      </c>
      <c r="G4186" s="13">
        <f t="shared" ca="1" si="394"/>
        <v>0.50364542869015871</v>
      </c>
      <c r="H4186" s="13">
        <f t="shared" ca="1" si="395"/>
        <v>0</v>
      </c>
    </row>
    <row r="4187" spans="3:8">
      <c r="C4187" s="13">
        <f t="shared" ca="1" si="390"/>
        <v>1989.0836513103241</v>
      </c>
      <c r="D4187" s="13">
        <f t="shared" ca="1" si="391"/>
        <v>101.18361906878997</v>
      </c>
      <c r="E4187" s="13">
        <f t="shared" ca="1" si="392"/>
        <v>992558.14429100754</v>
      </c>
      <c r="F4187" s="13">
        <f t="shared" ca="1" si="393"/>
        <v>4.0162304084426612</v>
      </c>
      <c r="G4187" s="13">
        <f t="shared" ca="1" si="394"/>
        <v>0.49344187459345451</v>
      </c>
      <c r="H4187" s="13">
        <f t="shared" ca="1" si="395"/>
        <v>0</v>
      </c>
    </row>
    <row r="4188" spans="3:8">
      <c r="C4188" s="13">
        <f t="shared" ca="1" si="390"/>
        <v>1981.3327066897407</v>
      </c>
      <c r="D4188" s="13">
        <f t="shared" ca="1" si="391"/>
        <v>99.337848934711403</v>
      </c>
      <c r="E4188" s="13">
        <f t="shared" ca="1" si="392"/>
        <v>1007767.5588012022</v>
      </c>
      <c r="F4188" s="13">
        <f t="shared" ca="1" si="393"/>
        <v>4.0086993249250078</v>
      </c>
      <c r="G4188" s="13">
        <f t="shared" ca="1" si="394"/>
        <v>0.47698574276973632</v>
      </c>
      <c r="H4188" s="13">
        <f t="shared" ca="1" si="395"/>
        <v>0</v>
      </c>
    </row>
    <row r="4189" spans="3:8">
      <c r="C4189" s="13">
        <f t="shared" ca="1" si="390"/>
        <v>2015.6533427397783</v>
      </c>
      <c r="D4189" s="13">
        <f t="shared" ca="1" si="391"/>
        <v>100.37775186837584</v>
      </c>
      <c r="E4189" s="13">
        <f t="shared" ca="1" si="392"/>
        <v>994219.45121477451</v>
      </c>
      <c r="F4189" s="13">
        <f t="shared" ca="1" si="393"/>
        <v>4.003569384965223</v>
      </c>
      <c r="G4189" s="13">
        <f t="shared" ca="1" si="394"/>
        <v>0.50821513182951161</v>
      </c>
      <c r="H4189" s="13">
        <f t="shared" ca="1" si="395"/>
        <v>0</v>
      </c>
    </row>
    <row r="4190" spans="3:8">
      <c r="C4190" s="13">
        <f t="shared" ca="1" si="390"/>
        <v>1978.1490529905991</v>
      </c>
      <c r="D4190" s="13">
        <f t="shared" ca="1" si="391"/>
        <v>99.709596785780704</v>
      </c>
      <c r="E4190" s="13">
        <f t="shared" ca="1" si="392"/>
        <v>995248.66028225364</v>
      </c>
      <c r="F4190" s="13">
        <f t="shared" ca="1" si="393"/>
        <v>4.0003258406493005</v>
      </c>
      <c r="G4190" s="13">
        <f t="shared" ca="1" si="394"/>
        <v>0.48729510372837753</v>
      </c>
      <c r="H4190" s="13">
        <f t="shared" ca="1" si="395"/>
        <v>0</v>
      </c>
    </row>
    <row r="4191" spans="3:8">
      <c r="C4191" s="13">
        <f t="shared" ca="1" si="390"/>
        <v>1983.2859956260845</v>
      </c>
      <c r="D4191" s="13">
        <f t="shared" ca="1" si="391"/>
        <v>100.09212987271712</v>
      </c>
      <c r="E4191" s="13">
        <f t="shared" ca="1" si="392"/>
        <v>997028.97534391412</v>
      </c>
      <c r="F4191" s="13">
        <f t="shared" ca="1" si="393"/>
        <v>4.0001553329288093</v>
      </c>
      <c r="G4191" s="13">
        <f t="shared" ca="1" si="394"/>
        <v>0.49091415183566584</v>
      </c>
      <c r="H4191" s="13">
        <f t="shared" ca="1" si="395"/>
        <v>0</v>
      </c>
    </row>
    <row r="4192" spans="3:8">
      <c r="C4192" s="13">
        <f t="shared" ca="1" si="390"/>
        <v>1986.3322296171666</v>
      </c>
      <c r="D4192" s="13">
        <f t="shared" ca="1" si="391"/>
        <v>99.231959880074626</v>
      </c>
      <c r="E4192" s="13">
        <f t="shared" ca="1" si="392"/>
        <v>988112.82857034192</v>
      </c>
      <c r="F4192" s="13">
        <f t="shared" ca="1" si="393"/>
        <v>3.9960907233254486</v>
      </c>
      <c r="G4192" s="13">
        <f t="shared" ca="1" si="394"/>
        <v>0.49460395738114538</v>
      </c>
      <c r="H4192" s="13">
        <f t="shared" ca="1" si="395"/>
        <v>0</v>
      </c>
    </row>
    <row r="4193" spans="3:8">
      <c r="C4193" s="13">
        <f t="shared" ca="1" si="390"/>
        <v>2001.0369173741783</v>
      </c>
      <c r="D4193" s="13">
        <f t="shared" ca="1" si="391"/>
        <v>100.38470077383352</v>
      </c>
      <c r="E4193" s="13">
        <f t="shared" ca="1" si="392"/>
        <v>1005503.6811753325</v>
      </c>
      <c r="F4193" s="13">
        <f t="shared" ca="1" si="393"/>
        <v>4.0027746574385983</v>
      </c>
      <c r="G4193" s="13">
        <f t="shared" ca="1" si="394"/>
        <v>0.49567798971407295</v>
      </c>
      <c r="H4193" s="13">
        <f t="shared" ca="1" si="395"/>
        <v>0</v>
      </c>
    </row>
    <row r="4194" spans="3:8">
      <c r="C4194" s="13">
        <f t="shared" ca="1" si="390"/>
        <v>1992.8196252258504</v>
      </c>
      <c r="D4194" s="13">
        <f t="shared" ca="1" si="391"/>
        <v>99.123352983464486</v>
      </c>
      <c r="E4194" s="13">
        <f t="shared" ca="1" si="392"/>
        <v>978414.70251497952</v>
      </c>
      <c r="F4194" s="13">
        <f t="shared" ca="1" si="393"/>
        <v>4.0016810135071372</v>
      </c>
      <c r="G4194" s="13">
        <f t="shared" ca="1" si="394"/>
        <v>0.49942383460318879</v>
      </c>
      <c r="H4194" s="13">
        <f t="shared" ca="1" si="395"/>
        <v>0</v>
      </c>
    </row>
    <row r="4195" spans="3:8">
      <c r="C4195" s="13">
        <f t="shared" ca="1" si="390"/>
        <v>1997.8452094033607</v>
      </c>
      <c r="D4195" s="13">
        <f t="shared" ca="1" si="391"/>
        <v>100.03355351880248</v>
      </c>
      <c r="E4195" s="13">
        <f t="shared" ca="1" si="392"/>
        <v>985255.28103023476</v>
      </c>
      <c r="F4195" s="13">
        <f t="shared" ca="1" si="393"/>
        <v>3.9946487070919821</v>
      </c>
      <c r="G4195" s="13">
        <f t="shared" ca="1" si="394"/>
        <v>0.50658970620751698</v>
      </c>
      <c r="H4195" s="13">
        <f t="shared" ca="1" si="395"/>
        <v>0</v>
      </c>
    </row>
    <row r="4196" spans="3:8">
      <c r="C4196" s="13">
        <f t="shared" ca="1" si="390"/>
        <v>2014.1042741221631</v>
      </c>
      <c r="D4196" s="13">
        <f t="shared" ca="1" si="391"/>
        <v>99.908639101484496</v>
      </c>
      <c r="E4196" s="13">
        <f t="shared" ca="1" si="392"/>
        <v>988210.29670157726</v>
      </c>
      <c r="F4196" s="13">
        <f t="shared" ca="1" si="393"/>
        <v>3.9916448834288012</v>
      </c>
      <c r="G4196" s="13">
        <f t="shared" ca="1" si="394"/>
        <v>0.51423320460437338</v>
      </c>
      <c r="H4196" s="13">
        <f t="shared" ca="1" si="395"/>
        <v>0</v>
      </c>
    </row>
    <row r="4197" spans="3:8">
      <c r="C4197" s="13">
        <f t="shared" ca="1" si="390"/>
        <v>1993.004529232034</v>
      </c>
      <c r="D4197" s="13">
        <f t="shared" ca="1" si="391"/>
        <v>100.37321435982008</v>
      </c>
      <c r="E4197" s="13">
        <f t="shared" ca="1" si="392"/>
        <v>982812.54424268554</v>
      </c>
      <c r="F4197" s="13">
        <f t="shared" ca="1" si="393"/>
        <v>4.0048764353649569</v>
      </c>
      <c r="G4197" s="13">
        <f t="shared" ca="1" si="394"/>
        <v>0.50194642206257034</v>
      </c>
      <c r="H4197" s="13">
        <f t="shared" ca="1" si="395"/>
        <v>0</v>
      </c>
    </row>
    <row r="4198" spans="3:8">
      <c r="C4198" s="13">
        <f t="shared" ca="1" si="390"/>
        <v>2004.7754100518432</v>
      </c>
      <c r="D4198" s="13">
        <f t="shared" ca="1" si="391"/>
        <v>100.5084000727073</v>
      </c>
      <c r="E4198" s="13">
        <f t="shared" ca="1" si="392"/>
        <v>986859.70083454426</v>
      </c>
      <c r="F4198" s="13">
        <f t="shared" ca="1" si="393"/>
        <v>3.9971701145357881</v>
      </c>
      <c r="G4198" s="13">
        <f t="shared" ca="1" si="394"/>
        <v>0.51040862751386262</v>
      </c>
      <c r="H4198" s="13">
        <f t="shared" ca="1" si="395"/>
        <v>0</v>
      </c>
    </row>
    <row r="4199" spans="3:8">
      <c r="C4199" s="13">
        <f t="shared" ca="1" si="390"/>
        <v>2001.332652128081</v>
      </c>
      <c r="D4199" s="13">
        <f t="shared" ca="1" si="391"/>
        <v>101.12837725179229</v>
      </c>
      <c r="E4199" s="13">
        <f t="shared" ca="1" si="392"/>
        <v>1003926.1160957903</v>
      </c>
      <c r="F4199" s="13">
        <f t="shared" ca="1" si="393"/>
        <v>3.9994975313748964</v>
      </c>
      <c r="G4199" s="13">
        <f t="shared" ca="1" si="394"/>
        <v>0.50192433335503317</v>
      </c>
      <c r="H4199" s="13">
        <f t="shared" ca="1" si="395"/>
        <v>0</v>
      </c>
    </row>
    <row r="4200" spans="3:8">
      <c r="C4200" s="13">
        <f t="shared" ca="1" si="390"/>
        <v>1995.9562929871151</v>
      </c>
      <c r="D4200" s="13">
        <f t="shared" ca="1" si="391"/>
        <v>100.35063490342492</v>
      </c>
      <c r="E4200" s="13">
        <f t="shared" ca="1" si="392"/>
        <v>985983.05705185945</v>
      </c>
      <c r="F4200" s="13">
        <f t="shared" ca="1" si="393"/>
        <v>4.0018310917352498</v>
      </c>
      <c r="G4200" s="13">
        <f t="shared" ca="1" si="394"/>
        <v>0.50323153070882087</v>
      </c>
      <c r="H4200" s="13">
        <f t="shared" ca="1" si="395"/>
        <v>0</v>
      </c>
    </row>
    <row r="4201" spans="3:8">
      <c r="C4201" s="13">
        <f t="shared" ca="1" si="390"/>
        <v>2012.0921175067549</v>
      </c>
      <c r="D4201" s="13">
        <f t="shared" ca="1" si="391"/>
        <v>100.63833052863536</v>
      </c>
      <c r="E4201" s="13">
        <f t="shared" ca="1" si="392"/>
        <v>996082.84819643374</v>
      </c>
      <c r="F4201" s="13">
        <f t="shared" ca="1" si="393"/>
        <v>3.9968029829179641</v>
      </c>
      <c r="G4201" s="13">
        <f t="shared" ca="1" si="394"/>
        <v>0.5102263137654911</v>
      </c>
      <c r="H4201" s="13">
        <f t="shared" ca="1" si="395"/>
        <v>0</v>
      </c>
    </row>
    <row r="4202" spans="3:8">
      <c r="C4202" s="13">
        <f t="shared" ca="1" si="390"/>
        <v>2004.9713737987092</v>
      </c>
      <c r="D4202" s="13">
        <f t="shared" ca="1" si="391"/>
        <v>99.873243746604629</v>
      </c>
      <c r="E4202" s="13">
        <f t="shared" ca="1" si="392"/>
        <v>988724.927836249</v>
      </c>
      <c r="F4202" s="13">
        <f t="shared" ca="1" si="393"/>
        <v>3.9961367839897561</v>
      </c>
      <c r="G4202" s="13">
        <f t="shared" ca="1" si="394"/>
        <v>0.50684921449604792</v>
      </c>
      <c r="H4202" s="13">
        <f t="shared" ca="1" si="395"/>
        <v>0</v>
      </c>
    </row>
    <row r="4203" spans="3:8">
      <c r="C4203" s="13">
        <f t="shared" ca="1" si="390"/>
        <v>2006.6081142310052</v>
      </c>
      <c r="D4203" s="13">
        <f t="shared" ca="1" si="391"/>
        <v>100.41506814510458</v>
      </c>
      <c r="E4203" s="13">
        <f t="shared" ca="1" si="392"/>
        <v>996865.37757098954</v>
      </c>
      <c r="F4203" s="13">
        <f t="shared" ca="1" si="393"/>
        <v>4.0101146299127057</v>
      </c>
      <c r="G4203" s="13">
        <f t="shared" ca="1" si="394"/>
        <v>0.4992412809341446</v>
      </c>
      <c r="H4203" s="13">
        <f t="shared" ca="1" si="395"/>
        <v>0</v>
      </c>
    </row>
    <row r="4204" spans="3:8">
      <c r="C4204" s="13">
        <f t="shared" ca="1" si="390"/>
        <v>1995.9239185937499</v>
      </c>
      <c r="D4204" s="13">
        <f t="shared" ca="1" si="391"/>
        <v>100.47120045201174</v>
      </c>
      <c r="E4204" s="13">
        <f t="shared" ca="1" si="392"/>
        <v>992441.13769724092</v>
      </c>
      <c r="F4204" s="13">
        <f t="shared" ca="1" si="393"/>
        <v>3.9984227235143126</v>
      </c>
      <c r="G4204" s="13">
        <f t="shared" ca="1" si="394"/>
        <v>0.50225018536129107</v>
      </c>
      <c r="H4204" s="13">
        <f t="shared" ca="1" si="395"/>
        <v>0</v>
      </c>
    </row>
    <row r="4205" spans="3:8">
      <c r="C4205" s="13">
        <f t="shared" ca="1" si="390"/>
        <v>1995.3229009196825</v>
      </c>
      <c r="D4205" s="13">
        <f t="shared" ca="1" si="391"/>
        <v>100.31362530937821</v>
      </c>
      <c r="E4205" s="13">
        <f t="shared" ca="1" si="392"/>
        <v>997159.48362643493</v>
      </c>
      <c r="F4205" s="13">
        <f t="shared" ca="1" si="393"/>
        <v>3.9950726026887531</v>
      </c>
      <c r="G4205" s="13">
        <f t="shared" ca="1" si="394"/>
        <v>0.50046430358450888</v>
      </c>
      <c r="H4205" s="13">
        <f t="shared" ca="1" si="395"/>
        <v>0</v>
      </c>
    </row>
    <row r="4206" spans="3:8">
      <c r="C4206" s="13">
        <f t="shared" ca="1" si="390"/>
        <v>2002.7561034525204</v>
      </c>
      <c r="D4206" s="13">
        <f t="shared" ca="1" si="391"/>
        <v>99.722810001652832</v>
      </c>
      <c r="E4206" s="13">
        <f t="shared" ca="1" si="392"/>
        <v>985256.32239044108</v>
      </c>
      <c r="F4206" s="13">
        <f t="shared" ca="1" si="393"/>
        <v>4.0163636804436074</v>
      </c>
      <c r="G4206" s="13">
        <f t="shared" ca="1" si="394"/>
        <v>0.49661452218302965</v>
      </c>
      <c r="H4206" s="13">
        <f t="shared" ca="1" si="395"/>
        <v>0</v>
      </c>
    </row>
    <row r="4207" spans="3:8">
      <c r="C4207" s="13">
        <f t="shared" ca="1" si="390"/>
        <v>1988.7227559368221</v>
      </c>
      <c r="D4207" s="13">
        <f t="shared" ca="1" si="391"/>
        <v>100.22812918951357</v>
      </c>
      <c r="E4207" s="13">
        <f t="shared" ca="1" si="392"/>
        <v>983075.20934421534</v>
      </c>
      <c r="F4207" s="13">
        <f t="shared" ca="1" si="393"/>
        <v>4.0007098151860401</v>
      </c>
      <c r="G4207" s="13">
        <f t="shared" ca="1" si="394"/>
        <v>0.50101795957955264</v>
      </c>
      <c r="H4207" s="13">
        <f t="shared" ca="1" si="395"/>
        <v>0</v>
      </c>
    </row>
    <row r="4208" spans="3:8">
      <c r="C4208" s="13">
        <f t="shared" ca="1" si="390"/>
        <v>2004.9907492817281</v>
      </c>
      <c r="D4208" s="13">
        <f t="shared" ca="1" si="391"/>
        <v>100.03509038754389</v>
      </c>
      <c r="E4208" s="13">
        <f t="shared" ca="1" si="392"/>
        <v>991857.73767711292</v>
      </c>
      <c r="F4208" s="13">
        <f t="shared" ca="1" si="393"/>
        <v>4.0049164021338095</v>
      </c>
      <c r="G4208" s="13">
        <f t="shared" ca="1" si="394"/>
        <v>0.50165372769854433</v>
      </c>
      <c r="H4208" s="13">
        <f t="shared" ca="1" si="395"/>
        <v>0</v>
      </c>
    </row>
    <row r="4209" spans="3:8">
      <c r="C4209" s="13">
        <f t="shared" ca="1" si="390"/>
        <v>1992.3925555966623</v>
      </c>
      <c r="D4209" s="13">
        <f t="shared" ca="1" si="391"/>
        <v>100.00911306370551</v>
      </c>
      <c r="E4209" s="13">
        <f t="shared" ca="1" si="392"/>
        <v>993060.07699276879</v>
      </c>
      <c r="F4209" s="13">
        <f t="shared" ca="1" si="393"/>
        <v>3.9971092745716574</v>
      </c>
      <c r="G4209" s="13">
        <f t="shared" ca="1" si="394"/>
        <v>0.4985169428781257</v>
      </c>
      <c r="H4209" s="13">
        <f t="shared" ca="1" si="395"/>
        <v>0</v>
      </c>
    </row>
    <row r="4210" spans="3:8">
      <c r="C4210" s="13">
        <f t="shared" ca="1" si="390"/>
        <v>2004.9831253208442</v>
      </c>
      <c r="D4210" s="13">
        <f t="shared" ca="1" si="391"/>
        <v>99.481383138419758</v>
      </c>
      <c r="E4210" s="13">
        <f t="shared" ca="1" si="392"/>
        <v>991078.39550969843</v>
      </c>
      <c r="F4210" s="13">
        <f t="shared" ca="1" si="393"/>
        <v>4.0047594422781074</v>
      </c>
      <c r="G4210" s="13">
        <f t="shared" ca="1" si="394"/>
        <v>0.49934378398548024</v>
      </c>
      <c r="H4210" s="13">
        <f t="shared" ca="1" si="395"/>
        <v>0</v>
      </c>
    </row>
    <row r="4211" spans="3:8">
      <c r="C4211" s="13">
        <f t="shared" ca="1" si="390"/>
        <v>2012.8465817782401</v>
      </c>
      <c r="D4211" s="13">
        <f t="shared" ca="1" si="391"/>
        <v>100.14350869608818</v>
      </c>
      <c r="E4211" s="13">
        <f t="shared" ca="1" si="392"/>
        <v>990959.49333501828</v>
      </c>
      <c r="F4211" s="13">
        <f t="shared" ca="1" si="393"/>
        <v>3.9979832813158773</v>
      </c>
      <c r="G4211" s="13">
        <f t="shared" ca="1" si="394"/>
        <v>0.51012251239015272</v>
      </c>
      <c r="H4211" s="13">
        <f t="shared" ca="1" si="395"/>
        <v>0</v>
      </c>
    </row>
    <row r="4212" spans="3:8">
      <c r="C4212" s="13">
        <f t="shared" ca="1" si="390"/>
        <v>2005.1493378370915</v>
      </c>
      <c r="D4212" s="13">
        <f t="shared" ca="1" si="391"/>
        <v>99.544297876120623</v>
      </c>
      <c r="E4212" s="13">
        <f t="shared" ca="1" si="392"/>
        <v>991697.61881970975</v>
      </c>
      <c r="F4212" s="13">
        <f t="shared" ca="1" si="393"/>
        <v>4.007382055948951</v>
      </c>
      <c r="G4212" s="13">
        <f t="shared" ca="1" si="394"/>
        <v>0.49812426918312297</v>
      </c>
      <c r="H4212" s="13">
        <f t="shared" ca="1" si="395"/>
        <v>0</v>
      </c>
    </row>
    <row r="4213" spans="3:8">
      <c r="C4213" s="13">
        <f t="shared" ca="1" si="390"/>
        <v>1996.1000172116503</v>
      </c>
      <c r="D4213" s="13">
        <f t="shared" ca="1" si="391"/>
        <v>100.38273470253426</v>
      </c>
      <c r="E4213" s="13">
        <f t="shared" ca="1" si="392"/>
        <v>992292.31134455546</v>
      </c>
      <c r="F4213" s="13">
        <f t="shared" ca="1" si="393"/>
        <v>3.9988762948633587</v>
      </c>
      <c r="G4213" s="13">
        <f t="shared" ca="1" si="394"/>
        <v>0.50174407222008177</v>
      </c>
      <c r="H4213" s="13">
        <f t="shared" ca="1" si="395"/>
        <v>0</v>
      </c>
    </row>
    <row r="4214" spans="3:8">
      <c r="C4214" s="13">
        <f t="shared" ca="1" si="390"/>
        <v>1999.4572095317637</v>
      </c>
      <c r="D4214" s="13">
        <f t="shared" ca="1" si="391"/>
        <v>101.68274392793363</v>
      </c>
      <c r="E4214" s="13">
        <f t="shared" ca="1" si="392"/>
        <v>991397.23778035224</v>
      </c>
      <c r="F4214" s="13">
        <f t="shared" ca="1" si="393"/>
        <v>3.9969498469015643</v>
      </c>
      <c r="G4214" s="13">
        <f t="shared" ca="1" si="394"/>
        <v>0.51139811215493125</v>
      </c>
      <c r="H4214" s="13">
        <f t="shared" ca="1" si="395"/>
        <v>0</v>
      </c>
    </row>
    <row r="4215" spans="3:8">
      <c r="C4215" s="13">
        <f t="shared" ca="1" si="390"/>
        <v>2004.3270927959913</v>
      </c>
      <c r="D4215" s="13">
        <f t="shared" ca="1" si="391"/>
        <v>100.46425949958645</v>
      </c>
      <c r="E4215" s="13">
        <f t="shared" ca="1" si="392"/>
        <v>999324.80050491262</v>
      </c>
      <c r="F4215" s="13">
        <f t="shared" ca="1" si="393"/>
        <v>3.9928421010560022</v>
      </c>
      <c r="G4215" s="13">
        <f t="shared" ca="1" si="394"/>
        <v>0.50578239197068964</v>
      </c>
      <c r="H4215" s="13">
        <f t="shared" ca="1" si="395"/>
        <v>0</v>
      </c>
    </row>
    <row r="4216" spans="3:8">
      <c r="C4216" s="13">
        <f t="shared" ca="1" si="390"/>
        <v>1991.1601410940075</v>
      </c>
      <c r="D4216" s="13">
        <f t="shared" ca="1" si="391"/>
        <v>100.9832312586266</v>
      </c>
      <c r="E4216" s="13">
        <f t="shared" ca="1" si="392"/>
        <v>997641.05735265394</v>
      </c>
      <c r="F4216" s="13">
        <f t="shared" ca="1" si="393"/>
        <v>3.9961971760452268</v>
      </c>
      <c r="G4216" s="13">
        <f t="shared" ca="1" si="394"/>
        <v>0.50089861354333243</v>
      </c>
      <c r="H4216" s="13">
        <f t="shared" ca="1" si="395"/>
        <v>0</v>
      </c>
    </row>
    <row r="4217" spans="3:8">
      <c r="C4217" s="13">
        <f t="shared" ca="1" si="390"/>
        <v>2004.7070114905589</v>
      </c>
      <c r="D4217" s="13">
        <f t="shared" ca="1" si="391"/>
        <v>100.00864077902905</v>
      </c>
      <c r="E4217" s="13">
        <f t="shared" ca="1" si="392"/>
        <v>998685.97346124728</v>
      </c>
      <c r="F4217" s="13">
        <f t="shared" ca="1" si="393"/>
        <v>3.9867076897645046</v>
      </c>
      <c r="G4217" s="13">
        <f t="shared" ca="1" si="394"/>
        <v>0.50711090827240379</v>
      </c>
      <c r="H4217" s="13">
        <f t="shared" ca="1" si="395"/>
        <v>0</v>
      </c>
    </row>
    <row r="4218" spans="3:8">
      <c r="C4218" s="13">
        <f t="shared" ca="1" si="390"/>
        <v>1999.2317011227299</v>
      </c>
      <c r="D4218" s="13">
        <f t="shared" ca="1" si="391"/>
        <v>100.03809531815925</v>
      </c>
      <c r="E4218" s="13">
        <f t="shared" ca="1" si="392"/>
        <v>1000353.2326763999</v>
      </c>
      <c r="F4218" s="13">
        <f t="shared" ca="1" si="393"/>
        <v>4.0079190045326918</v>
      </c>
      <c r="G4218" s="13">
        <f t="shared" ca="1" si="394"/>
        <v>0.49307465896114688</v>
      </c>
      <c r="H4218" s="13">
        <f t="shared" ca="1" si="395"/>
        <v>0</v>
      </c>
    </row>
    <row r="4219" spans="3:8">
      <c r="C4219" s="13">
        <f t="shared" ca="1" si="390"/>
        <v>2012.4608949967651</v>
      </c>
      <c r="D4219" s="13">
        <f t="shared" ca="1" si="391"/>
        <v>99.657645788322114</v>
      </c>
      <c r="E4219" s="13">
        <f t="shared" ca="1" si="392"/>
        <v>991294.01623175375</v>
      </c>
      <c r="F4219" s="13">
        <f t="shared" ca="1" si="393"/>
        <v>4.014675767718126</v>
      </c>
      <c r="G4219" s="13">
        <f t="shared" ca="1" si="394"/>
        <v>0.49889743079185711</v>
      </c>
      <c r="H4219" s="13">
        <f t="shared" ca="1" si="395"/>
        <v>0</v>
      </c>
    </row>
    <row r="4220" spans="3:8">
      <c r="C4220" s="13">
        <f t="shared" ca="1" si="390"/>
        <v>2004.0236053021556</v>
      </c>
      <c r="D4220" s="13">
        <f t="shared" ca="1" si="391"/>
        <v>99.58475713628556</v>
      </c>
      <c r="E4220" s="13">
        <f t="shared" ca="1" si="392"/>
        <v>991570.12111799454</v>
      </c>
      <c r="F4220" s="13">
        <f t="shared" ca="1" si="393"/>
        <v>3.9950979426406152</v>
      </c>
      <c r="G4220" s="13">
        <f t="shared" ca="1" si="394"/>
        <v>0.50398256646920592</v>
      </c>
      <c r="H4220" s="13">
        <f t="shared" ca="1" si="395"/>
        <v>0</v>
      </c>
    </row>
    <row r="4221" spans="3:8">
      <c r="C4221" s="13">
        <f t="shared" ca="1" si="390"/>
        <v>1992.7022885352292</v>
      </c>
      <c r="D4221" s="13">
        <f t="shared" ca="1" si="391"/>
        <v>100.26649655834865</v>
      </c>
      <c r="E4221" s="13">
        <f t="shared" ca="1" si="392"/>
        <v>992169.18895576557</v>
      </c>
      <c r="F4221" s="13">
        <f t="shared" ca="1" si="393"/>
        <v>4.0062199243850092</v>
      </c>
      <c r="G4221" s="13">
        <f t="shared" ca="1" si="394"/>
        <v>0.49586782779099059</v>
      </c>
      <c r="H4221" s="13">
        <f t="shared" ca="1" si="395"/>
        <v>0</v>
      </c>
    </row>
    <row r="4222" spans="3:8">
      <c r="C4222" s="13">
        <f t="shared" ca="1" si="390"/>
        <v>2014.1288709229802</v>
      </c>
      <c r="D4222" s="13">
        <f t="shared" ca="1" si="391"/>
        <v>100.8528565108124</v>
      </c>
      <c r="E4222" s="13">
        <f t="shared" ca="1" si="392"/>
        <v>988035.42049125489</v>
      </c>
      <c r="F4222" s="13">
        <f t="shared" ca="1" si="393"/>
        <v>3.9892292762516925</v>
      </c>
      <c r="G4222" s="13">
        <f t="shared" ca="1" si="394"/>
        <v>0.52045638792099891</v>
      </c>
      <c r="H4222" s="13">
        <f t="shared" ca="1" si="395"/>
        <v>0</v>
      </c>
    </row>
    <row r="4223" spans="3:8">
      <c r="C4223" s="13">
        <f t="shared" ca="1" si="390"/>
        <v>1999.8317190854254</v>
      </c>
      <c r="D4223" s="13">
        <f t="shared" ca="1" si="391"/>
        <v>100.2225045664956</v>
      </c>
      <c r="E4223" s="13">
        <f t="shared" ca="1" si="392"/>
        <v>992026.77207392373</v>
      </c>
      <c r="F4223" s="13">
        <f t="shared" ca="1" si="393"/>
        <v>4.0000081963833107</v>
      </c>
      <c r="G4223" s="13">
        <f t="shared" ca="1" si="394"/>
        <v>0.50238350712992597</v>
      </c>
      <c r="H4223" s="13">
        <f t="shared" ca="1" si="395"/>
        <v>0</v>
      </c>
    </row>
    <row r="4224" spans="3:8">
      <c r="C4224" s="13">
        <f t="shared" ca="1" si="390"/>
        <v>1998.2931813125542</v>
      </c>
      <c r="D4224" s="13">
        <f t="shared" ca="1" si="391"/>
        <v>99.983642115514385</v>
      </c>
      <c r="E4224" s="13">
        <f t="shared" ca="1" si="392"/>
        <v>995558.52532820893</v>
      </c>
      <c r="F4224" s="13">
        <f t="shared" ca="1" si="393"/>
        <v>3.9937649156352819</v>
      </c>
      <c r="G4224" s="13">
        <f t="shared" ca="1" si="394"/>
        <v>0.50176540485780796</v>
      </c>
      <c r="H4224" s="13">
        <f t="shared" ca="1" si="395"/>
        <v>0</v>
      </c>
    </row>
    <row r="4225" spans="3:8">
      <c r="C4225" s="13">
        <f t="shared" ca="1" si="390"/>
        <v>2016.9701437874476</v>
      </c>
      <c r="D4225" s="13">
        <f t="shared" ca="1" si="391"/>
        <v>99.870102085737415</v>
      </c>
      <c r="E4225" s="13">
        <f t="shared" ca="1" si="392"/>
        <v>999603.56783442164</v>
      </c>
      <c r="F4225" s="13">
        <f t="shared" ca="1" si="393"/>
        <v>4.0062186621811895</v>
      </c>
      <c r="G4225" s="13">
        <f t="shared" ca="1" si="394"/>
        <v>0.50224794839249576</v>
      </c>
      <c r="H4225" s="13">
        <f t="shared" ca="1" si="395"/>
        <v>0</v>
      </c>
    </row>
    <row r="4226" spans="3:8">
      <c r="C4226" s="13">
        <f t="shared" ca="1" si="390"/>
        <v>1994.9778524994085</v>
      </c>
      <c r="D4226" s="13">
        <f t="shared" ca="1" si="391"/>
        <v>99.389314424468211</v>
      </c>
      <c r="E4226" s="13">
        <f t="shared" ca="1" si="392"/>
        <v>984799.6735699171</v>
      </c>
      <c r="F4226" s="13">
        <f t="shared" ca="1" si="393"/>
        <v>4.0070202649860018</v>
      </c>
      <c r="G4226" s="13">
        <f t="shared" ca="1" si="394"/>
        <v>0.49594319516953739</v>
      </c>
      <c r="H4226" s="13">
        <f t="shared" ca="1" si="395"/>
        <v>0</v>
      </c>
    </row>
    <row r="4227" spans="3:8">
      <c r="C4227" s="13">
        <f t="shared" ca="1" si="390"/>
        <v>2000.1769978335035</v>
      </c>
      <c r="D4227" s="13">
        <f t="shared" ca="1" si="391"/>
        <v>99.42653342011468</v>
      </c>
      <c r="E4227" s="13">
        <f t="shared" ca="1" si="392"/>
        <v>1002323.2031375902</v>
      </c>
      <c r="F4227" s="13">
        <f t="shared" ca="1" si="393"/>
        <v>3.9958542517643729</v>
      </c>
      <c r="G4227" s="13">
        <f t="shared" ca="1" si="394"/>
        <v>0.49549919053791946</v>
      </c>
      <c r="H4227" s="13">
        <f t="shared" ca="1" si="395"/>
        <v>0</v>
      </c>
    </row>
    <row r="4228" spans="3:8">
      <c r="C4228" s="13">
        <f t="shared" ca="1" si="390"/>
        <v>1999.2787842735465</v>
      </c>
      <c r="D4228" s="13">
        <f t="shared" ca="1" si="391"/>
        <v>99.36070620978721</v>
      </c>
      <c r="E4228" s="13">
        <f t="shared" ca="1" si="392"/>
        <v>1003394.2820175035</v>
      </c>
      <c r="F4228" s="13">
        <f t="shared" ca="1" si="393"/>
        <v>4.0112981431492472</v>
      </c>
      <c r="G4228" s="13">
        <f t="shared" ca="1" si="394"/>
        <v>0.48663139881054124</v>
      </c>
      <c r="H4228" s="13">
        <f t="shared" ca="1" si="395"/>
        <v>0</v>
      </c>
    </row>
    <row r="4229" spans="3:8">
      <c r="C4229" s="13">
        <f t="shared" ca="1" si="390"/>
        <v>2003.7754165866606</v>
      </c>
      <c r="D4229" s="13">
        <f t="shared" ca="1" si="391"/>
        <v>100.44815013467691</v>
      </c>
      <c r="E4229" s="13">
        <f t="shared" ca="1" si="392"/>
        <v>983040.12440272502</v>
      </c>
      <c r="F4229" s="13">
        <f t="shared" ca="1" si="393"/>
        <v>4.0075306312439309</v>
      </c>
      <c r="G4229" s="13">
        <f t="shared" ca="1" si="394"/>
        <v>0.5063041875299269</v>
      </c>
      <c r="H4229" s="13">
        <f t="shared" ca="1" si="395"/>
        <v>0</v>
      </c>
    </row>
    <row r="4230" spans="3:8">
      <c r="C4230" s="13">
        <f t="shared" ca="1" si="390"/>
        <v>2002.7418994573659</v>
      </c>
      <c r="D4230" s="13">
        <f t="shared" ca="1" si="391"/>
        <v>99.875236723894545</v>
      </c>
      <c r="E4230" s="13">
        <f t="shared" ca="1" si="392"/>
        <v>989009.93230319908</v>
      </c>
      <c r="F4230" s="13">
        <f t="shared" ca="1" si="393"/>
        <v>3.9983485241225862</v>
      </c>
      <c r="G4230" s="13">
        <f t="shared" ca="1" si="394"/>
        <v>0.50446922871987909</v>
      </c>
      <c r="H4230" s="13">
        <f t="shared" ca="1" si="395"/>
        <v>0</v>
      </c>
    </row>
    <row r="4231" spans="3:8">
      <c r="C4231" s="13">
        <f t="shared" ca="1" si="390"/>
        <v>2000.4776431936011</v>
      </c>
      <c r="D4231" s="13">
        <f t="shared" ca="1" si="391"/>
        <v>100.20332451181575</v>
      </c>
      <c r="E4231" s="13">
        <f t="shared" ca="1" si="392"/>
        <v>989678.00158451276</v>
      </c>
      <c r="F4231" s="13">
        <f t="shared" ca="1" si="393"/>
        <v>3.9974710361152126</v>
      </c>
      <c r="G4231" s="13">
        <f t="shared" ca="1" si="394"/>
        <v>0.50508497539164821</v>
      </c>
      <c r="H4231" s="13">
        <f t="shared" ca="1" si="395"/>
        <v>0</v>
      </c>
    </row>
    <row r="4232" spans="3:8">
      <c r="C4232" s="13">
        <f t="shared" ca="1" si="390"/>
        <v>1987.1485213265489</v>
      </c>
      <c r="D4232" s="13">
        <f t="shared" ca="1" si="391"/>
        <v>99.838034964307582</v>
      </c>
      <c r="E4232" s="13">
        <f t="shared" ca="1" si="392"/>
        <v>993121.73609442182</v>
      </c>
      <c r="F4232" s="13">
        <f t="shared" ca="1" si="393"/>
        <v>3.9916935302588734</v>
      </c>
      <c r="G4232" s="13">
        <f t="shared" ca="1" si="394"/>
        <v>0.4977090838976741</v>
      </c>
      <c r="H4232" s="13">
        <f t="shared" ca="1" si="395"/>
        <v>0</v>
      </c>
    </row>
    <row r="4233" spans="3:8">
      <c r="C4233" s="13">
        <f t="shared" ca="1" si="390"/>
        <v>2000.3524253948733</v>
      </c>
      <c r="D4233" s="13">
        <f t="shared" ca="1" si="391"/>
        <v>100.24920343313511</v>
      </c>
      <c r="E4233" s="13">
        <f t="shared" ca="1" si="392"/>
        <v>999413.67430722469</v>
      </c>
      <c r="F4233" s="13">
        <f t="shared" ca="1" si="393"/>
        <v>3.997901613656202</v>
      </c>
      <c r="G4233" s="13">
        <f t="shared" ca="1" si="394"/>
        <v>0.50011560220983009</v>
      </c>
      <c r="H4233" s="13">
        <f t="shared" ca="1" si="395"/>
        <v>0</v>
      </c>
    </row>
    <row r="4234" spans="3:8">
      <c r="C4234" s="13">
        <f t="shared" ca="1" si="390"/>
        <v>2009.4575846995422</v>
      </c>
      <c r="D4234" s="13">
        <f t="shared" ca="1" si="391"/>
        <v>99.888235133413417</v>
      </c>
      <c r="E4234" s="13">
        <f t="shared" ca="1" si="392"/>
        <v>990587.09096037061</v>
      </c>
      <c r="F4234" s="13">
        <f t="shared" ca="1" si="393"/>
        <v>4.0055145972554902</v>
      </c>
      <c r="G4234" s="13">
        <f t="shared" ca="1" si="394"/>
        <v>0.50349622954405437</v>
      </c>
      <c r="H4234" s="13">
        <f t="shared" ca="1" si="395"/>
        <v>0</v>
      </c>
    </row>
    <row r="4235" spans="3:8">
      <c r="C4235" s="13">
        <f t="shared" ca="1" si="390"/>
        <v>2000.4631689862881</v>
      </c>
      <c r="D4235" s="13">
        <f t="shared" ca="1" si="391"/>
        <v>99.516980971521704</v>
      </c>
      <c r="E4235" s="13">
        <f t="shared" ca="1" si="392"/>
        <v>978786.84302161005</v>
      </c>
      <c r="F4235" s="13">
        <f t="shared" ca="1" si="393"/>
        <v>4.0143277055046305</v>
      </c>
      <c r="G4235" s="13">
        <f t="shared" ca="1" si="394"/>
        <v>0.49873406511850027</v>
      </c>
      <c r="H4235" s="13">
        <f t="shared" ca="1" si="395"/>
        <v>0</v>
      </c>
    </row>
    <row r="4236" spans="3:8">
      <c r="C4236" s="13">
        <f t="shared" ca="1" si="390"/>
        <v>1982.0695263076952</v>
      </c>
      <c r="D4236" s="13">
        <f t="shared" ca="1" si="391"/>
        <v>99.976075748772928</v>
      </c>
      <c r="E4236" s="13">
        <f t="shared" ca="1" si="392"/>
        <v>988845.1755231698</v>
      </c>
      <c r="F4236" s="13">
        <f t="shared" ca="1" si="393"/>
        <v>3.9879769001327974</v>
      </c>
      <c r="G4236" s="13">
        <f t="shared" ca="1" si="394"/>
        <v>0.4998562816989971</v>
      </c>
      <c r="H4236" s="13">
        <f t="shared" ca="1" si="395"/>
        <v>0</v>
      </c>
    </row>
    <row r="4237" spans="3:8">
      <c r="C4237" s="13">
        <f t="shared" ca="1" si="390"/>
        <v>2016.7550942756534</v>
      </c>
      <c r="D4237" s="13">
        <f t="shared" ca="1" si="391"/>
        <v>99.748654791831953</v>
      </c>
      <c r="E4237" s="13">
        <f t="shared" ca="1" si="392"/>
        <v>1005126.0616626593</v>
      </c>
      <c r="F4237" s="13">
        <f t="shared" ca="1" si="393"/>
        <v>3.996691308027454</v>
      </c>
      <c r="G4237" s="13">
        <f t="shared" ca="1" si="394"/>
        <v>0.50354762231903327</v>
      </c>
      <c r="H4237" s="13">
        <f t="shared" ca="1" si="395"/>
        <v>0</v>
      </c>
    </row>
    <row r="4238" spans="3:8">
      <c r="C4238" s="13">
        <f t="shared" ca="1" si="390"/>
        <v>2017.5732125041036</v>
      </c>
      <c r="D4238" s="13">
        <f t="shared" ca="1" si="391"/>
        <v>99.147004519340541</v>
      </c>
      <c r="E4238" s="13">
        <f t="shared" ca="1" si="392"/>
        <v>987916.7320757116</v>
      </c>
      <c r="F4238" s="13">
        <f t="shared" ca="1" si="393"/>
        <v>4.0021285851631951</v>
      </c>
      <c r="G4238" s="13">
        <f t="shared" ca="1" si="394"/>
        <v>0.50687847071741077</v>
      </c>
      <c r="H4238" s="13">
        <f t="shared" ca="1" si="395"/>
        <v>0</v>
      </c>
    </row>
    <row r="4239" spans="3:8">
      <c r="C4239" s="13">
        <f t="shared" ca="1" si="390"/>
        <v>1994.0135605372382</v>
      </c>
      <c r="D4239" s="13">
        <f t="shared" ca="1" si="391"/>
        <v>98.705033564737207</v>
      </c>
      <c r="E4239" s="13">
        <f t="shared" ca="1" si="392"/>
        <v>992868.05593694339</v>
      </c>
      <c r="F4239" s="13">
        <f t="shared" ca="1" si="393"/>
        <v>4.0016307795515171</v>
      </c>
      <c r="G4239" s="13">
        <f t="shared" ca="1" si="394"/>
        <v>0.49068869513564595</v>
      </c>
      <c r="H4239" s="13">
        <f t="shared" ca="1" si="395"/>
        <v>0</v>
      </c>
    </row>
    <row r="4240" spans="3:8">
      <c r="C4240" s="13">
        <f t="shared" ca="1" si="390"/>
        <v>2009.3661299621913</v>
      </c>
      <c r="D4240" s="13">
        <f t="shared" ca="1" si="391"/>
        <v>99.923406422647489</v>
      </c>
      <c r="E4240" s="13">
        <f t="shared" ca="1" si="392"/>
        <v>997255.08822152566</v>
      </c>
      <c r="F4240" s="13">
        <f t="shared" ca="1" si="393"/>
        <v>3.9985595226152371</v>
      </c>
      <c r="G4240" s="13">
        <f t="shared" ca="1" si="394"/>
        <v>0.50374992956412012</v>
      </c>
      <c r="H4240" s="13">
        <f t="shared" ca="1" si="395"/>
        <v>0</v>
      </c>
    </row>
    <row r="4241" spans="3:8">
      <c r="C4241" s="13">
        <f t="shared" ca="1" si="390"/>
        <v>1985.9515339927457</v>
      </c>
      <c r="D4241" s="13">
        <f t="shared" ca="1" si="391"/>
        <v>100.13792225412115</v>
      </c>
      <c r="E4241" s="13">
        <f t="shared" ca="1" si="392"/>
        <v>990256.06036491354</v>
      </c>
      <c r="F4241" s="13">
        <f t="shared" ca="1" si="393"/>
        <v>4.0010604305609041</v>
      </c>
      <c r="G4241" s="13">
        <f t="shared" ca="1" si="394"/>
        <v>0.49537952175794181</v>
      </c>
      <c r="H4241" s="13">
        <f t="shared" ca="1" si="395"/>
        <v>0</v>
      </c>
    </row>
    <row r="4242" spans="3:8">
      <c r="C4242" s="13">
        <f t="shared" ca="1" si="390"/>
        <v>2008.8485522388751</v>
      </c>
      <c r="D4242" s="13">
        <f t="shared" ca="1" si="391"/>
        <v>100.72150542254535</v>
      </c>
      <c r="E4242" s="13">
        <f t="shared" ca="1" si="392"/>
        <v>998438.22502351215</v>
      </c>
      <c r="F4242" s="13">
        <f t="shared" ca="1" si="393"/>
        <v>4.004478632696296</v>
      </c>
      <c r="G4242" s="13">
        <f t="shared" ca="1" si="394"/>
        <v>0.5039200210820074</v>
      </c>
      <c r="H4242" s="13">
        <f t="shared" ca="1" si="395"/>
        <v>0</v>
      </c>
    </row>
    <row r="4243" spans="3:8">
      <c r="C4243" s="13">
        <f t="shared" ca="1" si="390"/>
        <v>2001.2973210658306</v>
      </c>
      <c r="D4243" s="13">
        <f t="shared" ca="1" si="391"/>
        <v>100.38374255316461</v>
      </c>
      <c r="E4243" s="13">
        <f t="shared" ca="1" si="392"/>
        <v>1004050.8521482645</v>
      </c>
      <c r="F4243" s="13">
        <f t="shared" ca="1" si="393"/>
        <v>3.9967526067087422</v>
      </c>
      <c r="G4243" s="13">
        <f t="shared" ca="1" si="394"/>
        <v>0.49951895102894162</v>
      </c>
      <c r="H4243" s="13">
        <f t="shared" ca="1" si="395"/>
        <v>0</v>
      </c>
    </row>
    <row r="4244" spans="3:8">
      <c r="C4244" s="13">
        <f t="shared" ca="1" si="390"/>
        <v>1985.8085089442263</v>
      </c>
      <c r="D4244" s="13">
        <f t="shared" ca="1" si="391"/>
        <v>100.38023096322907</v>
      </c>
      <c r="E4244" s="13">
        <f t="shared" ca="1" si="392"/>
        <v>990926.32083337265</v>
      </c>
      <c r="F4244" s="13">
        <f t="shared" ca="1" si="393"/>
        <v>4.0104226411215125</v>
      </c>
      <c r="G4244" s="13">
        <f t="shared" ca="1" si="394"/>
        <v>0.49155387244734822</v>
      </c>
      <c r="H4244" s="13">
        <f t="shared" ca="1" si="395"/>
        <v>0</v>
      </c>
    </row>
    <row r="4245" spans="3:8">
      <c r="C4245" s="13">
        <f t="shared" ca="1" si="390"/>
        <v>2007.0792452924875</v>
      </c>
      <c r="D4245" s="13">
        <f t="shared" ca="1" si="391"/>
        <v>99.903738358024995</v>
      </c>
      <c r="E4245" s="13">
        <f t="shared" ca="1" si="392"/>
        <v>987376.15757088608</v>
      </c>
      <c r="F4245" s="13">
        <f t="shared" ca="1" si="393"/>
        <v>3.9983608123339298</v>
      </c>
      <c r="G4245" s="13">
        <f t="shared" ca="1" si="394"/>
        <v>0.50763358725118646</v>
      </c>
      <c r="H4245" s="13">
        <f t="shared" ca="1" si="395"/>
        <v>0</v>
      </c>
    </row>
    <row r="4246" spans="3:8">
      <c r="C4246" s="13">
        <f t="shared" ca="1" si="390"/>
        <v>1997.8365197014489</v>
      </c>
      <c r="D4246" s="13">
        <f t="shared" ca="1" si="391"/>
        <v>99.485142374050298</v>
      </c>
      <c r="E4246" s="13">
        <f t="shared" ca="1" si="392"/>
        <v>985443.089220347</v>
      </c>
      <c r="F4246" s="13">
        <f t="shared" ca="1" si="393"/>
        <v>4.0113745786100043</v>
      </c>
      <c r="G4246" s="13">
        <f t="shared" ca="1" si="394"/>
        <v>0.49536330917233728</v>
      </c>
      <c r="H4246" s="13">
        <f t="shared" ca="1" si="395"/>
        <v>0</v>
      </c>
    </row>
    <row r="4247" spans="3:8">
      <c r="C4247" s="13">
        <f t="shared" ca="1" si="390"/>
        <v>2009.7521172420729</v>
      </c>
      <c r="D4247" s="13">
        <f t="shared" ca="1" si="391"/>
        <v>100.32503392665599</v>
      </c>
      <c r="E4247" s="13">
        <f t="shared" ca="1" si="392"/>
        <v>1000507.1707237257</v>
      </c>
      <c r="F4247" s="13">
        <f t="shared" ca="1" si="393"/>
        <v>4.0084955449207991</v>
      </c>
      <c r="G4247" s="13">
        <f t="shared" ca="1" si="394"/>
        <v>0.49934259405457476</v>
      </c>
      <c r="H4247" s="13">
        <f t="shared" ca="1" si="395"/>
        <v>0</v>
      </c>
    </row>
    <row r="4248" spans="3:8">
      <c r="C4248" s="13">
        <f t="shared" ref="C4248:C4311" ca="1" si="396">NORMINV(RAND(),$D$3,$G$3)</f>
        <v>1999.1717690520341</v>
      </c>
      <c r="D4248" s="13">
        <f t="shared" ref="D4248:D4311" ca="1" si="397">NORMINV(RAND(),$D$4,$G$4)</f>
        <v>99.64221311931999</v>
      </c>
      <c r="E4248" s="13">
        <f t="shared" ref="E4248:E4311" ca="1" si="398">NORMINV(RAND(),$D$5,$G$5)</f>
        <v>994901.77957280434</v>
      </c>
      <c r="F4248" s="13">
        <f t="shared" ref="F4248:F4311" ca="1" si="399">NORMINV(RAND(),$D$6,$G$6)</f>
        <v>4.0013955145218816</v>
      </c>
      <c r="G4248" s="13">
        <f t="shared" ref="G4248:G4311" ca="1" si="400">C4248^2*D4248/(E4248*3.1415926*F4248^4)</f>
        <v>0.49701281734583536</v>
      </c>
      <c r="H4248" s="13">
        <f t="shared" ref="H4248:H4311" ca="1" si="401">IF(G4248&gt;0.54,1,IF(G4248&lt;0.46,1,0))</f>
        <v>0</v>
      </c>
    </row>
    <row r="4249" spans="3:8">
      <c r="C4249" s="13">
        <f t="shared" ca="1" si="396"/>
        <v>1964.1711507909811</v>
      </c>
      <c r="D4249" s="13">
        <f t="shared" ca="1" si="397"/>
        <v>100.65850917616403</v>
      </c>
      <c r="E4249" s="13">
        <f t="shared" ca="1" si="398"/>
        <v>992705.32183152041</v>
      </c>
      <c r="F4249" s="13">
        <f t="shared" ca="1" si="399"/>
        <v>3.9988775950686519</v>
      </c>
      <c r="G4249" s="13">
        <f t="shared" ca="1" si="400"/>
        <v>0.48695237883843695</v>
      </c>
      <c r="H4249" s="13">
        <f t="shared" ca="1" si="401"/>
        <v>0</v>
      </c>
    </row>
    <row r="4250" spans="3:8">
      <c r="C4250" s="13">
        <f t="shared" ca="1" si="396"/>
        <v>1998.5056217569302</v>
      </c>
      <c r="D4250" s="13">
        <f t="shared" ca="1" si="397"/>
        <v>99.808995484528324</v>
      </c>
      <c r="E4250" s="13">
        <f t="shared" ca="1" si="398"/>
        <v>989319.84925823205</v>
      </c>
      <c r="F4250" s="13">
        <f t="shared" ca="1" si="399"/>
        <v>3.986067984365981</v>
      </c>
      <c r="G4250" s="13">
        <f t="shared" ca="1" si="400"/>
        <v>0.50806004126100612</v>
      </c>
      <c r="H4250" s="13">
        <f t="shared" ca="1" si="401"/>
        <v>0</v>
      </c>
    </row>
    <row r="4251" spans="3:8">
      <c r="C4251" s="13">
        <f t="shared" ca="1" si="396"/>
        <v>2011.039031016639</v>
      </c>
      <c r="D4251" s="13">
        <f t="shared" ca="1" si="397"/>
        <v>100.44162561153136</v>
      </c>
      <c r="E4251" s="13">
        <f t="shared" ca="1" si="398"/>
        <v>999155.701515947</v>
      </c>
      <c r="F4251" s="13">
        <f t="shared" ca="1" si="399"/>
        <v>3.9919128209817045</v>
      </c>
      <c r="G4251" s="13">
        <f t="shared" ca="1" si="400"/>
        <v>0.50962122003556454</v>
      </c>
      <c r="H4251" s="13">
        <f t="shared" ca="1" si="401"/>
        <v>0</v>
      </c>
    </row>
    <row r="4252" spans="3:8">
      <c r="C4252" s="13">
        <f t="shared" ca="1" si="396"/>
        <v>2014.7993330796928</v>
      </c>
      <c r="D4252" s="13">
        <f t="shared" ca="1" si="397"/>
        <v>99.994916736754035</v>
      </c>
      <c r="E4252" s="13">
        <f t="shared" ca="1" si="398"/>
        <v>998123.36687693722</v>
      </c>
      <c r="F4252" s="13">
        <f t="shared" ca="1" si="399"/>
        <v>4.0039008529771065</v>
      </c>
      <c r="G4252" s="13">
        <f t="shared" ca="1" si="400"/>
        <v>0.50370257736627377</v>
      </c>
      <c r="H4252" s="13">
        <f t="shared" ca="1" si="401"/>
        <v>0</v>
      </c>
    </row>
    <row r="4253" spans="3:8">
      <c r="C4253" s="13">
        <f t="shared" ca="1" si="396"/>
        <v>1995.739742313033</v>
      </c>
      <c r="D4253" s="13">
        <f t="shared" ca="1" si="397"/>
        <v>99.735577315524154</v>
      </c>
      <c r="E4253" s="13">
        <f t="shared" ca="1" si="398"/>
        <v>1008334.3288555184</v>
      </c>
      <c r="F4253" s="13">
        <f t="shared" ca="1" si="399"/>
        <v>3.9857085838241137</v>
      </c>
      <c r="G4253" s="13">
        <f t="shared" ca="1" si="400"/>
        <v>0.49691411278028685</v>
      </c>
      <c r="H4253" s="13">
        <f t="shared" ca="1" si="401"/>
        <v>0</v>
      </c>
    </row>
    <row r="4254" spans="3:8">
      <c r="C4254" s="13">
        <f t="shared" ca="1" si="396"/>
        <v>1996.4962705259718</v>
      </c>
      <c r="D4254" s="13">
        <f t="shared" ca="1" si="397"/>
        <v>99.49430914699478</v>
      </c>
      <c r="E4254" s="13">
        <f t="shared" ca="1" si="398"/>
        <v>987687.68113127386</v>
      </c>
      <c r="F4254" s="13">
        <f t="shared" ca="1" si="399"/>
        <v>3.9920203858284671</v>
      </c>
      <c r="G4254" s="13">
        <f t="shared" ca="1" si="400"/>
        <v>0.50326270003688156</v>
      </c>
      <c r="H4254" s="13">
        <f t="shared" ca="1" si="401"/>
        <v>0</v>
      </c>
    </row>
    <row r="4255" spans="3:8">
      <c r="C4255" s="13">
        <f t="shared" ca="1" si="396"/>
        <v>2001.4673459945595</v>
      </c>
      <c r="D4255" s="13">
        <f t="shared" ca="1" si="397"/>
        <v>99.765878878946452</v>
      </c>
      <c r="E4255" s="13">
        <f t="shared" ca="1" si="398"/>
        <v>988661.59207838413</v>
      </c>
      <c r="F4255" s="13">
        <f t="shared" ca="1" si="399"/>
        <v>3.99511332860888</v>
      </c>
      <c r="G4255" s="13">
        <f t="shared" ca="1" si="400"/>
        <v>0.50508574208210644</v>
      </c>
      <c r="H4255" s="13">
        <f t="shared" ca="1" si="401"/>
        <v>0</v>
      </c>
    </row>
    <row r="4256" spans="3:8">
      <c r="C4256" s="13">
        <f t="shared" ca="1" si="396"/>
        <v>1998.2599504842851</v>
      </c>
      <c r="D4256" s="13">
        <f t="shared" ca="1" si="397"/>
        <v>99.57287037889634</v>
      </c>
      <c r="E4256" s="13">
        <f t="shared" ca="1" si="398"/>
        <v>996054.7018872879</v>
      </c>
      <c r="F4256" s="13">
        <f t="shared" ca="1" si="399"/>
        <v>4.007487641343574</v>
      </c>
      <c r="G4256" s="13">
        <f t="shared" ca="1" si="400"/>
        <v>0.49263262860468732</v>
      </c>
      <c r="H4256" s="13">
        <f t="shared" ca="1" si="401"/>
        <v>0</v>
      </c>
    </row>
    <row r="4257" spans="3:8">
      <c r="C4257" s="13">
        <f t="shared" ca="1" si="396"/>
        <v>2001.9153929874349</v>
      </c>
      <c r="D4257" s="13">
        <f t="shared" ca="1" si="397"/>
        <v>100.39407251889936</v>
      </c>
      <c r="E4257" s="13">
        <f t="shared" ca="1" si="398"/>
        <v>995267.80767327244</v>
      </c>
      <c r="F4257" s="13">
        <f t="shared" ca="1" si="399"/>
        <v>3.9967377545349532</v>
      </c>
      <c r="G4257" s="13">
        <f t="shared" ca="1" si="400"/>
        <v>0.50429780229806198</v>
      </c>
      <c r="H4257" s="13">
        <f t="shared" ca="1" si="401"/>
        <v>0</v>
      </c>
    </row>
    <row r="4258" spans="3:8">
      <c r="C4258" s="13">
        <f t="shared" ca="1" si="396"/>
        <v>1986.8602981224776</v>
      </c>
      <c r="D4258" s="13">
        <f t="shared" ca="1" si="397"/>
        <v>99.358072387086182</v>
      </c>
      <c r="E4258" s="13">
        <f t="shared" ca="1" si="398"/>
        <v>992061.01977539668</v>
      </c>
      <c r="F4258" s="13">
        <f t="shared" ca="1" si="399"/>
        <v>3.9880264394235772</v>
      </c>
      <c r="G4258" s="13">
        <f t="shared" ca="1" si="400"/>
        <v>0.49752791652367018</v>
      </c>
      <c r="H4258" s="13">
        <f t="shared" ca="1" si="401"/>
        <v>0</v>
      </c>
    </row>
    <row r="4259" spans="3:8">
      <c r="C4259" s="13">
        <f t="shared" ca="1" si="396"/>
        <v>1997.8968573777445</v>
      </c>
      <c r="D4259" s="13">
        <f t="shared" ca="1" si="397"/>
        <v>99.829139802477613</v>
      </c>
      <c r="E4259" s="13">
        <f t="shared" ca="1" si="398"/>
        <v>993135.53188691719</v>
      </c>
      <c r="F4259" s="13">
        <f t="shared" ca="1" si="399"/>
        <v>3.9973304877394114</v>
      </c>
      <c r="G4259" s="13">
        <f t="shared" ca="1" si="400"/>
        <v>0.50022437147402032</v>
      </c>
      <c r="H4259" s="13">
        <f t="shared" ca="1" si="401"/>
        <v>0</v>
      </c>
    </row>
    <row r="4260" spans="3:8">
      <c r="C4260" s="13">
        <f t="shared" ca="1" si="396"/>
        <v>1994.1685986711871</v>
      </c>
      <c r="D4260" s="13">
        <f t="shared" ca="1" si="397"/>
        <v>100.23838618126649</v>
      </c>
      <c r="E4260" s="13">
        <f t="shared" ca="1" si="398"/>
        <v>999555.01438666414</v>
      </c>
      <c r="F4260" s="13">
        <f t="shared" ca="1" si="399"/>
        <v>4.0076088065469513</v>
      </c>
      <c r="G4260" s="13">
        <f t="shared" ca="1" si="400"/>
        <v>0.49210746833788954</v>
      </c>
      <c r="H4260" s="13">
        <f t="shared" ca="1" si="401"/>
        <v>0</v>
      </c>
    </row>
    <row r="4261" spans="3:8">
      <c r="C4261" s="13">
        <f t="shared" ca="1" si="396"/>
        <v>2005.7301762969357</v>
      </c>
      <c r="D4261" s="13">
        <f t="shared" ca="1" si="397"/>
        <v>99.714035435850874</v>
      </c>
      <c r="E4261" s="13">
        <f t="shared" ca="1" si="398"/>
        <v>994220.74662104715</v>
      </c>
      <c r="F4261" s="13">
        <f t="shared" ca="1" si="399"/>
        <v>4.0062262966982924</v>
      </c>
      <c r="G4261" s="13">
        <f t="shared" ca="1" si="400"/>
        <v>0.49857065561771613</v>
      </c>
      <c r="H4261" s="13">
        <f t="shared" ca="1" si="401"/>
        <v>0</v>
      </c>
    </row>
    <row r="4262" spans="3:8">
      <c r="C4262" s="13">
        <f t="shared" ca="1" si="396"/>
        <v>1989.8005695945312</v>
      </c>
      <c r="D4262" s="13">
        <f t="shared" ca="1" si="397"/>
        <v>100.72979228474375</v>
      </c>
      <c r="E4262" s="13">
        <f t="shared" ca="1" si="398"/>
        <v>983005.99170463695</v>
      </c>
      <c r="F4262" s="13">
        <f t="shared" ca="1" si="399"/>
        <v>3.9964846073867326</v>
      </c>
      <c r="G4262" s="13">
        <f t="shared" ca="1" si="400"/>
        <v>0.50624230090719102</v>
      </c>
      <c r="H4262" s="13">
        <f t="shared" ca="1" si="401"/>
        <v>0</v>
      </c>
    </row>
    <row r="4263" spans="3:8">
      <c r="C4263" s="13">
        <f t="shared" ca="1" si="396"/>
        <v>1989.5131842606786</v>
      </c>
      <c r="D4263" s="13">
        <f t="shared" ca="1" si="397"/>
        <v>99.986736192350648</v>
      </c>
      <c r="E4263" s="13">
        <f t="shared" ca="1" si="398"/>
        <v>989756.10493582301</v>
      </c>
      <c r="F4263" s="13">
        <f t="shared" ca="1" si="399"/>
        <v>3.9979092320104148</v>
      </c>
      <c r="G4263" s="13">
        <f t="shared" ca="1" si="400"/>
        <v>0.49822585576436035</v>
      </c>
      <c r="H4263" s="13">
        <f t="shared" ca="1" si="401"/>
        <v>0</v>
      </c>
    </row>
    <row r="4264" spans="3:8">
      <c r="C4264" s="13">
        <f t="shared" ca="1" si="396"/>
        <v>2019.2170702037072</v>
      </c>
      <c r="D4264" s="13">
        <f t="shared" ca="1" si="397"/>
        <v>100.62198870134328</v>
      </c>
      <c r="E4264" s="13">
        <f t="shared" ca="1" si="398"/>
        <v>990192.60551918508</v>
      </c>
      <c r="F4264" s="13">
        <f t="shared" ca="1" si="399"/>
        <v>4.0029490372590759</v>
      </c>
      <c r="G4264" s="13">
        <f t="shared" ca="1" si="400"/>
        <v>0.51365216914481082</v>
      </c>
      <c r="H4264" s="13">
        <f t="shared" ca="1" si="401"/>
        <v>0</v>
      </c>
    </row>
    <row r="4265" spans="3:8">
      <c r="C4265" s="13">
        <f t="shared" ca="1" si="396"/>
        <v>1995.2290395554128</v>
      </c>
      <c r="D4265" s="13">
        <f t="shared" ca="1" si="397"/>
        <v>99.479302521751137</v>
      </c>
      <c r="E4265" s="13">
        <f t="shared" ca="1" si="398"/>
        <v>991874.07744549611</v>
      </c>
      <c r="F4265" s="13">
        <f t="shared" ca="1" si="399"/>
        <v>3.9965020324841674</v>
      </c>
      <c r="G4265" s="13">
        <f t="shared" ca="1" si="400"/>
        <v>0.49818619374415735</v>
      </c>
      <c r="H4265" s="13">
        <f t="shared" ca="1" si="401"/>
        <v>0</v>
      </c>
    </row>
    <row r="4266" spans="3:8">
      <c r="C4266" s="13">
        <f t="shared" ca="1" si="396"/>
        <v>1988.2315948831524</v>
      </c>
      <c r="D4266" s="13">
        <f t="shared" ca="1" si="397"/>
        <v>99.723989648281616</v>
      </c>
      <c r="E4266" s="13">
        <f t="shared" ca="1" si="398"/>
        <v>986472.8333906919</v>
      </c>
      <c r="F4266" s="13">
        <f t="shared" ca="1" si="399"/>
        <v>3.9981856058570702</v>
      </c>
      <c r="G4266" s="13">
        <f t="shared" ca="1" si="400"/>
        <v>0.49779070911009093</v>
      </c>
      <c r="H4266" s="13">
        <f t="shared" ca="1" si="401"/>
        <v>0</v>
      </c>
    </row>
    <row r="4267" spans="3:8">
      <c r="C4267" s="13">
        <f t="shared" ca="1" si="396"/>
        <v>1997.8349606437653</v>
      </c>
      <c r="D4267" s="13">
        <f t="shared" ca="1" si="397"/>
        <v>100.25741887910104</v>
      </c>
      <c r="E4267" s="13">
        <f t="shared" ca="1" si="398"/>
        <v>1005354.6444604744</v>
      </c>
      <c r="F4267" s="13">
        <f t="shared" ca="1" si="399"/>
        <v>4.0052177112296503</v>
      </c>
      <c r="G4267" s="13">
        <f t="shared" ca="1" si="400"/>
        <v>0.49233654222503676</v>
      </c>
      <c r="H4267" s="13">
        <f t="shared" ca="1" si="401"/>
        <v>0</v>
      </c>
    </row>
    <row r="4268" spans="3:8">
      <c r="C4268" s="13">
        <f t="shared" ca="1" si="396"/>
        <v>2003.2626512192082</v>
      </c>
      <c r="D4268" s="13">
        <f t="shared" ca="1" si="397"/>
        <v>99.71528186062497</v>
      </c>
      <c r="E4268" s="13">
        <f t="shared" ca="1" si="398"/>
        <v>999783.73404074844</v>
      </c>
      <c r="F4268" s="13">
        <f t="shared" ca="1" si="399"/>
        <v>4.002379669803898</v>
      </c>
      <c r="G4268" s="13">
        <f t="shared" ca="1" si="400"/>
        <v>0.49648764078588586</v>
      </c>
      <c r="H4268" s="13">
        <f t="shared" ca="1" si="401"/>
        <v>0</v>
      </c>
    </row>
    <row r="4269" spans="3:8">
      <c r="C4269" s="13">
        <f t="shared" ca="1" si="396"/>
        <v>2000.7736535011943</v>
      </c>
      <c r="D4269" s="13">
        <f t="shared" ca="1" si="397"/>
        <v>100.36467736958099</v>
      </c>
      <c r="E4269" s="13">
        <f t="shared" ca="1" si="398"/>
        <v>1000912.8258264631</v>
      </c>
      <c r="F4269" s="13">
        <f t="shared" ca="1" si="399"/>
        <v>3.9982098550826164</v>
      </c>
      <c r="G4269" s="13">
        <f t="shared" ca="1" si="400"/>
        <v>0.49999809740389389</v>
      </c>
      <c r="H4269" s="13">
        <f t="shared" ca="1" si="401"/>
        <v>0</v>
      </c>
    </row>
    <row r="4270" spans="3:8">
      <c r="C4270" s="13">
        <f t="shared" ca="1" si="396"/>
        <v>1983.8465604701262</v>
      </c>
      <c r="D4270" s="13">
        <f t="shared" ca="1" si="397"/>
        <v>100.60984486890459</v>
      </c>
      <c r="E4270" s="13">
        <f t="shared" ca="1" si="398"/>
        <v>987348.71983459208</v>
      </c>
      <c r="F4270" s="13">
        <f t="shared" ca="1" si="399"/>
        <v>3.9961197713365126</v>
      </c>
      <c r="G4270" s="13">
        <f t="shared" ca="1" si="400"/>
        <v>0.50059005661057598</v>
      </c>
      <c r="H4270" s="13">
        <f t="shared" ca="1" si="401"/>
        <v>0</v>
      </c>
    </row>
    <row r="4271" spans="3:8">
      <c r="C4271" s="13">
        <f t="shared" ca="1" si="396"/>
        <v>1990.6566703055164</v>
      </c>
      <c r="D4271" s="13">
        <f t="shared" ca="1" si="397"/>
        <v>99.71673218482897</v>
      </c>
      <c r="E4271" s="13">
        <f t="shared" ca="1" si="398"/>
        <v>982912.67264142062</v>
      </c>
      <c r="F4271" s="13">
        <f t="shared" ca="1" si="399"/>
        <v>3.998383502371305</v>
      </c>
      <c r="G4271" s="13">
        <f t="shared" ca="1" si="400"/>
        <v>0.50067761824795887</v>
      </c>
      <c r="H4271" s="13">
        <f t="shared" ca="1" si="401"/>
        <v>0</v>
      </c>
    </row>
    <row r="4272" spans="3:8">
      <c r="C4272" s="13">
        <f t="shared" ca="1" si="396"/>
        <v>2006.1507393600191</v>
      </c>
      <c r="D4272" s="13">
        <f t="shared" ca="1" si="397"/>
        <v>99.918390319813071</v>
      </c>
      <c r="E4272" s="13">
        <f t="shared" ca="1" si="398"/>
        <v>985057.21126627224</v>
      </c>
      <c r="F4272" s="13">
        <f t="shared" ca="1" si="399"/>
        <v>3.9916476520012441</v>
      </c>
      <c r="G4272" s="13">
        <f t="shared" ca="1" si="400"/>
        <v>0.5118614694767647</v>
      </c>
      <c r="H4272" s="13">
        <f t="shared" ca="1" si="401"/>
        <v>0</v>
      </c>
    </row>
    <row r="4273" spans="3:8">
      <c r="C4273" s="13">
        <f t="shared" ca="1" si="396"/>
        <v>2004.584818763813</v>
      </c>
      <c r="D4273" s="13">
        <f t="shared" ca="1" si="397"/>
        <v>100.79218189396833</v>
      </c>
      <c r="E4273" s="13">
        <f t="shared" ca="1" si="398"/>
        <v>1001354.8046434817</v>
      </c>
      <c r="F4273" s="13">
        <f t="shared" ca="1" si="399"/>
        <v>4.0098845235818743</v>
      </c>
      <c r="G4273" s="13">
        <f t="shared" ca="1" si="400"/>
        <v>0.4979782852273601</v>
      </c>
      <c r="H4273" s="13">
        <f t="shared" ca="1" si="401"/>
        <v>0</v>
      </c>
    </row>
    <row r="4274" spans="3:8">
      <c r="C4274" s="13">
        <f t="shared" ca="1" si="396"/>
        <v>2013.7879459965031</v>
      </c>
      <c r="D4274" s="13">
        <f t="shared" ca="1" si="397"/>
        <v>100.91278608966114</v>
      </c>
      <c r="E4274" s="13">
        <f t="shared" ca="1" si="398"/>
        <v>991901.71021824947</v>
      </c>
      <c r="F4274" s="13">
        <f t="shared" ca="1" si="399"/>
        <v>4.0065200557976093</v>
      </c>
      <c r="G4274" s="13">
        <f t="shared" ca="1" si="400"/>
        <v>0.50966625747077043</v>
      </c>
      <c r="H4274" s="13">
        <f t="shared" ca="1" si="401"/>
        <v>0</v>
      </c>
    </row>
    <row r="4275" spans="3:8">
      <c r="C4275" s="13">
        <f t="shared" ca="1" si="396"/>
        <v>2010.2091186784166</v>
      </c>
      <c r="D4275" s="13">
        <f t="shared" ca="1" si="397"/>
        <v>100.22596242929873</v>
      </c>
      <c r="E4275" s="13">
        <f t="shared" ca="1" si="398"/>
        <v>998269.77330041176</v>
      </c>
      <c r="F4275" s="13">
        <f t="shared" ca="1" si="399"/>
        <v>4.01122799057908</v>
      </c>
      <c r="G4275" s="13">
        <f t="shared" ca="1" si="400"/>
        <v>0.49883341494116568</v>
      </c>
      <c r="H4275" s="13">
        <f t="shared" ca="1" si="401"/>
        <v>0</v>
      </c>
    </row>
    <row r="4276" spans="3:8">
      <c r="C4276" s="13">
        <f t="shared" ca="1" si="396"/>
        <v>2001.7888288606996</v>
      </c>
      <c r="D4276" s="13">
        <f t="shared" ca="1" si="397"/>
        <v>99.707121063292192</v>
      </c>
      <c r="E4276" s="13">
        <f t="shared" ca="1" si="398"/>
        <v>985027.57164668711</v>
      </c>
      <c r="F4276" s="13">
        <f t="shared" ca="1" si="399"/>
        <v>4.0081340056489108</v>
      </c>
      <c r="G4276" s="13">
        <f t="shared" ca="1" si="400"/>
        <v>0.50025969601307685</v>
      </c>
      <c r="H4276" s="13">
        <f t="shared" ca="1" si="401"/>
        <v>0</v>
      </c>
    </row>
    <row r="4277" spans="3:8">
      <c r="C4277" s="13">
        <f t="shared" ca="1" si="396"/>
        <v>1984.2254751847483</v>
      </c>
      <c r="D4277" s="13">
        <f t="shared" ca="1" si="397"/>
        <v>99.164104769695072</v>
      </c>
      <c r="E4277" s="13">
        <f t="shared" ca="1" si="398"/>
        <v>988682.59834396013</v>
      </c>
      <c r="F4277" s="13">
        <f t="shared" ca="1" si="399"/>
        <v>4.0028690318580207</v>
      </c>
      <c r="G4277" s="13">
        <f t="shared" ca="1" si="400"/>
        <v>0.48960321273146906</v>
      </c>
      <c r="H4277" s="13">
        <f t="shared" ca="1" si="401"/>
        <v>0</v>
      </c>
    </row>
    <row r="4278" spans="3:8">
      <c r="C4278" s="13">
        <f t="shared" ca="1" si="396"/>
        <v>2024.4923133002501</v>
      </c>
      <c r="D4278" s="13">
        <f t="shared" ca="1" si="397"/>
        <v>100.07438093497416</v>
      </c>
      <c r="E4278" s="13">
        <f t="shared" ca="1" si="398"/>
        <v>1006629.9251757904</v>
      </c>
      <c r="F4278" s="13">
        <f t="shared" ca="1" si="399"/>
        <v>4.002130406443583</v>
      </c>
      <c r="G4278" s="13">
        <f t="shared" ca="1" si="400"/>
        <v>0.50555746961324466</v>
      </c>
      <c r="H4278" s="13">
        <f t="shared" ca="1" si="401"/>
        <v>0</v>
      </c>
    </row>
    <row r="4279" spans="3:8">
      <c r="C4279" s="13">
        <f t="shared" ca="1" si="396"/>
        <v>1996.6626982625698</v>
      </c>
      <c r="D4279" s="13">
        <f t="shared" ca="1" si="397"/>
        <v>100.67237731260586</v>
      </c>
      <c r="E4279" s="13">
        <f t="shared" ca="1" si="398"/>
        <v>991907.8837782495</v>
      </c>
      <c r="F4279" s="13">
        <f t="shared" ca="1" si="399"/>
        <v>4.0028419091150926</v>
      </c>
      <c r="G4279" s="13">
        <f t="shared" ca="1" si="400"/>
        <v>0.50167767311172418</v>
      </c>
      <c r="H4279" s="13">
        <f t="shared" ca="1" si="401"/>
        <v>0</v>
      </c>
    </row>
    <row r="4280" spans="3:8">
      <c r="C4280" s="13">
        <f t="shared" ca="1" si="396"/>
        <v>2021.5743051763018</v>
      </c>
      <c r="D4280" s="13">
        <f t="shared" ca="1" si="397"/>
        <v>99.396400578498231</v>
      </c>
      <c r="E4280" s="13">
        <f t="shared" ca="1" si="398"/>
        <v>985727.68691854866</v>
      </c>
      <c r="F4280" s="13">
        <f t="shared" ca="1" si="399"/>
        <v>4.0003559042699779</v>
      </c>
      <c r="G4280" s="13">
        <f t="shared" ca="1" si="400"/>
        <v>0.5122107977450836</v>
      </c>
      <c r="H4280" s="13">
        <f t="shared" ca="1" si="401"/>
        <v>0</v>
      </c>
    </row>
    <row r="4281" spans="3:8">
      <c r="C4281" s="13">
        <f t="shared" ca="1" si="396"/>
        <v>2012.4651918806287</v>
      </c>
      <c r="D4281" s="13">
        <f t="shared" ca="1" si="397"/>
        <v>100.28204706729379</v>
      </c>
      <c r="E4281" s="13">
        <f t="shared" ca="1" si="398"/>
        <v>998313.46851683862</v>
      </c>
      <c r="F4281" s="13">
        <f t="shared" ca="1" si="399"/>
        <v>4.0073318171086747</v>
      </c>
      <c r="G4281" s="13">
        <f t="shared" ca="1" si="400"/>
        <v>0.50215978714139964</v>
      </c>
      <c r="H4281" s="13">
        <f t="shared" ca="1" si="401"/>
        <v>0</v>
      </c>
    </row>
    <row r="4282" spans="3:8">
      <c r="C4282" s="13">
        <f t="shared" ca="1" si="396"/>
        <v>2012.2911385615</v>
      </c>
      <c r="D4282" s="13">
        <f t="shared" ca="1" si="397"/>
        <v>99.693205283391549</v>
      </c>
      <c r="E4282" s="13">
        <f t="shared" ca="1" si="398"/>
        <v>988952.47712438635</v>
      </c>
      <c r="F4282" s="13">
        <f t="shared" ca="1" si="399"/>
        <v>4.0048851018027696</v>
      </c>
      <c r="G4282" s="13">
        <f t="shared" ca="1" si="400"/>
        <v>0.5050817276826649</v>
      </c>
      <c r="H4282" s="13">
        <f t="shared" ca="1" si="401"/>
        <v>0</v>
      </c>
    </row>
    <row r="4283" spans="3:8">
      <c r="C4283" s="13">
        <f t="shared" ca="1" si="396"/>
        <v>1993.4790467242456</v>
      </c>
      <c r="D4283" s="13">
        <f t="shared" ca="1" si="397"/>
        <v>99.465182973566428</v>
      </c>
      <c r="E4283" s="13">
        <f t="shared" ca="1" si="398"/>
        <v>996196.82105090015</v>
      </c>
      <c r="F4283" s="13">
        <f t="shared" ca="1" si="399"/>
        <v>3.9995692803612286</v>
      </c>
      <c r="G4283" s="13">
        <f t="shared" ca="1" si="400"/>
        <v>0.49356746415019137</v>
      </c>
      <c r="H4283" s="13">
        <f t="shared" ca="1" si="401"/>
        <v>0</v>
      </c>
    </row>
    <row r="4284" spans="3:8">
      <c r="C4284" s="13">
        <f t="shared" ca="1" si="396"/>
        <v>1999.9819878127057</v>
      </c>
      <c r="D4284" s="13">
        <f t="shared" ca="1" si="397"/>
        <v>99.997008238814303</v>
      </c>
      <c r="E4284" s="13">
        <f t="shared" ca="1" si="398"/>
        <v>992229.44031519117</v>
      </c>
      <c r="F4284" s="13">
        <f t="shared" ca="1" si="399"/>
        <v>4.0014179340257687</v>
      </c>
      <c r="G4284" s="13">
        <f t="shared" ca="1" si="400"/>
        <v>0.50052012489333764</v>
      </c>
      <c r="H4284" s="13">
        <f t="shared" ca="1" si="401"/>
        <v>0</v>
      </c>
    </row>
    <row r="4285" spans="3:8">
      <c r="C4285" s="13">
        <f t="shared" ca="1" si="396"/>
        <v>1978.2062945689236</v>
      </c>
      <c r="D4285" s="13">
        <f t="shared" ca="1" si="397"/>
        <v>99.811973687842837</v>
      </c>
      <c r="E4285" s="13">
        <f t="shared" ca="1" si="398"/>
        <v>991692.30121906591</v>
      </c>
      <c r="F4285" s="13">
        <f t="shared" ca="1" si="399"/>
        <v>3.9976845846714033</v>
      </c>
      <c r="G4285" s="13">
        <f t="shared" ca="1" si="400"/>
        <v>0.4908681946080044</v>
      </c>
      <c r="H4285" s="13">
        <f t="shared" ca="1" si="401"/>
        <v>0</v>
      </c>
    </row>
    <row r="4286" spans="3:8">
      <c r="C4286" s="13">
        <f t="shared" ca="1" si="396"/>
        <v>2002.3551026671462</v>
      </c>
      <c r="D4286" s="13">
        <f t="shared" ca="1" si="397"/>
        <v>98.983501844059035</v>
      </c>
      <c r="E4286" s="13">
        <f t="shared" ca="1" si="398"/>
        <v>985004.06770624372</v>
      </c>
      <c r="F4286" s="13">
        <f t="shared" ca="1" si="399"/>
        <v>4.0026708550167438</v>
      </c>
      <c r="G4286" s="13">
        <f t="shared" ca="1" si="400"/>
        <v>0.49964046841570475</v>
      </c>
      <c r="H4286" s="13">
        <f t="shared" ca="1" si="401"/>
        <v>0</v>
      </c>
    </row>
    <row r="4287" spans="3:8">
      <c r="C4287" s="13">
        <f t="shared" ca="1" si="396"/>
        <v>1985.4081109896549</v>
      </c>
      <c r="D4287" s="13">
        <f t="shared" ca="1" si="397"/>
        <v>99.053255840393177</v>
      </c>
      <c r="E4287" s="13">
        <f t="shared" ca="1" si="398"/>
        <v>986869.11573784624</v>
      </c>
      <c r="F4287" s="13">
        <f t="shared" ca="1" si="399"/>
        <v>4.0076052815417613</v>
      </c>
      <c r="G4287" s="13">
        <f t="shared" ca="1" si="400"/>
        <v>0.48822403362951622</v>
      </c>
      <c r="H4287" s="13">
        <f t="shared" ca="1" si="401"/>
        <v>0</v>
      </c>
    </row>
    <row r="4288" spans="3:8">
      <c r="C4288" s="13">
        <f t="shared" ca="1" si="396"/>
        <v>1976.2839114933543</v>
      </c>
      <c r="D4288" s="13">
        <f t="shared" ca="1" si="397"/>
        <v>99.397427783719735</v>
      </c>
      <c r="E4288" s="13">
        <f t="shared" ca="1" si="398"/>
        <v>998163.91956232698</v>
      </c>
      <c r="F4288" s="13">
        <f t="shared" ca="1" si="399"/>
        <v>4.0092104986747819</v>
      </c>
      <c r="G4288" s="13">
        <f t="shared" ca="1" si="400"/>
        <v>0.47916672069941058</v>
      </c>
      <c r="H4288" s="13">
        <f t="shared" ca="1" si="401"/>
        <v>0</v>
      </c>
    </row>
    <row r="4289" spans="3:8">
      <c r="C4289" s="13">
        <f t="shared" ca="1" si="396"/>
        <v>1997.7685316095528</v>
      </c>
      <c r="D4289" s="13">
        <f t="shared" ca="1" si="397"/>
        <v>100.54934289321191</v>
      </c>
      <c r="E4289" s="13">
        <f t="shared" ca="1" si="398"/>
        <v>992723.6963884423</v>
      </c>
      <c r="F4289" s="13">
        <f t="shared" ca="1" si="399"/>
        <v>4.0115317873534639</v>
      </c>
      <c r="G4289" s="13">
        <f t="shared" ca="1" si="400"/>
        <v>0.49687868527319357</v>
      </c>
      <c r="H4289" s="13">
        <f t="shared" ca="1" si="401"/>
        <v>0</v>
      </c>
    </row>
    <row r="4290" spans="3:8">
      <c r="C4290" s="13">
        <f t="shared" ca="1" si="396"/>
        <v>1983.0775011791638</v>
      </c>
      <c r="D4290" s="13">
        <f t="shared" ca="1" si="397"/>
        <v>99.814587881679657</v>
      </c>
      <c r="E4290" s="13">
        <f t="shared" ca="1" si="398"/>
        <v>1002361.5721723577</v>
      </c>
      <c r="F4290" s="13">
        <f t="shared" ca="1" si="399"/>
        <v>4.0022033307675891</v>
      </c>
      <c r="G4290" s="13">
        <f t="shared" ca="1" si="400"/>
        <v>0.48585035280241606</v>
      </c>
      <c r="H4290" s="13">
        <f t="shared" ca="1" si="401"/>
        <v>0</v>
      </c>
    </row>
    <row r="4291" spans="3:8">
      <c r="C4291" s="13">
        <f t="shared" ca="1" si="396"/>
        <v>2008.4826422223182</v>
      </c>
      <c r="D4291" s="13">
        <f t="shared" ca="1" si="397"/>
        <v>99.895189098366799</v>
      </c>
      <c r="E4291" s="13">
        <f t="shared" ca="1" si="398"/>
        <v>988484.01310296869</v>
      </c>
      <c r="F4291" s="13">
        <f t="shared" ca="1" si="399"/>
        <v>4.0008196956079836</v>
      </c>
      <c r="G4291" s="13">
        <f t="shared" ca="1" si="400"/>
        <v>0.50648350474882142</v>
      </c>
      <c r="H4291" s="13">
        <f t="shared" ca="1" si="401"/>
        <v>0</v>
      </c>
    </row>
    <row r="4292" spans="3:8">
      <c r="C4292" s="13">
        <f t="shared" ca="1" si="396"/>
        <v>1989.933673826032</v>
      </c>
      <c r="D4292" s="13">
        <f t="shared" ca="1" si="397"/>
        <v>100.81596237853151</v>
      </c>
      <c r="E4292" s="13">
        <f t="shared" ca="1" si="398"/>
        <v>988042.43121676473</v>
      </c>
      <c r="F4292" s="13">
        <f t="shared" ca="1" si="399"/>
        <v>4.0013311071544564</v>
      </c>
      <c r="G4292" s="13">
        <f t="shared" ca="1" si="400"/>
        <v>0.50172192527062176</v>
      </c>
      <c r="H4292" s="13">
        <f t="shared" ca="1" si="401"/>
        <v>0</v>
      </c>
    </row>
    <row r="4293" spans="3:8">
      <c r="C4293" s="13">
        <f t="shared" ca="1" si="396"/>
        <v>2006.8657667770742</v>
      </c>
      <c r="D4293" s="13">
        <f t="shared" ca="1" si="397"/>
        <v>99.255589102691758</v>
      </c>
      <c r="E4293" s="13">
        <f t="shared" ca="1" si="398"/>
        <v>990892.02838363475</v>
      </c>
      <c r="F4293" s="13">
        <f t="shared" ca="1" si="399"/>
        <v>4.0007762126712603</v>
      </c>
      <c r="G4293" s="13">
        <f t="shared" ca="1" si="400"/>
        <v>0.5012315312654082</v>
      </c>
      <c r="H4293" s="13">
        <f t="shared" ca="1" si="401"/>
        <v>0</v>
      </c>
    </row>
    <row r="4294" spans="3:8">
      <c r="C4294" s="13">
        <f t="shared" ca="1" si="396"/>
        <v>1992.742406393231</v>
      </c>
      <c r="D4294" s="13">
        <f t="shared" ca="1" si="397"/>
        <v>100.61394143101316</v>
      </c>
      <c r="E4294" s="13">
        <f t="shared" ca="1" si="398"/>
        <v>995715.33644953498</v>
      </c>
      <c r="F4294" s="13">
        <f t="shared" ca="1" si="399"/>
        <v>4.0054416933591703</v>
      </c>
      <c r="G4294" s="13">
        <f t="shared" ca="1" si="400"/>
        <v>0.49621943482295422</v>
      </c>
      <c r="H4294" s="13">
        <f t="shared" ca="1" si="401"/>
        <v>0</v>
      </c>
    </row>
    <row r="4295" spans="3:8">
      <c r="C4295" s="13">
        <f t="shared" ca="1" si="396"/>
        <v>2006.4498834945457</v>
      </c>
      <c r="D4295" s="13">
        <f t="shared" ca="1" si="397"/>
        <v>100.47265571548017</v>
      </c>
      <c r="E4295" s="13">
        <f t="shared" ca="1" si="398"/>
        <v>991357.82114155614</v>
      </c>
      <c r="F4295" s="13">
        <f t="shared" ca="1" si="399"/>
        <v>4.0023978200897821</v>
      </c>
      <c r="G4295" s="13">
        <f t="shared" ca="1" si="400"/>
        <v>0.50610799622420044</v>
      </c>
      <c r="H4295" s="13">
        <f t="shared" ca="1" si="401"/>
        <v>0</v>
      </c>
    </row>
    <row r="4296" spans="3:8">
      <c r="C4296" s="13">
        <f t="shared" ca="1" si="396"/>
        <v>2006.3891046138899</v>
      </c>
      <c r="D4296" s="13">
        <f t="shared" ca="1" si="397"/>
        <v>100.57158242411727</v>
      </c>
      <c r="E4296" s="13">
        <f t="shared" ca="1" si="398"/>
        <v>996327.88022474945</v>
      </c>
      <c r="F4296" s="13">
        <f t="shared" ca="1" si="399"/>
        <v>3.995740873834015</v>
      </c>
      <c r="G4296" s="13">
        <f t="shared" ca="1" si="400"/>
        <v>0.50741603994833551</v>
      </c>
      <c r="H4296" s="13">
        <f t="shared" ca="1" si="401"/>
        <v>0</v>
      </c>
    </row>
    <row r="4297" spans="3:8">
      <c r="C4297" s="13">
        <f t="shared" ca="1" si="396"/>
        <v>2008.0029965648057</v>
      </c>
      <c r="D4297" s="13">
        <f t="shared" ca="1" si="397"/>
        <v>100.62878639521504</v>
      </c>
      <c r="E4297" s="13">
        <f t="shared" ca="1" si="398"/>
        <v>988994.02468354697</v>
      </c>
      <c r="F4297" s="13">
        <f t="shared" ca="1" si="399"/>
        <v>4.0116966836005279</v>
      </c>
      <c r="G4297" s="13">
        <f t="shared" ca="1" si="400"/>
        <v>0.50419096324492763</v>
      </c>
      <c r="H4297" s="13">
        <f t="shared" ca="1" si="401"/>
        <v>0</v>
      </c>
    </row>
    <row r="4298" spans="3:8">
      <c r="C4298" s="13">
        <f t="shared" ca="1" si="396"/>
        <v>2002.9218029158953</v>
      </c>
      <c r="D4298" s="13">
        <f t="shared" ca="1" si="397"/>
        <v>100.19887800714402</v>
      </c>
      <c r="E4298" s="13">
        <f t="shared" ca="1" si="398"/>
        <v>996616.47881253669</v>
      </c>
      <c r="F4298" s="13">
        <f t="shared" ca="1" si="399"/>
        <v>3.9997086090679539</v>
      </c>
      <c r="G4298" s="13">
        <f t="shared" ca="1" si="400"/>
        <v>0.5016484865540175</v>
      </c>
      <c r="H4298" s="13">
        <f t="shared" ca="1" si="401"/>
        <v>0</v>
      </c>
    </row>
    <row r="4299" spans="3:8">
      <c r="C4299" s="13">
        <f t="shared" ca="1" si="396"/>
        <v>1995.7002843548735</v>
      </c>
      <c r="D4299" s="13">
        <f t="shared" ca="1" si="397"/>
        <v>100.67694468713734</v>
      </c>
      <c r="E4299" s="13">
        <f t="shared" ca="1" si="398"/>
        <v>986732.63180223794</v>
      </c>
      <c r="F4299" s="13">
        <f t="shared" ca="1" si="399"/>
        <v>4.0021240793969897</v>
      </c>
      <c r="G4299" s="13">
        <f t="shared" ca="1" si="400"/>
        <v>0.50420728136759663</v>
      </c>
      <c r="H4299" s="13">
        <f t="shared" ca="1" si="401"/>
        <v>0</v>
      </c>
    </row>
    <row r="4300" spans="3:8">
      <c r="C4300" s="13">
        <f t="shared" ca="1" si="396"/>
        <v>2009.3011512407259</v>
      </c>
      <c r="D4300" s="13">
        <f t="shared" ca="1" si="397"/>
        <v>100.72670681386319</v>
      </c>
      <c r="E4300" s="13">
        <f t="shared" ca="1" si="398"/>
        <v>986664.68960453256</v>
      </c>
      <c r="F4300" s="13">
        <f t="shared" ca="1" si="399"/>
        <v>4.0092582250032738</v>
      </c>
      <c r="G4300" s="13">
        <f t="shared" ca="1" si="400"/>
        <v>0.50776075920752306</v>
      </c>
      <c r="H4300" s="13">
        <f t="shared" ca="1" si="401"/>
        <v>0</v>
      </c>
    </row>
    <row r="4301" spans="3:8">
      <c r="C4301" s="13">
        <f t="shared" ca="1" si="396"/>
        <v>1976.9392932643013</v>
      </c>
      <c r="D4301" s="13">
        <f t="shared" ca="1" si="397"/>
        <v>99.795932593570612</v>
      </c>
      <c r="E4301" s="13">
        <f t="shared" ca="1" si="398"/>
        <v>987101.13677085377</v>
      </c>
      <c r="F4301" s="13">
        <f t="shared" ca="1" si="399"/>
        <v>3.9912335532479442</v>
      </c>
      <c r="G4301" s="13">
        <f t="shared" ca="1" si="400"/>
        <v>0.49563209628520472</v>
      </c>
      <c r="H4301" s="13">
        <f t="shared" ca="1" si="401"/>
        <v>0</v>
      </c>
    </row>
    <row r="4302" spans="3:8">
      <c r="C4302" s="13">
        <f t="shared" ca="1" si="396"/>
        <v>1994.6742780362597</v>
      </c>
      <c r="D4302" s="13">
        <f t="shared" ca="1" si="397"/>
        <v>99.950542683782402</v>
      </c>
      <c r="E4302" s="13">
        <f t="shared" ca="1" si="398"/>
        <v>989286.12050090649</v>
      </c>
      <c r="F4302" s="13">
        <f t="shared" ca="1" si="399"/>
        <v>4.0113042414244653</v>
      </c>
      <c r="G4302" s="13">
        <f t="shared" ca="1" si="400"/>
        <v>0.49421388054427007</v>
      </c>
      <c r="H4302" s="13">
        <f t="shared" ca="1" si="401"/>
        <v>0</v>
      </c>
    </row>
    <row r="4303" spans="3:8">
      <c r="C4303" s="13">
        <f t="shared" ca="1" si="396"/>
        <v>2004.3438823202905</v>
      </c>
      <c r="D4303" s="13">
        <f t="shared" ca="1" si="397"/>
        <v>99.149339695665319</v>
      </c>
      <c r="E4303" s="13">
        <f t="shared" ca="1" si="398"/>
        <v>999897.19413088623</v>
      </c>
      <c r="F4303" s="13">
        <f t="shared" ca="1" si="399"/>
        <v>3.9877971929590617</v>
      </c>
      <c r="G4303" s="13">
        <f t="shared" ca="1" si="400"/>
        <v>0.50141442945274317</v>
      </c>
      <c r="H4303" s="13">
        <f t="shared" ca="1" si="401"/>
        <v>0</v>
      </c>
    </row>
    <row r="4304" spans="3:8">
      <c r="C4304" s="13">
        <f t="shared" ca="1" si="396"/>
        <v>1981.9036399726131</v>
      </c>
      <c r="D4304" s="13">
        <f t="shared" ca="1" si="397"/>
        <v>99.332689852520147</v>
      </c>
      <c r="E4304" s="13">
        <f t="shared" ca="1" si="398"/>
        <v>989572.63882751623</v>
      </c>
      <c r="F4304" s="13">
        <f t="shared" ca="1" si="399"/>
        <v>4.0062091015353394</v>
      </c>
      <c r="G4304" s="13">
        <f t="shared" ca="1" si="400"/>
        <v>0.48722018172880316</v>
      </c>
      <c r="H4304" s="13">
        <f t="shared" ca="1" si="401"/>
        <v>0</v>
      </c>
    </row>
    <row r="4305" spans="3:8">
      <c r="C4305" s="13">
        <f t="shared" ca="1" si="396"/>
        <v>1991.4152920122433</v>
      </c>
      <c r="D4305" s="13">
        <f t="shared" ca="1" si="397"/>
        <v>99.910905638838912</v>
      </c>
      <c r="E4305" s="13">
        <f t="shared" ca="1" si="398"/>
        <v>996096.82997243886</v>
      </c>
      <c r="F4305" s="13">
        <f t="shared" ca="1" si="399"/>
        <v>4.0029843908636416</v>
      </c>
      <c r="G4305" s="13">
        <f t="shared" ca="1" si="400"/>
        <v>0.49311653039432451</v>
      </c>
      <c r="H4305" s="13">
        <f t="shared" ca="1" si="401"/>
        <v>0</v>
      </c>
    </row>
    <row r="4306" spans="3:8">
      <c r="C4306" s="13">
        <f t="shared" ca="1" si="396"/>
        <v>2007.6543673078431</v>
      </c>
      <c r="D4306" s="13">
        <f t="shared" ca="1" si="397"/>
        <v>100.03480171648651</v>
      </c>
      <c r="E4306" s="13">
        <f t="shared" ca="1" si="398"/>
        <v>996588.63847255241</v>
      </c>
      <c r="F4306" s="13">
        <f t="shared" ca="1" si="399"/>
        <v>3.9953464286474327</v>
      </c>
      <c r="G4306" s="13">
        <f t="shared" ca="1" si="400"/>
        <v>0.50541187988619274</v>
      </c>
      <c r="H4306" s="13">
        <f t="shared" ca="1" si="401"/>
        <v>0</v>
      </c>
    </row>
    <row r="4307" spans="3:8">
      <c r="C4307" s="13">
        <f t="shared" ca="1" si="396"/>
        <v>2017.2008366209861</v>
      </c>
      <c r="D4307" s="13">
        <f t="shared" ca="1" si="397"/>
        <v>99.592195580025702</v>
      </c>
      <c r="E4307" s="13">
        <f t="shared" ca="1" si="398"/>
        <v>991347.30463930604</v>
      </c>
      <c r="F4307" s="13">
        <f t="shared" ca="1" si="399"/>
        <v>3.9992528408345325</v>
      </c>
      <c r="G4307" s="13">
        <f t="shared" ca="1" si="400"/>
        <v>0.50866568727499573</v>
      </c>
      <c r="H4307" s="13">
        <f t="shared" ca="1" si="401"/>
        <v>0</v>
      </c>
    </row>
    <row r="4308" spans="3:8">
      <c r="C4308" s="13">
        <f t="shared" ca="1" si="396"/>
        <v>2015.318539343092</v>
      </c>
      <c r="D4308" s="13">
        <f t="shared" ca="1" si="397"/>
        <v>99.552768599971088</v>
      </c>
      <c r="E4308" s="13">
        <f t="shared" ca="1" si="398"/>
        <v>991834.1601201006</v>
      </c>
      <c r="F4308" s="13">
        <f t="shared" ca="1" si="399"/>
        <v>3.9962319442613854</v>
      </c>
      <c r="G4308" s="13">
        <f t="shared" ca="1" si="400"/>
        <v>0.50880230153979422</v>
      </c>
      <c r="H4308" s="13">
        <f t="shared" ca="1" si="401"/>
        <v>0</v>
      </c>
    </row>
    <row r="4309" spans="3:8">
      <c r="C4309" s="13">
        <f t="shared" ca="1" si="396"/>
        <v>2027.5948028555247</v>
      </c>
      <c r="D4309" s="13">
        <f t="shared" ca="1" si="397"/>
        <v>99.782581735409394</v>
      </c>
      <c r="E4309" s="13">
        <f t="shared" ca="1" si="398"/>
        <v>990246.22633983335</v>
      </c>
      <c r="F4309" s="13">
        <f t="shared" ca="1" si="399"/>
        <v>3.9959127967496224</v>
      </c>
      <c r="G4309" s="13">
        <f t="shared" ca="1" si="400"/>
        <v>0.51720177407424317</v>
      </c>
      <c r="H4309" s="13">
        <f t="shared" ca="1" si="401"/>
        <v>0</v>
      </c>
    </row>
    <row r="4310" spans="3:8">
      <c r="C4310" s="13">
        <f t="shared" ca="1" si="396"/>
        <v>1999.7784787882417</v>
      </c>
      <c r="D4310" s="13">
        <f t="shared" ca="1" si="397"/>
        <v>100.23592251514661</v>
      </c>
      <c r="E4310" s="13">
        <f t="shared" ca="1" si="398"/>
        <v>1005335.6924666213</v>
      </c>
      <c r="F4310" s="13">
        <f t="shared" ca="1" si="399"/>
        <v>3.9873748969087748</v>
      </c>
      <c r="G4310" s="13">
        <f t="shared" ca="1" si="400"/>
        <v>0.50208578274910398</v>
      </c>
      <c r="H4310" s="13">
        <f t="shared" ca="1" si="401"/>
        <v>0</v>
      </c>
    </row>
    <row r="4311" spans="3:8">
      <c r="C4311" s="13">
        <f t="shared" ca="1" si="396"/>
        <v>1987.9787596097231</v>
      </c>
      <c r="D4311" s="13">
        <f t="shared" ca="1" si="397"/>
        <v>98.79820797305031</v>
      </c>
      <c r="E4311" s="13">
        <f t="shared" ca="1" si="398"/>
        <v>1006140.1093154158</v>
      </c>
      <c r="F4311" s="13">
        <f t="shared" ca="1" si="399"/>
        <v>3.9971614041826493</v>
      </c>
      <c r="G4311" s="13">
        <f t="shared" ca="1" si="400"/>
        <v>0.48390206827705551</v>
      </c>
      <c r="H4311" s="13">
        <f t="shared" ca="1" si="401"/>
        <v>0</v>
      </c>
    </row>
    <row r="4312" spans="3:8">
      <c r="C4312" s="13">
        <f t="shared" ref="C4312:C4375" ca="1" si="402">NORMINV(RAND(),$D$3,$G$3)</f>
        <v>1998.5888806507769</v>
      </c>
      <c r="D4312" s="13">
        <f t="shared" ref="D4312:D4375" ca="1" si="403">NORMINV(RAND(),$D$4,$G$4)</f>
        <v>100.25533704340107</v>
      </c>
      <c r="E4312" s="13">
        <f t="shared" ref="E4312:E4375" ca="1" si="404">NORMINV(RAND(),$D$5,$G$5)</f>
        <v>1007111.2835549795</v>
      </c>
      <c r="F4312" s="13">
        <f t="shared" ref="F4312:F4375" ca="1" si="405">NORMINV(RAND(),$D$6,$G$6)</f>
        <v>4.0032388573904294</v>
      </c>
      <c r="G4312" s="13">
        <f t="shared" ref="G4312:G4375" ca="1" si="406">C4312^2*D4312/(E4312*3.1415926*F4312^4)</f>
        <v>0.4928117952526429</v>
      </c>
      <c r="H4312" s="13">
        <f t="shared" ref="H4312:H4375" ca="1" si="407">IF(G4312&gt;0.54,1,IF(G4312&lt;0.46,1,0))</f>
        <v>0</v>
      </c>
    </row>
    <row r="4313" spans="3:8">
      <c r="C4313" s="13">
        <f t="shared" ca="1" si="402"/>
        <v>1981.8027398189552</v>
      </c>
      <c r="D4313" s="13">
        <f t="shared" ca="1" si="403"/>
        <v>99.98988988904128</v>
      </c>
      <c r="E4313" s="13">
        <f t="shared" ca="1" si="404"/>
        <v>1000941.4594741249</v>
      </c>
      <c r="F4313" s="13">
        <f t="shared" ca="1" si="405"/>
        <v>4.0012016562696573</v>
      </c>
      <c r="G4313" s="13">
        <f t="shared" ca="1" si="406"/>
        <v>0.48725537194483726</v>
      </c>
      <c r="H4313" s="13">
        <f t="shared" ca="1" si="407"/>
        <v>0</v>
      </c>
    </row>
    <row r="4314" spans="3:8">
      <c r="C4314" s="13">
        <f t="shared" ca="1" si="402"/>
        <v>1976.88147019084</v>
      </c>
      <c r="D4314" s="13">
        <f t="shared" ca="1" si="403"/>
        <v>100.49252073976193</v>
      </c>
      <c r="E4314" s="13">
        <f t="shared" ca="1" si="404"/>
        <v>989098.49250338681</v>
      </c>
      <c r="F4314" s="13">
        <f t="shared" ca="1" si="405"/>
        <v>4.0045643775395607</v>
      </c>
      <c r="G4314" s="13">
        <f t="shared" ca="1" si="406"/>
        <v>0.49145581387400028</v>
      </c>
      <c r="H4314" s="13">
        <f t="shared" ca="1" si="407"/>
        <v>0</v>
      </c>
    </row>
    <row r="4315" spans="3:8">
      <c r="C4315" s="13">
        <f t="shared" ca="1" si="402"/>
        <v>2002.5369143533649</v>
      </c>
      <c r="D4315" s="13">
        <f t="shared" ca="1" si="403"/>
        <v>100.22462862944198</v>
      </c>
      <c r="E4315" s="13">
        <f t="shared" ca="1" si="404"/>
        <v>997365.08516995329</v>
      </c>
      <c r="F4315" s="13">
        <f t="shared" ca="1" si="405"/>
        <v>3.9945203484842562</v>
      </c>
      <c r="G4315" s="13">
        <f t="shared" ca="1" si="406"/>
        <v>0.50381714127687183</v>
      </c>
      <c r="H4315" s="13">
        <f t="shared" ca="1" si="407"/>
        <v>0</v>
      </c>
    </row>
    <row r="4316" spans="3:8">
      <c r="C4316" s="13">
        <f t="shared" ca="1" si="402"/>
        <v>1998.570880065678</v>
      </c>
      <c r="D4316" s="13">
        <f t="shared" ca="1" si="403"/>
        <v>99.201268175423863</v>
      </c>
      <c r="E4316" s="13">
        <f t="shared" ca="1" si="404"/>
        <v>1000680.2467175089</v>
      </c>
      <c r="F4316" s="13">
        <f t="shared" ca="1" si="405"/>
        <v>3.9983049427560537</v>
      </c>
      <c r="G4316" s="13">
        <f t="shared" ca="1" si="406"/>
        <v>0.49318230629698151</v>
      </c>
      <c r="H4316" s="13">
        <f t="shared" ca="1" si="407"/>
        <v>0</v>
      </c>
    </row>
    <row r="4317" spans="3:8">
      <c r="C4317" s="13">
        <f t="shared" ca="1" si="402"/>
        <v>2004.5837435750338</v>
      </c>
      <c r="D4317" s="13">
        <f t="shared" ca="1" si="403"/>
        <v>99.062566835089086</v>
      </c>
      <c r="E4317" s="13">
        <f t="shared" ca="1" si="404"/>
        <v>982966.06960121985</v>
      </c>
      <c r="F4317" s="13">
        <f t="shared" ca="1" si="405"/>
        <v>3.997164559380332</v>
      </c>
      <c r="G4317" s="13">
        <f t="shared" ca="1" si="406"/>
        <v>0.50496523593402842</v>
      </c>
      <c r="H4317" s="13">
        <f t="shared" ca="1" si="407"/>
        <v>0</v>
      </c>
    </row>
    <row r="4318" spans="3:8">
      <c r="C4318" s="13">
        <f t="shared" ca="1" si="402"/>
        <v>2006.3555062966971</v>
      </c>
      <c r="D4318" s="13">
        <f t="shared" ca="1" si="403"/>
        <v>100.42706447207054</v>
      </c>
      <c r="E4318" s="13">
        <f t="shared" ca="1" si="404"/>
        <v>1002705.4828821507</v>
      </c>
      <c r="F4318" s="13">
        <f t="shared" ca="1" si="405"/>
        <v>4.0037461399817529</v>
      </c>
      <c r="G4318" s="13">
        <f t="shared" ca="1" si="406"/>
        <v>0.49943291122655903</v>
      </c>
      <c r="H4318" s="13">
        <f t="shared" ca="1" si="407"/>
        <v>0</v>
      </c>
    </row>
    <row r="4319" spans="3:8">
      <c r="C4319" s="13">
        <f t="shared" ca="1" si="402"/>
        <v>1978.1196598177469</v>
      </c>
      <c r="D4319" s="13">
        <f t="shared" ca="1" si="403"/>
        <v>99.555415768877509</v>
      </c>
      <c r="E4319" s="13">
        <f t="shared" ca="1" si="404"/>
        <v>997796.52437466872</v>
      </c>
      <c r="F4319" s="13">
        <f t="shared" ca="1" si="405"/>
        <v>3.9956494861539888</v>
      </c>
      <c r="G4319" s="13">
        <f t="shared" ca="1" si="406"/>
        <v>0.48756062368487446</v>
      </c>
      <c r="H4319" s="13">
        <f t="shared" ca="1" si="407"/>
        <v>0</v>
      </c>
    </row>
    <row r="4320" spans="3:8">
      <c r="C4320" s="13">
        <f t="shared" ca="1" si="402"/>
        <v>1997.6816940113979</v>
      </c>
      <c r="D4320" s="13">
        <f t="shared" ca="1" si="403"/>
        <v>100.65722041641808</v>
      </c>
      <c r="E4320" s="13">
        <f t="shared" ca="1" si="404"/>
        <v>1000892.049878874</v>
      </c>
      <c r="F4320" s="13">
        <f t="shared" ca="1" si="405"/>
        <v>3.9947988166819304</v>
      </c>
      <c r="G4320" s="13">
        <f t="shared" ca="1" si="406"/>
        <v>0.50162683119211204</v>
      </c>
      <c r="H4320" s="13">
        <f t="shared" ca="1" si="407"/>
        <v>0</v>
      </c>
    </row>
    <row r="4321" spans="3:8">
      <c r="C4321" s="13">
        <f t="shared" ca="1" si="402"/>
        <v>2005.0709536201553</v>
      </c>
      <c r="D4321" s="13">
        <f t="shared" ca="1" si="403"/>
        <v>100.87947485917329</v>
      </c>
      <c r="E4321" s="13">
        <f t="shared" ca="1" si="404"/>
        <v>994643.02969526208</v>
      </c>
      <c r="F4321" s="13">
        <f t="shared" ca="1" si="405"/>
        <v>3.9977948369694385</v>
      </c>
      <c r="G4321" s="13">
        <f t="shared" ca="1" si="406"/>
        <v>0.5081163669349783</v>
      </c>
      <c r="H4321" s="13">
        <f t="shared" ca="1" si="407"/>
        <v>0</v>
      </c>
    </row>
    <row r="4322" spans="3:8">
      <c r="C4322" s="13">
        <f t="shared" ca="1" si="402"/>
        <v>1997.0120733711999</v>
      </c>
      <c r="D4322" s="13">
        <f t="shared" ca="1" si="403"/>
        <v>100.8149050477893</v>
      </c>
      <c r="E4322" s="13">
        <f t="shared" ca="1" si="404"/>
        <v>999099.9643138526</v>
      </c>
      <c r="F4322" s="13">
        <f t="shared" ca="1" si="405"/>
        <v>3.9921028294506287</v>
      </c>
      <c r="G4322" s="13">
        <f t="shared" ca="1" si="406"/>
        <v>0.50433654626129565</v>
      </c>
      <c r="H4322" s="13">
        <f t="shared" ca="1" si="407"/>
        <v>0</v>
      </c>
    </row>
    <row r="4323" spans="3:8">
      <c r="C4323" s="13">
        <f t="shared" ca="1" si="402"/>
        <v>1983.2372562933615</v>
      </c>
      <c r="D4323" s="13">
        <f t="shared" ca="1" si="403"/>
        <v>101.01260610797794</v>
      </c>
      <c r="E4323" s="13">
        <f t="shared" ca="1" si="404"/>
        <v>986902.45862317446</v>
      </c>
      <c r="F4323" s="13">
        <f t="shared" ca="1" si="405"/>
        <v>4.00228646164285</v>
      </c>
      <c r="G4323" s="13">
        <f t="shared" ca="1" si="406"/>
        <v>0.49942254693873239</v>
      </c>
      <c r="H4323" s="13">
        <f t="shared" ca="1" si="407"/>
        <v>0</v>
      </c>
    </row>
    <row r="4324" spans="3:8">
      <c r="C4324" s="13">
        <f t="shared" ca="1" si="402"/>
        <v>2002.1945389161494</v>
      </c>
      <c r="D4324" s="13">
        <f t="shared" ca="1" si="403"/>
        <v>99.931610126406369</v>
      </c>
      <c r="E4324" s="13">
        <f t="shared" ca="1" si="404"/>
        <v>984865.51079830644</v>
      </c>
      <c r="F4324" s="13">
        <f t="shared" ca="1" si="405"/>
        <v>3.9947981946006546</v>
      </c>
      <c r="G4324" s="13">
        <f t="shared" ca="1" si="406"/>
        <v>0.50840434768929488</v>
      </c>
      <c r="H4324" s="13">
        <f t="shared" ca="1" si="407"/>
        <v>0</v>
      </c>
    </row>
    <row r="4325" spans="3:8">
      <c r="C4325" s="13">
        <f t="shared" ca="1" si="402"/>
        <v>1995.5587780297258</v>
      </c>
      <c r="D4325" s="13">
        <f t="shared" ca="1" si="403"/>
        <v>99.845919069457878</v>
      </c>
      <c r="E4325" s="13">
        <f t="shared" ca="1" si="404"/>
        <v>992864.33339321171</v>
      </c>
      <c r="F4325" s="13">
        <f t="shared" ca="1" si="405"/>
        <v>4.0059339915695951</v>
      </c>
      <c r="G4325" s="13">
        <f t="shared" ca="1" si="406"/>
        <v>0.49499913134236889</v>
      </c>
      <c r="H4325" s="13">
        <f t="shared" ca="1" si="407"/>
        <v>0</v>
      </c>
    </row>
    <row r="4326" spans="3:8">
      <c r="C4326" s="13">
        <f t="shared" ca="1" si="402"/>
        <v>2001.848990503157</v>
      </c>
      <c r="D4326" s="13">
        <f t="shared" ca="1" si="403"/>
        <v>99.159647190286265</v>
      </c>
      <c r="E4326" s="13">
        <f t="shared" ca="1" si="404"/>
        <v>998821.05083916534</v>
      </c>
      <c r="F4326" s="13">
        <f t="shared" ca="1" si="405"/>
        <v>4.0044557306317135</v>
      </c>
      <c r="G4326" s="13">
        <f t="shared" ca="1" si="406"/>
        <v>0.49247712174951092</v>
      </c>
      <c r="H4326" s="13">
        <f t="shared" ca="1" si="407"/>
        <v>0</v>
      </c>
    </row>
    <row r="4327" spans="3:8">
      <c r="C4327" s="13">
        <f t="shared" ca="1" si="402"/>
        <v>1997.1345407296953</v>
      </c>
      <c r="D4327" s="13">
        <f t="shared" ca="1" si="403"/>
        <v>101.18006135523461</v>
      </c>
      <c r="E4327" s="13">
        <f t="shared" ca="1" si="404"/>
        <v>993103.88858590659</v>
      </c>
      <c r="F4327" s="13">
        <f t="shared" ca="1" si="405"/>
        <v>3.9997919489223182</v>
      </c>
      <c r="G4327" s="13">
        <f t="shared" ca="1" si="406"/>
        <v>0.50537694880502171</v>
      </c>
      <c r="H4327" s="13">
        <f t="shared" ca="1" si="407"/>
        <v>0</v>
      </c>
    </row>
    <row r="4328" spans="3:8">
      <c r="C4328" s="13">
        <f t="shared" ca="1" si="402"/>
        <v>1997.464731089899</v>
      </c>
      <c r="D4328" s="13">
        <f t="shared" ca="1" si="403"/>
        <v>100.24774985123</v>
      </c>
      <c r="E4328" s="13">
        <f t="shared" ca="1" si="404"/>
        <v>998695.86623393313</v>
      </c>
      <c r="F4328" s="13">
        <f t="shared" ca="1" si="405"/>
        <v>4.0126080612486454</v>
      </c>
      <c r="G4328" s="13">
        <f t="shared" ca="1" si="406"/>
        <v>0.49174821265968383</v>
      </c>
      <c r="H4328" s="13">
        <f t="shared" ca="1" si="407"/>
        <v>0</v>
      </c>
    </row>
    <row r="4329" spans="3:8">
      <c r="C4329" s="13">
        <f t="shared" ca="1" si="402"/>
        <v>1984.6694608277278</v>
      </c>
      <c r="D4329" s="13">
        <f t="shared" ca="1" si="403"/>
        <v>100.14398943359102</v>
      </c>
      <c r="E4329" s="13">
        <f t="shared" ca="1" si="404"/>
        <v>989164.75334145071</v>
      </c>
      <c r="F4329" s="13">
        <f t="shared" ca="1" si="405"/>
        <v>3.9979381200723978</v>
      </c>
      <c r="G4329" s="13">
        <f t="shared" ca="1" si="406"/>
        <v>0.49686510013627305</v>
      </c>
      <c r="H4329" s="13">
        <f t="shared" ca="1" si="407"/>
        <v>0</v>
      </c>
    </row>
    <row r="4330" spans="3:8">
      <c r="C4330" s="13">
        <f t="shared" ca="1" si="402"/>
        <v>2030.9802899429646</v>
      </c>
      <c r="D4330" s="13">
        <f t="shared" ca="1" si="403"/>
        <v>100.41892640596704</v>
      </c>
      <c r="E4330" s="13">
        <f t="shared" ca="1" si="404"/>
        <v>976083.77528427448</v>
      </c>
      <c r="F4330" s="13">
        <f t="shared" ca="1" si="405"/>
        <v>4.0078466640294224</v>
      </c>
      <c r="G4330" s="13">
        <f t="shared" ca="1" si="406"/>
        <v>0.52353490495451749</v>
      </c>
      <c r="H4330" s="13">
        <f t="shared" ca="1" si="407"/>
        <v>0</v>
      </c>
    </row>
    <row r="4331" spans="3:8">
      <c r="C4331" s="13">
        <f t="shared" ca="1" si="402"/>
        <v>2010.6444784952089</v>
      </c>
      <c r="D4331" s="13">
        <f t="shared" ca="1" si="403"/>
        <v>100.14714560548113</v>
      </c>
      <c r="E4331" s="13">
        <f t="shared" ca="1" si="404"/>
        <v>1011656.5361367004</v>
      </c>
      <c r="F4331" s="13">
        <f t="shared" ca="1" si="405"/>
        <v>3.9996070503737688</v>
      </c>
      <c r="G4331" s="13">
        <f t="shared" ca="1" si="406"/>
        <v>0.49780228820268352</v>
      </c>
      <c r="H4331" s="13">
        <f t="shared" ca="1" si="407"/>
        <v>0</v>
      </c>
    </row>
    <row r="4332" spans="3:8">
      <c r="C4332" s="13">
        <f t="shared" ca="1" si="402"/>
        <v>1997.1696440305711</v>
      </c>
      <c r="D4332" s="13">
        <f t="shared" ca="1" si="403"/>
        <v>99.769303418256968</v>
      </c>
      <c r="E4332" s="13">
        <f t="shared" ca="1" si="404"/>
        <v>998008.58253419085</v>
      </c>
      <c r="F4332" s="13">
        <f t="shared" ca="1" si="405"/>
        <v>4.0085366761459209</v>
      </c>
      <c r="G4332" s="13">
        <f t="shared" ca="1" si="406"/>
        <v>0.49158572749498297</v>
      </c>
      <c r="H4332" s="13">
        <f t="shared" ca="1" si="407"/>
        <v>0</v>
      </c>
    </row>
    <row r="4333" spans="3:8">
      <c r="C4333" s="13">
        <f t="shared" ca="1" si="402"/>
        <v>2018.4944645168241</v>
      </c>
      <c r="D4333" s="13">
        <f t="shared" ca="1" si="403"/>
        <v>100.5792038066478</v>
      </c>
      <c r="E4333" s="13">
        <f t="shared" ca="1" si="404"/>
        <v>996549.08275612397</v>
      </c>
      <c r="F4333" s="13">
        <f t="shared" ca="1" si="405"/>
        <v>4.0037158066481817</v>
      </c>
      <c r="G4333" s="13">
        <f t="shared" ca="1" si="406"/>
        <v>0.50940334131941778</v>
      </c>
      <c r="H4333" s="13">
        <f t="shared" ca="1" si="407"/>
        <v>0</v>
      </c>
    </row>
    <row r="4334" spans="3:8">
      <c r="C4334" s="13">
        <f t="shared" ca="1" si="402"/>
        <v>2003.0727696331576</v>
      </c>
      <c r="D4334" s="13">
        <f t="shared" ca="1" si="403"/>
        <v>100.84337895971206</v>
      </c>
      <c r="E4334" s="13">
        <f t="shared" ca="1" si="404"/>
        <v>996052.12313707755</v>
      </c>
      <c r="F4334" s="13">
        <f t="shared" ca="1" si="405"/>
        <v>3.9944047303216421</v>
      </c>
      <c r="G4334" s="13">
        <f t="shared" ca="1" si="406"/>
        <v>0.50792623243902491</v>
      </c>
      <c r="H4334" s="13">
        <f t="shared" ca="1" si="407"/>
        <v>0</v>
      </c>
    </row>
    <row r="4335" spans="3:8">
      <c r="C4335" s="13">
        <f t="shared" ca="1" si="402"/>
        <v>1981.048960417065</v>
      </c>
      <c r="D4335" s="13">
        <f t="shared" ca="1" si="403"/>
        <v>99.930197869664468</v>
      </c>
      <c r="E4335" s="13">
        <f t="shared" ca="1" si="404"/>
        <v>997928.25805540767</v>
      </c>
      <c r="F4335" s="13">
        <f t="shared" ca="1" si="405"/>
        <v>3.9958933722516612</v>
      </c>
      <c r="G4335" s="13">
        <f t="shared" ca="1" si="406"/>
        <v>0.49066199018467999</v>
      </c>
      <c r="H4335" s="13">
        <f t="shared" ca="1" si="407"/>
        <v>0</v>
      </c>
    </row>
    <row r="4336" spans="3:8">
      <c r="C4336" s="13">
        <f t="shared" ca="1" si="402"/>
        <v>1996.3169408887413</v>
      </c>
      <c r="D4336" s="13">
        <f t="shared" ca="1" si="403"/>
        <v>100.07875391951202</v>
      </c>
      <c r="E4336" s="13">
        <f t="shared" ca="1" si="404"/>
        <v>996552.50404844014</v>
      </c>
      <c r="F4336" s="13">
        <f t="shared" ca="1" si="405"/>
        <v>4.0173301172514408</v>
      </c>
      <c r="G4336" s="13">
        <f t="shared" ca="1" si="406"/>
        <v>0.48910346702567709</v>
      </c>
      <c r="H4336" s="13">
        <f t="shared" ca="1" si="407"/>
        <v>0</v>
      </c>
    </row>
    <row r="4337" spans="3:8">
      <c r="C4337" s="13">
        <f t="shared" ca="1" si="402"/>
        <v>2007.6951950199373</v>
      </c>
      <c r="D4337" s="13">
        <f t="shared" ca="1" si="403"/>
        <v>99.463499418266565</v>
      </c>
      <c r="E4337" s="13">
        <f t="shared" ca="1" si="404"/>
        <v>986724.81482758559</v>
      </c>
      <c r="F4337" s="13">
        <f t="shared" ca="1" si="405"/>
        <v>3.9913923802893647</v>
      </c>
      <c r="G4337" s="13">
        <f t="shared" ca="1" si="406"/>
        <v>0.50958388202754712</v>
      </c>
      <c r="H4337" s="13">
        <f t="shared" ca="1" si="407"/>
        <v>0</v>
      </c>
    </row>
    <row r="4338" spans="3:8">
      <c r="C4338" s="13">
        <f t="shared" ca="1" si="402"/>
        <v>2002.2170720225583</v>
      </c>
      <c r="D4338" s="13">
        <f t="shared" ca="1" si="403"/>
        <v>100.56113611710701</v>
      </c>
      <c r="E4338" s="13">
        <f t="shared" ca="1" si="404"/>
        <v>993092.67409067776</v>
      </c>
      <c r="F4338" s="13">
        <f t="shared" ca="1" si="405"/>
        <v>3.994508507204293</v>
      </c>
      <c r="G4338" s="13">
        <f t="shared" ca="1" si="406"/>
        <v>0.50752734475265049</v>
      </c>
      <c r="H4338" s="13">
        <f t="shared" ca="1" si="407"/>
        <v>0</v>
      </c>
    </row>
    <row r="4339" spans="3:8">
      <c r="C4339" s="13">
        <f t="shared" ca="1" si="402"/>
        <v>2008.3412378449973</v>
      </c>
      <c r="D4339" s="13">
        <f t="shared" ca="1" si="403"/>
        <v>100.16922475975251</v>
      </c>
      <c r="E4339" s="13">
        <f t="shared" ca="1" si="404"/>
        <v>986426.97570708068</v>
      </c>
      <c r="F4339" s="13">
        <f t="shared" ca="1" si="405"/>
        <v>3.9951390798367825</v>
      </c>
      <c r="G4339" s="13">
        <f t="shared" ca="1" si="406"/>
        <v>0.51176067195635822</v>
      </c>
      <c r="H4339" s="13">
        <f t="shared" ca="1" si="407"/>
        <v>0</v>
      </c>
    </row>
    <row r="4340" spans="3:8">
      <c r="C4340" s="13">
        <f t="shared" ca="1" si="402"/>
        <v>1993.569709051646</v>
      </c>
      <c r="D4340" s="13">
        <f t="shared" ca="1" si="403"/>
        <v>99.6816515320034</v>
      </c>
      <c r="E4340" s="13">
        <f t="shared" ca="1" si="404"/>
        <v>995115.00203739782</v>
      </c>
      <c r="F4340" s="13">
        <f t="shared" ca="1" si="405"/>
        <v>3.9953774235972066</v>
      </c>
      <c r="G4340" s="13">
        <f t="shared" ca="1" si="406"/>
        <v>0.49730599353854255</v>
      </c>
      <c r="H4340" s="13">
        <f t="shared" ca="1" si="407"/>
        <v>0</v>
      </c>
    </row>
    <row r="4341" spans="3:8">
      <c r="C4341" s="13">
        <f t="shared" ca="1" si="402"/>
        <v>1999.7921376356048</v>
      </c>
      <c r="D4341" s="13">
        <f t="shared" ca="1" si="403"/>
        <v>99.161341218275979</v>
      </c>
      <c r="E4341" s="13">
        <f t="shared" ca="1" si="404"/>
        <v>991072.91659464827</v>
      </c>
      <c r="F4341" s="13">
        <f t="shared" ca="1" si="405"/>
        <v>4.0035329486478695</v>
      </c>
      <c r="G4341" s="13">
        <f t="shared" ca="1" si="406"/>
        <v>0.49577315124476756</v>
      </c>
      <c r="H4341" s="13">
        <f t="shared" ca="1" si="407"/>
        <v>0</v>
      </c>
    </row>
    <row r="4342" spans="3:8">
      <c r="C4342" s="13">
        <f t="shared" ca="1" si="402"/>
        <v>1979.0365898032262</v>
      </c>
      <c r="D4342" s="13">
        <f t="shared" ca="1" si="403"/>
        <v>100.44048531853092</v>
      </c>
      <c r="E4342" s="13">
        <f t="shared" ca="1" si="404"/>
        <v>1014046.763432445</v>
      </c>
      <c r="F4342" s="13">
        <f t="shared" ca="1" si="405"/>
        <v>3.9976005816759721</v>
      </c>
      <c r="G4342" s="13">
        <f t="shared" ca="1" si="406"/>
        <v>0.48351617062158803</v>
      </c>
      <c r="H4342" s="13">
        <f t="shared" ca="1" si="407"/>
        <v>0</v>
      </c>
    </row>
    <row r="4343" spans="3:8">
      <c r="C4343" s="13">
        <f t="shared" ca="1" si="402"/>
        <v>1988.863905004642</v>
      </c>
      <c r="D4343" s="13">
        <f t="shared" ca="1" si="403"/>
        <v>100.13707828175257</v>
      </c>
      <c r="E4343" s="13">
        <f t="shared" ca="1" si="404"/>
        <v>991692.11218655866</v>
      </c>
      <c r="F4343" s="13">
        <f t="shared" ca="1" si="405"/>
        <v>3.9965433644589643</v>
      </c>
      <c r="G4343" s="13">
        <f t="shared" ca="1" si="406"/>
        <v>0.4983565894453923</v>
      </c>
      <c r="H4343" s="13">
        <f t="shared" ca="1" si="407"/>
        <v>0</v>
      </c>
    </row>
    <row r="4344" spans="3:8">
      <c r="C4344" s="13">
        <f t="shared" ca="1" si="402"/>
        <v>2008.4632466506346</v>
      </c>
      <c r="D4344" s="13">
        <f t="shared" ca="1" si="403"/>
        <v>99.917903780186222</v>
      </c>
      <c r="E4344" s="13">
        <f t="shared" ca="1" si="404"/>
        <v>997080.0671496084</v>
      </c>
      <c r="F4344" s="13">
        <f t="shared" ca="1" si="405"/>
        <v>3.9998769345283249</v>
      </c>
      <c r="G4344" s="13">
        <f t="shared" ca="1" si="406"/>
        <v>0.50269512617392298</v>
      </c>
      <c r="H4344" s="13">
        <f t="shared" ca="1" si="407"/>
        <v>0</v>
      </c>
    </row>
    <row r="4345" spans="3:8">
      <c r="C4345" s="13">
        <f t="shared" ca="1" si="402"/>
        <v>2000.1867895671576</v>
      </c>
      <c r="D4345" s="13">
        <f t="shared" ca="1" si="403"/>
        <v>99.322997423924903</v>
      </c>
      <c r="E4345" s="13">
        <f t="shared" ca="1" si="404"/>
        <v>992129.28565191338</v>
      </c>
      <c r="F4345" s="13">
        <f t="shared" ca="1" si="405"/>
        <v>3.9975592431107425</v>
      </c>
      <c r="G4345" s="13">
        <f t="shared" ca="1" si="406"/>
        <v>0.49922135824491015</v>
      </c>
      <c r="H4345" s="13">
        <f t="shared" ca="1" si="407"/>
        <v>0</v>
      </c>
    </row>
    <row r="4346" spans="3:8">
      <c r="C4346" s="13">
        <f t="shared" ca="1" si="402"/>
        <v>1991.6342104049206</v>
      </c>
      <c r="D4346" s="13">
        <f t="shared" ca="1" si="403"/>
        <v>99.755202661040386</v>
      </c>
      <c r="E4346" s="13">
        <f t="shared" ca="1" si="404"/>
        <v>994302.11755364772</v>
      </c>
      <c r="F4346" s="13">
        <f t="shared" ca="1" si="405"/>
        <v>3.9994323271947874</v>
      </c>
      <c r="G4346" s="13">
        <f t="shared" ca="1" si="406"/>
        <v>0.49510016393958389</v>
      </c>
      <c r="H4346" s="13">
        <f t="shared" ca="1" si="407"/>
        <v>0</v>
      </c>
    </row>
    <row r="4347" spans="3:8">
      <c r="C4347" s="13">
        <f t="shared" ca="1" si="402"/>
        <v>1997.2351914497149</v>
      </c>
      <c r="D4347" s="13">
        <f t="shared" ca="1" si="403"/>
        <v>99.635637659367347</v>
      </c>
      <c r="E4347" s="13">
        <f t="shared" ca="1" si="404"/>
        <v>994502.13711476745</v>
      </c>
      <c r="F4347" s="13">
        <f t="shared" ca="1" si="405"/>
        <v>3.9904841037686065</v>
      </c>
      <c r="G4347" s="13">
        <f t="shared" ca="1" si="406"/>
        <v>0.50166661167695292</v>
      </c>
      <c r="H4347" s="13">
        <f t="shared" ca="1" si="407"/>
        <v>0</v>
      </c>
    </row>
    <row r="4348" spans="3:8">
      <c r="C4348" s="13">
        <f t="shared" ca="1" si="402"/>
        <v>2007.9239485464223</v>
      </c>
      <c r="D4348" s="13">
        <f t="shared" ca="1" si="403"/>
        <v>100.31347100458817</v>
      </c>
      <c r="E4348" s="13">
        <f t="shared" ca="1" si="404"/>
        <v>1005321.0797970154</v>
      </c>
      <c r="F4348" s="13">
        <f t="shared" ca="1" si="405"/>
        <v>4.0035758039018523</v>
      </c>
      <c r="G4348" s="13">
        <f t="shared" ca="1" si="406"/>
        <v>0.4984331275795133</v>
      </c>
      <c r="H4348" s="13">
        <f t="shared" ca="1" si="407"/>
        <v>0</v>
      </c>
    </row>
    <row r="4349" spans="3:8">
      <c r="C4349" s="13">
        <f t="shared" ca="1" si="402"/>
        <v>2018.5704210670001</v>
      </c>
      <c r="D4349" s="13">
        <f t="shared" ca="1" si="403"/>
        <v>99.712820175688108</v>
      </c>
      <c r="E4349" s="13">
        <f t="shared" ca="1" si="404"/>
        <v>1003434.9984319702</v>
      </c>
      <c r="F4349" s="13">
        <f t="shared" ca="1" si="405"/>
        <v>3.9967027246158109</v>
      </c>
      <c r="G4349" s="13">
        <f t="shared" ca="1" si="406"/>
        <v>0.50511738197158174</v>
      </c>
      <c r="H4349" s="13">
        <f t="shared" ca="1" si="407"/>
        <v>0</v>
      </c>
    </row>
    <row r="4350" spans="3:8">
      <c r="C4350" s="13">
        <f t="shared" ca="1" si="402"/>
        <v>2012.8965387951002</v>
      </c>
      <c r="D4350" s="13">
        <f t="shared" ca="1" si="403"/>
        <v>100.80414948181836</v>
      </c>
      <c r="E4350" s="13">
        <f t="shared" ca="1" si="404"/>
        <v>990484.22140141821</v>
      </c>
      <c r="F4350" s="13">
        <f t="shared" ca="1" si="405"/>
        <v>4.0032317693552359</v>
      </c>
      <c r="G4350" s="13">
        <f t="shared" ca="1" si="406"/>
        <v>0.511070661776173</v>
      </c>
      <c r="H4350" s="13">
        <f t="shared" ca="1" si="407"/>
        <v>0</v>
      </c>
    </row>
    <row r="4351" spans="3:8">
      <c r="C4351" s="13">
        <f t="shared" ca="1" si="402"/>
        <v>1985.2523216805732</v>
      </c>
      <c r="D4351" s="13">
        <f t="shared" ca="1" si="403"/>
        <v>99.926675193268608</v>
      </c>
      <c r="E4351" s="13">
        <f t="shared" ca="1" si="404"/>
        <v>993923.68104204896</v>
      </c>
      <c r="F4351" s="13">
        <f t="shared" ca="1" si="405"/>
        <v>3.9995026227559749</v>
      </c>
      <c r="G4351" s="13">
        <f t="shared" ca="1" si="406"/>
        <v>0.49293086861058127</v>
      </c>
      <c r="H4351" s="13">
        <f t="shared" ca="1" si="407"/>
        <v>0</v>
      </c>
    </row>
    <row r="4352" spans="3:8">
      <c r="C4352" s="13">
        <f t="shared" ca="1" si="402"/>
        <v>1982.411910284852</v>
      </c>
      <c r="D4352" s="13">
        <f t="shared" ca="1" si="403"/>
        <v>100.11524709307551</v>
      </c>
      <c r="E4352" s="13">
        <f t="shared" ca="1" si="404"/>
        <v>997421.55081062741</v>
      </c>
      <c r="F4352" s="13">
        <f t="shared" ca="1" si="405"/>
        <v>3.9955292733351837</v>
      </c>
      <c r="G4352" s="13">
        <f t="shared" ca="1" si="406"/>
        <v>0.49267683149381442</v>
      </c>
      <c r="H4352" s="13">
        <f t="shared" ca="1" si="407"/>
        <v>0</v>
      </c>
    </row>
    <row r="4353" spans="3:8">
      <c r="C4353" s="13">
        <f t="shared" ca="1" si="402"/>
        <v>1989.7295557687469</v>
      </c>
      <c r="D4353" s="13">
        <f t="shared" ca="1" si="403"/>
        <v>100.0441273981366</v>
      </c>
      <c r="E4353" s="13">
        <f t="shared" ca="1" si="404"/>
        <v>981267.65973690315</v>
      </c>
      <c r="F4353" s="13">
        <f t="shared" ca="1" si="405"/>
        <v>4.0026459750605543</v>
      </c>
      <c r="G4353" s="13">
        <f t="shared" ca="1" si="406"/>
        <v>0.50055710926303687</v>
      </c>
      <c r="H4353" s="13">
        <f t="shared" ca="1" si="407"/>
        <v>0</v>
      </c>
    </row>
    <row r="4354" spans="3:8">
      <c r="C4354" s="13">
        <f t="shared" ca="1" si="402"/>
        <v>1996.3819430538617</v>
      </c>
      <c r="D4354" s="13">
        <f t="shared" ca="1" si="403"/>
        <v>100.61564058992099</v>
      </c>
      <c r="E4354" s="13">
        <f t="shared" ca="1" si="404"/>
        <v>986624.21127954905</v>
      </c>
      <c r="F4354" s="13">
        <f t="shared" ca="1" si="405"/>
        <v>3.9902146289376677</v>
      </c>
      <c r="G4354" s="13">
        <f t="shared" ca="1" si="406"/>
        <v>0.51034763060980504</v>
      </c>
      <c r="H4354" s="13">
        <f t="shared" ca="1" si="407"/>
        <v>0</v>
      </c>
    </row>
    <row r="4355" spans="3:8">
      <c r="C4355" s="13">
        <f t="shared" ca="1" si="402"/>
        <v>2004.4569737747356</v>
      </c>
      <c r="D4355" s="13">
        <f t="shared" ca="1" si="403"/>
        <v>99.926829146750336</v>
      </c>
      <c r="E4355" s="13">
        <f t="shared" ca="1" si="404"/>
        <v>1001187.7330089906</v>
      </c>
      <c r="F4355" s="13">
        <f t="shared" ca="1" si="405"/>
        <v>3.9966033961229726</v>
      </c>
      <c r="G4355" s="13">
        <f t="shared" ca="1" si="406"/>
        <v>0.50031783678664132</v>
      </c>
      <c r="H4355" s="13">
        <f t="shared" ca="1" si="407"/>
        <v>0</v>
      </c>
    </row>
    <row r="4356" spans="3:8">
      <c r="C4356" s="13">
        <f t="shared" ca="1" si="402"/>
        <v>1990.4027512140665</v>
      </c>
      <c r="D4356" s="13">
        <f t="shared" ca="1" si="403"/>
        <v>100.020601702691</v>
      </c>
      <c r="E4356" s="13">
        <f t="shared" ca="1" si="404"/>
        <v>987520.93221867189</v>
      </c>
      <c r="F4356" s="13">
        <f t="shared" ca="1" si="405"/>
        <v>3.9984181137263288</v>
      </c>
      <c r="G4356" s="13">
        <f t="shared" ca="1" si="406"/>
        <v>0.49971500379991829</v>
      </c>
      <c r="H4356" s="13">
        <f t="shared" ca="1" si="407"/>
        <v>0</v>
      </c>
    </row>
    <row r="4357" spans="3:8">
      <c r="C4357" s="13">
        <f t="shared" ca="1" si="402"/>
        <v>2025.6072427529166</v>
      </c>
      <c r="D4357" s="13">
        <f t="shared" ca="1" si="403"/>
        <v>99.155391347645633</v>
      </c>
      <c r="E4357" s="13">
        <f t="shared" ca="1" si="404"/>
        <v>1001672.9438708278</v>
      </c>
      <c r="F4357" s="13">
        <f t="shared" ca="1" si="405"/>
        <v>4.0128416579781714</v>
      </c>
      <c r="G4357" s="13">
        <f t="shared" ca="1" si="406"/>
        <v>0.49858925348668331</v>
      </c>
      <c r="H4357" s="13">
        <f t="shared" ca="1" si="407"/>
        <v>0</v>
      </c>
    </row>
    <row r="4358" spans="3:8">
      <c r="C4358" s="13">
        <f t="shared" ca="1" si="402"/>
        <v>1985.154467228763</v>
      </c>
      <c r="D4358" s="13">
        <f t="shared" ca="1" si="403"/>
        <v>100.37828629626603</v>
      </c>
      <c r="E4358" s="13">
        <f t="shared" ca="1" si="404"/>
        <v>997285.39866125456</v>
      </c>
      <c r="F4358" s="13">
        <f t="shared" ca="1" si="405"/>
        <v>4.0086133685233376</v>
      </c>
      <c r="G4358" s="13">
        <f t="shared" ca="1" si="406"/>
        <v>0.48897018626849015</v>
      </c>
      <c r="H4358" s="13">
        <f t="shared" ca="1" si="407"/>
        <v>0</v>
      </c>
    </row>
    <row r="4359" spans="3:8">
      <c r="C4359" s="13">
        <f t="shared" ca="1" si="402"/>
        <v>2027.6525258068807</v>
      </c>
      <c r="D4359" s="13">
        <f t="shared" ca="1" si="403"/>
        <v>100.56740258891479</v>
      </c>
      <c r="E4359" s="13">
        <f t="shared" ca="1" si="404"/>
        <v>986767.51091237529</v>
      </c>
      <c r="F4359" s="13">
        <f t="shared" ca="1" si="405"/>
        <v>3.9938926052714656</v>
      </c>
      <c r="G4359" s="13">
        <f t="shared" ca="1" si="406"/>
        <v>0.52419643334951127</v>
      </c>
      <c r="H4359" s="13">
        <f t="shared" ca="1" si="407"/>
        <v>0</v>
      </c>
    </row>
    <row r="4360" spans="3:8">
      <c r="C4360" s="13">
        <f t="shared" ca="1" si="402"/>
        <v>2005.0843335709649</v>
      </c>
      <c r="D4360" s="13">
        <f t="shared" ca="1" si="403"/>
        <v>99.915602162797214</v>
      </c>
      <c r="E4360" s="13">
        <f t="shared" ca="1" si="404"/>
        <v>996983.22816571826</v>
      </c>
      <c r="F4360" s="13">
        <f t="shared" ca="1" si="405"/>
        <v>4.0057377098856968</v>
      </c>
      <c r="G4360" s="13">
        <f t="shared" ca="1" si="406"/>
        <v>0.4981164040575598</v>
      </c>
      <c r="H4360" s="13">
        <f t="shared" ca="1" si="407"/>
        <v>0</v>
      </c>
    </row>
    <row r="4361" spans="3:8">
      <c r="C4361" s="13">
        <f t="shared" ca="1" si="402"/>
        <v>1991.9635239604188</v>
      </c>
      <c r="D4361" s="13">
        <f t="shared" ca="1" si="403"/>
        <v>100.81753585644809</v>
      </c>
      <c r="E4361" s="13">
        <f t="shared" ca="1" si="404"/>
        <v>990833.77099371958</v>
      </c>
      <c r="F4361" s="13">
        <f t="shared" ca="1" si="405"/>
        <v>3.9955900499357688</v>
      </c>
      <c r="G4361" s="13">
        <f t="shared" ca="1" si="406"/>
        <v>0.50422512689856169</v>
      </c>
      <c r="H4361" s="13">
        <f t="shared" ca="1" si="407"/>
        <v>0</v>
      </c>
    </row>
    <row r="4362" spans="3:8">
      <c r="C4362" s="13">
        <f t="shared" ca="1" si="402"/>
        <v>2022.141881005645</v>
      </c>
      <c r="D4362" s="13">
        <f t="shared" ca="1" si="403"/>
        <v>100.08935867946903</v>
      </c>
      <c r="E4362" s="13">
        <f t="shared" ca="1" si="404"/>
        <v>1006147.1271530055</v>
      </c>
      <c r="F4362" s="13">
        <f t="shared" ca="1" si="405"/>
        <v>4.000675562981292</v>
      </c>
      <c r="G4362" s="13">
        <f t="shared" ca="1" si="406"/>
        <v>0.50543634033406959</v>
      </c>
      <c r="H4362" s="13">
        <f t="shared" ca="1" si="407"/>
        <v>0</v>
      </c>
    </row>
    <row r="4363" spans="3:8">
      <c r="C4363" s="13">
        <f t="shared" ca="1" si="402"/>
        <v>1992.1545380533673</v>
      </c>
      <c r="D4363" s="13">
        <f t="shared" ca="1" si="403"/>
        <v>99.208172796201168</v>
      </c>
      <c r="E4363" s="13">
        <f t="shared" ca="1" si="404"/>
        <v>1001032.2098615142</v>
      </c>
      <c r="F4363" s="13">
        <f t="shared" ca="1" si="405"/>
        <v>4.0001825674802722</v>
      </c>
      <c r="G4363" s="13">
        <f t="shared" ca="1" si="406"/>
        <v>0.48896337741012907</v>
      </c>
      <c r="H4363" s="13">
        <f t="shared" ca="1" si="407"/>
        <v>0</v>
      </c>
    </row>
    <row r="4364" spans="3:8">
      <c r="C4364" s="13">
        <f t="shared" ca="1" si="402"/>
        <v>1987.3994945944924</v>
      </c>
      <c r="D4364" s="13">
        <f t="shared" ca="1" si="403"/>
        <v>99.532207549795132</v>
      </c>
      <c r="E4364" s="13">
        <f t="shared" ca="1" si="404"/>
        <v>1006216.52187004</v>
      </c>
      <c r="F4364" s="13">
        <f t="shared" ca="1" si="405"/>
        <v>4.0025296742640606</v>
      </c>
      <c r="G4364" s="13">
        <f t="shared" ca="1" si="406"/>
        <v>0.48456767070039364</v>
      </c>
      <c r="H4364" s="13">
        <f t="shared" ca="1" si="407"/>
        <v>0</v>
      </c>
    </row>
    <row r="4365" spans="3:8">
      <c r="C4365" s="13">
        <f t="shared" ca="1" si="402"/>
        <v>2017.6422611867144</v>
      </c>
      <c r="D4365" s="13">
        <f t="shared" ca="1" si="403"/>
        <v>99.37273571299599</v>
      </c>
      <c r="E4365" s="13">
        <f t="shared" ca="1" si="404"/>
        <v>993936.19179661409</v>
      </c>
      <c r="F4365" s="13">
        <f t="shared" ca="1" si="405"/>
        <v>3.9999800920701394</v>
      </c>
      <c r="G4365" s="13">
        <f t="shared" ca="1" si="406"/>
        <v>0.50607617094772672</v>
      </c>
      <c r="H4365" s="13">
        <f t="shared" ca="1" si="407"/>
        <v>0</v>
      </c>
    </row>
    <row r="4366" spans="3:8">
      <c r="C4366" s="13">
        <f t="shared" ca="1" si="402"/>
        <v>2008.7501389130432</v>
      </c>
      <c r="D4366" s="13">
        <f t="shared" ca="1" si="403"/>
        <v>100.3634920650339</v>
      </c>
      <c r="E4366" s="13">
        <f t="shared" ca="1" si="404"/>
        <v>990757.13075107394</v>
      </c>
      <c r="F4366" s="13">
        <f t="shared" ca="1" si="405"/>
        <v>4.0072715974287503</v>
      </c>
      <c r="G4366" s="13">
        <f t="shared" ca="1" si="406"/>
        <v>0.50456302120434893</v>
      </c>
      <c r="H4366" s="13">
        <f t="shared" ca="1" si="407"/>
        <v>0</v>
      </c>
    </row>
    <row r="4367" spans="3:8">
      <c r="C4367" s="13">
        <f t="shared" ca="1" si="402"/>
        <v>2004.6857790860572</v>
      </c>
      <c r="D4367" s="13">
        <f t="shared" ca="1" si="403"/>
        <v>99.438242637423841</v>
      </c>
      <c r="E4367" s="13">
        <f t="shared" ca="1" si="404"/>
        <v>1004275.1184567279</v>
      </c>
      <c r="F4367" s="13">
        <f t="shared" ca="1" si="405"/>
        <v>4.006246998675123</v>
      </c>
      <c r="G4367" s="13">
        <f t="shared" ca="1" si="406"/>
        <v>0.49169139220648611</v>
      </c>
      <c r="H4367" s="13">
        <f t="shared" ca="1" si="407"/>
        <v>0</v>
      </c>
    </row>
    <row r="4368" spans="3:8">
      <c r="C4368" s="13">
        <f t="shared" ca="1" si="402"/>
        <v>1987.0189698140068</v>
      </c>
      <c r="D4368" s="13">
        <f t="shared" ca="1" si="403"/>
        <v>99.365855663229524</v>
      </c>
      <c r="E4368" s="13">
        <f t="shared" ca="1" si="404"/>
        <v>1002289.9779722971</v>
      </c>
      <c r="F4368" s="13">
        <f t="shared" ca="1" si="405"/>
        <v>4.0041679217049122</v>
      </c>
      <c r="G4368" s="13">
        <f t="shared" ca="1" si="406"/>
        <v>0.48467299441009504</v>
      </c>
      <c r="H4368" s="13">
        <f t="shared" ca="1" si="407"/>
        <v>0</v>
      </c>
    </row>
    <row r="4369" spans="3:8">
      <c r="C4369" s="13">
        <f t="shared" ca="1" si="402"/>
        <v>1999.0597580886251</v>
      </c>
      <c r="D4369" s="13">
        <f t="shared" ca="1" si="403"/>
        <v>100.35745839752914</v>
      </c>
      <c r="E4369" s="13">
        <f t="shared" ca="1" si="404"/>
        <v>988736.01738439268</v>
      </c>
      <c r="F4369" s="13">
        <f t="shared" ca="1" si="405"/>
        <v>4.000140384706909</v>
      </c>
      <c r="G4369" s="13">
        <f t="shared" ca="1" si="406"/>
        <v>0.50427803848709774</v>
      </c>
      <c r="H4369" s="13">
        <f t="shared" ca="1" si="407"/>
        <v>0</v>
      </c>
    </row>
    <row r="4370" spans="3:8">
      <c r="C4370" s="13">
        <f t="shared" ca="1" si="402"/>
        <v>1985.5707726846993</v>
      </c>
      <c r="D4370" s="13">
        <f t="shared" ca="1" si="403"/>
        <v>99.703557432588369</v>
      </c>
      <c r="E4370" s="13">
        <f t="shared" ca="1" si="404"/>
        <v>989661.61898678169</v>
      </c>
      <c r="F4370" s="13">
        <f t="shared" ca="1" si="405"/>
        <v>4.0025112558115969</v>
      </c>
      <c r="G4370" s="13">
        <f t="shared" ca="1" si="406"/>
        <v>0.49262285451526333</v>
      </c>
      <c r="H4370" s="13">
        <f t="shared" ca="1" si="407"/>
        <v>0</v>
      </c>
    </row>
    <row r="4371" spans="3:8">
      <c r="C4371" s="13">
        <f t="shared" ca="1" si="402"/>
        <v>1985.4313201517371</v>
      </c>
      <c r="D4371" s="13">
        <f t="shared" ca="1" si="403"/>
        <v>100.27190397252251</v>
      </c>
      <c r="E4371" s="13">
        <f t="shared" ca="1" si="404"/>
        <v>992778.73286016844</v>
      </c>
      <c r="F4371" s="13">
        <f t="shared" ca="1" si="405"/>
        <v>3.9898820227782874</v>
      </c>
      <c r="G4371" s="13">
        <f t="shared" ca="1" si="406"/>
        <v>0.50008802069139224</v>
      </c>
      <c r="H4371" s="13">
        <f t="shared" ca="1" si="407"/>
        <v>0</v>
      </c>
    </row>
    <row r="4372" spans="3:8">
      <c r="C4372" s="13">
        <f t="shared" ca="1" si="402"/>
        <v>1986.489975834995</v>
      </c>
      <c r="D4372" s="13">
        <f t="shared" ca="1" si="403"/>
        <v>100.38558181680384</v>
      </c>
      <c r="E4372" s="13">
        <f t="shared" ca="1" si="404"/>
        <v>985456.24071274465</v>
      </c>
      <c r="F4372" s="13">
        <f t="shared" ca="1" si="405"/>
        <v>3.9982783065545426</v>
      </c>
      <c r="G4372" s="13">
        <f t="shared" ca="1" si="406"/>
        <v>0.50068525797576824</v>
      </c>
      <c r="H4372" s="13">
        <f t="shared" ca="1" si="407"/>
        <v>0</v>
      </c>
    </row>
    <row r="4373" spans="3:8">
      <c r="C4373" s="13">
        <f t="shared" ca="1" si="402"/>
        <v>2001.9453686319855</v>
      </c>
      <c r="D4373" s="13">
        <f t="shared" ca="1" si="403"/>
        <v>99.963219129932043</v>
      </c>
      <c r="E4373" s="13">
        <f t="shared" ca="1" si="404"/>
        <v>990983.76881023508</v>
      </c>
      <c r="F4373" s="13">
        <f t="shared" ca="1" si="405"/>
        <v>4.0045173196272277</v>
      </c>
      <c r="G4373" s="13">
        <f t="shared" ca="1" si="406"/>
        <v>0.50041182639689052</v>
      </c>
      <c r="H4373" s="13">
        <f t="shared" ca="1" si="407"/>
        <v>0</v>
      </c>
    </row>
    <row r="4374" spans="3:8">
      <c r="C4374" s="13">
        <f t="shared" ca="1" si="402"/>
        <v>1986.8725112277248</v>
      </c>
      <c r="D4374" s="13">
        <f t="shared" ca="1" si="403"/>
        <v>100.17433751100825</v>
      </c>
      <c r="E4374" s="13">
        <f t="shared" ca="1" si="404"/>
        <v>998726.08793412487</v>
      </c>
      <c r="F4374" s="13">
        <f t="shared" ca="1" si="405"/>
        <v>4.0044322045559655</v>
      </c>
      <c r="G4374" s="13">
        <f t="shared" ca="1" si="406"/>
        <v>0.49015838933547845</v>
      </c>
      <c r="H4374" s="13">
        <f t="shared" ca="1" si="407"/>
        <v>0</v>
      </c>
    </row>
    <row r="4375" spans="3:8">
      <c r="C4375" s="13">
        <f t="shared" ca="1" si="402"/>
        <v>1978.6514860226707</v>
      </c>
      <c r="D4375" s="13">
        <f t="shared" ca="1" si="403"/>
        <v>99.253955402284006</v>
      </c>
      <c r="E4375" s="13">
        <f t="shared" ca="1" si="404"/>
        <v>999163.80632979248</v>
      </c>
      <c r="F4375" s="13">
        <f t="shared" ca="1" si="405"/>
        <v>4.0019970310206583</v>
      </c>
      <c r="G4375" s="13">
        <f t="shared" ca="1" si="406"/>
        <v>0.48260612183765844</v>
      </c>
      <c r="H4375" s="13">
        <f t="shared" ca="1" si="407"/>
        <v>0</v>
      </c>
    </row>
    <row r="4376" spans="3:8">
      <c r="C4376" s="13">
        <f t="shared" ref="C4376:C4439" ca="1" si="408">NORMINV(RAND(),$D$3,$G$3)</f>
        <v>1995.9172282910342</v>
      </c>
      <c r="D4376" s="13">
        <f t="shared" ref="D4376:D4439" ca="1" si="409">NORMINV(RAND(),$D$4,$G$4)</f>
        <v>100.19700136889342</v>
      </c>
      <c r="E4376" s="13">
        <f t="shared" ref="E4376:E4439" ca="1" si="410">NORMINV(RAND(),$D$5,$G$5)</f>
        <v>1004908.5938928123</v>
      </c>
      <c r="F4376" s="13">
        <f t="shared" ref="F4376:F4439" ca="1" si="411">NORMINV(RAND(),$D$6,$G$6)</f>
        <v>3.9993285923996162</v>
      </c>
      <c r="G4376" s="13">
        <f t="shared" ref="G4376:G4439" ca="1" si="412">C4376^2*D4376/(E4376*3.1415926*F4376^4)</f>
        <v>0.49421395062635309</v>
      </c>
      <c r="H4376" s="13">
        <f t="shared" ref="H4376:H4439" ca="1" si="413">IF(G4376&gt;0.54,1,IF(G4376&lt;0.46,1,0))</f>
        <v>0</v>
      </c>
    </row>
    <row r="4377" spans="3:8">
      <c r="C4377" s="13">
        <f t="shared" ca="1" si="408"/>
        <v>2012.5573318214504</v>
      </c>
      <c r="D4377" s="13">
        <f t="shared" ca="1" si="409"/>
        <v>99.54493057607263</v>
      </c>
      <c r="E4377" s="13">
        <f t="shared" ca="1" si="410"/>
        <v>989737.26220807503</v>
      </c>
      <c r="F4377" s="13">
        <f t="shared" ca="1" si="411"/>
        <v>4.0003681958609958</v>
      </c>
      <c r="G4377" s="13">
        <f t="shared" ca="1" si="412"/>
        <v>0.50634441051116585</v>
      </c>
      <c r="H4377" s="13">
        <f t="shared" ca="1" si="413"/>
        <v>0</v>
      </c>
    </row>
    <row r="4378" spans="3:8">
      <c r="C4378" s="13">
        <f t="shared" ca="1" si="408"/>
        <v>2023.9466217793206</v>
      </c>
      <c r="D4378" s="13">
        <f t="shared" ca="1" si="409"/>
        <v>100.18098131166221</v>
      </c>
      <c r="E4378" s="13">
        <f t="shared" ca="1" si="410"/>
        <v>999546.92940633511</v>
      </c>
      <c r="F4378" s="13">
        <f t="shared" ca="1" si="411"/>
        <v>4.0148935580591916</v>
      </c>
      <c r="G4378" s="13">
        <f t="shared" ca="1" si="412"/>
        <v>0.50296086293254705</v>
      </c>
      <c r="H4378" s="13">
        <f t="shared" ca="1" si="413"/>
        <v>0</v>
      </c>
    </row>
    <row r="4379" spans="3:8">
      <c r="C4379" s="13">
        <f t="shared" ca="1" si="408"/>
        <v>1991.2257641429021</v>
      </c>
      <c r="D4379" s="13">
        <f t="shared" ca="1" si="409"/>
        <v>100.00476485004739</v>
      </c>
      <c r="E4379" s="13">
        <f t="shared" ca="1" si="410"/>
        <v>1001484.152454826</v>
      </c>
      <c r="F4379" s="13">
        <f t="shared" ca="1" si="411"/>
        <v>3.9912817319227418</v>
      </c>
      <c r="G4379" s="13">
        <f t="shared" ca="1" si="412"/>
        <v>0.4966131495029002</v>
      </c>
      <c r="H4379" s="13">
        <f t="shared" ca="1" si="413"/>
        <v>0</v>
      </c>
    </row>
    <row r="4380" spans="3:8">
      <c r="C4380" s="13">
        <f t="shared" ca="1" si="408"/>
        <v>2002.0865826190529</v>
      </c>
      <c r="D4380" s="13">
        <f t="shared" ca="1" si="409"/>
        <v>100.20190358355589</v>
      </c>
      <c r="E4380" s="13">
        <f t="shared" ca="1" si="410"/>
        <v>993537.32162505179</v>
      </c>
      <c r="F4380" s="13">
        <f t="shared" ca="1" si="411"/>
        <v>4.0007737258189024</v>
      </c>
      <c r="G4380" s="13">
        <f t="shared" ca="1" si="412"/>
        <v>0.50226356357553203</v>
      </c>
      <c r="H4380" s="13">
        <f t="shared" ca="1" si="413"/>
        <v>0</v>
      </c>
    </row>
    <row r="4381" spans="3:8">
      <c r="C4381" s="13">
        <f t="shared" ca="1" si="408"/>
        <v>2009.1274299495692</v>
      </c>
      <c r="D4381" s="13">
        <f t="shared" ca="1" si="409"/>
        <v>99.723973787251921</v>
      </c>
      <c r="E4381" s="13">
        <f t="shared" ca="1" si="410"/>
        <v>992203.10721939616</v>
      </c>
      <c r="F4381" s="13">
        <f t="shared" ca="1" si="411"/>
        <v>3.9908454414487027</v>
      </c>
      <c r="G4381" s="13">
        <f t="shared" ca="1" si="412"/>
        <v>0.50910159685597822</v>
      </c>
      <c r="H4381" s="13">
        <f t="shared" ca="1" si="413"/>
        <v>0</v>
      </c>
    </row>
    <row r="4382" spans="3:8">
      <c r="C4382" s="13">
        <f t="shared" ca="1" si="408"/>
        <v>1990.3643693853865</v>
      </c>
      <c r="D4382" s="13">
        <f t="shared" ca="1" si="409"/>
        <v>100.16334350117484</v>
      </c>
      <c r="E4382" s="13">
        <f t="shared" ca="1" si="410"/>
        <v>992674.98664126056</v>
      </c>
      <c r="F4382" s="13">
        <f t="shared" ca="1" si="411"/>
        <v>4.0052948102451928</v>
      </c>
      <c r="G4382" s="13">
        <f t="shared" ca="1" si="412"/>
        <v>0.49440072001871177</v>
      </c>
      <c r="H4382" s="13">
        <f t="shared" ca="1" si="413"/>
        <v>0</v>
      </c>
    </row>
    <row r="4383" spans="3:8">
      <c r="C4383" s="13">
        <f t="shared" ca="1" si="408"/>
        <v>1989.1056707119901</v>
      </c>
      <c r="D4383" s="13">
        <f t="shared" ca="1" si="409"/>
        <v>99.72189093863156</v>
      </c>
      <c r="E4383" s="13">
        <f t="shared" ca="1" si="410"/>
        <v>997607.70150760945</v>
      </c>
      <c r="F4383" s="13">
        <f t="shared" ca="1" si="411"/>
        <v>4.0046688097658887</v>
      </c>
      <c r="G4383" s="13">
        <f t="shared" ca="1" si="412"/>
        <v>0.48947457318309934</v>
      </c>
      <c r="H4383" s="13">
        <f t="shared" ca="1" si="413"/>
        <v>0</v>
      </c>
    </row>
    <row r="4384" spans="3:8">
      <c r="C4384" s="13">
        <f t="shared" ca="1" si="408"/>
        <v>2012.9545396600163</v>
      </c>
      <c r="D4384" s="13">
        <f t="shared" ca="1" si="409"/>
        <v>99.50053771616507</v>
      </c>
      <c r="E4384" s="13">
        <f t="shared" ca="1" si="410"/>
        <v>987083.28154462355</v>
      </c>
      <c r="F4384" s="13">
        <f t="shared" ca="1" si="411"/>
        <v>3.9961544346311255</v>
      </c>
      <c r="G4384" s="13">
        <f t="shared" ca="1" si="412"/>
        <v>0.50982443422683754</v>
      </c>
      <c r="H4384" s="13">
        <f t="shared" ca="1" si="413"/>
        <v>0</v>
      </c>
    </row>
    <row r="4385" spans="3:8">
      <c r="C4385" s="13">
        <f t="shared" ca="1" si="408"/>
        <v>1980.1030970244144</v>
      </c>
      <c r="D4385" s="13">
        <f t="shared" ca="1" si="409"/>
        <v>99.287924489561064</v>
      </c>
      <c r="E4385" s="13">
        <f t="shared" ca="1" si="410"/>
        <v>998398.03403552959</v>
      </c>
      <c r="F4385" s="13">
        <f t="shared" ca="1" si="411"/>
        <v>3.9963035278045957</v>
      </c>
      <c r="G4385" s="13">
        <f t="shared" ca="1" si="412"/>
        <v>0.48661398970805531</v>
      </c>
      <c r="H4385" s="13">
        <f t="shared" ca="1" si="413"/>
        <v>0</v>
      </c>
    </row>
    <row r="4386" spans="3:8">
      <c r="C4386" s="13">
        <f t="shared" ca="1" si="408"/>
        <v>2026.3055845577726</v>
      </c>
      <c r="D4386" s="13">
        <f t="shared" ca="1" si="409"/>
        <v>100.22249797357989</v>
      </c>
      <c r="E4386" s="13">
        <f t="shared" ca="1" si="410"/>
        <v>998691.99775129836</v>
      </c>
      <c r="F4386" s="13">
        <f t="shared" ca="1" si="411"/>
        <v>4.0021186005730103</v>
      </c>
      <c r="G4386" s="13">
        <f t="shared" ca="1" si="412"/>
        <v>0.51125062527897847</v>
      </c>
      <c r="H4386" s="13">
        <f t="shared" ca="1" si="413"/>
        <v>0</v>
      </c>
    </row>
    <row r="4387" spans="3:8">
      <c r="C4387" s="13">
        <f t="shared" ca="1" si="408"/>
        <v>2022.5947854298959</v>
      </c>
      <c r="D4387" s="13">
        <f t="shared" ca="1" si="409"/>
        <v>100.21002881695199</v>
      </c>
      <c r="E4387" s="13">
        <f t="shared" ca="1" si="410"/>
        <v>994764.06217929872</v>
      </c>
      <c r="F4387" s="13">
        <f t="shared" ca="1" si="411"/>
        <v>3.9951217770253704</v>
      </c>
      <c r="G4387" s="13">
        <f t="shared" ca="1" si="412"/>
        <v>0.51491899622853343</v>
      </c>
      <c r="H4387" s="13">
        <f t="shared" ca="1" si="413"/>
        <v>0</v>
      </c>
    </row>
    <row r="4388" spans="3:8">
      <c r="C4388" s="13">
        <f t="shared" ca="1" si="408"/>
        <v>2009.8653162505625</v>
      </c>
      <c r="D4388" s="13">
        <f t="shared" ca="1" si="409"/>
        <v>99.319852140231916</v>
      </c>
      <c r="E4388" s="13">
        <f t="shared" ca="1" si="410"/>
        <v>989723.81487733778</v>
      </c>
      <c r="F4388" s="13">
        <f t="shared" ca="1" si="411"/>
        <v>3.9978207861999264</v>
      </c>
      <c r="G4388" s="13">
        <f t="shared" ca="1" si="412"/>
        <v>0.50514121350199304</v>
      </c>
      <c r="H4388" s="13">
        <f t="shared" ca="1" si="413"/>
        <v>0</v>
      </c>
    </row>
    <row r="4389" spans="3:8">
      <c r="C4389" s="13">
        <f t="shared" ca="1" si="408"/>
        <v>1995.0251410348785</v>
      </c>
      <c r="D4389" s="13">
        <f t="shared" ca="1" si="409"/>
        <v>100.50851090438448</v>
      </c>
      <c r="E4389" s="13">
        <f t="shared" ca="1" si="410"/>
        <v>996753.98563629738</v>
      </c>
      <c r="F4389" s="13">
        <f t="shared" ca="1" si="411"/>
        <v>3.9986297457919289</v>
      </c>
      <c r="G4389" s="13">
        <f t="shared" ca="1" si="412"/>
        <v>0.49970876707273049</v>
      </c>
      <c r="H4389" s="13">
        <f t="shared" ca="1" si="413"/>
        <v>0</v>
      </c>
    </row>
    <row r="4390" spans="3:8">
      <c r="C4390" s="13">
        <f t="shared" ca="1" si="408"/>
        <v>2008.6233783908021</v>
      </c>
      <c r="D4390" s="13">
        <f t="shared" ca="1" si="409"/>
        <v>100.44594255603545</v>
      </c>
      <c r="E4390" s="13">
        <f t="shared" ca="1" si="410"/>
        <v>995571.39589951083</v>
      </c>
      <c r="F4390" s="13">
        <f t="shared" ca="1" si="411"/>
        <v>3.9966349885777759</v>
      </c>
      <c r="G4390" s="13">
        <f t="shared" ca="1" si="412"/>
        <v>0.50784268917437336</v>
      </c>
      <c r="H4390" s="13">
        <f t="shared" ca="1" si="413"/>
        <v>0</v>
      </c>
    </row>
    <row r="4391" spans="3:8">
      <c r="C4391" s="13">
        <f t="shared" ca="1" si="408"/>
        <v>2007.4429110444723</v>
      </c>
      <c r="D4391" s="13">
        <f t="shared" ca="1" si="409"/>
        <v>100.24957955493852</v>
      </c>
      <c r="E4391" s="13">
        <f t="shared" ca="1" si="410"/>
        <v>986413.84610998142</v>
      </c>
      <c r="F4391" s="13">
        <f t="shared" ca="1" si="411"/>
        <v>4.0092983425121131</v>
      </c>
      <c r="G4391" s="13">
        <f t="shared" ca="1" si="412"/>
        <v>0.50452935958061751</v>
      </c>
      <c r="H4391" s="13">
        <f t="shared" ca="1" si="413"/>
        <v>0</v>
      </c>
    </row>
    <row r="4392" spans="3:8">
      <c r="C4392" s="13">
        <f t="shared" ca="1" si="408"/>
        <v>1982.1940819372139</v>
      </c>
      <c r="D4392" s="13">
        <f t="shared" ca="1" si="409"/>
        <v>100.34471162128406</v>
      </c>
      <c r="E4392" s="13">
        <f t="shared" ca="1" si="410"/>
        <v>987570.63204923214</v>
      </c>
      <c r="F4392" s="13">
        <f t="shared" ca="1" si="411"/>
        <v>3.9956325647023889</v>
      </c>
      <c r="G4392" s="13">
        <f t="shared" ca="1" si="412"/>
        <v>0.49857056147410261</v>
      </c>
      <c r="H4392" s="13">
        <f t="shared" ca="1" si="413"/>
        <v>0</v>
      </c>
    </row>
    <row r="4393" spans="3:8">
      <c r="C4393" s="13">
        <f t="shared" ca="1" si="408"/>
        <v>1995.870436634011</v>
      </c>
      <c r="D4393" s="13">
        <f t="shared" ca="1" si="409"/>
        <v>100.3654828357076</v>
      </c>
      <c r="E4393" s="13">
        <f t="shared" ca="1" si="410"/>
        <v>991683.27546731697</v>
      </c>
      <c r="F4393" s="13">
        <f t="shared" ca="1" si="411"/>
        <v>3.9930964729679235</v>
      </c>
      <c r="G4393" s="13">
        <f t="shared" ca="1" si="412"/>
        <v>0.50476240763013158</v>
      </c>
      <c r="H4393" s="13">
        <f t="shared" ca="1" si="413"/>
        <v>0</v>
      </c>
    </row>
    <row r="4394" spans="3:8">
      <c r="C4394" s="13">
        <f t="shared" ca="1" si="408"/>
        <v>2012.3067907202837</v>
      </c>
      <c r="D4394" s="13">
        <f t="shared" ca="1" si="409"/>
        <v>100.79237382537745</v>
      </c>
      <c r="E4394" s="13">
        <f t="shared" ca="1" si="410"/>
        <v>996866.47611596703</v>
      </c>
      <c r="F4394" s="13">
        <f t="shared" ca="1" si="411"/>
        <v>3.993845747739289</v>
      </c>
      <c r="G4394" s="13">
        <f t="shared" ca="1" si="412"/>
        <v>0.51222887123996141</v>
      </c>
      <c r="H4394" s="13">
        <f t="shared" ca="1" si="413"/>
        <v>0</v>
      </c>
    </row>
    <row r="4395" spans="3:8">
      <c r="C4395" s="13">
        <f t="shared" ca="1" si="408"/>
        <v>2007.7648071718218</v>
      </c>
      <c r="D4395" s="13">
        <f t="shared" ca="1" si="409"/>
        <v>100.24504158002573</v>
      </c>
      <c r="E4395" s="13">
        <f t="shared" ca="1" si="410"/>
        <v>989754.69494234072</v>
      </c>
      <c r="F4395" s="13">
        <f t="shared" ca="1" si="411"/>
        <v>4.0024365750788657</v>
      </c>
      <c r="G4395" s="13">
        <f t="shared" ca="1" si="412"/>
        <v>0.50642286427657912</v>
      </c>
      <c r="H4395" s="13">
        <f t="shared" ca="1" si="413"/>
        <v>0</v>
      </c>
    </row>
    <row r="4396" spans="3:8">
      <c r="C4396" s="13">
        <f t="shared" ca="1" si="408"/>
        <v>2018.0125541551233</v>
      </c>
      <c r="D4396" s="13">
        <f t="shared" ca="1" si="409"/>
        <v>100.87169435294223</v>
      </c>
      <c r="E4396" s="13">
        <f t="shared" ca="1" si="410"/>
        <v>997488.95036226907</v>
      </c>
      <c r="F4396" s="13">
        <f t="shared" ca="1" si="411"/>
        <v>4.0040123069511546</v>
      </c>
      <c r="G4396" s="13">
        <f t="shared" ca="1" si="412"/>
        <v>0.51000856498693714</v>
      </c>
      <c r="H4396" s="13">
        <f t="shared" ca="1" si="413"/>
        <v>0</v>
      </c>
    </row>
    <row r="4397" spans="3:8">
      <c r="C4397" s="13">
        <f t="shared" ca="1" si="408"/>
        <v>2001.6970982383712</v>
      </c>
      <c r="D4397" s="13">
        <f t="shared" ca="1" si="409"/>
        <v>100.10850334732305</v>
      </c>
      <c r="E4397" s="13">
        <f t="shared" ca="1" si="410"/>
        <v>995084.84836231463</v>
      </c>
      <c r="F4397" s="13">
        <f t="shared" ca="1" si="411"/>
        <v>3.999240533170112</v>
      </c>
      <c r="G4397" s="13">
        <f t="shared" ca="1" si="412"/>
        <v>0.50158854209274306</v>
      </c>
      <c r="H4397" s="13">
        <f t="shared" ca="1" si="413"/>
        <v>0</v>
      </c>
    </row>
    <row r="4398" spans="3:8">
      <c r="C4398" s="13">
        <f t="shared" ca="1" si="408"/>
        <v>1983.5349653003218</v>
      </c>
      <c r="D4398" s="13">
        <f t="shared" ca="1" si="409"/>
        <v>99.085236009690803</v>
      </c>
      <c r="E4398" s="13">
        <f t="shared" ca="1" si="410"/>
        <v>1004604.5024857671</v>
      </c>
      <c r="F4398" s="13">
        <f t="shared" ca="1" si="411"/>
        <v>4.0030412647522038</v>
      </c>
      <c r="G4398" s="13">
        <f t="shared" ca="1" si="412"/>
        <v>0.48104246433361969</v>
      </c>
      <c r="H4398" s="13">
        <f t="shared" ca="1" si="413"/>
        <v>0</v>
      </c>
    </row>
    <row r="4399" spans="3:8">
      <c r="C4399" s="13">
        <f t="shared" ca="1" si="408"/>
        <v>1989.8912339111255</v>
      </c>
      <c r="D4399" s="13">
        <f t="shared" ca="1" si="409"/>
        <v>99.535476103883141</v>
      </c>
      <c r="E4399" s="13">
        <f t="shared" ca="1" si="410"/>
        <v>991541.24138634105</v>
      </c>
      <c r="F4399" s="13">
        <f t="shared" ca="1" si="411"/>
        <v>4.0038785732068467</v>
      </c>
      <c r="G4399" s="13">
        <f t="shared" ca="1" si="412"/>
        <v>0.49232550578571271</v>
      </c>
      <c r="H4399" s="13">
        <f t="shared" ca="1" si="413"/>
        <v>0</v>
      </c>
    </row>
    <row r="4400" spans="3:8">
      <c r="C4400" s="13">
        <f t="shared" ca="1" si="408"/>
        <v>1993.7034036739153</v>
      </c>
      <c r="D4400" s="13">
        <f t="shared" ca="1" si="409"/>
        <v>100.18604783061338</v>
      </c>
      <c r="E4400" s="13">
        <f t="shared" ca="1" si="410"/>
        <v>995242.24524988898</v>
      </c>
      <c r="F4400" s="13">
        <f t="shared" ca="1" si="411"/>
        <v>3.9970384591532029</v>
      </c>
      <c r="G4400" s="13">
        <f t="shared" ca="1" si="412"/>
        <v>0.49899520188329971</v>
      </c>
      <c r="H4400" s="13">
        <f t="shared" ca="1" si="413"/>
        <v>0</v>
      </c>
    </row>
    <row r="4401" spans="3:8">
      <c r="C4401" s="13">
        <f t="shared" ca="1" si="408"/>
        <v>1998.5513244848257</v>
      </c>
      <c r="D4401" s="13">
        <f t="shared" ca="1" si="409"/>
        <v>100.26357073671223</v>
      </c>
      <c r="E4401" s="13">
        <f t="shared" ca="1" si="410"/>
        <v>988831.91680862359</v>
      </c>
      <c r="F4401" s="13">
        <f t="shared" ca="1" si="411"/>
        <v>4.0111990252157259</v>
      </c>
      <c r="G4401" s="13">
        <f t="shared" ca="1" si="412"/>
        <v>0.49797162111877963</v>
      </c>
      <c r="H4401" s="13">
        <f t="shared" ca="1" si="413"/>
        <v>0</v>
      </c>
    </row>
    <row r="4402" spans="3:8">
      <c r="C4402" s="13">
        <f t="shared" ca="1" si="408"/>
        <v>1985.1055610233045</v>
      </c>
      <c r="D4402" s="13">
        <f t="shared" ca="1" si="409"/>
        <v>100.07457692518966</v>
      </c>
      <c r="E4402" s="13">
        <f t="shared" ca="1" si="410"/>
        <v>998182.35405448929</v>
      </c>
      <c r="F4402" s="13">
        <f t="shared" ca="1" si="411"/>
        <v>3.9998866954749479</v>
      </c>
      <c r="G4402" s="13">
        <f t="shared" ca="1" si="412"/>
        <v>0.49129287324958004</v>
      </c>
      <c r="H4402" s="13">
        <f t="shared" ca="1" si="413"/>
        <v>0</v>
      </c>
    </row>
    <row r="4403" spans="3:8">
      <c r="C4403" s="13">
        <f t="shared" ca="1" si="408"/>
        <v>2006.8407383996516</v>
      </c>
      <c r="D4403" s="13">
        <f t="shared" ca="1" si="409"/>
        <v>101.20892494414271</v>
      </c>
      <c r="E4403" s="13">
        <f t="shared" ca="1" si="410"/>
        <v>1003834.156660069</v>
      </c>
      <c r="F4403" s="13">
        <f t="shared" ca="1" si="411"/>
        <v>4.0013598604743112</v>
      </c>
      <c r="G4403" s="13">
        <f t="shared" ca="1" si="412"/>
        <v>0.5041994291865135</v>
      </c>
      <c r="H4403" s="13">
        <f t="shared" ca="1" si="413"/>
        <v>0</v>
      </c>
    </row>
    <row r="4404" spans="3:8">
      <c r="C4404" s="13">
        <f t="shared" ca="1" si="408"/>
        <v>1982.9717206512887</v>
      </c>
      <c r="D4404" s="13">
        <f t="shared" ca="1" si="409"/>
        <v>99.841815079835385</v>
      </c>
      <c r="E4404" s="13">
        <f t="shared" ca="1" si="410"/>
        <v>995648.18907094805</v>
      </c>
      <c r="F4404" s="13">
        <f t="shared" ca="1" si="411"/>
        <v>3.9960912203596131</v>
      </c>
      <c r="G4404" s="13">
        <f t="shared" ca="1" si="412"/>
        <v>0.49220742612837626</v>
      </c>
      <c r="H4404" s="13">
        <f t="shared" ca="1" si="413"/>
        <v>0</v>
      </c>
    </row>
    <row r="4405" spans="3:8">
      <c r="C4405" s="13">
        <f t="shared" ca="1" si="408"/>
        <v>1985.9330943837049</v>
      </c>
      <c r="D4405" s="13">
        <f t="shared" ca="1" si="409"/>
        <v>100.53802042235563</v>
      </c>
      <c r="E4405" s="13">
        <f t="shared" ca="1" si="410"/>
        <v>994058.94776708353</v>
      </c>
      <c r="F4405" s="13">
        <f t="shared" ca="1" si="411"/>
        <v>4.0111863537450434</v>
      </c>
      <c r="G4405" s="13">
        <f t="shared" ca="1" si="412"/>
        <v>0.49046293806250418</v>
      </c>
      <c r="H4405" s="13">
        <f t="shared" ca="1" si="413"/>
        <v>0</v>
      </c>
    </row>
    <row r="4406" spans="3:8">
      <c r="C4406" s="13">
        <f t="shared" ca="1" si="408"/>
        <v>1988.5692689975813</v>
      </c>
      <c r="D4406" s="13">
        <f t="shared" ca="1" si="409"/>
        <v>100.34521045375617</v>
      </c>
      <c r="E4406" s="13">
        <f t="shared" ca="1" si="410"/>
        <v>992462.5700934293</v>
      </c>
      <c r="F4406" s="13">
        <f t="shared" ca="1" si="411"/>
        <v>4.0046553466712469</v>
      </c>
      <c r="G4406" s="13">
        <f t="shared" ca="1" si="412"/>
        <v>0.49482714089211183</v>
      </c>
      <c r="H4406" s="13">
        <f t="shared" ca="1" si="413"/>
        <v>0</v>
      </c>
    </row>
    <row r="4407" spans="3:8">
      <c r="C4407" s="13">
        <f t="shared" ca="1" si="408"/>
        <v>2003.3790406454191</v>
      </c>
      <c r="D4407" s="13">
        <f t="shared" ca="1" si="409"/>
        <v>100.27214309907596</v>
      </c>
      <c r="E4407" s="13">
        <f t="shared" ca="1" si="410"/>
        <v>1012525.6475862557</v>
      </c>
      <c r="F4407" s="13">
        <f t="shared" ca="1" si="411"/>
        <v>3.9976369764646851</v>
      </c>
      <c r="G4407" s="13">
        <f t="shared" ca="1" si="412"/>
        <v>0.49537859468030482</v>
      </c>
      <c r="H4407" s="13">
        <f t="shared" ca="1" si="413"/>
        <v>0</v>
      </c>
    </row>
    <row r="4408" spans="3:8">
      <c r="C4408" s="13">
        <f t="shared" ca="1" si="408"/>
        <v>1997.3661869166517</v>
      </c>
      <c r="D4408" s="13">
        <f t="shared" ca="1" si="409"/>
        <v>99.770917375374026</v>
      </c>
      <c r="E4408" s="13">
        <f t="shared" ca="1" si="410"/>
        <v>994424.71042911022</v>
      </c>
      <c r="F4408" s="13">
        <f t="shared" ca="1" si="411"/>
        <v>3.993236010587244</v>
      </c>
      <c r="G4408" s="13">
        <f t="shared" ca="1" si="412"/>
        <v>0.50106914928516189</v>
      </c>
      <c r="H4408" s="13">
        <f t="shared" ca="1" si="413"/>
        <v>0</v>
      </c>
    </row>
    <row r="4409" spans="3:8">
      <c r="C4409" s="13">
        <f t="shared" ca="1" si="408"/>
        <v>1972.6396283034646</v>
      </c>
      <c r="D4409" s="13">
        <f t="shared" ca="1" si="409"/>
        <v>99.154731527815571</v>
      </c>
      <c r="E4409" s="13">
        <f t="shared" ca="1" si="410"/>
        <v>995365.8148283367</v>
      </c>
      <c r="F4409" s="13">
        <f t="shared" ca="1" si="411"/>
        <v>4.0138659322157126</v>
      </c>
      <c r="G4409" s="13">
        <f t="shared" ca="1" si="412"/>
        <v>0.47536249462441371</v>
      </c>
      <c r="H4409" s="13">
        <f t="shared" ca="1" si="413"/>
        <v>0</v>
      </c>
    </row>
    <row r="4410" spans="3:8">
      <c r="C4410" s="13">
        <f t="shared" ca="1" si="408"/>
        <v>2005.7639723574139</v>
      </c>
      <c r="D4410" s="13">
        <f t="shared" ca="1" si="409"/>
        <v>99.628353649185954</v>
      </c>
      <c r="E4410" s="13">
        <f t="shared" ca="1" si="410"/>
        <v>994609.81560367742</v>
      </c>
      <c r="F4410" s="13">
        <f t="shared" ca="1" si="411"/>
        <v>4.011273132641139</v>
      </c>
      <c r="G4410" s="13">
        <f t="shared" ca="1" si="412"/>
        <v>0.49546280997772507</v>
      </c>
      <c r="H4410" s="13">
        <f t="shared" ca="1" si="413"/>
        <v>0</v>
      </c>
    </row>
    <row r="4411" spans="3:8">
      <c r="C4411" s="13">
        <f t="shared" ca="1" si="408"/>
        <v>2015.0249659622837</v>
      </c>
      <c r="D4411" s="13">
        <f t="shared" ca="1" si="409"/>
        <v>100.04581661546185</v>
      </c>
      <c r="E4411" s="13">
        <f t="shared" ca="1" si="410"/>
        <v>978381.06050105882</v>
      </c>
      <c r="F4411" s="13">
        <f t="shared" ca="1" si="411"/>
        <v>3.9987078439901986</v>
      </c>
      <c r="G4411" s="13">
        <f t="shared" ca="1" si="412"/>
        <v>0.51691983314317136</v>
      </c>
      <c r="H4411" s="13">
        <f t="shared" ca="1" si="413"/>
        <v>0</v>
      </c>
    </row>
    <row r="4412" spans="3:8">
      <c r="C4412" s="13">
        <f t="shared" ca="1" si="408"/>
        <v>1980.1951120794927</v>
      </c>
      <c r="D4412" s="13">
        <f t="shared" ca="1" si="409"/>
        <v>100.18463964926983</v>
      </c>
      <c r="E4412" s="13">
        <f t="shared" ca="1" si="410"/>
        <v>984853.88597237831</v>
      </c>
      <c r="F4412" s="13">
        <f t="shared" ca="1" si="411"/>
        <v>3.9973168601250051</v>
      </c>
      <c r="G4412" s="13">
        <f t="shared" ca="1" si="412"/>
        <v>0.4973030686979511</v>
      </c>
      <c r="H4412" s="13">
        <f t="shared" ca="1" si="413"/>
        <v>0</v>
      </c>
    </row>
    <row r="4413" spans="3:8">
      <c r="C4413" s="13">
        <f t="shared" ca="1" si="408"/>
        <v>1994.8412268714019</v>
      </c>
      <c r="D4413" s="13">
        <f t="shared" ca="1" si="409"/>
        <v>99.606144339796757</v>
      </c>
      <c r="E4413" s="13">
        <f t="shared" ca="1" si="410"/>
        <v>1005482.1646247692</v>
      </c>
      <c r="F4413" s="13">
        <f t="shared" ca="1" si="411"/>
        <v>3.9982636370450031</v>
      </c>
      <c r="G4413" s="13">
        <f t="shared" ca="1" si="412"/>
        <v>0.49101284557944946</v>
      </c>
      <c r="H4413" s="13">
        <f t="shared" ca="1" si="413"/>
        <v>0</v>
      </c>
    </row>
    <row r="4414" spans="3:8">
      <c r="C4414" s="13">
        <f t="shared" ca="1" si="408"/>
        <v>2013.4782696132686</v>
      </c>
      <c r="D4414" s="13">
        <f t="shared" ca="1" si="409"/>
        <v>100.60522406502926</v>
      </c>
      <c r="E4414" s="13">
        <f t="shared" ca="1" si="410"/>
        <v>994221.7081839958</v>
      </c>
      <c r="F4414" s="13">
        <f t="shared" ca="1" si="411"/>
        <v>3.9972132077261926</v>
      </c>
      <c r="G4414" s="13">
        <f t="shared" ca="1" si="412"/>
        <v>0.51150756911041906</v>
      </c>
      <c r="H4414" s="13">
        <f t="shared" ca="1" si="413"/>
        <v>0</v>
      </c>
    </row>
    <row r="4415" spans="3:8">
      <c r="C4415" s="13">
        <f t="shared" ca="1" si="408"/>
        <v>1985.8508460277758</v>
      </c>
      <c r="D4415" s="13">
        <f t="shared" ca="1" si="409"/>
        <v>99.155208930448055</v>
      </c>
      <c r="E4415" s="13">
        <f t="shared" ca="1" si="410"/>
        <v>991659.79887178296</v>
      </c>
      <c r="F4415" s="13">
        <f t="shared" ca="1" si="411"/>
        <v>3.9864554172537523</v>
      </c>
      <c r="G4415" s="13">
        <f t="shared" ca="1" si="412"/>
        <v>0.49699104964117075</v>
      </c>
      <c r="H4415" s="13">
        <f t="shared" ca="1" si="413"/>
        <v>0</v>
      </c>
    </row>
    <row r="4416" spans="3:8">
      <c r="C4416" s="13">
        <f t="shared" ca="1" si="408"/>
        <v>2010.1765868022512</v>
      </c>
      <c r="D4416" s="13">
        <f t="shared" ca="1" si="409"/>
        <v>99.232725454072124</v>
      </c>
      <c r="E4416" s="13">
        <f t="shared" ca="1" si="410"/>
        <v>998945.30987029511</v>
      </c>
      <c r="F4416" s="13">
        <f t="shared" ca="1" si="411"/>
        <v>4.0079438330474693</v>
      </c>
      <c r="G4416" s="13">
        <f t="shared" ca="1" si="412"/>
        <v>0.49515965962837044</v>
      </c>
      <c r="H4416" s="13">
        <f t="shared" ca="1" si="413"/>
        <v>0</v>
      </c>
    </row>
    <row r="4417" spans="3:8">
      <c r="C4417" s="13">
        <f t="shared" ca="1" si="408"/>
        <v>1981.5071759045725</v>
      </c>
      <c r="D4417" s="13">
        <f t="shared" ca="1" si="409"/>
        <v>100.43668460338023</v>
      </c>
      <c r="E4417" s="13">
        <f t="shared" ca="1" si="410"/>
        <v>989818.55738603021</v>
      </c>
      <c r="F4417" s="13">
        <f t="shared" ca="1" si="411"/>
        <v>3.9929446729065829</v>
      </c>
      <c r="G4417" s="13">
        <f t="shared" ca="1" si="412"/>
        <v>0.49889027687750997</v>
      </c>
      <c r="H4417" s="13">
        <f t="shared" ca="1" si="413"/>
        <v>0</v>
      </c>
    </row>
    <row r="4418" spans="3:8">
      <c r="C4418" s="13">
        <f t="shared" ca="1" si="408"/>
        <v>2004.1894783508001</v>
      </c>
      <c r="D4418" s="13">
        <f t="shared" ca="1" si="409"/>
        <v>100.52058597173735</v>
      </c>
      <c r="E4418" s="13">
        <f t="shared" ca="1" si="410"/>
        <v>989022.65806520288</v>
      </c>
      <c r="F4418" s="13">
        <f t="shared" ca="1" si="411"/>
        <v>3.997756503272329</v>
      </c>
      <c r="G4418" s="13">
        <f t="shared" ca="1" si="412"/>
        <v>0.50875783091452498</v>
      </c>
      <c r="H4418" s="13">
        <f t="shared" ca="1" si="413"/>
        <v>0</v>
      </c>
    </row>
    <row r="4419" spans="3:8">
      <c r="C4419" s="13">
        <f t="shared" ca="1" si="408"/>
        <v>2006.3120854771837</v>
      </c>
      <c r="D4419" s="13">
        <f t="shared" ca="1" si="409"/>
        <v>100.06864622908594</v>
      </c>
      <c r="E4419" s="13">
        <f t="shared" ca="1" si="410"/>
        <v>990096.71109825454</v>
      </c>
      <c r="F4419" s="13">
        <f t="shared" ca="1" si="411"/>
        <v>4.0028627922723867</v>
      </c>
      <c r="G4419" s="13">
        <f t="shared" ca="1" si="412"/>
        <v>0.50441118046487432</v>
      </c>
      <c r="H4419" s="13">
        <f t="shared" ca="1" si="413"/>
        <v>0</v>
      </c>
    </row>
    <row r="4420" spans="3:8">
      <c r="C4420" s="13">
        <f t="shared" ca="1" si="408"/>
        <v>1993.6851798226098</v>
      </c>
      <c r="D4420" s="13">
        <f t="shared" ca="1" si="409"/>
        <v>99.407121918422959</v>
      </c>
      <c r="E4420" s="13">
        <f t="shared" ca="1" si="410"/>
        <v>981950.24928306171</v>
      </c>
      <c r="F4420" s="13">
        <f t="shared" ca="1" si="411"/>
        <v>3.9881934521708824</v>
      </c>
      <c r="G4420" s="13">
        <f t="shared" ca="1" si="412"/>
        <v>0.50627495833713998</v>
      </c>
      <c r="H4420" s="13">
        <f t="shared" ca="1" si="413"/>
        <v>0</v>
      </c>
    </row>
    <row r="4421" spans="3:8">
      <c r="C4421" s="13">
        <f t="shared" ca="1" si="408"/>
        <v>1993.7067200831473</v>
      </c>
      <c r="D4421" s="13">
        <f t="shared" ca="1" si="409"/>
        <v>99.965967558554922</v>
      </c>
      <c r="E4421" s="13">
        <f t="shared" ca="1" si="410"/>
        <v>991711.12058010593</v>
      </c>
      <c r="F4421" s="13">
        <f t="shared" ca="1" si="411"/>
        <v>4.0087789277041619</v>
      </c>
      <c r="G4421" s="13">
        <f t="shared" ca="1" si="412"/>
        <v>0.493845662123094</v>
      </c>
      <c r="H4421" s="13">
        <f t="shared" ca="1" si="413"/>
        <v>0</v>
      </c>
    </row>
    <row r="4422" spans="3:8">
      <c r="C4422" s="13">
        <f t="shared" ca="1" si="408"/>
        <v>1999.4742793212695</v>
      </c>
      <c r="D4422" s="13">
        <f t="shared" ca="1" si="409"/>
        <v>100.04067543505352</v>
      </c>
      <c r="E4422" s="13">
        <f t="shared" ca="1" si="410"/>
        <v>992292.0451922291</v>
      </c>
      <c r="F4422" s="13">
        <f t="shared" ca="1" si="411"/>
        <v>3.9876060892602254</v>
      </c>
      <c r="G4422" s="13">
        <f t="shared" ca="1" si="412"/>
        <v>0.50742268827324966</v>
      </c>
      <c r="H4422" s="13">
        <f t="shared" ca="1" si="413"/>
        <v>0</v>
      </c>
    </row>
    <row r="4423" spans="3:8">
      <c r="C4423" s="13">
        <f t="shared" ca="1" si="408"/>
        <v>1999.7106998385941</v>
      </c>
      <c r="D4423" s="13">
        <f t="shared" ca="1" si="409"/>
        <v>101.00489824858062</v>
      </c>
      <c r="E4423" s="13">
        <f t="shared" ca="1" si="410"/>
        <v>997634.85973431682</v>
      </c>
      <c r="F4423" s="13">
        <f t="shared" ca="1" si="411"/>
        <v>4.0021952561593057</v>
      </c>
      <c r="G4423" s="13">
        <f t="shared" ca="1" si="412"/>
        <v>0.5022988727426706</v>
      </c>
      <c r="H4423" s="13">
        <f t="shared" ca="1" si="413"/>
        <v>0</v>
      </c>
    </row>
    <row r="4424" spans="3:8">
      <c r="C4424" s="13">
        <f t="shared" ca="1" si="408"/>
        <v>1986.2263969599292</v>
      </c>
      <c r="D4424" s="13">
        <f t="shared" ca="1" si="409"/>
        <v>100.64931620291384</v>
      </c>
      <c r="E4424" s="13">
        <f t="shared" ca="1" si="410"/>
        <v>988164.40274524142</v>
      </c>
      <c r="F4424" s="13">
        <f t="shared" ca="1" si="411"/>
        <v>4.0065809416770426</v>
      </c>
      <c r="G4424" s="13">
        <f t="shared" ca="1" si="412"/>
        <v>0.49635634022598463</v>
      </c>
      <c r="H4424" s="13">
        <f t="shared" ca="1" si="413"/>
        <v>0</v>
      </c>
    </row>
    <row r="4425" spans="3:8">
      <c r="C4425" s="13">
        <f t="shared" ca="1" si="408"/>
        <v>2006.0988304246339</v>
      </c>
      <c r="D4425" s="13">
        <f t="shared" ca="1" si="409"/>
        <v>99.621390498270046</v>
      </c>
      <c r="E4425" s="13">
        <f t="shared" ca="1" si="410"/>
        <v>983702.23878670437</v>
      </c>
      <c r="F4425" s="13">
        <f t="shared" ca="1" si="411"/>
        <v>4.0052570189306644</v>
      </c>
      <c r="G4425" s="13">
        <f t="shared" ca="1" si="412"/>
        <v>0.50410634405025179</v>
      </c>
      <c r="H4425" s="13">
        <f t="shared" ca="1" si="413"/>
        <v>0</v>
      </c>
    </row>
    <row r="4426" spans="3:8">
      <c r="C4426" s="13">
        <f t="shared" ca="1" si="408"/>
        <v>2027.8572666665686</v>
      </c>
      <c r="D4426" s="13">
        <f t="shared" ca="1" si="409"/>
        <v>100.46472039288074</v>
      </c>
      <c r="E4426" s="13">
        <f t="shared" ca="1" si="410"/>
        <v>1001340.6846416488</v>
      </c>
      <c r="F4426" s="13">
        <f t="shared" ca="1" si="411"/>
        <v>3.9984181741877936</v>
      </c>
      <c r="G4426" s="13">
        <f t="shared" ca="1" si="412"/>
        <v>0.51381143825365572</v>
      </c>
      <c r="H4426" s="13">
        <f t="shared" ca="1" si="413"/>
        <v>0</v>
      </c>
    </row>
    <row r="4427" spans="3:8">
      <c r="C4427" s="13">
        <f t="shared" ca="1" si="408"/>
        <v>2014.1354069383169</v>
      </c>
      <c r="D4427" s="13">
        <f t="shared" ca="1" si="409"/>
        <v>101.19623600626669</v>
      </c>
      <c r="E4427" s="13">
        <f t="shared" ca="1" si="410"/>
        <v>1000010.5521220833</v>
      </c>
      <c r="F4427" s="13">
        <f t="shared" ca="1" si="411"/>
        <v>4.0042812426884247</v>
      </c>
      <c r="G4427" s="13">
        <f t="shared" ca="1" si="412"/>
        <v>0.50826352991877566</v>
      </c>
      <c r="H4427" s="13">
        <f t="shared" ca="1" si="413"/>
        <v>0</v>
      </c>
    </row>
    <row r="4428" spans="3:8">
      <c r="C4428" s="13">
        <f t="shared" ca="1" si="408"/>
        <v>1991.3477201970786</v>
      </c>
      <c r="D4428" s="13">
        <f t="shared" ca="1" si="409"/>
        <v>100.55136155009896</v>
      </c>
      <c r="E4428" s="13">
        <f t="shared" ca="1" si="410"/>
        <v>996556.95271052187</v>
      </c>
      <c r="F4428" s="13">
        <f t="shared" ca="1" si="411"/>
        <v>3.9970078322505844</v>
      </c>
      <c r="G4428" s="13">
        <f t="shared" ca="1" si="412"/>
        <v>0.49898808125206934</v>
      </c>
      <c r="H4428" s="13">
        <f t="shared" ca="1" si="413"/>
        <v>0</v>
      </c>
    </row>
    <row r="4429" spans="3:8">
      <c r="C4429" s="13">
        <f t="shared" ca="1" si="408"/>
        <v>2006.1839231601364</v>
      </c>
      <c r="D4429" s="13">
        <f t="shared" ca="1" si="409"/>
        <v>99.185127361029785</v>
      </c>
      <c r="E4429" s="13">
        <f t="shared" ca="1" si="410"/>
        <v>994065.33863897796</v>
      </c>
      <c r="F4429" s="13">
        <f t="shared" ca="1" si="411"/>
        <v>4.00098169402695</v>
      </c>
      <c r="G4429" s="13">
        <f t="shared" ca="1" si="412"/>
        <v>0.49883508719624142</v>
      </c>
      <c r="H4429" s="13">
        <f t="shared" ca="1" si="413"/>
        <v>0</v>
      </c>
    </row>
    <row r="4430" spans="3:8">
      <c r="C4430" s="13">
        <f t="shared" ca="1" si="408"/>
        <v>1999.0693903864585</v>
      </c>
      <c r="D4430" s="13">
        <f t="shared" ca="1" si="409"/>
        <v>99.618915043538067</v>
      </c>
      <c r="E4430" s="13">
        <f t="shared" ca="1" si="410"/>
        <v>994846.95812275971</v>
      </c>
      <c r="F4430" s="13">
        <f t="shared" ca="1" si="411"/>
        <v>3.9922414053653088</v>
      </c>
      <c r="G4430" s="13">
        <f t="shared" ca="1" si="412"/>
        <v>0.50144606322250374</v>
      </c>
      <c r="H4430" s="13">
        <f t="shared" ca="1" si="413"/>
        <v>0</v>
      </c>
    </row>
    <row r="4431" spans="3:8">
      <c r="C4431" s="13">
        <f t="shared" ca="1" si="408"/>
        <v>2016.1728176406227</v>
      </c>
      <c r="D4431" s="13">
        <f t="shared" ca="1" si="409"/>
        <v>100.23724362928213</v>
      </c>
      <c r="E4431" s="13">
        <f t="shared" ca="1" si="410"/>
        <v>988966.75335727283</v>
      </c>
      <c r="F4431" s="13">
        <f t="shared" ca="1" si="411"/>
        <v>3.9916605052954508</v>
      </c>
      <c r="G4431" s="13">
        <f t="shared" ca="1" si="412"/>
        <v>0.51658130005896652</v>
      </c>
      <c r="H4431" s="13">
        <f t="shared" ca="1" si="413"/>
        <v>0</v>
      </c>
    </row>
    <row r="4432" spans="3:8">
      <c r="C4432" s="13">
        <f t="shared" ca="1" si="408"/>
        <v>2004.4930657202342</v>
      </c>
      <c r="D4432" s="13">
        <f t="shared" ca="1" si="409"/>
        <v>100.05350480689457</v>
      </c>
      <c r="E4432" s="13">
        <f t="shared" ca="1" si="410"/>
        <v>998630.79856906028</v>
      </c>
      <c r="F4432" s="13">
        <f t="shared" ca="1" si="411"/>
        <v>3.9904433230648815</v>
      </c>
      <c r="G4432" s="13">
        <f t="shared" ca="1" si="412"/>
        <v>0.50536133850902609</v>
      </c>
      <c r="H4432" s="13">
        <f t="shared" ca="1" si="413"/>
        <v>0</v>
      </c>
    </row>
    <row r="4433" spans="3:8">
      <c r="C4433" s="13">
        <f t="shared" ca="1" si="408"/>
        <v>1999.0232857504222</v>
      </c>
      <c r="D4433" s="13">
        <f t="shared" ca="1" si="409"/>
        <v>99.914400743640954</v>
      </c>
      <c r="E4433" s="13">
        <f t="shared" ca="1" si="410"/>
        <v>1000133.0222449002</v>
      </c>
      <c r="F4433" s="13">
        <f t="shared" ca="1" si="411"/>
        <v>3.9993162366164197</v>
      </c>
      <c r="G4433" s="13">
        <f t="shared" ca="1" si="412"/>
        <v>0.49672174957106741</v>
      </c>
      <c r="H4433" s="13">
        <f t="shared" ca="1" si="413"/>
        <v>0</v>
      </c>
    </row>
    <row r="4434" spans="3:8">
      <c r="C4434" s="13">
        <f t="shared" ca="1" si="408"/>
        <v>2004.6994348355595</v>
      </c>
      <c r="D4434" s="13">
        <f t="shared" ca="1" si="409"/>
        <v>100.12819994277577</v>
      </c>
      <c r="E4434" s="13">
        <f t="shared" ca="1" si="410"/>
        <v>992074.38919085427</v>
      </c>
      <c r="F4434" s="13">
        <f t="shared" ca="1" si="411"/>
        <v>3.9959632220597854</v>
      </c>
      <c r="G4434" s="13">
        <f t="shared" ca="1" si="412"/>
        <v>0.50637809579665349</v>
      </c>
      <c r="H4434" s="13">
        <f t="shared" ca="1" si="413"/>
        <v>0</v>
      </c>
    </row>
    <row r="4435" spans="3:8">
      <c r="C4435" s="13">
        <f t="shared" ca="1" si="408"/>
        <v>1994.305734138447</v>
      </c>
      <c r="D4435" s="13">
        <f t="shared" ca="1" si="409"/>
        <v>99.889910809968157</v>
      </c>
      <c r="E4435" s="13">
        <f t="shared" ca="1" si="410"/>
        <v>999601.36143338575</v>
      </c>
      <c r="F4435" s="13">
        <f t="shared" ca="1" si="411"/>
        <v>4.0087751970528522</v>
      </c>
      <c r="G4435" s="13">
        <f t="shared" ca="1" si="412"/>
        <v>0.48987083753664196</v>
      </c>
      <c r="H4435" s="13">
        <f t="shared" ca="1" si="413"/>
        <v>0</v>
      </c>
    </row>
    <row r="4436" spans="3:8">
      <c r="C4436" s="13">
        <f t="shared" ca="1" si="408"/>
        <v>1996.9211844304809</v>
      </c>
      <c r="D4436" s="13">
        <f t="shared" ca="1" si="409"/>
        <v>99.089490594481916</v>
      </c>
      <c r="E4436" s="13">
        <f t="shared" ca="1" si="410"/>
        <v>998415.21678920498</v>
      </c>
      <c r="F4436" s="13">
        <f t="shared" ca="1" si="411"/>
        <v>4.0014411507020711</v>
      </c>
      <c r="G4436" s="13">
        <f t="shared" ca="1" si="412"/>
        <v>0.49138585542277735</v>
      </c>
      <c r="H4436" s="13">
        <f t="shared" ca="1" si="413"/>
        <v>0</v>
      </c>
    </row>
    <row r="4437" spans="3:8">
      <c r="C4437" s="13">
        <f t="shared" ca="1" si="408"/>
        <v>2016.5945352882586</v>
      </c>
      <c r="D4437" s="13">
        <f t="shared" ca="1" si="409"/>
        <v>100.69754707082018</v>
      </c>
      <c r="E4437" s="13">
        <f t="shared" ca="1" si="410"/>
        <v>998878.16283922805</v>
      </c>
      <c r="F4437" s="13">
        <f t="shared" ca="1" si="411"/>
        <v>4.0021162529896612</v>
      </c>
      <c r="G4437" s="13">
        <f t="shared" ca="1" si="412"/>
        <v>0.50866854208396739</v>
      </c>
      <c r="H4437" s="13">
        <f t="shared" ca="1" si="413"/>
        <v>0</v>
      </c>
    </row>
    <row r="4438" spans="3:8">
      <c r="C4438" s="13">
        <f t="shared" ca="1" si="408"/>
        <v>2000.115147950029</v>
      </c>
      <c r="D4438" s="13">
        <f t="shared" ca="1" si="409"/>
        <v>100.15751629802871</v>
      </c>
      <c r="E4438" s="13">
        <f t="shared" ca="1" si="410"/>
        <v>1004805.6942753266</v>
      </c>
      <c r="F4438" s="13">
        <f t="shared" ca="1" si="411"/>
        <v>3.9890067273412777</v>
      </c>
      <c r="G4438" s="13">
        <f t="shared" ca="1" si="412"/>
        <v>0.50130555443883484</v>
      </c>
      <c r="H4438" s="13">
        <f t="shared" ca="1" si="413"/>
        <v>0</v>
      </c>
    </row>
    <row r="4439" spans="3:8">
      <c r="C4439" s="13">
        <f t="shared" ca="1" si="408"/>
        <v>1979.5121331894602</v>
      </c>
      <c r="D4439" s="13">
        <f t="shared" ca="1" si="409"/>
        <v>99.563915796636067</v>
      </c>
      <c r="E4439" s="13">
        <f t="shared" ca="1" si="410"/>
        <v>986931.78106708324</v>
      </c>
      <c r="F4439" s="13">
        <f t="shared" ca="1" si="411"/>
        <v>4.0041085134485117</v>
      </c>
      <c r="G4439" s="13">
        <f t="shared" ca="1" si="412"/>
        <v>0.4895059229432972</v>
      </c>
      <c r="H4439" s="13">
        <f t="shared" ca="1" si="413"/>
        <v>0</v>
      </c>
    </row>
    <row r="4440" spans="3:8">
      <c r="C4440" s="13">
        <f t="shared" ref="C4440:C4503" ca="1" si="414">NORMINV(RAND(),$D$3,$G$3)</f>
        <v>1989.1131124368353</v>
      </c>
      <c r="D4440" s="13">
        <f t="shared" ref="D4440:D4503" ca="1" si="415">NORMINV(RAND(),$D$4,$G$4)</f>
        <v>100.94551339145647</v>
      </c>
      <c r="E4440" s="13">
        <f t="shared" ref="E4440:E4503" ca="1" si="416">NORMINV(RAND(),$D$5,$G$5)</f>
        <v>995641.0998283478</v>
      </c>
      <c r="F4440" s="13">
        <f t="shared" ref="F4440:F4503" ca="1" si="417">NORMINV(RAND(),$D$6,$G$6)</f>
        <v>4.0025127270550085</v>
      </c>
      <c r="G4440" s="13">
        <f t="shared" ref="G4440:G4503" ca="1" si="418">C4440^2*D4440/(E4440*3.1415926*F4440^4)</f>
        <v>0.49753359891840249</v>
      </c>
      <c r="H4440" s="13">
        <f t="shared" ref="H4440:H4503" ca="1" si="419">IF(G4440&gt;0.54,1,IF(G4440&lt;0.46,1,0))</f>
        <v>0</v>
      </c>
    </row>
    <row r="4441" spans="3:8">
      <c r="C4441" s="13">
        <f t="shared" ca="1" si="414"/>
        <v>2013.2900374880037</v>
      </c>
      <c r="D4441" s="13">
        <f t="shared" ca="1" si="415"/>
        <v>100.75151688017034</v>
      </c>
      <c r="E4441" s="13">
        <f t="shared" ca="1" si="416"/>
        <v>1005620.2413900972</v>
      </c>
      <c r="F4441" s="13">
        <f t="shared" ca="1" si="417"/>
        <v>4.0102192398426375</v>
      </c>
      <c r="G4441" s="13">
        <f t="shared" ca="1" si="418"/>
        <v>0.4998134578941722</v>
      </c>
      <c r="H4441" s="13">
        <f t="shared" ca="1" si="419"/>
        <v>0</v>
      </c>
    </row>
    <row r="4442" spans="3:8">
      <c r="C4442" s="13">
        <f t="shared" ca="1" si="414"/>
        <v>2033.3682104429863</v>
      </c>
      <c r="D4442" s="13">
        <f t="shared" ca="1" si="415"/>
        <v>98.661204283019984</v>
      </c>
      <c r="E4442" s="13">
        <f t="shared" ca="1" si="416"/>
        <v>991000.17551970156</v>
      </c>
      <c r="F4442" s="13">
        <f t="shared" ca="1" si="417"/>
        <v>3.9943209801463384</v>
      </c>
      <c r="G4442" s="13">
        <f t="shared" ca="1" si="418"/>
        <v>0.51473420494942768</v>
      </c>
      <c r="H4442" s="13">
        <f t="shared" ca="1" si="419"/>
        <v>0</v>
      </c>
    </row>
    <row r="4443" spans="3:8">
      <c r="C4443" s="13">
        <f t="shared" ca="1" si="414"/>
        <v>1999.0539295419476</v>
      </c>
      <c r="D4443" s="13">
        <f t="shared" ca="1" si="415"/>
        <v>99.334332789972393</v>
      </c>
      <c r="E4443" s="13">
        <f t="shared" ca="1" si="416"/>
        <v>993088.5430899522</v>
      </c>
      <c r="F4443" s="13">
        <f t="shared" ca="1" si="417"/>
        <v>4.0055468077740599</v>
      </c>
      <c r="G4443" s="13">
        <f t="shared" ca="1" si="418"/>
        <v>0.49426893811025135</v>
      </c>
      <c r="H4443" s="13">
        <f t="shared" ca="1" si="419"/>
        <v>0</v>
      </c>
    </row>
    <row r="4444" spans="3:8">
      <c r="C4444" s="13">
        <f t="shared" ca="1" si="414"/>
        <v>1990.4943962416944</v>
      </c>
      <c r="D4444" s="13">
        <f t="shared" ca="1" si="415"/>
        <v>99.978403183677116</v>
      </c>
      <c r="E4444" s="13">
        <f t="shared" ca="1" si="416"/>
        <v>995371.12425629806</v>
      </c>
      <c r="F4444" s="13">
        <f t="shared" ca="1" si="417"/>
        <v>4.0085341337024012</v>
      </c>
      <c r="G4444" s="13">
        <f t="shared" ca="1" si="418"/>
        <v>0.49062634801553912</v>
      </c>
      <c r="H4444" s="13">
        <f t="shared" ca="1" si="419"/>
        <v>0</v>
      </c>
    </row>
    <row r="4445" spans="3:8">
      <c r="C4445" s="13">
        <f t="shared" ca="1" si="414"/>
        <v>2010.7343261147007</v>
      </c>
      <c r="D4445" s="13">
        <f t="shared" ca="1" si="415"/>
        <v>100.18418949155229</v>
      </c>
      <c r="E4445" s="13">
        <f t="shared" ca="1" si="416"/>
        <v>987799.86265998532</v>
      </c>
      <c r="F4445" s="13">
        <f t="shared" ca="1" si="417"/>
        <v>3.9959607491772537</v>
      </c>
      <c r="G4445" s="13">
        <f t="shared" ca="1" si="418"/>
        <v>0.51192329400188674</v>
      </c>
      <c r="H4445" s="13">
        <f t="shared" ca="1" si="419"/>
        <v>0</v>
      </c>
    </row>
    <row r="4446" spans="3:8">
      <c r="C4446" s="13">
        <f t="shared" ca="1" si="414"/>
        <v>2003.2869072924029</v>
      </c>
      <c r="D4446" s="13">
        <f t="shared" ca="1" si="415"/>
        <v>101.18070044100348</v>
      </c>
      <c r="E4446" s="13">
        <f t="shared" ca="1" si="416"/>
        <v>1002451.8689732261</v>
      </c>
      <c r="F4446" s="13">
        <f t="shared" ca="1" si="417"/>
        <v>3.9993195810130922</v>
      </c>
      <c r="G4446" s="13">
        <f t="shared" ca="1" si="418"/>
        <v>0.5039949138833022</v>
      </c>
      <c r="H4446" s="13">
        <f t="shared" ca="1" si="419"/>
        <v>0</v>
      </c>
    </row>
    <row r="4447" spans="3:8">
      <c r="C4447" s="13">
        <f t="shared" ca="1" si="414"/>
        <v>1984.4214819563072</v>
      </c>
      <c r="D4447" s="13">
        <f t="shared" ca="1" si="415"/>
        <v>99.059574159337373</v>
      </c>
      <c r="E4447" s="13">
        <f t="shared" ca="1" si="416"/>
        <v>990698.05604755227</v>
      </c>
      <c r="F4447" s="13">
        <f t="shared" ca="1" si="417"/>
        <v>4.0022804467860382</v>
      </c>
      <c r="G4447" s="13">
        <f t="shared" ca="1" si="418"/>
        <v>0.48847579854929202</v>
      </c>
      <c r="H4447" s="13">
        <f t="shared" ca="1" si="419"/>
        <v>0</v>
      </c>
    </row>
    <row r="4448" spans="3:8">
      <c r="C4448" s="13">
        <f t="shared" ca="1" si="414"/>
        <v>2006.3153833846657</v>
      </c>
      <c r="D4448" s="13">
        <f t="shared" ca="1" si="415"/>
        <v>99.529488109117565</v>
      </c>
      <c r="E4448" s="13">
        <f t="shared" ca="1" si="416"/>
        <v>989735.53920908354</v>
      </c>
      <c r="F4448" s="13">
        <f t="shared" ca="1" si="417"/>
        <v>4.0016335746302518</v>
      </c>
      <c r="G4448" s="13">
        <f t="shared" ca="1" si="418"/>
        <v>0.50249514882377</v>
      </c>
      <c r="H4448" s="13">
        <f t="shared" ca="1" si="419"/>
        <v>0</v>
      </c>
    </row>
    <row r="4449" spans="3:8">
      <c r="C4449" s="13">
        <f t="shared" ca="1" si="414"/>
        <v>2001.6257531747406</v>
      </c>
      <c r="D4449" s="13">
        <f t="shared" ca="1" si="415"/>
        <v>100.26565805334405</v>
      </c>
      <c r="E4449" s="13">
        <f t="shared" ca="1" si="416"/>
        <v>1010685.1197010133</v>
      </c>
      <c r="F4449" s="13">
        <f t="shared" ca="1" si="417"/>
        <v>4.0082508659420997</v>
      </c>
      <c r="G4449" s="13">
        <f t="shared" ca="1" si="418"/>
        <v>0.49015411320130348</v>
      </c>
      <c r="H4449" s="13">
        <f t="shared" ca="1" si="419"/>
        <v>0</v>
      </c>
    </row>
    <row r="4450" spans="3:8">
      <c r="C4450" s="13">
        <f t="shared" ca="1" si="414"/>
        <v>2010.786558022327</v>
      </c>
      <c r="D4450" s="13">
        <f t="shared" ca="1" si="415"/>
        <v>99.935267790662721</v>
      </c>
      <c r="E4450" s="13">
        <f t="shared" ca="1" si="416"/>
        <v>1004280.4208305959</v>
      </c>
      <c r="F4450" s="13">
        <f t="shared" ca="1" si="417"/>
        <v>3.9952340028818387</v>
      </c>
      <c r="G4450" s="13">
        <f t="shared" ca="1" si="418"/>
        <v>0.50266307199901217</v>
      </c>
      <c r="H4450" s="13">
        <f t="shared" ca="1" si="419"/>
        <v>0</v>
      </c>
    </row>
    <row r="4451" spans="3:8">
      <c r="C4451" s="13">
        <f t="shared" ca="1" si="414"/>
        <v>1975.9259550609258</v>
      </c>
      <c r="D4451" s="13">
        <f t="shared" ca="1" si="415"/>
        <v>99.495243847922097</v>
      </c>
      <c r="E4451" s="13">
        <f t="shared" ca="1" si="416"/>
        <v>1006371.5685128162</v>
      </c>
      <c r="F4451" s="13">
        <f t="shared" ca="1" si="417"/>
        <v>4.0097350049528986</v>
      </c>
      <c r="G4451" s="13">
        <f t="shared" ca="1" si="418"/>
        <v>0.47530539175601905</v>
      </c>
      <c r="H4451" s="13">
        <f t="shared" ca="1" si="419"/>
        <v>0</v>
      </c>
    </row>
    <row r="4452" spans="3:8">
      <c r="C4452" s="13">
        <f t="shared" ca="1" si="414"/>
        <v>1974.3467801018649</v>
      </c>
      <c r="D4452" s="13">
        <f t="shared" ca="1" si="415"/>
        <v>100.23566388551299</v>
      </c>
      <c r="E4452" s="13">
        <f t="shared" ca="1" si="416"/>
        <v>998088.38554327609</v>
      </c>
      <c r="F4452" s="13">
        <f t="shared" ca="1" si="417"/>
        <v>3.9892606215278925</v>
      </c>
      <c r="G4452" s="13">
        <f t="shared" ca="1" si="418"/>
        <v>0.49201759687339436</v>
      </c>
      <c r="H4452" s="13">
        <f t="shared" ca="1" si="419"/>
        <v>0</v>
      </c>
    </row>
    <row r="4453" spans="3:8">
      <c r="C4453" s="13">
        <f t="shared" ca="1" si="414"/>
        <v>1997.2505506069317</v>
      </c>
      <c r="D4453" s="13">
        <f t="shared" ca="1" si="415"/>
        <v>98.875552465126049</v>
      </c>
      <c r="E4453" s="13">
        <f t="shared" ca="1" si="416"/>
        <v>1006443.8606784486</v>
      </c>
      <c r="F4453" s="13">
        <f t="shared" ca="1" si="417"/>
        <v>4.0062815652669208</v>
      </c>
      <c r="G4453" s="13">
        <f t="shared" ca="1" si="418"/>
        <v>0.48422669418742115</v>
      </c>
      <c r="H4453" s="13">
        <f t="shared" ca="1" si="419"/>
        <v>0</v>
      </c>
    </row>
    <row r="4454" spans="3:8">
      <c r="C4454" s="13">
        <f t="shared" ca="1" si="414"/>
        <v>2013.3291925468914</v>
      </c>
      <c r="D4454" s="13">
        <f t="shared" ca="1" si="415"/>
        <v>99.887425731652371</v>
      </c>
      <c r="E4454" s="13">
        <f t="shared" ca="1" si="416"/>
        <v>1003406.3309529808</v>
      </c>
      <c r="F4454" s="13">
        <f t="shared" ca="1" si="417"/>
        <v>3.9968058860883446</v>
      </c>
      <c r="G4454" s="13">
        <f t="shared" ca="1" si="418"/>
        <v>0.50334003489760437</v>
      </c>
      <c r="H4454" s="13">
        <f t="shared" ca="1" si="419"/>
        <v>0</v>
      </c>
    </row>
    <row r="4455" spans="3:8">
      <c r="C4455" s="13">
        <f t="shared" ca="1" si="414"/>
        <v>2004.1518373029432</v>
      </c>
      <c r="D4455" s="13">
        <f t="shared" ca="1" si="415"/>
        <v>100.19364980220064</v>
      </c>
      <c r="E4455" s="13">
        <f t="shared" ca="1" si="416"/>
        <v>997555.32084010728</v>
      </c>
      <c r="F4455" s="13">
        <f t="shared" ca="1" si="417"/>
        <v>3.9957199349057944</v>
      </c>
      <c r="G4455" s="13">
        <f t="shared" ca="1" si="418"/>
        <v>0.50377246153974586</v>
      </c>
      <c r="H4455" s="13">
        <f t="shared" ca="1" si="419"/>
        <v>0</v>
      </c>
    </row>
    <row r="4456" spans="3:8">
      <c r="C4456" s="13">
        <f t="shared" ca="1" si="414"/>
        <v>2007.5178216259919</v>
      </c>
      <c r="D4456" s="13">
        <f t="shared" ca="1" si="415"/>
        <v>100.13862302449523</v>
      </c>
      <c r="E4456" s="13">
        <f t="shared" ca="1" si="416"/>
        <v>1000733.5627288073</v>
      </c>
      <c r="F4456" s="13">
        <f t="shared" ca="1" si="417"/>
        <v>3.9993015766763342</v>
      </c>
      <c r="G4456" s="13">
        <f t="shared" ca="1" si="418"/>
        <v>0.50178247104079632</v>
      </c>
      <c r="H4456" s="13">
        <f t="shared" ca="1" si="419"/>
        <v>0</v>
      </c>
    </row>
    <row r="4457" spans="3:8">
      <c r="C4457" s="13">
        <f t="shared" ca="1" si="414"/>
        <v>2011.5784528105146</v>
      </c>
      <c r="D4457" s="13">
        <f t="shared" ca="1" si="415"/>
        <v>99.814463201269476</v>
      </c>
      <c r="E4457" s="13">
        <f t="shared" ca="1" si="416"/>
        <v>993260.56640100444</v>
      </c>
      <c r="F4457" s="13">
        <f t="shared" ca="1" si="417"/>
        <v>4.0007918103592894</v>
      </c>
      <c r="G4457" s="13">
        <f t="shared" ca="1" si="418"/>
        <v>0.50520839226252667</v>
      </c>
      <c r="H4457" s="13">
        <f t="shared" ca="1" si="419"/>
        <v>0</v>
      </c>
    </row>
    <row r="4458" spans="3:8">
      <c r="C4458" s="13">
        <f t="shared" ca="1" si="414"/>
        <v>1980.6612690379327</v>
      </c>
      <c r="D4458" s="13">
        <f t="shared" ca="1" si="415"/>
        <v>99.878581836873423</v>
      </c>
      <c r="E4458" s="13">
        <f t="shared" ca="1" si="416"/>
        <v>1005529.4881214503</v>
      </c>
      <c r="F4458" s="13">
        <f t="shared" ca="1" si="417"/>
        <v>3.9949907326224445</v>
      </c>
      <c r="G4458" s="13">
        <f t="shared" ca="1" si="418"/>
        <v>0.48695071111137012</v>
      </c>
      <c r="H4458" s="13">
        <f t="shared" ca="1" si="419"/>
        <v>0</v>
      </c>
    </row>
    <row r="4459" spans="3:8">
      <c r="C4459" s="13">
        <f t="shared" ca="1" si="414"/>
        <v>2002.1224896989286</v>
      </c>
      <c r="D4459" s="13">
        <f t="shared" ca="1" si="415"/>
        <v>100.87218664518176</v>
      </c>
      <c r="E4459" s="13">
        <f t="shared" ca="1" si="416"/>
        <v>993226.24464414408</v>
      </c>
      <c r="F4459" s="13">
        <f t="shared" ca="1" si="417"/>
        <v>4.0028022146644</v>
      </c>
      <c r="G4459" s="13">
        <f t="shared" ca="1" si="418"/>
        <v>0.50477535845674826</v>
      </c>
      <c r="H4459" s="13">
        <f t="shared" ca="1" si="419"/>
        <v>0</v>
      </c>
    </row>
    <row r="4460" spans="3:8">
      <c r="C4460" s="13">
        <f t="shared" ca="1" si="414"/>
        <v>2000.1327843053348</v>
      </c>
      <c r="D4460" s="13">
        <f t="shared" ca="1" si="415"/>
        <v>99.461828325557775</v>
      </c>
      <c r="E4460" s="13">
        <f t="shared" ca="1" si="416"/>
        <v>990571.59136540268</v>
      </c>
      <c r="F4460" s="13">
        <f t="shared" ca="1" si="417"/>
        <v>4.0033602859552868</v>
      </c>
      <c r="G4460" s="13">
        <f t="shared" ca="1" si="418"/>
        <v>0.49778253478337769</v>
      </c>
      <c r="H4460" s="13">
        <f t="shared" ca="1" si="419"/>
        <v>0</v>
      </c>
    </row>
    <row r="4461" spans="3:8">
      <c r="C4461" s="13">
        <f t="shared" ca="1" si="414"/>
        <v>2011.5004600721727</v>
      </c>
      <c r="D4461" s="13">
        <f t="shared" ca="1" si="415"/>
        <v>100.68550852592629</v>
      </c>
      <c r="E4461" s="13">
        <f t="shared" ca="1" si="416"/>
        <v>1000763.0068336221</v>
      </c>
      <c r="F4461" s="13">
        <f t="shared" ca="1" si="417"/>
        <v>4.0003590355987022</v>
      </c>
      <c r="G4461" s="13">
        <f t="shared" ca="1" si="418"/>
        <v>0.50597638314421245</v>
      </c>
      <c r="H4461" s="13">
        <f t="shared" ca="1" si="419"/>
        <v>0</v>
      </c>
    </row>
    <row r="4462" spans="3:8">
      <c r="C4462" s="13">
        <f t="shared" ca="1" si="414"/>
        <v>2005.2477349510534</v>
      </c>
      <c r="D4462" s="13">
        <f t="shared" ca="1" si="415"/>
        <v>98.901141623238317</v>
      </c>
      <c r="E4462" s="13">
        <f t="shared" ca="1" si="416"/>
        <v>992283.43500315154</v>
      </c>
      <c r="F4462" s="13">
        <f t="shared" ca="1" si="417"/>
        <v>3.994178477846388</v>
      </c>
      <c r="G4462" s="13">
        <f t="shared" ca="1" si="418"/>
        <v>0.50123558753626662</v>
      </c>
      <c r="H4462" s="13">
        <f t="shared" ca="1" si="419"/>
        <v>0</v>
      </c>
    </row>
    <row r="4463" spans="3:8">
      <c r="C4463" s="13">
        <f t="shared" ca="1" si="414"/>
        <v>1989.4917163482687</v>
      </c>
      <c r="D4463" s="13">
        <f t="shared" ca="1" si="415"/>
        <v>99.982076653419654</v>
      </c>
      <c r="E4463" s="13">
        <f t="shared" ca="1" si="416"/>
        <v>993871.74982139259</v>
      </c>
      <c r="F4463" s="13">
        <f t="shared" ca="1" si="417"/>
        <v>4.0011825011158839</v>
      </c>
      <c r="G4463" s="13">
        <f t="shared" ca="1" si="418"/>
        <v>0.49450737013301943</v>
      </c>
      <c r="H4463" s="13">
        <f t="shared" ca="1" si="419"/>
        <v>0</v>
      </c>
    </row>
    <row r="4464" spans="3:8">
      <c r="C4464" s="13">
        <f t="shared" ca="1" si="414"/>
        <v>1980.8053075457251</v>
      </c>
      <c r="D4464" s="13">
        <f t="shared" ca="1" si="415"/>
        <v>99.647823732294654</v>
      </c>
      <c r="E4464" s="13">
        <f t="shared" ca="1" si="416"/>
        <v>990686.23644662823</v>
      </c>
      <c r="F4464" s="13">
        <f t="shared" ca="1" si="417"/>
        <v>4.0132834701903564</v>
      </c>
      <c r="G4464" s="13">
        <f t="shared" ca="1" si="418"/>
        <v>0.4842460204547635</v>
      </c>
      <c r="H4464" s="13">
        <f t="shared" ca="1" si="419"/>
        <v>0</v>
      </c>
    </row>
    <row r="4465" spans="3:8">
      <c r="C4465" s="13">
        <f t="shared" ca="1" si="414"/>
        <v>2001.6750203107877</v>
      </c>
      <c r="D4465" s="13">
        <f t="shared" ca="1" si="415"/>
        <v>99.687127737539583</v>
      </c>
      <c r="E4465" s="13">
        <f t="shared" ca="1" si="416"/>
        <v>997381.53843448521</v>
      </c>
      <c r="F4465" s="13">
        <f t="shared" ca="1" si="417"/>
        <v>4.0063297303381935</v>
      </c>
      <c r="G4465" s="13">
        <f t="shared" ca="1" si="418"/>
        <v>0.49479838327940762</v>
      </c>
      <c r="H4465" s="13">
        <f t="shared" ca="1" si="419"/>
        <v>0</v>
      </c>
    </row>
    <row r="4466" spans="3:8">
      <c r="C4466" s="13">
        <f t="shared" ca="1" si="414"/>
        <v>2014.545590547883</v>
      </c>
      <c r="D4466" s="13">
        <f t="shared" ca="1" si="415"/>
        <v>100.07136778227368</v>
      </c>
      <c r="E4466" s="13">
        <f t="shared" ca="1" si="416"/>
        <v>1008502.2505161696</v>
      </c>
      <c r="F4466" s="13">
        <f t="shared" ca="1" si="417"/>
        <v>4.0146673815394189</v>
      </c>
      <c r="G4466" s="13">
        <f t="shared" ca="1" si="418"/>
        <v>0.4934453053362941</v>
      </c>
      <c r="H4466" s="13">
        <f t="shared" ca="1" si="419"/>
        <v>0</v>
      </c>
    </row>
    <row r="4467" spans="3:8">
      <c r="C4467" s="13">
        <f t="shared" ca="1" si="414"/>
        <v>1992.6841743622567</v>
      </c>
      <c r="D4467" s="13">
        <f t="shared" ca="1" si="415"/>
        <v>99.953205754880344</v>
      </c>
      <c r="E4467" s="13">
        <f t="shared" ca="1" si="416"/>
        <v>987808.86350512807</v>
      </c>
      <c r="F4467" s="13">
        <f t="shared" ca="1" si="417"/>
        <v>3.9996160050107079</v>
      </c>
      <c r="G4467" s="13">
        <f t="shared" ca="1" si="418"/>
        <v>0.49977864656482623</v>
      </c>
      <c r="H4467" s="13">
        <f t="shared" ca="1" si="419"/>
        <v>0</v>
      </c>
    </row>
    <row r="4468" spans="3:8">
      <c r="C4468" s="13">
        <f t="shared" ca="1" si="414"/>
        <v>2006.5291575613712</v>
      </c>
      <c r="D4468" s="13">
        <f t="shared" ca="1" si="415"/>
        <v>99.865614562786376</v>
      </c>
      <c r="E4468" s="13">
        <f t="shared" ca="1" si="416"/>
        <v>998822.67781845725</v>
      </c>
      <c r="F4468" s="13">
        <f t="shared" ca="1" si="417"/>
        <v>3.9996770952745515</v>
      </c>
      <c r="G4468" s="13">
        <f t="shared" ca="1" si="418"/>
        <v>0.50069003220538588</v>
      </c>
      <c r="H4468" s="13">
        <f t="shared" ca="1" si="419"/>
        <v>0</v>
      </c>
    </row>
    <row r="4469" spans="3:8">
      <c r="C4469" s="13">
        <f t="shared" ca="1" si="414"/>
        <v>2015.507381080525</v>
      </c>
      <c r="D4469" s="13">
        <f t="shared" ca="1" si="415"/>
        <v>100.24134488028352</v>
      </c>
      <c r="E4469" s="13">
        <f t="shared" ca="1" si="416"/>
        <v>974884.60178879055</v>
      </c>
      <c r="F4469" s="13">
        <f t="shared" ca="1" si="417"/>
        <v>4.0038117824597608</v>
      </c>
      <c r="G4469" s="13">
        <f t="shared" ca="1" si="418"/>
        <v>0.51738994144891126</v>
      </c>
      <c r="H4469" s="13">
        <f t="shared" ca="1" si="419"/>
        <v>0</v>
      </c>
    </row>
    <row r="4470" spans="3:8">
      <c r="C4470" s="13">
        <f t="shared" ca="1" si="414"/>
        <v>2004.5462165292893</v>
      </c>
      <c r="D4470" s="13">
        <f t="shared" ca="1" si="415"/>
        <v>100.18365044092563</v>
      </c>
      <c r="E4470" s="13">
        <f t="shared" ca="1" si="416"/>
        <v>995695.47889402835</v>
      </c>
      <c r="F4470" s="13">
        <f t="shared" ca="1" si="417"/>
        <v>3.9999974314471984</v>
      </c>
      <c r="G4470" s="13">
        <f t="shared" ca="1" si="418"/>
        <v>0.50270563043506067</v>
      </c>
      <c r="H4470" s="13">
        <f t="shared" ca="1" si="419"/>
        <v>0</v>
      </c>
    </row>
    <row r="4471" spans="3:8">
      <c r="C4471" s="13">
        <f t="shared" ca="1" si="414"/>
        <v>2016.84139205562</v>
      </c>
      <c r="D4471" s="13">
        <f t="shared" ca="1" si="415"/>
        <v>99.534853999657088</v>
      </c>
      <c r="E4471" s="13">
        <f t="shared" ca="1" si="416"/>
        <v>996836.74584923044</v>
      </c>
      <c r="F4471" s="13">
        <f t="shared" ca="1" si="417"/>
        <v>3.997143376809869</v>
      </c>
      <c r="G4471" s="13">
        <f t="shared" ca="1" si="418"/>
        <v>0.50646083308529888</v>
      </c>
      <c r="H4471" s="13">
        <f t="shared" ca="1" si="419"/>
        <v>0</v>
      </c>
    </row>
    <row r="4472" spans="3:8">
      <c r="C4472" s="13">
        <f t="shared" ca="1" si="414"/>
        <v>2013.2828763706773</v>
      </c>
      <c r="D4472" s="13">
        <f t="shared" ca="1" si="415"/>
        <v>99.150844392416104</v>
      </c>
      <c r="E4472" s="13">
        <f t="shared" ca="1" si="416"/>
        <v>1004248.1140534494</v>
      </c>
      <c r="F4472" s="13">
        <f t="shared" ca="1" si="417"/>
        <v>4.0096382705782005</v>
      </c>
      <c r="G4472" s="13">
        <f t="shared" ca="1" si="418"/>
        <v>0.49282683585762121</v>
      </c>
      <c r="H4472" s="13">
        <f t="shared" ca="1" si="419"/>
        <v>0</v>
      </c>
    </row>
    <row r="4473" spans="3:8">
      <c r="C4473" s="13">
        <f t="shared" ca="1" si="414"/>
        <v>2016.3507504854726</v>
      </c>
      <c r="D4473" s="13">
        <f t="shared" ca="1" si="415"/>
        <v>101.01950372146156</v>
      </c>
      <c r="E4473" s="13">
        <f t="shared" ca="1" si="416"/>
        <v>984819.33053180401</v>
      </c>
      <c r="F4473" s="13">
        <f t="shared" ca="1" si="417"/>
        <v>4.0078300177838067</v>
      </c>
      <c r="G4473" s="13">
        <f t="shared" ca="1" si="418"/>
        <v>0.51450996235102697</v>
      </c>
      <c r="H4473" s="13">
        <f t="shared" ca="1" si="419"/>
        <v>0</v>
      </c>
    </row>
    <row r="4474" spans="3:8">
      <c r="C4474" s="13">
        <f t="shared" ca="1" si="414"/>
        <v>2002.2213770280009</v>
      </c>
      <c r="D4474" s="13">
        <f t="shared" ca="1" si="415"/>
        <v>99.854905135873224</v>
      </c>
      <c r="E4474" s="13">
        <f t="shared" ca="1" si="416"/>
        <v>1003781.3511672749</v>
      </c>
      <c r="F4474" s="13">
        <f t="shared" ca="1" si="417"/>
        <v>4.0057552294669883</v>
      </c>
      <c r="G4474" s="13">
        <f t="shared" ca="1" si="418"/>
        <v>0.49302276128544281</v>
      </c>
      <c r="H4474" s="13">
        <f t="shared" ca="1" si="419"/>
        <v>0</v>
      </c>
    </row>
    <row r="4475" spans="3:8">
      <c r="C4475" s="13">
        <f t="shared" ca="1" si="414"/>
        <v>2015.7454869083406</v>
      </c>
      <c r="D4475" s="13">
        <f t="shared" ca="1" si="415"/>
        <v>99.673429964765191</v>
      </c>
      <c r="E4475" s="13">
        <f t="shared" ca="1" si="416"/>
        <v>1000561.9891668423</v>
      </c>
      <c r="F4475" s="13">
        <f t="shared" ca="1" si="417"/>
        <v>3.9888805152584652</v>
      </c>
      <c r="G4475" s="13">
        <f t="shared" ca="1" si="418"/>
        <v>0.50892386926684963</v>
      </c>
      <c r="H4475" s="13">
        <f t="shared" ca="1" si="419"/>
        <v>0</v>
      </c>
    </row>
    <row r="4476" spans="3:8">
      <c r="C4476" s="13">
        <f t="shared" ca="1" si="414"/>
        <v>1999.0795936924917</v>
      </c>
      <c r="D4476" s="13">
        <f t="shared" ca="1" si="415"/>
        <v>100.55105931410708</v>
      </c>
      <c r="E4476" s="13">
        <f t="shared" ca="1" si="416"/>
        <v>996786.14964095259</v>
      </c>
      <c r="F4476" s="13">
        <f t="shared" ca="1" si="417"/>
        <v>4.004765000489896</v>
      </c>
      <c r="G4476" s="13">
        <f t="shared" ca="1" si="418"/>
        <v>0.49886934176357567</v>
      </c>
      <c r="H4476" s="13">
        <f t="shared" ca="1" si="419"/>
        <v>0</v>
      </c>
    </row>
    <row r="4477" spans="3:8">
      <c r="C4477" s="13">
        <f t="shared" ca="1" si="414"/>
        <v>1983.5866960302137</v>
      </c>
      <c r="D4477" s="13">
        <f t="shared" ca="1" si="415"/>
        <v>99.923491797838153</v>
      </c>
      <c r="E4477" s="13">
        <f t="shared" ca="1" si="416"/>
        <v>998365.14684137842</v>
      </c>
      <c r="F4477" s="13">
        <f t="shared" ca="1" si="417"/>
        <v>3.9993185922120182</v>
      </c>
      <c r="G4477" s="13">
        <f t="shared" ca="1" si="418"/>
        <v>0.48998940623044684</v>
      </c>
      <c r="H4477" s="13">
        <f t="shared" ca="1" si="419"/>
        <v>0</v>
      </c>
    </row>
    <row r="4478" spans="3:8">
      <c r="C4478" s="13">
        <f t="shared" ca="1" si="414"/>
        <v>1993.4783612948147</v>
      </c>
      <c r="D4478" s="13">
        <f t="shared" ca="1" si="415"/>
        <v>99.45793730155907</v>
      </c>
      <c r="E4478" s="13">
        <f t="shared" ca="1" si="416"/>
        <v>991254.15546022926</v>
      </c>
      <c r="F4478" s="13">
        <f t="shared" ca="1" si="417"/>
        <v>3.9911698350506741</v>
      </c>
      <c r="G4478" s="13">
        <f t="shared" ca="1" si="418"/>
        <v>0.50018052627200493</v>
      </c>
      <c r="H4478" s="13">
        <f t="shared" ca="1" si="419"/>
        <v>0</v>
      </c>
    </row>
    <row r="4479" spans="3:8">
      <c r="C4479" s="13">
        <f t="shared" ca="1" si="414"/>
        <v>1993.3702321940382</v>
      </c>
      <c r="D4479" s="13">
        <f t="shared" ca="1" si="415"/>
        <v>100.11460244549563</v>
      </c>
      <c r="E4479" s="13">
        <f t="shared" ca="1" si="416"/>
        <v>985966.38704374759</v>
      </c>
      <c r="F4479" s="13">
        <f t="shared" ca="1" si="417"/>
        <v>4.0078989643109999</v>
      </c>
      <c r="G4479" s="13">
        <f t="shared" ca="1" si="418"/>
        <v>0.49773058681499466</v>
      </c>
      <c r="H4479" s="13">
        <f t="shared" ca="1" si="419"/>
        <v>0</v>
      </c>
    </row>
    <row r="4480" spans="3:8">
      <c r="C4480" s="13">
        <f t="shared" ca="1" si="414"/>
        <v>1990.8597860551631</v>
      </c>
      <c r="D4480" s="13">
        <f t="shared" ca="1" si="415"/>
        <v>100.02467080442973</v>
      </c>
      <c r="E4480" s="13">
        <f t="shared" ca="1" si="416"/>
        <v>991945.03732003504</v>
      </c>
      <c r="F4480" s="13">
        <f t="shared" ca="1" si="417"/>
        <v>4.0018876168284727</v>
      </c>
      <c r="G4480" s="13">
        <f t="shared" ca="1" si="418"/>
        <v>0.49601116390228417</v>
      </c>
      <c r="H4480" s="13">
        <f t="shared" ca="1" si="419"/>
        <v>0</v>
      </c>
    </row>
    <row r="4481" spans="3:8">
      <c r="C4481" s="13">
        <f t="shared" ca="1" si="414"/>
        <v>2017.3850990377023</v>
      </c>
      <c r="D4481" s="13">
        <f t="shared" ca="1" si="415"/>
        <v>99.33021304369494</v>
      </c>
      <c r="E4481" s="13">
        <f t="shared" ca="1" si="416"/>
        <v>1004426.6592105683</v>
      </c>
      <c r="F4481" s="13">
        <f t="shared" ca="1" si="417"/>
        <v>3.9945758870628438</v>
      </c>
      <c r="G4481" s="13">
        <f t="shared" ca="1" si="418"/>
        <v>0.50316240413982161</v>
      </c>
      <c r="H4481" s="13">
        <f t="shared" ca="1" si="419"/>
        <v>0</v>
      </c>
    </row>
    <row r="4482" spans="3:8">
      <c r="C4482" s="13">
        <f t="shared" ca="1" si="414"/>
        <v>2006.3206346191766</v>
      </c>
      <c r="D4482" s="13">
        <f t="shared" ca="1" si="415"/>
        <v>101.89762185458298</v>
      </c>
      <c r="E4482" s="13">
        <f t="shared" ca="1" si="416"/>
        <v>985318.50885947421</v>
      </c>
      <c r="F4482" s="13">
        <f t="shared" ca="1" si="417"/>
        <v>4.0034035363959282</v>
      </c>
      <c r="G4482" s="13">
        <f t="shared" ca="1" si="418"/>
        <v>0.51584680836240793</v>
      </c>
      <c r="H4482" s="13">
        <f t="shared" ca="1" si="419"/>
        <v>0</v>
      </c>
    </row>
    <row r="4483" spans="3:8">
      <c r="C4483" s="13">
        <f t="shared" ca="1" si="414"/>
        <v>2004.4466302396188</v>
      </c>
      <c r="D4483" s="13">
        <f t="shared" ca="1" si="415"/>
        <v>100.18947512756766</v>
      </c>
      <c r="E4483" s="13">
        <f t="shared" ca="1" si="416"/>
        <v>990130.8908131849</v>
      </c>
      <c r="F4483" s="13">
        <f t="shared" ca="1" si="417"/>
        <v>4.0111064125688864</v>
      </c>
      <c r="G4483" s="13">
        <f t="shared" ca="1" si="418"/>
        <v>0.499933092961376</v>
      </c>
      <c r="H4483" s="13">
        <f t="shared" ca="1" si="419"/>
        <v>0</v>
      </c>
    </row>
    <row r="4484" spans="3:8">
      <c r="C4484" s="13">
        <f t="shared" ca="1" si="414"/>
        <v>1992.6655211982106</v>
      </c>
      <c r="D4484" s="13">
        <f t="shared" ca="1" si="415"/>
        <v>99.28288020803771</v>
      </c>
      <c r="E4484" s="13">
        <f t="shared" ca="1" si="416"/>
        <v>997113.19690401212</v>
      </c>
      <c r="F4484" s="13">
        <f t="shared" ca="1" si="417"/>
        <v>3.9920075030124544</v>
      </c>
      <c r="G4484" s="13">
        <f t="shared" ca="1" si="418"/>
        <v>0.49554540705885647</v>
      </c>
      <c r="H4484" s="13">
        <f t="shared" ca="1" si="419"/>
        <v>0</v>
      </c>
    </row>
    <row r="4485" spans="3:8">
      <c r="C4485" s="13">
        <f t="shared" ca="1" si="414"/>
        <v>2009.9655604809777</v>
      </c>
      <c r="D4485" s="13">
        <f t="shared" ca="1" si="415"/>
        <v>100.805450929069</v>
      </c>
      <c r="E4485" s="13">
        <f t="shared" ca="1" si="416"/>
        <v>978539.23179675639</v>
      </c>
      <c r="F4485" s="13">
        <f t="shared" ca="1" si="417"/>
        <v>4.0003522468331623</v>
      </c>
      <c r="G4485" s="13">
        <f t="shared" ca="1" si="418"/>
        <v>0.51729729092572918</v>
      </c>
      <c r="H4485" s="13">
        <f t="shared" ca="1" si="419"/>
        <v>0</v>
      </c>
    </row>
    <row r="4486" spans="3:8">
      <c r="C4486" s="13">
        <f t="shared" ca="1" si="414"/>
        <v>2024.3923090789272</v>
      </c>
      <c r="D4486" s="13">
        <f t="shared" ca="1" si="415"/>
        <v>99.695338254681673</v>
      </c>
      <c r="E4486" s="13">
        <f t="shared" ca="1" si="416"/>
        <v>996798.71779438318</v>
      </c>
      <c r="F4486" s="13">
        <f t="shared" ca="1" si="417"/>
        <v>3.9963740839356752</v>
      </c>
      <c r="G4486" s="13">
        <f t="shared" ca="1" si="418"/>
        <v>0.51149611194188405</v>
      </c>
      <c r="H4486" s="13">
        <f t="shared" ca="1" si="419"/>
        <v>0</v>
      </c>
    </row>
    <row r="4487" spans="3:8">
      <c r="C4487" s="13">
        <f t="shared" ca="1" si="414"/>
        <v>1978.2626972206526</v>
      </c>
      <c r="D4487" s="13">
        <f t="shared" ca="1" si="415"/>
        <v>99.878178966606995</v>
      </c>
      <c r="E4487" s="13">
        <f t="shared" ca="1" si="416"/>
        <v>994317.73575061443</v>
      </c>
      <c r="F4487" s="13">
        <f t="shared" ca="1" si="417"/>
        <v>4.0190422208033052</v>
      </c>
      <c r="G4487" s="13">
        <f t="shared" ca="1" si="418"/>
        <v>0.47959341741319728</v>
      </c>
      <c r="H4487" s="13">
        <f t="shared" ca="1" si="419"/>
        <v>0</v>
      </c>
    </row>
    <row r="4488" spans="3:8">
      <c r="C4488" s="13">
        <f t="shared" ca="1" si="414"/>
        <v>1978.2144851908367</v>
      </c>
      <c r="D4488" s="13">
        <f t="shared" ca="1" si="415"/>
        <v>100.18144366174124</v>
      </c>
      <c r="E4488" s="13">
        <f t="shared" ca="1" si="416"/>
        <v>1000654.423230337</v>
      </c>
      <c r="F4488" s="13">
        <f t="shared" ca="1" si="417"/>
        <v>3.9914329703173599</v>
      </c>
      <c r="G4488" s="13">
        <f t="shared" ca="1" si="418"/>
        <v>0.49134291118923051</v>
      </c>
      <c r="H4488" s="13">
        <f t="shared" ca="1" si="419"/>
        <v>0</v>
      </c>
    </row>
    <row r="4489" spans="3:8">
      <c r="C4489" s="13">
        <f t="shared" ca="1" si="414"/>
        <v>1988.1557298045634</v>
      </c>
      <c r="D4489" s="13">
        <f t="shared" ca="1" si="415"/>
        <v>100.35921673977955</v>
      </c>
      <c r="E4489" s="13">
        <f t="shared" ca="1" si="416"/>
        <v>998091.88505543477</v>
      </c>
      <c r="F4489" s="13">
        <f t="shared" ca="1" si="417"/>
        <v>3.9967777284150539</v>
      </c>
      <c r="G4489" s="13">
        <f t="shared" ca="1" si="418"/>
        <v>0.49578991112044701</v>
      </c>
      <c r="H4489" s="13">
        <f t="shared" ca="1" si="419"/>
        <v>0</v>
      </c>
    </row>
    <row r="4490" spans="3:8">
      <c r="C4490" s="13">
        <f t="shared" ca="1" si="414"/>
        <v>2008.815326962485</v>
      </c>
      <c r="D4490" s="13">
        <f t="shared" ca="1" si="415"/>
        <v>99.971032037431939</v>
      </c>
      <c r="E4490" s="13">
        <f t="shared" ca="1" si="416"/>
        <v>982800.20526080451</v>
      </c>
      <c r="F4490" s="13">
        <f t="shared" ca="1" si="417"/>
        <v>3.9989522351475624</v>
      </c>
      <c r="G4490" s="13">
        <f t="shared" ca="1" si="418"/>
        <v>0.51092156188601567</v>
      </c>
      <c r="H4490" s="13">
        <f t="shared" ca="1" si="419"/>
        <v>0</v>
      </c>
    </row>
    <row r="4491" spans="3:8">
      <c r="C4491" s="13">
        <f t="shared" ca="1" si="414"/>
        <v>1992.5617740022651</v>
      </c>
      <c r="D4491" s="13">
        <f t="shared" ca="1" si="415"/>
        <v>100.96666899702187</v>
      </c>
      <c r="E4491" s="13">
        <f t="shared" ca="1" si="416"/>
        <v>987739.50781682786</v>
      </c>
      <c r="F4491" s="13">
        <f t="shared" ca="1" si="417"/>
        <v>3.9824849700059182</v>
      </c>
      <c r="G4491" s="13">
        <f t="shared" ca="1" si="418"/>
        <v>0.51356183893660856</v>
      </c>
      <c r="H4491" s="13">
        <f t="shared" ca="1" si="419"/>
        <v>0</v>
      </c>
    </row>
    <row r="4492" spans="3:8">
      <c r="C4492" s="13">
        <f t="shared" ca="1" si="414"/>
        <v>2029.1228603428003</v>
      </c>
      <c r="D4492" s="13">
        <f t="shared" ca="1" si="415"/>
        <v>100.71327768372605</v>
      </c>
      <c r="E4492" s="13">
        <f t="shared" ca="1" si="416"/>
        <v>987990.34611624805</v>
      </c>
      <c r="F4492" s="13">
        <f t="shared" ca="1" si="417"/>
        <v>4.0047307854656529</v>
      </c>
      <c r="G4492" s="13">
        <f t="shared" ca="1" si="418"/>
        <v>0.51940669823482466</v>
      </c>
      <c r="H4492" s="13">
        <f t="shared" ca="1" si="419"/>
        <v>0</v>
      </c>
    </row>
    <row r="4493" spans="3:8">
      <c r="C4493" s="13">
        <f t="shared" ca="1" si="414"/>
        <v>1988.8189575887013</v>
      </c>
      <c r="D4493" s="13">
        <f t="shared" ca="1" si="415"/>
        <v>99.393977633230293</v>
      </c>
      <c r="E4493" s="13">
        <f t="shared" ca="1" si="416"/>
        <v>996259.79899499181</v>
      </c>
      <c r="F4493" s="13">
        <f t="shared" ca="1" si="417"/>
        <v>3.9977085776366024</v>
      </c>
      <c r="G4493" s="13">
        <f t="shared" ca="1" si="418"/>
        <v>0.4917943936890149</v>
      </c>
      <c r="H4493" s="13">
        <f t="shared" ca="1" si="419"/>
        <v>0</v>
      </c>
    </row>
    <row r="4494" spans="3:8">
      <c r="C4494" s="13">
        <f t="shared" ca="1" si="414"/>
        <v>2003.4782715861302</v>
      </c>
      <c r="D4494" s="13">
        <f t="shared" ca="1" si="415"/>
        <v>100.09988543266726</v>
      </c>
      <c r="E4494" s="13">
        <f t="shared" ca="1" si="416"/>
        <v>991859.38321876468</v>
      </c>
      <c r="F4494" s="13">
        <f t="shared" ca="1" si="417"/>
        <v>4.0117129530722346</v>
      </c>
      <c r="G4494" s="13">
        <f t="shared" ca="1" si="418"/>
        <v>0.49783276846420976</v>
      </c>
      <c r="H4494" s="13">
        <f t="shared" ca="1" si="419"/>
        <v>0</v>
      </c>
    </row>
    <row r="4495" spans="3:8">
      <c r="C4495" s="13">
        <f t="shared" ca="1" si="414"/>
        <v>2002.0461278165217</v>
      </c>
      <c r="D4495" s="13">
        <f t="shared" ca="1" si="415"/>
        <v>99.927803640844147</v>
      </c>
      <c r="E4495" s="13">
        <f t="shared" ca="1" si="416"/>
        <v>990934.91419888299</v>
      </c>
      <c r="F4495" s="13">
        <f t="shared" ca="1" si="417"/>
        <v>4.004642420528512</v>
      </c>
      <c r="G4495" s="13">
        <f t="shared" ca="1" si="418"/>
        <v>0.50024704452787705</v>
      </c>
      <c r="H4495" s="13">
        <f t="shared" ca="1" si="419"/>
        <v>0</v>
      </c>
    </row>
    <row r="4496" spans="3:8">
      <c r="C4496" s="13">
        <f t="shared" ca="1" si="414"/>
        <v>2001.9629239948399</v>
      </c>
      <c r="D4496" s="13">
        <f t="shared" ca="1" si="415"/>
        <v>99.499249520125844</v>
      </c>
      <c r="E4496" s="13">
        <f t="shared" ca="1" si="416"/>
        <v>993732.90946683369</v>
      </c>
      <c r="F4496" s="13">
        <f t="shared" ca="1" si="417"/>
        <v>3.9991048326000427</v>
      </c>
      <c r="G4496" s="13">
        <f t="shared" ca="1" si="418"/>
        <v>0.49941452812193904</v>
      </c>
      <c r="H4496" s="13">
        <f t="shared" ca="1" si="419"/>
        <v>0</v>
      </c>
    </row>
    <row r="4497" spans="3:8">
      <c r="C4497" s="13">
        <f t="shared" ca="1" si="414"/>
        <v>2001.0044681222391</v>
      </c>
      <c r="D4497" s="13">
        <f t="shared" ca="1" si="415"/>
        <v>100.160715233312</v>
      </c>
      <c r="E4497" s="13">
        <f t="shared" ca="1" si="416"/>
        <v>998307.97852206347</v>
      </c>
      <c r="F4497" s="13">
        <f t="shared" ca="1" si="417"/>
        <v>3.9891716978505039</v>
      </c>
      <c r="G4497" s="13">
        <f t="shared" ca="1" si="418"/>
        <v>0.50494980624738295</v>
      </c>
      <c r="H4497" s="13">
        <f t="shared" ca="1" si="419"/>
        <v>0</v>
      </c>
    </row>
    <row r="4498" spans="3:8">
      <c r="C4498" s="13">
        <f t="shared" ca="1" si="414"/>
        <v>2000.6012829125109</v>
      </c>
      <c r="D4498" s="13">
        <f t="shared" ca="1" si="415"/>
        <v>98.897400172287405</v>
      </c>
      <c r="E4498" s="13">
        <f t="shared" ca="1" si="416"/>
        <v>997872.73459002876</v>
      </c>
      <c r="F4498" s="13">
        <f t="shared" ca="1" si="417"/>
        <v>3.9948351067157581</v>
      </c>
      <c r="G4498" s="13">
        <f t="shared" ca="1" si="418"/>
        <v>0.49577601008041533</v>
      </c>
      <c r="H4498" s="13">
        <f t="shared" ca="1" si="419"/>
        <v>0</v>
      </c>
    </row>
    <row r="4499" spans="3:8">
      <c r="C4499" s="13">
        <f t="shared" ca="1" si="414"/>
        <v>2001.4258917881903</v>
      </c>
      <c r="D4499" s="13">
        <f t="shared" ca="1" si="415"/>
        <v>99.308458226678809</v>
      </c>
      <c r="E4499" s="13">
        <f t="shared" ca="1" si="416"/>
        <v>1000359.879745942</v>
      </c>
      <c r="F4499" s="13">
        <f t="shared" ca="1" si="417"/>
        <v>4.0039579796220703</v>
      </c>
      <c r="G4499" s="13">
        <f t="shared" ca="1" si="418"/>
        <v>0.49249416793800577</v>
      </c>
      <c r="H4499" s="13">
        <f t="shared" ca="1" si="419"/>
        <v>0</v>
      </c>
    </row>
    <row r="4500" spans="3:8">
      <c r="C4500" s="13">
        <f t="shared" ca="1" si="414"/>
        <v>2000.8740427868779</v>
      </c>
      <c r="D4500" s="13">
        <f t="shared" ca="1" si="415"/>
        <v>99.880054227724543</v>
      </c>
      <c r="E4500" s="13">
        <f t="shared" ca="1" si="416"/>
        <v>992500.88412759581</v>
      </c>
      <c r="F4500" s="13">
        <f t="shared" ca="1" si="417"/>
        <v>3.9957300103120672</v>
      </c>
      <c r="G4500" s="13">
        <f t="shared" ca="1" si="418"/>
        <v>0.50309842809374938</v>
      </c>
      <c r="H4500" s="13">
        <f t="shared" ca="1" si="419"/>
        <v>0</v>
      </c>
    </row>
    <row r="4501" spans="3:8">
      <c r="C4501" s="13">
        <f t="shared" ca="1" si="414"/>
        <v>1974.4819952421326</v>
      </c>
      <c r="D4501" s="13">
        <f t="shared" ca="1" si="415"/>
        <v>100.03895067849056</v>
      </c>
      <c r="E4501" s="13">
        <f t="shared" ca="1" si="416"/>
        <v>993693.03954165347</v>
      </c>
      <c r="F4501" s="13">
        <f t="shared" ca="1" si="417"/>
        <v>3.9971825869841826</v>
      </c>
      <c r="G4501" s="13">
        <f t="shared" ca="1" si="418"/>
        <v>0.48939262813818302</v>
      </c>
      <c r="H4501" s="13">
        <f t="shared" ca="1" si="419"/>
        <v>0</v>
      </c>
    </row>
    <row r="4502" spans="3:8">
      <c r="C4502" s="13">
        <f t="shared" ca="1" si="414"/>
        <v>2010.1111601768491</v>
      </c>
      <c r="D4502" s="13">
        <f t="shared" ca="1" si="415"/>
        <v>100.18824078489565</v>
      </c>
      <c r="E4502" s="13">
        <f t="shared" ca="1" si="416"/>
        <v>998183.71642204281</v>
      </c>
      <c r="F4502" s="13">
        <f t="shared" ca="1" si="417"/>
        <v>4.0064691900521048</v>
      </c>
      <c r="G4502" s="13">
        <f t="shared" ca="1" si="418"/>
        <v>0.50101338079482982</v>
      </c>
      <c r="H4502" s="13">
        <f t="shared" ca="1" si="419"/>
        <v>0</v>
      </c>
    </row>
    <row r="4503" spans="3:8">
      <c r="C4503" s="13">
        <f t="shared" ca="1" si="414"/>
        <v>2024.9114961644859</v>
      </c>
      <c r="D4503" s="13">
        <f t="shared" ca="1" si="415"/>
        <v>99.381474392705954</v>
      </c>
      <c r="E4503" s="13">
        <f t="shared" ca="1" si="416"/>
        <v>999925.41433342732</v>
      </c>
      <c r="F4503" s="13">
        <f t="shared" ca="1" si="417"/>
        <v>3.9976125842171433</v>
      </c>
      <c r="G4503" s="13">
        <f t="shared" ca="1" si="418"/>
        <v>0.50792225406158553</v>
      </c>
      <c r="H4503" s="13">
        <f t="shared" ca="1" si="419"/>
        <v>0</v>
      </c>
    </row>
    <row r="4504" spans="3:8">
      <c r="C4504" s="13">
        <f t="shared" ref="C4504:C4567" ca="1" si="420">NORMINV(RAND(),$D$3,$G$3)</f>
        <v>1998.7863123389961</v>
      </c>
      <c r="D4504" s="13">
        <f t="shared" ref="D4504:D4567" ca="1" si="421">NORMINV(RAND(),$D$4,$G$4)</f>
        <v>98.991466659149523</v>
      </c>
      <c r="E4504" s="13">
        <f t="shared" ref="E4504:E4567" ca="1" si="422">NORMINV(RAND(),$D$5,$G$5)</f>
        <v>976027.47970528167</v>
      </c>
      <c r="F4504" s="13">
        <f t="shared" ref="F4504:F4567" ca="1" si="423">NORMINV(RAND(),$D$6,$G$6)</f>
        <v>3.9986612720353794</v>
      </c>
      <c r="G4504" s="13">
        <f t="shared" ref="G4504:G4567" ca="1" si="424">C4504^2*D4504/(E4504*3.1415926*F4504^4)</f>
        <v>0.50449877487058614</v>
      </c>
      <c r="H4504" s="13">
        <f t="shared" ref="H4504:H4567" ca="1" si="425">IF(G4504&gt;0.54,1,IF(G4504&lt;0.46,1,0))</f>
        <v>0</v>
      </c>
    </row>
    <row r="4505" spans="3:8">
      <c r="C4505" s="13">
        <f t="shared" ca="1" si="420"/>
        <v>1989.8639836411721</v>
      </c>
      <c r="D4505" s="13">
        <f t="shared" ca="1" si="421"/>
        <v>99.403971178925786</v>
      </c>
      <c r="E4505" s="13">
        <f t="shared" ca="1" si="422"/>
        <v>981834.88742837054</v>
      </c>
      <c r="F4505" s="13">
        <f t="shared" ca="1" si="423"/>
        <v>3.9976458044070742</v>
      </c>
      <c r="G4505" s="13">
        <f t="shared" ca="1" si="424"/>
        <v>0.49962589856109751</v>
      </c>
      <c r="H4505" s="13">
        <f t="shared" ca="1" si="425"/>
        <v>0</v>
      </c>
    </row>
    <row r="4506" spans="3:8">
      <c r="C4506" s="13">
        <f t="shared" ca="1" si="420"/>
        <v>1981.482629031575</v>
      </c>
      <c r="D4506" s="13">
        <f t="shared" ca="1" si="421"/>
        <v>100.55361224007108</v>
      </c>
      <c r="E4506" s="13">
        <f t="shared" ca="1" si="422"/>
        <v>988201.48691650503</v>
      </c>
      <c r="F4506" s="13">
        <f t="shared" ca="1" si="423"/>
        <v>4.0128680921740107</v>
      </c>
      <c r="G4506" s="13">
        <f t="shared" ca="1" si="424"/>
        <v>0.49041450892539834</v>
      </c>
      <c r="H4506" s="13">
        <f t="shared" ca="1" si="425"/>
        <v>0</v>
      </c>
    </row>
    <row r="4507" spans="3:8">
      <c r="C4507" s="13">
        <f t="shared" ca="1" si="420"/>
        <v>1988.5982596606575</v>
      </c>
      <c r="D4507" s="13">
        <f t="shared" ca="1" si="421"/>
        <v>99.55773057343832</v>
      </c>
      <c r="E4507" s="13">
        <f t="shared" ca="1" si="422"/>
        <v>994518.04567619984</v>
      </c>
      <c r="F4507" s="13">
        <f t="shared" ca="1" si="423"/>
        <v>4.0096315576728641</v>
      </c>
      <c r="G4507" s="13">
        <f t="shared" ca="1" si="424"/>
        <v>0.48751580000805617</v>
      </c>
      <c r="H4507" s="13">
        <f t="shared" ca="1" si="425"/>
        <v>0</v>
      </c>
    </row>
    <row r="4508" spans="3:8">
      <c r="C4508" s="13">
        <f t="shared" ca="1" si="420"/>
        <v>1985.2194582725583</v>
      </c>
      <c r="D4508" s="13">
        <f t="shared" ca="1" si="421"/>
        <v>99.299029542530775</v>
      </c>
      <c r="E4508" s="13">
        <f t="shared" ca="1" si="422"/>
        <v>998480.96375953383</v>
      </c>
      <c r="F4508" s="13">
        <f t="shared" ca="1" si="423"/>
        <v>4.0054360975834946</v>
      </c>
      <c r="G4508" s="13">
        <f t="shared" ca="1" si="424"/>
        <v>0.48470016368069313</v>
      </c>
      <c r="H4508" s="13">
        <f t="shared" ca="1" si="425"/>
        <v>0</v>
      </c>
    </row>
    <row r="4509" spans="3:8">
      <c r="C4509" s="13">
        <f t="shared" ca="1" si="420"/>
        <v>1983.4555306210507</v>
      </c>
      <c r="D4509" s="13">
        <f t="shared" ca="1" si="421"/>
        <v>100.7603266636638</v>
      </c>
      <c r="E4509" s="13">
        <f t="shared" ca="1" si="422"/>
        <v>1000253.7065907749</v>
      </c>
      <c r="F4509" s="13">
        <f t="shared" ca="1" si="423"/>
        <v>4.004057468394211</v>
      </c>
      <c r="G4509" s="13">
        <f t="shared" ca="1" si="424"/>
        <v>0.49076463529295711</v>
      </c>
      <c r="H4509" s="13">
        <f t="shared" ca="1" si="425"/>
        <v>0</v>
      </c>
    </row>
    <row r="4510" spans="3:8">
      <c r="C4510" s="13">
        <f t="shared" ca="1" si="420"/>
        <v>2012.7872531567498</v>
      </c>
      <c r="D4510" s="13">
        <f t="shared" ca="1" si="421"/>
        <v>99.894708999333716</v>
      </c>
      <c r="E4510" s="13">
        <f t="shared" ca="1" si="422"/>
        <v>1000660.0081998925</v>
      </c>
      <c r="F4510" s="13">
        <f t="shared" ca="1" si="423"/>
        <v>4.0051770454155662</v>
      </c>
      <c r="G4510" s="13">
        <f t="shared" ca="1" si="424"/>
        <v>0.50028208415566178</v>
      </c>
      <c r="H4510" s="13">
        <f t="shared" ca="1" si="425"/>
        <v>0</v>
      </c>
    </row>
    <row r="4511" spans="3:8">
      <c r="C4511" s="13">
        <f t="shared" ca="1" si="420"/>
        <v>1991.205011478685</v>
      </c>
      <c r="D4511" s="13">
        <f t="shared" ca="1" si="421"/>
        <v>100.67462751299999</v>
      </c>
      <c r="E4511" s="13">
        <f t="shared" ca="1" si="422"/>
        <v>988327.70956920483</v>
      </c>
      <c r="F4511" s="13">
        <f t="shared" ca="1" si="423"/>
        <v>3.9944766878465279</v>
      </c>
      <c r="G4511" s="13">
        <f t="shared" ca="1" si="424"/>
        <v>0.50496535639924534</v>
      </c>
      <c r="H4511" s="13">
        <f t="shared" ca="1" si="425"/>
        <v>0</v>
      </c>
    </row>
    <row r="4512" spans="3:8">
      <c r="C4512" s="13">
        <f t="shared" ca="1" si="420"/>
        <v>2010.476800002258</v>
      </c>
      <c r="D4512" s="13">
        <f t="shared" ca="1" si="421"/>
        <v>98.927831768846531</v>
      </c>
      <c r="E4512" s="13">
        <f t="shared" ca="1" si="422"/>
        <v>987078.18272047641</v>
      </c>
      <c r="F4512" s="13">
        <f t="shared" ca="1" si="423"/>
        <v>4.0087945817946524</v>
      </c>
      <c r="G4512" s="13">
        <f t="shared" ca="1" si="424"/>
        <v>0.4992981918211653</v>
      </c>
      <c r="H4512" s="13">
        <f t="shared" ca="1" si="425"/>
        <v>0</v>
      </c>
    </row>
    <row r="4513" spans="3:8">
      <c r="C4513" s="13">
        <f t="shared" ca="1" si="420"/>
        <v>2009.5850956587785</v>
      </c>
      <c r="D4513" s="13">
        <f t="shared" ca="1" si="421"/>
        <v>99.980268071077134</v>
      </c>
      <c r="E4513" s="13">
        <f t="shared" ca="1" si="422"/>
        <v>997032.76347280224</v>
      </c>
      <c r="F4513" s="13">
        <f t="shared" ca="1" si="423"/>
        <v>4.008460937995836</v>
      </c>
      <c r="G4513" s="13">
        <f t="shared" ca="1" si="424"/>
        <v>0.49929495817427177</v>
      </c>
      <c r="H4513" s="13">
        <f t="shared" ca="1" si="425"/>
        <v>0</v>
      </c>
    </row>
    <row r="4514" spans="3:8">
      <c r="C4514" s="13">
        <f t="shared" ca="1" si="420"/>
        <v>1993.2910453627981</v>
      </c>
      <c r="D4514" s="13">
        <f t="shared" ca="1" si="421"/>
        <v>101.15327366563406</v>
      </c>
      <c r="E4514" s="13">
        <f t="shared" ca="1" si="422"/>
        <v>999222.15420246148</v>
      </c>
      <c r="F4514" s="13">
        <f t="shared" ca="1" si="423"/>
        <v>3.9928555714451792</v>
      </c>
      <c r="G4514" s="13">
        <f t="shared" ca="1" si="424"/>
        <v>0.50370359353353378</v>
      </c>
      <c r="H4514" s="13">
        <f t="shared" ca="1" si="425"/>
        <v>0</v>
      </c>
    </row>
    <row r="4515" spans="3:8">
      <c r="C4515" s="13">
        <f t="shared" ca="1" si="420"/>
        <v>2000.9404444739005</v>
      </c>
      <c r="D4515" s="13">
        <f t="shared" ca="1" si="421"/>
        <v>100.42068128068992</v>
      </c>
      <c r="E4515" s="13">
        <f t="shared" ca="1" si="422"/>
        <v>999195.12928681809</v>
      </c>
      <c r="F4515" s="13">
        <f t="shared" ca="1" si="423"/>
        <v>3.9945844961119055</v>
      </c>
      <c r="G4515" s="13">
        <f t="shared" ca="1" si="424"/>
        <v>0.50304271809198764</v>
      </c>
      <c r="H4515" s="13">
        <f t="shared" ca="1" si="425"/>
        <v>0</v>
      </c>
    </row>
    <row r="4516" spans="3:8">
      <c r="C4516" s="13">
        <f t="shared" ca="1" si="420"/>
        <v>2016.4606964755151</v>
      </c>
      <c r="D4516" s="13">
        <f t="shared" ca="1" si="421"/>
        <v>99.408573346725944</v>
      </c>
      <c r="E4516" s="13">
        <f t="shared" ca="1" si="422"/>
        <v>1001754.2072160208</v>
      </c>
      <c r="F4516" s="13">
        <f t="shared" ca="1" si="423"/>
        <v>4.0024484612477051</v>
      </c>
      <c r="G4516" s="13">
        <f t="shared" ca="1" si="424"/>
        <v>0.50048300013390745</v>
      </c>
      <c r="H4516" s="13">
        <f t="shared" ca="1" si="425"/>
        <v>0</v>
      </c>
    </row>
    <row r="4517" spans="3:8">
      <c r="C4517" s="13">
        <f t="shared" ca="1" si="420"/>
        <v>2015.0209355440904</v>
      </c>
      <c r="D4517" s="13">
        <f t="shared" ca="1" si="421"/>
        <v>99.804899094858058</v>
      </c>
      <c r="E4517" s="13">
        <f t="shared" ca="1" si="422"/>
        <v>995414.28784383752</v>
      </c>
      <c r="F4517" s="13">
        <f t="shared" ca="1" si="423"/>
        <v>3.994235300980312</v>
      </c>
      <c r="G4517" s="13">
        <f t="shared" ca="1" si="424"/>
        <v>0.50912294168375705</v>
      </c>
      <c r="H4517" s="13">
        <f t="shared" ca="1" si="425"/>
        <v>0</v>
      </c>
    </row>
    <row r="4518" spans="3:8">
      <c r="C4518" s="13">
        <f t="shared" ca="1" si="420"/>
        <v>2015.6166560480251</v>
      </c>
      <c r="D4518" s="13">
        <f t="shared" ca="1" si="421"/>
        <v>100.12958173722674</v>
      </c>
      <c r="E4518" s="13">
        <f t="shared" ca="1" si="422"/>
        <v>982631.30476853612</v>
      </c>
      <c r="F4518" s="13">
        <f t="shared" ca="1" si="423"/>
        <v>3.9966052337451883</v>
      </c>
      <c r="G4518" s="13">
        <f t="shared" ca="1" si="424"/>
        <v>0.51650295058955731</v>
      </c>
      <c r="H4518" s="13">
        <f t="shared" ca="1" si="425"/>
        <v>0</v>
      </c>
    </row>
    <row r="4519" spans="3:8">
      <c r="C4519" s="13">
        <f t="shared" ca="1" si="420"/>
        <v>2022.4558327973471</v>
      </c>
      <c r="D4519" s="13">
        <f t="shared" ca="1" si="421"/>
        <v>99.71642036542417</v>
      </c>
      <c r="E4519" s="13">
        <f t="shared" ca="1" si="422"/>
        <v>1002073.9713475793</v>
      </c>
      <c r="F4519" s="13">
        <f t="shared" ca="1" si="423"/>
        <v>4.0035432229892223</v>
      </c>
      <c r="G4519" s="13">
        <f t="shared" ca="1" si="424"/>
        <v>0.50430937154834232</v>
      </c>
      <c r="H4519" s="13">
        <f t="shared" ca="1" si="425"/>
        <v>0</v>
      </c>
    </row>
    <row r="4520" spans="3:8">
      <c r="C4520" s="13">
        <f t="shared" ca="1" si="420"/>
        <v>2004.3537304744466</v>
      </c>
      <c r="D4520" s="13">
        <f t="shared" ca="1" si="421"/>
        <v>100.4337725728915</v>
      </c>
      <c r="E4520" s="13">
        <f t="shared" ca="1" si="422"/>
        <v>997153.20770082995</v>
      </c>
      <c r="F4520" s="13">
        <f t="shared" ca="1" si="423"/>
        <v>4.0048660174223354</v>
      </c>
      <c r="G4520" s="13">
        <f t="shared" ca="1" si="424"/>
        <v>0.5006852441179227</v>
      </c>
      <c r="H4520" s="13">
        <f t="shared" ca="1" si="425"/>
        <v>0</v>
      </c>
    </row>
    <row r="4521" spans="3:8">
      <c r="C4521" s="13">
        <f t="shared" ca="1" si="420"/>
        <v>1990.3790225896441</v>
      </c>
      <c r="D4521" s="13">
        <f t="shared" ca="1" si="421"/>
        <v>100.27008624109335</v>
      </c>
      <c r="E4521" s="13">
        <f t="shared" ca="1" si="422"/>
        <v>993503.7205970349</v>
      </c>
      <c r="F4521" s="13">
        <f t="shared" ca="1" si="423"/>
        <v>4.0038879446326945</v>
      </c>
      <c r="G4521" s="13">
        <f t="shared" ca="1" si="424"/>
        <v>0.49521744922811683</v>
      </c>
      <c r="H4521" s="13">
        <f t="shared" ca="1" si="425"/>
        <v>0</v>
      </c>
    </row>
    <row r="4522" spans="3:8">
      <c r="C4522" s="13">
        <f t="shared" ca="1" si="420"/>
        <v>2011.1067901678914</v>
      </c>
      <c r="D4522" s="13">
        <f t="shared" ca="1" si="421"/>
        <v>100.71582994773742</v>
      </c>
      <c r="E4522" s="13">
        <f t="shared" ca="1" si="422"/>
        <v>995547.98096786207</v>
      </c>
      <c r="F4522" s="13">
        <f t="shared" ca="1" si="423"/>
        <v>3.9988192056707423</v>
      </c>
      <c r="G4522" s="13">
        <f t="shared" ca="1" si="424"/>
        <v>0.50936472111743736</v>
      </c>
      <c r="H4522" s="13">
        <f t="shared" ca="1" si="425"/>
        <v>0</v>
      </c>
    </row>
    <row r="4523" spans="3:8">
      <c r="C4523" s="13">
        <f t="shared" ca="1" si="420"/>
        <v>1989.244506230961</v>
      </c>
      <c r="D4523" s="13">
        <f t="shared" ca="1" si="421"/>
        <v>100.03732950733271</v>
      </c>
      <c r="E4523" s="13">
        <f t="shared" ca="1" si="422"/>
        <v>995274.01661488158</v>
      </c>
      <c r="F4523" s="13">
        <f t="shared" ca="1" si="423"/>
        <v>4.0015060916574559</v>
      </c>
      <c r="G4523" s="13">
        <f t="shared" ca="1" si="424"/>
        <v>0.49380099809681133</v>
      </c>
      <c r="H4523" s="13">
        <f t="shared" ca="1" si="425"/>
        <v>0</v>
      </c>
    </row>
    <row r="4524" spans="3:8">
      <c r="C4524" s="13">
        <f t="shared" ca="1" si="420"/>
        <v>2019.1958448717962</v>
      </c>
      <c r="D4524" s="13">
        <f t="shared" ca="1" si="421"/>
        <v>100.17325673362255</v>
      </c>
      <c r="E4524" s="13">
        <f t="shared" ca="1" si="422"/>
        <v>997238.21308766818</v>
      </c>
      <c r="F4524" s="13">
        <f t="shared" ca="1" si="423"/>
        <v>3.9894442610416276</v>
      </c>
      <c r="G4524" s="13">
        <f t="shared" ca="1" si="424"/>
        <v>0.51464800941600652</v>
      </c>
      <c r="H4524" s="13">
        <f t="shared" ca="1" si="425"/>
        <v>0</v>
      </c>
    </row>
    <row r="4525" spans="3:8">
      <c r="C4525" s="13">
        <f t="shared" ca="1" si="420"/>
        <v>1990.2622152042613</v>
      </c>
      <c r="D4525" s="13">
        <f t="shared" ca="1" si="421"/>
        <v>100.10644338922728</v>
      </c>
      <c r="E4525" s="13">
        <f t="shared" ca="1" si="422"/>
        <v>988431.48622217216</v>
      </c>
      <c r="F4525" s="13">
        <f t="shared" ca="1" si="423"/>
        <v>3.9883310432833743</v>
      </c>
      <c r="G4525" s="13">
        <f t="shared" ca="1" si="424"/>
        <v>0.5046861609141422</v>
      </c>
      <c r="H4525" s="13">
        <f t="shared" ca="1" si="425"/>
        <v>0</v>
      </c>
    </row>
    <row r="4526" spans="3:8">
      <c r="C4526" s="13">
        <f t="shared" ca="1" si="420"/>
        <v>1992.7095723038758</v>
      </c>
      <c r="D4526" s="13">
        <f t="shared" ca="1" si="421"/>
        <v>99.613952973467661</v>
      </c>
      <c r="E4526" s="13">
        <f t="shared" ca="1" si="422"/>
        <v>987229.94882672385</v>
      </c>
      <c r="F4526" s="13">
        <f t="shared" ca="1" si="423"/>
        <v>3.9942821976852181</v>
      </c>
      <c r="G4526" s="13">
        <f t="shared" ca="1" si="424"/>
        <v>0.50105456436671503</v>
      </c>
      <c r="H4526" s="13">
        <f t="shared" ca="1" si="425"/>
        <v>0</v>
      </c>
    </row>
    <row r="4527" spans="3:8">
      <c r="C4527" s="13">
        <f t="shared" ca="1" si="420"/>
        <v>1985.1330518889806</v>
      </c>
      <c r="D4527" s="13">
        <f t="shared" ca="1" si="421"/>
        <v>100.4843916285059</v>
      </c>
      <c r="E4527" s="13">
        <f t="shared" ca="1" si="422"/>
        <v>1001522.8859279049</v>
      </c>
      <c r="F4527" s="13">
        <f t="shared" ca="1" si="423"/>
        <v>3.9954000780954799</v>
      </c>
      <c r="G4527" s="13">
        <f t="shared" ca="1" si="424"/>
        <v>0.49388519747533149</v>
      </c>
      <c r="H4527" s="13">
        <f t="shared" ca="1" si="425"/>
        <v>0</v>
      </c>
    </row>
    <row r="4528" spans="3:8">
      <c r="C4528" s="13">
        <f t="shared" ca="1" si="420"/>
        <v>1992.4500523539173</v>
      </c>
      <c r="D4528" s="13">
        <f t="shared" ca="1" si="421"/>
        <v>99.424295249584191</v>
      </c>
      <c r="E4528" s="13">
        <f t="shared" ca="1" si="422"/>
        <v>997959.33316030633</v>
      </c>
      <c r="F4528" s="13">
        <f t="shared" ca="1" si="423"/>
        <v>4.0035717761096858</v>
      </c>
      <c r="G4528" s="13">
        <f t="shared" ca="1" si="424"/>
        <v>0.49002046967377016</v>
      </c>
      <c r="H4528" s="13">
        <f t="shared" ca="1" si="425"/>
        <v>0</v>
      </c>
    </row>
    <row r="4529" spans="3:8">
      <c r="C4529" s="13">
        <f t="shared" ca="1" si="420"/>
        <v>1996.893499898858</v>
      </c>
      <c r="D4529" s="13">
        <f t="shared" ca="1" si="421"/>
        <v>100.40705349399516</v>
      </c>
      <c r="E4529" s="13">
        <f t="shared" ca="1" si="422"/>
        <v>997204.9061995442</v>
      </c>
      <c r="F4529" s="13">
        <f t="shared" ca="1" si="423"/>
        <v>3.9936949124225101</v>
      </c>
      <c r="G4529" s="13">
        <f t="shared" ca="1" si="424"/>
        <v>0.50238911041944867</v>
      </c>
      <c r="H4529" s="13">
        <f t="shared" ca="1" si="425"/>
        <v>0</v>
      </c>
    </row>
    <row r="4530" spans="3:8">
      <c r="C4530" s="13">
        <f t="shared" ca="1" si="420"/>
        <v>1995.234623637816</v>
      </c>
      <c r="D4530" s="13">
        <f t="shared" ca="1" si="421"/>
        <v>99.790994324398355</v>
      </c>
      <c r="E4530" s="13">
        <f t="shared" ca="1" si="422"/>
        <v>998838.12448920123</v>
      </c>
      <c r="F4530" s="13">
        <f t="shared" ca="1" si="423"/>
        <v>3.9952726567612808</v>
      </c>
      <c r="G4530" s="13">
        <f t="shared" ca="1" si="424"/>
        <v>0.49687669472598528</v>
      </c>
      <c r="H4530" s="13">
        <f t="shared" ca="1" si="425"/>
        <v>0</v>
      </c>
    </row>
    <row r="4531" spans="3:8">
      <c r="C4531" s="13">
        <f t="shared" ca="1" si="420"/>
        <v>2002.9443482145409</v>
      </c>
      <c r="D4531" s="13">
        <f t="shared" ca="1" si="421"/>
        <v>99.599442063579716</v>
      </c>
      <c r="E4531" s="13">
        <f t="shared" ca="1" si="422"/>
        <v>1000753.320513319</v>
      </c>
      <c r="F4531" s="13">
        <f t="shared" ca="1" si="423"/>
        <v>3.9956719725398986</v>
      </c>
      <c r="G4531" s="13">
        <f t="shared" ca="1" si="424"/>
        <v>0.49860709777427464</v>
      </c>
      <c r="H4531" s="13">
        <f t="shared" ca="1" si="425"/>
        <v>0</v>
      </c>
    </row>
    <row r="4532" spans="3:8">
      <c r="C4532" s="13">
        <f t="shared" ca="1" si="420"/>
        <v>2017.0072101719572</v>
      </c>
      <c r="D4532" s="13">
        <f t="shared" ca="1" si="421"/>
        <v>100.69403220309675</v>
      </c>
      <c r="E4532" s="13">
        <f t="shared" ca="1" si="422"/>
        <v>999472.89048010926</v>
      </c>
      <c r="F4532" s="13">
        <f t="shared" ca="1" si="423"/>
        <v>3.9972392842850755</v>
      </c>
      <c r="G4532" s="13">
        <f t="shared" ca="1" si="424"/>
        <v>0.51104266773679941</v>
      </c>
      <c r="H4532" s="13">
        <f t="shared" ca="1" si="425"/>
        <v>0</v>
      </c>
    </row>
    <row r="4533" spans="3:8">
      <c r="C4533" s="13">
        <f t="shared" ca="1" si="420"/>
        <v>2013.6564575574328</v>
      </c>
      <c r="D4533" s="13">
        <f t="shared" ca="1" si="421"/>
        <v>99.631287629765808</v>
      </c>
      <c r="E4533" s="13">
        <f t="shared" ca="1" si="422"/>
        <v>994056.09272231616</v>
      </c>
      <c r="F4533" s="13">
        <f t="shared" ca="1" si="423"/>
        <v>4.0138016708930273</v>
      </c>
      <c r="G4533" s="13">
        <f t="shared" ca="1" si="424"/>
        <v>0.49840467466927341</v>
      </c>
      <c r="H4533" s="13">
        <f t="shared" ca="1" si="425"/>
        <v>0</v>
      </c>
    </row>
    <row r="4534" spans="3:8">
      <c r="C4534" s="13">
        <f t="shared" ca="1" si="420"/>
        <v>1983.5744824778053</v>
      </c>
      <c r="D4534" s="13">
        <f t="shared" ca="1" si="421"/>
        <v>99.901221149016649</v>
      </c>
      <c r="E4534" s="13">
        <f t="shared" ca="1" si="422"/>
        <v>997351.51186472015</v>
      </c>
      <c r="F4534" s="13">
        <f t="shared" ca="1" si="423"/>
        <v>3.9997956183831365</v>
      </c>
      <c r="G4534" s="13">
        <f t="shared" ca="1" si="424"/>
        <v>0.49013814798546368</v>
      </c>
      <c r="H4534" s="13">
        <f t="shared" ca="1" si="425"/>
        <v>0</v>
      </c>
    </row>
    <row r="4535" spans="3:8">
      <c r="C4535" s="13">
        <f t="shared" ca="1" si="420"/>
        <v>1986.7484644907513</v>
      </c>
      <c r="D4535" s="13">
        <f t="shared" ca="1" si="421"/>
        <v>99.887459418891481</v>
      </c>
      <c r="E4535" s="13">
        <f t="shared" ca="1" si="422"/>
        <v>1001943.5359386283</v>
      </c>
      <c r="F4535" s="13">
        <f t="shared" ca="1" si="423"/>
        <v>3.9894722972237022</v>
      </c>
      <c r="G4535" s="13">
        <f t="shared" ca="1" si="424"/>
        <v>0.49447212210678765</v>
      </c>
      <c r="H4535" s="13">
        <f t="shared" ca="1" si="425"/>
        <v>0</v>
      </c>
    </row>
    <row r="4536" spans="3:8">
      <c r="C4536" s="13">
        <f t="shared" ca="1" si="420"/>
        <v>2000.3828075495935</v>
      </c>
      <c r="D4536" s="13">
        <f t="shared" ca="1" si="421"/>
        <v>101.2844346174618</v>
      </c>
      <c r="E4536" s="13">
        <f t="shared" ca="1" si="422"/>
        <v>997077.69324862782</v>
      </c>
      <c r="F4536" s="13">
        <f t="shared" ca="1" si="423"/>
        <v>3.9959063660371479</v>
      </c>
      <c r="G4536" s="13">
        <f t="shared" ca="1" si="424"/>
        <v>0.50749159847739267</v>
      </c>
      <c r="H4536" s="13">
        <f t="shared" ca="1" si="425"/>
        <v>0</v>
      </c>
    </row>
    <row r="4537" spans="3:8">
      <c r="C4537" s="13">
        <f t="shared" ca="1" si="420"/>
        <v>1991.8965153508864</v>
      </c>
      <c r="D4537" s="13">
        <f t="shared" ca="1" si="421"/>
        <v>100.37497480890468</v>
      </c>
      <c r="E4537" s="13">
        <f t="shared" ca="1" si="422"/>
        <v>976980.93322625745</v>
      </c>
      <c r="F4537" s="13">
        <f t="shared" ca="1" si="423"/>
        <v>4.0143683484461166</v>
      </c>
      <c r="G4537" s="13">
        <f t="shared" ca="1" si="424"/>
        <v>0.49963650360667106</v>
      </c>
      <c r="H4537" s="13">
        <f t="shared" ca="1" si="425"/>
        <v>0</v>
      </c>
    </row>
    <row r="4538" spans="3:8">
      <c r="C4538" s="13">
        <f t="shared" ca="1" si="420"/>
        <v>2007.7835087471917</v>
      </c>
      <c r="D4538" s="13">
        <f t="shared" ca="1" si="421"/>
        <v>99.565009692124775</v>
      </c>
      <c r="E4538" s="13">
        <f t="shared" ca="1" si="422"/>
        <v>994978.63986953546</v>
      </c>
      <c r="F4538" s="13">
        <f t="shared" ca="1" si="423"/>
        <v>3.9951218197941523</v>
      </c>
      <c r="G4538" s="13">
        <f t="shared" ca="1" si="424"/>
        <v>0.50403045371899213</v>
      </c>
      <c r="H4538" s="13">
        <f t="shared" ca="1" si="425"/>
        <v>0</v>
      </c>
    </row>
    <row r="4539" spans="3:8">
      <c r="C4539" s="13">
        <f t="shared" ca="1" si="420"/>
        <v>2016.639271642061</v>
      </c>
      <c r="D4539" s="13">
        <f t="shared" ca="1" si="421"/>
        <v>99.760783582771865</v>
      </c>
      <c r="E4539" s="13">
        <f t="shared" ca="1" si="422"/>
        <v>994259.56229452754</v>
      </c>
      <c r="F4539" s="13">
        <f t="shared" ca="1" si="423"/>
        <v>3.9926908550456006</v>
      </c>
      <c r="G4539" s="13">
        <f t="shared" ca="1" si="424"/>
        <v>0.51109768078563955</v>
      </c>
      <c r="H4539" s="13">
        <f t="shared" ca="1" si="425"/>
        <v>0</v>
      </c>
    </row>
    <row r="4540" spans="3:8">
      <c r="C4540" s="13">
        <f t="shared" ca="1" si="420"/>
        <v>2009.9288988004321</v>
      </c>
      <c r="D4540" s="13">
        <f t="shared" ca="1" si="421"/>
        <v>100.35277545659973</v>
      </c>
      <c r="E4540" s="13">
        <f t="shared" ca="1" si="422"/>
        <v>998325.17633168167</v>
      </c>
      <c r="F4540" s="13">
        <f t="shared" ca="1" si="423"/>
        <v>3.9985966393974715</v>
      </c>
      <c r="G4540" s="13">
        <f t="shared" ca="1" si="424"/>
        <v>0.50563659944451433</v>
      </c>
      <c r="H4540" s="13">
        <f t="shared" ca="1" si="425"/>
        <v>0</v>
      </c>
    </row>
    <row r="4541" spans="3:8">
      <c r="C4541" s="13">
        <f t="shared" ca="1" si="420"/>
        <v>2000.9518372848227</v>
      </c>
      <c r="D4541" s="13">
        <f t="shared" ca="1" si="421"/>
        <v>100.18721967272899</v>
      </c>
      <c r="E4541" s="13">
        <f t="shared" ca="1" si="422"/>
        <v>1007287.2814275525</v>
      </c>
      <c r="F4541" s="13">
        <f t="shared" ca="1" si="423"/>
        <v>3.9971244100406218</v>
      </c>
      <c r="G4541" s="13">
        <f t="shared" ca="1" si="424"/>
        <v>0.49658284949503384</v>
      </c>
      <c r="H4541" s="13">
        <f t="shared" ca="1" si="425"/>
        <v>0</v>
      </c>
    </row>
    <row r="4542" spans="3:8">
      <c r="C4542" s="13">
        <f t="shared" ca="1" si="420"/>
        <v>1986.5469217443947</v>
      </c>
      <c r="D4542" s="13">
        <f t="shared" ca="1" si="421"/>
        <v>100.4020904033564</v>
      </c>
      <c r="E4542" s="13">
        <f t="shared" ca="1" si="422"/>
        <v>1006217.5268068652</v>
      </c>
      <c r="F4542" s="13">
        <f t="shared" ca="1" si="423"/>
        <v>3.9954483526946758</v>
      </c>
      <c r="G4542" s="13">
        <f t="shared" ca="1" si="424"/>
        <v>0.49185442439474614</v>
      </c>
      <c r="H4542" s="13">
        <f t="shared" ca="1" si="425"/>
        <v>0</v>
      </c>
    </row>
    <row r="4543" spans="3:8">
      <c r="C4543" s="13">
        <f t="shared" ca="1" si="420"/>
        <v>2007.0596557657993</v>
      </c>
      <c r="D4543" s="13">
        <f t="shared" ca="1" si="421"/>
        <v>99.21656049083181</v>
      </c>
      <c r="E4543" s="13">
        <f t="shared" ca="1" si="422"/>
        <v>986160.55511327158</v>
      </c>
      <c r="F4543" s="13">
        <f t="shared" ca="1" si="423"/>
        <v>3.9957257387353846</v>
      </c>
      <c r="G4543" s="13">
        <f t="shared" ca="1" si="424"/>
        <v>0.50608626671556989</v>
      </c>
      <c r="H4543" s="13">
        <f t="shared" ca="1" si="425"/>
        <v>0</v>
      </c>
    </row>
    <row r="4544" spans="3:8">
      <c r="C4544" s="13">
        <f t="shared" ca="1" si="420"/>
        <v>1996.0485279106476</v>
      </c>
      <c r="D4544" s="13">
        <f t="shared" ca="1" si="421"/>
        <v>100.69241854469323</v>
      </c>
      <c r="E4544" s="13">
        <f t="shared" ca="1" si="422"/>
        <v>990471.60840604804</v>
      </c>
      <c r="F4544" s="13">
        <f t="shared" ca="1" si="423"/>
        <v>4.012048430044703</v>
      </c>
      <c r="G4544" s="13">
        <f t="shared" ca="1" si="424"/>
        <v>0.49760232395826637</v>
      </c>
      <c r="H4544" s="13">
        <f t="shared" ca="1" si="425"/>
        <v>0</v>
      </c>
    </row>
    <row r="4545" spans="3:8">
      <c r="C4545" s="13">
        <f t="shared" ca="1" si="420"/>
        <v>2004.8980790953406</v>
      </c>
      <c r="D4545" s="13">
        <f t="shared" ca="1" si="421"/>
        <v>99.858906481889179</v>
      </c>
      <c r="E4545" s="13">
        <f t="shared" ca="1" si="422"/>
        <v>992685.14742400381</v>
      </c>
      <c r="F4545" s="13">
        <f t="shared" ca="1" si="423"/>
        <v>4.0068382194033614</v>
      </c>
      <c r="G4545" s="13">
        <f t="shared" ca="1" si="424"/>
        <v>0.49934739145859564</v>
      </c>
      <c r="H4545" s="13">
        <f t="shared" ca="1" si="425"/>
        <v>0</v>
      </c>
    </row>
    <row r="4546" spans="3:8">
      <c r="C4546" s="13">
        <f t="shared" ca="1" si="420"/>
        <v>2002.3233204648318</v>
      </c>
      <c r="D4546" s="13">
        <f t="shared" ca="1" si="421"/>
        <v>100.5684511567824</v>
      </c>
      <c r="E4546" s="13">
        <f t="shared" ca="1" si="422"/>
        <v>1000182.5209001732</v>
      </c>
      <c r="F4546" s="13">
        <f t="shared" ca="1" si="423"/>
        <v>4.0057919928164996</v>
      </c>
      <c r="G4546" s="13">
        <f t="shared" ca="1" si="424"/>
        <v>0.49836492653052838</v>
      </c>
      <c r="H4546" s="13">
        <f t="shared" ca="1" si="425"/>
        <v>0</v>
      </c>
    </row>
    <row r="4547" spans="3:8">
      <c r="C4547" s="13">
        <f t="shared" ca="1" si="420"/>
        <v>2015.189723395888</v>
      </c>
      <c r="D4547" s="13">
        <f t="shared" ca="1" si="421"/>
        <v>99.920726240973437</v>
      </c>
      <c r="E4547" s="13">
        <f t="shared" ca="1" si="422"/>
        <v>1002344.7039159081</v>
      </c>
      <c r="F4547" s="13">
        <f t="shared" ca="1" si="423"/>
        <v>4.0007796907568407</v>
      </c>
      <c r="G4547" s="13">
        <f t="shared" ca="1" si="424"/>
        <v>0.50296984527849486</v>
      </c>
      <c r="H4547" s="13">
        <f t="shared" ca="1" si="425"/>
        <v>0</v>
      </c>
    </row>
    <row r="4548" spans="3:8">
      <c r="C4548" s="13">
        <f t="shared" ca="1" si="420"/>
        <v>2011.609790196047</v>
      </c>
      <c r="D4548" s="13">
        <f t="shared" ca="1" si="421"/>
        <v>100.1853138688674</v>
      </c>
      <c r="E4548" s="13">
        <f t="shared" ca="1" si="422"/>
        <v>991397.22370257915</v>
      </c>
      <c r="F4548" s="13">
        <f t="shared" ca="1" si="423"/>
        <v>3.9942274341132031</v>
      </c>
      <c r="G4548" s="13">
        <f t="shared" ca="1" si="424"/>
        <v>0.51140246798622169</v>
      </c>
      <c r="H4548" s="13">
        <f t="shared" ca="1" si="425"/>
        <v>0</v>
      </c>
    </row>
    <row r="4549" spans="3:8">
      <c r="C4549" s="13">
        <f t="shared" ca="1" si="420"/>
        <v>1998.8631768038488</v>
      </c>
      <c r="D4549" s="13">
        <f t="shared" ca="1" si="421"/>
        <v>100.24857053904192</v>
      </c>
      <c r="E4549" s="13">
        <f t="shared" ca="1" si="422"/>
        <v>1007887.2965179861</v>
      </c>
      <c r="F4549" s="13">
        <f t="shared" ca="1" si="423"/>
        <v>3.9923041537998829</v>
      </c>
      <c r="G4549" s="13">
        <f t="shared" ca="1" si="424"/>
        <v>0.49795260017398602</v>
      </c>
      <c r="H4549" s="13">
        <f t="shared" ca="1" si="425"/>
        <v>0</v>
      </c>
    </row>
    <row r="4550" spans="3:8">
      <c r="C4550" s="13">
        <f t="shared" ca="1" si="420"/>
        <v>1985.1990818426266</v>
      </c>
      <c r="D4550" s="13">
        <f t="shared" ca="1" si="421"/>
        <v>100.11743768179259</v>
      </c>
      <c r="E4550" s="13">
        <f t="shared" ca="1" si="422"/>
        <v>986226.59257064096</v>
      </c>
      <c r="F4550" s="13">
        <f t="shared" ca="1" si="423"/>
        <v>4.0020243450955446</v>
      </c>
      <c r="G4550" s="13">
        <f t="shared" ca="1" si="424"/>
        <v>0.4964464148035081</v>
      </c>
      <c r="H4550" s="13">
        <f t="shared" ca="1" si="425"/>
        <v>0</v>
      </c>
    </row>
    <row r="4551" spans="3:8">
      <c r="C4551" s="13">
        <f t="shared" ca="1" si="420"/>
        <v>1994.0770802016839</v>
      </c>
      <c r="D4551" s="13">
        <f t="shared" ca="1" si="421"/>
        <v>99.855800792477297</v>
      </c>
      <c r="E4551" s="13">
        <f t="shared" ca="1" si="422"/>
        <v>991620.07687810657</v>
      </c>
      <c r="F4551" s="13">
        <f t="shared" ca="1" si="423"/>
        <v>4.0053823180570758</v>
      </c>
      <c r="G4551" s="13">
        <f t="shared" ca="1" si="424"/>
        <v>0.49520623126246066</v>
      </c>
      <c r="H4551" s="13">
        <f t="shared" ca="1" si="425"/>
        <v>0</v>
      </c>
    </row>
    <row r="4552" spans="3:8">
      <c r="C4552" s="13">
        <f t="shared" ca="1" si="420"/>
        <v>2007.0490321691391</v>
      </c>
      <c r="D4552" s="13">
        <f t="shared" ca="1" si="421"/>
        <v>99.514036181372276</v>
      </c>
      <c r="E4552" s="13">
        <f t="shared" ca="1" si="422"/>
        <v>987808.93294832052</v>
      </c>
      <c r="F4552" s="13">
        <f t="shared" ca="1" si="423"/>
        <v>3.9933759912015261</v>
      </c>
      <c r="G4552" s="13">
        <f t="shared" ca="1" si="424"/>
        <v>0.50794499006982119</v>
      </c>
      <c r="H4552" s="13">
        <f t="shared" ca="1" si="425"/>
        <v>0</v>
      </c>
    </row>
    <row r="4553" spans="3:8">
      <c r="C4553" s="13">
        <f t="shared" ca="1" si="420"/>
        <v>2011.9716537782251</v>
      </c>
      <c r="D4553" s="13">
        <f t="shared" ca="1" si="421"/>
        <v>99.989184090435501</v>
      </c>
      <c r="E4553" s="13">
        <f t="shared" ca="1" si="422"/>
        <v>991915.61023613391</v>
      </c>
      <c r="F4553" s="13">
        <f t="shared" ca="1" si="423"/>
        <v>3.9996696803739291</v>
      </c>
      <c r="G4553" s="13">
        <f t="shared" ca="1" si="424"/>
        <v>0.50754627690576926</v>
      </c>
      <c r="H4553" s="13">
        <f t="shared" ca="1" si="425"/>
        <v>0</v>
      </c>
    </row>
    <row r="4554" spans="3:8">
      <c r="C4554" s="13">
        <f t="shared" ca="1" si="420"/>
        <v>2012.8066119312648</v>
      </c>
      <c r="D4554" s="13">
        <f t="shared" ca="1" si="421"/>
        <v>99.570251004229874</v>
      </c>
      <c r="E4554" s="13">
        <f t="shared" ca="1" si="422"/>
        <v>1000725.1317968296</v>
      </c>
      <c r="F4554" s="13">
        <f t="shared" ca="1" si="423"/>
        <v>3.9978008131699414</v>
      </c>
      <c r="G4554" s="13">
        <f t="shared" ca="1" si="424"/>
        <v>0.50232457198391534</v>
      </c>
      <c r="H4554" s="13">
        <f t="shared" ca="1" si="425"/>
        <v>0</v>
      </c>
    </row>
    <row r="4555" spans="3:8">
      <c r="C4555" s="13">
        <f t="shared" ca="1" si="420"/>
        <v>1990.9625173525767</v>
      </c>
      <c r="D4555" s="13">
        <f t="shared" ca="1" si="421"/>
        <v>98.738607103098531</v>
      </c>
      <c r="E4555" s="13">
        <f t="shared" ca="1" si="422"/>
        <v>992205.30370552198</v>
      </c>
      <c r="F4555" s="13">
        <f t="shared" ca="1" si="423"/>
        <v>4.0057603772015451</v>
      </c>
      <c r="G4555" s="13">
        <f t="shared" ca="1" si="424"/>
        <v>0.48766533894648284</v>
      </c>
      <c r="H4555" s="13">
        <f t="shared" ca="1" si="425"/>
        <v>0</v>
      </c>
    </row>
    <row r="4556" spans="3:8">
      <c r="C4556" s="13">
        <f t="shared" ca="1" si="420"/>
        <v>2000.0520566922373</v>
      </c>
      <c r="D4556" s="13">
        <f t="shared" ca="1" si="421"/>
        <v>99.369479406787036</v>
      </c>
      <c r="E4556" s="13">
        <f t="shared" ca="1" si="422"/>
        <v>983243.5641686914</v>
      </c>
      <c r="F4556" s="13">
        <f t="shared" ca="1" si="423"/>
        <v>3.9928390844732018</v>
      </c>
      <c r="G4556" s="13">
        <f t="shared" ca="1" si="424"/>
        <v>0.50628773166314323</v>
      </c>
      <c r="H4556" s="13">
        <f t="shared" ca="1" si="425"/>
        <v>0</v>
      </c>
    </row>
    <row r="4557" spans="3:8">
      <c r="C4557" s="13">
        <f t="shared" ca="1" si="420"/>
        <v>1978.8359542799424</v>
      </c>
      <c r="D4557" s="13">
        <f t="shared" ca="1" si="421"/>
        <v>100.68094068739354</v>
      </c>
      <c r="E4557" s="13">
        <f t="shared" ca="1" si="422"/>
        <v>986497.79037981108</v>
      </c>
      <c r="F4557" s="13">
        <f t="shared" ca="1" si="423"/>
        <v>3.9946452428264627</v>
      </c>
      <c r="G4557" s="13">
        <f t="shared" ca="1" si="424"/>
        <v>0.49958340298790094</v>
      </c>
      <c r="H4557" s="13">
        <f t="shared" ca="1" si="425"/>
        <v>0</v>
      </c>
    </row>
    <row r="4558" spans="3:8">
      <c r="C4558" s="13">
        <f t="shared" ca="1" si="420"/>
        <v>1996.2621981828652</v>
      </c>
      <c r="D4558" s="13">
        <f t="shared" ca="1" si="421"/>
        <v>100.2144422317545</v>
      </c>
      <c r="E4558" s="13">
        <f t="shared" ca="1" si="422"/>
        <v>1000479.4193009071</v>
      </c>
      <c r="F4558" s="13">
        <f t="shared" ca="1" si="423"/>
        <v>3.9940963340737632</v>
      </c>
      <c r="G4558" s="13">
        <f t="shared" ca="1" si="424"/>
        <v>0.49926751916161149</v>
      </c>
      <c r="H4558" s="13">
        <f t="shared" ca="1" si="425"/>
        <v>0</v>
      </c>
    </row>
    <row r="4559" spans="3:8">
      <c r="C4559" s="13">
        <f t="shared" ca="1" si="420"/>
        <v>2016.5040837119118</v>
      </c>
      <c r="D4559" s="13">
        <f t="shared" ca="1" si="421"/>
        <v>99.797766381557764</v>
      </c>
      <c r="E4559" s="13">
        <f t="shared" ca="1" si="422"/>
        <v>997021.76987036329</v>
      </c>
      <c r="F4559" s="13">
        <f t="shared" ca="1" si="423"/>
        <v>3.9986863363123626</v>
      </c>
      <c r="G4559" s="13">
        <f t="shared" ca="1" si="424"/>
        <v>0.50675165037920211</v>
      </c>
      <c r="H4559" s="13">
        <f t="shared" ca="1" si="425"/>
        <v>0</v>
      </c>
    </row>
    <row r="4560" spans="3:8">
      <c r="C4560" s="13">
        <f t="shared" ca="1" si="420"/>
        <v>2024.8030671607089</v>
      </c>
      <c r="D4560" s="13">
        <f t="shared" ca="1" si="421"/>
        <v>99.799325454554449</v>
      </c>
      <c r="E4560" s="13">
        <f t="shared" ca="1" si="422"/>
        <v>983873.20699320373</v>
      </c>
      <c r="F4560" s="13">
        <f t="shared" ca="1" si="423"/>
        <v>3.9950914116260896</v>
      </c>
      <c r="G4560" s="13">
        <f t="shared" ca="1" si="424"/>
        <v>0.51963369344255228</v>
      </c>
      <c r="H4560" s="13">
        <f t="shared" ca="1" si="425"/>
        <v>0</v>
      </c>
    </row>
    <row r="4561" spans="3:8">
      <c r="C4561" s="13">
        <f t="shared" ca="1" si="420"/>
        <v>2004.3369295728694</v>
      </c>
      <c r="D4561" s="13">
        <f t="shared" ca="1" si="421"/>
        <v>100.11762206592536</v>
      </c>
      <c r="E4561" s="13">
        <f t="shared" ca="1" si="422"/>
        <v>995866.16718513786</v>
      </c>
      <c r="F4561" s="13">
        <f t="shared" ca="1" si="423"/>
        <v>3.9938550583198413</v>
      </c>
      <c r="G4561" s="13">
        <f t="shared" ca="1" si="424"/>
        <v>0.50527980425769903</v>
      </c>
      <c r="H4561" s="13">
        <f t="shared" ca="1" si="425"/>
        <v>0</v>
      </c>
    </row>
    <row r="4562" spans="3:8">
      <c r="C4562" s="13">
        <f t="shared" ca="1" si="420"/>
        <v>2003.2983469962314</v>
      </c>
      <c r="D4562" s="13">
        <f t="shared" ca="1" si="421"/>
        <v>99.990880968991775</v>
      </c>
      <c r="E4562" s="13">
        <f t="shared" ca="1" si="422"/>
        <v>993520.68706159934</v>
      </c>
      <c r="F4562" s="13">
        <f t="shared" ca="1" si="423"/>
        <v>4.0003492410778865</v>
      </c>
      <c r="G4562" s="13">
        <f t="shared" ca="1" si="424"/>
        <v>0.50203413607433622</v>
      </c>
      <c r="H4562" s="13">
        <f t="shared" ca="1" si="425"/>
        <v>0</v>
      </c>
    </row>
    <row r="4563" spans="3:8">
      <c r="C4563" s="13">
        <f t="shared" ca="1" si="420"/>
        <v>2000.8678259501537</v>
      </c>
      <c r="D4563" s="13">
        <f t="shared" ca="1" si="421"/>
        <v>99.419141217130914</v>
      </c>
      <c r="E4563" s="13">
        <f t="shared" ca="1" si="422"/>
        <v>982591.89869481081</v>
      </c>
      <c r="F4563" s="13">
        <f t="shared" ca="1" si="423"/>
        <v>4.0052194735834989</v>
      </c>
      <c r="G4563" s="13">
        <f t="shared" ca="1" si="424"/>
        <v>0.50104702558428371</v>
      </c>
      <c r="H4563" s="13">
        <f t="shared" ca="1" si="425"/>
        <v>0</v>
      </c>
    </row>
    <row r="4564" spans="3:8">
      <c r="C4564" s="13">
        <f t="shared" ca="1" si="420"/>
        <v>2006.2628191490674</v>
      </c>
      <c r="D4564" s="13">
        <f t="shared" ca="1" si="421"/>
        <v>100.35259098214455</v>
      </c>
      <c r="E4564" s="13">
        <f t="shared" ca="1" si="422"/>
        <v>978123.37258026632</v>
      </c>
      <c r="F4564" s="13">
        <f t="shared" ca="1" si="423"/>
        <v>4.0033702808291771</v>
      </c>
      <c r="G4564" s="13">
        <f t="shared" ca="1" si="424"/>
        <v>0.51174981463982983</v>
      </c>
      <c r="H4564" s="13">
        <f t="shared" ca="1" si="425"/>
        <v>0</v>
      </c>
    </row>
    <row r="4565" spans="3:8">
      <c r="C4565" s="13">
        <f t="shared" ca="1" si="420"/>
        <v>1998.4381045198063</v>
      </c>
      <c r="D4565" s="13">
        <f t="shared" ca="1" si="421"/>
        <v>100.05730749199478</v>
      </c>
      <c r="E4565" s="13">
        <f t="shared" ca="1" si="422"/>
        <v>991404.60412891931</v>
      </c>
      <c r="F4565" s="13">
        <f t="shared" ca="1" si="423"/>
        <v>4.0085607367633624</v>
      </c>
      <c r="G4565" s="13">
        <f t="shared" ca="1" si="424"/>
        <v>0.49690749311538068</v>
      </c>
      <c r="H4565" s="13">
        <f t="shared" ca="1" si="425"/>
        <v>0</v>
      </c>
    </row>
    <row r="4566" spans="3:8">
      <c r="C4566" s="13">
        <f t="shared" ca="1" si="420"/>
        <v>1994.8092201555778</v>
      </c>
      <c r="D4566" s="13">
        <f t="shared" ca="1" si="421"/>
        <v>100.14349370215957</v>
      </c>
      <c r="E4566" s="13">
        <f t="shared" ca="1" si="422"/>
        <v>984750.67938881204</v>
      </c>
      <c r="F4566" s="13">
        <f t="shared" ca="1" si="423"/>
        <v>3.9948718903129294</v>
      </c>
      <c r="G4566" s="13">
        <f t="shared" ca="1" si="424"/>
        <v>0.50575232877824317</v>
      </c>
      <c r="H4566" s="13">
        <f t="shared" ca="1" si="425"/>
        <v>0</v>
      </c>
    </row>
    <row r="4567" spans="3:8">
      <c r="C4567" s="13">
        <f t="shared" ca="1" si="420"/>
        <v>2006.954355192865</v>
      </c>
      <c r="D4567" s="13">
        <f t="shared" ca="1" si="421"/>
        <v>100.3763945064334</v>
      </c>
      <c r="E4567" s="13">
        <f t="shared" ca="1" si="422"/>
        <v>1005299.9350650163</v>
      </c>
      <c r="F4567" s="13">
        <f t="shared" ca="1" si="423"/>
        <v>3.9894116307246468</v>
      </c>
      <c r="G4567" s="13">
        <f t="shared" ca="1" si="424"/>
        <v>0.50538886000082051</v>
      </c>
      <c r="H4567" s="13">
        <f t="shared" ca="1" si="425"/>
        <v>0</v>
      </c>
    </row>
    <row r="4568" spans="3:8">
      <c r="C4568" s="13">
        <f t="shared" ref="C4568:C4631" ca="1" si="426">NORMINV(RAND(),$D$3,$G$3)</f>
        <v>2002.1602134553839</v>
      </c>
      <c r="D4568" s="13">
        <f t="shared" ref="D4568:D4631" ca="1" si="427">NORMINV(RAND(),$D$4,$G$4)</f>
        <v>100.22576810179547</v>
      </c>
      <c r="E4568" s="13">
        <f t="shared" ref="E4568:E4631" ca="1" si="428">NORMINV(RAND(),$D$5,$G$5)</f>
        <v>992986.99120804574</v>
      </c>
      <c r="F4568" s="13">
        <f t="shared" ref="F4568:F4631" ca="1" si="429">NORMINV(RAND(),$D$6,$G$6)</f>
        <v>4.0034838376692985</v>
      </c>
      <c r="G4568" s="13">
        <f t="shared" ref="G4568:G4631" ca="1" si="430">C4568^2*D4568/(E4568*3.1415926*F4568^4)</f>
        <v>0.50133878538133336</v>
      </c>
      <c r="H4568" s="13">
        <f t="shared" ref="H4568:H4631" ca="1" si="431">IF(G4568&gt;0.54,1,IF(G4568&lt;0.46,1,0))</f>
        <v>0</v>
      </c>
    </row>
    <row r="4569" spans="3:8">
      <c r="C4569" s="13">
        <f t="shared" ca="1" si="426"/>
        <v>2011.844789221668</v>
      </c>
      <c r="D4569" s="13">
        <f t="shared" ca="1" si="427"/>
        <v>99.842575324221571</v>
      </c>
      <c r="E4569" s="13">
        <f t="shared" ca="1" si="428"/>
        <v>994230.85988951649</v>
      </c>
      <c r="F4569" s="13">
        <f t="shared" ca="1" si="429"/>
        <v>3.9986184080154068</v>
      </c>
      <c r="G4569" s="13">
        <f t="shared" ca="1" si="430"/>
        <v>0.50609001791884334</v>
      </c>
      <c r="H4569" s="13">
        <f t="shared" ca="1" si="431"/>
        <v>0</v>
      </c>
    </row>
    <row r="4570" spans="3:8">
      <c r="C4570" s="13">
        <f t="shared" ca="1" si="426"/>
        <v>2001.3972487635401</v>
      </c>
      <c r="D4570" s="13">
        <f t="shared" ca="1" si="427"/>
        <v>100.57969529575803</v>
      </c>
      <c r="E4570" s="13">
        <f t="shared" ca="1" si="428"/>
        <v>995382.16441807023</v>
      </c>
      <c r="F4570" s="13">
        <f t="shared" ca="1" si="429"/>
        <v>4.0016098127171347</v>
      </c>
      <c r="G4570" s="13">
        <f t="shared" ca="1" si="430"/>
        <v>0.50245622960202885</v>
      </c>
      <c r="H4570" s="13">
        <f t="shared" ca="1" si="431"/>
        <v>0</v>
      </c>
    </row>
    <row r="4571" spans="3:8">
      <c r="C4571" s="13">
        <f t="shared" ca="1" si="426"/>
        <v>1995.547015206299</v>
      </c>
      <c r="D4571" s="13">
        <f t="shared" ca="1" si="427"/>
        <v>99.589316617915117</v>
      </c>
      <c r="E4571" s="13">
        <f t="shared" ca="1" si="428"/>
        <v>986856.94718852255</v>
      </c>
      <c r="F4571" s="13">
        <f t="shared" ca="1" si="429"/>
        <v>3.9997789619197821</v>
      </c>
      <c r="G4571" s="13">
        <f t="shared" ca="1" si="430"/>
        <v>0.49979124667740543</v>
      </c>
      <c r="H4571" s="13">
        <f t="shared" ca="1" si="431"/>
        <v>0</v>
      </c>
    </row>
    <row r="4572" spans="3:8">
      <c r="C4572" s="13">
        <f t="shared" ca="1" si="426"/>
        <v>1983.1811377112967</v>
      </c>
      <c r="D4572" s="13">
        <f t="shared" ca="1" si="427"/>
        <v>99.838680762527773</v>
      </c>
      <c r="E4572" s="13">
        <f t="shared" ca="1" si="428"/>
        <v>993318.05300036247</v>
      </c>
      <c r="F4572" s="13">
        <f t="shared" ca="1" si="429"/>
        <v>3.9911745541471246</v>
      </c>
      <c r="G4572" s="13">
        <f t="shared" ca="1" si="430"/>
        <v>0.49588676557793682</v>
      </c>
      <c r="H4572" s="13">
        <f t="shared" ca="1" si="431"/>
        <v>0</v>
      </c>
    </row>
    <row r="4573" spans="3:8">
      <c r="C4573" s="13">
        <f t="shared" ca="1" si="426"/>
        <v>1992.1865524322766</v>
      </c>
      <c r="D4573" s="13">
        <f t="shared" ca="1" si="427"/>
        <v>99.425073766270586</v>
      </c>
      <c r="E4573" s="13">
        <f t="shared" ca="1" si="428"/>
        <v>983637.22915080655</v>
      </c>
      <c r="F4573" s="13">
        <f t="shared" ca="1" si="429"/>
        <v>4.0067368761097439</v>
      </c>
      <c r="G4573" s="13">
        <f t="shared" ca="1" si="430"/>
        <v>0.49545910625930439</v>
      </c>
      <c r="H4573" s="13">
        <f t="shared" ca="1" si="431"/>
        <v>0</v>
      </c>
    </row>
    <row r="4574" spans="3:8">
      <c r="C4574" s="13">
        <f t="shared" ca="1" si="426"/>
        <v>1988.9126286969195</v>
      </c>
      <c r="D4574" s="13">
        <f t="shared" ca="1" si="427"/>
        <v>101.10602171878709</v>
      </c>
      <c r="E4574" s="13">
        <f t="shared" ca="1" si="428"/>
        <v>996182.91494414699</v>
      </c>
      <c r="F4574" s="13">
        <f t="shared" ca="1" si="429"/>
        <v>4.0041269560763242</v>
      </c>
      <c r="G4574" s="13">
        <f t="shared" ca="1" si="430"/>
        <v>0.49715077754464621</v>
      </c>
      <c r="H4574" s="13">
        <f t="shared" ca="1" si="431"/>
        <v>0</v>
      </c>
    </row>
    <row r="4575" spans="3:8">
      <c r="C4575" s="13">
        <f t="shared" ca="1" si="426"/>
        <v>1987.267890376078</v>
      </c>
      <c r="D4575" s="13">
        <f t="shared" ca="1" si="427"/>
        <v>99.689196423221389</v>
      </c>
      <c r="E4575" s="13">
        <f t="shared" ca="1" si="428"/>
        <v>1007397.6511835686</v>
      </c>
      <c r="F4575" s="13">
        <f t="shared" ca="1" si="429"/>
        <v>4.0054304996673409</v>
      </c>
      <c r="G4575" s="13">
        <f t="shared" ca="1" si="430"/>
        <v>0.48329613828074025</v>
      </c>
      <c r="H4575" s="13">
        <f t="shared" ca="1" si="431"/>
        <v>0</v>
      </c>
    </row>
    <row r="4576" spans="3:8">
      <c r="C4576" s="13">
        <f t="shared" ca="1" si="426"/>
        <v>2005.029967948996</v>
      </c>
      <c r="D4576" s="13">
        <f t="shared" ca="1" si="427"/>
        <v>100.24388621354373</v>
      </c>
      <c r="E4576" s="13">
        <f t="shared" ca="1" si="428"/>
        <v>986763.921001954</v>
      </c>
      <c r="F4576" s="13">
        <f t="shared" ca="1" si="429"/>
        <v>4.0091232080528609</v>
      </c>
      <c r="G4576" s="13">
        <f t="shared" ca="1" si="430"/>
        <v>0.50319798249272529</v>
      </c>
      <c r="H4576" s="13">
        <f t="shared" ca="1" si="431"/>
        <v>0</v>
      </c>
    </row>
    <row r="4577" spans="3:8">
      <c r="C4577" s="13">
        <f t="shared" ca="1" si="426"/>
        <v>1983.148761120425</v>
      </c>
      <c r="D4577" s="13">
        <f t="shared" ca="1" si="427"/>
        <v>99.124029671277157</v>
      </c>
      <c r="E4577" s="13">
        <f t="shared" ca="1" si="428"/>
        <v>984791.63615592197</v>
      </c>
      <c r="F4577" s="13">
        <f t="shared" ca="1" si="429"/>
        <v>3.9995560319416894</v>
      </c>
      <c r="G4577" s="13">
        <f t="shared" ca="1" si="430"/>
        <v>0.49243416489622671</v>
      </c>
      <c r="H4577" s="13">
        <f t="shared" ca="1" si="431"/>
        <v>0</v>
      </c>
    </row>
    <row r="4578" spans="3:8">
      <c r="C4578" s="13">
        <f t="shared" ca="1" si="426"/>
        <v>1989.2581858914102</v>
      </c>
      <c r="D4578" s="13">
        <f t="shared" ca="1" si="427"/>
        <v>99.585349506995144</v>
      </c>
      <c r="E4578" s="13">
        <f t="shared" ca="1" si="428"/>
        <v>999343.4211972286</v>
      </c>
      <c r="F4578" s="13">
        <f t="shared" ca="1" si="429"/>
        <v>4.0012044972793364</v>
      </c>
      <c r="G4578" s="13">
        <f t="shared" ca="1" si="430"/>
        <v>0.4897225965596545</v>
      </c>
      <c r="H4578" s="13">
        <f t="shared" ca="1" si="431"/>
        <v>0</v>
      </c>
    </row>
    <row r="4579" spans="3:8">
      <c r="C4579" s="13">
        <f t="shared" ca="1" si="426"/>
        <v>2019.5370030906117</v>
      </c>
      <c r="D4579" s="13">
        <f t="shared" ca="1" si="427"/>
        <v>100.53040172199276</v>
      </c>
      <c r="E4579" s="13">
        <f t="shared" ca="1" si="428"/>
        <v>999680.34770814364</v>
      </c>
      <c r="F4579" s="13">
        <f t="shared" ca="1" si="429"/>
        <v>4.0076142538818198</v>
      </c>
      <c r="G4579" s="13">
        <f t="shared" ca="1" si="430"/>
        <v>0.50611170059856259</v>
      </c>
      <c r="H4579" s="13">
        <f t="shared" ca="1" si="431"/>
        <v>0</v>
      </c>
    </row>
    <row r="4580" spans="3:8">
      <c r="C4580" s="13">
        <f t="shared" ca="1" si="426"/>
        <v>2011.5703230213776</v>
      </c>
      <c r="D4580" s="13">
        <f t="shared" ca="1" si="427"/>
        <v>99.295978777707845</v>
      </c>
      <c r="E4580" s="13">
        <f t="shared" ca="1" si="428"/>
        <v>994059.55953925534</v>
      </c>
      <c r="F4580" s="13">
        <f t="shared" ca="1" si="429"/>
        <v>3.9918033240304811</v>
      </c>
      <c r="G4580" s="13">
        <f t="shared" ca="1" si="430"/>
        <v>0.50671444776894392</v>
      </c>
      <c r="H4580" s="13">
        <f t="shared" ca="1" si="431"/>
        <v>0</v>
      </c>
    </row>
    <row r="4581" spans="3:8">
      <c r="C4581" s="13">
        <f t="shared" ca="1" si="426"/>
        <v>1989.6096132268717</v>
      </c>
      <c r="D4581" s="13">
        <f t="shared" ca="1" si="427"/>
        <v>100.29139645323116</v>
      </c>
      <c r="E4581" s="13">
        <f t="shared" ca="1" si="428"/>
        <v>998531.9813434151</v>
      </c>
      <c r="F4581" s="13">
        <f t="shared" ca="1" si="429"/>
        <v>3.9958229572045529</v>
      </c>
      <c r="G4581" s="13">
        <f t="shared" ca="1" si="430"/>
        <v>0.49643526477961686</v>
      </c>
      <c r="H4581" s="13">
        <f t="shared" ca="1" si="431"/>
        <v>0</v>
      </c>
    </row>
    <row r="4582" spans="3:8">
      <c r="C4582" s="13">
        <f t="shared" ca="1" si="426"/>
        <v>2004.4404386939541</v>
      </c>
      <c r="D4582" s="13">
        <f t="shared" ca="1" si="427"/>
        <v>100.55022131184481</v>
      </c>
      <c r="E4582" s="13">
        <f t="shared" ca="1" si="428"/>
        <v>985797.69253033528</v>
      </c>
      <c r="F4582" s="13">
        <f t="shared" ca="1" si="429"/>
        <v>3.9994932416459625</v>
      </c>
      <c r="G4582" s="13">
        <f t="shared" ca="1" si="430"/>
        <v>0.50981406282352981</v>
      </c>
      <c r="H4582" s="13">
        <f t="shared" ca="1" si="431"/>
        <v>0</v>
      </c>
    </row>
    <row r="4583" spans="3:8">
      <c r="C4583" s="13">
        <f t="shared" ca="1" si="426"/>
        <v>2000.0140320596049</v>
      </c>
      <c r="D4583" s="13">
        <f t="shared" ca="1" si="427"/>
        <v>99.695202114580951</v>
      </c>
      <c r="E4583" s="13">
        <f t="shared" ca="1" si="428"/>
        <v>997940.29016650131</v>
      </c>
      <c r="F4583" s="13">
        <f t="shared" ca="1" si="429"/>
        <v>3.9985720915182337</v>
      </c>
      <c r="G4583" s="13">
        <f t="shared" ca="1" si="430"/>
        <v>0.49758376226496226</v>
      </c>
      <c r="H4583" s="13">
        <f t="shared" ca="1" si="431"/>
        <v>0</v>
      </c>
    </row>
    <row r="4584" spans="3:8">
      <c r="C4584" s="13">
        <f t="shared" ca="1" si="426"/>
        <v>1987.07834883332</v>
      </c>
      <c r="D4584" s="13">
        <f t="shared" ca="1" si="427"/>
        <v>99.600742826067474</v>
      </c>
      <c r="E4584" s="13">
        <f t="shared" ca="1" si="428"/>
        <v>982781.75935471163</v>
      </c>
      <c r="F4584" s="13">
        <f t="shared" ca="1" si="429"/>
        <v>3.9997425258183514</v>
      </c>
      <c r="G4584" s="13">
        <f t="shared" ca="1" si="430"/>
        <v>0.49768833921024141</v>
      </c>
      <c r="H4584" s="13">
        <f t="shared" ca="1" si="431"/>
        <v>0</v>
      </c>
    </row>
    <row r="4585" spans="3:8">
      <c r="C4585" s="13">
        <f t="shared" ca="1" si="426"/>
        <v>1990.1089937625704</v>
      </c>
      <c r="D4585" s="13">
        <f t="shared" ca="1" si="427"/>
        <v>99.354258617271867</v>
      </c>
      <c r="E4585" s="13">
        <f t="shared" ca="1" si="428"/>
        <v>989095.45886911626</v>
      </c>
      <c r="F4585" s="13">
        <f t="shared" ca="1" si="429"/>
        <v>3.9966798441793294</v>
      </c>
      <c r="G4585" s="13">
        <f t="shared" ca="1" si="430"/>
        <v>0.49631191028505328</v>
      </c>
      <c r="H4585" s="13">
        <f t="shared" ca="1" si="431"/>
        <v>0</v>
      </c>
    </row>
    <row r="4586" spans="3:8">
      <c r="C4586" s="13">
        <f t="shared" ca="1" si="426"/>
        <v>2003.9756660472324</v>
      </c>
      <c r="D4586" s="13">
        <f t="shared" ca="1" si="427"/>
        <v>99.080318768671475</v>
      </c>
      <c r="E4586" s="13">
        <f t="shared" ca="1" si="428"/>
        <v>1001703.5085267317</v>
      </c>
      <c r="F4586" s="13">
        <f t="shared" ca="1" si="429"/>
        <v>4.0072976464251839</v>
      </c>
      <c r="G4586" s="13">
        <f t="shared" ca="1" si="430"/>
        <v>0.49031684852450597</v>
      </c>
      <c r="H4586" s="13">
        <f t="shared" ca="1" si="431"/>
        <v>0</v>
      </c>
    </row>
    <row r="4587" spans="3:8">
      <c r="C4587" s="13">
        <f t="shared" ca="1" si="426"/>
        <v>1995.8355400107448</v>
      </c>
      <c r="D4587" s="13">
        <f t="shared" ca="1" si="427"/>
        <v>98.711646840161336</v>
      </c>
      <c r="E4587" s="13">
        <f t="shared" ca="1" si="428"/>
        <v>1003081.6795352658</v>
      </c>
      <c r="F4587" s="13">
        <f t="shared" ca="1" si="429"/>
        <v>4.0152891446124865</v>
      </c>
      <c r="G4587" s="13">
        <f t="shared" ca="1" si="430"/>
        <v>0.48002564378892409</v>
      </c>
      <c r="H4587" s="13">
        <f t="shared" ca="1" si="431"/>
        <v>0</v>
      </c>
    </row>
    <row r="4588" spans="3:8">
      <c r="C4588" s="13">
        <f t="shared" ca="1" si="426"/>
        <v>2007.958363840158</v>
      </c>
      <c r="D4588" s="13">
        <f t="shared" ca="1" si="427"/>
        <v>99.732170921447832</v>
      </c>
      <c r="E4588" s="13">
        <f t="shared" ca="1" si="428"/>
        <v>991213.37773352338</v>
      </c>
      <c r="F4588" s="13">
        <f t="shared" ca="1" si="429"/>
        <v>3.996849462936884</v>
      </c>
      <c r="G4588" s="13">
        <f t="shared" ca="1" si="430"/>
        <v>0.50600696374392118</v>
      </c>
      <c r="H4588" s="13">
        <f t="shared" ca="1" si="431"/>
        <v>0</v>
      </c>
    </row>
    <row r="4589" spans="3:8">
      <c r="C4589" s="13">
        <f t="shared" ca="1" si="426"/>
        <v>1984.463033697001</v>
      </c>
      <c r="D4589" s="13">
        <f t="shared" ca="1" si="427"/>
        <v>99.590707704999417</v>
      </c>
      <c r="E4589" s="13">
        <f t="shared" ca="1" si="428"/>
        <v>994692.86287353258</v>
      </c>
      <c r="F4589" s="13">
        <f t="shared" ca="1" si="429"/>
        <v>4.0000812743909417</v>
      </c>
      <c r="G4589" s="13">
        <f t="shared" ca="1" si="430"/>
        <v>0.49021965068121298</v>
      </c>
      <c r="H4589" s="13">
        <f t="shared" ca="1" si="431"/>
        <v>0</v>
      </c>
    </row>
    <row r="4590" spans="3:8">
      <c r="C4590" s="13">
        <f t="shared" ca="1" si="426"/>
        <v>1996.5503933384464</v>
      </c>
      <c r="D4590" s="13">
        <f t="shared" ca="1" si="427"/>
        <v>100.12982276842736</v>
      </c>
      <c r="E4590" s="13">
        <f t="shared" ca="1" si="428"/>
        <v>998199.33916576218</v>
      </c>
      <c r="F4590" s="13">
        <f t="shared" ca="1" si="429"/>
        <v>3.998909487780808</v>
      </c>
      <c r="G4590" s="13">
        <f t="shared" ca="1" si="430"/>
        <v>0.49772626557022659</v>
      </c>
      <c r="H4590" s="13">
        <f t="shared" ca="1" si="431"/>
        <v>0</v>
      </c>
    </row>
    <row r="4591" spans="3:8">
      <c r="C4591" s="13">
        <f t="shared" ca="1" si="426"/>
        <v>2010.5836969178824</v>
      </c>
      <c r="D4591" s="13">
        <f t="shared" ca="1" si="427"/>
        <v>100.13191771253246</v>
      </c>
      <c r="E4591" s="13">
        <f t="shared" ca="1" si="428"/>
        <v>985066.21778370487</v>
      </c>
      <c r="F4591" s="13">
        <f t="shared" ca="1" si="429"/>
        <v>4.0048355014624502</v>
      </c>
      <c r="G4591" s="13">
        <f t="shared" ca="1" si="430"/>
        <v>0.5084670653205019</v>
      </c>
      <c r="H4591" s="13">
        <f t="shared" ca="1" si="431"/>
        <v>0</v>
      </c>
    </row>
    <row r="4592" spans="3:8">
      <c r="C4592" s="13">
        <f t="shared" ca="1" si="426"/>
        <v>2001.2929196979726</v>
      </c>
      <c r="D4592" s="13">
        <f t="shared" ca="1" si="427"/>
        <v>100.33121841399961</v>
      </c>
      <c r="E4592" s="13">
        <f t="shared" ca="1" si="428"/>
        <v>990597.16971615632</v>
      </c>
      <c r="F4592" s="13">
        <f t="shared" ca="1" si="429"/>
        <v>3.9978623470061239</v>
      </c>
      <c r="G4592" s="13">
        <f t="shared" ca="1" si="430"/>
        <v>0.50547433521965079</v>
      </c>
      <c r="H4592" s="13">
        <f t="shared" ca="1" si="431"/>
        <v>0</v>
      </c>
    </row>
    <row r="4593" spans="3:8">
      <c r="C4593" s="13">
        <f t="shared" ca="1" si="426"/>
        <v>2011.4595287597394</v>
      </c>
      <c r="D4593" s="13">
        <f t="shared" ca="1" si="427"/>
        <v>100.10002646646417</v>
      </c>
      <c r="E4593" s="13">
        <f t="shared" ca="1" si="428"/>
        <v>997004.78387259832</v>
      </c>
      <c r="F4593" s="13">
        <f t="shared" ca="1" si="429"/>
        <v>3.9887835996300858</v>
      </c>
      <c r="G4593" s="13">
        <f t="shared" ca="1" si="430"/>
        <v>0.51079634440796606</v>
      </c>
      <c r="H4593" s="13">
        <f t="shared" ca="1" si="431"/>
        <v>0</v>
      </c>
    </row>
    <row r="4594" spans="3:8">
      <c r="C4594" s="13">
        <f t="shared" ca="1" si="426"/>
        <v>1983.1322114458378</v>
      </c>
      <c r="D4594" s="13">
        <f t="shared" ca="1" si="427"/>
        <v>99.928701567712977</v>
      </c>
      <c r="E4594" s="13">
        <f t="shared" ca="1" si="428"/>
        <v>997542.84735050215</v>
      </c>
      <c r="F4594" s="13">
        <f t="shared" ca="1" si="429"/>
        <v>4.0071233894078953</v>
      </c>
      <c r="G4594" s="13">
        <f t="shared" ca="1" si="430"/>
        <v>0.48638625659620466</v>
      </c>
      <c r="H4594" s="13">
        <f t="shared" ca="1" si="431"/>
        <v>0</v>
      </c>
    </row>
    <row r="4595" spans="3:8">
      <c r="C4595" s="13">
        <f t="shared" ca="1" si="426"/>
        <v>2004.3612929408957</v>
      </c>
      <c r="D4595" s="13">
        <f t="shared" ca="1" si="427"/>
        <v>100.56974375112318</v>
      </c>
      <c r="E4595" s="13">
        <f t="shared" ca="1" si="428"/>
        <v>997295.93548894487</v>
      </c>
      <c r="F4595" s="13">
        <f t="shared" ca="1" si="429"/>
        <v>3.99776945877734</v>
      </c>
      <c r="G4595" s="13">
        <f t="shared" ca="1" si="430"/>
        <v>0.50486406580059506</v>
      </c>
      <c r="H4595" s="13">
        <f t="shared" ca="1" si="431"/>
        <v>0</v>
      </c>
    </row>
    <row r="4596" spans="3:8">
      <c r="C4596" s="13">
        <f t="shared" ca="1" si="426"/>
        <v>2000.2506684537677</v>
      </c>
      <c r="D4596" s="13">
        <f t="shared" ca="1" si="427"/>
        <v>99.273907270285065</v>
      </c>
      <c r="E4596" s="13">
        <f t="shared" ca="1" si="428"/>
        <v>1003302.5562503879</v>
      </c>
      <c r="F4596" s="13">
        <f t="shared" ca="1" si="429"/>
        <v>4.0109220481005545</v>
      </c>
      <c r="G4596" s="13">
        <f t="shared" ca="1" si="430"/>
        <v>0.48690618739962016</v>
      </c>
      <c r="H4596" s="13">
        <f t="shared" ca="1" si="431"/>
        <v>0</v>
      </c>
    </row>
    <row r="4597" spans="3:8">
      <c r="C4597" s="13">
        <f t="shared" ca="1" si="426"/>
        <v>2015.8401001215832</v>
      </c>
      <c r="D4597" s="13">
        <f t="shared" ca="1" si="427"/>
        <v>99.531128434184652</v>
      </c>
      <c r="E4597" s="13">
        <f t="shared" ca="1" si="428"/>
        <v>1001219.3876065699</v>
      </c>
      <c r="F4597" s="13">
        <f t="shared" ca="1" si="429"/>
        <v>3.9998215676728779</v>
      </c>
      <c r="G4597" s="13">
        <f t="shared" ca="1" si="430"/>
        <v>0.50237671391012961</v>
      </c>
      <c r="H4597" s="13">
        <f t="shared" ca="1" si="431"/>
        <v>0</v>
      </c>
    </row>
    <row r="4598" spans="3:8">
      <c r="C4598" s="13">
        <f t="shared" ca="1" si="426"/>
        <v>2016.313749252861</v>
      </c>
      <c r="D4598" s="13">
        <f t="shared" ca="1" si="427"/>
        <v>99.976312791704757</v>
      </c>
      <c r="E4598" s="13">
        <f t="shared" ca="1" si="428"/>
        <v>998418.01037799253</v>
      </c>
      <c r="F4598" s="13">
        <f t="shared" ca="1" si="429"/>
        <v>3.9898258456406115</v>
      </c>
      <c r="G4598" s="13">
        <f t="shared" ca="1" si="430"/>
        <v>0.511370074713419</v>
      </c>
      <c r="H4598" s="13">
        <f t="shared" ca="1" si="431"/>
        <v>0</v>
      </c>
    </row>
    <row r="4599" spans="3:8">
      <c r="C4599" s="13">
        <f t="shared" ca="1" si="426"/>
        <v>1992.8058536675187</v>
      </c>
      <c r="D4599" s="13">
        <f t="shared" ca="1" si="427"/>
        <v>100.04722321412908</v>
      </c>
      <c r="E4599" s="13">
        <f t="shared" ca="1" si="428"/>
        <v>1011599.5428367377</v>
      </c>
      <c r="F4599" s="13">
        <f t="shared" ca="1" si="429"/>
        <v>4.0002493125380489</v>
      </c>
      <c r="G4599" s="13">
        <f t="shared" ca="1" si="430"/>
        <v>0.48823430726049144</v>
      </c>
      <c r="H4599" s="13">
        <f t="shared" ca="1" si="431"/>
        <v>0</v>
      </c>
    </row>
    <row r="4600" spans="3:8">
      <c r="C4600" s="13">
        <f t="shared" ca="1" si="426"/>
        <v>2019.8356598775433</v>
      </c>
      <c r="D4600" s="13">
        <f t="shared" ca="1" si="427"/>
        <v>99.694822168298742</v>
      </c>
      <c r="E4600" s="13">
        <f t="shared" ca="1" si="428"/>
        <v>987171.05004513229</v>
      </c>
      <c r="F4600" s="13">
        <f t="shared" ca="1" si="429"/>
        <v>3.9978783695073972</v>
      </c>
      <c r="G4600" s="13">
        <f t="shared" ca="1" si="430"/>
        <v>0.51338608033581712</v>
      </c>
      <c r="H4600" s="13">
        <f t="shared" ca="1" si="431"/>
        <v>0</v>
      </c>
    </row>
    <row r="4601" spans="3:8">
      <c r="C4601" s="13">
        <f t="shared" ca="1" si="426"/>
        <v>2014.0273811376278</v>
      </c>
      <c r="D4601" s="13">
        <f t="shared" ca="1" si="427"/>
        <v>100.24064253340417</v>
      </c>
      <c r="E4601" s="13">
        <f t="shared" ca="1" si="428"/>
        <v>994697.23707676015</v>
      </c>
      <c r="F4601" s="13">
        <f t="shared" ca="1" si="429"/>
        <v>3.9988910789585499</v>
      </c>
      <c r="G4601" s="13">
        <f t="shared" ca="1" si="430"/>
        <v>0.50883327694816527</v>
      </c>
      <c r="H4601" s="13">
        <f t="shared" ca="1" si="431"/>
        <v>0</v>
      </c>
    </row>
    <row r="4602" spans="3:8">
      <c r="C4602" s="13">
        <f t="shared" ca="1" si="426"/>
        <v>1982.5822705673907</v>
      </c>
      <c r="D4602" s="13">
        <f t="shared" ca="1" si="427"/>
        <v>99.650253768009165</v>
      </c>
      <c r="E4602" s="13">
        <f t="shared" ca="1" si="428"/>
        <v>987985.57882979349</v>
      </c>
      <c r="F4602" s="13">
        <f t="shared" ca="1" si="429"/>
        <v>3.9960130617552077</v>
      </c>
      <c r="G4602" s="13">
        <f t="shared" ca="1" si="430"/>
        <v>0.49491746301086464</v>
      </c>
      <c r="H4602" s="13">
        <f t="shared" ca="1" si="431"/>
        <v>0</v>
      </c>
    </row>
    <row r="4603" spans="3:8">
      <c r="C4603" s="13">
        <f t="shared" ca="1" si="426"/>
        <v>1999.7653582530966</v>
      </c>
      <c r="D4603" s="13">
        <f t="shared" ca="1" si="427"/>
        <v>99.886265387379737</v>
      </c>
      <c r="E4603" s="13">
        <f t="shared" ca="1" si="428"/>
        <v>993315.22614805156</v>
      </c>
      <c r="F4603" s="13">
        <f t="shared" ca="1" si="429"/>
        <v>4.0024163782585145</v>
      </c>
      <c r="G4603" s="13">
        <f t="shared" ca="1" si="430"/>
        <v>0.49881307792994117</v>
      </c>
      <c r="H4603" s="13">
        <f t="shared" ca="1" si="431"/>
        <v>0</v>
      </c>
    </row>
    <row r="4604" spans="3:8">
      <c r="C4604" s="13">
        <f t="shared" ca="1" si="426"/>
        <v>2003.1137794300744</v>
      </c>
      <c r="D4604" s="13">
        <f t="shared" ca="1" si="427"/>
        <v>100.45027959182229</v>
      </c>
      <c r="E4604" s="13">
        <f t="shared" ca="1" si="428"/>
        <v>1008285.5278794025</v>
      </c>
      <c r="F4604" s="13">
        <f t="shared" ca="1" si="429"/>
        <v>3.997851322984074</v>
      </c>
      <c r="G4604" s="13">
        <f t="shared" ca="1" si="430"/>
        <v>0.49810675549739475</v>
      </c>
      <c r="H4604" s="13">
        <f t="shared" ca="1" si="431"/>
        <v>0</v>
      </c>
    </row>
    <row r="4605" spans="3:8">
      <c r="C4605" s="13">
        <f t="shared" ca="1" si="426"/>
        <v>2008.1311737510689</v>
      </c>
      <c r="D4605" s="13">
        <f t="shared" ca="1" si="427"/>
        <v>99.930683698106762</v>
      </c>
      <c r="E4605" s="13">
        <f t="shared" ca="1" si="428"/>
        <v>984902.57182595844</v>
      </c>
      <c r="F4605" s="13">
        <f t="shared" ca="1" si="429"/>
        <v>3.9997791996817194</v>
      </c>
      <c r="G4605" s="13">
        <f t="shared" ca="1" si="430"/>
        <v>0.50885706400587505</v>
      </c>
      <c r="H4605" s="13">
        <f t="shared" ca="1" si="431"/>
        <v>0</v>
      </c>
    </row>
    <row r="4606" spans="3:8">
      <c r="C4606" s="13">
        <f t="shared" ca="1" si="426"/>
        <v>2001.4800044695212</v>
      </c>
      <c r="D4606" s="13">
        <f t="shared" ca="1" si="427"/>
        <v>99.322638175234474</v>
      </c>
      <c r="E4606" s="13">
        <f t="shared" ca="1" si="428"/>
        <v>998751.90967588173</v>
      </c>
      <c r="F4606" s="13">
        <f t="shared" ca="1" si="429"/>
        <v>4.0027583997812677</v>
      </c>
      <c r="G4606" s="13">
        <f t="shared" ca="1" si="430"/>
        <v>0.49397589840631434</v>
      </c>
      <c r="H4606" s="13">
        <f t="shared" ca="1" si="431"/>
        <v>0</v>
      </c>
    </row>
    <row r="4607" spans="3:8">
      <c r="C4607" s="13">
        <f t="shared" ca="1" si="426"/>
        <v>2001.0137313333807</v>
      </c>
      <c r="D4607" s="13">
        <f t="shared" ca="1" si="427"/>
        <v>100.24112053509027</v>
      </c>
      <c r="E4607" s="13">
        <f t="shared" ca="1" si="428"/>
        <v>977244.93277212058</v>
      </c>
      <c r="F4607" s="13">
        <f t="shared" ca="1" si="429"/>
        <v>3.9908559359734581</v>
      </c>
      <c r="G4607" s="13">
        <f t="shared" ca="1" si="430"/>
        <v>0.51538117968923558</v>
      </c>
      <c r="H4607" s="13">
        <f t="shared" ca="1" si="431"/>
        <v>0</v>
      </c>
    </row>
    <row r="4608" spans="3:8">
      <c r="C4608" s="13">
        <f t="shared" ca="1" si="426"/>
        <v>1987.489008397343</v>
      </c>
      <c r="D4608" s="13">
        <f t="shared" ca="1" si="427"/>
        <v>99.851892710994022</v>
      </c>
      <c r="E4608" s="13">
        <f t="shared" ca="1" si="428"/>
        <v>1000855.5889120022</v>
      </c>
      <c r="F4608" s="13">
        <f t="shared" ca="1" si="429"/>
        <v>3.9929379201990143</v>
      </c>
      <c r="G4608" s="13">
        <f t="shared" ca="1" si="430"/>
        <v>0.49348534058230703</v>
      </c>
      <c r="H4608" s="13">
        <f t="shared" ca="1" si="431"/>
        <v>0</v>
      </c>
    </row>
    <row r="4609" spans="3:8">
      <c r="C4609" s="13">
        <f t="shared" ca="1" si="426"/>
        <v>1979.7956856800313</v>
      </c>
      <c r="D4609" s="13">
        <f t="shared" ca="1" si="427"/>
        <v>99.450408592428445</v>
      </c>
      <c r="E4609" s="13">
        <f t="shared" ca="1" si="428"/>
        <v>996045.78892196307</v>
      </c>
      <c r="F4609" s="13">
        <f t="shared" ca="1" si="429"/>
        <v>4.0093726530450331</v>
      </c>
      <c r="G4609" s="13">
        <f t="shared" ca="1" si="430"/>
        <v>0.48207260741108782</v>
      </c>
      <c r="H4609" s="13">
        <f t="shared" ca="1" si="431"/>
        <v>0</v>
      </c>
    </row>
    <row r="4610" spans="3:8">
      <c r="C4610" s="13">
        <f t="shared" ca="1" si="426"/>
        <v>2007.1035706904868</v>
      </c>
      <c r="D4610" s="13">
        <f t="shared" ca="1" si="427"/>
        <v>100.15543371598241</v>
      </c>
      <c r="E4610" s="13">
        <f t="shared" ca="1" si="428"/>
        <v>1000304.9222976685</v>
      </c>
      <c r="F4610" s="13">
        <f t="shared" ca="1" si="429"/>
        <v>4.0050612395078149</v>
      </c>
      <c r="G4610" s="13">
        <f t="shared" ca="1" si="430"/>
        <v>0.49899382081767502</v>
      </c>
      <c r="H4610" s="13">
        <f t="shared" ca="1" si="431"/>
        <v>0</v>
      </c>
    </row>
    <row r="4611" spans="3:8">
      <c r="C4611" s="13">
        <f t="shared" ca="1" si="426"/>
        <v>2005.7491927412877</v>
      </c>
      <c r="D4611" s="13">
        <f t="shared" ca="1" si="427"/>
        <v>99.773113980214163</v>
      </c>
      <c r="E4611" s="13">
        <f t="shared" ca="1" si="428"/>
        <v>996838.42566518183</v>
      </c>
      <c r="F4611" s="13">
        <f t="shared" ca="1" si="429"/>
        <v>4.0044778160254495</v>
      </c>
      <c r="G4611" s="13">
        <f t="shared" ca="1" si="430"/>
        <v>0.49843505059136667</v>
      </c>
      <c r="H4611" s="13">
        <f t="shared" ca="1" si="431"/>
        <v>0</v>
      </c>
    </row>
    <row r="4612" spans="3:8">
      <c r="C4612" s="13">
        <f t="shared" ca="1" si="426"/>
        <v>1985.1788996569162</v>
      </c>
      <c r="D4612" s="13">
        <f t="shared" ca="1" si="427"/>
        <v>99.970861755404499</v>
      </c>
      <c r="E4612" s="13">
        <f t="shared" ca="1" si="428"/>
        <v>999416.97667769599</v>
      </c>
      <c r="F4612" s="13">
        <f t="shared" ca="1" si="429"/>
        <v>3.994468048044121</v>
      </c>
      <c r="G4612" s="13">
        <f t="shared" ca="1" si="430"/>
        <v>0.49287903195070554</v>
      </c>
      <c r="H4612" s="13">
        <f t="shared" ca="1" si="431"/>
        <v>0</v>
      </c>
    </row>
    <row r="4613" spans="3:8">
      <c r="C4613" s="13">
        <f t="shared" ca="1" si="426"/>
        <v>2004.1769349029601</v>
      </c>
      <c r="D4613" s="13">
        <f t="shared" ca="1" si="427"/>
        <v>100.71669432774821</v>
      </c>
      <c r="E4613" s="13">
        <f t="shared" ca="1" si="428"/>
        <v>996050.17784681579</v>
      </c>
      <c r="F4613" s="13">
        <f t="shared" ca="1" si="429"/>
        <v>3.9993429753477967</v>
      </c>
      <c r="G4613" s="13">
        <f t="shared" ca="1" si="430"/>
        <v>0.5053449153369336</v>
      </c>
      <c r="H4613" s="13">
        <f t="shared" ca="1" si="431"/>
        <v>0</v>
      </c>
    </row>
    <row r="4614" spans="3:8">
      <c r="C4614" s="13">
        <f t="shared" ca="1" si="426"/>
        <v>1992.2432811690974</v>
      </c>
      <c r="D4614" s="13">
        <f t="shared" ca="1" si="427"/>
        <v>100.87163940736913</v>
      </c>
      <c r="E4614" s="13">
        <f t="shared" ca="1" si="428"/>
        <v>1002583.5253692443</v>
      </c>
      <c r="F4614" s="13">
        <f t="shared" ca="1" si="429"/>
        <v>3.9913728494783443</v>
      </c>
      <c r="G4614" s="13">
        <f t="shared" ca="1" si="430"/>
        <v>0.5008344525840368</v>
      </c>
      <c r="H4614" s="13">
        <f t="shared" ca="1" si="431"/>
        <v>0</v>
      </c>
    </row>
    <row r="4615" spans="3:8">
      <c r="C4615" s="13">
        <f t="shared" ca="1" si="426"/>
        <v>1983.6434682449833</v>
      </c>
      <c r="D4615" s="13">
        <f t="shared" ca="1" si="427"/>
        <v>99.17208643243687</v>
      </c>
      <c r="E4615" s="13">
        <f t="shared" ca="1" si="428"/>
        <v>992062.98673692462</v>
      </c>
      <c r="F4615" s="13">
        <f t="shared" ca="1" si="429"/>
        <v>4.0091439418998478</v>
      </c>
      <c r="G4615" s="13">
        <f t="shared" ca="1" si="430"/>
        <v>0.48464191794282646</v>
      </c>
      <c r="H4615" s="13">
        <f t="shared" ca="1" si="431"/>
        <v>0</v>
      </c>
    </row>
    <row r="4616" spans="3:8">
      <c r="C4616" s="13">
        <f t="shared" ca="1" si="426"/>
        <v>1980.7631603450402</v>
      </c>
      <c r="D4616" s="13">
        <f t="shared" ca="1" si="427"/>
        <v>99.830286501137408</v>
      </c>
      <c r="E4616" s="13">
        <f t="shared" ca="1" si="428"/>
        <v>992909.44220390741</v>
      </c>
      <c r="F4616" s="13">
        <f t="shared" ca="1" si="429"/>
        <v>3.9968308926661229</v>
      </c>
      <c r="G4616" s="13">
        <f t="shared" ca="1" si="430"/>
        <v>0.49204499400461893</v>
      </c>
      <c r="H4616" s="13">
        <f t="shared" ca="1" si="431"/>
        <v>0</v>
      </c>
    </row>
    <row r="4617" spans="3:8">
      <c r="C4617" s="13">
        <f t="shared" ca="1" si="426"/>
        <v>1992.4269619605197</v>
      </c>
      <c r="D4617" s="13">
        <f t="shared" ca="1" si="427"/>
        <v>99.209275956805726</v>
      </c>
      <c r="E4617" s="13">
        <f t="shared" ca="1" si="428"/>
        <v>989555.41846997628</v>
      </c>
      <c r="F4617" s="13">
        <f t="shared" ca="1" si="429"/>
        <v>4.0117966219330521</v>
      </c>
      <c r="G4617" s="13">
        <f t="shared" ca="1" si="430"/>
        <v>0.48907051437982879</v>
      </c>
      <c r="H4617" s="13">
        <f t="shared" ca="1" si="431"/>
        <v>0</v>
      </c>
    </row>
    <row r="4618" spans="3:8">
      <c r="C4618" s="13">
        <f t="shared" ca="1" si="426"/>
        <v>2021.5369486789266</v>
      </c>
      <c r="D4618" s="13">
        <f t="shared" ca="1" si="427"/>
        <v>100.27009039505791</v>
      </c>
      <c r="E4618" s="13">
        <f t="shared" ca="1" si="428"/>
        <v>1006763.6227330036</v>
      </c>
      <c r="F4618" s="13">
        <f t="shared" ca="1" si="429"/>
        <v>4.0015200635347137</v>
      </c>
      <c r="G4618" s="13">
        <f t="shared" ca="1" si="430"/>
        <v>0.50530942453728034</v>
      </c>
      <c r="H4618" s="13">
        <f t="shared" ca="1" si="431"/>
        <v>0</v>
      </c>
    </row>
    <row r="4619" spans="3:8">
      <c r="C4619" s="13">
        <f t="shared" ca="1" si="426"/>
        <v>2010.3265638306239</v>
      </c>
      <c r="D4619" s="13">
        <f t="shared" ca="1" si="427"/>
        <v>99.94920685486062</v>
      </c>
      <c r="E4619" s="13">
        <f t="shared" ca="1" si="428"/>
        <v>990631.77523609856</v>
      </c>
      <c r="F4619" s="13">
        <f t="shared" ca="1" si="429"/>
        <v>3.990860383610717</v>
      </c>
      <c r="G4619" s="13">
        <f t="shared" ca="1" si="430"/>
        <v>0.51166335784036998</v>
      </c>
      <c r="H4619" s="13">
        <f t="shared" ca="1" si="431"/>
        <v>0</v>
      </c>
    </row>
    <row r="4620" spans="3:8">
      <c r="C4620" s="13">
        <f t="shared" ca="1" si="426"/>
        <v>1989.8239490159515</v>
      </c>
      <c r="D4620" s="13">
        <f t="shared" ca="1" si="427"/>
        <v>99.632035313314333</v>
      </c>
      <c r="E4620" s="13">
        <f t="shared" ca="1" si="428"/>
        <v>995113.69890158949</v>
      </c>
      <c r="F4620" s="13">
        <f t="shared" ca="1" si="429"/>
        <v>3.999580214629455</v>
      </c>
      <c r="G4620" s="13">
        <f t="shared" ca="1" si="430"/>
        <v>0.49311486449216768</v>
      </c>
      <c r="H4620" s="13">
        <f t="shared" ca="1" si="431"/>
        <v>0</v>
      </c>
    </row>
    <row r="4621" spans="3:8">
      <c r="C4621" s="13">
        <f t="shared" ca="1" si="426"/>
        <v>2008.2351915847714</v>
      </c>
      <c r="D4621" s="13">
        <f t="shared" ca="1" si="427"/>
        <v>100.67284695870336</v>
      </c>
      <c r="E4621" s="13">
        <f t="shared" ca="1" si="428"/>
        <v>982225.41960436362</v>
      </c>
      <c r="F4621" s="13">
        <f t="shared" ca="1" si="429"/>
        <v>3.9936714270709026</v>
      </c>
      <c r="G4621" s="13">
        <f t="shared" ca="1" si="430"/>
        <v>0.51723885030717032</v>
      </c>
      <c r="H4621" s="13">
        <f t="shared" ca="1" si="431"/>
        <v>0</v>
      </c>
    </row>
    <row r="4622" spans="3:8">
      <c r="C4622" s="13">
        <f t="shared" ca="1" si="426"/>
        <v>2002.3474629327284</v>
      </c>
      <c r="D4622" s="13">
        <f t="shared" ca="1" si="427"/>
        <v>99.474783383550104</v>
      </c>
      <c r="E4622" s="13">
        <f t="shared" ca="1" si="428"/>
        <v>996919.55482444586</v>
      </c>
      <c r="F4622" s="13">
        <f t="shared" ca="1" si="429"/>
        <v>3.9965123265752576</v>
      </c>
      <c r="G4622" s="13">
        <f t="shared" ca="1" si="430"/>
        <v>0.49918011684030811</v>
      </c>
      <c r="H4622" s="13">
        <f t="shared" ca="1" si="431"/>
        <v>0</v>
      </c>
    </row>
    <row r="4623" spans="3:8">
      <c r="C4623" s="13">
        <f t="shared" ca="1" si="426"/>
        <v>2008.724781588742</v>
      </c>
      <c r="D4623" s="13">
        <f t="shared" ca="1" si="427"/>
        <v>100.69890303280785</v>
      </c>
      <c r="E4623" s="13">
        <f t="shared" ca="1" si="428"/>
        <v>994986.12601796899</v>
      </c>
      <c r="F4623" s="13">
        <f t="shared" ca="1" si="429"/>
        <v>4.0094745034774322</v>
      </c>
      <c r="G4623" s="13">
        <f t="shared" ca="1" si="430"/>
        <v>0.50297789590562303</v>
      </c>
      <c r="H4623" s="13">
        <f t="shared" ca="1" si="431"/>
        <v>0</v>
      </c>
    </row>
    <row r="4624" spans="3:8">
      <c r="C4624" s="13">
        <f t="shared" ca="1" si="426"/>
        <v>1973.8666356129177</v>
      </c>
      <c r="D4624" s="13">
        <f t="shared" ca="1" si="427"/>
        <v>100.05537064182258</v>
      </c>
      <c r="E4624" s="13">
        <f t="shared" ca="1" si="428"/>
        <v>986283.8089010542</v>
      </c>
      <c r="F4624" s="13">
        <f t="shared" ca="1" si="429"/>
        <v>3.9870120880802764</v>
      </c>
      <c r="G4624" s="13">
        <f t="shared" ca="1" si="430"/>
        <v>0.49789072833720416</v>
      </c>
      <c r="H4624" s="13">
        <f t="shared" ca="1" si="431"/>
        <v>0</v>
      </c>
    </row>
    <row r="4625" spans="3:8">
      <c r="C4625" s="13">
        <f t="shared" ca="1" si="426"/>
        <v>2000.0056262732994</v>
      </c>
      <c r="D4625" s="13">
        <f t="shared" ca="1" si="427"/>
        <v>100.3997914538582</v>
      </c>
      <c r="E4625" s="13">
        <f t="shared" ca="1" si="428"/>
        <v>992050.63449158438</v>
      </c>
      <c r="F4625" s="13">
        <f t="shared" ca="1" si="429"/>
        <v>3.9991861218927447</v>
      </c>
      <c r="G4625" s="13">
        <f t="shared" ca="1" si="430"/>
        <v>0.50376161712389211</v>
      </c>
      <c r="H4625" s="13">
        <f t="shared" ca="1" si="431"/>
        <v>0</v>
      </c>
    </row>
    <row r="4626" spans="3:8">
      <c r="C4626" s="13">
        <f t="shared" ca="1" si="426"/>
        <v>1997.9913145522478</v>
      </c>
      <c r="D4626" s="13">
        <f t="shared" ca="1" si="427"/>
        <v>99.642892396627417</v>
      </c>
      <c r="E4626" s="13">
        <f t="shared" ca="1" si="428"/>
        <v>996136.93818805739</v>
      </c>
      <c r="F4626" s="13">
        <f t="shared" ca="1" si="429"/>
        <v>4.0031428056382401</v>
      </c>
      <c r="G4626" s="13">
        <f t="shared" ca="1" si="430"/>
        <v>0.49494879932960217</v>
      </c>
      <c r="H4626" s="13">
        <f t="shared" ca="1" si="431"/>
        <v>0</v>
      </c>
    </row>
    <row r="4627" spans="3:8">
      <c r="C4627" s="13">
        <f t="shared" ca="1" si="426"/>
        <v>2003.8097775693286</v>
      </c>
      <c r="D4627" s="13">
        <f t="shared" ca="1" si="427"/>
        <v>99.845883570950932</v>
      </c>
      <c r="E4627" s="13">
        <f t="shared" ca="1" si="428"/>
        <v>987657.40215654718</v>
      </c>
      <c r="F4627" s="13">
        <f t="shared" ca="1" si="429"/>
        <v>4.0004362591434903</v>
      </c>
      <c r="G4627" s="13">
        <f t="shared" ca="1" si="430"/>
        <v>0.50449578161786257</v>
      </c>
      <c r="H4627" s="13">
        <f t="shared" ca="1" si="431"/>
        <v>0</v>
      </c>
    </row>
    <row r="4628" spans="3:8">
      <c r="C4628" s="13">
        <f t="shared" ca="1" si="426"/>
        <v>2015.818437475293</v>
      </c>
      <c r="D4628" s="13">
        <f t="shared" ca="1" si="427"/>
        <v>100.89147281051405</v>
      </c>
      <c r="E4628" s="13">
        <f t="shared" ca="1" si="428"/>
        <v>994558.89452647534</v>
      </c>
      <c r="F4628" s="13">
        <f t="shared" ca="1" si="429"/>
        <v>3.9936817538687728</v>
      </c>
      <c r="G4628" s="13">
        <f t="shared" ca="1" si="430"/>
        <v>0.51580209370808994</v>
      </c>
      <c r="H4628" s="13">
        <f t="shared" ca="1" si="431"/>
        <v>0</v>
      </c>
    </row>
    <row r="4629" spans="3:8">
      <c r="C4629" s="13">
        <f t="shared" ca="1" si="426"/>
        <v>2007.4934211926754</v>
      </c>
      <c r="D4629" s="13">
        <f t="shared" ca="1" si="427"/>
        <v>99.868221863423869</v>
      </c>
      <c r="E4629" s="13">
        <f t="shared" ca="1" si="428"/>
        <v>999854.73969399929</v>
      </c>
      <c r="F4629" s="13">
        <f t="shared" ca="1" si="429"/>
        <v>4.0070126805122515</v>
      </c>
      <c r="G4629" s="13">
        <f t="shared" ca="1" si="430"/>
        <v>0.49701092667416474</v>
      </c>
      <c r="H4629" s="13">
        <f t="shared" ca="1" si="431"/>
        <v>0</v>
      </c>
    </row>
    <row r="4630" spans="3:8">
      <c r="C4630" s="13">
        <f t="shared" ca="1" si="426"/>
        <v>1997.4235615923367</v>
      </c>
      <c r="D4630" s="13">
        <f t="shared" ca="1" si="427"/>
        <v>99.664343833416709</v>
      </c>
      <c r="E4630" s="13">
        <f t="shared" ca="1" si="428"/>
        <v>983011.21325091436</v>
      </c>
      <c r="F4630" s="13">
        <f t="shared" ca="1" si="429"/>
        <v>4.0015743737292162</v>
      </c>
      <c r="G4630" s="13">
        <f t="shared" ca="1" si="430"/>
        <v>0.50216708033468271</v>
      </c>
      <c r="H4630" s="13">
        <f t="shared" ca="1" si="431"/>
        <v>0</v>
      </c>
    </row>
    <row r="4631" spans="3:8">
      <c r="C4631" s="13">
        <f t="shared" ca="1" si="426"/>
        <v>1998.5482943371301</v>
      </c>
      <c r="D4631" s="13">
        <f t="shared" ca="1" si="427"/>
        <v>100.67719706304554</v>
      </c>
      <c r="E4631" s="13">
        <f t="shared" ca="1" si="428"/>
        <v>976485.64083456201</v>
      </c>
      <c r="F4631" s="13">
        <f t="shared" ca="1" si="429"/>
        <v>3.9897540052168767</v>
      </c>
      <c r="G4631" s="13">
        <f t="shared" ca="1" si="430"/>
        <v>0.51732111669471137</v>
      </c>
      <c r="H4631" s="13">
        <f t="shared" ca="1" si="431"/>
        <v>0</v>
      </c>
    </row>
    <row r="4632" spans="3:8">
      <c r="C4632" s="13">
        <f t="shared" ref="C4632:C4695" ca="1" si="432">NORMINV(RAND(),$D$3,$G$3)</f>
        <v>1993.8643584512606</v>
      </c>
      <c r="D4632" s="13">
        <f t="shared" ref="D4632:D4695" ca="1" si="433">NORMINV(RAND(),$D$4,$G$4)</f>
        <v>99.342119135799337</v>
      </c>
      <c r="E4632" s="13">
        <f t="shared" ref="E4632:E4695" ca="1" si="434">NORMINV(RAND(),$D$5,$G$5)</f>
        <v>995230.06255873188</v>
      </c>
      <c r="F4632" s="13">
        <f t="shared" ref="F4632:F4695" ca="1" si="435">NORMINV(RAND(),$D$6,$G$6)</f>
        <v>4.0109418998251973</v>
      </c>
      <c r="G4632" s="13">
        <f t="shared" ref="G4632:G4695" ca="1" si="436">C4632^2*D4632/(E4632*3.1415926*F4632^4)</f>
        <v>0.48805167153975582</v>
      </c>
      <c r="H4632" s="13">
        <f t="shared" ref="H4632:H4695" ca="1" si="437">IF(G4632&gt;0.54,1,IF(G4632&lt;0.46,1,0))</f>
        <v>0</v>
      </c>
    </row>
    <row r="4633" spans="3:8">
      <c r="C4633" s="13">
        <f t="shared" ca="1" si="432"/>
        <v>2012.6298628875438</v>
      </c>
      <c r="D4633" s="13">
        <f t="shared" ca="1" si="433"/>
        <v>99.433517549764517</v>
      </c>
      <c r="E4633" s="13">
        <f t="shared" ca="1" si="434"/>
        <v>989968.08964589785</v>
      </c>
      <c r="F4633" s="13">
        <f t="shared" ca="1" si="435"/>
        <v>4.0009557227590609</v>
      </c>
      <c r="G4633" s="13">
        <f t="shared" ca="1" si="436"/>
        <v>0.50539924163092431</v>
      </c>
      <c r="H4633" s="13">
        <f t="shared" ca="1" si="437"/>
        <v>0</v>
      </c>
    </row>
    <row r="4634" spans="3:8">
      <c r="C4634" s="13">
        <f t="shared" ca="1" si="432"/>
        <v>1992.1009211763642</v>
      </c>
      <c r="D4634" s="13">
        <f t="shared" ca="1" si="433"/>
        <v>100.2894046681255</v>
      </c>
      <c r="E4634" s="13">
        <f t="shared" ca="1" si="434"/>
        <v>1003648.5883868021</v>
      </c>
      <c r="F4634" s="13">
        <f t="shared" ca="1" si="435"/>
        <v>4.001313205643525</v>
      </c>
      <c r="G4634" s="13">
        <f t="shared" ca="1" si="436"/>
        <v>0.49242035035657133</v>
      </c>
      <c r="H4634" s="13">
        <f t="shared" ca="1" si="437"/>
        <v>0</v>
      </c>
    </row>
    <row r="4635" spans="3:8">
      <c r="C4635" s="13">
        <f t="shared" ca="1" si="432"/>
        <v>1996.3286003821156</v>
      </c>
      <c r="D4635" s="13">
        <f t="shared" ca="1" si="433"/>
        <v>100.32880235666315</v>
      </c>
      <c r="E4635" s="13">
        <f t="shared" ca="1" si="434"/>
        <v>981016.17670376459</v>
      </c>
      <c r="F4635" s="13">
        <f t="shared" ca="1" si="435"/>
        <v>4.0040853118938271</v>
      </c>
      <c r="G4635" s="13">
        <f t="shared" ca="1" si="436"/>
        <v>0.5047198241049311</v>
      </c>
      <c r="H4635" s="13">
        <f t="shared" ca="1" si="437"/>
        <v>0</v>
      </c>
    </row>
    <row r="4636" spans="3:8">
      <c r="C4636" s="13">
        <f t="shared" ca="1" si="432"/>
        <v>1993.7289667699652</v>
      </c>
      <c r="D4636" s="13">
        <f t="shared" ca="1" si="433"/>
        <v>99.73639843405239</v>
      </c>
      <c r="E4636" s="13">
        <f t="shared" ca="1" si="434"/>
        <v>1003306.6870893207</v>
      </c>
      <c r="F4636" s="13">
        <f t="shared" ca="1" si="435"/>
        <v>4.0053459786561927</v>
      </c>
      <c r="G4636" s="13">
        <f t="shared" ca="1" si="436"/>
        <v>0.48869984643141284</v>
      </c>
      <c r="H4636" s="13">
        <f t="shared" ca="1" si="437"/>
        <v>0</v>
      </c>
    </row>
    <row r="4637" spans="3:8">
      <c r="C4637" s="13">
        <f t="shared" ca="1" si="432"/>
        <v>2009.5236687319264</v>
      </c>
      <c r="D4637" s="13">
        <f t="shared" ca="1" si="433"/>
        <v>99.914147947275069</v>
      </c>
      <c r="E4637" s="13">
        <f t="shared" ca="1" si="434"/>
        <v>987483.11656489456</v>
      </c>
      <c r="F4637" s="13">
        <f t="shared" ca="1" si="435"/>
        <v>4.0109100253513521</v>
      </c>
      <c r="G4637" s="13">
        <f t="shared" ca="1" si="436"/>
        <v>0.50253002765666155</v>
      </c>
      <c r="H4637" s="13">
        <f t="shared" ca="1" si="437"/>
        <v>0</v>
      </c>
    </row>
    <row r="4638" spans="3:8">
      <c r="C4638" s="13">
        <f t="shared" ca="1" si="432"/>
        <v>1979.9877969542399</v>
      </c>
      <c r="D4638" s="13">
        <f t="shared" ca="1" si="433"/>
        <v>100.74075043485124</v>
      </c>
      <c r="E4638" s="13">
        <f t="shared" ca="1" si="434"/>
        <v>982404.47088886681</v>
      </c>
      <c r="F4638" s="13">
        <f t="shared" ca="1" si="435"/>
        <v>4.0019493279301823</v>
      </c>
      <c r="G4638" s="13">
        <f t="shared" ca="1" si="436"/>
        <v>0.49888870549995701</v>
      </c>
      <c r="H4638" s="13">
        <f t="shared" ca="1" si="437"/>
        <v>0</v>
      </c>
    </row>
    <row r="4639" spans="3:8">
      <c r="C4639" s="13">
        <f t="shared" ca="1" si="432"/>
        <v>1991.5941419798487</v>
      </c>
      <c r="D4639" s="13">
        <f t="shared" ca="1" si="433"/>
        <v>99.941049928647203</v>
      </c>
      <c r="E4639" s="13">
        <f t="shared" ca="1" si="434"/>
        <v>978347.28350672103</v>
      </c>
      <c r="F4639" s="13">
        <f t="shared" ca="1" si="435"/>
        <v>3.9965163540667348</v>
      </c>
      <c r="G4639" s="13">
        <f t="shared" ca="1" si="436"/>
        <v>0.50556418624400268</v>
      </c>
      <c r="H4639" s="13">
        <f t="shared" ca="1" si="437"/>
        <v>0</v>
      </c>
    </row>
    <row r="4640" spans="3:8">
      <c r="C4640" s="13">
        <f t="shared" ca="1" si="432"/>
        <v>2011.3422300826917</v>
      </c>
      <c r="D4640" s="13">
        <f t="shared" ca="1" si="433"/>
        <v>99.335427052342666</v>
      </c>
      <c r="E4640" s="13">
        <f t="shared" ca="1" si="434"/>
        <v>993344.94438641693</v>
      </c>
      <c r="F4640" s="13">
        <f t="shared" ca="1" si="435"/>
        <v>3.9928519202949269</v>
      </c>
      <c r="G4640" s="13">
        <f t="shared" ca="1" si="436"/>
        <v>0.50663284275089826</v>
      </c>
      <c r="H4640" s="13">
        <f t="shared" ca="1" si="437"/>
        <v>0</v>
      </c>
    </row>
    <row r="4641" spans="3:8">
      <c r="C4641" s="13">
        <f t="shared" ca="1" si="432"/>
        <v>2002.6546851045216</v>
      </c>
      <c r="D4641" s="13">
        <f t="shared" ca="1" si="433"/>
        <v>99.366183227668401</v>
      </c>
      <c r="E4641" s="13">
        <f t="shared" ca="1" si="434"/>
        <v>1002228.9091487775</v>
      </c>
      <c r="F4641" s="13">
        <f t="shared" ca="1" si="435"/>
        <v>3.9916032548517721</v>
      </c>
      <c r="G4641" s="13">
        <f t="shared" ca="1" si="436"/>
        <v>0.49859105979245749</v>
      </c>
      <c r="H4641" s="13">
        <f t="shared" ca="1" si="437"/>
        <v>0</v>
      </c>
    </row>
    <row r="4642" spans="3:8">
      <c r="C4642" s="13">
        <f t="shared" ca="1" si="432"/>
        <v>1992.6255391098919</v>
      </c>
      <c r="D4642" s="13">
        <f t="shared" ca="1" si="433"/>
        <v>100.44794831312728</v>
      </c>
      <c r="E4642" s="13">
        <f t="shared" ca="1" si="434"/>
        <v>997968.92877479841</v>
      </c>
      <c r="F4642" s="13">
        <f t="shared" ca="1" si="435"/>
        <v>3.9996349900713346</v>
      </c>
      <c r="G4642" s="13">
        <f t="shared" ca="1" si="436"/>
        <v>0.49710042401969728</v>
      </c>
      <c r="H4642" s="13">
        <f t="shared" ca="1" si="437"/>
        <v>0</v>
      </c>
    </row>
    <row r="4643" spans="3:8">
      <c r="C4643" s="13">
        <f t="shared" ca="1" si="432"/>
        <v>2002.9242432017818</v>
      </c>
      <c r="D4643" s="13">
        <f t="shared" ca="1" si="433"/>
        <v>99.300656896091098</v>
      </c>
      <c r="E4643" s="13">
        <f t="shared" ca="1" si="434"/>
        <v>1004682.9458486038</v>
      </c>
      <c r="F4643" s="13">
        <f t="shared" ca="1" si="435"/>
        <v>4.0028795160742945</v>
      </c>
      <c r="G4643" s="13">
        <f t="shared" ca="1" si="436"/>
        <v>0.49160036763339665</v>
      </c>
      <c r="H4643" s="13">
        <f t="shared" ca="1" si="437"/>
        <v>0</v>
      </c>
    </row>
    <row r="4644" spans="3:8">
      <c r="C4644" s="13">
        <f t="shared" ca="1" si="432"/>
        <v>2009.2487669320985</v>
      </c>
      <c r="D4644" s="13">
        <f t="shared" ca="1" si="433"/>
        <v>100.46680450308709</v>
      </c>
      <c r="E4644" s="13">
        <f t="shared" ca="1" si="434"/>
        <v>996651.49221874459</v>
      </c>
      <c r="F4644" s="13">
        <f t="shared" ca="1" si="435"/>
        <v>4.0036916405903398</v>
      </c>
      <c r="G4644" s="13">
        <f t="shared" ca="1" si="436"/>
        <v>0.50414369294926931</v>
      </c>
      <c r="H4644" s="13">
        <f t="shared" ca="1" si="437"/>
        <v>0</v>
      </c>
    </row>
    <row r="4645" spans="3:8">
      <c r="C4645" s="13">
        <f t="shared" ca="1" si="432"/>
        <v>1999.2554182771389</v>
      </c>
      <c r="D4645" s="13">
        <f t="shared" ca="1" si="433"/>
        <v>99.54817543925634</v>
      </c>
      <c r="E4645" s="13">
        <f t="shared" ca="1" si="434"/>
        <v>987592.67537235329</v>
      </c>
      <c r="F4645" s="13">
        <f t="shared" ca="1" si="435"/>
        <v>3.9960838099277933</v>
      </c>
      <c r="G4645" s="13">
        <f t="shared" ca="1" si="436"/>
        <v>0.50292565462861016</v>
      </c>
      <c r="H4645" s="13">
        <f t="shared" ca="1" si="437"/>
        <v>0</v>
      </c>
    </row>
    <row r="4646" spans="3:8">
      <c r="C4646" s="13">
        <f t="shared" ca="1" si="432"/>
        <v>2009.2647208883134</v>
      </c>
      <c r="D4646" s="13">
        <f t="shared" ca="1" si="433"/>
        <v>99.779755441539237</v>
      </c>
      <c r="E4646" s="13">
        <f t="shared" ca="1" si="434"/>
        <v>999251.69967511739</v>
      </c>
      <c r="F4646" s="13">
        <f t="shared" ca="1" si="435"/>
        <v>3.9987487687838978</v>
      </c>
      <c r="G4646" s="13">
        <f t="shared" ca="1" si="436"/>
        <v>0.50187494436438662</v>
      </c>
      <c r="H4646" s="13">
        <f t="shared" ca="1" si="437"/>
        <v>0</v>
      </c>
    </row>
    <row r="4647" spans="3:8">
      <c r="C4647" s="13">
        <f t="shared" ca="1" si="432"/>
        <v>2000.4698538081166</v>
      </c>
      <c r="D4647" s="13">
        <f t="shared" ca="1" si="433"/>
        <v>100.08950412538965</v>
      </c>
      <c r="E4647" s="13">
        <f t="shared" ca="1" si="434"/>
        <v>998695.48051482823</v>
      </c>
      <c r="F4647" s="13">
        <f t="shared" ca="1" si="435"/>
        <v>4.0010042611378367</v>
      </c>
      <c r="G4647" s="13">
        <f t="shared" ca="1" si="436"/>
        <v>0.49818833507288057</v>
      </c>
      <c r="H4647" s="13">
        <f t="shared" ca="1" si="437"/>
        <v>0</v>
      </c>
    </row>
    <row r="4648" spans="3:8">
      <c r="C4648" s="13">
        <f t="shared" ca="1" si="432"/>
        <v>1993.4281421112503</v>
      </c>
      <c r="D4648" s="13">
        <f t="shared" ca="1" si="433"/>
        <v>101.46631032376303</v>
      </c>
      <c r="E4648" s="13">
        <f t="shared" ca="1" si="434"/>
        <v>999904.82309374551</v>
      </c>
      <c r="F4648" s="13">
        <f t="shared" ca="1" si="435"/>
        <v>4.0010467459850227</v>
      </c>
      <c r="G4648" s="13">
        <f t="shared" ca="1" si="436"/>
        <v>0.5008642196455716</v>
      </c>
      <c r="H4648" s="13">
        <f t="shared" ca="1" si="437"/>
        <v>0</v>
      </c>
    </row>
    <row r="4649" spans="3:8">
      <c r="C4649" s="13">
        <f t="shared" ca="1" si="432"/>
        <v>2009.0053159983174</v>
      </c>
      <c r="D4649" s="13">
        <f t="shared" ca="1" si="433"/>
        <v>99.413216415649259</v>
      </c>
      <c r="E4649" s="13">
        <f t="shared" ca="1" si="434"/>
        <v>994346.48446275329</v>
      </c>
      <c r="F4649" s="13">
        <f t="shared" ca="1" si="435"/>
        <v>3.9961165366378353</v>
      </c>
      <c r="G4649" s="13">
        <f t="shared" ca="1" si="436"/>
        <v>0.5036932255040466</v>
      </c>
      <c r="H4649" s="13">
        <f t="shared" ca="1" si="437"/>
        <v>0</v>
      </c>
    </row>
    <row r="4650" spans="3:8">
      <c r="C4650" s="13">
        <f t="shared" ca="1" si="432"/>
        <v>2013.9402874114373</v>
      </c>
      <c r="D4650" s="13">
        <f t="shared" ca="1" si="433"/>
        <v>100.04392872932796</v>
      </c>
      <c r="E4650" s="13">
        <f t="shared" ca="1" si="434"/>
        <v>984094.27924174012</v>
      </c>
      <c r="F4650" s="13">
        <f t="shared" ca="1" si="435"/>
        <v>4.0011705203126269</v>
      </c>
      <c r="G4650" s="13">
        <f t="shared" ca="1" si="436"/>
        <v>0.51209331174840245</v>
      </c>
      <c r="H4650" s="13">
        <f t="shared" ca="1" si="437"/>
        <v>0</v>
      </c>
    </row>
    <row r="4651" spans="3:8">
      <c r="C4651" s="13">
        <f t="shared" ca="1" si="432"/>
        <v>1998.7346691796283</v>
      </c>
      <c r="D4651" s="13">
        <f t="shared" ca="1" si="433"/>
        <v>100.5354417850841</v>
      </c>
      <c r="E4651" s="13">
        <f t="shared" ca="1" si="434"/>
        <v>982562.8105212833</v>
      </c>
      <c r="F4651" s="13">
        <f t="shared" ca="1" si="435"/>
        <v>4.0123413564999764</v>
      </c>
      <c r="G4651" s="13">
        <f t="shared" ca="1" si="436"/>
        <v>0.50202783509396842</v>
      </c>
      <c r="H4651" s="13">
        <f t="shared" ca="1" si="437"/>
        <v>0</v>
      </c>
    </row>
    <row r="4652" spans="3:8">
      <c r="C4652" s="13">
        <f t="shared" ca="1" si="432"/>
        <v>2015.5162959341797</v>
      </c>
      <c r="D4652" s="13">
        <f t="shared" ca="1" si="433"/>
        <v>99.96860867763678</v>
      </c>
      <c r="E4652" s="13">
        <f t="shared" ca="1" si="434"/>
        <v>1004404.8642610598</v>
      </c>
      <c r="F4652" s="13">
        <f t="shared" ca="1" si="435"/>
        <v>3.9977417639199633</v>
      </c>
      <c r="G4652" s="13">
        <f t="shared" ca="1" si="436"/>
        <v>0.50387017692469216</v>
      </c>
      <c r="H4652" s="13">
        <f t="shared" ca="1" si="437"/>
        <v>0</v>
      </c>
    </row>
    <row r="4653" spans="3:8">
      <c r="C4653" s="13">
        <f t="shared" ca="1" si="432"/>
        <v>2004.3065589496591</v>
      </c>
      <c r="D4653" s="13">
        <f t="shared" ca="1" si="433"/>
        <v>100.46336724023119</v>
      </c>
      <c r="E4653" s="13">
        <f t="shared" ca="1" si="434"/>
        <v>1000023.6512977681</v>
      </c>
      <c r="F4653" s="13">
        <f t="shared" ca="1" si="435"/>
        <v>3.9912901058076939</v>
      </c>
      <c r="G4653" s="13">
        <f t="shared" ca="1" si="436"/>
        <v>0.50620065979456352</v>
      </c>
      <c r="H4653" s="13">
        <f t="shared" ca="1" si="437"/>
        <v>0</v>
      </c>
    </row>
    <row r="4654" spans="3:8">
      <c r="C4654" s="13">
        <f t="shared" ca="1" si="432"/>
        <v>1993.2423199373868</v>
      </c>
      <c r="D4654" s="13">
        <f t="shared" ca="1" si="433"/>
        <v>99.814889177254756</v>
      </c>
      <c r="E4654" s="13">
        <f t="shared" ca="1" si="434"/>
        <v>996271.06080836535</v>
      </c>
      <c r="F4654" s="13">
        <f t="shared" ca="1" si="435"/>
        <v>4.0068797021288933</v>
      </c>
      <c r="G4654" s="13">
        <f t="shared" ca="1" si="436"/>
        <v>0.49154460249491222</v>
      </c>
      <c r="H4654" s="13">
        <f t="shared" ca="1" si="437"/>
        <v>0</v>
      </c>
    </row>
    <row r="4655" spans="3:8">
      <c r="C4655" s="13">
        <f t="shared" ca="1" si="432"/>
        <v>2000.8673429737282</v>
      </c>
      <c r="D4655" s="13">
        <f t="shared" ca="1" si="433"/>
        <v>99.639934404654412</v>
      </c>
      <c r="E4655" s="13">
        <f t="shared" ca="1" si="434"/>
        <v>998765.33944830205</v>
      </c>
      <c r="F4655" s="13">
        <f t="shared" ca="1" si="435"/>
        <v>4.0070086960400211</v>
      </c>
      <c r="G4655" s="13">
        <f t="shared" ca="1" si="436"/>
        <v>0.49314604833391512</v>
      </c>
      <c r="H4655" s="13">
        <f t="shared" ca="1" si="437"/>
        <v>0</v>
      </c>
    </row>
    <row r="4656" spans="3:8">
      <c r="C4656" s="13">
        <f t="shared" ca="1" si="432"/>
        <v>2000.7643083923172</v>
      </c>
      <c r="D4656" s="13">
        <f t="shared" ca="1" si="433"/>
        <v>100.23374018028359</v>
      </c>
      <c r="E4656" s="13">
        <f t="shared" ca="1" si="434"/>
        <v>992959.68105779658</v>
      </c>
      <c r="F4656" s="13">
        <f t="shared" ca="1" si="435"/>
        <v>3.9843386817974</v>
      </c>
      <c r="G4656" s="13">
        <f t="shared" ca="1" si="436"/>
        <v>0.51038667593093401</v>
      </c>
      <c r="H4656" s="13">
        <f t="shared" ca="1" si="437"/>
        <v>0</v>
      </c>
    </row>
    <row r="4657" spans="3:8">
      <c r="C4657" s="13">
        <f t="shared" ca="1" si="432"/>
        <v>2003.7241077714473</v>
      </c>
      <c r="D4657" s="13">
        <f t="shared" ca="1" si="433"/>
        <v>99.905379433509779</v>
      </c>
      <c r="E4657" s="13">
        <f t="shared" ca="1" si="434"/>
        <v>981869.9282726394</v>
      </c>
      <c r="F4657" s="13">
        <f t="shared" ca="1" si="435"/>
        <v>3.9956553708071674</v>
      </c>
      <c r="G4657" s="13">
        <f t="shared" ca="1" si="436"/>
        <v>0.51016282004480329</v>
      </c>
      <c r="H4657" s="13">
        <f t="shared" ca="1" si="437"/>
        <v>0</v>
      </c>
    </row>
    <row r="4658" spans="3:8">
      <c r="C4658" s="13">
        <f t="shared" ca="1" si="432"/>
        <v>2008.2201853346762</v>
      </c>
      <c r="D4658" s="13">
        <f t="shared" ca="1" si="433"/>
        <v>99.833805977371227</v>
      </c>
      <c r="E4658" s="13">
        <f t="shared" ca="1" si="434"/>
        <v>984920.31105492928</v>
      </c>
      <c r="F4658" s="13">
        <f t="shared" ca="1" si="435"/>
        <v>4.0049436688375266</v>
      </c>
      <c r="G4658" s="13">
        <f t="shared" ca="1" si="436"/>
        <v>0.50578235882111811</v>
      </c>
      <c r="H4658" s="13">
        <f t="shared" ca="1" si="437"/>
        <v>0</v>
      </c>
    </row>
    <row r="4659" spans="3:8">
      <c r="C4659" s="13">
        <f t="shared" ca="1" si="432"/>
        <v>2004.9421908117893</v>
      </c>
      <c r="D4659" s="13">
        <f t="shared" ca="1" si="433"/>
        <v>100.3572398011536</v>
      </c>
      <c r="E4659" s="13">
        <f t="shared" ca="1" si="434"/>
        <v>995722.9499352444</v>
      </c>
      <c r="F4659" s="13">
        <f t="shared" ca="1" si="435"/>
        <v>4.0004652243847438</v>
      </c>
      <c r="G4659" s="13">
        <f t="shared" ca="1" si="436"/>
        <v>0.50352615892942743</v>
      </c>
      <c r="H4659" s="13">
        <f t="shared" ca="1" si="437"/>
        <v>0</v>
      </c>
    </row>
    <row r="4660" spans="3:8">
      <c r="C4660" s="13">
        <f t="shared" ca="1" si="432"/>
        <v>2012.2252871421254</v>
      </c>
      <c r="D4660" s="13">
        <f t="shared" ca="1" si="433"/>
        <v>99.192318960544327</v>
      </c>
      <c r="E4660" s="13">
        <f t="shared" ca="1" si="434"/>
        <v>987958.45847134548</v>
      </c>
      <c r="F4660" s="13">
        <f t="shared" ca="1" si="435"/>
        <v>4.0016840708674453</v>
      </c>
      <c r="G4660" s="13">
        <f t="shared" ca="1" si="436"/>
        <v>0.50462818679881916</v>
      </c>
      <c r="H4660" s="13">
        <f t="shared" ca="1" si="437"/>
        <v>0</v>
      </c>
    </row>
    <row r="4661" spans="3:8">
      <c r="C4661" s="13">
        <f t="shared" ca="1" si="432"/>
        <v>1985.6927273295969</v>
      </c>
      <c r="D4661" s="13">
        <f t="shared" ca="1" si="433"/>
        <v>100.39565945448066</v>
      </c>
      <c r="E4661" s="13">
        <f t="shared" ca="1" si="434"/>
        <v>990944.40876880649</v>
      </c>
      <c r="F4661" s="13">
        <f t="shared" ca="1" si="435"/>
        <v>4.001324985714569</v>
      </c>
      <c r="G4661" s="13">
        <f t="shared" ca="1" si="436"/>
        <v>0.49604898606702286</v>
      </c>
      <c r="H4661" s="13">
        <f t="shared" ca="1" si="437"/>
        <v>0</v>
      </c>
    </row>
    <row r="4662" spans="3:8">
      <c r="C4662" s="13">
        <f t="shared" ca="1" si="432"/>
        <v>1996.2482366722909</v>
      </c>
      <c r="D4662" s="13">
        <f t="shared" ca="1" si="433"/>
        <v>100.38232205835035</v>
      </c>
      <c r="E4662" s="13">
        <f t="shared" ca="1" si="434"/>
        <v>992659.33468910214</v>
      </c>
      <c r="F4662" s="13">
        <f t="shared" ca="1" si="435"/>
        <v>3.9970472652172417</v>
      </c>
      <c r="G4662" s="13">
        <f t="shared" ca="1" si="436"/>
        <v>0.5025497914710787</v>
      </c>
      <c r="H4662" s="13">
        <f t="shared" ca="1" si="437"/>
        <v>0</v>
      </c>
    </row>
    <row r="4663" spans="3:8">
      <c r="C4663" s="13">
        <f t="shared" ca="1" si="432"/>
        <v>2004.8873948739013</v>
      </c>
      <c r="D4663" s="13">
        <f t="shared" ca="1" si="433"/>
        <v>98.879266859591567</v>
      </c>
      <c r="E4663" s="13">
        <f t="shared" ca="1" si="434"/>
        <v>990960.5832625312</v>
      </c>
      <c r="F4663" s="13">
        <f t="shared" ca="1" si="435"/>
        <v>4.0057980888108577</v>
      </c>
      <c r="G4663" s="13">
        <f t="shared" ca="1" si="436"/>
        <v>0.49581851793475284</v>
      </c>
      <c r="H4663" s="13">
        <f t="shared" ca="1" si="437"/>
        <v>0</v>
      </c>
    </row>
    <row r="4664" spans="3:8">
      <c r="C4664" s="13">
        <f t="shared" ca="1" si="432"/>
        <v>1995.5131679725705</v>
      </c>
      <c r="D4664" s="13">
        <f t="shared" ca="1" si="433"/>
        <v>100.285598773396</v>
      </c>
      <c r="E4664" s="13">
        <f t="shared" ca="1" si="434"/>
        <v>988801.4572549524</v>
      </c>
      <c r="F4664" s="13">
        <f t="shared" ca="1" si="435"/>
        <v>4.0023339583824447</v>
      </c>
      <c r="G4664" s="13">
        <f t="shared" ca="1" si="436"/>
        <v>0.50099744350015896</v>
      </c>
      <c r="H4664" s="13">
        <f t="shared" ca="1" si="437"/>
        <v>0</v>
      </c>
    </row>
    <row r="4665" spans="3:8">
      <c r="C4665" s="13">
        <f t="shared" ca="1" si="432"/>
        <v>1990.926111114866</v>
      </c>
      <c r="D4665" s="13">
        <f t="shared" ca="1" si="433"/>
        <v>100.47512268963911</v>
      </c>
      <c r="E4665" s="13">
        <f t="shared" ca="1" si="434"/>
        <v>990342.47373103013</v>
      </c>
      <c r="F4665" s="13">
        <f t="shared" ca="1" si="435"/>
        <v>3.9904141752793549</v>
      </c>
      <c r="G4665" s="13">
        <f t="shared" ca="1" si="436"/>
        <v>0.50484918684477387</v>
      </c>
      <c r="H4665" s="13">
        <f t="shared" ca="1" si="437"/>
        <v>0</v>
      </c>
    </row>
    <row r="4666" spans="3:8">
      <c r="C4666" s="13">
        <f t="shared" ca="1" si="432"/>
        <v>2004.338841143893</v>
      </c>
      <c r="D4666" s="13">
        <f t="shared" ca="1" si="433"/>
        <v>99.857313325720881</v>
      </c>
      <c r="E4666" s="13">
        <f t="shared" ca="1" si="434"/>
        <v>995155.79955349735</v>
      </c>
      <c r="F4666" s="13">
        <f t="shared" ca="1" si="435"/>
        <v>3.9951575156443204</v>
      </c>
      <c r="G4666" s="13">
        <f t="shared" ca="1" si="436"/>
        <v>0.50366942909854595</v>
      </c>
      <c r="H4666" s="13">
        <f t="shared" ca="1" si="437"/>
        <v>0</v>
      </c>
    </row>
    <row r="4667" spans="3:8">
      <c r="C4667" s="13">
        <f t="shared" ca="1" si="432"/>
        <v>1973.577080803188</v>
      </c>
      <c r="D4667" s="13">
        <f t="shared" ca="1" si="433"/>
        <v>99.651037515888092</v>
      </c>
      <c r="E4667" s="13">
        <f t="shared" ca="1" si="434"/>
        <v>994913.49524876697</v>
      </c>
      <c r="F4667" s="13">
        <f t="shared" ca="1" si="435"/>
        <v>4.0025526352137799</v>
      </c>
      <c r="G4667" s="13">
        <f t="shared" ca="1" si="436"/>
        <v>0.48384540012146804</v>
      </c>
      <c r="H4667" s="13">
        <f t="shared" ca="1" si="437"/>
        <v>0</v>
      </c>
    </row>
    <row r="4668" spans="3:8">
      <c r="C4668" s="13">
        <f t="shared" ca="1" si="432"/>
        <v>1990.4425055899094</v>
      </c>
      <c r="D4668" s="13">
        <f t="shared" ca="1" si="433"/>
        <v>100.31711935877688</v>
      </c>
      <c r="E4668" s="13">
        <f t="shared" ca="1" si="434"/>
        <v>987482.01736600616</v>
      </c>
      <c r="F4668" s="13">
        <f t="shared" ca="1" si="435"/>
        <v>3.9932356374403657</v>
      </c>
      <c r="G4668" s="13">
        <f t="shared" ca="1" si="436"/>
        <v>0.50384332978954716</v>
      </c>
      <c r="H4668" s="13">
        <f t="shared" ca="1" si="437"/>
        <v>0</v>
      </c>
    </row>
    <row r="4669" spans="3:8">
      <c r="C4669" s="13">
        <f t="shared" ca="1" si="432"/>
        <v>2006.4449207855118</v>
      </c>
      <c r="D4669" s="13">
        <f t="shared" ca="1" si="433"/>
        <v>100.12570068838211</v>
      </c>
      <c r="E4669" s="13">
        <f t="shared" ca="1" si="434"/>
        <v>997966.33139544737</v>
      </c>
      <c r="F4669" s="13">
        <f t="shared" ca="1" si="435"/>
        <v>4.0051701738670946</v>
      </c>
      <c r="G4669" s="13">
        <f t="shared" ca="1" si="436"/>
        <v>0.499632182660326</v>
      </c>
      <c r="H4669" s="13">
        <f t="shared" ca="1" si="437"/>
        <v>0</v>
      </c>
    </row>
    <row r="4670" spans="3:8">
      <c r="C4670" s="13">
        <f t="shared" ca="1" si="432"/>
        <v>2005.0284757933828</v>
      </c>
      <c r="D4670" s="13">
        <f t="shared" ca="1" si="433"/>
        <v>99.70215300122122</v>
      </c>
      <c r="E4670" s="13">
        <f t="shared" ca="1" si="434"/>
        <v>1003935.2282000231</v>
      </c>
      <c r="F4670" s="13">
        <f t="shared" ca="1" si="435"/>
        <v>4.0097226874671454</v>
      </c>
      <c r="G4670" s="13">
        <f t="shared" ca="1" si="436"/>
        <v>0.49162359242818293</v>
      </c>
      <c r="H4670" s="13">
        <f t="shared" ca="1" si="437"/>
        <v>0</v>
      </c>
    </row>
    <row r="4671" spans="3:8">
      <c r="C4671" s="13">
        <f t="shared" ca="1" si="432"/>
        <v>2000.4489288331017</v>
      </c>
      <c r="D4671" s="13">
        <f t="shared" ca="1" si="433"/>
        <v>99.701391034888886</v>
      </c>
      <c r="E4671" s="13">
        <f t="shared" ca="1" si="434"/>
        <v>989187.85781026888</v>
      </c>
      <c r="F4671" s="13">
        <f t="shared" ca="1" si="435"/>
        <v>4.0022128612673917</v>
      </c>
      <c r="G4671" s="13">
        <f t="shared" ca="1" si="436"/>
        <v>0.50041092111871499</v>
      </c>
      <c r="H4671" s="13">
        <f t="shared" ca="1" si="437"/>
        <v>0</v>
      </c>
    </row>
    <row r="4672" spans="3:8">
      <c r="C4672" s="13">
        <f t="shared" ca="1" si="432"/>
        <v>1994.8347164100489</v>
      </c>
      <c r="D4672" s="13">
        <f t="shared" ca="1" si="433"/>
        <v>99.611130722983631</v>
      </c>
      <c r="E4672" s="13">
        <f t="shared" ca="1" si="434"/>
        <v>984303.81866297091</v>
      </c>
      <c r="F4672" s="13">
        <f t="shared" ca="1" si="435"/>
        <v>3.9939744704305467</v>
      </c>
      <c r="G4672" s="13">
        <f t="shared" ca="1" si="436"/>
        <v>0.5037575081066139</v>
      </c>
      <c r="H4672" s="13">
        <f t="shared" ca="1" si="437"/>
        <v>0</v>
      </c>
    </row>
    <row r="4673" spans="3:8">
      <c r="C4673" s="13">
        <f t="shared" ca="1" si="432"/>
        <v>1996.7042398970168</v>
      </c>
      <c r="D4673" s="13">
        <f t="shared" ca="1" si="433"/>
        <v>99.632654982159764</v>
      </c>
      <c r="E4673" s="13">
        <f t="shared" ca="1" si="434"/>
        <v>986972.72589091503</v>
      </c>
      <c r="F4673" s="13">
        <f t="shared" ca="1" si="435"/>
        <v>3.99655667043722</v>
      </c>
      <c r="G4673" s="13">
        <f t="shared" ca="1" si="436"/>
        <v>0.50214629729385341</v>
      </c>
      <c r="H4673" s="13">
        <f t="shared" ca="1" si="437"/>
        <v>0</v>
      </c>
    </row>
    <row r="4674" spans="3:8">
      <c r="C4674" s="13">
        <f t="shared" ca="1" si="432"/>
        <v>1995.9693581863601</v>
      </c>
      <c r="D4674" s="13">
        <f t="shared" ca="1" si="433"/>
        <v>98.678679894649989</v>
      </c>
      <c r="E4674" s="13">
        <f t="shared" ca="1" si="434"/>
        <v>1004539.3263451346</v>
      </c>
      <c r="F4674" s="13">
        <f t="shared" ca="1" si="435"/>
        <v>3.9942358316463036</v>
      </c>
      <c r="G4674" s="13">
        <f t="shared" ca="1" si="436"/>
        <v>0.4894174483193745</v>
      </c>
      <c r="H4674" s="13">
        <f t="shared" ca="1" si="437"/>
        <v>0</v>
      </c>
    </row>
    <row r="4675" spans="3:8">
      <c r="C4675" s="13">
        <f t="shared" ca="1" si="432"/>
        <v>1993.6142726180155</v>
      </c>
      <c r="D4675" s="13">
        <f t="shared" ca="1" si="433"/>
        <v>99.991374626690686</v>
      </c>
      <c r="E4675" s="13">
        <f t="shared" ca="1" si="434"/>
        <v>994811.13152652443</v>
      </c>
      <c r="F4675" s="13">
        <f t="shared" ca="1" si="435"/>
        <v>4.0071002288999473</v>
      </c>
      <c r="G4675" s="13">
        <f t="shared" ca="1" si="436"/>
        <v>0.49321182869325275</v>
      </c>
      <c r="H4675" s="13">
        <f t="shared" ca="1" si="437"/>
        <v>0</v>
      </c>
    </row>
    <row r="4676" spans="3:8">
      <c r="C4676" s="13">
        <f t="shared" ca="1" si="432"/>
        <v>1997.7089361082767</v>
      </c>
      <c r="D4676" s="13">
        <f t="shared" ca="1" si="433"/>
        <v>98.943145163265257</v>
      </c>
      <c r="E4676" s="13">
        <f t="shared" ca="1" si="434"/>
        <v>997338.07167928806</v>
      </c>
      <c r="F4676" s="13">
        <f t="shared" ca="1" si="435"/>
        <v>3.9994327883672982</v>
      </c>
      <c r="G4676" s="13">
        <f t="shared" ca="1" si="436"/>
        <v>0.4925658084892427</v>
      </c>
      <c r="H4676" s="13">
        <f t="shared" ca="1" si="437"/>
        <v>0</v>
      </c>
    </row>
    <row r="4677" spans="3:8">
      <c r="C4677" s="13">
        <f t="shared" ca="1" si="432"/>
        <v>1999.9325294762145</v>
      </c>
      <c r="D4677" s="13">
        <f t="shared" ca="1" si="433"/>
        <v>99.275451769079197</v>
      </c>
      <c r="E4677" s="13">
        <f t="shared" ca="1" si="434"/>
        <v>993433.14646326087</v>
      </c>
      <c r="F4677" s="13">
        <f t="shared" ca="1" si="435"/>
        <v>4.0023944941293585</v>
      </c>
      <c r="G4677" s="13">
        <f t="shared" ca="1" si="436"/>
        <v>0.49579766762626276</v>
      </c>
      <c r="H4677" s="13">
        <f t="shared" ca="1" si="437"/>
        <v>0</v>
      </c>
    </row>
    <row r="4678" spans="3:8">
      <c r="C4678" s="13">
        <f t="shared" ca="1" si="432"/>
        <v>1997.3800414444711</v>
      </c>
      <c r="D4678" s="13">
        <f t="shared" ca="1" si="433"/>
        <v>100.08058244000256</v>
      </c>
      <c r="E4678" s="13">
        <f t="shared" ca="1" si="434"/>
        <v>992876.49105976208</v>
      </c>
      <c r="F4678" s="13">
        <f t="shared" ca="1" si="435"/>
        <v>3.9990191010616667</v>
      </c>
      <c r="G4678" s="13">
        <f t="shared" ca="1" si="436"/>
        <v>0.50050938914726784</v>
      </c>
      <c r="H4678" s="13">
        <f t="shared" ca="1" si="437"/>
        <v>0</v>
      </c>
    </row>
    <row r="4679" spans="3:8">
      <c r="C4679" s="13">
        <f t="shared" ca="1" si="432"/>
        <v>2003.2105659130432</v>
      </c>
      <c r="D4679" s="13">
        <f t="shared" ca="1" si="433"/>
        <v>100.72695002171778</v>
      </c>
      <c r="E4679" s="13">
        <f t="shared" ca="1" si="434"/>
        <v>1010391.3923654011</v>
      </c>
      <c r="F4679" s="13">
        <f t="shared" ca="1" si="435"/>
        <v>3.9991637808706373</v>
      </c>
      <c r="G4679" s="13">
        <f t="shared" ca="1" si="436"/>
        <v>0.49783178701246267</v>
      </c>
      <c r="H4679" s="13">
        <f t="shared" ca="1" si="437"/>
        <v>0</v>
      </c>
    </row>
    <row r="4680" spans="3:8">
      <c r="C4680" s="13">
        <f t="shared" ca="1" si="432"/>
        <v>2010.8139244444599</v>
      </c>
      <c r="D4680" s="13">
        <f t="shared" ca="1" si="433"/>
        <v>99.730702688467701</v>
      </c>
      <c r="E4680" s="13">
        <f t="shared" ca="1" si="434"/>
        <v>985894.17514590733</v>
      </c>
      <c r="F4680" s="13">
        <f t="shared" ca="1" si="435"/>
        <v>4.0011473712094592</v>
      </c>
      <c r="G4680" s="13">
        <f t="shared" ca="1" si="436"/>
        <v>0.50798897885928262</v>
      </c>
      <c r="H4680" s="13">
        <f t="shared" ca="1" si="437"/>
        <v>0</v>
      </c>
    </row>
    <row r="4681" spans="3:8">
      <c r="C4681" s="13">
        <f t="shared" ca="1" si="432"/>
        <v>2000.6342136922215</v>
      </c>
      <c r="D4681" s="13">
        <f t="shared" ca="1" si="433"/>
        <v>99.240471193030828</v>
      </c>
      <c r="E4681" s="13">
        <f t="shared" ca="1" si="434"/>
        <v>995139.69244893978</v>
      </c>
      <c r="F4681" s="13">
        <f t="shared" ca="1" si="435"/>
        <v>3.9944887256767223</v>
      </c>
      <c r="G4681" s="13">
        <f t="shared" ca="1" si="436"/>
        <v>0.49905164064067742</v>
      </c>
      <c r="H4681" s="13">
        <f t="shared" ca="1" si="437"/>
        <v>0</v>
      </c>
    </row>
    <row r="4682" spans="3:8">
      <c r="C4682" s="13">
        <f t="shared" ca="1" si="432"/>
        <v>1988.9254552944219</v>
      </c>
      <c r="D4682" s="13">
        <f t="shared" ca="1" si="433"/>
        <v>99.603817540771473</v>
      </c>
      <c r="E4682" s="13">
        <f t="shared" ca="1" si="434"/>
        <v>1005299.7912708595</v>
      </c>
      <c r="F4682" s="13">
        <f t="shared" ca="1" si="435"/>
        <v>4.0063642968583189</v>
      </c>
      <c r="G4682" s="13">
        <f t="shared" ca="1" si="436"/>
        <v>0.4842457199193092</v>
      </c>
      <c r="H4682" s="13">
        <f t="shared" ca="1" si="437"/>
        <v>0</v>
      </c>
    </row>
    <row r="4683" spans="3:8">
      <c r="C4683" s="13">
        <f t="shared" ca="1" si="432"/>
        <v>1993.8335474584408</v>
      </c>
      <c r="D4683" s="13">
        <f t="shared" ca="1" si="433"/>
        <v>100.45120877550187</v>
      </c>
      <c r="E4683" s="13">
        <f t="shared" ca="1" si="434"/>
        <v>998707.31653320126</v>
      </c>
      <c r="F4683" s="13">
        <f t="shared" ca="1" si="435"/>
        <v>3.9962785881363501</v>
      </c>
      <c r="G4683" s="13">
        <f t="shared" ca="1" si="436"/>
        <v>0.49902447216641621</v>
      </c>
      <c r="H4683" s="13">
        <f t="shared" ca="1" si="437"/>
        <v>0</v>
      </c>
    </row>
    <row r="4684" spans="3:8">
      <c r="C4684" s="13">
        <f t="shared" ca="1" si="432"/>
        <v>1991.0685561036814</v>
      </c>
      <c r="D4684" s="13">
        <f t="shared" ca="1" si="433"/>
        <v>99.338353441911607</v>
      </c>
      <c r="E4684" s="13">
        <f t="shared" ca="1" si="434"/>
        <v>991530.10496115126</v>
      </c>
      <c r="F4684" s="13">
        <f t="shared" ca="1" si="435"/>
        <v>4.0057443949545188</v>
      </c>
      <c r="G4684" s="13">
        <f t="shared" ca="1" si="436"/>
        <v>0.49102169372249327</v>
      </c>
      <c r="H4684" s="13">
        <f t="shared" ca="1" si="437"/>
        <v>0</v>
      </c>
    </row>
    <row r="4685" spans="3:8">
      <c r="C4685" s="13">
        <f t="shared" ca="1" si="432"/>
        <v>1996.5978437012836</v>
      </c>
      <c r="D4685" s="13">
        <f t="shared" ca="1" si="433"/>
        <v>99.629407538922251</v>
      </c>
      <c r="E4685" s="13">
        <f t="shared" ca="1" si="434"/>
        <v>989507.15853899939</v>
      </c>
      <c r="F4685" s="13">
        <f t="shared" ca="1" si="435"/>
        <v>3.9902841612987019</v>
      </c>
      <c r="G4685" s="13">
        <f t="shared" ca="1" si="436"/>
        <v>0.50394674006026996</v>
      </c>
      <c r="H4685" s="13">
        <f t="shared" ca="1" si="437"/>
        <v>0</v>
      </c>
    </row>
    <row r="4686" spans="3:8">
      <c r="C4686" s="13">
        <f t="shared" ca="1" si="432"/>
        <v>1991.4183489744942</v>
      </c>
      <c r="D4686" s="13">
        <f t="shared" ca="1" si="433"/>
        <v>100.3863333344778</v>
      </c>
      <c r="E4686" s="13">
        <f t="shared" ca="1" si="434"/>
        <v>1002623.0266563392</v>
      </c>
      <c r="F4686" s="13">
        <f t="shared" ca="1" si="435"/>
        <v>3.9937460027047695</v>
      </c>
      <c r="G4686" s="13">
        <f t="shared" ca="1" si="436"/>
        <v>0.49680996388295401</v>
      </c>
      <c r="H4686" s="13">
        <f t="shared" ca="1" si="437"/>
        <v>0</v>
      </c>
    </row>
    <row r="4687" spans="3:8">
      <c r="C4687" s="13">
        <f t="shared" ca="1" si="432"/>
        <v>2017.639494351401</v>
      </c>
      <c r="D4687" s="13">
        <f t="shared" ca="1" si="433"/>
        <v>99.517661828247796</v>
      </c>
      <c r="E4687" s="13">
        <f t="shared" ca="1" si="434"/>
        <v>997320.45572272176</v>
      </c>
      <c r="F4687" s="13">
        <f t="shared" ca="1" si="435"/>
        <v>3.9999882039392896</v>
      </c>
      <c r="G4687" s="13">
        <f t="shared" ca="1" si="436"/>
        <v>0.50508895314331692</v>
      </c>
      <c r="H4687" s="13">
        <f t="shared" ca="1" si="437"/>
        <v>0</v>
      </c>
    </row>
    <row r="4688" spans="3:8">
      <c r="C4688" s="13">
        <f t="shared" ca="1" si="432"/>
        <v>2011.1871841979657</v>
      </c>
      <c r="D4688" s="13">
        <f t="shared" ca="1" si="433"/>
        <v>100.89259205408253</v>
      </c>
      <c r="E4688" s="13">
        <f t="shared" ca="1" si="434"/>
        <v>1011893.53340657</v>
      </c>
      <c r="F4688" s="13">
        <f t="shared" ca="1" si="435"/>
        <v>3.9896642354480463</v>
      </c>
      <c r="G4688" s="13">
        <f t="shared" ca="1" si="436"/>
        <v>0.50668049868444331</v>
      </c>
      <c r="H4688" s="13">
        <f t="shared" ca="1" si="437"/>
        <v>0</v>
      </c>
    </row>
    <row r="4689" spans="3:8">
      <c r="C4689" s="13">
        <f t="shared" ca="1" si="432"/>
        <v>1991.5504277040591</v>
      </c>
      <c r="D4689" s="13">
        <f t="shared" ca="1" si="433"/>
        <v>99.453159284898334</v>
      </c>
      <c r="E4689" s="13">
        <f t="shared" ca="1" si="434"/>
        <v>997215.98244809732</v>
      </c>
      <c r="F4689" s="13">
        <f t="shared" ca="1" si="435"/>
        <v>4.0006687470804723</v>
      </c>
      <c r="G4689" s="13">
        <f t="shared" ca="1" si="436"/>
        <v>0.4915092879717749</v>
      </c>
      <c r="H4689" s="13">
        <f t="shared" ca="1" si="437"/>
        <v>0</v>
      </c>
    </row>
    <row r="4690" spans="3:8">
      <c r="C4690" s="13">
        <f t="shared" ca="1" si="432"/>
        <v>2002.2856460784728</v>
      </c>
      <c r="D4690" s="13">
        <f t="shared" ca="1" si="433"/>
        <v>99.593965233321782</v>
      </c>
      <c r="E4690" s="13">
        <f t="shared" ca="1" si="434"/>
        <v>995765.1384199044</v>
      </c>
      <c r="F4690" s="13">
        <f t="shared" ca="1" si="435"/>
        <v>4.0066523447803215</v>
      </c>
      <c r="G4690" s="13">
        <f t="shared" ca="1" si="436"/>
        <v>0.49528099857718849</v>
      </c>
      <c r="H4690" s="13">
        <f t="shared" ca="1" si="437"/>
        <v>0</v>
      </c>
    </row>
    <row r="4691" spans="3:8">
      <c r="C4691" s="13">
        <f t="shared" ca="1" si="432"/>
        <v>2011.6426259985446</v>
      </c>
      <c r="D4691" s="13">
        <f t="shared" ca="1" si="433"/>
        <v>100.57019247584029</v>
      </c>
      <c r="E4691" s="13">
        <f t="shared" ca="1" si="434"/>
        <v>1003975.7103382241</v>
      </c>
      <c r="F4691" s="13">
        <f t="shared" ca="1" si="435"/>
        <v>3.9987712260715376</v>
      </c>
      <c r="G4691" s="13">
        <f t="shared" ca="1" si="436"/>
        <v>0.50465157820569917</v>
      </c>
      <c r="H4691" s="13">
        <f t="shared" ca="1" si="437"/>
        <v>0</v>
      </c>
    </row>
    <row r="4692" spans="3:8">
      <c r="C4692" s="13">
        <f t="shared" ca="1" si="432"/>
        <v>2010.1365585822355</v>
      </c>
      <c r="D4692" s="13">
        <f t="shared" ca="1" si="433"/>
        <v>99.705526623490201</v>
      </c>
      <c r="E4692" s="13">
        <f t="shared" ca="1" si="434"/>
        <v>998479.6536105593</v>
      </c>
      <c r="F4692" s="13">
        <f t="shared" ca="1" si="435"/>
        <v>4.0058130508425913</v>
      </c>
      <c r="G4692" s="13">
        <f t="shared" ca="1" si="436"/>
        <v>0.49879094730379109</v>
      </c>
      <c r="H4692" s="13">
        <f t="shared" ca="1" si="437"/>
        <v>0</v>
      </c>
    </row>
    <row r="4693" spans="3:8">
      <c r="C4693" s="13">
        <f t="shared" ca="1" si="432"/>
        <v>1996.949667342956</v>
      </c>
      <c r="D4693" s="13">
        <f t="shared" ca="1" si="433"/>
        <v>99.793780425419428</v>
      </c>
      <c r="E4693" s="13">
        <f t="shared" ca="1" si="434"/>
        <v>994985.08120702102</v>
      </c>
      <c r="F4693" s="13">
        <f t="shared" ca="1" si="435"/>
        <v>4.0004551859100772</v>
      </c>
      <c r="G4693" s="13">
        <f t="shared" ca="1" si="436"/>
        <v>0.49708841235982987</v>
      </c>
      <c r="H4693" s="13">
        <f t="shared" ca="1" si="437"/>
        <v>0</v>
      </c>
    </row>
    <row r="4694" spans="3:8">
      <c r="C4694" s="13">
        <f t="shared" ca="1" si="432"/>
        <v>2007.5661392430859</v>
      </c>
      <c r="D4694" s="13">
        <f t="shared" ca="1" si="433"/>
        <v>100.10544227063147</v>
      </c>
      <c r="E4694" s="13">
        <f t="shared" ca="1" si="434"/>
        <v>996646.73814970755</v>
      </c>
      <c r="F4694" s="13">
        <f t="shared" ca="1" si="435"/>
        <v>4.0024014977598448</v>
      </c>
      <c r="G4694" s="13">
        <f t="shared" ca="1" si="436"/>
        <v>0.50213869335460282</v>
      </c>
      <c r="H4694" s="13">
        <f t="shared" ca="1" si="437"/>
        <v>0</v>
      </c>
    </row>
    <row r="4695" spans="3:8">
      <c r="C4695" s="13">
        <f t="shared" ca="1" si="432"/>
        <v>2005.6033626897702</v>
      </c>
      <c r="D4695" s="13">
        <f t="shared" ca="1" si="433"/>
        <v>100.32628258624166</v>
      </c>
      <c r="E4695" s="13">
        <f t="shared" ca="1" si="434"/>
        <v>997970.92317141418</v>
      </c>
      <c r="F4695" s="13">
        <f t="shared" ca="1" si="435"/>
        <v>3.9968279507666682</v>
      </c>
      <c r="G4695" s="13">
        <f t="shared" ca="1" si="436"/>
        <v>0.50440020017442666</v>
      </c>
      <c r="H4695" s="13">
        <f t="shared" ca="1" si="437"/>
        <v>0</v>
      </c>
    </row>
    <row r="4696" spans="3:8">
      <c r="C4696" s="13">
        <f t="shared" ref="C4696:C4759" ca="1" si="438">NORMINV(RAND(),$D$3,$G$3)</f>
        <v>1993.3973231221169</v>
      </c>
      <c r="D4696" s="13">
        <f t="shared" ref="D4696:D4759" ca="1" si="439">NORMINV(RAND(),$D$4,$G$4)</f>
        <v>100.01033136421775</v>
      </c>
      <c r="E4696" s="13">
        <f t="shared" ref="E4696:E4759" ca="1" si="440">NORMINV(RAND(),$D$5,$G$5)</f>
        <v>1003298.2036490964</v>
      </c>
      <c r="F4696" s="13">
        <f t="shared" ref="F4696:F4759" ca="1" si="441">NORMINV(RAND(),$D$6,$G$6)</f>
        <v>4.0029837732783475</v>
      </c>
      <c r="G4696" s="13">
        <f t="shared" ref="G4696:G4759" ca="1" si="442">C4696^2*D4696/(E4696*3.1415926*F4696^4)</f>
        <v>0.49104058582065779</v>
      </c>
      <c r="H4696" s="13">
        <f t="shared" ref="H4696:H4759" ca="1" si="443">IF(G4696&gt;0.54,1,IF(G4696&lt;0.46,1,0))</f>
        <v>0</v>
      </c>
    </row>
    <row r="4697" spans="3:8">
      <c r="C4697" s="13">
        <f t="shared" ca="1" si="438"/>
        <v>1984.08281705117</v>
      </c>
      <c r="D4697" s="13">
        <f t="shared" ca="1" si="439"/>
        <v>100.14005483374186</v>
      </c>
      <c r="E4697" s="13">
        <f t="shared" ca="1" si="440"/>
        <v>1009002.0248482375</v>
      </c>
      <c r="F4697" s="13">
        <f t="shared" ca="1" si="441"/>
        <v>3.992891057232443</v>
      </c>
      <c r="G4697" s="13">
        <f t="shared" ca="1" si="442"/>
        <v>0.48925544736930077</v>
      </c>
      <c r="H4697" s="13">
        <f t="shared" ca="1" si="443"/>
        <v>0</v>
      </c>
    </row>
    <row r="4698" spans="3:8">
      <c r="C4698" s="13">
        <f t="shared" ca="1" si="438"/>
        <v>2021.5296303871019</v>
      </c>
      <c r="D4698" s="13">
        <f t="shared" ca="1" si="439"/>
        <v>100.39082717514383</v>
      </c>
      <c r="E4698" s="13">
        <f t="shared" ca="1" si="440"/>
        <v>998687.7699326874</v>
      </c>
      <c r="F4698" s="13">
        <f t="shared" ca="1" si="441"/>
        <v>4.0049052801772378</v>
      </c>
      <c r="G4698" s="13">
        <f t="shared" ca="1" si="442"/>
        <v>0.50828309099987501</v>
      </c>
      <c r="H4698" s="13">
        <f t="shared" ca="1" si="443"/>
        <v>0</v>
      </c>
    </row>
    <row r="4699" spans="3:8">
      <c r="C4699" s="13">
        <f t="shared" ca="1" si="438"/>
        <v>2001.9662011963794</v>
      </c>
      <c r="D4699" s="13">
        <f t="shared" ca="1" si="439"/>
        <v>100.49190792874113</v>
      </c>
      <c r="E4699" s="13">
        <f t="shared" ca="1" si="440"/>
        <v>1004876.118389831</v>
      </c>
      <c r="F4699" s="13">
        <f t="shared" ca="1" si="441"/>
        <v>4.0053568735338159</v>
      </c>
      <c r="G4699" s="13">
        <f t="shared" ca="1" si="442"/>
        <v>0.4956981683580679</v>
      </c>
      <c r="H4699" s="13">
        <f t="shared" ca="1" si="443"/>
        <v>0</v>
      </c>
    </row>
    <row r="4700" spans="3:8">
      <c r="C4700" s="13">
        <f t="shared" ca="1" si="438"/>
        <v>1997.4368436618988</v>
      </c>
      <c r="D4700" s="13">
        <f t="shared" ca="1" si="439"/>
        <v>100.8974584962473</v>
      </c>
      <c r="E4700" s="13">
        <f t="shared" ca="1" si="440"/>
        <v>1000336.776907846</v>
      </c>
      <c r="F4700" s="13">
        <f t="shared" ca="1" si="441"/>
        <v>4.0038169932334693</v>
      </c>
      <c r="G4700" s="13">
        <f t="shared" ca="1" si="442"/>
        <v>0.49846350242291954</v>
      </c>
      <c r="H4700" s="13">
        <f t="shared" ca="1" si="443"/>
        <v>0</v>
      </c>
    </row>
    <row r="4701" spans="3:8">
      <c r="C4701" s="13">
        <f t="shared" ca="1" si="438"/>
        <v>2004.188969032954</v>
      </c>
      <c r="D4701" s="13">
        <f t="shared" ca="1" si="439"/>
        <v>101.60065748399759</v>
      </c>
      <c r="E4701" s="13">
        <f t="shared" ca="1" si="440"/>
        <v>992631.88126884867</v>
      </c>
      <c r="F4701" s="13">
        <f t="shared" ca="1" si="441"/>
        <v>4.0000022422850066</v>
      </c>
      <c r="G4701" s="13">
        <f t="shared" ca="1" si="442"/>
        <v>0.51120468955822385</v>
      </c>
      <c r="H4701" s="13">
        <f t="shared" ca="1" si="443"/>
        <v>0</v>
      </c>
    </row>
    <row r="4702" spans="3:8">
      <c r="C4702" s="13">
        <f t="shared" ca="1" si="438"/>
        <v>1996.7494460601249</v>
      </c>
      <c r="D4702" s="13">
        <f t="shared" ca="1" si="439"/>
        <v>100.01910611052595</v>
      </c>
      <c r="E4702" s="13">
        <f t="shared" ca="1" si="440"/>
        <v>991516.64480743639</v>
      </c>
      <c r="F4702" s="13">
        <f t="shared" ca="1" si="441"/>
        <v>3.9980645850892835</v>
      </c>
      <c r="G4702" s="13">
        <f t="shared" ca="1" si="442"/>
        <v>0.50104994377834422</v>
      </c>
      <c r="H4702" s="13">
        <f t="shared" ca="1" si="443"/>
        <v>0</v>
      </c>
    </row>
    <row r="4703" spans="3:8">
      <c r="C4703" s="13">
        <f t="shared" ca="1" si="438"/>
        <v>1995.9226306437165</v>
      </c>
      <c r="D4703" s="13">
        <f t="shared" ca="1" si="439"/>
        <v>99.082540325939434</v>
      </c>
      <c r="E4703" s="13">
        <f t="shared" ca="1" si="440"/>
        <v>998688.71264823515</v>
      </c>
      <c r="F4703" s="13">
        <f t="shared" ca="1" si="441"/>
        <v>4.005121974187948</v>
      </c>
      <c r="G4703" s="13">
        <f t="shared" ca="1" si="442"/>
        <v>0.48892421073857878</v>
      </c>
      <c r="H4703" s="13">
        <f t="shared" ca="1" si="443"/>
        <v>0</v>
      </c>
    </row>
    <row r="4704" spans="3:8">
      <c r="C4704" s="13">
        <f t="shared" ca="1" si="438"/>
        <v>2017.5803218097278</v>
      </c>
      <c r="D4704" s="13">
        <f t="shared" ca="1" si="439"/>
        <v>99.016428123197556</v>
      </c>
      <c r="E4704" s="13">
        <f t="shared" ca="1" si="440"/>
        <v>991523.93475595338</v>
      </c>
      <c r="F4704" s="13">
        <f t="shared" ca="1" si="441"/>
        <v>4.0003924473965977</v>
      </c>
      <c r="G4704" s="13">
        <f t="shared" ca="1" si="442"/>
        <v>0.50524899732490647</v>
      </c>
      <c r="H4704" s="13">
        <f t="shared" ca="1" si="443"/>
        <v>0</v>
      </c>
    </row>
    <row r="4705" spans="3:8">
      <c r="C4705" s="13">
        <f t="shared" ca="1" si="438"/>
        <v>2003.2586639843132</v>
      </c>
      <c r="D4705" s="13">
        <f t="shared" ca="1" si="439"/>
        <v>100.71189933304119</v>
      </c>
      <c r="E4705" s="13">
        <f t="shared" ca="1" si="440"/>
        <v>1000369.9812390822</v>
      </c>
      <c r="F4705" s="13">
        <f t="shared" ca="1" si="441"/>
        <v>4.0040792143770494</v>
      </c>
      <c r="G4705" s="13">
        <f t="shared" ca="1" si="442"/>
        <v>0.50030366760526312</v>
      </c>
      <c r="H4705" s="13">
        <f t="shared" ca="1" si="443"/>
        <v>0</v>
      </c>
    </row>
    <row r="4706" spans="3:8">
      <c r="C4706" s="13">
        <f t="shared" ca="1" si="438"/>
        <v>1993.7291670207969</v>
      </c>
      <c r="D4706" s="13">
        <f t="shared" ca="1" si="439"/>
        <v>99.719336072199141</v>
      </c>
      <c r="E4706" s="13">
        <f t="shared" ca="1" si="440"/>
        <v>993782.92490410293</v>
      </c>
      <c r="F4706" s="13">
        <f t="shared" ca="1" si="441"/>
        <v>3.9957267285365727</v>
      </c>
      <c r="G4706" s="13">
        <f t="shared" ca="1" si="442"/>
        <v>0.49806633970457792</v>
      </c>
      <c r="H4706" s="13">
        <f t="shared" ca="1" si="443"/>
        <v>0</v>
      </c>
    </row>
    <row r="4707" spans="3:8">
      <c r="C4707" s="13">
        <f t="shared" ca="1" si="438"/>
        <v>1999.9993211012668</v>
      </c>
      <c r="D4707" s="13">
        <f t="shared" ca="1" si="439"/>
        <v>99.427181465601251</v>
      </c>
      <c r="E4707" s="13">
        <f t="shared" ca="1" si="440"/>
        <v>1000170.3803926025</v>
      </c>
      <c r="F4707" s="13">
        <f t="shared" ca="1" si="441"/>
        <v>3.9954091200861996</v>
      </c>
      <c r="G4707" s="13">
        <f t="shared" ca="1" si="442"/>
        <v>0.49670204047856309</v>
      </c>
      <c r="H4707" s="13">
        <f t="shared" ca="1" si="443"/>
        <v>0</v>
      </c>
    </row>
    <row r="4708" spans="3:8">
      <c r="C4708" s="13">
        <f t="shared" ca="1" si="438"/>
        <v>1993.0648940275714</v>
      </c>
      <c r="D4708" s="13">
        <f t="shared" ca="1" si="439"/>
        <v>99.604511768627376</v>
      </c>
      <c r="E4708" s="13">
        <f t="shared" ca="1" si="440"/>
        <v>1002901.8357410361</v>
      </c>
      <c r="F4708" s="13">
        <f t="shared" ca="1" si="441"/>
        <v>4.0004692363626422</v>
      </c>
      <c r="G4708" s="13">
        <f t="shared" ca="1" si="442"/>
        <v>0.49030899241538922</v>
      </c>
      <c r="H4708" s="13">
        <f t="shared" ca="1" si="443"/>
        <v>0</v>
      </c>
    </row>
    <row r="4709" spans="3:8">
      <c r="C4709" s="13">
        <f t="shared" ca="1" si="438"/>
        <v>2009.8456404443853</v>
      </c>
      <c r="D4709" s="13">
        <f t="shared" ca="1" si="439"/>
        <v>99.675939965207618</v>
      </c>
      <c r="E4709" s="13">
        <f t="shared" ca="1" si="440"/>
        <v>1002595.4434365918</v>
      </c>
      <c r="F4709" s="13">
        <f t="shared" ca="1" si="441"/>
        <v>3.9995024979938303</v>
      </c>
      <c r="G4709" s="13">
        <f t="shared" ca="1" si="442"/>
        <v>0.49959291047013649</v>
      </c>
      <c r="H4709" s="13">
        <f t="shared" ca="1" si="443"/>
        <v>0</v>
      </c>
    </row>
    <row r="4710" spans="3:8">
      <c r="C4710" s="13">
        <f t="shared" ca="1" si="438"/>
        <v>1986.5645522443322</v>
      </c>
      <c r="D4710" s="13">
        <f t="shared" ca="1" si="439"/>
        <v>99.268710648907117</v>
      </c>
      <c r="E4710" s="13">
        <f t="shared" ca="1" si="440"/>
        <v>1001393.1691220697</v>
      </c>
      <c r="F4710" s="13">
        <f t="shared" ca="1" si="441"/>
        <v>4.0010613820264238</v>
      </c>
      <c r="G4710" s="13">
        <f t="shared" ca="1" si="442"/>
        <v>0.48591734116502877</v>
      </c>
      <c r="H4710" s="13">
        <f t="shared" ca="1" si="443"/>
        <v>0</v>
      </c>
    </row>
    <row r="4711" spans="3:8">
      <c r="C4711" s="13">
        <f t="shared" ca="1" si="438"/>
        <v>2000.8816747216849</v>
      </c>
      <c r="D4711" s="13">
        <f t="shared" ca="1" si="439"/>
        <v>99.829507721283235</v>
      </c>
      <c r="E4711" s="13">
        <f t="shared" ca="1" si="440"/>
        <v>990108.92733424529</v>
      </c>
      <c r="F4711" s="13">
        <f t="shared" ca="1" si="441"/>
        <v>4.0018680725974756</v>
      </c>
      <c r="G4711" s="13">
        <f t="shared" ca="1" si="442"/>
        <v>0.50097705078175492</v>
      </c>
      <c r="H4711" s="13">
        <f t="shared" ca="1" si="443"/>
        <v>0</v>
      </c>
    </row>
    <row r="4712" spans="3:8">
      <c r="C4712" s="13">
        <f t="shared" ca="1" si="438"/>
        <v>1998.971529375892</v>
      </c>
      <c r="D4712" s="13">
        <f t="shared" ca="1" si="439"/>
        <v>100.04621518828705</v>
      </c>
      <c r="E4712" s="13">
        <f t="shared" ca="1" si="440"/>
        <v>995942.88545169437</v>
      </c>
      <c r="F4712" s="13">
        <f t="shared" ca="1" si="441"/>
        <v>3.9996797331132665</v>
      </c>
      <c r="G4712" s="13">
        <f t="shared" ca="1" si="442"/>
        <v>0.49926223036130885</v>
      </c>
      <c r="H4712" s="13">
        <f t="shared" ca="1" si="443"/>
        <v>0</v>
      </c>
    </row>
    <row r="4713" spans="3:8">
      <c r="C4713" s="13">
        <f t="shared" ca="1" si="438"/>
        <v>1999.6580858593252</v>
      </c>
      <c r="D4713" s="13">
        <f t="shared" ca="1" si="439"/>
        <v>100.02478387172894</v>
      </c>
      <c r="E4713" s="13">
        <f t="shared" ca="1" si="440"/>
        <v>1010516.9036158818</v>
      </c>
      <c r="F4713" s="13">
        <f t="shared" ca="1" si="441"/>
        <v>4.0030845204832648</v>
      </c>
      <c r="G4713" s="13">
        <f t="shared" ca="1" si="442"/>
        <v>0.4906215516140186</v>
      </c>
      <c r="H4713" s="13">
        <f t="shared" ca="1" si="443"/>
        <v>0</v>
      </c>
    </row>
    <row r="4714" spans="3:8">
      <c r="C4714" s="13">
        <f t="shared" ca="1" si="438"/>
        <v>1985.4501170872591</v>
      </c>
      <c r="D4714" s="13">
        <f t="shared" ca="1" si="439"/>
        <v>100.37521709743265</v>
      </c>
      <c r="E4714" s="13">
        <f t="shared" ca="1" si="440"/>
        <v>996832.31661193597</v>
      </c>
      <c r="F4714" s="13">
        <f t="shared" ca="1" si="441"/>
        <v>4.0041982567830177</v>
      </c>
      <c r="G4714" s="13">
        <f t="shared" ca="1" si="442"/>
        <v>0.49148491735390837</v>
      </c>
      <c r="H4714" s="13">
        <f t="shared" ca="1" si="443"/>
        <v>0</v>
      </c>
    </row>
    <row r="4715" spans="3:8">
      <c r="C4715" s="13">
        <f t="shared" ca="1" si="438"/>
        <v>1998.3416332920442</v>
      </c>
      <c r="D4715" s="13">
        <f t="shared" ca="1" si="439"/>
        <v>100.88127360648431</v>
      </c>
      <c r="E4715" s="13">
        <f t="shared" ca="1" si="440"/>
        <v>993149.27732405195</v>
      </c>
      <c r="F4715" s="13">
        <f t="shared" ca="1" si="441"/>
        <v>3.9926106673794264</v>
      </c>
      <c r="G4715" s="13">
        <f t="shared" ca="1" si="442"/>
        <v>0.50811004679199956</v>
      </c>
      <c r="H4715" s="13">
        <f t="shared" ca="1" si="443"/>
        <v>0</v>
      </c>
    </row>
    <row r="4716" spans="3:8">
      <c r="C4716" s="13">
        <f t="shared" ca="1" si="438"/>
        <v>2005.519123355037</v>
      </c>
      <c r="D4716" s="13">
        <f t="shared" ca="1" si="439"/>
        <v>99.283971861495544</v>
      </c>
      <c r="E4716" s="13">
        <f t="shared" ca="1" si="440"/>
        <v>994892.78326642979</v>
      </c>
      <c r="F4716" s="13">
        <f t="shared" ca="1" si="441"/>
        <v>4.0074402505251703</v>
      </c>
      <c r="G4716" s="13">
        <f t="shared" ca="1" si="442"/>
        <v>0.49537990817387073</v>
      </c>
      <c r="H4716" s="13">
        <f t="shared" ca="1" si="443"/>
        <v>0</v>
      </c>
    </row>
    <row r="4717" spans="3:8">
      <c r="C4717" s="13">
        <f t="shared" ca="1" si="438"/>
        <v>1988.1626013469117</v>
      </c>
      <c r="D4717" s="13">
        <f t="shared" ca="1" si="439"/>
        <v>100.02160757101542</v>
      </c>
      <c r="E4717" s="13">
        <f t="shared" ca="1" si="440"/>
        <v>991575.97531956655</v>
      </c>
      <c r="F4717" s="13">
        <f t="shared" ca="1" si="441"/>
        <v>4.0002777246743451</v>
      </c>
      <c r="G4717" s="13">
        <f t="shared" ca="1" si="442"/>
        <v>0.49563411788943884</v>
      </c>
      <c r="H4717" s="13">
        <f t="shared" ca="1" si="443"/>
        <v>0</v>
      </c>
    </row>
    <row r="4718" spans="3:8">
      <c r="C4718" s="13">
        <f t="shared" ca="1" si="438"/>
        <v>1986.1894511576531</v>
      </c>
      <c r="D4718" s="13">
        <f t="shared" ca="1" si="439"/>
        <v>100.70883238053419</v>
      </c>
      <c r="E4718" s="13">
        <f t="shared" ca="1" si="440"/>
        <v>991058.14751172648</v>
      </c>
      <c r="F4718" s="13">
        <f t="shared" ca="1" si="441"/>
        <v>4.0049416695340767</v>
      </c>
      <c r="G4718" s="13">
        <f t="shared" ca="1" si="442"/>
        <v>0.49599251281742718</v>
      </c>
      <c r="H4718" s="13">
        <f t="shared" ca="1" si="443"/>
        <v>0</v>
      </c>
    </row>
    <row r="4719" spans="3:8">
      <c r="C4719" s="13">
        <f t="shared" ca="1" si="438"/>
        <v>1989.0467655756006</v>
      </c>
      <c r="D4719" s="13">
        <f t="shared" ca="1" si="439"/>
        <v>100.23878212414422</v>
      </c>
      <c r="E4719" s="13">
        <f t="shared" ca="1" si="440"/>
        <v>998646.65746818541</v>
      </c>
      <c r="F4719" s="13">
        <f t="shared" ca="1" si="441"/>
        <v>4.0017334562607179</v>
      </c>
      <c r="G4719" s="13">
        <f t="shared" ca="1" si="442"/>
        <v>0.49291430154355192</v>
      </c>
      <c r="H4719" s="13">
        <f t="shared" ca="1" si="443"/>
        <v>0</v>
      </c>
    </row>
    <row r="4720" spans="3:8">
      <c r="C4720" s="13">
        <f t="shared" ca="1" si="438"/>
        <v>2008.7140102228825</v>
      </c>
      <c r="D4720" s="13">
        <f t="shared" ca="1" si="439"/>
        <v>100.09659216543244</v>
      </c>
      <c r="E4720" s="13">
        <f t="shared" ca="1" si="440"/>
        <v>995687.3288488437</v>
      </c>
      <c r="F4720" s="13">
        <f t="shared" ca="1" si="441"/>
        <v>4.0003702195989703</v>
      </c>
      <c r="G4720" s="13">
        <f t="shared" ca="1" si="442"/>
        <v>0.50417571341339307</v>
      </c>
      <c r="H4720" s="13">
        <f t="shared" ca="1" si="443"/>
        <v>0</v>
      </c>
    </row>
    <row r="4721" spans="3:8">
      <c r="C4721" s="13">
        <f t="shared" ca="1" si="438"/>
        <v>2014.4646203027955</v>
      </c>
      <c r="D4721" s="13">
        <f t="shared" ca="1" si="439"/>
        <v>100.5766998894931</v>
      </c>
      <c r="E4721" s="13">
        <f t="shared" ca="1" si="440"/>
        <v>991482.86165274924</v>
      </c>
      <c r="F4721" s="13">
        <f t="shared" ca="1" si="441"/>
        <v>3.9951739742974421</v>
      </c>
      <c r="G4721" s="13">
        <f t="shared" ca="1" si="442"/>
        <v>0.51432639151289883</v>
      </c>
      <c r="H4721" s="13">
        <f t="shared" ca="1" si="443"/>
        <v>0</v>
      </c>
    </row>
    <row r="4722" spans="3:8">
      <c r="C4722" s="13">
        <f t="shared" ca="1" si="438"/>
        <v>1988.5592881975633</v>
      </c>
      <c r="D4722" s="13">
        <f t="shared" ca="1" si="439"/>
        <v>100.65259784661103</v>
      </c>
      <c r="E4722" s="13">
        <f t="shared" ca="1" si="440"/>
        <v>999168.13265267422</v>
      </c>
      <c r="F4722" s="13">
        <f t="shared" ca="1" si="441"/>
        <v>4.0039353267203746</v>
      </c>
      <c r="G4722" s="13">
        <f t="shared" ca="1" si="442"/>
        <v>0.49336168749009479</v>
      </c>
      <c r="H4722" s="13">
        <f t="shared" ca="1" si="443"/>
        <v>0</v>
      </c>
    </row>
    <row r="4723" spans="3:8">
      <c r="C4723" s="13">
        <f t="shared" ca="1" si="438"/>
        <v>2003.340349974397</v>
      </c>
      <c r="D4723" s="13">
        <f t="shared" ca="1" si="439"/>
        <v>99.913902581251705</v>
      </c>
      <c r="E4723" s="13">
        <f t="shared" ca="1" si="440"/>
        <v>983911.58101659955</v>
      </c>
      <c r="F4723" s="13">
        <f t="shared" ca="1" si="441"/>
        <v>4.0050157567774622</v>
      </c>
      <c r="G4723" s="13">
        <f t="shared" ca="1" si="442"/>
        <v>0.50421126627302448</v>
      </c>
      <c r="H4723" s="13">
        <f t="shared" ca="1" si="443"/>
        <v>0</v>
      </c>
    </row>
    <row r="4724" spans="3:8">
      <c r="C4724" s="13">
        <f t="shared" ca="1" si="438"/>
        <v>1989.1572018173335</v>
      </c>
      <c r="D4724" s="13">
        <f t="shared" ca="1" si="439"/>
        <v>99.728664894726634</v>
      </c>
      <c r="E4724" s="13">
        <f t="shared" ca="1" si="440"/>
        <v>988170.85888675973</v>
      </c>
      <c r="F4724" s="13">
        <f t="shared" ca="1" si="441"/>
        <v>4.0137793961523203</v>
      </c>
      <c r="G4724" s="13">
        <f t="shared" ca="1" si="442"/>
        <v>0.48973631964193448</v>
      </c>
      <c r="H4724" s="13">
        <f t="shared" ca="1" si="443"/>
        <v>0</v>
      </c>
    </row>
    <row r="4725" spans="3:8">
      <c r="C4725" s="13">
        <f t="shared" ca="1" si="438"/>
        <v>1996.5322165527018</v>
      </c>
      <c r="D4725" s="13">
        <f t="shared" ca="1" si="439"/>
        <v>100.41693059816038</v>
      </c>
      <c r="E4725" s="13">
        <f t="shared" ca="1" si="440"/>
        <v>994039.82232135639</v>
      </c>
      <c r="F4725" s="13">
        <f t="shared" ca="1" si="441"/>
        <v>3.997929596118059</v>
      </c>
      <c r="G4725" s="13">
        <f t="shared" ca="1" si="442"/>
        <v>0.50172457228697398</v>
      </c>
      <c r="H4725" s="13">
        <f t="shared" ca="1" si="443"/>
        <v>0</v>
      </c>
    </row>
    <row r="4726" spans="3:8">
      <c r="C4726" s="13">
        <f t="shared" ca="1" si="438"/>
        <v>2018.7404901699779</v>
      </c>
      <c r="D4726" s="13">
        <f t="shared" ca="1" si="439"/>
        <v>99.969260715970421</v>
      </c>
      <c r="E4726" s="13">
        <f t="shared" ca="1" si="440"/>
        <v>985083.70556706982</v>
      </c>
      <c r="F4726" s="13">
        <f t="shared" ca="1" si="441"/>
        <v>3.9952100611746526</v>
      </c>
      <c r="G4726" s="13">
        <f t="shared" ca="1" si="442"/>
        <v>0.51670896015631473</v>
      </c>
      <c r="H4726" s="13">
        <f t="shared" ca="1" si="443"/>
        <v>0</v>
      </c>
    </row>
    <row r="4727" spans="3:8">
      <c r="C4727" s="13">
        <f t="shared" ca="1" si="438"/>
        <v>1981.7236233885528</v>
      </c>
      <c r="D4727" s="13">
        <f t="shared" ca="1" si="439"/>
        <v>99.863847413067873</v>
      </c>
      <c r="E4727" s="13">
        <f t="shared" ca="1" si="440"/>
        <v>995561.74652350997</v>
      </c>
      <c r="F4727" s="13">
        <f t="shared" ca="1" si="441"/>
        <v>3.9884823870645154</v>
      </c>
      <c r="G4727" s="13">
        <f t="shared" ca="1" si="442"/>
        <v>0.49550231331835132</v>
      </c>
      <c r="H4727" s="13">
        <f t="shared" ca="1" si="443"/>
        <v>0</v>
      </c>
    </row>
    <row r="4728" spans="3:8">
      <c r="C4728" s="13">
        <f t="shared" ca="1" si="438"/>
        <v>2001.327988951105</v>
      </c>
      <c r="D4728" s="13">
        <f t="shared" ca="1" si="439"/>
        <v>99.861418342581459</v>
      </c>
      <c r="E4728" s="13">
        <f t="shared" ca="1" si="440"/>
        <v>997065.79971506423</v>
      </c>
      <c r="F4728" s="13">
        <f t="shared" ca="1" si="441"/>
        <v>3.9926704581547714</v>
      </c>
      <c r="G4728" s="13">
        <f t="shared" ca="1" si="442"/>
        <v>0.50246604333312217</v>
      </c>
      <c r="H4728" s="13">
        <f t="shared" ca="1" si="443"/>
        <v>0</v>
      </c>
    </row>
    <row r="4729" spans="3:8">
      <c r="C4729" s="13">
        <f t="shared" ca="1" si="438"/>
        <v>2005.6739277404909</v>
      </c>
      <c r="D4729" s="13">
        <f t="shared" ca="1" si="439"/>
        <v>100.38201536021673</v>
      </c>
      <c r="E4729" s="13">
        <f t="shared" ca="1" si="440"/>
        <v>989189.55380808364</v>
      </c>
      <c r="F4729" s="13">
        <f t="shared" ca="1" si="441"/>
        <v>4.0066151188057848</v>
      </c>
      <c r="G4729" s="13">
        <f t="shared" ca="1" si="442"/>
        <v>0.50423928715885225</v>
      </c>
      <c r="H4729" s="13">
        <f t="shared" ca="1" si="443"/>
        <v>0</v>
      </c>
    </row>
    <row r="4730" spans="3:8">
      <c r="C4730" s="13">
        <f t="shared" ca="1" si="438"/>
        <v>2014.6634629299463</v>
      </c>
      <c r="D4730" s="13">
        <f t="shared" ca="1" si="439"/>
        <v>99.865048955149163</v>
      </c>
      <c r="E4730" s="13">
        <f t="shared" ca="1" si="440"/>
        <v>984243.75083332974</v>
      </c>
      <c r="F4730" s="13">
        <f t="shared" ca="1" si="441"/>
        <v>3.9959898022346163</v>
      </c>
      <c r="G4730" s="13">
        <f t="shared" ca="1" si="442"/>
        <v>0.51412476454354972</v>
      </c>
      <c r="H4730" s="13">
        <f t="shared" ca="1" si="443"/>
        <v>0</v>
      </c>
    </row>
    <row r="4731" spans="3:8">
      <c r="C4731" s="13">
        <f t="shared" ca="1" si="438"/>
        <v>1971.4622330003492</v>
      </c>
      <c r="D4731" s="13">
        <f t="shared" ca="1" si="439"/>
        <v>100.01537762760934</v>
      </c>
      <c r="E4731" s="13">
        <f t="shared" ca="1" si="440"/>
        <v>993124.31234099879</v>
      </c>
      <c r="F4731" s="13">
        <f t="shared" ca="1" si="441"/>
        <v>3.9909253422988287</v>
      </c>
      <c r="G4731" s="13">
        <f t="shared" ca="1" si="442"/>
        <v>0.49112926038197385</v>
      </c>
      <c r="H4731" s="13">
        <f t="shared" ca="1" si="443"/>
        <v>0</v>
      </c>
    </row>
    <row r="4732" spans="3:8">
      <c r="C4732" s="13">
        <f t="shared" ca="1" si="438"/>
        <v>1998.5227786468774</v>
      </c>
      <c r="D4732" s="13">
        <f t="shared" ca="1" si="439"/>
        <v>99.744639526008427</v>
      </c>
      <c r="E4732" s="13">
        <f t="shared" ca="1" si="440"/>
        <v>1004604.8715503456</v>
      </c>
      <c r="F4732" s="13">
        <f t="shared" ca="1" si="441"/>
        <v>3.9994376031136714</v>
      </c>
      <c r="G4732" s="13">
        <f t="shared" ca="1" si="442"/>
        <v>0.4933633938741579</v>
      </c>
      <c r="H4732" s="13">
        <f t="shared" ca="1" si="443"/>
        <v>0</v>
      </c>
    </row>
    <row r="4733" spans="3:8">
      <c r="C4733" s="13">
        <f t="shared" ca="1" si="438"/>
        <v>2009.7528080891918</v>
      </c>
      <c r="D4733" s="13">
        <f t="shared" ca="1" si="439"/>
        <v>99.70900150467817</v>
      </c>
      <c r="E4733" s="13">
        <f t="shared" ca="1" si="440"/>
        <v>993345.55842179246</v>
      </c>
      <c r="F4733" s="13">
        <f t="shared" ca="1" si="441"/>
        <v>4.0021303491570057</v>
      </c>
      <c r="G4733" s="13">
        <f t="shared" ca="1" si="442"/>
        <v>0.50304231431830215</v>
      </c>
      <c r="H4733" s="13">
        <f t="shared" ca="1" si="443"/>
        <v>0</v>
      </c>
    </row>
    <row r="4734" spans="3:8">
      <c r="C4734" s="13">
        <f t="shared" ca="1" si="438"/>
        <v>2008.2785705114877</v>
      </c>
      <c r="D4734" s="13">
        <f t="shared" ca="1" si="439"/>
        <v>100.09276724959427</v>
      </c>
      <c r="E4734" s="13">
        <f t="shared" ca="1" si="440"/>
        <v>995417.01753508963</v>
      </c>
      <c r="F4734" s="13">
        <f t="shared" ca="1" si="441"/>
        <v>4.0007274209929733</v>
      </c>
      <c r="G4734" s="13">
        <f t="shared" ca="1" si="442"/>
        <v>0.50389474195088779</v>
      </c>
      <c r="H4734" s="13">
        <f t="shared" ca="1" si="443"/>
        <v>0</v>
      </c>
    </row>
    <row r="4735" spans="3:8">
      <c r="C4735" s="13">
        <f t="shared" ca="1" si="438"/>
        <v>1994.7025115587121</v>
      </c>
      <c r="D4735" s="13">
        <f t="shared" ca="1" si="439"/>
        <v>100.75667369232394</v>
      </c>
      <c r="E4735" s="13">
        <f t="shared" ca="1" si="440"/>
        <v>993304.73114118294</v>
      </c>
      <c r="F4735" s="13">
        <f t="shared" ca="1" si="441"/>
        <v>4.0045818160177422</v>
      </c>
      <c r="G4735" s="13">
        <f t="shared" ca="1" si="442"/>
        <v>0.49953858268304646</v>
      </c>
      <c r="H4735" s="13">
        <f t="shared" ca="1" si="443"/>
        <v>0</v>
      </c>
    </row>
    <row r="4736" spans="3:8">
      <c r="C4736" s="13">
        <f t="shared" ca="1" si="438"/>
        <v>2014.5124864551426</v>
      </c>
      <c r="D4736" s="13">
        <f t="shared" ca="1" si="439"/>
        <v>99.532521102298034</v>
      </c>
      <c r="E4736" s="13">
        <f t="shared" ca="1" si="440"/>
        <v>986850.65093786491</v>
      </c>
      <c r="F4736" s="13">
        <f t="shared" ca="1" si="441"/>
        <v>4.0088935308859188</v>
      </c>
      <c r="G4736" s="13">
        <f t="shared" ca="1" si="442"/>
        <v>0.5044353869126359</v>
      </c>
      <c r="H4736" s="13">
        <f t="shared" ca="1" si="443"/>
        <v>0</v>
      </c>
    </row>
    <row r="4737" spans="3:8">
      <c r="C4737" s="13">
        <f t="shared" ca="1" si="438"/>
        <v>1986.0080276811857</v>
      </c>
      <c r="D4737" s="13">
        <f t="shared" ca="1" si="439"/>
        <v>100.05882258992015</v>
      </c>
      <c r="E4737" s="13">
        <f t="shared" ca="1" si="440"/>
        <v>994109.93743496342</v>
      </c>
      <c r="F4737" s="13">
        <f t="shared" ca="1" si="441"/>
        <v>4.0100584499840073</v>
      </c>
      <c r="G4737" s="13">
        <f t="shared" ca="1" si="442"/>
        <v>0.48868644789842453</v>
      </c>
      <c r="H4737" s="13">
        <f t="shared" ca="1" si="443"/>
        <v>0</v>
      </c>
    </row>
    <row r="4738" spans="3:8">
      <c r="C4738" s="13">
        <f t="shared" ca="1" si="438"/>
        <v>1989.3999219737227</v>
      </c>
      <c r="D4738" s="13">
        <f t="shared" ca="1" si="439"/>
        <v>99.649710262175418</v>
      </c>
      <c r="E4738" s="13">
        <f t="shared" ca="1" si="440"/>
        <v>1006109.7390533969</v>
      </c>
      <c r="F4738" s="13">
        <f t="shared" ca="1" si="441"/>
        <v>4.0047640851760393</v>
      </c>
      <c r="G4738" s="13">
        <f t="shared" ca="1" si="442"/>
        <v>0.48508435187367055</v>
      </c>
      <c r="H4738" s="13">
        <f t="shared" ca="1" si="443"/>
        <v>0</v>
      </c>
    </row>
    <row r="4739" spans="3:8">
      <c r="C4739" s="13">
        <f t="shared" ca="1" si="438"/>
        <v>2002.3280011911415</v>
      </c>
      <c r="D4739" s="13">
        <f t="shared" ca="1" si="439"/>
        <v>99.469086588173766</v>
      </c>
      <c r="E4739" s="13">
        <f t="shared" ca="1" si="440"/>
        <v>998669.37060056697</v>
      </c>
      <c r="F4739" s="13">
        <f t="shared" ca="1" si="441"/>
        <v>3.998649854700373</v>
      </c>
      <c r="G4739" s="13">
        <f t="shared" ca="1" si="442"/>
        <v>0.49720269063458145</v>
      </c>
      <c r="H4739" s="13">
        <f t="shared" ca="1" si="443"/>
        <v>0</v>
      </c>
    </row>
    <row r="4740" spans="3:8">
      <c r="C4740" s="13">
        <f t="shared" ca="1" si="438"/>
        <v>2008.1879991779472</v>
      </c>
      <c r="D4740" s="13">
        <f t="shared" ca="1" si="439"/>
        <v>100.49351964504604</v>
      </c>
      <c r="E4740" s="13">
        <f t="shared" ca="1" si="440"/>
        <v>996873.9321301895</v>
      </c>
      <c r="F4740" s="13">
        <f t="shared" ca="1" si="441"/>
        <v>4.0087478371142087</v>
      </c>
      <c r="G4740" s="13">
        <f t="shared" ca="1" si="442"/>
        <v>0.50109691917850507</v>
      </c>
      <c r="H4740" s="13">
        <f t="shared" ca="1" si="443"/>
        <v>0</v>
      </c>
    </row>
    <row r="4741" spans="3:8">
      <c r="C4741" s="13">
        <f t="shared" ca="1" si="438"/>
        <v>2000.1134751977966</v>
      </c>
      <c r="D4741" s="13">
        <f t="shared" ca="1" si="439"/>
        <v>99.604715981695577</v>
      </c>
      <c r="E4741" s="13">
        <f t="shared" ca="1" si="440"/>
        <v>986228.5862812323</v>
      </c>
      <c r="F4741" s="13">
        <f t="shared" ca="1" si="441"/>
        <v>4.0036207402465065</v>
      </c>
      <c r="G4741" s="13">
        <f t="shared" ca="1" si="442"/>
        <v>0.50055292043411981</v>
      </c>
      <c r="H4741" s="13">
        <f t="shared" ca="1" si="443"/>
        <v>0</v>
      </c>
    </row>
    <row r="4742" spans="3:8">
      <c r="C4742" s="13">
        <f t="shared" ca="1" si="438"/>
        <v>1998.257275547586</v>
      </c>
      <c r="D4742" s="13">
        <f t="shared" ca="1" si="439"/>
        <v>100.34216287555635</v>
      </c>
      <c r="E4742" s="13">
        <f t="shared" ca="1" si="440"/>
        <v>996829.76083252335</v>
      </c>
      <c r="F4742" s="13">
        <f t="shared" ca="1" si="441"/>
        <v>4.0015597168531212</v>
      </c>
      <c r="G4742" s="13">
        <f t="shared" ca="1" si="442"/>
        <v>0.49899729711580415</v>
      </c>
      <c r="H4742" s="13">
        <f t="shared" ca="1" si="443"/>
        <v>0</v>
      </c>
    </row>
    <row r="4743" spans="3:8">
      <c r="C4743" s="13">
        <f t="shared" ca="1" si="438"/>
        <v>1972.4692641321581</v>
      </c>
      <c r="D4743" s="13">
        <f t="shared" ca="1" si="439"/>
        <v>100.83394769483571</v>
      </c>
      <c r="E4743" s="13">
        <f t="shared" ca="1" si="440"/>
        <v>1010145.4831786223</v>
      </c>
      <c r="F4743" s="13">
        <f t="shared" ca="1" si="441"/>
        <v>4.007860656306236</v>
      </c>
      <c r="G4743" s="13">
        <f t="shared" ca="1" si="442"/>
        <v>0.47911858005041447</v>
      </c>
      <c r="H4743" s="13">
        <f t="shared" ca="1" si="443"/>
        <v>0</v>
      </c>
    </row>
    <row r="4744" spans="3:8">
      <c r="C4744" s="13">
        <f t="shared" ca="1" si="438"/>
        <v>2011.8627661440032</v>
      </c>
      <c r="D4744" s="13">
        <f t="shared" ca="1" si="439"/>
        <v>100.44550003844142</v>
      </c>
      <c r="E4744" s="13">
        <f t="shared" ca="1" si="440"/>
        <v>994896.03786956263</v>
      </c>
      <c r="F4744" s="13">
        <f t="shared" ca="1" si="441"/>
        <v>3.9854350095848856</v>
      </c>
      <c r="G4744" s="13">
        <f t="shared" ca="1" si="442"/>
        <v>0.51558075584907304</v>
      </c>
      <c r="H4744" s="13">
        <f t="shared" ca="1" si="443"/>
        <v>0</v>
      </c>
    </row>
    <row r="4745" spans="3:8">
      <c r="C4745" s="13">
        <f t="shared" ca="1" si="438"/>
        <v>2011.1191304997144</v>
      </c>
      <c r="D4745" s="13">
        <f t="shared" ca="1" si="439"/>
        <v>100.34868080362843</v>
      </c>
      <c r="E4745" s="13">
        <f t="shared" ca="1" si="440"/>
        <v>1001968.3537495009</v>
      </c>
      <c r="F4745" s="13">
        <f t="shared" ca="1" si="441"/>
        <v>3.9998031834333343</v>
      </c>
      <c r="G4745" s="13">
        <f t="shared" ca="1" si="442"/>
        <v>0.50376606026978088</v>
      </c>
      <c r="H4745" s="13">
        <f t="shared" ca="1" si="443"/>
        <v>0</v>
      </c>
    </row>
    <row r="4746" spans="3:8">
      <c r="C4746" s="13">
        <f t="shared" ca="1" si="438"/>
        <v>2008.9230947878521</v>
      </c>
      <c r="D4746" s="13">
        <f t="shared" ca="1" si="439"/>
        <v>101.20154569686169</v>
      </c>
      <c r="E4746" s="13">
        <f t="shared" ca="1" si="440"/>
        <v>1002987.1048831055</v>
      </c>
      <c r="F4746" s="13">
        <f t="shared" ca="1" si="441"/>
        <v>3.9906224391111129</v>
      </c>
      <c r="G4746" s="13">
        <f t="shared" ca="1" si="442"/>
        <v>0.51110013183818226</v>
      </c>
      <c r="H4746" s="13">
        <f t="shared" ca="1" si="443"/>
        <v>0</v>
      </c>
    </row>
    <row r="4747" spans="3:8">
      <c r="C4747" s="13">
        <f t="shared" ca="1" si="438"/>
        <v>1998.5734280794566</v>
      </c>
      <c r="D4747" s="13">
        <f t="shared" ca="1" si="439"/>
        <v>99.865586051655953</v>
      </c>
      <c r="E4747" s="13">
        <f t="shared" ca="1" si="440"/>
        <v>1002381.1203916373</v>
      </c>
      <c r="F4747" s="13">
        <f t="shared" ca="1" si="441"/>
        <v>3.9924012691012023</v>
      </c>
      <c r="G4747" s="13">
        <f t="shared" ca="1" si="442"/>
        <v>0.49858199326954133</v>
      </c>
      <c r="H4747" s="13">
        <f t="shared" ca="1" si="443"/>
        <v>0</v>
      </c>
    </row>
    <row r="4748" spans="3:8">
      <c r="C4748" s="13">
        <f t="shared" ca="1" si="438"/>
        <v>2006.5315226756918</v>
      </c>
      <c r="D4748" s="13">
        <f t="shared" ca="1" si="439"/>
        <v>99.013224883958131</v>
      </c>
      <c r="E4748" s="13">
        <f t="shared" ca="1" si="440"/>
        <v>992228.47817650682</v>
      </c>
      <c r="F4748" s="13">
        <f t="shared" ca="1" si="441"/>
        <v>3.9873936864023047</v>
      </c>
      <c r="G4748" s="13">
        <f t="shared" ca="1" si="442"/>
        <v>0.50590288863438115</v>
      </c>
      <c r="H4748" s="13">
        <f t="shared" ca="1" si="443"/>
        <v>0</v>
      </c>
    </row>
    <row r="4749" spans="3:8">
      <c r="C4749" s="13">
        <f t="shared" ca="1" si="438"/>
        <v>1996.7130506104327</v>
      </c>
      <c r="D4749" s="13">
        <f t="shared" ca="1" si="439"/>
        <v>100.29563391344958</v>
      </c>
      <c r="E4749" s="13">
        <f t="shared" ca="1" si="440"/>
        <v>994092.87916125683</v>
      </c>
      <c r="F4749" s="13">
        <f t="shared" ca="1" si="441"/>
        <v>4.0008964604124015</v>
      </c>
      <c r="G4749" s="13">
        <f t="shared" ca="1" si="442"/>
        <v>0.49969759933885016</v>
      </c>
      <c r="H4749" s="13">
        <f t="shared" ca="1" si="443"/>
        <v>0</v>
      </c>
    </row>
    <row r="4750" spans="3:8">
      <c r="C4750" s="13">
        <f t="shared" ca="1" si="438"/>
        <v>1993.2172869803169</v>
      </c>
      <c r="D4750" s="13">
        <f t="shared" ca="1" si="439"/>
        <v>100.14766932204849</v>
      </c>
      <c r="E4750" s="13">
        <f t="shared" ca="1" si="440"/>
        <v>1001684.6435219537</v>
      </c>
      <c r="F4750" s="13">
        <f t="shared" ca="1" si="441"/>
        <v>4.0116542285968571</v>
      </c>
      <c r="G4750" s="13">
        <f t="shared" ca="1" si="442"/>
        <v>0.48817471603485435</v>
      </c>
      <c r="H4750" s="13">
        <f t="shared" ca="1" si="443"/>
        <v>0</v>
      </c>
    </row>
    <row r="4751" spans="3:8">
      <c r="C4751" s="13">
        <f t="shared" ca="1" si="438"/>
        <v>2005.4480309682122</v>
      </c>
      <c r="D4751" s="13">
        <f t="shared" ca="1" si="439"/>
        <v>100.24337442127718</v>
      </c>
      <c r="E4751" s="13">
        <f t="shared" ca="1" si="440"/>
        <v>994461.55903127498</v>
      </c>
      <c r="F4751" s="13">
        <f t="shared" ca="1" si="441"/>
        <v>3.990546893872176</v>
      </c>
      <c r="G4751" s="13">
        <f t="shared" ca="1" si="442"/>
        <v>0.50887482011973917</v>
      </c>
      <c r="H4751" s="13">
        <f t="shared" ca="1" si="443"/>
        <v>0</v>
      </c>
    </row>
    <row r="4752" spans="3:8">
      <c r="C4752" s="13">
        <f t="shared" ca="1" si="438"/>
        <v>1983.8550860991872</v>
      </c>
      <c r="D4752" s="13">
        <f t="shared" ca="1" si="439"/>
        <v>100.06584175528826</v>
      </c>
      <c r="E4752" s="13">
        <f t="shared" ca="1" si="440"/>
        <v>1001285.4378205863</v>
      </c>
      <c r="F4752" s="13">
        <f t="shared" ca="1" si="441"/>
        <v>4.0019114889456198</v>
      </c>
      <c r="G4752" s="13">
        <f t="shared" ca="1" si="442"/>
        <v>0.48812164029861621</v>
      </c>
      <c r="H4752" s="13">
        <f t="shared" ca="1" si="443"/>
        <v>0</v>
      </c>
    </row>
    <row r="4753" spans="3:8">
      <c r="C4753" s="13">
        <f t="shared" ca="1" si="438"/>
        <v>2011.3452391182029</v>
      </c>
      <c r="D4753" s="13">
        <f t="shared" ca="1" si="439"/>
        <v>99.582886291573374</v>
      </c>
      <c r="E4753" s="13">
        <f t="shared" ca="1" si="440"/>
        <v>995025.43527697271</v>
      </c>
      <c r="F4753" s="13">
        <f t="shared" ca="1" si="441"/>
        <v>4.0060483099121642</v>
      </c>
      <c r="G4753" s="13">
        <f t="shared" ca="1" si="442"/>
        <v>0.50039063893620039</v>
      </c>
      <c r="H4753" s="13">
        <f t="shared" ca="1" si="443"/>
        <v>0</v>
      </c>
    </row>
    <row r="4754" spans="3:8">
      <c r="C4754" s="13">
        <f t="shared" ca="1" si="438"/>
        <v>1989.0674002585888</v>
      </c>
      <c r="D4754" s="13">
        <f t="shared" ca="1" si="439"/>
        <v>99.431307068882305</v>
      </c>
      <c r="E4754" s="13">
        <f t="shared" ca="1" si="440"/>
        <v>994278.17927197192</v>
      </c>
      <c r="F4754" s="13">
        <f t="shared" ca="1" si="441"/>
        <v>4.0001579055651204</v>
      </c>
      <c r="G4754" s="13">
        <f t="shared" ca="1" si="442"/>
        <v>0.49187622638231632</v>
      </c>
      <c r="H4754" s="13">
        <f t="shared" ca="1" si="443"/>
        <v>0</v>
      </c>
    </row>
    <row r="4755" spans="3:8">
      <c r="C4755" s="13">
        <f t="shared" ca="1" si="438"/>
        <v>1990.3197463019562</v>
      </c>
      <c r="D4755" s="13">
        <f t="shared" ca="1" si="439"/>
        <v>99.240706754371288</v>
      </c>
      <c r="E4755" s="13">
        <f t="shared" ca="1" si="440"/>
        <v>1002308.4685212611</v>
      </c>
      <c r="F4755" s="13">
        <f t="shared" ca="1" si="441"/>
        <v>3.9903314236998075</v>
      </c>
      <c r="G4755" s="13">
        <f t="shared" ca="1" si="442"/>
        <v>0.49243443415857568</v>
      </c>
      <c r="H4755" s="13">
        <f t="shared" ca="1" si="443"/>
        <v>0</v>
      </c>
    </row>
    <row r="4756" spans="3:8">
      <c r="C4756" s="13">
        <f t="shared" ca="1" si="438"/>
        <v>1994.5589473027621</v>
      </c>
      <c r="D4756" s="13">
        <f t="shared" ca="1" si="439"/>
        <v>99.20150591076488</v>
      </c>
      <c r="E4756" s="13">
        <f t="shared" ca="1" si="440"/>
        <v>1006762.4869762033</v>
      </c>
      <c r="F4756" s="13">
        <f t="shared" ca="1" si="441"/>
        <v>3.9890790976259298</v>
      </c>
      <c r="G4756" s="13">
        <f t="shared" ca="1" si="442"/>
        <v>0.49277031256708637</v>
      </c>
      <c r="H4756" s="13">
        <f t="shared" ca="1" si="443"/>
        <v>0</v>
      </c>
    </row>
    <row r="4757" spans="3:8">
      <c r="C4757" s="13">
        <f t="shared" ca="1" si="438"/>
        <v>2008.8971986716354</v>
      </c>
      <c r="D4757" s="13">
        <f t="shared" ca="1" si="439"/>
        <v>100.5469760328657</v>
      </c>
      <c r="E4757" s="13">
        <f t="shared" ca="1" si="440"/>
        <v>995962.68430669128</v>
      </c>
      <c r="F4757" s="13">
        <f t="shared" ca="1" si="441"/>
        <v>4.0026527472551363</v>
      </c>
      <c r="G4757" s="13">
        <f t="shared" ca="1" si="442"/>
        <v>0.50524247123894472</v>
      </c>
      <c r="H4757" s="13">
        <f t="shared" ca="1" si="443"/>
        <v>0</v>
      </c>
    </row>
    <row r="4758" spans="3:8">
      <c r="C4758" s="13">
        <f t="shared" ca="1" si="438"/>
        <v>2011.189543981729</v>
      </c>
      <c r="D4758" s="13">
        <f t="shared" ca="1" si="439"/>
        <v>99.521370881968068</v>
      </c>
      <c r="E4758" s="13">
        <f t="shared" ca="1" si="440"/>
        <v>992481.81293246313</v>
      </c>
      <c r="F4758" s="13">
        <f t="shared" ca="1" si="441"/>
        <v>3.9925880666119888</v>
      </c>
      <c r="G4758" s="13">
        <f t="shared" ca="1" si="442"/>
        <v>0.50807978356277572</v>
      </c>
      <c r="H4758" s="13">
        <f t="shared" ca="1" si="443"/>
        <v>0</v>
      </c>
    </row>
    <row r="4759" spans="3:8">
      <c r="C4759" s="13">
        <f t="shared" ca="1" si="438"/>
        <v>2012.9001909635626</v>
      </c>
      <c r="D4759" s="13">
        <f t="shared" ca="1" si="439"/>
        <v>99.570158420194829</v>
      </c>
      <c r="E4759" s="13">
        <f t="shared" ca="1" si="440"/>
        <v>998003.7262864667</v>
      </c>
      <c r="F4759" s="13">
        <f t="shared" ca="1" si="441"/>
        <v>3.992018151117037</v>
      </c>
      <c r="G4759" s="13">
        <f t="shared" ca="1" si="442"/>
        <v>0.50666583802738907</v>
      </c>
      <c r="H4759" s="13">
        <f t="shared" ca="1" si="443"/>
        <v>0</v>
      </c>
    </row>
    <row r="4760" spans="3:8">
      <c r="C4760" s="13">
        <f t="shared" ref="C4760:C4823" ca="1" si="444">NORMINV(RAND(),$D$3,$G$3)</f>
        <v>1998.4772326395773</v>
      </c>
      <c r="D4760" s="13">
        <f t="shared" ref="D4760:D4823" ca="1" si="445">NORMINV(RAND(),$D$4,$G$4)</f>
        <v>100.54525138116044</v>
      </c>
      <c r="E4760" s="13">
        <f t="shared" ref="E4760:E4823" ca="1" si="446">NORMINV(RAND(),$D$5,$G$5)</f>
        <v>993929.76701533888</v>
      </c>
      <c r="F4760" s="13">
        <f t="shared" ref="F4760:F4823" ca="1" si="447">NORMINV(RAND(),$D$6,$G$6)</f>
        <v>4.0007275385433694</v>
      </c>
      <c r="G4760" s="13">
        <f t="shared" ref="G4760:G4823" ca="1" si="448">C4760^2*D4760/(E4760*3.1415926*F4760^4)</f>
        <v>0.50199397995209538</v>
      </c>
      <c r="H4760" s="13">
        <f t="shared" ref="H4760:H4823" ca="1" si="449">IF(G4760&gt;0.54,1,IF(G4760&lt;0.46,1,0))</f>
        <v>0</v>
      </c>
    </row>
    <row r="4761" spans="3:8">
      <c r="C4761" s="13">
        <f t="shared" ca="1" si="444"/>
        <v>1988.2577888964554</v>
      </c>
      <c r="D4761" s="13">
        <f t="shared" ca="1" si="445"/>
        <v>99.746524344250659</v>
      </c>
      <c r="E4761" s="13">
        <f t="shared" ca="1" si="446"/>
        <v>989170.07308859192</v>
      </c>
      <c r="F4761" s="13">
        <f t="shared" ca="1" si="447"/>
        <v>3.9923694388813877</v>
      </c>
      <c r="G4761" s="13">
        <f t="shared" ca="1" si="448"/>
        <v>0.49945852811421659</v>
      </c>
      <c r="H4761" s="13">
        <f t="shared" ca="1" si="449"/>
        <v>0</v>
      </c>
    </row>
    <row r="4762" spans="3:8">
      <c r="C4762" s="13">
        <f t="shared" ca="1" si="444"/>
        <v>1997.9167507692237</v>
      </c>
      <c r="D4762" s="13">
        <f t="shared" ca="1" si="445"/>
        <v>99.386039485499239</v>
      </c>
      <c r="E4762" s="13">
        <f t="shared" ca="1" si="446"/>
        <v>1003890.4364217769</v>
      </c>
      <c r="F4762" s="13">
        <f t="shared" ca="1" si="447"/>
        <v>3.9917832433231171</v>
      </c>
      <c r="G4762" s="13">
        <f t="shared" ca="1" si="448"/>
        <v>0.49542301194853977</v>
      </c>
      <c r="H4762" s="13">
        <f t="shared" ca="1" si="449"/>
        <v>0</v>
      </c>
    </row>
    <row r="4763" spans="3:8">
      <c r="C4763" s="13">
        <f t="shared" ca="1" si="444"/>
        <v>1986.8756281606641</v>
      </c>
      <c r="D4763" s="13">
        <f t="shared" ca="1" si="445"/>
        <v>100.67563552889041</v>
      </c>
      <c r="E4763" s="13">
        <f t="shared" ca="1" si="446"/>
        <v>993107.05606408569</v>
      </c>
      <c r="F4763" s="13">
        <f t="shared" ca="1" si="447"/>
        <v>4.0033197603679307</v>
      </c>
      <c r="G4763" s="13">
        <f t="shared" ca="1" si="448"/>
        <v>0.49595090960860116</v>
      </c>
      <c r="H4763" s="13">
        <f t="shared" ca="1" si="449"/>
        <v>0</v>
      </c>
    </row>
    <row r="4764" spans="3:8">
      <c r="C4764" s="13">
        <f t="shared" ca="1" si="444"/>
        <v>2013.472054720392</v>
      </c>
      <c r="D4764" s="13">
        <f t="shared" ca="1" si="445"/>
        <v>100.1943247121832</v>
      </c>
      <c r="E4764" s="13">
        <f t="shared" ca="1" si="446"/>
        <v>992019.58960212325</v>
      </c>
      <c r="F4764" s="13">
        <f t="shared" ca="1" si="447"/>
        <v>3.9979522507406307</v>
      </c>
      <c r="G4764" s="13">
        <f t="shared" ca="1" si="448"/>
        <v>0.5101687001244114</v>
      </c>
      <c r="H4764" s="13">
        <f t="shared" ca="1" si="449"/>
        <v>0</v>
      </c>
    </row>
    <row r="4765" spans="3:8">
      <c r="C4765" s="13">
        <f t="shared" ca="1" si="444"/>
        <v>2008.0979282009926</v>
      </c>
      <c r="D4765" s="13">
        <f t="shared" ca="1" si="445"/>
        <v>99.843682302035987</v>
      </c>
      <c r="E4765" s="13">
        <f t="shared" ca="1" si="446"/>
        <v>996206.56260222173</v>
      </c>
      <c r="F4765" s="13">
        <f t="shared" ca="1" si="447"/>
        <v>4.0025194394574672</v>
      </c>
      <c r="G4765" s="13">
        <f t="shared" ca="1" si="448"/>
        <v>0.50125336679648624</v>
      </c>
      <c r="H4765" s="13">
        <f t="shared" ca="1" si="449"/>
        <v>0</v>
      </c>
    </row>
    <row r="4766" spans="3:8">
      <c r="C4766" s="13">
        <f t="shared" ca="1" si="444"/>
        <v>2024.2483048249596</v>
      </c>
      <c r="D4766" s="13">
        <f t="shared" ca="1" si="445"/>
        <v>99.914481344166688</v>
      </c>
      <c r="E4766" s="13">
        <f t="shared" ca="1" si="446"/>
        <v>992507.73887832765</v>
      </c>
      <c r="F4766" s="13">
        <f t="shared" ca="1" si="447"/>
        <v>3.9906877273022374</v>
      </c>
      <c r="G4766" s="13">
        <f t="shared" ca="1" si="448"/>
        <v>0.51770368712397985</v>
      </c>
      <c r="H4766" s="13">
        <f t="shared" ca="1" si="449"/>
        <v>0</v>
      </c>
    </row>
    <row r="4767" spans="3:8">
      <c r="C4767" s="13">
        <f t="shared" ca="1" si="444"/>
        <v>2004.6700166687413</v>
      </c>
      <c r="D4767" s="13">
        <f t="shared" ca="1" si="445"/>
        <v>100.21512770569589</v>
      </c>
      <c r="E4767" s="13">
        <f t="shared" ca="1" si="446"/>
        <v>997637.54392847256</v>
      </c>
      <c r="F4767" s="13">
        <f t="shared" ca="1" si="447"/>
        <v>3.9957481772882342</v>
      </c>
      <c r="G4767" s="13">
        <f t="shared" ca="1" si="448"/>
        <v>0.50408524325290882</v>
      </c>
      <c r="H4767" s="13">
        <f t="shared" ca="1" si="449"/>
        <v>0</v>
      </c>
    </row>
    <row r="4768" spans="3:8">
      <c r="C4768" s="13">
        <f t="shared" ca="1" si="444"/>
        <v>2015.4808231681577</v>
      </c>
      <c r="D4768" s="13">
        <f t="shared" ca="1" si="445"/>
        <v>100.55876056149569</v>
      </c>
      <c r="E4768" s="13">
        <f t="shared" ca="1" si="446"/>
        <v>1002937.8653046539</v>
      </c>
      <c r="F4768" s="13">
        <f t="shared" ca="1" si="447"/>
        <v>4.005840566962906</v>
      </c>
      <c r="G4768" s="13">
        <f t="shared" ca="1" si="448"/>
        <v>0.50347593569574078</v>
      </c>
      <c r="H4768" s="13">
        <f t="shared" ca="1" si="449"/>
        <v>0</v>
      </c>
    </row>
    <row r="4769" spans="3:8">
      <c r="C4769" s="13">
        <f t="shared" ca="1" si="444"/>
        <v>2010.4131859594497</v>
      </c>
      <c r="D4769" s="13">
        <f t="shared" ca="1" si="445"/>
        <v>100.38891957621989</v>
      </c>
      <c r="E4769" s="13">
        <f t="shared" ca="1" si="446"/>
        <v>994008.30770903325</v>
      </c>
      <c r="F4769" s="13">
        <f t="shared" ca="1" si="447"/>
        <v>4.0050456654949746</v>
      </c>
      <c r="G4769" s="13">
        <f t="shared" ca="1" si="448"/>
        <v>0.50499451355497205</v>
      </c>
      <c r="H4769" s="13">
        <f t="shared" ca="1" si="449"/>
        <v>0</v>
      </c>
    </row>
    <row r="4770" spans="3:8">
      <c r="C4770" s="13">
        <f t="shared" ca="1" si="444"/>
        <v>2002.9665224966986</v>
      </c>
      <c r="D4770" s="13">
        <f t="shared" ca="1" si="445"/>
        <v>100.30278339114254</v>
      </c>
      <c r="E4770" s="13">
        <f t="shared" ca="1" si="446"/>
        <v>999480.6232806989</v>
      </c>
      <c r="F4770" s="13">
        <f t="shared" ca="1" si="447"/>
        <v>4.0025217795624242</v>
      </c>
      <c r="G4770" s="13">
        <f t="shared" ca="1" si="448"/>
        <v>0.49934569095641496</v>
      </c>
      <c r="H4770" s="13">
        <f t="shared" ca="1" si="449"/>
        <v>0</v>
      </c>
    </row>
    <row r="4771" spans="3:8">
      <c r="C4771" s="13">
        <f t="shared" ca="1" si="444"/>
        <v>2010.9212198168304</v>
      </c>
      <c r="D4771" s="13">
        <f t="shared" ca="1" si="445"/>
        <v>100.31382542769255</v>
      </c>
      <c r="E4771" s="13">
        <f t="shared" ca="1" si="446"/>
        <v>1003741.2241391574</v>
      </c>
      <c r="F4771" s="13">
        <f t="shared" ca="1" si="447"/>
        <v>3.9961787563473528</v>
      </c>
      <c r="G4771" s="13">
        <f t="shared" ca="1" si="448"/>
        <v>0.50442854254159741</v>
      </c>
      <c r="H4771" s="13">
        <f t="shared" ca="1" si="449"/>
        <v>0</v>
      </c>
    </row>
    <row r="4772" spans="3:8">
      <c r="C4772" s="13">
        <f t="shared" ca="1" si="444"/>
        <v>2008.3113134243911</v>
      </c>
      <c r="D4772" s="13">
        <f t="shared" ca="1" si="445"/>
        <v>101.50009398857985</v>
      </c>
      <c r="E4772" s="13">
        <f t="shared" ca="1" si="446"/>
        <v>996769.8479328783</v>
      </c>
      <c r="F4772" s="13">
        <f t="shared" ca="1" si="447"/>
        <v>4.0026281233689964</v>
      </c>
      <c r="G4772" s="13">
        <f t="shared" ca="1" si="448"/>
        <v>0.5093341389919549</v>
      </c>
      <c r="H4772" s="13">
        <f t="shared" ca="1" si="449"/>
        <v>0</v>
      </c>
    </row>
    <row r="4773" spans="3:8">
      <c r="C4773" s="13">
        <f t="shared" ca="1" si="444"/>
        <v>1998.9516925181172</v>
      </c>
      <c r="D4773" s="13">
        <f t="shared" ca="1" si="445"/>
        <v>100.22820730472782</v>
      </c>
      <c r="E4773" s="13">
        <f t="shared" ca="1" si="446"/>
        <v>991826.23385817418</v>
      </c>
      <c r="F4773" s="13">
        <f t="shared" ca="1" si="447"/>
        <v>3.995133610739233</v>
      </c>
      <c r="G4773" s="13">
        <f t="shared" ca="1" si="448"/>
        <v>0.50452637099928666</v>
      </c>
      <c r="H4773" s="13">
        <f t="shared" ca="1" si="449"/>
        <v>0</v>
      </c>
    </row>
    <row r="4774" spans="3:8">
      <c r="C4774" s="13">
        <f t="shared" ca="1" si="444"/>
        <v>2029.2218543026656</v>
      </c>
      <c r="D4774" s="13">
        <f t="shared" ca="1" si="445"/>
        <v>99.336031577003794</v>
      </c>
      <c r="E4774" s="13">
        <f t="shared" ca="1" si="446"/>
        <v>998945.96059531509</v>
      </c>
      <c r="F4774" s="13">
        <f t="shared" ca="1" si="447"/>
        <v>4.0085271450625202</v>
      </c>
      <c r="G4774" s="13">
        <f t="shared" ca="1" si="448"/>
        <v>0.50481783740636288</v>
      </c>
      <c r="H4774" s="13">
        <f t="shared" ca="1" si="449"/>
        <v>0</v>
      </c>
    </row>
    <row r="4775" spans="3:8">
      <c r="C4775" s="13">
        <f t="shared" ca="1" si="444"/>
        <v>2000.2692317002929</v>
      </c>
      <c r="D4775" s="13">
        <f t="shared" ca="1" si="445"/>
        <v>99.746113185910829</v>
      </c>
      <c r="E4775" s="13">
        <f t="shared" ca="1" si="446"/>
        <v>1002152.4061465582</v>
      </c>
      <c r="F4775" s="13">
        <f t="shared" ca="1" si="447"/>
        <v>3.995010980880525</v>
      </c>
      <c r="G4775" s="13">
        <f t="shared" ca="1" si="448"/>
        <v>0.49764236169573378</v>
      </c>
      <c r="H4775" s="13">
        <f t="shared" ca="1" si="449"/>
        <v>0</v>
      </c>
    </row>
    <row r="4776" spans="3:8">
      <c r="C4776" s="13">
        <f t="shared" ca="1" si="444"/>
        <v>2006.290503908881</v>
      </c>
      <c r="D4776" s="13">
        <f t="shared" ca="1" si="445"/>
        <v>99.978554757551024</v>
      </c>
      <c r="E4776" s="13">
        <f t="shared" ca="1" si="446"/>
        <v>989723.03472071921</v>
      </c>
      <c r="F4776" s="13">
        <f t="shared" ca="1" si="447"/>
        <v>4.0040196739668303</v>
      </c>
      <c r="G4776" s="13">
        <f t="shared" ca="1" si="448"/>
        <v>0.50355409871331336</v>
      </c>
      <c r="H4776" s="13">
        <f t="shared" ca="1" si="449"/>
        <v>0</v>
      </c>
    </row>
    <row r="4777" spans="3:8">
      <c r="C4777" s="13">
        <f t="shared" ca="1" si="444"/>
        <v>1988.2673147630742</v>
      </c>
      <c r="D4777" s="13">
        <f t="shared" ca="1" si="445"/>
        <v>100.3324749749213</v>
      </c>
      <c r="E4777" s="13">
        <f t="shared" ca="1" si="446"/>
        <v>991166.06873778184</v>
      </c>
      <c r="F4777" s="13">
        <f t="shared" ca="1" si="447"/>
        <v>3.9916845266430334</v>
      </c>
      <c r="G4777" s="13">
        <f t="shared" ca="1" si="448"/>
        <v>0.50172984823705991</v>
      </c>
      <c r="H4777" s="13">
        <f t="shared" ca="1" si="449"/>
        <v>0</v>
      </c>
    </row>
    <row r="4778" spans="3:8">
      <c r="C4778" s="13">
        <f t="shared" ca="1" si="444"/>
        <v>2017.6855749330512</v>
      </c>
      <c r="D4778" s="13">
        <f t="shared" ca="1" si="445"/>
        <v>99.024173004276008</v>
      </c>
      <c r="E4778" s="13">
        <f t="shared" ca="1" si="446"/>
        <v>997351.60955762083</v>
      </c>
      <c r="F4778" s="13">
        <f t="shared" ca="1" si="447"/>
        <v>3.996231905621916</v>
      </c>
      <c r="G4778" s="13">
        <f t="shared" ca="1" si="448"/>
        <v>0.50448390219226613</v>
      </c>
      <c r="H4778" s="13">
        <f t="shared" ca="1" si="449"/>
        <v>0</v>
      </c>
    </row>
    <row r="4779" spans="3:8">
      <c r="C4779" s="13">
        <f t="shared" ca="1" si="444"/>
        <v>2007.7406221783453</v>
      </c>
      <c r="D4779" s="13">
        <f t="shared" ca="1" si="445"/>
        <v>99.368367990638163</v>
      </c>
      <c r="E4779" s="13">
        <f t="shared" ca="1" si="446"/>
        <v>986330.94170017762</v>
      </c>
      <c r="F4779" s="13">
        <f t="shared" ca="1" si="447"/>
        <v>3.9945789265673941</v>
      </c>
      <c r="G4779" s="13">
        <f t="shared" ca="1" si="448"/>
        <v>0.5076995989764993</v>
      </c>
      <c r="H4779" s="13">
        <f t="shared" ca="1" si="449"/>
        <v>0</v>
      </c>
    </row>
    <row r="4780" spans="3:8">
      <c r="C4780" s="13">
        <f t="shared" ca="1" si="444"/>
        <v>2002.306281498913</v>
      </c>
      <c r="D4780" s="13">
        <f t="shared" ca="1" si="445"/>
        <v>100.16761217383024</v>
      </c>
      <c r="E4780" s="13">
        <f t="shared" ca="1" si="446"/>
        <v>984843.89558109827</v>
      </c>
      <c r="F4780" s="13">
        <f t="shared" ca="1" si="447"/>
        <v>3.9876338198256023</v>
      </c>
      <c r="G4780" s="13">
        <f t="shared" ca="1" si="448"/>
        <v>0.51334577897274292</v>
      </c>
      <c r="H4780" s="13">
        <f t="shared" ca="1" si="449"/>
        <v>0</v>
      </c>
    </row>
    <row r="4781" spans="3:8">
      <c r="C4781" s="13">
        <f t="shared" ca="1" si="444"/>
        <v>1992.422228656216</v>
      </c>
      <c r="D4781" s="13">
        <f t="shared" ca="1" si="445"/>
        <v>99.679841839199597</v>
      </c>
      <c r="E4781" s="13">
        <f t="shared" ca="1" si="446"/>
        <v>997532.05757488683</v>
      </c>
      <c r="F4781" s="13">
        <f t="shared" ca="1" si="447"/>
        <v>4.0075959165385227</v>
      </c>
      <c r="G4781" s="13">
        <f t="shared" ca="1" si="448"/>
        <v>0.48950560444108315</v>
      </c>
      <c r="H4781" s="13">
        <f t="shared" ca="1" si="449"/>
        <v>0</v>
      </c>
    </row>
    <row r="4782" spans="3:8">
      <c r="C4782" s="13">
        <f t="shared" ca="1" si="444"/>
        <v>2001.4582916832164</v>
      </c>
      <c r="D4782" s="13">
        <f t="shared" ca="1" si="445"/>
        <v>100.45266192814324</v>
      </c>
      <c r="E4782" s="13">
        <f t="shared" ca="1" si="446"/>
        <v>996997.54943259561</v>
      </c>
      <c r="F4782" s="13">
        <f t="shared" ca="1" si="447"/>
        <v>4.0033532701037196</v>
      </c>
      <c r="G4782" s="13">
        <f t="shared" ca="1" si="448"/>
        <v>0.50016686847206282</v>
      </c>
      <c r="H4782" s="13">
        <f t="shared" ca="1" si="449"/>
        <v>0</v>
      </c>
    </row>
    <row r="4783" spans="3:8">
      <c r="C4783" s="13">
        <f t="shared" ca="1" si="444"/>
        <v>2000.5916453853699</v>
      </c>
      <c r="D4783" s="13">
        <f t="shared" ca="1" si="445"/>
        <v>99.063222146705002</v>
      </c>
      <c r="E4783" s="13">
        <f t="shared" ca="1" si="446"/>
        <v>984620.08890515915</v>
      </c>
      <c r="F4783" s="13">
        <f t="shared" ca="1" si="447"/>
        <v>4.0145643989735689</v>
      </c>
      <c r="G4783" s="13">
        <f t="shared" ca="1" si="448"/>
        <v>0.49346582162514119</v>
      </c>
      <c r="H4783" s="13">
        <f t="shared" ca="1" si="449"/>
        <v>0</v>
      </c>
    </row>
    <row r="4784" spans="3:8">
      <c r="C4784" s="13">
        <f t="shared" ca="1" si="444"/>
        <v>2031.7224525625531</v>
      </c>
      <c r="D4784" s="13">
        <f t="shared" ca="1" si="445"/>
        <v>100.5404371631835</v>
      </c>
      <c r="E4784" s="13">
        <f t="shared" ca="1" si="446"/>
        <v>992842.75639581925</v>
      </c>
      <c r="F4784" s="13">
        <f t="shared" ca="1" si="447"/>
        <v>4.0089909501168117</v>
      </c>
      <c r="G4784" s="13">
        <f t="shared" ca="1" si="448"/>
        <v>0.51510870457790292</v>
      </c>
      <c r="H4784" s="13">
        <f t="shared" ca="1" si="449"/>
        <v>0</v>
      </c>
    </row>
    <row r="4785" spans="3:8">
      <c r="C4785" s="13">
        <f t="shared" ca="1" si="444"/>
        <v>2017.2762221113821</v>
      </c>
      <c r="D4785" s="13">
        <f t="shared" ca="1" si="445"/>
        <v>99.221041568215838</v>
      </c>
      <c r="E4785" s="13">
        <f t="shared" ca="1" si="446"/>
        <v>994843.63721148064</v>
      </c>
      <c r="F4785" s="13">
        <f t="shared" ca="1" si="447"/>
        <v>3.9883385973021115</v>
      </c>
      <c r="G4785" s="13">
        <f t="shared" ca="1" si="448"/>
        <v>0.5105775828746365</v>
      </c>
      <c r="H4785" s="13">
        <f t="shared" ca="1" si="449"/>
        <v>0</v>
      </c>
    </row>
    <row r="4786" spans="3:8">
      <c r="C4786" s="13">
        <f t="shared" ca="1" si="444"/>
        <v>2006.6936727985849</v>
      </c>
      <c r="D4786" s="13">
        <f t="shared" ca="1" si="445"/>
        <v>100.91069242212278</v>
      </c>
      <c r="E4786" s="13">
        <f t="shared" ca="1" si="446"/>
        <v>987475.56368009094</v>
      </c>
      <c r="F4786" s="13">
        <f t="shared" ca="1" si="447"/>
        <v>3.9990767021099924</v>
      </c>
      <c r="G4786" s="13">
        <f t="shared" ca="1" si="448"/>
        <v>0.51213468551770236</v>
      </c>
      <c r="H4786" s="13">
        <f t="shared" ca="1" si="449"/>
        <v>0</v>
      </c>
    </row>
    <row r="4787" spans="3:8">
      <c r="C4787" s="13">
        <f t="shared" ca="1" si="444"/>
        <v>1991.8560398304912</v>
      </c>
      <c r="D4787" s="13">
        <f t="shared" ca="1" si="445"/>
        <v>99.819800439437216</v>
      </c>
      <c r="E4787" s="13">
        <f t="shared" ca="1" si="446"/>
        <v>983637.18346970784</v>
      </c>
      <c r="F4787" s="13">
        <f t="shared" ca="1" si="447"/>
        <v>4.0048456828166508</v>
      </c>
      <c r="G4787" s="13">
        <f t="shared" ca="1" si="448"/>
        <v>0.49820105533877296</v>
      </c>
      <c r="H4787" s="13">
        <f t="shared" ca="1" si="449"/>
        <v>0</v>
      </c>
    </row>
    <row r="4788" spans="3:8">
      <c r="C4788" s="13">
        <f t="shared" ca="1" si="444"/>
        <v>1981.2943454103427</v>
      </c>
      <c r="D4788" s="13">
        <f t="shared" ca="1" si="445"/>
        <v>100.16968337237698</v>
      </c>
      <c r="E4788" s="13">
        <f t="shared" ca="1" si="446"/>
        <v>993010.49501464737</v>
      </c>
      <c r="F4788" s="13">
        <f t="shared" ca="1" si="447"/>
        <v>4.0011610186089763</v>
      </c>
      <c r="G4788" s="13">
        <f t="shared" ca="1" si="448"/>
        <v>0.49179768626511111</v>
      </c>
      <c r="H4788" s="13">
        <f t="shared" ca="1" si="449"/>
        <v>0</v>
      </c>
    </row>
    <row r="4789" spans="3:8">
      <c r="C4789" s="13">
        <f t="shared" ca="1" si="444"/>
        <v>2011.7092541209931</v>
      </c>
      <c r="D4789" s="13">
        <f t="shared" ca="1" si="445"/>
        <v>100.09837152007475</v>
      </c>
      <c r="E4789" s="13">
        <f t="shared" ca="1" si="446"/>
        <v>993294.62567562854</v>
      </c>
      <c r="F4789" s="13">
        <f t="shared" ca="1" si="447"/>
        <v>4.0099174616831341</v>
      </c>
      <c r="G4789" s="13">
        <f t="shared" ca="1" si="448"/>
        <v>0.5020971485826925</v>
      </c>
      <c r="H4789" s="13">
        <f t="shared" ca="1" si="449"/>
        <v>0</v>
      </c>
    </row>
    <row r="4790" spans="3:8">
      <c r="C4790" s="13">
        <f t="shared" ca="1" si="444"/>
        <v>2008.0932025537427</v>
      </c>
      <c r="D4790" s="13">
        <f t="shared" ca="1" si="445"/>
        <v>99.80092777274939</v>
      </c>
      <c r="E4790" s="13">
        <f t="shared" ca="1" si="446"/>
        <v>992044.39268398087</v>
      </c>
      <c r="F4790" s="13">
        <f t="shared" ca="1" si="447"/>
        <v>4.0022339399728883</v>
      </c>
      <c r="G4790" s="13">
        <f t="shared" ca="1" si="448"/>
        <v>0.50328206767593819</v>
      </c>
      <c r="H4790" s="13">
        <f t="shared" ca="1" si="449"/>
        <v>0</v>
      </c>
    </row>
    <row r="4791" spans="3:8">
      <c r="C4791" s="13">
        <f t="shared" ca="1" si="444"/>
        <v>1993.8941187681412</v>
      </c>
      <c r="D4791" s="13">
        <f t="shared" ca="1" si="445"/>
        <v>100.06881536954791</v>
      </c>
      <c r="E4791" s="13">
        <f t="shared" ca="1" si="446"/>
        <v>988981.86357111263</v>
      </c>
      <c r="F4791" s="13">
        <f t="shared" ca="1" si="447"/>
        <v>3.9947541800723534</v>
      </c>
      <c r="G4791" s="13">
        <f t="shared" ca="1" si="448"/>
        <v>0.50281070014049944</v>
      </c>
      <c r="H4791" s="13">
        <f t="shared" ca="1" si="449"/>
        <v>0</v>
      </c>
    </row>
    <row r="4792" spans="3:8">
      <c r="C4792" s="13">
        <f t="shared" ca="1" si="444"/>
        <v>2006.756580127121</v>
      </c>
      <c r="D4792" s="13">
        <f t="shared" ca="1" si="445"/>
        <v>99.066378345879585</v>
      </c>
      <c r="E4792" s="13">
        <f t="shared" ca="1" si="446"/>
        <v>989992.10324572341</v>
      </c>
      <c r="F4792" s="13">
        <f t="shared" ca="1" si="447"/>
        <v>3.9894772053104584</v>
      </c>
      <c r="G4792" s="13">
        <f t="shared" ca="1" si="448"/>
        <v>0.50637252109716957</v>
      </c>
      <c r="H4792" s="13">
        <f t="shared" ca="1" si="449"/>
        <v>0</v>
      </c>
    </row>
    <row r="4793" spans="3:8">
      <c r="C4793" s="13">
        <f t="shared" ca="1" si="444"/>
        <v>2001.1836279141853</v>
      </c>
      <c r="D4793" s="13">
        <f t="shared" ca="1" si="445"/>
        <v>100.35314433338515</v>
      </c>
      <c r="E4793" s="13">
        <f t="shared" ca="1" si="446"/>
        <v>1002820.5593584279</v>
      </c>
      <c r="F4793" s="13">
        <f t="shared" ca="1" si="447"/>
        <v>4.0065023869385605</v>
      </c>
      <c r="G4793" s="13">
        <f t="shared" ca="1" si="448"/>
        <v>0.49507403472338696</v>
      </c>
      <c r="H4793" s="13">
        <f t="shared" ca="1" si="449"/>
        <v>0</v>
      </c>
    </row>
    <row r="4794" spans="3:8">
      <c r="C4794" s="13">
        <f t="shared" ca="1" si="444"/>
        <v>1993.9757347960697</v>
      </c>
      <c r="D4794" s="13">
        <f t="shared" ca="1" si="445"/>
        <v>100.01642987134619</v>
      </c>
      <c r="E4794" s="13">
        <f t="shared" ca="1" si="446"/>
        <v>990911.8182076267</v>
      </c>
      <c r="F4794" s="13">
        <f t="shared" ca="1" si="447"/>
        <v>3.9944520501703891</v>
      </c>
      <c r="G4794" s="13">
        <f t="shared" ca="1" si="448"/>
        <v>0.50176153338829088</v>
      </c>
      <c r="H4794" s="13">
        <f t="shared" ca="1" si="449"/>
        <v>0</v>
      </c>
    </row>
    <row r="4795" spans="3:8">
      <c r="C4795" s="13">
        <f t="shared" ca="1" si="444"/>
        <v>2017.240688783716</v>
      </c>
      <c r="D4795" s="13">
        <f t="shared" ca="1" si="445"/>
        <v>99.705401467999621</v>
      </c>
      <c r="E4795" s="13">
        <f t="shared" ca="1" si="446"/>
        <v>1003709.142447792</v>
      </c>
      <c r="F4795" s="13">
        <f t="shared" ca="1" si="447"/>
        <v>4.0002082617167884</v>
      </c>
      <c r="G4795" s="13">
        <f t="shared" ca="1" si="448"/>
        <v>0.50251145990996904</v>
      </c>
      <c r="H4795" s="13">
        <f t="shared" ca="1" si="449"/>
        <v>0</v>
      </c>
    </row>
    <row r="4796" spans="3:8">
      <c r="C4796" s="13">
        <f t="shared" ca="1" si="444"/>
        <v>1984.8468152984708</v>
      </c>
      <c r="D4796" s="13">
        <f t="shared" ca="1" si="445"/>
        <v>99.320007111899102</v>
      </c>
      <c r="E4796" s="13">
        <f t="shared" ca="1" si="446"/>
        <v>992450.53183155239</v>
      </c>
      <c r="F4796" s="13">
        <f t="shared" ca="1" si="447"/>
        <v>3.9920248973322523</v>
      </c>
      <c r="G4796" s="13">
        <f t="shared" ca="1" si="448"/>
        <v>0.49415026504688153</v>
      </c>
      <c r="H4796" s="13">
        <f t="shared" ca="1" si="449"/>
        <v>0</v>
      </c>
    </row>
    <row r="4797" spans="3:8">
      <c r="C4797" s="13">
        <f t="shared" ca="1" si="444"/>
        <v>2001.2413850259959</v>
      </c>
      <c r="D4797" s="13">
        <f t="shared" ca="1" si="445"/>
        <v>100.07933324883456</v>
      </c>
      <c r="E4797" s="13">
        <f t="shared" ca="1" si="446"/>
        <v>998297.94078657136</v>
      </c>
      <c r="F4797" s="13">
        <f t="shared" ca="1" si="447"/>
        <v>3.9980746853082252</v>
      </c>
      <c r="G4797" s="13">
        <f t="shared" ca="1" si="448"/>
        <v>0.50018389373199845</v>
      </c>
      <c r="H4797" s="13">
        <f t="shared" ca="1" si="449"/>
        <v>0</v>
      </c>
    </row>
    <row r="4798" spans="3:8">
      <c r="C4798" s="13">
        <f t="shared" ca="1" si="444"/>
        <v>2000.3143237442632</v>
      </c>
      <c r="D4798" s="13">
        <f t="shared" ca="1" si="445"/>
        <v>99.449858271805738</v>
      </c>
      <c r="E4798" s="13">
        <f t="shared" ca="1" si="446"/>
        <v>990237.66748912644</v>
      </c>
      <c r="F4798" s="13">
        <f t="shared" ca="1" si="447"/>
        <v>3.994413443663444</v>
      </c>
      <c r="G4798" s="13">
        <f t="shared" ca="1" si="448"/>
        <v>0.50245745200714875</v>
      </c>
      <c r="H4798" s="13">
        <f t="shared" ca="1" si="449"/>
        <v>0</v>
      </c>
    </row>
    <row r="4799" spans="3:8">
      <c r="C4799" s="13">
        <f t="shared" ca="1" si="444"/>
        <v>1999.1238795546922</v>
      </c>
      <c r="D4799" s="13">
        <f t="shared" ca="1" si="445"/>
        <v>100.12358747300118</v>
      </c>
      <c r="E4799" s="13">
        <f t="shared" ca="1" si="446"/>
        <v>995892.40978073957</v>
      </c>
      <c r="F4799" s="13">
        <f t="shared" ca="1" si="447"/>
        <v>3.9930133669255978</v>
      </c>
      <c r="G4799" s="13">
        <f t="shared" ca="1" si="448"/>
        <v>0.5030955455467464</v>
      </c>
      <c r="H4799" s="13">
        <f t="shared" ca="1" si="449"/>
        <v>0</v>
      </c>
    </row>
    <row r="4800" spans="3:8">
      <c r="C4800" s="13">
        <f t="shared" ca="1" si="444"/>
        <v>2005.5208874254056</v>
      </c>
      <c r="D4800" s="13">
        <f t="shared" ca="1" si="445"/>
        <v>100.16118587075593</v>
      </c>
      <c r="E4800" s="13">
        <f t="shared" ca="1" si="446"/>
        <v>990305.38519158703</v>
      </c>
      <c r="F4800" s="13">
        <f t="shared" ca="1" si="447"/>
        <v>4.0075764929007347</v>
      </c>
      <c r="G4800" s="13">
        <f t="shared" ca="1" si="448"/>
        <v>0.50200442893574937</v>
      </c>
      <c r="H4800" s="13">
        <f t="shared" ca="1" si="449"/>
        <v>0</v>
      </c>
    </row>
    <row r="4801" spans="3:8">
      <c r="C4801" s="13">
        <f t="shared" ca="1" si="444"/>
        <v>1988.912851315004</v>
      </c>
      <c r="D4801" s="13">
        <f t="shared" ca="1" si="445"/>
        <v>99.869032310674385</v>
      </c>
      <c r="E4801" s="13">
        <f t="shared" ca="1" si="446"/>
        <v>992156.76572537876</v>
      </c>
      <c r="F4801" s="13">
        <f t="shared" ca="1" si="447"/>
        <v>4.0086007869163032</v>
      </c>
      <c r="G4801" s="13">
        <f t="shared" ca="1" si="448"/>
        <v>0.49086374508277836</v>
      </c>
      <c r="H4801" s="13">
        <f t="shared" ca="1" si="449"/>
        <v>0</v>
      </c>
    </row>
    <row r="4802" spans="3:8">
      <c r="C4802" s="13">
        <f t="shared" ca="1" si="444"/>
        <v>2000.8733879287968</v>
      </c>
      <c r="D4802" s="13">
        <f t="shared" ca="1" si="445"/>
        <v>99.568713674927793</v>
      </c>
      <c r="E4802" s="13">
        <f t="shared" ca="1" si="446"/>
        <v>988813.58014519804</v>
      </c>
      <c r="F4802" s="13">
        <f t="shared" ca="1" si="447"/>
        <v>3.9952516181108022</v>
      </c>
      <c r="G4802" s="13">
        <f t="shared" ca="1" si="448"/>
        <v>0.50364123563982977</v>
      </c>
      <c r="H4802" s="13">
        <f t="shared" ca="1" si="449"/>
        <v>0</v>
      </c>
    </row>
    <row r="4803" spans="3:8">
      <c r="C4803" s="13">
        <f t="shared" ca="1" si="444"/>
        <v>2009.5401500470107</v>
      </c>
      <c r="D4803" s="13">
        <f t="shared" ca="1" si="445"/>
        <v>99.228333325391262</v>
      </c>
      <c r="E4803" s="13">
        <f t="shared" ca="1" si="446"/>
        <v>994207.28713707207</v>
      </c>
      <c r="F4803" s="13">
        <f t="shared" ca="1" si="447"/>
        <v>4.0003627712107575</v>
      </c>
      <c r="G4803" s="13">
        <f t="shared" ca="1" si="448"/>
        <v>0.50096196899278245</v>
      </c>
      <c r="H4803" s="13">
        <f t="shared" ca="1" si="449"/>
        <v>0</v>
      </c>
    </row>
    <row r="4804" spans="3:8">
      <c r="C4804" s="13">
        <f t="shared" ca="1" si="444"/>
        <v>1986.7377592219532</v>
      </c>
      <c r="D4804" s="13">
        <f t="shared" ca="1" si="445"/>
        <v>99.607986371979379</v>
      </c>
      <c r="E4804" s="13">
        <f t="shared" ca="1" si="446"/>
        <v>994935.17986962141</v>
      </c>
      <c r="F4804" s="13">
        <f t="shared" ca="1" si="447"/>
        <v>3.9930430888856914</v>
      </c>
      <c r="G4804" s="13">
        <f t="shared" ca="1" si="448"/>
        <v>0.49478282184212519</v>
      </c>
      <c r="H4804" s="13">
        <f t="shared" ca="1" si="449"/>
        <v>0</v>
      </c>
    </row>
    <row r="4805" spans="3:8">
      <c r="C4805" s="13">
        <f t="shared" ca="1" si="444"/>
        <v>1984.5042386636264</v>
      </c>
      <c r="D4805" s="13">
        <f t="shared" ca="1" si="445"/>
        <v>99.21047271958976</v>
      </c>
      <c r="E4805" s="13">
        <f t="shared" ca="1" si="446"/>
        <v>994813.29212265532</v>
      </c>
      <c r="F4805" s="13">
        <f t="shared" ca="1" si="447"/>
        <v>3.9929027311684093</v>
      </c>
      <c r="G4805" s="13">
        <f t="shared" ca="1" si="448"/>
        <v>0.49183022346326299</v>
      </c>
      <c r="H4805" s="13">
        <f t="shared" ca="1" si="449"/>
        <v>0</v>
      </c>
    </row>
    <row r="4806" spans="3:8">
      <c r="C4806" s="13">
        <f t="shared" ca="1" si="444"/>
        <v>2003.1405909018945</v>
      </c>
      <c r="D4806" s="13">
        <f t="shared" ca="1" si="445"/>
        <v>99.889798453646947</v>
      </c>
      <c r="E4806" s="13">
        <f t="shared" ca="1" si="446"/>
        <v>989624.70921812556</v>
      </c>
      <c r="F4806" s="13">
        <f t="shared" ca="1" si="447"/>
        <v>4.0045183742669295</v>
      </c>
      <c r="G4806" s="13">
        <f t="shared" ca="1" si="448"/>
        <v>0.50132855394398312</v>
      </c>
      <c r="H4806" s="13">
        <f t="shared" ca="1" si="449"/>
        <v>0</v>
      </c>
    </row>
    <row r="4807" spans="3:8">
      <c r="C4807" s="13">
        <f t="shared" ca="1" si="444"/>
        <v>1986.2048942797844</v>
      </c>
      <c r="D4807" s="13">
        <f t="shared" ca="1" si="445"/>
        <v>101.01488598127996</v>
      </c>
      <c r="E4807" s="13">
        <f t="shared" ca="1" si="446"/>
        <v>993383.10063670552</v>
      </c>
      <c r="F4807" s="13">
        <f t="shared" ca="1" si="447"/>
        <v>3.9986145695244666</v>
      </c>
      <c r="G4807" s="13">
        <f t="shared" ca="1" si="448"/>
        <v>0.49949214660405039</v>
      </c>
      <c r="H4807" s="13">
        <f t="shared" ca="1" si="449"/>
        <v>0</v>
      </c>
    </row>
    <row r="4808" spans="3:8">
      <c r="C4808" s="13">
        <f t="shared" ca="1" si="444"/>
        <v>1997.2161723067381</v>
      </c>
      <c r="D4808" s="13">
        <f t="shared" ca="1" si="445"/>
        <v>100.3975494503965</v>
      </c>
      <c r="E4808" s="13">
        <f t="shared" ca="1" si="446"/>
        <v>1002375.7721661327</v>
      </c>
      <c r="F4808" s="13">
        <f t="shared" ca="1" si="447"/>
        <v>3.9996598293255792</v>
      </c>
      <c r="G4808" s="13">
        <f t="shared" ca="1" si="448"/>
        <v>0.49693617119387989</v>
      </c>
      <c r="H4808" s="13">
        <f t="shared" ca="1" si="449"/>
        <v>0</v>
      </c>
    </row>
    <row r="4809" spans="3:8">
      <c r="C4809" s="13">
        <f t="shared" ca="1" si="444"/>
        <v>2010.2278859384257</v>
      </c>
      <c r="D4809" s="13">
        <f t="shared" ca="1" si="445"/>
        <v>99.224434998401222</v>
      </c>
      <c r="E4809" s="13">
        <f t="shared" ca="1" si="446"/>
        <v>993968.23200403247</v>
      </c>
      <c r="F4809" s="13">
        <f t="shared" ca="1" si="447"/>
        <v>3.9955059404555779</v>
      </c>
      <c r="G4809" s="13">
        <f t="shared" ca="1" si="448"/>
        <v>0.50384822018208653</v>
      </c>
      <c r="H4809" s="13">
        <f t="shared" ca="1" si="449"/>
        <v>0</v>
      </c>
    </row>
    <row r="4810" spans="3:8">
      <c r="C4810" s="13">
        <f t="shared" ca="1" si="444"/>
        <v>1997.1318026716399</v>
      </c>
      <c r="D4810" s="13">
        <f t="shared" ca="1" si="445"/>
        <v>99.410127357176989</v>
      </c>
      <c r="E4810" s="13">
        <f t="shared" ca="1" si="446"/>
        <v>996383.49929985194</v>
      </c>
      <c r="F4810" s="13">
        <f t="shared" ca="1" si="447"/>
        <v>3.9915046197031221</v>
      </c>
      <c r="G4810" s="13">
        <f t="shared" ca="1" si="448"/>
        <v>0.49902367265875064</v>
      </c>
      <c r="H4810" s="13">
        <f t="shared" ca="1" si="449"/>
        <v>0</v>
      </c>
    </row>
    <row r="4811" spans="3:8">
      <c r="C4811" s="13">
        <f t="shared" ca="1" si="444"/>
        <v>2010.0814921707381</v>
      </c>
      <c r="D4811" s="13">
        <f t="shared" ca="1" si="445"/>
        <v>100.22437441300868</v>
      </c>
      <c r="E4811" s="13">
        <f t="shared" ca="1" si="446"/>
        <v>996373.61806093971</v>
      </c>
      <c r="F4811" s="13">
        <f t="shared" ca="1" si="447"/>
        <v>3.9991820185325673</v>
      </c>
      <c r="G4811" s="13">
        <f t="shared" ca="1" si="448"/>
        <v>0.50575934326094496</v>
      </c>
      <c r="H4811" s="13">
        <f t="shared" ca="1" si="449"/>
        <v>0</v>
      </c>
    </row>
    <row r="4812" spans="3:8">
      <c r="C4812" s="13">
        <f t="shared" ca="1" si="444"/>
        <v>1994.2587417473746</v>
      </c>
      <c r="D4812" s="13">
        <f t="shared" ca="1" si="445"/>
        <v>100.45240327891487</v>
      </c>
      <c r="E4812" s="13">
        <f t="shared" ca="1" si="446"/>
        <v>991898.66751015268</v>
      </c>
      <c r="F4812" s="13">
        <f t="shared" ca="1" si="447"/>
        <v>3.9929144109386527</v>
      </c>
      <c r="G4812" s="13">
        <f t="shared" ca="1" si="448"/>
        <v>0.50436641970624096</v>
      </c>
      <c r="H4812" s="13">
        <f t="shared" ca="1" si="449"/>
        <v>0</v>
      </c>
    </row>
    <row r="4813" spans="3:8">
      <c r="C4813" s="13">
        <f t="shared" ca="1" si="444"/>
        <v>1991.7392962049439</v>
      </c>
      <c r="D4813" s="13">
        <f t="shared" ca="1" si="445"/>
        <v>99.973457918494205</v>
      </c>
      <c r="E4813" s="13">
        <f t="shared" ca="1" si="446"/>
        <v>990191.27978558885</v>
      </c>
      <c r="F4813" s="13">
        <f t="shared" ca="1" si="447"/>
        <v>3.9932844674546657</v>
      </c>
      <c r="G4813" s="13">
        <f t="shared" ca="1" si="448"/>
        <v>0.50137161108367612</v>
      </c>
      <c r="H4813" s="13">
        <f t="shared" ca="1" si="449"/>
        <v>0</v>
      </c>
    </row>
    <row r="4814" spans="3:8">
      <c r="C4814" s="13">
        <f t="shared" ca="1" si="444"/>
        <v>1981.9033420987321</v>
      </c>
      <c r="D4814" s="13">
        <f t="shared" ca="1" si="445"/>
        <v>99.815479698352277</v>
      </c>
      <c r="E4814" s="13">
        <f t="shared" ca="1" si="446"/>
        <v>1009740.7693338377</v>
      </c>
      <c r="F4814" s="13">
        <f t="shared" ca="1" si="447"/>
        <v>3.9976774624492948</v>
      </c>
      <c r="G4814" s="13">
        <f t="shared" ca="1" si="448"/>
        <v>0.48391833159942405</v>
      </c>
      <c r="H4814" s="13">
        <f t="shared" ca="1" si="449"/>
        <v>0</v>
      </c>
    </row>
    <row r="4815" spans="3:8">
      <c r="C4815" s="13">
        <f t="shared" ca="1" si="444"/>
        <v>1975.1251264081525</v>
      </c>
      <c r="D4815" s="13">
        <f t="shared" ca="1" si="445"/>
        <v>100.86265777804957</v>
      </c>
      <c r="E4815" s="13">
        <f t="shared" ca="1" si="446"/>
        <v>990547.81449614814</v>
      </c>
      <c r="F4815" s="13">
        <f t="shared" ca="1" si="447"/>
        <v>4.004866775191303</v>
      </c>
      <c r="G4815" s="13">
        <f t="shared" ca="1" si="448"/>
        <v>0.4915209484616509</v>
      </c>
      <c r="H4815" s="13">
        <f t="shared" ca="1" si="449"/>
        <v>0</v>
      </c>
    </row>
    <row r="4816" spans="3:8">
      <c r="C4816" s="13">
        <f t="shared" ca="1" si="444"/>
        <v>2008.9229869614067</v>
      </c>
      <c r="D4816" s="13">
        <f t="shared" ca="1" si="445"/>
        <v>99.612524448575414</v>
      </c>
      <c r="E4816" s="13">
        <f t="shared" ca="1" si="446"/>
        <v>995573.58936684602</v>
      </c>
      <c r="F4816" s="13">
        <f t="shared" ca="1" si="447"/>
        <v>4.0051376194823014</v>
      </c>
      <c r="G4816" s="13">
        <f t="shared" ca="1" si="448"/>
        <v>0.49951382996186944</v>
      </c>
      <c r="H4816" s="13">
        <f t="shared" ca="1" si="449"/>
        <v>0</v>
      </c>
    </row>
    <row r="4817" spans="3:8">
      <c r="C4817" s="13">
        <f t="shared" ca="1" si="444"/>
        <v>2005.7988584619509</v>
      </c>
      <c r="D4817" s="13">
        <f t="shared" ca="1" si="445"/>
        <v>100.4026851141651</v>
      </c>
      <c r="E4817" s="13">
        <f t="shared" ca="1" si="446"/>
        <v>992934.37255658791</v>
      </c>
      <c r="F4817" s="13">
        <f t="shared" ca="1" si="447"/>
        <v>3.9984917370630173</v>
      </c>
      <c r="G4817" s="13">
        <f t="shared" ca="1" si="448"/>
        <v>0.50659962657300628</v>
      </c>
      <c r="H4817" s="13">
        <f t="shared" ca="1" si="449"/>
        <v>0</v>
      </c>
    </row>
    <row r="4818" spans="3:8">
      <c r="C4818" s="13">
        <f t="shared" ca="1" si="444"/>
        <v>2006.3351457561268</v>
      </c>
      <c r="D4818" s="13">
        <f t="shared" ca="1" si="445"/>
        <v>99.252805790393168</v>
      </c>
      <c r="E4818" s="13">
        <f t="shared" ca="1" si="446"/>
        <v>998571.14878786507</v>
      </c>
      <c r="F4818" s="13">
        <f t="shared" ca="1" si="447"/>
        <v>4.0016359580267782</v>
      </c>
      <c r="G4818" s="13">
        <f t="shared" ca="1" si="448"/>
        <v>0.49667301830519539</v>
      </c>
      <c r="H4818" s="13">
        <f t="shared" ca="1" si="449"/>
        <v>0</v>
      </c>
    </row>
    <row r="4819" spans="3:8">
      <c r="C4819" s="13">
        <f t="shared" ca="1" si="444"/>
        <v>1990.3020128794449</v>
      </c>
      <c r="D4819" s="13">
        <f t="shared" ca="1" si="445"/>
        <v>100.57384825606083</v>
      </c>
      <c r="E4819" s="13">
        <f t="shared" ca="1" si="446"/>
        <v>988094.94969002472</v>
      </c>
      <c r="F4819" s="13">
        <f t="shared" ca="1" si="447"/>
        <v>3.9984416080809795</v>
      </c>
      <c r="G4819" s="13">
        <f t="shared" ca="1" si="448"/>
        <v>0.50212454943428864</v>
      </c>
      <c r="H4819" s="13">
        <f t="shared" ca="1" si="449"/>
        <v>0</v>
      </c>
    </row>
    <row r="4820" spans="3:8">
      <c r="C4820" s="13">
        <f t="shared" ca="1" si="444"/>
        <v>1983.3712637775186</v>
      </c>
      <c r="D4820" s="13">
        <f t="shared" ca="1" si="445"/>
        <v>100.01563612042453</v>
      </c>
      <c r="E4820" s="13">
        <f t="shared" ca="1" si="446"/>
        <v>996817.3317266705</v>
      </c>
      <c r="F4820" s="13">
        <f t="shared" ca="1" si="447"/>
        <v>3.9940157960549389</v>
      </c>
      <c r="G4820" s="13">
        <f t="shared" ca="1" si="448"/>
        <v>0.4937093776746212</v>
      </c>
      <c r="H4820" s="13">
        <f t="shared" ca="1" si="449"/>
        <v>0</v>
      </c>
    </row>
    <row r="4821" spans="3:8">
      <c r="C4821" s="13">
        <f t="shared" ca="1" si="444"/>
        <v>2004.8660219518777</v>
      </c>
      <c r="D4821" s="13">
        <f t="shared" ca="1" si="445"/>
        <v>99.458429782975713</v>
      </c>
      <c r="E4821" s="13">
        <f t="shared" ca="1" si="446"/>
        <v>992983.04943890986</v>
      </c>
      <c r="F4821" s="13">
        <f t="shared" ca="1" si="447"/>
        <v>3.9919340842124225</v>
      </c>
      <c r="G4821" s="13">
        <f t="shared" ca="1" si="448"/>
        <v>0.50464638123089089</v>
      </c>
      <c r="H4821" s="13">
        <f t="shared" ca="1" si="449"/>
        <v>0</v>
      </c>
    </row>
    <row r="4822" spans="3:8">
      <c r="C4822" s="13">
        <f t="shared" ca="1" si="444"/>
        <v>1988.3998505547042</v>
      </c>
      <c r="D4822" s="13">
        <f t="shared" ca="1" si="445"/>
        <v>99.892244429497751</v>
      </c>
      <c r="E4822" s="13">
        <f t="shared" ca="1" si="446"/>
        <v>994889.04877458944</v>
      </c>
      <c r="F4822" s="13">
        <f t="shared" ca="1" si="447"/>
        <v>4.0222392663530258</v>
      </c>
      <c r="G4822" s="13">
        <f t="shared" ca="1" si="448"/>
        <v>0.48277313356947099</v>
      </c>
      <c r="H4822" s="13">
        <f t="shared" ca="1" si="449"/>
        <v>0</v>
      </c>
    </row>
    <row r="4823" spans="3:8">
      <c r="C4823" s="13">
        <f t="shared" ca="1" si="444"/>
        <v>1997.4130167145609</v>
      </c>
      <c r="D4823" s="13">
        <f t="shared" ca="1" si="445"/>
        <v>100.57884583074144</v>
      </c>
      <c r="E4823" s="13">
        <f t="shared" ca="1" si="446"/>
        <v>1005447.9477972699</v>
      </c>
      <c r="F4823" s="13">
        <f t="shared" ca="1" si="447"/>
        <v>4.0039462930608547</v>
      </c>
      <c r="G4823" s="13">
        <f t="shared" ca="1" si="448"/>
        <v>0.49428788738306612</v>
      </c>
      <c r="H4823" s="13">
        <f t="shared" ca="1" si="449"/>
        <v>0</v>
      </c>
    </row>
    <row r="4824" spans="3:8">
      <c r="C4824" s="13">
        <f t="shared" ref="C4824:C4887" ca="1" si="450">NORMINV(RAND(),$D$3,$G$3)</f>
        <v>2002.7258273519678</v>
      </c>
      <c r="D4824" s="13">
        <f t="shared" ref="D4824:D4887" ca="1" si="451">NORMINV(RAND(),$D$4,$G$4)</f>
        <v>100.56566649916518</v>
      </c>
      <c r="E4824" s="13">
        <f t="shared" ref="E4824:E4887" ca="1" si="452">NORMINV(RAND(),$D$5,$G$5)</f>
        <v>992692.87981775554</v>
      </c>
      <c r="F4824" s="13">
        <f t="shared" ref="F4824:F4887" ca="1" si="453">NORMINV(RAND(),$D$6,$G$6)</f>
        <v>4.0047424156048335</v>
      </c>
      <c r="G4824" s="13">
        <f t="shared" ref="G4824:G4887" ca="1" si="454">C4824^2*D4824/(E4824*3.1415926*F4824^4)</f>
        <v>0.50283976057803992</v>
      </c>
      <c r="H4824" s="13">
        <f t="shared" ref="H4824:H4887" ca="1" si="455">IF(G4824&gt;0.54,1,IF(G4824&lt;0.46,1,0))</f>
        <v>0</v>
      </c>
    </row>
    <row r="4825" spans="3:8">
      <c r="C4825" s="13">
        <f t="shared" ca="1" si="450"/>
        <v>2011.1710121790506</v>
      </c>
      <c r="D4825" s="13">
        <f t="shared" ca="1" si="451"/>
        <v>99.546251518359668</v>
      </c>
      <c r="E4825" s="13">
        <f t="shared" ca="1" si="452"/>
        <v>984522.18905526737</v>
      </c>
      <c r="F4825" s="13">
        <f t="shared" ca="1" si="453"/>
        <v>3.9930943904181748</v>
      </c>
      <c r="G4825" s="13">
        <f t="shared" ca="1" si="454"/>
        <v>0.51204630095170511</v>
      </c>
      <c r="H4825" s="13">
        <f t="shared" ca="1" si="455"/>
        <v>0</v>
      </c>
    </row>
    <row r="4826" spans="3:8">
      <c r="C4826" s="13">
        <f t="shared" ca="1" si="450"/>
        <v>2015.0436303748877</v>
      </c>
      <c r="D4826" s="13">
        <f t="shared" ca="1" si="451"/>
        <v>99.980579679063823</v>
      </c>
      <c r="E4826" s="13">
        <f t="shared" ca="1" si="452"/>
        <v>1004747.0253210175</v>
      </c>
      <c r="F4826" s="13">
        <f t="shared" ca="1" si="453"/>
        <v>3.999028073803875</v>
      </c>
      <c r="G4826" s="13">
        <f t="shared" ca="1" si="454"/>
        <v>0.50287512362694931</v>
      </c>
      <c r="H4826" s="13">
        <f t="shared" ca="1" si="455"/>
        <v>0</v>
      </c>
    </row>
    <row r="4827" spans="3:8">
      <c r="C4827" s="13">
        <f t="shared" ca="1" si="450"/>
        <v>1998.2927229227816</v>
      </c>
      <c r="D4827" s="13">
        <f t="shared" ca="1" si="451"/>
        <v>100.88714772205589</v>
      </c>
      <c r="E4827" s="13">
        <f t="shared" ca="1" si="452"/>
        <v>994453.97315554868</v>
      </c>
      <c r="F4827" s="13">
        <f t="shared" ca="1" si="453"/>
        <v>3.9992613844063194</v>
      </c>
      <c r="G4827" s="13">
        <f t="shared" ca="1" si="454"/>
        <v>0.50408102066650917</v>
      </c>
      <c r="H4827" s="13">
        <f t="shared" ca="1" si="455"/>
        <v>0</v>
      </c>
    </row>
    <row r="4828" spans="3:8">
      <c r="C4828" s="13">
        <f t="shared" ca="1" si="450"/>
        <v>2001.915068151862</v>
      </c>
      <c r="D4828" s="13">
        <f t="shared" ca="1" si="451"/>
        <v>99.840721792173781</v>
      </c>
      <c r="E4828" s="13">
        <f t="shared" ca="1" si="452"/>
        <v>987213.05449243844</v>
      </c>
      <c r="F4828" s="13">
        <f t="shared" ca="1" si="453"/>
        <v>4.0009125969758559</v>
      </c>
      <c r="G4828" s="13">
        <f t="shared" ca="1" si="454"/>
        <v>0.50350292529120055</v>
      </c>
      <c r="H4828" s="13">
        <f t="shared" ca="1" si="455"/>
        <v>0</v>
      </c>
    </row>
    <row r="4829" spans="3:8">
      <c r="C4829" s="13">
        <f t="shared" ca="1" si="450"/>
        <v>1994.4013064132098</v>
      </c>
      <c r="D4829" s="13">
        <f t="shared" ca="1" si="451"/>
        <v>100.85920627034164</v>
      </c>
      <c r="E4829" s="13">
        <f t="shared" ca="1" si="452"/>
        <v>991015.00794054905</v>
      </c>
      <c r="F4829" s="13">
        <f t="shared" ca="1" si="453"/>
        <v>3.999880985955123</v>
      </c>
      <c r="G4829" s="13">
        <f t="shared" ca="1" si="454"/>
        <v>0.50341050248781494</v>
      </c>
      <c r="H4829" s="13">
        <f t="shared" ca="1" si="455"/>
        <v>0</v>
      </c>
    </row>
    <row r="4830" spans="3:8">
      <c r="C4830" s="13">
        <f t="shared" ca="1" si="450"/>
        <v>1983.647160587338</v>
      </c>
      <c r="D4830" s="13">
        <f t="shared" ca="1" si="451"/>
        <v>100.46545937223985</v>
      </c>
      <c r="E4830" s="13">
        <f t="shared" ca="1" si="452"/>
        <v>991986.65276005818</v>
      </c>
      <c r="F4830" s="13">
        <f t="shared" ca="1" si="453"/>
        <v>3.9955914199609008</v>
      </c>
      <c r="G4830" s="13">
        <f t="shared" ca="1" si="454"/>
        <v>0.4976977103736806</v>
      </c>
      <c r="H4830" s="13">
        <f t="shared" ca="1" si="455"/>
        <v>0</v>
      </c>
    </row>
    <row r="4831" spans="3:8">
      <c r="C4831" s="13">
        <f t="shared" ca="1" si="450"/>
        <v>1993.5986693380476</v>
      </c>
      <c r="D4831" s="13">
        <f t="shared" ca="1" si="451"/>
        <v>100.10283329131455</v>
      </c>
      <c r="E4831" s="13">
        <f t="shared" ca="1" si="452"/>
        <v>999200.18676177831</v>
      </c>
      <c r="F4831" s="13">
        <f t="shared" ca="1" si="453"/>
        <v>3.9956211797613652</v>
      </c>
      <c r="G4831" s="13">
        <f t="shared" ca="1" si="454"/>
        <v>0.49725853029809153</v>
      </c>
      <c r="H4831" s="13">
        <f t="shared" ca="1" si="455"/>
        <v>0</v>
      </c>
    </row>
    <row r="4832" spans="3:8">
      <c r="C4832" s="13">
        <f t="shared" ca="1" si="450"/>
        <v>1997.3123192921735</v>
      </c>
      <c r="D4832" s="13">
        <f t="shared" ca="1" si="451"/>
        <v>99.418035270407231</v>
      </c>
      <c r="E4832" s="13">
        <f t="shared" ca="1" si="452"/>
        <v>992282.74029225239</v>
      </c>
      <c r="F4832" s="13">
        <f t="shared" ca="1" si="453"/>
        <v>3.9932892661962152</v>
      </c>
      <c r="G4832" s="13">
        <f t="shared" ca="1" si="454"/>
        <v>0.50032102297880265</v>
      </c>
      <c r="H4832" s="13">
        <f t="shared" ca="1" si="455"/>
        <v>0</v>
      </c>
    </row>
    <row r="4833" spans="3:8">
      <c r="C4833" s="13">
        <f t="shared" ca="1" si="450"/>
        <v>2004.8121525121758</v>
      </c>
      <c r="D4833" s="13">
        <f t="shared" ca="1" si="451"/>
        <v>100.43448621308715</v>
      </c>
      <c r="E4833" s="13">
        <f t="shared" ca="1" si="452"/>
        <v>997428.84340494405</v>
      </c>
      <c r="F4833" s="13">
        <f t="shared" ca="1" si="453"/>
        <v>4.0049410314223008</v>
      </c>
      <c r="G4833" s="13">
        <f t="shared" ca="1" si="454"/>
        <v>0.5007419113539443</v>
      </c>
      <c r="H4833" s="13">
        <f t="shared" ca="1" si="455"/>
        <v>0</v>
      </c>
    </row>
    <row r="4834" spans="3:8">
      <c r="C4834" s="13">
        <f t="shared" ca="1" si="450"/>
        <v>1994.5355817465154</v>
      </c>
      <c r="D4834" s="13">
        <f t="shared" ca="1" si="451"/>
        <v>100.44770175351215</v>
      </c>
      <c r="E4834" s="13">
        <f t="shared" ca="1" si="452"/>
        <v>1003733.5672110748</v>
      </c>
      <c r="F4834" s="13">
        <f t="shared" ca="1" si="453"/>
        <v>3.9946431993874598</v>
      </c>
      <c r="G4834" s="13">
        <f t="shared" ca="1" si="454"/>
        <v>0.49767209553816122</v>
      </c>
      <c r="H4834" s="13">
        <f t="shared" ca="1" si="455"/>
        <v>0</v>
      </c>
    </row>
    <row r="4835" spans="3:8">
      <c r="C4835" s="13">
        <f t="shared" ca="1" si="450"/>
        <v>1993.5443804279373</v>
      </c>
      <c r="D4835" s="13">
        <f t="shared" ca="1" si="451"/>
        <v>99.638044121946351</v>
      </c>
      <c r="E4835" s="13">
        <f t="shared" ca="1" si="452"/>
        <v>986538.3195731584</v>
      </c>
      <c r="F4835" s="13">
        <f t="shared" ca="1" si="453"/>
        <v>3.9984675554539213</v>
      </c>
      <c r="G4835" s="13">
        <f t="shared" ca="1" si="454"/>
        <v>0.49984906120610595</v>
      </c>
      <c r="H4835" s="13">
        <f t="shared" ca="1" si="455"/>
        <v>0</v>
      </c>
    </row>
    <row r="4836" spans="3:8">
      <c r="C4836" s="13">
        <f t="shared" ca="1" si="450"/>
        <v>2004.3261462653518</v>
      </c>
      <c r="D4836" s="13">
        <f t="shared" ca="1" si="451"/>
        <v>100.06030494533169</v>
      </c>
      <c r="E4836" s="13">
        <f t="shared" ca="1" si="452"/>
        <v>1001403.8990631901</v>
      </c>
      <c r="F4836" s="13">
        <f t="shared" ca="1" si="453"/>
        <v>3.9917971949011157</v>
      </c>
      <c r="G4836" s="13">
        <f t="shared" ca="1" si="454"/>
        <v>0.50322891575434958</v>
      </c>
      <c r="H4836" s="13">
        <f t="shared" ca="1" si="455"/>
        <v>0</v>
      </c>
    </row>
    <row r="4837" spans="3:8">
      <c r="C4837" s="13">
        <f t="shared" ca="1" si="450"/>
        <v>1994.0078544333689</v>
      </c>
      <c r="D4837" s="13">
        <f t="shared" ca="1" si="451"/>
        <v>99.487657789012857</v>
      </c>
      <c r="E4837" s="13">
        <f t="shared" ca="1" si="452"/>
        <v>994372.11938429787</v>
      </c>
      <c r="F4837" s="13">
        <f t="shared" ca="1" si="453"/>
        <v>3.9946886809409228</v>
      </c>
      <c r="G4837" s="13">
        <f t="shared" ca="1" si="454"/>
        <v>0.49727013331936265</v>
      </c>
      <c r="H4837" s="13">
        <f t="shared" ca="1" si="455"/>
        <v>0</v>
      </c>
    </row>
    <row r="4838" spans="3:8">
      <c r="C4838" s="13">
        <f t="shared" ca="1" si="450"/>
        <v>2027.8734975540697</v>
      </c>
      <c r="D4838" s="13">
        <f t="shared" ca="1" si="451"/>
        <v>99.13489007583506</v>
      </c>
      <c r="E4838" s="13">
        <f t="shared" ca="1" si="452"/>
        <v>990361.2118616004</v>
      </c>
      <c r="F4838" s="13">
        <f t="shared" ca="1" si="453"/>
        <v>3.9926370864095397</v>
      </c>
      <c r="G4838" s="13">
        <f t="shared" ca="1" si="454"/>
        <v>0.515614847183134</v>
      </c>
      <c r="H4838" s="13">
        <f t="shared" ca="1" si="455"/>
        <v>0</v>
      </c>
    </row>
    <row r="4839" spans="3:8">
      <c r="C4839" s="13">
        <f t="shared" ca="1" si="450"/>
        <v>2004.6314980325792</v>
      </c>
      <c r="D4839" s="13">
        <f t="shared" ca="1" si="451"/>
        <v>100.64744391596763</v>
      </c>
      <c r="E4839" s="13">
        <f t="shared" ca="1" si="452"/>
        <v>992330.18652317661</v>
      </c>
      <c r="F4839" s="13">
        <f t="shared" ca="1" si="453"/>
        <v>3.995610449449599</v>
      </c>
      <c r="G4839" s="13">
        <f t="shared" ca="1" si="454"/>
        <v>0.50901809449526958</v>
      </c>
      <c r="H4839" s="13">
        <f t="shared" ca="1" si="455"/>
        <v>0</v>
      </c>
    </row>
    <row r="4840" spans="3:8">
      <c r="C4840" s="13">
        <f t="shared" ca="1" si="450"/>
        <v>1984.9353455691198</v>
      </c>
      <c r="D4840" s="13">
        <f t="shared" ca="1" si="451"/>
        <v>99.503286952190905</v>
      </c>
      <c r="E4840" s="13">
        <f t="shared" ca="1" si="452"/>
        <v>1003815.9212845026</v>
      </c>
      <c r="F4840" s="13">
        <f t="shared" ca="1" si="453"/>
        <v>3.9933264472757211</v>
      </c>
      <c r="G4840" s="13">
        <f t="shared" ca="1" si="454"/>
        <v>0.48886275970129811</v>
      </c>
      <c r="H4840" s="13">
        <f t="shared" ca="1" si="455"/>
        <v>0</v>
      </c>
    </row>
    <row r="4841" spans="3:8">
      <c r="C4841" s="13">
        <f t="shared" ca="1" si="450"/>
        <v>2017.6237500602483</v>
      </c>
      <c r="D4841" s="13">
        <f t="shared" ca="1" si="451"/>
        <v>100.00112924972845</v>
      </c>
      <c r="E4841" s="13">
        <f t="shared" ca="1" si="452"/>
        <v>992031.61941496516</v>
      </c>
      <c r="F4841" s="13">
        <f t="shared" ca="1" si="453"/>
        <v>3.9993860169057327</v>
      </c>
      <c r="G4841" s="13">
        <f t="shared" ca="1" si="454"/>
        <v>0.51054801465296151</v>
      </c>
      <c r="H4841" s="13">
        <f t="shared" ca="1" si="455"/>
        <v>0</v>
      </c>
    </row>
    <row r="4842" spans="3:8">
      <c r="C4842" s="13">
        <f t="shared" ca="1" si="450"/>
        <v>2020.1661287184522</v>
      </c>
      <c r="D4842" s="13">
        <f t="shared" ca="1" si="451"/>
        <v>99.687391857622558</v>
      </c>
      <c r="E4842" s="13">
        <f t="shared" ca="1" si="452"/>
        <v>997072.69423409388</v>
      </c>
      <c r="F4842" s="13">
        <f t="shared" ca="1" si="453"/>
        <v>4.0060552692462741</v>
      </c>
      <c r="G4842" s="13">
        <f t="shared" ca="1" si="454"/>
        <v>0.50427793880006522</v>
      </c>
      <c r="H4842" s="13">
        <f t="shared" ca="1" si="455"/>
        <v>0</v>
      </c>
    </row>
    <row r="4843" spans="3:8">
      <c r="C4843" s="13">
        <f t="shared" ca="1" si="450"/>
        <v>1995.7221789534401</v>
      </c>
      <c r="D4843" s="13">
        <f t="shared" ca="1" si="451"/>
        <v>99.904200083730856</v>
      </c>
      <c r="E4843" s="13">
        <f t="shared" ca="1" si="452"/>
        <v>988924.67939724878</v>
      </c>
      <c r="F4843" s="13">
        <f t="shared" ca="1" si="453"/>
        <v>4.0068149280190468</v>
      </c>
      <c r="G4843" s="13">
        <f t="shared" ca="1" si="454"/>
        <v>0.49690538282766128</v>
      </c>
      <c r="H4843" s="13">
        <f t="shared" ca="1" si="455"/>
        <v>0</v>
      </c>
    </row>
    <row r="4844" spans="3:8">
      <c r="C4844" s="13">
        <f t="shared" ca="1" si="450"/>
        <v>1988.8047698837029</v>
      </c>
      <c r="D4844" s="13">
        <f t="shared" ca="1" si="451"/>
        <v>99.11779561351814</v>
      </c>
      <c r="E4844" s="13">
        <f t="shared" ca="1" si="452"/>
        <v>1004369.4379274369</v>
      </c>
      <c r="F4844" s="13">
        <f t="shared" ca="1" si="453"/>
        <v>3.9934112165495055</v>
      </c>
      <c r="G4844" s="13">
        <f t="shared" ca="1" si="454"/>
        <v>0.48855836374729794</v>
      </c>
      <c r="H4844" s="13">
        <f t="shared" ca="1" si="455"/>
        <v>0</v>
      </c>
    </row>
    <row r="4845" spans="3:8">
      <c r="C4845" s="13">
        <f t="shared" ca="1" si="450"/>
        <v>1984.5435470351219</v>
      </c>
      <c r="D4845" s="13">
        <f t="shared" ca="1" si="451"/>
        <v>99.557747248381048</v>
      </c>
      <c r="E4845" s="13">
        <f t="shared" ca="1" si="452"/>
        <v>999520.87830208708</v>
      </c>
      <c r="F4845" s="13">
        <f t="shared" ca="1" si="453"/>
        <v>4.006954249025787</v>
      </c>
      <c r="G4845" s="13">
        <f t="shared" ca="1" si="454"/>
        <v>0.48439210582129577</v>
      </c>
      <c r="H4845" s="13">
        <f t="shared" ca="1" si="455"/>
        <v>0</v>
      </c>
    </row>
    <row r="4846" spans="3:8">
      <c r="C4846" s="13">
        <f t="shared" ca="1" si="450"/>
        <v>2006.1134628789357</v>
      </c>
      <c r="D4846" s="13">
        <f t="shared" ca="1" si="451"/>
        <v>99.870327565993549</v>
      </c>
      <c r="E4846" s="13">
        <f t="shared" ca="1" si="452"/>
        <v>984813.46011977072</v>
      </c>
      <c r="F4846" s="13">
        <f t="shared" ca="1" si="453"/>
        <v>4.0027080090140394</v>
      </c>
      <c r="G4846" s="13">
        <f t="shared" ca="1" si="454"/>
        <v>0.50609025798458207</v>
      </c>
      <c r="H4846" s="13">
        <f t="shared" ca="1" si="455"/>
        <v>0</v>
      </c>
    </row>
    <row r="4847" spans="3:8">
      <c r="C4847" s="13">
        <f t="shared" ca="1" si="450"/>
        <v>1998.7978163209248</v>
      </c>
      <c r="D4847" s="13">
        <f t="shared" ca="1" si="451"/>
        <v>100.08917957799929</v>
      </c>
      <c r="E4847" s="13">
        <f t="shared" ca="1" si="452"/>
        <v>987884.90687130403</v>
      </c>
      <c r="F4847" s="13">
        <f t="shared" ca="1" si="453"/>
        <v>3.9940424005145512</v>
      </c>
      <c r="G4847" s="13">
        <f t="shared" ca="1" si="454"/>
        <v>0.50631169902443351</v>
      </c>
      <c r="H4847" s="13">
        <f t="shared" ca="1" si="455"/>
        <v>0</v>
      </c>
    </row>
    <row r="4848" spans="3:8">
      <c r="C4848" s="13">
        <f t="shared" ca="1" si="450"/>
        <v>1992.1610880701326</v>
      </c>
      <c r="D4848" s="13">
        <f t="shared" ca="1" si="451"/>
        <v>100.52858858624732</v>
      </c>
      <c r="E4848" s="13">
        <f t="shared" ca="1" si="452"/>
        <v>1002331.5410069925</v>
      </c>
      <c r="F4848" s="13">
        <f t="shared" ca="1" si="453"/>
        <v>3.99677785766211</v>
      </c>
      <c r="G4848" s="13">
        <f t="shared" ca="1" si="454"/>
        <v>0.49652050251765567</v>
      </c>
      <c r="H4848" s="13">
        <f t="shared" ca="1" si="455"/>
        <v>0</v>
      </c>
    </row>
    <row r="4849" spans="3:8">
      <c r="C4849" s="13">
        <f t="shared" ca="1" si="450"/>
        <v>2015.5692168792632</v>
      </c>
      <c r="D4849" s="13">
        <f t="shared" ca="1" si="451"/>
        <v>100.39416861134141</v>
      </c>
      <c r="E4849" s="13">
        <f t="shared" ca="1" si="452"/>
        <v>984904.18872426602</v>
      </c>
      <c r="F4849" s="13">
        <f t="shared" ca="1" si="453"/>
        <v>3.9953799868255975</v>
      </c>
      <c r="G4849" s="13">
        <f t="shared" ca="1" si="454"/>
        <v>0.51728241180134804</v>
      </c>
      <c r="H4849" s="13">
        <f t="shared" ca="1" si="455"/>
        <v>0</v>
      </c>
    </row>
    <row r="4850" spans="3:8">
      <c r="C4850" s="13">
        <f t="shared" ca="1" si="450"/>
        <v>2009.7630205510711</v>
      </c>
      <c r="D4850" s="13">
        <f t="shared" ca="1" si="451"/>
        <v>100.09994487928471</v>
      </c>
      <c r="E4850" s="13">
        <f t="shared" ca="1" si="452"/>
        <v>990545.40034361428</v>
      </c>
      <c r="F4850" s="13">
        <f t="shared" ca="1" si="453"/>
        <v>3.9861320672432887</v>
      </c>
      <c r="G4850" s="13">
        <f t="shared" ca="1" si="454"/>
        <v>0.51462698522145023</v>
      </c>
      <c r="H4850" s="13">
        <f t="shared" ca="1" si="455"/>
        <v>0</v>
      </c>
    </row>
    <row r="4851" spans="3:8">
      <c r="C4851" s="13">
        <f t="shared" ca="1" si="450"/>
        <v>2013.6358426470206</v>
      </c>
      <c r="D4851" s="13">
        <f t="shared" ca="1" si="451"/>
        <v>99.653546467249896</v>
      </c>
      <c r="E4851" s="13">
        <f t="shared" ca="1" si="452"/>
        <v>988467.21785819635</v>
      </c>
      <c r="F4851" s="13">
        <f t="shared" ca="1" si="453"/>
        <v>3.9968043187774613</v>
      </c>
      <c r="G4851" s="13">
        <f t="shared" ca="1" si="454"/>
        <v>0.50990696616305431</v>
      </c>
      <c r="H4851" s="13">
        <f t="shared" ca="1" si="455"/>
        <v>0</v>
      </c>
    </row>
    <row r="4852" spans="3:8">
      <c r="C4852" s="13">
        <f t="shared" ca="1" si="450"/>
        <v>2013.8446794112378</v>
      </c>
      <c r="D4852" s="13">
        <f t="shared" ca="1" si="451"/>
        <v>99.361421927002368</v>
      </c>
      <c r="E4852" s="13">
        <f t="shared" ca="1" si="452"/>
        <v>991368.40956919256</v>
      </c>
      <c r="F4852" s="13">
        <f t="shared" ca="1" si="453"/>
        <v>3.9989590117580507</v>
      </c>
      <c r="G4852" s="13">
        <f t="shared" ca="1" si="454"/>
        <v>0.50593763893813493</v>
      </c>
      <c r="H4852" s="13">
        <f t="shared" ca="1" si="455"/>
        <v>0</v>
      </c>
    </row>
    <row r="4853" spans="3:8">
      <c r="C4853" s="13">
        <f t="shared" ca="1" si="450"/>
        <v>1998.8956557961801</v>
      </c>
      <c r="D4853" s="13">
        <f t="shared" ca="1" si="451"/>
        <v>99.769297671374545</v>
      </c>
      <c r="E4853" s="13">
        <f t="shared" ca="1" si="452"/>
        <v>997489.68527216581</v>
      </c>
      <c r="F4853" s="13">
        <f t="shared" ca="1" si="453"/>
        <v>4.0148376157059129</v>
      </c>
      <c r="G4853" s="13">
        <f t="shared" ca="1" si="454"/>
        <v>0.4896062426756202</v>
      </c>
      <c r="H4853" s="13">
        <f t="shared" ca="1" si="455"/>
        <v>0</v>
      </c>
    </row>
    <row r="4854" spans="3:8">
      <c r="C4854" s="13">
        <f t="shared" ca="1" si="450"/>
        <v>2005.2962963652267</v>
      </c>
      <c r="D4854" s="13">
        <f t="shared" ca="1" si="451"/>
        <v>100.53478020390016</v>
      </c>
      <c r="E4854" s="13">
        <f t="shared" ca="1" si="452"/>
        <v>983665.90402683488</v>
      </c>
      <c r="F4854" s="13">
        <f t="shared" ca="1" si="453"/>
        <v>3.9952905316007632</v>
      </c>
      <c r="G4854" s="13">
        <f t="shared" ca="1" si="454"/>
        <v>0.51343147480379447</v>
      </c>
      <c r="H4854" s="13">
        <f t="shared" ca="1" si="455"/>
        <v>0</v>
      </c>
    </row>
    <row r="4855" spans="3:8">
      <c r="C4855" s="13">
        <f t="shared" ca="1" si="450"/>
        <v>2020.8944497974398</v>
      </c>
      <c r="D4855" s="13">
        <f t="shared" ca="1" si="451"/>
        <v>99.443289417298502</v>
      </c>
      <c r="E4855" s="13">
        <f t="shared" ca="1" si="452"/>
        <v>985498.46437504166</v>
      </c>
      <c r="F4855" s="13">
        <f t="shared" ca="1" si="453"/>
        <v>3.9920064445643</v>
      </c>
      <c r="G4855" s="13">
        <f t="shared" ca="1" si="454"/>
        <v>0.51652576764851088</v>
      </c>
      <c r="H4855" s="13">
        <f t="shared" ca="1" si="455"/>
        <v>0</v>
      </c>
    </row>
    <row r="4856" spans="3:8">
      <c r="C4856" s="13">
        <f t="shared" ca="1" si="450"/>
        <v>1982.8261460171141</v>
      </c>
      <c r="D4856" s="13">
        <f t="shared" ca="1" si="451"/>
        <v>99.834085126658536</v>
      </c>
      <c r="E4856" s="13">
        <f t="shared" ca="1" si="452"/>
        <v>999862.60574438516</v>
      </c>
      <c r="F4856" s="13">
        <f t="shared" ca="1" si="453"/>
        <v>3.9978535630128746</v>
      </c>
      <c r="G4856" s="13">
        <f t="shared" ca="1" si="454"/>
        <v>0.48915939075092058</v>
      </c>
      <c r="H4856" s="13">
        <f t="shared" ca="1" si="455"/>
        <v>0</v>
      </c>
    </row>
    <row r="4857" spans="3:8">
      <c r="C4857" s="13">
        <f t="shared" ca="1" si="450"/>
        <v>1995.4513414139165</v>
      </c>
      <c r="D4857" s="13">
        <f t="shared" ca="1" si="451"/>
        <v>100.0531568411146</v>
      </c>
      <c r="E4857" s="13">
        <f t="shared" ca="1" si="452"/>
        <v>994395.1059598272</v>
      </c>
      <c r="F4857" s="13">
        <f t="shared" ca="1" si="453"/>
        <v>4.0034937411696365</v>
      </c>
      <c r="G4857" s="13">
        <f t="shared" ca="1" si="454"/>
        <v>0.49641811484584247</v>
      </c>
      <c r="H4857" s="13">
        <f t="shared" ca="1" si="455"/>
        <v>0</v>
      </c>
    </row>
    <row r="4858" spans="3:8">
      <c r="C4858" s="13">
        <f t="shared" ca="1" si="450"/>
        <v>1999.5233002673897</v>
      </c>
      <c r="D4858" s="13">
        <f t="shared" ca="1" si="451"/>
        <v>100.18409259198778</v>
      </c>
      <c r="E4858" s="13">
        <f t="shared" ca="1" si="452"/>
        <v>994257.04313838168</v>
      </c>
      <c r="F4858" s="13">
        <f t="shared" ca="1" si="453"/>
        <v>3.9994352166694127</v>
      </c>
      <c r="G4858" s="13">
        <f t="shared" ca="1" si="454"/>
        <v>0.50119704342655758</v>
      </c>
      <c r="H4858" s="13">
        <f t="shared" ca="1" si="455"/>
        <v>0</v>
      </c>
    </row>
    <row r="4859" spans="3:8">
      <c r="C4859" s="13">
        <f t="shared" ca="1" si="450"/>
        <v>1989.5661229095072</v>
      </c>
      <c r="D4859" s="13">
        <f t="shared" ca="1" si="451"/>
        <v>99.932519818492338</v>
      </c>
      <c r="E4859" s="13">
        <f t="shared" ca="1" si="452"/>
        <v>991867.42595309345</v>
      </c>
      <c r="F4859" s="13">
        <f t="shared" ca="1" si="453"/>
        <v>4.0093607289517514</v>
      </c>
      <c r="G4859" s="13">
        <f t="shared" ca="1" si="454"/>
        <v>0.49126923880184015</v>
      </c>
      <c r="H4859" s="13">
        <f t="shared" ca="1" si="455"/>
        <v>0</v>
      </c>
    </row>
    <row r="4860" spans="3:8">
      <c r="C4860" s="13">
        <f t="shared" ca="1" si="450"/>
        <v>2012.5750515789339</v>
      </c>
      <c r="D4860" s="13">
        <f t="shared" ca="1" si="451"/>
        <v>100.05936732497511</v>
      </c>
      <c r="E4860" s="13">
        <f t="shared" ca="1" si="452"/>
        <v>993061.6099940039</v>
      </c>
      <c r="F4860" s="13">
        <f t="shared" ca="1" si="453"/>
        <v>3.9880852535613043</v>
      </c>
      <c r="G4860" s="13">
        <f t="shared" ca="1" si="454"/>
        <v>0.51354455500957208</v>
      </c>
      <c r="H4860" s="13">
        <f t="shared" ca="1" si="455"/>
        <v>0</v>
      </c>
    </row>
    <row r="4861" spans="3:8">
      <c r="C4861" s="13">
        <f t="shared" ca="1" si="450"/>
        <v>2012.3238353656643</v>
      </c>
      <c r="D4861" s="13">
        <f t="shared" ca="1" si="451"/>
        <v>100.99985922432063</v>
      </c>
      <c r="E4861" s="13">
        <f t="shared" ca="1" si="452"/>
        <v>1010900.7877094373</v>
      </c>
      <c r="F4861" s="13">
        <f t="shared" ca="1" si="453"/>
        <v>3.9952374053250561</v>
      </c>
      <c r="G4861" s="13">
        <f t="shared" ca="1" si="454"/>
        <v>0.50546110964502644</v>
      </c>
      <c r="H4861" s="13">
        <f t="shared" ca="1" si="455"/>
        <v>0</v>
      </c>
    </row>
    <row r="4862" spans="3:8">
      <c r="C4862" s="13">
        <f t="shared" ca="1" si="450"/>
        <v>1996.838470783922</v>
      </c>
      <c r="D4862" s="13">
        <f t="shared" ca="1" si="451"/>
        <v>99.801014645995451</v>
      </c>
      <c r="E4862" s="13">
        <f t="shared" ca="1" si="452"/>
        <v>995248.13000662636</v>
      </c>
      <c r="F4862" s="13">
        <f t="shared" ca="1" si="453"/>
        <v>3.9960313984702642</v>
      </c>
      <c r="G4862" s="13">
        <f t="shared" ca="1" si="454"/>
        <v>0.49914189487714988</v>
      </c>
      <c r="H4862" s="13">
        <f t="shared" ca="1" si="455"/>
        <v>0</v>
      </c>
    </row>
    <row r="4863" spans="3:8">
      <c r="C4863" s="13">
        <f t="shared" ca="1" si="450"/>
        <v>1999.0008605644703</v>
      </c>
      <c r="D4863" s="13">
        <f t="shared" ca="1" si="451"/>
        <v>99.89814230829063</v>
      </c>
      <c r="E4863" s="13">
        <f t="shared" ca="1" si="452"/>
        <v>1000411.4681772641</v>
      </c>
      <c r="F4863" s="13">
        <f t="shared" ca="1" si="453"/>
        <v>4.0033196600088203</v>
      </c>
      <c r="G4863" s="13">
        <f t="shared" ca="1" si="454"/>
        <v>0.49450851034344212</v>
      </c>
      <c r="H4863" s="13">
        <f t="shared" ca="1" si="455"/>
        <v>0</v>
      </c>
    </row>
    <row r="4864" spans="3:8">
      <c r="C4864" s="13">
        <f t="shared" ca="1" si="450"/>
        <v>1998.8236042784354</v>
      </c>
      <c r="D4864" s="13">
        <f t="shared" ca="1" si="451"/>
        <v>99.916110057212066</v>
      </c>
      <c r="E4864" s="13">
        <f t="shared" ca="1" si="452"/>
        <v>993094.23732819036</v>
      </c>
      <c r="F4864" s="13">
        <f t="shared" ca="1" si="453"/>
        <v>3.99349578600996</v>
      </c>
      <c r="G4864" s="13">
        <f t="shared" ca="1" si="454"/>
        <v>0.50307322956225875</v>
      </c>
      <c r="H4864" s="13">
        <f t="shared" ca="1" si="455"/>
        <v>0</v>
      </c>
    </row>
    <row r="4865" spans="3:8">
      <c r="C4865" s="13">
        <f t="shared" ca="1" si="450"/>
        <v>1995.2841624859104</v>
      </c>
      <c r="D4865" s="13">
        <f t="shared" ca="1" si="451"/>
        <v>99.704882300371722</v>
      </c>
      <c r="E4865" s="13">
        <f t="shared" ca="1" si="452"/>
        <v>983217.11413486139</v>
      </c>
      <c r="F4865" s="13">
        <f t="shared" ca="1" si="453"/>
        <v>4.0093398404992806</v>
      </c>
      <c r="G4865" s="13">
        <f t="shared" ca="1" si="454"/>
        <v>0.49731912736804285</v>
      </c>
      <c r="H4865" s="13">
        <f t="shared" ca="1" si="455"/>
        <v>0</v>
      </c>
    </row>
    <row r="4866" spans="3:8">
      <c r="C4866" s="13">
        <f t="shared" ca="1" si="450"/>
        <v>2012.875685067253</v>
      </c>
      <c r="D4866" s="13">
        <f t="shared" ca="1" si="451"/>
        <v>99.904328955217579</v>
      </c>
      <c r="E4866" s="13">
        <f t="shared" ca="1" si="452"/>
        <v>993385.30311006051</v>
      </c>
      <c r="F4866" s="13">
        <f t="shared" ca="1" si="453"/>
        <v>3.9944996809643247</v>
      </c>
      <c r="G4866" s="13">
        <f t="shared" ca="1" si="454"/>
        <v>0.50944940059978172</v>
      </c>
      <c r="H4866" s="13">
        <f t="shared" ca="1" si="455"/>
        <v>0</v>
      </c>
    </row>
    <row r="4867" spans="3:8">
      <c r="C4867" s="13">
        <f t="shared" ca="1" si="450"/>
        <v>2004.5043349477769</v>
      </c>
      <c r="D4867" s="13">
        <f t="shared" ca="1" si="451"/>
        <v>100.17124336281168</v>
      </c>
      <c r="E4867" s="13">
        <f t="shared" ca="1" si="452"/>
        <v>981879.73369825829</v>
      </c>
      <c r="F4867" s="13">
        <f t="shared" ca="1" si="453"/>
        <v>3.9984845803894671</v>
      </c>
      <c r="G4867" s="13">
        <f t="shared" ca="1" si="454"/>
        <v>0.5104664460607643</v>
      </c>
      <c r="H4867" s="13">
        <f t="shared" ca="1" si="455"/>
        <v>0</v>
      </c>
    </row>
    <row r="4868" spans="3:8">
      <c r="C4868" s="13">
        <f t="shared" ca="1" si="450"/>
        <v>1967.6459310787463</v>
      </c>
      <c r="D4868" s="13">
        <f t="shared" ca="1" si="451"/>
        <v>99.523473624199823</v>
      </c>
      <c r="E4868" s="13">
        <f t="shared" ca="1" si="452"/>
        <v>990367.97048577305</v>
      </c>
      <c r="F4868" s="13">
        <f t="shared" ca="1" si="453"/>
        <v>4.0040336001407706</v>
      </c>
      <c r="G4868" s="13">
        <f t="shared" ca="1" si="454"/>
        <v>0.48181700602256761</v>
      </c>
      <c r="H4868" s="13">
        <f t="shared" ca="1" si="455"/>
        <v>0</v>
      </c>
    </row>
    <row r="4869" spans="3:8">
      <c r="C4869" s="13">
        <f t="shared" ca="1" si="450"/>
        <v>1989.4091397264804</v>
      </c>
      <c r="D4869" s="13">
        <f t="shared" ca="1" si="451"/>
        <v>100.55814471023392</v>
      </c>
      <c r="E4869" s="13">
        <f t="shared" ca="1" si="452"/>
        <v>994020.07274978317</v>
      </c>
      <c r="F4869" s="13">
        <f t="shared" ca="1" si="453"/>
        <v>4.0068827410031522</v>
      </c>
      <c r="G4869" s="13">
        <f t="shared" ca="1" si="454"/>
        <v>0.4944175941899438</v>
      </c>
      <c r="H4869" s="13">
        <f t="shared" ca="1" si="455"/>
        <v>0</v>
      </c>
    </row>
    <row r="4870" spans="3:8">
      <c r="C4870" s="13">
        <f t="shared" ca="1" si="450"/>
        <v>2008.9855589258009</v>
      </c>
      <c r="D4870" s="13">
        <f t="shared" ca="1" si="451"/>
        <v>99.779011106735865</v>
      </c>
      <c r="E4870" s="13">
        <f t="shared" ca="1" si="452"/>
        <v>997001.29899645539</v>
      </c>
      <c r="F4870" s="13">
        <f t="shared" ca="1" si="453"/>
        <v>3.9942003503999199</v>
      </c>
      <c r="G4870" s="13">
        <f t="shared" ca="1" si="454"/>
        <v>0.50515871997206818</v>
      </c>
      <c r="H4870" s="13">
        <f t="shared" ca="1" si="455"/>
        <v>0</v>
      </c>
    </row>
    <row r="4871" spans="3:8">
      <c r="C4871" s="13">
        <f t="shared" ca="1" si="450"/>
        <v>1994.6951882752369</v>
      </c>
      <c r="D4871" s="13">
        <f t="shared" ca="1" si="451"/>
        <v>99.834935634282829</v>
      </c>
      <c r="E4871" s="13">
        <f t="shared" ca="1" si="452"/>
        <v>985178.99665269942</v>
      </c>
      <c r="F4871" s="13">
        <f t="shared" ca="1" si="453"/>
        <v>3.9991113192681449</v>
      </c>
      <c r="G4871" s="13">
        <f t="shared" ca="1" si="454"/>
        <v>0.50178380379582166</v>
      </c>
      <c r="H4871" s="13">
        <f t="shared" ca="1" si="455"/>
        <v>0</v>
      </c>
    </row>
    <row r="4872" spans="3:8">
      <c r="C4872" s="13">
        <f t="shared" ca="1" si="450"/>
        <v>2004.6721383755203</v>
      </c>
      <c r="D4872" s="13">
        <f t="shared" ca="1" si="451"/>
        <v>100.40360872680932</v>
      </c>
      <c r="E4872" s="13">
        <f t="shared" ca="1" si="452"/>
        <v>1000053.2243641631</v>
      </c>
      <c r="F4872" s="13">
        <f t="shared" ca="1" si="453"/>
        <v>3.9947532724224937</v>
      </c>
      <c r="G4872" s="13">
        <f t="shared" ca="1" si="454"/>
        <v>0.5043165343291045</v>
      </c>
      <c r="H4872" s="13">
        <f t="shared" ca="1" si="455"/>
        <v>0</v>
      </c>
    </row>
    <row r="4873" spans="3:8">
      <c r="C4873" s="13">
        <f t="shared" ca="1" si="450"/>
        <v>1986.6025340393535</v>
      </c>
      <c r="D4873" s="13">
        <f t="shared" ca="1" si="451"/>
        <v>100.01415717465778</v>
      </c>
      <c r="E4873" s="13">
        <f t="shared" ca="1" si="452"/>
        <v>981681.0767667871</v>
      </c>
      <c r="F4873" s="13">
        <f t="shared" ca="1" si="453"/>
        <v>4.0104777466897135</v>
      </c>
      <c r="G4873" s="13">
        <f t="shared" ca="1" si="454"/>
        <v>0.49474193287747209</v>
      </c>
      <c r="H4873" s="13">
        <f t="shared" ca="1" si="455"/>
        <v>0</v>
      </c>
    </row>
    <row r="4874" spans="3:8">
      <c r="C4874" s="13">
        <f t="shared" ca="1" si="450"/>
        <v>1994.6867651365912</v>
      </c>
      <c r="D4874" s="13">
        <f t="shared" ca="1" si="451"/>
        <v>100.64394985752655</v>
      </c>
      <c r="E4874" s="13">
        <f t="shared" ca="1" si="452"/>
        <v>993527.85896557639</v>
      </c>
      <c r="F4874" s="13">
        <f t="shared" ca="1" si="453"/>
        <v>3.9995334283506105</v>
      </c>
      <c r="G4874" s="13">
        <f t="shared" ca="1" si="454"/>
        <v>0.50138327893442869</v>
      </c>
      <c r="H4874" s="13">
        <f t="shared" ca="1" si="455"/>
        <v>0</v>
      </c>
    </row>
    <row r="4875" spans="3:8">
      <c r="C4875" s="13">
        <f t="shared" ca="1" si="450"/>
        <v>2018.6322167496555</v>
      </c>
      <c r="D4875" s="13">
        <f t="shared" ca="1" si="451"/>
        <v>100.11367485688402</v>
      </c>
      <c r="E4875" s="13">
        <f t="shared" ca="1" si="452"/>
        <v>999582.8577087645</v>
      </c>
      <c r="F4875" s="13">
        <f t="shared" ca="1" si="453"/>
        <v>3.99346929086841</v>
      </c>
      <c r="G4875" s="13">
        <f t="shared" ca="1" si="454"/>
        <v>0.51078453796896728</v>
      </c>
      <c r="H4875" s="13">
        <f t="shared" ca="1" si="455"/>
        <v>0</v>
      </c>
    </row>
    <row r="4876" spans="3:8">
      <c r="C4876" s="13">
        <f t="shared" ca="1" si="450"/>
        <v>2009.4903621315002</v>
      </c>
      <c r="D4876" s="13">
        <f t="shared" ca="1" si="451"/>
        <v>98.773967508961391</v>
      </c>
      <c r="E4876" s="13">
        <f t="shared" ca="1" si="452"/>
        <v>992615.13224234048</v>
      </c>
      <c r="F4876" s="13">
        <f t="shared" ca="1" si="453"/>
        <v>3.9937977202816892</v>
      </c>
      <c r="G4876" s="13">
        <f t="shared" ca="1" si="454"/>
        <v>0.50273525051003976</v>
      </c>
      <c r="H4876" s="13">
        <f t="shared" ca="1" si="455"/>
        <v>0</v>
      </c>
    </row>
    <row r="4877" spans="3:8">
      <c r="C4877" s="13">
        <f t="shared" ca="1" si="450"/>
        <v>2002.6611470117075</v>
      </c>
      <c r="D4877" s="13">
        <f t="shared" ca="1" si="451"/>
        <v>100.1317642803367</v>
      </c>
      <c r="E4877" s="13">
        <f t="shared" ca="1" si="452"/>
        <v>1007198.7759397342</v>
      </c>
      <c r="F4877" s="13">
        <f t="shared" ca="1" si="453"/>
        <v>3.9895524686380384</v>
      </c>
      <c r="G4877" s="13">
        <f t="shared" ca="1" si="454"/>
        <v>0.50098535896781715</v>
      </c>
      <c r="H4877" s="13">
        <f t="shared" ca="1" si="455"/>
        <v>0</v>
      </c>
    </row>
    <row r="4878" spans="3:8">
      <c r="C4878" s="13">
        <f t="shared" ca="1" si="450"/>
        <v>2017.572979106721</v>
      </c>
      <c r="D4878" s="13">
        <f t="shared" ca="1" si="451"/>
        <v>100.44345002611435</v>
      </c>
      <c r="E4878" s="13">
        <f t="shared" ca="1" si="452"/>
        <v>990832.54332580604</v>
      </c>
      <c r="F4878" s="13">
        <f t="shared" ca="1" si="453"/>
        <v>3.994645018913662</v>
      </c>
      <c r="G4878" s="13">
        <f t="shared" ca="1" si="454"/>
        <v>0.51584263126527208</v>
      </c>
      <c r="H4878" s="13">
        <f t="shared" ca="1" si="455"/>
        <v>0</v>
      </c>
    </row>
    <row r="4879" spans="3:8">
      <c r="C4879" s="13">
        <f t="shared" ca="1" si="450"/>
        <v>2000.1538595175773</v>
      </c>
      <c r="D4879" s="13">
        <f t="shared" ca="1" si="451"/>
        <v>99.764786030005681</v>
      </c>
      <c r="E4879" s="13">
        <f t="shared" ca="1" si="452"/>
        <v>1000707.7850220848</v>
      </c>
      <c r="F4879" s="13">
        <f t="shared" ca="1" si="453"/>
        <v>3.9975160820284228</v>
      </c>
      <c r="G4879" s="13">
        <f t="shared" ca="1" si="454"/>
        <v>0.49714841883116817</v>
      </c>
      <c r="H4879" s="13">
        <f t="shared" ca="1" si="455"/>
        <v>0</v>
      </c>
    </row>
    <row r="4880" spans="3:8">
      <c r="C4880" s="13">
        <f t="shared" ca="1" si="450"/>
        <v>1995.7462735804884</v>
      </c>
      <c r="D4880" s="13">
        <f t="shared" ca="1" si="451"/>
        <v>99.988296746842863</v>
      </c>
      <c r="E4880" s="13">
        <f t="shared" ca="1" si="452"/>
        <v>989619.18529958185</v>
      </c>
      <c r="F4880" s="13">
        <f t="shared" ca="1" si="453"/>
        <v>3.9996451879008239</v>
      </c>
      <c r="G4880" s="13">
        <f t="shared" ca="1" si="454"/>
        <v>0.50055982198222582</v>
      </c>
      <c r="H4880" s="13">
        <f t="shared" ca="1" si="455"/>
        <v>0</v>
      </c>
    </row>
    <row r="4881" spans="3:8">
      <c r="C4881" s="13">
        <f t="shared" ca="1" si="450"/>
        <v>1982.7430910112569</v>
      </c>
      <c r="D4881" s="13">
        <f t="shared" ca="1" si="451"/>
        <v>99.753116355623249</v>
      </c>
      <c r="E4881" s="13">
        <f t="shared" ca="1" si="452"/>
        <v>997408.00586022774</v>
      </c>
      <c r="F4881" s="13">
        <f t="shared" ca="1" si="453"/>
        <v>4.002635750142912</v>
      </c>
      <c r="G4881" s="13">
        <f t="shared" ca="1" si="454"/>
        <v>0.48758728011816443</v>
      </c>
      <c r="H4881" s="13">
        <f t="shared" ca="1" si="455"/>
        <v>0</v>
      </c>
    </row>
    <row r="4882" spans="3:8">
      <c r="C4882" s="13">
        <f t="shared" ca="1" si="450"/>
        <v>2005.0087636981859</v>
      </c>
      <c r="D4882" s="13">
        <f t="shared" ca="1" si="451"/>
        <v>100.701494411086</v>
      </c>
      <c r="E4882" s="13">
        <f t="shared" ca="1" si="452"/>
        <v>1001430.0513325748</v>
      </c>
      <c r="F4882" s="13">
        <f t="shared" ca="1" si="453"/>
        <v>4.0027912892952076</v>
      </c>
      <c r="G4882" s="13">
        <f t="shared" ca="1" si="454"/>
        <v>0.50124054884828784</v>
      </c>
      <c r="H4882" s="13">
        <f t="shared" ca="1" si="455"/>
        <v>0</v>
      </c>
    </row>
    <row r="4883" spans="3:8">
      <c r="C4883" s="13">
        <f t="shared" ca="1" si="450"/>
        <v>1988.9847952982525</v>
      </c>
      <c r="D4883" s="13">
        <f t="shared" ca="1" si="451"/>
        <v>99.937197790870115</v>
      </c>
      <c r="E4883" s="13">
        <f t="shared" ca="1" si="452"/>
        <v>999570.7201265872</v>
      </c>
      <c r="F4883" s="13">
        <f t="shared" ca="1" si="453"/>
        <v>4.0109877199951773</v>
      </c>
      <c r="G4883" s="13">
        <f t="shared" ca="1" si="454"/>
        <v>0.48643114435112567</v>
      </c>
      <c r="H4883" s="13">
        <f t="shared" ca="1" si="455"/>
        <v>0</v>
      </c>
    </row>
    <row r="4884" spans="3:8">
      <c r="C4884" s="13">
        <f t="shared" ca="1" si="450"/>
        <v>1992.0153490649864</v>
      </c>
      <c r="D4884" s="13">
        <f t="shared" ca="1" si="451"/>
        <v>100.15105660194722</v>
      </c>
      <c r="E4884" s="13">
        <f t="shared" ca="1" si="452"/>
        <v>990763.21825292485</v>
      </c>
      <c r="F4884" s="13">
        <f t="shared" ca="1" si="453"/>
        <v>4.0082447630169238</v>
      </c>
      <c r="G4884" s="13">
        <f t="shared" ca="1" si="454"/>
        <v>0.49465707000519998</v>
      </c>
      <c r="H4884" s="13">
        <f t="shared" ca="1" si="455"/>
        <v>0</v>
      </c>
    </row>
    <row r="4885" spans="3:8">
      <c r="C4885" s="13">
        <f t="shared" ca="1" si="450"/>
        <v>2005.7993843953805</v>
      </c>
      <c r="D4885" s="13">
        <f t="shared" ca="1" si="451"/>
        <v>99.361761398433543</v>
      </c>
      <c r="E4885" s="13">
        <f t="shared" ca="1" si="452"/>
        <v>998464.90252935397</v>
      </c>
      <c r="F4885" s="13">
        <f t="shared" ca="1" si="453"/>
        <v>3.9890966170479478</v>
      </c>
      <c r="G4885" s="13">
        <f t="shared" ca="1" si="454"/>
        <v>0.50328429644879502</v>
      </c>
      <c r="H4885" s="13">
        <f t="shared" ca="1" si="455"/>
        <v>0</v>
      </c>
    </row>
    <row r="4886" spans="3:8">
      <c r="C4886" s="13">
        <f t="shared" ca="1" si="450"/>
        <v>1988.6007472935585</v>
      </c>
      <c r="D4886" s="13">
        <f t="shared" ca="1" si="451"/>
        <v>98.966502253135147</v>
      </c>
      <c r="E4886" s="13">
        <f t="shared" ca="1" si="452"/>
        <v>991826.35794351972</v>
      </c>
      <c r="F4886" s="13">
        <f t="shared" ca="1" si="453"/>
        <v>3.9983981450918087</v>
      </c>
      <c r="G4886" s="13">
        <f t="shared" ca="1" si="454"/>
        <v>0.49142105265512354</v>
      </c>
      <c r="H4886" s="13">
        <f t="shared" ca="1" si="455"/>
        <v>0</v>
      </c>
    </row>
    <row r="4887" spans="3:8">
      <c r="C4887" s="13">
        <f t="shared" ca="1" si="450"/>
        <v>1972.0380216686447</v>
      </c>
      <c r="D4887" s="13">
        <f t="shared" ca="1" si="451"/>
        <v>99.798271719056444</v>
      </c>
      <c r="E4887" s="13">
        <f t="shared" ca="1" si="452"/>
        <v>996650.07402669615</v>
      </c>
      <c r="F4887" s="13">
        <f t="shared" ca="1" si="453"/>
        <v>3.9988492882882669</v>
      </c>
      <c r="G4887" s="13">
        <f t="shared" ca="1" si="454"/>
        <v>0.48475341150287538</v>
      </c>
      <c r="H4887" s="13">
        <f t="shared" ca="1" si="455"/>
        <v>0</v>
      </c>
    </row>
    <row r="4888" spans="3:8">
      <c r="C4888" s="13">
        <f t="shared" ref="C4888:C4951" ca="1" si="456">NORMINV(RAND(),$D$3,$G$3)</f>
        <v>1961.4597119979846</v>
      </c>
      <c r="D4888" s="13">
        <f t="shared" ref="D4888:D4951" ca="1" si="457">NORMINV(RAND(),$D$4,$G$4)</f>
        <v>99.993494874442689</v>
      </c>
      <c r="E4888" s="13">
        <f t="shared" ref="E4888:E4951" ca="1" si="458">NORMINV(RAND(),$D$5,$G$5)</f>
        <v>998206.16083228483</v>
      </c>
      <c r="F4888" s="13">
        <f t="shared" ref="F4888:F4951" ca="1" si="459">NORMINV(RAND(),$D$6,$G$6)</f>
        <v>3.9945568553319935</v>
      </c>
      <c r="G4888" s="13">
        <f t="shared" ref="G4888:G4951" ca="1" si="460">C4888^2*D4888/(E4888*3.1415926*F4888^4)</f>
        <v>0.48182129787360561</v>
      </c>
      <c r="H4888" s="13">
        <f t="shared" ref="H4888:H4951" ca="1" si="461">IF(G4888&gt;0.54,1,IF(G4888&lt;0.46,1,0))</f>
        <v>0</v>
      </c>
    </row>
    <row r="4889" spans="3:8">
      <c r="C4889" s="13">
        <f t="shared" ca="1" si="456"/>
        <v>1997.8750874840782</v>
      </c>
      <c r="D4889" s="13">
        <f t="shared" ca="1" si="457"/>
        <v>100.03375740139904</v>
      </c>
      <c r="E4889" s="13">
        <f t="shared" ca="1" si="458"/>
        <v>985838.59798637754</v>
      </c>
      <c r="F4889" s="13">
        <f t="shared" ca="1" si="459"/>
        <v>3.9952582155055811</v>
      </c>
      <c r="G4889" s="13">
        <f t="shared" ca="1" si="460"/>
        <v>0.50599724091011156</v>
      </c>
      <c r="H4889" s="13">
        <f t="shared" ca="1" si="461"/>
        <v>0</v>
      </c>
    </row>
    <row r="4890" spans="3:8">
      <c r="C4890" s="13">
        <f t="shared" ca="1" si="456"/>
        <v>2002.6817484026469</v>
      </c>
      <c r="D4890" s="13">
        <f t="shared" ca="1" si="457"/>
        <v>100.72212931647285</v>
      </c>
      <c r="E4890" s="13">
        <f t="shared" ca="1" si="458"/>
        <v>999282.9963472482</v>
      </c>
      <c r="F4890" s="13">
        <f t="shared" ca="1" si="459"/>
        <v>3.9994854251987917</v>
      </c>
      <c r="G4890" s="13">
        <f t="shared" ca="1" si="460"/>
        <v>0.50291424982595789</v>
      </c>
      <c r="H4890" s="13">
        <f t="shared" ca="1" si="461"/>
        <v>0</v>
      </c>
    </row>
    <row r="4891" spans="3:8">
      <c r="C4891" s="13">
        <f t="shared" ca="1" si="456"/>
        <v>2001.063229815391</v>
      </c>
      <c r="D4891" s="13">
        <f t="shared" ca="1" si="457"/>
        <v>99.056619325271129</v>
      </c>
      <c r="E4891" s="13">
        <f t="shared" ca="1" si="458"/>
        <v>997847.67563962995</v>
      </c>
      <c r="F4891" s="13">
        <f t="shared" ca="1" si="459"/>
        <v>4.0028352788906636</v>
      </c>
      <c r="G4891" s="13">
        <f t="shared" ca="1" si="460"/>
        <v>0.49285609879887565</v>
      </c>
      <c r="H4891" s="13">
        <f t="shared" ca="1" si="461"/>
        <v>0</v>
      </c>
    </row>
    <row r="4892" spans="3:8">
      <c r="C4892" s="13">
        <f t="shared" ca="1" si="456"/>
        <v>2019.1970319158993</v>
      </c>
      <c r="D4892" s="13">
        <f t="shared" ca="1" si="457"/>
        <v>99.999803290090767</v>
      </c>
      <c r="E4892" s="13">
        <f t="shared" ca="1" si="458"/>
        <v>1000321.5648155013</v>
      </c>
      <c r="F4892" s="13">
        <f t="shared" ca="1" si="459"/>
        <v>3.9890256753484343</v>
      </c>
      <c r="G4892" s="13">
        <f t="shared" ca="1" si="460"/>
        <v>0.51238890924053782</v>
      </c>
      <c r="H4892" s="13">
        <f t="shared" ca="1" si="461"/>
        <v>0</v>
      </c>
    </row>
    <row r="4893" spans="3:8">
      <c r="C4893" s="13">
        <f t="shared" ca="1" si="456"/>
        <v>1995.5877052737517</v>
      </c>
      <c r="D4893" s="13">
        <f t="shared" ca="1" si="457"/>
        <v>99.839156126080454</v>
      </c>
      <c r="E4893" s="13">
        <f t="shared" ca="1" si="458"/>
        <v>991271.79190983402</v>
      </c>
      <c r="F4893" s="13">
        <f t="shared" ca="1" si="459"/>
        <v>3.9991980070394266</v>
      </c>
      <c r="G4893" s="13">
        <f t="shared" ca="1" si="460"/>
        <v>0.49912382214660167</v>
      </c>
      <c r="H4893" s="13">
        <f t="shared" ca="1" si="461"/>
        <v>0</v>
      </c>
    </row>
    <row r="4894" spans="3:8">
      <c r="C4894" s="13">
        <f t="shared" ca="1" si="456"/>
        <v>1996.1536481896132</v>
      </c>
      <c r="D4894" s="13">
        <f t="shared" ca="1" si="457"/>
        <v>99.694965110647217</v>
      </c>
      <c r="E4894" s="13">
        <f t="shared" ca="1" si="458"/>
        <v>979993.07318119379</v>
      </c>
      <c r="F4894" s="13">
        <f t="shared" ca="1" si="459"/>
        <v>3.9944849508633373</v>
      </c>
      <c r="G4894" s="13">
        <f t="shared" ca="1" si="460"/>
        <v>0.50680994789647471</v>
      </c>
      <c r="H4894" s="13">
        <f t="shared" ca="1" si="461"/>
        <v>0</v>
      </c>
    </row>
    <row r="4895" spans="3:8">
      <c r="C4895" s="13">
        <f t="shared" ca="1" si="456"/>
        <v>2003.1193085946989</v>
      </c>
      <c r="D4895" s="13">
        <f t="shared" ca="1" si="457"/>
        <v>99.617738253809051</v>
      </c>
      <c r="E4895" s="13">
        <f t="shared" ca="1" si="458"/>
        <v>994622.26303931163</v>
      </c>
      <c r="F4895" s="13">
        <f t="shared" ca="1" si="459"/>
        <v>3.9983493576349924</v>
      </c>
      <c r="G4895" s="13">
        <f t="shared" ca="1" si="460"/>
        <v>0.500517559050487</v>
      </c>
      <c r="H4895" s="13">
        <f t="shared" ca="1" si="461"/>
        <v>0</v>
      </c>
    </row>
    <row r="4896" spans="3:8">
      <c r="C4896" s="13">
        <f t="shared" ca="1" si="456"/>
        <v>1997.0801768233528</v>
      </c>
      <c r="D4896" s="13">
        <f t="shared" ca="1" si="457"/>
        <v>100.27414129678394</v>
      </c>
      <c r="E4896" s="13">
        <f t="shared" ca="1" si="458"/>
        <v>1005746.6555764665</v>
      </c>
      <c r="F4896" s="13">
        <f t="shared" ca="1" si="459"/>
        <v>4.0028849087257026</v>
      </c>
      <c r="G4896" s="13">
        <f t="shared" ca="1" si="460"/>
        <v>0.4930024496751238</v>
      </c>
      <c r="H4896" s="13">
        <f t="shared" ca="1" si="461"/>
        <v>0</v>
      </c>
    </row>
    <row r="4897" spans="3:8">
      <c r="C4897" s="13">
        <f t="shared" ca="1" si="456"/>
        <v>2010.5834231671718</v>
      </c>
      <c r="D4897" s="13">
        <f t="shared" ca="1" si="457"/>
        <v>99.848920389359961</v>
      </c>
      <c r="E4897" s="13">
        <f t="shared" ca="1" si="458"/>
        <v>1001351.6306567504</v>
      </c>
      <c r="F4897" s="13">
        <f t="shared" ca="1" si="459"/>
        <v>3.9978747543895987</v>
      </c>
      <c r="G4897" s="13">
        <f t="shared" ca="1" si="460"/>
        <v>0.50226666610382753</v>
      </c>
      <c r="H4897" s="13">
        <f t="shared" ca="1" si="461"/>
        <v>0</v>
      </c>
    </row>
    <row r="4898" spans="3:8">
      <c r="C4898" s="13">
        <f t="shared" ca="1" si="456"/>
        <v>2000.2262396339806</v>
      </c>
      <c r="D4898" s="13">
        <f t="shared" ca="1" si="457"/>
        <v>100.23708303312343</v>
      </c>
      <c r="E4898" s="13">
        <f t="shared" ca="1" si="458"/>
        <v>992646.84878563683</v>
      </c>
      <c r="F4898" s="13">
        <f t="shared" ca="1" si="459"/>
        <v>4.0014898635183718</v>
      </c>
      <c r="G4898" s="13">
        <f t="shared" ca="1" si="460"/>
        <v>0.50159724494568203</v>
      </c>
      <c r="H4898" s="13">
        <f t="shared" ca="1" si="461"/>
        <v>0</v>
      </c>
    </row>
    <row r="4899" spans="3:8">
      <c r="C4899" s="13">
        <f t="shared" ca="1" si="456"/>
        <v>2010.4257211627441</v>
      </c>
      <c r="D4899" s="13">
        <f t="shared" ca="1" si="457"/>
        <v>100.28583126732264</v>
      </c>
      <c r="E4899" s="13">
        <f t="shared" ca="1" si="458"/>
        <v>1005469.1244103324</v>
      </c>
      <c r="F4899" s="13">
        <f t="shared" ca="1" si="459"/>
        <v>3.9938654538736835</v>
      </c>
      <c r="G4899" s="13">
        <f t="shared" ca="1" si="460"/>
        <v>0.50433988791722417</v>
      </c>
      <c r="H4899" s="13">
        <f t="shared" ca="1" si="461"/>
        <v>0</v>
      </c>
    </row>
    <row r="4900" spans="3:8">
      <c r="C4900" s="13">
        <f t="shared" ca="1" si="456"/>
        <v>2018.4926846853014</v>
      </c>
      <c r="D4900" s="13">
        <f t="shared" ca="1" si="457"/>
        <v>99.976420663500946</v>
      </c>
      <c r="E4900" s="13">
        <f t="shared" ca="1" si="458"/>
        <v>1000524.0935513423</v>
      </c>
      <c r="F4900" s="13">
        <f t="shared" ca="1" si="459"/>
        <v>4.0046152146129463</v>
      </c>
      <c r="G4900" s="13">
        <f t="shared" ca="1" si="460"/>
        <v>0.50388491284958314</v>
      </c>
      <c r="H4900" s="13">
        <f t="shared" ca="1" si="461"/>
        <v>0</v>
      </c>
    </row>
    <row r="4901" spans="3:8">
      <c r="C4901" s="13">
        <f t="shared" ca="1" si="456"/>
        <v>2004.049292703626</v>
      </c>
      <c r="D4901" s="13">
        <f t="shared" ca="1" si="457"/>
        <v>99.3961108791611</v>
      </c>
      <c r="E4901" s="13">
        <f t="shared" ca="1" si="458"/>
        <v>997843.59084387205</v>
      </c>
      <c r="F4901" s="13">
        <f t="shared" ca="1" si="459"/>
        <v>4.014974895645695</v>
      </c>
      <c r="G4901" s="13">
        <f t="shared" ca="1" si="460"/>
        <v>0.49005239594170347</v>
      </c>
      <c r="H4901" s="13">
        <f t="shared" ca="1" si="461"/>
        <v>0</v>
      </c>
    </row>
    <row r="4902" spans="3:8">
      <c r="C4902" s="13">
        <f t="shared" ca="1" si="456"/>
        <v>2015.3813843180824</v>
      </c>
      <c r="D4902" s="13">
        <f t="shared" ca="1" si="457"/>
        <v>100.01690225824797</v>
      </c>
      <c r="E4902" s="13">
        <f t="shared" ca="1" si="458"/>
        <v>992094.67539157427</v>
      </c>
      <c r="F4902" s="13">
        <f t="shared" ca="1" si="459"/>
        <v>3.9995289587867586</v>
      </c>
      <c r="G4902" s="13">
        <f t="shared" ca="1" si="460"/>
        <v>0.50938894815674074</v>
      </c>
      <c r="H4902" s="13">
        <f t="shared" ca="1" si="461"/>
        <v>0</v>
      </c>
    </row>
    <row r="4903" spans="3:8">
      <c r="C4903" s="13">
        <f t="shared" ca="1" si="456"/>
        <v>1999.9471275004162</v>
      </c>
      <c r="D4903" s="13">
        <f t="shared" ca="1" si="457"/>
        <v>99.814447647104089</v>
      </c>
      <c r="E4903" s="13">
        <f t="shared" ca="1" si="458"/>
        <v>994590.22142956837</v>
      </c>
      <c r="F4903" s="13">
        <f t="shared" ca="1" si="459"/>
        <v>4.0030966767718841</v>
      </c>
      <c r="G4903" s="13">
        <f t="shared" ca="1" si="460"/>
        <v>0.49756757582204908</v>
      </c>
      <c r="H4903" s="13">
        <f t="shared" ca="1" si="461"/>
        <v>0</v>
      </c>
    </row>
    <row r="4904" spans="3:8">
      <c r="C4904" s="13">
        <f t="shared" ca="1" si="456"/>
        <v>2008.4922112338802</v>
      </c>
      <c r="D4904" s="13">
        <f t="shared" ca="1" si="457"/>
        <v>100.065556113472</v>
      </c>
      <c r="E4904" s="13">
        <f t="shared" ca="1" si="458"/>
        <v>991389.1590005781</v>
      </c>
      <c r="F4904" s="13">
        <f t="shared" ca="1" si="459"/>
        <v>3.9975433651921399</v>
      </c>
      <c r="G4904" s="13">
        <f t="shared" ca="1" si="460"/>
        <v>0.50752583187056832</v>
      </c>
      <c r="H4904" s="13">
        <f t="shared" ca="1" si="461"/>
        <v>0</v>
      </c>
    </row>
    <row r="4905" spans="3:8">
      <c r="C4905" s="13">
        <f t="shared" ca="1" si="456"/>
        <v>2001.4480524426303</v>
      </c>
      <c r="D4905" s="13">
        <f t="shared" ca="1" si="457"/>
        <v>100.50082782990974</v>
      </c>
      <c r="E4905" s="13">
        <f t="shared" ca="1" si="458"/>
        <v>983271.11473447958</v>
      </c>
      <c r="F4905" s="13">
        <f t="shared" ca="1" si="459"/>
        <v>3.9927687518365738</v>
      </c>
      <c r="G4905" s="13">
        <f t="shared" ca="1" si="460"/>
        <v>0.51278876989281175</v>
      </c>
      <c r="H4905" s="13">
        <f t="shared" ca="1" si="461"/>
        <v>0</v>
      </c>
    </row>
    <row r="4906" spans="3:8">
      <c r="C4906" s="13">
        <f t="shared" ca="1" si="456"/>
        <v>2008.3304705473324</v>
      </c>
      <c r="D4906" s="13">
        <f t="shared" ca="1" si="457"/>
        <v>99.241099266215741</v>
      </c>
      <c r="E4906" s="13">
        <f t="shared" ca="1" si="458"/>
        <v>992038.9221329781</v>
      </c>
      <c r="F4906" s="13">
        <f t="shared" ca="1" si="459"/>
        <v>3.990782893383316</v>
      </c>
      <c r="G4906" s="13">
        <f t="shared" ca="1" si="460"/>
        <v>0.50635014220099084</v>
      </c>
      <c r="H4906" s="13">
        <f t="shared" ca="1" si="461"/>
        <v>0</v>
      </c>
    </row>
    <row r="4907" spans="3:8">
      <c r="C4907" s="13">
        <f t="shared" ca="1" si="456"/>
        <v>2011.3384199484428</v>
      </c>
      <c r="D4907" s="13">
        <f t="shared" ca="1" si="457"/>
        <v>99.837408583472154</v>
      </c>
      <c r="E4907" s="13">
        <f t="shared" ca="1" si="458"/>
        <v>996742.34848780138</v>
      </c>
      <c r="F4907" s="13">
        <f t="shared" ca="1" si="459"/>
        <v>3.989473258566353</v>
      </c>
      <c r="G4907" s="13">
        <f t="shared" ca="1" si="460"/>
        <v>0.50917677909111192</v>
      </c>
      <c r="H4907" s="13">
        <f t="shared" ca="1" si="461"/>
        <v>0</v>
      </c>
    </row>
    <row r="4908" spans="3:8">
      <c r="C4908" s="13">
        <f t="shared" ca="1" si="456"/>
        <v>1994.3343987305411</v>
      </c>
      <c r="D4908" s="13">
        <f t="shared" ca="1" si="457"/>
        <v>99.373013997879042</v>
      </c>
      <c r="E4908" s="13">
        <f t="shared" ca="1" si="458"/>
        <v>994491.66350088757</v>
      </c>
      <c r="F4908" s="13">
        <f t="shared" ca="1" si="459"/>
        <v>3.990832267090084</v>
      </c>
      <c r="G4908" s="13">
        <f t="shared" ca="1" si="460"/>
        <v>0.49872312981517553</v>
      </c>
      <c r="H4908" s="13">
        <f t="shared" ca="1" si="461"/>
        <v>0</v>
      </c>
    </row>
    <row r="4909" spans="3:8">
      <c r="C4909" s="13">
        <f t="shared" ca="1" si="456"/>
        <v>1989.5342944166134</v>
      </c>
      <c r="D4909" s="13">
        <f t="shared" ca="1" si="457"/>
        <v>99.277915337935852</v>
      </c>
      <c r="E4909" s="13">
        <f t="shared" ca="1" si="458"/>
        <v>980578.973064202</v>
      </c>
      <c r="F4909" s="13">
        <f t="shared" ca="1" si="459"/>
        <v>3.9939904443278351</v>
      </c>
      <c r="G4909" s="13">
        <f t="shared" ca="1" si="460"/>
        <v>0.5012968561897555</v>
      </c>
      <c r="H4909" s="13">
        <f t="shared" ca="1" si="461"/>
        <v>0</v>
      </c>
    </row>
    <row r="4910" spans="3:8">
      <c r="C4910" s="13">
        <f t="shared" ca="1" si="456"/>
        <v>2007.8462039768758</v>
      </c>
      <c r="D4910" s="13">
        <f t="shared" ca="1" si="457"/>
        <v>99.446676054109986</v>
      </c>
      <c r="E4910" s="13">
        <f t="shared" ca="1" si="458"/>
        <v>994215.41791143606</v>
      </c>
      <c r="F4910" s="13">
        <f t="shared" ca="1" si="459"/>
        <v>4.0024503218482206</v>
      </c>
      <c r="G4910" s="13">
        <f t="shared" ca="1" si="460"/>
        <v>0.5001692632365129</v>
      </c>
      <c r="H4910" s="13">
        <f t="shared" ca="1" si="461"/>
        <v>0</v>
      </c>
    </row>
    <row r="4911" spans="3:8">
      <c r="C4911" s="13">
        <f t="shared" ca="1" si="456"/>
        <v>2005.845655072686</v>
      </c>
      <c r="D4911" s="13">
        <f t="shared" ca="1" si="457"/>
        <v>99.625799347622575</v>
      </c>
      <c r="E4911" s="13">
        <f t="shared" ca="1" si="458"/>
        <v>989684.63034481928</v>
      </c>
      <c r="F4911" s="13">
        <f t="shared" ca="1" si="459"/>
        <v>3.9944045861753268</v>
      </c>
      <c r="G4911" s="13">
        <f t="shared" ca="1" si="460"/>
        <v>0.50642127850213647</v>
      </c>
      <c r="H4911" s="13">
        <f t="shared" ca="1" si="461"/>
        <v>0</v>
      </c>
    </row>
    <row r="4912" spans="3:8">
      <c r="C4912" s="13">
        <f t="shared" ca="1" si="456"/>
        <v>2012.3776156252241</v>
      </c>
      <c r="D4912" s="13">
        <f t="shared" ca="1" si="457"/>
        <v>99.645570834656866</v>
      </c>
      <c r="E4912" s="13">
        <f t="shared" ca="1" si="458"/>
        <v>993551.60173712473</v>
      </c>
      <c r="F4912" s="13">
        <f t="shared" ca="1" si="459"/>
        <v>3.9846662577725289</v>
      </c>
      <c r="G4912" s="13">
        <f t="shared" ca="1" si="460"/>
        <v>0.51282460384414186</v>
      </c>
      <c r="H4912" s="13">
        <f t="shared" ca="1" si="461"/>
        <v>0</v>
      </c>
    </row>
    <row r="4913" spans="3:8">
      <c r="C4913" s="13">
        <f t="shared" ca="1" si="456"/>
        <v>1992.4578996207656</v>
      </c>
      <c r="D4913" s="13">
        <f t="shared" ca="1" si="457"/>
        <v>100.68590934653599</v>
      </c>
      <c r="E4913" s="13">
        <f t="shared" ca="1" si="458"/>
        <v>990419.13161145395</v>
      </c>
      <c r="F4913" s="13">
        <f t="shared" ca="1" si="459"/>
        <v>4.0039617868971007</v>
      </c>
      <c r="G4913" s="13">
        <f t="shared" ca="1" si="460"/>
        <v>0.4998255145556143</v>
      </c>
      <c r="H4913" s="13">
        <f t="shared" ca="1" si="461"/>
        <v>0</v>
      </c>
    </row>
    <row r="4914" spans="3:8">
      <c r="C4914" s="13">
        <f t="shared" ca="1" si="456"/>
        <v>2008.9472874371118</v>
      </c>
      <c r="D4914" s="13">
        <f t="shared" ca="1" si="457"/>
        <v>99.150715767215857</v>
      </c>
      <c r="E4914" s="13">
        <f t="shared" ca="1" si="458"/>
        <v>1002775.7078308603</v>
      </c>
      <c r="F4914" s="13">
        <f t="shared" ca="1" si="459"/>
        <v>3.9983572066433166</v>
      </c>
      <c r="G4914" s="13">
        <f t="shared" ca="1" si="460"/>
        <v>0.49699601222430789</v>
      </c>
      <c r="H4914" s="13">
        <f t="shared" ca="1" si="461"/>
        <v>0</v>
      </c>
    </row>
    <row r="4915" spans="3:8">
      <c r="C4915" s="13">
        <f t="shared" ca="1" si="456"/>
        <v>1998.910666602887</v>
      </c>
      <c r="D4915" s="13">
        <f t="shared" ca="1" si="457"/>
        <v>99.254134036345633</v>
      </c>
      <c r="E4915" s="13">
        <f t="shared" ca="1" si="458"/>
        <v>989555.41085180442</v>
      </c>
      <c r="F4915" s="13">
        <f t="shared" ca="1" si="459"/>
        <v>4.0051059102668711</v>
      </c>
      <c r="G4915" s="13">
        <f t="shared" ca="1" si="460"/>
        <v>0.49578042171199277</v>
      </c>
      <c r="H4915" s="13">
        <f t="shared" ca="1" si="461"/>
        <v>0</v>
      </c>
    </row>
    <row r="4916" spans="3:8">
      <c r="C4916" s="13">
        <f t="shared" ca="1" si="456"/>
        <v>1994.221412161012</v>
      </c>
      <c r="D4916" s="13">
        <f t="shared" ca="1" si="457"/>
        <v>99.798839510995975</v>
      </c>
      <c r="E4916" s="13">
        <f t="shared" ca="1" si="458"/>
        <v>997777.87610205403</v>
      </c>
      <c r="F4916" s="13">
        <f t="shared" ca="1" si="459"/>
        <v>4.0022609427717128</v>
      </c>
      <c r="G4916" s="13">
        <f t="shared" ca="1" si="460"/>
        <v>0.49347698544227975</v>
      </c>
      <c r="H4916" s="13">
        <f t="shared" ca="1" si="461"/>
        <v>0</v>
      </c>
    </row>
    <row r="4917" spans="3:8">
      <c r="C4917" s="13">
        <f t="shared" ca="1" si="456"/>
        <v>2008.2712269537997</v>
      </c>
      <c r="D4917" s="13">
        <f t="shared" ca="1" si="457"/>
        <v>100.61125433734676</v>
      </c>
      <c r="E4917" s="13">
        <f t="shared" ca="1" si="458"/>
        <v>991899.35535634984</v>
      </c>
      <c r="F4917" s="13">
        <f t="shared" ca="1" si="459"/>
        <v>3.9958671195115456</v>
      </c>
      <c r="G4917" s="13">
        <f t="shared" ca="1" si="460"/>
        <v>0.51077504653410166</v>
      </c>
      <c r="H4917" s="13">
        <f t="shared" ca="1" si="461"/>
        <v>0</v>
      </c>
    </row>
    <row r="4918" spans="3:8">
      <c r="C4918" s="13">
        <f t="shared" ca="1" si="456"/>
        <v>1987.9345440517068</v>
      </c>
      <c r="D4918" s="13">
        <f t="shared" ca="1" si="457"/>
        <v>99.971897633927128</v>
      </c>
      <c r="E4918" s="13">
        <f t="shared" ca="1" si="458"/>
        <v>995916.01545601629</v>
      </c>
      <c r="F4918" s="13">
        <f t="shared" ca="1" si="459"/>
        <v>3.9978620592473519</v>
      </c>
      <c r="G4918" s="13">
        <f t="shared" ca="1" si="460"/>
        <v>0.49430874506022215</v>
      </c>
      <c r="H4918" s="13">
        <f t="shared" ca="1" si="461"/>
        <v>0</v>
      </c>
    </row>
    <row r="4919" spans="3:8">
      <c r="C4919" s="13">
        <f t="shared" ca="1" si="456"/>
        <v>1995.1992441068155</v>
      </c>
      <c r="D4919" s="13">
        <f t="shared" ca="1" si="457"/>
        <v>100.26237481019729</v>
      </c>
      <c r="E4919" s="13">
        <f t="shared" ca="1" si="458"/>
        <v>992897.8763466368</v>
      </c>
      <c r="F4919" s="13">
        <f t="shared" ca="1" si="459"/>
        <v>4.0060496832304491</v>
      </c>
      <c r="G4919" s="13">
        <f t="shared" ca="1" si="460"/>
        <v>0.49681049159221169</v>
      </c>
      <c r="H4919" s="13">
        <f t="shared" ca="1" si="461"/>
        <v>0</v>
      </c>
    </row>
    <row r="4920" spans="3:8">
      <c r="C4920" s="13">
        <f t="shared" ca="1" si="456"/>
        <v>1991.837099073681</v>
      </c>
      <c r="D4920" s="13">
        <f t="shared" ca="1" si="457"/>
        <v>100.23621915528506</v>
      </c>
      <c r="E4920" s="13">
        <f t="shared" ca="1" si="458"/>
        <v>991712.92251750943</v>
      </c>
      <c r="F4920" s="13">
        <f t="shared" ca="1" si="459"/>
        <v>3.9843062516866188</v>
      </c>
      <c r="G4920" s="13">
        <f t="shared" ca="1" si="460"/>
        <v>0.50650719866334815</v>
      </c>
      <c r="H4920" s="13">
        <f t="shared" ca="1" si="461"/>
        <v>0</v>
      </c>
    </row>
    <row r="4921" spans="3:8">
      <c r="C4921" s="13">
        <f t="shared" ca="1" si="456"/>
        <v>2002.5866192453691</v>
      </c>
      <c r="D4921" s="13">
        <f t="shared" ca="1" si="457"/>
        <v>99.770459034961547</v>
      </c>
      <c r="E4921" s="13">
        <f t="shared" ca="1" si="458"/>
        <v>996584.98434519791</v>
      </c>
      <c r="F4921" s="13">
        <f t="shared" ca="1" si="459"/>
        <v>3.9998378019835945</v>
      </c>
      <c r="G4921" s="13">
        <f t="shared" ca="1" si="460"/>
        <v>0.49928769572354653</v>
      </c>
      <c r="H4921" s="13">
        <f t="shared" ca="1" si="461"/>
        <v>0</v>
      </c>
    </row>
    <row r="4922" spans="3:8">
      <c r="C4922" s="13">
        <f t="shared" ca="1" si="456"/>
        <v>2006.8116228844192</v>
      </c>
      <c r="D4922" s="13">
        <f t="shared" ca="1" si="457"/>
        <v>99.535812205166366</v>
      </c>
      <c r="E4922" s="13">
        <f t="shared" ca="1" si="458"/>
        <v>993344.40082565648</v>
      </c>
      <c r="F4922" s="13">
        <f t="shared" ca="1" si="459"/>
        <v>3.984310448375187</v>
      </c>
      <c r="G4922" s="13">
        <f t="shared" ca="1" si="460"/>
        <v>0.50971825226405965</v>
      </c>
      <c r="H4922" s="13">
        <f t="shared" ca="1" si="461"/>
        <v>0</v>
      </c>
    </row>
    <row r="4923" spans="3:8">
      <c r="C4923" s="13">
        <f t="shared" ca="1" si="456"/>
        <v>1988.2087102171126</v>
      </c>
      <c r="D4923" s="13">
        <f t="shared" ca="1" si="457"/>
        <v>101.03517594496185</v>
      </c>
      <c r="E4923" s="13">
        <f t="shared" ca="1" si="458"/>
        <v>1012752.0585101168</v>
      </c>
      <c r="F4923" s="13">
        <f t="shared" ca="1" si="459"/>
        <v>4.0083266734362741</v>
      </c>
      <c r="G4923" s="13">
        <f t="shared" ca="1" si="460"/>
        <v>0.4862852664150345</v>
      </c>
      <c r="H4923" s="13">
        <f t="shared" ca="1" si="461"/>
        <v>0</v>
      </c>
    </row>
    <row r="4924" spans="3:8">
      <c r="C4924" s="13">
        <f t="shared" ca="1" si="456"/>
        <v>1995.3821944268425</v>
      </c>
      <c r="D4924" s="13">
        <f t="shared" ca="1" si="457"/>
        <v>99.45949027949446</v>
      </c>
      <c r="E4924" s="13">
        <f t="shared" ca="1" si="458"/>
        <v>990238.73528728366</v>
      </c>
      <c r="F4924" s="13">
        <f t="shared" ca="1" si="459"/>
        <v>3.9943296312411039</v>
      </c>
      <c r="G4924" s="13">
        <f t="shared" ca="1" si="460"/>
        <v>0.50007256618739471</v>
      </c>
      <c r="H4924" s="13">
        <f t="shared" ca="1" si="461"/>
        <v>0</v>
      </c>
    </row>
    <row r="4925" spans="3:8">
      <c r="C4925" s="13">
        <f t="shared" ca="1" si="456"/>
        <v>1992.4816401116452</v>
      </c>
      <c r="D4925" s="13">
        <f t="shared" ca="1" si="457"/>
        <v>100.24678290305782</v>
      </c>
      <c r="E4925" s="13">
        <f t="shared" ca="1" si="458"/>
        <v>990208.15271713666</v>
      </c>
      <c r="F4925" s="13">
        <f t="shared" ca="1" si="459"/>
        <v>3.9989380145750375</v>
      </c>
      <c r="G4925" s="13">
        <f t="shared" ca="1" si="460"/>
        <v>0.50026952542363923</v>
      </c>
      <c r="H4925" s="13">
        <f t="shared" ca="1" si="461"/>
        <v>0</v>
      </c>
    </row>
    <row r="4926" spans="3:8">
      <c r="C4926" s="13">
        <f t="shared" ca="1" si="456"/>
        <v>2001.1197212835716</v>
      </c>
      <c r="D4926" s="13">
        <f t="shared" ca="1" si="457"/>
        <v>98.510402669213221</v>
      </c>
      <c r="E4926" s="13">
        <f t="shared" ca="1" si="458"/>
        <v>1009671.6912698442</v>
      </c>
      <c r="F4926" s="13">
        <f t="shared" ca="1" si="459"/>
        <v>3.9990548352849795</v>
      </c>
      <c r="G4926" s="13">
        <f t="shared" ca="1" si="460"/>
        <v>0.48626023559715464</v>
      </c>
      <c r="H4926" s="13">
        <f t="shared" ca="1" si="461"/>
        <v>0</v>
      </c>
    </row>
    <row r="4927" spans="3:8">
      <c r="C4927" s="13">
        <f t="shared" ca="1" si="456"/>
        <v>1993.569023984767</v>
      </c>
      <c r="D4927" s="13">
        <f t="shared" ca="1" si="457"/>
        <v>99.7167982593907</v>
      </c>
      <c r="E4927" s="13">
        <f t="shared" ca="1" si="458"/>
        <v>1000564.0631167929</v>
      </c>
      <c r="F4927" s="13">
        <f t="shared" ca="1" si="459"/>
        <v>4.0045092625917542</v>
      </c>
      <c r="G4927" s="13">
        <f t="shared" ca="1" si="460"/>
        <v>0.49027404641089894</v>
      </c>
      <c r="H4927" s="13">
        <f t="shared" ca="1" si="461"/>
        <v>0</v>
      </c>
    </row>
    <row r="4928" spans="3:8">
      <c r="C4928" s="13">
        <f t="shared" ca="1" si="456"/>
        <v>1994.5865937835115</v>
      </c>
      <c r="D4928" s="13">
        <f t="shared" ca="1" si="457"/>
        <v>100.05367669373028</v>
      </c>
      <c r="E4928" s="13">
        <f t="shared" ca="1" si="458"/>
        <v>996672.49601895327</v>
      </c>
      <c r="F4928" s="13">
        <f t="shared" ca="1" si="459"/>
        <v>4.0090597477023033</v>
      </c>
      <c r="G4928" s="13">
        <f t="shared" ca="1" si="460"/>
        <v>0.49211475894815693</v>
      </c>
      <c r="H4928" s="13">
        <f t="shared" ca="1" si="461"/>
        <v>0</v>
      </c>
    </row>
    <row r="4929" spans="3:8">
      <c r="C4929" s="13">
        <f t="shared" ca="1" si="456"/>
        <v>2006.7639420336629</v>
      </c>
      <c r="D4929" s="13">
        <f t="shared" ca="1" si="457"/>
        <v>100.71490449380593</v>
      </c>
      <c r="E4929" s="13">
        <f t="shared" ca="1" si="458"/>
        <v>993520.39258091222</v>
      </c>
      <c r="F4929" s="13">
        <f t="shared" ca="1" si="459"/>
        <v>3.9873570989817324</v>
      </c>
      <c r="G4929" s="13">
        <f t="shared" ca="1" si="460"/>
        <v>0.51406631225197663</v>
      </c>
      <c r="H4929" s="13">
        <f t="shared" ca="1" si="461"/>
        <v>0</v>
      </c>
    </row>
    <row r="4930" spans="3:8">
      <c r="C4930" s="13">
        <f t="shared" ca="1" si="456"/>
        <v>1989.6247012768401</v>
      </c>
      <c r="D4930" s="13">
        <f t="shared" ca="1" si="457"/>
        <v>99.545841748308163</v>
      </c>
      <c r="E4930" s="13">
        <f t="shared" ca="1" si="458"/>
        <v>995708.40512519586</v>
      </c>
      <c r="F4930" s="13">
        <f t="shared" ca="1" si="459"/>
        <v>4.008519470858551</v>
      </c>
      <c r="G4930" s="13">
        <f t="shared" ca="1" si="460"/>
        <v>0.48791865494531372</v>
      </c>
      <c r="H4930" s="13">
        <f t="shared" ca="1" si="461"/>
        <v>0</v>
      </c>
    </row>
    <row r="4931" spans="3:8">
      <c r="C4931" s="13">
        <f t="shared" ca="1" si="456"/>
        <v>2006.481741837388</v>
      </c>
      <c r="D4931" s="13">
        <f t="shared" ca="1" si="457"/>
        <v>100.55237545097854</v>
      </c>
      <c r="E4931" s="13">
        <f t="shared" ca="1" si="458"/>
        <v>981449.44439548708</v>
      </c>
      <c r="F4931" s="13">
        <f t="shared" ca="1" si="459"/>
        <v>4.006714965854087</v>
      </c>
      <c r="G4931" s="13">
        <f t="shared" ca="1" si="460"/>
        <v>0.50943780159617247</v>
      </c>
      <c r="H4931" s="13">
        <f t="shared" ca="1" si="461"/>
        <v>0</v>
      </c>
    </row>
    <row r="4932" spans="3:8">
      <c r="C4932" s="13">
        <f t="shared" ca="1" si="456"/>
        <v>2002.6677055520354</v>
      </c>
      <c r="D4932" s="13">
        <f t="shared" ca="1" si="457"/>
        <v>98.848110891944017</v>
      </c>
      <c r="E4932" s="13">
        <f t="shared" ca="1" si="458"/>
        <v>993559.9356801199</v>
      </c>
      <c r="F4932" s="13">
        <f t="shared" ca="1" si="459"/>
        <v>4.0088333667426319</v>
      </c>
      <c r="G4932" s="13">
        <f t="shared" ca="1" si="460"/>
        <v>0.49177925978729903</v>
      </c>
      <c r="H4932" s="13">
        <f t="shared" ca="1" si="461"/>
        <v>0</v>
      </c>
    </row>
    <row r="4933" spans="3:8">
      <c r="C4933" s="13">
        <f t="shared" ca="1" si="456"/>
        <v>2025.5919926750259</v>
      </c>
      <c r="D4933" s="13">
        <f t="shared" ca="1" si="457"/>
        <v>99.446593759855602</v>
      </c>
      <c r="E4933" s="13">
        <f t="shared" ca="1" si="458"/>
        <v>993924.41398518346</v>
      </c>
      <c r="F4933" s="13">
        <f t="shared" ca="1" si="459"/>
        <v>3.9910875561269585</v>
      </c>
      <c r="G4933" s="13">
        <f t="shared" ca="1" si="460"/>
        <v>0.51502179725026609</v>
      </c>
      <c r="H4933" s="13">
        <f t="shared" ca="1" si="461"/>
        <v>0</v>
      </c>
    </row>
    <row r="4934" spans="3:8">
      <c r="C4934" s="13">
        <f t="shared" ca="1" si="456"/>
        <v>1996.7800287461409</v>
      </c>
      <c r="D4934" s="13">
        <f t="shared" ca="1" si="457"/>
        <v>100.57176373891373</v>
      </c>
      <c r="E4934" s="13">
        <f t="shared" ca="1" si="458"/>
        <v>1001454.5940086594</v>
      </c>
      <c r="F4934" s="13">
        <f t="shared" ca="1" si="459"/>
        <v>3.9960784870487562</v>
      </c>
      <c r="G4934" s="13">
        <f t="shared" ca="1" si="460"/>
        <v>0.49982658079335135</v>
      </c>
      <c r="H4934" s="13">
        <f t="shared" ca="1" si="461"/>
        <v>0</v>
      </c>
    </row>
    <row r="4935" spans="3:8">
      <c r="C4935" s="13">
        <f t="shared" ca="1" si="456"/>
        <v>1992.9363616414282</v>
      </c>
      <c r="D4935" s="13">
        <f t="shared" ca="1" si="457"/>
        <v>100.8973507402192</v>
      </c>
      <c r="E4935" s="13">
        <f t="shared" ca="1" si="458"/>
        <v>1002337.8983216974</v>
      </c>
      <c r="F4935" s="13">
        <f t="shared" ca="1" si="459"/>
        <v>3.9872219279876351</v>
      </c>
      <c r="G4935" s="13">
        <f t="shared" ca="1" si="460"/>
        <v>0.50352492367922697</v>
      </c>
      <c r="H4935" s="13">
        <f t="shared" ca="1" si="461"/>
        <v>0</v>
      </c>
    </row>
    <row r="4936" spans="3:8">
      <c r="C4936" s="13">
        <f t="shared" ca="1" si="456"/>
        <v>1990.3851165927808</v>
      </c>
      <c r="D4936" s="13">
        <f t="shared" ca="1" si="457"/>
        <v>100.35057441841846</v>
      </c>
      <c r="E4936" s="13">
        <f t="shared" ca="1" si="458"/>
        <v>992964.85781714891</v>
      </c>
      <c r="F4936" s="13">
        <f t="shared" ca="1" si="459"/>
        <v>4.0021635593487739</v>
      </c>
      <c r="G4936" s="13">
        <f t="shared" ca="1" si="460"/>
        <v>0.49674215467650196</v>
      </c>
      <c r="H4936" s="13">
        <f t="shared" ca="1" si="461"/>
        <v>0</v>
      </c>
    </row>
    <row r="4937" spans="3:8">
      <c r="C4937" s="13">
        <f t="shared" ca="1" si="456"/>
        <v>2002.5076486250377</v>
      </c>
      <c r="D4937" s="13">
        <f t="shared" ca="1" si="457"/>
        <v>100.15100128185274</v>
      </c>
      <c r="E4937" s="13">
        <f t="shared" ca="1" si="458"/>
        <v>985827.72221262113</v>
      </c>
      <c r="F4937" s="13">
        <f t="shared" ca="1" si="459"/>
        <v>4.0055601012100732</v>
      </c>
      <c r="G4937" s="13">
        <f t="shared" ca="1" si="460"/>
        <v>0.50373225543545297</v>
      </c>
      <c r="H4937" s="13">
        <f t="shared" ca="1" si="461"/>
        <v>0</v>
      </c>
    </row>
    <row r="4938" spans="3:8">
      <c r="C4938" s="13">
        <f t="shared" ca="1" si="456"/>
        <v>1990.3332613276114</v>
      </c>
      <c r="D4938" s="13">
        <f t="shared" ca="1" si="457"/>
        <v>99.162293004789419</v>
      </c>
      <c r="E4938" s="13">
        <f t="shared" ca="1" si="458"/>
        <v>1002531.178550923</v>
      </c>
      <c r="F4938" s="13">
        <f t="shared" ca="1" si="459"/>
        <v>3.9884499974555379</v>
      </c>
      <c r="G4938" s="13">
        <f t="shared" ca="1" si="460"/>
        <v>0.4928716088656952</v>
      </c>
      <c r="H4938" s="13">
        <f t="shared" ca="1" si="461"/>
        <v>0</v>
      </c>
    </row>
    <row r="4939" spans="3:8">
      <c r="C4939" s="13">
        <f t="shared" ca="1" si="456"/>
        <v>1996.3383159221698</v>
      </c>
      <c r="D4939" s="13">
        <f t="shared" ca="1" si="457"/>
        <v>100.43912634032041</v>
      </c>
      <c r="E4939" s="13">
        <f t="shared" ca="1" si="458"/>
        <v>990265.24729184655</v>
      </c>
      <c r="F4939" s="13">
        <f t="shared" ca="1" si="459"/>
        <v>3.9916853660294813</v>
      </c>
      <c r="G4939" s="13">
        <f t="shared" ca="1" si="460"/>
        <v>0.50680932872462714</v>
      </c>
      <c r="H4939" s="13">
        <f t="shared" ca="1" si="461"/>
        <v>0</v>
      </c>
    </row>
    <row r="4940" spans="3:8">
      <c r="C4940" s="13">
        <f t="shared" ca="1" si="456"/>
        <v>1992.3028339280215</v>
      </c>
      <c r="D4940" s="13">
        <f t="shared" ca="1" si="457"/>
        <v>99.834539059927749</v>
      </c>
      <c r="E4940" s="13">
        <f t="shared" ca="1" si="458"/>
        <v>998765.27261299966</v>
      </c>
      <c r="F4940" s="13">
        <f t="shared" ca="1" si="459"/>
        <v>4.0004573598567683</v>
      </c>
      <c r="G4940" s="13">
        <f t="shared" ca="1" si="460"/>
        <v>0.49310526663895221</v>
      </c>
      <c r="H4940" s="13">
        <f t="shared" ca="1" si="461"/>
        <v>0</v>
      </c>
    </row>
    <row r="4941" spans="3:8">
      <c r="C4941" s="13">
        <f t="shared" ca="1" si="456"/>
        <v>1992.3165021714881</v>
      </c>
      <c r="D4941" s="13">
        <f t="shared" ca="1" si="457"/>
        <v>100.23461988231287</v>
      </c>
      <c r="E4941" s="13">
        <f t="shared" ca="1" si="458"/>
        <v>980973.32869304041</v>
      </c>
      <c r="F4941" s="13">
        <f t="shared" ca="1" si="459"/>
        <v>4.0030726844339863</v>
      </c>
      <c r="G4941" s="13">
        <f t="shared" ca="1" si="460"/>
        <v>0.50275158013995858</v>
      </c>
      <c r="H4941" s="13">
        <f t="shared" ca="1" si="461"/>
        <v>0</v>
      </c>
    </row>
    <row r="4942" spans="3:8">
      <c r="C4942" s="13">
        <f t="shared" ca="1" si="456"/>
        <v>2007.4808271958163</v>
      </c>
      <c r="D4942" s="13">
        <f t="shared" ca="1" si="457"/>
        <v>99.651957458452912</v>
      </c>
      <c r="E4942" s="13">
        <f t="shared" ca="1" si="458"/>
        <v>999779.38994731626</v>
      </c>
      <c r="F4942" s="13">
        <f t="shared" ca="1" si="459"/>
        <v>4.009488216834681</v>
      </c>
      <c r="G4942" s="13">
        <f t="shared" ca="1" si="460"/>
        <v>0.49474206255027448</v>
      </c>
      <c r="H4942" s="13">
        <f t="shared" ca="1" si="461"/>
        <v>0</v>
      </c>
    </row>
    <row r="4943" spans="3:8">
      <c r="C4943" s="13">
        <f t="shared" ca="1" si="456"/>
        <v>1992.9354375402322</v>
      </c>
      <c r="D4943" s="13">
        <f t="shared" ca="1" si="457"/>
        <v>100.38672776842139</v>
      </c>
      <c r="E4943" s="13">
        <f t="shared" ca="1" si="458"/>
        <v>998803.40086820535</v>
      </c>
      <c r="F4943" s="13">
        <f t="shared" ca="1" si="459"/>
        <v>4.0043637975412159</v>
      </c>
      <c r="G4943" s="13">
        <f t="shared" ca="1" si="460"/>
        <v>0.49419548600898533</v>
      </c>
      <c r="H4943" s="13">
        <f t="shared" ca="1" si="461"/>
        <v>0</v>
      </c>
    </row>
    <row r="4944" spans="3:8">
      <c r="C4944" s="13">
        <f t="shared" ca="1" si="456"/>
        <v>1985.6784013304193</v>
      </c>
      <c r="D4944" s="13">
        <f t="shared" ca="1" si="457"/>
        <v>99.800181134221063</v>
      </c>
      <c r="E4944" s="13">
        <f t="shared" ca="1" si="458"/>
        <v>984571.06821972399</v>
      </c>
      <c r="F4944" s="13">
        <f t="shared" ca="1" si="459"/>
        <v>4.0013544628908084</v>
      </c>
      <c r="G4944" s="13">
        <f t="shared" ca="1" si="460"/>
        <v>0.49627696400778515</v>
      </c>
      <c r="H4944" s="13">
        <f t="shared" ca="1" si="461"/>
        <v>0</v>
      </c>
    </row>
    <row r="4945" spans="3:8">
      <c r="C4945" s="13">
        <f t="shared" ca="1" si="456"/>
        <v>2001.2859004978566</v>
      </c>
      <c r="D4945" s="13">
        <f t="shared" ca="1" si="457"/>
        <v>98.958819947656295</v>
      </c>
      <c r="E4945" s="13">
        <f t="shared" ca="1" si="458"/>
        <v>1004495.6838562385</v>
      </c>
      <c r="F4945" s="13">
        <f t="shared" ca="1" si="459"/>
        <v>3.9943606914461567</v>
      </c>
      <c r="G4945" s="13">
        <f t="shared" ca="1" si="460"/>
        <v>0.49338475050678043</v>
      </c>
      <c r="H4945" s="13">
        <f t="shared" ca="1" si="461"/>
        <v>0</v>
      </c>
    </row>
    <row r="4946" spans="3:8">
      <c r="C4946" s="13">
        <f t="shared" ca="1" si="456"/>
        <v>1989.880115854965</v>
      </c>
      <c r="D4946" s="13">
        <f t="shared" ca="1" si="457"/>
        <v>100.07503433166266</v>
      </c>
      <c r="E4946" s="13">
        <f t="shared" ca="1" si="458"/>
        <v>1002937.3513305645</v>
      </c>
      <c r="F4946" s="13">
        <f t="shared" ca="1" si="459"/>
        <v>3.999759224678745</v>
      </c>
      <c r="G4946" s="13">
        <f t="shared" ca="1" si="460"/>
        <v>0.49138342911777233</v>
      </c>
      <c r="H4946" s="13">
        <f t="shared" ca="1" si="461"/>
        <v>0</v>
      </c>
    </row>
    <row r="4947" spans="3:8">
      <c r="C4947" s="13">
        <f t="shared" ca="1" si="456"/>
        <v>2010.4010626676898</v>
      </c>
      <c r="D4947" s="13">
        <f t="shared" ca="1" si="457"/>
        <v>99.724060757032944</v>
      </c>
      <c r="E4947" s="13">
        <f t="shared" ca="1" si="458"/>
        <v>1003428.1749697884</v>
      </c>
      <c r="F4947" s="13">
        <f t="shared" ca="1" si="459"/>
        <v>4.0017260676017843</v>
      </c>
      <c r="G4947" s="13">
        <f t="shared" ca="1" si="460"/>
        <v>0.49858565959021695</v>
      </c>
      <c r="H4947" s="13">
        <f t="shared" ca="1" si="461"/>
        <v>0</v>
      </c>
    </row>
    <row r="4948" spans="3:8">
      <c r="C4948" s="13">
        <f t="shared" ca="1" si="456"/>
        <v>1987.2711236297118</v>
      </c>
      <c r="D4948" s="13">
        <f t="shared" ca="1" si="457"/>
        <v>100.8413795124777</v>
      </c>
      <c r="E4948" s="13">
        <f t="shared" ca="1" si="458"/>
        <v>995913.15477183741</v>
      </c>
      <c r="F4948" s="13">
        <f t="shared" ca="1" si="459"/>
        <v>4.0075179685591715</v>
      </c>
      <c r="G4948" s="13">
        <f t="shared" ca="1" si="460"/>
        <v>0.49349161158129828</v>
      </c>
      <c r="H4948" s="13">
        <f t="shared" ca="1" si="461"/>
        <v>0</v>
      </c>
    </row>
    <row r="4949" spans="3:8">
      <c r="C4949" s="13">
        <f t="shared" ca="1" si="456"/>
        <v>1990.0376957875446</v>
      </c>
      <c r="D4949" s="13">
        <f t="shared" ca="1" si="457"/>
        <v>100.03152934211656</v>
      </c>
      <c r="E4949" s="13">
        <f t="shared" ca="1" si="458"/>
        <v>990844.1671719068</v>
      </c>
      <c r="F4949" s="13">
        <f t="shared" ca="1" si="459"/>
        <v>4.0015475267839999</v>
      </c>
      <c r="G4949" s="13">
        <f t="shared" ca="1" si="460"/>
        <v>0.49635496962462289</v>
      </c>
      <c r="H4949" s="13">
        <f t="shared" ca="1" si="461"/>
        <v>0</v>
      </c>
    </row>
    <row r="4950" spans="3:8">
      <c r="C4950" s="13">
        <f t="shared" ca="1" si="456"/>
        <v>2017.1912779298043</v>
      </c>
      <c r="D4950" s="13">
        <f t="shared" ca="1" si="457"/>
        <v>100.02750660729411</v>
      </c>
      <c r="E4950" s="13">
        <f t="shared" ca="1" si="458"/>
        <v>997920.56698813348</v>
      </c>
      <c r="F4950" s="13">
        <f t="shared" ca="1" si="459"/>
        <v>4.0086667484754175</v>
      </c>
      <c r="G4950" s="13">
        <f t="shared" ca="1" si="460"/>
        <v>0.5027683764029891</v>
      </c>
      <c r="H4950" s="13">
        <f t="shared" ca="1" si="461"/>
        <v>0</v>
      </c>
    </row>
    <row r="4951" spans="3:8">
      <c r="C4951" s="13">
        <f t="shared" ca="1" si="456"/>
        <v>2009.1661280235505</v>
      </c>
      <c r="D4951" s="13">
        <f t="shared" ca="1" si="457"/>
        <v>99.897614405771691</v>
      </c>
      <c r="E4951" s="13">
        <f t="shared" ca="1" si="458"/>
        <v>990923.14267013513</v>
      </c>
      <c r="F4951" s="13">
        <f t="shared" ca="1" si="459"/>
        <v>4.0044587338167208</v>
      </c>
      <c r="G4951" s="13">
        <f t="shared" ca="1" si="460"/>
        <v>0.50375768677298471</v>
      </c>
      <c r="H4951" s="13">
        <f t="shared" ca="1" si="461"/>
        <v>0</v>
      </c>
    </row>
    <row r="4952" spans="3:8">
      <c r="C4952" s="13">
        <f t="shared" ref="C4952:C5015" ca="1" si="462">NORMINV(RAND(),$D$3,$G$3)</f>
        <v>2006.9262538853998</v>
      </c>
      <c r="D4952" s="13">
        <f t="shared" ref="D4952:D5015" ca="1" si="463">NORMINV(RAND(),$D$4,$G$4)</f>
        <v>99.907262024736013</v>
      </c>
      <c r="E4952" s="13">
        <f t="shared" ref="E4952:E5015" ca="1" si="464">NORMINV(RAND(),$D$5,$G$5)</f>
        <v>994641.87283596653</v>
      </c>
      <c r="F4952" s="13">
        <f t="shared" ref="F4952:F5015" ca="1" si="465">NORMINV(RAND(),$D$6,$G$6)</f>
        <v>3.9962501911921149</v>
      </c>
      <c r="G4952" s="13">
        <f t="shared" ref="G4952:G5015" ca="1" si="466">C4952^2*D4952/(E4952*3.1415926*F4952^4)</f>
        <v>0.50493165929555339</v>
      </c>
      <c r="H4952" s="13">
        <f t="shared" ref="H4952:H5015" ca="1" si="467">IF(G4952&gt;0.54,1,IF(G4952&lt;0.46,1,0))</f>
        <v>0</v>
      </c>
    </row>
    <row r="4953" spans="3:8">
      <c r="C4953" s="13">
        <f t="shared" ca="1" si="462"/>
        <v>1980.1068800586686</v>
      </c>
      <c r="D4953" s="13">
        <f t="shared" ca="1" si="463"/>
        <v>100.68900301756703</v>
      </c>
      <c r="E4953" s="13">
        <f t="shared" ca="1" si="464"/>
        <v>994334.36386107409</v>
      </c>
      <c r="F4953" s="13">
        <f t="shared" ca="1" si="465"/>
        <v>4.0016815783385997</v>
      </c>
      <c r="G4953" s="13">
        <f t="shared" ca="1" si="466"/>
        <v>0.49284105677071555</v>
      </c>
      <c r="H4953" s="13">
        <f t="shared" ca="1" si="467"/>
        <v>0</v>
      </c>
    </row>
    <row r="4954" spans="3:8">
      <c r="C4954" s="13">
        <f t="shared" ca="1" si="462"/>
        <v>1988.0076436854999</v>
      </c>
      <c r="D4954" s="13">
        <f t="shared" ca="1" si="463"/>
        <v>100.02826737486562</v>
      </c>
      <c r="E4954" s="13">
        <f t="shared" ca="1" si="464"/>
        <v>999550.88143585087</v>
      </c>
      <c r="F4954" s="13">
        <f t="shared" ca="1" si="465"/>
        <v>3.9926092998798466</v>
      </c>
      <c r="G4954" s="13">
        <f t="shared" ca="1" si="466"/>
        <v>0.49542374535009875</v>
      </c>
      <c r="H4954" s="13">
        <f t="shared" ca="1" si="467"/>
        <v>0</v>
      </c>
    </row>
    <row r="4955" spans="3:8">
      <c r="C4955" s="13">
        <f t="shared" ca="1" si="462"/>
        <v>2004.8866136395866</v>
      </c>
      <c r="D4955" s="13">
        <f t="shared" ca="1" si="463"/>
        <v>99.152123978361942</v>
      </c>
      <c r="E4955" s="13">
        <f t="shared" ca="1" si="464"/>
        <v>998923.05608204089</v>
      </c>
      <c r="F4955" s="13">
        <f t="shared" ca="1" si="465"/>
        <v>4.0084939695426609</v>
      </c>
      <c r="G4955" s="13">
        <f t="shared" ca="1" si="466"/>
        <v>0.49189772429016659</v>
      </c>
      <c r="H4955" s="13">
        <f t="shared" ca="1" si="467"/>
        <v>0</v>
      </c>
    </row>
    <row r="4956" spans="3:8">
      <c r="C4956" s="13">
        <f t="shared" ca="1" si="462"/>
        <v>2008.242088465156</v>
      </c>
      <c r="D4956" s="13">
        <f t="shared" ca="1" si="463"/>
        <v>100.09972842479696</v>
      </c>
      <c r="E4956" s="13">
        <f t="shared" ca="1" si="464"/>
        <v>992508.70356595691</v>
      </c>
      <c r="F4956" s="13">
        <f t="shared" ca="1" si="465"/>
        <v>3.9985555986837991</v>
      </c>
      <c r="G4956" s="13">
        <f t="shared" ca="1" si="466"/>
        <v>0.50648697687961697</v>
      </c>
      <c r="H4956" s="13">
        <f t="shared" ca="1" si="467"/>
        <v>0</v>
      </c>
    </row>
    <row r="4957" spans="3:8">
      <c r="C4957" s="13">
        <f t="shared" ca="1" si="462"/>
        <v>2026.9345718856591</v>
      </c>
      <c r="D4957" s="13">
        <f t="shared" ca="1" si="463"/>
        <v>99.480856199111741</v>
      </c>
      <c r="E4957" s="13">
        <f t="shared" ca="1" si="464"/>
        <v>993706.27631496079</v>
      </c>
      <c r="F4957" s="13">
        <f t="shared" ca="1" si="465"/>
        <v>3.9889547187980625</v>
      </c>
      <c r="G4957" s="13">
        <f t="shared" ca="1" si="466"/>
        <v>0.51710013497462903</v>
      </c>
      <c r="H4957" s="13">
        <f t="shared" ca="1" si="467"/>
        <v>0</v>
      </c>
    </row>
    <row r="4958" spans="3:8">
      <c r="C4958" s="13">
        <f t="shared" ca="1" si="462"/>
        <v>2001.2163935895298</v>
      </c>
      <c r="D4958" s="13">
        <f t="shared" ca="1" si="463"/>
        <v>100.81526035339853</v>
      </c>
      <c r="E4958" s="13">
        <f t="shared" ca="1" si="464"/>
        <v>995529.35383838415</v>
      </c>
      <c r="F4958" s="13">
        <f t="shared" ca="1" si="465"/>
        <v>3.9950115010059641</v>
      </c>
      <c r="G4958" s="13">
        <f t="shared" ca="1" si="466"/>
        <v>0.50680198686341815</v>
      </c>
      <c r="H4958" s="13">
        <f t="shared" ca="1" si="467"/>
        <v>0</v>
      </c>
    </row>
    <row r="4959" spans="3:8">
      <c r="C4959" s="13">
        <f t="shared" ca="1" si="462"/>
        <v>2012.3004511827983</v>
      </c>
      <c r="D4959" s="13">
        <f t="shared" ca="1" si="463"/>
        <v>100.28299051263203</v>
      </c>
      <c r="E4959" s="13">
        <f t="shared" ca="1" si="464"/>
        <v>988846.34277668386</v>
      </c>
      <c r="F4959" s="13">
        <f t="shared" ca="1" si="465"/>
        <v>4.0050679650889043</v>
      </c>
      <c r="G4959" s="13">
        <f t="shared" ca="1" si="466"/>
        <v>0.50803623308506207</v>
      </c>
      <c r="H4959" s="13">
        <f t="shared" ca="1" si="467"/>
        <v>0</v>
      </c>
    </row>
    <row r="4960" spans="3:8">
      <c r="C4960" s="13">
        <f t="shared" ca="1" si="462"/>
        <v>1984.7248016348842</v>
      </c>
      <c r="D4960" s="13">
        <f t="shared" ca="1" si="463"/>
        <v>100.19474269493423</v>
      </c>
      <c r="E4960" s="13">
        <f t="shared" ca="1" si="464"/>
        <v>986254.18875556008</v>
      </c>
      <c r="F4960" s="13">
        <f t="shared" ca="1" si="465"/>
        <v>4.0042894880109721</v>
      </c>
      <c r="G4960" s="13">
        <f t="shared" ca="1" si="466"/>
        <v>0.49545581932180283</v>
      </c>
      <c r="H4960" s="13">
        <f t="shared" ca="1" si="467"/>
        <v>0</v>
      </c>
    </row>
    <row r="4961" spans="3:8">
      <c r="C4961" s="13">
        <f t="shared" ca="1" si="462"/>
        <v>1983.4267289712732</v>
      </c>
      <c r="D4961" s="13">
        <f t="shared" ca="1" si="463"/>
        <v>99.310830536208513</v>
      </c>
      <c r="E4961" s="13">
        <f t="shared" ca="1" si="464"/>
        <v>993684.44810261671</v>
      </c>
      <c r="F4961" s="13">
        <f t="shared" ca="1" si="465"/>
        <v>4.0126205658787564</v>
      </c>
      <c r="G4961" s="13">
        <f t="shared" ca="1" si="466"/>
        <v>0.48274546213575248</v>
      </c>
      <c r="H4961" s="13">
        <f t="shared" ca="1" si="467"/>
        <v>0</v>
      </c>
    </row>
    <row r="4962" spans="3:8">
      <c r="C4962" s="13">
        <f t="shared" ca="1" si="462"/>
        <v>1979.7481100849375</v>
      </c>
      <c r="D4962" s="13">
        <f t="shared" ca="1" si="463"/>
        <v>99.167378025021122</v>
      </c>
      <c r="E4962" s="13">
        <f t="shared" ca="1" si="464"/>
        <v>995993.55946295208</v>
      </c>
      <c r="F4962" s="13">
        <f t="shared" ca="1" si="465"/>
        <v>3.9940466389449041</v>
      </c>
      <c r="G4962" s="13">
        <f t="shared" ca="1" si="466"/>
        <v>0.48812357337424883</v>
      </c>
      <c r="H4962" s="13">
        <f t="shared" ca="1" si="467"/>
        <v>0</v>
      </c>
    </row>
    <row r="4963" spans="3:8">
      <c r="C4963" s="13">
        <f t="shared" ca="1" si="462"/>
        <v>1999.4616765334063</v>
      </c>
      <c r="D4963" s="13">
        <f t="shared" ca="1" si="463"/>
        <v>99.617407703666913</v>
      </c>
      <c r="E4963" s="13">
        <f t="shared" ca="1" si="464"/>
        <v>996773.6339384407</v>
      </c>
      <c r="F4963" s="13">
        <f t="shared" ca="1" si="465"/>
        <v>4.0014260498879386</v>
      </c>
      <c r="G4963" s="13">
        <f t="shared" ca="1" si="466"/>
        <v>0.49608468231222647</v>
      </c>
      <c r="H4963" s="13">
        <f t="shared" ca="1" si="467"/>
        <v>0</v>
      </c>
    </row>
    <row r="4964" spans="3:8">
      <c r="C4964" s="13">
        <f t="shared" ca="1" si="462"/>
        <v>1982.4548463926033</v>
      </c>
      <c r="D4964" s="13">
        <f t="shared" ca="1" si="463"/>
        <v>99.522519168691062</v>
      </c>
      <c r="E4964" s="13">
        <f t="shared" ca="1" si="464"/>
        <v>998930.95083716442</v>
      </c>
      <c r="F4964" s="13">
        <f t="shared" ca="1" si="465"/>
        <v>4.0207374845216259</v>
      </c>
      <c r="G4964" s="13">
        <f t="shared" ca="1" si="466"/>
        <v>0.47689169506441714</v>
      </c>
      <c r="H4964" s="13">
        <f t="shared" ca="1" si="467"/>
        <v>0</v>
      </c>
    </row>
    <row r="4965" spans="3:8">
      <c r="C4965" s="13">
        <f t="shared" ca="1" si="462"/>
        <v>1978.1760293284169</v>
      </c>
      <c r="D4965" s="13">
        <f t="shared" ca="1" si="463"/>
        <v>100.16538963238877</v>
      </c>
      <c r="E4965" s="13">
        <f t="shared" ca="1" si="464"/>
        <v>996136.54482718778</v>
      </c>
      <c r="F4965" s="13">
        <f t="shared" ca="1" si="465"/>
        <v>4.00483032722682</v>
      </c>
      <c r="G4965" s="13">
        <f t="shared" ca="1" si="466"/>
        <v>0.48690286729065918</v>
      </c>
      <c r="H4965" s="13">
        <f t="shared" ca="1" si="467"/>
        <v>0</v>
      </c>
    </row>
    <row r="4966" spans="3:8">
      <c r="C4966" s="13">
        <f t="shared" ca="1" si="462"/>
        <v>1995.13562198351</v>
      </c>
      <c r="D4966" s="13">
        <f t="shared" ca="1" si="463"/>
        <v>99.667489275243</v>
      </c>
      <c r="E4966" s="13">
        <f t="shared" ca="1" si="464"/>
        <v>1002870.5304568677</v>
      </c>
      <c r="F4966" s="13">
        <f t="shared" ca="1" si="465"/>
        <v>3.9947185873546593</v>
      </c>
      <c r="G4966" s="13">
        <f t="shared" ca="1" si="466"/>
        <v>0.49449154160841058</v>
      </c>
      <c r="H4966" s="13">
        <f t="shared" ca="1" si="467"/>
        <v>0</v>
      </c>
    </row>
    <row r="4967" spans="3:8">
      <c r="C4967" s="13">
        <f t="shared" ca="1" si="462"/>
        <v>1990.0273175763352</v>
      </c>
      <c r="D4967" s="13">
        <f t="shared" ca="1" si="463"/>
        <v>99.903849157555229</v>
      </c>
      <c r="E4967" s="13">
        <f t="shared" ca="1" si="464"/>
        <v>997128.7312168699</v>
      </c>
      <c r="F4967" s="13">
        <f t="shared" ca="1" si="465"/>
        <v>3.9943132783774207</v>
      </c>
      <c r="G4967" s="13">
        <f t="shared" ca="1" si="466"/>
        <v>0.4961702329605418</v>
      </c>
      <c r="H4967" s="13">
        <f t="shared" ca="1" si="467"/>
        <v>0</v>
      </c>
    </row>
    <row r="4968" spans="3:8">
      <c r="C4968" s="13">
        <f t="shared" ca="1" si="462"/>
        <v>1992.1693720263122</v>
      </c>
      <c r="D4968" s="13">
        <f t="shared" ca="1" si="463"/>
        <v>100.71685005868029</v>
      </c>
      <c r="E4968" s="13">
        <f t="shared" ca="1" si="464"/>
        <v>987898.48409299366</v>
      </c>
      <c r="F4968" s="13">
        <f t="shared" ca="1" si="465"/>
        <v>3.9960006905702334</v>
      </c>
      <c r="G4968" s="13">
        <f t="shared" ca="1" si="466"/>
        <v>0.50511498151679246</v>
      </c>
      <c r="H4968" s="13">
        <f t="shared" ca="1" si="467"/>
        <v>0</v>
      </c>
    </row>
    <row r="4969" spans="3:8">
      <c r="C4969" s="13">
        <f t="shared" ca="1" si="462"/>
        <v>2011.218492411781</v>
      </c>
      <c r="D4969" s="13">
        <f t="shared" ca="1" si="463"/>
        <v>98.968575326618904</v>
      </c>
      <c r="E4969" s="13">
        <f t="shared" ca="1" si="464"/>
        <v>999118.04678546824</v>
      </c>
      <c r="F4969" s="13">
        <f t="shared" ca="1" si="465"/>
        <v>3.9978170443265895</v>
      </c>
      <c r="G4969" s="13">
        <f t="shared" ca="1" si="466"/>
        <v>0.49929532057123743</v>
      </c>
      <c r="H4969" s="13">
        <f t="shared" ca="1" si="467"/>
        <v>0</v>
      </c>
    </row>
    <row r="4970" spans="3:8">
      <c r="C4970" s="13">
        <f t="shared" ca="1" si="462"/>
        <v>2007.7919185582857</v>
      </c>
      <c r="D4970" s="13">
        <f t="shared" ca="1" si="463"/>
        <v>100.36834671876909</v>
      </c>
      <c r="E4970" s="13">
        <f t="shared" ca="1" si="464"/>
        <v>994653.22228047566</v>
      </c>
      <c r="F4970" s="13">
        <f t="shared" ca="1" si="465"/>
        <v>3.9970708254214884</v>
      </c>
      <c r="G4970" s="13">
        <f t="shared" ca="1" si="466"/>
        <v>0.50727707966511715</v>
      </c>
      <c r="H4970" s="13">
        <f t="shared" ca="1" si="467"/>
        <v>0</v>
      </c>
    </row>
    <row r="4971" spans="3:8">
      <c r="C4971" s="13">
        <f t="shared" ca="1" si="462"/>
        <v>1991.4322781930446</v>
      </c>
      <c r="D4971" s="13">
        <f t="shared" ca="1" si="463"/>
        <v>99.620922554725169</v>
      </c>
      <c r="E4971" s="13">
        <f t="shared" ca="1" si="464"/>
        <v>986992.63563462964</v>
      </c>
      <c r="F4971" s="13">
        <f t="shared" ca="1" si="465"/>
        <v>4.0011503435438964</v>
      </c>
      <c r="G4971" s="13">
        <f t="shared" ca="1" si="466"/>
        <v>0.4971396298924845</v>
      </c>
      <c r="H4971" s="13">
        <f t="shared" ca="1" si="467"/>
        <v>0</v>
      </c>
    </row>
    <row r="4972" spans="3:8">
      <c r="C4972" s="13">
        <f t="shared" ca="1" si="462"/>
        <v>2023.6989889968245</v>
      </c>
      <c r="D4972" s="13">
        <f t="shared" ca="1" si="463"/>
        <v>100.01520235036313</v>
      </c>
      <c r="E4972" s="13">
        <f t="shared" ca="1" si="464"/>
        <v>987911.07723278098</v>
      </c>
      <c r="F4972" s="13">
        <f t="shared" ca="1" si="465"/>
        <v>4.0034225929230143</v>
      </c>
      <c r="G4972" s="13">
        <f t="shared" ca="1" si="466"/>
        <v>0.51376484525780519</v>
      </c>
      <c r="H4972" s="13">
        <f t="shared" ca="1" si="467"/>
        <v>0</v>
      </c>
    </row>
    <row r="4973" spans="3:8">
      <c r="C4973" s="13">
        <f t="shared" ca="1" si="462"/>
        <v>1992.3862647450521</v>
      </c>
      <c r="D4973" s="13">
        <f t="shared" ca="1" si="463"/>
        <v>99.073704274932226</v>
      </c>
      <c r="E4973" s="13">
        <f t="shared" ca="1" si="464"/>
        <v>994787.09410920984</v>
      </c>
      <c r="F4973" s="13">
        <f t="shared" ca="1" si="465"/>
        <v>4.0027205792623626</v>
      </c>
      <c r="G4973" s="13">
        <f t="shared" ca="1" si="466"/>
        <v>0.49023506924278382</v>
      </c>
      <c r="H4973" s="13">
        <f t="shared" ca="1" si="467"/>
        <v>0</v>
      </c>
    </row>
    <row r="4974" spans="3:8">
      <c r="C4974" s="13">
        <f t="shared" ca="1" si="462"/>
        <v>1991.2484126322447</v>
      </c>
      <c r="D4974" s="13">
        <f t="shared" ca="1" si="463"/>
        <v>100.19807306781293</v>
      </c>
      <c r="E4974" s="13">
        <f t="shared" ca="1" si="464"/>
        <v>994335.20820829342</v>
      </c>
      <c r="F4974" s="13">
        <f t="shared" ca="1" si="465"/>
        <v>4.000040734304096</v>
      </c>
      <c r="G4974" s="13">
        <f t="shared" ca="1" si="466"/>
        <v>0.49678664933474836</v>
      </c>
      <c r="H4974" s="13">
        <f t="shared" ca="1" si="467"/>
        <v>0</v>
      </c>
    </row>
    <row r="4975" spans="3:8">
      <c r="C4975" s="13">
        <f t="shared" ca="1" si="462"/>
        <v>1996.1485082640443</v>
      </c>
      <c r="D4975" s="13">
        <f t="shared" ca="1" si="463"/>
        <v>100.1242011390371</v>
      </c>
      <c r="E4975" s="13">
        <f t="shared" ca="1" si="464"/>
        <v>995701.65336289722</v>
      </c>
      <c r="F4975" s="13">
        <f t="shared" ca="1" si="465"/>
        <v>4.0058765426102578</v>
      </c>
      <c r="G4975" s="13">
        <f t="shared" ca="1" si="466"/>
        <v>0.49528528482011575</v>
      </c>
      <c r="H4975" s="13">
        <f t="shared" ca="1" si="467"/>
        <v>0</v>
      </c>
    </row>
    <row r="4976" spans="3:8">
      <c r="C4976" s="13">
        <f t="shared" ca="1" si="462"/>
        <v>2000.9988049294468</v>
      </c>
      <c r="D4976" s="13">
        <f t="shared" ca="1" si="463"/>
        <v>99.751210179894542</v>
      </c>
      <c r="E4976" s="13">
        <f t="shared" ca="1" si="464"/>
        <v>998901.29758247547</v>
      </c>
      <c r="F4976" s="13">
        <f t="shared" ca="1" si="465"/>
        <v>3.9978783956460209</v>
      </c>
      <c r="G4976" s="13">
        <f t="shared" ca="1" si="466"/>
        <v>0.49821989904123226</v>
      </c>
      <c r="H4976" s="13">
        <f t="shared" ca="1" si="467"/>
        <v>0</v>
      </c>
    </row>
    <row r="4977" spans="3:8">
      <c r="C4977" s="13">
        <f t="shared" ca="1" si="462"/>
        <v>1980.5753550138945</v>
      </c>
      <c r="D4977" s="13">
        <f t="shared" ca="1" si="463"/>
        <v>99.10489324374403</v>
      </c>
      <c r="E4977" s="13">
        <f t="shared" ca="1" si="464"/>
        <v>997085.29145266488</v>
      </c>
      <c r="F4977" s="13">
        <f t="shared" ca="1" si="465"/>
        <v>3.9978665584736905</v>
      </c>
      <c r="G4977" s="13">
        <f t="shared" ca="1" si="466"/>
        <v>0.48582794062762868</v>
      </c>
      <c r="H4977" s="13">
        <f t="shared" ca="1" si="467"/>
        <v>0</v>
      </c>
    </row>
    <row r="4978" spans="3:8">
      <c r="C4978" s="13">
        <f t="shared" ca="1" si="462"/>
        <v>1994.6735463689174</v>
      </c>
      <c r="D4978" s="13">
        <f t="shared" ca="1" si="463"/>
        <v>100.03989111818498</v>
      </c>
      <c r="E4978" s="13">
        <f t="shared" ca="1" si="464"/>
        <v>997335.28620527801</v>
      </c>
      <c r="F4978" s="13">
        <f t="shared" ca="1" si="465"/>
        <v>4.0061478176069638</v>
      </c>
      <c r="G4978" s="13">
        <f t="shared" ca="1" si="466"/>
        <v>0.49319417367553753</v>
      </c>
      <c r="H4978" s="13">
        <f t="shared" ca="1" si="467"/>
        <v>0</v>
      </c>
    </row>
    <row r="4979" spans="3:8">
      <c r="C4979" s="13">
        <f t="shared" ca="1" si="462"/>
        <v>2007.587848065896</v>
      </c>
      <c r="D4979" s="13">
        <f t="shared" ca="1" si="463"/>
        <v>99.250842187902649</v>
      </c>
      <c r="E4979" s="13">
        <f t="shared" ca="1" si="464"/>
        <v>991552.30863316264</v>
      </c>
      <c r="F4979" s="13">
        <f t="shared" ca="1" si="465"/>
        <v>3.9939475808791935</v>
      </c>
      <c r="G4979" s="13">
        <f t="shared" ca="1" si="466"/>
        <v>0.50467103463900131</v>
      </c>
      <c r="H4979" s="13">
        <f t="shared" ca="1" si="467"/>
        <v>0</v>
      </c>
    </row>
    <row r="4980" spans="3:8">
      <c r="C4980" s="13">
        <f t="shared" ca="1" si="462"/>
        <v>1977.9401511258789</v>
      </c>
      <c r="D4980" s="13">
        <f t="shared" ca="1" si="463"/>
        <v>100.76366560983338</v>
      </c>
      <c r="E4980" s="13">
        <f t="shared" ca="1" si="464"/>
        <v>994920.06517587614</v>
      </c>
      <c r="F4980" s="13">
        <f t="shared" ca="1" si="465"/>
        <v>4.002167584078796</v>
      </c>
      <c r="G4980" s="13">
        <f t="shared" ca="1" si="466"/>
        <v>0.49159914165535279</v>
      </c>
      <c r="H4980" s="13">
        <f t="shared" ca="1" si="467"/>
        <v>0</v>
      </c>
    </row>
    <row r="4981" spans="3:8">
      <c r="C4981" s="13">
        <f t="shared" ca="1" si="462"/>
        <v>2005.3125360562753</v>
      </c>
      <c r="D4981" s="13">
        <f t="shared" ca="1" si="463"/>
        <v>99.901757477672234</v>
      </c>
      <c r="E4981" s="13">
        <f t="shared" ca="1" si="464"/>
        <v>998721.77273806918</v>
      </c>
      <c r="F4981" s="13">
        <f t="shared" ca="1" si="465"/>
        <v>4.0032479495611621</v>
      </c>
      <c r="G4981" s="13">
        <f t="shared" ca="1" si="466"/>
        <v>0.49853186580053022</v>
      </c>
      <c r="H4981" s="13">
        <f t="shared" ca="1" si="467"/>
        <v>0</v>
      </c>
    </row>
    <row r="4982" spans="3:8">
      <c r="C4982" s="13">
        <f t="shared" ca="1" si="462"/>
        <v>1994.4787926691963</v>
      </c>
      <c r="D4982" s="13">
        <f t="shared" ca="1" si="463"/>
        <v>99.26568155601808</v>
      </c>
      <c r="E4982" s="13">
        <f t="shared" ca="1" si="464"/>
        <v>991751.29956403503</v>
      </c>
      <c r="F4982" s="13">
        <f t="shared" ca="1" si="465"/>
        <v>3.9972896453506297</v>
      </c>
      <c r="G4982" s="13">
        <f t="shared" ca="1" si="466"/>
        <v>0.49641266896711395</v>
      </c>
      <c r="H4982" s="13">
        <f t="shared" ca="1" si="467"/>
        <v>0</v>
      </c>
    </row>
    <row r="4983" spans="3:8">
      <c r="C4983" s="13">
        <f t="shared" ca="1" si="462"/>
        <v>1993.7734724906386</v>
      </c>
      <c r="D4983" s="13">
        <f t="shared" ca="1" si="463"/>
        <v>100.03911043066299</v>
      </c>
      <c r="E4983" s="13">
        <f t="shared" ca="1" si="464"/>
        <v>992673.52367936599</v>
      </c>
      <c r="F4983" s="13">
        <f t="shared" ca="1" si="465"/>
        <v>3.9965228658299616</v>
      </c>
      <c r="G4983" s="13">
        <f t="shared" ca="1" si="466"/>
        <v>0.49984567145893583</v>
      </c>
      <c r="H4983" s="13">
        <f t="shared" ca="1" si="467"/>
        <v>0</v>
      </c>
    </row>
    <row r="4984" spans="3:8">
      <c r="C4984" s="13">
        <f t="shared" ca="1" si="462"/>
        <v>1997.7531315759386</v>
      </c>
      <c r="D4984" s="13">
        <f t="shared" ca="1" si="463"/>
        <v>99.619825406252019</v>
      </c>
      <c r="E4984" s="13">
        <f t="shared" ca="1" si="464"/>
        <v>1007907.2782958898</v>
      </c>
      <c r="F4984" s="13">
        <f t="shared" ca="1" si="465"/>
        <v>3.990228552507189</v>
      </c>
      <c r="G4984" s="13">
        <f t="shared" ca="1" si="466"/>
        <v>0.49529949148670716</v>
      </c>
      <c r="H4984" s="13">
        <f t="shared" ca="1" si="467"/>
        <v>0</v>
      </c>
    </row>
    <row r="4985" spans="3:8">
      <c r="C4985" s="13">
        <f t="shared" ca="1" si="462"/>
        <v>1995.5217854025143</v>
      </c>
      <c r="D4985" s="13">
        <f t="shared" ca="1" si="463"/>
        <v>99.607037857778664</v>
      </c>
      <c r="E4985" s="13">
        <f t="shared" ca="1" si="464"/>
        <v>998366.17273929017</v>
      </c>
      <c r="F4985" s="13">
        <f t="shared" ca="1" si="465"/>
        <v>4.0014398865106138</v>
      </c>
      <c r="G4985" s="13">
        <f t="shared" ca="1" si="466"/>
        <v>0.49328517271562061</v>
      </c>
      <c r="H4985" s="13">
        <f t="shared" ca="1" si="467"/>
        <v>0</v>
      </c>
    </row>
    <row r="4986" spans="3:8">
      <c r="C4986" s="13">
        <f t="shared" ca="1" si="462"/>
        <v>2020.77625129229</v>
      </c>
      <c r="D4986" s="13">
        <f t="shared" ca="1" si="463"/>
        <v>100.24039106281643</v>
      </c>
      <c r="E4986" s="13">
        <f t="shared" ca="1" si="464"/>
        <v>986782.77171702392</v>
      </c>
      <c r="F4986" s="13">
        <f t="shared" ca="1" si="465"/>
        <v>4.0048790482142955</v>
      </c>
      <c r="G4986" s="13">
        <f t="shared" ca="1" si="466"/>
        <v>0.51327506810612145</v>
      </c>
      <c r="H4986" s="13">
        <f t="shared" ca="1" si="467"/>
        <v>0</v>
      </c>
    </row>
    <row r="4987" spans="3:8">
      <c r="C4987" s="13">
        <f t="shared" ca="1" si="462"/>
        <v>2011.6662684594387</v>
      </c>
      <c r="D4987" s="13">
        <f t="shared" ca="1" si="463"/>
        <v>100.04909503636733</v>
      </c>
      <c r="E4987" s="13">
        <f t="shared" ca="1" si="464"/>
        <v>982823.62237003492</v>
      </c>
      <c r="F4987" s="13">
        <f t="shared" ca="1" si="465"/>
        <v>4.0088810165300561</v>
      </c>
      <c r="G4987" s="13">
        <f t="shared" ca="1" si="466"/>
        <v>0.50769970872971648</v>
      </c>
      <c r="H4987" s="13">
        <f t="shared" ca="1" si="467"/>
        <v>0</v>
      </c>
    </row>
    <row r="4988" spans="3:8">
      <c r="C4988" s="13">
        <f t="shared" ca="1" si="462"/>
        <v>1995.9543872907495</v>
      </c>
      <c r="D4988" s="13">
        <f t="shared" ca="1" si="463"/>
        <v>99.640317444902948</v>
      </c>
      <c r="E4988" s="13">
        <f t="shared" ca="1" si="464"/>
        <v>993063.05279355566</v>
      </c>
      <c r="F4988" s="13">
        <f t="shared" ca="1" si="465"/>
        <v>4.007247877509144</v>
      </c>
      <c r="G4988" s="13">
        <f t="shared" ca="1" si="466"/>
        <v>0.49342915575688318</v>
      </c>
      <c r="H4988" s="13">
        <f t="shared" ca="1" si="467"/>
        <v>0</v>
      </c>
    </row>
    <row r="4989" spans="3:8">
      <c r="C4989" s="13">
        <f t="shared" ca="1" si="462"/>
        <v>2013.6716857130077</v>
      </c>
      <c r="D4989" s="13">
        <f t="shared" ca="1" si="463"/>
        <v>100.55383867306548</v>
      </c>
      <c r="E4989" s="13">
        <f t="shared" ca="1" si="464"/>
        <v>996100.45652264473</v>
      </c>
      <c r="F4989" s="13">
        <f t="shared" ca="1" si="465"/>
        <v>3.9929111951144334</v>
      </c>
      <c r="G4989" s="13">
        <f t="shared" ca="1" si="466"/>
        <v>0.51258320453375905</v>
      </c>
      <c r="H4989" s="13">
        <f t="shared" ca="1" si="467"/>
        <v>0</v>
      </c>
    </row>
    <row r="4990" spans="3:8">
      <c r="C4990" s="13">
        <f t="shared" ca="1" si="462"/>
        <v>2023.560883549673</v>
      </c>
      <c r="D4990" s="13">
        <f t="shared" ca="1" si="463"/>
        <v>99.874609540586746</v>
      </c>
      <c r="E4990" s="13">
        <f t="shared" ca="1" si="464"/>
        <v>991780.46922463703</v>
      </c>
      <c r="F4990" s="13">
        <f t="shared" ca="1" si="465"/>
        <v>3.9936203894633397</v>
      </c>
      <c r="G4990" s="13">
        <f t="shared" ca="1" si="466"/>
        <v>0.51600642001907893</v>
      </c>
      <c r="H4990" s="13">
        <f t="shared" ca="1" si="467"/>
        <v>0</v>
      </c>
    </row>
    <row r="4991" spans="3:8">
      <c r="C4991" s="13">
        <f t="shared" ca="1" si="462"/>
        <v>1994.1206365777043</v>
      </c>
      <c r="D4991" s="13">
        <f t="shared" ca="1" si="463"/>
        <v>99.255309233923882</v>
      </c>
      <c r="E4991" s="13">
        <f t="shared" ca="1" si="464"/>
        <v>987008.32177070156</v>
      </c>
      <c r="F4991" s="13">
        <f t="shared" ca="1" si="465"/>
        <v>3.994013944824061</v>
      </c>
      <c r="G4991" s="13">
        <f t="shared" ca="1" si="466"/>
        <v>0.50020452428101014</v>
      </c>
      <c r="H4991" s="13">
        <f t="shared" ca="1" si="467"/>
        <v>0</v>
      </c>
    </row>
    <row r="4992" spans="3:8">
      <c r="C4992" s="13">
        <f t="shared" ca="1" si="462"/>
        <v>1996.5818749975085</v>
      </c>
      <c r="D4992" s="13">
        <f t="shared" ca="1" si="463"/>
        <v>99.906045680797817</v>
      </c>
      <c r="E4992" s="13">
        <f t="shared" ca="1" si="464"/>
        <v>991198.11221753515</v>
      </c>
      <c r="F4992" s="13">
        <f t="shared" ca="1" si="465"/>
        <v>3.9929522259694852</v>
      </c>
      <c r="G4992" s="13">
        <f t="shared" ca="1" si="466"/>
        <v>0.50312886100226928</v>
      </c>
      <c r="H4992" s="13">
        <f t="shared" ca="1" si="467"/>
        <v>0</v>
      </c>
    </row>
    <row r="4993" spans="3:8">
      <c r="C4993" s="13">
        <f t="shared" ca="1" si="462"/>
        <v>2008.3881529074793</v>
      </c>
      <c r="D4993" s="13">
        <f t="shared" ca="1" si="463"/>
        <v>99.497616698452916</v>
      </c>
      <c r="E4993" s="13">
        <f t="shared" ca="1" si="464"/>
        <v>1001063.8812274578</v>
      </c>
      <c r="F4993" s="13">
        <f t="shared" ca="1" si="465"/>
        <v>3.9906153688714672</v>
      </c>
      <c r="G4993" s="13">
        <f t="shared" ca="1" si="466"/>
        <v>0.50319560496289939</v>
      </c>
      <c r="H4993" s="13">
        <f t="shared" ca="1" si="467"/>
        <v>0</v>
      </c>
    </row>
    <row r="4994" spans="3:8">
      <c r="C4994" s="13">
        <f t="shared" ca="1" si="462"/>
        <v>2002.6303623543247</v>
      </c>
      <c r="D4994" s="13">
        <f t="shared" ca="1" si="463"/>
        <v>100.04463238643989</v>
      </c>
      <c r="E4994" s="13">
        <f t="shared" ca="1" si="464"/>
        <v>984432.71296723629</v>
      </c>
      <c r="F4994" s="13">
        <f t="shared" ca="1" si="465"/>
        <v>3.9997352000637245</v>
      </c>
      <c r="G4994" s="13">
        <f t="shared" ca="1" si="466"/>
        <v>0.50691427660494592</v>
      </c>
      <c r="H4994" s="13">
        <f t="shared" ca="1" si="467"/>
        <v>0</v>
      </c>
    </row>
    <row r="4995" spans="3:8">
      <c r="C4995" s="13">
        <f t="shared" ca="1" si="462"/>
        <v>2014.4697186656433</v>
      </c>
      <c r="D4995" s="13">
        <f t="shared" ca="1" si="463"/>
        <v>100.89866506607336</v>
      </c>
      <c r="E4995" s="13">
        <f t="shared" ca="1" si="464"/>
        <v>1000016.592654797</v>
      </c>
      <c r="F4995" s="13">
        <f t="shared" ca="1" si="465"/>
        <v>3.985094275745344</v>
      </c>
      <c r="G4995" s="13">
        <f t="shared" ca="1" si="466"/>
        <v>0.51676778960853098</v>
      </c>
      <c r="H4995" s="13">
        <f t="shared" ca="1" si="467"/>
        <v>0</v>
      </c>
    </row>
    <row r="4996" spans="3:8">
      <c r="C4996" s="13">
        <f t="shared" ca="1" si="462"/>
        <v>2008.6500943435192</v>
      </c>
      <c r="D4996" s="13">
        <f t="shared" ca="1" si="463"/>
        <v>99.954715773527425</v>
      </c>
      <c r="E4996" s="13">
        <f t="shared" ca="1" si="464"/>
        <v>1001055.9394178854</v>
      </c>
      <c r="F4996" s="13">
        <f t="shared" ca="1" si="465"/>
        <v>3.9889194955305487</v>
      </c>
      <c r="G4996" s="13">
        <f t="shared" ca="1" si="466"/>
        <v>0.50650363877825488</v>
      </c>
      <c r="H4996" s="13">
        <f t="shared" ca="1" si="467"/>
        <v>0</v>
      </c>
    </row>
    <row r="4997" spans="3:8">
      <c r="C4997" s="13">
        <f t="shared" ca="1" si="462"/>
        <v>1999.298962346483</v>
      </c>
      <c r="D4997" s="13">
        <f t="shared" ca="1" si="463"/>
        <v>100.01470028284777</v>
      </c>
      <c r="E4997" s="13">
        <f t="shared" ca="1" si="464"/>
        <v>984122.35873950692</v>
      </c>
      <c r="F4997" s="13">
        <f t="shared" ca="1" si="465"/>
        <v>3.994290123652116</v>
      </c>
      <c r="G4997" s="13">
        <f t="shared" ca="1" si="466"/>
        <v>0.50799791397038918</v>
      </c>
      <c r="H4997" s="13">
        <f t="shared" ca="1" si="467"/>
        <v>0</v>
      </c>
    </row>
    <row r="4998" spans="3:8">
      <c r="C4998" s="13">
        <f t="shared" ca="1" si="462"/>
        <v>1992.4535465321449</v>
      </c>
      <c r="D4998" s="13">
        <f t="shared" ca="1" si="463"/>
        <v>99.060736305158628</v>
      </c>
      <c r="E4998" s="13">
        <f t="shared" ca="1" si="464"/>
        <v>1003104.9596922777</v>
      </c>
      <c r="F4998" s="13">
        <f t="shared" ca="1" si="465"/>
        <v>3.9913513290924865</v>
      </c>
      <c r="G4998" s="13">
        <f t="shared" ca="1" si="466"/>
        <v>0.49170190333964686</v>
      </c>
      <c r="H4998" s="13">
        <f t="shared" ca="1" si="467"/>
        <v>0</v>
      </c>
    </row>
    <row r="4999" spans="3:8">
      <c r="C4999" s="13">
        <f t="shared" ca="1" si="462"/>
        <v>2006.3566199574529</v>
      </c>
      <c r="D4999" s="13">
        <f t="shared" ca="1" si="463"/>
        <v>98.999690970600383</v>
      </c>
      <c r="E4999" s="13">
        <f t="shared" ca="1" si="464"/>
        <v>994710.14339187485</v>
      </c>
      <c r="F4999" s="13">
        <f t="shared" ca="1" si="465"/>
        <v>3.9997827129376673</v>
      </c>
      <c r="G4999" s="13">
        <f t="shared" ca="1" si="466"/>
        <v>0.49826236991583889</v>
      </c>
      <c r="H4999" s="13">
        <f t="shared" ca="1" si="467"/>
        <v>0</v>
      </c>
    </row>
    <row r="5000" spans="3:8">
      <c r="C5000" s="13">
        <f t="shared" ca="1" si="462"/>
        <v>2013.0939541511655</v>
      </c>
      <c r="D5000" s="13">
        <f t="shared" ca="1" si="463"/>
        <v>100.43640607743461</v>
      </c>
      <c r="E5000" s="13">
        <f t="shared" ca="1" si="464"/>
        <v>1002502.992949376</v>
      </c>
      <c r="F5000" s="13">
        <f t="shared" ca="1" si="465"/>
        <v>3.9924368756000033</v>
      </c>
      <c r="G5000" s="13">
        <f t="shared" ca="1" si="466"/>
        <v>0.50866455610149397</v>
      </c>
      <c r="H5000" s="13">
        <f t="shared" ca="1" si="467"/>
        <v>0</v>
      </c>
    </row>
    <row r="5001" spans="3:8">
      <c r="C5001" s="13">
        <f t="shared" ca="1" si="462"/>
        <v>2006.2138041555793</v>
      </c>
      <c r="D5001" s="13">
        <f t="shared" ca="1" si="463"/>
        <v>100.23534024935459</v>
      </c>
      <c r="E5001" s="13">
        <f t="shared" ca="1" si="464"/>
        <v>994893.40343467321</v>
      </c>
      <c r="F5001" s="13">
        <f t="shared" ca="1" si="465"/>
        <v>4.0040651086875263</v>
      </c>
      <c r="G5001" s="13">
        <f t="shared" ca="1" si="466"/>
        <v>0.50216259265523167</v>
      </c>
      <c r="H5001" s="13">
        <f t="shared" ca="1" si="467"/>
        <v>0</v>
      </c>
    </row>
    <row r="5002" spans="3:8">
      <c r="C5002" s="13">
        <f t="shared" ca="1" si="462"/>
        <v>1999.3065903176184</v>
      </c>
      <c r="D5002" s="13">
        <f t="shared" ca="1" si="463"/>
        <v>100.42356805570148</v>
      </c>
      <c r="E5002" s="13">
        <f t="shared" ca="1" si="464"/>
        <v>991983.08075146819</v>
      </c>
      <c r="F5002" s="13">
        <f t="shared" ca="1" si="465"/>
        <v>3.9997950058028158</v>
      </c>
      <c r="G5002" s="13">
        <f t="shared" ca="1" si="466"/>
        <v>0.50325648224631347</v>
      </c>
      <c r="H5002" s="13">
        <f t="shared" ca="1" si="467"/>
        <v>0</v>
      </c>
    </row>
    <row r="5003" spans="3:8">
      <c r="C5003" s="13">
        <f t="shared" ca="1" si="462"/>
        <v>1994.8023076456168</v>
      </c>
      <c r="D5003" s="13">
        <f t="shared" ca="1" si="463"/>
        <v>100.34562157045271</v>
      </c>
      <c r="E5003" s="13">
        <f t="shared" ca="1" si="464"/>
        <v>995480.71913521364</v>
      </c>
      <c r="F5003" s="13">
        <f t="shared" ca="1" si="465"/>
        <v>4.0072845403754602</v>
      </c>
      <c r="G5003" s="13">
        <f t="shared" ca="1" si="466"/>
        <v>0.49512483356327491</v>
      </c>
      <c r="H5003" s="13">
        <f t="shared" ca="1" si="467"/>
        <v>0</v>
      </c>
    </row>
    <row r="5004" spans="3:8">
      <c r="C5004" s="13">
        <f t="shared" ca="1" si="462"/>
        <v>1989.9604837224433</v>
      </c>
      <c r="D5004" s="13">
        <f t="shared" ca="1" si="463"/>
        <v>100.51171613415461</v>
      </c>
      <c r="E5004" s="13">
        <f t="shared" ca="1" si="464"/>
        <v>992821.22144804453</v>
      </c>
      <c r="F5004" s="13">
        <f t="shared" ca="1" si="465"/>
        <v>4.0055195743661196</v>
      </c>
      <c r="G5004" s="13">
        <f t="shared" ca="1" si="466"/>
        <v>0.49573461216292003</v>
      </c>
      <c r="H5004" s="13">
        <f t="shared" ca="1" si="467"/>
        <v>0</v>
      </c>
    </row>
    <row r="5005" spans="3:8">
      <c r="C5005" s="13">
        <f t="shared" ca="1" si="462"/>
        <v>2013.8794249942248</v>
      </c>
      <c r="D5005" s="13">
        <f t="shared" ca="1" si="463"/>
        <v>100.34956197517738</v>
      </c>
      <c r="E5005" s="13">
        <f t="shared" ca="1" si="464"/>
        <v>995704.63609709381</v>
      </c>
      <c r="F5005" s="13">
        <f t="shared" ca="1" si="465"/>
        <v>4.0108589440194473</v>
      </c>
      <c r="G5005" s="13">
        <f t="shared" ca="1" si="466"/>
        <v>0.50275044237166944</v>
      </c>
      <c r="H5005" s="13">
        <f t="shared" ca="1" si="467"/>
        <v>0</v>
      </c>
    </row>
    <row r="5006" spans="3:8">
      <c r="C5006" s="13">
        <f t="shared" ca="1" si="462"/>
        <v>2000.5616732907431</v>
      </c>
      <c r="D5006" s="13">
        <f t="shared" ca="1" si="463"/>
        <v>99.930523435932955</v>
      </c>
      <c r="E5006" s="13">
        <f t="shared" ca="1" si="464"/>
        <v>991608.61982925434</v>
      </c>
      <c r="F5006" s="13">
        <f t="shared" ca="1" si="465"/>
        <v>4.0102069162587695</v>
      </c>
      <c r="G5006" s="13">
        <f t="shared" ca="1" si="466"/>
        <v>0.49641485107315103</v>
      </c>
      <c r="H5006" s="13">
        <f t="shared" ca="1" si="467"/>
        <v>0</v>
      </c>
    </row>
    <row r="5007" spans="3:8">
      <c r="C5007" s="13">
        <f t="shared" ca="1" si="462"/>
        <v>2002.0143366354382</v>
      </c>
      <c r="D5007" s="13">
        <f t="shared" ca="1" si="463"/>
        <v>99.444873581030748</v>
      </c>
      <c r="E5007" s="13">
        <f t="shared" ca="1" si="464"/>
        <v>993450.15132574644</v>
      </c>
      <c r="F5007" s="13">
        <f t="shared" ca="1" si="465"/>
        <v>4.0010222420401105</v>
      </c>
      <c r="G5007" s="13">
        <f t="shared" ca="1" si="466"/>
        <v>0.49835286364426212</v>
      </c>
      <c r="H5007" s="13">
        <f t="shared" ca="1" si="467"/>
        <v>0</v>
      </c>
    </row>
    <row r="5008" spans="3:8">
      <c r="C5008" s="13">
        <f t="shared" ca="1" si="462"/>
        <v>1990.5704239435188</v>
      </c>
      <c r="D5008" s="13">
        <f t="shared" ca="1" si="463"/>
        <v>100.17782727271479</v>
      </c>
      <c r="E5008" s="13">
        <f t="shared" ca="1" si="464"/>
        <v>998699.06165986636</v>
      </c>
      <c r="F5008" s="13">
        <f t="shared" ca="1" si="465"/>
        <v>4.0028768579032779</v>
      </c>
      <c r="G5008" s="13">
        <f t="shared" ca="1" si="466"/>
        <v>0.49278022931270532</v>
      </c>
      <c r="H5008" s="13">
        <f t="shared" ca="1" si="467"/>
        <v>0</v>
      </c>
    </row>
    <row r="5009" spans="3:8">
      <c r="C5009" s="13">
        <f t="shared" ca="1" si="462"/>
        <v>2029.2080433683284</v>
      </c>
      <c r="D5009" s="13">
        <f t="shared" ca="1" si="463"/>
        <v>99.778061668181508</v>
      </c>
      <c r="E5009" s="13">
        <f t="shared" ca="1" si="464"/>
        <v>986431.51788625505</v>
      </c>
      <c r="F5009" s="13">
        <f t="shared" ca="1" si="465"/>
        <v>4.0024887263292266</v>
      </c>
      <c r="G5009" s="13">
        <f t="shared" ca="1" si="466"/>
        <v>0.5165958801526328</v>
      </c>
      <c r="H5009" s="13">
        <f t="shared" ca="1" si="467"/>
        <v>0</v>
      </c>
    </row>
    <row r="5010" spans="3:8">
      <c r="C5010" s="13">
        <f t="shared" ca="1" si="462"/>
        <v>2005.5422416665433</v>
      </c>
      <c r="D5010" s="13">
        <f t="shared" ca="1" si="463"/>
        <v>100.01279477098825</v>
      </c>
      <c r="E5010" s="13">
        <f t="shared" ca="1" si="464"/>
        <v>995826.52245446737</v>
      </c>
      <c r="F5010" s="13">
        <f t="shared" ca="1" si="465"/>
        <v>4.0098465263246759</v>
      </c>
      <c r="G5010" s="13">
        <f t="shared" ca="1" si="466"/>
        <v>0.4973643285378806</v>
      </c>
      <c r="H5010" s="13">
        <f t="shared" ca="1" si="467"/>
        <v>0</v>
      </c>
    </row>
    <row r="5011" spans="3:8">
      <c r="C5011" s="13">
        <f t="shared" ca="1" si="462"/>
        <v>2000.6879885155067</v>
      </c>
      <c r="D5011" s="13">
        <f t="shared" ca="1" si="463"/>
        <v>100.05560925318422</v>
      </c>
      <c r="E5011" s="13">
        <f t="shared" ca="1" si="464"/>
        <v>995583.2955695166</v>
      </c>
      <c r="F5011" s="13">
        <f t="shared" ca="1" si="465"/>
        <v>3.9992657992153169</v>
      </c>
      <c r="G5011" s="13">
        <f t="shared" ca="1" si="466"/>
        <v>0.50055479638950595</v>
      </c>
      <c r="H5011" s="13">
        <f t="shared" ca="1" si="467"/>
        <v>0</v>
      </c>
    </row>
    <row r="5012" spans="3:8">
      <c r="C5012" s="13">
        <f t="shared" ca="1" si="462"/>
        <v>2002.6174229561125</v>
      </c>
      <c r="D5012" s="13">
        <f t="shared" ca="1" si="463"/>
        <v>100.34994052815253</v>
      </c>
      <c r="E5012" s="13">
        <f t="shared" ca="1" si="464"/>
        <v>1002858.9880524742</v>
      </c>
      <c r="F5012" s="13">
        <f t="shared" ca="1" si="465"/>
        <v>4.0011767608182662</v>
      </c>
      <c r="G5012" s="13">
        <f t="shared" ca="1" si="466"/>
        <v>0.49839354925235285</v>
      </c>
      <c r="H5012" s="13">
        <f t="shared" ca="1" si="467"/>
        <v>0</v>
      </c>
    </row>
    <row r="5013" spans="3:8">
      <c r="C5013" s="13">
        <f t="shared" ca="1" si="462"/>
        <v>1998.2283555195086</v>
      </c>
      <c r="D5013" s="13">
        <f t="shared" ca="1" si="463"/>
        <v>99.837222544760508</v>
      </c>
      <c r="E5013" s="13">
        <f t="shared" ca="1" si="464"/>
        <v>982306.82888342463</v>
      </c>
      <c r="F5013" s="13">
        <f t="shared" ca="1" si="465"/>
        <v>3.995286200459593</v>
      </c>
      <c r="G5013" s="13">
        <f t="shared" ca="1" si="466"/>
        <v>0.50698383932411251</v>
      </c>
      <c r="H5013" s="13">
        <f t="shared" ca="1" si="467"/>
        <v>0</v>
      </c>
    </row>
    <row r="5014" spans="3:8">
      <c r="C5014" s="13">
        <f t="shared" ca="1" si="462"/>
        <v>1985.334995416762</v>
      </c>
      <c r="D5014" s="13">
        <f t="shared" ca="1" si="463"/>
        <v>100.35940179229132</v>
      </c>
      <c r="E5014" s="13">
        <f t="shared" ca="1" si="464"/>
        <v>1003660.4976436032</v>
      </c>
      <c r="F5014" s="13">
        <f t="shared" ca="1" si="465"/>
        <v>3.990885928932093</v>
      </c>
      <c r="G5014" s="13">
        <f t="shared" ca="1" si="466"/>
        <v>0.49455170663703191</v>
      </c>
      <c r="H5014" s="13">
        <f t="shared" ca="1" si="467"/>
        <v>0</v>
      </c>
    </row>
    <row r="5015" spans="3:8">
      <c r="C5015" s="13">
        <f t="shared" ca="1" si="462"/>
        <v>1993.2624426288728</v>
      </c>
      <c r="D5015" s="13">
        <f t="shared" ca="1" si="463"/>
        <v>100.06825235553407</v>
      </c>
      <c r="E5015" s="13">
        <f t="shared" ca="1" si="464"/>
        <v>1001031.4306217899</v>
      </c>
      <c r="F5015" s="13">
        <f t="shared" ca="1" si="465"/>
        <v>3.9901920007118097</v>
      </c>
      <c r="G5015" s="13">
        <f t="shared" ca="1" si="466"/>
        <v>0.49871511280412467</v>
      </c>
      <c r="H5015" s="13">
        <f t="shared" ca="1" si="467"/>
        <v>0</v>
      </c>
    </row>
    <row r="5016" spans="3:8">
      <c r="C5016" s="13">
        <f t="shared" ref="C5016:C5079" ca="1" si="468">NORMINV(RAND(),$D$3,$G$3)</f>
        <v>1997.2033775715997</v>
      </c>
      <c r="D5016" s="13">
        <f t="shared" ref="D5016:D5079" ca="1" si="469">NORMINV(RAND(),$D$4,$G$4)</f>
        <v>100.34360578366262</v>
      </c>
      <c r="E5016" s="13">
        <f t="shared" ref="E5016:E5079" ca="1" si="470">NORMINV(RAND(),$D$5,$G$5)</f>
        <v>986984.44464267103</v>
      </c>
      <c r="F5016" s="13">
        <f t="shared" ref="F5016:F5079" ca="1" si="471">NORMINV(RAND(),$D$6,$G$6)</f>
        <v>3.9997240602108737</v>
      </c>
      <c r="G5016" s="13">
        <f t="shared" ref="G5016:G5079" ca="1" si="472">C5016^2*D5016/(E5016*3.1415926*F5016^4)</f>
        <v>0.50437551020899796</v>
      </c>
      <c r="H5016" s="13">
        <f t="shared" ref="H5016:H5079" ca="1" si="473">IF(G5016&gt;0.54,1,IF(G5016&lt;0.46,1,0))</f>
        <v>0</v>
      </c>
    </row>
    <row r="5017" spans="3:8">
      <c r="C5017" s="13">
        <f t="shared" ca="1" si="468"/>
        <v>2005.3712985385698</v>
      </c>
      <c r="D5017" s="13">
        <f t="shared" ca="1" si="469"/>
        <v>99.778143731171355</v>
      </c>
      <c r="E5017" s="13">
        <f t="shared" ca="1" si="470"/>
        <v>1002133.4427695622</v>
      </c>
      <c r="F5017" s="13">
        <f t="shared" ca="1" si="471"/>
        <v>3.9912282992205963</v>
      </c>
      <c r="G5017" s="13">
        <f t="shared" ca="1" si="472"/>
        <v>0.50225388893040734</v>
      </c>
      <c r="H5017" s="13">
        <f t="shared" ca="1" si="473"/>
        <v>0</v>
      </c>
    </row>
    <row r="5018" spans="3:8">
      <c r="C5018" s="13">
        <f t="shared" ca="1" si="468"/>
        <v>2019.1236710706776</v>
      </c>
      <c r="D5018" s="13">
        <f t="shared" ca="1" si="469"/>
        <v>99.521419463211615</v>
      </c>
      <c r="E5018" s="13">
        <f t="shared" ca="1" si="470"/>
        <v>990368.84027874784</v>
      </c>
      <c r="F5018" s="13">
        <f t="shared" ca="1" si="471"/>
        <v>3.9997700209538967</v>
      </c>
      <c r="G5018" s="13">
        <f t="shared" ca="1" si="472"/>
        <v>0.50951325336406894</v>
      </c>
      <c r="H5018" s="13">
        <f t="shared" ca="1" si="473"/>
        <v>0</v>
      </c>
    </row>
    <row r="5019" spans="3:8">
      <c r="C5019" s="13">
        <f t="shared" ca="1" si="468"/>
        <v>2001.4055656935468</v>
      </c>
      <c r="D5019" s="13">
        <f t="shared" ca="1" si="469"/>
        <v>99.975722237979383</v>
      </c>
      <c r="E5019" s="13">
        <f t="shared" ca="1" si="470"/>
        <v>988685.84314046893</v>
      </c>
      <c r="F5019" s="13">
        <f t="shared" ca="1" si="471"/>
        <v>3.9977389989412946</v>
      </c>
      <c r="G5019" s="13">
        <f t="shared" ca="1" si="472"/>
        <v>0.50477615162821587</v>
      </c>
      <c r="H5019" s="13">
        <f t="shared" ca="1" si="473"/>
        <v>0</v>
      </c>
    </row>
    <row r="5020" spans="3:8">
      <c r="C5020" s="13">
        <f t="shared" ca="1" si="468"/>
        <v>2004.1295864102224</v>
      </c>
      <c r="D5020" s="13">
        <f t="shared" ca="1" si="469"/>
        <v>99.826843820159297</v>
      </c>
      <c r="E5020" s="13">
        <f t="shared" ca="1" si="470"/>
        <v>1004655.4789895002</v>
      </c>
      <c r="F5020" s="13">
        <f t="shared" ca="1" si="471"/>
        <v>4.0042196891085835</v>
      </c>
      <c r="G5020" s="13">
        <f t="shared" ca="1" si="472"/>
        <v>0.49415174113924165</v>
      </c>
      <c r="H5020" s="13">
        <f t="shared" ca="1" si="473"/>
        <v>0</v>
      </c>
    </row>
    <row r="5021" spans="3:8">
      <c r="C5021" s="13">
        <f t="shared" ca="1" si="468"/>
        <v>1999.1164572612356</v>
      </c>
      <c r="D5021" s="13">
        <f t="shared" ca="1" si="469"/>
        <v>99.59263097096553</v>
      </c>
      <c r="E5021" s="13">
        <f t="shared" ca="1" si="470"/>
        <v>992683.21683584189</v>
      </c>
      <c r="F5021" s="13">
        <f t="shared" ca="1" si="471"/>
        <v>3.9999312944314025</v>
      </c>
      <c r="G5021" s="13">
        <f t="shared" ca="1" si="472"/>
        <v>0.4985775543668769</v>
      </c>
      <c r="H5021" s="13">
        <f t="shared" ca="1" si="473"/>
        <v>0</v>
      </c>
    </row>
    <row r="5022" spans="3:8">
      <c r="C5022" s="13">
        <f t="shared" ca="1" si="468"/>
        <v>2005.2497294092691</v>
      </c>
      <c r="D5022" s="13">
        <f t="shared" ca="1" si="469"/>
        <v>100.4101725553586</v>
      </c>
      <c r="E5022" s="13">
        <f t="shared" ca="1" si="470"/>
        <v>987941.73829745839</v>
      </c>
      <c r="F5022" s="13">
        <f t="shared" ca="1" si="471"/>
        <v>3.9972951107514803</v>
      </c>
      <c r="G5022" s="13">
        <f t="shared" ca="1" si="472"/>
        <v>0.50952863705633333</v>
      </c>
      <c r="H5022" s="13">
        <f t="shared" ca="1" si="473"/>
        <v>0</v>
      </c>
    </row>
    <row r="5023" spans="3:8">
      <c r="C5023" s="13">
        <f t="shared" ca="1" si="468"/>
        <v>1986.6633854877334</v>
      </c>
      <c r="D5023" s="13">
        <f t="shared" ca="1" si="469"/>
        <v>100.273516635485</v>
      </c>
      <c r="E5023" s="13">
        <f t="shared" ca="1" si="470"/>
        <v>989403.33276389947</v>
      </c>
      <c r="F5023" s="13">
        <f t="shared" ca="1" si="471"/>
        <v>3.9829552185197037</v>
      </c>
      <c r="G5023" s="13">
        <f t="shared" ca="1" si="472"/>
        <v>0.50592937183008935</v>
      </c>
      <c r="H5023" s="13">
        <f t="shared" ca="1" si="473"/>
        <v>0</v>
      </c>
    </row>
    <row r="5024" spans="3:8">
      <c r="C5024" s="13">
        <f t="shared" ca="1" si="468"/>
        <v>2024.503389760351</v>
      </c>
      <c r="D5024" s="13">
        <f t="shared" ca="1" si="469"/>
        <v>99.857984729650383</v>
      </c>
      <c r="E5024" s="13">
        <f t="shared" ca="1" si="470"/>
        <v>983935.64024086122</v>
      </c>
      <c r="F5024" s="13">
        <f t="shared" ca="1" si="471"/>
        <v>4.0065549361524075</v>
      </c>
      <c r="G5024" s="13">
        <f t="shared" ca="1" si="472"/>
        <v>0.51382928017792251</v>
      </c>
      <c r="H5024" s="13">
        <f t="shared" ca="1" si="473"/>
        <v>0</v>
      </c>
    </row>
    <row r="5025" spans="3:8">
      <c r="C5025" s="13">
        <f t="shared" ca="1" si="468"/>
        <v>2005.3135939232575</v>
      </c>
      <c r="D5025" s="13">
        <f t="shared" ca="1" si="469"/>
        <v>99.371590441659507</v>
      </c>
      <c r="E5025" s="13">
        <f t="shared" ca="1" si="470"/>
        <v>1011080.1082643153</v>
      </c>
      <c r="F5025" s="13">
        <f t="shared" ca="1" si="471"/>
        <v>4.00887034915075</v>
      </c>
      <c r="G5025" s="13">
        <f t="shared" ca="1" si="472"/>
        <v>0.48708343614086358</v>
      </c>
      <c r="H5025" s="13">
        <f t="shared" ca="1" si="473"/>
        <v>0</v>
      </c>
    </row>
    <row r="5026" spans="3:8">
      <c r="C5026" s="13">
        <f t="shared" ca="1" si="468"/>
        <v>2004.5516319871842</v>
      </c>
      <c r="D5026" s="13">
        <f t="shared" ca="1" si="469"/>
        <v>100.45018105650647</v>
      </c>
      <c r="E5026" s="13">
        <f t="shared" ca="1" si="470"/>
        <v>991591.80592919444</v>
      </c>
      <c r="F5026" s="13">
        <f t="shared" ca="1" si="471"/>
        <v>4.0104301556292317</v>
      </c>
      <c r="G5026" s="13">
        <f t="shared" ca="1" si="472"/>
        <v>0.50088565558643361</v>
      </c>
      <c r="H5026" s="13">
        <f t="shared" ca="1" si="473"/>
        <v>0</v>
      </c>
    </row>
    <row r="5027" spans="3:8">
      <c r="C5027" s="13">
        <f t="shared" ca="1" si="468"/>
        <v>2004.5022911258195</v>
      </c>
      <c r="D5027" s="13">
        <f t="shared" ca="1" si="469"/>
        <v>99.200200011067665</v>
      </c>
      <c r="E5027" s="13">
        <f t="shared" ca="1" si="470"/>
        <v>985055.22933036252</v>
      </c>
      <c r="F5027" s="13">
        <f t="shared" ca="1" si="471"/>
        <v>3.9947441915580919</v>
      </c>
      <c r="G5027" s="13">
        <f t="shared" ca="1" si="472"/>
        <v>0.50577728381436005</v>
      </c>
      <c r="H5027" s="13">
        <f t="shared" ca="1" si="473"/>
        <v>0</v>
      </c>
    </row>
    <row r="5028" spans="3:8">
      <c r="C5028" s="13">
        <f t="shared" ca="1" si="468"/>
        <v>1997.5508445312762</v>
      </c>
      <c r="D5028" s="13">
        <f t="shared" ca="1" si="469"/>
        <v>99.939696380721685</v>
      </c>
      <c r="E5028" s="13">
        <f t="shared" ca="1" si="470"/>
        <v>1011022.2325192759</v>
      </c>
      <c r="F5028" s="13">
        <f t="shared" ca="1" si="471"/>
        <v>4.007215908502813</v>
      </c>
      <c r="G5028" s="13">
        <f t="shared" ca="1" si="472"/>
        <v>0.48691389495206627</v>
      </c>
      <c r="H5028" s="13">
        <f t="shared" ca="1" si="473"/>
        <v>0</v>
      </c>
    </row>
    <row r="5029" spans="3:8">
      <c r="C5029" s="13">
        <f t="shared" ca="1" si="468"/>
        <v>1974.6584167810338</v>
      </c>
      <c r="D5029" s="13">
        <f t="shared" ca="1" si="469"/>
        <v>100.44529512522985</v>
      </c>
      <c r="E5029" s="13">
        <f t="shared" ca="1" si="470"/>
        <v>994690.30005492701</v>
      </c>
      <c r="F5029" s="13">
        <f t="shared" ca="1" si="471"/>
        <v>3.9907542601496964</v>
      </c>
      <c r="G5029" s="13">
        <f t="shared" ca="1" si="472"/>
        <v>0.49414666505066734</v>
      </c>
      <c r="H5029" s="13">
        <f t="shared" ca="1" si="473"/>
        <v>0</v>
      </c>
    </row>
    <row r="5030" spans="3:8">
      <c r="C5030" s="13">
        <f t="shared" ca="1" si="468"/>
        <v>2001.4453092119127</v>
      </c>
      <c r="D5030" s="13">
        <f t="shared" ca="1" si="469"/>
        <v>100.57866664287722</v>
      </c>
      <c r="E5030" s="13">
        <f t="shared" ca="1" si="470"/>
        <v>991550.13895577716</v>
      </c>
      <c r="F5030" s="13">
        <f t="shared" ca="1" si="471"/>
        <v>3.9908193994869681</v>
      </c>
      <c r="G5030" s="13">
        <f t="shared" ca="1" si="472"/>
        <v>0.5098946846143908</v>
      </c>
      <c r="H5030" s="13">
        <f t="shared" ca="1" si="473"/>
        <v>0</v>
      </c>
    </row>
    <row r="5031" spans="3:8">
      <c r="C5031" s="13">
        <f t="shared" ca="1" si="468"/>
        <v>1994.614329509219</v>
      </c>
      <c r="D5031" s="13">
        <f t="shared" ca="1" si="469"/>
        <v>100.18146509592776</v>
      </c>
      <c r="E5031" s="13">
        <f t="shared" ca="1" si="470"/>
        <v>997482.75564425602</v>
      </c>
      <c r="F5031" s="13">
        <f t="shared" ca="1" si="471"/>
        <v>4.0001100024241039</v>
      </c>
      <c r="G5031" s="13">
        <f t="shared" ca="1" si="472"/>
        <v>0.4967778783877051</v>
      </c>
      <c r="H5031" s="13">
        <f t="shared" ca="1" si="473"/>
        <v>0</v>
      </c>
    </row>
    <row r="5032" spans="3:8">
      <c r="C5032" s="13">
        <f t="shared" ca="1" si="468"/>
        <v>2016.7250584459503</v>
      </c>
      <c r="D5032" s="13">
        <f t="shared" ca="1" si="469"/>
        <v>99.974814334003412</v>
      </c>
      <c r="E5032" s="13">
        <f t="shared" ca="1" si="470"/>
        <v>993956.83103463403</v>
      </c>
      <c r="F5032" s="13">
        <f t="shared" ca="1" si="471"/>
        <v>4.0036922008622913</v>
      </c>
      <c r="G5032" s="13">
        <f t="shared" ca="1" si="472"/>
        <v>0.50678514840777533</v>
      </c>
      <c r="H5032" s="13">
        <f t="shared" ca="1" si="473"/>
        <v>0</v>
      </c>
    </row>
    <row r="5033" spans="3:8">
      <c r="C5033" s="13">
        <f t="shared" ca="1" si="468"/>
        <v>2001.4500633323739</v>
      </c>
      <c r="D5033" s="13">
        <f t="shared" ca="1" si="469"/>
        <v>100.67004304343473</v>
      </c>
      <c r="E5033" s="13">
        <f t="shared" ca="1" si="470"/>
        <v>995557.90915441606</v>
      </c>
      <c r="F5033" s="13">
        <f t="shared" ca="1" si="471"/>
        <v>3.9930010306099035</v>
      </c>
      <c r="G5033" s="13">
        <f t="shared" ca="1" si="472"/>
        <v>0.50719584905129955</v>
      </c>
      <c r="H5033" s="13">
        <f t="shared" ca="1" si="473"/>
        <v>0</v>
      </c>
    </row>
    <row r="5034" spans="3:8">
      <c r="C5034" s="13">
        <f t="shared" ca="1" si="468"/>
        <v>1999.0316586565875</v>
      </c>
      <c r="D5034" s="13">
        <f t="shared" ca="1" si="469"/>
        <v>99.986773632084677</v>
      </c>
      <c r="E5034" s="13">
        <f t="shared" ca="1" si="470"/>
        <v>995420.06624292932</v>
      </c>
      <c r="F5034" s="13">
        <f t="shared" ca="1" si="471"/>
        <v>4.0004564928970634</v>
      </c>
      <c r="G5034" s="13">
        <f t="shared" ca="1" si="472"/>
        <v>0.49887005523494515</v>
      </c>
      <c r="H5034" s="13">
        <f t="shared" ca="1" si="473"/>
        <v>0</v>
      </c>
    </row>
    <row r="5035" spans="3:8">
      <c r="C5035" s="13">
        <f t="shared" ca="1" si="468"/>
        <v>2014.1685637027863</v>
      </c>
      <c r="D5035" s="13">
        <f t="shared" ca="1" si="469"/>
        <v>99.103307008558048</v>
      </c>
      <c r="E5035" s="13">
        <f t="shared" ca="1" si="470"/>
        <v>998570.34254309454</v>
      </c>
      <c r="F5035" s="13">
        <f t="shared" ca="1" si="471"/>
        <v>3.9906042466439118</v>
      </c>
      <c r="G5035" s="13">
        <f t="shared" ca="1" si="472"/>
        <v>0.5053550424166533</v>
      </c>
      <c r="H5035" s="13">
        <f t="shared" ca="1" si="473"/>
        <v>0</v>
      </c>
    </row>
    <row r="5036" spans="3:8">
      <c r="C5036" s="13">
        <f t="shared" ca="1" si="468"/>
        <v>1992.6763504244891</v>
      </c>
      <c r="D5036" s="13">
        <f t="shared" ca="1" si="469"/>
        <v>100.57892152536863</v>
      </c>
      <c r="E5036" s="13">
        <f t="shared" ca="1" si="470"/>
        <v>987008.91783983726</v>
      </c>
      <c r="F5036" s="13">
        <f t="shared" ca="1" si="471"/>
        <v>4.0093319849058808</v>
      </c>
      <c r="G5036" s="13">
        <f t="shared" ca="1" si="472"/>
        <v>0.49844987456956974</v>
      </c>
      <c r="H5036" s="13">
        <f t="shared" ca="1" si="473"/>
        <v>0</v>
      </c>
    </row>
    <row r="5037" spans="3:8">
      <c r="C5037" s="13">
        <f t="shared" ca="1" si="468"/>
        <v>2014.6966381457401</v>
      </c>
      <c r="D5037" s="13">
        <f t="shared" ca="1" si="469"/>
        <v>99.868037925449684</v>
      </c>
      <c r="E5037" s="13">
        <f t="shared" ca="1" si="470"/>
        <v>994084.5635422382</v>
      </c>
      <c r="F5037" s="13">
        <f t="shared" ca="1" si="471"/>
        <v>4.0000070820906961</v>
      </c>
      <c r="G5037" s="13">
        <f t="shared" ca="1" si="472"/>
        <v>0.50702526967289441</v>
      </c>
      <c r="H5037" s="13">
        <f t="shared" ca="1" si="473"/>
        <v>0</v>
      </c>
    </row>
    <row r="5038" spans="3:8">
      <c r="C5038" s="13">
        <f t="shared" ca="1" si="468"/>
        <v>1971.2187009096501</v>
      </c>
      <c r="D5038" s="13">
        <f t="shared" ca="1" si="469"/>
        <v>100.3228755645971</v>
      </c>
      <c r="E5038" s="13">
        <f t="shared" ca="1" si="470"/>
        <v>999032.72624529887</v>
      </c>
      <c r="F5038" s="13">
        <f t="shared" ca="1" si="471"/>
        <v>4.0066779249645865</v>
      </c>
      <c r="G5038" s="13">
        <f t="shared" ca="1" si="472"/>
        <v>0.48195032757093237</v>
      </c>
      <c r="H5038" s="13">
        <f t="shared" ca="1" si="473"/>
        <v>0</v>
      </c>
    </row>
    <row r="5039" spans="3:8">
      <c r="C5039" s="13">
        <f t="shared" ca="1" si="468"/>
        <v>2003.8712486123809</v>
      </c>
      <c r="D5039" s="13">
        <f t="shared" ca="1" si="469"/>
        <v>100.38320856826432</v>
      </c>
      <c r="E5039" s="13">
        <f t="shared" ca="1" si="470"/>
        <v>992139.59311719052</v>
      </c>
      <c r="F5039" s="13">
        <f t="shared" ca="1" si="471"/>
        <v>3.9987896135972747</v>
      </c>
      <c r="G5039" s="13">
        <f t="shared" ca="1" si="472"/>
        <v>0.50578253989657351</v>
      </c>
      <c r="H5039" s="13">
        <f t="shared" ca="1" si="473"/>
        <v>0</v>
      </c>
    </row>
    <row r="5040" spans="3:8">
      <c r="C5040" s="13">
        <f t="shared" ca="1" si="468"/>
        <v>1987.049689494927</v>
      </c>
      <c r="D5040" s="13">
        <f t="shared" ca="1" si="469"/>
        <v>99.505222409420384</v>
      </c>
      <c r="E5040" s="13">
        <f t="shared" ca="1" si="470"/>
        <v>995187.33011155948</v>
      </c>
      <c r="F5040" s="13">
        <f t="shared" ca="1" si="471"/>
        <v>4.0079663887381498</v>
      </c>
      <c r="G5040" s="13">
        <f t="shared" ca="1" si="472"/>
        <v>0.48698136519706303</v>
      </c>
      <c r="H5040" s="13">
        <f t="shared" ca="1" si="473"/>
        <v>0</v>
      </c>
    </row>
    <row r="5041" spans="3:8">
      <c r="C5041" s="13">
        <f t="shared" ca="1" si="468"/>
        <v>1993.0369943971359</v>
      </c>
      <c r="D5041" s="13">
        <f t="shared" ca="1" si="469"/>
        <v>99.737309772637744</v>
      </c>
      <c r="E5041" s="13">
        <f t="shared" ca="1" si="470"/>
        <v>996754.93464594183</v>
      </c>
      <c r="F5041" s="13">
        <f t="shared" ca="1" si="471"/>
        <v>4.0011471393536961</v>
      </c>
      <c r="G5041" s="13">
        <f t="shared" ca="1" si="472"/>
        <v>0.49364190546928549</v>
      </c>
      <c r="H5041" s="13">
        <f t="shared" ca="1" si="473"/>
        <v>0</v>
      </c>
    </row>
    <row r="5042" spans="3:8">
      <c r="C5042" s="13">
        <f t="shared" ca="1" si="468"/>
        <v>1992.7615778330162</v>
      </c>
      <c r="D5042" s="13">
        <f t="shared" ca="1" si="469"/>
        <v>99.655003979331852</v>
      </c>
      <c r="E5042" s="13">
        <f t="shared" ca="1" si="470"/>
        <v>986089.05877780903</v>
      </c>
      <c r="F5042" s="13">
        <f t="shared" ca="1" si="471"/>
        <v>3.9928600970102828</v>
      </c>
      <c r="G5042" s="13">
        <f t="shared" ca="1" si="472"/>
        <v>0.50258255914525862</v>
      </c>
      <c r="H5042" s="13">
        <f t="shared" ca="1" si="473"/>
        <v>0</v>
      </c>
    </row>
    <row r="5043" spans="3:8">
      <c r="C5043" s="13">
        <f t="shared" ca="1" si="468"/>
        <v>2002.158489943331</v>
      </c>
      <c r="D5043" s="13">
        <f t="shared" ca="1" si="469"/>
        <v>99.758949610368447</v>
      </c>
      <c r="E5043" s="13">
        <f t="shared" ca="1" si="470"/>
        <v>1001566.8844182238</v>
      </c>
      <c r="F5043" s="13">
        <f t="shared" ca="1" si="471"/>
        <v>3.9961952448019762</v>
      </c>
      <c r="G5043" s="13">
        <f t="shared" ca="1" si="472"/>
        <v>0.49834735442122635</v>
      </c>
      <c r="H5043" s="13">
        <f t="shared" ca="1" si="473"/>
        <v>0</v>
      </c>
    </row>
    <row r="5044" spans="3:8">
      <c r="C5044" s="13">
        <f t="shared" ca="1" si="468"/>
        <v>2001.5606475874665</v>
      </c>
      <c r="D5044" s="13">
        <f t="shared" ca="1" si="469"/>
        <v>99.872545411286126</v>
      </c>
      <c r="E5044" s="13">
        <f t="shared" ca="1" si="470"/>
        <v>996012.34453635127</v>
      </c>
      <c r="F5044" s="13">
        <f t="shared" ca="1" si="471"/>
        <v>4.0007995782984613</v>
      </c>
      <c r="G5044" s="13">
        <f t="shared" ca="1" si="472"/>
        <v>0.49909343463179712</v>
      </c>
      <c r="H5044" s="13">
        <f t="shared" ca="1" si="473"/>
        <v>0</v>
      </c>
    </row>
    <row r="5045" spans="3:8">
      <c r="C5045" s="13">
        <f t="shared" ca="1" si="468"/>
        <v>1998.9225058217942</v>
      </c>
      <c r="D5045" s="13">
        <f t="shared" ca="1" si="469"/>
        <v>100.05698542500018</v>
      </c>
      <c r="E5045" s="13">
        <f t="shared" ca="1" si="470"/>
        <v>991833.66565299337</v>
      </c>
      <c r="F5045" s="13">
        <f t="shared" ca="1" si="471"/>
        <v>3.9925648297341847</v>
      </c>
      <c r="G5045" s="13">
        <f t="shared" ca="1" si="472"/>
        <v>0.50494341364203787</v>
      </c>
      <c r="H5045" s="13">
        <f t="shared" ca="1" si="473"/>
        <v>0</v>
      </c>
    </row>
    <row r="5046" spans="3:8">
      <c r="C5046" s="13">
        <f t="shared" ca="1" si="468"/>
        <v>2024.9535390744129</v>
      </c>
      <c r="D5046" s="13">
        <f t="shared" ca="1" si="469"/>
        <v>100.58685799662408</v>
      </c>
      <c r="E5046" s="13">
        <f t="shared" ca="1" si="470"/>
        <v>1005283.0148726657</v>
      </c>
      <c r="F5046" s="13">
        <f t="shared" ca="1" si="471"/>
        <v>3.9985118061481133</v>
      </c>
      <c r="G5046" s="13">
        <f t="shared" ca="1" si="472"/>
        <v>0.51090438231551338</v>
      </c>
      <c r="H5046" s="13">
        <f t="shared" ca="1" si="473"/>
        <v>0</v>
      </c>
    </row>
    <row r="5047" spans="3:8">
      <c r="C5047" s="13">
        <f t="shared" ca="1" si="468"/>
        <v>2010.0396486296315</v>
      </c>
      <c r="D5047" s="13">
        <f t="shared" ca="1" si="469"/>
        <v>100.67801468061775</v>
      </c>
      <c r="E5047" s="13">
        <f t="shared" ca="1" si="470"/>
        <v>999372.40495708678</v>
      </c>
      <c r="F5047" s="13">
        <f t="shared" ca="1" si="471"/>
        <v>3.9958787224964611</v>
      </c>
      <c r="G5047" s="13">
        <f t="shared" ca="1" si="472"/>
        <v>0.50817989349618065</v>
      </c>
      <c r="H5047" s="13">
        <f t="shared" ca="1" si="473"/>
        <v>0</v>
      </c>
    </row>
    <row r="5048" spans="3:8">
      <c r="C5048" s="13">
        <f t="shared" ca="1" si="468"/>
        <v>2011.8703569428267</v>
      </c>
      <c r="D5048" s="13">
        <f t="shared" ca="1" si="469"/>
        <v>100.33886725418529</v>
      </c>
      <c r="E5048" s="13">
        <f t="shared" ca="1" si="470"/>
        <v>994216.30460258399</v>
      </c>
      <c r="F5048" s="13">
        <f t="shared" ca="1" si="471"/>
        <v>3.9893692335169089</v>
      </c>
      <c r="G5048" s="13">
        <f t="shared" ca="1" si="472"/>
        <v>0.51335937196508041</v>
      </c>
      <c r="H5048" s="13">
        <f t="shared" ca="1" si="473"/>
        <v>0</v>
      </c>
    </row>
    <row r="5049" spans="3:8">
      <c r="C5049" s="13">
        <f t="shared" ca="1" si="468"/>
        <v>2011.2088829482386</v>
      </c>
      <c r="D5049" s="13">
        <f t="shared" ca="1" si="469"/>
        <v>100.09472522412202</v>
      </c>
      <c r="E5049" s="13">
        <f t="shared" ca="1" si="470"/>
        <v>1000758.0258950059</v>
      </c>
      <c r="F5049" s="13">
        <f t="shared" ca="1" si="471"/>
        <v>4.0095628511870922</v>
      </c>
      <c r="G5049" s="13">
        <f t="shared" ca="1" si="472"/>
        <v>0.49826284034693108</v>
      </c>
      <c r="H5049" s="13">
        <f t="shared" ca="1" si="473"/>
        <v>0</v>
      </c>
    </row>
    <row r="5050" spans="3:8">
      <c r="C5050" s="13">
        <f t="shared" ca="1" si="468"/>
        <v>2011.1163984617717</v>
      </c>
      <c r="D5050" s="13">
        <f t="shared" ca="1" si="469"/>
        <v>100.33539707642089</v>
      </c>
      <c r="E5050" s="13">
        <f t="shared" ca="1" si="470"/>
        <v>997971.63399072597</v>
      </c>
      <c r="F5050" s="13">
        <f t="shared" ca="1" si="471"/>
        <v>3.9938485508809234</v>
      </c>
      <c r="G5050" s="13">
        <f t="shared" ca="1" si="472"/>
        <v>0.50873797514356511</v>
      </c>
      <c r="H5050" s="13">
        <f t="shared" ca="1" si="473"/>
        <v>0</v>
      </c>
    </row>
    <row r="5051" spans="3:8">
      <c r="C5051" s="13">
        <f t="shared" ca="1" si="468"/>
        <v>1989.9813495209821</v>
      </c>
      <c r="D5051" s="13">
        <f t="shared" ca="1" si="469"/>
        <v>100.40931329040701</v>
      </c>
      <c r="E5051" s="13">
        <f t="shared" ca="1" si="470"/>
        <v>985242.34708972718</v>
      </c>
      <c r="F5051" s="13">
        <f t="shared" ca="1" si="471"/>
        <v>4.0104021400812977</v>
      </c>
      <c r="G5051" s="13">
        <f t="shared" ca="1" si="472"/>
        <v>0.49662363034563245</v>
      </c>
      <c r="H5051" s="13">
        <f t="shared" ca="1" si="473"/>
        <v>0</v>
      </c>
    </row>
    <row r="5052" spans="3:8">
      <c r="C5052" s="13">
        <f t="shared" ca="1" si="468"/>
        <v>1995.8734777027942</v>
      </c>
      <c r="D5052" s="13">
        <f t="shared" ca="1" si="469"/>
        <v>100.25293233161369</v>
      </c>
      <c r="E5052" s="13">
        <f t="shared" ca="1" si="470"/>
        <v>997641.36528243183</v>
      </c>
      <c r="F5052" s="13">
        <f t="shared" ca="1" si="471"/>
        <v>3.9981398729865405</v>
      </c>
      <c r="G5052" s="13">
        <f t="shared" ca="1" si="472"/>
        <v>0.49866266141237386</v>
      </c>
      <c r="H5052" s="13">
        <f t="shared" ca="1" si="473"/>
        <v>0</v>
      </c>
    </row>
    <row r="5053" spans="3:8">
      <c r="C5053" s="13">
        <f t="shared" ca="1" si="468"/>
        <v>2001.2424402076299</v>
      </c>
      <c r="D5053" s="13">
        <f t="shared" ca="1" si="469"/>
        <v>100.18989566221549</v>
      </c>
      <c r="E5053" s="13">
        <f t="shared" ca="1" si="470"/>
        <v>989033.24290556053</v>
      </c>
      <c r="F5053" s="13">
        <f t="shared" ca="1" si="471"/>
        <v>3.9954783567356449</v>
      </c>
      <c r="G5053" s="13">
        <f t="shared" ca="1" si="472"/>
        <v>0.50674263897882477</v>
      </c>
      <c r="H5053" s="13">
        <f t="shared" ca="1" si="473"/>
        <v>0</v>
      </c>
    </row>
    <row r="5054" spans="3:8">
      <c r="C5054" s="13">
        <f t="shared" ca="1" si="468"/>
        <v>1999.3500383600565</v>
      </c>
      <c r="D5054" s="13">
        <f t="shared" ca="1" si="469"/>
        <v>99.880073342247783</v>
      </c>
      <c r="E5054" s="13">
        <f t="shared" ca="1" si="470"/>
        <v>985504.33470134565</v>
      </c>
      <c r="F5054" s="13">
        <f t="shared" ca="1" si="471"/>
        <v>3.9965918457473131</v>
      </c>
      <c r="G5054" s="13">
        <f t="shared" ca="1" si="472"/>
        <v>0.50546248406551197</v>
      </c>
      <c r="H5054" s="13">
        <f t="shared" ca="1" si="473"/>
        <v>0</v>
      </c>
    </row>
    <row r="5055" spans="3:8">
      <c r="C5055" s="13">
        <f t="shared" ca="1" si="468"/>
        <v>1991.1911557846834</v>
      </c>
      <c r="D5055" s="13">
        <f t="shared" ca="1" si="469"/>
        <v>99.788698009719454</v>
      </c>
      <c r="E5055" s="13">
        <f t="shared" ca="1" si="470"/>
        <v>986546.94010453671</v>
      </c>
      <c r="F5055" s="13">
        <f t="shared" ca="1" si="471"/>
        <v>3.9918381279623891</v>
      </c>
      <c r="G5055" s="13">
        <f t="shared" ca="1" si="472"/>
        <v>0.50274522941470867</v>
      </c>
      <c r="H5055" s="13">
        <f t="shared" ca="1" si="473"/>
        <v>0</v>
      </c>
    </row>
    <row r="5056" spans="3:8">
      <c r="C5056" s="13">
        <f t="shared" ca="1" si="468"/>
        <v>2009.4492334304191</v>
      </c>
      <c r="D5056" s="13">
        <f t="shared" ca="1" si="469"/>
        <v>100.76727349091684</v>
      </c>
      <c r="E5056" s="13">
        <f t="shared" ca="1" si="470"/>
        <v>994705.0435389966</v>
      </c>
      <c r="F5056" s="13">
        <f t="shared" ca="1" si="471"/>
        <v>4.0072074171779111</v>
      </c>
      <c r="G5056" s="13">
        <f t="shared" ca="1" si="472"/>
        <v>0.50496596769735014</v>
      </c>
      <c r="H5056" s="13">
        <f t="shared" ca="1" si="473"/>
        <v>0</v>
      </c>
    </row>
    <row r="5057" spans="3:8">
      <c r="C5057" s="13">
        <f t="shared" ca="1" si="468"/>
        <v>2012.716663568287</v>
      </c>
      <c r="D5057" s="13">
        <f t="shared" ca="1" si="469"/>
        <v>100.47204355362824</v>
      </c>
      <c r="E5057" s="13">
        <f t="shared" ca="1" si="470"/>
        <v>998577.97283807548</v>
      </c>
      <c r="F5057" s="13">
        <f t="shared" ca="1" si="471"/>
        <v>3.9910932706728781</v>
      </c>
      <c r="G5057" s="13">
        <f t="shared" ca="1" si="472"/>
        <v>0.51134164462516418</v>
      </c>
      <c r="H5057" s="13">
        <f t="shared" ca="1" si="473"/>
        <v>0</v>
      </c>
    </row>
    <row r="5058" spans="3:8">
      <c r="C5058" s="13">
        <f t="shared" ca="1" si="468"/>
        <v>2002.9767062730687</v>
      </c>
      <c r="D5058" s="13">
        <f t="shared" ca="1" si="469"/>
        <v>100.34218964290004</v>
      </c>
      <c r="E5058" s="13">
        <f t="shared" ca="1" si="470"/>
        <v>991894.80507326755</v>
      </c>
      <c r="F5058" s="13">
        <f t="shared" ca="1" si="471"/>
        <v>4.0026374966643044</v>
      </c>
      <c r="G5058" s="13">
        <f t="shared" ca="1" si="472"/>
        <v>0.50330918051191242</v>
      </c>
      <c r="H5058" s="13">
        <f t="shared" ca="1" si="473"/>
        <v>0</v>
      </c>
    </row>
    <row r="5059" spans="3:8">
      <c r="C5059" s="13">
        <f t="shared" ca="1" si="468"/>
        <v>1996.5437278187258</v>
      </c>
      <c r="D5059" s="13">
        <f t="shared" ca="1" si="469"/>
        <v>100.53625058347733</v>
      </c>
      <c r="E5059" s="13">
        <f t="shared" ca="1" si="470"/>
        <v>994126.30371489318</v>
      </c>
      <c r="F5059" s="13">
        <f t="shared" ca="1" si="471"/>
        <v>3.9978406026001392</v>
      </c>
      <c r="G5059" s="13">
        <f t="shared" ca="1" si="472"/>
        <v>0.5023275637403658</v>
      </c>
      <c r="H5059" s="13">
        <f t="shared" ca="1" si="473"/>
        <v>0</v>
      </c>
    </row>
    <row r="5060" spans="3:8">
      <c r="C5060" s="13">
        <f t="shared" ca="1" si="468"/>
        <v>1997.1768609104329</v>
      </c>
      <c r="D5060" s="13">
        <f t="shared" ca="1" si="469"/>
        <v>99.916932335596883</v>
      </c>
      <c r="E5060" s="13">
        <f t="shared" ca="1" si="470"/>
        <v>991890.96414336609</v>
      </c>
      <c r="F5060" s="13">
        <f t="shared" ca="1" si="471"/>
        <v>4.0027587455855107</v>
      </c>
      <c r="G5060" s="13">
        <f t="shared" ca="1" si="472"/>
        <v>0.49821945652342248</v>
      </c>
      <c r="H5060" s="13">
        <f t="shared" ca="1" si="473"/>
        <v>0</v>
      </c>
    </row>
    <row r="5061" spans="3:8">
      <c r="C5061" s="13">
        <f t="shared" ca="1" si="468"/>
        <v>1997.2640982083901</v>
      </c>
      <c r="D5061" s="13">
        <f t="shared" ca="1" si="469"/>
        <v>99.647453331072541</v>
      </c>
      <c r="E5061" s="13">
        <f t="shared" ca="1" si="470"/>
        <v>988975.05341941072</v>
      </c>
      <c r="F5061" s="13">
        <f t="shared" ca="1" si="471"/>
        <v>3.997204117850945</v>
      </c>
      <c r="G5061" s="13">
        <f t="shared" ca="1" si="472"/>
        <v>0.50116033192222276</v>
      </c>
      <c r="H5061" s="13">
        <f t="shared" ca="1" si="473"/>
        <v>0</v>
      </c>
    </row>
    <row r="5062" spans="3:8">
      <c r="C5062" s="13">
        <f t="shared" ca="1" si="468"/>
        <v>2001.6090030573671</v>
      </c>
      <c r="D5062" s="13">
        <f t="shared" ca="1" si="469"/>
        <v>99.196471157753194</v>
      </c>
      <c r="E5062" s="13">
        <f t="shared" ca="1" si="470"/>
        <v>1005956.9211958568</v>
      </c>
      <c r="F5062" s="13">
        <f t="shared" ca="1" si="471"/>
        <v>4.0060423433362651</v>
      </c>
      <c r="G5062" s="13">
        <f t="shared" ca="1" si="472"/>
        <v>0.48827369087094075</v>
      </c>
      <c r="H5062" s="13">
        <f t="shared" ca="1" si="473"/>
        <v>0</v>
      </c>
    </row>
    <row r="5063" spans="3:8">
      <c r="C5063" s="13">
        <f t="shared" ca="1" si="468"/>
        <v>1988.640506914639</v>
      </c>
      <c r="D5063" s="13">
        <f t="shared" ca="1" si="469"/>
        <v>99.724364648860288</v>
      </c>
      <c r="E5063" s="13">
        <f t="shared" ca="1" si="470"/>
        <v>1002418.3249523978</v>
      </c>
      <c r="F5063" s="13">
        <f t="shared" ca="1" si="471"/>
        <v>4.00141492852726</v>
      </c>
      <c r="G5063" s="13">
        <f t="shared" ca="1" si="472"/>
        <v>0.4884955658882883</v>
      </c>
      <c r="H5063" s="13">
        <f t="shared" ca="1" si="473"/>
        <v>0</v>
      </c>
    </row>
    <row r="5064" spans="3:8">
      <c r="C5064" s="13">
        <f t="shared" ca="1" si="468"/>
        <v>1991.5981637787547</v>
      </c>
      <c r="D5064" s="13">
        <f t="shared" ca="1" si="469"/>
        <v>100.20775489364139</v>
      </c>
      <c r="E5064" s="13">
        <f t="shared" ca="1" si="470"/>
        <v>987673.80665450147</v>
      </c>
      <c r="F5064" s="13">
        <f t="shared" ca="1" si="471"/>
        <v>4.0026367590177365</v>
      </c>
      <c r="G5064" s="13">
        <f t="shared" ca="1" si="472"/>
        <v>0.49906446397921045</v>
      </c>
      <c r="H5064" s="13">
        <f t="shared" ca="1" si="473"/>
        <v>0</v>
      </c>
    </row>
    <row r="5065" spans="3:8">
      <c r="C5065" s="13">
        <f t="shared" ca="1" si="468"/>
        <v>1992.9424142028643</v>
      </c>
      <c r="D5065" s="13">
        <f t="shared" ca="1" si="469"/>
        <v>100.03820162779736</v>
      </c>
      <c r="E5065" s="13">
        <f t="shared" ca="1" si="470"/>
        <v>990673.5035899044</v>
      </c>
      <c r="F5065" s="13">
        <f t="shared" ca="1" si="471"/>
        <v>4.0008057437142801</v>
      </c>
      <c r="G5065" s="13">
        <f t="shared" ca="1" si="472"/>
        <v>0.49829336330604018</v>
      </c>
      <c r="H5065" s="13">
        <f t="shared" ca="1" si="473"/>
        <v>0</v>
      </c>
    </row>
    <row r="5066" spans="3:8">
      <c r="C5066" s="13">
        <f t="shared" ca="1" si="468"/>
        <v>2007.4968120185838</v>
      </c>
      <c r="D5066" s="13">
        <f t="shared" ca="1" si="469"/>
        <v>99.424484404272476</v>
      </c>
      <c r="E5066" s="13">
        <f t="shared" ca="1" si="470"/>
        <v>1001200.3875419035</v>
      </c>
      <c r="F5066" s="13">
        <f t="shared" ca="1" si="471"/>
        <v>3.9964257642064274</v>
      </c>
      <c r="G5066" s="13">
        <f t="shared" ca="1" si="472"/>
        <v>0.49939616300580086</v>
      </c>
      <c r="H5066" s="13">
        <f t="shared" ca="1" si="473"/>
        <v>0</v>
      </c>
    </row>
    <row r="5067" spans="3:8">
      <c r="C5067" s="13">
        <f t="shared" ca="1" si="468"/>
        <v>1998.2035038307779</v>
      </c>
      <c r="D5067" s="13">
        <f t="shared" ca="1" si="469"/>
        <v>99.742146202944028</v>
      </c>
      <c r="E5067" s="13">
        <f t="shared" ca="1" si="470"/>
        <v>997714.38889238366</v>
      </c>
      <c r="F5067" s="13">
        <f t="shared" ca="1" si="471"/>
        <v>3.9988769353079281</v>
      </c>
      <c r="G5067" s="13">
        <f t="shared" ca="1" si="472"/>
        <v>0.49687813293959615</v>
      </c>
      <c r="H5067" s="13">
        <f t="shared" ca="1" si="473"/>
        <v>0</v>
      </c>
    </row>
    <row r="5068" spans="3:8">
      <c r="C5068" s="13">
        <f t="shared" ca="1" si="468"/>
        <v>1976.8956624998016</v>
      </c>
      <c r="D5068" s="13">
        <f t="shared" ca="1" si="469"/>
        <v>100.14208979723071</v>
      </c>
      <c r="E5068" s="13">
        <f t="shared" ca="1" si="470"/>
        <v>988779.09745308326</v>
      </c>
      <c r="F5068" s="13">
        <f t="shared" ca="1" si="471"/>
        <v>3.9924622751626804</v>
      </c>
      <c r="G5068" s="13">
        <f t="shared" ca="1" si="472"/>
        <v>0.49587443684078053</v>
      </c>
      <c r="H5068" s="13">
        <f t="shared" ca="1" si="473"/>
        <v>0</v>
      </c>
    </row>
    <row r="5069" spans="3:8">
      <c r="C5069" s="13">
        <f t="shared" ca="1" si="468"/>
        <v>2022.0026065452319</v>
      </c>
      <c r="D5069" s="13">
        <f t="shared" ca="1" si="469"/>
        <v>99.551740785583775</v>
      </c>
      <c r="E5069" s="13">
        <f t="shared" ca="1" si="470"/>
        <v>993931.02701015293</v>
      </c>
      <c r="F5069" s="13">
        <f t="shared" ca="1" si="471"/>
        <v>4.0069400500046708</v>
      </c>
      <c r="G5069" s="13">
        <f t="shared" ca="1" si="472"/>
        <v>0.50565556181758442</v>
      </c>
      <c r="H5069" s="13">
        <f t="shared" ca="1" si="473"/>
        <v>0</v>
      </c>
    </row>
    <row r="5070" spans="3:8">
      <c r="C5070" s="13">
        <f t="shared" ca="1" si="468"/>
        <v>2016.7640061015525</v>
      </c>
      <c r="D5070" s="13">
        <f t="shared" ca="1" si="469"/>
        <v>100.27700158820907</v>
      </c>
      <c r="E5070" s="13">
        <f t="shared" ca="1" si="470"/>
        <v>995950.67194343265</v>
      </c>
      <c r="F5070" s="13">
        <f t="shared" ca="1" si="471"/>
        <v>4.0028084597666922</v>
      </c>
      <c r="G5070" s="13">
        <f t="shared" ca="1" si="472"/>
        <v>0.50776711734403923</v>
      </c>
      <c r="H5070" s="13">
        <f t="shared" ca="1" si="473"/>
        <v>0</v>
      </c>
    </row>
    <row r="5071" spans="3:8">
      <c r="C5071" s="13">
        <f t="shared" ca="1" si="468"/>
        <v>2015.8702683481135</v>
      </c>
      <c r="D5071" s="13">
        <f t="shared" ca="1" si="469"/>
        <v>101.24039114219951</v>
      </c>
      <c r="E5071" s="13">
        <f t="shared" ca="1" si="470"/>
        <v>987746.8937073074</v>
      </c>
      <c r="F5071" s="13">
        <f t="shared" ca="1" si="471"/>
        <v>4.0031490387539277</v>
      </c>
      <c r="G5071" s="13">
        <f t="shared" ca="1" si="472"/>
        <v>0.51626941628249168</v>
      </c>
      <c r="H5071" s="13">
        <f t="shared" ca="1" si="473"/>
        <v>0</v>
      </c>
    </row>
    <row r="5072" spans="3:8">
      <c r="C5072" s="13">
        <f t="shared" ca="1" si="468"/>
        <v>2008.2300137989491</v>
      </c>
      <c r="D5072" s="13">
        <f t="shared" ca="1" si="469"/>
        <v>100.11468664709574</v>
      </c>
      <c r="E5072" s="13">
        <f t="shared" ca="1" si="470"/>
        <v>992676.28989711066</v>
      </c>
      <c r="F5072" s="13">
        <f t="shared" ca="1" si="471"/>
        <v>3.9920688947574736</v>
      </c>
      <c r="G5072" s="13">
        <f t="shared" ca="1" si="472"/>
        <v>0.50977093999213818</v>
      </c>
      <c r="H5072" s="13">
        <f t="shared" ca="1" si="473"/>
        <v>0</v>
      </c>
    </row>
    <row r="5073" spans="3:8">
      <c r="C5073" s="13">
        <f t="shared" ca="1" si="468"/>
        <v>2022.7813843836066</v>
      </c>
      <c r="D5073" s="13">
        <f t="shared" ca="1" si="469"/>
        <v>99.564146963334977</v>
      </c>
      <c r="E5073" s="13">
        <f t="shared" ca="1" si="470"/>
        <v>995898.1268274613</v>
      </c>
      <c r="F5073" s="13">
        <f t="shared" ca="1" si="471"/>
        <v>3.9999403692057114</v>
      </c>
      <c r="G5073" s="13">
        <f t="shared" ca="1" si="472"/>
        <v>0.50865348566384139</v>
      </c>
      <c r="H5073" s="13">
        <f t="shared" ca="1" si="473"/>
        <v>0</v>
      </c>
    </row>
    <row r="5074" spans="3:8">
      <c r="C5074" s="13">
        <f t="shared" ca="1" si="468"/>
        <v>1991.1690536696831</v>
      </c>
      <c r="D5074" s="13">
        <f t="shared" ca="1" si="469"/>
        <v>99.950531311953824</v>
      </c>
      <c r="E5074" s="13">
        <f t="shared" ca="1" si="470"/>
        <v>993195.43175457034</v>
      </c>
      <c r="F5074" s="13">
        <f t="shared" ca="1" si="471"/>
        <v>3.9941082148132456</v>
      </c>
      <c r="G5074" s="13">
        <f t="shared" ca="1" si="472"/>
        <v>0.49904244721900121</v>
      </c>
      <c r="H5074" s="13">
        <f t="shared" ca="1" si="473"/>
        <v>0</v>
      </c>
    </row>
    <row r="5075" spans="3:8">
      <c r="C5075" s="13">
        <f t="shared" ca="1" si="468"/>
        <v>2011.2577093505968</v>
      </c>
      <c r="D5075" s="13">
        <f t="shared" ca="1" si="469"/>
        <v>99.367712621105326</v>
      </c>
      <c r="E5075" s="13">
        <f t="shared" ca="1" si="470"/>
        <v>988293.38490038132</v>
      </c>
      <c r="F5075" s="13">
        <f t="shared" ca="1" si="471"/>
        <v>3.9990054049883055</v>
      </c>
      <c r="G5075" s="13">
        <f t="shared" ca="1" si="472"/>
        <v>0.50621734086292547</v>
      </c>
      <c r="H5075" s="13">
        <f t="shared" ca="1" si="473"/>
        <v>0</v>
      </c>
    </row>
    <row r="5076" spans="3:8">
      <c r="C5076" s="13">
        <f t="shared" ca="1" si="468"/>
        <v>2001.3749414788228</v>
      </c>
      <c r="D5076" s="13">
        <f t="shared" ca="1" si="469"/>
        <v>99.831895388743277</v>
      </c>
      <c r="E5076" s="13">
        <f t="shared" ca="1" si="470"/>
        <v>985687.37013334176</v>
      </c>
      <c r="F5076" s="13">
        <f t="shared" ca="1" si="471"/>
        <v>3.9986786217451691</v>
      </c>
      <c r="G5076" s="13">
        <f t="shared" ca="1" si="472"/>
        <v>0.50509279319027833</v>
      </c>
      <c r="H5076" s="13">
        <f t="shared" ca="1" si="473"/>
        <v>0</v>
      </c>
    </row>
    <row r="5077" spans="3:8">
      <c r="C5077" s="13">
        <f t="shared" ca="1" si="468"/>
        <v>2000.8004759029268</v>
      </c>
      <c r="D5077" s="13">
        <f t="shared" ca="1" si="469"/>
        <v>100.04099303319308</v>
      </c>
      <c r="E5077" s="13">
        <f t="shared" ca="1" si="470"/>
        <v>988225.21220538707</v>
      </c>
      <c r="F5077" s="13">
        <f t="shared" ca="1" si="471"/>
        <v>4.0062117647918232</v>
      </c>
      <c r="G5077" s="13">
        <f t="shared" ca="1" si="472"/>
        <v>0.5007767475091206</v>
      </c>
      <c r="H5077" s="13">
        <f t="shared" ca="1" si="473"/>
        <v>0</v>
      </c>
    </row>
    <row r="5078" spans="3:8">
      <c r="C5078" s="13">
        <f t="shared" ca="1" si="468"/>
        <v>2007.2922778923421</v>
      </c>
      <c r="D5078" s="13">
        <f t="shared" ca="1" si="469"/>
        <v>99.765573182334109</v>
      </c>
      <c r="E5078" s="13">
        <f t="shared" ca="1" si="470"/>
        <v>998153.60913660342</v>
      </c>
      <c r="F5078" s="13">
        <f t="shared" ca="1" si="471"/>
        <v>4.0059543473461181</v>
      </c>
      <c r="G5078" s="13">
        <f t="shared" ca="1" si="472"/>
        <v>0.49777227131478596</v>
      </c>
      <c r="H5078" s="13">
        <f t="shared" ca="1" si="473"/>
        <v>0</v>
      </c>
    </row>
    <row r="5079" spans="3:8">
      <c r="C5079" s="13">
        <f t="shared" ca="1" si="468"/>
        <v>2008.036709999051</v>
      </c>
      <c r="D5079" s="13">
        <f t="shared" ca="1" si="469"/>
        <v>100.6168527885538</v>
      </c>
      <c r="E5079" s="13">
        <f t="shared" ca="1" si="470"/>
        <v>996770.21875451237</v>
      </c>
      <c r="F5079" s="13">
        <f t="shared" ca="1" si="471"/>
        <v>3.9869565940706382</v>
      </c>
      <c r="G5079" s="13">
        <f t="shared" ca="1" si="472"/>
        <v>0.51274693839786278</v>
      </c>
      <c r="H5079" s="13">
        <f t="shared" ca="1" si="473"/>
        <v>0</v>
      </c>
    </row>
    <row r="5080" spans="3:8">
      <c r="C5080" s="13">
        <f t="shared" ref="C5080:C5143" ca="1" si="474">NORMINV(RAND(),$D$3,$G$3)</f>
        <v>1985.3412090402537</v>
      </c>
      <c r="D5080" s="13">
        <f t="shared" ref="D5080:D5143" ca="1" si="475">NORMINV(RAND(),$D$4,$G$4)</f>
        <v>100.50481140790754</v>
      </c>
      <c r="E5080" s="13">
        <f t="shared" ref="E5080:E5143" ca="1" si="476">NORMINV(RAND(),$D$5,$G$5)</f>
        <v>992476.03945232765</v>
      </c>
      <c r="F5080" s="13">
        <f t="shared" ref="F5080:F5143" ca="1" si="477">NORMINV(RAND(),$D$6,$G$6)</f>
        <v>4.0045250723234274</v>
      </c>
      <c r="G5080" s="13">
        <f t="shared" ref="G5080:G5143" ca="1" si="478">C5080^2*D5080/(E5080*3.1415926*F5080^4)</f>
        <v>0.4940639916517206</v>
      </c>
      <c r="H5080" s="13">
        <f t="shared" ref="H5080:H5143" ca="1" si="479">IF(G5080&gt;0.54,1,IF(G5080&lt;0.46,1,0))</f>
        <v>0</v>
      </c>
    </row>
    <row r="5081" spans="3:8">
      <c r="C5081" s="13">
        <f t="shared" ca="1" si="474"/>
        <v>2010.4346113261595</v>
      </c>
      <c r="D5081" s="13">
        <f t="shared" ca="1" si="475"/>
        <v>100.31356023764327</v>
      </c>
      <c r="E5081" s="13">
        <f t="shared" ca="1" si="476"/>
        <v>989398.81624209473</v>
      </c>
      <c r="F5081" s="13">
        <f t="shared" ca="1" si="477"/>
        <v>3.9938216733690197</v>
      </c>
      <c r="G5081" s="13">
        <f t="shared" ca="1" si="478"/>
        <v>0.51270035666406377</v>
      </c>
      <c r="H5081" s="13">
        <f t="shared" ca="1" si="479"/>
        <v>0</v>
      </c>
    </row>
    <row r="5082" spans="3:8">
      <c r="C5082" s="13">
        <f t="shared" ca="1" si="474"/>
        <v>2014.866215153708</v>
      </c>
      <c r="D5082" s="13">
        <f t="shared" ca="1" si="475"/>
        <v>100.36702894371011</v>
      </c>
      <c r="E5082" s="13">
        <f t="shared" ca="1" si="476"/>
        <v>992160.22854824911</v>
      </c>
      <c r="F5082" s="13">
        <f t="shared" ca="1" si="477"/>
        <v>4.0075068136710064</v>
      </c>
      <c r="G5082" s="13">
        <f t="shared" ca="1" si="478"/>
        <v>0.50682116271640965</v>
      </c>
      <c r="H5082" s="13">
        <f t="shared" ca="1" si="479"/>
        <v>0</v>
      </c>
    </row>
    <row r="5083" spans="3:8">
      <c r="C5083" s="13">
        <f t="shared" ca="1" si="474"/>
        <v>1993.2144331634763</v>
      </c>
      <c r="D5083" s="13">
        <f t="shared" ca="1" si="475"/>
        <v>99.494944826721053</v>
      </c>
      <c r="E5083" s="13">
        <f t="shared" ca="1" si="476"/>
        <v>991650.75158852595</v>
      </c>
      <c r="F5083" s="13">
        <f t="shared" ca="1" si="477"/>
        <v>3.9854496191224853</v>
      </c>
      <c r="G5083" s="13">
        <f t="shared" ca="1" si="478"/>
        <v>0.50291102614965144</v>
      </c>
      <c r="H5083" s="13">
        <f t="shared" ca="1" si="479"/>
        <v>0</v>
      </c>
    </row>
    <row r="5084" spans="3:8">
      <c r="C5084" s="13">
        <f t="shared" ca="1" si="474"/>
        <v>2019.4190210858546</v>
      </c>
      <c r="D5084" s="13">
        <f t="shared" ca="1" si="475"/>
        <v>99.920407765962054</v>
      </c>
      <c r="E5084" s="13">
        <f t="shared" ca="1" si="476"/>
        <v>994343.99592839065</v>
      </c>
      <c r="F5084" s="13">
        <f t="shared" ca="1" si="477"/>
        <v>4.0052054587516395</v>
      </c>
      <c r="G5084" s="13">
        <f t="shared" ca="1" si="478"/>
        <v>0.50689891810047805</v>
      </c>
      <c r="H5084" s="13">
        <f t="shared" ca="1" si="479"/>
        <v>0</v>
      </c>
    </row>
    <row r="5085" spans="3:8">
      <c r="C5085" s="13">
        <f t="shared" ca="1" si="474"/>
        <v>1997.7844434397653</v>
      </c>
      <c r="D5085" s="13">
        <f t="shared" ca="1" si="475"/>
        <v>99.496917192386491</v>
      </c>
      <c r="E5085" s="13">
        <f t="shared" ca="1" si="476"/>
        <v>982777.29257928056</v>
      </c>
      <c r="F5085" s="13">
        <f t="shared" ca="1" si="477"/>
        <v>3.9992862438771111</v>
      </c>
      <c r="G5085" s="13">
        <f t="shared" ca="1" si="478"/>
        <v>0.50277299503845507</v>
      </c>
      <c r="H5085" s="13">
        <f t="shared" ca="1" si="479"/>
        <v>0</v>
      </c>
    </row>
    <row r="5086" spans="3:8">
      <c r="C5086" s="13">
        <f t="shared" ca="1" si="474"/>
        <v>1992.0272470200255</v>
      </c>
      <c r="D5086" s="13">
        <f t="shared" ca="1" si="475"/>
        <v>100.35516488670517</v>
      </c>
      <c r="E5086" s="13">
        <f t="shared" ca="1" si="476"/>
        <v>993936.08426709031</v>
      </c>
      <c r="F5086" s="13">
        <f t="shared" ca="1" si="477"/>
        <v>3.9939149398945597</v>
      </c>
      <c r="G5086" s="13">
        <f t="shared" ca="1" si="478"/>
        <v>0.50121805813627585</v>
      </c>
      <c r="H5086" s="13">
        <f t="shared" ca="1" si="479"/>
        <v>0</v>
      </c>
    </row>
    <row r="5087" spans="3:8">
      <c r="C5087" s="13">
        <f t="shared" ca="1" si="474"/>
        <v>2006.6437500253321</v>
      </c>
      <c r="D5087" s="13">
        <f t="shared" ca="1" si="475"/>
        <v>99.300701849935649</v>
      </c>
      <c r="E5087" s="13">
        <f t="shared" ca="1" si="476"/>
        <v>993870.10375382612</v>
      </c>
      <c r="F5087" s="13">
        <f t="shared" ca="1" si="477"/>
        <v>4.0009459528045896</v>
      </c>
      <c r="G5087" s="13">
        <f t="shared" ca="1" si="478"/>
        <v>0.49976132057761258</v>
      </c>
      <c r="H5087" s="13">
        <f t="shared" ca="1" si="479"/>
        <v>0</v>
      </c>
    </row>
    <row r="5088" spans="3:8">
      <c r="C5088" s="13">
        <f t="shared" ca="1" si="474"/>
        <v>1995.1775236619212</v>
      </c>
      <c r="D5088" s="13">
        <f t="shared" ca="1" si="475"/>
        <v>99.693342138240396</v>
      </c>
      <c r="E5088" s="13">
        <f t="shared" ca="1" si="476"/>
        <v>984625.87535035936</v>
      </c>
      <c r="F5088" s="13">
        <f t="shared" ca="1" si="477"/>
        <v>3.9965002456797918</v>
      </c>
      <c r="G5088" s="13">
        <f t="shared" ca="1" si="478"/>
        <v>0.50290824654895527</v>
      </c>
      <c r="H5088" s="13">
        <f t="shared" ca="1" si="479"/>
        <v>0</v>
      </c>
    </row>
    <row r="5089" spans="3:8">
      <c r="C5089" s="13">
        <f t="shared" ca="1" si="474"/>
        <v>1991.9178765471497</v>
      </c>
      <c r="D5089" s="13">
        <f t="shared" ca="1" si="475"/>
        <v>99.435990863702642</v>
      </c>
      <c r="E5089" s="13">
        <f t="shared" ca="1" si="476"/>
        <v>987921.65513934847</v>
      </c>
      <c r="F5089" s="13">
        <f t="shared" ca="1" si="477"/>
        <v>4.0156881000626088</v>
      </c>
      <c r="G5089" s="13">
        <f t="shared" ca="1" si="478"/>
        <v>0.48884840119904127</v>
      </c>
      <c r="H5089" s="13">
        <f t="shared" ca="1" si="479"/>
        <v>0</v>
      </c>
    </row>
    <row r="5090" spans="3:8">
      <c r="C5090" s="13">
        <f t="shared" ca="1" si="474"/>
        <v>2013.1127446408534</v>
      </c>
      <c r="D5090" s="13">
        <f t="shared" ca="1" si="475"/>
        <v>100.43703467056891</v>
      </c>
      <c r="E5090" s="13">
        <f t="shared" ca="1" si="476"/>
        <v>993307.4390223173</v>
      </c>
      <c r="F5090" s="13">
        <f t="shared" ca="1" si="477"/>
        <v>4.0028928064397027</v>
      </c>
      <c r="G5090" s="13">
        <f t="shared" ca="1" si="478"/>
        <v>0.50804324838540882</v>
      </c>
      <c r="H5090" s="13">
        <f t="shared" ca="1" si="479"/>
        <v>0</v>
      </c>
    </row>
    <row r="5091" spans="3:8">
      <c r="C5091" s="13">
        <f t="shared" ca="1" si="474"/>
        <v>2015.9503967693756</v>
      </c>
      <c r="D5091" s="13">
        <f t="shared" ca="1" si="475"/>
        <v>99.84231606144651</v>
      </c>
      <c r="E5091" s="13">
        <f t="shared" ca="1" si="476"/>
        <v>997939.52338302496</v>
      </c>
      <c r="F5091" s="13">
        <f t="shared" ca="1" si="477"/>
        <v>3.9852014457967786</v>
      </c>
      <c r="G5091" s="13">
        <f t="shared" ca="1" si="478"/>
        <v>0.5131202160168431</v>
      </c>
      <c r="H5091" s="13">
        <f t="shared" ca="1" si="479"/>
        <v>0</v>
      </c>
    </row>
    <row r="5092" spans="3:8">
      <c r="C5092" s="13">
        <f t="shared" ca="1" si="474"/>
        <v>1997.0811916980026</v>
      </c>
      <c r="D5092" s="13">
        <f t="shared" ca="1" si="475"/>
        <v>99.291733635628773</v>
      </c>
      <c r="E5092" s="13">
        <f t="shared" ca="1" si="476"/>
        <v>995785.72694440465</v>
      </c>
      <c r="F5092" s="13">
        <f t="shared" ca="1" si="477"/>
        <v>4.0144157027274971</v>
      </c>
      <c r="G5092" s="13">
        <f t="shared" ca="1" si="478"/>
        <v>0.48741557577020195</v>
      </c>
      <c r="H5092" s="13">
        <f t="shared" ca="1" si="479"/>
        <v>0</v>
      </c>
    </row>
    <row r="5093" spans="3:8">
      <c r="C5093" s="13">
        <f t="shared" ca="1" si="474"/>
        <v>1994.6321815350232</v>
      </c>
      <c r="D5093" s="13">
        <f t="shared" ca="1" si="475"/>
        <v>99.301856551755421</v>
      </c>
      <c r="E5093" s="13">
        <f t="shared" ca="1" si="476"/>
        <v>1004458.2567830391</v>
      </c>
      <c r="F5093" s="13">
        <f t="shared" ca="1" si="477"/>
        <v>4.0074347142966973</v>
      </c>
      <c r="G5093" s="13">
        <f t="shared" ca="1" si="478"/>
        <v>0.48543985510665355</v>
      </c>
      <c r="H5093" s="13">
        <f t="shared" ca="1" si="479"/>
        <v>0</v>
      </c>
    </row>
    <row r="5094" spans="3:8">
      <c r="C5094" s="13">
        <f t="shared" ca="1" si="474"/>
        <v>2006.860998148527</v>
      </c>
      <c r="D5094" s="13">
        <f t="shared" ca="1" si="475"/>
        <v>99.444309010626199</v>
      </c>
      <c r="E5094" s="13">
        <f t="shared" ca="1" si="476"/>
        <v>999601.28176399542</v>
      </c>
      <c r="F5094" s="13">
        <f t="shared" ca="1" si="477"/>
        <v>4.0040791995067426</v>
      </c>
      <c r="G5094" s="13">
        <f t="shared" ca="1" si="478"/>
        <v>0.4961662437123881</v>
      </c>
      <c r="H5094" s="13">
        <f t="shared" ca="1" si="479"/>
        <v>0</v>
      </c>
    </row>
    <row r="5095" spans="3:8">
      <c r="C5095" s="13">
        <f t="shared" ca="1" si="474"/>
        <v>1992.2497488543011</v>
      </c>
      <c r="D5095" s="13">
        <f t="shared" ca="1" si="475"/>
        <v>100.1410211086412</v>
      </c>
      <c r="E5095" s="13">
        <f t="shared" ca="1" si="476"/>
        <v>1000496.9214341639</v>
      </c>
      <c r="F5095" s="13">
        <f t="shared" ca="1" si="477"/>
        <v>3.9935774121326122</v>
      </c>
      <c r="G5095" s="13">
        <f t="shared" ca="1" si="478"/>
        <v>0.49714780459187285</v>
      </c>
      <c r="H5095" s="13">
        <f t="shared" ca="1" si="479"/>
        <v>0</v>
      </c>
    </row>
    <row r="5096" spans="3:8">
      <c r="C5096" s="13">
        <f t="shared" ca="1" si="474"/>
        <v>1999.9698499091728</v>
      </c>
      <c r="D5096" s="13">
        <f t="shared" ca="1" si="475"/>
        <v>99.50510709971735</v>
      </c>
      <c r="E5096" s="13">
        <f t="shared" ca="1" si="476"/>
        <v>992976.49349946878</v>
      </c>
      <c r="F5096" s="13">
        <f t="shared" ca="1" si="477"/>
        <v>4.0090786573556496</v>
      </c>
      <c r="G5096" s="13">
        <f t="shared" ca="1" si="478"/>
        <v>0.49388419382623516</v>
      </c>
      <c r="H5096" s="13">
        <f t="shared" ca="1" si="479"/>
        <v>0</v>
      </c>
    </row>
    <row r="5097" spans="3:8">
      <c r="C5097" s="13">
        <f t="shared" ca="1" si="474"/>
        <v>1984.549432320817</v>
      </c>
      <c r="D5097" s="13">
        <f t="shared" ca="1" si="475"/>
        <v>99.107920968369527</v>
      </c>
      <c r="E5097" s="13">
        <f t="shared" ca="1" si="476"/>
        <v>995184.34997558186</v>
      </c>
      <c r="F5097" s="13">
        <f t="shared" ca="1" si="477"/>
        <v>3.9887921429366213</v>
      </c>
      <c r="G5097" s="13">
        <f t="shared" ca="1" si="478"/>
        <v>0.4931887734035546</v>
      </c>
      <c r="H5097" s="13">
        <f t="shared" ca="1" si="479"/>
        <v>0</v>
      </c>
    </row>
    <row r="5098" spans="3:8">
      <c r="C5098" s="13">
        <f t="shared" ca="1" si="474"/>
        <v>2000.0737032243696</v>
      </c>
      <c r="D5098" s="13">
        <f t="shared" ca="1" si="475"/>
        <v>99.851267130461991</v>
      </c>
      <c r="E5098" s="13">
        <f t="shared" ca="1" si="476"/>
        <v>988875.52687164419</v>
      </c>
      <c r="F5098" s="13">
        <f t="shared" ca="1" si="477"/>
        <v>4.0093272348956202</v>
      </c>
      <c r="G5098" s="13">
        <f t="shared" ca="1" si="478"/>
        <v>0.49758590474832209</v>
      </c>
      <c r="H5098" s="13">
        <f t="shared" ca="1" si="479"/>
        <v>0</v>
      </c>
    </row>
    <row r="5099" spans="3:8">
      <c r="C5099" s="13">
        <f t="shared" ca="1" si="474"/>
        <v>1987.0654233118973</v>
      </c>
      <c r="D5099" s="13">
        <f t="shared" ca="1" si="475"/>
        <v>101.15762943043028</v>
      </c>
      <c r="E5099" s="13">
        <f t="shared" ca="1" si="476"/>
        <v>989138.7720227004</v>
      </c>
      <c r="F5099" s="13">
        <f t="shared" ca="1" si="477"/>
        <v>4.0039254287346919</v>
      </c>
      <c r="G5099" s="13">
        <f t="shared" ca="1" si="478"/>
        <v>0.50011739887729134</v>
      </c>
      <c r="H5099" s="13">
        <f t="shared" ca="1" si="479"/>
        <v>0</v>
      </c>
    </row>
    <row r="5100" spans="3:8">
      <c r="C5100" s="13">
        <f t="shared" ca="1" si="474"/>
        <v>2006.9371315338985</v>
      </c>
      <c r="D5100" s="13">
        <f t="shared" ca="1" si="475"/>
        <v>99.555710231957647</v>
      </c>
      <c r="E5100" s="13">
        <f t="shared" ca="1" si="476"/>
        <v>993855.04079889297</v>
      </c>
      <c r="F5100" s="13">
        <f t="shared" ca="1" si="477"/>
        <v>4.0055062402047552</v>
      </c>
      <c r="G5100" s="13">
        <f t="shared" ca="1" si="478"/>
        <v>0.49892027217917012</v>
      </c>
      <c r="H5100" s="13">
        <f t="shared" ca="1" si="479"/>
        <v>0</v>
      </c>
    </row>
    <row r="5101" spans="3:8">
      <c r="C5101" s="13">
        <f t="shared" ca="1" si="474"/>
        <v>2019.7324293233885</v>
      </c>
      <c r="D5101" s="13">
        <f t="shared" ca="1" si="475"/>
        <v>99.64105705265041</v>
      </c>
      <c r="E5101" s="13">
        <f t="shared" ca="1" si="476"/>
        <v>992196.51910479018</v>
      </c>
      <c r="F5101" s="13">
        <f t="shared" ca="1" si="477"/>
        <v>3.9992051095279479</v>
      </c>
      <c r="G5101" s="13">
        <f t="shared" ca="1" si="478"/>
        <v>0.50978109364606106</v>
      </c>
      <c r="H5101" s="13">
        <f t="shared" ca="1" si="479"/>
        <v>0</v>
      </c>
    </row>
    <row r="5102" spans="3:8">
      <c r="C5102" s="13">
        <f t="shared" ca="1" si="474"/>
        <v>2014.8575088831622</v>
      </c>
      <c r="D5102" s="13">
        <f t="shared" ca="1" si="475"/>
        <v>99.970444100141663</v>
      </c>
      <c r="E5102" s="13">
        <f t="shared" ca="1" si="476"/>
        <v>997101.24970628833</v>
      </c>
      <c r="F5102" s="13">
        <f t="shared" ca="1" si="477"/>
        <v>4.0077555537964278</v>
      </c>
      <c r="G5102" s="13">
        <f t="shared" ca="1" si="478"/>
        <v>0.50218793357561797</v>
      </c>
      <c r="H5102" s="13">
        <f t="shared" ca="1" si="479"/>
        <v>0</v>
      </c>
    </row>
    <row r="5103" spans="3:8">
      <c r="C5103" s="13">
        <f t="shared" ca="1" si="474"/>
        <v>1998.162473130752</v>
      </c>
      <c r="D5103" s="13">
        <f t="shared" ca="1" si="475"/>
        <v>100.09552302552507</v>
      </c>
      <c r="E5103" s="13">
        <f t="shared" ca="1" si="476"/>
        <v>1005310.1566251972</v>
      </c>
      <c r="F5103" s="13">
        <f t="shared" ca="1" si="477"/>
        <v>3.9960449452638995</v>
      </c>
      <c r="G5103" s="13">
        <f t="shared" ca="1" si="478"/>
        <v>0.49625495631879835</v>
      </c>
      <c r="H5103" s="13">
        <f t="shared" ca="1" si="479"/>
        <v>0</v>
      </c>
    </row>
    <row r="5104" spans="3:8">
      <c r="C5104" s="13">
        <f t="shared" ca="1" si="474"/>
        <v>2008.8421468598747</v>
      </c>
      <c r="D5104" s="13">
        <f t="shared" ca="1" si="475"/>
        <v>99.770446598144702</v>
      </c>
      <c r="E5104" s="13">
        <f t="shared" ca="1" si="476"/>
        <v>993461.37112803594</v>
      </c>
      <c r="F5104" s="13">
        <f t="shared" ca="1" si="477"/>
        <v>4.0124703757293982</v>
      </c>
      <c r="G5104" s="13">
        <f t="shared" ca="1" si="478"/>
        <v>0.49767443611848278</v>
      </c>
      <c r="H5104" s="13">
        <f t="shared" ca="1" si="479"/>
        <v>0</v>
      </c>
    </row>
    <row r="5105" spans="3:8">
      <c r="C5105" s="13">
        <f t="shared" ca="1" si="474"/>
        <v>2003.3349345290883</v>
      </c>
      <c r="D5105" s="13">
        <f t="shared" ca="1" si="475"/>
        <v>100.33622725685305</v>
      </c>
      <c r="E5105" s="13">
        <f t="shared" ca="1" si="476"/>
        <v>999400.36524937116</v>
      </c>
      <c r="F5105" s="13">
        <f t="shared" ca="1" si="477"/>
        <v>4.0030777726818307</v>
      </c>
      <c r="G5105" s="13">
        <f t="shared" ca="1" si="478"/>
        <v>0.49945850829243055</v>
      </c>
      <c r="H5105" s="13">
        <f t="shared" ca="1" si="479"/>
        <v>0</v>
      </c>
    </row>
    <row r="5106" spans="3:8">
      <c r="C5106" s="13">
        <f t="shared" ca="1" si="474"/>
        <v>1984.7562569672407</v>
      </c>
      <c r="D5106" s="13">
        <f t="shared" ca="1" si="475"/>
        <v>100.42073551748601</v>
      </c>
      <c r="E5106" s="13">
        <f t="shared" ca="1" si="476"/>
        <v>992841.16011701303</v>
      </c>
      <c r="F5106" s="13">
        <f t="shared" ca="1" si="477"/>
        <v>4.0007832042539917</v>
      </c>
      <c r="G5106" s="13">
        <f t="shared" ca="1" si="478"/>
        <v>0.49502604073330675</v>
      </c>
      <c r="H5106" s="13">
        <f t="shared" ca="1" si="479"/>
        <v>0</v>
      </c>
    </row>
    <row r="5107" spans="3:8">
      <c r="C5107" s="13">
        <f t="shared" ca="1" si="474"/>
        <v>1996.4699382589235</v>
      </c>
      <c r="D5107" s="13">
        <f t="shared" ca="1" si="475"/>
        <v>100.06226549837953</v>
      </c>
      <c r="E5107" s="13">
        <f t="shared" ca="1" si="476"/>
        <v>978894.89667334512</v>
      </c>
      <c r="F5107" s="13">
        <f t="shared" ca="1" si="477"/>
        <v>4.0017288906804165</v>
      </c>
      <c r="G5107" s="13">
        <f t="shared" ca="1" si="478"/>
        <v>0.50573068079052852</v>
      </c>
      <c r="H5107" s="13">
        <f t="shared" ca="1" si="479"/>
        <v>0</v>
      </c>
    </row>
    <row r="5108" spans="3:8">
      <c r="C5108" s="13">
        <f t="shared" ca="1" si="474"/>
        <v>2005.7852905542072</v>
      </c>
      <c r="D5108" s="13">
        <f t="shared" ca="1" si="475"/>
        <v>100.09318828911545</v>
      </c>
      <c r="E5108" s="13">
        <f t="shared" ca="1" si="476"/>
        <v>980246.99702709552</v>
      </c>
      <c r="F5108" s="13">
        <f t="shared" ca="1" si="477"/>
        <v>4.0055405559449708</v>
      </c>
      <c r="G5108" s="13">
        <f t="shared" ca="1" si="478"/>
        <v>0.50797634425242133</v>
      </c>
      <c r="H5108" s="13">
        <f t="shared" ca="1" si="479"/>
        <v>0</v>
      </c>
    </row>
    <row r="5109" spans="3:8">
      <c r="C5109" s="13">
        <f t="shared" ca="1" si="474"/>
        <v>1986.3216118390058</v>
      </c>
      <c r="D5109" s="13">
        <f t="shared" ca="1" si="475"/>
        <v>100.45130655132374</v>
      </c>
      <c r="E5109" s="13">
        <f t="shared" ca="1" si="476"/>
        <v>1003873.6026226667</v>
      </c>
      <c r="F5109" s="13">
        <f t="shared" ca="1" si="477"/>
        <v>3.9997923455882858</v>
      </c>
      <c r="G5109" s="13">
        <f t="shared" ca="1" si="478"/>
        <v>0.49099384307101823</v>
      </c>
      <c r="H5109" s="13">
        <f t="shared" ca="1" si="479"/>
        <v>0</v>
      </c>
    </row>
    <row r="5110" spans="3:8">
      <c r="C5110" s="13">
        <f t="shared" ca="1" si="474"/>
        <v>2004.6282013527643</v>
      </c>
      <c r="D5110" s="13">
        <f t="shared" ca="1" si="475"/>
        <v>100.67718670356967</v>
      </c>
      <c r="E5110" s="13">
        <f t="shared" ca="1" si="476"/>
        <v>989423.1651709713</v>
      </c>
      <c r="F5110" s="13">
        <f t="shared" ca="1" si="477"/>
        <v>3.9948861145625436</v>
      </c>
      <c r="G5110" s="13">
        <f t="shared" ca="1" si="478"/>
        <v>0.51103328885290178</v>
      </c>
      <c r="H5110" s="13">
        <f t="shared" ca="1" si="479"/>
        <v>0</v>
      </c>
    </row>
    <row r="5111" spans="3:8">
      <c r="C5111" s="13">
        <f t="shared" ca="1" si="474"/>
        <v>2012.7572698193408</v>
      </c>
      <c r="D5111" s="13">
        <f t="shared" ca="1" si="475"/>
        <v>100.03607710498412</v>
      </c>
      <c r="E5111" s="13">
        <f t="shared" ca="1" si="476"/>
        <v>987125.1738945432</v>
      </c>
      <c r="F5111" s="13">
        <f t="shared" ca="1" si="477"/>
        <v>4.0111363948095846</v>
      </c>
      <c r="G5111" s="13">
        <f t="shared" ca="1" si="478"/>
        <v>0.50483289712134904</v>
      </c>
      <c r="H5111" s="13">
        <f t="shared" ca="1" si="479"/>
        <v>0</v>
      </c>
    </row>
    <row r="5112" spans="3:8">
      <c r="C5112" s="13">
        <f t="shared" ca="1" si="474"/>
        <v>1987.5203873154489</v>
      </c>
      <c r="D5112" s="13">
        <f t="shared" ca="1" si="475"/>
        <v>99.686297471872038</v>
      </c>
      <c r="E5112" s="13">
        <f t="shared" ca="1" si="476"/>
        <v>993350.8944680714</v>
      </c>
      <c r="F5112" s="13">
        <f t="shared" ca="1" si="477"/>
        <v>4.0051966190233834</v>
      </c>
      <c r="G5112" s="13">
        <f t="shared" ca="1" si="478"/>
        <v>0.49035514247487655</v>
      </c>
      <c r="H5112" s="13">
        <f t="shared" ca="1" si="479"/>
        <v>0</v>
      </c>
    </row>
    <row r="5113" spans="3:8">
      <c r="C5113" s="13">
        <f t="shared" ca="1" si="474"/>
        <v>1993.5034327059975</v>
      </c>
      <c r="D5113" s="13">
        <f t="shared" ca="1" si="475"/>
        <v>100.00404483736331</v>
      </c>
      <c r="E5113" s="13">
        <f t="shared" ca="1" si="476"/>
        <v>1000932.2721215406</v>
      </c>
      <c r="F5113" s="13">
        <f t="shared" ca="1" si="477"/>
        <v>3.9933518454633403</v>
      </c>
      <c r="G5113" s="13">
        <f t="shared" ca="1" si="478"/>
        <v>0.49698888736207658</v>
      </c>
      <c r="H5113" s="13">
        <f t="shared" ca="1" si="479"/>
        <v>0</v>
      </c>
    </row>
    <row r="5114" spans="3:8">
      <c r="C5114" s="13">
        <f t="shared" ca="1" si="474"/>
        <v>2004.0054087098904</v>
      </c>
      <c r="D5114" s="13">
        <f t="shared" ca="1" si="475"/>
        <v>99.195238397294546</v>
      </c>
      <c r="E5114" s="13">
        <f t="shared" ca="1" si="476"/>
        <v>988083.94181207544</v>
      </c>
      <c r="F5114" s="13">
        <f t="shared" ca="1" si="477"/>
        <v>4.0087552373529078</v>
      </c>
      <c r="G5114" s="13">
        <f t="shared" ca="1" si="478"/>
        <v>0.49694318175200708</v>
      </c>
      <c r="H5114" s="13">
        <f t="shared" ca="1" si="479"/>
        <v>0</v>
      </c>
    </row>
    <row r="5115" spans="3:8">
      <c r="C5115" s="13">
        <f t="shared" ca="1" si="474"/>
        <v>2006.8459319745295</v>
      </c>
      <c r="D5115" s="13">
        <f t="shared" ca="1" si="475"/>
        <v>100.1252218369129</v>
      </c>
      <c r="E5115" s="13">
        <f t="shared" ca="1" si="476"/>
        <v>986833.53388681053</v>
      </c>
      <c r="F5115" s="13">
        <f t="shared" ca="1" si="477"/>
        <v>4.0109175011406428</v>
      </c>
      <c r="G5115" s="13">
        <f t="shared" ca="1" si="478"/>
        <v>0.50257730706052295</v>
      </c>
      <c r="H5115" s="13">
        <f t="shared" ca="1" si="479"/>
        <v>0</v>
      </c>
    </row>
    <row r="5116" spans="3:8">
      <c r="C5116" s="13">
        <f t="shared" ca="1" si="474"/>
        <v>1985.1026264122247</v>
      </c>
      <c r="D5116" s="13">
        <f t="shared" ca="1" si="475"/>
        <v>100.07065632511555</v>
      </c>
      <c r="E5116" s="13">
        <f t="shared" ca="1" si="476"/>
        <v>985116.0481238889</v>
      </c>
      <c r="F5116" s="13">
        <f t="shared" ca="1" si="477"/>
        <v>4.0029801461153411</v>
      </c>
      <c r="G5116" s="13">
        <f t="shared" ca="1" si="478"/>
        <v>0.49625131698519143</v>
      </c>
      <c r="H5116" s="13">
        <f t="shared" ca="1" si="479"/>
        <v>0</v>
      </c>
    </row>
    <row r="5117" spans="3:8">
      <c r="C5117" s="13">
        <f t="shared" ca="1" si="474"/>
        <v>1987.8484879383282</v>
      </c>
      <c r="D5117" s="13">
        <f t="shared" ca="1" si="475"/>
        <v>100.6875687637406</v>
      </c>
      <c r="E5117" s="13">
        <f t="shared" ca="1" si="476"/>
        <v>1002552.7393811942</v>
      </c>
      <c r="F5117" s="13">
        <f t="shared" ca="1" si="477"/>
        <v>4.0090585174055127</v>
      </c>
      <c r="G5117" s="13">
        <f t="shared" ca="1" si="478"/>
        <v>0.48900774665514651</v>
      </c>
      <c r="H5117" s="13">
        <f t="shared" ca="1" si="479"/>
        <v>0</v>
      </c>
    </row>
    <row r="5118" spans="3:8">
      <c r="C5118" s="13">
        <f t="shared" ca="1" si="474"/>
        <v>1996.4650842965468</v>
      </c>
      <c r="D5118" s="13">
        <f t="shared" ca="1" si="475"/>
        <v>100.05333479431563</v>
      </c>
      <c r="E5118" s="13">
        <f t="shared" ca="1" si="476"/>
        <v>1001645.9237709595</v>
      </c>
      <c r="F5118" s="13">
        <f t="shared" ca="1" si="477"/>
        <v>4.0039037209534696</v>
      </c>
      <c r="G5118" s="13">
        <f t="shared" ca="1" si="478"/>
        <v>0.49312430748098501</v>
      </c>
      <c r="H5118" s="13">
        <f t="shared" ca="1" si="479"/>
        <v>0</v>
      </c>
    </row>
    <row r="5119" spans="3:8">
      <c r="C5119" s="13">
        <f t="shared" ca="1" si="474"/>
        <v>1989.7558796398571</v>
      </c>
      <c r="D5119" s="13">
        <f t="shared" ca="1" si="475"/>
        <v>98.963151085627032</v>
      </c>
      <c r="E5119" s="13">
        <f t="shared" ca="1" si="476"/>
        <v>1004839.3460770362</v>
      </c>
      <c r="F5119" s="13">
        <f t="shared" ca="1" si="477"/>
        <v>4.0024705113800341</v>
      </c>
      <c r="G5119" s="13">
        <f t="shared" ca="1" si="478"/>
        <v>0.48363090739908371</v>
      </c>
      <c r="H5119" s="13">
        <f t="shared" ca="1" si="479"/>
        <v>0</v>
      </c>
    </row>
    <row r="5120" spans="3:8">
      <c r="C5120" s="13">
        <f t="shared" ca="1" si="474"/>
        <v>1996.6838878925546</v>
      </c>
      <c r="D5120" s="13">
        <f t="shared" ca="1" si="475"/>
        <v>100.53127240205464</v>
      </c>
      <c r="E5120" s="13">
        <f t="shared" ca="1" si="476"/>
        <v>981907.04551501642</v>
      </c>
      <c r="F5120" s="13">
        <f t="shared" ca="1" si="477"/>
        <v>4.0003416088982089</v>
      </c>
      <c r="G5120" s="13">
        <f t="shared" ca="1" si="478"/>
        <v>0.50735418474827998</v>
      </c>
      <c r="H5120" s="13">
        <f t="shared" ca="1" si="479"/>
        <v>0</v>
      </c>
    </row>
    <row r="5121" spans="3:8">
      <c r="C5121" s="13">
        <f t="shared" ca="1" si="474"/>
        <v>2014.7837021811631</v>
      </c>
      <c r="D5121" s="13">
        <f t="shared" ca="1" si="475"/>
        <v>99.876674518054131</v>
      </c>
      <c r="E5121" s="13">
        <f t="shared" ca="1" si="476"/>
        <v>990037.93674054032</v>
      </c>
      <c r="F5121" s="13">
        <f t="shared" ca="1" si="477"/>
        <v>4.0024059802186445</v>
      </c>
      <c r="G5121" s="13">
        <f t="shared" ca="1" si="478"/>
        <v>0.50796603603243939</v>
      </c>
      <c r="H5121" s="13">
        <f t="shared" ca="1" si="479"/>
        <v>0</v>
      </c>
    </row>
    <row r="5122" spans="3:8">
      <c r="C5122" s="13">
        <f t="shared" ca="1" si="474"/>
        <v>1988.3218681200258</v>
      </c>
      <c r="D5122" s="13">
        <f t="shared" ca="1" si="475"/>
        <v>99.248250213371108</v>
      </c>
      <c r="E5122" s="13">
        <f t="shared" ca="1" si="476"/>
        <v>992750.9587866232</v>
      </c>
      <c r="F5122" s="13">
        <f t="shared" ca="1" si="477"/>
        <v>4.002066856865766</v>
      </c>
      <c r="G5122" s="13">
        <f t="shared" ca="1" si="478"/>
        <v>0.4904205931981252</v>
      </c>
      <c r="H5122" s="13">
        <f t="shared" ca="1" si="479"/>
        <v>0</v>
      </c>
    </row>
    <row r="5123" spans="3:8">
      <c r="C5123" s="13">
        <f t="shared" ca="1" si="474"/>
        <v>1993.7875596464989</v>
      </c>
      <c r="D5123" s="13">
        <f t="shared" ca="1" si="475"/>
        <v>99.571061784158516</v>
      </c>
      <c r="E5123" s="13">
        <f t="shared" ca="1" si="476"/>
        <v>1003629.2626512533</v>
      </c>
      <c r="F5123" s="13">
        <f t="shared" ca="1" si="477"/>
        <v>4.0005005226692605</v>
      </c>
      <c r="G5123" s="13">
        <f t="shared" ca="1" si="478"/>
        <v>0.49012899509758917</v>
      </c>
      <c r="H5123" s="13">
        <f t="shared" ca="1" si="479"/>
        <v>0</v>
      </c>
    </row>
    <row r="5124" spans="3:8">
      <c r="C5124" s="13">
        <f t="shared" ca="1" si="474"/>
        <v>2000.081926052645</v>
      </c>
      <c r="D5124" s="13">
        <f t="shared" ca="1" si="475"/>
        <v>99.777136869735727</v>
      </c>
      <c r="E5124" s="13">
        <f t="shared" ca="1" si="476"/>
        <v>979583.03545760317</v>
      </c>
      <c r="F5124" s="13">
        <f t="shared" ca="1" si="477"/>
        <v>4.0001261129078083</v>
      </c>
      <c r="G5124" s="13">
        <f t="shared" ca="1" si="478"/>
        <v>0.50657150059487399</v>
      </c>
      <c r="H5124" s="13">
        <f t="shared" ca="1" si="479"/>
        <v>0</v>
      </c>
    </row>
    <row r="5125" spans="3:8">
      <c r="C5125" s="13">
        <f t="shared" ca="1" si="474"/>
        <v>1989.6397445585474</v>
      </c>
      <c r="D5125" s="13">
        <f t="shared" ca="1" si="475"/>
        <v>100.00980813214775</v>
      </c>
      <c r="E5125" s="13">
        <f t="shared" ca="1" si="476"/>
        <v>993916.15862053528</v>
      </c>
      <c r="F5125" s="13">
        <f t="shared" ca="1" si="477"/>
        <v>4.0023294965520844</v>
      </c>
      <c r="G5125" s="13">
        <f t="shared" ca="1" si="478"/>
        <v>0.49412919532249922</v>
      </c>
      <c r="H5125" s="13">
        <f t="shared" ca="1" si="479"/>
        <v>0</v>
      </c>
    </row>
    <row r="5126" spans="3:8">
      <c r="C5126" s="13">
        <f t="shared" ca="1" si="474"/>
        <v>1998.8853958251987</v>
      </c>
      <c r="D5126" s="13">
        <f t="shared" ca="1" si="475"/>
        <v>100.02104831880879</v>
      </c>
      <c r="E5126" s="13">
        <f t="shared" ca="1" si="476"/>
        <v>995351.57089336752</v>
      </c>
      <c r="F5126" s="13">
        <f t="shared" ca="1" si="477"/>
        <v>4.0061868858255103</v>
      </c>
      <c r="G5126" s="13">
        <f t="shared" ca="1" si="478"/>
        <v>0.496153432980457</v>
      </c>
      <c r="H5126" s="13">
        <f t="shared" ca="1" si="479"/>
        <v>0</v>
      </c>
    </row>
    <row r="5127" spans="3:8">
      <c r="C5127" s="13">
        <f t="shared" ca="1" si="474"/>
        <v>1983.4183456590981</v>
      </c>
      <c r="D5127" s="13">
        <f t="shared" ca="1" si="475"/>
        <v>100.6764507933305</v>
      </c>
      <c r="E5127" s="13">
        <f t="shared" ca="1" si="476"/>
        <v>983945.41090964375</v>
      </c>
      <c r="F5127" s="13">
        <f t="shared" ca="1" si="477"/>
        <v>4.0035147268270928</v>
      </c>
      <c r="G5127" s="13">
        <f t="shared" ca="1" si="478"/>
        <v>0.49873512653800067</v>
      </c>
      <c r="H5127" s="13">
        <f t="shared" ca="1" si="479"/>
        <v>0</v>
      </c>
    </row>
    <row r="5128" spans="3:8">
      <c r="C5128" s="13">
        <f t="shared" ca="1" si="474"/>
        <v>2004.0137029570333</v>
      </c>
      <c r="D5128" s="13">
        <f t="shared" ca="1" si="475"/>
        <v>99.683931420441326</v>
      </c>
      <c r="E5128" s="13">
        <f t="shared" ca="1" si="476"/>
        <v>994913.20520748885</v>
      </c>
      <c r="F5128" s="13">
        <f t="shared" ca="1" si="477"/>
        <v>3.9952135293172657</v>
      </c>
      <c r="G5128" s="13">
        <f t="shared" ca="1" si="478"/>
        <v>0.50272616371487056</v>
      </c>
      <c r="H5128" s="13">
        <f t="shared" ca="1" si="479"/>
        <v>0</v>
      </c>
    </row>
    <row r="5129" spans="3:8">
      <c r="C5129" s="13">
        <f t="shared" ca="1" si="474"/>
        <v>1989.7703420357223</v>
      </c>
      <c r="D5129" s="13">
        <f t="shared" ca="1" si="475"/>
        <v>99.770764322541581</v>
      </c>
      <c r="E5129" s="13">
        <f t="shared" ca="1" si="476"/>
        <v>1003561.7506711865</v>
      </c>
      <c r="F5129" s="13">
        <f t="shared" ca="1" si="477"/>
        <v>4.0055649786448679</v>
      </c>
      <c r="G5129" s="13">
        <f t="shared" ca="1" si="478"/>
        <v>0.48669862019545523</v>
      </c>
      <c r="H5129" s="13">
        <f t="shared" ca="1" si="479"/>
        <v>0</v>
      </c>
    </row>
    <row r="5130" spans="3:8">
      <c r="C5130" s="13">
        <f t="shared" ca="1" si="474"/>
        <v>2023.6064226068024</v>
      </c>
      <c r="D5130" s="13">
        <f t="shared" ca="1" si="475"/>
        <v>99.252949635240043</v>
      </c>
      <c r="E5130" s="13">
        <f t="shared" ca="1" si="476"/>
        <v>1005244.4064996566</v>
      </c>
      <c r="F5130" s="13">
        <f t="shared" ca="1" si="477"/>
        <v>4.0028546064579711</v>
      </c>
      <c r="G5130" s="13">
        <f t="shared" ca="1" si="478"/>
        <v>0.50129656286960078</v>
      </c>
      <c r="H5130" s="13">
        <f t="shared" ca="1" si="479"/>
        <v>0</v>
      </c>
    </row>
    <row r="5131" spans="3:8">
      <c r="C5131" s="13">
        <f t="shared" ca="1" si="474"/>
        <v>2002.4312651743071</v>
      </c>
      <c r="D5131" s="13">
        <f t="shared" ca="1" si="475"/>
        <v>100.74430949487888</v>
      </c>
      <c r="E5131" s="13">
        <f t="shared" ca="1" si="476"/>
        <v>988742.58822446526</v>
      </c>
      <c r="F5131" s="13">
        <f t="shared" ca="1" si="477"/>
        <v>3.9974653259207047</v>
      </c>
      <c r="G5131" s="13">
        <f t="shared" ca="1" si="478"/>
        <v>0.50928845575926585</v>
      </c>
      <c r="H5131" s="13">
        <f t="shared" ca="1" si="479"/>
        <v>0</v>
      </c>
    </row>
    <row r="5132" spans="3:8">
      <c r="C5132" s="13">
        <f t="shared" ca="1" si="474"/>
        <v>1988.2432293824686</v>
      </c>
      <c r="D5132" s="13">
        <f t="shared" ca="1" si="475"/>
        <v>100.01319961648196</v>
      </c>
      <c r="E5132" s="13">
        <f t="shared" ca="1" si="476"/>
        <v>987511.45673062862</v>
      </c>
      <c r="F5132" s="13">
        <f t="shared" ca="1" si="477"/>
        <v>3.9977883325908818</v>
      </c>
      <c r="G5132" s="13">
        <f t="shared" ca="1" si="478"/>
        <v>0.49891338214696979</v>
      </c>
      <c r="H5132" s="13">
        <f t="shared" ca="1" si="479"/>
        <v>0</v>
      </c>
    </row>
    <row r="5133" spans="3:8">
      <c r="C5133" s="13">
        <f t="shared" ca="1" si="474"/>
        <v>1998.5937448976908</v>
      </c>
      <c r="D5133" s="13">
        <f t="shared" ca="1" si="475"/>
        <v>99.311944322491087</v>
      </c>
      <c r="E5133" s="13">
        <f t="shared" ca="1" si="476"/>
        <v>989652.38604388537</v>
      </c>
      <c r="F5133" s="13">
        <f t="shared" ca="1" si="477"/>
        <v>4.0086965988766492</v>
      </c>
      <c r="G5133" s="13">
        <f t="shared" ca="1" si="478"/>
        <v>0.49408906287830645</v>
      </c>
      <c r="H5133" s="13">
        <f t="shared" ca="1" si="479"/>
        <v>0</v>
      </c>
    </row>
    <row r="5134" spans="3:8">
      <c r="C5134" s="13">
        <f t="shared" ca="1" si="474"/>
        <v>2002.8129873381354</v>
      </c>
      <c r="D5134" s="13">
        <f t="shared" ca="1" si="475"/>
        <v>99.400726569913132</v>
      </c>
      <c r="E5134" s="13">
        <f t="shared" ca="1" si="476"/>
        <v>1002902.5244065997</v>
      </c>
      <c r="F5134" s="13">
        <f t="shared" ca="1" si="477"/>
        <v>4.0056031057995654</v>
      </c>
      <c r="G5134" s="13">
        <f t="shared" ca="1" si="478"/>
        <v>0.49157536062817297</v>
      </c>
      <c r="H5134" s="13">
        <f t="shared" ca="1" si="479"/>
        <v>0</v>
      </c>
    </row>
    <row r="5135" spans="3:8">
      <c r="C5135" s="13">
        <f t="shared" ca="1" si="474"/>
        <v>2007.030951641309</v>
      </c>
      <c r="D5135" s="13">
        <f t="shared" ca="1" si="475"/>
        <v>100.05046376916242</v>
      </c>
      <c r="E5135" s="13">
        <f t="shared" ca="1" si="476"/>
        <v>988337.26122863346</v>
      </c>
      <c r="F5135" s="13">
        <f t="shared" ca="1" si="477"/>
        <v>4.0023265054232331</v>
      </c>
      <c r="G5135" s="13">
        <f t="shared" ca="1" si="478"/>
        <v>0.50585046304971137</v>
      </c>
      <c r="H5135" s="13">
        <f t="shared" ca="1" si="479"/>
        <v>0</v>
      </c>
    </row>
    <row r="5136" spans="3:8">
      <c r="C5136" s="13">
        <f t="shared" ca="1" si="474"/>
        <v>1991.4458180822833</v>
      </c>
      <c r="D5136" s="13">
        <f t="shared" ca="1" si="475"/>
        <v>100.02377182630848</v>
      </c>
      <c r="E5136" s="13">
        <f t="shared" ca="1" si="476"/>
        <v>989685.60699451331</v>
      </c>
      <c r="F5136" s="13">
        <f t="shared" ca="1" si="477"/>
        <v>3.9995569809971223</v>
      </c>
      <c r="G5136" s="13">
        <f t="shared" ca="1" si="478"/>
        <v>0.49859227300996373</v>
      </c>
      <c r="H5136" s="13">
        <f t="shared" ca="1" si="479"/>
        <v>0</v>
      </c>
    </row>
    <row r="5137" spans="3:8">
      <c r="C5137" s="13">
        <f t="shared" ca="1" si="474"/>
        <v>2000.8686628705213</v>
      </c>
      <c r="D5137" s="13">
        <f t="shared" ca="1" si="475"/>
        <v>100.59983122601936</v>
      </c>
      <c r="E5137" s="13">
        <f t="shared" ca="1" si="476"/>
        <v>987935.19148493058</v>
      </c>
      <c r="F5137" s="13">
        <f t="shared" ca="1" si="477"/>
        <v>4.0021547371899127</v>
      </c>
      <c r="G5137" s="13">
        <f t="shared" ca="1" si="478"/>
        <v>0.50580205804330625</v>
      </c>
      <c r="H5137" s="13">
        <f t="shared" ca="1" si="479"/>
        <v>0</v>
      </c>
    </row>
    <row r="5138" spans="3:8">
      <c r="C5138" s="13">
        <f t="shared" ca="1" si="474"/>
        <v>2006.2135048924861</v>
      </c>
      <c r="D5138" s="13">
        <f t="shared" ca="1" si="475"/>
        <v>99.581571317998907</v>
      </c>
      <c r="E5138" s="13">
        <f t="shared" ca="1" si="476"/>
        <v>991068.62796841958</v>
      </c>
      <c r="F5138" s="13">
        <f t="shared" ca="1" si="477"/>
        <v>3.9977885377429851</v>
      </c>
      <c r="G5138" s="13">
        <f t="shared" ca="1" si="478"/>
        <v>0.50396503462663922</v>
      </c>
      <c r="H5138" s="13">
        <f t="shared" ca="1" si="479"/>
        <v>0</v>
      </c>
    </row>
    <row r="5139" spans="3:8">
      <c r="C5139" s="13">
        <f t="shared" ca="1" si="474"/>
        <v>2003.5361787657155</v>
      </c>
      <c r="D5139" s="13">
        <f t="shared" ca="1" si="475"/>
        <v>100.79717368307533</v>
      </c>
      <c r="E5139" s="13">
        <f t="shared" ca="1" si="476"/>
        <v>998576.61933808215</v>
      </c>
      <c r="F5139" s="13">
        <f t="shared" ca="1" si="477"/>
        <v>4.0026032719731406</v>
      </c>
      <c r="G5139" s="13">
        <f t="shared" ca="1" si="478"/>
        <v>0.50250604461261994</v>
      </c>
      <c r="H5139" s="13">
        <f t="shared" ca="1" si="479"/>
        <v>0</v>
      </c>
    </row>
    <row r="5140" spans="3:8">
      <c r="C5140" s="13">
        <f t="shared" ca="1" si="474"/>
        <v>1988.7223901158316</v>
      </c>
      <c r="D5140" s="13">
        <f t="shared" ca="1" si="475"/>
        <v>100.36288145214844</v>
      </c>
      <c r="E5140" s="13">
        <f t="shared" ca="1" si="476"/>
        <v>1001309.2763197126</v>
      </c>
      <c r="F5140" s="13">
        <f t="shared" ca="1" si="477"/>
        <v>4.0020087665693875</v>
      </c>
      <c r="G5140" s="13">
        <f t="shared" ca="1" si="478"/>
        <v>0.49191628556644296</v>
      </c>
      <c r="H5140" s="13">
        <f t="shared" ca="1" si="479"/>
        <v>0</v>
      </c>
    </row>
    <row r="5141" spans="3:8">
      <c r="C5141" s="13">
        <f t="shared" ca="1" si="474"/>
        <v>2000.299796040174</v>
      </c>
      <c r="D5141" s="13">
        <f t="shared" ca="1" si="475"/>
        <v>100.02704683375096</v>
      </c>
      <c r="E5141" s="13">
        <f t="shared" ca="1" si="476"/>
        <v>998588.38209908141</v>
      </c>
      <c r="F5141" s="13">
        <f t="shared" ca="1" si="477"/>
        <v>3.9972731013650229</v>
      </c>
      <c r="G5141" s="13">
        <f t="shared" ca="1" si="478"/>
        <v>0.49970761725321933</v>
      </c>
      <c r="H5141" s="13">
        <f t="shared" ca="1" si="479"/>
        <v>0</v>
      </c>
    </row>
    <row r="5142" spans="3:8">
      <c r="C5142" s="13">
        <f t="shared" ca="1" si="474"/>
        <v>1996.5514960422051</v>
      </c>
      <c r="D5142" s="13">
        <f t="shared" ca="1" si="475"/>
        <v>98.970636157955525</v>
      </c>
      <c r="E5142" s="13">
        <f t="shared" ca="1" si="476"/>
        <v>995517.27866919572</v>
      </c>
      <c r="F5142" s="13">
        <f t="shared" ca="1" si="477"/>
        <v>4.0088250633303968</v>
      </c>
      <c r="G5142" s="13">
        <f t="shared" ca="1" si="478"/>
        <v>0.48842772348910118</v>
      </c>
      <c r="H5142" s="13">
        <f t="shared" ca="1" si="479"/>
        <v>0</v>
      </c>
    </row>
    <row r="5143" spans="3:8">
      <c r="C5143" s="13">
        <f t="shared" ca="1" si="474"/>
        <v>1994.8070051037694</v>
      </c>
      <c r="D5143" s="13">
        <f t="shared" ca="1" si="475"/>
        <v>99.755467191382749</v>
      </c>
      <c r="E5143" s="13">
        <f t="shared" ca="1" si="476"/>
        <v>993616.44666167686</v>
      </c>
      <c r="F5143" s="13">
        <f t="shared" ca="1" si="477"/>
        <v>4.010648355761453</v>
      </c>
      <c r="G5143" s="13">
        <f t="shared" ca="1" si="478"/>
        <v>0.49148639053941989</v>
      </c>
      <c r="H5143" s="13">
        <f t="shared" ca="1" si="479"/>
        <v>0</v>
      </c>
    </row>
    <row r="5144" spans="3:8">
      <c r="C5144" s="13">
        <f t="shared" ref="C5144:C5207" ca="1" si="480">NORMINV(RAND(),$D$3,$G$3)</f>
        <v>2010.9674519589439</v>
      </c>
      <c r="D5144" s="13">
        <f t="shared" ref="D5144:D5207" ca="1" si="481">NORMINV(RAND(),$D$4,$G$4)</f>
        <v>99.658220207939635</v>
      </c>
      <c r="E5144" s="13">
        <f t="shared" ref="E5144:E5207" ca="1" si="482">NORMINV(RAND(),$D$5,$G$5)</f>
        <v>982543.499416871</v>
      </c>
      <c r="F5144" s="13">
        <f t="shared" ref="F5144:F5207" ca="1" si="483">NORMINV(RAND(),$D$6,$G$6)</f>
        <v>3.9914107317318224</v>
      </c>
      <c r="G5144" s="13">
        <f t="shared" ref="G5144:G5207" ca="1" si="484">C5144^2*D5144/(E5144*3.1415926*F5144^4)</f>
        <v>0.5144176666461685</v>
      </c>
      <c r="H5144" s="13">
        <f t="shared" ref="H5144:H5207" ca="1" si="485">IF(G5144&gt;0.54,1,IF(G5144&lt;0.46,1,0))</f>
        <v>0</v>
      </c>
    </row>
    <row r="5145" spans="3:8">
      <c r="C5145" s="13">
        <f t="shared" ca="1" si="480"/>
        <v>2004.3346775489636</v>
      </c>
      <c r="D5145" s="13">
        <f t="shared" ca="1" si="481"/>
        <v>100.01214095655043</v>
      </c>
      <c r="E5145" s="13">
        <f t="shared" ca="1" si="482"/>
        <v>991253.38079566532</v>
      </c>
      <c r="F5145" s="13">
        <f t="shared" ca="1" si="483"/>
        <v>3.9976386668905004</v>
      </c>
      <c r="G5145" s="13">
        <f t="shared" ca="1" si="484"/>
        <v>0.50517809362756949</v>
      </c>
      <c r="H5145" s="13">
        <f t="shared" ca="1" si="485"/>
        <v>0</v>
      </c>
    </row>
    <row r="5146" spans="3:8">
      <c r="C5146" s="13">
        <f t="shared" ca="1" si="480"/>
        <v>2015.0147600344617</v>
      </c>
      <c r="D5146" s="13">
        <f t="shared" ca="1" si="481"/>
        <v>99.148631160369419</v>
      </c>
      <c r="E5146" s="13">
        <f t="shared" ca="1" si="482"/>
        <v>989106.58768251911</v>
      </c>
      <c r="F5146" s="13">
        <f t="shared" ca="1" si="483"/>
        <v>4.0080655686098048</v>
      </c>
      <c r="G5146" s="13">
        <f t="shared" ca="1" si="484"/>
        <v>0.50200836749412014</v>
      </c>
      <c r="H5146" s="13">
        <f t="shared" ca="1" si="485"/>
        <v>0</v>
      </c>
    </row>
    <row r="5147" spans="3:8">
      <c r="C5147" s="13">
        <f t="shared" ca="1" si="480"/>
        <v>1992.1241065327627</v>
      </c>
      <c r="D5147" s="13">
        <f t="shared" ca="1" si="481"/>
        <v>99.799896190149894</v>
      </c>
      <c r="E5147" s="13">
        <f t="shared" ca="1" si="482"/>
        <v>993105.12242519122</v>
      </c>
      <c r="F5147" s="13">
        <f t="shared" ca="1" si="483"/>
        <v>4.0035169159080741</v>
      </c>
      <c r="G5147" s="13">
        <f t="shared" ca="1" si="484"/>
        <v>0.4941412535073727</v>
      </c>
      <c r="H5147" s="13">
        <f t="shared" ca="1" si="485"/>
        <v>0</v>
      </c>
    </row>
    <row r="5148" spans="3:8">
      <c r="C5148" s="13">
        <f t="shared" ca="1" si="480"/>
        <v>1981.8758710896459</v>
      </c>
      <c r="D5148" s="13">
        <f t="shared" ca="1" si="481"/>
        <v>99.666549836437468</v>
      </c>
      <c r="E5148" s="13">
        <f t="shared" ca="1" si="482"/>
        <v>983150.46258675877</v>
      </c>
      <c r="F5148" s="13">
        <f t="shared" ca="1" si="483"/>
        <v>4.0064829966245066</v>
      </c>
      <c r="G5148" s="13">
        <f t="shared" ca="1" si="484"/>
        <v>0.4919027562819786</v>
      </c>
      <c r="H5148" s="13">
        <f t="shared" ca="1" si="485"/>
        <v>0</v>
      </c>
    </row>
    <row r="5149" spans="3:8">
      <c r="C5149" s="13">
        <f t="shared" ca="1" si="480"/>
        <v>2003.5075505189152</v>
      </c>
      <c r="D5149" s="13">
        <f t="shared" ca="1" si="481"/>
        <v>99.514331657320753</v>
      </c>
      <c r="E5149" s="13">
        <f t="shared" ca="1" si="482"/>
        <v>993264.00667708204</v>
      </c>
      <c r="F5149" s="13">
        <f t="shared" ca="1" si="483"/>
        <v>4.0000903094791953</v>
      </c>
      <c r="G5149" s="13">
        <f t="shared" ca="1" si="484"/>
        <v>0.50000442572126325</v>
      </c>
      <c r="H5149" s="13">
        <f t="shared" ca="1" si="485"/>
        <v>0</v>
      </c>
    </row>
    <row r="5150" spans="3:8">
      <c r="C5150" s="13">
        <f t="shared" ca="1" si="480"/>
        <v>2001.3354928312024</v>
      </c>
      <c r="D5150" s="13">
        <f t="shared" ca="1" si="481"/>
        <v>99.890713120503662</v>
      </c>
      <c r="E5150" s="13">
        <f t="shared" ca="1" si="482"/>
        <v>996275.1059723642</v>
      </c>
      <c r="F5150" s="13">
        <f t="shared" ca="1" si="483"/>
        <v>4.008604570906809</v>
      </c>
      <c r="G5150" s="13">
        <f t="shared" ca="1" si="484"/>
        <v>0.49506576530491653</v>
      </c>
      <c r="H5150" s="13">
        <f t="shared" ca="1" si="485"/>
        <v>0</v>
      </c>
    </row>
    <row r="5151" spans="3:8">
      <c r="C5151" s="13">
        <f t="shared" ca="1" si="480"/>
        <v>1988.6719230511349</v>
      </c>
      <c r="D5151" s="13">
        <f t="shared" ca="1" si="481"/>
        <v>99.329644935034224</v>
      </c>
      <c r="E5151" s="13">
        <f t="shared" ca="1" si="482"/>
        <v>990918.83787378017</v>
      </c>
      <c r="F5151" s="13">
        <f t="shared" ca="1" si="483"/>
        <v>3.9953749479636831</v>
      </c>
      <c r="G5151" s="13">
        <f t="shared" ca="1" si="484"/>
        <v>0.49520731235420501</v>
      </c>
      <c r="H5151" s="13">
        <f t="shared" ca="1" si="485"/>
        <v>0</v>
      </c>
    </row>
    <row r="5152" spans="3:8">
      <c r="C5152" s="13">
        <f t="shared" ca="1" si="480"/>
        <v>2001.3881963537992</v>
      </c>
      <c r="D5152" s="13">
        <f t="shared" ca="1" si="481"/>
        <v>99.090621939913419</v>
      </c>
      <c r="E5152" s="13">
        <f t="shared" ca="1" si="482"/>
        <v>994271.80566533806</v>
      </c>
      <c r="F5152" s="13">
        <f t="shared" ca="1" si="483"/>
        <v>4.000726103670095</v>
      </c>
      <c r="G5152" s="13">
        <f t="shared" ca="1" si="484"/>
        <v>0.49600374236597117</v>
      </c>
      <c r="H5152" s="13">
        <f t="shared" ca="1" si="485"/>
        <v>0</v>
      </c>
    </row>
    <row r="5153" spans="3:8">
      <c r="C5153" s="13">
        <f t="shared" ca="1" si="480"/>
        <v>1994.9774163430516</v>
      </c>
      <c r="D5153" s="13">
        <f t="shared" ca="1" si="481"/>
        <v>100.02027240619007</v>
      </c>
      <c r="E5153" s="13">
        <f t="shared" ca="1" si="482"/>
        <v>997063.71283491922</v>
      </c>
      <c r="F5153" s="13">
        <f t="shared" ca="1" si="483"/>
        <v>3.9980879344646354</v>
      </c>
      <c r="G5153" s="13">
        <f t="shared" ca="1" si="484"/>
        <v>0.49737260064905392</v>
      </c>
      <c r="H5153" s="13">
        <f t="shared" ca="1" si="485"/>
        <v>0</v>
      </c>
    </row>
    <row r="5154" spans="3:8">
      <c r="C5154" s="13">
        <f t="shared" ca="1" si="480"/>
        <v>2002.8035428089538</v>
      </c>
      <c r="D5154" s="13">
        <f t="shared" ca="1" si="481"/>
        <v>100.2573096752439</v>
      </c>
      <c r="E5154" s="13">
        <f t="shared" ca="1" si="482"/>
        <v>1004870.5972669146</v>
      </c>
      <c r="F5154" s="13">
        <f t="shared" ca="1" si="483"/>
        <v>4.0053277843185837</v>
      </c>
      <c r="G5154" s="13">
        <f t="shared" ca="1" si="484"/>
        <v>0.49497183943417744</v>
      </c>
      <c r="H5154" s="13">
        <f t="shared" ca="1" si="485"/>
        <v>0</v>
      </c>
    </row>
    <row r="5155" spans="3:8">
      <c r="C5155" s="13">
        <f t="shared" ca="1" si="480"/>
        <v>1981.4237991195148</v>
      </c>
      <c r="D5155" s="13">
        <f t="shared" ca="1" si="481"/>
        <v>99.835716156181221</v>
      </c>
      <c r="E5155" s="13">
        <f t="shared" ca="1" si="482"/>
        <v>1000681.2001686426</v>
      </c>
      <c r="F5155" s="13">
        <f t="shared" ca="1" si="483"/>
        <v>4.0077351304793751</v>
      </c>
      <c r="G5155" s="13">
        <f t="shared" ca="1" si="484"/>
        <v>0.48328023712442558</v>
      </c>
      <c r="H5155" s="13">
        <f t="shared" ca="1" si="485"/>
        <v>0</v>
      </c>
    </row>
    <row r="5156" spans="3:8">
      <c r="C5156" s="13">
        <f t="shared" ca="1" si="480"/>
        <v>2018.8915365968614</v>
      </c>
      <c r="D5156" s="13">
        <f t="shared" ca="1" si="481"/>
        <v>99.424627864879369</v>
      </c>
      <c r="E5156" s="13">
        <f t="shared" ca="1" si="482"/>
        <v>986604.86296306236</v>
      </c>
      <c r="F5156" s="13">
        <f t="shared" ca="1" si="483"/>
        <v>4.0011344047461019</v>
      </c>
      <c r="G5156" s="13">
        <f t="shared" ca="1" si="484"/>
        <v>0.5101457474825366</v>
      </c>
      <c r="H5156" s="13">
        <f t="shared" ca="1" si="485"/>
        <v>0</v>
      </c>
    </row>
    <row r="5157" spans="3:8">
      <c r="C5157" s="13">
        <f t="shared" ca="1" si="480"/>
        <v>1995.3863719747717</v>
      </c>
      <c r="D5157" s="13">
        <f t="shared" ca="1" si="481"/>
        <v>100.66715159794653</v>
      </c>
      <c r="E5157" s="13">
        <f t="shared" ca="1" si="482"/>
        <v>985414.208504576</v>
      </c>
      <c r="F5157" s="13">
        <f t="shared" ca="1" si="483"/>
        <v>3.9991539549502408</v>
      </c>
      <c r="G5157" s="13">
        <f t="shared" ca="1" si="484"/>
        <v>0.5061748989185525</v>
      </c>
      <c r="H5157" s="13">
        <f t="shared" ca="1" si="485"/>
        <v>0</v>
      </c>
    </row>
    <row r="5158" spans="3:8">
      <c r="C5158" s="13">
        <f t="shared" ca="1" si="480"/>
        <v>1978.2644392247332</v>
      </c>
      <c r="D5158" s="13">
        <f t="shared" ca="1" si="481"/>
        <v>99.438139425427011</v>
      </c>
      <c r="E5158" s="13">
        <f t="shared" ca="1" si="482"/>
        <v>991966.82452563371</v>
      </c>
      <c r="F5158" s="13">
        <f t="shared" ca="1" si="483"/>
        <v>4.0079733482239561</v>
      </c>
      <c r="G5158" s="13">
        <f t="shared" ca="1" si="484"/>
        <v>0.48392199890627119</v>
      </c>
      <c r="H5158" s="13">
        <f t="shared" ca="1" si="485"/>
        <v>0</v>
      </c>
    </row>
    <row r="5159" spans="3:8">
      <c r="C5159" s="13">
        <f t="shared" ca="1" si="480"/>
        <v>1986.1519090707595</v>
      </c>
      <c r="D5159" s="13">
        <f t="shared" ca="1" si="481"/>
        <v>100.21723921453722</v>
      </c>
      <c r="E5159" s="13">
        <f t="shared" ca="1" si="482"/>
        <v>998540.3872385202</v>
      </c>
      <c r="F5159" s="13">
        <f t="shared" ca="1" si="483"/>
        <v>3.9964628970395024</v>
      </c>
      <c r="G5159" s="13">
        <f t="shared" ca="1" si="484"/>
        <v>0.49402476116260868</v>
      </c>
      <c r="H5159" s="13">
        <f t="shared" ca="1" si="485"/>
        <v>0</v>
      </c>
    </row>
    <row r="5160" spans="3:8">
      <c r="C5160" s="13">
        <f t="shared" ca="1" si="480"/>
        <v>2009.2725734100345</v>
      </c>
      <c r="D5160" s="13">
        <f t="shared" ca="1" si="481"/>
        <v>100.44858923029726</v>
      </c>
      <c r="E5160" s="13">
        <f t="shared" ca="1" si="482"/>
        <v>992061.66906731564</v>
      </c>
      <c r="F5160" s="13">
        <f t="shared" ca="1" si="483"/>
        <v>4.0093104674598994</v>
      </c>
      <c r="G5160" s="13">
        <f t="shared" ca="1" si="484"/>
        <v>0.50356352777721014</v>
      </c>
      <c r="H5160" s="13">
        <f t="shared" ca="1" si="485"/>
        <v>0</v>
      </c>
    </row>
    <row r="5161" spans="3:8">
      <c r="C5161" s="13">
        <f t="shared" ca="1" si="480"/>
        <v>1990.8887736239581</v>
      </c>
      <c r="D5161" s="13">
        <f t="shared" ca="1" si="481"/>
        <v>99.799038173060595</v>
      </c>
      <c r="E5161" s="13">
        <f t="shared" ca="1" si="482"/>
        <v>990534.04197227315</v>
      </c>
      <c r="F5161" s="13">
        <f t="shared" ca="1" si="483"/>
        <v>3.9924821276568903</v>
      </c>
      <c r="G5161" s="13">
        <f t="shared" ca="1" si="484"/>
        <v>0.50029844997251238</v>
      </c>
      <c r="H5161" s="13">
        <f t="shared" ca="1" si="485"/>
        <v>0</v>
      </c>
    </row>
    <row r="5162" spans="3:8">
      <c r="C5162" s="13">
        <f t="shared" ca="1" si="480"/>
        <v>1989.4812863019929</v>
      </c>
      <c r="D5162" s="13">
        <f t="shared" ca="1" si="481"/>
        <v>99.865851388932811</v>
      </c>
      <c r="E5162" s="13">
        <f t="shared" ca="1" si="482"/>
        <v>993855.51363013114</v>
      </c>
      <c r="F5162" s="13">
        <f t="shared" ca="1" si="483"/>
        <v>3.9995508838050204</v>
      </c>
      <c r="G5162" s="13">
        <f t="shared" ca="1" si="484"/>
        <v>0.49474191216423757</v>
      </c>
      <c r="H5162" s="13">
        <f t="shared" ca="1" si="485"/>
        <v>0</v>
      </c>
    </row>
    <row r="5163" spans="3:8">
      <c r="C5163" s="13">
        <f t="shared" ca="1" si="480"/>
        <v>2014.3081694374264</v>
      </c>
      <c r="D5163" s="13">
        <f t="shared" ca="1" si="481"/>
        <v>100.10828326094294</v>
      </c>
      <c r="E5163" s="13">
        <f t="shared" ca="1" si="482"/>
        <v>990214.69704698492</v>
      </c>
      <c r="F5163" s="13">
        <f t="shared" ca="1" si="483"/>
        <v>3.9954099781700121</v>
      </c>
      <c r="G5163" s="13">
        <f t="shared" ca="1" si="484"/>
        <v>0.51238594604452647</v>
      </c>
      <c r="H5163" s="13">
        <f t="shared" ca="1" si="485"/>
        <v>0</v>
      </c>
    </row>
    <row r="5164" spans="3:8">
      <c r="C5164" s="13">
        <f t="shared" ca="1" si="480"/>
        <v>2000.7743085684615</v>
      </c>
      <c r="D5164" s="13">
        <f t="shared" ca="1" si="481"/>
        <v>100.80916258526536</v>
      </c>
      <c r="E5164" s="13">
        <f t="shared" ca="1" si="482"/>
        <v>1002461.3899861758</v>
      </c>
      <c r="F5164" s="13">
        <f t="shared" ca="1" si="483"/>
        <v>3.9975774154793391</v>
      </c>
      <c r="G5164" s="13">
        <f t="shared" ca="1" si="484"/>
        <v>0.50175436561885756</v>
      </c>
      <c r="H5164" s="13">
        <f t="shared" ca="1" si="485"/>
        <v>0</v>
      </c>
    </row>
    <row r="5165" spans="3:8">
      <c r="C5165" s="13">
        <f t="shared" ca="1" si="480"/>
        <v>2007.216579116367</v>
      </c>
      <c r="D5165" s="13">
        <f t="shared" ca="1" si="481"/>
        <v>100.75371287823508</v>
      </c>
      <c r="E5165" s="13">
        <f t="shared" ca="1" si="482"/>
        <v>999659.29284942639</v>
      </c>
      <c r="F5165" s="13">
        <f t="shared" ca="1" si="483"/>
        <v>3.9821014880522698</v>
      </c>
      <c r="G5165" s="13">
        <f t="shared" ca="1" si="484"/>
        <v>0.51404171079444971</v>
      </c>
      <c r="H5165" s="13">
        <f t="shared" ca="1" si="485"/>
        <v>0</v>
      </c>
    </row>
    <row r="5166" spans="3:8">
      <c r="C5166" s="13">
        <f t="shared" ca="1" si="480"/>
        <v>2002.2192228496906</v>
      </c>
      <c r="D5166" s="13">
        <f t="shared" ca="1" si="481"/>
        <v>100.17072347922345</v>
      </c>
      <c r="E5166" s="13">
        <f t="shared" ca="1" si="482"/>
        <v>978441.80874091515</v>
      </c>
      <c r="F5166" s="13">
        <f t="shared" ca="1" si="483"/>
        <v>3.9914764613786562</v>
      </c>
      <c r="G5166" s="13">
        <f t="shared" ca="1" si="484"/>
        <v>0.51468902386338655</v>
      </c>
      <c r="H5166" s="13">
        <f t="shared" ca="1" si="485"/>
        <v>0</v>
      </c>
    </row>
    <row r="5167" spans="3:8">
      <c r="C5167" s="13">
        <f t="shared" ca="1" si="480"/>
        <v>2020.2310204895209</v>
      </c>
      <c r="D5167" s="13">
        <f t="shared" ca="1" si="481"/>
        <v>99.705747672223268</v>
      </c>
      <c r="E5167" s="13">
        <f t="shared" ca="1" si="482"/>
        <v>992201.28442110377</v>
      </c>
      <c r="F5167" s="13">
        <f t="shared" ca="1" si="483"/>
        <v>4.0027743704343726</v>
      </c>
      <c r="G5167" s="13">
        <f t="shared" ca="1" si="484"/>
        <v>0.50854357724863197</v>
      </c>
      <c r="H5167" s="13">
        <f t="shared" ca="1" si="485"/>
        <v>0</v>
      </c>
    </row>
    <row r="5168" spans="3:8">
      <c r="C5168" s="13">
        <f t="shared" ca="1" si="480"/>
        <v>1987.9336369981445</v>
      </c>
      <c r="D5168" s="13">
        <f t="shared" ca="1" si="481"/>
        <v>99.671822095538346</v>
      </c>
      <c r="E5168" s="13">
        <f t="shared" ca="1" si="482"/>
        <v>998626.68847602117</v>
      </c>
      <c r="F5168" s="13">
        <f t="shared" ca="1" si="483"/>
        <v>3.9960123004855745</v>
      </c>
      <c r="G5168" s="13">
        <f t="shared" ca="1" si="484"/>
        <v>0.49239752678114601</v>
      </c>
      <c r="H5168" s="13">
        <f t="shared" ca="1" si="485"/>
        <v>0</v>
      </c>
    </row>
    <row r="5169" spans="3:8">
      <c r="C5169" s="13">
        <f t="shared" ca="1" si="480"/>
        <v>2023.4020322663387</v>
      </c>
      <c r="D5169" s="13">
        <f t="shared" ca="1" si="481"/>
        <v>100.32720752003816</v>
      </c>
      <c r="E5169" s="13">
        <f t="shared" ca="1" si="482"/>
        <v>998901.67305418453</v>
      </c>
      <c r="F5169" s="13">
        <f t="shared" ca="1" si="483"/>
        <v>4.0004096553000705</v>
      </c>
      <c r="G5169" s="13">
        <f t="shared" ca="1" si="484"/>
        <v>0.51108438823050439</v>
      </c>
      <c r="H5169" s="13">
        <f t="shared" ca="1" si="485"/>
        <v>0</v>
      </c>
    </row>
    <row r="5170" spans="3:8">
      <c r="C5170" s="13">
        <f t="shared" ca="1" si="480"/>
        <v>2008.5999283962226</v>
      </c>
      <c r="D5170" s="13">
        <f t="shared" ca="1" si="481"/>
        <v>100.86295614763104</v>
      </c>
      <c r="E5170" s="13">
        <f t="shared" ca="1" si="482"/>
        <v>996429.86760145973</v>
      </c>
      <c r="F5170" s="13">
        <f t="shared" ca="1" si="483"/>
        <v>4.0076040203256227</v>
      </c>
      <c r="G5170" s="13">
        <f t="shared" ca="1" si="484"/>
        <v>0.50394456034272317</v>
      </c>
      <c r="H5170" s="13">
        <f t="shared" ca="1" si="485"/>
        <v>0</v>
      </c>
    </row>
    <row r="5171" spans="3:8">
      <c r="C5171" s="13">
        <f t="shared" ca="1" si="480"/>
        <v>2004.0479168783847</v>
      </c>
      <c r="D5171" s="13">
        <f t="shared" ca="1" si="481"/>
        <v>99.948129836374932</v>
      </c>
      <c r="E5171" s="13">
        <f t="shared" ca="1" si="482"/>
        <v>985456.39602178347</v>
      </c>
      <c r="F5171" s="13">
        <f t="shared" ca="1" si="483"/>
        <v>4.018855815639518</v>
      </c>
      <c r="G5171" s="13">
        <f t="shared" ca="1" si="484"/>
        <v>0.49704292442284265</v>
      </c>
      <c r="H5171" s="13">
        <f t="shared" ca="1" si="485"/>
        <v>0</v>
      </c>
    </row>
    <row r="5172" spans="3:8">
      <c r="C5172" s="13">
        <f t="shared" ca="1" si="480"/>
        <v>1991.3354200083993</v>
      </c>
      <c r="D5172" s="13">
        <f t="shared" ca="1" si="481"/>
        <v>100.25108584896559</v>
      </c>
      <c r="E5172" s="13">
        <f t="shared" ca="1" si="482"/>
        <v>987867.52999507124</v>
      </c>
      <c r="F5172" s="13">
        <f t="shared" ca="1" si="483"/>
        <v>3.9995631209373919</v>
      </c>
      <c r="G5172" s="13">
        <f t="shared" ca="1" si="484"/>
        <v>0.50058649117002729</v>
      </c>
      <c r="H5172" s="13">
        <f t="shared" ca="1" si="485"/>
        <v>0</v>
      </c>
    </row>
    <row r="5173" spans="3:8">
      <c r="C5173" s="13">
        <f t="shared" ca="1" si="480"/>
        <v>2002.5350720926542</v>
      </c>
      <c r="D5173" s="13">
        <f t="shared" ca="1" si="481"/>
        <v>99.56919239744245</v>
      </c>
      <c r="E5173" s="13">
        <f t="shared" ca="1" si="482"/>
        <v>992968.90609581314</v>
      </c>
      <c r="F5173" s="13">
        <f t="shared" ca="1" si="483"/>
        <v>4.0050896419546627</v>
      </c>
      <c r="G5173" s="13">
        <f t="shared" ca="1" si="484"/>
        <v>0.49745152714552976</v>
      </c>
      <c r="H5173" s="13">
        <f t="shared" ca="1" si="485"/>
        <v>0</v>
      </c>
    </row>
    <row r="5174" spans="3:8">
      <c r="C5174" s="13">
        <f t="shared" ca="1" si="480"/>
        <v>2002.7123474949794</v>
      </c>
      <c r="D5174" s="13">
        <f t="shared" ca="1" si="481"/>
        <v>99.588484776262618</v>
      </c>
      <c r="E5174" s="13">
        <f t="shared" ca="1" si="482"/>
        <v>981790.49665165739</v>
      </c>
      <c r="F5174" s="13">
        <f t="shared" ca="1" si="483"/>
        <v>3.9967838216247884</v>
      </c>
      <c r="G5174" s="13">
        <f t="shared" ca="1" si="484"/>
        <v>0.50749872010659636</v>
      </c>
      <c r="H5174" s="13">
        <f t="shared" ca="1" si="485"/>
        <v>0</v>
      </c>
    </row>
    <row r="5175" spans="3:8">
      <c r="C5175" s="13">
        <f t="shared" ca="1" si="480"/>
        <v>1993.3429979390862</v>
      </c>
      <c r="D5175" s="13">
        <f t="shared" ca="1" si="481"/>
        <v>100.60865428275868</v>
      </c>
      <c r="E5175" s="13">
        <f t="shared" ca="1" si="482"/>
        <v>982917.55884114408</v>
      </c>
      <c r="F5175" s="13">
        <f t="shared" ca="1" si="483"/>
        <v>4.0028292172489426</v>
      </c>
      <c r="G5175" s="13">
        <f t="shared" ca="1" si="484"/>
        <v>0.50427124807566281</v>
      </c>
      <c r="H5175" s="13">
        <f t="shared" ca="1" si="485"/>
        <v>0</v>
      </c>
    </row>
    <row r="5176" spans="3:8">
      <c r="C5176" s="13">
        <f t="shared" ca="1" si="480"/>
        <v>2013.8974170620122</v>
      </c>
      <c r="D5176" s="13">
        <f t="shared" ca="1" si="481"/>
        <v>99.964172246388273</v>
      </c>
      <c r="E5176" s="13">
        <f t="shared" ca="1" si="482"/>
        <v>992847.22466951306</v>
      </c>
      <c r="F5176" s="13">
        <f t="shared" ca="1" si="483"/>
        <v>3.9863615295367167</v>
      </c>
      <c r="G5176" s="13">
        <f t="shared" ca="1" si="484"/>
        <v>0.51473066311677917</v>
      </c>
      <c r="H5176" s="13">
        <f t="shared" ca="1" si="485"/>
        <v>0</v>
      </c>
    </row>
    <row r="5177" spans="3:8">
      <c r="C5177" s="13">
        <f t="shared" ca="1" si="480"/>
        <v>2019.4875506510359</v>
      </c>
      <c r="D5177" s="13">
        <f t="shared" ca="1" si="481"/>
        <v>99.839216647137263</v>
      </c>
      <c r="E5177" s="13">
        <f t="shared" ca="1" si="482"/>
        <v>999869.01860502083</v>
      </c>
      <c r="F5177" s="13">
        <f t="shared" ca="1" si="483"/>
        <v>4.0040858951208946</v>
      </c>
      <c r="G5177" s="13">
        <f t="shared" ca="1" si="484"/>
        <v>0.50428611088760233</v>
      </c>
      <c r="H5177" s="13">
        <f t="shared" ca="1" si="485"/>
        <v>0</v>
      </c>
    </row>
    <row r="5178" spans="3:8">
      <c r="C5178" s="13">
        <f t="shared" ca="1" si="480"/>
        <v>2014.0253001909343</v>
      </c>
      <c r="D5178" s="13">
        <f t="shared" ca="1" si="481"/>
        <v>100.40192865032526</v>
      </c>
      <c r="E5178" s="13">
        <f t="shared" ca="1" si="482"/>
        <v>994367.23065513652</v>
      </c>
      <c r="F5178" s="13">
        <f t="shared" ca="1" si="483"/>
        <v>3.9959219273971969</v>
      </c>
      <c r="G5178" s="13">
        <f t="shared" ca="1" si="484"/>
        <v>0.51133703949699572</v>
      </c>
      <c r="H5178" s="13">
        <f t="shared" ca="1" si="485"/>
        <v>0</v>
      </c>
    </row>
    <row r="5179" spans="3:8">
      <c r="C5179" s="13">
        <f t="shared" ca="1" si="480"/>
        <v>1986.6405249221582</v>
      </c>
      <c r="D5179" s="13">
        <f t="shared" ca="1" si="481"/>
        <v>99.496635183310516</v>
      </c>
      <c r="E5179" s="13">
        <f t="shared" ca="1" si="482"/>
        <v>994764.32261179551</v>
      </c>
      <c r="F5179" s="13">
        <f t="shared" ca="1" si="483"/>
        <v>4.0034867984726894</v>
      </c>
      <c r="G5179" s="13">
        <f t="shared" ca="1" si="484"/>
        <v>0.48912887922398118</v>
      </c>
      <c r="H5179" s="13">
        <f t="shared" ca="1" si="485"/>
        <v>0</v>
      </c>
    </row>
    <row r="5180" spans="3:8">
      <c r="C5180" s="13">
        <f t="shared" ca="1" si="480"/>
        <v>1999.7602994695637</v>
      </c>
      <c r="D5180" s="13">
        <f t="shared" ca="1" si="481"/>
        <v>100.56909414834786</v>
      </c>
      <c r="E5180" s="13">
        <f t="shared" ca="1" si="482"/>
        <v>989849.74845092918</v>
      </c>
      <c r="F5180" s="13">
        <f t="shared" ca="1" si="483"/>
        <v>3.9996934587239004</v>
      </c>
      <c r="G5180" s="13">
        <f t="shared" ca="1" si="484"/>
        <v>0.50535253599963725</v>
      </c>
      <c r="H5180" s="13">
        <f t="shared" ca="1" si="485"/>
        <v>0</v>
      </c>
    </row>
    <row r="5181" spans="3:8">
      <c r="C5181" s="13">
        <f t="shared" ca="1" si="480"/>
        <v>2005.2108418074115</v>
      </c>
      <c r="D5181" s="13">
        <f t="shared" ca="1" si="481"/>
        <v>100.29479468653034</v>
      </c>
      <c r="E5181" s="13">
        <f t="shared" ca="1" si="482"/>
        <v>1002819.268047531</v>
      </c>
      <c r="F5181" s="13">
        <f t="shared" ca="1" si="483"/>
        <v>3.9920603040918832</v>
      </c>
      <c r="G5181" s="13">
        <f t="shared" ca="1" si="484"/>
        <v>0.5040081674507092</v>
      </c>
      <c r="H5181" s="13">
        <f t="shared" ca="1" si="485"/>
        <v>0</v>
      </c>
    </row>
    <row r="5182" spans="3:8">
      <c r="C5182" s="13">
        <f t="shared" ca="1" si="480"/>
        <v>2001.6613622143261</v>
      </c>
      <c r="D5182" s="13">
        <f t="shared" ca="1" si="481"/>
        <v>100.05938240022044</v>
      </c>
      <c r="E5182" s="13">
        <f t="shared" ca="1" si="482"/>
        <v>990268.52009430074</v>
      </c>
      <c r="F5182" s="13">
        <f t="shared" ca="1" si="483"/>
        <v>3.9981024784365151</v>
      </c>
      <c r="G5182" s="13">
        <f t="shared" ca="1" si="484"/>
        <v>0.50433662160442183</v>
      </c>
      <c r="H5182" s="13">
        <f t="shared" ca="1" si="485"/>
        <v>0</v>
      </c>
    </row>
    <row r="5183" spans="3:8">
      <c r="C5183" s="13">
        <f t="shared" ca="1" si="480"/>
        <v>1985.2636180665013</v>
      </c>
      <c r="D5183" s="13">
        <f t="shared" ca="1" si="481"/>
        <v>100.89266269263226</v>
      </c>
      <c r="E5183" s="13">
        <f t="shared" ca="1" si="482"/>
        <v>991089.68967651809</v>
      </c>
      <c r="F5183" s="13">
        <f t="shared" ca="1" si="483"/>
        <v>3.9987497206360008</v>
      </c>
      <c r="G5183" s="13">
        <f t="shared" ca="1" si="484"/>
        <v>0.4995008560711528</v>
      </c>
      <c r="H5183" s="13">
        <f t="shared" ca="1" si="485"/>
        <v>0</v>
      </c>
    </row>
    <row r="5184" spans="3:8">
      <c r="C5184" s="13">
        <f t="shared" ca="1" si="480"/>
        <v>1987.0992235595781</v>
      </c>
      <c r="D5184" s="13">
        <f t="shared" ca="1" si="481"/>
        <v>99.916036193110884</v>
      </c>
      <c r="E5184" s="13">
        <f t="shared" ca="1" si="482"/>
        <v>997881.27750303189</v>
      </c>
      <c r="F5184" s="13">
        <f t="shared" ca="1" si="483"/>
        <v>3.9986042447318511</v>
      </c>
      <c r="G5184" s="13">
        <f t="shared" ca="1" si="484"/>
        <v>0.49227963916740697</v>
      </c>
      <c r="H5184" s="13">
        <f t="shared" ca="1" si="485"/>
        <v>0</v>
      </c>
    </row>
    <row r="5185" spans="3:8">
      <c r="C5185" s="13">
        <f t="shared" ca="1" si="480"/>
        <v>2005.5779411228334</v>
      </c>
      <c r="D5185" s="13">
        <f t="shared" ca="1" si="481"/>
        <v>100.08608551952787</v>
      </c>
      <c r="E5185" s="13">
        <f t="shared" ca="1" si="482"/>
        <v>997561.67746302625</v>
      </c>
      <c r="F5185" s="13">
        <f t="shared" ca="1" si="483"/>
        <v>4.00302401010706</v>
      </c>
      <c r="G5185" s="13">
        <f t="shared" ca="1" si="484"/>
        <v>0.50027683108249688</v>
      </c>
      <c r="H5185" s="13">
        <f t="shared" ca="1" si="485"/>
        <v>0</v>
      </c>
    </row>
    <row r="5186" spans="3:8">
      <c r="C5186" s="13">
        <f t="shared" ca="1" si="480"/>
        <v>1996.4996043700919</v>
      </c>
      <c r="D5186" s="13">
        <f t="shared" ca="1" si="481"/>
        <v>100.90286079598152</v>
      </c>
      <c r="E5186" s="13">
        <f t="shared" ca="1" si="482"/>
        <v>992811.56121016364</v>
      </c>
      <c r="F5186" s="13">
        <f t="shared" ca="1" si="483"/>
        <v>4.0041223136619637</v>
      </c>
      <c r="G5186" s="13">
        <f t="shared" ca="1" si="484"/>
        <v>0.50164432535190873</v>
      </c>
      <c r="H5186" s="13">
        <f t="shared" ca="1" si="485"/>
        <v>0</v>
      </c>
    </row>
    <row r="5187" spans="3:8">
      <c r="C5187" s="13">
        <f t="shared" ca="1" si="480"/>
        <v>2018.5057050855617</v>
      </c>
      <c r="D5187" s="13">
        <f t="shared" ca="1" si="481"/>
        <v>100.97868709340949</v>
      </c>
      <c r="E5187" s="13">
        <f t="shared" ca="1" si="482"/>
        <v>987399.52769144368</v>
      </c>
      <c r="F5187" s="13">
        <f t="shared" ca="1" si="483"/>
        <v>4.0005044619791761</v>
      </c>
      <c r="G5187" s="13">
        <f t="shared" ca="1" si="484"/>
        <v>0.51783078455111153</v>
      </c>
      <c r="H5187" s="13">
        <f t="shared" ca="1" si="485"/>
        <v>0</v>
      </c>
    </row>
    <row r="5188" spans="3:8">
      <c r="C5188" s="13">
        <f t="shared" ca="1" si="480"/>
        <v>2003.3035525983032</v>
      </c>
      <c r="D5188" s="13">
        <f t="shared" ca="1" si="481"/>
        <v>99.17582999822352</v>
      </c>
      <c r="E5188" s="13">
        <f t="shared" ca="1" si="482"/>
        <v>991954.95365108352</v>
      </c>
      <c r="F5188" s="13">
        <f t="shared" ca="1" si="483"/>
        <v>3.9971426080765577</v>
      </c>
      <c r="G5188" s="13">
        <f t="shared" ca="1" si="484"/>
        <v>0.50033280390193402</v>
      </c>
      <c r="H5188" s="13">
        <f t="shared" ca="1" si="485"/>
        <v>0</v>
      </c>
    </row>
    <row r="5189" spans="3:8">
      <c r="C5189" s="13">
        <f t="shared" ca="1" si="480"/>
        <v>2020.0553227388411</v>
      </c>
      <c r="D5189" s="13">
        <f t="shared" ca="1" si="481"/>
        <v>99.556548724060747</v>
      </c>
      <c r="E5189" s="13">
        <f t="shared" ca="1" si="482"/>
        <v>1003723.4730316276</v>
      </c>
      <c r="F5189" s="13">
        <f t="shared" ca="1" si="483"/>
        <v>3.9935406645389708</v>
      </c>
      <c r="G5189" s="13">
        <f t="shared" ca="1" si="484"/>
        <v>0.50652393223107695</v>
      </c>
      <c r="H5189" s="13">
        <f t="shared" ca="1" si="485"/>
        <v>0</v>
      </c>
    </row>
    <row r="5190" spans="3:8">
      <c r="C5190" s="13">
        <f t="shared" ca="1" si="480"/>
        <v>2008.0164763287728</v>
      </c>
      <c r="D5190" s="13">
        <f t="shared" ca="1" si="481"/>
        <v>100.16040329430577</v>
      </c>
      <c r="E5190" s="13">
        <f t="shared" ca="1" si="482"/>
        <v>992505.3213072198</v>
      </c>
      <c r="F5190" s="13">
        <f t="shared" ca="1" si="483"/>
        <v>3.9947342839253035</v>
      </c>
      <c r="G5190" s="13">
        <f t="shared" ca="1" si="484"/>
        <v>0.50862337114033851</v>
      </c>
      <c r="H5190" s="13">
        <f t="shared" ca="1" si="485"/>
        <v>0</v>
      </c>
    </row>
    <row r="5191" spans="3:8">
      <c r="C5191" s="13">
        <f t="shared" ca="1" si="480"/>
        <v>1996.0683567185374</v>
      </c>
      <c r="D5191" s="13">
        <f t="shared" ca="1" si="481"/>
        <v>99.857094795682826</v>
      </c>
      <c r="E5191" s="13">
        <f t="shared" ca="1" si="482"/>
        <v>988484.08229702024</v>
      </c>
      <c r="F5191" s="13">
        <f t="shared" ca="1" si="483"/>
        <v>4.0046234557363976</v>
      </c>
      <c r="G5191" s="13">
        <f t="shared" ca="1" si="484"/>
        <v>0.4981538073973576</v>
      </c>
      <c r="H5191" s="13">
        <f t="shared" ca="1" si="485"/>
        <v>0</v>
      </c>
    </row>
    <row r="5192" spans="3:8">
      <c r="C5192" s="13">
        <f t="shared" ca="1" si="480"/>
        <v>1985.8813894482166</v>
      </c>
      <c r="D5192" s="13">
        <f t="shared" ca="1" si="481"/>
        <v>99.359977043298841</v>
      </c>
      <c r="E5192" s="13">
        <f t="shared" ca="1" si="482"/>
        <v>990704.55218331562</v>
      </c>
      <c r="F5192" s="13">
        <f t="shared" ca="1" si="483"/>
        <v>4.0040321479392018</v>
      </c>
      <c r="G5192" s="13">
        <f t="shared" ca="1" si="484"/>
        <v>0.48981699263423756</v>
      </c>
      <c r="H5192" s="13">
        <f t="shared" ca="1" si="485"/>
        <v>0</v>
      </c>
    </row>
    <row r="5193" spans="3:8">
      <c r="C5193" s="13">
        <f t="shared" ca="1" si="480"/>
        <v>1996.6013197772565</v>
      </c>
      <c r="D5193" s="13">
        <f t="shared" ca="1" si="481"/>
        <v>100.18838736529207</v>
      </c>
      <c r="E5193" s="13">
        <f t="shared" ca="1" si="482"/>
        <v>995084.79970334109</v>
      </c>
      <c r="F5193" s="13">
        <f t="shared" ca="1" si="483"/>
        <v>3.9981232281243839</v>
      </c>
      <c r="G5193" s="13">
        <f t="shared" ca="1" si="484"/>
        <v>0.49999473825284213</v>
      </c>
      <c r="H5193" s="13">
        <f t="shared" ca="1" si="485"/>
        <v>0</v>
      </c>
    </row>
    <row r="5194" spans="3:8">
      <c r="C5194" s="13">
        <f t="shared" ca="1" si="480"/>
        <v>1991.9071096164223</v>
      </c>
      <c r="D5194" s="13">
        <f t="shared" ca="1" si="481"/>
        <v>100.1378404403363</v>
      </c>
      <c r="E5194" s="13">
        <f t="shared" ca="1" si="482"/>
        <v>985379.54728589358</v>
      </c>
      <c r="F5194" s="13">
        <f t="shared" ca="1" si="483"/>
        <v>4.0063069676490128</v>
      </c>
      <c r="G5194" s="13">
        <f t="shared" ca="1" si="484"/>
        <v>0.4982027107418297</v>
      </c>
      <c r="H5194" s="13">
        <f t="shared" ca="1" si="485"/>
        <v>0</v>
      </c>
    </row>
    <row r="5195" spans="3:8">
      <c r="C5195" s="13">
        <f t="shared" ca="1" si="480"/>
        <v>1987.5391666992368</v>
      </c>
      <c r="D5195" s="13">
        <f t="shared" ca="1" si="481"/>
        <v>99.649594721888832</v>
      </c>
      <c r="E5195" s="13">
        <f t="shared" ca="1" si="482"/>
        <v>993457.32365508331</v>
      </c>
      <c r="F5195" s="13">
        <f t="shared" ca="1" si="483"/>
        <v>3.9990302109310125</v>
      </c>
      <c r="G5195" s="13">
        <f t="shared" ca="1" si="484"/>
        <v>0.49316143420957687</v>
      </c>
      <c r="H5195" s="13">
        <f t="shared" ca="1" si="485"/>
        <v>0</v>
      </c>
    </row>
    <row r="5196" spans="3:8">
      <c r="C5196" s="13">
        <f t="shared" ca="1" si="480"/>
        <v>1986.2627244237074</v>
      </c>
      <c r="D5196" s="13">
        <f t="shared" ca="1" si="481"/>
        <v>100.37336562381292</v>
      </c>
      <c r="E5196" s="13">
        <f t="shared" ca="1" si="482"/>
        <v>983613.56232971</v>
      </c>
      <c r="F5196" s="13">
        <f t="shared" ca="1" si="483"/>
        <v>4.0070733876987292</v>
      </c>
      <c r="G5196" s="13">
        <f t="shared" ca="1" si="484"/>
        <v>0.49705942416058657</v>
      </c>
      <c r="H5196" s="13">
        <f t="shared" ca="1" si="485"/>
        <v>0</v>
      </c>
    </row>
    <row r="5197" spans="3:8">
      <c r="C5197" s="13">
        <f t="shared" ca="1" si="480"/>
        <v>2003.2938574955954</v>
      </c>
      <c r="D5197" s="13">
        <f t="shared" ca="1" si="481"/>
        <v>99.788729655862952</v>
      </c>
      <c r="E5197" s="13">
        <f t="shared" ca="1" si="482"/>
        <v>995076.10874824121</v>
      </c>
      <c r="F5197" s="13">
        <f t="shared" ca="1" si="483"/>
        <v>3.9928748273066592</v>
      </c>
      <c r="G5197" s="13">
        <f t="shared" ca="1" si="484"/>
        <v>0.50398993738302145</v>
      </c>
      <c r="H5197" s="13">
        <f t="shared" ca="1" si="485"/>
        <v>0</v>
      </c>
    </row>
    <row r="5198" spans="3:8">
      <c r="C5198" s="13">
        <f t="shared" ca="1" si="480"/>
        <v>2002.0693730641863</v>
      </c>
      <c r="D5198" s="13">
        <f t="shared" ca="1" si="481"/>
        <v>100.15468751079393</v>
      </c>
      <c r="E5198" s="13">
        <f t="shared" ca="1" si="482"/>
        <v>997094.75717418839</v>
      </c>
      <c r="F5198" s="13">
        <f t="shared" ca="1" si="483"/>
        <v>3.9969266136916759</v>
      </c>
      <c r="G5198" s="13">
        <f t="shared" ca="1" si="484"/>
        <v>0.50215585259069007</v>
      </c>
      <c r="H5198" s="13">
        <f t="shared" ca="1" si="485"/>
        <v>0</v>
      </c>
    </row>
    <row r="5199" spans="3:8">
      <c r="C5199" s="13">
        <f t="shared" ca="1" si="480"/>
        <v>1999.1620540507595</v>
      </c>
      <c r="D5199" s="13">
        <f t="shared" ca="1" si="481"/>
        <v>99.177450478028888</v>
      </c>
      <c r="E5199" s="13">
        <f t="shared" ca="1" si="482"/>
        <v>1005913.6024549352</v>
      </c>
      <c r="F5199" s="13">
        <f t="shared" ca="1" si="483"/>
        <v>3.9858790061613671</v>
      </c>
      <c r="G5199" s="13">
        <f t="shared" ca="1" si="484"/>
        <v>0.49693770303927881</v>
      </c>
      <c r="H5199" s="13">
        <f t="shared" ca="1" si="485"/>
        <v>0</v>
      </c>
    </row>
    <row r="5200" spans="3:8">
      <c r="C5200" s="13">
        <f t="shared" ca="1" si="480"/>
        <v>1991.2587096319182</v>
      </c>
      <c r="D5200" s="13">
        <f t="shared" ca="1" si="481"/>
        <v>99.711468350031183</v>
      </c>
      <c r="E5200" s="13">
        <f t="shared" ca="1" si="482"/>
        <v>999427.77032108803</v>
      </c>
      <c r="F5200" s="13">
        <f t="shared" ca="1" si="483"/>
        <v>4.0006665884895254</v>
      </c>
      <c r="G5200" s="13">
        <f t="shared" ca="1" si="484"/>
        <v>0.49155234652654867</v>
      </c>
      <c r="H5200" s="13">
        <f t="shared" ca="1" si="485"/>
        <v>0</v>
      </c>
    </row>
    <row r="5201" spans="3:8">
      <c r="C5201" s="13">
        <f t="shared" ca="1" si="480"/>
        <v>1997.5894512149464</v>
      </c>
      <c r="D5201" s="13">
        <f t="shared" ca="1" si="481"/>
        <v>100.67482537435272</v>
      </c>
      <c r="E5201" s="13">
        <f t="shared" ca="1" si="482"/>
        <v>993201.28429146903</v>
      </c>
      <c r="F5201" s="13">
        <f t="shared" ca="1" si="483"/>
        <v>4.0022601236043753</v>
      </c>
      <c r="G5201" s="13">
        <f t="shared" ca="1" si="484"/>
        <v>0.50179343117313002</v>
      </c>
      <c r="H5201" s="13">
        <f t="shared" ca="1" si="485"/>
        <v>0</v>
      </c>
    </row>
    <row r="5202" spans="3:8">
      <c r="C5202" s="13">
        <f t="shared" ca="1" si="480"/>
        <v>2002.5462458645363</v>
      </c>
      <c r="D5202" s="13">
        <f t="shared" ca="1" si="481"/>
        <v>99.600465938217553</v>
      </c>
      <c r="E5202" s="13">
        <f t="shared" ca="1" si="482"/>
        <v>987930.22834470263</v>
      </c>
      <c r="F5202" s="13">
        <f t="shared" ca="1" si="483"/>
        <v>3.9945163225264908</v>
      </c>
      <c r="G5202" s="13">
        <f t="shared" ca="1" si="484"/>
        <v>0.50546785122550131</v>
      </c>
      <c r="H5202" s="13">
        <f t="shared" ca="1" si="485"/>
        <v>0</v>
      </c>
    </row>
    <row r="5203" spans="3:8">
      <c r="C5203" s="13">
        <f t="shared" ca="1" si="480"/>
        <v>2001.5008594321748</v>
      </c>
      <c r="D5203" s="13">
        <f t="shared" ca="1" si="481"/>
        <v>99.902543607709717</v>
      </c>
      <c r="E5203" s="13">
        <f t="shared" ca="1" si="482"/>
        <v>981140.83440240705</v>
      </c>
      <c r="F5203" s="13">
        <f t="shared" ca="1" si="483"/>
        <v>3.9984718304148164</v>
      </c>
      <c r="G5203" s="13">
        <f t="shared" ca="1" si="484"/>
        <v>0.5079614198312481</v>
      </c>
      <c r="H5203" s="13">
        <f t="shared" ca="1" si="485"/>
        <v>0</v>
      </c>
    </row>
    <row r="5204" spans="3:8">
      <c r="C5204" s="13">
        <f t="shared" ca="1" si="480"/>
        <v>2003.693357972131</v>
      </c>
      <c r="D5204" s="13">
        <f t="shared" ca="1" si="481"/>
        <v>101.17803919391955</v>
      </c>
      <c r="E5204" s="13">
        <f t="shared" ca="1" si="482"/>
        <v>986904.0642305566</v>
      </c>
      <c r="F5204" s="13">
        <f t="shared" ca="1" si="483"/>
        <v>3.9958400011738284</v>
      </c>
      <c r="G5204" s="13">
        <f t="shared" ca="1" si="484"/>
        <v>0.51391537674824661</v>
      </c>
      <c r="H5204" s="13">
        <f t="shared" ca="1" si="485"/>
        <v>0</v>
      </c>
    </row>
    <row r="5205" spans="3:8">
      <c r="C5205" s="13">
        <f t="shared" ca="1" si="480"/>
        <v>1992.5375633697197</v>
      </c>
      <c r="D5205" s="13">
        <f t="shared" ca="1" si="481"/>
        <v>99.434436576662662</v>
      </c>
      <c r="E5205" s="13">
        <f t="shared" ca="1" si="482"/>
        <v>993934.57497989235</v>
      </c>
      <c r="F5205" s="13">
        <f t="shared" ca="1" si="483"/>
        <v>4.0023537374928875</v>
      </c>
      <c r="G5205" s="13">
        <f t="shared" ca="1" si="484"/>
        <v>0.4926974434887757</v>
      </c>
      <c r="H5205" s="13">
        <f t="shared" ca="1" si="485"/>
        <v>0</v>
      </c>
    </row>
    <row r="5206" spans="3:8">
      <c r="C5206" s="13">
        <f t="shared" ca="1" si="480"/>
        <v>1984.4679649022546</v>
      </c>
      <c r="D5206" s="13">
        <f t="shared" ca="1" si="481"/>
        <v>99.506353805045066</v>
      </c>
      <c r="E5206" s="13">
        <f t="shared" ca="1" si="482"/>
        <v>999559.19391436002</v>
      </c>
      <c r="F5206" s="13">
        <f t="shared" ca="1" si="483"/>
        <v>3.995786621902047</v>
      </c>
      <c r="G5206" s="13">
        <f t="shared" ca="1" si="484"/>
        <v>0.48952114984882422</v>
      </c>
      <c r="H5206" s="13">
        <f t="shared" ca="1" si="485"/>
        <v>0</v>
      </c>
    </row>
    <row r="5207" spans="3:8">
      <c r="C5207" s="13">
        <f t="shared" ca="1" si="480"/>
        <v>1993.3646704586899</v>
      </c>
      <c r="D5207" s="13">
        <f t="shared" ca="1" si="481"/>
        <v>98.546897413441528</v>
      </c>
      <c r="E5207" s="13">
        <f t="shared" ca="1" si="482"/>
        <v>982241.04807964351</v>
      </c>
      <c r="F5207" s="13">
        <f t="shared" ca="1" si="483"/>
        <v>3.9953042507446188</v>
      </c>
      <c r="G5207" s="13">
        <f t="shared" ca="1" si="484"/>
        <v>0.49802265037628374</v>
      </c>
      <c r="H5207" s="13">
        <f t="shared" ca="1" si="485"/>
        <v>0</v>
      </c>
    </row>
    <row r="5208" spans="3:8">
      <c r="C5208" s="13">
        <f t="shared" ref="C5208:C5271" ca="1" si="486">NORMINV(RAND(),$D$3,$G$3)</f>
        <v>2002.7559406010303</v>
      </c>
      <c r="D5208" s="13">
        <f t="shared" ref="D5208:D5271" ca="1" si="487">NORMINV(RAND(),$D$4,$G$4)</f>
        <v>99.994389374800804</v>
      </c>
      <c r="E5208" s="13">
        <f t="shared" ref="E5208:E5271" ca="1" si="488">NORMINV(RAND(),$D$5,$G$5)</f>
        <v>994795.34971874009</v>
      </c>
      <c r="F5208" s="13">
        <f t="shared" ref="F5208:F5271" ca="1" si="489">NORMINV(RAND(),$D$6,$G$6)</f>
        <v>3.9923954607650844</v>
      </c>
      <c r="G5208" s="13">
        <f t="shared" ref="G5208:G5271" ca="1" si="490">C5208^2*D5208/(E5208*3.1415926*F5208^4)</f>
        <v>0.50514244925142238</v>
      </c>
      <c r="H5208" s="13">
        <f t="shared" ref="H5208:H5271" ca="1" si="491">IF(G5208&gt;0.54,1,IF(G5208&lt;0.46,1,0))</f>
        <v>0</v>
      </c>
    </row>
    <row r="5209" spans="3:8">
      <c r="C5209" s="13">
        <f t="shared" ca="1" si="486"/>
        <v>2000.0777239729412</v>
      </c>
      <c r="D5209" s="13">
        <f t="shared" ca="1" si="487"/>
        <v>100.19546418590221</v>
      </c>
      <c r="E5209" s="13">
        <f t="shared" ca="1" si="488"/>
        <v>998552.51173739717</v>
      </c>
      <c r="F5209" s="13">
        <f t="shared" ca="1" si="489"/>
        <v>4.0092374747138964</v>
      </c>
      <c r="G5209" s="13">
        <f t="shared" ca="1" si="490"/>
        <v>0.49450866885755362</v>
      </c>
      <c r="H5209" s="13">
        <f t="shared" ca="1" si="491"/>
        <v>0</v>
      </c>
    </row>
    <row r="5210" spans="3:8">
      <c r="C5210" s="13">
        <f t="shared" ca="1" si="486"/>
        <v>1990.9771951020493</v>
      </c>
      <c r="D5210" s="13">
        <f t="shared" ca="1" si="487"/>
        <v>100.80821954804036</v>
      </c>
      <c r="E5210" s="13">
        <f t="shared" ca="1" si="488"/>
        <v>996294.64731103182</v>
      </c>
      <c r="F5210" s="13">
        <f t="shared" ca="1" si="489"/>
        <v>3.9991602076915345</v>
      </c>
      <c r="G5210" s="13">
        <f t="shared" ca="1" si="490"/>
        <v>0.49913226372691361</v>
      </c>
      <c r="H5210" s="13">
        <f t="shared" ca="1" si="491"/>
        <v>0</v>
      </c>
    </row>
    <row r="5211" spans="3:8">
      <c r="C5211" s="13">
        <f t="shared" ca="1" si="486"/>
        <v>2004.8565491267129</v>
      </c>
      <c r="D5211" s="13">
        <f t="shared" ca="1" si="487"/>
        <v>99.620054161648611</v>
      </c>
      <c r="E5211" s="13">
        <f t="shared" ca="1" si="488"/>
        <v>987144.23958005395</v>
      </c>
      <c r="F5211" s="13">
        <f t="shared" ca="1" si="489"/>
        <v>3.9969860598346294</v>
      </c>
      <c r="G5211" s="13">
        <f t="shared" ca="1" si="490"/>
        <v>0.50588565593888646</v>
      </c>
      <c r="H5211" s="13">
        <f t="shared" ca="1" si="491"/>
        <v>0</v>
      </c>
    </row>
    <row r="5212" spans="3:8">
      <c r="C5212" s="13">
        <f t="shared" ca="1" si="486"/>
        <v>2002.0918478534334</v>
      </c>
      <c r="D5212" s="13">
        <f t="shared" ca="1" si="487"/>
        <v>100.31595557602057</v>
      </c>
      <c r="E5212" s="13">
        <f t="shared" ca="1" si="488"/>
        <v>1002256.8451337366</v>
      </c>
      <c r="F5212" s="13">
        <f t="shared" ca="1" si="489"/>
        <v>3.9887509935097607</v>
      </c>
      <c r="G5212" s="13">
        <f t="shared" ca="1" si="490"/>
        <v>0.50450027948289933</v>
      </c>
      <c r="H5212" s="13">
        <f t="shared" ca="1" si="491"/>
        <v>0</v>
      </c>
    </row>
    <row r="5213" spans="3:8">
      <c r="C5213" s="13">
        <f t="shared" ca="1" si="486"/>
        <v>1998.0700350576114</v>
      </c>
      <c r="D5213" s="13">
        <f t="shared" ca="1" si="487"/>
        <v>99.906192956427063</v>
      </c>
      <c r="E5213" s="13">
        <f t="shared" ca="1" si="488"/>
        <v>991278.83238174929</v>
      </c>
      <c r="F5213" s="13">
        <f t="shared" ca="1" si="489"/>
        <v>3.9964748488277002</v>
      </c>
      <c r="G5213" s="13">
        <f t="shared" ca="1" si="490"/>
        <v>0.50206481774625555</v>
      </c>
      <c r="H5213" s="13">
        <f t="shared" ca="1" si="491"/>
        <v>0</v>
      </c>
    </row>
    <row r="5214" spans="3:8">
      <c r="C5214" s="13">
        <f t="shared" ca="1" si="486"/>
        <v>2001.377480025513</v>
      </c>
      <c r="D5214" s="13">
        <f t="shared" ca="1" si="487"/>
        <v>99.351951309846143</v>
      </c>
      <c r="E5214" s="13">
        <f t="shared" ca="1" si="488"/>
        <v>997943.56929789169</v>
      </c>
      <c r="F5214" s="13">
        <f t="shared" ca="1" si="489"/>
        <v>4.0081180349408667</v>
      </c>
      <c r="G5214" s="13">
        <f t="shared" ca="1" si="490"/>
        <v>0.49183174784514266</v>
      </c>
      <c r="H5214" s="13">
        <f t="shared" ca="1" si="491"/>
        <v>0</v>
      </c>
    </row>
    <row r="5215" spans="3:8">
      <c r="C5215" s="13">
        <f t="shared" ca="1" si="486"/>
        <v>1981.0160727289767</v>
      </c>
      <c r="D5215" s="13">
        <f t="shared" ca="1" si="487"/>
        <v>100.46428833151504</v>
      </c>
      <c r="E5215" s="13">
        <f t="shared" ca="1" si="488"/>
        <v>1006778.8647614421</v>
      </c>
      <c r="F5215" s="13">
        <f t="shared" ca="1" si="489"/>
        <v>4.0129744081369774</v>
      </c>
      <c r="G5215" s="13">
        <f t="shared" ca="1" si="490"/>
        <v>0.48066023537217734</v>
      </c>
      <c r="H5215" s="13">
        <f t="shared" ca="1" si="491"/>
        <v>0</v>
      </c>
    </row>
    <row r="5216" spans="3:8">
      <c r="C5216" s="13">
        <f t="shared" ca="1" si="486"/>
        <v>1987.0081498215288</v>
      </c>
      <c r="D5216" s="13">
        <f t="shared" ca="1" si="487"/>
        <v>100.40303005708154</v>
      </c>
      <c r="E5216" s="13">
        <f t="shared" ca="1" si="488"/>
        <v>987977.40730951051</v>
      </c>
      <c r="F5216" s="13">
        <f t="shared" ca="1" si="489"/>
        <v>4.0115601971125638</v>
      </c>
      <c r="G5216" s="13">
        <f t="shared" ca="1" si="490"/>
        <v>0.49316924277400809</v>
      </c>
      <c r="H5216" s="13">
        <f t="shared" ca="1" si="491"/>
        <v>0</v>
      </c>
    </row>
    <row r="5217" spans="3:8">
      <c r="C5217" s="13">
        <f t="shared" ca="1" si="486"/>
        <v>2011.8167441965004</v>
      </c>
      <c r="D5217" s="13">
        <f t="shared" ca="1" si="487"/>
        <v>99.205814005552853</v>
      </c>
      <c r="E5217" s="13">
        <f t="shared" ca="1" si="488"/>
        <v>1001028.4253726995</v>
      </c>
      <c r="F5217" s="13">
        <f t="shared" ca="1" si="489"/>
        <v>3.9903461239894154</v>
      </c>
      <c r="G5217" s="13">
        <f t="shared" ca="1" si="490"/>
        <v>0.50358804767016918</v>
      </c>
      <c r="H5217" s="13">
        <f t="shared" ca="1" si="491"/>
        <v>0</v>
      </c>
    </row>
    <row r="5218" spans="3:8">
      <c r="C5218" s="13">
        <f t="shared" ca="1" si="486"/>
        <v>1986.3584507455007</v>
      </c>
      <c r="D5218" s="13">
        <f t="shared" ca="1" si="487"/>
        <v>100.09952676734974</v>
      </c>
      <c r="E5218" s="13">
        <f t="shared" ca="1" si="488"/>
        <v>1004113.4268368209</v>
      </c>
      <c r="F5218" s="13">
        <f t="shared" ca="1" si="489"/>
        <v>3.9967370267735354</v>
      </c>
      <c r="G5218" s="13">
        <f t="shared" ca="1" si="490"/>
        <v>0.4906731950612811</v>
      </c>
      <c r="H5218" s="13">
        <f t="shared" ca="1" si="491"/>
        <v>0</v>
      </c>
    </row>
    <row r="5219" spans="3:8">
      <c r="C5219" s="13">
        <f t="shared" ca="1" si="486"/>
        <v>2006.5603288264208</v>
      </c>
      <c r="D5219" s="13">
        <f t="shared" ca="1" si="487"/>
        <v>99.696796851369783</v>
      </c>
      <c r="E5219" s="13">
        <f t="shared" ca="1" si="488"/>
        <v>997774.41701135703</v>
      </c>
      <c r="F5219" s="13">
        <f t="shared" ca="1" si="489"/>
        <v>3.9864431977464183</v>
      </c>
      <c r="G5219" s="13">
        <f t="shared" ca="1" si="490"/>
        <v>0.507062038071322</v>
      </c>
      <c r="H5219" s="13">
        <f t="shared" ca="1" si="491"/>
        <v>0</v>
      </c>
    </row>
    <row r="5220" spans="3:8">
      <c r="C5220" s="13">
        <f t="shared" ca="1" si="486"/>
        <v>2001.8578739173947</v>
      </c>
      <c r="D5220" s="13">
        <f t="shared" ca="1" si="487"/>
        <v>99.180807594702756</v>
      </c>
      <c r="E5220" s="13">
        <f t="shared" ca="1" si="488"/>
        <v>1007759.3507152362</v>
      </c>
      <c r="F5220" s="13">
        <f t="shared" ca="1" si="489"/>
        <v>4.0019770205179901</v>
      </c>
      <c r="G5220" s="13">
        <f t="shared" ca="1" si="490"/>
        <v>0.48942827698643793</v>
      </c>
      <c r="H5220" s="13">
        <f t="shared" ca="1" si="491"/>
        <v>0</v>
      </c>
    </row>
    <row r="5221" spans="3:8">
      <c r="C5221" s="13">
        <f t="shared" ca="1" si="486"/>
        <v>2003.824779357212</v>
      </c>
      <c r="D5221" s="13">
        <f t="shared" ca="1" si="487"/>
        <v>99.580683197616622</v>
      </c>
      <c r="E5221" s="13">
        <f t="shared" ca="1" si="488"/>
        <v>1001939.4505245787</v>
      </c>
      <c r="F5221" s="13">
        <f t="shared" ca="1" si="489"/>
        <v>4.0023465679768346</v>
      </c>
      <c r="G5221" s="13">
        <f t="shared" ca="1" si="490"/>
        <v>0.49504477024853188</v>
      </c>
      <c r="H5221" s="13">
        <f t="shared" ca="1" si="491"/>
        <v>0</v>
      </c>
    </row>
    <row r="5222" spans="3:8">
      <c r="C5222" s="13">
        <f t="shared" ca="1" si="486"/>
        <v>1994.8641996214001</v>
      </c>
      <c r="D5222" s="13">
        <f t="shared" ca="1" si="487"/>
        <v>100.59698558759705</v>
      </c>
      <c r="E5222" s="13">
        <f t="shared" ca="1" si="488"/>
        <v>1002650.9191880996</v>
      </c>
      <c r="F5222" s="13">
        <f t="shared" ca="1" si="489"/>
        <v>4.003487368324155</v>
      </c>
      <c r="G5222" s="13">
        <f t="shared" ca="1" si="490"/>
        <v>0.49471851943455397</v>
      </c>
      <c r="H5222" s="13">
        <f t="shared" ca="1" si="491"/>
        <v>0</v>
      </c>
    </row>
    <row r="5223" spans="3:8">
      <c r="C5223" s="13">
        <f t="shared" ca="1" si="486"/>
        <v>2003.6219654181857</v>
      </c>
      <c r="D5223" s="13">
        <f t="shared" ca="1" si="487"/>
        <v>100.79533177796843</v>
      </c>
      <c r="E5223" s="13">
        <f t="shared" ca="1" si="488"/>
        <v>991752.86782540684</v>
      </c>
      <c r="F5223" s="13">
        <f t="shared" ca="1" si="489"/>
        <v>3.9894771176821844</v>
      </c>
      <c r="G5223" s="13">
        <f t="shared" ca="1" si="490"/>
        <v>0.51268987762111828</v>
      </c>
      <c r="H5223" s="13">
        <f t="shared" ca="1" si="491"/>
        <v>0</v>
      </c>
    </row>
    <row r="5224" spans="3:8">
      <c r="C5224" s="13">
        <f t="shared" ca="1" si="486"/>
        <v>2012.6473653645069</v>
      </c>
      <c r="D5224" s="13">
        <f t="shared" ca="1" si="487"/>
        <v>99.137749019589052</v>
      </c>
      <c r="E5224" s="13">
        <f t="shared" ca="1" si="488"/>
        <v>983364.32206413266</v>
      </c>
      <c r="F5224" s="13">
        <f t="shared" ca="1" si="489"/>
        <v>4.0113778880055699</v>
      </c>
      <c r="G5224" s="13">
        <f t="shared" ca="1" si="490"/>
        <v>0.50203710261609202</v>
      </c>
      <c r="H5224" s="13">
        <f t="shared" ca="1" si="491"/>
        <v>0</v>
      </c>
    </row>
    <row r="5225" spans="3:8">
      <c r="C5225" s="13">
        <f t="shared" ca="1" si="486"/>
        <v>1989.6605871659206</v>
      </c>
      <c r="D5225" s="13">
        <f t="shared" ca="1" si="487"/>
        <v>99.584990279070624</v>
      </c>
      <c r="E5225" s="13">
        <f t="shared" ca="1" si="488"/>
        <v>988725.44808274577</v>
      </c>
      <c r="F5225" s="13">
        <f t="shared" ca="1" si="489"/>
        <v>3.9984472529848429</v>
      </c>
      <c r="G5225" s="13">
        <f t="shared" ca="1" si="490"/>
        <v>0.49654751998142393</v>
      </c>
      <c r="H5225" s="13">
        <f t="shared" ca="1" si="491"/>
        <v>0</v>
      </c>
    </row>
    <row r="5226" spans="3:8">
      <c r="C5226" s="13">
        <f t="shared" ca="1" si="486"/>
        <v>2017.76601020164</v>
      </c>
      <c r="D5226" s="13">
        <f t="shared" ca="1" si="487"/>
        <v>100.07262752722805</v>
      </c>
      <c r="E5226" s="13">
        <f t="shared" ca="1" si="488"/>
        <v>996416.96518167621</v>
      </c>
      <c r="F5226" s="13">
        <f t="shared" ca="1" si="489"/>
        <v>3.9901926025400996</v>
      </c>
      <c r="G5226" s="13">
        <f t="shared" ca="1" si="490"/>
        <v>0.5134409361478377</v>
      </c>
      <c r="H5226" s="13">
        <f t="shared" ca="1" si="491"/>
        <v>0</v>
      </c>
    </row>
    <row r="5227" spans="3:8">
      <c r="C5227" s="13">
        <f t="shared" ca="1" si="486"/>
        <v>1996.9367862269976</v>
      </c>
      <c r="D5227" s="13">
        <f t="shared" ca="1" si="487"/>
        <v>99.374856579242149</v>
      </c>
      <c r="E5227" s="13">
        <f t="shared" ca="1" si="488"/>
        <v>987669.54099379049</v>
      </c>
      <c r="F5227" s="13">
        <f t="shared" ca="1" si="489"/>
        <v>4.005248942693397</v>
      </c>
      <c r="G5227" s="13">
        <f t="shared" ca="1" si="490"/>
        <v>0.49627861989405819</v>
      </c>
      <c r="H5227" s="13">
        <f t="shared" ca="1" si="491"/>
        <v>0</v>
      </c>
    </row>
    <row r="5228" spans="3:8">
      <c r="C5228" s="13">
        <f t="shared" ca="1" si="486"/>
        <v>2005.8514179971378</v>
      </c>
      <c r="D5228" s="13">
        <f t="shared" ca="1" si="487"/>
        <v>99.195839010487205</v>
      </c>
      <c r="E5228" s="13">
        <f t="shared" ca="1" si="488"/>
        <v>992815.11569808668</v>
      </c>
      <c r="F5228" s="13">
        <f t="shared" ca="1" si="489"/>
        <v>4.0014536841734776</v>
      </c>
      <c r="G5228" s="13">
        <f t="shared" ca="1" si="490"/>
        <v>0.49911606778019441</v>
      </c>
      <c r="H5228" s="13">
        <f t="shared" ca="1" si="491"/>
        <v>0</v>
      </c>
    </row>
    <row r="5229" spans="3:8">
      <c r="C5229" s="13">
        <f t="shared" ca="1" si="486"/>
        <v>2008.1680079179318</v>
      </c>
      <c r="D5229" s="13">
        <f t="shared" ca="1" si="487"/>
        <v>99.826624094388535</v>
      </c>
      <c r="E5229" s="13">
        <f t="shared" ca="1" si="488"/>
        <v>994666.77635836077</v>
      </c>
      <c r="F5229" s="13">
        <f t="shared" ca="1" si="489"/>
        <v>3.9939711570377328</v>
      </c>
      <c r="G5229" s="13">
        <f t="shared" ca="1" si="490"/>
        <v>0.50628994049514686</v>
      </c>
      <c r="H5229" s="13">
        <f t="shared" ca="1" si="491"/>
        <v>0</v>
      </c>
    </row>
    <row r="5230" spans="3:8">
      <c r="C5230" s="13">
        <f t="shared" ca="1" si="486"/>
        <v>1988.9932582813656</v>
      </c>
      <c r="D5230" s="13">
        <f t="shared" ca="1" si="487"/>
        <v>100.17906214776913</v>
      </c>
      <c r="E5230" s="13">
        <f t="shared" ca="1" si="488"/>
        <v>999604.50348554179</v>
      </c>
      <c r="F5230" s="13">
        <f t="shared" ca="1" si="489"/>
        <v>4.0071900228068094</v>
      </c>
      <c r="G5230" s="13">
        <f t="shared" ca="1" si="490"/>
        <v>0.48944710599079788</v>
      </c>
      <c r="H5230" s="13">
        <f t="shared" ca="1" si="491"/>
        <v>0</v>
      </c>
    </row>
    <row r="5231" spans="3:8">
      <c r="C5231" s="13">
        <f t="shared" ca="1" si="486"/>
        <v>1993.2117399288363</v>
      </c>
      <c r="D5231" s="13">
        <f t="shared" ca="1" si="487"/>
        <v>100.63534521145523</v>
      </c>
      <c r="E5231" s="13">
        <f t="shared" ca="1" si="488"/>
        <v>990842.11238917615</v>
      </c>
      <c r="F5231" s="13">
        <f t="shared" ca="1" si="489"/>
        <v>4.0124685839854077</v>
      </c>
      <c r="G5231" s="13">
        <f t="shared" ca="1" si="490"/>
        <v>0.4955146643012377</v>
      </c>
      <c r="H5231" s="13">
        <f t="shared" ca="1" si="491"/>
        <v>0</v>
      </c>
    </row>
    <row r="5232" spans="3:8">
      <c r="C5232" s="13">
        <f t="shared" ca="1" si="486"/>
        <v>2009.746727926328</v>
      </c>
      <c r="D5232" s="13">
        <f t="shared" ca="1" si="487"/>
        <v>100.34756014502749</v>
      </c>
      <c r="E5232" s="13">
        <f t="shared" ca="1" si="488"/>
        <v>1006707.9830095706</v>
      </c>
      <c r="F5232" s="13">
        <f t="shared" ca="1" si="489"/>
        <v>4.0023800602172734</v>
      </c>
      <c r="G5232" s="13">
        <f t="shared" ca="1" si="490"/>
        <v>0.49941639486991718</v>
      </c>
      <c r="H5232" s="13">
        <f t="shared" ca="1" si="491"/>
        <v>0</v>
      </c>
    </row>
    <row r="5233" spans="3:8">
      <c r="C5233" s="13">
        <f t="shared" ca="1" si="486"/>
        <v>1985.1548642777461</v>
      </c>
      <c r="D5233" s="13">
        <f t="shared" ca="1" si="487"/>
        <v>100.37083747798673</v>
      </c>
      <c r="E5233" s="13">
        <f t="shared" ca="1" si="488"/>
        <v>997409.0496383945</v>
      </c>
      <c r="F5233" s="13">
        <f t="shared" ca="1" si="489"/>
        <v>4.0081926987204346</v>
      </c>
      <c r="G5233" s="13">
        <f t="shared" ca="1" si="490"/>
        <v>0.48907874865366247</v>
      </c>
      <c r="H5233" s="13">
        <f t="shared" ca="1" si="491"/>
        <v>0</v>
      </c>
    </row>
    <row r="5234" spans="3:8">
      <c r="C5234" s="13">
        <f t="shared" ca="1" si="486"/>
        <v>1994.9801452141032</v>
      </c>
      <c r="D5234" s="13">
        <f t="shared" ca="1" si="487"/>
        <v>100.10137874031396</v>
      </c>
      <c r="E5234" s="13">
        <f t="shared" ca="1" si="488"/>
        <v>994733.58453342027</v>
      </c>
      <c r="F5234" s="13">
        <f t="shared" ca="1" si="489"/>
        <v>4.0196137208350518</v>
      </c>
      <c r="G5234" s="13">
        <f t="shared" ca="1" si="490"/>
        <v>0.48834111280740417</v>
      </c>
      <c r="H5234" s="13">
        <f t="shared" ca="1" si="491"/>
        <v>0</v>
      </c>
    </row>
    <row r="5235" spans="3:8">
      <c r="C5235" s="13">
        <f t="shared" ca="1" si="486"/>
        <v>2009.4754676590203</v>
      </c>
      <c r="D5235" s="13">
        <f t="shared" ca="1" si="487"/>
        <v>99.923504337248716</v>
      </c>
      <c r="E5235" s="13">
        <f t="shared" ca="1" si="488"/>
        <v>988027.25791252905</v>
      </c>
      <c r="F5235" s="13">
        <f t="shared" ca="1" si="489"/>
        <v>4.0042454945215127</v>
      </c>
      <c r="G5235" s="13">
        <f t="shared" ca="1" si="490"/>
        <v>0.50562844704979104</v>
      </c>
      <c r="H5235" s="13">
        <f t="shared" ca="1" si="491"/>
        <v>0</v>
      </c>
    </row>
    <row r="5236" spans="3:8">
      <c r="C5236" s="13">
        <f t="shared" ca="1" si="486"/>
        <v>2020.3163031274403</v>
      </c>
      <c r="D5236" s="13">
        <f t="shared" ca="1" si="487"/>
        <v>99.775745714151796</v>
      </c>
      <c r="E5236" s="13">
        <f t="shared" ca="1" si="488"/>
        <v>1001317.4725153188</v>
      </c>
      <c r="F5236" s="13">
        <f t="shared" ca="1" si="489"/>
        <v>3.9948033918139658</v>
      </c>
      <c r="G5236" s="13">
        <f t="shared" ca="1" si="490"/>
        <v>0.50834718114231403</v>
      </c>
      <c r="H5236" s="13">
        <f t="shared" ca="1" si="491"/>
        <v>0</v>
      </c>
    </row>
    <row r="5237" spans="3:8">
      <c r="C5237" s="13">
        <f t="shared" ca="1" si="486"/>
        <v>2004.6587008784891</v>
      </c>
      <c r="D5237" s="13">
        <f t="shared" ca="1" si="487"/>
        <v>99.388071733102677</v>
      </c>
      <c r="E5237" s="13">
        <f t="shared" ca="1" si="488"/>
        <v>991772.97783012944</v>
      </c>
      <c r="F5237" s="13">
        <f t="shared" ca="1" si="489"/>
        <v>3.9988092352544498</v>
      </c>
      <c r="G5237" s="13">
        <f t="shared" ca="1" si="490"/>
        <v>0.50133759021535829</v>
      </c>
      <c r="H5237" s="13">
        <f t="shared" ca="1" si="491"/>
        <v>0</v>
      </c>
    </row>
    <row r="5238" spans="3:8">
      <c r="C5238" s="13">
        <f t="shared" ca="1" si="486"/>
        <v>1996.9389422061297</v>
      </c>
      <c r="D5238" s="13">
        <f t="shared" ca="1" si="487"/>
        <v>100.85409172897714</v>
      </c>
      <c r="E5238" s="13">
        <f t="shared" ca="1" si="488"/>
        <v>1005586.4338739312</v>
      </c>
      <c r="F5238" s="13">
        <f t="shared" ca="1" si="489"/>
        <v>4.0011361379327823</v>
      </c>
      <c r="G5238" s="13">
        <f t="shared" ca="1" si="490"/>
        <v>0.49673013757956774</v>
      </c>
      <c r="H5238" s="13">
        <f t="shared" ca="1" si="491"/>
        <v>0</v>
      </c>
    </row>
    <row r="5239" spans="3:8">
      <c r="C5239" s="13">
        <f t="shared" ca="1" si="486"/>
        <v>2006.6290889963748</v>
      </c>
      <c r="D5239" s="13">
        <f t="shared" ca="1" si="487"/>
        <v>100.21960141524062</v>
      </c>
      <c r="E5239" s="13">
        <f t="shared" ca="1" si="488"/>
        <v>989458.39162182808</v>
      </c>
      <c r="F5239" s="13">
        <f t="shared" ca="1" si="489"/>
        <v>3.9975274670176777</v>
      </c>
      <c r="G5239" s="13">
        <f t="shared" ca="1" si="490"/>
        <v>0.50836266912615524</v>
      </c>
      <c r="H5239" s="13">
        <f t="shared" ca="1" si="491"/>
        <v>0</v>
      </c>
    </row>
    <row r="5240" spans="3:8">
      <c r="C5240" s="13">
        <f t="shared" ca="1" si="486"/>
        <v>2023.6349216559724</v>
      </c>
      <c r="D5240" s="13">
        <f t="shared" ca="1" si="487"/>
        <v>99.880123627024773</v>
      </c>
      <c r="E5240" s="13">
        <f t="shared" ca="1" si="488"/>
        <v>994779.86291178071</v>
      </c>
      <c r="F5240" s="13">
        <f t="shared" ca="1" si="489"/>
        <v>3.9934682725120307</v>
      </c>
      <c r="G5240" s="13">
        <f t="shared" ca="1" si="490"/>
        <v>0.51459504227978159</v>
      </c>
      <c r="H5240" s="13">
        <f t="shared" ca="1" si="491"/>
        <v>0</v>
      </c>
    </row>
    <row r="5241" spans="3:8">
      <c r="C5241" s="13">
        <f t="shared" ca="1" si="486"/>
        <v>1986.3200668744587</v>
      </c>
      <c r="D5241" s="13">
        <f t="shared" ca="1" si="487"/>
        <v>100.8034555744381</v>
      </c>
      <c r="E5241" s="13">
        <f t="shared" ca="1" si="488"/>
        <v>991387.94349931448</v>
      </c>
      <c r="F5241" s="13">
        <f t="shared" ca="1" si="489"/>
        <v>4.0075589550791166</v>
      </c>
      <c r="G5241" s="13">
        <f t="shared" ca="1" si="490"/>
        <v>0.49506326544523505</v>
      </c>
      <c r="H5241" s="13">
        <f t="shared" ca="1" si="491"/>
        <v>0</v>
      </c>
    </row>
    <row r="5242" spans="3:8">
      <c r="C5242" s="13">
        <f t="shared" ca="1" si="486"/>
        <v>1988.7226065188249</v>
      </c>
      <c r="D5242" s="13">
        <f t="shared" ca="1" si="487"/>
        <v>99.295029029791763</v>
      </c>
      <c r="E5242" s="13">
        <f t="shared" ca="1" si="488"/>
        <v>992131.94173434086</v>
      </c>
      <c r="F5242" s="13">
        <f t="shared" ca="1" si="489"/>
        <v>3.9938624319668166</v>
      </c>
      <c r="G5242" s="13">
        <f t="shared" ca="1" si="490"/>
        <v>0.49520409188380227</v>
      </c>
      <c r="H5242" s="13">
        <f t="shared" ca="1" si="491"/>
        <v>0</v>
      </c>
    </row>
    <row r="5243" spans="3:8">
      <c r="C5243" s="13">
        <f t="shared" ca="1" si="486"/>
        <v>1992.3903273884271</v>
      </c>
      <c r="D5243" s="13">
        <f t="shared" ca="1" si="487"/>
        <v>99.437017360782633</v>
      </c>
      <c r="E5243" s="13">
        <f t="shared" ca="1" si="488"/>
        <v>989291.35889371985</v>
      </c>
      <c r="F5243" s="13">
        <f t="shared" ca="1" si="489"/>
        <v>3.9941643379074327</v>
      </c>
      <c r="G5243" s="13">
        <f t="shared" ca="1" si="490"/>
        <v>0.49902136345477099</v>
      </c>
      <c r="H5243" s="13">
        <f t="shared" ca="1" si="491"/>
        <v>0</v>
      </c>
    </row>
    <row r="5244" spans="3:8">
      <c r="C5244" s="13">
        <f t="shared" ca="1" si="486"/>
        <v>2021.6055123994302</v>
      </c>
      <c r="D5244" s="13">
        <f t="shared" ca="1" si="487"/>
        <v>101.22320031636184</v>
      </c>
      <c r="E5244" s="13">
        <f t="shared" ca="1" si="488"/>
        <v>996226.12337902922</v>
      </c>
      <c r="F5244" s="13">
        <f t="shared" ca="1" si="489"/>
        <v>3.9995888978536906</v>
      </c>
      <c r="G5244" s="13">
        <f t="shared" ca="1" si="490"/>
        <v>0.51653967207054352</v>
      </c>
      <c r="H5244" s="13">
        <f t="shared" ca="1" si="491"/>
        <v>0</v>
      </c>
    </row>
    <row r="5245" spans="3:8">
      <c r="C5245" s="13">
        <f t="shared" ca="1" si="486"/>
        <v>2009.7716024724352</v>
      </c>
      <c r="D5245" s="13">
        <f t="shared" ca="1" si="487"/>
        <v>99.848095724808729</v>
      </c>
      <c r="E5245" s="13">
        <f t="shared" ca="1" si="488"/>
        <v>1013994.7536915046</v>
      </c>
      <c r="F5245" s="13">
        <f t="shared" ca="1" si="489"/>
        <v>3.9945274728712041</v>
      </c>
      <c r="G5245" s="13">
        <f t="shared" ca="1" si="490"/>
        <v>0.49726280392493155</v>
      </c>
      <c r="H5245" s="13">
        <f t="shared" ca="1" si="491"/>
        <v>0</v>
      </c>
    </row>
    <row r="5246" spans="3:8">
      <c r="C5246" s="13">
        <f t="shared" ca="1" si="486"/>
        <v>1995.1993020725677</v>
      </c>
      <c r="D5246" s="13">
        <f t="shared" ca="1" si="487"/>
        <v>99.804956755541752</v>
      </c>
      <c r="E5246" s="13">
        <f t="shared" ca="1" si="488"/>
        <v>996760.74311236921</v>
      </c>
      <c r="F5246" s="13">
        <f t="shared" ca="1" si="489"/>
        <v>3.9894499499728426</v>
      </c>
      <c r="G5246" s="13">
        <f t="shared" ca="1" si="490"/>
        <v>0.50087782500817002</v>
      </c>
      <c r="H5246" s="13">
        <f t="shared" ca="1" si="491"/>
        <v>0</v>
      </c>
    </row>
    <row r="5247" spans="3:8">
      <c r="C5247" s="13">
        <f t="shared" ca="1" si="486"/>
        <v>2005.2603111397621</v>
      </c>
      <c r="D5247" s="13">
        <f t="shared" ca="1" si="487"/>
        <v>99.716135497457984</v>
      </c>
      <c r="E5247" s="13">
        <f t="shared" ca="1" si="488"/>
        <v>996693.8636236724</v>
      </c>
      <c r="F5247" s="13">
        <f t="shared" ca="1" si="489"/>
        <v>3.9862496258129663</v>
      </c>
      <c r="G5247" s="13">
        <f t="shared" ca="1" si="490"/>
        <v>0.50715106258968479</v>
      </c>
      <c r="H5247" s="13">
        <f t="shared" ca="1" si="491"/>
        <v>0</v>
      </c>
    </row>
    <row r="5248" spans="3:8">
      <c r="C5248" s="13">
        <f t="shared" ca="1" si="486"/>
        <v>1990.8806951386798</v>
      </c>
      <c r="D5248" s="13">
        <f t="shared" ca="1" si="487"/>
        <v>99.507615098889858</v>
      </c>
      <c r="E5248" s="13">
        <f t="shared" ca="1" si="488"/>
        <v>985677.56055573025</v>
      </c>
      <c r="F5248" s="13">
        <f t="shared" ca="1" si="489"/>
        <v>4.0075901002144239</v>
      </c>
      <c r="G5248" s="13">
        <f t="shared" ca="1" si="490"/>
        <v>0.49377474452967773</v>
      </c>
      <c r="H5248" s="13">
        <f t="shared" ca="1" si="491"/>
        <v>0</v>
      </c>
    </row>
    <row r="5249" spans="3:8">
      <c r="C5249" s="13">
        <f t="shared" ca="1" si="486"/>
        <v>2008.559435431426</v>
      </c>
      <c r="D5249" s="13">
        <f t="shared" ca="1" si="487"/>
        <v>99.086339836166758</v>
      </c>
      <c r="E5249" s="13">
        <f t="shared" ca="1" si="488"/>
        <v>995696.84555074701</v>
      </c>
      <c r="F5249" s="13">
        <f t="shared" ca="1" si="489"/>
        <v>4.0022884020331366</v>
      </c>
      <c r="G5249" s="13">
        <f t="shared" ca="1" si="490"/>
        <v>0.49804965454051137</v>
      </c>
      <c r="H5249" s="13">
        <f t="shared" ca="1" si="491"/>
        <v>0</v>
      </c>
    </row>
    <row r="5250" spans="3:8">
      <c r="C5250" s="13">
        <f t="shared" ca="1" si="486"/>
        <v>1995.7304762286051</v>
      </c>
      <c r="D5250" s="13">
        <f t="shared" ca="1" si="487"/>
        <v>100.39506557008698</v>
      </c>
      <c r="E5250" s="13">
        <f t="shared" ca="1" si="488"/>
        <v>1000868.5364714173</v>
      </c>
      <c r="F5250" s="13">
        <f t="shared" ca="1" si="489"/>
        <v>4.0028352645371843</v>
      </c>
      <c r="G5250" s="13">
        <f t="shared" ca="1" si="490"/>
        <v>0.49535708087819963</v>
      </c>
      <c r="H5250" s="13">
        <f t="shared" ca="1" si="491"/>
        <v>0</v>
      </c>
    </row>
    <row r="5251" spans="3:8">
      <c r="C5251" s="13">
        <f t="shared" ca="1" si="486"/>
        <v>1987.6277045882082</v>
      </c>
      <c r="D5251" s="13">
        <f t="shared" ca="1" si="487"/>
        <v>99.671352366358377</v>
      </c>
      <c r="E5251" s="13">
        <f t="shared" ca="1" si="488"/>
        <v>997410.8710458295</v>
      </c>
      <c r="F5251" s="13">
        <f t="shared" ca="1" si="489"/>
        <v>4.0003252378232297</v>
      </c>
      <c r="G5251" s="13">
        <f t="shared" ca="1" si="490"/>
        <v>0.49072169953411454</v>
      </c>
      <c r="H5251" s="13">
        <f t="shared" ca="1" si="491"/>
        <v>0</v>
      </c>
    </row>
    <row r="5252" spans="3:8">
      <c r="C5252" s="13">
        <f t="shared" ca="1" si="486"/>
        <v>1991.2432505228885</v>
      </c>
      <c r="D5252" s="13">
        <f t="shared" ca="1" si="487"/>
        <v>99.766375926322837</v>
      </c>
      <c r="E5252" s="13">
        <f t="shared" ca="1" si="488"/>
        <v>994140.15065007762</v>
      </c>
      <c r="F5252" s="13">
        <f t="shared" ca="1" si="489"/>
        <v>3.9920698935004157</v>
      </c>
      <c r="G5252" s="13">
        <f t="shared" ca="1" si="490"/>
        <v>0.49870394664874729</v>
      </c>
      <c r="H5252" s="13">
        <f t="shared" ca="1" si="491"/>
        <v>0</v>
      </c>
    </row>
    <row r="5253" spans="3:8">
      <c r="C5253" s="13">
        <f t="shared" ca="1" si="486"/>
        <v>1991.7310487843215</v>
      </c>
      <c r="D5253" s="13">
        <f t="shared" ca="1" si="487"/>
        <v>100.26490877196343</v>
      </c>
      <c r="E5253" s="13">
        <f t="shared" ca="1" si="488"/>
        <v>992971.14231478353</v>
      </c>
      <c r="F5253" s="13">
        <f t="shared" ca="1" si="489"/>
        <v>4.0122902586052307</v>
      </c>
      <c r="G5253" s="13">
        <f t="shared" ca="1" si="490"/>
        <v>0.49198797055925447</v>
      </c>
      <c r="H5253" s="13">
        <f t="shared" ca="1" si="491"/>
        <v>0</v>
      </c>
    </row>
    <row r="5254" spans="3:8">
      <c r="C5254" s="13">
        <f t="shared" ca="1" si="486"/>
        <v>2027.3885111708678</v>
      </c>
      <c r="D5254" s="13">
        <f t="shared" ca="1" si="487"/>
        <v>100.12540542847228</v>
      </c>
      <c r="E5254" s="13">
        <f t="shared" ca="1" si="488"/>
        <v>991533.98044477717</v>
      </c>
      <c r="F5254" s="13">
        <f t="shared" ca="1" si="489"/>
        <v>4.0129222471553208</v>
      </c>
      <c r="G5254" s="13">
        <f t="shared" ca="1" si="490"/>
        <v>0.50946904520075775</v>
      </c>
      <c r="H5254" s="13">
        <f t="shared" ca="1" si="491"/>
        <v>0</v>
      </c>
    </row>
    <row r="5255" spans="3:8">
      <c r="C5255" s="13">
        <f t="shared" ca="1" si="486"/>
        <v>1976.5493533570027</v>
      </c>
      <c r="D5255" s="13">
        <f t="shared" ca="1" si="487"/>
        <v>100.178308571103</v>
      </c>
      <c r="E5255" s="13">
        <f t="shared" ca="1" si="488"/>
        <v>1004061.4850627731</v>
      </c>
      <c r="F5255" s="13">
        <f t="shared" ca="1" si="489"/>
        <v>3.9875952369434162</v>
      </c>
      <c r="G5255" s="13">
        <f t="shared" ca="1" si="490"/>
        <v>0.49072091983677568</v>
      </c>
      <c r="H5255" s="13">
        <f t="shared" ca="1" si="491"/>
        <v>0</v>
      </c>
    </row>
    <row r="5256" spans="3:8">
      <c r="C5256" s="13">
        <f t="shared" ca="1" si="486"/>
        <v>2014.7901671621782</v>
      </c>
      <c r="D5256" s="13">
        <f t="shared" ca="1" si="487"/>
        <v>99.523713408343582</v>
      </c>
      <c r="E5256" s="13">
        <f t="shared" ca="1" si="488"/>
        <v>996287.7601676326</v>
      </c>
      <c r="F5256" s="13">
        <f t="shared" ca="1" si="489"/>
        <v>4.0000903348882906</v>
      </c>
      <c r="G5256" s="13">
        <f t="shared" ca="1" si="490"/>
        <v>0.50416461397037082</v>
      </c>
      <c r="H5256" s="13">
        <f t="shared" ca="1" si="491"/>
        <v>0</v>
      </c>
    </row>
    <row r="5257" spans="3:8">
      <c r="C5257" s="13">
        <f t="shared" ca="1" si="486"/>
        <v>2003.045243199723</v>
      </c>
      <c r="D5257" s="13">
        <f t="shared" ca="1" si="487"/>
        <v>99.432257636374956</v>
      </c>
      <c r="E5257" s="13">
        <f t="shared" ca="1" si="488"/>
        <v>986577.46842739836</v>
      </c>
      <c r="F5257" s="13">
        <f t="shared" ca="1" si="489"/>
        <v>4.0069085430905469</v>
      </c>
      <c r="G5257" s="13">
        <f t="shared" ca="1" si="490"/>
        <v>0.4993327377296552</v>
      </c>
      <c r="H5257" s="13">
        <f t="shared" ca="1" si="491"/>
        <v>0</v>
      </c>
    </row>
    <row r="5258" spans="3:8">
      <c r="C5258" s="13">
        <f t="shared" ca="1" si="486"/>
        <v>2002.743837028662</v>
      </c>
      <c r="D5258" s="13">
        <f t="shared" ca="1" si="487"/>
        <v>99.604580735974466</v>
      </c>
      <c r="E5258" s="13">
        <f t="shared" ca="1" si="488"/>
        <v>1002792.8099721035</v>
      </c>
      <c r="F5258" s="13">
        <f t="shared" ca="1" si="489"/>
        <v>4.0047985868288585</v>
      </c>
      <c r="G5258" s="13">
        <f t="shared" ca="1" si="490"/>
        <v>0.49299932759081605</v>
      </c>
      <c r="H5258" s="13">
        <f t="shared" ca="1" si="491"/>
        <v>0</v>
      </c>
    </row>
    <row r="5259" spans="3:8">
      <c r="C5259" s="13">
        <f t="shared" ca="1" si="486"/>
        <v>2000.199680023984</v>
      </c>
      <c r="D5259" s="13">
        <f t="shared" ca="1" si="487"/>
        <v>100.02854079070548</v>
      </c>
      <c r="E5259" s="13">
        <f t="shared" ca="1" si="488"/>
        <v>985416.06673564308</v>
      </c>
      <c r="F5259" s="13">
        <f t="shared" ca="1" si="489"/>
        <v>3.9970213572468145</v>
      </c>
      <c r="G5259" s="13">
        <f t="shared" ca="1" si="490"/>
        <v>0.50647179022268984</v>
      </c>
      <c r="H5259" s="13">
        <f t="shared" ca="1" si="491"/>
        <v>0</v>
      </c>
    </row>
    <row r="5260" spans="3:8">
      <c r="C5260" s="13">
        <f t="shared" ca="1" si="486"/>
        <v>2017.5414954158257</v>
      </c>
      <c r="D5260" s="13">
        <f t="shared" ca="1" si="487"/>
        <v>99.536265062803452</v>
      </c>
      <c r="E5260" s="13">
        <f t="shared" ca="1" si="488"/>
        <v>988857.39853825117</v>
      </c>
      <c r="F5260" s="13">
        <f t="shared" ca="1" si="489"/>
        <v>3.9969225317556187</v>
      </c>
      <c r="G5260" s="13">
        <f t="shared" ca="1" si="490"/>
        <v>0.51102228091640323</v>
      </c>
      <c r="H5260" s="13">
        <f t="shared" ca="1" si="491"/>
        <v>0</v>
      </c>
    </row>
    <row r="5261" spans="3:8">
      <c r="C5261" s="13">
        <f t="shared" ca="1" si="486"/>
        <v>2005.1341412434519</v>
      </c>
      <c r="D5261" s="13">
        <f t="shared" ca="1" si="487"/>
        <v>99.099929392300467</v>
      </c>
      <c r="E5261" s="13">
        <f t="shared" ca="1" si="488"/>
        <v>988152.60980854963</v>
      </c>
      <c r="F5261" s="13">
        <f t="shared" ca="1" si="489"/>
        <v>3.9923250361600777</v>
      </c>
      <c r="G5261" s="13">
        <f t="shared" ca="1" si="490"/>
        <v>0.50522257993790742</v>
      </c>
      <c r="H5261" s="13">
        <f t="shared" ca="1" si="491"/>
        <v>0</v>
      </c>
    </row>
    <row r="5262" spans="3:8">
      <c r="C5262" s="13">
        <f t="shared" ca="1" si="486"/>
        <v>2007.6364353262647</v>
      </c>
      <c r="D5262" s="13">
        <f t="shared" ca="1" si="487"/>
        <v>99.670129575137494</v>
      </c>
      <c r="E5262" s="13">
        <f t="shared" ca="1" si="488"/>
        <v>997896.04269058933</v>
      </c>
      <c r="F5262" s="13">
        <f t="shared" ca="1" si="489"/>
        <v>4.0046963844045358</v>
      </c>
      <c r="G5262" s="13">
        <f t="shared" ca="1" si="490"/>
        <v>0.49822052165281444</v>
      </c>
      <c r="H5262" s="13">
        <f t="shared" ca="1" si="491"/>
        <v>0</v>
      </c>
    </row>
    <row r="5263" spans="3:8">
      <c r="C5263" s="13">
        <f t="shared" ca="1" si="486"/>
        <v>1977.0979768544958</v>
      </c>
      <c r="D5263" s="13">
        <f t="shared" ca="1" si="487"/>
        <v>99.393373104606567</v>
      </c>
      <c r="E5263" s="13">
        <f t="shared" ca="1" si="488"/>
        <v>1003153.1278636241</v>
      </c>
      <c r="F5263" s="13">
        <f t="shared" ca="1" si="489"/>
        <v>4.0052668154124405</v>
      </c>
      <c r="G5263" s="13">
        <f t="shared" ca="1" si="490"/>
        <v>0.47903903777910256</v>
      </c>
      <c r="H5263" s="13">
        <f t="shared" ca="1" si="491"/>
        <v>0</v>
      </c>
    </row>
    <row r="5264" spans="3:8">
      <c r="C5264" s="13">
        <f t="shared" ca="1" si="486"/>
        <v>1987.0916387182685</v>
      </c>
      <c r="D5264" s="13">
        <f t="shared" ca="1" si="487"/>
        <v>100.39908971685577</v>
      </c>
      <c r="E5264" s="13">
        <f t="shared" ca="1" si="488"/>
        <v>986317.53650092566</v>
      </c>
      <c r="F5264" s="13">
        <f t="shared" ca="1" si="489"/>
        <v>4.0023860804042259</v>
      </c>
      <c r="G5264" s="13">
        <f t="shared" ca="1" si="490"/>
        <v>0.49856642572063725</v>
      </c>
      <c r="H5264" s="13">
        <f t="shared" ca="1" si="491"/>
        <v>0</v>
      </c>
    </row>
    <row r="5265" spans="3:8">
      <c r="C5265" s="13">
        <f t="shared" ca="1" si="486"/>
        <v>2009.9250150526807</v>
      </c>
      <c r="D5265" s="13">
        <f t="shared" ca="1" si="487"/>
        <v>99.921190452209046</v>
      </c>
      <c r="E5265" s="13">
        <f t="shared" ca="1" si="488"/>
        <v>994388.35288676701</v>
      </c>
      <c r="F5265" s="13">
        <f t="shared" ca="1" si="489"/>
        <v>3.9922911081741113</v>
      </c>
      <c r="G5265" s="13">
        <f t="shared" ca="1" si="490"/>
        <v>0.50865417117733569</v>
      </c>
      <c r="H5265" s="13">
        <f t="shared" ca="1" si="491"/>
        <v>0</v>
      </c>
    </row>
    <row r="5266" spans="3:8">
      <c r="C5266" s="13">
        <f t="shared" ca="1" si="486"/>
        <v>2005.4725564003036</v>
      </c>
      <c r="D5266" s="13">
        <f t="shared" ca="1" si="487"/>
        <v>99.614226889566467</v>
      </c>
      <c r="E5266" s="13">
        <f t="shared" ca="1" si="488"/>
        <v>991832.10225123784</v>
      </c>
      <c r="F5266" s="13">
        <f t="shared" ca="1" si="489"/>
        <v>3.9926571772356914</v>
      </c>
      <c r="G5266" s="13">
        <f t="shared" ca="1" si="490"/>
        <v>0.50596293353914124</v>
      </c>
      <c r="H5266" s="13">
        <f t="shared" ca="1" si="491"/>
        <v>0</v>
      </c>
    </row>
    <row r="5267" spans="3:8">
      <c r="C5267" s="13">
        <f t="shared" ca="1" si="486"/>
        <v>2001.0501196381031</v>
      </c>
      <c r="D5267" s="13">
        <f t="shared" ca="1" si="487"/>
        <v>100.92583706278701</v>
      </c>
      <c r="E5267" s="13">
        <f t="shared" ca="1" si="488"/>
        <v>993036.58992179623</v>
      </c>
      <c r="F5267" s="13">
        <f t="shared" ca="1" si="489"/>
        <v>3.9956618360948637</v>
      </c>
      <c r="G5267" s="13">
        <f t="shared" ca="1" si="490"/>
        <v>0.5082159305056323</v>
      </c>
      <c r="H5267" s="13">
        <f t="shared" ca="1" si="491"/>
        <v>0</v>
      </c>
    </row>
    <row r="5268" spans="3:8">
      <c r="C5268" s="13">
        <f t="shared" ca="1" si="486"/>
        <v>2031.9880461032417</v>
      </c>
      <c r="D5268" s="13">
        <f t="shared" ca="1" si="487"/>
        <v>100.1282496339708</v>
      </c>
      <c r="E5268" s="13">
        <f t="shared" ca="1" si="488"/>
        <v>989268.96913494053</v>
      </c>
      <c r="F5268" s="13">
        <f t="shared" ca="1" si="489"/>
        <v>3.9935214506536454</v>
      </c>
      <c r="G5268" s="13">
        <f t="shared" ca="1" si="490"/>
        <v>0.52301071174037639</v>
      </c>
      <c r="H5268" s="13">
        <f t="shared" ca="1" si="491"/>
        <v>0</v>
      </c>
    </row>
    <row r="5269" spans="3:8">
      <c r="C5269" s="13">
        <f t="shared" ca="1" si="486"/>
        <v>2002.2223057429915</v>
      </c>
      <c r="D5269" s="13">
        <f t="shared" ca="1" si="487"/>
        <v>100.55240483906823</v>
      </c>
      <c r="E5269" s="13">
        <f t="shared" ca="1" si="488"/>
        <v>995685.22170994245</v>
      </c>
      <c r="F5269" s="13">
        <f t="shared" ca="1" si="489"/>
        <v>4.0122191566906862</v>
      </c>
      <c r="G5269" s="13">
        <f t="shared" ca="1" si="490"/>
        <v>0.49728634858528081</v>
      </c>
      <c r="H5269" s="13">
        <f t="shared" ca="1" si="491"/>
        <v>0</v>
      </c>
    </row>
    <row r="5270" spans="3:8">
      <c r="C5270" s="13">
        <f t="shared" ca="1" si="486"/>
        <v>2005.8967946960242</v>
      </c>
      <c r="D5270" s="13">
        <f t="shared" ca="1" si="487"/>
        <v>100.3127685790261</v>
      </c>
      <c r="E5270" s="13">
        <f t="shared" ca="1" si="488"/>
        <v>991390.05709783593</v>
      </c>
      <c r="F5270" s="13">
        <f t="shared" ca="1" si="489"/>
        <v>3.99747398991979</v>
      </c>
      <c r="G5270" s="13">
        <f t="shared" ca="1" si="490"/>
        <v>0.50750038365169681</v>
      </c>
      <c r="H5270" s="13">
        <f t="shared" ca="1" si="491"/>
        <v>0</v>
      </c>
    </row>
    <row r="5271" spans="3:8">
      <c r="C5271" s="13">
        <f t="shared" ca="1" si="486"/>
        <v>1995.6201206831222</v>
      </c>
      <c r="D5271" s="13">
        <f t="shared" ca="1" si="487"/>
        <v>99.826006409174838</v>
      </c>
      <c r="E5271" s="13">
        <f t="shared" ca="1" si="488"/>
        <v>1000750.6265228206</v>
      </c>
      <c r="F5271" s="13">
        <f t="shared" ca="1" si="489"/>
        <v>3.9962640304234309</v>
      </c>
      <c r="G5271" s="13">
        <f t="shared" ca="1" si="490"/>
        <v>0.49580056030448366</v>
      </c>
      <c r="H5271" s="13">
        <f t="shared" ca="1" si="491"/>
        <v>0</v>
      </c>
    </row>
    <row r="5272" spans="3:8">
      <c r="C5272" s="13">
        <f t="shared" ref="C5272:C5335" ca="1" si="492">NORMINV(RAND(),$D$3,$G$3)</f>
        <v>1996.4897492003311</v>
      </c>
      <c r="D5272" s="13">
        <f t="shared" ref="D5272:D5335" ca="1" si="493">NORMINV(RAND(),$D$4,$G$4)</f>
        <v>100.0984639949416</v>
      </c>
      <c r="E5272" s="13">
        <f t="shared" ref="E5272:E5335" ca="1" si="494">NORMINV(RAND(),$D$5,$G$5)</f>
        <v>997275.33783925092</v>
      </c>
      <c r="F5272" s="13">
        <f t="shared" ref="F5272:F5335" ca="1" si="495">NORMINV(RAND(),$D$6,$G$6)</f>
        <v>3.9970857802394577</v>
      </c>
      <c r="G5272" s="13">
        <f t="shared" ref="G5272:G5335" ca="1" si="496">C5272^2*D5272/(E5272*3.1415926*F5272^4)</f>
        <v>0.49891063728890955</v>
      </c>
      <c r="H5272" s="13">
        <f t="shared" ref="H5272:H5335" ca="1" si="497">IF(G5272&gt;0.54,1,IF(G5272&lt;0.46,1,0))</f>
        <v>0</v>
      </c>
    </row>
    <row r="5273" spans="3:8">
      <c r="C5273" s="13">
        <f t="shared" ca="1" si="492"/>
        <v>1998.7554145042664</v>
      </c>
      <c r="D5273" s="13">
        <f t="shared" ca="1" si="493"/>
        <v>100.31014255623758</v>
      </c>
      <c r="E5273" s="13">
        <f t="shared" ca="1" si="494"/>
        <v>1002724.8633976473</v>
      </c>
      <c r="F5273" s="13">
        <f t="shared" ca="1" si="495"/>
        <v>3.9933259866264472</v>
      </c>
      <c r="G5273" s="13">
        <f t="shared" ca="1" si="496"/>
        <v>0.50025731481286662</v>
      </c>
      <c r="H5273" s="13">
        <f t="shared" ca="1" si="497"/>
        <v>0</v>
      </c>
    </row>
    <row r="5274" spans="3:8">
      <c r="C5274" s="13">
        <f t="shared" ca="1" si="492"/>
        <v>1990.9866573290897</v>
      </c>
      <c r="D5274" s="13">
        <f t="shared" ca="1" si="493"/>
        <v>99.737687447453439</v>
      </c>
      <c r="E5274" s="13">
        <f t="shared" ca="1" si="494"/>
        <v>983291.08940480463</v>
      </c>
      <c r="F5274" s="13">
        <f t="shared" ca="1" si="495"/>
        <v>4.0031773328494094</v>
      </c>
      <c r="G5274" s="13">
        <f t="shared" ca="1" si="496"/>
        <v>0.4983617577367051</v>
      </c>
      <c r="H5274" s="13">
        <f t="shared" ca="1" si="497"/>
        <v>0</v>
      </c>
    </row>
    <row r="5275" spans="3:8">
      <c r="C5275" s="13">
        <f t="shared" ca="1" si="492"/>
        <v>1993.7213498573369</v>
      </c>
      <c r="D5275" s="13">
        <f t="shared" ca="1" si="493"/>
        <v>99.757394416114479</v>
      </c>
      <c r="E5275" s="13">
        <f t="shared" ca="1" si="494"/>
        <v>999216.76461625053</v>
      </c>
      <c r="F5275" s="13">
        <f t="shared" ca="1" si="495"/>
        <v>3.9953633081111488</v>
      </c>
      <c r="G5275" s="13">
        <f t="shared" ca="1" si="496"/>
        <v>0.49572329930853026</v>
      </c>
      <c r="H5275" s="13">
        <f t="shared" ca="1" si="497"/>
        <v>0</v>
      </c>
    </row>
    <row r="5276" spans="3:8">
      <c r="C5276" s="13">
        <f t="shared" ca="1" si="492"/>
        <v>2021.0752834423481</v>
      </c>
      <c r="D5276" s="13">
        <f t="shared" ca="1" si="493"/>
        <v>100.05978521374038</v>
      </c>
      <c r="E5276" s="13">
        <f t="shared" ca="1" si="494"/>
        <v>994166.11654259462</v>
      </c>
      <c r="F5276" s="13">
        <f t="shared" ca="1" si="495"/>
        <v>4.0053831245273752</v>
      </c>
      <c r="G5276" s="13">
        <f t="shared" ca="1" si="496"/>
        <v>0.50843971980559766</v>
      </c>
      <c r="H5276" s="13">
        <f t="shared" ca="1" si="497"/>
        <v>0</v>
      </c>
    </row>
    <row r="5277" spans="3:8">
      <c r="C5277" s="13">
        <f t="shared" ca="1" si="492"/>
        <v>1998.7114395728549</v>
      </c>
      <c r="D5277" s="13">
        <f t="shared" ca="1" si="493"/>
        <v>99.684529792252363</v>
      </c>
      <c r="E5277" s="13">
        <f t="shared" ca="1" si="494"/>
        <v>991199.01555580052</v>
      </c>
      <c r="F5277" s="13">
        <f t="shared" ca="1" si="495"/>
        <v>3.9974799045425633</v>
      </c>
      <c r="G5277" s="13">
        <f t="shared" ca="1" si="496"/>
        <v>0.50080894446490309</v>
      </c>
      <c r="H5277" s="13">
        <f t="shared" ca="1" si="497"/>
        <v>0</v>
      </c>
    </row>
    <row r="5278" spans="3:8">
      <c r="C5278" s="13">
        <f t="shared" ca="1" si="492"/>
        <v>1997.8287018474687</v>
      </c>
      <c r="D5278" s="13">
        <f t="shared" ca="1" si="493"/>
        <v>99.799162350333219</v>
      </c>
      <c r="E5278" s="13">
        <f t="shared" ca="1" si="494"/>
        <v>1007548.8297858527</v>
      </c>
      <c r="F5278" s="13">
        <f t="shared" ca="1" si="495"/>
        <v>4.0046826291390616</v>
      </c>
      <c r="G5278" s="13">
        <f t="shared" ca="1" si="496"/>
        <v>0.48927723366618042</v>
      </c>
      <c r="H5278" s="13">
        <f t="shared" ca="1" si="497"/>
        <v>0</v>
      </c>
    </row>
    <row r="5279" spans="3:8">
      <c r="C5279" s="13">
        <f t="shared" ca="1" si="492"/>
        <v>2021.0727567779902</v>
      </c>
      <c r="D5279" s="13">
        <f t="shared" ca="1" si="493"/>
        <v>99.745949268561631</v>
      </c>
      <c r="E5279" s="13">
        <f t="shared" ca="1" si="494"/>
        <v>1000284.1994208071</v>
      </c>
      <c r="F5279" s="13">
        <f t="shared" ca="1" si="495"/>
        <v>3.9999057965608258</v>
      </c>
      <c r="G5279" s="13">
        <f t="shared" ca="1" si="496"/>
        <v>0.50650861561451443</v>
      </c>
      <c r="H5279" s="13">
        <f t="shared" ca="1" si="497"/>
        <v>0</v>
      </c>
    </row>
    <row r="5280" spans="3:8">
      <c r="C5280" s="13">
        <f t="shared" ca="1" si="492"/>
        <v>1998.6018303557826</v>
      </c>
      <c r="D5280" s="13">
        <f t="shared" ca="1" si="493"/>
        <v>99.869512682990305</v>
      </c>
      <c r="E5280" s="13">
        <f t="shared" ca="1" si="494"/>
        <v>996235.36059027247</v>
      </c>
      <c r="F5280" s="13">
        <f t="shared" ca="1" si="495"/>
        <v>3.9931576585234998</v>
      </c>
      <c r="G5280" s="13">
        <f t="shared" ca="1" si="496"/>
        <v>0.5013117047713066</v>
      </c>
      <c r="H5280" s="13">
        <f t="shared" ca="1" si="497"/>
        <v>0</v>
      </c>
    </row>
    <row r="5281" spans="3:8">
      <c r="C5281" s="13">
        <f t="shared" ca="1" si="492"/>
        <v>1994.6581590568264</v>
      </c>
      <c r="D5281" s="13">
        <f t="shared" ca="1" si="493"/>
        <v>100.72389305498166</v>
      </c>
      <c r="E5281" s="13">
        <f t="shared" ca="1" si="494"/>
        <v>986481.97294458305</v>
      </c>
      <c r="F5281" s="13">
        <f t="shared" ca="1" si="495"/>
        <v>4.0068614544343708</v>
      </c>
      <c r="G5281" s="13">
        <f t="shared" ca="1" si="496"/>
        <v>0.50166423022715956</v>
      </c>
      <c r="H5281" s="13">
        <f t="shared" ca="1" si="497"/>
        <v>0</v>
      </c>
    </row>
    <row r="5282" spans="3:8">
      <c r="C5282" s="13">
        <f t="shared" ca="1" si="492"/>
        <v>1993.2088449839025</v>
      </c>
      <c r="D5282" s="13">
        <f t="shared" ca="1" si="493"/>
        <v>101.0951722547516</v>
      </c>
      <c r="E5282" s="13">
        <f t="shared" ca="1" si="494"/>
        <v>1001758.4531505703</v>
      </c>
      <c r="F5282" s="13">
        <f t="shared" ca="1" si="495"/>
        <v>4.0015304673037981</v>
      </c>
      <c r="G5282" s="13">
        <f t="shared" ca="1" si="496"/>
        <v>0.49775844290493276</v>
      </c>
      <c r="H5282" s="13">
        <f t="shared" ca="1" si="497"/>
        <v>0</v>
      </c>
    </row>
    <row r="5283" spans="3:8">
      <c r="C5283" s="13">
        <f t="shared" ca="1" si="492"/>
        <v>2017.5349675534596</v>
      </c>
      <c r="D5283" s="13">
        <f t="shared" ca="1" si="493"/>
        <v>100.36006972813169</v>
      </c>
      <c r="E5283" s="13">
        <f t="shared" ca="1" si="494"/>
        <v>991351.53256044805</v>
      </c>
      <c r="F5283" s="13">
        <f t="shared" ca="1" si="495"/>
        <v>3.9932295603378294</v>
      </c>
      <c r="G5283" s="13">
        <f t="shared" ca="1" si="496"/>
        <v>0.51585594322800932</v>
      </c>
      <c r="H5283" s="13">
        <f t="shared" ca="1" si="497"/>
        <v>0</v>
      </c>
    </row>
    <row r="5284" spans="3:8">
      <c r="C5284" s="13">
        <f t="shared" ca="1" si="492"/>
        <v>1997.832780489015</v>
      </c>
      <c r="D5284" s="13">
        <f t="shared" ca="1" si="493"/>
        <v>99.39796453364832</v>
      </c>
      <c r="E5284" s="13">
        <f t="shared" ca="1" si="494"/>
        <v>988642.08268531668</v>
      </c>
      <c r="F5284" s="13">
        <f t="shared" ca="1" si="495"/>
        <v>3.9928282494791967</v>
      </c>
      <c r="G5284" s="13">
        <f t="shared" ca="1" si="496"/>
        <v>0.50255579405120132</v>
      </c>
      <c r="H5284" s="13">
        <f t="shared" ca="1" si="497"/>
        <v>0</v>
      </c>
    </row>
    <row r="5285" spans="3:8">
      <c r="C5285" s="13">
        <f t="shared" ca="1" si="492"/>
        <v>2000.7787388104612</v>
      </c>
      <c r="D5285" s="13">
        <f t="shared" ca="1" si="493"/>
        <v>101.23058226954871</v>
      </c>
      <c r="E5285" s="13">
        <f t="shared" ca="1" si="494"/>
        <v>1011753.2027595192</v>
      </c>
      <c r="F5285" s="13">
        <f t="shared" ca="1" si="495"/>
        <v>4.0022799333029955</v>
      </c>
      <c r="G5285" s="13">
        <f t="shared" ca="1" si="496"/>
        <v>0.49688463056621096</v>
      </c>
      <c r="H5285" s="13">
        <f t="shared" ca="1" si="497"/>
        <v>0</v>
      </c>
    </row>
    <row r="5286" spans="3:8">
      <c r="C5286" s="13">
        <f t="shared" ca="1" si="492"/>
        <v>2005.4401003207533</v>
      </c>
      <c r="D5286" s="13">
        <f t="shared" ca="1" si="493"/>
        <v>99.912290506645562</v>
      </c>
      <c r="E5286" s="13">
        <f t="shared" ca="1" si="494"/>
        <v>985833.69791226718</v>
      </c>
      <c r="F5286" s="13">
        <f t="shared" ca="1" si="495"/>
        <v>4.0090276849604036</v>
      </c>
      <c r="G5286" s="13">
        <f t="shared" ca="1" si="496"/>
        <v>0.5022599614536214</v>
      </c>
      <c r="H5286" s="13">
        <f t="shared" ca="1" si="497"/>
        <v>0</v>
      </c>
    </row>
    <row r="5287" spans="3:8">
      <c r="C5287" s="13">
        <f t="shared" ca="1" si="492"/>
        <v>2002.2401641380791</v>
      </c>
      <c r="D5287" s="13">
        <f t="shared" ca="1" si="493"/>
        <v>99.995480439621431</v>
      </c>
      <c r="E5287" s="13">
        <f t="shared" ca="1" si="494"/>
        <v>996733.20889553113</v>
      </c>
      <c r="F5287" s="13">
        <f t="shared" ca="1" si="495"/>
        <v>4.0009797285262882</v>
      </c>
      <c r="G5287" s="13">
        <f t="shared" ca="1" si="496"/>
        <v>0.49959549292225197</v>
      </c>
      <c r="H5287" s="13">
        <f t="shared" ca="1" si="497"/>
        <v>0</v>
      </c>
    </row>
    <row r="5288" spans="3:8">
      <c r="C5288" s="13">
        <f t="shared" ca="1" si="492"/>
        <v>1998.9387653887941</v>
      </c>
      <c r="D5288" s="13">
        <f t="shared" ca="1" si="493"/>
        <v>98.69320700612154</v>
      </c>
      <c r="E5288" s="13">
        <f t="shared" ca="1" si="494"/>
        <v>1004468.1334437744</v>
      </c>
      <c r="F5288" s="13">
        <f t="shared" ca="1" si="495"/>
        <v>4.0093212340989908</v>
      </c>
      <c r="G5288" s="13">
        <f t="shared" ca="1" si="496"/>
        <v>0.48363396925682278</v>
      </c>
      <c r="H5288" s="13">
        <f t="shared" ca="1" si="497"/>
        <v>0</v>
      </c>
    </row>
    <row r="5289" spans="3:8">
      <c r="C5289" s="13">
        <f t="shared" ca="1" si="492"/>
        <v>2003.5145917096447</v>
      </c>
      <c r="D5289" s="13">
        <f t="shared" ca="1" si="493"/>
        <v>100.11100466227307</v>
      </c>
      <c r="E5289" s="13">
        <f t="shared" ca="1" si="494"/>
        <v>998240.86771564465</v>
      </c>
      <c r="F5289" s="13">
        <f t="shared" ca="1" si="495"/>
        <v>4.0093410374080101</v>
      </c>
      <c r="G5289" s="13">
        <f t="shared" ca="1" si="496"/>
        <v>0.49589488800308545</v>
      </c>
      <c r="H5289" s="13">
        <f t="shared" ca="1" si="497"/>
        <v>0</v>
      </c>
    </row>
    <row r="5290" spans="3:8">
      <c r="C5290" s="13">
        <f t="shared" ca="1" si="492"/>
        <v>2005.7795478601242</v>
      </c>
      <c r="D5290" s="13">
        <f t="shared" ca="1" si="493"/>
        <v>99.713383751924795</v>
      </c>
      <c r="E5290" s="13">
        <f t="shared" ca="1" si="494"/>
        <v>983890.72065091366</v>
      </c>
      <c r="F5290" s="13">
        <f t="shared" ca="1" si="495"/>
        <v>4.0012602644927497</v>
      </c>
      <c r="G5290" s="13">
        <f t="shared" ca="1" si="496"/>
        <v>0.50633263083017188</v>
      </c>
      <c r="H5290" s="13">
        <f t="shared" ca="1" si="497"/>
        <v>0</v>
      </c>
    </row>
    <row r="5291" spans="3:8">
      <c r="C5291" s="13">
        <f t="shared" ca="1" si="492"/>
        <v>2011.5263751534089</v>
      </c>
      <c r="D5291" s="13">
        <f t="shared" ca="1" si="493"/>
        <v>100.50600382901693</v>
      </c>
      <c r="E5291" s="13">
        <f t="shared" ca="1" si="494"/>
        <v>992875.83133954438</v>
      </c>
      <c r="F5291" s="13">
        <f t="shared" ca="1" si="495"/>
        <v>4.0044408904714492</v>
      </c>
      <c r="G5291" s="13">
        <f t="shared" ca="1" si="496"/>
        <v>0.50702703195886933</v>
      </c>
      <c r="H5291" s="13">
        <f t="shared" ca="1" si="497"/>
        <v>0</v>
      </c>
    </row>
    <row r="5292" spans="3:8">
      <c r="C5292" s="13">
        <f t="shared" ca="1" si="492"/>
        <v>1992.1962757332221</v>
      </c>
      <c r="D5292" s="13">
        <f t="shared" ca="1" si="493"/>
        <v>99.789686849340555</v>
      </c>
      <c r="E5292" s="13">
        <f t="shared" ca="1" si="494"/>
        <v>991963.28100823634</v>
      </c>
      <c r="F5292" s="13">
        <f t="shared" ca="1" si="495"/>
        <v>4.0055879441664466</v>
      </c>
      <c r="G5292" s="13">
        <f t="shared" ca="1" si="496"/>
        <v>0.49367298334471277</v>
      </c>
      <c r="H5292" s="13">
        <f t="shared" ca="1" si="497"/>
        <v>0</v>
      </c>
    </row>
    <row r="5293" spans="3:8">
      <c r="C5293" s="13">
        <f t="shared" ca="1" si="492"/>
        <v>1992.0350911788742</v>
      </c>
      <c r="D5293" s="13">
        <f t="shared" ca="1" si="493"/>
        <v>100.52412844821562</v>
      </c>
      <c r="E5293" s="13">
        <f t="shared" ca="1" si="494"/>
        <v>986770.71654888999</v>
      </c>
      <c r="F5293" s="13">
        <f t="shared" ca="1" si="495"/>
        <v>4.0102289533840265</v>
      </c>
      <c r="G5293" s="13">
        <f t="shared" ca="1" si="496"/>
        <v>0.49753254513027939</v>
      </c>
      <c r="H5293" s="13">
        <f t="shared" ca="1" si="497"/>
        <v>0</v>
      </c>
    </row>
    <row r="5294" spans="3:8">
      <c r="C5294" s="13">
        <f t="shared" ca="1" si="492"/>
        <v>2007.3691825302164</v>
      </c>
      <c r="D5294" s="13">
        <f t="shared" ca="1" si="493"/>
        <v>98.842841192401195</v>
      </c>
      <c r="E5294" s="13">
        <f t="shared" ca="1" si="494"/>
        <v>992149.11583967903</v>
      </c>
      <c r="F5294" s="13">
        <f t="shared" ca="1" si="495"/>
        <v>4.0060777159343806</v>
      </c>
      <c r="G5294" s="13">
        <f t="shared" ca="1" si="496"/>
        <v>0.49612993285126866</v>
      </c>
      <c r="H5294" s="13">
        <f t="shared" ca="1" si="497"/>
        <v>0</v>
      </c>
    </row>
    <row r="5295" spans="3:8">
      <c r="C5295" s="13">
        <f t="shared" ca="1" si="492"/>
        <v>2016.3688034508841</v>
      </c>
      <c r="D5295" s="13">
        <f t="shared" ca="1" si="493"/>
        <v>99.712009445901884</v>
      </c>
      <c r="E5295" s="13">
        <f t="shared" ca="1" si="494"/>
        <v>993863.54008524818</v>
      </c>
      <c r="F5295" s="13">
        <f t="shared" ca="1" si="495"/>
        <v>3.9920160721400402</v>
      </c>
      <c r="G5295" s="13">
        <f t="shared" ca="1" si="496"/>
        <v>0.51125981559439682</v>
      </c>
      <c r="H5295" s="13">
        <f t="shared" ca="1" si="497"/>
        <v>0</v>
      </c>
    </row>
    <row r="5296" spans="3:8">
      <c r="C5296" s="13">
        <f t="shared" ca="1" si="492"/>
        <v>2009.8333381312982</v>
      </c>
      <c r="D5296" s="13">
        <f t="shared" ca="1" si="493"/>
        <v>99.051210943175931</v>
      </c>
      <c r="E5296" s="13">
        <f t="shared" ca="1" si="494"/>
        <v>981929.65994984854</v>
      </c>
      <c r="F5296" s="13">
        <f t="shared" ca="1" si="495"/>
        <v>3.9923290684126376</v>
      </c>
      <c r="G5296" s="13">
        <f t="shared" ca="1" si="496"/>
        <v>0.51055709255442228</v>
      </c>
      <c r="H5296" s="13">
        <f t="shared" ca="1" si="497"/>
        <v>0</v>
      </c>
    </row>
    <row r="5297" spans="3:8">
      <c r="C5297" s="13">
        <f t="shared" ca="1" si="492"/>
        <v>2008.3981687286609</v>
      </c>
      <c r="D5297" s="13">
        <f t="shared" ca="1" si="493"/>
        <v>100.07431462881527</v>
      </c>
      <c r="E5297" s="13">
        <f t="shared" ca="1" si="494"/>
        <v>993922.8807332227</v>
      </c>
      <c r="F5297" s="13">
        <f t="shared" ca="1" si="495"/>
        <v>4.00374442126353</v>
      </c>
      <c r="G5297" s="13">
        <f t="shared" ca="1" si="496"/>
        <v>0.50310000079405903</v>
      </c>
      <c r="H5297" s="13">
        <f t="shared" ca="1" si="497"/>
        <v>0</v>
      </c>
    </row>
    <row r="5298" spans="3:8">
      <c r="C5298" s="13">
        <f t="shared" ca="1" si="492"/>
        <v>2006.6685190066089</v>
      </c>
      <c r="D5298" s="13">
        <f t="shared" ca="1" si="493"/>
        <v>99.742745406720545</v>
      </c>
      <c r="E5298" s="13">
        <f t="shared" ca="1" si="494"/>
        <v>998167.53788541281</v>
      </c>
      <c r="F5298" s="13">
        <f t="shared" ca="1" si="495"/>
        <v>4.0003725531771241</v>
      </c>
      <c r="G5298" s="13">
        <f t="shared" ca="1" si="496"/>
        <v>0.50012380905165443</v>
      </c>
      <c r="H5298" s="13">
        <f t="shared" ca="1" si="497"/>
        <v>0</v>
      </c>
    </row>
    <row r="5299" spans="3:8">
      <c r="C5299" s="13">
        <f t="shared" ca="1" si="492"/>
        <v>2008.9882045403597</v>
      </c>
      <c r="D5299" s="13">
        <f t="shared" ca="1" si="493"/>
        <v>100.06167369831618</v>
      </c>
      <c r="E5299" s="13">
        <f t="shared" ca="1" si="494"/>
        <v>997799.38268024509</v>
      </c>
      <c r="F5299" s="13">
        <f t="shared" ca="1" si="495"/>
        <v>3.996761348445653</v>
      </c>
      <c r="G5299" s="13">
        <f t="shared" ca="1" si="496"/>
        <v>0.50488977251272127</v>
      </c>
      <c r="H5299" s="13">
        <f t="shared" ca="1" si="497"/>
        <v>0</v>
      </c>
    </row>
    <row r="5300" spans="3:8">
      <c r="C5300" s="13">
        <f t="shared" ca="1" si="492"/>
        <v>1986.3822189139019</v>
      </c>
      <c r="D5300" s="13">
        <f t="shared" ca="1" si="493"/>
        <v>100.21197207787188</v>
      </c>
      <c r="E5300" s="13">
        <f t="shared" ca="1" si="494"/>
        <v>995140.07653784181</v>
      </c>
      <c r="F5300" s="13">
        <f t="shared" ca="1" si="495"/>
        <v>4.0087904058022836</v>
      </c>
      <c r="G5300" s="13">
        <f t="shared" ca="1" si="496"/>
        <v>0.48973118906367652</v>
      </c>
      <c r="H5300" s="13">
        <f t="shared" ca="1" si="497"/>
        <v>0</v>
      </c>
    </row>
    <row r="5301" spans="3:8">
      <c r="C5301" s="13">
        <f t="shared" ca="1" si="492"/>
        <v>1998.9247837863604</v>
      </c>
      <c r="D5301" s="13">
        <f t="shared" ca="1" si="493"/>
        <v>99.430168862774124</v>
      </c>
      <c r="E5301" s="13">
        <f t="shared" ca="1" si="494"/>
        <v>993576.42688418028</v>
      </c>
      <c r="F5301" s="13">
        <f t="shared" ca="1" si="495"/>
        <v>3.9904620017805503</v>
      </c>
      <c r="G5301" s="13">
        <f t="shared" ca="1" si="496"/>
        <v>0.50195781376475157</v>
      </c>
      <c r="H5301" s="13">
        <f t="shared" ca="1" si="497"/>
        <v>0</v>
      </c>
    </row>
    <row r="5302" spans="3:8">
      <c r="C5302" s="13">
        <f t="shared" ca="1" si="492"/>
        <v>1987.8012652701361</v>
      </c>
      <c r="D5302" s="13">
        <f t="shared" ca="1" si="493"/>
        <v>100.01299647119008</v>
      </c>
      <c r="E5302" s="13">
        <f t="shared" ca="1" si="494"/>
        <v>992685.3059541214</v>
      </c>
      <c r="F5302" s="13">
        <f t="shared" ca="1" si="495"/>
        <v>4.0013278727156001</v>
      </c>
      <c r="G5302" s="13">
        <f t="shared" ca="1" si="496"/>
        <v>0.49433840120246525</v>
      </c>
      <c r="H5302" s="13">
        <f t="shared" ca="1" si="497"/>
        <v>0</v>
      </c>
    </row>
    <row r="5303" spans="3:8">
      <c r="C5303" s="13">
        <f t="shared" ca="1" si="492"/>
        <v>2014.9264574499712</v>
      </c>
      <c r="D5303" s="13">
        <f t="shared" ca="1" si="493"/>
        <v>100.48385491903758</v>
      </c>
      <c r="E5303" s="13">
        <f t="shared" ca="1" si="494"/>
        <v>991852.01737789146</v>
      </c>
      <c r="F5303" s="13">
        <f t="shared" ca="1" si="495"/>
        <v>4.0102066838001855</v>
      </c>
      <c r="G5303" s="13">
        <f t="shared" ca="1" si="496"/>
        <v>0.50623353888363265</v>
      </c>
      <c r="H5303" s="13">
        <f t="shared" ca="1" si="497"/>
        <v>0</v>
      </c>
    </row>
    <row r="5304" spans="3:8">
      <c r="C5304" s="13">
        <f t="shared" ca="1" si="492"/>
        <v>2024.6280346913707</v>
      </c>
      <c r="D5304" s="13">
        <f t="shared" ca="1" si="493"/>
        <v>99.388910917566974</v>
      </c>
      <c r="E5304" s="13">
        <f t="shared" ca="1" si="494"/>
        <v>1005878.204873092</v>
      </c>
      <c r="F5304" s="13">
        <f t="shared" ca="1" si="495"/>
        <v>4.0038852662404416</v>
      </c>
      <c r="G5304" s="13">
        <f t="shared" ca="1" si="496"/>
        <v>0.50165675508282315</v>
      </c>
      <c r="H5304" s="13">
        <f t="shared" ca="1" si="497"/>
        <v>0</v>
      </c>
    </row>
    <row r="5305" spans="3:8">
      <c r="C5305" s="13">
        <f t="shared" ca="1" si="492"/>
        <v>1993.2323044462296</v>
      </c>
      <c r="D5305" s="13">
        <f t="shared" ca="1" si="493"/>
        <v>100.21789922738087</v>
      </c>
      <c r="E5305" s="13">
        <f t="shared" ca="1" si="494"/>
        <v>988432.62655721663</v>
      </c>
      <c r="F5305" s="13">
        <f t="shared" ca="1" si="495"/>
        <v>4.0003519658519222</v>
      </c>
      <c r="G5305" s="13">
        <f t="shared" ca="1" si="496"/>
        <v>0.50069283448244839</v>
      </c>
      <c r="H5305" s="13">
        <f t="shared" ca="1" si="497"/>
        <v>0</v>
      </c>
    </row>
    <row r="5306" spans="3:8">
      <c r="C5306" s="13">
        <f t="shared" ca="1" si="492"/>
        <v>2020.8016136014126</v>
      </c>
      <c r="D5306" s="13">
        <f t="shared" ca="1" si="493"/>
        <v>99.802750466571965</v>
      </c>
      <c r="E5306" s="13">
        <f t="shared" ca="1" si="494"/>
        <v>993540.43503534596</v>
      </c>
      <c r="F5306" s="13">
        <f t="shared" ca="1" si="495"/>
        <v>4.0058788066744846</v>
      </c>
      <c r="G5306" s="13">
        <f t="shared" ca="1" si="496"/>
        <v>0.507064532248936</v>
      </c>
      <c r="H5306" s="13">
        <f t="shared" ca="1" si="497"/>
        <v>0</v>
      </c>
    </row>
    <row r="5307" spans="3:8">
      <c r="C5307" s="13">
        <f t="shared" ca="1" si="492"/>
        <v>1959.2010365600436</v>
      </c>
      <c r="D5307" s="13">
        <f t="shared" ca="1" si="493"/>
        <v>100.33790341403008</v>
      </c>
      <c r="E5307" s="13">
        <f t="shared" ca="1" si="494"/>
        <v>998298.27920280595</v>
      </c>
      <c r="F5307" s="13">
        <f t="shared" ca="1" si="495"/>
        <v>4.0064836641832855</v>
      </c>
      <c r="G5307" s="13">
        <f t="shared" ca="1" si="496"/>
        <v>0.47660581063609192</v>
      </c>
      <c r="H5307" s="13">
        <f t="shared" ca="1" si="497"/>
        <v>0</v>
      </c>
    </row>
    <row r="5308" spans="3:8">
      <c r="C5308" s="13">
        <f t="shared" ca="1" si="492"/>
        <v>1987.6417080195556</v>
      </c>
      <c r="D5308" s="13">
        <f t="shared" ca="1" si="493"/>
        <v>100.6761603249269</v>
      </c>
      <c r="E5308" s="13">
        <f t="shared" ca="1" si="494"/>
        <v>1004716.3654802232</v>
      </c>
      <c r="F5308" s="13">
        <f t="shared" ca="1" si="495"/>
        <v>3.9950741357524975</v>
      </c>
      <c r="G5308" s="13">
        <f t="shared" ca="1" si="496"/>
        <v>0.49466380430179402</v>
      </c>
      <c r="H5308" s="13">
        <f t="shared" ca="1" si="497"/>
        <v>0</v>
      </c>
    </row>
    <row r="5309" spans="3:8">
      <c r="C5309" s="13">
        <f t="shared" ca="1" si="492"/>
        <v>2023.1964815419763</v>
      </c>
      <c r="D5309" s="13">
        <f t="shared" ca="1" si="493"/>
        <v>100.34219690819263</v>
      </c>
      <c r="E5309" s="13">
        <f t="shared" ca="1" si="494"/>
        <v>985990.30217876693</v>
      </c>
      <c r="F5309" s="13">
        <f t="shared" ca="1" si="495"/>
        <v>4.0011455914989291</v>
      </c>
      <c r="G5309" s="13">
        <f t="shared" ca="1" si="496"/>
        <v>0.51736828254744649</v>
      </c>
      <c r="H5309" s="13">
        <f t="shared" ca="1" si="497"/>
        <v>0</v>
      </c>
    </row>
    <row r="5310" spans="3:8">
      <c r="C5310" s="13">
        <f t="shared" ca="1" si="492"/>
        <v>2002.5048895138043</v>
      </c>
      <c r="D5310" s="13">
        <f t="shared" ca="1" si="493"/>
        <v>100.6810410773999</v>
      </c>
      <c r="E5310" s="13">
        <f t="shared" ca="1" si="494"/>
        <v>993911.75493645878</v>
      </c>
      <c r="F5310" s="13">
        <f t="shared" ca="1" si="495"/>
        <v>4.0070698170676859</v>
      </c>
      <c r="G5310" s="13">
        <f t="shared" ca="1" si="496"/>
        <v>0.50152147954054271</v>
      </c>
      <c r="H5310" s="13">
        <f t="shared" ca="1" si="497"/>
        <v>0</v>
      </c>
    </row>
    <row r="5311" spans="3:8">
      <c r="C5311" s="13">
        <f t="shared" ca="1" si="492"/>
        <v>2011.7690104634573</v>
      </c>
      <c r="D5311" s="13">
        <f t="shared" ca="1" si="493"/>
        <v>99.664398003017553</v>
      </c>
      <c r="E5311" s="13">
        <f t="shared" ca="1" si="494"/>
        <v>983437.62318087847</v>
      </c>
      <c r="F5311" s="13">
        <f t="shared" ca="1" si="495"/>
        <v>3.9932385347470745</v>
      </c>
      <c r="G5311" s="13">
        <f t="shared" ca="1" si="496"/>
        <v>0.51345049614328209</v>
      </c>
      <c r="H5311" s="13">
        <f t="shared" ca="1" si="497"/>
        <v>0</v>
      </c>
    </row>
    <row r="5312" spans="3:8">
      <c r="C5312" s="13">
        <f t="shared" ca="1" si="492"/>
        <v>2012.6692534303354</v>
      </c>
      <c r="D5312" s="13">
        <f t="shared" ca="1" si="493"/>
        <v>99.656935856889561</v>
      </c>
      <c r="E5312" s="13">
        <f t="shared" ca="1" si="494"/>
        <v>990326.26461550035</v>
      </c>
      <c r="F5312" s="13">
        <f t="shared" ca="1" si="495"/>
        <v>4.0015142630208418</v>
      </c>
      <c r="G5312" s="13">
        <f t="shared" ca="1" si="496"/>
        <v>0.5060887865068292</v>
      </c>
      <c r="H5312" s="13">
        <f t="shared" ca="1" si="497"/>
        <v>0</v>
      </c>
    </row>
    <row r="5313" spans="3:8">
      <c r="C5313" s="13">
        <f t="shared" ca="1" si="492"/>
        <v>2002.2965768371105</v>
      </c>
      <c r="D5313" s="13">
        <f t="shared" ca="1" si="493"/>
        <v>99.591375136279026</v>
      </c>
      <c r="E5313" s="13">
        <f t="shared" ca="1" si="494"/>
        <v>1004727.6903630688</v>
      </c>
      <c r="F5313" s="13">
        <f t="shared" ca="1" si="495"/>
        <v>3.9997193300388783</v>
      </c>
      <c r="G5313" s="13">
        <f t="shared" ca="1" si="496"/>
        <v>0.49426770423275207</v>
      </c>
      <c r="H5313" s="13">
        <f t="shared" ca="1" si="497"/>
        <v>0</v>
      </c>
    </row>
    <row r="5314" spans="3:8">
      <c r="C5314" s="13">
        <f t="shared" ca="1" si="492"/>
        <v>2015.7863247531998</v>
      </c>
      <c r="D5314" s="13">
        <f t="shared" ca="1" si="493"/>
        <v>100.5319878412662</v>
      </c>
      <c r="E5314" s="13">
        <f t="shared" ca="1" si="494"/>
        <v>999036.34227243322</v>
      </c>
      <c r="F5314" s="13">
        <f t="shared" ca="1" si="495"/>
        <v>4.0042257253999365</v>
      </c>
      <c r="G5314" s="13">
        <f t="shared" ca="1" si="496"/>
        <v>0.506276653936374</v>
      </c>
      <c r="H5314" s="13">
        <f t="shared" ca="1" si="497"/>
        <v>0</v>
      </c>
    </row>
    <row r="5315" spans="3:8">
      <c r="C5315" s="13">
        <f t="shared" ca="1" si="492"/>
        <v>1991.9008243305943</v>
      </c>
      <c r="D5315" s="13">
        <f t="shared" ca="1" si="493"/>
        <v>100.29339758034871</v>
      </c>
      <c r="E5315" s="13">
        <f t="shared" ca="1" si="494"/>
        <v>986548.55804336607</v>
      </c>
      <c r="F5315" s="13">
        <f t="shared" ca="1" si="495"/>
        <v>4.0041112367059633</v>
      </c>
      <c r="G5315" s="13">
        <f t="shared" ca="1" si="496"/>
        <v>0.49947631547146637</v>
      </c>
      <c r="H5315" s="13">
        <f t="shared" ca="1" si="497"/>
        <v>0</v>
      </c>
    </row>
    <row r="5316" spans="3:8">
      <c r="C5316" s="13">
        <f t="shared" ca="1" si="492"/>
        <v>2017.0461726170554</v>
      </c>
      <c r="D5316" s="13">
        <f t="shared" ca="1" si="493"/>
        <v>100.55707500372617</v>
      </c>
      <c r="E5316" s="13">
        <f t="shared" ca="1" si="494"/>
        <v>997118.61049236858</v>
      </c>
      <c r="F5316" s="13">
        <f t="shared" ca="1" si="495"/>
        <v>4.0092792413317824</v>
      </c>
      <c r="G5316" s="13">
        <f t="shared" ca="1" si="496"/>
        <v>0.50545489053865356</v>
      </c>
      <c r="H5316" s="13">
        <f t="shared" ca="1" si="497"/>
        <v>0</v>
      </c>
    </row>
    <row r="5317" spans="3:8">
      <c r="C5317" s="13">
        <f t="shared" ca="1" si="492"/>
        <v>1998.3244236353166</v>
      </c>
      <c r="D5317" s="13">
        <f t="shared" ca="1" si="493"/>
        <v>99.793337370702332</v>
      </c>
      <c r="E5317" s="13">
        <f t="shared" ca="1" si="494"/>
        <v>994762.03356710391</v>
      </c>
      <c r="F5317" s="13">
        <f t="shared" ca="1" si="495"/>
        <v>4.0000228676680667</v>
      </c>
      <c r="G5317" s="13">
        <f t="shared" ca="1" si="496"/>
        <v>0.49809774582918803</v>
      </c>
      <c r="H5317" s="13">
        <f t="shared" ca="1" si="497"/>
        <v>0</v>
      </c>
    </row>
    <row r="5318" spans="3:8">
      <c r="C5318" s="13">
        <f t="shared" ca="1" si="492"/>
        <v>2001.3492803823838</v>
      </c>
      <c r="D5318" s="13">
        <f t="shared" ca="1" si="493"/>
        <v>99.922254879818311</v>
      </c>
      <c r="E5318" s="13">
        <f t="shared" ca="1" si="494"/>
        <v>994878.51585550909</v>
      </c>
      <c r="F5318" s="13">
        <f t="shared" ca="1" si="495"/>
        <v>3.9944631449345867</v>
      </c>
      <c r="G5318" s="13">
        <f t="shared" ca="1" si="496"/>
        <v>0.50298428108798621</v>
      </c>
      <c r="H5318" s="13">
        <f t="shared" ca="1" si="497"/>
        <v>0</v>
      </c>
    </row>
    <row r="5319" spans="3:8">
      <c r="C5319" s="13">
        <f t="shared" ca="1" si="492"/>
        <v>2003.5327885890761</v>
      </c>
      <c r="D5319" s="13">
        <f t="shared" ca="1" si="493"/>
        <v>99.575365377220791</v>
      </c>
      <c r="E5319" s="13">
        <f t="shared" ca="1" si="494"/>
        <v>996142.4866373908</v>
      </c>
      <c r="F5319" s="13">
        <f t="shared" ca="1" si="495"/>
        <v>4.0028930386866897</v>
      </c>
      <c r="G5319" s="13">
        <f t="shared" ca="1" si="496"/>
        <v>0.49748220003962357</v>
      </c>
      <c r="H5319" s="13">
        <f t="shared" ca="1" si="497"/>
        <v>0</v>
      </c>
    </row>
    <row r="5320" spans="3:8">
      <c r="C5320" s="13">
        <f t="shared" ca="1" si="492"/>
        <v>2012.352731588968</v>
      </c>
      <c r="D5320" s="13">
        <f t="shared" ca="1" si="493"/>
        <v>100.66420645362348</v>
      </c>
      <c r="E5320" s="13">
        <f t="shared" ca="1" si="494"/>
        <v>997738.83332088729</v>
      </c>
      <c r="F5320" s="13">
        <f t="shared" ca="1" si="495"/>
        <v>4.0094575398033703</v>
      </c>
      <c r="G5320" s="13">
        <f t="shared" ca="1" si="496"/>
        <v>0.50323874855093853</v>
      </c>
      <c r="H5320" s="13">
        <f t="shared" ca="1" si="497"/>
        <v>0</v>
      </c>
    </row>
    <row r="5321" spans="3:8">
      <c r="C5321" s="13">
        <f t="shared" ca="1" si="492"/>
        <v>2022.9410724247896</v>
      </c>
      <c r="D5321" s="13">
        <f t="shared" ca="1" si="493"/>
        <v>100.40588447565088</v>
      </c>
      <c r="E5321" s="13">
        <f t="shared" ca="1" si="494"/>
        <v>998993.38340302871</v>
      </c>
      <c r="F5321" s="13">
        <f t="shared" ca="1" si="495"/>
        <v>3.985197817824337</v>
      </c>
      <c r="G5321" s="13">
        <f t="shared" ca="1" si="496"/>
        <v>0.5190552857304418</v>
      </c>
      <c r="H5321" s="13">
        <f t="shared" ca="1" si="497"/>
        <v>0</v>
      </c>
    </row>
    <row r="5322" spans="3:8">
      <c r="C5322" s="13">
        <f t="shared" ca="1" si="492"/>
        <v>2000.1981499082096</v>
      </c>
      <c r="D5322" s="13">
        <f t="shared" ca="1" si="493"/>
        <v>100.39628466035795</v>
      </c>
      <c r="E5322" s="13">
        <f t="shared" ca="1" si="494"/>
        <v>1003385.2614728628</v>
      </c>
      <c r="F5322" s="13">
        <f t="shared" ca="1" si="495"/>
        <v>3.9970238558012556</v>
      </c>
      <c r="G5322" s="13">
        <f t="shared" ca="1" si="496"/>
        <v>0.49922823486173085</v>
      </c>
      <c r="H5322" s="13">
        <f t="shared" ca="1" si="497"/>
        <v>0</v>
      </c>
    </row>
    <row r="5323" spans="3:8">
      <c r="C5323" s="13">
        <f t="shared" ca="1" si="492"/>
        <v>2011.4352430519623</v>
      </c>
      <c r="D5323" s="13">
        <f t="shared" ca="1" si="493"/>
        <v>99.614288121278136</v>
      </c>
      <c r="E5323" s="13">
        <f t="shared" ca="1" si="494"/>
        <v>994094.39949049172</v>
      </c>
      <c r="F5323" s="13">
        <f t="shared" ca="1" si="495"/>
        <v>3.9987270911638926</v>
      </c>
      <c r="G5323" s="13">
        <f t="shared" ca="1" si="496"/>
        <v>0.50474170897014492</v>
      </c>
      <c r="H5323" s="13">
        <f t="shared" ca="1" si="497"/>
        <v>0</v>
      </c>
    </row>
    <row r="5324" spans="3:8">
      <c r="C5324" s="13">
        <f t="shared" ca="1" si="492"/>
        <v>1985.7830143253616</v>
      </c>
      <c r="D5324" s="13">
        <f t="shared" ca="1" si="493"/>
        <v>100.2597513321101</v>
      </c>
      <c r="E5324" s="13">
        <f t="shared" ca="1" si="494"/>
        <v>997652.62705117033</v>
      </c>
      <c r="F5324" s="13">
        <f t="shared" ca="1" si="495"/>
        <v>4.0048250865815183</v>
      </c>
      <c r="G5324" s="13">
        <f t="shared" ca="1" si="496"/>
        <v>0.49037325937803233</v>
      </c>
      <c r="H5324" s="13">
        <f t="shared" ca="1" si="497"/>
        <v>0</v>
      </c>
    </row>
    <row r="5325" spans="3:8">
      <c r="C5325" s="13">
        <f t="shared" ca="1" si="492"/>
        <v>1997.7294979058811</v>
      </c>
      <c r="D5325" s="13">
        <f t="shared" ca="1" si="493"/>
        <v>100.37015991546041</v>
      </c>
      <c r="E5325" s="13">
        <f t="shared" ca="1" si="494"/>
        <v>987682.26173748379</v>
      </c>
      <c r="F5325" s="13">
        <f t="shared" ca="1" si="495"/>
        <v>3.9910356651847816</v>
      </c>
      <c r="G5325" s="13">
        <f t="shared" ca="1" si="496"/>
        <v>0.50882498227302864</v>
      </c>
      <c r="H5325" s="13">
        <f t="shared" ca="1" si="497"/>
        <v>0</v>
      </c>
    </row>
    <row r="5326" spans="3:8">
      <c r="C5326" s="13">
        <f t="shared" ca="1" si="492"/>
        <v>2001.8617960942456</v>
      </c>
      <c r="D5326" s="13">
        <f t="shared" ca="1" si="493"/>
        <v>99.688583339457679</v>
      </c>
      <c r="E5326" s="13">
        <f t="shared" ca="1" si="494"/>
        <v>1000195.6545155413</v>
      </c>
      <c r="F5326" s="13">
        <f t="shared" ca="1" si="495"/>
        <v>4.00184341081175</v>
      </c>
      <c r="G5326" s="13">
        <f t="shared" ca="1" si="496"/>
        <v>0.49572225276536946</v>
      </c>
      <c r="H5326" s="13">
        <f t="shared" ca="1" si="497"/>
        <v>0</v>
      </c>
    </row>
    <row r="5327" spans="3:8">
      <c r="C5327" s="13">
        <f t="shared" ca="1" si="492"/>
        <v>2003.5921266382554</v>
      </c>
      <c r="D5327" s="13">
        <f t="shared" ca="1" si="493"/>
        <v>99.667133981614313</v>
      </c>
      <c r="E5327" s="13">
        <f t="shared" ca="1" si="494"/>
        <v>989724.76592948916</v>
      </c>
      <c r="F5327" s="13">
        <f t="shared" ca="1" si="495"/>
        <v>4.0109066434543683</v>
      </c>
      <c r="G5327" s="13">
        <f t="shared" ca="1" si="496"/>
        <v>0.49720568451362707</v>
      </c>
      <c r="H5327" s="13">
        <f t="shared" ca="1" si="497"/>
        <v>0</v>
      </c>
    </row>
    <row r="5328" spans="3:8">
      <c r="C5328" s="13">
        <f t="shared" ca="1" si="492"/>
        <v>2004.8014300652965</v>
      </c>
      <c r="D5328" s="13">
        <f t="shared" ca="1" si="493"/>
        <v>100.02465675923872</v>
      </c>
      <c r="E5328" s="13">
        <f t="shared" ca="1" si="494"/>
        <v>998161.88080609846</v>
      </c>
      <c r="F5328" s="13">
        <f t="shared" ca="1" si="495"/>
        <v>4.0077078357547418</v>
      </c>
      <c r="G5328" s="13">
        <f t="shared" ca="1" si="496"/>
        <v>0.49695233572690839</v>
      </c>
      <c r="H5328" s="13">
        <f t="shared" ca="1" si="497"/>
        <v>0</v>
      </c>
    </row>
    <row r="5329" spans="3:8">
      <c r="C5329" s="13">
        <f t="shared" ca="1" si="492"/>
        <v>2001.7241843855309</v>
      </c>
      <c r="D5329" s="13">
        <f t="shared" ca="1" si="493"/>
        <v>99.410553604340663</v>
      </c>
      <c r="E5329" s="13">
        <f t="shared" ca="1" si="494"/>
        <v>986835.04134528793</v>
      </c>
      <c r="F5329" s="13">
        <f t="shared" ca="1" si="495"/>
        <v>4.0056706855633992</v>
      </c>
      <c r="G5329" s="13">
        <f t="shared" ca="1" si="496"/>
        <v>0.49905173346398268</v>
      </c>
      <c r="H5329" s="13">
        <f t="shared" ca="1" si="497"/>
        <v>0</v>
      </c>
    </row>
    <row r="5330" spans="3:8">
      <c r="C5330" s="13">
        <f t="shared" ca="1" si="492"/>
        <v>2021.8153961820524</v>
      </c>
      <c r="D5330" s="13">
        <f t="shared" ca="1" si="493"/>
        <v>99.646974352854826</v>
      </c>
      <c r="E5330" s="13">
        <f t="shared" ca="1" si="494"/>
        <v>987007.72437532421</v>
      </c>
      <c r="F5330" s="13">
        <f t="shared" ca="1" si="495"/>
        <v>3.9958775662744443</v>
      </c>
      <c r="G5330" s="13">
        <f t="shared" ca="1" si="496"/>
        <v>0.51526187146922442</v>
      </c>
      <c r="H5330" s="13">
        <f t="shared" ca="1" si="497"/>
        <v>0</v>
      </c>
    </row>
    <row r="5331" spans="3:8">
      <c r="C5331" s="13">
        <f t="shared" ca="1" si="492"/>
        <v>2001.9805368042682</v>
      </c>
      <c r="D5331" s="13">
        <f t="shared" ca="1" si="493"/>
        <v>100.14841282380603</v>
      </c>
      <c r="E5331" s="13">
        <f t="shared" ca="1" si="494"/>
        <v>995828.34424068744</v>
      </c>
      <c r="F5331" s="13">
        <f t="shared" ca="1" si="495"/>
        <v>3.9928546512448424</v>
      </c>
      <c r="G5331" s="13">
        <f t="shared" ca="1" si="496"/>
        <v>0.50477218940448321</v>
      </c>
      <c r="H5331" s="13">
        <f t="shared" ca="1" si="497"/>
        <v>0</v>
      </c>
    </row>
    <row r="5332" spans="3:8">
      <c r="C5332" s="13">
        <f t="shared" ca="1" si="492"/>
        <v>1987.3943292823292</v>
      </c>
      <c r="D5332" s="13">
        <f t="shared" ca="1" si="493"/>
        <v>99.892858118838035</v>
      </c>
      <c r="E5332" s="13">
        <f t="shared" ca="1" si="494"/>
        <v>989628.93125755887</v>
      </c>
      <c r="F5332" s="13">
        <f t="shared" ca="1" si="495"/>
        <v>4.0047939407399236</v>
      </c>
      <c r="G5332" s="13">
        <f t="shared" ca="1" si="496"/>
        <v>0.4933550553263274</v>
      </c>
      <c r="H5332" s="13">
        <f t="shared" ca="1" si="497"/>
        <v>0</v>
      </c>
    </row>
    <row r="5333" spans="3:8">
      <c r="C5333" s="13">
        <f t="shared" ca="1" si="492"/>
        <v>1997.4420220032337</v>
      </c>
      <c r="D5333" s="13">
        <f t="shared" ca="1" si="493"/>
        <v>100.0692470202798</v>
      </c>
      <c r="E5333" s="13">
        <f t="shared" ca="1" si="494"/>
        <v>997179.59163537133</v>
      </c>
      <c r="F5333" s="13">
        <f t="shared" ca="1" si="495"/>
        <v>3.9949694472870143</v>
      </c>
      <c r="G5333" s="13">
        <f t="shared" ca="1" si="496"/>
        <v>0.50034769165008253</v>
      </c>
      <c r="H5333" s="13">
        <f t="shared" ca="1" si="497"/>
        <v>0</v>
      </c>
    </row>
    <row r="5334" spans="3:8">
      <c r="C5334" s="13">
        <f t="shared" ca="1" si="492"/>
        <v>1980.8296176880881</v>
      </c>
      <c r="D5334" s="13">
        <f t="shared" ca="1" si="493"/>
        <v>99.524271158854887</v>
      </c>
      <c r="E5334" s="13">
        <f t="shared" ca="1" si="494"/>
        <v>998779.58501655958</v>
      </c>
      <c r="F5334" s="13">
        <f t="shared" ca="1" si="495"/>
        <v>4.006877178593971</v>
      </c>
      <c r="G5334" s="13">
        <f t="shared" ca="1" si="496"/>
        <v>0.48281372166088787</v>
      </c>
      <c r="H5334" s="13">
        <f t="shared" ca="1" si="497"/>
        <v>0</v>
      </c>
    </row>
    <row r="5335" spans="3:8">
      <c r="C5335" s="13">
        <f t="shared" ca="1" si="492"/>
        <v>1990.8925917712897</v>
      </c>
      <c r="D5335" s="13">
        <f t="shared" ca="1" si="493"/>
        <v>100.81484513349214</v>
      </c>
      <c r="E5335" s="13">
        <f t="shared" ca="1" si="494"/>
        <v>989166.01171851798</v>
      </c>
      <c r="F5335" s="13">
        <f t="shared" ca="1" si="495"/>
        <v>4.0012340382173575</v>
      </c>
      <c r="G5335" s="13">
        <f t="shared" ca="1" si="496"/>
        <v>0.50167825732255755</v>
      </c>
      <c r="H5335" s="13">
        <f t="shared" ca="1" si="497"/>
        <v>0</v>
      </c>
    </row>
    <row r="5336" spans="3:8">
      <c r="C5336" s="13">
        <f t="shared" ref="C5336:C5399" ca="1" si="498">NORMINV(RAND(),$D$3,$G$3)</f>
        <v>1995.9957814165591</v>
      </c>
      <c r="D5336" s="13">
        <f t="shared" ref="D5336:D5399" ca="1" si="499">NORMINV(RAND(),$D$4,$G$4)</f>
        <v>98.947368983719684</v>
      </c>
      <c r="E5336" s="13">
        <f t="shared" ref="E5336:E5399" ca="1" si="500">NORMINV(RAND(),$D$5,$G$5)</f>
        <v>997417.90094988537</v>
      </c>
      <c r="F5336" s="13">
        <f t="shared" ref="F5336:F5399" ca="1" si="501">NORMINV(RAND(),$D$6,$G$6)</f>
        <v>3.9932084651933932</v>
      </c>
      <c r="G5336" s="13">
        <f t="shared" ref="G5336:G5399" ca="1" si="502">C5336^2*D5336/(E5336*3.1415926*F5336^4)</f>
        <v>0.49477589474782047</v>
      </c>
      <c r="H5336" s="13">
        <f t="shared" ref="H5336:H5399" ca="1" si="503">IF(G5336&gt;0.54,1,IF(G5336&lt;0.46,1,0))</f>
        <v>0</v>
      </c>
    </row>
    <row r="5337" spans="3:8">
      <c r="C5337" s="13">
        <f t="shared" ca="1" si="498"/>
        <v>2010.3634593024969</v>
      </c>
      <c r="D5337" s="13">
        <f t="shared" ca="1" si="499"/>
        <v>100.43996551754113</v>
      </c>
      <c r="E5337" s="13">
        <f t="shared" ca="1" si="500"/>
        <v>992388.62091473595</v>
      </c>
      <c r="F5337" s="13">
        <f t="shared" ca="1" si="501"/>
        <v>3.9959084387991703</v>
      </c>
      <c r="G5337" s="13">
        <f t="shared" ca="1" si="502"/>
        <v>0.51069542119936184</v>
      </c>
      <c r="H5337" s="13">
        <f t="shared" ca="1" si="503"/>
        <v>0</v>
      </c>
    </row>
    <row r="5338" spans="3:8">
      <c r="C5338" s="13">
        <f t="shared" ca="1" si="498"/>
        <v>1997.3581977942031</v>
      </c>
      <c r="D5338" s="13">
        <f t="shared" ca="1" si="499"/>
        <v>100.48844078032762</v>
      </c>
      <c r="E5338" s="13">
        <f t="shared" ca="1" si="500"/>
        <v>995169.15506821952</v>
      </c>
      <c r="F5338" s="13">
        <f t="shared" ca="1" si="501"/>
        <v>4.0021323086878366</v>
      </c>
      <c r="G5338" s="13">
        <f t="shared" ca="1" si="502"/>
        <v>0.49982212879087945</v>
      </c>
      <c r="H5338" s="13">
        <f t="shared" ca="1" si="503"/>
        <v>0</v>
      </c>
    </row>
    <row r="5339" spans="3:8">
      <c r="C5339" s="13">
        <f t="shared" ca="1" si="498"/>
        <v>2005.3012915403565</v>
      </c>
      <c r="D5339" s="13">
        <f t="shared" ca="1" si="499"/>
        <v>100.59347828266303</v>
      </c>
      <c r="E5339" s="13">
        <f t="shared" ca="1" si="500"/>
        <v>1001220.9484344212</v>
      </c>
      <c r="F5339" s="13">
        <f t="shared" ca="1" si="501"/>
        <v>4.005570463233644</v>
      </c>
      <c r="G5339" s="13">
        <f t="shared" ca="1" si="502"/>
        <v>0.49956476055382792</v>
      </c>
      <c r="H5339" s="13">
        <f t="shared" ca="1" si="503"/>
        <v>0</v>
      </c>
    </row>
    <row r="5340" spans="3:8">
      <c r="C5340" s="13">
        <f t="shared" ca="1" si="498"/>
        <v>1999.7421147826803</v>
      </c>
      <c r="D5340" s="13">
        <f t="shared" ca="1" si="499"/>
        <v>100.19437138530117</v>
      </c>
      <c r="E5340" s="13">
        <f t="shared" ca="1" si="500"/>
        <v>1001542.820073568</v>
      </c>
      <c r="F5340" s="13">
        <f t="shared" ca="1" si="501"/>
        <v>3.9941138310362736</v>
      </c>
      <c r="G5340" s="13">
        <f t="shared" ca="1" si="502"/>
        <v>0.50036874229333228</v>
      </c>
      <c r="H5340" s="13">
        <f t="shared" ca="1" si="503"/>
        <v>0</v>
      </c>
    </row>
    <row r="5341" spans="3:8">
      <c r="C5341" s="13">
        <f t="shared" ca="1" si="498"/>
        <v>1991.706367121408</v>
      </c>
      <c r="D5341" s="13">
        <f t="shared" ca="1" si="499"/>
        <v>99.771275998623565</v>
      </c>
      <c r="E5341" s="13">
        <f t="shared" ca="1" si="500"/>
        <v>993239.44331279106</v>
      </c>
      <c r="F5341" s="13">
        <f t="shared" ca="1" si="501"/>
        <v>3.9994718750442866</v>
      </c>
      <c r="G5341" s="13">
        <f t="shared" ca="1" si="502"/>
        <v>0.49572604674193316</v>
      </c>
      <c r="H5341" s="13">
        <f t="shared" ca="1" si="503"/>
        <v>0</v>
      </c>
    </row>
    <row r="5342" spans="3:8">
      <c r="C5342" s="13">
        <f t="shared" ca="1" si="498"/>
        <v>1998.3469909425539</v>
      </c>
      <c r="D5342" s="13">
        <f t="shared" ca="1" si="499"/>
        <v>100.30168311199144</v>
      </c>
      <c r="E5342" s="13">
        <f t="shared" ca="1" si="500"/>
        <v>1001082.9900805468</v>
      </c>
      <c r="F5342" s="13">
        <f t="shared" ca="1" si="501"/>
        <v>4.0028222024012239</v>
      </c>
      <c r="G5342" s="13">
        <f t="shared" ca="1" si="502"/>
        <v>0.4960950287304679</v>
      </c>
      <c r="H5342" s="13">
        <f t="shared" ca="1" si="503"/>
        <v>0</v>
      </c>
    </row>
    <row r="5343" spans="3:8">
      <c r="C5343" s="13">
        <f t="shared" ca="1" si="498"/>
        <v>2001.9297037100876</v>
      </c>
      <c r="D5343" s="13">
        <f t="shared" ca="1" si="499"/>
        <v>99.375123704421668</v>
      </c>
      <c r="E5343" s="13">
        <f t="shared" ca="1" si="500"/>
        <v>995327.59867489489</v>
      </c>
      <c r="F5343" s="13">
        <f t="shared" ca="1" si="501"/>
        <v>3.9932928402349503</v>
      </c>
      <c r="G5343" s="13">
        <f t="shared" ca="1" si="502"/>
        <v>0.5008812556992045</v>
      </c>
      <c r="H5343" s="13">
        <f t="shared" ca="1" si="503"/>
        <v>0</v>
      </c>
    </row>
    <row r="5344" spans="3:8">
      <c r="C5344" s="13">
        <f t="shared" ca="1" si="498"/>
        <v>2005.9204938973114</v>
      </c>
      <c r="D5344" s="13">
        <f t="shared" ca="1" si="499"/>
        <v>99.596242986674682</v>
      </c>
      <c r="E5344" s="13">
        <f t="shared" ca="1" si="500"/>
        <v>1003927.132194845</v>
      </c>
      <c r="F5344" s="13">
        <f t="shared" ca="1" si="501"/>
        <v>3.9962792695408966</v>
      </c>
      <c r="G5344" s="13">
        <f t="shared" ca="1" si="502"/>
        <v>0.49819000412962999</v>
      </c>
      <c r="H5344" s="13">
        <f t="shared" ca="1" si="503"/>
        <v>0</v>
      </c>
    </row>
    <row r="5345" spans="3:8">
      <c r="C5345" s="13">
        <f t="shared" ca="1" si="498"/>
        <v>1997.0608518624078</v>
      </c>
      <c r="D5345" s="13">
        <f t="shared" ca="1" si="499"/>
        <v>99.499522985878187</v>
      </c>
      <c r="E5345" s="13">
        <f t="shared" ca="1" si="500"/>
        <v>993095.21964645549</v>
      </c>
      <c r="F5345" s="13">
        <f t="shared" ca="1" si="501"/>
        <v>3.9989772418417542</v>
      </c>
      <c r="G5345" s="13">
        <f t="shared" ca="1" si="502"/>
        <v>0.49735571008662127</v>
      </c>
      <c r="H5345" s="13">
        <f t="shared" ca="1" si="503"/>
        <v>0</v>
      </c>
    </row>
    <row r="5346" spans="3:8">
      <c r="C5346" s="13">
        <f t="shared" ca="1" si="498"/>
        <v>2006.0115715755451</v>
      </c>
      <c r="D5346" s="13">
        <f t="shared" ca="1" si="499"/>
        <v>100.62329720169765</v>
      </c>
      <c r="E5346" s="13">
        <f t="shared" ca="1" si="500"/>
        <v>999238.68450758944</v>
      </c>
      <c r="F5346" s="13">
        <f t="shared" ca="1" si="501"/>
        <v>4.008178106874019</v>
      </c>
      <c r="G5346" s="13">
        <f t="shared" ca="1" si="502"/>
        <v>0.49975628144003414</v>
      </c>
      <c r="H5346" s="13">
        <f t="shared" ca="1" si="503"/>
        <v>0</v>
      </c>
    </row>
    <row r="5347" spans="3:8">
      <c r="C5347" s="13">
        <f t="shared" ca="1" si="498"/>
        <v>1975.5440963271021</v>
      </c>
      <c r="D5347" s="13">
        <f t="shared" ca="1" si="499"/>
        <v>100.29433614998665</v>
      </c>
      <c r="E5347" s="13">
        <f t="shared" ca="1" si="500"/>
        <v>1000873.2522121329</v>
      </c>
      <c r="F5347" s="13">
        <f t="shared" ca="1" si="501"/>
        <v>3.9973062981861349</v>
      </c>
      <c r="G5347" s="13">
        <f t="shared" ca="1" si="502"/>
        <v>0.48758597434251144</v>
      </c>
      <c r="H5347" s="13">
        <f t="shared" ca="1" si="503"/>
        <v>0</v>
      </c>
    </row>
    <row r="5348" spans="3:8">
      <c r="C5348" s="13">
        <f t="shared" ca="1" si="498"/>
        <v>2011.624870185515</v>
      </c>
      <c r="D5348" s="13">
        <f t="shared" ca="1" si="499"/>
        <v>100.21916381437187</v>
      </c>
      <c r="E5348" s="13">
        <f t="shared" ca="1" si="500"/>
        <v>993081.54720175313</v>
      </c>
      <c r="F5348" s="13">
        <f t="shared" ca="1" si="501"/>
        <v>4.0072458840276024</v>
      </c>
      <c r="G5348" s="13">
        <f t="shared" ca="1" si="502"/>
        <v>0.50411082568001597</v>
      </c>
      <c r="H5348" s="13">
        <f t="shared" ca="1" si="503"/>
        <v>0</v>
      </c>
    </row>
    <row r="5349" spans="3:8">
      <c r="C5349" s="13">
        <f t="shared" ca="1" si="498"/>
        <v>1992.0861668454768</v>
      </c>
      <c r="D5349" s="13">
        <f t="shared" ca="1" si="499"/>
        <v>100.73875277653217</v>
      </c>
      <c r="E5349" s="13">
        <f t="shared" ca="1" si="500"/>
        <v>997858.27366015653</v>
      </c>
      <c r="F5349" s="13">
        <f t="shared" ca="1" si="501"/>
        <v>4.0014351594201862</v>
      </c>
      <c r="G5349" s="13">
        <f t="shared" ca="1" si="502"/>
        <v>0.49742882238449132</v>
      </c>
      <c r="H5349" s="13">
        <f t="shared" ca="1" si="503"/>
        <v>0</v>
      </c>
    </row>
    <row r="5350" spans="3:8">
      <c r="C5350" s="13">
        <f t="shared" ca="1" si="498"/>
        <v>2004.8312845691075</v>
      </c>
      <c r="D5350" s="13">
        <f t="shared" ca="1" si="499"/>
        <v>99.844616694890547</v>
      </c>
      <c r="E5350" s="13">
        <f t="shared" ca="1" si="500"/>
        <v>999964.78331949736</v>
      </c>
      <c r="F5350" s="13">
        <f t="shared" ca="1" si="501"/>
        <v>4.0124645393576293</v>
      </c>
      <c r="G5350" s="13">
        <f t="shared" ca="1" si="502"/>
        <v>0.49283428824813585</v>
      </c>
      <c r="H5350" s="13">
        <f t="shared" ca="1" si="503"/>
        <v>0</v>
      </c>
    </row>
    <row r="5351" spans="3:8">
      <c r="C5351" s="13">
        <f t="shared" ca="1" si="498"/>
        <v>1996.7865442008899</v>
      </c>
      <c r="D5351" s="13">
        <f t="shared" ca="1" si="499"/>
        <v>100.374314159698</v>
      </c>
      <c r="E5351" s="13">
        <f t="shared" ca="1" si="500"/>
        <v>994888.18520815508</v>
      </c>
      <c r="F5351" s="13">
        <f t="shared" ca="1" si="501"/>
        <v>3.9966906976125665</v>
      </c>
      <c r="G5351" s="13">
        <f t="shared" ca="1" si="502"/>
        <v>0.50183341552887717</v>
      </c>
      <c r="H5351" s="13">
        <f t="shared" ca="1" si="503"/>
        <v>0</v>
      </c>
    </row>
    <row r="5352" spans="3:8">
      <c r="C5352" s="13">
        <f t="shared" ca="1" si="498"/>
        <v>2005.8178206791404</v>
      </c>
      <c r="D5352" s="13">
        <f t="shared" ca="1" si="499"/>
        <v>99.688538192554589</v>
      </c>
      <c r="E5352" s="13">
        <f t="shared" ca="1" si="500"/>
        <v>986701.50482361065</v>
      </c>
      <c r="F5352" s="13">
        <f t="shared" ca="1" si="501"/>
        <v>4.0001884138826593</v>
      </c>
      <c r="G5352" s="13">
        <f t="shared" ca="1" si="502"/>
        <v>0.50532496233050062</v>
      </c>
      <c r="H5352" s="13">
        <f t="shared" ca="1" si="503"/>
        <v>0</v>
      </c>
    </row>
    <row r="5353" spans="3:8">
      <c r="C5353" s="13">
        <f t="shared" ca="1" si="498"/>
        <v>1993.9956525716113</v>
      </c>
      <c r="D5353" s="13">
        <f t="shared" ca="1" si="499"/>
        <v>99.094695902833806</v>
      </c>
      <c r="E5353" s="13">
        <f t="shared" ca="1" si="500"/>
        <v>994497.4718493137</v>
      </c>
      <c r="F5353" s="13">
        <f t="shared" ca="1" si="501"/>
        <v>4.0023134448567665</v>
      </c>
      <c r="G5353" s="13">
        <f t="shared" ca="1" si="502"/>
        <v>0.49147438006495031</v>
      </c>
      <c r="H5353" s="13">
        <f t="shared" ca="1" si="503"/>
        <v>0</v>
      </c>
    </row>
    <row r="5354" spans="3:8">
      <c r="C5354" s="13">
        <f t="shared" ca="1" si="498"/>
        <v>1994.9069775867724</v>
      </c>
      <c r="D5354" s="13">
        <f t="shared" ca="1" si="499"/>
        <v>99.69614762656559</v>
      </c>
      <c r="E5354" s="13">
        <f t="shared" ca="1" si="500"/>
        <v>1002308.0932015945</v>
      </c>
      <c r="F5354" s="13">
        <f t="shared" ca="1" si="501"/>
        <v>3.9947858940042704</v>
      </c>
      <c r="G5354" s="13">
        <f t="shared" ca="1" si="502"/>
        <v>0.49476451341837319</v>
      </c>
      <c r="H5354" s="13">
        <f t="shared" ca="1" si="503"/>
        <v>0</v>
      </c>
    </row>
    <row r="5355" spans="3:8">
      <c r="C5355" s="13">
        <f t="shared" ca="1" si="498"/>
        <v>1988.9258464317736</v>
      </c>
      <c r="D5355" s="13">
        <f t="shared" ca="1" si="499"/>
        <v>99.090330414965692</v>
      </c>
      <c r="E5355" s="13">
        <f t="shared" ca="1" si="500"/>
        <v>983716.19930286764</v>
      </c>
      <c r="F5355" s="13">
        <f t="shared" ca="1" si="501"/>
        <v>3.9938454051976393</v>
      </c>
      <c r="G5355" s="13">
        <f t="shared" ca="1" si="502"/>
        <v>0.4985213596722583</v>
      </c>
      <c r="H5355" s="13">
        <f t="shared" ca="1" si="503"/>
        <v>0</v>
      </c>
    </row>
    <row r="5356" spans="3:8">
      <c r="C5356" s="13">
        <f t="shared" ca="1" si="498"/>
        <v>1997.0836133527043</v>
      </c>
      <c r="D5356" s="13">
        <f t="shared" ca="1" si="499"/>
        <v>99.228277099286146</v>
      </c>
      <c r="E5356" s="13">
        <f t="shared" ca="1" si="500"/>
        <v>994525.33197304886</v>
      </c>
      <c r="F5356" s="13">
        <f t="shared" ca="1" si="501"/>
        <v>3.999787532428329</v>
      </c>
      <c r="G5356" s="13">
        <f t="shared" ca="1" si="502"/>
        <v>0.49489668272722442</v>
      </c>
      <c r="H5356" s="13">
        <f t="shared" ca="1" si="503"/>
        <v>0</v>
      </c>
    </row>
    <row r="5357" spans="3:8">
      <c r="C5357" s="13">
        <f t="shared" ca="1" si="498"/>
        <v>2013.8326093184276</v>
      </c>
      <c r="D5357" s="13">
        <f t="shared" ca="1" si="499"/>
        <v>99.686303193256791</v>
      </c>
      <c r="E5357" s="13">
        <f t="shared" ca="1" si="500"/>
        <v>992422.98786312446</v>
      </c>
      <c r="F5357" s="13">
        <f t="shared" ca="1" si="501"/>
        <v>3.9932740637714987</v>
      </c>
      <c r="G5357" s="13">
        <f t="shared" ca="1" si="502"/>
        <v>0.50993999834992787</v>
      </c>
      <c r="H5357" s="13">
        <f t="shared" ca="1" si="503"/>
        <v>0</v>
      </c>
    </row>
    <row r="5358" spans="3:8">
      <c r="C5358" s="13">
        <f t="shared" ca="1" si="498"/>
        <v>1987.7008845823607</v>
      </c>
      <c r="D5358" s="13">
        <f t="shared" ca="1" si="499"/>
        <v>99.987035055585991</v>
      </c>
      <c r="E5358" s="13">
        <f t="shared" ca="1" si="500"/>
        <v>995130.28081263253</v>
      </c>
      <c r="F5358" s="13">
        <f t="shared" ca="1" si="501"/>
        <v>4.0117646781505192</v>
      </c>
      <c r="G5358" s="13">
        <f t="shared" ca="1" si="502"/>
        <v>0.48783633504600649</v>
      </c>
      <c r="H5358" s="13">
        <f t="shared" ca="1" si="503"/>
        <v>0</v>
      </c>
    </row>
    <row r="5359" spans="3:8">
      <c r="C5359" s="13">
        <f t="shared" ca="1" si="498"/>
        <v>1987.637706588326</v>
      </c>
      <c r="D5359" s="13">
        <f t="shared" ca="1" si="499"/>
        <v>99.679400133443139</v>
      </c>
      <c r="E5359" s="13">
        <f t="shared" ca="1" si="500"/>
        <v>987639.16343700374</v>
      </c>
      <c r="F5359" s="13">
        <f t="shared" ca="1" si="501"/>
        <v>4.0005057865925897</v>
      </c>
      <c r="G5359" s="13">
        <f t="shared" ca="1" si="502"/>
        <v>0.49553243873035713</v>
      </c>
      <c r="H5359" s="13">
        <f t="shared" ca="1" si="503"/>
        <v>0</v>
      </c>
    </row>
    <row r="5360" spans="3:8">
      <c r="C5360" s="13">
        <f t="shared" ca="1" si="498"/>
        <v>2014.797868262152</v>
      </c>
      <c r="D5360" s="13">
        <f t="shared" ca="1" si="499"/>
        <v>99.517993724551928</v>
      </c>
      <c r="E5360" s="13">
        <f t="shared" ca="1" si="500"/>
        <v>996936.50298444845</v>
      </c>
      <c r="F5360" s="13">
        <f t="shared" ca="1" si="501"/>
        <v>4.0046372937825714</v>
      </c>
      <c r="G5360" s="13">
        <f t="shared" ca="1" si="502"/>
        <v>0.50152716829839628</v>
      </c>
      <c r="H5360" s="13">
        <f t="shared" ca="1" si="503"/>
        <v>0</v>
      </c>
    </row>
    <row r="5361" spans="3:8">
      <c r="C5361" s="13">
        <f t="shared" ca="1" si="498"/>
        <v>1979.3081167546322</v>
      </c>
      <c r="D5361" s="13">
        <f t="shared" ca="1" si="499"/>
        <v>99.99119775064996</v>
      </c>
      <c r="E5361" s="13">
        <f t="shared" ca="1" si="500"/>
        <v>1000624.3287909515</v>
      </c>
      <c r="F5361" s="13">
        <f t="shared" ca="1" si="501"/>
        <v>3.9995455928754837</v>
      </c>
      <c r="G5361" s="13">
        <f t="shared" ca="1" si="502"/>
        <v>0.48699561532567465</v>
      </c>
      <c r="H5361" s="13">
        <f t="shared" ca="1" si="503"/>
        <v>0</v>
      </c>
    </row>
    <row r="5362" spans="3:8">
      <c r="C5362" s="13">
        <f t="shared" ca="1" si="498"/>
        <v>1975.9141461113486</v>
      </c>
      <c r="D5362" s="13">
        <f t="shared" ca="1" si="499"/>
        <v>99.003476010407951</v>
      </c>
      <c r="E5362" s="13">
        <f t="shared" ca="1" si="500"/>
        <v>993367.74571438762</v>
      </c>
      <c r="F5362" s="13">
        <f t="shared" ca="1" si="501"/>
        <v>4.0038386697707633</v>
      </c>
      <c r="G5362" s="13">
        <f t="shared" ca="1" si="502"/>
        <v>0.48197042003719032</v>
      </c>
      <c r="H5362" s="13">
        <f t="shared" ca="1" si="503"/>
        <v>0</v>
      </c>
    </row>
    <row r="5363" spans="3:8">
      <c r="C5363" s="13">
        <f t="shared" ca="1" si="498"/>
        <v>1998.2746647815943</v>
      </c>
      <c r="D5363" s="13">
        <f t="shared" ca="1" si="499"/>
        <v>99.655475438421249</v>
      </c>
      <c r="E5363" s="13">
        <f t="shared" ca="1" si="500"/>
        <v>991220.72809195763</v>
      </c>
      <c r="F5363" s="13">
        <f t="shared" ca="1" si="501"/>
        <v>3.9927686173004284</v>
      </c>
      <c r="G5363" s="13">
        <f t="shared" ca="1" si="502"/>
        <v>0.50279935947726062</v>
      </c>
      <c r="H5363" s="13">
        <f t="shared" ca="1" si="503"/>
        <v>0</v>
      </c>
    </row>
    <row r="5364" spans="3:8">
      <c r="C5364" s="13">
        <f t="shared" ca="1" si="498"/>
        <v>2000.0303607768155</v>
      </c>
      <c r="D5364" s="13">
        <f t="shared" ca="1" si="499"/>
        <v>100.67009815155942</v>
      </c>
      <c r="E5364" s="13">
        <f t="shared" ca="1" si="500"/>
        <v>998971.74898393499</v>
      </c>
      <c r="F5364" s="13">
        <f t="shared" ca="1" si="501"/>
        <v>3.9973612501304912</v>
      </c>
      <c r="G5364" s="13">
        <f t="shared" ca="1" si="502"/>
        <v>0.5025473698045736</v>
      </c>
      <c r="H5364" s="13">
        <f t="shared" ca="1" si="503"/>
        <v>0</v>
      </c>
    </row>
    <row r="5365" spans="3:8">
      <c r="C5365" s="13">
        <f t="shared" ca="1" si="498"/>
        <v>1984.3082852947589</v>
      </c>
      <c r="D5365" s="13">
        <f t="shared" ca="1" si="499"/>
        <v>99.729959997834484</v>
      </c>
      <c r="E5365" s="13">
        <f t="shared" ca="1" si="500"/>
        <v>990681.20821182325</v>
      </c>
      <c r="F5365" s="13">
        <f t="shared" ca="1" si="501"/>
        <v>3.9959421295616959</v>
      </c>
      <c r="G5365" s="13">
        <f t="shared" ca="1" si="502"/>
        <v>0.49486117939308255</v>
      </c>
      <c r="H5365" s="13">
        <f t="shared" ca="1" si="503"/>
        <v>0</v>
      </c>
    </row>
    <row r="5366" spans="3:8">
      <c r="C5366" s="13">
        <f t="shared" ca="1" si="498"/>
        <v>2017.8158447039161</v>
      </c>
      <c r="D5366" s="13">
        <f t="shared" ca="1" si="499"/>
        <v>99.529419932514827</v>
      </c>
      <c r="E5366" s="13">
        <f t="shared" ca="1" si="500"/>
        <v>1000381.4045828225</v>
      </c>
      <c r="F5366" s="13">
        <f t="shared" ca="1" si="501"/>
        <v>3.9962933153145572</v>
      </c>
      <c r="G5366" s="13">
        <f t="shared" ca="1" si="502"/>
        <v>0.50555641674437513</v>
      </c>
      <c r="H5366" s="13">
        <f t="shared" ca="1" si="503"/>
        <v>0</v>
      </c>
    </row>
    <row r="5367" spans="3:8">
      <c r="C5367" s="13">
        <f t="shared" ca="1" si="498"/>
        <v>2010.9623843750721</v>
      </c>
      <c r="D5367" s="13">
        <f t="shared" ca="1" si="499"/>
        <v>101.2516128522296</v>
      </c>
      <c r="E5367" s="13">
        <f t="shared" ca="1" si="500"/>
        <v>986836.5032658861</v>
      </c>
      <c r="F5367" s="13">
        <f t="shared" ca="1" si="501"/>
        <v>3.9849317228004684</v>
      </c>
      <c r="G5367" s="13">
        <f t="shared" ca="1" si="502"/>
        <v>0.5237586811535494</v>
      </c>
      <c r="H5367" s="13">
        <f t="shared" ca="1" si="503"/>
        <v>0</v>
      </c>
    </row>
    <row r="5368" spans="3:8">
      <c r="C5368" s="13">
        <f t="shared" ca="1" si="498"/>
        <v>2003.7171745813635</v>
      </c>
      <c r="D5368" s="13">
        <f t="shared" ca="1" si="499"/>
        <v>100.77549477992439</v>
      </c>
      <c r="E5368" s="13">
        <f t="shared" ca="1" si="500"/>
        <v>987248.79814942542</v>
      </c>
      <c r="F5368" s="13">
        <f t="shared" ca="1" si="501"/>
        <v>4.0033618731825582</v>
      </c>
      <c r="G5368" s="13">
        <f t="shared" ca="1" si="502"/>
        <v>0.50786923603768441</v>
      </c>
      <c r="H5368" s="13">
        <f t="shared" ca="1" si="503"/>
        <v>0</v>
      </c>
    </row>
    <row r="5369" spans="3:8">
      <c r="C5369" s="13">
        <f t="shared" ca="1" si="498"/>
        <v>1995.7069665315171</v>
      </c>
      <c r="D5369" s="13">
        <f t="shared" ca="1" si="499"/>
        <v>100.13020724026615</v>
      </c>
      <c r="E5369" s="13">
        <f t="shared" ca="1" si="500"/>
        <v>1000271.2115505297</v>
      </c>
      <c r="F5369" s="13">
        <f t="shared" ca="1" si="501"/>
        <v>4.0058544412349111</v>
      </c>
      <c r="G5369" s="13">
        <f t="shared" ca="1" si="502"/>
        <v>0.49284501566705863</v>
      </c>
      <c r="H5369" s="13">
        <f t="shared" ca="1" si="503"/>
        <v>0</v>
      </c>
    </row>
    <row r="5370" spans="3:8">
      <c r="C5370" s="13">
        <f t="shared" ca="1" si="498"/>
        <v>1992.3628345206105</v>
      </c>
      <c r="D5370" s="13">
        <f t="shared" ca="1" si="499"/>
        <v>99.852162739700489</v>
      </c>
      <c r="E5370" s="13">
        <f t="shared" ca="1" si="500"/>
        <v>1006153.0985878198</v>
      </c>
      <c r="F5370" s="13">
        <f t="shared" ca="1" si="501"/>
        <v>4.0111254894811017</v>
      </c>
      <c r="G5370" s="13">
        <f t="shared" ca="1" si="502"/>
        <v>0.48441257458954884</v>
      </c>
      <c r="H5370" s="13">
        <f t="shared" ca="1" si="503"/>
        <v>0</v>
      </c>
    </row>
    <row r="5371" spans="3:8">
      <c r="C5371" s="13">
        <f t="shared" ca="1" si="498"/>
        <v>1997.2271907560721</v>
      </c>
      <c r="D5371" s="13">
        <f t="shared" ca="1" si="499"/>
        <v>99.976726018610151</v>
      </c>
      <c r="E5371" s="13">
        <f t="shared" ca="1" si="500"/>
        <v>1000769.2639659329</v>
      </c>
      <c r="F5371" s="13">
        <f t="shared" ca="1" si="501"/>
        <v>4.0032351363467598</v>
      </c>
      <c r="G5371" s="13">
        <f t="shared" ca="1" si="502"/>
        <v>0.49388476253509239</v>
      </c>
      <c r="H5371" s="13">
        <f t="shared" ca="1" si="503"/>
        <v>0</v>
      </c>
    </row>
    <row r="5372" spans="3:8">
      <c r="C5372" s="13">
        <f t="shared" ca="1" si="498"/>
        <v>1998.6299079999064</v>
      </c>
      <c r="D5372" s="13">
        <f t="shared" ca="1" si="499"/>
        <v>99.795873274878758</v>
      </c>
      <c r="E5372" s="13">
        <f t="shared" ca="1" si="500"/>
        <v>996824.19448444759</v>
      </c>
      <c r="F5372" s="13">
        <f t="shared" ca="1" si="501"/>
        <v>3.9987762781039136</v>
      </c>
      <c r="G5372" s="13">
        <f t="shared" ca="1" si="502"/>
        <v>0.4978522598534687</v>
      </c>
      <c r="H5372" s="13">
        <f t="shared" ca="1" si="503"/>
        <v>0</v>
      </c>
    </row>
    <row r="5373" spans="3:8">
      <c r="C5373" s="13">
        <f t="shared" ca="1" si="498"/>
        <v>1988.2203170318787</v>
      </c>
      <c r="D5373" s="13">
        <f t="shared" ca="1" si="499"/>
        <v>99.563312582324841</v>
      </c>
      <c r="E5373" s="13">
        <f t="shared" ca="1" si="500"/>
        <v>1001950.1199100128</v>
      </c>
      <c r="F5373" s="13">
        <f t="shared" ca="1" si="501"/>
        <v>4.0007044248484762</v>
      </c>
      <c r="G5373" s="13">
        <f t="shared" ca="1" si="502"/>
        <v>0.48807495103971177</v>
      </c>
      <c r="H5373" s="13">
        <f t="shared" ca="1" si="503"/>
        <v>0</v>
      </c>
    </row>
    <row r="5374" spans="3:8">
      <c r="C5374" s="13">
        <f t="shared" ca="1" si="498"/>
        <v>2011.2279240796231</v>
      </c>
      <c r="D5374" s="13">
        <f t="shared" ca="1" si="499"/>
        <v>99.999608731272801</v>
      </c>
      <c r="E5374" s="13">
        <f t="shared" ca="1" si="500"/>
        <v>996120.48589188408</v>
      </c>
      <c r="F5374" s="13">
        <f t="shared" ca="1" si="501"/>
        <v>4.0051487798166017</v>
      </c>
      <c r="G5374" s="13">
        <f t="shared" ca="1" si="502"/>
        <v>0.50232469586814754</v>
      </c>
      <c r="H5374" s="13">
        <f t="shared" ca="1" si="503"/>
        <v>0</v>
      </c>
    </row>
    <row r="5375" spans="3:8">
      <c r="C5375" s="13">
        <f t="shared" ca="1" si="498"/>
        <v>2002.2087846386041</v>
      </c>
      <c r="D5375" s="13">
        <f t="shared" ca="1" si="499"/>
        <v>100.12696060026077</v>
      </c>
      <c r="E5375" s="13">
        <f t="shared" ca="1" si="500"/>
        <v>995516.29560650932</v>
      </c>
      <c r="F5375" s="13">
        <f t="shared" ca="1" si="501"/>
        <v>3.9946499437519338</v>
      </c>
      <c r="G5375" s="13">
        <f t="shared" ca="1" si="502"/>
        <v>0.50403025855271266</v>
      </c>
      <c r="H5375" s="13">
        <f t="shared" ca="1" si="503"/>
        <v>0</v>
      </c>
    </row>
    <row r="5376" spans="3:8">
      <c r="C5376" s="13">
        <f t="shared" ca="1" si="498"/>
        <v>2012.9584539607167</v>
      </c>
      <c r="D5376" s="13">
        <f t="shared" ca="1" si="499"/>
        <v>98.902579677937879</v>
      </c>
      <c r="E5376" s="13">
        <f t="shared" ca="1" si="500"/>
        <v>1002164.6280024342</v>
      </c>
      <c r="F5376" s="13">
        <f t="shared" ca="1" si="501"/>
        <v>4.0116177776885911</v>
      </c>
      <c r="G5376" s="13">
        <f t="shared" ca="1" si="502"/>
        <v>0.49148483058113634</v>
      </c>
      <c r="H5376" s="13">
        <f t="shared" ca="1" si="503"/>
        <v>0</v>
      </c>
    </row>
    <row r="5377" spans="3:8">
      <c r="C5377" s="13">
        <f t="shared" ca="1" si="498"/>
        <v>1987.1240321867265</v>
      </c>
      <c r="D5377" s="13">
        <f t="shared" ca="1" si="499"/>
        <v>100.60853211364048</v>
      </c>
      <c r="E5377" s="13">
        <f t="shared" ca="1" si="500"/>
        <v>1000287.3668946795</v>
      </c>
      <c r="F5377" s="13">
        <f t="shared" ca="1" si="501"/>
        <v>3.9886468401833679</v>
      </c>
      <c r="G5377" s="13">
        <f t="shared" ca="1" si="502"/>
        <v>0.49946812163046089</v>
      </c>
      <c r="H5377" s="13">
        <f t="shared" ca="1" si="503"/>
        <v>0</v>
      </c>
    </row>
    <row r="5378" spans="3:8">
      <c r="C5378" s="13">
        <f t="shared" ca="1" si="498"/>
        <v>2017.4038835552312</v>
      </c>
      <c r="D5378" s="13">
        <f t="shared" ca="1" si="499"/>
        <v>100.28391615289101</v>
      </c>
      <c r="E5378" s="13">
        <f t="shared" ca="1" si="500"/>
        <v>997307.32448886498</v>
      </c>
      <c r="F5378" s="13">
        <f t="shared" ca="1" si="501"/>
        <v>3.993290475314335</v>
      </c>
      <c r="G5378" s="13">
        <f t="shared" ca="1" si="502"/>
        <v>0.51228838234292262</v>
      </c>
      <c r="H5378" s="13">
        <f t="shared" ca="1" si="503"/>
        <v>0</v>
      </c>
    </row>
    <row r="5379" spans="3:8">
      <c r="C5379" s="13">
        <f t="shared" ca="1" si="498"/>
        <v>2004.5479730864324</v>
      </c>
      <c r="D5379" s="13">
        <f t="shared" ca="1" si="499"/>
        <v>100.22632118035936</v>
      </c>
      <c r="E5379" s="13">
        <f t="shared" ca="1" si="500"/>
        <v>989835.03837623354</v>
      </c>
      <c r="F5379" s="13">
        <f t="shared" ca="1" si="501"/>
        <v>3.9954939337544086</v>
      </c>
      <c r="G5379" s="13">
        <f t="shared" ca="1" si="502"/>
        <v>0.50818297065621354</v>
      </c>
      <c r="H5379" s="13">
        <f t="shared" ca="1" si="503"/>
        <v>0</v>
      </c>
    </row>
    <row r="5380" spans="3:8">
      <c r="C5380" s="13">
        <f t="shared" ca="1" si="498"/>
        <v>1991.2841084620111</v>
      </c>
      <c r="D5380" s="13">
        <f t="shared" ca="1" si="499"/>
        <v>100.48954684282367</v>
      </c>
      <c r="E5380" s="13">
        <f t="shared" ca="1" si="500"/>
        <v>1003195.5289649933</v>
      </c>
      <c r="F5380" s="13">
        <f t="shared" ca="1" si="501"/>
        <v>4.0080221859353555</v>
      </c>
      <c r="G5380" s="13">
        <f t="shared" ca="1" si="502"/>
        <v>0.48992705489671773</v>
      </c>
      <c r="H5380" s="13">
        <f t="shared" ca="1" si="503"/>
        <v>0</v>
      </c>
    </row>
    <row r="5381" spans="3:8">
      <c r="C5381" s="13">
        <f t="shared" ca="1" si="498"/>
        <v>2026.5043021972106</v>
      </c>
      <c r="D5381" s="13">
        <f t="shared" ca="1" si="499"/>
        <v>100.27595892179905</v>
      </c>
      <c r="E5381" s="13">
        <f t="shared" ca="1" si="500"/>
        <v>985268.36235876428</v>
      </c>
      <c r="F5381" s="13">
        <f t="shared" ca="1" si="501"/>
        <v>3.988184197456782</v>
      </c>
      <c r="G5381" s="13">
        <f t="shared" ca="1" si="502"/>
        <v>0.52587999210018932</v>
      </c>
      <c r="H5381" s="13">
        <f t="shared" ca="1" si="503"/>
        <v>0</v>
      </c>
    </row>
    <row r="5382" spans="3:8">
      <c r="C5382" s="13">
        <f t="shared" ca="1" si="498"/>
        <v>1991.0545949796394</v>
      </c>
      <c r="D5382" s="13">
        <f t="shared" ca="1" si="499"/>
        <v>99.520065516531943</v>
      </c>
      <c r="E5382" s="13">
        <f t="shared" ca="1" si="500"/>
        <v>995977.31209410343</v>
      </c>
      <c r="F5382" s="13">
        <f t="shared" ca="1" si="501"/>
        <v>3.9970456473515439</v>
      </c>
      <c r="G5382" s="13">
        <f t="shared" ca="1" si="502"/>
        <v>0.49399351476563963</v>
      </c>
      <c r="H5382" s="13">
        <f t="shared" ca="1" si="503"/>
        <v>0</v>
      </c>
    </row>
    <row r="5383" spans="3:8">
      <c r="C5383" s="13">
        <f t="shared" ca="1" si="498"/>
        <v>1994.7595819877731</v>
      </c>
      <c r="D5383" s="13">
        <f t="shared" ca="1" si="499"/>
        <v>99.991271213298205</v>
      </c>
      <c r="E5383" s="13">
        <f t="shared" ca="1" si="500"/>
        <v>990539.0518232577</v>
      </c>
      <c r="F5383" s="13">
        <f t="shared" ca="1" si="501"/>
        <v>3.9931050375289319</v>
      </c>
      <c r="G5383" s="13">
        <f t="shared" ca="1" si="502"/>
        <v>0.50289672188722256</v>
      </c>
      <c r="H5383" s="13">
        <f t="shared" ca="1" si="503"/>
        <v>0</v>
      </c>
    </row>
    <row r="5384" spans="3:8">
      <c r="C5384" s="13">
        <f t="shared" ca="1" si="498"/>
        <v>2015.8682608061843</v>
      </c>
      <c r="D5384" s="13">
        <f t="shared" ca="1" si="499"/>
        <v>100.5427775320597</v>
      </c>
      <c r="E5384" s="13">
        <f t="shared" ca="1" si="500"/>
        <v>992340.91481390246</v>
      </c>
      <c r="F5384" s="13">
        <f t="shared" ca="1" si="501"/>
        <v>4.0021484615794547</v>
      </c>
      <c r="G5384" s="13">
        <f t="shared" ca="1" si="502"/>
        <v>0.51084792033829107</v>
      </c>
      <c r="H5384" s="13">
        <f t="shared" ca="1" si="503"/>
        <v>0</v>
      </c>
    </row>
    <row r="5385" spans="3:8">
      <c r="C5385" s="13">
        <f t="shared" ca="1" si="498"/>
        <v>2012.2664210389732</v>
      </c>
      <c r="D5385" s="13">
        <f t="shared" ca="1" si="499"/>
        <v>100.15538283408407</v>
      </c>
      <c r="E5385" s="13">
        <f t="shared" ca="1" si="500"/>
        <v>988696.74770535051</v>
      </c>
      <c r="F5385" s="13">
        <f t="shared" ca="1" si="501"/>
        <v>4.0031793295164624</v>
      </c>
      <c r="G5385" s="13">
        <f t="shared" ca="1" si="502"/>
        <v>0.50840768028064998</v>
      </c>
      <c r="H5385" s="13">
        <f t="shared" ca="1" si="503"/>
        <v>0</v>
      </c>
    </row>
    <row r="5386" spans="3:8">
      <c r="C5386" s="13">
        <f t="shared" ca="1" si="498"/>
        <v>1991.0050827981429</v>
      </c>
      <c r="D5386" s="13">
        <f t="shared" ca="1" si="499"/>
        <v>99.609999105350852</v>
      </c>
      <c r="E5386" s="13">
        <f t="shared" ca="1" si="500"/>
        <v>985876.8953410777</v>
      </c>
      <c r="F5386" s="13">
        <f t="shared" ca="1" si="501"/>
        <v>4.0068724555130135</v>
      </c>
      <c r="G5386" s="13">
        <f t="shared" ca="1" si="502"/>
        <v>0.49459878579052924</v>
      </c>
      <c r="H5386" s="13">
        <f t="shared" ca="1" si="503"/>
        <v>0</v>
      </c>
    </row>
    <row r="5387" spans="3:8">
      <c r="C5387" s="13">
        <f t="shared" ca="1" si="498"/>
        <v>2006.0689331748856</v>
      </c>
      <c r="D5387" s="13">
        <f t="shared" ca="1" si="499"/>
        <v>99.544841347689626</v>
      </c>
      <c r="E5387" s="13">
        <f t="shared" ca="1" si="500"/>
        <v>986162.8156547629</v>
      </c>
      <c r="F5387" s="13">
        <f t="shared" ca="1" si="501"/>
        <v>3.9873181104214415</v>
      </c>
      <c r="G5387" s="13">
        <f t="shared" ca="1" si="502"/>
        <v>0.51155040630893012</v>
      </c>
      <c r="H5387" s="13">
        <f t="shared" ca="1" si="503"/>
        <v>0</v>
      </c>
    </row>
    <row r="5388" spans="3:8">
      <c r="C5388" s="13">
        <f t="shared" ca="1" si="498"/>
        <v>1985.8595719903956</v>
      </c>
      <c r="D5388" s="13">
        <f t="shared" ca="1" si="499"/>
        <v>99.757875137561314</v>
      </c>
      <c r="E5388" s="13">
        <f t="shared" ca="1" si="500"/>
        <v>991759.5254390561</v>
      </c>
      <c r="F5388" s="13">
        <f t="shared" ca="1" si="501"/>
        <v>3.9856541100355107</v>
      </c>
      <c r="G5388" s="13">
        <f t="shared" ca="1" si="502"/>
        <v>0.50036806999254235</v>
      </c>
      <c r="H5388" s="13">
        <f t="shared" ca="1" si="503"/>
        <v>0</v>
      </c>
    </row>
    <row r="5389" spans="3:8">
      <c r="C5389" s="13">
        <f t="shared" ca="1" si="498"/>
        <v>2002.8547723777547</v>
      </c>
      <c r="D5389" s="13">
        <f t="shared" ca="1" si="499"/>
        <v>100.63755538225085</v>
      </c>
      <c r="E5389" s="13">
        <f t="shared" ca="1" si="500"/>
        <v>992847.09796778217</v>
      </c>
      <c r="F5389" s="13">
        <f t="shared" ca="1" si="501"/>
        <v>3.9964175922759204</v>
      </c>
      <c r="G5389" s="13">
        <f t="shared" ca="1" si="502"/>
        <v>0.50739164728147157</v>
      </c>
      <c r="H5389" s="13">
        <f t="shared" ca="1" si="503"/>
        <v>0</v>
      </c>
    </row>
    <row r="5390" spans="3:8">
      <c r="C5390" s="13">
        <f t="shared" ca="1" si="498"/>
        <v>1997.7208793279526</v>
      </c>
      <c r="D5390" s="13">
        <f t="shared" ca="1" si="499"/>
        <v>99.832904927266725</v>
      </c>
      <c r="E5390" s="13">
        <f t="shared" ca="1" si="500"/>
        <v>1000371.6511648626</v>
      </c>
      <c r="F5390" s="13">
        <f t="shared" ca="1" si="501"/>
        <v>4.0101577621342805</v>
      </c>
      <c r="G5390" s="13">
        <f t="shared" ca="1" si="502"/>
        <v>0.49021461043976533</v>
      </c>
      <c r="H5390" s="13">
        <f t="shared" ca="1" si="503"/>
        <v>0</v>
      </c>
    </row>
    <row r="5391" spans="3:8">
      <c r="C5391" s="13">
        <f t="shared" ca="1" si="498"/>
        <v>2005.4860251304565</v>
      </c>
      <c r="D5391" s="13">
        <f t="shared" ca="1" si="499"/>
        <v>100.16178705979058</v>
      </c>
      <c r="E5391" s="13">
        <f t="shared" ca="1" si="500"/>
        <v>1001144.0125473293</v>
      </c>
      <c r="F5391" s="13">
        <f t="shared" ca="1" si="501"/>
        <v>3.9911612445632816</v>
      </c>
      <c r="G5391" s="13">
        <f t="shared" ca="1" si="502"/>
        <v>0.50477499092106604</v>
      </c>
      <c r="H5391" s="13">
        <f t="shared" ca="1" si="503"/>
        <v>0</v>
      </c>
    </row>
    <row r="5392" spans="3:8">
      <c r="C5392" s="13">
        <f t="shared" ca="1" si="498"/>
        <v>2002.6945498453529</v>
      </c>
      <c r="D5392" s="13">
        <f t="shared" ca="1" si="499"/>
        <v>100.38851489383802</v>
      </c>
      <c r="E5392" s="13">
        <f t="shared" ca="1" si="500"/>
        <v>1001960.5967562171</v>
      </c>
      <c r="F5392" s="13">
        <f t="shared" ca="1" si="501"/>
        <v>4.0015209800233835</v>
      </c>
      <c r="G5392" s="13">
        <f t="shared" ca="1" si="502"/>
        <v>0.49889891603920283</v>
      </c>
      <c r="H5392" s="13">
        <f t="shared" ca="1" si="503"/>
        <v>0</v>
      </c>
    </row>
    <row r="5393" spans="3:8">
      <c r="C5393" s="13">
        <f t="shared" ca="1" si="498"/>
        <v>2001.9121689920964</v>
      </c>
      <c r="D5393" s="13">
        <f t="shared" ca="1" si="499"/>
        <v>99.391233788600886</v>
      </c>
      <c r="E5393" s="13">
        <f t="shared" ca="1" si="500"/>
        <v>996717.06608605338</v>
      </c>
      <c r="F5393" s="13">
        <f t="shared" ca="1" si="501"/>
        <v>3.9910966875406304</v>
      </c>
      <c r="G5393" s="13">
        <f t="shared" ca="1" si="502"/>
        <v>0.50135732539039735</v>
      </c>
      <c r="H5393" s="13">
        <f t="shared" ca="1" si="503"/>
        <v>0</v>
      </c>
    </row>
    <row r="5394" spans="3:8">
      <c r="C5394" s="13">
        <f t="shared" ca="1" si="498"/>
        <v>1993.0143676552491</v>
      </c>
      <c r="D5394" s="13">
        <f t="shared" ca="1" si="499"/>
        <v>99.419303105992469</v>
      </c>
      <c r="E5394" s="13">
        <f t="shared" ca="1" si="500"/>
        <v>992557.09187300527</v>
      </c>
      <c r="F5394" s="13">
        <f t="shared" ca="1" si="501"/>
        <v>4.0013448500115141</v>
      </c>
      <c r="G5394" s="13">
        <f t="shared" ca="1" si="502"/>
        <v>0.49404019391505299</v>
      </c>
      <c r="H5394" s="13">
        <f t="shared" ca="1" si="503"/>
        <v>0</v>
      </c>
    </row>
    <row r="5395" spans="3:8">
      <c r="C5395" s="13">
        <f t="shared" ca="1" si="498"/>
        <v>1994.2036818841245</v>
      </c>
      <c r="D5395" s="13">
        <f t="shared" ca="1" si="499"/>
        <v>99.969556586109618</v>
      </c>
      <c r="E5395" s="13">
        <f t="shared" ca="1" si="500"/>
        <v>997623.25809340004</v>
      </c>
      <c r="F5395" s="13">
        <f t="shared" ca="1" si="501"/>
        <v>3.9994206176726701</v>
      </c>
      <c r="G5395" s="13">
        <f t="shared" ca="1" si="502"/>
        <v>0.49579488047353765</v>
      </c>
      <c r="H5395" s="13">
        <f t="shared" ca="1" si="503"/>
        <v>0</v>
      </c>
    </row>
    <row r="5396" spans="3:8">
      <c r="C5396" s="13">
        <f t="shared" ca="1" si="498"/>
        <v>2000.9629355570637</v>
      </c>
      <c r="D5396" s="13">
        <f t="shared" ca="1" si="499"/>
        <v>99.494009314920078</v>
      </c>
      <c r="E5396" s="13">
        <f t="shared" ca="1" si="500"/>
        <v>1000753.2082956202</v>
      </c>
      <c r="F5396" s="13">
        <f t="shared" ca="1" si="501"/>
        <v>3.9884758674338383</v>
      </c>
      <c r="G5396" s="13">
        <f t="shared" ca="1" si="502"/>
        <v>0.50069158141342951</v>
      </c>
      <c r="H5396" s="13">
        <f t="shared" ca="1" si="503"/>
        <v>0</v>
      </c>
    </row>
    <row r="5397" spans="3:8">
      <c r="C5397" s="13">
        <f t="shared" ca="1" si="498"/>
        <v>1984.4314022846154</v>
      </c>
      <c r="D5397" s="13">
        <f t="shared" ca="1" si="499"/>
        <v>100.59689897891435</v>
      </c>
      <c r="E5397" s="13">
        <f t="shared" ca="1" si="500"/>
        <v>998964.92090556968</v>
      </c>
      <c r="F5397" s="13">
        <f t="shared" ca="1" si="501"/>
        <v>4.0035240777935979</v>
      </c>
      <c r="G5397" s="13">
        <f t="shared" ca="1" si="502"/>
        <v>0.49134539777491992</v>
      </c>
      <c r="H5397" s="13">
        <f t="shared" ca="1" si="503"/>
        <v>0</v>
      </c>
    </row>
    <row r="5398" spans="3:8">
      <c r="C5398" s="13">
        <f t="shared" ca="1" si="498"/>
        <v>1999.3882612187233</v>
      </c>
      <c r="D5398" s="13">
        <f t="shared" ca="1" si="499"/>
        <v>99.55127288607369</v>
      </c>
      <c r="E5398" s="13">
        <f t="shared" ca="1" si="500"/>
        <v>992862.59658958111</v>
      </c>
      <c r="F5398" s="13">
        <f t="shared" ca="1" si="501"/>
        <v>4.0022012169115637</v>
      </c>
      <c r="G5398" s="13">
        <f t="shared" ca="1" si="502"/>
        <v>0.49728619049084039</v>
      </c>
      <c r="H5398" s="13">
        <f t="shared" ca="1" si="503"/>
        <v>0</v>
      </c>
    </row>
    <row r="5399" spans="3:8">
      <c r="C5399" s="13">
        <f t="shared" ca="1" si="498"/>
        <v>2019.8930734092792</v>
      </c>
      <c r="D5399" s="13">
        <f t="shared" ca="1" si="499"/>
        <v>99.500152580396701</v>
      </c>
      <c r="E5399" s="13">
        <f t="shared" ca="1" si="500"/>
        <v>988964.13883009623</v>
      </c>
      <c r="F5399" s="13">
        <f t="shared" ca="1" si="501"/>
        <v>4.0076228980571909</v>
      </c>
      <c r="G5399" s="13">
        <f t="shared" ca="1" si="502"/>
        <v>0.50652711676884732</v>
      </c>
      <c r="H5399" s="13">
        <f t="shared" ca="1" si="503"/>
        <v>0</v>
      </c>
    </row>
    <row r="5400" spans="3:8">
      <c r="C5400" s="13">
        <f t="shared" ref="C5400:C5463" ca="1" si="504">NORMINV(RAND(),$D$3,$G$3)</f>
        <v>2002.7807395900927</v>
      </c>
      <c r="D5400" s="13">
        <f t="shared" ref="D5400:D5463" ca="1" si="505">NORMINV(RAND(),$D$4,$G$4)</f>
        <v>99.467029242322113</v>
      </c>
      <c r="E5400" s="13">
        <f t="shared" ref="E5400:E5463" ca="1" si="506">NORMINV(RAND(),$D$5,$G$5)</f>
        <v>999258.27906660922</v>
      </c>
      <c r="F5400" s="13">
        <f t="shared" ref="F5400:F5463" ca="1" si="507">NORMINV(RAND(),$D$6,$G$6)</f>
        <v>4.0030366828668491</v>
      </c>
      <c r="G5400" s="13">
        <f t="shared" ref="G5400:G5463" ca="1" si="508">C5400^2*D5400/(E5400*3.1415926*F5400^4)</f>
        <v>0.4949485537308318</v>
      </c>
      <c r="H5400" s="13">
        <f t="shared" ref="H5400:H5463" ca="1" si="509">IF(G5400&gt;0.54,1,IF(G5400&lt;0.46,1,0))</f>
        <v>0</v>
      </c>
    </row>
    <row r="5401" spans="3:8">
      <c r="C5401" s="13">
        <f t="shared" ca="1" si="504"/>
        <v>2005.0340339438171</v>
      </c>
      <c r="D5401" s="13">
        <f t="shared" ca="1" si="505"/>
        <v>99.882508333483756</v>
      </c>
      <c r="E5401" s="13">
        <f t="shared" ca="1" si="506"/>
        <v>995570.30114328524</v>
      </c>
      <c r="F5401" s="13">
        <f t="shared" ca="1" si="507"/>
        <v>3.993379007025585</v>
      </c>
      <c r="G5401" s="13">
        <f t="shared" ca="1" si="508"/>
        <v>0.5048344896778969</v>
      </c>
      <c r="H5401" s="13">
        <f t="shared" ca="1" si="509"/>
        <v>0</v>
      </c>
    </row>
    <row r="5402" spans="3:8">
      <c r="C5402" s="13">
        <f t="shared" ca="1" si="504"/>
        <v>2001.8540810388824</v>
      </c>
      <c r="D5402" s="13">
        <f t="shared" ca="1" si="505"/>
        <v>100.00519430837818</v>
      </c>
      <c r="E5402" s="13">
        <f t="shared" ca="1" si="506"/>
        <v>995077.63698588358</v>
      </c>
      <c r="F5402" s="13">
        <f t="shared" ca="1" si="507"/>
        <v>4.0046928859684572</v>
      </c>
      <c r="G5402" s="13">
        <f t="shared" ca="1" si="508"/>
        <v>0.49842945220834983</v>
      </c>
      <c r="H5402" s="13">
        <f t="shared" ca="1" si="509"/>
        <v>0</v>
      </c>
    </row>
    <row r="5403" spans="3:8">
      <c r="C5403" s="13">
        <f t="shared" ca="1" si="504"/>
        <v>1990.2869886568271</v>
      </c>
      <c r="D5403" s="13">
        <f t="shared" ca="1" si="505"/>
        <v>100.58552076000164</v>
      </c>
      <c r="E5403" s="13">
        <f t="shared" ca="1" si="506"/>
        <v>1003110.7373280058</v>
      </c>
      <c r="F5403" s="13">
        <f t="shared" ca="1" si="507"/>
        <v>3.9899444759756939</v>
      </c>
      <c r="G5403" s="13">
        <f t="shared" ca="1" si="508"/>
        <v>0.49888531871587621</v>
      </c>
      <c r="H5403" s="13">
        <f t="shared" ca="1" si="509"/>
        <v>0</v>
      </c>
    </row>
    <row r="5404" spans="3:8">
      <c r="C5404" s="13">
        <f t="shared" ca="1" si="504"/>
        <v>2012.2006702771539</v>
      </c>
      <c r="D5404" s="13">
        <f t="shared" ca="1" si="505"/>
        <v>100.81328797097024</v>
      </c>
      <c r="E5404" s="13">
        <f t="shared" ca="1" si="506"/>
        <v>991044.47392557946</v>
      </c>
      <c r="F5404" s="13">
        <f t="shared" ca="1" si="507"/>
        <v>4.0100813859282134</v>
      </c>
      <c r="G5404" s="13">
        <f t="shared" ca="1" si="508"/>
        <v>0.50699607940173053</v>
      </c>
      <c r="H5404" s="13">
        <f t="shared" ca="1" si="509"/>
        <v>0</v>
      </c>
    </row>
    <row r="5405" spans="3:8">
      <c r="C5405" s="13">
        <f t="shared" ca="1" si="504"/>
        <v>1999.3885553540072</v>
      </c>
      <c r="D5405" s="13">
        <f t="shared" ca="1" si="505"/>
        <v>100.44311120380181</v>
      </c>
      <c r="E5405" s="13">
        <f t="shared" ca="1" si="506"/>
        <v>1002739.6571308386</v>
      </c>
      <c r="F5405" s="13">
        <f t="shared" ca="1" si="507"/>
        <v>4.0059289796181661</v>
      </c>
      <c r="G5405" s="13">
        <f t="shared" ca="1" si="508"/>
        <v>0.49495249946547043</v>
      </c>
      <c r="H5405" s="13">
        <f t="shared" ca="1" si="509"/>
        <v>0</v>
      </c>
    </row>
    <row r="5406" spans="3:8">
      <c r="C5406" s="13">
        <f t="shared" ca="1" si="504"/>
        <v>1989.9537400893232</v>
      </c>
      <c r="D5406" s="13">
        <f t="shared" ca="1" si="505"/>
        <v>99.120456340621701</v>
      </c>
      <c r="E5406" s="13">
        <f t="shared" ca="1" si="506"/>
        <v>993564.76233401103</v>
      </c>
      <c r="F5406" s="13">
        <f t="shared" ca="1" si="507"/>
        <v>4.0001019348243441</v>
      </c>
      <c r="G5406" s="13">
        <f t="shared" ca="1" si="508"/>
        <v>0.49115545716225928</v>
      </c>
      <c r="H5406" s="13">
        <f t="shared" ca="1" si="509"/>
        <v>0</v>
      </c>
    </row>
    <row r="5407" spans="3:8">
      <c r="C5407" s="13">
        <f t="shared" ca="1" si="504"/>
        <v>2007.2968905983344</v>
      </c>
      <c r="D5407" s="13">
        <f t="shared" ca="1" si="505"/>
        <v>100.07659678155784</v>
      </c>
      <c r="E5407" s="13">
        <f t="shared" ca="1" si="506"/>
        <v>990307.1179636555</v>
      </c>
      <c r="F5407" s="13">
        <f t="shared" ca="1" si="507"/>
        <v>4.0015756806867318</v>
      </c>
      <c r="G5407" s="13">
        <f t="shared" ca="1" si="508"/>
        <v>0.50548915920309112</v>
      </c>
      <c r="H5407" s="13">
        <f t="shared" ca="1" si="509"/>
        <v>0</v>
      </c>
    </row>
    <row r="5408" spans="3:8">
      <c r="C5408" s="13">
        <f t="shared" ca="1" si="504"/>
        <v>1993.0436892645985</v>
      </c>
      <c r="D5408" s="13">
        <f t="shared" ca="1" si="505"/>
        <v>100.31731028629542</v>
      </c>
      <c r="E5408" s="13">
        <f t="shared" ca="1" si="506"/>
        <v>1004945.1658777159</v>
      </c>
      <c r="F5408" s="13">
        <f t="shared" ca="1" si="507"/>
        <v>4.0046273232545095</v>
      </c>
      <c r="G5408" s="13">
        <f t="shared" ca="1" si="508"/>
        <v>0.49075966537982507</v>
      </c>
      <c r="H5408" s="13">
        <f t="shared" ca="1" si="509"/>
        <v>0</v>
      </c>
    </row>
    <row r="5409" spans="3:8">
      <c r="C5409" s="13">
        <f t="shared" ca="1" si="504"/>
        <v>1989.3870611282769</v>
      </c>
      <c r="D5409" s="13">
        <f t="shared" ca="1" si="505"/>
        <v>98.881764815327202</v>
      </c>
      <c r="E5409" s="13">
        <f t="shared" ca="1" si="506"/>
        <v>987189.80202134524</v>
      </c>
      <c r="F5409" s="13">
        <f t="shared" ca="1" si="507"/>
        <v>3.9885171488024169</v>
      </c>
      <c r="G5409" s="13">
        <f t="shared" ca="1" si="508"/>
        <v>0.49860704064218359</v>
      </c>
      <c r="H5409" s="13">
        <f t="shared" ca="1" si="509"/>
        <v>0</v>
      </c>
    </row>
    <row r="5410" spans="3:8">
      <c r="C5410" s="13">
        <f t="shared" ca="1" si="504"/>
        <v>1989.9975842276447</v>
      </c>
      <c r="D5410" s="13">
        <f t="shared" ca="1" si="505"/>
        <v>99.726734478829357</v>
      </c>
      <c r="E5410" s="13">
        <f t="shared" ca="1" si="506"/>
        <v>999358.42197847052</v>
      </c>
      <c r="F5410" s="13">
        <f t="shared" ca="1" si="507"/>
        <v>4.0027376721140229</v>
      </c>
      <c r="G5410" s="13">
        <f t="shared" ca="1" si="508"/>
        <v>0.49002364927402248</v>
      </c>
      <c r="H5410" s="13">
        <f t="shared" ca="1" si="509"/>
        <v>0</v>
      </c>
    </row>
    <row r="5411" spans="3:8">
      <c r="C5411" s="13">
        <f t="shared" ca="1" si="504"/>
        <v>1999.2488189785315</v>
      </c>
      <c r="D5411" s="13">
        <f t="shared" ca="1" si="505"/>
        <v>100.00788389732269</v>
      </c>
      <c r="E5411" s="13">
        <f t="shared" ca="1" si="506"/>
        <v>995694.4860050244</v>
      </c>
      <c r="F5411" s="13">
        <f t="shared" ca="1" si="507"/>
        <v>4.0013286460962751</v>
      </c>
      <c r="G5411" s="13">
        <f t="shared" ca="1" si="508"/>
        <v>0.4985113764413811</v>
      </c>
      <c r="H5411" s="13">
        <f t="shared" ca="1" si="509"/>
        <v>0</v>
      </c>
    </row>
    <row r="5412" spans="3:8">
      <c r="C5412" s="13">
        <f t="shared" ca="1" si="504"/>
        <v>1996.4859164792524</v>
      </c>
      <c r="D5412" s="13">
        <f t="shared" ca="1" si="505"/>
        <v>100.38957889949575</v>
      </c>
      <c r="E5412" s="13">
        <f t="shared" ca="1" si="506"/>
        <v>989428.68906487292</v>
      </c>
      <c r="F5412" s="13">
        <f t="shared" ca="1" si="507"/>
        <v>4.004655434074806</v>
      </c>
      <c r="G5412" s="13">
        <f t="shared" ca="1" si="508"/>
        <v>0.50052543451840681</v>
      </c>
      <c r="H5412" s="13">
        <f t="shared" ca="1" si="509"/>
        <v>0</v>
      </c>
    </row>
    <row r="5413" spans="3:8">
      <c r="C5413" s="13">
        <f t="shared" ca="1" si="504"/>
        <v>2000.4189151843179</v>
      </c>
      <c r="D5413" s="13">
        <f t="shared" ca="1" si="505"/>
        <v>101.04855320975211</v>
      </c>
      <c r="E5413" s="13">
        <f t="shared" ca="1" si="506"/>
        <v>991898.39468527609</v>
      </c>
      <c r="F5413" s="13">
        <f t="shared" ca="1" si="507"/>
        <v>3.994649346948187</v>
      </c>
      <c r="G5413" s="13">
        <f t="shared" ca="1" si="508"/>
        <v>0.50961276903300301</v>
      </c>
      <c r="H5413" s="13">
        <f t="shared" ca="1" si="509"/>
        <v>0</v>
      </c>
    </row>
    <row r="5414" spans="3:8">
      <c r="C5414" s="13">
        <f t="shared" ca="1" si="504"/>
        <v>1985.5452081151527</v>
      </c>
      <c r="D5414" s="13">
        <f t="shared" ca="1" si="505"/>
        <v>100.59215892840994</v>
      </c>
      <c r="E5414" s="13">
        <f t="shared" ca="1" si="506"/>
        <v>1007160.0223996142</v>
      </c>
      <c r="F5414" s="13">
        <f t="shared" ca="1" si="507"/>
        <v>3.999342691096377</v>
      </c>
      <c r="G5414" s="13">
        <f t="shared" ca="1" si="508"/>
        <v>0.48991514859873103</v>
      </c>
      <c r="H5414" s="13">
        <f t="shared" ca="1" si="509"/>
        <v>0</v>
      </c>
    </row>
    <row r="5415" spans="3:8">
      <c r="C5415" s="13">
        <f t="shared" ca="1" si="504"/>
        <v>2015.7577449495927</v>
      </c>
      <c r="D5415" s="13">
        <f t="shared" ca="1" si="505"/>
        <v>100.34122095103618</v>
      </c>
      <c r="E5415" s="13">
        <f t="shared" ca="1" si="506"/>
        <v>1004336.0746852256</v>
      </c>
      <c r="F5415" s="13">
        <f t="shared" ca="1" si="507"/>
        <v>4.0035730812118597</v>
      </c>
      <c r="G5415" s="13">
        <f t="shared" ca="1" si="508"/>
        <v>0.50296305551391107</v>
      </c>
      <c r="H5415" s="13">
        <f t="shared" ca="1" si="509"/>
        <v>0</v>
      </c>
    </row>
    <row r="5416" spans="3:8">
      <c r="C5416" s="13">
        <f t="shared" ca="1" si="504"/>
        <v>2016.2796433451592</v>
      </c>
      <c r="D5416" s="13">
        <f t="shared" ca="1" si="505"/>
        <v>99.897448368076496</v>
      </c>
      <c r="E5416" s="13">
        <f t="shared" ca="1" si="506"/>
        <v>994768.97332105949</v>
      </c>
      <c r="F5416" s="13">
        <f t="shared" ca="1" si="507"/>
        <v>4.0046587671944689</v>
      </c>
      <c r="G5416" s="13">
        <f t="shared" ca="1" si="508"/>
        <v>0.5052679660708852</v>
      </c>
      <c r="H5416" s="13">
        <f t="shared" ca="1" si="509"/>
        <v>0</v>
      </c>
    </row>
    <row r="5417" spans="3:8">
      <c r="C5417" s="13">
        <f t="shared" ca="1" si="504"/>
        <v>1968.9279930987163</v>
      </c>
      <c r="D5417" s="13">
        <f t="shared" ca="1" si="505"/>
        <v>100.19077088716355</v>
      </c>
      <c r="E5417" s="13">
        <f t="shared" ca="1" si="506"/>
        <v>998955.76361738786</v>
      </c>
      <c r="F5417" s="13">
        <f t="shared" ca="1" si="507"/>
        <v>3.9955208248066265</v>
      </c>
      <c r="G5417" s="13">
        <f t="shared" ca="1" si="508"/>
        <v>0.48562123467286888</v>
      </c>
      <c r="H5417" s="13">
        <f t="shared" ca="1" si="509"/>
        <v>0</v>
      </c>
    </row>
    <row r="5418" spans="3:8">
      <c r="C5418" s="13">
        <f t="shared" ca="1" si="504"/>
        <v>1978.3635674977461</v>
      </c>
      <c r="D5418" s="13">
        <f t="shared" ca="1" si="505"/>
        <v>99.021917658391899</v>
      </c>
      <c r="E5418" s="13">
        <f t="shared" ca="1" si="506"/>
        <v>1006413.6960520792</v>
      </c>
      <c r="F5418" s="13">
        <f t="shared" ca="1" si="507"/>
        <v>3.9999488748780658</v>
      </c>
      <c r="G5418" s="13">
        <f t="shared" ca="1" si="508"/>
        <v>0.47884987517730343</v>
      </c>
      <c r="H5418" s="13">
        <f t="shared" ca="1" si="509"/>
        <v>0</v>
      </c>
    </row>
    <row r="5419" spans="3:8">
      <c r="C5419" s="13">
        <f t="shared" ca="1" si="504"/>
        <v>1992.7083196479011</v>
      </c>
      <c r="D5419" s="13">
        <f t="shared" ca="1" si="505"/>
        <v>99.15188912614137</v>
      </c>
      <c r="E5419" s="13">
        <f t="shared" ca="1" si="506"/>
        <v>995147.5245922379</v>
      </c>
      <c r="F5419" s="13">
        <f t="shared" ca="1" si="507"/>
        <v>4.0059038784163183</v>
      </c>
      <c r="G5419" s="13">
        <f t="shared" ca="1" si="508"/>
        <v>0.48904523538506278</v>
      </c>
      <c r="H5419" s="13">
        <f t="shared" ca="1" si="509"/>
        <v>0</v>
      </c>
    </row>
    <row r="5420" spans="3:8">
      <c r="C5420" s="13">
        <f t="shared" ca="1" si="504"/>
        <v>2000.6572144484915</v>
      </c>
      <c r="D5420" s="13">
        <f t="shared" ca="1" si="505"/>
        <v>100.37138769024112</v>
      </c>
      <c r="E5420" s="13">
        <f t="shared" ca="1" si="506"/>
        <v>998799.91619460564</v>
      </c>
      <c r="F5420" s="13">
        <f t="shared" ca="1" si="507"/>
        <v>4.000498738246244</v>
      </c>
      <c r="G5420" s="13">
        <f t="shared" ca="1" si="508"/>
        <v>0.49988532100428557</v>
      </c>
      <c r="H5420" s="13">
        <f t="shared" ca="1" si="509"/>
        <v>0</v>
      </c>
    </row>
    <row r="5421" spans="3:8">
      <c r="C5421" s="13">
        <f t="shared" ca="1" si="504"/>
        <v>1988.7657864712212</v>
      </c>
      <c r="D5421" s="13">
        <f t="shared" ca="1" si="505"/>
        <v>100.39156140950719</v>
      </c>
      <c r="E5421" s="13">
        <f t="shared" ca="1" si="506"/>
        <v>991908.51570973475</v>
      </c>
      <c r="F5421" s="13">
        <f t="shared" ca="1" si="507"/>
        <v>4.0009399638536971</v>
      </c>
      <c r="G5421" s="13">
        <f t="shared" ca="1" si="508"/>
        <v>0.49727298523265862</v>
      </c>
      <c r="H5421" s="13">
        <f t="shared" ca="1" si="509"/>
        <v>0</v>
      </c>
    </row>
    <row r="5422" spans="3:8">
      <c r="C5422" s="13">
        <f t="shared" ca="1" si="504"/>
        <v>1991.9172573694584</v>
      </c>
      <c r="D5422" s="13">
        <f t="shared" ca="1" si="505"/>
        <v>99.650266740942442</v>
      </c>
      <c r="E5422" s="13">
        <f t="shared" ca="1" si="506"/>
        <v>985699.41522484121</v>
      </c>
      <c r="F5422" s="13">
        <f t="shared" ca="1" si="507"/>
        <v>4.0020150043452247</v>
      </c>
      <c r="G5422" s="13">
        <f t="shared" ca="1" si="508"/>
        <v>0.49775065426987214</v>
      </c>
      <c r="H5422" s="13">
        <f t="shared" ca="1" si="509"/>
        <v>0</v>
      </c>
    </row>
    <row r="5423" spans="3:8">
      <c r="C5423" s="13">
        <f t="shared" ca="1" si="504"/>
        <v>1990.1624681549179</v>
      </c>
      <c r="D5423" s="13">
        <f t="shared" ca="1" si="505"/>
        <v>99.451065359321248</v>
      </c>
      <c r="E5423" s="13">
        <f t="shared" ca="1" si="506"/>
        <v>998544.05693489825</v>
      </c>
      <c r="F5423" s="13">
        <f t="shared" ca="1" si="507"/>
        <v>3.9962950391258181</v>
      </c>
      <c r="G5423" s="13">
        <f t="shared" ca="1" si="508"/>
        <v>0.49231065045647338</v>
      </c>
      <c r="H5423" s="13">
        <f t="shared" ca="1" si="509"/>
        <v>0</v>
      </c>
    </row>
    <row r="5424" spans="3:8">
      <c r="C5424" s="13">
        <f t="shared" ca="1" si="504"/>
        <v>2002.9246016416953</v>
      </c>
      <c r="D5424" s="13">
        <f t="shared" ca="1" si="505"/>
        <v>100.21427318752637</v>
      </c>
      <c r="E5424" s="13">
        <f t="shared" ca="1" si="506"/>
        <v>998551.03125945898</v>
      </c>
      <c r="F5424" s="13">
        <f t="shared" ca="1" si="507"/>
        <v>4.0006155553272151</v>
      </c>
      <c r="G5424" s="13">
        <f t="shared" ca="1" si="508"/>
        <v>0.50030100598783667</v>
      </c>
      <c r="H5424" s="13">
        <f t="shared" ca="1" si="509"/>
        <v>0</v>
      </c>
    </row>
    <row r="5425" spans="3:8">
      <c r="C5425" s="13">
        <f t="shared" ca="1" si="504"/>
        <v>1995.8410600344898</v>
      </c>
      <c r="D5425" s="13">
        <f t="shared" ca="1" si="505"/>
        <v>100.50344196458457</v>
      </c>
      <c r="E5425" s="13">
        <f t="shared" ca="1" si="506"/>
        <v>990225.01182222355</v>
      </c>
      <c r="F5425" s="13">
        <f t="shared" ca="1" si="507"/>
        <v>3.9894536538202261</v>
      </c>
      <c r="G5425" s="13">
        <f t="shared" ca="1" si="508"/>
        <v>0.50803705246199482</v>
      </c>
      <c r="H5425" s="13">
        <f t="shared" ca="1" si="509"/>
        <v>0</v>
      </c>
    </row>
    <row r="5426" spans="3:8">
      <c r="C5426" s="13">
        <f t="shared" ca="1" si="504"/>
        <v>1996.9640587376373</v>
      </c>
      <c r="D5426" s="13">
        <f t="shared" ca="1" si="505"/>
        <v>99.508780032055796</v>
      </c>
      <c r="E5426" s="13">
        <f t="shared" ca="1" si="506"/>
        <v>998168.10600900184</v>
      </c>
      <c r="F5426" s="13">
        <f t="shared" ca="1" si="507"/>
        <v>3.9925092132047477</v>
      </c>
      <c r="G5426" s="13">
        <f t="shared" ca="1" si="508"/>
        <v>0.49804047275270852</v>
      </c>
      <c r="H5426" s="13">
        <f t="shared" ca="1" si="509"/>
        <v>0</v>
      </c>
    </row>
    <row r="5427" spans="3:8">
      <c r="C5427" s="13">
        <f t="shared" ca="1" si="504"/>
        <v>2003.4036069736362</v>
      </c>
      <c r="D5427" s="13">
        <f t="shared" ca="1" si="505"/>
        <v>99.587996395822856</v>
      </c>
      <c r="E5427" s="13">
        <f t="shared" ca="1" si="506"/>
        <v>999121.8251286716</v>
      </c>
      <c r="F5427" s="13">
        <f t="shared" ca="1" si="507"/>
        <v>4.0005398063684714</v>
      </c>
      <c r="G5427" s="13">
        <f t="shared" ca="1" si="508"/>
        <v>0.49716574970473076</v>
      </c>
      <c r="H5427" s="13">
        <f t="shared" ca="1" si="509"/>
        <v>0</v>
      </c>
    </row>
    <row r="5428" spans="3:8">
      <c r="C5428" s="13">
        <f t="shared" ca="1" si="504"/>
        <v>1995.3034759032182</v>
      </c>
      <c r="D5428" s="13">
        <f t="shared" ca="1" si="505"/>
        <v>100.36411330120085</v>
      </c>
      <c r="E5428" s="13">
        <f t="shared" ca="1" si="506"/>
        <v>996397.3775022336</v>
      </c>
      <c r="F5428" s="13">
        <f t="shared" ca="1" si="507"/>
        <v>4.0124863317734656</v>
      </c>
      <c r="G5428" s="13">
        <f t="shared" ca="1" si="508"/>
        <v>0.49244719164142647</v>
      </c>
      <c r="H5428" s="13">
        <f t="shared" ca="1" si="509"/>
        <v>0</v>
      </c>
    </row>
    <row r="5429" spans="3:8">
      <c r="C5429" s="13">
        <f t="shared" ca="1" si="504"/>
        <v>2000.6619642157718</v>
      </c>
      <c r="D5429" s="13">
        <f t="shared" ca="1" si="505"/>
        <v>99.85509873058696</v>
      </c>
      <c r="E5429" s="13">
        <f t="shared" ca="1" si="506"/>
        <v>985730.26236660569</v>
      </c>
      <c r="F5429" s="13">
        <f t="shared" ca="1" si="507"/>
        <v>4.0124686679098831</v>
      </c>
      <c r="G5429" s="13">
        <f t="shared" ca="1" si="508"/>
        <v>0.49792405162968789</v>
      </c>
      <c r="H5429" s="13">
        <f t="shared" ca="1" si="509"/>
        <v>0</v>
      </c>
    </row>
    <row r="5430" spans="3:8">
      <c r="C5430" s="13">
        <f t="shared" ca="1" si="504"/>
        <v>1998.0865400453222</v>
      </c>
      <c r="D5430" s="13">
        <f t="shared" ca="1" si="505"/>
        <v>98.650192551226851</v>
      </c>
      <c r="E5430" s="13">
        <f t="shared" ca="1" si="506"/>
        <v>991628.26380484563</v>
      </c>
      <c r="F5430" s="13">
        <f t="shared" ca="1" si="507"/>
        <v>3.9953037965154743</v>
      </c>
      <c r="G5430" s="13">
        <f t="shared" ca="1" si="508"/>
        <v>0.49616774926970236</v>
      </c>
      <c r="H5430" s="13">
        <f t="shared" ca="1" si="509"/>
        <v>0</v>
      </c>
    </row>
    <row r="5431" spans="3:8">
      <c r="C5431" s="13">
        <f t="shared" ca="1" si="504"/>
        <v>2003.8998028917365</v>
      </c>
      <c r="D5431" s="13">
        <f t="shared" ca="1" si="505"/>
        <v>100.16337110318271</v>
      </c>
      <c r="E5431" s="13">
        <f t="shared" ca="1" si="506"/>
        <v>996485.68765435531</v>
      </c>
      <c r="F5431" s="13">
        <f t="shared" ca="1" si="507"/>
        <v>3.9885947090069478</v>
      </c>
      <c r="G5431" s="13">
        <f t="shared" ca="1" si="508"/>
        <v>0.507645302664682</v>
      </c>
      <c r="H5431" s="13">
        <f t="shared" ca="1" si="509"/>
        <v>0</v>
      </c>
    </row>
    <row r="5432" spans="3:8">
      <c r="C5432" s="13">
        <f t="shared" ca="1" si="504"/>
        <v>1993.9193365235922</v>
      </c>
      <c r="D5432" s="13">
        <f t="shared" ca="1" si="505"/>
        <v>99.472367722631986</v>
      </c>
      <c r="E5432" s="13">
        <f t="shared" ca="1" si="506"/>
        <v>994643.56593663862</v>
      </c>
      <c r="F5432" s="13">
        <f t="shared" ca="1" si="507"/>
        <v>3.9916525232019162</v>
      </c>
      <c r="G5432" s="13">
        <f t="shared" ca="1" si="508"/>
        <v>0.49852778516749952</v>
      </c>
      <c r="H5432" s="13">
        <f t="shared" ca="1" si="509"/>
        <v>0</v>
      </c>
    </row>
    <row r="5433" spans="3:8">
      <c r="C5433" s="13">
        <f t="shared" ca="1" si="504"/>
        <v>1993.1636814127198</v>
      </c>
      <c r="D5433" s="13">
        <f t="shared" ca="1" si="505"/>
        <v>99.849627326087614</v>
      </c>
      <c r="E5433" s="13">
        <f t="shared" ca="1" si="506"/>
        <v>992661.40679406654</v>
      </c>
      <c r="F5433" s="13">
        <f t="shared" ca="1" si="507"/>
        <v>4.0029384455546495</v>
      </c>
      <c r="G5433" s="13">
        <f t="shared" ca="1" si="508"/>
        <v>0.49541109439662656</v>
      </c>
      <c r="H5433" s="13">
        <f t="shared" ca="1" si="509"/>
        <v>0</v>
      </c>
    </row>
    <row r="5434" spans="3:8">
      <c r="C5434" s="13">
        <f t="shared" ca="1" si="504"/>
        <v>1994.6574394615891</v>
      </c>
      <c r="D5434" s="13">
        <f t="shared" ca="1" si="505"/>
        <v>99.902687273461993</v>
      </c>
      <c r="E5434" s="13">
        <f t="shared" ca="1" si="506"/>
        <v>993304.71146941953</v>
      </c>
      <c r="F5434" s="13">
        <f t="shared" ca="1" si="507"/>
        <v>4.0010918453016622</v>
      </c>
      <c r="G5434" s="13">
        <f t="shared" ca="1" si="508"/>
        <v>0.49701256574103769</v>
      </c>
      <c r="H5434" s="13">
        <f t="shared" ca="1" si="509"/>
        <v>0</v>
      </c>
    </row>
    <row r="5435" spans="3:8">
      <c r="C5435" s="13">
        <f t="shared" ca="1" si="504"/>
        <v>2015.2349190358696</v>
      </c>
      <c r="D5435" s="13">
        <f t="shared" ca="1" si="505"/>
        <v>99.809306964929917</v>
      </c>
      <c r="E5435" s="13">
        <f t="shared" ca="1" si="506"/>
        <v>1000111.4935008462</v>
      </c>
      <c r="F5435" s="13">
        <f t="shared" ca="1" si="507"/>
        <v>4.0155731729322506</v>
      </c>
      <c r="G5435" s="13">
        <f t="shared" ca="1" si="508"/>
        <v>0.49617392728062071</v>
      </c>
      <c r="H5435" s="13">
        <f t="shared" ca="1" si="509"/>
        <v>0</v>
      </c>
    </row>
    <row r="5436" spans="3:8">
      <c r="C5436" s="13">
        <f t="shared" ca="1" si="504"/>
        <v>1998.49234856761</v>
      </c>
      <c r="D5436" s="13">
        <f t="shared" ca="1" si="505"/>
        <v>100.50043228440553</v>
      </c>
      <c r="E5436" s="13">
        <f t="shared" ca="1" si="506"/>
        <v>997098.85526665754</v>
      </c>
      <c r="F5436" s="13">
        <f t="shared" ca="1" si="507"/>
        <v>3.9993760519322556</v>
      </c>
      <c r="G5436" s="13">
        <f t="shared" ca="1" si="508"/>
        <v>0.50085943539008504</v>
      </c>
      <c r="H5436" s="13">
        <f t="shared" ca="1" si="509"/>
        <v>0</v>
      </c>
    </row>
    <row r="5437" spans="3:8">
      <c r="C5437" s="13">
        <f t="shared" ca="1" si="504"/>
        <v>1997.8180684196607</v>
      </c>
      <c r="D5437" s="13">
        <f t="shared" ca="1" si="505"/>
        <v>100.3124720311791</v>
      </c>
      <c r="E5437" s="13">
        <f t="shared" ca="1" si="506"/>
        <v>1002328.8584068652</v>
      </c>
      <c r="F5437" s="13">
        <f t="shared" ca="1" si="507"/>
        <v>3.99256821602552</v>
      </c>
      <c r="G5437" s="13">
        <f t="shared" ca="1" si="508"/>
        <v>0.50037698500069305</v>
      </c>
      <c r="H5437" s="13">
        <f t="shared" ca="1" si="509"/>
        <v>0</v>
      </c>
    </row>
    <row r="5438" spans="3:8">
      <c r="C5438" s="13">
        <f t="shared" ca="1" si="504"/>
        <v>2005.8795986057955</v>
      </c>
      <c r="D5438" s="13">
        <f t="shared" ca="1" si="505"/>
        <v>100.17468165461405</v>
      </c>
      <c r="E5438" s="13">
        <f t="shared" ca="1" si="506"/>
        <v>986714.17043697741</v>
      </c>
      <c r="F5438" s="13">
        <f t="shared" ca="1" si="507"/>
        <v>4.0074949911497857</v>
      </c>
      <c r="G5438" s="13">
        <f t="shared" ca="1" si="508"/>
        <v>0.50412067617846679</v>
      </c>
      <c r="H5438" s="13">
        <f t="shared" ca="1" si="509"/>
        <v>0</v>
      </c>
    </row>
    <row r="5439" spans="3:8">
      <c r="C5439" s="13">
        <f t="shared" ca="1" si="504"/>
        <v>2003.3994764752581</v>
      </c>
      <c r="D5439" s="13">
        <f t="shared" ca="1" si="505"/>
        <v>99.938779938949338</v>
      </c>
      <c r="E5439" s="13">
        <f t="shared" ca="1" si="506"/>
        <v>1002114.2081469001</v>
      </c>
      <c r="F5439" s="13">
        <f t="shared" ca="1" si="507"/>
        <v>4.0068351672947324</v>
      </c>
      <c r="G5439" s="13">
        <f t="shared" ca="1" si="508"/>
        <v>0.49430631952028431</v>
      </c>
      <c r="H5439" s="13">
        <f t="shared" ca="1" si="509"/>
        <v>0</v>
      </c>
    </row>
    <row r="5440" spans="3:8">
      <c r="C5440" s="13">
        <f t="shared" ca="1" si="504"/>
        <v>2002.3393545370698</v>
      </c>
      <c r="D5440" s="13">
        <f t="shared" ca="1" si="505"/>
        <v>100.07671849682494</v>
      </c>
      <c r="E5440" s="13">
        <f t="shared" ca="1" si="506"/>
        <v>990855.98628987919</v>
      </c>
      <c r="F5440" s="13">
        <f t="shared" ca="1" si="507"/>
        <v>4.0004890673837412</v>
      </c>
      <c r="G5440" s="13">
        <f t="shared" ca="1" si="508"/>
        <v>0.50326377208712381</v>
      </c>
      <c r="H5440" s="13">
        <f t="shared" ca="1" si="509"/>
        <v>0</v>
      </c>
    </row>
    <row r="5441" spans="3:8">
      <c r="C5441" s="13">
        <f t="shared" ca="1" si="504"/>
        <v>2002.9646527167552</v>
      </c>
      <c r="D5441" s="13">
        <f t="shared" ca="1" si="505"/>
        <v>100.06504251635759</v>
      </c>
      <c r="E5441" s="13">
        <f t="shared" ca="1" si="506"/>
        <v>1002104.7195929395</v>
      </c>
      <c r="F5441" s="13">
        <f t="shared" ca="1" si="507"/>
        <v>3.9967812284725572</v>
      </c>
      <c r="G5441" s="13">
        <f t="shared" ca="1" si="508"/>
        <v>0.49971740250670105</v>
      </c>
      <c r="H5441" s="13">
        <f t="shared" ca="1" si="509"/>
        <v>0</v>
      </c>
    </row>
    <row r="5442" spans="3:8">
      <c r="C5442" s="13">
        <f t="shared" ca="1" si="504"/>
        <v>2008.3283257594089</v>
      </c>
      <c r="D5442" s="13">
        <f t="shared" ca="1" si="505"/>
        <v>100.54452424350383</v>
      </c>
      <c r="E5442" s="13">
        <f t="shared" ca="1" si="506"/>
        <v>1003707.6861949138</v>
      </c>
      <c r="F5442" s="13">
        <f t="shared" ca="1" si="507"/>
        <v>3.996291610319703</v>
      </c>
      <c r="G5442" s="13">
        <f t="shared" ca="1" si="508"/>
        <v>0.50424552241909959</v>
      </c>
      <c r="H5442" s="13">
        <f t="shared" ca="1" si="509"/>
        <v>0</v>
      </c>
    </row>
    <row r="5443" spans="3:8">
      <c r="C5443" s="13">
        <f t="shared" ca="1" si="504"/>
        <v>2015.1993149472892</v>
      </c>
      <c r="D5443" s="13">
        <f t="shared" ca="1" si="505"/>
        <v>100.47255121003931</v>
      </c>
      <c r="E5443" s="13">
        <f t="shared" ca="1" si="506"/>
        <v>992114.78389721934</v>
      </c>
      <c r="F5443" s="13">
        <f t="shared" ca="1" si="507"/>
        <v>4.0055107911492449</v>
      </c>
      <c r="G5443" s="13">
        <f t="shared" ca="1" si="508"/>
        <v>0.50855746407378244</v>
      </c>
      <c r="H5443" s="13">
        <f t="shared" ca="1" si="509"/>
        <v>0</v>
      </c>
    </row>
    <row r="5444" spans="3:8">
      <c r="C5444" s="13">
        <f t="shared" ca="1" si="504"/>
        <v>2021.43622066834</v>
      </c>
      <c r="D5444" s="13">
        <f t="shared" ca="1" si="505"/>
        <v>100.02744079371189</v>
      </c>
      <c r="E5444" s="13">
        <f t="shared" ca="1" si="506"/>
        <v>989532.64096481376</v>
      </c>
      <c r="F5444" s="13">
        <f t="shared" ca="1" si="507"/>
        <v>4.0030241609377795</v>
      </c>
      <c r="G5444" s="13">
        <f t="shared" ca="1" si="508"/>
        <v>0.51204297088694251</v>
      </c>
      <c r="H5444" s="13">
        <f t="shared" ca="1" si="509"/>
        <v>0</v>
      </c>
    </row>
    <row r="5445" spans="3:8">
      <c r="C5445" s="13">
        <f t="shared" ca="1" si="504"/>
        <v>1962.23831604727</v>
      </c>
      <c r="D5445" s="13">
        <f t="shared" ca="1" si="505"/>
        <v>100.07160754661987</v>
      </c>
      <c r="E5445" s="13">
        <f t="shared" ca="1" si="506"/>
        <v>989672.30196552398</v>
      </c>
      <c r="F5445" s="13">
        <f t="shared" ca="1" si="507"/>
        <v>3.9999312609320694</v>
      </c>
      <c r="G5445" s="13">
        <f t="shared" ca="1" si="508"/>
        <v>0.48413110523143865</v>
      </c>
      <c r="H5445" s="13">
        <f t="shared" ca="1" si="509"/>
        <v>0</v>
      </c>
    </row>
    <row r="5446" spans="3:8">
      <c r="C5446" s="13">
        <f t="shared" ca="1" si="504"/>
        <v>1984.0796890717654</v>
      </c>
      <c r="D5446" s="13">
        <f t="shared" ca="1" si="505"/>
        <v>99.523172915426358</v>
      </c>
      <c r="E5446" s="13">
        <f t="shared" ca="1" si="506"/>
        <v>986553.79737189191</v>
      </c>
      <c r="F5446" s="13">
        <f t="shared" ca="1" si="507"/>
        <v>4.010020364852835</v>
      </c>
      <c r="G5446" s="13">
        <f t="shared" ca="1" si="508"/>
        <v>0.48886110527758325</v>
      </c>
      <c r="H5446" s="13">
        <f t="shared" ca="1" si="509"/>
        <v>0</v>
      </c>
    </row>
    <row r="5447" spans="3:8">
      <c r="C5447" s="13">
        <f t="shared" ca="1" si="504"/>
        <v>1999.2535579174692</v>
      </c>
      <c r="D5447" s="13">
        <f t="shared" ca="1" si="505"/>
        <v>99.726019670048458</v>
      </c>
      <c r="E5447" s="13">
        <f t="shared" ca="1" si="506"/>
        <v>995816.71379545145</v>
      </c>
      <c r="F5447" s="13">
        <f t="shared" ca="1" si="507"/>
        <v>4.0087021688582096</v>
      </c>
      <c r="G5447" s="13">
        <f t="shared" ca="1" si="508"/>
        <v>0.49340074400391393</v>
      </c>
      <c r="H5447" s="13">
        <f t="shared" ca="1" si="509"/>
        <v>0</v>
      </c>
    </row>
    <row r="5448" spans="3:8">
      <c r="C5448" s="13">
        <f t="shared" ca="1" si="504"/>
        <v>1998.0814551310161</v>
      </c>
      <c r="D5448" s="13">
        <f t="shared" ca="1" si="505"/>
        <v>99.994451689030726</v>
      </c>
      <c r="E5448" s="13">
        <f t="shared" ca="1" si="506"/>
        <v>1003721.9348840221</v>
      </c>
      <c r="F5448" s="13">
        <f t="shared" ca="1" si="507"/>
        <v>4.0038594404360008</v>
      </c>
      <c r="G5448" s="13">
        <f t="shared" ca="1" si="508"/>
        <v>0.49263323757073463</v>
      </c>
      <c r="H5448" s="13">
        <f t="shared" ca="1" si="509"/>
        <v>0</v>
      </c>
    </row>
    <row r="5449" spans="3:8">
      <c r="C5449" s="13">
        <f t="shared" ca="1" si="504"/>
        <v>1984.4040954969905</v>
      </c>
      <c r="D5449" s="13">
        <f t="shared" ca="1" si="505"/>
        <v>100.4855236987928</v>
      </c>
      <c r="E5449" s="13">
        <f t="shared" ca="1" si="506"/>
        <v>1002660.1636035745</v>
      </c>
      <c r="F5449" s="13">
        <f t="shared" ca="1" si="507"/>
        <v>4.0011968755955962</v>
      </c>
      <c r="G5449" s="13">
        <f t="shared" ca="1" si="508"/>
        <v>0.4901177372859028</v>
      </c>
      <c r="H5449" s="13">
        <f t="shared" ca="1" si="509"/>
        <v>0</v>
      </c>
    </row>
    <row r="5450" spans="3:8">
      <c r="C5450" s="13">
        <f t="shared" ca="1" si="504"/>
        <v>1999.8507168416713</v>
      </c>
      <c r="D5450" s="13">
        <f t="shared" ca="1" si="505"/>
        <v>99.855592112637197</v>
      </c>
      <c r="E5450" s="13">
        <f t="shared" ca="1" si="506"/>
        <v>988474.85499026498</v>
      </c>
      <c r="F5450" s="13">
        <f t="shared" ca="1" si="507"/>
        <v>4.0006821039092193</v>
      </c>
      <c r="G5450" s="13">
        <f t="shared" ca="1" si="508"/>
        <v>0.50201406137558746</v>
      </c>
      <c r="H5450" s="13">
        <f t="shared" ca="1" si="509"/>
        <v>0</v>
      </c>
    </row>
    <row r="5451" spans="3:8">
      <c r="C5451" s="13">
        <f t="shared" ca="1" si="504"/>
        <v>1996.816980182288</v>
      </c>
      <c r="D5451" s="13">
        <f t="shared" ca="1" si="505"/>
        <v>100.822607339043</v>
      </c>
      <c r="E5451" s="13">
        <f t="shared" ca="1" si="506"/>
        <v>999262.66725796869</v>
      </c>
      <c r="F5451" s="13">
        <f t="shared" ca="1" si="507"/>
        <v>3.9889047267850937</v>
      </c>
      <c r="G5451" s="13">
        <f t="shared" ca="1" si="508"/>
        <v>0.50581332365686094</v>
      </c>
      <c r="H5451" s="13">
        <f t="shared" ca="1" si="509"/>
        <v>0</v>
      </c>
    </row>
    <row r="5452" spans="3:8">
      <c r="C5452" s="13">
        <f t="shared" ca="1" si="504"/>
        <v>1982.6230410903552</v>
      </c>
      <c r="D5452" s="13">
        <f t="shared" ca="1" si="505"/>
        <v>100.48438409625831</v>
      </c>
      <c r="E5452" s="13">
        <f t="shared" ca="1" si="506"/>
        <v>984377.78606783447</v>
      </c>
      <c r="F5452" s="13">
        <f t="shared" ca="1" si="507"/>
        <v>3.9992674344694259</v>
      </c>
      <c r="G5452" s="13">
        <f t="shared" ca="1" si="508"/>
        <v>0.49928143298135857</v>
      </c>
      <c r="H5452" s="13">
        <f t="shared" ca="1" si="509"/>
        <v>0</v>
      </c>
    </row>
    <row r="5453" spans="3:8">
      <c r="C5453" s="13">
        <f t="shared" ca="1" si="504"/>
        <v>1980.0901635770235</v>
      </c>
      <c r="D5453" s="13">
        <f t="shared" ca="1" si="505"/>
        <v>99.697249051726487</v>
      </c>
      <c r="E5453" s="13">
        <f t="shared" ca="1" si="506"/>
        <v>1006280.9041948293</v>
      </c>
      <c r="F5453" s="13">
        <f t="shared" ca="1" si="507"/>
        <v>3.9963669860772444</v>
      </c>
      <c r="G5453" s="13">
        <f t="shared" ca="1" si="508"/>
        <v>0.48475529389862421</v>
      </c>
      <c r="H5453" s="13">
        <f t="shared" ca="1" si="509"/>
        <v>0</v>
      </c>
    </row>
    <row r="5454" spans="3:8">
      <c r="C5454" s="13">
        <f t="shared" ca="1" si="504"/>
        <v>1971.8327300975836</v>
      </c>
      <c r="D5454" s="13">
        <f t="shared" ca="1" si="505"/>
        <v>99.086720256214747</v>
      </c>
      <c r="E5454" s="13">
        <f t="shared" ca="1" si="506"/>
        <v>1001801.6623539809</v>
      </c>
      <c r="F5454" s="13">
        <f t="shared" ca="1" si="507"/>
        <v>4.0109523629312482</v>
      </c>
      <c r="G5454" s="13">
        <f t="shared" ca="1" si="508"/>
        <v>0.4729704048760846</v>
      </c>
      <c r="H5454" s="13">
        <f t="shared" ca="1" si="509"/>
        <v>0</v>
      </c>
    </row>
    <row r="5455" spans="3:8">
      <c r="C5455" s="13">
        <f t="shared" ca="1" si="504"/>
        <v>2011.3299234620004</v>
      </c>
      <c r="D5455" s="13">
        <f t="shared" ca="1" si="505"/>
        <v>99.565908452622423</v>
      </c>
      <c r="E5455" s="13">
        <f t="shared" ca="1" si="506"/>
        <v>990700.11848336773</v>
      </c>
      <c r="F5455" s="13">
        <f t="shared" ca="1" si="507"/>
        <v>4.0023766360115927</v>
      </c>
      <c r="G5455" s="13">
        <f t="shared" ca="1" si="508"/>
        <v>0.50432836094384703</v>
      </c>
      <c r="H5455" s="13">
        <f t="shared" ca="1" si="509"/>
        <v>0</v>
      </c>
    </row>
    <row r="5456" spans="3:8">
      <c r="C5456" s="13">
        <f t="shared" ca="1" si="504"/>
        <v>1999.8520563521645</v>
      </c>
      <c r="D5456" s="13">
        <f t="shared" ca="1" si="505"/>
        <v>100.35482581329413</v>
      </c>
      <c r="E5456" s="13">
        <f t="shared" ca="1" si="506"/>
        <v>990606.52931395732</v>
      </c>
      <c r="F5456" s="13">
        <f t="shared" ca="1" si="507"/>
        <v>4.0060938111274167</v>
      </c>
      <c r="G5456" s="13">
        <f t="shared" ca="1" si="508"/>
        <v>0.5007240921797762</v>
      </c>
      <c r="H5456" s="13">
        <f t="shared" ca="1" si="509"/>
        <v>0</v>
      </c>
    </row>
    <row r="5457" spans="3:8">
      <c r="C5457" s="13">
        <f t="shared" ca="1" si="504"/>
        <v>1998.289228651048</v>
      </c>
      <c r="D5457" s="13">
        <f t="shared" ca="1" si="505"/>
        <v>101.04780140387027</v>
      </c>
      <c r="E5457" s="13">
        <f t="shared" ca="1" si="506"/>
        <v>986072.39475097461</v>
      </c>
      <c r="F5457" s="13">
        <f t="shared" ca="1" si="507"/>
        <v>3.9995498721111384</v>
      </c>
      <c r="G5457" s="13">
        <f t="shared" ca="1" si="508"/>
        <v>0.50902654532679348</v>
      </c>
      <c r="H5457" s="13">
        <f t="shared" ca="1" si="509"/>
        <v>0</v>
      </c>
    </row>
    <row r="5458" spans="3:8">
      <c r="C5458" s="13">
        <f t="shared" ca="1" si="504"/>
        <v>2004.656521873525</v>
      </c>
      <c r="D5458" s="13">
        <f t="shared" ca="1" si="505"/>
        <v>100.06451785148086</v>
      </c>
      <c r="E5458" s="13">
        <f t="shared" ca="1" si="506"/>
        <v>1001535.8030478209</v>
      </c>
      <c r="F5458" s="13">
        <f t="shared" ca="1" si="507"/>
        <v>4.0083948261185398</v>
      </c>
      <c r="G5458" s="13">
        <f t="shared" ca="1" si="508"/>
        <v>0.4950644413175066</v>
      </c>
      <c r="H5458" s="13">
        <f t="shared" ca="1" si="509"/>
        <v>0</v>
      </c>
    </row>
    <row r="5459" spans="3:8">
      <c r="C5459" s="13">
        <f t="shared" ca="1" si="504"/>
        <v>2000.6269745232119</v>
      </c>
      <c r="D5459" s="13">
        <f t="shared" ca="1" si="505"/>
        <v>100.38180210679013</v>
      </c>
      <c r="E5459" s="13">
        <f t="shared" ca="1" si="506"/>
        <v>989839.61855954537</v>
      </c>
      <c r="F5459" s="13">
        <f t="shared" ca="1" si="507"/>
        <v>4.0113894970281203</v>
      </c>
      <c r="G5459" s="13">
        <f t="shared" ca="1" si="508"/>
        <v>0.49899155800517031</v>
      </c>
      <c r="H5459" s="13">
        <f t="shared" ca="1" si="509"/>
        <v>0</v>
      </c>
    </row>
    <row r="5460" spans="3:8">
      <c r="C5460" s="13">
        <f t="shared" ca="1" si="504"/>
        <v>1980.5790109822583</v>
      </c>
      <c r="D5460" s="13">
        <f t="shared" ca="1" si="505"/>
        <v>100.06221963023243</v>
      </c>
      <c r="E5460" s="13">
        <f t="shared" ca="1" si="506"/>
        <v>993392.74702207919</v>
      </c>
      <c r="F5460" s="13">
        <f t="shared" ca="1" si="507"/>
        <v>3.9968438093373551</v>
      </c>
      <c r="G5460" s="13">
        <f t="shared" ca="1" si="508"/>
        <v>0.49285017935331493</v>
      </c>
      <c r="H5460" s="13">
        <f t="shared" ca="1" si="509"/>
        <v>0</v>
      </c>
    </row>
    <row r="5461" spans="3:8">
      <c r="C5461" s="13">
        <f t="shared" ca="1" si="504"/>
        <v>1994.6822777557556</v>
      </c>
      <c r="D5461" s="13">
        <f t="shared" ca="1" si="505"/>
        <v>100.33909525388249</v>
      </c>
      <c r="E5461" s="13">
        <f t="shared" ca="1" si="506"/>
        <v>1003489.6871920107</v>
      </c>
      <c r="F5461" s="13">
        <f t="shared" ca="1" si="507"/>
        <v>4.0133579639186436</v>
      </c>
      <c r="G5461" s="13">
        <f t="shared" ca="1" si="508"/>
        <v>0.4881162541922664</v>
      </c>
      <c r="H5461" s="13">
        <f t="shared" ca="1" si="509"/>
        <v>0</v>
      </c>
    </row>
    <row r="5462" spans="3:8">
      <c r="C5462" s="13">
        <f t="shared" ca="1" si="504"/>
        <v>2003.6788156189175</v>
      </c>
      <c r="D5462" s="13">
        <f t="shared" ca="1" si="505"/>
        <v>99.598909545370617</v>
      </c>
      <c r="E5462" s="13">
        <f t="shared" ca="1" si="506"/>
        <v>996970.33606736816</v>
      </c>
      <c r="F5462" s="13">
        <f t="shared" ca="1" si="507"/>
        <v>3.9951301288142065</v>
      </c>
      <c r="G5462" s="13">
        <f t="shared" ca="1" si="508"/>
        <v>0.50113527773089706</v>
      </c>
      <c r="H5462" s="13">
        <f t="shared" ca="1" si="509"/>
        <v>0</v>
      </c>
    </row>
    <row r="5463" spans="3:8">
      <c r="C5463" s="13">
        <f t="shared" ca="1" si="504"/>
        <v>2017.9534271499608</v>
      </c>
      <c r="D5463" s="13">
        <f t="shared" ca="1" si="505"/>
        <v>100.39596689649008</v>
      </c>
      <c r="E5463" s="13">
        <f t="shared" ca="1" si="506"/>
        <v>994538.74461485096</v>
      </c>
      <c r="F5463" s="13">
        <f t="shared" ca="1" si="507"/>
        <v>4.0062980352574744</v>
      </c>
      <c r="G5463" s="13">
        <f t="shared" ca="1" si="508"/>
        <v>0.50791841178833863</v>
      </c>
      <c r="H5463" s="13">
        <f t="shared" ca="1" si="509"/>
        <v>0</v>
      </c>
    </row>
    <row r="5464" spans="3:8">
      <c r="C5464" s="13">
        <f t="shared" ref="C5464:C5527" ca="1" si="510">NORMINV(RAND(),$D$3,$G$3)</f>
        <v>2007.5330231878302</v>
      </c>
      <c r="D5464" s="13">
        <f t="shared" ref="D5464:D5527" ca="1" si="511">NORMINV(RAND(),$D$4,$G$4)</f>
        <v>99.052975848642589</v>
      </c>
      <c r="E5464" s="13">
        <f t="shared" ref="E5464:E5527" ca="1" si="512">NORMINV(RAND(),$D$5,$G$5)</f>
        <v>995731.70553415141</v>
      </c>
      <c r="F5464" s="13">
        <f t="shared" ref="F5464:F5527" ca="1" si="513">NORMINV(RAND(),$D$6,$G$6)</f>
        <v>3.9921757320312476</v>
      </c>
      <c r="G5464" s="13">
        <f t="shared" ref="G5464:G5527" ca="1" si="514">C5464^2*D5464/(E5464*3.1415926*F5464^4)</f>
        <v>0.50241444941846602</v>
      </c>
      <c r="H5464" s="13">
        <f t="shared" ref="H5464:H5527" ca="1" si="515">IF(G5464&gt;0.54,1,IF(G5464&lt;0.46,1,0))</f>
        <v>0</v>
      </c>
    </row>
    <row r="5465" spans="3:8">
      <c r="C5465" s="13">
        <f t="shared" ca="1" si="510"/>
        <v>2017.6758674986554</v>
      </c>
      <c r="D5465" s="13">
        <f t="shared" ca="1" si="511"/>
        <v>99.678497228320396</v>
      </c>
      <c r="E5465" s="13">
        <f t="shared" ca="1" si="512"/>
        <v>995847.36569776107</v>
      </c>
      <c r="F5465" s="13">
        <f t="shared" ca="1" si="513"/>
        <v>3.9961339000356233</v>
      </c>
      <c r="G5465" s="13">
        <f t="shared" ca="1" si="514"/>
        <v>0.50862945813269189</v>
      </c>
      <c r="H5465" s="13">
        <f t="shared" ca="1" si="515"/>
        <v>0</v>
      </c>
    </row>
    <row r="5466" spans="3:8">
      <c r="C5466" s="13">
        <f t="shared" ca="1" si="510"/>
        <v>2009.5957091920036</v>
      </c>
      <c r="D5466" s="13">
        <f t="shared" ca="1" si="511"/>
        <v>99.249155183664513</v>
      </c>
      <c r="E5466" s="13">
        <f t="shared" ca="1" si="512"/>
        <v>986169.24266232178</v>
      </c>
      <c r="F5466" s="13">
        <f t="shared" ca="1" si="513"/>
        <v>4.0105090748198435</v>
      </c>
      <c r="G5466" s="13">
        <f t="shared" ca="1" si="514"/>
        <v>0.50008620674158277</v>
      </c>
      <c r="H5466" s="13">
        <f t="shared" ca="1" si="515"/>
        <v>0</v>
      </c>
    </row>
    <row r="5467" spans="3:8">
      <c r="C5467" s="13">
        <f t="shared" ca="1" si="510"/>
        <v>1998.5644893699509</v>
      </c>
      <c r="D5467" s="13">
        <f t="shared" ca="1" si="511"/>
        <v>100.49670899973012</v>
      </c>
      <c r="E5467" s="13">
        <f t="shared" ca="1" si="512"/>
        <v>992895.99253049539</v>
      </c>
      <c r="F5467" s="13">
        <f t="shared" ca="1" si="513"/>
        <v>4.005507731782262</v>
      </c>
      <c r="G5467" s="13">
        <f t="shared" ca="1" si="514"/>
        <v>0.4999243061087516</v>
      </c>
      <c r="H5467" s="13">
        <f t="shared" ca="1" si="515"/>
        <v>0</v>
      </c>
    </row>
    <row r="5468" spans="3:8">
      <c r="C5468" s="13">
        <f t="shared" ca="1" si="510"/>
        <v>2002.0039074531649</v>
      </c>
      <c r="D5468" s="13">
        <f t="shared" ca="1" si="511"/>
        <v>99.569624813000445</v>
      </c>
      <c r="E5468" s="13">
        <f t="shared" ca="1" si="512"/>
        <v>1000182.0987089946</v>
      </c>
      <c r="F5468" s="13">
        <f t="shared" ca="1" si="513"/>
        <v>3.9964010162769168</v>
      </c>
      <c r="G5468" s="13">
        <f t="shared" ca="1" si="514"/>
        <v>0.49791077734367678</v>
      </c>
      <c r="H5468" s="13">
        <f t="shared" ca="1" si="515"/>
        <v>0</v>
      </c>
    </row>
    <row r="5469" spans="3:8">
      <c r="C5469" s="13">
        <f t="shared" ca="1" si="510"/>
        <v>1992.6873602676242</v>
      </c>
      <c r="D5469" s="13">
        <f t="shared" ca="1" si="511"/>
        <v>100.3399787216252</v>
      </c>
      <c r="E5469" s="13">
        <f t="shared" ca="1" si="512"/>
        <v>996174.69570885575</v>
      </c>
      <c r="F5469" s="13">
        <f t="shared" ca="1" si="513"/>
        <v>3.9931464704155779</v>
      </c>
      <c r="G5469" s="13">
        <f t="shared" ca="1" si="514"/>
        <v>0.50073275713729104</v>
      </c>
      <c r="H5469" s="13">
        <f t="shared" ca="1" si="515"/>
        <v>0</v>
      </c>
    </row>
    <row r="5470" spans="3:8">
      <c r="C5470" s="13">
        <f t="shared" ca="1" si="510"/>
        <v>2013.3442764792949</v>
      </c>
      <c r="D5470" s="13">
        <f t="shared" ca="1" si="511"/>
        <v>99.579844125286485</v>
      </c>
      <c r="E5470" s="13">
        <f t="shared" ca="1" si="512"/>
        <v>982598.11706866464</v>
      </c>
      <c r="F5470" s="13">
        <f t="shared" ca="1" si="513"/>
        <v>4.002552562201509</v>
      </c>
      <c r="G5470" s="13">
        <f t="shared" ca="1" si="514"/>
        <v>0.50948753450395978</v>
      </c>
      <c r="H5470" s="13">
        <f t="shared" ca="1" si="515"/>
        <v>0</v>
      </c>
    </row>
    <row r="5471" spans="3:8">
      <c r="C5471" s="13">
        <f t="shared" ca="1" si="510"/>
        <v>2019.4384720890689</v>
      </c>
      <c r="D5471" s="13">
        <f t="shared" ca="1" si="511"/>
        <v>100.99284523854074</v>
      </c>
      <c r="E5471" s="13">
        <f t="shared" ca="1" si="512"/>
        <v>993464.29326921073</v>
      </c>
      <c r="F5471" s="13">
        <f t="shared" ca="1" si="513"/>
        <v>4.0021882997769493</v>
      </c>
      <c r="G5471" s="13">
        <f t="shared" ca="1" si="514"/>
        <v>0.51435108379730154</v>
      </c>
      <c r="H5471" s="13">
        <f t="shared" ca="1" si="515"/>
        <v>0</v>
      </c>
    </row>
    <row r="5472" spans="3:8">
      <c r="C5472" s="13">
        <f t="shared" ca="1" si="510"/>
        <v>1990.5448513202819</v>
      </c>
      <c r="D5472" s="13">
        <f t="shared" ca="1" si="511"/>
        <v>100.95474873073299</v>
      </c>
      <c r="E5472" s="13">
        <f t="shared" ca="1" si="512"/>
        <v>985819.32152097195</v>
      </c>
      <c r="F5472" s="13">
        <f t="shared" ca="1" si="513"/>
        <v>4.0060486943008708</v>
      </c>
      <c r="G5472" s="13">
        <f t="shared" ca="1" si="514"/>
        <v>0.50148575442820131</v>
      </c>
      <c r="H5472" s="13">
        <f t="shared" ca="1" si="515"/>
        <v>0</v>
      </c>
    </row>
    <row r="5473" spans="3:8">
      <c r="C5473" s="13">
        <f t="shared" ca="1" si="510"/>
        <v>2001.8074442294103</v>
      </c>
      <c r="D5473" s="13">
        <f t="shared" ca="1" si="511"/>
        <v>99.811624040936692</v>
      </c>
      <c r="E5473" s="13">
        <f t="shared" ca="1" si="512"/>
        <v>992473.06983993889</v>
      </c>
      <c r="F5473" s="13">
        <f t="shared" ca="1" si="513"/>
        <v>3.9968867508185588</v>
      </c>
      <c r="G5473" s="13">
        <f t="shared" ca="1" si="514"/>
        <v>0.50265470667589907</v>
      </c>
      <c r="H5473" s="13">
        <f t="shared" ca="1" si="515"/>
        <v>0</v>
      </c>
    </row>
    <row r="5474" spans="3:8">
      <c r="C5474" s="13">
        <f t="shared" ca="1" si="510"/>
        <v>1997.2338034606801</v>
      </c>
      <c r="D5474" s="13">
        <f t="shared" ca="1" si="511"/>
        <v>100.01853597271612</v>
      </c>
      <c r="E5474" s="13">
        <f t="shared" ca="1" si="512"/>
        <v>993327.9582957275</v>
      </c>
      <c r="F5474" s="13">
        <f t="shared" ca="1" si="513"/>
        <v>3.9845292542633728</v>
      </c>
      <c r="G5474" s="13">
        <f t="shared" ca="1" si="514"/>
        <v>0.50720988104093756</v>
      </c>
      <c r="H5474" s="13">
        <f t="shared" ca="1" si="515"/>
        <v>0</v>
      </c>
    </row>
    <row r="5475" spans="3:8">
      <c r="C5475" s="13">
        <f t="shared" ca="1" si="510"/>
        <v>2001.3988646215569</v>
      </c>
      <c r="D5475" s="13">
        <f t="shared" ca="1" si="511"/>
        <v>100.30558328967135</v>
      </c>
      <c r="E5475" s="13">
        <f t="shared" ca="1" si="512"/>
        <v>994071.05029670673</v>
      </c>
      <c r="F5475" s="13">
        <f t="shared" ca="1" si="513"/>
        <v>3.9961097355423401</v>
      </c>
      <c r="G5475" s="13">
        <f t="shared" ca="1" si="514"/>
        <v>0.50451663624369092</v>
      </c>
      <c r="H5475" s="13">
        <f t="shared" ca="1" si="515"/>
        <v>0</v>
      </c>
    </row>
    <row r="5476" spans="3:8">
      <c r="C5476" s="13">
        <f t="shared" ca="1" si="510"/>
        <v>1995.1178781618605</v>
      </c>
      <c r="D5476" s="13">
        <f t="shared" ca="1" si="511"/>
        <v>99.761353063442158</v>
      </c>
      <c r="E5476" s="13">
        <f t="shared" ca="1" si="512"/>
        <v>988031.47497779247</v>
      </c>
      <c r="F5476" s="13">
        <f t="shared" ca="1" si="513"/>
        <v>4.0129999227056095</v>
      </c>
      <c r="G5476" s="13">
        <f t="shared" ca="1" si="514"/>
        <v>0.49328987442442557</v>
      </c>
      <c r="H5476" s="13">
        <f t="shared" ca="1" si="515"/>
        <v>0</v>
      </c>
    </row>
    <row r="5477" spans="3:8">
      <c r="C5477" s="13">
        <f t="shared" ca="1" si="510"/>
        <v>2018.8573561973105</v>
      </c>
      <c r="D5477" s="13">
        <f t="shared" ca="1" si="511"/>
        <v>100.04050456077934</v>
      </c>
      <c r="E5477" s="13">
        <f t="shared" ca="1" si="512"/>
        <v>998614.19702964579</v>
      </c>
      <c r="F5477" s="13">
        <f t="shared" ca="1" si="513"/>
        <v>4.0113899399848947</v>
      </c>
      <c r="G5477" s="13">
        <f t="shared" ca="1" si="514"/>
        <v>0.50194949007591039</v>
      </c>
      <c r="H5477" s="13">
        <f t="shared" ca="1" si="515"/>
        <v>0</v>
      </c>
    </row>
    <row r="5478" spans="3:8">
      <c r="C5478" s="13">
        <f t="shared" ca="1" si="510"/>
        <v>1978.5546215487691</v>
      </c>
      <c r="D5478" s="13">
        <f t="shared" ca="1" si="511"/>
        <v>99.309570078864169</v>
      </c>
      <c r="E5478" s="13">
        <f t="shared" ca="1" si="512"/>
        <v>1000495.0159911362</v>
      </c>
      <c r="F5478" s="13">
        <f t="shared" ca="1" si="513"/>
        <v>4.0089922205688246</v>
      </c>
      <c r="G5478" s="13">
        <f t="shared" ca="1" si="514"/>
        <v>0.47883020853510327</v>
      </c>
      <c r="H5478" s="13">
        <f t="shared" ca="1" si="515"/>
        <v>0</v>
      </c>
    </row>
    <row r="5479" spans="3:8">
      <c r="C5479" s="13">
        <f t="shared" ca="1" si="510"/>
        <v>2007.6678744115936</v>
      </c>
      <c r="D5479" s="13">
        <f t="shared" ca="1" si="511"/>
        <v>99.39192878463831</v>
      </c>
      <c r="E5479" s="13">
        <f t="shared" ca="1" si="512"/>
        <v>993792.13167725399</v>
      </c>
      <c r="F5479" s="13">
        <f t="shared" ca="1" si="513"/>
        <v>4.0006072206487477</v>
      </c>
      <c r="G5479" s="13">
        <f t="shared" ca="1" si="514"/>
        <v>0.50094008010281621</v>
      </c>
      <c r="H5479" s="13">
        <f t="shared" ca="1" si="515"/>
        <v>0</v>
      </c>
    </row>
    <row r="5480" spans="3:8">
      <c r="C5480" s="13">
        <f t="shared" ca="1" si="510"/>
        <v>1994.5663229329971</v>
      </c>
      <c r="D5480" s="13">
        <f t="shared" ca="1" si="511"/>
        <v>99.217094212378171</v>
      </c>
      <c r="E5480" s="13">
        <f t="shared" ca="1" si="512"/>
        <v>1007009.624116899</v>
      </c>
      <c r="F5480" s="13">
        <f t="shared" ca="1" si="513"/>
        <v>4.0064390451862399</v>
      </c>
      <c r="G5480" s="13">
        <f t="shared" ca="1" si="514"/>
        <v>0.48424575509185558</v>
      </c>
      <c r="H5480" s="13">
        <f t="shared" ca="1" si="515"/>
        <v>0</v>
      </c>
    </row>
    <row r="5481" spans="3:8">
      <c r="C5481" s="13">
        <f t="shared" ca="1" si="510"/>
        <v>1999.4058168095039</v>
      </c>
      <c r="D5481" s="13">
        <f t="shared" ca="1" si="511"/>
        <v>99.803863042999353</v>
      </c>
      <c r="E5481" s="13">
        <f t="shared" ca="1" si="512"/>
        <v>991559.92612581013</v>
      </c>
      <c r="F5481" s="13">
        <f t="shared" ca="1" si="513"/>
        <v>3.9962951208535857</v>
      </c>
      <c r="G5481" s="13">
        <f t="shared" ca="1" si="514"/>
        <v>0.50216936071188101</v>
      </c>
      <c r="H5481" s="13">
        <f t="shared" ca="1" si="515"/>
        <v>0</v>
      </c>
    </row>
    <row r="5482" spans="3:8">
      <c r="C5482" s="13">
        <f t="shared" ca="1" si="510"/>
        <v>1986.1924093585449</v>
      </c>
      <c r="D5482" s="13">
        <f t="shared" ca="1" si="511"/>
        <v>100.56918360647521</v>
      </c>
      <c r="E5482" s="13">
        <f t="shared" ca="1" si="512"/>
        <v>993231.6991974992</v>
      </c>
      <c r="F5482" s="13">
        <f t="shared" ca="1" si="513"/>
        <v>3.9978839787579843</v>
      </c>
      <c r="G5482" s="13">
        <f t="shared" ca="1" si="514"/>
        <v>0.49772147270785133</v>
      </c>
      <c r="H5482" s="13">
        <f t="shared" ca="1" si="515"/>
        <v>0</v>
      </c>
    </row>
    <row r="5483" spans="3:8">
      <c r="C5483" s="13">
        <f t="shared" ca="1" si="510"/>
        <v>1993.2380379859587</v>
      </c>
      <c r="D5483" s="13">
        <f t="shared" ca="1" si="511"/>
        <v>100.54658557036115</v>
      </c>
      <c r="E5483" s="13">
        <f t="shared" ca="1" si="512"/>
        <v>995915.06047766784</v>
      </c>
      <c r="F5483" s="13">
        <f t="shared" ca="1" si="513"/>
        <v>3.991969088593518</v>
      </c>
      <c r="G5483" s="13">
        <f t="shared" ca="1" si="514"/>
        <v>0.50276474449009245</v>
      </c>
      <c r="H5483" s="13">
        <f t="shared" ca="1" si="515"/>
        <v>0</v>
      </c>
    </row>
    <row r="5484" spans="3:8">
      <c r="C5484" s="13">
        <f t="shared" ca="1" si="510"/>
        <v>2007.1674945770474</v>
      </c>
      <c r="D5484" s="13">
        <f t="shared" ca="1" si="511"/>
        <v>99.542539301663012</v>
      </c>
      <c r="E5484" s="13">
        <f t="shared" ca="1" si="512"/>
        <v>986986.01987792703</v>
      </c>
      <c r="F5484" s="13">
        <f t="shared" ca="1" si="513"/>
        <v>4.0004350512214462</v>
      </c>
      <c r="G5484" s="13">
        <f t="shared" ca="1" si="514"/>
        <v>0.50499395988359641</v>
      </c>
      <c r="H5484" s="13">
        <f t="shared" ca="1" si="515"/>
        <v>0</v>
      </c>
    </row>
    <row r="5485" spans="3:8">
      <c r="C5485" s="13">
        <f t="shared" ca="1" si="510"/>
        <v>2017.3330500244733</v>
      </c>
      <c r="D5485" s="13">
        <f t="shared" ca="1" si="511"/>
        <v>99.818003988758733</v>
      </c>
      <c r="E5485" s="13">
        <f t="shared" ca="1" si="512"/>
        <v>993244.88767279498</v>
      </c>
      <c r="F5485" s="13">
        <f t="shared" ca="1" si="513"/>
        <v>3.9998762991221288</v>
      </c>
      <c r="G5485" s="13">
        <f t="shared" ca="1" si="514"/>
        <v>0.50859448083603487</v>
      </c>
      <c r="H5485" s="13">
        <f t="shared" ca="1" si="515"/>
        <v>0</v>
      </c>
    </row>
    <row r="5486" spans="3:8">
      <c r="C5486" s="13">
        <f t="shared" ca="1" si="510"/>
        <v>2000.3212509402128</v>
      </c>
      <c r="D5486" s="13">
        <f t="shared" ca="1" si="511"/>
        <v>99.413719862224184</v>
      </c>
      <c r="E5486" s="13">
        <f t="shared" ca="1" si="512"/>
        <v>994390.52517341194</v>
      </c>
      <c r="F5486" s="13">
        <f t="shared" ca="1" si="513"/>
        <v>4.0000399729999847</v>
      </c>
      <c r="G5486" s="13">
        <f t="shared" ca="1" si="514"/>
        <v>0.49737236807871682</v>
      </c>
      <c r="H5486" s="13">
        <f t="shared" ca="1" si="515"/>
        <v>0</v>
      </c>
    </row>
    <row r="5487" spans="3:8">
      <c r="C5487" s="13">
        <f t="shared" ca="1" si="510"/>
        <v>2004.0701792122447</v>
      </c>
      <c r="D5487" s="13">
        <f t="shared" ca="1" si="511"/>
        <v>100.25933040045867</v>
      </c>
      <c r="E5487" s="13">
        <f t="shared" ca="1" si="512"/>
        <v>992769.95423764898</v>
      </c>
      <c r="F5487" s="13">
        <f t="shared" ca="1" si="513"/>
        <v>3.9979402838460776</v>
      </c>
      <c r="G5487" s="13">
        <f t="shared" ca="1" si="514"/>
        <v>0.5053670814097041</v>
      </c>
      <c r="H5487" s="13">
        <f t="shared" ca="1" si="515"/>
        <v>0</v>
      </c>
    </row>
    <row r="5488" spans="3:8">
      <c r="C5488" s="13">
        <f t="shared" ca="1" si="510"/>
        <v>2005.146176277193</v>
      </c>
      <c r="D5488" s="13">
        <f t="shared" ca="1" si="511"/>
        <v>100.54030839331952</v>
      </c>
      <c r="E5488" s="13">
        <f t="shared" ca="1" si="512"/>
        <v>998864.83438842942</v>
      </c>
      <c r="F5488" s="13">
        <f t="shared" ca="1" si="513"/>
        <v>3.9944061107862563</v>
      </c>
      <c r="G5488" s="13">
        <f t="shared" ca="1" si="514"/>
        <v>0.50601900810370481</v>
      </c>
      <c r="H5488" s="13">
        <f t="shared" ca="1" si="515"/>
        <v>0</v>
      </c>
    </row>
    <row r="5489" spans="3:8">
      <c r="C5489" s="13">
        <f t="shared" ca="1" si="510"/>
        <v>1989.9915979046827</v>
      </c>
      <c r="D5489" s="13">
        <f t="shared" ca="1" si="511"/>
        <v>99.762329437602432</v>
      </c>
      <c r="E5489" s="13">
        <f t="shared" ca="1" si="512"/>
        <v>994599.83403546014</v>
      </c>
      <c r="F5489" s="13">
        <f t="shared" ca="1" si="513"/>
        <v>4.0012524864269867</v>
      </c>
      <c r="G5489" s="13">
        <f t="shared" ca="1" si="514"/>
        <v>0.49327259859495165</v>
      </c>
      <c r="H5489" s="13">
        <f t="shared" ca="1" si="515"/>
        <v>0</v>
      </c>
    </row>
    <row r="5490" spans="3:8">
      <c r="C5490" s="13">
        <f t="shared" ca="1" si="510"/>
        <v>1982.0012919514854</v>
      </c>
      <c r="D5490" s="13">
        <f t="shared" ca="1" si="511"/>
        <v>99.734551812254139</v>
      </c>
      <c r="E5490" s="13">
        <f t="shared" ca="1" si="512"/>
        <v>991507.52700862137</v>
      </c>
      <c r="F5490" s="13">
        <f t="shared" ca="1" si="513"/>
        <v>4.0036535293890978</v>
      </c>
      <c r="G5490" s="13">
        <f t="shared" ca="1" si="514"/>
        <v>0.48953266621382957</v>
      </c>
      <c r="H5490" s="13">
        <f t="shared" ca="1" si="515"/>
        <v>0</v>
      </c>
    </row>
    <row r="5491" spans="3:8">
      <c r="C5491" s="13">
        <f t="shared" ca="1" si="510"/>
        <v>1991.0756403388145</v>
      </c>
      <c r="D5491" s="13">
        <f t="shared" ca="1" si="511"/>
        <v>100.21884492486456</v>
      </c>
      <c r="E5491" s="13">
        <f t="shared" ca="1" si="512"/>
        <v>989240.18180412112</v>
      </c>
      <c r="F5491" s="13">
        <f t="shared" ca="1" si="513"/>
        <v>3.9997107952166369</v>
      </c>
      <c r="G5491" s="13">
        <f t="shared" ca="1" si="514"/>
        <v>0.49952696451964956</v>
      </c>
      <c r="H5491" s="13">
        <f t="shared" ca="1" si="515"/>
        <v>0</v>
      </c>
    </row>
    <row r="5492" spans="3:8">
      <c r="C5492" s="13">
        <f t="shared" ca="1" si="510"/>
        <v>2021.0890567603362</v>
      </c>
      <c r="D5492" s="13">
        <f t="shared" ca="1" si="511"/>
        <v>100.375593848398</v>
      </c>
      <c r="E5492" s="13">
        <f t="shared" ca="1" si="512"/>
        <v>992980.30436544539</v>
      </c>
      <c r="F5492" s="13">
        <f t="shared" ca="1" si="513"/>
        <v>3.99609337826017</v>
      </c>
      <c r="G5492" s="13">
        <f t="shared" ca="1" si="514"/>
        <v>0.51542563798735741</v>
      </c>
      <c r="H5492" s="13">
        <f t="shared" ca="1" si="515"/>
        <v>0</v>
      </c>
    </row>
    <row r="5493" spans="3:8">
      <c r="C5493" s="13">
        <f t="shared" ca="1" si="510"/>
        <v>2004.1216554360033</v>
      </c>
      <c r="D5493" s="13">
        <f t="shared" ca="1" si="511"/>
        <v>100.07371375445082</v>
      </c>
      <c r="E5493" s="13">
        <f t="shared" ca="1" si="512"/>
        <v>980923.98963361385</v>
      </c>
      <c r="F5493" s="13">
        <f t="shared" ca="1" si="513"/>
        <v>3.9932014732813692</v>
      </c>
      <c r="G5493" s="13">
        <f t="shared" ca="1" si="514"/>
        <v>0.51297720464044216</v>
      </c>
      <c r="H5493" s="13">
        <f t="shared" ca="1" si="515"/>
        <v>0</v>
      </c>
    </row>
    <row r="5494" spans="3:8">
      <c r="C5494" s="13">
        <f t="shared" ca="1" si="510"/>
        <v>2006.3969249701054</v>
      </c>
      <c r="D5494" s="13">
        <f t="shared" ca="1" si="511"/>
        <v>98.961045478105646</v>
      </c>
      <c r="E5494" s="13">
        <f t="shared" ca="1" si="512"/>
        <v>990141.78424378484</v>
      </c>
      <c r="F5494" s="13">
        <f t="shared" ca="1" si="513"/>
        <v>4.0143483805535869</v>
      </c>
      <c r="G5494" s="13">
        <f t="shared" ca="1" si="514"/>
        <v>0.49316300500837684</v>
      </c>
      <c r="H5494" s="13">
        <f t="shared" ca="1" si="515"/>
        <v>0</v>
      </c>
    </row>
    <row r="5495" spans="3:8">
      <c r="C5495" s="13">
        <f t="shared" ca="1" si="510"/>
        <v>1976.8677362015283</v>
      </c>
      <c r="D5495" s="13">
        <f t="shared" ca="1" si="511"/>
        <v>100.47869430188283</v>
      </c>
      <c r="E5495" s="13">
        <f t="shared" ca="1" si="512"/>
        <v>999341.28391033062</v>
      </c>
      <c r="F5495" s="13">
        <f t="shared" ca="1" si="513"/>
        <v>4.0019425930332257</v>
      </c>
      <c r="G5495" s="13">
        <f t="shared" ca="1" si="514"/>
        <v>0.48762065964352319</v>
      </c>
      <c r="H5495" s="13">
        <f t="shared" ca="1" si="515"/>
        <v>0</v>
      </c>
    </row>
    <row r="5496" spans="3:8">
      <c r="C5496" s="13">
        <f t="shared" ca="1" si="510"/>
        <v>2014.3661119404578</v>
      </c>
      <c r="D5496" s="13">
        <f t="shared" ca="1" si="511"/>
        <v>98.718406450282927</v>
      </c>
      <c r="E5496" s="13">
        <f t="shared" ca="1" si="512"/>
        <v>999270.43797488476</v>
      </c>
      <c r="F5496" s="13">
        <f t="shared" ca="1" si="513"/>
        <v>4.0114191087062521</v>
      </c>
      <c r="G5496" s="13">
        <f t="shared" ca="1" si="514"/>
        <v>0.49277638660257173</v>
      </c>
      <c r="H5496" s="13">
        <f t="shared" ca="1" si="515"/>
        <v>0</v>
      </c>
    </row>
    <row r="5497" spans="3:8">
      <c r="C5497" s="13">
        <f t="shared" ca="1" si="510"/>
        <v>1981.7610319055334</v>
      </c>
      <c r="D5497" s="13">
        <f t="shared" ca="1" si="511"/>
        <v>99.516052166965636</v>
      </c>
      <c r="E5497" s="13">
        <f t="shared" ca="1" si="512"/>
        <v>989384.15664630779</v>
      </c>
      <c r="F5497" s="13">
        <f t="shared" ca="1" si="513"/>
        <v>4.0101476349738991</v>
      </c>
      <c r="G5497" s="13">
        <f t="shared" ca="1" si="514"/>
        <v>0.48622741795564889</v>
      </c>
      <c r="H5497" s="13">
        <f t="shared" ca="1" si="515"/>
        <v>0</v>
      </c>
    </row>
    <row r="5498" spans="3:8">
      <c r="C5498" s="13">
        <f t="shared" ca="1" si="510"/>
        <v>2023.3066088476896</v>
      </c>
      <c r="D5498" s="13">
        <f t="shared" ca="1" si="511"/>
        <v>99.75948769793429</v>
      </c>
      <c r="E5498" s="13">
        <f t="shared" ca="1" si="512"/>
        <v>986737.66781234194</v>
      </c>
      <c r="F5498" s="13">
        <f t="shared" ca="1" si="513"/>
        <v>4.0077366406731709</v>
      </c>
      <c r="G5498" s="13">
        <f t="shared" ca="1" si="514"/>
        <v>0.51065705620120716</v>
      </c>
      <c r="H5498" s="13">
        <f t="shared" ca="1" si="515"/>
        <v>0</v>
      </c>
    </row>
    <row r="5499" spans="3:8">
      <c r="C5499" s="13">
        <f t="shared" ca="1" si="510"/>
        <v>1995.1152703857874</v>
      </c>
      <c r="D5499" s="13">
        <f t="shared" ca="1" si="511"/>
        <v>99.62788917873857</v>
      </c>
      <c r="E5499" s="13">
        <f t="shared" ca="1" si="512"/>
        <v>989862.95459050208</v>
      </c>
      <c r="F5499" s="13">
        <f t="shared" ca="1" si="513"/>
        <v>4.0040696641249305</v>
      </c>
      <c r="G5499" s="13">
        <f t="shared" ca="1" si="514"/>
        <v>0.49611856448272867</v>
      </c>
      <c r="H5499" s="13">
        <f t="shared" ca="1" si="515"/>
        <v>0</v>
      </c>
    </row>
    <row r="5500" spans="3:8">
      <c r="C5500" s="13">
        <f t="shared" ca="1" si="510"/>
        <v>2013.5493055541008</v>
      </c>
      <c r="D5500" s="13">
        <f t="shared" ca="1" si="511"/>
        <v>98.813874996133464</v>
      </c>
      <c r="E5500" s="13">
        <f t="shared" ca="1" si="512"/>
        <v>995197.00671503239</v>
      </c>
      <c r="F5500" s="13">
        <f t="shared" ca="1" si="513"/>
        <v>3.9994380884559764</v>
      </c>
      <c r="G5500" s="13">
        <f t="shared" ca="1" si="514"/>
        <v>0.50082687802345083</v>
      </c>
      <c r="H5500" s="13">
        <f t="shared" ca="1" si="515"/>
        <v>0</v>
      </c>
    </row>
    <row r="5501" spans="3:8">
      <c r="C5501" s="13">
        <f t="shared" ca="1" si="510"/>
        <v>2022.0563289221398</v>
      </c>
      <c r="D5501" s="13">
        <f t="shared" ca="1" si="511"/>
        <v>100.57542266362843</v>
      </c>
      <c r="E5501" s="13">
        <f t="shared" ca="1" si="512"/>
        <v>992838.67686146009</v>
      </c>
      <c r="F5501" s="13">
        <f t="shared" ca="1" si="513"/>
        <v>4.0020054712332431</v>
      </c>
      <c r="G5501" s="13">
        <f t="shared" ca="1" si="514"/>
        <v>0.51397157496982859</v>
      </c>
      <c r="H5501" s="13">
        <f t="shared" ca="1" si="515"/>
        <v>0</v>
      </c>
    </row>
    <row r="5502" spans="3:8">
      <c r="C5502" s="13">
        <f t="shared" ca="1" si="510"/>
        <v>1999.0046433005939</v>
      </c>
      <c r="D5502" s="13">
        <f t="shared" ca="1" si="511"/>
        <v>100.57141609881252</v>
      </c>
      <c r="E5502" s="13">
        <f t="shared" ca="1" si="512"/>
        <v>1003528.6610700602</v>
      </c>
      <c r="F5502" s="13">
        <f t="shared" ca="1" si="513"/>
        <v>4.0134536802377294</v>
      </c>
      <c r="G5502" s="13">
        <f t="shared" ca="1" si="514"/>
        <v>0.49130310044234815</v>
      </c>
      <c r="H5502" s="13">
        <f t="shared" ca="1" si="515"/>
        <v>0</v>
      </c>
    </row>
    <row r="5503" spans="3:8">
      <c r="C5503" s="13">
        <f t="shared" ca="1" si="510"/>
        <v>1999.9948328638197</v>
      </c>
      <c r="D5503" s="13">
        <f t="shared" ca="1" si="511"/>
        <v>99.236750918822423</v>
      </c>
      <c r="E5503" s="13">
        <f t="shared" ca="1" si="512"/>
        <v>992679.15639303869</v>
      </c>
      <c r="F5503" s="13">
        <f t="shared" ca="1" si="513"/>
        <v>3.9927299819223823</v>
      </c>
      <c r="G5503" s="13">
        <f t="shared" ca="1" si="514"/>
        <v>0.50083163342367798</v>
      </c>
      <c r="H5503" s="13">
        <f t="shared" ca="1" si="515"/>
        <v>0</v>
      </c>
    </row>
    <row r="5504" spans="3:8">
      <c r="C5504" s="13">
        <f t="shared" ca="1" si="510"/>
        <v>1981.5205390382462</v>
      </c>
      <c r="D5504" s="13">
        <f t="shared" ca="1" si="511"/>
        <v>100.63401158680438</v>
      </c>
      <c r="E5504" s="13">
        <f t="shared" ca="1" si="512"/>
        <v>990361.15615384828</v>
      </c>
      <c r="F5504" s="13">
        <f t="shared" ca="1" si="513"/>
        <v>4.0046459355493536</v>
      </c>
      <c r="G5504" s="13">
        <f t="shared" ca="1" si="514"/>
        <v>0.49378964674916476</v>
      </c>
      <c r="H5504" s="13">
        <f t="shared" ca="1" si="515"/>
        <v>0</v>
      </c>
    </row>
    <row r="5505" spans="3:8">
      <c r="C5505" s="13">
        <f t="shared" ca="1" si="510"/>
        <v>1994.5052239699487</v>
      </c>
      <c r="D5505" s="13">
        <f t="shared" ca="1" si="511"/>
        <v>99.854647083293628</v>
      </c>
      <c r="E5505" s="13">
        <f t="shared" ca="1" si="512"/>
        <v>995280.21484250855</v>
      </c>
      <c r="F5505" s="13">
        <f t="shared" ca="1" si="513"/>
        <v>4.0039445768875925</v>
      </c>
      <c r="G5505" s="13">
        <f t="shared" ca="1" si="514"/>
        <v>0.49430063924228068</v>
      </c>
      <c r="H5505" s="13">
        <f t="shared" ca="1" si="515"/>
        <v>0</v>
      </c>
    </row>
    <row r="5506" spans="3:8">
      <c r="C5506" s="13">
        <f t="shared" ca="1" si="510"/>
        <v>2004.5814575932729</v>
      </c>
      <c r="D5506" s="13">
        <f t="shared" ca="1" si="511"/>
        <v>100.10495803583407</v>
      </c>
      <c r="E5506" s="13">
        <f t="shared" ca="1" si="512"/>
        <v>996666.60395162087</v>
      </c>
      <c r="F5506" s="13">
        <f t="shared" ca="1" si="513"/>
        <v>4.0013326190456864</v>
      </c>
      <c r="G5506" s="13">
        <f t="shared" ca="1" si="514"/>
        <v>0.50116948033804809</v>
      </c>
      <c r="H5506" s="13">
        <f t="shared" ca="1" si="515"/>
        <v>0</v>
      </c>
    </row>
    <row r="5507" spans="3:8">
      <c r="C5507" s="13">
        <f t="shared" ca="1" si="510"/>
        <v>1999.6687538099634</v>
      </c>
      <c r="D5507" s="13">
        <f t="shared" ca="1" si="511"/>
        <v>100.57596601451708</v>
      </c>
      <c r="E5507" s="13">
        <f t="shared" ca="1" si="512"/>
        <v>1005509.4781086211</v>
      </c>
      <c r="F5507" s="13">
        <f t="shared" ca="1" si="513"/>
        <v>3.9985116006475026</v>
      </c>
      <c r="G5507" s="13">
        <f t="shared" ca="1" si="514"/>
        <v>0.49805907565441848</v>
      </c>
      <c r="H5507" s="13">
        <f t="shared" ca="1" si="515"/>
        <v>0</v>
      </c>
    </row>
    <row r="5508" spans="3:8">
      <c r="C5508" s="13">
        <f t="shared" ca="1" si="510"/>
        <v>2004.8584902330115</v>
      </c>
      <c r="D5508" s="13">
        <f t="shared" ca="1" si="511"/>
        <v>100.53847637305479</v>
      </c>
      <c r="E5508" s="13">
        <f t="shared" ca="1" si="512"/>
        <v>994633.69182924787</v>
      </c>
      <c r="F5508" s="13">
        <f t="shared" ca="1" si="513"/>
        <v>3.9907205542252484</v>
      </c>
      <c r="G5508" s="13">
        <f t="shared" ca="1" si="514"/>
        <v>0.50989581144974094</v>
      </c>
      <c r="H5508" s="13">
        <f t="shared" ca="1" si="515"/>
        <v>0</v>
      </c>
    </row>
    <row r="5509" spans="3:8">
      <c r="C5509" s="13">
        <f t="shared" ca="1" si="510"/>
        <v>2018.2680860033668</v>
      </c>
      <c r="D5509" s="13">
        <f t="shared" ca="1" si="511"/>
        <v>100.1927758277088</v>
      </c>
      <c r="E5509" s="13">
        <f t="shared" ca="1" si="512"/>
        <v>995611.23612723197</v>
      </c>
      <c r="F5509" s="13">
        <f t="shared" ca="1" si="513"/>
        <v>4.0050743290304274</v>
      </c>
      <c r="G5509" s="13">
        <f t="shared" ca="1" si="514"/>
        <v>0.50712163437202928</v>
      </c>
      <c r="H5509" s="13">
        <f t="shared" ca="1" si="515"/>
        <v>0</v>
      </c>
    </row>
    <row r="5510" spans="3:8">
      <c r="C5510" s="13">
        <f t="shared" ca="1" si="510"/>
        <v>2011.2891286326853</v>
      </c>
      <c r="D5510" s="13">
        <f t="shared" ca="1" si="511"/>
        <v>100.26630633655438</v>
      </c>
      <c r="E5510" s="13">
        <f t="shared" ca="1" si="512"/>
        <v>1008332.8122399674</v>
      </c>
      <c r="F5510" s="13">
        <f t="shared" ca="1" si="513"/>
        <v>4.0009083872066915</v>
      </c>
      <c r="G5510" s="13">
        <f t="shared" ca="1" si="514"/>
        <v>0.49970746306321551</v>
      </c>
      <c r="H5510" s="13">
        <f t="shared" ca="1" si="515"/>
        <v>0</v>
      </c>
    </row>
    <row r="5511" spans="3:8">
      <c r="C5511" s="13">
        <f t="shared" ca="1" si="510"/>
        <v>1998.0545230046143</v>
      </c>
      <c r="D5511" s="13">
        <f t="shared" ca="1" si="511"/>
        <v>100.20967329699104</v>
      </c>
      <c r="E5511" s="13">
        <f t="shared" ca="1" si="512"/>
        <v>999760.88026075461</v>
      </c>
      <c r="F5511" s="13">
        <f t="shared" ca="1" si="513"/>
        <v>3.9999512011165717</v>
      </c>
      <c r="G5511" s="13">
        <f t="shared" ca="1" si="514"/>
        <v>0.49757613217923946</v>
      </c>
      <c r="H5511" s="13">
        <f t="shared" ca="1" si="515"/>
        <v>0</v>
      </c>
    </row>
    <row r="5512" spans="3:8">
      <c r="C5512" s="13">
        <f t="shared" ca="1" si="510"/>
        <v>1995.0615380068496</v>
      </c>
      <c r="D5512" s="13">
        <f t="shared" ca="1" si="511"/>
        <v>100.53221748041892</v>
      </c>
      <c r="E5512" s="13">
        <f t="shared" ca="1" si="512"/>
        <v>990367.1759907892</v>
      </c>
      <c r="F5512" s="13">
        <f t="shared" ca="1" si="513"/>
        <v>4.0086064282019667</v>
      </c>
      <c r="G5512" s="13">
        <f t="shared" ca="1" si="514"/>
        <v>0.49807882263913372</v>
      </c>
      <c r="H5512" s="13">
        <f t="shared" ca="1" si="515"/>
        <v>0</v>
      </c>
    </row>
    <row r="5513" spans="3:8">
      <c r="C5513" s="13">
        <f t="shared" ca="1" si="510"/>
        <v>2014.4225283682561</v>
      </c>
      <c r="D5513" s="13">
        <f t="shared" ca="1" si="511"/>
        <v>99.311540674241584</v>
      </c>
      <c r="E5513" s="13">
        <f t="shared" ca="1" si="512"/>
        <v>990052.73358621262</v>
      </c>
      <c r="F5513" s="13">
        <f t="shared" ca="1" si="513"/>
        <v>4.0084513531997503</v>
      </c>
      <c r="G5513" s="13">
        <f t="shared" ca="1" si="514"/>
        <v>0.50186417710512765</v>
      </c>
      <c r="H5513" s="13">
        <f t="shared" ca="1" si="515"/>
        <v>0</v>
      </c>
    </row>
    <row r="5514" spans="3:8">
      <c r="C5514" s="13">
        <f t="shared" ca="1" si="510"/>
        <v>1986.7879722796386</v>
      </c>
      <c r="D5514" s="13">
        <f t="shared" ca="1" si="511"/>
        <v>99.534469967723524</v>
      </c>
      <c r="E5514" s="13">
        <f t="shared" ca="1" si="512"/>
        <v>987049.17099580704</v>
      </c>
      <c r="F5514" s="13">
        <f t="shared" ca="1" si="513"/>
        <v>4.0034810063483732</v>
      </c>
      <c r="G5514" s="13">
        <f t="shared" ca="1" si="514"/>
        <v>0.49321560552088384</v>
      </c>
      <c r="H5514" s="13">
        <f t="shared" ca="1" si="515"/>
        <v>0</v>
      </c>
    </row>
    <row r="5515" spans="3:8">
      <c r="C5515" s="13">
        <f t="shared" ca="1" si="510"/>
        <v>2005.7020948582956</v>
      </c>
      <c r="D5515" s="13">
        <f t="shared" ca="1" si="511"/>
        <v>99.973049992051585</v>
      </c>
      <c r="E5515" s="13">
        <f t="shared" ca="1" si="512"/>
        <v>979161.60907833243</v>
      </c>
      <c r="F5515" s="13">
        <f t="shared" ca="1" si="513"/>
        <v>4.0018858096524736</v>
      </c>
      <c r="G5515" s="13">
        <f t="shared" ca="1" si="514"/>
        <v>0.50974477912525418</v>
      </c>
      <c r="H5515" s="13">
        <f t="shared" ca="1" si="515"/>
        <v>0</v>
      </c>
    </row>
    <row r="5516" spans="3:8">
      <c r="C5516" s="13">
        <f t="shared" ca="1" si="510"/>
        <v>1985.4408574372865</v>
      </c>
      <c r="D5516" s="13">
        <f t="shared" ca="1" si="511"/>
        <v>99.454766776020236</v>
      </c>
      <c r="E5516" s="13">
        <f t="shared" ca="1" si="512"/>
        <v>985490.85345016024</v>
      </c>
      <c r="F5516" s="13">
        <f t="shared" ca="1" si="513"/>
        <v>4.0023757714621562</v>
      </c>
      <c r="G5516" s="13">
        <f t="shared" ca="1" si="514"/>
        <v>0.4934755119229523</v>
      </c>
      <c r="H5516" s="13">
        <f t="shared" ca="1" si="515"/>
        <v>0</v>
      </c>
    </row>
    <row r="5517" spans="3:8">
      <c r="C5517" s="13">
        <f t="shared" ca="1" si="510"/>
        <v>2011.6864857194876</v>
      </c>
      <c r="D5517" s="13">
        <f t="shared" ca="1" si="511"/>
        <v>99.751580354560147</v>
      </c>
      <c r="E5517" s="13">
        <f t="shared" ca="1" si="512"/>
        <v>996219.68038309191</v>
      </c>
      <c r="F5517" s="13">
        <f t="shared" ca="1" si="513"/>
        <v>4.0009719527537477</v>
      </c>
      <c r="G5517" s="13">
        <f t="shared" ca="1" si="514"/>
        <v>0.50335382321430422</v>
      </c>
      <c r="H5517" s="13">
        <f t="shared" ca="1" si="515"/>
        <v>0</v>
      </c>
    </row>
    <row r="5518" spans="3:8">
      <c r="C5518" s="13">
        <f t="shared" ca="1" si="510"/>
        <v>1993.9689218191429</v>
      </c>
      <c r="D5518" s="13">
        <f t="shared" ca="1" si="511"/>
        <v>100.53031121831822</v>
      </c>
      <c r="E5518" s="13">
        <f t="shared" ca="1" si="512"/>
        <v>995089.8132657063</v>
      </c>
      <c r="F5518" s="13">
        <f t="shared" ca="1" si="513"/>
        <v>4.003099426154817</v>
      </c>
      <c r="G5518" s="13">
        <f t="shared" ca="1" si="514"/>
        <v>0.49789314134069779</v>
      </c>
      <c r="H5518" s="13">
        <f t="shared" ca="1" si="515"/>
        <v>0</v>
      </c>
    </row>
    <row r="5519" spans="3:8">
      <c r="C5519" s="13">
        <f t="shared" ca="1" si="510"/>
        <v>1988.0980633499116</v>
      </c>
      <c r="D5519" s="13">
        <f t="shared" ca="1" si="511"/>
        <v>100.6528646085595</v>
      </c>
      <c r="E5519" s="13">
        <f t="shared" ca="1" si="512"/>
        <v>1000131.4821116303</v>
      </c>
      <c r="F5519" s="13">
        <f t="shared" ca="1" si="513"/>
        <v>3.9984980713860381</v>
      </c>
      <c r="G5519" s="13">
        <f t="shared" ca="1" si="514"/>
        <v>0.49534435381912695</v>
      </c>
      <c r="H5519" s="13">
        <f t="shared" ca="1" si="515"/>
        <v>0</v>
      </c>
    </row>
    <row r="5520" spans="3:8">
      <c r="C5520" s="13">
        <f t="shared" ca="1" si="510"/>
        <v>2004.0049865261931</v>
      </c>
      <c r="D5520" s="13">
        <f t="shared" ca="1" si="511"/>
        <v>99.43586276462311</v>
      </c>
      <c r="E5520" s="13">
        <f t="shared" ca="1" si="512"/>
        <v>999810.5545126166</v>
      </c>
      <c r="F5520" s="13">
        <f t="shared" ca="1" si="513"/>
        <v>4.0022022736556035</v>
      </c>
      <c r="G5520" s="13">
        <f t="shared" ca="1" si="514"/>
        <v>0.49553795266761347</v>
      </c>
      <c r="H5520" s="13">
        <f t="shared" ca="1" si="515"/>
        <v>0</v>
      </c>
    </row>
    <row r="5521" spans="3:8">
      <c r="C5521" s="13">
        <f t="shared" ca="1" si="510"/>
        <v>1999.0655020046677</v>
      </c>
      <c r="D5521" s="13">
        <f t="shared" ca="1" si="511"/>
        <v>100.14018689488796</v>
      </c>
      <c r="E5521" s="13">
        <f t="shared" ca="1" si="512"/>
        <v>992836.64506574837</v>
      </c>
      <c r="F5521" s="13">
        <f t="shared" ca="1" si="513"/>
        <v>4.0037732844046801</v>
      </c>
      <c r="G5521" s="13">
        <f t="shared" ca="1" si="514"/>
        <v>0.49929460524806368</v>
      </c>
      <c r="H5521" s="13">
        <f t="shared" ca="1" si="515"/>
        <v>0</v>
      </c>
    </row>
    <row r="5522" spans="3:8">
      <c r="C5522" s="13">
        <f t="shared" ca="1" si="510"/>
        <v>1991.5140505345184</v>
      </c>
      <c r="D5522" s="13">
        <f t="shared" ca="1" si="511"/>
        <v>100.45253463340484</v>
      </c>
      <c r="E5522" s="13">
        <f t="shared" ca="1" si="512"/>
        <v>991763.82293148607</v>
      </c>
      <c r="F5522" s="13">
        <f t="shared" ca="1" si="513"/>
        <v>4.0168222968699299</v>
      </c>
      <c r="G5522" s="13">
        <f t="shared" ca="1" si="514"/>
        <v>0.491178156860753</v>
      </c>
      <c r="H5522" s="13">
        <f t="shared" ca="1" si="515"/>
        <v>0</v>
      </c>
    </row>
    <row r="5523" spans="3:8">
      <c r="C5523" s="13">
        <f t="shared" ca="1" si="510"/>
        <v>2007.6622379331779</v>
      </c>
      <c r="D5523" s="13">
        <f t="shared" ca="1" si="511"/>
        <v>100.71253810585959</v>
      </c>
      <c r="E5523" s="13">
        <f t="shared" ca="1" si="512"/>
        <v>998465.13960681518</v>
      </c>
      <c r="F5523" s="13">
        <f t="shared" ca="1" si="513"/>
        <v>3.9981175130107056</v>
      </c>
      <c r="G5523" s="13">
        <f t="shared" ca="1" si="514"/>
        <v>0.50647714320664816</v>
      </c>
      <c r="H5523" s="13">
        <f t="shared" ca="1" si="515"/>
        <v>0</v>
      </c>
    </row>
    <row r="5524" spans="3:8">
      <c r="C5524" s="13">
        <f t="shared" ca="1" si="510"/>
        <v>2005.6362452002566</v>
      </c>
      <c r="D5524" s="13">
        <f t="shared" ca="1" si="511"/>
        <v>100.58721537899214</v>
      </c>
      <c r="E5524" s="13">
        <f t="shared" ca="1" si="512"/>
        <v>998274.96827056422</v>
      </c>
      <c r="F5524" s="13">
        <f t="shared" ca="1" si="513"/>
        <v>3.9952058170549272</v>
      </c>
      <c r="G5524" s="13">
        <f t="shared" ca="1" si="514"/>
        <v>0.50639621200757845</v>
      </c>
      <c r="H5524" s="13">
        <f t="shared" ca="1" si="515"/>
        <v>0</v>
      </c>
    </row>
    <row r="5525" spans="3:8">
      <c r="C5525" s="13">
        <f t="shared" ca="1" si="510"/>
        <v>2000.50396430248</v>
      </c>
      <c r="D5525" s="13">
        <f t="shared" ca="1" si="511"/>
        <v>99.632676481901896</v>
      </c>
      <c r="E5525" s="13">
        <f t="shared" ca="1" si="512"/>
        <v>981631.09767584433</v>
      </c>
      <c r="F5525" s="13">
        <f t="shared" ca="1" si="513"/>
        <v>4.0032436750695393</v>
      </c>
      <c r="G5525" s="13">
        <f t="shared" ca="1" si="514"/>
        <v>0.5034245049744982</v>
      </c>
      <c r="H5525" s="13">
        <f t="shared" ca="1" si="515"/>
        <v>0</v>
      </c>
    </row>
    <row r="5526" spans="3:8">
      <c r="C5526" s="13">
        <f t="shared" ca="1" si="510"/>
        <v>1994.9680338082717</v>
      </c>
      <c r="D5526" s="13">
        <f t="shared" ca="1" si="511"/>
        <v>99.965330275648725</v>
      </c>
      <c r="E5526" s="13">
        <f t="shared" ca="1" si="512"/>
        <v>998522.21451486484</v>
      </c>
      <c r="F5526" s="13">
        <f t="shared" ca="1" si="513"/>
        <v>3.9940102929314931</v>
      </c>
      <c r="G5526" s="13">
        <f t="shared" ca="1" si="514"/>
        <v>0.49839878171253865</v>
      </c>
      <c r="H5526" s="13">
        <f t="shared" ca="1" si="515"/>
        <v>0</v>
      </c>
    </row>
    <row r="5527" spans="3:8">
      <c r="C5527" s="13">
        <f t="shared" ca="1" si="510"/>
        <v>1997.8106719097291</v>
      </c>
      <c r="D5527" s="13">
        <f t="shared" ca="1" si="511"/>
        <v>99.521250438071164</v>
      </c>
      <c r="E5527" s="13">
        <f t="shared" ca="1" si="512"/>
        <v>1000670.2757153171</v>
      </c>
      <c r="F5527" s="13">
        <f t="shared" ca="1" si="513"/>
        <v>4.0008226614514033</v>
      </c>
      <c r="G5527" s="13">
        <f t="shared" ca="1" si="514"/>
        <v>0.49315837263968276</v>
      </c>
      <c r="H5527" s="13">
        <f t="shared" ca="1" si="515"/>
        <v>0</v>
      </c>
    </row>
    <row r="5528" spans="3:8">
      <c r="C5528" s="13">
        <f t="shared" ref="C5528:C5591" ca="1" si="516">NORMINV(RAND(),$D$3,$G$3)</f>
        <v>2023.9157281487392</v>
      </c>
      <c r="D5528" s="13">
        <f t="shared" ref="D5528:D5591" ca="1" si="517">NORMINV(RAND(),$D$4,$G$4)</f>
        <v>99.421861921040957</v>
      </c>
      <c r="E5528" s="13">
        <f t="shared" ref="E5528:E5591" ca="1" si="518">NORMINV(RAND(),$D$5,$G$5)</f>
        <v>1003173.825620567</v>
      </c>
      <c r="F5528" s="13">
        <f t="shared" ref="F5528:F5591" ca="1" si="519">NORMINV(RAND(),$D$6,$G$6)</f>
        <v>4.0037925219121888</v>
      </c>
      <c r="G5528" s="13">
        <f t="shared" ref="G5528:G5591" ca="1" si="520">C5528^2*D5528/(E5528*3.1415926*F5528^4)</f>
        <v>0.50286849660524702</v>
      </c>
      <c r="H5528" s="13">
        <f t="shared" ref="H5528:H5591" ca="1" si="521">IF(G5528&gt;0.54,1,IF(G5528&lt;0.46,1,0))</f>
        <v>0</v>
      </c>
    </row>
    <row r="5529" spans="3:8">
      <c r="C5529" s="13">
        <f t="shared" ca="1" si="516"/>
        <v>1991.0175008638762</v>
      </c>
      <c r="D5529" s="13">
        <f t="shared" ca="1" si="517"/>
        <v>99.890942691690952</v>
      </c>
      <c r="E5529" s="13">
        <f t="shared" ca="1" si="518"/>
        <v>995845.55643740401</v>
      </c>
      <c r="F5529" s="13">
        <f t="shared" ca="1" si="519"/>
        <v>3.9972084790479934</v>
      </c>
      <c r="G5529" s="13">
        <f t="shared" ca="1" si="520"/>
        <v>0.49580078667976824</v>
      </c>
      <c r="H5529" s="13">
        <f t="shared" ca="1" si="521"/>
        <v>0</v>
      </c>
    </row>
    <row r="5530" spans="3:8">
      <c r="C5530" s="13">
        <f t="shared" ca="1" si="516"/>
        <v>1999.8661639092813</v>
      </c>
      <c r="D5530" s="13">
        <f t="shared" ca="1" si="517"/>
        <v>99.479870567999626</v>
      </c>
      <c r="E5530" s="13">
        <f t="shared" ca="1" si="518"/>
        <v>992694.50815727271</v>
      </c>
      <c r="F5530" s="13">
        <f t="shared" ca="1" si="519"/>
        <v>3.9975435964594168</v>
      </c>
      <c r="G5530" s="13">
        <f t="shared" ca="1" si="520"/>
        <v>0.49957276833486786</v>
      </c>
      <c r="H5530" s="13">
        <f t="shared" ca="1" si="521"/>
        <v>0</v>
      </c>
    </row>
    <row r="5531" spans="3:8">
      <c r="C5531" s="13">
        <f t="shared" ca="1" si="516"/>
        <v>2010.9554148566349</v>
      </c>
      <c r="D5531" s="13">
        <f t="shared" ca="1" si="517"/>
        <v>100.05810101980499</v>
      </c>
      <c r="E5531" s="13">
        <f t="shared" ca="1" si="518"/>
        <v>995557.81847564213</v>
      </c>
      <c r="F5531" s="13">
        <f t="shared" ca="1" si="519"/>
        <v>4.0044122471508992</v>
      </c>
      <c r="G5531" s="13">
        <f t="shared" ca="1" si="520"/>
        <v>0.50313631375210732</v>
      </c>
      <c r="H5531" s="13">
        <f t="shared" ca="1" si="521"/>
        <v>0</v>
      </c>
    </row>
    <row r="5532" spans="3:8">
      <c r="C5532" s="13">
        <f t="shared" ca="1" si="516"/>
        <v>2004.8037936736744</v>
      </c>
      <c r="D5532" s="13">
        <f t="shared" ca="1" si="517"/>
        <v>99.8193204118176</v>
      </c>
      <c r="E5532" s="13">
        <f t="shared" ca="1" si="518"/>
        <v>990371.60001736379</v>
      </c>
      <c r="F5532" s="13">
        <f t="shared" ca="1" si="519"/>
        <v>3.9924068505459016</v>
      </c>
      <c r="G5532" s="13">
        <f t="shared" ca="1" si="520"/>
        <v>0.50754101978149113</v>
      </c>
      <c r="H5532" s="13">
        <f t="shared" ca="1" si="521"/>
        <v>0</v>
      </c>
    </row>
    <row r="5533" spans="3:8">
      <c r="C5533" s="13">
        <f t="shared" ca="1" si="516"/>
        <v>2017.3380750800782</v>
      </c>
      <c r="D5533" s="13">
        <f t="shared" ca="1" si="517"/>
        <v>99.743317238080195</v>
      </c>
      <c r="E5533" s="13">
        <f t="shared" ca="1" si="518"/>
        <v>1006072.0836378529</v>
      </c>
      <c r="F5533" s="13">
        <f t="shared" ca="1" si="519"/>
        <v>4.0044697764195227</v>
      </c>
      <c r="G5533" s="13">
        <f t="shared" ca="1" si="520"/>
        <v>0.49943863410833711</v>
      </c>
      <c r="H5533" s="13">
        <f t="shared" ca="1" si="521"/>
        <v>0</v>
      </c>
    </row>
    <row r="5534" spans="3:8">
      <c r="C5534" s="13">
        <f t="shared" ca="1" si="516"/>
        <v>1973.8902255009714</v>
      </c>
      <c r="D5534" s="13">
        <f t="shared" ca="1" si="517"/>
        <v>98.982241976610226</v>
      </c>
      <c r="E5534" s="13">
        <f t="shared" ca="1" si="518"/>
        <v>997662.36911754997</v>
      </c>
      <c r="F5534" s="13">
        <f t="shared" ca="1" si="519"/>
        <v>4.00725346472748</v>
      </c>
      <c r="G5534" s="13">
        <f t="shared" ca="1" si="520"/>
        <v>0.47718037100072419</v>
      </c>
      <c r="H5534" s="13">
        <f t="shared" ca="1" si="521"/>
        <v>0</v>
      </c>
    </row>
    <row r="5535" spans="3:8">
      <c r="C5535" s="13">
        <f t="shared" ca="1" si="516"/>
        <v>1994.08381640681</v>
      </c>
      <c r="D5535" s="13">
        <f t="shared" ca="1" si="517"/>
        <v>100.45386383555872</v>
      </c>
      <c r="E5535" s="13">
        <f t="shared" ca="1" si="518"/>
        <v>992311.91256883636</v>
      </c>
      <c r="F5535" s="13">
        <f t="shared" ca="1" si="519"/>
        <v>3.9947806325928541</v>
      </c>
      <c r="G5535" s="13">
        <f t="shared" ca="1" si="520"/>
        <v>0.50313398185260616</v>
      </c>
      <c r="H5535" s="13">
        <f t="shared" ca="1" si="521"/>
        <v>0</v>
      </c>
    </row>
    <row r="5536" spans="3:8">
      <c r="C5536" s="13">
        <f t="shared" ca="1" si="516"/>
        <v>1998.6959093017035</v>
      </c>
      <c r="D5536" s="13">
        <f t="shared" ca="1" si="517"/>
        <v>99.073717039791276</v>
      </c>
      <c r="E5536" s="13">
        <f t="shared" ca="1" si="518"/>
        <v>982682.96728834568</v>
      </c>
      <c r="F5536" s="13">
        <f t="shared" ca="1" si="519"/>
        <v>3.989574036823702</v>
      </c>
      <c r="G5536" s="13">
        <f t="shared" ca="1" si="520"/>
        <v>0.50603725909128594</v>
      </c>
      <c r="H5536" s="13">
        <f t="shared" ca="1" si="521"/>
        <v>0</v>
      </c>
    </row>
    <row r="5537" spans="3:8">
      <c r="C5537" s="13">
        <f t="shared" ca="1" si="516"/>
        <v>1997.3809818940265</v>
      </c>
      <c r="D5537" s="13">
        <f t="shared" ca="1" si="517"/>
        <v>98.997594996101469</v>
      </c>
      <c r="E5537" s="13">
        <f t="shared" ca="1" si="518"/>
        <v>996589.20783147251</v>
      </c>
      <c r="F5537" s="13">
        <f t="shared" ca="1" si="519"/>
        <v>4.0060891163986074</v>
      </c>
      <c r="G5537" s="13">
        <f t="shared" ca="1" si="520"/>
        <v>0.4897765589860047</v>
      </c>
      <c r="H5537" s="13">
        <f t="shared" ca="1" si="521"/>
        <v>0</v>
      </c>
    </row>
    <row r="5538" spans="3:8">
      <c r="C5538" s="13">
        <f t="shared" ca="1" si="516"/>
        <v>2010.7698260854934</v>
      </c>
      <c r="D5538" s="13">
        <f t="shared" ca="1" si="517"/>
        <v>99.400383327143857</v>
      </c>
      <c r="E5538" s="13">
        <f t="shared" ca="1" si="518"/>
        <v>1003347.6920312151</v>
      </c>
      <c r="F5538" s="13">
        <f t="shared" ca="1" si="519"/>
        <v>3.9949534736762402</v>
      </c>
      <c r="G5538" s="13">
        <f t="shared" ca="1" si="520"/>
        <v>0.50056969550589991</v>
      </c>
      <c r="H5538" s="13">
        <f t="shared" ca="1" si="521"/>
        <v>0</v>
      </c>
    </row>
    <row r="5539" spans="3:8">
      <c r="C5539" s="13">
        <f t="shared" ca="1" si="516"/>
        <v>1981.8561562065884</v>
      </c>
      <c r="D5539" s="13">
        <f t="shared" ca="1" si="517"/>
        <v>100.74897092629945</v>
      </c>
      <c r="E5539" s="13">
        <f t="shared" ca="1" si="518"/>
        <v>985530.19594050862</v>
      </c>
      <c r="F5539" s="13">
        <f t="shared" ca="1" si="519"/>
        <v>3.9997567976523638</v>
      </c>
      <c r="G5539" s="13">
        <f t="shared" ca="1" si="520"/>
        <v>0.49937953165605437</v>
      </c>
      <c r="H5539" s="13">
        <f t="shared" ca="1" si="521"/>
        <v>0</v>
      </c>
    </row>
    <row r="5540" spans="3:8">
      <c r="C5540" s="13">
        <f t="shared" ca="1" si="516"/>
        <v>2005.6589851658257</v>
      </c>
      <c r="D5540" s="13">
        <f t="shared" ca="1" si="517"/>
        <v>98.985814765440637</v>
      </c>
      <c r="E5540" s="13">
        <f t="shared" ca="1" si="518"/>
        <v>983766.0789502929</v>
      </c>
      <c r="F5540" s="13">
        <f t="shared" ca="1" si="519"/>
        <v>3.9950592301015218</v>
      </c>
      <c r="G5540" s="13">
        <f t="shared" ca="1" si="520"/>
        <v>0.5057694000878401</v>
      </c>
      <c r="H5540" s="13">
        <f t="shared" ca="1" si="521"/>
        <v>0</v>
      </c>
    </row>
    <row r="5541" spans="3:8">
      <c r="C5541" s="13">
        <f t="shared" ca="1" si="516"/>
        <v>1984.520522503645</v>
      </c>
      <c r="D5541" s="13">
        <f t="shared" ca="1" si="517"/>
        <v>100.04878351904088</v>
      </c>
      <c r="E5541" s="13">
        <f t="shared" ca="1" si="518"/>
        <v>995631.12228809809</v>
      </c>
      <c r="F5541" s="13">
        <f t="shared" ca="1" si="519"/>
        <v>3.9971201141265178</v>
      </c>
      <c r="G5541" s="13">
        <f t="shared" ca="1" si="520"/>
        <v>0.49349854440851787</v>
      </c>
      <c r="H5541" s="13">
        <f t="shared" ca="1" si="521"/>
        <v>0</v>
      </c>
    </row>
    <row r="5542" spans="3:8">
      <c r="C5542" s="13">
        <f t="shared" ca="1" si="516"/>
        <v>2008.0185822804465</v>
      </c>
      <c r="D5542" s="13">
        <f t="shared" ca="1" si="517"/>
        <v>100.54482026391707</v>
      </c>
      <c r="E5542" s="13">
        <f t="shared" ca="1" si="518"/>
        <v>993252.62278630084</v>
      </c>
      <c r="F5542" s="13">
        <f t="shared" ca="1" si="519"/>
        <v>3.9932353436094146</v>
      </c>
      <c r="G5542" s="13">
        <f t="shared" ca="1" si="520"/>
        <v>0.51095887371114312</v>
      </c>
      <c r="H5542" s="13">
        <f t="shared" ca="1" si="521"/>
        <v>0</v>
      </c>
    </row>
    <row r="5543" spans="3:8">
      <c r="C5543" s="13">
        <f t="shared" ca="1" si="516"/>
        <v>1995.2899022909655</v>
      </c>
      <c r="D5543" s="13">
        <f t="shared" ca="1" si="517"/>
        <v>100.51503942925621</v>
      </c>
      <c r="E5543" s="13">
        <f t="shared" ca="1" si="518"/>
        <v>992299.80651334918</v>
      </c>
      <c r="F5543" s="13">
        <f t="shared" ca="1" si="519"/>
        <v>4.0016129562432097</v>
      </c>
      <c r="G5543" s="13">
        <f t="shared" ca="1" si="520"/>
        <v>0.50062203661398663</v>
      </c>
      <c r="H5543" s="13">
        <f t="shared" ca="1" si="521"/>
        <v>0</v>
      </c>
    </row>
    <row r="5544" spans="3:8">
      <c r="C5544" s="13">
        <f t="shared" ca="1" si="516"/>
        <v>1993.566861984677</v>
      </c>
      <c r="D5544" s="13">
        <f t="shared" ca="1" si="517"/>
        <v>99.633007659021175</v>
      </c>
      <c r="E5544" s="13">
        <f t="shared" ca="1" si="518"/>
        <v>991563.6773629525</v>
      </c>
      <c r="F5544" s="13">
        <f t="shared" ca="1" si="519"/>
        <v>4.0031432118385464</v>
      </c>
      <c r="G5544" s="13">
        <f t="shared" ca="1" si="520"/>
        <v>0.49498252774403056</v>
      </c>
      <c r="H5544" s="13">
        <f t="shared" ca="1" si="521"/>
        <v>0</v>
      </c>
    </row>
    <row r="5545" spans="3:8">
      <c r="C5545" s="13">
        <f t="shared" ca="1" si="516"/>
        <v>2002.6442356160978</v>
      </c>
      <c r="D5545" s="13">
        <f t="shared" ca="1" si="517"/>
        <v>98.974753268878217</v>
      </c>
      <c r="E5545" s="13">
        <f t="shared" ca="1" si="518"/>
        <v>996757.28478518396</v>
      </c>
      <c r="F5545" s="13">
        <f t="shared" ca="1" si="519"/>
        <v>3.9953292643210738</v>
      </c>
      <c r="G5545" s="13">
        <f t="shared" ca="1" si="520"/>
        <v>0.49748781562940675</v>
      </c>
      <c r="H5545" s="13">
        <f t="shared" ca="1" si="521"/>
        <v>0</v>
      </c>
    </row>
    <row r="5546" spans="3:8">
      <c r="C5546" s="13">
        <f t="shared" ca="1" si="516"/>
        <v>2003.6830142145395</v>
      </c>
      <c r="D5546" s="13">
        <f t="shared" ca="1" si="517"/>
        <v>100.33010205511047</v>
      </c>
      <c r="E5546" s="13">
        <f t="shared" ca="1" si="518"/>
        <v>985964.92354929773</v>
      </c>
      <c r="F5546" s="13">
        <f t="shared" ca="1" si="519"/>
        <v>3.9854708131295538</v>
      </c>
      <c r="G5546" s="13">
        <f t="shared" ca="1" si="520"/>
        <v>0.515417814374448</v>
      </c>
      <c r="H5546" s="13">
        <f t="shared" ca="1" si="521"/>
        <v>0</v>
      </c>
    </row>
    <row r="5547" spans="3:8">
      <c r="C5547" s="13">
        <f t="shared" ca="1" si="516"/>
        <v>2007.9685048150277</v>
      </c>
      <c r="D5547" s="13">
        <f t="shared" ca="1" si="517"/>
        <v>99.339647970624696</v>
      </c>
      <c r="E5547" s="13">
        <f t="shared" ca="1" si="518"/>
        <v>992880.39077312034</v>
      </c>
      <c r="F5547" s="13">
        <f t="shared" ca="1" si="519"/>
        <v>3.9829224922358164</v>
      </c>
      <c r="G5547" s="13">
        <f t="shared" ca="1" si="520"/>
        <v>0.51024903324129522</v>
      </c>
      <c r="H5547" s="13">
        <f t="shared" ca="1" si="521"/>
        <v>0</v>
      </c>
    </row>
    <row r="5548" spans="3:8">
      <c r="C5548" s="13">
        <f t="shared" ca="1" si="516"/>
        <v>1975.1575698262188</v>
      </c>
      <c r="D5548" s="13">
        <f t="shared" ca="1" si="517"/>
        <v>100.34438722889905</v>
      </c>
      <c r="E5548" s="13">
        <f t="shared" ca="1" si="518"/>
        <v>991689.10582915542</v>
      </c>
      <c r="F5548" s="13">
        <f t="shared" ca="1" si="519"/>
        <v>4.0017833431903265</v>
      </c>
      <c r="G5548" s="13">
        <f t="shared" ca="1" si="520"/>
        <v>0.48995577826479836</v>
      </c>
      <c r="H5548" s="13">
        <f t="shared" ca="1" si="521"/>
        <v>0</v>
      </c>
    </row>
    <row r="5549" spans="3:8">
      <c r="C5549" s="13">
        <f t="shared" ca="1" si="516"/>
        <v>1973.3612573340497</v>
      </c>
      <c r="D5549" s="13">
        <f t="shared" ca="1" si="517"/>
        <v>99.409728742624395</v>
      </c>
      <c r="E5549" s="13">
        <f t="shared" ca="1" si="518"/>
        <v>988187.75415705529</v>
      </c>
      <c r="F5549" s="13">
        <f t="shared" ca="1" si="519"/>
        <v>3.9916706626816452</v>
      </c>
      <c r="G5549" s="13">
        <f t="shared" ca="1" si="520"/>
        <v>0.49117238568837879</v>
      </c>
      <c r="H5549" s="13">
        <f t="shared" ca="1" si="521"/>
        <v>0</v>
      </c>
    </row>
    <row r="5550" spans="3:8">
      <c r="C5550" s="13">
        <f t="shared" ca="1" si="516"/>
        <v>2005.6976833915162</v>
      </c>
      <c r="D5550" s="13">
        <f t="shared" ca="1" si="517"/>
        <v>100.56566296608509</v>
      </c>
      <c r="E5550" s="13">
        <f t="shared" ca="1" si="518"/>
        <v>999719.02494163939</v>
      </c>
      <c r="F5550" s="13">
        <f t="shared" ca="1" si="519"/>
        <v>4.006982434592615</v>
      </c>
      <c r="G5550" s="13">
        <f t="shared" ca="1" si="520"/>
        <v>0.49966978681009794</v>
      </c>
      <c r="H5550" s="13">
        <f t="shared" ca="1" si="521"/>
        <v>0</v>
      </c>
    </row>
    <row r="5551" spans="3:8">
      <c r="C5551" s="13">
        <f t="shared" ca="1" si="516"/>
        <v>1999.273884978717</v>
      </c>
      <c r="D5551" s="13">
        <f t="shared" ca="1" si="517"/>
        <v>99.417480718912671</v>
      </c>
      <c r="E5551" s="13">
        <f t="shared" ca="1" si="518"/>
        <v>987995.29781823396</v>
      </c>
      <c r="F5551" s="13">
        <f t="shared" ca="1" si="519"/>
        <v>3.9993664325336793</v>
      </c>
      <c r="G5551" s="13">
        <f t="shared" ca="1" si="520"/>
        <v>0.50042362950836372</v>
      </c>
      <c r="H5551" s="13">
        <f t="shared" ca="1" si="521"/>
        <v>0</v>
      </c>
    </row>
    <row r="5552" spans="3:8">
      <c r="C5552" s="13">
        <f t="shared" ca="1" si="516"/>
        <v>2018.6050794663149</v>
      </c>
      <c r="D5552" s="13">
        <f t="shared" ca="1" si="517"/>
        <v>99.874609058124165</v>
      </c>
      <c r="E5552" s="13">
        <f t="shared" ca="1" si="518"/>
        <v>1005549.7567238284</v>
      </c>
      <c r="F5552" s="13">
        <f t="shared" ca="1" si="519"/>
        <v>4.0094159334530444</v>
      </c>
      <c r="G5552" s="13">
        <f t="shared" ca="1" si="520"/>
        <v>0.49851695949477753</v>
      </c>
      <c r="H5552" s="13">
        <f t="shared" ca="1" si="521"/>
        <v>0</v>
      </c>
    </row>
    <row r="5553" spans="3:8">
      <c r="C5553" s="13">
        <f t="shared" ca="1" si="516"/>
        <v>2006.7106018885386</v>
      </c>
      <c r="D5553" s="13">
        <f t="shared" ca="1" si="517"/>
        <v>100.3516199961531</v>
      </c>
      <c r="E5553" s="13">
        <f t="shared" ca="1" si="518"/>
        <v>984544.27728023939</v>
      </c>
      <c r="F5553" s="13">
        <f t="shared" ca="1" si="519"/>
        <v>4.0020130146067752</v>
      </c>
      <c r="G5553" s="13">
        <f t="shared" ca="1" si="520"/>
        <v>0.50932474227209446</v>
      </c>
      <c r="H5553" s="13">
        <f t="shared" ca="1" si="521"/>
        <v>0</v>
      </c>
    </row>
    <row r="5554" spans="3:8">
      <c r="C5554" s="13">
        <f t="shared" ca="1" si="516"/>
        <v>2000.3724138368564</v>
      </c>
      <c r="D5554" s="13">
        <f t="shared" ca="1" si="517"/>
        <v>100.0158174670142</v>
      </c>
      <c r="E5554" s="13">
        <f t="shared" ca="1" si="518"/>
        <v>1001742.0921542123</v>
      </c>
      <c r="F5554" s="13">
        <f t="shared" ca="1" si="519"/>
        <v>4.0039434899613253</v>
      </c>
      <c r="G5554" s="13">
        <f t="shared" ca="1" si="520"/>
        <v>0.49480360701132581</v>
      </c>
      <c r="H5554" s="13">
        <f t="shared" ca="1" si="521"/>
        <v>0</v>
      </c>
    </row>
    <row r="5555" spans="3:8">
      <c r="C5555" s="13">
        <f t="shared" ca="1" si="516"/>
        <v>1986.9578948229139</v>
      </c>
      <c r="D5555" s="13">
        <f t="shared" ca="1" si="517"/>
        <v>98.734789670892468</v>
      </c>
      <c r="E5555" s="13">
        <f t="shared" ca="1" si="518"/>
        <v>994487.14080737473</v>
      </c>
      <c r="F5555" s="13">
        <f t="shared" ca="1" si="519"/>
        <v>3.9923751941610419</v>
      </c>
      <c r="G5555" s="13">
        <f t="shared" ca="1" si="520"/>
        <v>0.49110358275942972</v>
      </c>
      <c r="H5555" s="13">
        <f t="shared" ca="1" si="521"/>
        <v>0</v>
      </c>
    </row>
    <row r="5556" spans="3:8">
      <c r="C5556" s="13">
        <f t="shared" ca="1" si="516"/>
        <v>1990.3199839778574</v>
      </c>
      <c r="D5556" s="13">
        <f t="shared" ca="1" si="517"/>
        <v>100.2819299419144</v>
      </c>
      <c r="E5556" s="13">
        <f t="shared" ca="1" si="518"/>
        <v>990964.76823537273</v>
      </c>
      <c r="F5556" s="13">
        <f t="shared" ca="1" si="519"/>
        <v>4.00434360853738</v>
      </c>
      <c r="G5556" s="13">
        <f t="shared" ca="1" si="520"/>
        <v>0.49628947381205879</v>
      </c>
      <c r="H5556" s="13">
        <f t="shared" ca="1" si="521"/>
        <v>0</v>
      </c>
    </row>
    <row r="5557" spans="3:8">
      <c r="C5557" s="13">
        <f t="shared" ca="1" si="516"/>
        <v>2015.3582997475935</v>
      </c>
      <c r="D5557" s="13">
        <f t="shared" ca="1" si="517"/>
        <v>99.480622804864794</v>
      </c>
      <c r="E5557" s="13">
        <f t="shared" ca="1" si="518"/>
        <v>988741.58147612913</v>
      </c>
      <c r="F5557" s="13">
        <f t="shared" ca="1" si="519"/>
        <v>4.0039785274204025</v>
      </c>
      <c r="G5557" s="13">
        <f t="shared" ca="1" si="520"/>
        <v>0.50610824079063488</v>
      </c>
      <c r="H5557" s="13">
        <f t="shared" ca="1" si="521"/>
        <v>0</v>
      </c>
    </row>
    <row r="5558" spans="3:8">
      <c r="C5558" s="13">
        <f t="shared" ca="1" si="516"/>
        <v>1989.4236108513965</v>
      </c>
      <c r="D5558" s="13">
        <f t="shared" ca="1" si="517"/>
        <v>100.07550505113355</v>
      </c>
      <c r="E5558" s="13">
        <f t="shared" ca="1" si="518"/>
        <v>988359.25913999043</v>
      </c>
      <c r="F5558" s="13">
        <f t="shared" ca="1" si="519"/>
        <v>4.0103717196718387</v>
      </c>
      <c r="G5558" s="13">
        <f t="shared" ca="1" si="520"/>
        <v>0.49315008201514016</v>
      </c>
      <c r="H5558" s="13">
        <f t="shared" ca="1" si="521"/>
        <v>0</v>
      </c>
    </row>
    <row r="5559" spans="3:8">
      <c r="C5559" s="13">
        <f t="shared" ca="1" si="516"/>
        <v>2004.0323605567548</v>
      </c>
      <c r="D5559" s="13">
        <f t="shared" ca="1" si="517"/>
        <v>99.985355738467135</v>
      </c>
      <c r="E5559" s="13">
        <f t="shared" ca="1" si="518"/>
        <v>995561.481517829</v>
      </c>
      <c r="F5559" s="13">
        <f t="shared" ca="1" si="519"/>
        <v>3.9903478306691338</v>
      </c>
      <c r="G5559" s="13">
        <f t="shared" ca="1" si="520"/>
        <v>0.50638973095771755</v>
      </c>
      <c r="H5559" s="13">
        <f t="shared" ca="1" si="521"/>
        <v>0</v>
      </c>
    </row>
    <row r="5560" spans="3:8">
      <c r="C5560" s="13">
        <f t="shared" ca="1" si="516"/>
        <v>2011.9105204148627</v>
      </c>
      <c r="D5560" s="13">
        <f t="shared" ca="1" si="517"/>
        <v>100.08367085909735</v>
      </c>
      <c r="E5560" s="13">
        <f t="shared" ca="1" si="518"/>
        <v>992442.45573175396</v>
      </c>
      <c r="F5560" s="13">
        <f t="shared" ca="1" si="519"/>
        <v>4.0009518812077136</v>
      </c>
      <c r="G5560" s="13">
        <f t="shared" ca="1" si="520"/>
        <v>0.50707480966169194</v>
      </c>
      <c r="H5560" s="13">
        <f t="shared" ca="1" si="521"/>
        <v>0</v>
      </c>
    </row>
    <row r="5561" spans="3:8">
      <c r="C5561" s="13">
        <f t="shared" ca="1" si="516"/>
        <v>2017.352049492446</v>
      </c>
      <c r="D5561" s="13">
        <f t="shared" ca="1" si="517"/>
        <v>101.35905329927834</v>
      </c>
      <c r="E5561" s="13">
        <f t="shared" ca="1" si="518"/>
        <v>1005702.6858567409</v>
      </c>
      <c r="F5561" s="13">
        <f t="shared" ca="1" si="519"/>
        <v>4.0091844428464229</v>
      </c>
      <c r="G5561" s="13">
        <f t="shared" ca="1" si="520"/>
        <v>0.50533841303509541</v>
      </c>
      <c r="H5561" s="13">
        <f t="shared" ca="1" si="521"/>
        <v>0</v>
      </c>
    </row>
    <row r="5562" spans="3:8">
      <c r="C5562" s="13">
        <f t="shared" ca="1" si="516"/>
        <v>1994.4689306044554</v>
      </c>
      <c r="D5562" s="13">
        <f t="shared" ca="1" si="517"/>
        <v>99.03758028908392</v>
      </c>
      <c r="E5562" s="13">
        <f t="shared" ca="1" si="518"/>
        <v>994767.19777536602</v>
      </c>
      <c r="F5562" s="13">
        <f t="shared" ca="1" si="519"/>
        <v>3.9915669359447632</v>
      </c>
      <c r="G5562" s="13">
        <f t="shared" ca="1" si="520"/>
        <v>0.49660328077837002</v>
      </c>
      <c r="H5562" s="13">
        <f t="shared" ca="1" si="521"/>
        <v>0</v>
      </c>
    </row>
    <row r="5563" spans="3:8">
      <c r="C5563" s="13">
        <f t="shared" ca="1" si="516"/>
        <v>1990.562571771201</v>
      </c>
      <c r="D5563" s="13">
        <f t="shared" ca="1" si="517"/>
        <v>100.27593695558839</v>
      </c>
      <c r="E5563" s="13">
        <f t="shared" ca="1" si="518"/>
        <v>993978.78246431833</v>
      </c>
      <c r="F5563" s="13">
        <f t="shared" ca="1" si="519"/>
        <v>3.9988112040753681</v>
      </c>
      <c r="G5563" s="13">
        <f t="shared" ca="1" si="520"/>
        <v>0.49761998743586311</v>
      </c>
      <c r="H5563" s="13">
        <f t="shared" ca="1" si="521"/>
        <v>0</v>
      </c>
    </row>
    <row r="5564" spans="3:8">
      <c r="C5564" s="13">
        <f t="shared" ca="1" si="516"/>
        <v>2001.3235047342844</v>
      </c>
      <c r="D5564" s="13">
        <f t="shared" ca="1" si="517"/>
        <v>101.11327838833246</v>
      </c>
      <c r="E5564" s="13">
        <f t="shared" ca="1" si="518"/>
        <v>985044.85990948754</v>
      </c>
      <c r="F5564" s="13">
        <f t="shared" ca="1" si="519"/>
        <v>3.9996172227676574</v>
      </c>
      <c r="G5564" s="13">
        <f t="shared" ca="1" si="520"/>
        <v>0.51140290418761325</v>
      </c>
      <c r="H5564" s="13">
        <f t="shared" ca="1" si="521"/>
        <v>0</v>
      </c>
    </row>
    <row r="5565" spans="3:8">
      <c r="C5565" s="13">
        <f t="shared" ca="1" si="516"/>
        <v>2009.1704307386699</v>
      </c>
      <c r="D5565" s="13">
        <f t="shared" ca="1" si="517"/>
        <v>99.443812167019445</v>
      </c>
      <c r="E5565" s="13">
        <f t="shared" ca="1" si="518"/>
        <v>1001764.2579743442</v>
      </c>
      <c r="F5565" s="13">
        <f t="shared" ca="1" si="519"/>
        <v>4.0031630516752452</v>
      </c>
      <c r="G5565" s="13">
        <f t="shared" ca="1" si="520"/>
        <v>0.49668701290687944</v>
      </c>
      <c r="H5565" s="13">
        <f t="shared" ca="1" si="521"/>
        <v>0</v>
      </c>
    </row>
    <row r="5566" spans="3:8">
      <c r="C5566" s="13">
        <f t="shared" ca="1" si="516"/>
        <v>2001.3738619557755</v>
      </c>
      <c r="D5566" s="13">
        <f t="shared" ca="1" si="517"/>
        <v>100.25875562689826</v>
      </c>
      <c r="E5566" s="13">
        <f t="shared" ca="1" si="518"/>
        <v>998938.15589574305</v>
      </c>
      <c r="F5566" s="13">
        <f t="shared" ca="1" si="519"/>
        <v>4.0043102903366865</v>
      </c>
      <c r="G5566" s="13">
        <f t="shared" ca="1" si="520"/>
        <v>0.49771347299264068</v>
      </c>
      <c r="H5566" s="13">
        <f t="shared" ca="1" si="521"/>
        <v>0</v>
      </c>
    </row>
    <row r="5567" spans="3:8">
      <c r="C5567" s="13">
        <f t="shared" ca="1" si="516"/>
        <v>1999.8549372106081</v>
      </c>
      <c r="D5567" s="13">
        <f t="shared" ca="1" si="517"/>
        <v>99.139628768685924</v>
      </c>
      <c r="E5567" s="13">
        <f t="shared" ca="1" si="518"/>
        <v>995487.64763328875</v>
      </c>
      <c r="F5567" s="13">
        <f t="shared" ca="1" si="519"/>
        <v>3.9934370981847636</v>
      </c>
      <c r="G5567" s="13">
        <f t="shared" ca="1" si="520"/>
        <v>0.49850686582716719</v>
      </c>
      <c r="H5567" s="13">
        <f t="shared" ca="1" si="521"/>
        <v>0</v>
      </c>
    </row>
    <row r="5568" spans="3:8">
      <c r="C5568" s="13">
        <f t="shared" ca="1" si="516"/>
        <v>1999.5454726825478</v>
      </c>
      <c r="D5568" s="13">
        <f t="shared" ca="1" si="517"/>
        <v>100.3025736446055</v>
      </c>
      <c r="E5568" s="13">
        <f t="shared" ca="1" si="518"/>
        <v>992335.8747636294</v>
      </c>
      <c r="F5568" s="13">
        <f t="shared" ca="1" si="519"/>
        <v>4.0099898697900302</v>
      </c>
      <c r="G5568" s="13">
        <f t="shared" ca="1" si="520"/>
        <v>0.49749988811400869</v>
      </c>
      <c r="H5568" s="13">
        <f t="shared" ca="1" si="521"/>
        <v>0</v>
      </c>
    </row>
    <row r="5569" spans="3:8">
      <c r="C5569" s="13">
        <f t="shared" ca="1" si="516"/>
        <v>1966.1691279152453</v>
      </c>
      <c r="D5569" s="13">
        <f t="shared" ca="1" si="517"/>
        <v>100.40525299122628</v>
      </c>
      <c r="E5569" s="13">
        <f t="shared" ca="1" si="518"/>
        <v>992279.00636036752</v>
      </c>
      <c r="F5569" s="13">
        <f t="shared" ca="1" si="519"/>
        <v>4.0033399921345172</v>
      </c>
      <c r="G5569" s="13">
        <f t="shared" ca="1" si="520"/>
        <v>0.48475758316552037</v>
      </c>
      <c r="H5569" s="13">
        <f t="shared" ca="1" si="521"/>
        <v>0</v>
      </c>
    </row>
    <row r="5570" spans="3:8">
      <c r="C5570" s="13">
        <f t="shared" ca="1" si="516"/>
        <v>2015.8857427632806</v>
      </c>
      <c r="D5570" s="13">
        <f t="shared" ca="1" si="517"/>
        <v>100.27023796804338</v>
      </c>
      <c r="E5570" s="13">
        <f t="shared" ca="1" si="518"/>
        <v>991018.9937668721</v>
      </c>
      <c r="F5570" s="13">
        <f t="shared" ca="1" si="519"/>
        <v>4.0026533458254825</v>
      </c>
      <c r="G5570" s="13">
        <f t="shared" ca="1" si="520"/>
        <v>0.50989424714549247</v>
      </c>
      <c r="H5570" s="13">
        <f t="shared" ca="1" si="521"/>
        <v>0</v>
      </c>
    </row>
    <row r="5571" spans="3:8">
      <c r="C5571" s="13">
        <f t="shared" ca="1" si="516"/>
        <v>2017.3633605933317</v>
      </c>
      <c r="D5571" s="13">
        <f t="shared" ca="1" si="517"/>
        <v>99.716957146311699</v>
      </c>
      <c r="E5571" s="13">
        <f t="shared" ca="1" si="518"/>
        <v>993856.21103267733</v>
      </c>
      <c r="F5571" s="13">
        <f t="shared" ca="1" si="519"/>
        <v>3.9917920196331731</v>
      </c>
      <c r="G5571" s="13">
        <f t="shared" ca="1" si="520"/>
        <v>0.51190837116230525</v>
      </c>
      <c r="H5571" s="13">
        <f t="shared" ca="1" si="521"/>
        <v>0</v>
      </c>
    </row>
    <row r="5572" spans="3:8">
      <c r="C5572" s="13">
        <f t="shared" ca="1" si="516"/>
        <v>2000.9363975889939</v>
      </c>
      <c r="D5572" s="13">
        <f t="shared" ca="1" si="517"/>
        <v>100.42330760912181</v>
      </c>
      <c r="E5572" s="13">
        <f t="shared" ca="1" si="518"/>
        <v>998318.58189511811</v>
      </c>
      <c r="F5572" s="13">
        <f t="shared" ca="1" si="519"/>
        <v>4.0012846161886566</v>
      </c>
      <c r="G5572" s="13">
        <f t="shared" ca="1" si="520"/>
        <v>0.50013159631204318</v>
      </c>
      <c r="H5572" s="13">
        <f t="shared" ca="1" si="521"/>
        <v>0</v>
      </c>
    </row>
    <row r="5573" spans="3:8">
      <c r="C5573" s="13">
        <f t="shared" ca="1" si="516"/>
        <v>2021.8313052044357</v>
      </c>
      <c r="D5573" s="13">
        <f t="shared" ca="1" si="517"/>
        <v>99.098651801572501</v>
      </c>
      <c r="E5573" s="13">
        <f t="shared" ca="1" si="518"/>
        <v>1009635.945099524</v>
      </c>
      <c r="F5573" s="13">
        <f t="shared" ca="1" si="519"/>
        <v>4.0017277911967613</v>
      </c>
      <c r="G5573" s="13">
        <f t="shared" ca="1" si="520"/>
        <v>0.49802682637581219</v>
      </c>
      <c r="H5573" s="13">
        <f t="shared" ca="1" si="521"/>
        <v>0</v>
      </c>
    </row>
    <row r="5574" spans="3:8">
      <c r="C5574" s="13">
        <f t="shared" ca="1" si="516"/>
        <v>1996.3030621311798</v>
      </c>
      <c r="D5574" s="13">
        <f t="shared" ca="1" si="517"/>
        <v>100.37327796999236</v>
      </c>
      <c r="E5574" s="13">
        <f t="shared" ca="1" si="518"/>
        <v>993802.70120476105</v>
      </c>
      <c r="F5574" s="13">
        <f t="shared" ca="1" si="519"/>
        <v>3.999730494140795</v>
      </c>
      <c r="G5574" s="13">
        <f t="shared" ca="1" si="520"/>
        <v>0.50060836097343697</v>
      </c>
      <c r="H5574" s="13">
        <f t="shared" ca="1" si="521"/>
        <v>0</v>
      </c>
    </row>
    <row r="5575" spans="3:8">
      <c r="C5575" s="13">
        <f t="shared" ca="1" si="516"/>
        <v>2007.0287969342942</v>
      </c>
      <c r="D5575" s="13">
        <f t="shared" ca="1" si="517"/>
        <v>99.611119766497026</v>
      </c>
      <c r="E5575" s="13">
        <f t="shared" ca="1" si="518"/>
        <v>981598.43999038334</v>
      </c>
      <c r="F5575" s="13">
        <f t="shared" ca="1" si="519"/>
        <v>4.0080017465901054</v>
      </c>
      <c r="G5575" s="13">
        <f t="shared" ca="1" si="520"/>
        <v>0.50421956866493156</v>
      </c>
      <c r="H5575" s="13">
        <f t="shared" ca="1" si="521"/>
        <v>0</v>
      </c>
    </row>
    <row r="5576" spans="3:8">
      <c r="C5576" s="13">
        <f t="shared" ca="1" si="516"/>
        <v>1998.2694499762192</v>
      </c>
      <c r="D5576" s="13">
        <f t="shared" ca="1" si="517"/>
        <v>99.097135876307945</v>
      </c>
      <c r="E5576" s="13">
        <f t="shared" ca="1" si="518"/>
        <v>1001412.2913349245</v>
      </c>
      <c r="F5576" s="13">
        <f t="shared" ca="1" si="519"/>
        <v>4.0089747935823441</v>
      </c>
      <c r="G5576" s="13">
        <f t="shared" ca="1" si="520"/>
        <v>0.48693738016994176</v>
      </c>
      <c r="H5576" s="13">
        <f t="shared" ca="1" si="521"/>
        <v>0</v>
      </c>
    </row>
    <row r="5577" spans="3:8">
      <c r="C5577" s="13">
        <f t="shared" ca="1" si="516"/>
        <v>2018.3664528620088</v>
      </c>
      <c r="D5577" s="13">
        <f t="shared" ca="1" si="517"/>
        <v>100.39006607571831</v>
      </c>
      <c r="E5577" s="13">
        <f t="shared" ca="1" si="518"/>
        <v>998090.81233167881</v>
      </c>
      <c r="F5577" s="13">
        <f t="shared" ca="1" si="519"/>
        <v>3.9999297726665843</v>
      </c>
      <c r="G5577" s="13">
        <f t="shared" ca="1" si="520"/>
        <v>0.50952018040933678</v>
      </c>
      <c r="H5577" s="13">
        <f t="shared" ca="1" si="521"/>
        <v>0</v>
      </c>
    </row>
    <row r="5578" spans="3:8">
      <c r="C5578" s="13">
        <f t="shared" ca="1" si="516"/>
        <v>2005.4565184493395</v>
      </c>
      <c r="D5578" s="13">
        <f t="shared" ca="1" si="517"/>
        <v>99.910416023379639</v>
      </c>
      <c r="E5578" s="13">
        <f t="shared" ca="1" si="518"/>
        <v>992406.68798836973</v>
      </c>
      <c r="F5578" s="13">
        <f t="shared" ca="1" si="519"/>
        <v>4.0020432333634526</v>
      </c>
      <c r="G5578" s="13">
        <f t="shared" ca="1" si="520"/>
        <v>0.5024242771808447</v>
      </c>
      <c r="H5578" s="13">
        <f t="shared" ca="1" si="521"/>
        <v>0</v>
      </c>
    </row>
    <row r="5579" spans="3:8">
      <c r="C5579" s="13">
        <f t="shared" ca="1" si="516"/>
        <v>2006.8787090829592</v>
      </c>
      <c r="D5579" s="13">
        <f t="shared" ca="1" si="517"/>
        <v>99.644150836526961</v>
      </c>
      <c r="E5579" s="13">
        <f t="shared" ca="1" si="518"/>
        <v>996575.25751650962</v>
      </c>
      <c r="F5579" s="13">
        <f t="shared" ca="1" si="519"/>
        <v>4.007459548193844</v>
      </c>
      <c r="G5579" s="13">
        <f t="shared" ca="1" si="520"/>
        <v>0.49700127962197788</v>
      </c>
      <c r="H5579" s="13">
        <f t="shared" ca="1" si="521"/>
        <v>0</v>
      </c>
    </row>
    <row r="5580" spans="3:8">
      <c r="C5580" s="13">
        <f t="shared" ca="1" si="516"/>
        <v>1997.6193647864991</v>
      </c>
      <c r="D5580" s="13">
        <f t="shared" ca="1" si="517"/>
        <v>99.754035854146437</v>
      </c>
      <c r="E5580" s="13">
        <f t="shared" ca="1" si="518"/>
        <v>995028.77271699323</v>
      </c>
      <c r="F5580" s="13">
        <f t="shared" ca="1" si="519"/>
        <v>3.9985629542420318</v>
      </c>
      <c r="G5580" s="13">
        <f t="shared" ca="1" si="520"/>
        <v>0.4981437635413789</v>
      </c>
      <c r="H5580" s="13">
        <f t="shared" ca="1" si="521"/>
        <v>0</v>
      </c>
    </row>
    <row r="5581" spans="3:8">
      <c r="C5581" s="13">
        <f t="shared" ca="1" si="516"/>
        <v>1969.5710116916359</v>
      </c>
      <c r="D5581" s="13">
        <f t="shared" ca="1" si="517"/>
        <v>99.90768421295968</v>
      </c>
      <c r="E5581" s="13">
        <f t="shared" ca="1" si="518"/>
        <v>991811.15708314371</v>
      </c>
      <c r="F5581" s="13">
        <f t="shared" ca="1" si="519"/>
        <v>3.9991610879727197</v>
      </c>
      <c r="G5581" s="13">
        <f t="shared" ca="1" si="520"/>
        <v>0.48628148334629262</v>
      </c>
      <c r="H5581" s="13">
        <f t="shared" ca="1" si="521"/>
        <v>0</v>
      </c>
    </row>
    <row r="5582" spans="3:8">
      <c r="C5582" s="13">
        <f t="shared" ca="1" si="516"/>
        <v>2006.5425914800928</v>
      </c>
      <c r="D5582" s="13">
        <f t="shared" ca="1" si="517"/>
        <v>100.29196197227273</v>
      </c>
      <c r="E5582" s="13">
        <f t="shared" ca="1" si="518"/>
        <v>994945.53553814662</v>
      </c>
      <c r="F5582" s="13">
        <f t="shared" ca="1" si="519"/>
        <v>3.9965276654434008</v>
      </c>
      <c r="G5582" s="13">
        <f t="shared" ca="1" si="520"/>
        <v>0.50638685672447548</v>
      </c>
      <c r="H5582" s="13">
        <f t="shared" ca="1" si="521"/>
        <v>0</v>
      </c>
    </row>
    <row r="5583" spans="3:8">
      <c r="C5583" s="13">
        <f t="shared" ca="1" si="516"/>
        <v>2001.8159617961296</v>
      </c>
      <c r="D5583" s="13">
        <f t="shared" ca="1" si="517"/>
        <v>100.61798714107682</v>
      </c>
      <c r="E5583" s="13">
        <f t="shared" ca="1" si="518"/>
        <v>1004236.7305238869</v>
      </c>
      <c r="F5583" s="13">
        <f t="shared" ca="1" si="519"/>
        <v>4.0005443003728427</v>
      </c>
      <c r="G5583" s="13">
        <f t="shared" ca="1" si="520"/>
        <v>0.49895527416625646</v>
      </c>
      <c r="H5583" s="13">
        <f t="shared" ca="1" si="521"/>
        <v>0</v>
      </c>
    </row>
    <row r="5584" spans="3:8">
      <c r="C5584" s="13">
        <f t="shared" ca="1" si="516"/>
        <v>1994.717169766242</v>
      </c>
      <c r="D5584" s="13">
        <f t="shared" ca="1" si="517"/>
        <v>99.955671546085512</v>
      </c>
      <c r="E5584" s="13">
        <f t="shared" ca="1" si="518"/>
        <v>995993.97809099092</v>
      </c>
      <c r="F5584" s="13">
        <f t="shared" ca="1" si="519"/>
        <v>4.0011493984210915</v>
      </c>
      <c r="G5584" s="13">
        <f t="shared" ca="1" si="520"/>
        <v>0.49593464036203644</v>
      </c>
      <c r="H5584" s="13">
        <f t="shared" ca="1" si="521"/>
        <v>0</v>
      </c>
    </row>
    <row r="5585" spans="3:8">
      <c r="C5585" s="13">
        <f t="shared" ca="1" si="516"/>
        <v>1993.4439435207912</v>
      </c>
      <c r="D5585" s="13">
        <f t="shared" ca="1" si="517"/>
        <v>99.269392537953735</v>
      </c>
      <c r="E5585" s="13">
        <f t="shared" ca="1" si="518"/>
        <v>997337.42529786739</v>
      </c>
      <c r="F5585" s="13">
        <f t="shared" ca="1" si="519"/>
        <v>3.9975209900547468</v>
      </c>
      <c r="G5585" s="13">
        <f t="shared" ca="1" si="520"/>
        <v>0.49302441529518098</v>
      </c>
      <c r="H5585" s="13">
        <f t="shared" ca="1" si="521"/>
        <v>0</v>
      </c>
    </row>
    <row r="5586" spans="3:8">
      <c r="C5586" s="13">
        <f t="shared" ca="1" si="516"/>
        <v>1996.8252459698813</v>
      </c>
      <c r="D5586" s="13">
        <f t="shared" ca="1" si="517"/>
        <v>99.899903875970494</v>
      </c>
      <c r="E5586" s="13">
        <f t="shared" ca="1" si="518"/>
        <v>994231.25170314184</v>
      </c>
      <c r="F5586" s="13">
        <f t="shared" ca="1" si="519"/>
        <v>3.9921501690812269</v>
      </c>
      <c r="G5586" s="13">
        <f t="shared" ca="1" si="520"/>
        <v>0.50208868583777477</v>
      </c>
      <c r="H5586" s="13">
        <f t="shared" ca="1" si="521"/>
        <v>0</v>
      </c>
    </row>
    <row r="5587" spans="3:8">
      <c r="C5587" s="13">
        <f t="shared" ca="1" si="516"/>
        <v>1994.0347000421157</v>
      </c>
      <c r="D5587" s="13">
        <f t="shared" ca="1" si="517"/>
        <v>99.131050704186251</v>
      </c>
      <c r="E5587" s="13">
        <f t="shared" ca="1" si="518"/>
        <v>994370.67965610861</v>
      </c>
      <c r="F5587" s="13">
        <f t="shared" ca="1" si="519"/>
        <v>3.9978850959977095</v>
      </c>
      <c r="G5587" s="13">
        <f t="shared" ca="1" si="520"/>
        <v>0.4939189921168059</v>
      </c>
      <c r="H5587" s="13">
        <f t="shared" ca="1" si="521"/>
        <v>0</v>
      </c>
    </row>
    <row r="5588" spans="3:8">
      <c r="C5588" s="13">
        <f t="shared" ca="1" si="516"/>
        <v>1989.7449385432942</v>
      </c>
      <c r="D5588" s="13">
        <f t="shared" ca="1" si="517"/>
        <v>99.230794684416011</v>
      </c>
      <c r="E5588" s="13">
        <f t="shared" ca="1" si="518"/>
        <v>1000946.8533017652</v>
      </c>
      <c r="F5588" s="13">
        <f t="shared" ca="1" si="519"/>
        <v>4.0080243444774579</v>
      </c>
      <c r="G5588" s="13">
        <f t="shared" ca="1" si="520"/>
        <v>0.48412666073049693</v>
      </c>
      <c r="H5588" s="13">
        <f t="shared" ca="1" si="521"/>
        <v>0</v>
      </c>
    </row>
    <row r="5589" spans="3:8">
      <c r="C5589" s="13">
        <f t="shared" ca="1" si="516"/>
        <v>1988.9504182273158</v>
      </c>
      <c r="D5589" s="13">
        <f t="shared" ca="1" si="517"/>
        <v>100.78284656806147</v>
      </c>
      <c r="E5589" s="13">
        <f t="shared" ca="1" si="518"/>
        <v>991865.01187935646</v>
      </c>
      <c r="F5589" s="13">
        <f t="shared" ca="1" si="519"/>
        <v>3.9922069302362471</v>
      </c>
      <c r="G5589" s="13">
        <f t="shared" ca="1" si="520"/>
        <v>0.50370924456305377</v>
      </c>
      <c r="H5589" s="13">
        <f t="shared" ca="1" si="521"/>
        <v>0</v>
      </c>
    </row>
    <row r="5590" spans="3:8">
      <c r="C5590" s="13">
        <f t="shared" ca="1" si="516"/>
        <v>2002.4713625555873</v>
      </c>
      <c r="D5590" s="13">
        <f t="shared" ca="1" si="517"/>
        <v>99.705796361259601</v>
      </c>
      <c r="E5590" s="13">
        <f t="shared" ca="1" si="518"/>
        <v>1001989.8087850322</v>
      </c>
      <c r="F5590" s="13">
        <f t="shared" ca="1" si="519"/>
        <v>3.9991348837424621</v>
      </c>
      <c r="G5590" s="13">
        <f t="shared" ca="1" si="520"/>
        <v>0.49656448545714993</v>
      </c>
      <c r="H5590" s="13">
        <f t="shared" ca="1" si="521"/>
        <v>0</v>
      </c>
    </row>
    <row r="5591" spans="3:8">
      <c r="C5591" s="13">
        <f t="shared" ca="1" si="516"/>
        <v>2019.2570205632137</v>
      </c>
      <c r="D5591" s="13">
        <f t="shared" ca="1" si="517"/>
        <v>100.54099054894336</v>
      </c>
      <c r="E5591" s="13">
        <f t="shared" ca="1" si="518"/>
        <v>1004678.9333349991</v>
      </c>
      <c r="F5591" s="13">
        <f t="shared" ca="1" si="519"/>
        <v>3.9989948428549735</v>
      </c>
      <c r="G5591" s="13">
        <f t="shared" ca="1" si="520"/>
        <v>0.50786212477863113</v>
      </c>
      <c r="H5591" s="13">
        <f t="shared" ca="1" si="521"/>
        <v>0</v>
      </c>
    </row>
    <row r="5592" spans="3:8">
      <c r="C5592" s="13">
        <f t="shared" ref="C5592:C5655" ca="1" si="522">NORMINV(RAND(),$D$3,$G$3)</f>
        <v>1999.3230922212026</v>
      </c>
      <c r="D5592" s="13">
        <f t="shared" ref="D5592:D5655" ca="1" si="523">NORMINV(RAND(),$D$4,$G$4)</f>
        <v>100.22019055616497</v>
      </c>
      <c r="E5592" s="13">
        <f t="shared" ref="E5592:E5655" ca="1" si="524">NORMINV(RAND(),$D$5,$G$5)</f>
        <v>978166.80191705318</v>
      </c>
      <c r="F5592" s="13">
        <f t="shared" ref="F5592:F5655" ca="1" si="525">NORMINV(RAND(),$D$6,$G$6)</f>
        <v>4.0054954355097374</v>
      </c>
      <c r="G5592" s="13">
        <f t="shared" ref="G5592:G5655" ca="1" si="526">C5592^2*D5592/(E5592*3.1415926*F5592^4)</f>
        <v>0.50644634275870049</v>
      </c>
      <c r="H5592" s="13">
        <f t="shared" ref="H5592:H5655" ca="1" si="527">IF(G5592&gt;0.54,1,IF(G5592&lt;0.46,1,0))</f>
        <v>0</v>
      </c>
    </row>
    <row r="5593" spans="3:8">
      <c r="C5593" s="13">
        <f t="shared" ca="1" si="522"/>
        <v>2008.9326397637944</v>
      </c>
      <c r="D5593" s="13">
        <f t="shared" ca="1" si="523"/>
        <v>100.61334645989373</v>
      </c>
      <c r="E5593" s="13">
        <f t="shared" ca="1" si="524"/>
        <v>1006285.4235481349</v>
      </c>
      <c r="F5593" s="13">
        <f t="shared" ca="1" si="525"/>
        <v>4.002735691076019</v>
      </c>
      <c r="G5593" s="13">
        <f t="shared" ca="1" si="526"/>
        <v>0.50036582784078854</v>
      </c>
      <c r="H5593" s="13">
        <f t="shared" ca="1" si="527"/>
        <v>0</v>
      </c>
    </row>
    <row r="5594" spans="3:8">
      <c r="C5594" s="13">
        <f t="shared" ca="1" si="522"/>
        <v>1991.053000871522</v>
      </c>
      <c r="D5594" s="13">
        <f t="shared" ca="1" si="523"/>
        <v>99.791423750774214</v>
      </c>
      <c r="E5594" s="13">
        <f t="shared" ca="1" si="524"/>
        <v>989502.46729011554</v>
      </c>
      <c r="F5594" s="13">
        <f t="shared" ca="1" si="525"/>
        <v>4.0078526990088372</v>
      </c>
      <c r="G5594" s="13">
        <f t="shared" ca="1" si="526"/>
        <v>0.49322503008783658</v>
      </c>
      <c r="H5594" s="13">
        <f t="shared" ca="1" si="527"/>
        <v>0</v>
      </c>
    </row>
    <row r="5595" spans="3:8">
      <c r="C5595" s="13">
        <f t="shared" ca="1" si="522"/>
        <v>1992.7356055828461</v>
      </c>
      <c r="D5595" s="13">
        <f t="shared" ca="1" si="523"/>
        <v>99.961836747573429</v>
      </c>
      <c r="E5595" s="13">
        <f t="shared" ca="1" si="524"/>
        <v>986332.61405513133</v>
      </c>
      <c r="F5595" s="13">
        <f t="shared" ca="1" si="525"/>
        <v>4.0107009045477291</v>
      </c>
      <c r="G5595" s="13">
        <f t="shared" ca="1" si="526"/>
        <v>0.49508438178224456</v>
      </c>
      <c r="H5595" s="13">
        <f t="shared" ca="1" si="527"/>
        <v>0</v>
      </c>
    </row>
    <row r="5596" spans="3:8">
      <c r="C5596" s="13">
        <f t="shared" ca="1" si="522"/>
        <v>1995.3377181581302</v>
      </c>
      <c r="D5596" s="13">
        <f t="shared" ca="1" si="523"/>
        <v>100.45588821110749</v>
      </c>
      <c r="E5596" s="13">
        <f t="shared" ca="1" si="524"/>
        <v>1003012.6448226094</v>
      </c>
      <c r="F5596" s="13">
        <f t="shared" ca="1" si="525"/>
        <v>4.0007985324081474</v>
      </c>
      <c r="G5596" s="13">
        <f t="shared" ca="1" si="526"/>
        <v>0.49541051473564168</v>
      </c>
      <c r="H5596" s="13">
        <f t="shared" ca="1" si="527"/>
        <v>0</v>
      </c>
    </row>
    <row r="5597" spans="3:8">
      <c r="C5597" s="13">
        <f t="shared" ca="1" si="522"/>
        <v>1995.318038602042</v>
      </c>
      <c r="D5597" s="13">
        <f t="shared" ca="1" si="523"/>
        <v>100.75099113478417</v>
      </c>
      <c r="E5597" s="13">
        <f t="shared" ca="1" si="524"/>
        <v>1001905.4710027075</v>
      </c>
      <c r="F5597" s="13">
        <f t="shared" ca="1" si="525"/>
        <v>4.002175583848893</v>
      </c>
      <c r="G5597" s="13">
        <f t="shared" ca="1" si="526"/>
        <v>0.49672088299478845</v>
      </c>
      <c r="H5597" s="13">
        <f t="shared" ca="1" si="527"/>
        <v>0</v>
      </c>
    </row>
    <row r="5598" spans="3:8">
      <c r="C5598" s="13">
        <f t="shared" ca="1" si="522"/>
        <v>1997.1269561581037</v>
      </c>
      <c r="D5598" s="13">
        <f t="shared" ca="1" si="523"/>
        <v>100.00052571661656</v>
      </c>
      <c r="E5598" s="13">
        <f t="shared" ca="1" si="524"/>
        <v>981441.50251905841</v>
      </c>
      <c r="F5598" s="13">
        <f t="shared" ca="1" si="525"/>
        <v>4.0013844723240561</v>
      </c>
      <c r="G5598" s="13">
        <f t="shared" ca="1" si="526"/>
        <v>0.50461274569571701</v>
      </c>
      <c r="H5598" s="13">
        <f t="shared" ca="1" si="527"/>
        <v>0</v>
      </c>
    </row>
    <row r="5599" spans="3:8">
      <c r="C5599" s="13">
        <f t="shared" ca="1" si="522"/>
        <v>1998.1895685054474</v>
      </c>
      <c r="D5599" s="13">
        <f t="shared" ca="1" si="523"/>
        <v>100.13566751782021</v>
      </c>
      <c r="E5599" s="13">
        <f t="shared" ca="1" si="524"/>
        <v>993425.78976681142</v>
      </c>
      <c r="F5599" s="13">
        <f t="shared" ca="1" si="525"/>
        <v>4.0047559560067318</v>
      </c>
      <c r="G5599" s="13">
        <f t="shared" ca="1" si="526"/>
        <v>0.49804966542440465</v>
      </c>
      <c r="H5599" s="13">
        <f t="shared" ca="1" si="527"/>
        <v>0</v>
      </c>
    </row>
    <row r="5600" spans="3:8">
      <c r="C5600" s="13">
        <f t="shared" ca="1" si="522"/>
        <v>1994.6432565975665</v>
      </c>
      <c r="D5600" s="13">
        <f t="shared" ca="1" si="523"/>
        <v>100.52660579679446</v>
      </c>
      <c r="E5600" s="13">
        <f t="shared" ca="1" si="524"/>
        <v>985944.71570497786</v>
      </c>
      <c r="F5600" s="13">
        <f t="shared" ca="1" si="525"/>
        <v>3.9999409816009175</v>
      </c>
      <c r="G5600" s="13">
        <f t="shared" ca="1" si="526"/>
        <v>0.50442281636323805</v>
      </c>
      <c r="H5600" s="13">
        <f t="shared" ca="1" si="527"/>
        <v>0</v>
      </c>
    </row>
    <row r="5601" spans="3:8">
      <c r="C5601" s="13">
        <f t="shared" ca="1" si="522"/>
        <v>2011.5914566404954</v>
      </c>
      <c r="D5601" s="13">
        <f t="shared" ca="1" si="523"/>
        <v>100.33480244138076</v>
      </c>
      <c r="E5601" s="13">
        <f t="shared" ca="1" si="524"/>
        <v>989451.30914083007</v>
      </c>
      <c r="F5601" s="13">
        <f t="shared" ca="1" si="525"/>
        <v>3.9999070953942151</v>
      </c>
      <c r="G5601" s="13">
        <f t="shared" ca="1" si="526"/>
        <v>0.51025498371807254</v>
      </c>
      <c r="H5601" s="13">
        <f t="shared" ca="1" si="527"/>
        <v>0</v>
      </c>
    </row>
    <row r="5602" spans="3:8">
      <c r="C5602" s="13">
        <f t="shared" ca="1" si="522"/>
        <v>2011.3600953079929</v>
      </c>
      <c r="D5602" s="13">
        <f t="shared" ca="1" si="523"/>
        <v>99.477162703238974</v>
      </c>
      <c r="E5602" s="13">
        <f t="shared" ca="1" si="524"/>
        <v>1004960.3761566356</v>
      </c>
      <c r="F5602" s="13">
        <f t="shared" ca="1" si="525"/>
        <v>4.0098419379806023</v>
      </c>
      <c r="G5602" s="13">
        <f t="shared" ca="1" si="526"/>
        <v>0.4930548444671487</v>
      </c>
      <c r="H5602" s="13">
        <f t="shared" ca="1" si="527"/>
        <v>0</v>
      </c>
    </row>
    <row r="5603" spans="3:8">
      <c r="C5603" s="13">
        <f t="shared" ca="1" si="522"/>
        <v>2024.3752837485854</v>
      </c>
      <c r="D5603" s="13">
        <f t="shared" ca="1" si="523"/>
        <v>100.55408179190015</v>
      </c>
      <c r="E5603" s="13">
        <f t="shared" ca="1" si="524"/>
        <v>998938.06835838128</v>
      </c>
      <c r="F5603" s="13">
        <f t="shared" ca="1" si="525"/>
        <v>4.0033804988911612</v>
      </c>
      <c r="G5603" s="13">
        <f t="shared" ca="1" si="526"/>
        <v>0.51119412101743456</v>
      </c>
      <c r="H5603" s="13">
        <f t="shared" ca="1" si="527"/>
        <v>0</v>
      </c>
    </row>
    <row r="5604" spans="3:8">
      <c r="C5604" s="13">
        <f t="shared" ca="1" si="522"/>
        <v>2005.2768313278539</v>
      </c>
      <c r="D5604" s="13">
        <f t="shared" ca="1" si="523"/>
        <v>100.22860114082393</v>
      </c>
      <c r="E5604" s="13">
        <f t="shared" ca="1" si="524"/>
        <v>999348.79505902214</v>
      </c>
      <c r="F5604" s="13">
        <f t="shared" ca="1" si="525"/>
        <v>3.9965631564598301</v>
      </c>
      <c r="G5604" s="13">
        <f t="shared" ca="1" si="526"/>
        <v>0.50318381238863363</v>
      </c>
      <c r="H5604" s="13">
        <f t="shared" ca="1" si="527"/>
        <v>0</v>
      </c>
    </row>
    <row r="5605" spans="3:8">
      <c r="C5605" s="13">
        <f t="shared" ca="1" si="522"/>
        <v>1993.9633474384716</v>
      </c>
      <c r="D5605" s="13">
        <f t="shared" ca="1" si="523"/>
        <v>99.708420343625818</v>
      </c>
      <c r="E5605" s="13">
        <f t="shared" ca="1" si="524"/>
        <v>995200.00325610384</v>
      </c>
      <c r="F5605" s="13">
        <f t="shared" ca="1" si="525"/>
        <v>4.0051929771578196</v>
      </c>
      <c r="G5605" s="13">
        <f t="shared" ca="1" si="526"/>
        <v>0.49273357903862042</v>
      </c>
      <c r="H5605" s="13">
        <f t="shared" ca="1" si="527"/>
        <v>0</v>
      </c>
    </row>
    <row r="5606" spans="3:8">
      <c r="C5606" s="13">
        <f t="shared" ca="1" si="522"/>
        <v>1999.8673692834839</v>
      </c>
      <c r="D5606" s="13">
        <f t="shared" ca="1" si="523"/>
        <v>100.06667356265358</v>
      </c>
      <c r="E5606" s="13">
        <f t="shared" ca="1" si="524"/>
        <v>985093.2386721638</v>
      </c>
      <c r="F5606" s="13">
        <f t="shared" ca="1" si="525"/>
        <v>3.9994096941184196</v>
      </c>
      <c r="G5606" s="13">
        <f t="shared" ca="1" si="526"/>
        <v>0.50545333736840714</v>
      </c>
      <c r="H5606" s="13">
        <f t="shared" ca="1" si="527"/>
        <v>0</v>
      </c>
    </row>
    <row r="5607" spans="3:8">
      <c r="C5607" s="13">
        <f t="shared" ca="1" si="522"/>
        <v>1996.0011367351276</v>
      </c>
      <c r="D5607" s="13">
        <f t="shared" ca="1" si="523"/>
        <v>99.941799275336678</v>
      </c>
      <c r="E5607" s="13">
        <f t="shared" ca="1" si="524"/>
        <v>993227.71513493615</v>
      </c>
      <c r="F5607" s="13">
        <f t="shared" ca="1" si="525"/>
        <v>3.9894610275350604</v>
      </c>
      <c r="G5607" s="13">
        <f t="shared" ca="1" si="526"/>
        <v>0.50374776236919938</v>
      </c>
      <c r="H5607" s="13">
        <f t="shared" ca="1" si="527"/>
        <v>0</v>
      </c>
    </row>
    <row r="5608" spans="3:8">
      <c r="C5608" s="13">
        <f t="shared" ca="1" si="522"/>
        <v>2006.5234050206195</v>
      </c>
      <c r="D5608" s="13">
        <f t="shared" ca="1" si="523"/>
        <v>99.790734362645097</v>
      </c>
      <c r="E5608" s="13">
        <f t="shared" ca="1" si="524"/>
        <v>1006192.0828589405</v>
      </c>
      <c r="F5608" s="13">
        <f t="shared" ca="1" si="525"/>
        <v>3.9986986890695393</v>
      </c>
      <c r="G5608" s="13">
        <f t="shared" ca="1" si="526"/>
        <v>0.49713369062294283</v>
      </c>
      <c r="H5608" s="13">
        <f t="shared" ca="1" si="527"/>
        <v>0</v>
      </c>
    </row>
    <row r="5609" spans="3:8">
      <c r="C5609" s="13">
        <f t="shared" ca="1" si="522"/>
        <v>1996.3229703132811</v>
      </c>
      <c r="D5609" s="13">
        <f t="shared" ca="1" si="523"/>
        <v>100.63296782211529</v>
      </c>
      <c r="E5609" s="13">
        <f t="shared" ca="1" si="524"/>
        <v>1000489.7706935217</v>
      </c>
      <c r="F5609" s="13">
        <f t="shared" ca="1" si="525"/>
        <v>3.9945226487199563</v>
      </c>
      <c r="G5609" s="13">
        <f t="shared" ca="1" si="526"/>
        <v>0.50116394489401361</v>
      </c>
      <c r="H5609" s="13">
        <f t="shared" ca="1" si="527"/>
        <v>0</v>
      </c>
    </row>
    <row r="5610" spans="3:8">
      <c r="C5610" s="13">
        <f t="shared" ca="1" si="522"/>
        <v>1987.4132390125603</v>
      </c>
      <c r="D5610" s="13">
        <f t="shared" ca="1" si="523"/>
        <v>99.550134143086922</v>
      </c>
      <c r="E5610" s="13">
        <f t="shared" ca="1" si="524"/>
        <v>992372.77489983966</v>
      </c>
      <c r="F5610" s="13">
        <f t="shared" ca="1" si="525"/>
        <v>3.991130738955754</v>
      </c>
      <c r="G5610" s="13">
        <f t="shared" ca="1" si="526"/>
        <v>0.49706099253338426</v>
      </c>
      <c r="H5610" s="13">
        <f t="shared" ca="1" si="527"/>
        <v>0</v>
      </c>
    </row>
    <row r="5611" spans="3:8">
      <c r="C5611" s="13">
        <f t="shared" ca="1" si="522"/>
        <v>2010.6256342568595</v>
      </c>
      <c r="D5611" s="13">
        <f t="shared" ca="1" si="523"/>
        <v>100.54658082247389</v>
      </c>
      <c r="E5611" s="13">
        <f t="shared" ca="1" si="524"/>
        <v>1001822.6448909638</v>
      </c>
      <c r="F5611" s="13">
        <f t="shared" ca="1" si="525"/>
        <v>3.9958984280526821</v>
      </c>
      <c r="G5611" s="13">
        <f t="shared" ca="1" si="526"/>
        <v>0.5065604352343086</v>
      </c>
      <c r="H5611" s="13">
        <f t="shared" ca="1" si="527"/>
        <v>0</v>
      </c>
    </row>
    <row r="5612" spans="3:8">
      <c r="C5612" s="13">
        <f t="shared" ca="1" si="522"/>
        <v>1989.9735751714586</v>
      </c>
      <c r="D5612" s="13">
        <f t="shared" ca="1" si="523"/>
        <v>100.40982320137536</v>
      </c>
      <c r="E5612" s="13">
        <f t="shared" ca="1" si="524"/>
        <v>984124.51824260165</v>
      </c>
      <c r="F5612" s="13">
        <f t="shared" ca="1" si="525"/>
        <v>4.0034862619404752</v>
      </c>
      <c r="G5612" s="13">
        <f t="shared" ca="1" si="526"/>
        <v>0.50063076429335762</v>
      </c>
      <c r="H5612" s="13">
        <f t="shared" ca="1" si="527"/>
        <v>0</v>
      </c>
    </row>
    <row r="5613" spans="3:8">
      <c r="C5613" s="13">
        <f t="shared" ca="1" si="522"/>
        <v>1998.4408509029829</v>
      </c>
      <c r="D5613" s="13">
        <f t="shared" ca="1" si="523"/>
        <v>99.038193534693093</v>
      </c>
      <c r="E5613" s="13">
        <f t="shared" ca="1" si="524"/>
        <v>989563.05630943226</v>
      </c>
      <c r="F5613" s="13">
        <f t="shared" ca="1" si="525"/>
        <v>3.9992896951156549</v>
      </c>
      <c r="G5613" s="13">
        <f t="shared" ca="1" si="526"/>
        <v>0.49734815662558801</v>
      </c>
      <c r="H5613" s="13">
        <f t="shared" ca="1" si="527"/>
        <v>0</v>
      </c>
    </row>
    <row r="5614" spans="3:8">
      <c r="C5614" s="13">
        <f t="shared" ca="1" si="522"/>
        <v>2005.2697824968413</v>
      </c>
      <c r="D5614" s="13">
        <f t="shared" ca="1" si="523"/>
        <v>99.65721002624889</v>
      </c>
      <c r="E5614" s="13">
        <f t="shared" ca="1" si="524"/>
        <v>996498.06748950202</v>
      </c>
      <c r="F5614" s="13">
        <f t="shared" ca="1" si="525"/>
        <v>4.0025205125384424</v>
      </c>
      <c r="G5614" s="13">
        <f t="shared" ca="1" si="526"/>
        <v>0.49876245297782473</v>
      </c>
      <c r="H5614" s="13">
        <f t="shared" ca="1" si="527"/>
        <v>0</v>
      </c>
    </row>
    <row r="5615" spans="3:8">
      <c r="C5615" s="13">
        <f t="shared" ca="1" si="522"/>
        <v>1994.8668725469772</v>
      </c>
      <c r="D5615" s="13">
        <f t="shared" ca="1" si="523"/>
        <v>99.240802122982473</v>
      </c>
      <c r="E5615" s="13">
        <f t="shared" ca="1" si="524"/>
        <v>994839.83816556225</v>
      </c>
      <c r="F5615" s="13">
        <f t="shared" ca="1" si="525"/>
        <v>4.0040274003719363</v>
      </c>
      <c r="G5615" s="13">
        <f t="shared" ca="1" si="526"/>
        <v>0.4916170154569941</v>
      </c>
      <c r="H5615" s="13">
        <f t="shared" ca="1" si="527"/>
        <v>0</v>
      </c>
    </row>
    <row r="5616" spans="3:8">
      <c r="C5616" s="13">
        <f t="shared" ca="1" si="522"/>
        <v>1998.7899175561399</v>
      </c>
      <c r="D5616" s="13">
        <f t="shared" ca="1" si="523"/>
        <v>99.971757537856178</v>
      </c>
      <c r="E5616" s="13">
        <f t="shared" ca="1" si="524"/>
        <v>985852.13188110245</v>
      </c>
      <c r="F5616" s="13">
        <f t="shared" ca="1" si="525"/>
        <v>3.9999861804434644</v>
      </c>
      <c r="G5616" s="13">
        <f t="shared" ca="1" si="526"/>
        <v>0.50375111291272234</v>
      </c>
      <c r="H5616" s="13">
        <f t="shared" ca="1" si="527"/>
        <v>0</v>
      </c>
    </row>
    <row r="5617" spans="3:8">
      <c r="C5617" s="13">
        <f t="shared" ca="1" si="522"/>
        <v>2007.0623650394468</v>
      </c>
      <c r="D5617" s="13">
        <f t="shared" ca="1" si="523"/>
        <v>99.993927619198274</v>
      </c>
      <c r="E5617" s="13">
        <f t="shared" ca="1" si="524"/>
        <v>996000.51495690818</v>
      </c>
      <c r="F5617" s="13">
        <f t="shared" ca="1" si="525"/>
        <v>4.0013517378388803</v>
      </c>
      <c r="G5617" s="13">
        <f t="shared" ca="1" si="526"/>
        <v>0.5021795409855403</v>
      </c>
      <c r="H5617" s="13">
        <f t="shared" ca="1" si="527"/>
        <v>0</v>
      </c>
    </row>
    <row r="5618" spans="3:8">
      <c r="C5618" s="13">
        <f t="shared" ca="1" si="522"/>
        <v>2008.8052385607773</v>
      </c>
      <c r="D5618" s="13">
        <f t="shared" ca="1" si="523"/>
        <v>100.08419338488915</v>
      </c>
      <c r="E5618" s="13">
        <f t="shared" ca="1" si="524"/>
        <v>996720.70046779269</v>
      </c>
      <c r="F5618" s="13">
        <f t="shared" ca="1" si="525"/>
        <v>4.0023886582999006</v>
      </c>
      <c r="G5618" s="13">
        <f t="shared" ca="1" si="526"/>
        <v>0.50262117115675431</v>
      </c>
      <c r="H5618" s="13">
        <f t="shared" ca="1" si="527"/>
        <v>0</v>
      </c>
    </row>
    <row r="5619" spans="3:8">
      <c r="C5619" s="13">
        <f t="shared" ca="1" si="522"/>
        <v>2022.8356043376025</v>
      </c>
      <c r="D5619" s="13">
        <f t="shared" ca="1" si="523"/>
        <v>100.36446913504973</v>
      </c>
      <c r="E5619" s="13">
        <f t="shared" ca="1" si="524"/>
        <v>998514.27261545334</v>
      </c>
      <c r="F5619" s="13">
        <f t="shared" ca="1" si="525"/>
        <v>3.9985013520737325</v>
      </c>
      <c r="G5619" s="13">
        <f t="shared" ca="1" si="526"/>
        <v>0.51216280926035873</v>
      </c>
      <c r="H5619" s="13">
        <f t="shared" ca="1" si="527"/>
        <v>0</v>
      </c>
    </row>
    <row r="5620" spans="3:8">
      <c r="C5620" s="13">
        <f t="shared" ca="1" si="522"/>
        <v>2015.1232244224079</v>
      </c>
      <c r="D5620" s="13">
        <f t="shared" ca="1" si="523"/>
        <v>100.06364435277143</v>
      </c>
      <c r="E5620" s="13">
        <f t="shared" ca="1" si="524"/>
        <v>1004449.4436472913</v>
      </c>
      <c r="F5620" s="13">
        <f t="shared" ca="1" si="525"/>
        <v>3.99751518763884</v>
      </c>
      <c r="G5620" s="13">
        <f t="shared" ca="1" si="526"/>
        <v>0.50424441317026458</v>
      </c>
      <c r="H5620" s="13">
        <f t="shared" ca="1" si="527"/>
        <v>0</v>
      </c>
    </row>
    <row r="5621" spans="3:8">
      <c r="C5621" s="13">
        <f t="shared" ca="1" si="522"/>
        <v>1994.8967889827932</v>
      </c>
      <c r="D5621" s="13">
        <f t="shared" ca="1" si="523"/>
        <v>100.39323548683636</v>
      </c>
      <c r="E5621" s="13">
        <f t="shared" ca="1" si="524"/>
        <v>992794.06983612652</v>
      </c>
      <c r="F5621" s="13">
        <f t="shared" ca="1" si="525"/>
        <v>4.010046120928215</v>
      </c>
      <c r="G5621" s="13">
        <f t="shared" ca="1" si="526"/>
        <v>0.49538038164061599</v>
      </c>
      <c r="H5621" s="13">
        <f t="shared" ca="1" si="527"/>
        <v>0</v>
      </c>
    </row>
    <row r="5622" spans="3:8">
      <c r="C5622" s="13">
        <f t="shared" ca="1" si="522"/>
        <v>1988.3305563133397</v>
      </c>
      <c r="D5622" s="13">
        <f t="shared" ca="1" si="523"/>
        <v>100.78565246756222</v>
      </c>
      <c r="E5622" s="13">
        <f t="shared" ca="1" si="524"/>
        <v>993372.37363508879</v>
      </c>
      <c r="F5622" s="13">
        <f t="shared" ca="1" si="525"/>
        <v>3.9974639679632209</v>
      </c>
      <c r="G5622" s="13">
        <f t="shared" ca="1" si="526"/>
        <v>0.50000656980640579</v>
      </c>
      <c r="H5622" s="13">
        <f t="shared" ca="1" si="527"/>
        <v>0</v>
      </c>
    </row>
    <row r="5623" spans="3:8">
      <c r="C5623" s="13">
        <f t="shared" ca="1" si="522"/>
        <v>1984.0536957176976</v>
      </c>
      <c r="D5623" s="13">
        <f t="shared" ca="1" si="523"/>
        <v>100.17819385320294</v>
      </c>
      <c r="E5623" s="13">
        <f t="shared" ca="1" si="524"/>
        <v>990860.65728699975</v>
      </c>
      <c r="F5623" s="13">
        <f t="shared" ca="1" si="525"/>
        <v>3.9943161818795057</v>
      </c>
      <c r="G5623" s="13">
        <f t="shared" ca="1" si="526"/>
        <v>0.49767729904570629</v>
      </c>
      <c r="H5623" s="13">
        <f t="shared" ca="1" si="527"/>
        <v>0</v>
      </c>
    </row>
    <row r="5624" spans="3:8">
      <c r="C5624" s="13">
        <f t="shared" ca="1" si="522"/>
        <v>1983.7375469170945</v>
      </c>
      <c r="D5624" s="13">
        <f t="shared" ca="1" si="523"/>
        <v>99.919986237348397</v>
      </c>
      <c r="E5624" s="13">
        <f t="shared" ca="1" si="524"/>
        <v>989858.39726350969</v>
      </c>
      <c r="F5624" s="13">
        <f t="shared" ca="1" si="525"/>
        <v>4.006827153297114</v>
      </c>
      <c r="G5624" s="13">
        <f t="shared" ca="1" si="526"/>
        <v>0.4905637156031038</v>
      </c>
      <c r="H5624" s="13">
        <f t="shared" ca="1" si="527"/>
        <v>0</v>
      </c>
    </row>
    <row r="5625" spans="3:8">
      <c r="C5625" s="13">
        <f t="shared" ca="1" si="522"/>
        <v>2009.7619763100188</v>
      </c>
      <c r="D5625" s="13">
        <f t="shared" ca="1" si="523"/>
        <v>100.89068268927308</v>
      </c>
      <c r="E5625" s="13">
        <f t="shared" ca="1" si="524"/>
        <v>994241.12227478065</v>
      </c>
      <c r="F5625" s="13">
        <f t="shared" ca="1" si="525"/>
        <v>3.991551414821032</v>
      </c>
      <c r="G5625" s="13">
        <f t="shared" ca="1" si="526"/>
        <v>0.51396295017784299</v>
      </c>
      <c r="H5625" s="13">
        <f t="shared" ca="1" si="527"/>
        <v>0</v>
      </c>
    </row>
    <row r="5626" spans="3:8">
      <c r="C5626" s="13">
        <f t="shared" ca="1" si="522"/>
        <v>1991.2566872412026</v>
      </c>
      <c r="D5626" s="13">
        <f t="shared" ca="1" si="523"/>
        <v>99.427848703774458</v>
      </c>
      <c r="E5626" s="13">
        <f t="shared" ca="1" si="524"/>
        <v>1001522.7864828876</v>
      </c>
      <c r="F5626" s="13">
        <f t="shared" ca="1" si="525"/>
        <v>3.9985490074568948</v>
      </c>
      <c r="G5626" s="13">
        <f t="shared" ca="1" si="526"/>
        <v>0.49016482732633737</v>
      </c>
      <c r="H5626" s="13">
        <f t="shared" ca="1" si="527"/>
        <v>0</v>
      </c>
    </row>
    <row r="5627" spans="3:8">
      <c r="C5627" s="13">
        <f t="shared" ca="1" si="522"/>
        <v>2020.0296456245796</v>
      </c>
      <c r="D5627" s="13">
        <f t="shared" ca="1" si="523"/>
        <v>99.902190107129982</v>
      </c>
      <c r="E5627" s="13">
        <f t="shared" ca="1" si="524"/>
        <v>999584.40200534719</v>
      </c>
      <c r="F5627" s="13">
        <f t="shared" ca="1" si="525"/>
        <v>3.9991049139125652</v>
      </c>
      <c r="G5627" s="13">
        <f t="shared" ca="1" si="526"/>
        <v>0.50753964163599941</v>
      </c>
      <c r="H5627" s="13">
        <f t="shared" ca="1" si="527"/>
        <v>0</v>
      </c>
    </row>
    <row r="5628" spans="3:8">
      <c r="C5628" s="13">
        <f t="shared" ca="1" si="522"/>
        <v>1993.0840738822117</v>
      </c>
      <c r="D5628" s="13">
        <f t="shared" ca="1" si="523"/>
        <v>98.633843693251222</v>
      </c>
      <c r="E5628" s="13">
        <f t="shared" ca="1" si="524"/>
        <v>999395.91639103414</v>
      </c>
      <c r="F5628" s="13">
        <f t="shared" ca="1" si="525"/>
        <v>4.0029609754561069</v>
      </c>
      <c r="G5628" s="13">
        <f t="shared" ca="1" si="526"/>
        <v>0.48603140768238162</v>
      </c>
      <c r="H5628" s="13">
        <f t="shared" ca="1" si="527"/>
        <v>0</v>
      </c>
    </row>
    <row r="5629" spans="3:8">
      <c r="C5629" s="13">
        <f t="shared" ca="1" si="522"/>
        <v>2007.992262798087</v>
      </c>
      <c r="D5629" s="13">
        <f t="shared" ca="1" si="523"/>
        <v>100.17132645378767</v>
      </c>
      <c r="E5629" s="13">
        <f t="shared" ca="1" si="524"/>
        <v>998479.57590401021</v>
      </c>
      <c r="F5629" s="13">
        <f t="shared" ca="1" si="525"/>
        <v>3.9925903113743155</v>
      </c>
      <c r="G5629" s="13">
        <f t="shared" ca="1" si="526"/>
        <v>0.5067099700396599</v>
      </c>
      <c r="H5629" s="13">
        <f t="shared" ca="1" si="527"/>
        <v>0</v>
      </c>
    </row>
    <row r="5630" spans="3:8">
      <c r="C5630" s="13">
        <f t="shared" ca="1" si="522"/>
        <v>2008.0064619101233</v>
      </c>
      <c r="D5630" s="13">
        <f t="shared" ca="1" si="523"/>
        <v>100.12777748576333</v>
      </c>
      <c r="E5630" s="13">
        <f t="shared" ca="1" si="524"/>
        <v>995431.20363202679</v>
      </c>
      <c r="F5630" s="13">
        <f t="shared" ca="1" si="525"/>
        <v>3.9862647848949346</v>
      </c>
      <c r="G5630" s="13">
        <f t="shared" ca="1" si="526"/>
        <v>0.51128034860705873</v>
      </c>
      <c r="H5630" s="13">
        <f t="shared" ca="1" si="527"/>
        <v>0</v>
      </c>
    </row>
    <row r="5631" spans="3:8">
      <c r="C5631" s="13">
        <f t="shared" ca="1" si="522"/>
        <v>1986.5053186464947</v>
      </c>
      <c r="D5631" s="13">
        <f t="shared" ca="1" si="523"/>
        <v>100.06182083023816</v>
      </c>
      <c r="E5631" s="13">
        <f t="shared" ca="1" si="524"/>
        <v>998904.14448312612</v>
      </c>
      <c r="F5631" s="13">
        <f t="shared" ca="1" si="525"/>
        <v>3.9965035610014605</v>
      </c>
      <c r="G5631" s="13">
        <f t="shared" ca="1" si="526"/>
        <v>0.49323441149793978</v>
      </c>
      <c r="H5631" s="13">
        <f t="shared" ca="1" si="527"/>
        <v>0</v>
      </c>
    </row>
    <row r="5632" spans="3:8">
      <c r="C5632" s="13">
        <f t="shared" ca="1" si="522"/>
        <v>2007.7275662246748</v>
      </c>
      <c r="D5632" s="13">
        <f t="shared" ca="1" si="523"/>
        <v>100.29282010590545</v>
      </c>
      <c r="E5632" s="13">
        <f t="shared" ca="1" si="524"/>
        <v>984842.41456080461</v>
      </c>
      <c r="F5632" s="13">
        <f t="shared" ca="1" si="525"/>
        <v>3.996674259455387</v>
      </c>
      <c r="G5632" s="13">
        <f t="shared" ca="1" si="526"/>
        <v>0.5121153386667312</v>
      </c>
      <c r="H5632" s="13">
        <f t="shared" ca="1" si="527"/>
        <v>0</v>
      </c>
    </row>
    <row r="5633" spans="3:8">
      <c r="C5633" s="13">
        <f t="shared" ca="1" si="522"/>
        <v>2005.8211692938987</v>
      </c>
      <c r="D5633" s="13">
        <f t="shared" ca="1" si="523"/>
        <v>100.16935597060234</v>
      </c>
      <c r="E5633" s="13">
        <f t="shared" ca="1" si="524"/>
        <v>992418.81618882599</v>
      </c>
      <c r="F5633" s="13">
        <f t="shared" ca="1" si="525"/>
        <v>4.0008278504178447</v>
      </c>
      <c r="G5633" s="13">
        <f t="shared" ca="1" si="526"/>
        <v>0.5045160518129177</v>
      </c>
      <c r="H5633" s="13">
        <f t="shared" ca="1" si="527"/>
        <v>0</v>
      </c>
    </row>
    <row r="5634" spans="3:8">
      <c r="C5634" s="13">
        <f t="shared" ca="1" si="522"/>
        <v>2019.3532167299675</v>
      </c>
      <c r="D5634" s="13">
        <f t="shared" ca="1" si="523"/>
        <v>99.627520332542019</v>
      </c>
      <c r="E5634" s="13">
        <f t="shared" ca="1" si="524"/>
        <v>1000788.4950614504</v>
      </c>
      <c r="F5634" s="13">
        <f t="shared" ca="1" si="525"/>
        <v>4.0061647248036438</v>
      </c>
      <c r="G5634" s="13">
        <f t="shared" ca="1" si="526"/>
        <v>0.501645039994701</v>
      </c>
      <c r="H5634" s="13">
        <f t="shared" ca="1" si="527"/>
        <v>0</v>
      </c>
    </row>
    <row r="5635" spans="3:8">
      <c r="C5635" s="13">
        <f t="shared" ca="1" si="522"/>
        <v>1993.3905262163498</v>
      </c>
      <c r="D5635" s="13">
        <f t="shared" ca="1" si="523"/>
        <v>100.22174530181323</v>
      </c>
      <c r="E5635" s="13">
        <f t="shared" ca="1" si="524"/>
        <v>1003545.5956043901</v>
      </c>
      <c r="F5635" s="13">
        <f t="shared" ca="1" si="525"/>
        <v>3.9956446556968457</v>
      </c>
      <c r="G5635" s="13">
        <f t="shared" ca="1" si="526"/>
        <v>0.49557835976473291</v>
      </c>
      <c r="H5635" s="13">
        <f t="shared" ca="1" si="527"/>
        <v>0</v>
      </c>
    </row>
    <row r="5636" spans="3:8">
      <c r="C5636" s="13">
        <f t="shared" ca="1" si="522"/>
        <v>2010.0534129112179</v>
      </c>
      <c r="D5636" s="13">
        <f t="shared" ca="1" si="523"/>
        <v>100.09145703468246</v>
      </c>
      <c r="E5636" s="13">
        <f t="shared" ca="1" si="524"/>
        <v>997952.92187411326</v>
      </c>
      <c r="F5636" s="13">
        <f t="shared" ca="1" si="525"/>
        <v>4.0024249234607021</v>
      </c>
      <c r="G5636" s="13">
        <f t="shared" ca="1" si="526"/>
        <v>0.50264285205095227</v>
      </c>
      <c r="H5636" s="13">
        <f t="shared" ca="1" si="527"/>
        <v>0</v>
      </c>
    </row>
    <row r="5637" spans="3:8">
      <c r="C5637" s="13">
        <f t="shared" ca="1" si="522"/>
        <v>1989.4780689175464</v>
      </c>
      <c r="D5637" s="13">
        <f t="shared" ca="1" si="523"/>
        <v>99.812709001594456</v>
      </c>
      <c r="E5637" s="13">
        <f t="shared" ca="1" si="524"/>
        <v>993035.7153312983</v>
      </c>
      <c r="F5637" s="13">
        <f t="shared" ca="1" si="525"/>
        <v>3.9986318734560515</v>
      </c>
      <c r="G5637" s="13">
        <f t="shared" ca="1" si="526"/>
        <v>0.49534037350059851</v>
      </c>
      <c r="H5637" s="13">
        <f t="shared" ca="1" si="527"/>
        <v>0</v>
      </c>
    </row>
    <row r="5638" spans="3:8">
      <c r="C5638" s="13">
        <f t="shared" ca="1" si="522"/>
        <v>2015.8695196305719</v>
      </c>
      <c r="D5638" s="13">
        <f t="shared" ca="1" si="523"/>
        <v>99.467338149692083</v>
      </c>
      <c r="E5638" s="13">
        <f t="shared" ca="1" si="524"/>
        <v>989296.70856005384</v>
      </c>
      <c r="F5638" s="13">
        <f t="shared" ca="1" si="525"/>
        <v>4.0036235042312276</v>
      </c>
      <c r="G5638" s="13">
        <f t="shared" ca="1" si="526"/>
        <v>0.5061928217252637</v>
      </c>
      <c r="H5638" s="13">
        <f t="shared" ca="1" si="527"/>
        <v>0</v>
      </c>
    </row>
    <row r="5639" spans="3:8">
      <c r="C5639" s="13">
        <f t="shared" ca="1" si="522"/>
        <v>1991.7342761157718</v>
      </c>
      <c r="D5639" s="13">
        <f t="shared" ca="1" si="523"/>
        <v>100.24044602953548</v>
      </c>
      <c r="E5639" s="13">
        <f t="shared" ca="1" si="524"/>
        <v>1001508.7881145363</v>
      </c>
      <c r="F5639" s="13">
        <f t="shared" ca="1" si="525"/>
        <v>3.9876843414071121</v>
      </c>
      <c r="G5639" s="13">
        <f t="shared" ca="1" si="526"/>
        <v>0.49982510207469</v>
      </c>
      <c r="H5639" s="13">
        <f t="shared" ca="1" si="527"/>
        <v>0</v>
      </c>
    </row>
    <row r="5640" spans="3:8">
      <c r="C5640" s="13">
        <f t="shared" ca="1" si="522"/>
        <v>2000.7315937328144</v>
      </c>
      <c r="D5640" s="13">
        <f t="shared" ca="1" si="523"/>
        <v>99.872088367344361</v>
      </c>
      <c r="E5640" s="13">
        <f t="shared" ca="1" si="524"/>
        <v>990424.49329954572</v>
      </c>
      <c r="F5640" s="13">
        <f t="shared" ca="1" si="525"/>
        <v>4.0105200296132857</v>
      </c>
      <c r="G5640" s="13">
        <f t="shared" ca="1" si="526"/>
        <v>0.49664697626593424</v>
      </c>
      <c r="H5640" s="13">
        <f t="shared" ca="1" si="527"/>
        <v>0</v>
      </c>
    </row>
    <row r="5641" spans="3:8">
      <c r="C5641" s="13">
        <f t="shared" ca="1" si="522"/>
        <v>1966.6520285149663</v>
      </c>
      <c r="D5641" s="13">
        <f t="shared" ca="1" si="523"/>
        <v>99.449706405035712</v>
      </c>
      <c r="E5641" s="13">
        <f t="shared" ca="1" si="524"/>
        <v>1004003.6980455023</v>
      </c>
      <c r="F5641" s="13">
        <f t="shared" ca="1" si="525"/>
        <v>3.9967627773015661</v>
      </c>
      <c r="G5641" s="13">
        <f t="shared" ca="1" si="526"/>
        <v>0.47790314468501655</v>
      </c>
      <c r="H5641" s="13">
        <f t="shared" ca="1" si="527"/>
        <v>0</v>
      </c>
    </row>
    <row r="5642" spans="3:8">
      <c r="C5642" s="13">
        <f t="shared" ca="1" si="522"/>
        <v>2011.0942954324671</v>
      </c>
      <c r="D5642" s="13">
        <f t="shared" ca="1" si="523"/>
        <v>100.59593336653577</v>
      </c>
      <c r="E5642" s="13">
        <f t="shared" ca="1" si="524"/>
        <v>995373.6638372679</v>
      </c>
      <c r="F5642" s="13">
        <f t="shared" ca="1" si="525"/>
        <v>4.0132884958413229</v>
      </c>
      <c r="G5642" s="13">
        <f t="shared" ca="1" si="526"/>
        <v>0.50154252377648056</v>
      </c>
      <c r="H5642" s="13">
        <f t="shared" ca="1" si="527"/>
        <v>0</v>
      </c>
    </row>
    <row r="5643" spans="3:8">
      <c r="C5643" s="13">
        <f t="shared" ca="1" si="522"/>
        <v>1984.6874591587234</v>
      </c>
      <c r="D5643" s="13">
        <f t="shared" ca="1" si="523"/>
        <v>100.17834909328457</v>
      </c>
      <c r="E5643" s="13">
        <f t="shared" ca="1" si="524"/>
        <v>996961.31609388988</v>
      </c>
      <c r="F5643" s="13">
        <f t="shared" ca="1" si="525"/>
        <v>3.9971575876898289</v>
      </c>
      <c r="G5643" s="13">
        <f t="shared" ca="1" si="526"/>
        <v>0.49354285191442004</v>
      </c>
      <c r="H5643" s="13">
        <f t="shared" ca="1" si="527"/>
        <v>0</v>
      </c>
    </row>
    <row r="5644" spans="3:8">
      <c r="C5644" s="13">
        <f t="shared" ca="1" si="522"/>
        <v>1988.8406021724377</v>
      </c>
      <c r="D5644" s="13">
        <f t="shared" ca="1" si="523"/>
        <v>100.91522957037795</v>
      </c>
      <c r="E5644" s="13">
        <f t="shared" ca="1" si="524"/>
        <v>984972.18847587286</v>
      </c>
      <c r="F5644" s="13">
        <f t="shared" ca="1" si="525"/>
        <v>4.0019654298001983</v>
      </c>
      <c r="G5644" s="13">
        <f t="shared" ca="1" si="526"/>
        <v>0.50290911056504672</v>
      </c>
      <c r="H5644" s="13">
        <f t="shared" ca="1" si="527"/>
        <v>0</v>
      </c>
    </row>
    <row r="5645" spans="3:8">
      <c r="C5645" s="13">
        <f t="shared" ca="1" si="522"/>
        <v>2009.7250954832632</v>
      </c>
      <c r="D5645" s="13">
        <f t="shared" ca="1" si="523"/>
        <v>100.30995747437085</v>
      </c>
      <c r="E5645" s="13">
        <f t="shared" ca="1" si="524"/>
        <v>989314.1447238148</v>
      </c>
      <c r="F5645" s="13">
        <f t="shared" ca="1" si="525"/>
        <v>3.9994233997427409</v>
      </c>
      <c r="G5645" s="13">
        <f t="shared" ca="1" si="526"/>
        <v>0.50949947494497105</v>
      </c>
      <c r="H5645" s="13">
        <f t="shared" ca="1" si="527"/>
        <v>0</v>
      </c>
    </row>
    <row r="5646" spans="3:8">
      <c r="C5646" s="13">
        <f t="shared" ca="1" si="522"/>
        <v>1986.2488803672163</v>
      </c>
      <c r="D5646" s="13">
        <f t="shared" ca="1" si="523"/>
        <v>100.17736546119154</v>
      </c>
      <c r="E5646" s="13">
        <f t="shared" ca="1" si="524"/>
        <v>994969.49233967194</v>
      </c>
      <c r="F5646" s="13">
        <f t="shared" ca="1" si="525"/>
        <v>4.0000392823130113</v>
      </c>
      <c r="G5646" s="13">
        <f t="shared" ca="1" si="526"/>
        <v>0.49387868333556145</v>
      </c>
      <c r="H5646" s="13">
        <f t="shared" ca="1" si="527"/>
        <v>0</v>
      </c>
    </row>
    <row r="5647" spans="3:8">
      <c r="C5647" s="13">
        <f t="shared" ca="1" si="522"/>
        <v>1995.4353046222818</v>
      </c>
      <c r="D5647" s="13">
        <f t="shared" ca="1" si="523"/>
        <v>99.888456170218788</v>
      </c>
      <c r="E5647" s="13">
        <f t="shared" ca="1" si="524"/>
        <v>998567.76759521023</v>
      </c>
      <c r="F5647" s="13">
        <f t="shared" ca="1" si="525"/>
        <v>3.9869458840548817</v>
      </c>
      <c r="G5647" s="13">
        <f t="shared" ca="1" si="526"/>
        <v>0.50176669577270305</v>
      </c>
      <c r="H5647" s="13">
        <f t="shared" ca="1" si="527"/>
        <v>0</v>
      </c>
    </row>
    <row r="5648" spans="3:8">
      <c r="C5648" s="13">
        <f t="shared" ca="1" si="522"/>
        <v>2000.6526321472654</v>
      </c>
      <c r="D5648" s="13">
        <f t="shared" ca="1" si="523"/>
        <v>100.41682053604696</v>
      </c>
      <c r="E5648" s="13">
        <f t="shared" ca="1" si="524"/>
        <v>990121.72682793438</v>
      </c>
      <c r="F5648" s="13">
        <f t="shared" ca="1" si="525"/>
        <v>3.999440741847601</v>
      </c>
      <c r="G5648" s="13">
        <f t="shared" ca="1" si="526"/>
        <v>0.50502668286535424</v>
      </c>
      <c r="H5648" s="13">
        <f t="shared" ca="1" si="527"/>
        <v>0</v>
      </c>
    </row>
    <row r="5649" spans="3:8">
      <c r="C5649" s="13">
        <f t="shared" ca="1" si="522"/>
        <v>2008.9807474537463</v>
      </c>
      <c r="D5649" s="13">
        <f t="shared" ca="1" si="523"/>
        <v>100.10192981160731</v>
      </c>
      <c r="E5649" s="13">
        <f t="shared" ca="1" si="524"/>
        <v>996386.85962582007</v>
      </c>
      <c r="F5649" s="13">
        <f t="shared" ca="1" si="525"/>
        <v>3.9979750984998712</v>
      </c>
      <c r="G5649" s="13">
        <f t="shared" ca="1" si="526"/>
        <v>0.5051912314290018</v>
      </c>
      <c r="H5649" s="13">
        <f t="shared" ca="1" si="527"/>
        <v>0</v>
      </c>
    </row>
    <row r="5650" spans="3:8">
      <c r="C5650" s="13">
        <f t="shared" ca="1" si="522"/>
        <v>1989.1453814149893</v>
      </c>
      <c r="D5650" s="13">
        <f t="shared" ca="1" si="523"/>
        <v>99.84691280104262</v>
      </c>
      <c r="E5650" s="13">
        <f t="shared" ca="1" si="524"/>
        <v>988348.76665914489</v>
      </c>
      <c r="F5650" s="13">
        <f t="shared" ca="1" si="525"/>
        <v>3.9960993560762033</v>
      </c>
      <c r="G5650" s="13">
        <f t="shared" ca="1" si="526"/>
        <v>0.49895627887950494</v>
      </c>
      <c r="H5650" s="13">
        <f t="shared" ca="1" si="527"/>
        <v>0</v>
      </c>
    </row>
    <row r="5651" spans="3:8">
      <c r="C5651" s="13">
        <f t="shared" ca="1" si="522"/>
        <v>1980.4697919605676</v>
      </c>
      <c r="D5651" s="13">
        <f t="shared" ca="1" si="523"/>
        <v>99.668388820438793</v>
      </c>
      <c r="E5651" s="13">
        <f t="shared" ca="1" si="524"/>
        <v>996176.64582261594</v>
      </c>
      <c r="F5651" s="13">
        <f t="shared" ca="1" si="525"/>
        <v>3.9997704653544255</v>
      </c>
      <c r="G5651" s="13">
        <f t="shared" ca="1" si="526"/>
        <v>0.48805344728936456</v>
      </c>
      <c r="H5651" s="13">
        <f t="shared" ca="1" si="527"/>
        <v>0</v>
      </c>
    </row>
    <row r="5652" spans="3:8">
      <c r="C5652" s="13">
        <f t="shared" ca="1" si="522"/>
        <v>1996.2367080583638</v>
      </c>
      <c r="D5652" s="13">
        <f t="shared" ca="1" si="523"/>
        <v>99.471216296667734</v>
      </c>
      <c r="E5652" s="13">
        <f t="shared" ca="1" si="524"/>
        <v>995216.93427037459</v>
      </c>
      <c r="F5652" s="13">
        <f t="shared" ca="1" si="525"/>
        <v>3.9962036998066912</v>
      </c>
      <c r="G5652" s="13">
        <f t="shared" ca="1" si="526"/>
        <v>0.49712248912830209</v>
      </c>
      <c r="H5652" s="13">
        <f t="shared" ca="1" si="527"/>
        <v>0</v>
      </c>
    </row>
    <row r="5653" spans="3:8">
      <c r="C5653" s="13">
        <f t="shared" ca="1" si="522"/>
        <v>2003.347941141343</v>
      </c>
      <c r="D5653" s="13">
        <f t="shared" ca="1" si="523"/>
        <v>99.77840678104846</v>
      </c>
      <c r="E5653" s="13">
        <f t="shared" ca="1" si="524"/>
        <v>992729.94268603914</v>
      </c>
      <c r="F5653" s="13">
        <f t="shared" ca="1" si="525"/>
        <v>3.9967097701756189</v>
      </c>
      <c r="G5653" s="13">
        <f t="shared" ca="1" si="526"/>
        <v>0.50322000524180788</v>
      </c>
      <c r="H5653" s="13">
        <f t="shared" ca="1" si="527"/>
        <v>0</v>
      </c>
    </row>
    <row r="5654" spans="3:8">
      <c r="C5654" s="13">
        <f t="shared" ca="1" si="522"/>
        <v>2022.0677448458853</v>
      </c>
      <c r="D5654" s="13">
        <f t="shared" ca="1" si="523"/>
        <v>99.609588019023718</v>
      </c>
      <c r="E5654" s="13">
        <f t="shared" ca="1" si="524"/>
        <v>987163.01022743166</v>
      </c>
      <c r="F5654" s="13">
        <f t="shared" ca="1" si="525"/>
        <v>3.9887613483117828</v>
      </c>
      <c r="G5654" s="13">
        <f t="shared" ca="1" si="526"/>
        <v>0.51880194652124634</v>
      </c>
      <c r="H5654" s="13">
        <f t="shared" ca="1" si="527"/>
        <v>0</v>
      </c>
    </row>
    <row r="5655" spans="3:8">
      <c r="C5655" s="13">
        <f t="shared" ca="1" si="522"/>
        <v>1979.1045398994611</v>
      </c>
      <c r="D5655" s="13">
        <f t="shared" ca="1" si="523"/>
        <v>99.793687646738704</v>
      </c>
      <c r="E5655" s="13">
        <f t="shared" ca="1" si="524"/>
        <v>1001649.5965726912</v>
      </c>
      <c r="F5655" s="13">
        <f t="shared" ca="1" si="525"/>
        <v>3.9900236309302937</v>
      </c>
      <c r="G5655" s="13">
        <f t="shared" ca="1" si="526"/>
        <v>0.49008677632529651</v>
      </c>
      <c r="H5655" s="13">
        <f t="shared" ca="1" si="527"/>
        <v>0</v>
      </c>
    </row>
    <row r="5656" spans="3:8">
      <c r="C5656" s="13">
        <f t="shared" ref="C5656:C5719" ca="1" si="528">NORMINV(RAND(),$D$3,$G$3)</f>
        <v>1982.1012250349299</v>
      </c>
      <c r="D5656" s="13">
        <f t="shared" ref="D5656:D5719" ca="1" si="529">NORMINV(RAND(),$D$4,$G$4)</f>
        <v>99.644467999396156</v>
      </c>
      <c r="E5656" s="13">
        <f t="shared" ref="E5656:E5719" ca="1" si="530">NORMINV(RAND(),$D$5,$G$5)</f>
        <v>1000293.5545666177</v>
      </c>
      <c r="F5656" s="13">
        <f t="shared" ref="F5656:F5719" ca="1" si="531">NORMINV(RAND(),$D$6,$G$6)</f>
        <v>4.0065933120697137</v>
      </c>
      <c r="G5656" s="13">
        <f t="shared" ref="G5656:G5719" ca="1" si="532">C5656^2*D5656/(E5656*3.1415926*F5656^4)</f>
        <v>0.4834220658978951</v>
      </c>
      <c r="H5656" s="13">
        <f t="shared" ref="H5656:H5719" ca="1" si="533">IF(G5656&gt;0.54,1,IF(G5656&lt;0.46,1,0))</f>
        <v>0</v>
      </c>
    </row>
    <row r="5657" spans="3:8">
      <c r="C5657" s="13">
        <f t="shared" ca="1" si="528"/>
        <v>1993.3332483691727</v>
      </c>
      <c r="D5657" s="13">
        <f t="shared" ca="1" si="529"/>
        <v>100.4477306444485</v>
      </c>
      <c r="E5657" s="13">
        <f t="shared" ca="1" si="530"/>
        <v>986849.69781265559</v>
      </c>
      <c r="F5657" s="13">
        <f t="shared" ca="1" si="531"/>
        <v>4.0015080193855734</v>
      </c>
      <c r="G5657" s="13">
        <f t="shared" ca="1" si="532"/>
        <v>0.50211628483792814</v>
      </c>
      <c r="H5657" s="13">
        <f t="shared" ca="1" si="533"/>
        <v>0</v>
      </c>
    </row>
    <row r="5658" spans="3:8">
      <c r="C5658" s="13">
        <f t="shared" ca="1" si="528"/>
        <v>2010.650679267897</v>
      </c>
      <c r="D5658" s="13">
        <f t="shared" ca="1" si="529"/>
        <v>99.538329363562625</v>
      </c>
      <c r="E5658" s="13">
        <f t="shared" ca="1" si="530"/>
        <v>985034.99560146534</v>
      </c>
      <c r="F5658" s="13">
        <f t="shared" ca="1" si="531"/>
        <v>3.9985178973683171</v>
      </c>
      <c r="G5658" s="13">
        <f t="shared" ca="1" si="532"/>
        <v>0.50870486941166582</v>
      </c>
      <c r="H5658" s="13">
        <f t="shared" ca="1" si="533"/>
        <v>0</v>
      </c>
    </row>
    <row r="5659" spans="3:8">
      <c r="C5659" s="13">
        <f t="shared" ca="1" si="528"/>
        <v>1988.523457574574</v>
      </c>
      <c r="D5659" s="13">
        <f t="shared" ca="1" si="529"/>
        <v>100.12591696021229</v>
      </c>
      <c r="E5659" s="13">
        <f t="shared" ca="1" si="530"/>
        <v>985712.20233258128</v>
      </c>
      <c r="F5659" s="13">
        <f t="shared" ca="1" si="531"/>
        <v>4.0020864388391821</v>
      </c>
      <c r="G5659" s="13">
        <f t="shared" ca="1" si="532"/>
        <v>0.49838170024518347</v>
      </c>
      <c r="H5659" s="13">
        <f t="shared" ca="1" si="533"/>
        <v>0</v>
      </c>
    </row>
    <row r="5660" spans="3:8">
      <c r="C5660" s="13">
        <f t="shared" ca="1" si="528"/>
        <v>2006.5978999366478</v>
      </c>
      <c r="D5660" s="13">
        <f t="shared" ca="1" si="529"/>
        <v>98.900508244646105</v>
      </c>
      <c r="E5660" s="13">
        <f t="shared" ca="1" si="530"/>
        <v>998060.54718318244</v>
      </c>
      <c r="F5660" s="13">
        <f t="shared" ca="1" si="531"/>
        <v>4.005373097481387</v>
      </c>
      <c r="G5660" s="13">
        <f t="shared" ca="1" si="532"/>
        <v>0.49344706526351467</v>
      </c>
      <c r="H5660" s="13">
        <f t="shared" ca="1" si="533"/>
        <v>0</v>
      </c>
    </row>
    <row r="5661" spans="3:8">
      <c r="C5661" s="13">
        <f t="shared" ca="1" si="528"/>
        <v>1999.791569635079</v>
      </c>
      <c r="D5661" s="13">
        <f t="shared" ca="1" si="529"/>
        <v>100.57905949330278</v>
      </c>
      <c r="E5661" s="13">
        <f t="shared" ca="1" si="530"/>
        <v>997917.80135001196</v>
      </c>
      <c r="F5661" s="13">
        <f t="shared" ca="1" si="531"/>
        <v>3.9950669522135138</v>
      </c>
      <c r="G5661" s="13">
        <f t="shared" ca="1" si="532"/>
        <v>0.50365848389618884</v>
      </c>
      <c r="H5661" s="13">
        <f t="shared" ca="1" si="533"/>
        <v>0</v>
      </c>
    </row>
    <row r="5662" spans="3:8">
      <c r="C5662" s="13">
        <f t="shared" ca="1" si="528"/>
        <v>1994.6099825939154</v>
      </c>
      <c r="D5662" s="13">
        <f t="shared" ca="1" si="529"/>
        <v>99.587452664899942</v>
      </c>
      <c r="E5662" s="13">
        <f t="shared" ca="1" si="530"/>
        <v>1005324.2390229432</v>
      </c>
      <c r="F5662" s="13">
        <f t="shared" ca="1" si="531"/>
        <v>4.0014042907109211</v>
      </c>
      <c r="G5662" s="13">
        <f t="shared" ca="1" si="532"/>
        <v>0.48934465298191743</v>
      </c>
      <c r="H5662" s="13">
        <f t="shared" ca="1" si="533"/>
        <v>0</v>
      </c>
    </row>
    <row r="5663" spans="3:8">
      <c r="C5663" s="13">
        <f t="shared" ca="1" si="528"/>
        <v>2005.2216011109101</v>
      </c>
      <c r="D5663" s="13">
        <f t="shared" ca="1" si="529"/>
        <v>99.543931110107636</v>
      </c>
      <c r="E5663" s="13">
        <f t="shared" ca="1" si="530"/>
        <v>992524.4684040366</v>
      </c>
      <c r="F5663" s="13">
        <f t="shared" ca="1" si="531"/>
        <v>4.0058884842831031</v>
      </c>
      <c r="G5663" s="13">
        <f t="shared" ca="1" si="532"/>
        <v>0.49848607145130969</v>
      </c>
      <c r="H5663" s="13">
        <f t="shared" ca="1" si="533"/>
        <v>0</v>
      </c>
    </row>
    <row r="5664" spans="3:8">
      <c r="C5664" s="13">
        <f t="shared" ca="1" si="528"/>
        <v>2003.317416785836</v>
      </c>
      <c r="D5664" s="13">
        <f t="shared" ca="1" si="529"/>
        <v>98.866286041910129</v>
      </c>
      <c r="E5664" s="13">
        <f t="shared" ca="1" si="530"/>
        <v>992406.059721375</v>
      </c>
      <c r="F5664" s="13">
        <f t="shared" ca="1" si="531"/>
        <v>4.0054939457863883</v>
      </c>
      <c r="G5664" s="13">
        <f t="shared" ca="1" si="532"/>
        <v>0.49440648908962331</v>
      </c>
      <c r="H5664" s="13">
        <f t="shared" ca="1" si="533"/>
        <v>0</v>
      </c>
    </row>
    <row r="5665" spans="3:8">
      <c r="C5665" s="13">
        <f t="shared" ca="1" si="528"/>
        <v>2004.0138561515976</v>
      </c>
      <c r="D5665" s="13">
        <f t="shared" ca="1" si="529"/>
        <v>99.381386593111657</v>
      </c>
      <c r="E5665" s="13">
        <f t="shared" ca="1" si="530"/>
        <v>994563.65676637879</v>
      </c>
      <c r="F5665" s="13">
        <f t="shared" ca="1" si="531"/>
        <v>4.0037440841132224</v>
      </c>
      <c r="G5665" s="13">
        <f t="shared" ca="1" si="532"/>
        <v>0.49711721338089976</v>
      </c>
      <c r="H5665" s="13">
        <f t="shared" ca="1" si="533"/>
        <v>0</v>
      </c>
    </row>
    <row r="5666" spans="3:8">
      <c r="C5666" s="13">
        <f t="shared" ca="1" si="528"/>
        <v>2005.7478840310077</v>
      </c>
      <c r="D5666" s="13">
        <f t="shared" ca="1" si="529"/>
        <v>99.540023331832018</v>
      </c>
      <c r="E5666" s="13">
        <f t="shared" ca="1" si="530"/>
        <v>988389.34444325475</v>
      </c>
      <c r="F5666" s="13">
        <f t="shared" ca="1" si="531"/>
        <v>3.995188202364016</v>
      </c>
      <c r="G5666" s="13">
        <f t="shared" ca="1" si="532"/>
        <v>0.50620162313172123</v>
      </c>
      <c r="H5666" s="13">
        <f t="shared" ca="1" si="533"/>
        <v>0</v>
      </c>
    </row>
    <row r="5667" spans="3:8">
      <c r="C5667" s="13">
        <f t="shared" ca="1" si="528"/>
        <v>2008.5213734737304</v>
      </c>
      <c r="D5667" s="13">
        <f t="shared" ca="1" si="529"/>
        <v>100.18389770386216</v>
      </c>
      <c r="E5667" s="13">
        <f t="shared" ca="1" si="530"/>
        <v>995604.89941283804</v>
      </c>
      <c r="F5667" s="13">
        <f t="shared" ca="1" si="531"/>
        <v>4.0066402167438939</v>
      </c>
      <c r="G5667" s="13">
        <f t="shared" ca="1" si="532"/>
        <v>0.5014095080716291</v>
      </c>
      <c r="H5667" s="13">
        <f t="shared" ca="1" si="533"/>
        <v>0</v>
      </c>
    </row>
    <row r="5668" spans="3:8">
      <c r="C5668" s="13">
        <f t="shared" ca="1" si="528"/>
        <v>1997.4189498060557</v>
      </c>
      <c r="D5668" s="13">
        <f t="shared" ca="1" si="529"/>
        <v>100.5710676809577</v>
      </c>
      <c r="E5668" s="13">
        <f t="shared" ca="1" si="530"/>
        <v>1005416.4061025651</v>
      </c>
      <c r="F5668" s="13">
        <f t="shared" ca="1" si="531"/>
        <v>3.9933838899509269</v>
      </c>
      <c r="G5668" s="13">
        <f t="shared" ca="1" si="532"/>
        <v>0.49951819608321496</v>
      </c>
      <c r="H5668" s="13">
        <f t="shared" ca="1" si="533"/>
        <v>0</v>
      </c>
    </row>
    <row r="5669" spans="3:8">
      <c r="C5669" s="13">
        <f t="shared" ca="1" si="528"/>
        <v>2005.6881413314597</v>
      </c>
      <c r="D5669" s="13">
        <f t="shared" ca="1" si="529"/>
        <v>99.580601314550222</v>
      </c>
      <c r="E5669" s="13">
        <f t="shared" ca="1" si="530"/>
        <v>983500.10963922658</v>
      </c>
      <c r="F5669" s="13">
        <f t="shared" ca="1" si="531"/>
        <v>3.9985118809710745</v>
      </c>
      <c r="G5669" s="13">
        <f t="shared" ca="1" si="532"/>
        <v>0.50720522261103318</v>
      </c>
      <c r="H5669" s="13">
        <f t="shared" ca="1" si="533"/>
        <v>0</v>
      </c>
    </row>
    <row r="5670" spans="3:8">
      <c r="C5670" s="13">
        <f t="shared" ca="1" si="528"/>
        <v>2000.3576588008439</v>
      </c>
      <c r="D5670" s="13">
        <f t="shared" ca="1" si="529"/>
        <v>99.490758630495847</v>
      </c>
      <c r="E5670" s="13">
        <f t="shared" ca="1" si="530"/>
        <v>996661.18128907704</v>
      </c>
      <c r="F5670" s="13">
        <f t="shared" ca="1" si="531"/>
        <v>4.0007029714037872</v>
      </c>
      <c r="G5670" s="13">
        <f t="shared" ca="1" si="532"/>
        <v>0.49631271943479821</v>
      </c>
      <c r="H5670" s="13">
        <f t="shared" ca="1" si="533"/>
        <v>0</v>
      </c>
    </row>
    <row r="5671" spans="3:8">
      <c r="C5671" s="13">
        <f t="shared" ca="1" si="528"/>
        <v>1981.9942311367342</v>
      </c>
      <c r="D5671" s="13">
        <f t="shared" ca="1" si="529"/>
        <v>99.848984003868864</v>
      </c>
      <c r="E5671" s="13">
        <f t="shared" ca="1" si="530"/>
        <v>996256.25012969994</v>
      </c>
      <c r="F5671" s="13">
        <f t="shared" ca="1" si="531"/>
        <v>4.0021354579100521</v>
      </c>
      <c r="G5671" s="13">
        <f t="shared" ca="1" si="532"/>
        <v>0.48849526964202727</v>
      </c>
      <c r="H5671" s="13">
        <f t="shared" ca="1" si="533"/>
        <v>0</v>
      </c>
    </row>
    <row r="5672" spans="3:8">
      <c r="C5672" s="13">
        <f t="shared" ca="1" si="528"/>
        <v>1996.6099158747074</v>
      </c>
      <c r="D5672" s="13">
        <f t="shared" ca="1" si="529"/>
        <v>99.667754402752692</v>
      </c>
      <c r="E5672" s="13">
        <f t="shared" ca="1" si="530"/>
        <v>994392.20660417655</v>
      </c>
      <c r="F5672" s="13">
        <f t="shared" ca="1" si="531"/>
        <v>3.9915774074645842</v>
      </c>
      <c r="G5672" s="13">
        <f t="shared" ca="1" si="532"/>
        <v>0.50102029703220274</v>
      </c>
      <c r="H5672" s="13">
        <f t="shared" ca="1" si="533"/>
        <v>0</v>
      </c>
    </row>
    <row r="5673" spans="3:8">
      <c r="C5673" s="13">
        <f t="shared" ca="1" si="528"/>
        <v>1975.301664207082</v>
      </c>
      <c r="D5673" s="13">
        <f t="shared" ca="1" si="529"/>
        <v>99.730632412588676</v>
      </c>
      <c r="E5673" s="13">
        <f t="shared" ca="1" si="530"/>
        <v>995421.07472812547</v>
      </c>
      <c r="F5673" s="13">
        <f t="shared" ca="1" si="531"/>
        <v>3.9922770560017438</v>
      </c>
      <c r="G5673" s="13">
        <f t="shared" ca="1" si="532"/>
        <v>0.48984202796923687</v>
      </c>
      <c r="H5673" s="13">
        <f t="shared" ca="1" si="533"/>
        <v>0</v>
      </c>
    </row>
    <row r="5674" spans="3:8">
      <c r="C5674" s="13">
        <f t="shared" ca="1" si="528"/>
        <v>1999.7310987183271</v>
      </c>
      <c r="D5674" s="13">
        <f t="shared" ca="1" si="529"/>
        <v>100.08207089634446</v>
      </c>
      <c r="E5674" s="13">
        <f t="shared" ca="1" si="530"/>
        <v>998898.02784480317</v>
      </c>
      <c r="F5674" s="13">
        <f t="shared" ca="1" si="531"/>
        <v>3.9910393596962224</v>
      </c>
      <c r="G5674" s="13">
        <f t="shared" ca="1" si="532"/>
        <v>0.50267168212407742</v>
      </c>
      <c r="H5674" s="13">
        <f t="shared" ca="1" si="533"/>
        <v>0</v>
      </c>
    </row>
    <row r="5675" spans="3:8">
      <c r="C5675" s="13">
        <f t="shared" ca="1" si="528"/>
        <v>2000.2504387995982</v>
      </c>
      <c r="D5675" s="13">
        <f t="shared" ca="1" si="529"/>
        <v>99.020982625788236</v>
      </c>
      <c r="E5675" s="13">
        <f t="shared" ca="1" si="530"/>
        <v>992000.86253972712</v>
      </c>
      <c r="F5675" s="13">
        <f t="shared" ca="1" si="531"/>
        <v>4.0051627425335905</v>
      </c>
      <c r="G5675" s="13">
        <f t="shared" ca="1" si="532"/>
        <v>0.4940300828976053</v>
      </c>
      <c r="H5675" s="13">
        <f t="shared" ca="1" si="533"/>
        <v>0</v>
      </c>
    </row>
    <row r="5676" spans="3:8">
      <c r="C5676" s="13">
        <f t="shared" ca="1" si="528"/>
        <v>1991.4513370520801</v>
      </c>
      <c r="D5676" s="13">
        <f t="shared" ca="1" si="529"/>
        <v>100.50158274124843</v>
      </c>
      <c r="E5676" s="13">
        <f t="shared" ca="1" si="530"/>
        <v>999502.16733088228</v>
      </c>
      <c r="F5676" s="13">
        <f t="shared" ca="1" si="531"/>
        <v>4.0013015442786202</v>
      </c>
      <c r="G5676" s="13">
        <f t="shared" ca="1" si="532"/>
        <v>0.49519193844516252</v>
      </c>
      <c r="H5676" s="13">
        <f t="shared" ca="1" si="533"/>
        <v>0</v>
      </c>
    </row>
    <row r="5677" spans="3:8">
      <c r="C5677" s="13">
        <f t="shared" ca="1" si="528"/>
        <v>1978.7807605839944</v>
      </c>
      <c r="D5677" s="13">
        <f t="shared" ca="1" si="529"/>
        <v>99.912097477183636</v>
      </c>
      <c r="E5677" s="13">
        <f t="shared" ca="1" si="530"/>
        <v>989528.02683796908</v>
      </c>
      <c r="F5677" s="13">
        <f t="shared" ca="1" si="531"/>
        <v>4.0141687033721984</v>
      </c>
      <c r="G5677" s="13">
        <f t="shared" ca="1" si="532"/>
        <v>0.48467764314857503</v>
      </c>
      <c r="H5677" s="13">
        <f t="shared" ca="1" si="533"/>
        <v>0</v>
      </c>
    </row>
    <row r="5678" spans="3:8">
      <c r="C5678" s="13">
        <f t="shared" ca="1" si="528"/>
        <v>1993.3397460990902</v>
      </c>
      <c r="D5678" s="13">
        <f t="shared" ca="1" si="529"/>
        <v>99.952961649307227</v>
      </c>
      <c r="E5678" s="13">
        <f t="shared" ca="1" si="530"/>
        <v>992905.07047876157</v>
      </c>
      <c r="F5678" s="13">
        <f t="shared" ca="1" si="531"/>
        <v>3.9998781852481415</v>
      </c>
      <c r="G5678" s="13">
        <f t="shared" ca="1" si="532"/>
        <v>0.49740902976994572</v>
      </c>
      <c r="H5678" s="13">
        <f t="shared" ca="1" si="533"/>
        <v>0</v>
      </c>
    </row>
    <row r="5679" spans="3:8">
      <c r="C5679" s="13">
        <f t="shared" ca="1" si="528"/>
        <v>1989.9470883364429</v>
      </c>
      <c r="D5679" s="13">
        <f t="shared" ca="1" si="529"/>
        <v>99.295045653582974</v>
      </c>
      <c r="E5679" s="13">
        <f t="shared" ca="1" si="530"/>
        <v>999596.18659755785</v>
      </c>
      <c r="F5679" s="13">
        <f t="shared" ca="1" si="531"/>
        <v>4.0040930039758136</v>
      </c>
      <c r="G5679" s="13">
        <f t="shared" ca="1" si="532"/>
        <v>0.48710160005093028</v>
      </c>
      <c r="H5679" s="13">
        <f t="shared" ca="1" si="533"/>
        <v>0</v>
      </c>
    </row>
    <row r="5680" spans="3:8">
      <c r="C5680" s="13">
        <f t="shared" ca="1" si="528"/>
        <v>2004.283894363243</v>
      </c>
      <c r="D5680" s="13">
        <f t="shared" ca="1" si="529"/>
        <v>99.236671919157544</v>
      </c>
      <c r="E5680" s="13">
        <f t="shared" ca="1" si="530"/>
        <v>992340.02329357283</v>
      </c>
      <c r="F5680" s="13">
        <f t="shared" ca="1" si="531"/>
        <v>3.9927287075058158</v>
      </c>
      <c r="G5680" s="13">
        <f t="shared" ca="1" si="532"/>
        <v>0.50315417640746929</v>
      </c>
      <c r="H5680" s="13">
        <f t="shared" ca="1" si="533"/>
        <v>0</v>
      </c>
    </row>
    <row r="5681" spans="3:8">
      <c r="C5681" s="13">
        <f t="shared" ca="1" si="528"/>
        <v>2001.4775750616343</v>
      </c>
      <c r="D5681" s="13">
        <f t="shared" ca="1" si="529"/>
        <v>100.17414997202661</v>
      </c>
      <c r="E5681" s="13">
        <f t="shared" ca="1" si="530"/>
        <v>987989.68487357022</v>
      </c>
      <c r="F5681" s="13">
        <f t="shared" ca="1" si="531"/>
        <v>4.0053548147889737</v>
      </c>
      <c r="G5681" s="13">
        <f t="shared" ca="1" si="532"/>
        <v>0.50233202999242177</v>
      </c>
      <c r="H5681" s="13">
        <f t="shared" ca="1" si="533"/>
        <v>0</v>
      </c>
    </row>
    <row r="5682" spans="3:8">
      <c r="C5682" s="13">
        <f t="shared" ca="1" si="528"/>
        <v>1993.6956905705854</v>
      </c>
      <c r="D5682" s="13">
        <f t="shared" ca="1" si="529"/>
        <v>99.583701135499311</v>
      </c>
      <c r="E5682" s="13">
        <f t="shared" ca="1" si="530"/>
        <v>999243.6488658064</v>
      </c>
      <c r="F5682" s="13">
        <f t="shared" ca="1" si="531"/>
        <v>3.9890088011443066</v>
      </c>
      <c r="G5682" s="13">
        <f t="shared" ca="1" si="532"/>
        <v>0.49799474913759184</v>
      </c>
      <c r="H5682" s="13">
        <f t="shared" ca="1" si="533"/>
        <v>0</v>
      </c>
    </row>
    <row r="5683" spans="3:8">
      <c r="C5683" s="13">
        <f t="shared" ca="1" si="528"/>
        <v>1997.5908152661325</v>
      </c>
      <c r="D5683" s="13">
        <f t="shared" ca="1" si="529"/>
        <v>99.703974104363894</v>
      </c>
      <c r="E5683" s="13">
        <f t="shared" ca="1" si="530"/>
        <v>986233.32144777873</v>
      </c>
      <c r="F5683" s="13">
        <f t="shared" ca="1" si="531"/>
        <v>4.0128702767353817</v>
      </c>
      <c r="G5683" s="13">
        <f t="shared" ca="1" si="532"/>
        <v>0.49519416054766058</v>
      </c>
      <c r="H5683" s="13">
        <f t="shared" ca="1" si="533"/>
        <v>0</v>
      </c>
    </row>
    <row r="5684" spans="3:8">
      <c r="C5684" s="13">
        <f t="shared" ca="1" si="528"/>
        <v>2025.535249768971</v>
      </c>
      <c r="D5684" s="13">
        <f t="shared" ca="1" si="529"/>
        <v>100.07990514895232</v>
      </c>
      <c r="E5684" s="13">
        <f t="shared" ca="1" si="530"/>
        <v>987826.58558015176</v>
      </c>
      <c r="F5684" s="13">
        <f t="shared" ca="1" si="531"/>
        <v>4.0080639640969</v>
      </c>
      <c r="G5684" s="13">
        <f t="shared" ca="1" si="532"/>
        <v>0.51269294995222781</v>
      </c>
      <c r="H5684" s="13">
        <f t="shared" ca="1" si="533"/>
        <v>0</v>
      </c>
    </row>
    <row r="5685" spans="3:8">
      <c r="C5685" s="13">
        <f t="shared" ca="1" si="528"/>
        <v>1995.5386336487161</v>
      </c>
      <c r="D5685" s="13">
        <f t="shared" ca="1" si="529"/>
        <v>99.483267872064431</v>
      </c>
      <c r="E5685" s="13">
        <f t="shared" ca="1" si="530"/>
        <v>1004933.1295890498</v>
      </c>
      <c r="F5685" s="13">
        <f t="shared" ca="1" si="531"/>
        <v>3.9988030772451655</v>
      </c>
      <c r="G5685" s="13">
        <f t="shared" ca="1" si="532"/>
        <v>0.49075329401889578</v>
      </c>
      <c r="H5685" s="13">
        <f t="shared" ca="1" si="533"/>
        <v>0</v>
      </c>
    </row>
    <row r="5686" spans="3:8">
      <c r="C5686" s="13">
        <f t="shared" ca="1" si="528"/>
        <v>2008.8867341003947</v>
      </c>
      <c r="D5686" s="13">
        <f t="shared" ca="1" si="529"/>
        <v>100.37697175181199</v>
      </c>
      <c r="E5686" s="13">
        <f t="shared" ca="1" si="530"/>
        <v>1008821.9794507262</v>
      </c>
      <c r="F5686" s="13">
        <f t="shared" ca="1" si="531"/>
        <v>3.9961145486308403</v>
      </c>
      <c r="G5686" s="13">
        <f t="shared" ca="1" si="532"/>
        <v>0.50122055721531766</v>
      </c>
      <c r="H5686" s="13">
        <f t="shared" ca="1" si="533"/>
        <v>0</v>
      </c>
    </row>
    <row r="5687" spans="3:8">
      <c r="C5687" s="13">
        <f t="shared" ca="1" si="528"/>
        <v>2018.0015567838211</v>
      </c>
      <c r="D5687" s="13">
        <f t="shared" ca="1" si="529"/>
        <v>100.16726963043475</v>
      </c>
      <c r="E5687" s="13">
        <f t="shared" ca="1" si="530"/>
        <v>1004880.8435019642</v>
      </c>
      <c r="F5687" s="13">
        <f t="shared" ca="1" si="531"/>
        <v>4.0011897805435801</v>
      </c>
      <c r="G5687" s="13">
        <f t="shared" ca="1" si="532"/>
        <v>0.50413609578138185</v>
      </c>
      <c r="H5687" s="13">
        <f t="shared" ca="1" si="533"/>
        <v>0</v>
      </c>
    </row>
    <row r="5688" spans="3:8">
      <c r="C5688" s="13">
        <f t="shared" ca="1" si="528"/>
        <v>2014.4561259566121</v>
      </c>
      <c r="D5688" s="13">
        <f t="shared" ca="1" si="529"/>
        <v>99.694190390079257</v>
      </c>
      <c r="E5688" s="13">
        <f t="shared" ca="1" si="530"/>
        <v>992963.96548876225</v>
      </c>
      <c r="F5688" s="13">
        <f t="shared" ca="1" si="531"/>
        <v>4.0038608963242037</v>
      </c>
      <c r="G5688" s="13">
        <f t="shared" ca="1" si="532"/>
        <v>0.50464526281296374</v>
      </c>
      <c r="H5688" s="13">
        <f t="shared" ca="1" si="533"/>
        <v>0</v>
      </c>
    </row>
    <row r="5689" spans="3:8">
      <c r="C5689" s="13">
        <f t="shared" ca="1" si="528"/>
        <v>2008.5241723123061</v>
      </c>
      <c r="D5689" s="13">
        <f t="shared" ca="1" si="529"/>
        <v>100.83504942038931</v>
      </c>
      <c r="E5689" s="13">
        <f t="shared" ca="1" si="530"/>
        <v>998436.94613891456</v>
      </c>
      <c r="F5689" s="13">
        <f t="shared" ca="1" si="531"/>
        <v>3.9920173891475841</v>
      </c>
      <c r="G5689" s="13">
        <f t="shared" ca="1" si="532"/>
        <v>0.51065246763217631</v>
      </c>
      <c r="H5689" s="13">
        <f t="shared" ca="1" si="533"/>
        <v>0</v>
      </c>
    </row>
    <row r="5690" spans="3:8">
      <c r="C5690" s="13">
        <f t="shared" ca="1" si="528"/>
        <v>1991.9668007912007</v>
      </c>
      <c r="D5690" s="13">
        <f t="shared" ca="1" si="529"/>
        <v>99.84160998133153</v>
      </c>
      <c r="E5690" s="13">
        <f t="shared" ca="1" si="530"/>
        <v>991603.352509861</v>
      </c>
      <c r="F5690" s="13">
        <f t="shared" ca="1" si="531"/>
        <v>3.982794734431145</v>
      </c>
      <c r="G5690" s="13">
        <f t="shared" ca="1" si="532"/>
        <v>0.50540114167589245</v>
      </c>
      <c r="H5690" s="13">
        <f t="shared" ca="1" si="533"/>
        <v>0</v>
      </c>
    </row>
    <row r="5691" spans="3:8">
      <c r="C5691" s="13">
        <f t="shared" ca="1" si="528"/>
        <v>2003.909361910497</v>
      </c>
      <c r="D5691" s="13">
        <f t="shared" ca="1" si="529"/>
        <v>99.794900220988438</v>
      </c>
      <c r="E5691" s="13">
        <f t="shared" ca="1" si="530"/>
        <v>1001532.2194564559</v>
      </c>
      <c r="F5691" s="13">
        <f t="shared" ca="1" si="531"/>
        <v>4.0003077480435509</v>
      </c>
      <c r="G5691" s="13">
        <f t="shared" ca="1" si="532"/>
        <v>0.49736599918497237</v>
      </c>
      <c r="H5691" s="13">
        <f t="shared" ca="1" si="533"/>
        <v>0</v>
      </c>
    </row>
    <row r="5692" spans="3:8">
      <c r="C5692" s="13">
        <f t="shared" ca="1" si="528"/>
        <v>2022.6363470973304</v>
      </c>
      <c r="D5692" s="13">
        <f t="shared" ca="1" si="529"/>
        <v>99.555702400210208</v>
      </c>
      <c r="E5692" s="13">
        <f t="shared" ca="1" si="530"/>
        <v>995230.71887707722</v>
      </c>
      <c r="F5692" s="13">
        <f t="shared" ca="1" si="531"/>
        <v>3.9975451215923443</v>
      </c>
      <c r="G5692" s="13">
        <f t="shared" ca="1" si="532"/>
        <v>0.51009917337841548</v>
      </c>
      <c r="H5692" s="13">
        <f t="shared" ca="1" si="533"/>
        <v>0</v>
      </c>
    </row>
    <row r="5693" spans="3:8">
      <c r="C5693" s="13">
        <f t="shared" ca="1" si="528"/>
        <v>1996.2011339533062</v>
      </c>
      <c r="D5693" s="13">
        <f t="shared" ca="1" si="529"/>
        <v>100.64351462186934</v>
      </c>
      <c r="E5693" s="13">
        <f t="shared" ca="1" si="530"/>
        <v>994290.52347068535</v>
      </c>
      <c r="F5693" s="13">
        <f t="shared" ca="1" si="531"/>
        <v>4.0017296147672221</v>
      </c>
      <c r="G5693" s="13">
        <f t="shared" ca="1" si="532"/>
        <v>0.500656962204026</v>
      </c>
      <c r="H5693" s="13">
        <f t="shared" ca="1" si="533"/>
        <v>0</v>
      </c>
    </row>
    <row r="5694" spans="3:8">
      <c r="C5694" s="13">
        <f t="shared" ca="1" si="528"/>
        <v>2008.0637559211207</v>
      </c>
      <c r="D5694" s="13">
        <f t="shared" ca="1" si="529"/>
        <v>100.4222156632373</v>
      </c>
      <c r="E5694" s="13">
        <f t="shared" ca="1" si="530"/>
        <v>981775.26196499763</v>
      </c>
      <c r="F5694" s="13">
        <f t="shared" ca="1" si="531"/>
        <v>4.0070359709827601</v>
      </c>
      <c r="G5694" s="13">
        <f t="shared" ca="1" si="532"/>
        <v>0.50924864217112764</v>
      </c>
      <c r="H5694" s="13">
        <f t="shared" ca="1" si="533"/>
        <v>0</v>
      </c>
    </row>
    <row r="5695" spans="3:8">
      <c r="C5695" s="13">
        <f t="shared" ca="1" si="528"/>
        <v>2010.0388578447992</v>
      </c>
      <c r="D5695" s="13">
        <f t="shared" ca="1" si="529"/>
        <v>99.116502134798409</v>
      </c>
      <c r="E5695" s="13">
        <f t="shared" ca="1" si="530"/>
        <v>986585.63611403061</v>
      </c>
      <c r="F5695" s="13">
        <f t="shared" ca="1" si="531"/>
        <v>4.0028151494832063</v>
      </c>
      <c r="G5695" s="13">
        <f t="shared" ca="1" si="532"/>
        <v>0.50327815608186044</v>
      </c>
      <c r="H5695" s="13">
        <f t="shared" ca="1" si="533"/>
        <v>0</v>
      </c>
    </row>
    <row r="5696" spans="3:8">
      <c r="C5696" s="13">
        <f t="shared" ca="1" si="528"/>
        <v>1996.4746667224738</v>
      </c>
      <c r="D5696" s="13">
        <f t="shared" ca="1" si="529"/>
        <v>100.04400026652785</v>
      </c>
      <c r="E5696" s="13">
        <f t="shared" ca="1" si="530"/>
        <v>987798.99137265806</v>
      </c>
      <c r="F5696" s="13">
        <f t="shared" ca="1" si="531"/>
        <v>4.0066482617427122</v>
      </c>
      <c r="G5696" s="13">
        <f t="shared" ca="1" si="532"/>
        <v>0.49862648270648507</v>
      </c>
      <c r="H5696" s="13">
        <f t="shared" ca="1" si="533"/>
        <v>0</v>
      </c>
    </row>
    <row r="5697" spans="3:8">
      <c r="C5697" s="13">
        <f t="shared" ca="1" si="528"/>
        <v>2001.3337049968859</v>
      </c>
      <c r="D5697" s="13">
        <f t="shared" ca="1" si="529"/>
        <v>100.55361937143982</v>
      </c>
      <c r="E5697" s="13">
        <f t="shared" ca="1" si="530"/>
        <v>993768.91901374119</v>
      </c>
      <c r="F5697" s="13">
        <f t="shared" ca="1" si="531"/>
        <v>4.0026439877749711</v>
      </c>
      <c r="G5697" s="13">
        <f t="shared" ca="1" si="532"/>
        <v>0.50258971409483011</v>
      </c>
      <c r="H5697" s="13">
        <f t="shared" ca="1" si="533"/>
        <v>0</v>
      </c>
    </row>
    <row r="5698" spans="3:8">
      <c r="C5698" s="13">
        <f t="shared" ca="1" si="528"/>
        <v>2002.2579438592868</v>
      </c>
      <c r="D5698" s="13">
        <f t="shared" ca="1" si="529"/>
        <v>100.79093225117207</v>
      </c>
      <c r="E5698" s="13">
        <f t="shared" ca="1" si="530"/>
        <v>989191.86409597553</v>
      </c>
      <c r="F5698" s="13">
        <f t="shared" ca="1" si="531"/>
        <v>3.9982480013089883</v>
      </c>
      <c r="G5698" s="13">
        <f t="shared" ca="1" si="532"/>
        <v>0.50880596795420718</v>
      </c>
      <c r="H5698" s="13">
        <f t="shared" ca="1" si="533"/>
        <v>0</v>
      </c>
    </row>
    <row r="5699" spans="3:8">
      <c r="C5699" s="13">
        <f t="shared" ca="1" si="528"/>
        <v>1987.2222464368122</v>
      </c>
      <c r="D5699" s="13">
        <f t="shared" ca="1" si="529"/>
        <v>99.930518183061935</v>
      </c>
      <c r="E5699" s="13">
        <f t="shared" ca="1" si="530"/>
        <v>1001276.7300375359</v>
      </c>
      <c r="F5699" s="13">
        <f t="shared" ca="1" si="531"/>
        <v>3.9896421017651593</v>
      </c>
      <c r="G5699" s="13">
        <f t="shared" ca="1" si="532"/>
        <v>0.49516652672990819</v>
      </c>
      <c r="H5699" s="13">
        <f t="shared" ca="1" si="533"/>
        <v>0</v>
      </c>
    </row>
    <row r="5700" spans="3:8">
      <c r="C5700" s="13">
        <f t="shared" ca="1" si="528"/>
        <v>1985.5753350947716</v>
      </c>
      <c r="D5700" s="13">
        <f t="shared" ca="1" si="529"/>
        <v>99.742572828787644</v>
      </c>
      <c r="E5700" s="13">
        <f t="shared" ca="1" si="530"/>
        <v>999578.19459649501</v>
      </c>
      <c r="F5700" s="13">
        <f t="shared" ca="1" si="531"/>
        <v>3.9941284451596792</v>
      </c>
      <c r="G5700" s="13">
        <f t="shared" ca="1" si="532"/>
        <v>0.49203790228963218</v>
      </c>
      <c r="H5700" s="13">
        <f t="shared" ca="1" si="533"/>
        <v>0</v>
      </c>
    </row>
    <row r="5701" spans="3:8">
      <c r="C5701" s="13">
        <f t="shared" ca="1" si="528"/>
        <v>1992.3217238042141</v>
      </c>
      <c r="D5701" s="13">
        <f t="shared" ca="1" si="529"/>
        <v>99.908314162357428</v>
      </c>
      <c r="E5701" s="13">
        <f t="shared" ca="1" si="530"/>
        <v>999508.4287888431</v>
      </c>
      <c r="F5701" s="13">
        <f t="shared" ca="1" si="531"/>
        <v>3.9946880017009776</v>
      </c>
      <c r="G5701" s="13">
        <f t="shared" ca="1" si="532"/>
        <v>0.49596700459798976</v>
      </c>
      <c r="H5701" s="13">
        <f t="shared" ca="1" si="533"/>
        <v>0</v>
      </c>
    </row>
    <row r="5702" spans="3:8">
      <c r="C5702" s="13">
        <f t="shared" ca="1" si="528"/>
        <v>2002.8018101784387</v>
      </c>
      <c r="D5702" s="13">
        <f t="shared" ca="1" si="529"/>
        <v>99.737009466326569</v>
      </c>
      <c r="E5702" s="13">
        <f t="shared" ca="1" si="530"/>
        <v>989098.80285544728</v>
      </c>
      <c r="F5702" s="13">
        <f t="shared" ca="1" si="531"/>
        <v>4.0010247791031563</v>
      </c>
      <c r="G5702" s="13">
        <f t="shared" ca="1" si="532"/>
        <v>0.50240943528468862</v>
      </c>
      <c r="H5702" s="13">
        <f t="shared" ca="1" si="533"/>
        <v>0</v>
      </c>
    </row>
    <row r="5703" spans="3:8">
      <c r="C5703" s="13">
        <f t="shared" ca="1" si="528"/>
        <v>2002.2025029858862</v>
      </c>
      <c r="D5703" s="13">
        <f t="shared" ca="1" si="529"/>
        <v>99.690631047655941</v>
      </c>
      <c r="E5703" s="13">
        <f t="shared" ca="1" si="530"/>
        <v>988121.98694121453</v>
      </c>
      <c r="F5703" s="13">
        <f t="shared" ca="1" si="531"/>
        <v>3.9935509468207155</v>
      </c>
      <c r="G5703" s="13">
        <f t="shared" ca="1" si="532"/>
        <v>0.50614272610647226</v>
      </c>
      <c r="H5703" s="13">
        <f t="shared" ca="1" si="533"/>
        <v>0</v>
      </c>
    </row>
    <row r="5704" spans="3:8">
      <c r="C5704" s="13">
        <f t="shared" ca="1" si="528"/>
        <v>1992.5518939269709</v>
      </c>
      <c r="D5704" s="13">
        <f t="shared" ca="1" si="529"/>
        <v>99.789876820028553</v>
      </c>
      <c r="E5704" s="13">
        <f t="shared" ca="1" si="530"/>
        <v>999198.34863615583</v>
      </c>
      <c r="F5704" s="13">
        <f t="shared" ca="1" si="531"/>
        <v>4.0071736543546326</v>
      </c>
      <c r="G5704" s="13">
        <f t="shared" ca="1" si="532"/>
        <v>0.48949869924340356</v>
      </c>
      <c r="H5704" s="13">
        <f t="shared" ca="1" si="533"/>
        <v>0</v>
      </c>
    </row>
    <row r="5705" spans="3:8">
      <c r="C5705" s="13">
        <f t="shared" ca="1" si="528"/>
        <v>2008.2931131975554</v>
      </c>
      <c r="D5705" s="13">
        <f t="shared" ca="1" si="529"/>
        <v>99.513333345291656</v>
      </c>
      <c r="E5705" s="13">
        <f t="shared" ca="1" si="530"/>
        <v>998678.44456131919</v>
      </c>
      <c r="F5705" s="13">
        <f t="shared" ca="1" si="531"/>
        <v>3.9910209220935173</v>
      </c>
      <c r="G5705" s="13">
        <f t="shared" ca="1" si="532"/>
        <v>0.50422446328864023</v>
      </c>
      <c r="H5705" s="13">
        <f t="shared" ca="1" si="533"/>
        <v>0</v>
      </c>
    </row>
    <row r="5706" spans="3:8">
      <c r="C5706" s="13">
        <f t="shared" ca="1" si="528"/>
        <v>2007.233596548341</v>
      </c>
      <c r="D5706" s="13">
        <f t="shared" ca="1" si="529"/>
        <v>100.56820828582555</v>
      </c>
      <c r="E5706" s="13">
        <f t="shared" ca="1" si="530"/>
        <v>1009983.0775435776</v>
      </c>
      <c r="F5706" s="13">
        <f t="shared" ca="1" si="531"/>
        <v>4.0029090929757567</v>
      </c>
      <c r="G5706" s="13">
        <f t="shared" ca="1" si="532"/>
        <v>0.49738155550667373</v>
      </c>
      <c r="H5706" s="13">
        <f t="shared" ca="1" si="533"/>
        <v>0</v>
      </c>
    </row>
    <row r="5707" spans="3:8">
      <c r="C5707" s="13">
        <f t="shared" ca="1" si="528"/>
        <v>2017.0628666702539</v>
      </c>
      <c r="D5707" s="13">
        <f t="shared" ca="1" si="529"/>
        <v>99.903989977147347</v>
      </c>
      <c r="E5707" s="13">
        <f t="shared" ca="1" si="530"/>
        <v>996123.29245027015</v>
      </c>
      <c r="F5707" s="13">
        <f t="shared" ca="1" si="531"/>
        <v>3.9979013025233043</v>
      </c>
      <c r="G5707" s="13">
        <f t="shared" ca="1" si="532"/>
        <v>0.50842918016961403</v>
      </c>
      <c r="H5707" s="13">
        <f t="shared" ca="1" si="533"/>
        <v>0</v>
      </c>
    </row>
    <row r="5708" spans="3:8">
      <c r="C5708" s="13">
        <f t="shared" ca="1" si="528"/>
        <v>1997.6906382514542</v>
      </c>
      <c r="D5708" s="13">
        <f t="shared" ca="1" si="529"/>
        <v>99.965953269349086</v>
      </c>
      <c r="E5708" s="13">
        <f t="shared" ca="1" si="530"/>
        <v>994453.62338799052</v>
      </c>
      <c r="F5708" s="13">
        <f t="shared" ca="1" si="531"/>
        <v>3.9953408066053702</v>
      </c>
      <c r="G5708" s="13">
        <f t="shared" ca="1" si="532"/>
        <v>0.50113975554106049</v>
      </c>
      <c r="H5708" s="13">
        <f t="shared" ca="1" si="533"/>
        <v>0</v>
      </c>
    </row>
    <row r="5709" spans="3:8">
      <c r="C5709" s="13">
        <f t="shared" ca="1" si="528"/>
        <v>2007.9812699336337</v>
      </c>
      <c r="D5709" s="13">
        <f t="shared" ca="1" si="529"/>
        <v>99.9419727666928</v>
      </c>
      <c r="E5709" s="13">
        <f t="shared" ca="1" si="530"/>
        <v>990637.69804660557</v>
      </c>
      <c r="F5709" s="13">
        <f t="shared" ca="1" si="531"/>
        <v>4.0030086028005218</v>
      </c>
      <c r="G5709" s="13">
        <f t="shared" ca="1" si="532"/>
        <v>0.50426221011345307</v>
      </c>
      <c r="H5709" s="13">
        <f t="shared" ca="1" si="533"/>
        <v>0</v>
      </c>
    </row>
    <row r="5710" spans="3:8">
      <c r="C5710" s="13">
        <f t="shared" ca="1" si="528"/>
        <v>1992.530788860802</v>
      </c>
      <c r="D5710" s="13">
        <f t="shared" ca="1" si="529"/>
        <v>99.821848710308018</v>
      </c>
      <c r="E5710" s="13">
        <f t="shared" ca="1" si="530"/>
        <v>988676.27435825719</v>
      </c>
      <c r="F5710" s="13">
        <f t="shared" ca="1" si="531"/>
        <v>3.9993756592992136</v>
      </c>
      <c r="G5710" s="13">
        <f t="shared" ca="1" si="532"/>
        <v>0.49872704122059885</v>
      </c>
      <c r="H5710" s="13">
        <f t="shared" ca="1" si="533"/>
        <v>0</v>
      </c>
    </row>
    <row r="5711" spans="3:8">
      <c r="C5711" s="13">
        <f t="shared" ca="1" si="528"/>
        <v>2009.2768061783013</v>
      </c>
      <c r="D5711" s="13">
        <f t="shared" ca="1" si="529"/>
        <v>99.719434735623253</v>
      </c>
      <c r="E5711" s="13">
        <f t="shared" ca="1" si="530"/>
        <v>986748.8531071312</v>
      </c>
      <c r="F5711" s="13">
        <f t="shared" ca="1" si="531"/>
        <v>3.9972687470462072</v>
      </c>
      <c r="G5711" s="13">
        <f t="shared" ca="1" si="532"/>
        <v>0.50868562200097156</v>
      </c>
      <c r="H5711" s="13">
        <f t="shared" ca="1" si="533"/>
        <v>0</v>
      </c>
    </row>
    <row r="5712" spans="3:8">
      <c r="C5712" s="13">
        <f t="shared" ca="1" si="528"/>
        <v>1988.7747789114142</v>
      </c>
      <c r="D5712" s="13">
        <f t="shared" ca="1" si="529"/>
        <v>99.568422965456534</v>
      </c>
      <c r="E5712" s="13">
        <f t="shared" ca="1" si="530"/>
        <v>993610.41775913921</v>
      </c>
      <c r="F5712" s="13">
        <f t="shared" ca="1" si="531"/>
        <v>3.9912516894663459</v>
      </c>
      <c r="G5712" s="13">
        <f t="shared" ca="1" si="532"/>
        <v>0.49715335303587638</v>
      </c>
      <c r="H5712" s="13">
        <f t="shared" ca="1" si="533"/>
        <v>0</v>
      </c>
    </row>
    <row r="5713" spans="3:8">
      <c r="C5713" s="13">
        <f t="shared" ca="1" si="528"/>
        <v>2014.8367974533421</v>
      </c>
      <c r="D5713" s="13">
        <f t="shared" ca="1" si="529"/>
        <v>100.05918244779824</v>
      </c>
      <c r="E5713" s="13">
        <f t="shared" ca="1" si="530"/>
        <v>998927.61256000877</v>
      </c>
      <c r="F5713" s="13">
        <f t="shared" ca="1" si="531"/>
        <v>3.9931846153137593</v>
      </c>
      <c r="G5713" s="13">
        <f t="shared" ca="1" si="532"/>
        <v>0.50906736627991078</v>
      </c>
      <c r="H5713" s="13">
        <f t="shared" ca="1" si="533"/>
        <v>0</v>
      </c>
    </row>
    <row r="5714" spans="3:8">
      <c r="C5714" s="13">
        <f t="shared" ca="1" si="528"/>
        <v>2001.8547493783203</v>
      </c>
      <c r="D5714" s="13">
        <f t="shared" ca="1" si="529"/>
        <v>99.733159499728856</v>
      </c>
      <c r="E5714" s="13">
        <f t="shared" ca="1" si="530"/>
        <v>987117.27902034554</v>
      </c>
      <c r="F5714" s="13">
        <f t="shared" ca="1" si="531"/>
        <v>3.9995547010972046</v>
      </c>
      <c r="G5714" s="13">
        <f t="shared" ca="1" si="532"/>
        <v>0.50366238759780357</v>
      </c>
      <c r="H5714" s="13">
        <f t="shared" ca="1" si="533"/>
        <v>0</v>
      </c>
    </row>
    <row r="5715" spans="3:8">
      <c r="C5715" s="13">
        <f t="shared" ca="1" si="528"/>
        <v>1993.3921210856838</v>
      </c>
      <c r="D5715" s="13">
        <f t="shared" ca="1" si="529"/>
        <v>99.850447652601574</v>
      </c>
      <c r="E5715" s="13">
        <f t="shared" ca="1" si="530"/>
        <v>989396.93812910211</v>
      </c>
      <c r="F5715" s="13">
        <f t="shared" ca="1" si="531"/>
        <v>4.0112378257627777</v>
      </c>
      <c r="G5715" s="13">
        <f t="shared" ca="1" si="532"/>
        <v>0.49306186677795449</v>
      </c>
      <c r="H5715" s="13">
        <f t="shared" ca="1" si="533"/>
        <v>0</v>
      </c>
    </row>
    <row r="5716" spans="3:8">
      <c r="C5716" s="13">
        <f t="shared" ca="1" si="528"/>
        <v>2006.3141987050701</v>
      </c>
      <c r="D5716" s="13">
        <f t="shared" ca="1" si="529"/>
        <v>99.646355572350231</v>
      </c>
      <c r="E5716" s="13">
        <f t="shared" ca="1" si="530"/>
        <v>989668.02706144634</v>
      </c>
      <c r="F5716" s="13">
        <f t="shared" ca="1" si="531"/>
        <v>3.9998063966585984</v>
      </c>
      <c r="G5716" s="13">
        <f t="shared" ca="1" si="532"/>
        <v>0.50403886551471389</v>
      </c>
      <c r="H5716" s="13">
        <f t="shared" ca="1" si="533"/>
        <v>0</v>
      </c>
    </row>
    <row r="5717" spans="3:8">
      <c r="C5717" s="13">
        <f t="shared" ca="1" si="528"/>
        <v>1996.1171225660241</v>
      </c>
      <c r="D5717" s="13">
        <f t="shared" ca="1" si="529"/>
        <v>100.16694424341107</v>
      </c>
      <c r="E5717" s="13">
        <f t="shared" ca="1" si="530"/>
        <v>992495.55315274606</v>
      </c>
      <c r="F5717" s="13">
        <f t="shared" ca="1" si="531"/>
        <v>3.9936827311147707</v>
      </c>
      <c r="G5717" s="13">
        <f t="shared" ca="1" si="532"/>
        <v>0.50318048422150796</v>
      </c>
      <c r="H5717" s="13">
        <f t="shared" ca="1" si="533"/>
        <v>0</v>
      </c>
    </row>
    <row r="5718" spans="3:8">
      <c r="C5718" s="13">
        <f t="shared" ca="1" si="528"/>
        <v>2000.9687192518313</v>
      </c>
      <c r="D5718" s="13">
        <f t="shared" ca="1" si="529"/>
        <v>99.455978894036249</v>
      </c>
      <c r="E5718" s="13">
        <f t="shared" ca="1" si="530"/>
        <v>1002781.3565471453</v>
      </c>
      <c r="F5718" s="13">
        <f t="shared" ca="1" si="531"/>
        <v>4.008019873200638</v>
      </c>
      <c r="G5718" s="13">
        <f t="shared" ca="1" si="532"/>
        <v>0.48981932311857773</v>
      </c>
      <c r="H5718" s="13">
        <f t="shared" ca="1" si="533"/>
        <v>0</v>
      </c>
    </row>
    <row r="5719" spans="3:8">
      <c r="C5719" s="13">
        <f t="shared" ca="1" si="528"/>
        <v>1981.768477033057</v>
      </c>
      <c r="D5719" s="13">
        <f t="shared" ca="1" si="529"/>
        <v>101.09353054857358</v>
      </c>
      <c r="E5719" s="13">
        <f t="shared" ca="1" si="530"/>
        <v>997018.48814804852</v>
      </c>
      <c r="F5719" s="13">
        <f t="shared" ca="1" si="531"/>
        <v>3.9881905439488539</v>
      </c>
      <c r="G5719" s="13">
        <f t="shared" ca="1" si="532"/>
        <v>0.50104014138674036</v>
      </c>
      <c r="H5719" s="13">
        <f t="shared" ca="1" si="533"/>
        <v>0</v>
      </c>
    </row>
    <row r="5720" spans="3:8">
      <c r="C5720" s="13">
        <f t="shared" ref="C5720:C5783" ca="1" si="534">NORMINV(RAND(),$D$3,$G$3)</f>
        <v>2000.9067518313802</v>
      </c>
      <c r="D5720" s="13">
        <f t="shared" ref="D5720:D5783" ca="1" si="535">NORMINV(RAND(),$D$4,$G$4)</f>
        <v>98.951223799035958</v>
      </c>
      <c r="E5720" s="13">
        <f t="shared" ref="E5720:E5783" ca="1" si="536">NORMINV(RAND(),$D$5,$G$5)</f>
        <v>996602.55962481524</v>
      </c>
      <c r="F5720" s="13">
        <f t="shared" ref="F5720:F5783" ca="1" si="537">NORMINV(RAND(),$D$6,$G$6)</f>
        <v>4.0076583776135539</v>
      </c>
      <c r="G5720" s="13">
        <f t="shared" ref="G5720:G5783" ca="1" si="538">C5720^2*D5720/(E5720*3.1415926*F5720^4)</f>
        <v>0.49050137495240009</v>
      </c>
      <c r="H5720" s="13">
        <f t="shared" ref="H5720:H5783" ca="1" si="539">IF(G5720&gt;0.54,1,IF(G5720&lt;0.46,1,0))</f>
        <v>0</v>
      </c>
    </row>
    <row r="5721" spans="3:8">
      <c r="C5721" s="13">
        <f t="shared" ca="1" si="534"/>
        <v>1997.1655484531832</v>
      </c>
      <c r="D5721" s="13">
        <f t="shared" ca="1" si="535"/>
        <v>99.940913610010554</v>
      </c>
      <c r="E5721" s="13">
        <f t="shared" ca="1" si="536"/>
        <v>997468.72639652982</v>
      </c>
      <c r="F5721" s="13">
        <f t="shared" ca="1" si="537"/>
        <v>3.9910054477267334</v>
      </c>
      <c r="G5721" s="13">
        <f t="shared" ca="1" si="538"/>
        <v>0.50141002283001801</v>
      </c>
      <c r="H5721" s="13">
        <f t="shared" ca="1" si="539"/>
        <v>0</v>
      </c>
    </row>
    <row r="5722" spans="3:8">
      <c r="C5722" s="13">
        <f t="shared" ca="1" si="534"/>
        <v>2002.1143083616316</v>
      </c>
      <c r="D5722" s="13">
        <f t="shared" ca="1" si="535"/>
        <v>99.785517952617539</v>
      </c>
      <c r="E5722" s="13">
        <f t="shared" ca="1" si="536"/>
        <v>1003204.5003787325</v>
      </c>
      <c r="F5722" s="13">
        <f t="shared" ca="1" si="537"/>
        <v>3.9878788557323124</v>
      </c>
      <c r="G5722" s="13">
        <f t="shared" ca="1" si="538"/>
        <v>0.50180858907105685</v>
      </c>
      <c r="H5722" s="13">
        <f t="shared" ca="1" si="539"/>
        <v>0</v>
      </c>
    </row>
    <row r="5723" spans="3:8">
      <c r="C5723" s="13">
        <f t="shared" ca="1" si="534"/>
        <v>1990.1441945377021</v>
      </c>
      <c r="D5723" s="13">
        <f t="shared" ca="1" si="535"/>
        <v>100.0615736032708</v>
      </c>
      <c r="E5723" s="13">
        <f t="shared" ca="1" si="536"/>
        <v>992337.14949430618</v>
      </c>
      <c r="F5723" s="13">
        <f t="shared" ca="1" si="537"/>
        <v>4.0054565886157896</v>
      </c>
      <c r="G5723" s="13">
        <f t="shared" ca="1" si="538"/>
        <v>0.49387743563178643</v>
      </c>
      <c r="H5723" s="13">
        <f t="shared" ca="1" si="539"/>
        <v>0</v>
      </c>
    </row>
    <row r="5724" spans="3:8">
      <c r="C5724" s="13">
        <f t="shared" ca="1" si="534"/>
        <v>1988.1045780833338</v>
      </c>
      <c r="D5724" s="13">
        <f t="shared" ca="1" si="535"/>
        <v>99.944458449238851</v>
      </c>
      <c r="E5724" s="13">
        <f t="shared" ca="1" si="536"/>
        <v>994398.59613492282</v>
      </c>
      <c r="F5724" s="13">
        <f t="shared" ca="1" si="537"/>
        <v>4.0097780088125248</v>
      </c>
      <c r="G5724" s="13">
        <f t="shared" ca="1" si="538"/>
        <v>0.48915385819334928</v>
      </c>
      <c r="H5724" s="13">
        <f t="shared" ca="1" si="539"/>
        <v>0</v>
      </c>
    </row>
    <row r="5725" spans="3:8">
      <c r="C5725" s="13">
        <f t="shared" ca="1" si="534"/>
        <v>2011.1588765334918</v>
      </c>
      <c r="D5725" s="13">
        <f t="shared" ca="1" si="535"/>
        <v>100.7529876594698</v>
      </c>
      <c r="E5725" s="13">
        <f t="shared" ca="1" si="536"/>
        <v>994533.10604953719</v>
      </c>
      <c r="F5725" s="13">
        <f t="shared" ca="1" si="537"/>
        <v>3.9911700076358212</v>
      </c>
      <c r="G5725" s="13">
        <f t="shared" ca="1" si="538"/>
        <v>0.51402077763253695</v>
      </c>
      <c r="H5725" s="13">
        <f t="shared" ca="1" si="539"/>
        <v>0</v>
      </c>
    </row>
    <row r="5726" spans="3:8">
      <c r="C5726" s="13">
        <f t="shared" ca="1" si="534"/>
        <v>2008.3187588151593</v>
      </c>
      <c r="D5726" s="13">
        <f t="shared" ca="1" si="535"/>
        <v>100.10710603937795</v>
      </c>
      <c r="E5726" s="13">
        <f t="shared" ca="1" si="536"/>
        <v>1000366.9247210007</v>
      </c>
      <c r="F5726" s="13">
        <f t="shared" ca="1" si="537"/>
        <v>4.0066355534117744</v>
      </c>
      <c r="G5726" s="13">
        <f t="shared" ca="1" si="538"/>
        <v>0.49854187762651558</v>
      </c>
      <c r="H5726" s="13">
        <f t="shared" ca="1" si="539"/>
        <v>0</v>
      </c>
    </row>
    <row r="5727" spans="3:8">
      <c r="C5727" s="13">
        <f t="shared" ca="1" si="534"/>
        <v>2024.3836014801859</v>
      </c>
      <c r="D5727" s="13">
        <f t="shared" ca="1" si="535"/>
        <v>98.533658637201057</v>
      </c>
      <c r="E5727" s="13">
        <f t="shared" ca="1" si="536"/>
        <v>990224.94409007393</v>
      </c>
      <c r="F5727" s="13">
        <f t="shared" ca="1" si="537"/>
        <v>4.0061889058949189</v>
      </c>
      <c r="G5727" s="13">
        <f t="shared" ca="1" si="538"/>
        <v>0.50391908510451877</v>
      </c>
      <c r="H5727" s="13">
        <f t="shared" ca="1" si="539"/>
        <v>0</v>
      </c>
    </row>
    <row r="5728" spans="3:8">
      <c r="C5728" s="13">
        <f t="shared" ca="1" si="534"/>
        <v>1993.3117513384502</v>
      </c>
      <c r="D5728" s="13">
        <f t="shared" ca="1" si="535"/>
        <v>100.00699460998177</v>
      </c>
      <c r="E5728" s="13">
        <f t="shared" ca="1" si="536"/>
        <v>987597.61673091305</v>
      </c>
      <c r="F5728" s="13">
        <f t="shared" ca="1" si="537"/>
        <v>4.0116197061797507</v>
      </c>
      <c r="G5728" s="13">
        <f t="shared" ca="1" si="538"/>
        <v>0.49450638982010914</v>
      </c>
      <c r="H5728" s="13">
        <f t="shared" ca="1" si="539"/>
        <v>0</v>
      </c>
    </row>
    <row r="5729" spans="3:8">
      <c r="C5729" s="13">
        <f t="shared" ca="1" si="534"/>
        <v>2001.4573102766565</v>
      </c>
      <c r="D5729" s="13">
        <f t="shared" ca="1" si="535"/>
        <v>99.194602533752402</v>
      </c>
      <c r="E5729" s="13">
        <f t="shared" ca="1" si="536"/>
        <v>996477.15138301114</v>
      </c>
      <c r="F5729" s="13">
        <f t="shared" ca="1" si="537"/>
        <v>4.0075188897925917</v>
      </c>
      <c r="G5729" s="13">
        <f t="shared" ca="1" si="538"/>
        <v>0.49210885687647649</v>
      </c>
      <c r="H5729" s="13">
        <f t="shared" ca="1" si="539"/>
        <v>0</v>
      </c>
    </row>
    <row r="5730" spans="3:8">
      <c r="C5730" s="13">
        <f t="shared" ca="1" si="534"/>
        <v>2002.8319614855036</v>
      </c>
      <c r="D5730" s="13">
        <f t="shared" ca="1" si="535"/>
        <v>99.571646970763638</v>
      </c>
      <c r="E5730" s="13">
        <f t="shared" ca="1" si="536"/>
        <v>1000059.3446079089</v>
      </c>
      <c r="F5730" s="13">
        <f t="shared" ca="1" si="537"/>
        <v>3.9951100170882614</v>
      </c>
      <c r="G5730" s="13">
        <f t="shared" ca="1" si="538"/>
        <v>0.49903856223658682</v>
      </c>
      <c r="H5730" s="13">
        <f t="shared" ca="1" si="539"/>
        <v>0</v>
      </c>
    </row>
    <row r="5731" spans="3:8">
      <c r="C5731" s="13">
        <f t="shared" ca="1" si="534"/>
        <v>2008.8033396945564</v>
      </c>
      <c r="D5731" s="13">
        <f t="shared" ca="1" si="535"/>
        <v>100.51176417868649</v>
      </c>
      <c r="E5731" s="13">
        <f t="shared" ca="1" si="536"/>
        <v>997197.59539158468</v>
      </c>
      <c r="F5731" s="13">
        <f t="shared" ca="1" si="537"/>
        <v>3.9988143715811031</v>
      </c>
      <c r="G5731" s="13">
        <f t="shared" ca="1" si="538"/>
        <v>0.50633234830552065</v>
      </c>
      <c r="H5731" s="13">
        <f t="shared" ca="1" si="539"/>
        <v>0</v>
      </c>
    </row>
    <row r="5732" spans="3:8">
      <c r="C5732" s="13">
        <f t="shared" ca="1" si="534"/>
        <v>1995.7747899109004</v>
      </c>
      <c r="D5732" s="13">
        <f t="shared" ca="1" si="535"/>
        <v>100.31399779810725</v>
      </c>
      <c r="E5732" s="13">
        <f t="shared" ca="1" si="536"/>
        <v>1000357.0145458248</v>
      </c>
      <c r="F5732" s="13">
        <f t="shared" ca="1" si="537"/>
        <v>3.9965119330254018</v>
      </c>
      <c r="G5732" s="13">
        <f t="shared" ca="1" si="538"/>
        <v>0.49837386571607678</v>
      </c>
      <c r="H5732" s="13">
        <f t="shared" ca="1" si="539"/>
        <v>0</v>
      </c>
    </row>
    <row r="5733" spans="3:8">
      <c r="C5733" s="13">
        <f t="shared" ca="1" si="534"/>
        <v>2003.1087495022505</v>
      </c>
      <c r="D5733" s="13">
        <f t="shared" ca="1" si="535"/>
        <v>99.772657512782018</v>
      </c>
      <c r="E5733" s="13">
        <f t="shared" ca="1" si="536"/>
        <v>991995.76969005016</v>
      </c>
      <c r="F5733" s="13">
        <f t="shared" ca="1" si="537"/>
        <v>4.0057491590691763</v>
      </c>
      <c r="G5733" s="13">
        <f t="shared" ca="1" si="538"/>
        <v>0.49891425156155073</v>
      </c>
      <c r="H5733" s="13">
        <f t="shared" ca="1" si="539"/>
        <v>0</v>
      </c>
    </row>
    <row r="5734" spans="3:8">
      <c r="C5734" s="13">
        <f t="shared" ca="1" si="534"/>
        <v>2011.6323014366235</v>
      </c>
      <c r="D5734" s="13">
        <f t="shared" ca="1" si="535"/>
        <v>100.10336307346358</v>
      </c>
      <c r="E5734" s="13">
        <f t="shared" ca="1" si="536"/>
        <v>993963.65199355688</v>
      </c>
      <c r="F5734" s="13">
        <f t="shared" ca="1" si="537"/>
        <v>4.0026760929384553</v>
      </c>
      <c r="G5734" s="13">
        <f t="shared" ca="1" si="538"/>
        <v>0.50538658759249022</v>
      </c>
      <c r="H5734" s="13">
        <f t="shared" ca="1" si="539"/>
        <v>0</v>
      </c>
    </row>
    <row r="5735" spans="3:8">
      <c r="C5735" s="13">
        <f t="shared" ca="1" si="534"/>
        <v>2010.7325679112398</v>
      </c>
      <c r="D5735" s="13">
        <f t="shared" ca="1" si="535"/>
        <v>100.05647175035476</v>
      </c>
      <c r="E5735" s="13">
        <f t="shared" ca="1" si="536"/>
        <v>994784.82245161431</v>
      </c>
      <c r="F5735" s="13">
        <f t="shared" ca="1" si="537"/>
        <v>4.0001240995036609</v>
      </c>
      <c r="G5735" s="13">
        <f t="shared" ca="1" si="538"/>
        <v>0.50556957799705948</v>
      </c>
      <c r="H5735" s="13">
        <f t="shared" ca="1" si="539"/>
        <v>0</v>
      </c>
    </row>
    <row r="5736" spans="3:8">
      <c r="C5736" s="13">
        <f t="shared" ca="1" si="534"/>
        <v>1995.2317771620719</v>
      </c>
      <c r="D5736" s="13">
        <f t="shared" ca="1" si="535"/>
        <v>100.33730917249561</v>
      </c>
      <c r="E5736" s="13">
        <f t="shared" ca="1" si="536"/>
        <v>1003438.284296829</v>
      </c>
      <c r="F5736" s="13">
        <f t="shared" ca="1" si="537"/>
        <v>3.9945364699180148</v>
      </c>
      <c r="G5736" s="13">
        <f t="shared" ca="1" si="538"/>
        <v>0.49767183323293185</v>
      </c>
      <c r="H5736" s="13">
        <f t="shared" ca="1" si="539"/>
        <v>0</v>
      </c>
    </row>
    <row r="5737" spans="3:8">
      <c r="C5737" s="13">
        <f t="shared" ca="1" si="534"/>
        <v>1977.8494422556075</v>
      </c>
      <c r="D5737" s="13">
        <f t="shared" ca="1" si="535"/>
        <v>101.02639136622253</v>
      </c>
      <c r="E5737" s="13">
        <f t="shared" ca="1" si="536"/>
        <v>1001472.7064226549</v>
      </c>
      <c r="F5737" s="13">
        <f t="shared" ca="1" si="537"/>
        <v>4.000447535686396</v>
      </c>
      <c r="G5737" s="13">
        <f t="shared" ca="1" si="538"/>
        <v>0.49045368165812953</v>
      </c>
      <c r="H5737" s="13">
        <f t="shared" ca="1" si="539"/>
        <v>0</v>
      </c>
    </row>
    <row r="5738" spans="3:8">
      <c r="C5738" s="13">
        <f t="shared" ca="1" si="534"/>
        <v>2002.1719361776672</v>
      </c>
      <c r="D5738" s="13">
        <f t="shared" ca="1" si="535"/>
        <v>100.14429976815245</v>
      </c>
      <c r="E5738" s="13">
        <f t="shared" ca="1" si="536"/>
        <v>982743.48512948293</v>
      </c>
      <c r="F5738" s="13">
        <f t="shared" ca="1" si="537"/>
        <v>3.9894159892765937</v>
      </c>
      <c r="G5738" s="13">
        <f t="shared" ca="1" si="538"/>
        <v>0.51333590175437194</v>
      </c>
      <c r="H5738" s="13">
        <f t="shared" ca="1" si="539"/>
        <v>0</v>
      </c>
    </row>
    <row r="5739" spans="3:8">
      <c r="C5739" s="13">
        <f t="shared" ca="1" si="534"/>
        <v>1996.682530835541</v>
      </c>
      <c r="D5739" s="13">
        <f t="shared" ca="1" si="535"/>
        <v>99.302312900227705</v>
      </c>
      <c r="E5739" s="13">
        <f t="shared" ca="1" si="536"/>
        <v>993195.97230904922</v>
      </c>
      <c r="F5739" s="13">
        <f t="shared" ca="1" si="537"/>
        <v>3.9984135892430865</v>
      </c>
      <c r="G5739" s="13">
        <f t="shared" ca="1" si="538"/>
        <v>0.49641137700613214</v>
      </c>
      <c r="H5739" s="13">
        <f t="shared" ca="1" si="539"/>
        <v>0</v>
      </c>
    </row>
    <row r="5740" spans="3:8">
      <c r="C5740" s="13">
        <f t="shared" ca="1" si="534"/>
        <v>1992.7498137770394</v>
      </c>
      <c r="D5740" s="13">
        <f t="shared" ca="1" si="535"/>
        <v>100.70759821930633</v>
      </c>
      <c r="E5740" s="13">
        <f t="shared" ca="1" si="536"/>
        <v>996293.39193583082</v>
      </c>
      <c r="F5740" s="13">
        <f t="shared" ca="1" si="537"/>
        <v>4.0020405307607669</v>
      </c>
      <c r="G5740" s="13">
        <f t="shared" ca="1" si="538"/>
        <v>0.49808647296694186</v>
      </c>
      <c r="H5740" s="13">
        <f t="shared" ca="1" si="539"/>
        <v>0</v>
      </c>
    </row>
    <row r="5741" spans="3:8">
      <c r="C5741" s="13">
        <f t="shared" ca="1" si="534"/>
        <v>1992.5904753128802</v>
      </c>
      <c r="D5741" s="13">
        <f t="shared" ca="1" si="535"/>
        <v>100.08201639890407</v>
      </c>
      <c r="E5741" s="13">
        <f t="shared" ca="1" si="536"/>
        <v>999522.98227524606</v>
      </c>
      <c r="F5741" s="13">
        <f t="shared" ca="1" si="537"/>
        <v>4.0072278846233882</v>
      </c>
      <c r="G5741" s="13">
        <f t="shared" ca="1" si="538"/>
        <v>0.49076471923652248</v>
      </c>
      <c r="H5741" s="13">
        <f t="shared" ca="1" si="539"/>
        <v>0</v>
      </c>
    </row>
    <row r="5742" spans="3:8">
      <c r="C5742" s="13">
        <f t="shared" ca="1" si="534"/>
        <v>2014.2549183393021</v>
      </c>
      <c r="D5742" s="13">
        <f t="shared" ca="1" si="535"/>
        <v>99.203754993335565</v>
      </c>
      <c r="E5742" s="13">
        <f t="shared" ca="1" si="536"/>
        <v>989929.85437331663</v>
      </c>
      <c r="F5742" s="13">
        <f t="shared" ca="1" si="537"/>
        <v>4.0102311424898724</v>
      </c>
      <c r="G5742" s="13">
        <f t="shared" ca="1" si="538"/>
        <v>0.50040894955627546</v>
      </c>
      <c r="H5742" s="13">
        <f t="shared" ca="1" si="539"/>
        <v>0</v>
      </c>
    </row>
    <row r="5743" spans="3:8">
      <c r="C5743" s="13">
        <f t="shared" ca="1" si="534"/>
        <v>2031.5800094307367</v>
      </c>
      <c r="D5743" s="13">
        <f t="shared" ca="1" si="535"/>
        <v>100.13785109791935</v>
      </c>
      <c r="E5743" s="13">
        <f t="shared" ca="1" si="536"/>
        <v>994449.17844376515</v>
      </c>
      <c r="F5743" s="13">
        <f t="shared" ca="1" si="537"/>
        <v>4.0027094326945338</v>
      </c>
      <c r="G5743" s="13">
        <f t="shared" ca="1" si="538"/>
        <v>0.51536795573442917</v>
      </c>
      <c r="H5743" s="13">
        <f t="shared" ca="1" si="539"/>
        <v>0</v>
      </c>
    </row>
    <row r="5744" spans="3:8">
      <c r="C5744" s="13">
        <f t="shared" ca="1" si="534"/>
        <v>1984.6746167184808</v>
      </c>
      <c r="D5744" s="13">
        <f t="shared" ca="1" si="535"/>
        <v>100.25869321474735</v>
      </c>
      <c r="E5744" s="13">
        <f t="shared" ca="1" si="536"/>
        <v>1004990.4202984078</v>
      </c>
      <c r="F5744" s="13">
        <f t="shared" ca="1" si="537"/>
        <v>4.0003411866665761</v>
      </c>
      <c r="G5744" s="13">
        <f t="shared" ca="1" si="538"/>
        <v>0.48842822009273174</v>
      </c>
      <c r="H5744" s="13">
        <f t="shared" ca="1" si="539"/>
        <v>0</v>
      </c>
    </row>
    <row r="5745" spans="3:8">
      <c r="C5745" s="13">
        <f t="shared" ca="1" si="534"/>
        <v>2002.0516568063535</v>
      </c>
      <c r="D5745" s="13">
        <f t="shared" ca="1" si="535"/>
        <v>100.25065646013374</v>
      </c>
      <c r="E5745" s="13">
        <f t="shared" ca="1" si="536"/>
        <v>993414.74039757554</v>
      </c>
      <c r="F5745" s="13">
        <f t="shared" ca="1" si="537"/>
        <v>4.0118868740856488</v>
      </c>
      <c r="G5745" s="13">
        <f t="shared" ca="1" si="538"/>
        <v>0.49700711293758482</v>
      </c>
      <c r="H5745" s="13">
        <f t="shared" ca="1" si="539"/>
        <v>0</v>
      </c>
    </row>
    <row r="5746" spans="3:8">
      <c r="C5746" s="13">
        <f t="shared" ca="1" si="534"/>
        <v>1994.8278757053085</v>
      </c>
      <c r="D5746" s="13">
        <f t="shared" ca="1" si="535"/>
        <v>99.095620822063211</v>
      </c>
      <c r="E5746" s="13">
        <f t="shared" ca="1" si="536"/>
        <v>984739.26605434227</v>
      </c>
      <c r="F5746" s="13">
        <f t="shared" ca="1" si="537"/>
        <v>4.0041311315316941</v>
      </c>
      <c r="G5746" s="13">
        <f t="shared" ca="1" si="538"/>
        <v>0.49586223284720726</v>
      </c>
      <c r="H5746" s="13">
        <f t="shared" ca="1" si="539"/>
        <v>0</v>
      </c>
    </row>
    <row r="5747" spans="3:8">
      <c r="C5747" s="13">
        <f t="shared" ca="1" si="534"/>
        <v>2018.6563395705348</v>
      </c>
      <c r="D5747" s="13">
        <f t="shared" ca="1" si="535"/>
        <v>99.076488989610652</v>
      </c>
      <c r="E5747" s="13">
        <f t="shared" ca="1" si="536"/>
        <v>999929.84678447375</v>
      </c>
      <c r="F5747" s="13">
        <f t="shared" ca="1" si="537"/>
        <v>3.9912388019517486</v>
      </c>
      <c r="G5747" s="13">
        <f t="shared" ca="1" si="538"/>
        <v>0.50645998594747765</v>
      </c>
      <c r="H5747" s="13">
        <f t="shared" ca="1" si="539"/>
        <v>0</v>
      </c>
    </row>
    <row r="5748" spans="3:8">
      <c r="C5748" s="13">
        <f t="shared" ca="1" si="534"/>
        <v>1998.4716005094131</v>
      </c>
      <c r="D5748" s="13">
        <f t="shared" ca="1" si="535"/>
        <v>99.556443421304465</v>
      </c>
      <c r="E5748" s="13">
        <f t="shared" ca="1" si="536"/>
        <v>998056.74216446024</v>
      </c>
      <c r="F5748" s="13">
        <f t="shared" ca="1" si="537"/>
        <v>3.9991167408012829</v>
      </c>
      <c r="G5748" s="13">
        <f t="shared" ca="1" si="538"/>
        <v>0.49579701652058522</v>
      </c>
      <c r="H5748" s="13">
        <f t="shared" ca="1" si="539"/>
        <v>0</v>
      </c>
    </row>
    <row r="5749" spans="3:8">
      <c r="C5749" s="13">
        <f t="shared" ca="1" si="534"/>
        <v>2007.379210667945</v>
      </c>
      <c r="D5749" s="13">
        <f t="shared" ca="1" si="535"/>
        <v>100.41509935339222</v>
      </c>
      <c r="E5749" s="13">
        <f t="shared" ca="1" si="536"/>
        <v>990839.56051648443</v>
      </c>
      <c r="F5749" s="13">
        <f t="shared" ca="1" si="537"/>
        <v>4.009477460665372</v>
      </c>
      <c r="G5749" s="13">
        <f t="shared" ca="1" si="538"/>
        <v>0.50298329023786947</v>
      </c>
      <c r="H5749" s="13">
        <f t="shared" ca="1" si="539"/>
        <v>0</v>
      </c>
    </row>
    <row r="5750" spans="3:8">
      <c r="C5750" s="13">
        <f t="shared" ca="1" si="534"/>
        <v>2007.5178770149862</v>
      </c>
      <c r="D5750" s="13">
        <f t="shared" ca="1" si="535"/>
        <v>100.15693307167741</v>
      </c>
      <c r="E5750" s="13">
        <f t="shared" ca="1" si="536"/>
        <v>985393.28878777218</v>
      </c>
      <c r="F5750" s="13">
        <f t="shared" ca="1" si="537"/>
        <v>4.0114767359230292</v>
      </c>
      <c r="G5750" s="13">
        <f t="shared" ca="1" si="538"/>
        <v>0.50352760292769316</v>
      </c>
      <c r="H5750" s="13">
        <f t="shared" ca="1" si="539"/>
        <v>0</v>
      </c>
    </row>
    <row r="5751" spans="3:8">
      <c r="C5751" s="13">
        <f t="shared" ca="1" si="534"/>
        <v>2010.5620016591693</v>
      </c>
      <c r="D5751" s="13">
        <f t="shared" ca="1" si="535"/>
        <v>100.31602921934793</v>
      </c>
      <c r="E5751" s="13">
        <f t="shared" ca="1" si="536"/>
        <v>992978.52286061435</v>
      </c>
      <c r="F5751" s="13">
        <f t="shared" ca="1" si="537"/>
        <v>3.995518389396929</v>
      </c>
      <c r="G5751" s="13">
        <f t="shared" ca="1" si="538"/>
        <v>0.51006205718444853</v>
      </c>
      <c r="H5751" s="13">
        <f t="shared" ca="1" si="539"/>
        <v>0</v>
      </c>
    </row>
    <row r="5752" spans="3:8">
      <c r="C5752" s="13">
        <f t="shared" ca="1" si="534"/>
        <v>2008.2156711726477</v>
      </c>
      <c r="D5752" s="13">
        <f t="shared" ca="1" si="535"/>
        <v>100.38382348261821</v>
      </c>
      <c r="E5752" s="13">
        <f t="shared" ca="1" si="536"/>
        <v>986922.89781151095</v>
      </c>
      <c r="F5752" s="13">
        <f t="shared" ca="1" si="537"/>
        <v>4.0088895099814552</v>
      </c>
      <c r="G5752" s="13">
        <f t="shared" ca="1" si="538"/>
        <v>0.50553938935398435</v>
      </c>
      <c r="H5752" s="13">
        <f t="shared" ca="1" si="539"/>
        <v>0</v>
      </c>
    </row>
    <row r="5753" spans="3:8">
      <c r="C5753" s="13">
        <f t="shared" ca="1" si="534"/>
        <v>2005.1812314501301</v>
      </c>
      <c r="D5753" s="13">
        <f t="shared" ca="1" si="535"/>
        <v>99.783866675090621</v>
      </c>
      <c r="E5753" s="13">
        <f t="shared" ca="1" si="536"/>
        <v>999520.55062564835</v>
      </c>
      <c r="F5753" s="13">
        <f t="shared" ca="1" si="537"/>
        <v>4.0019287790894396</v>
      </c>
      <c r="G5753" s="13">
        <f t="shared" ca="1" si="538"/>
        <v>0.49813674235659983</v>
      </c>
      <c r="H5753" s="13">
        <f t="shared" ca="1" si="539"/>
        <v>0</v>
      </c>
    </row>
    <row r="5754" spans="3:8">
      <c r="C5754" s="13">
        <f t="shared" ca="1" si="534"/>
        <v>1993.4145399427789</v>
      </c>
      <c r="D5754" s="13">
        <f t="shared" ca="1" si="535"/>
        <v>100.10817997920836</v>
      </c>
      <c r="E5754" s="13">
        <f t="shared" ca="1" si="536"/>
        <v>998309.86232825159</v>
      </c>
      <c r="F5754" s="13">
        <f t="shared" ca="1" si="537"/>
        <v>4.0009863125279956</v>
      </c>
      <c r="G5754" s="13">
        <f t="shared" ca="1" si="538"/>
        <v>0.49497278364405561</v>
      </c>
      <c r="H5754" s="13">
        <f t="shared" ca="1" si="539"/>
        <v>0</v>
      </c>
    </row>
    <row r="5755" spans="3:8">
      <c r="C5755" s="13">
        <f t="shared" ca="1" si="534"/>
        <v>2001.8778254369231</v>
      </c>
      <c r="D5755" s="13">
        <f t="shared" ca="1" si="535"/>
        <v>99.837829941286358</v>
      </c>
      <c r="E5755" s="13">
        <f t="shared" ca="1" si="536"/>
        <v>998624.39554407669</v>
      </c>
      <c r="F5755" s="13">
        <f t="shared" ca="1" si="537"/>
        <v>4.0002594030992791</v>
      </c>
      <c r="G5755" s="13">
        <f t="shared" ca="1" si="538"/>
        <v>0.49804159471635084</v>
      </c>
      <c r="H5755" s="13">
        <f t="shared" ca="1" si="539"/>
        <v>0</v>
      </c>
    </row>
    <row r="5756" spans="3:8">
      <c r="C5756" s="13">
        <f t="shared" ca="1" si="534"/>
        <v>1995.3272699618412</v>
      </c>
      <c r="D5756" s="13">
        <f t="shared" ca="1" si="535"/>
        <v>100.38408795027091</v>
      </c>
      <c r="E5756" s="13">
        <f t="shared" ca="1" si="536"/>
        <v>1006776.1817191417</v>
      </c>
      <c r="F5756" s="13">
        <f t="shared" ca="1" si="537"/>
        <v>4.0021860378675047</v>
      </c>
      <c r="G5756" s="13">
        <f t="shared" ca="1" si="538"/>
        <v>0.49251704566084981</v>
      </c>
      <c r="H5756" s="13">
        <f t="shared" ca="1" si="539"/>
        <v>0</v>
      </c>
    </row>
    <row r="5757" spans="3:8">
      <c r="C5757" s="13">
        <f t="shared" ca="1" si="534"/>
        <v>2007.4527623900185</v>
      </c>
      <c r="D5757" s="13">
        <f t="shared" ca="1" si="535"/>
        <v>99.927480452659779</v>
      </c>
      <c r="E5757" s="13">
        <f t="shared" ca="1" si="536"/>
        <v>992679.06505102001</v>
      </c>
      <c r="F5757" s="13">
        <f t="shared" ca="1" si="537"/>
        <v>3.99536296383017</v>
      </c>
      <c r="G5757" s="13">
        <f t="shared" ca="1" si="538"/>
        <v>0.50674785661635846</v>
      </c>
      <c r="H5757" s="13">
        <f t="shared" ca="1" si="539"/>
        <v>0</v>
      </c>
    </row>
    <row r="5758" spans="3:8">
      <c r="C5758" s="13">
        <f t="shared" ca="1" si="534"/>
        <v>2014.9125333704321</v>
      </c>
      <c r="D5758" s="13">
        <f t="shared" ca="1" si="535"/>
        <v>99.290578885725907</v>
      </c>
      <c r="E5758" s="13">
        <f t="shared" ca="1" si="536"/>
        <v>992381.20598402072</v>
      </c>
      <c r="F5758" s="13">
        <f t="shared" ca="1" si="537"/>
        <v>3.9948308281073719</v>
      </c>
      <c r="G5758" s="13">
        <f t="shared" ca="1" si="538"/>
        <v>0.50768984028428688</v>
      </c>
      <c r="H5758" s="13">
        <f t="shared" ca="1" si="539"/>
        <v>0</v>
      </c>
    </row>
    <row r="5759" spans="3:8">
      <c r="C5759" s="13">
        <f t="shared" ca="1" si="534"/>
        <v>2002.5616362177625</v>
      </c>
      <c r="D5759" s="13">
        <f t="shared" ca="1" si="535"/>
        <v>101.02978830340707</v>
      </c>
      <c r="E5759" s="13">
        <f t="shared" ca="1" si="536"/>
        <v>1001475.2980421617</v>
      </c>
      <c r="F5759" s="13">
        <f t="shared" ca="1" si="537"/>
        <v>3.9978309910232861</v>
      </c>
      <c r="G5759" s="13">
        <f t="shared" ca="1" si="538"/>
        <v>0.50411938620569263</v>
      </c>
      <c r="H5759" s="13">
        <f t="shared" ca="1" si="539"/>
        <v>0</v>
      </c>
    </row>
    <row r="5760" spans="3:8">
      <c r="C5760" s="13">
        <f t="shared" ca="1" si="534"/>
        <v>1986.7914901461295</v>
      </c>
      <c r="D5760" s="13">
        <f t="shared" ca="1" si="535"/>
        <v>100.42064878782659</v>
      </c>
      <c r="E5760" s="13">
        <f t="shared" ca="1" si="536"/>
        <v>1007711.2351639329</v>
      </c>
      <c r="F5760" s="13">
        <f t="shared" ca="1" si="537"/>
        <v>3.9911303671226466</v>
      </c>
      <c r="G5760" s="13">
        <f t="shared" ca="1" si="538"/>
        <v>0.49346685071433977</v>
      </c>
      <c r="H5760" s="13">
        <f t="shared" ca="1" si="539"/>
        <v>0</v>
      </c>
    </row>
    <row r="5761" spans="3:8">
      <c r="C5761" s="13">
        <f t="shared" ca="1" si="534"/>
        <v>1999.3269692529325</v>
      </c>
      <c r="D5761" s="13">
        <f t="shared" ca="1" si="535"/>
        <v>100.69287527687628</v>
      </c>
      <c r="E5761" s="13">
        <f t="shared" ca="1" si="536"/>
        <v>999092.11121330806</v>
      </c>
      <c r="F5761" s="13">
        <f t="shared" ca="1" si="537"/>
        <v>3.9988293435366877</v>
      </c>
      <c r="G5761" s="13">
        <f t="shared" ca="1" si="538"/>
        <v>0.50150990454066935</v>
      </c>
      <c r="H5761" s="13">
        <f t="shared" ca="1" si="539"/>
        <v>0</v>
      </c>
    </row>
    <row r="5762" spans="3:8">
      <c r="C5762" s="13">
        <f t="shared" ca="1" si="534"/>
        <v>2002.1929563993317</v>
      </c>
      <c r="D5762" s="13">
        <f t="shared" ca="1" si="535"/>
        <v>99.520834742276804</v>
      </c>
      <c r="E5762" s="13">
        <f t="shared" ca="1" si="536"/>
        <v>986122.64281457081</v>
      </c>
      <c r="F5762" s="13">
        <f t="shared" ca="1" si="537"/>
        <v>4.0140785622573576</v>
      </c>
      <c r="G5762" s="13">
        <f t="shared" ca="1" si="538"/>
        <v>0.4960227546114867</v>
      </c>
      <c r="H5762" s="13">
        <f t="shared" ca="1" si="539"/>
        <v>0</v>
      </c>
    </row>
    <row r="5763" spans="3:8">
      <c r="C5763" s="13">
        <f t="shared" ca="1" si="534"/>
        <v>2009.1493846292572</v>
      </c>
      <c r="D5763" s="13">
        <f t="shared" ca="1" si="535"/>
        <v>100.33825709177344</v>
      </c>
      <c r="E5763" s="13">
        <f t="shared" ca="1" si="536"/>
        <v>990965.65441373398</v>
      </c>
      <c r="F5763" s="13">
        <f t="shared" ca="1" si="537"/>
        <v>3.9926725978327156</v>
      </c>
      <c r="G5763" s="13">
        <f t="shared" ca="1" si="538"/>
        <v>0.51195023375761473</v>
      </c>
      <c r="H5763" s="13">
        <f t="shared" ca="1" si="539"/>
        <v>0</v>
      </c>
    </row>
    <row r="5764" spans="3:8">
      <c r="C5764" s="13">
        <f t="shared" ca="1" si="534"/>
        <v>2001.6503215157684</v>
      </c>
      <c r="D5764" s="13">
        <f t="shared" ca="1" si="535"/>
        <v>99.243951649278429</v>
      </c>
      <c r="E5764" s="13">
        <f t="shared" ca="1" si="536"/>
        <v>990964.36373224691</v>
      </c>
      <c r="F5764" s="13">
        <f t="shared" ca="1" si="537"/>
        <v>4.0115098415591008</v>
      </c>
      <c r="G5764" s="13">
        <f t="shared" ca="1" si="538"/>
        <v>0.49322050038021875</v>
      </c>
      <c r="H5764" s="13">
        <f t="shared" ca="1" si="539"/>
        <v>0</v>
      </c>
    </row>
    <row r="5765" spans="3:8">
      <c r="C5765" s="13">
        <f t="shared" ca="1" si="534"/>
        <v>2001.9030041524529</v>
      </c>
      <c r="D5765" s="13">
        <f t="shared" ca="1" si="535"/>
        <v>99.841770072189547</v>
      </c>
      <c r="E5765" s="13">
        <f t="shared" ca="1" si="536"/>
        <v>997127.78630004602</v>
      </c>
      <c r="F5765" s="13">
        <f t="shared" ca="1" si="537"/>
        <v>3.9996265158327469</v>
      </c>
      <c r="G5765" s="13">
        <f t="shared" ca="1" si="538"/>
        <v>0.49913715004628934</v>
      </c>
      <c r="H5765" s="13">
        <f t="shared" ca="1" si="539"/>
        <v>0</v>
      </c>
    </row>
    <row r="5766" spans="3:8">
      <c r="C5766" s="13">
        <f t="shared" ca="1" si="534"/>
        <v>2008.0690749061769</v>
      </c>
      <c r="D5766" s="13">
        <f t="shared" ca="1" si="535"/>
        <v>99.82440051095432</v>
      </c>
      <c r="E5766" s="13">
        <f t="shared" ca="1" si="536"/>
        <v>998074.2720363806</v>
      </c>
      <c r="F5766" s="13">
        <f t="shared" ca="1" si="537"/>
        <v>3.9913466553790049</v>
      </c>
      <c r="G5766" s="13">
        <f t="shared" ca="1" si="538"/>
        <v>0.50582872213247443</v>
      </c>
      <c r="H5766" s="13">
        <f t="shared" ca="1" si="539"/>
        <v>0</v>
      </c>
    </row>
    <row r="5767" spans="3:8">
      <c r="C5767" s="13">
        <f t="shared" ca="1" si="534"/>
        <v>1995.7063226920295</v>
      </c>
      <c r="D5767" s="13">
        <f t="shared" ca="1" si="535"/>
        <v>100.38228822673514</v>
      </c>
      <c r="E5767" s="13">
        <f t="shared" ca="1" si="536"/>
        <v>998534.74001197773</v>
      </c>
      <c r="F5767" s="13">
        <f t="shared" ca="1" si="537"/>
        <v>4.0101002955238361</v>
      </c>
      <c r="G5767" s="13">
        <f t="shared" ca="1" si="538"/>
        <v>0.49285183097915813</v>
      </c>
      <c r="H5767" s="13">
        <f t="shared" ca="1" si="539"/>
        <v>0</v>
      </c>
    </row>
    <row r="5768" spans="3:8">
      <c r="C5768" s="13">
        <f t="shared" ca="1" si="534"/>
        <v>2006.6543567710578</v>
      </c>
      <c r="D5768" s="13">
        <f t="shared" ca="1" si="535"/>
        <v>100.19437796802188</v>
      </c>
      <c r="E5768" s="13">
        <f t="shared" ca="1" si="536"/>
        <v>996864.35297762835</v>
      </c>
      <c r="F5768" s="13">
        <f t="shared" ca="1" si="537"/>
        <v>3.9969927322596632</v>
      </c>
      <c r="G5768" s="13">
        <f t="shared" ca="1" si="538"/>
        <v>0.5047416373659086</v>
      </c>
      <c r="H5768" s="13">
        <f t="shared" ca="1" si="539"/>
        <v>0</v>
      </c>
    </row>
    <row r="5769" spans="3:8">
      <c r="C5769" s="13">
        <f t="shared" ca="1" si="534"/>
        <v>2001.6047003092826</v>
      </c>
      <c r="D5769" s="13">
        <f t="shared" ca="1" si="535"/>
        <v>99.669071619256016</v>
      </c>
      <c r="E5769" s="13">
        <f t="shared" ca="1" si="536"/>
        <v>1001033.5616769873</v>
      </c>
      <c r="F5769" s="13">
        <f t="shared" ca="1" si="537"/>
        <v>4.0031209436998818</v>
      </c>
      <c r="G5769" s="13">
        <f t="shared" ca="1" si="538"/>
        <v>0.49445148813699996</v>
      </c>
      <c r="H5769" s="13">
        <f t="shared" ca="1" si="539"/>
        <v>0</v>
      </c>
    </row>
    <row r="5770" spans="3:8">
      <c r="C5770" s="13">
        <f t="shared" ca="1" si="534"/>
        <v>2004.975870031428</v>
      </c>
      <c r="D5770" s="13">
        <f t="shared" ca="1" si="535"/>
        <v>100.37186945591199</v>
      </c>
      <c r="E5770" s="13">
        <f t="shared" ca="1" si="536"/>
        <v>993982.01638358948</v>
      </c>
      <c r="F5770" s="13">
        <f t="shared" ca="1" si="537"/>
        <v>4.0058931263748967</v>
      </c>
      <c r="G5770" s="13">
        <f t="shared" ca="1" si="538"/>
        <v>0.5017697633440561</v>
      </c>
      <c r="H5770" s="13">
        <f t="shared" ca="1" si="539"/>
        <v>0</v>
      </c>
    </row>
    <row r="5771" spans="3:8">
      <c r="C5771" s="13">
        <f t="shared" ca="1" si="534"/>
        <v>1997.4005625738018</v>
      </c>
      <c r="D5771" s="13">
        <f t="shared" ca="1" si="535"/>
        <v>99.725678507020362</v>
      </c>
      <c r="E5771" s="13">
        <f t="shared" ca="1" si="536"/>
        <v>988733.36480005994</v>
      </c>
      <c r="F5771" s="13">
        <f t="shared" ca="1" si="537"/>
        <v>4.0075336298779183</v>
      </c>
      <c r="G5771" s="13">
        <f t="shared" ca="1" si="538"/>
        <v>0.49659183960676023</v>
      </c>
      <c r="H5771" s="13">
        <f t="shared" ca="1" si="539"/>
        <v>0</v>
      </c>
    </row>
    <row r="5772" spans="3:8">
      <c r="C5772" s="13">
        <f t="shared" ca="1" si="534"/>
        <v>1994.1634075534239</v>
      </c>
      <c r="D5772" s="13">
        <f t="shared" ca="1" si="535"/>
        <v>99.333992725064348</v>
      </c>
      <c r="E5772" s="13">
        <f t="shared" ca="1" si="536"/>
        <v>988124.04640700354</v>
      </c>
      <c r="F5772" s="13">
        <f t="shared" ca="1" si="537"/>
        <v>3.9977820063429732</v>
      </c>
      <c r="G5772" s="13">
        <f t="shared" ca="1" si="538"/>
        <v>0.49817463199234868</v>
      </c>
      <c r="H5772" s="13">
        <f t="shared" ca="1" si="539"/>
        <v>0</v>
      </c>
    </row>
    <row r="5773" spans="3:8">
      <c r="C5773" s="13">
        <f t="shared" ca="1" si="534"/>
        <v>1995.9323887989508</v>
      </c>
      <c r="D5773" s="13">
        <f t="shared" ca="1" si="535"/>
        <v>100.05341597131253</v>
      </c>
      <c r="E5773" s="13">
        <f t="shared" ca="1" si="536"/>
        <v>1003440.6561816718</v>
      </c>
      <c r="F5773" s="13">
        <f t="shared" ca="1" si="537"/>
        <v>3.9974540252266406</v>
      </c>
      <c r="G5773" s="13">
        <f t="shared" ca="1" si="538"/>
        <v>0.49516290599000173</v>
      </c>
      <c r="H5773" s="13">
        <f t="shared" ca="1" si="539"/>
        <v>0</v>
      </c>
    </row>
    <row r="5774" spans="3:8">
      <c r="C5774" s="13">
        <f t="shared" ca="1" si="534"/>
        <v>2002.1431830469867</v>
      </c>
      <c r="D5774" s="13">
        <f t="shared" ca="1" si="535"/>
        <v>99.736094690939467</v>
      </c>
      <c r="E5774" s="13">
        <f t="shared" ca="1" si="536"/>
        <v>1000285.5284815904</v>
      </c>
      <c r="F5774" s="13">
        <f t="shared" ca="1" si="537"/>
        <v>3.9980524723678164</v>
      </c>
      <c r="G5774" s="13">
        <f t="shared" ca="1" si="538"/>
        <v>0.49793747703264313</v>
      </c>
      <c r="H5774" s="13">
        <f t="shared" ca="1" si="539"/>
        <v>0</v>
      </c>
    </row>
    <row r="5775" spans="3:8">
      <c r="C5775" s="13">
        <f t="shared" ca="1" si="534"/>
        <v>2004.3246405174864</v>
      </c>
      <c r="D5775" s="13">
        <f t="shared" ca="1" si="535"/>
        <v>100.18596412954084</v>
      </c>
      <c r="E5775" s="13">
        <f t="shared" ca="1" si="536"/>
        <v>992014.96737514087</v>
      </c>
      <c r="F5775" s="13">
        <f t="shared" ca="1" si="537"/>
        <v>3.9880997006376875</v>
      </c>
      <c r="G5775" s="13">
        <f t="shared" ca="1" si="538"/>
        <v>0.51051780734621788</v>
      </c>
      <c r="H5775" s="13">
        <f t="shared" ca="1" si="539"/>
        <v>0</v>
      </c>
    </row>
    <row r="5776" spans="3:8">
      <c r="C5776" s="13">
        <f t="shared" ca="1" si="534"/>
        <v>2009.534334757182</v>
      </c>
      <c r="D5776" s="13">
        <f t="shared" ca="1" si="535"/>
        <v>100.41842979851842</v>
      </c>
      <c r="E5776" s="13">
        <f t="shared" ca="1" si="536"/>
        <v>995375.67940012051</v>
      </c>
      <c r="F5776" s="13">
        <f t="shared" ca="1" si="537"/>
        <v>4.0011459200456745</v>
      </c>
      <c r="G5776" s="13">
        <f t="shared" ca="1" si="538"/>
        <v>0.50597590608768217</v>
      </c>
      <c r="H5776" s="13">
        <f t="shared" ca="1" si="539"/>
        <v>0</v>
      </c>
    </row>
    <row r="5777" spans="3:8">
      <c r="C5777" s="13">
        <f t="shared" ca="1" si="534"/>
        <v>2005.8649154595248</v>
      </c>
      <c r="D5777" s="13">
        <f t="shared" ca="1" si="535"/>
        <v>99.63835406830141</v>
      </c>
      <c r="E5777" s="13">
        <f t="shared" ca="1" si="536"/>
        <v>993748.75167581462</v>
      </c>
      <c r="F5777" s="13">
        <f t="shared" ca="1" si="537"/>
        <v>3.9964791980293914</v>
      </c>
      <c r="G5777" s="13">
        <f t="shared" ca="1" si="538"/>
        <v>0.50337682908393155</v>
      </c>
      <c r="H5777" s="13">
        <f t="shared" ca="1" si="539"/>
        <v>0</v>
      </c>
    </row>
    <row r="5778" spans="3:8">
      <c r="C5778" s="13">
        <f t="shared" ca="1" si="534"/>
        <v>2021.3970122743381</v>
      </c>
      <c r="D5778" s="13">
        <f t="shared" ca="1" si="535"/>
        <v>99.243135909836013</v>
      </c>
      <c r="E5778" s="13">
        <f t="shared" ca="1" si="536"/>
        <v>994810.69871187711</v>
      </c>
      <c r="F5778" s="13">
        <f t="shared" ca="1" si="537"/>
        <v>3.9954611224948033</v>
      </c>
      <c r="G5778" s="13">
        <f t="shared" ca="1" si="538"/>
        <v>0.50915002392786368</v>
      </c>
      <c r="H5778" s="13">
        <f t="shared" ca="1" si="539"/>
        <v>0</v>
      </c>
    </row>
    <row r="5779" spans="3:8">
      <c r="C5779" s="13">
        <f t="shared" ca="1" si="534"/>
        <v>2013.0216038915978</v>
      </c>
      <c r="D5779" s="13">
        <f t="shared" ca="1" si="535"/>
        <v>100.74007054355668</v>
      </c>
      <c r="E5779" s="13">
        <f t="shared" ca="1" si="536"/>
        <v>998563.94143308897</v>
      </c>
      <c r="F5779" s="13">
        <f t="shared" ca="1" si="537"/>
        <v>3.9869878815644539</v>
      </c>
      <c r="G5779" s="13">
        <f t="shared" ca="1" si="538"/>
        <v>0.51498397485484515</v>
      </c>
      <c r="H5779" s="13">
        <f t="shared" ca="1" si="539"/>
        <v>0</v>
      </c>
    </row>
    <row r="5780" spans="3:8">
      <c r="C5780" s="13">
        <f t="shared" ca="1" si="534"/>
        <v>2003.6487840178127</v>
      </c>
      <c r="D5780" s="13">
        <f t="shared" ca="1" si="535"/>
        <v>99.911855788187211</v>
      </c>
      <c r="E5780" s="13">
        <f t="shared" ca="1" si="536"/>
        <v>996392.35607354098</v>
      </c>
      <c r="F5780" s="13">
        <f t="shared" ca="1" si="537"/>
        <v>3.999902021011188</v>
      </c>
      <c r="G5780" s="13">
        <f t="shared" ca="1" si="538"/>
        <v>0.50059044364504945</v>
      </c>
      <c r="H5780" s="13">
        <f t="shared" ca="1" si="539"/>
        <v>0</v>
      </c>
    </row>
    <row r="5781" spans="3:8">
      <c r="C5781" s="13">
        <f t="shared" ca="1" si="534"/>
        <v>1980.3866997120676</v>
      </c>
      <c r="D5781" s="13">
        <f t="shared" ca="1" si="535"/>
        <v>100.08844026461993</v>
      </c>
      <c r="E5781" s="13">
        <f t="shared" ca="1" si="536"/>
        <v>983712.89222015592</v>
      </c>
      <c r="F5781" s="13">
        <f t="shared" ca="1" si="537"/>
        <v>4.0130333178272091</v>
      </c>
      <c r="G5781" s="13">
        <f t="shared" ca="1" si="538"/>
        <v>0.48975021255101353</v>
      </c>
      <c r="H5781" s="13">
        <f t="shared" ca="1" si="539"/>
        <v>0</v>
      </c>
    </row>
    <row r="5782" spans="3:8">
      <c r="C5782" s="13">
        <f t="shared" ca="1" si="534"/>
        <v>1997.2690314517668</v>
      </c>
      <c r="D5782" s="13">
        <f t="shared" ca="1" si="535"/>
        <v>99.083530529121475</v>
      </c>
      <c r="E5782" s="13">
        <f t="shared" ca="1" si="536"/>
        <v>1008188.8866299808</v>
      </c>
      <c r="F5782" s="13">
        <f t="shared" ca="1" si="537"/>
        <v>4.0085507866170946</v>
      </c>
      <c r="G5782" s="13">
        <f t="shared" ca="1" si="538"/>
        <v>0.48331834184230238</v>
      </c>
      <c r="H5782" s="13">
        <f t="shared" ca="1" si="539"/>
        <v>0</v>
      </c>
    </row>
    <row r="5783" spans="3:8">
      <c r="C5783" s="13">
        <f t="shared" ca="1" si="534"/>
        <v>2015.7139718223223</v>
      </c>
      <c r="D5783" s="13">
        <f t="shared" ca="1" si="535"/>
        <v>100.45464411714453</v>
      </c>
      <c r="E5783" s="13">
        <f t="shared" ca="1" si="536"/>
        <v>990712.4454971496</v>
      </c>
      <c r="F5783" s="13">
        <f t="shared" ca="1" si="537"/>
        <v>4.0041465824770244</v>
      </c>
      <c r="G5783" s="13">
        <f t="shared" ca="1" si="538"/>
        <v>0.51014129137554431</v>
      </c>
      <c r="H5783" s="13">
        <f t="shared" ca="1" si="539"/>
        <v>0</v>
      </c>
    </row>
    <row r="5784" spans="3:8">
      <c r="C5784" s="13">
        <f t="shared" ref="C5784:C5847" ca="1" si="540">NORMINV(RAND(),$D$3,$G$3)</f>
        <v>2011.5731276716751</v>
      </c>
      <c r="D5784" s="13">
        <f t="shared" ref="D5784:D5847" ca="1" si="541">NORMINV(RAND(),$D$4,$G$4)</f>
        <v>99.031874077068153</v>
      </c>
      <c r="E5784" s="13">
        <f t="shared" ref="E5784:E5847" ca="1" si="542">NORMINV(RAND(),$D$5,$G$5)</f>
        <v>985482.37721460627</v>
      </c>
      <c r="F5784" s="13">
        <f t="shared" ref="F5784:F5847" ca="1" si="543">NORMINV(RAND(),$D$6,$G$6)</f>
        <v>3.9974573568850782</v>
      </c>
      <c r="G5784" s="13">
        <f t="shared" ref="G5784:G5847" ca="1" si="544">C5784^2*D5784/(E5784*3.1415926*F5784^4)</f>
        <v>0.50688864466529426</v>
      </c>
      <c r="H5784" s="13">
        <f t="shared" ref="H5784:H5847" ca="1" si="545">IF(G5784&gt;0.54,1,IF(G5784&lt;0.46,1,0))</f>
        <v>0</v>
      </c>
    </row>
    <row r="5785" spans="3:8">
      <c r="C5785" s="13">
        <f t="shared" ca="1" si="540"/>
        <v>2010.9678358337571</v>
      </c>
      <c r="D5785" s="13">
        <f t="shared" ca="1" si="541"/>
        <v>100.38580393303751</v>
      </c>
      <c r="E5785" s="13">
        <f t="shared" ca="1" si="542"/>
        <v>975881.23080181296</v>
      </c>
      <c r="F5785" s="13">
        <f t="shared" ca="1" si="543"/>
        <v>3.9971905645635415</v>
      </c>
      <c r="G5785" s="13">
        <f t="shared" ca="1" si="544"/>
        <v>0.51870006839581195</v>
      </c>
      <c r="H5785" s="13">
        <f t="shared" ca="1" si="545"/>
        <v>0</v>
      </c>
    </row>
    <row r="5786" spans="3:8">
      <c r="C5786" s="13">
        <f t="shared" ca="1" si="540"/>
        <v>1997.3508044531638</v>
      </c>
      <c r="D5786" s="13">
        <f t="shared" ca="1" si="541"/>
        <v>99.937323177255763</v>
      </c>
      <c r="E5786" s="13">
        <f t="shared" ca="1" si="542"/>
        <v>993998.50442209805</v>
      </c>
      <c r="F5786" s="13">
        <f t="shared" ca="1" si="543"/>
        <v>4.0035371734386667</v>
      </c>
      <c r="G5786" s="13">
        <f t="shared" ca="1" si="544"/>
        <v>0.49696448408776567</v>
      </c>
      <c r="H5786" s="13">
        <f t="shared" ca="1" si="545"/>
        <v>0</v>
      </c>
    </row>
    <row r="5787" spans="3:8">
      <c r="C5787" s="13">
        <f t="shared" ca="1" si="540"/>
        <v>2009.1736913355458</v>
      </c>
      <c r="D5787" s="13">
        <f t="shared" ca="1" si="541"/>
        <v>99.929893891405911</v>
      </c>
      <c r="E5787" s="13">
        <f t="shared" ca="1" si="542"/>
        <v>998364.34256339248</v>
      </c>
      <c r="F5787" s="13">
        <f t="shared" ca="1" si="543"/>
        <v>4.0029874864352406</v>
      </c>
      <c r="G5787" s="13">
        <f t="shared" ca="1" si="544"/>
        <v>0.50090404079546036</v>
      </c>
      <c r="H5787" s="13">
        <f t="shared" ca="1" si="545"/>
        <v>0</v>
      </c>
    </row>
    <row r="5788" spans="3:8">
      <c r="C5788" s="13">
        <f t="shared" ca="1" si="540"/>
        <v>2003.1275086717042</v>
      </c>
      <c r="D5788" s="13">
        <f t="shared" ca="1" si="541"/>
        <v>99.966023683113477</v>
      </c>
      <c r="E5788" s="13">
        <f t="shared" ca="1" si="542"/>
        <v>1008261.7230132764</v>
      </c>
      <c r="F5788" s="13">
        <f t="shared" ca="1" si="543"/>
        <v>3.9932806899874498</v>
      </c>
      <c r="G5788" s="13">
        <f t="shared" ca="1" si="544"/>
        <v>0.49799743977447458</v>
      </c>
      <c r="H5788" s="13">
        <f t="shared" ca="1" si="545"/>
        <v>0</v>
      </c>
    </row>
    <row r="5789" spans="3:8">
      <c r="C5789" s="13">
        <f t="shared" ca="1" si="540"/>
        <v>1991.8782536589424</v>
      </c>
      <c r="D5789" s="13">
        <f t="shared" ca="1" si="541"/>
        <v>99.433146647913802</v>
      </c>
      <c r="E5789" s="13">
        <f t="shared" ca="1" si="542"/>
        <v>982896.93902049575</v>
      </c>
      <c r="F5789" s="13">
        <f t="shared" ca="1" si="543"/>
        <v>4.00036526327749</v>
      </c>
      <c r="G5789" s="13">
        <f t="shared" ca="1" si="544"/>
        <v>0.49888486188491227</v>
      </c>
      <c r="H5789" s="13">
        <f t="shared" ca="1" si="545"/>
        <v>0</v>
      </c>
    </row>
    <row r="5790" spans="3:8">
      <c r="C5790" s="13">
        <f t="shared" ca="1" si="540"/>
        <v>1993.4559107426369</v>
      </c>
      <c r="D5790" s="13">
        <f t="shared" ca="1" si="541"/>
        <v>99.855623584436231</v>
      </c>
      <c r="E5790" s="13">
        <f t="shared" ca="1" si="542"/>
        <v>987244.90667162382</v>
      </c>
      <c r="F5790" s="13">
        <f t="shared" ca="1" si="543"/>
        <v>4.0047455504116121</v>
      </c>
      <c r="G5790" s="13">
        <f t="shared" ca="1" si="544"/>
        <v>0.49740634460038202</v>
      </c>
      <c r="H5790" s="13">
        <f t="shared" ca="1" si="545"/>
        <v>0</v>
      </c>
    </row>
    <row r="5791" spans="3:8">
      <c r="C5791" s="13">
        <f t="shared" ca="1" si="540"/>
        <v>1995.7494380950884</v>
      </c>
      <c r="D5791" s="13">
        <f t="shared" ca="1" si="541"/>
        <v>99.691918893989083</v>
      </c>
      <c r="E5791" s="13">
        <f t="shared" ca="1" si="542"/>
        <v>990520.75373797514</v>
      </c>
      <c r="F5791" s="13">
        <f t="shared" ca="1" si="543"/>
        <v>4.0074737316910136</v>
      </c>
      <c r="G5791" s="13">
        <f t="shared" ca="1" si="544"/>
        <v>0.49473861032087296</v>
      </c>
      <c r="H5791" s="13">
        <f t="shared" ca="1" si="545"/>
        <v>0</v>
      </c>
    </row>
    <row r="5792" spans="3:8">
      <c r="C5792" s="13">
        <f t="shared" ca="1" si="540"/>
        <v>1987.1018781779021</v>
      </c>
      <c r="D5792" s="13">
        <f t="shared" ca="1" si="541"/>
        <v>98.682717081241393</v>
      </c>
      <c r="E5792" s="13">
        <f t="shared" ca="1" si="542"/>
        <v>992538.73950638494</v>
      </c>
      <c r="F5792" s="13">
        <f t="shared" ca="1" si="543"/>
        <v>4.0097522419242235</v>
      </c>
      <c r="G5792" s="13">
        <f t="shared" ca="1" si="544"/>
        <v>0.48340805071610338</v>
      </c>
      <c r="H5792" s="13">
        <f t="shared" ca="1" si="545"/>
        <v>0</v>
      </c>
    </row>
    <row r="5793" spans="3:8">
      <c r="C5793" s="13">
        <f t="shared" ca="1" si="540"/>
        <v>2000.8154673432648</v>
      </c>
      <c r="D5793" s="13">
        <f t="shared" ca="1" si="541"/>
        <v>99.572357297150873</v>
      </c>
      <c r="E5793" s="13">
        <f t="shared" ca="1" si="542"/>
        <v>990299.16373518703</v>
      </c>
      <c r="F5793" s="13">
        <f t="shared" ca="1" si="543"/>
        <v>4.0045158373260339</v>
      </c>
      <c r="G5793" s="13">
        <f t="shared" ca="1" si="544"/>
        <v>0.49823762538720373</v>
      </c>
      <c r="H5793" s="13">
        <f t="shared" ca="1" si="545"/>
        <v>0</v>
      </c>
    </row>
    <row r="5794" spans="3:8">
      <c r="C5794" s="13">
        <f t="shared" ca="1" si="540"/>
        <v>2015.0049115159618</v>
      </c>
      <c r="D5794" s="13">
        <f t="shared" ca="1" si="541"/>
        <v>100.648925683359</v>
      </c>
      <c r="E5794" s="13">
        <f t="shared" ca="1" si="542"/>
        <v>1002651.9289523356</v>
      </c>
      <c r="F5794" s="13">
        <f t="shared" ca="1" si="543"/>
        <v>3.9943113604223512</v>
      </c>
      <c r="G5794" s="13">
        <f t="shared" ca="1" si="544"/>
        <v>0.50967536274428415</v>
      </c>
      <c r="H5794" s="13">
        <f t="shared" ca="1" si="545"/>
        <v>0</v>
      </c>
    </row>
    <row r="5795" spans="3:8">
      <c r="C5795" s="13">
        <f t="shared" ca="1" si="540"/>
        <v>2009.3611421521678</v>
      </c>
      <c r="D5795" s="13">
        <f t="shared" ca="1" si="541"/>
        <v>101.10170838870334</v>
      </c>
      <c r="E5795" s="13">
        <f t="shared" ca="1" si="542"/>
        <v>986012.10445396509</v>
      </c>
      <c r="F5795" s="13">
        <f t="shared" ca="1" si="543"/>
        <v>4.0113203716389716</v>
      </c>
      <c r="G5795" s="13">
        <f t="shared" ca="1" si="544"/>
        <v>0.50897093789030412</v>
      </c>
      <c r="H5795" s="13">
        <f t="shared" ca="1" si="545"/>
        <v>0</v>
      </c>
    </row>
    <row r="5796" spans="3:8">
      <c r="C5796" s="13">
        <f t="shared" ca="1" si="540"/>
        <v>2009.2699075902606</v>
      </c>
      <c r="D5796" s="13">
        <f t="shared" ca="1" si="541"/>
        <v>99.283448634608632</v>
      </c>
      <c r="E5796" s="13">
        <f t="shared" ca="1" si="542"/>
        <v>998429.02939514711</v>
      </c>
      <c r="F5796" s="13">
        <f t="shared" ca="1" si="543"/>
        <v>4.0042262502079273</v>
      </c>
      <c r="G5796" s="13">
        <f t="shared" ca="1" si="544"/>
        <v>0.49706354807871139</v>
      </c>
      <c r="H5796" s="13">
        <f t="shared" ca="1" si="545"/>
        <v>0</v>
      </c>
    </row>
    <row r="5797" spans="3:8">
      <c r="C5797" s="13">
        <f t="shared" ca="1" si="540"/>
        <v>2009.9875688672896</v>
      </c>
      <c r="D5797" s="13">
        <f t="shared" ca="1" si="541"/>
        <v>98.690252225460597</v>
      </c>
      <c r="E5797" s="13">
        <f t="shared" ca="1" si="542"/>
        <v>999363.20364767872</v>
      </c>
      <c r="F5797" s="13">
        <f t="shared" ca="1" si="543"/>
        <v>3.998540116943647</v>
      </c>
      <c r="G5797" s="13">
        <f t="shared" ca="1" si="544"/>
        <v>0.49680041659014096</v>
      </c>
      <c r="H5797" s="13">
        <f t="shared" ca="1" si="545"/>
        <v>0</v>
      </c>
    </row>
    <row r="5798" spans="3:8">
      <c r="C5798" s="13">
        <f t="shared" ca="1" si="540"/>
        <v>2005.8785222380297</v>
      </c>
      <c r="D5798" s="13">
        <f t="shared" ca="1" si="541"/>
        <v>100.27826384126965</v>
      </c>
      <c r="E5798" s="13">
        <f t="shared" ca="1" si="542"/>
        <v>994747.4210595662</v>
      </c>
      <c r="F5798" s="13">
        <f t="shared" ca="1" si="543"/>
        <v>4.0031660111118796</v>
      </c>
      <c r="G5798" s="13">
        <f t="shared" ca="1" si="544"/>
        <v>0.50273482798408919</v>
      </c>
      <c r="H5798" s="13">
        <f t="shared" ca="1" si="545"/>
        <v>0</v>
      </c>
    </row>
    <row r="5799" spans="3:8">
      <c r="C5799" s="13">
        <f t="shared" ca="1" si="540"/>
        <v>2011.1609814208871</v>
      </c>
      <c r="D5799" s="13">
        <f t="shared" ca="1" si="541"/>
        <v>99.559433574454104</v>
      </c>
      <c r="E5799" s="13">
        <f t="shared" ca="1" si="542"/>
        <v>1002228.0240334853</v>
      </c>
      <c r="F5799" s="13">
        <f t="shared" ca="1" si="543"/>
        <v>3.9943559853610298</v>
      </c>
      <c r="G5799" s="13">
        <f t="shared" ca="1" si="544"/>
        <v>0.50242658237290339</v>
      </c>
      <c r="H5799" s="13">
        <f t="shared" ca="1" si="545"/>
        <v>0</v>
      </c>
    </row>
    <row r="5800" spans="3:8">
      <c r="C5800" s="13">
        <f t="shared" ca="1" si="540"/>
        <v>2001.132190411055</v>
      </c>
      <c r="D5800" s="13">
        <f t="shared" ca="1" si="541"/>
        <v>100.38284117926229</v>
      </c>
      <c r="E5800" s="13">
        <f t="shared" ca="1" si="542"/>
        <v>992948.79842216766</v>
      </c>
      <c r="F5800" s="13">
        <f t="shared" ca="1" si="543"/>
        <v>3.9909678238755957</v>
      </c>
      <c r="G5800" s="13">
        <f t="shared" ca="1" si="544"/>
        <v>0.50795052584713041</v>
      </c>
      <c r="H5800" s="13">
        <f t="shared" ca="1" si="545"/>
        <v>0</v>
      </c>
    </row>
    <row r="5801" spans="3:8">
      <c r="C5801" s="13">
        <f t="shared" ca="1" si="540"/>
        <v>2004.5610518282808</v>
      </c>
      <c r="D5801" s="13">
        <f t="shared" ca="1" si="541"/>
        <v>99.811161057536253</v>
      </c>
      <c r="E5801" s="13">
        <f t="shared" ca="1" si="542"/>
        <v>989279.58101430524</v>
      </c>
      <c r="F5801" s="13">
        <f t="shared" ca="1" si="543"/>
        <v>3.9938465474592419</v>
      </c>
      <c r="G5801" s="13">
        <f t="shared" ca="1" si="544"/>
        <v>0.50720470742647117</v>
      </c>
      <c r="H5801" s="13">
        <f t="shared" ca="1" si="545"/>
        <v>0</v>
      </c>
    </row>
    <row r="5802" spans="3:8">
      <c r="C5802" s="13">
        <f t="shared" ca="1" si="540"/>
        <v>1988.8462747606027</v>
      </c>
      <c r="D5802" s="13">
        <f t="shared" ca="1" si="541"/>
        <v>100.34519319000856</v>
      </c>
      <c r="E5802" s="13">
        <f t="shared" ca="1" si="542"/>
        <v>1001094.0406164345</v>
      </c>
      <c r="F5802" s="13">
        <f t="shared" ca="1" si="543"/>
        <v>3.9976003523001098</v>
      </c>
      <c r="G5802" s="13">
        <f t="shared" ca="1" si="544"/>
        <v>0.49417044246357805</v>
      </c>
      <c r="H5802" s="13">
        <f t="shared" ca="1" si="545"/>
        <v>0</v>
      </c>
    </row>
    <row r="5803" spans="3:8">
      <c r="C5803" s="13">
        <f t="shared" ca="1" si="540"/>
        <v>1995.0116137739283</v>
      </c>
      <c r="D5803" s="13">
        <f t="shared" ca="1" si="541"/>
        <v>100.45453138191789</v>
      </c>
      <c r="E5803" s="13">
        <f t="shared" ca="1" si="542"/>
        <v>995811.86136679631</v>
      </c>
      <c r="F5803" s="13">
        <f t="shared" ca="1" si="543"/>
        <v>3.9964589306011522</v>
      </c>
      <c r="G5803" s="13">
        <f t="shared" ca="1" si="544"/>
        <v>0.50099317662322951</v>
      </c>
      <c r="H5803" s="13">
        <f t="shared" ca="1" si="545"/>
        <v>0</v>
      </c>
    </row>
    <row r="5804" spans="3:8">
      <c r="C5804" s="13">
        <f t="shared" ca="1" si="540"/>
        <v>1989.2834619229141</v>
      </c>
      <c r="D5804" s="13">
        <f t="shared" ca="1" si="541"/>
        <v>99.600969833364161</v>
      </c>
      <c r="E5804" s="13">
        <f t="shared" ca="1" si="542"/>
        <v>995080.80916162441</v>
      </c>
      <c r="F5804" s="13">
        <f t="shared" ca="1" si="543"/>
        <v>3.9969200524909296</v>
      </c>
      <c r="G5804" s="13">
        <f t="shared" ca="1" si="544"/>
        <v>0.49402263714550743</v>
      </c>
      <c r="H5804" s="13">
        <f t="shared" ca="1" si="545"/>
        <v>0</v>
      </c>
    </row>
    <row r="5805" spans="3:8">
      <c r="C5805" s="13">
        <f t="shared" ca="1" si="540"/>
        <v>2000.8316393906575</v>
      </c>
      <c r="D5805" s="13">
        <f t="shared" ca="1" si="541"/>
        <v>100.49860734552774</v>
      </c>
      <c r="E5805" s="13">
        <f t="shared" ca="1" si="542"/>
        <v>992036.8006067517</v>
      </c>
      <c r="F5805" s="13">
        <f t="shared" ca="1" si="543"/>
        <v>4.0096855140682708</v>
      </c>
      <c r="G5805" s="13">
        <f t="shared" ca="1" si="544"/>
        <v>0.49941575823992479</v>
      </c>
      <c r="H5805" s="13">
        <f t="shared" ca="1" si="545"/>
        <v>0</v>
      </c>
    </row>
    <row r="5806" spans="3:8">
      <c r="C5806" s="13">
        <f t="shared" ca="1" si="540"/>
        <v>1994.0255535297035</v>
      </c>
      <c r="D5806" s="13">
        <f t="shared" ca="1" si="541"/>
        <v>99.590916338337706</v>
      </c>
      <c r="E5806" s="13">
        <f t="shared" ca="1" si="542"/>
        <v>994624.41079442145</v>
      </c>
      <c r="F5806" s="13">
        <f t="shared" ca="1" si="543"/>
        <v>4.0125834979191248</v>
      </c>
      <c r="G5806" s="13">
        <f t="shared" ca="1" si="544"/>
        <v>0.48885026764505446</v>
      </c>
      <c r="H5806" s="13">
        <f t="shared" ca="1" si="545"/>
        <v>0</v>
      </c>
    </row>
    <row r="5807" spans="3:8">
      <c r="C5807" s="13">
        <f t="shared" ca="1" si="540"/>
        <v>1981.3552528324501</v>
      </c>
      <c r="D5807" s="13">
        <f t="shared" ca="1" si="541"/>
        <v>100.86822694462514</v>
      </c>
      <c r="E5807" s="13">
        <f t="shared" ca="1" si="542"/>
        <v>991306.58972830023</v>
      </c>
      <c r="F5807" s="13">
        <f t="shared" ca="1" si="543"/>
        <v>4.0053468515391666</v>
      </c>
      <c r="G5807" s="13">
        <f t="shared" ca="1" si="544"/>
        <v>0.49403840034633922</v>
      </c>
      <c r="H5807" s="13">
        <f t="shared" ca="1" si="545"/>
        <v>0</v>
      </c>
    </row>
    <row r="5808" spans="3:8">
      <c r="C5808" s="13">
        <f t="shared" ca="1" si="540"/>
        <v>1992.8300691834963</v>
      </c>
      <c r="D5808" s="13">
        <f t="shared" ca="1" si="541"/>
        <v>99.926070937017073</v>
      </c>
      <c r="E5808" s="13">
        <f t="shared" ca="1" si="542"/>
        <v>990115.04589035886</v>
      </c>
      <c r="F5808" s="13">
        <f t="shared" ca="1" si="543"/>
        <v>4.0004821387060128</v>
      </c>
      <c r="G5808" s="13">
        <f t="shared" ca="1" si="544"/>
        <v>0.49812057200057064</v>
      </c>
      <c r="H5808" s="13">
        <f t="shared" ca="1" si="545"/>
        <v>0</v>
      </c>
    </row>
    <row r="5809" spans="3:8">
      <c r="C5809" s="13">
        <f t="shared" ca="1" si="540"/>
        <v>2011.3267324305255</v>
      </c>
      <c r="D5809" s="13">
        <f t="shared" ca="1" si="541"/>
        <v>100.07534670025653</v>
      </c>
      <c r="E5809" s="13">
        <f t="shared" ca="1" si="542"/>
        <v>1003555.8008565183</v>
      </c>
      <c r="F5809" s="13">
        <f t="shared" ca="1" si="543"/>
        <v>4.0092574285102565</v>
      </c>
      <c r="G5809" s="13">
        <f t="shared" ca="1" si="544"/>
        <v>0.49698718892393012</v>
      </c>
      <c r="H5809" s="13">
        <f t="shared" ca="1" si="545"/>
        <v>0</v>
      </c>
    </row>
    <row r="5810" spans="3:8">
      <c r="C5810" s="13">
        <f t="shared" ca="1" si="540"/>
        <v>2009.4601964582607</v>
      </c>
      <c r="D5810" s="13">
        <f t="shared" ca="1" si="541"/>
        <v>98.923934594838983</v>
      </c>
      <c r="E5810" s="13">
        <f t="shared" ca="1" si="542"/>
        <v>998232.03294084454</v>
      </c>
      <c r="F5810" s="13">
        <f t="shared" ca="1" si="543"/>
        <v>4.001632903134019</v>
      </c>
      <c r="G5810" s="13">
        <f t="shared" ca="1" si="544"/>
        <v>0.49674081892686028</v>
      </c>
      <c r="H5810" s="13">
        <f t="shared" ca="1" si="545"/>
        <v>0</v>
      </c>
    </row>
    <row r="5811" spans="3:8">
      <c r="C5811" s="13">
        <f t="shared" ca="1" si="540"/>
        <v>2014.9215367061436</v>
      </c>
      <c r="D5811" s="13">
        <f t="shared" ca="1" si="541"/>
        <v>100.0314159069313</v>
      </c>
      <c r="E5811" s="13">
        <f t="shared" ca="1" si="542"/>
        <v>983733.86234839924</v>
      </c>
      <c r="F5811" s="13">
        <f t="shared" ca="1" si="543"/>
        <v>4.0011900369774311</v>
      </c>
      <c r="G5811" s="13">
        <f t="shared" ca="1" si="544"/>
        <v>0.51270610954329487</v>
      </c>
      <c r="H5811" s="13">
        <f t="shared" ca="1" si="545"/>
        <v>0</v>
      </c>
    </row>
    <row r="5812" spans="3:8">
      <c r="C5812" s="13">
        <f t="shared" ca="1" si="540"/>
        <v>2004.6883634500387</v>
      </c>
      <c r="D5812" s="13">
        <f t="shared" ca="1" si="541"/>
        <v>99.723230842416797</v>
      </c>
      <c r="E5812" s="13">
        <f t="shared" ca="1" si="542"/>
        <v>1005620.9183422709</v>
      </c>
      <c r="F5812" s="13">
        <f t="shared" ca="1" si="543"/>
        <v>4.0040034185279305</v>
      </c>
      <c r="G5812" s="13">
        <f t="shared" ca="1" si="544"/>
        <v>0.49354659140804336</v>
      </c>
      <c r="H5812" s="13">
        <f t="shared" ca="1" si="545"/>
        <v>0</v>
      </c>
    </row>
    <row r="5813" spans="3:8">
      <c r="C5813" s="13">
        <f t="shared" ca="1" si="540"/>
        <v>1994.9144212257506</v>
      </c>
      <c r="D5813" s="13">
        <f t="shared" ca="1" si="541"/>
        <v>99.875718481817799</v>
      </c>
      <c r="E5813" s="13">
        <f t="shared" ca="1" si="542"/>
        <v>993945.36946050229</v>
      </c>
      <c r="F5813" s="13">
        <f t="shared" ca="1" si="543"/>
        <v>4.0038891181898562</v>
      </c>
      <c r="G5813" s="13">
        <f t="shared" ca="1" si="544"/>
        <v>0.49529952201198257</v>
      </c>
      <c r="H5813" s="13">
        <f t="shared" ca="1" si="545"/>
        <v>0</v>
      </c>
    </row>
    <row r="5814" spans="3:8">
      <c r="C5814" s="13">
        <f t="shared" ca="1" si="540"/>
        <v>1995.7715352322082</v>
      </c>
      <c r="D5814" s="13">
        <f t="shared" ca="1" si="541"/>
        <v>100.39327238705552</v>
      </c>
      <c r="E5814" s="13">
        <f t="shared" ca="1" si="542"/>
        <v>999069.13909864519</v>
      </c>
      <c r="F5814" s="13">
        <f t="shared" ca="1" si="543"/>
        <v>3.996658954619579</v>
      </c>
      <c r="G5814" s="13">
        <f t="shared" ca="1" si="544"/>
        <v>0.499335551967726</v>
      </c>
      <c r="H5814" s="13">
        <f t="shared" ca="1" si="545"/>
        <v>0</v>
      </c>
    </row>
    <row r="5815" spans="3:8">
      <c r="C5815" s="13">
        <f t="shared" ca="1" si="540"/>
        <v>1996.0011003585205</v>
      </c>
      <c r="D5815" s="13">
        <f t="shared" ca="1" si="541"/>
        <v>100.19179141202981</v>
      </c>
      <c r="E5815" s="13">
        <f t="shared" ca="1" si="542"/>
        <v>996543.16478199128</v>
      </c>
      <c r="F5815" s="13">
        <f t="shared" ca="1" si="543"/>
        <v>4.0005585133790005</v>
      </c>
      <c r="G5815" s="13">
        <f t="shared" ca="1" si="544"/>
        <v>0.49776597497309194</v>
      </c>
      <c r="H5815" s="13">
        <f t="shared" ca="1" si="545"/>
        <v>0</v>
      </c>
    </row>
    <row r="5816" spans="3:8">
      <c r="C5816" s="13">
        <f t="shared" ca="1" si="540"/>
        <v>2007.6735420241903</v>
      </c>
      <c r="D5816" s="13">
        <f t="shared" ca="1" si="541"/>
        <v>100.15042377022446</v>
      </c>
      <c r="E5816" s="13">
        <f t="shared" ca="1" si="542"/>
        <v>989524.95134912129</v>
      </c>
      <c r="F5816" s="13">
        <f t="shared" ca="1" si="543"/>
        <v>4.0050294888277262</v>
      </c>
      <c r="G5816" s="13">
        <f t="shared" ca="1" si="544"/>
        <v>0.50470719421370425</v>
      </c>
      <c r="H5816" s="13">
        <f t="shared" ca="1" si="545"/>
        <v>0</v>
      </c>
    </row>
    <row r="5817" spans="3:8">
      <c r="C5817" s="13">
        <f t="shared" ca="1" si="540"/>
        <v>2001.0037135463879</v>
      </c>
      <c r="D5817" s="13">
        <f t="shared" ca="1" si="541"/>
        <v>99.815981939300485</v>
      </c>
      <c r="E5817" s="13">
        <f t="shared" ca="1" si="542"/>
        <v>989092.79503964284</v>
      </c>
      <c r="F5817" s="13">
        <f t="shared" ca="1" si="543"/>
        <v>3.9933919094225638</v>
      </c>
      <c r="G5817" s="13">
        <f t="shared" ca="1" si="544"/>
        <v>0.50575622192618686</v>
      </c>
      <c r="H5817" s="13">
        <f t="shared" ca="1" si="545"/>
        <v>0</v>
      </c>
    </row>
    <row r="5818" spans="3:8">
      <c r="C5818" s="13">
        <f t="shared" ca="1" si="540"/>
        <v>2020.2771369091249</v>
      </c>
      <c r="D5818" s="13">
        <f t="shared" ca="1" si="541"/>
        <v>99.579664056991405</v>
      </c>
      <c r="E5818" s="13">
        <f t="shared" ca="1" si="542"/>
        <v>979933.48064513213</v>
      </c>
      <c r="F5818" s="13">
        <f t="shared" ca="1" si="543"/>
        <v>3.9986129574453506</v>
      </c>
      <c r="G5818" s="13">
        <f t="shared" ca="1" si="544"/>
        <v>0.51642661642862719</v>
      </c>
      <c r="H5818" s="13">
        <f t="shared" ca="1" si="545"/>
        <v>0</v>
      </c>
    </row>
    <row r="5819" spans="3:8">
      <c r="C5819" s="13">
        <f t="shared" ca="1" si="540"/>
        <v>2005.8836160351034</v>
      </c>
      <c r="D5819" s="13">
        <f t="shared" ca="1" si="541"/>
        <v>100.18189675648016</v>
      </c>
      <c r="E5819" s="13">
        <f t="shared" ca="1" si="542"/>
        <v>992425.75044931483</v>
      </c>
      <c r="F5819" s="13">
        <f t="shared" ca="1" si="543"/>
        <v>4.0049159776494196</v>
      </c>
      <c r="G5819" s="13">
        <f t="shared" ca="1" si="544"/>
        <v>0.5025498944209289</v>
      </c>
      <c r="H5819" s="13">
        <f t="shared" ca="1" si="545"/>
        <v>0</v>
      </c>
    </row>
    <row r="5820" spans="3:8">
      <c r="C5820" s="13">
        <f t="shared" ca="1" si="540"/>
        <v>2002.9537163345817</v>
      </c>
      <c r="D5820" s="13">
        <f t="shared" ca="1" si="541"/>
        <v>100.49981523073897</v>
      </c>
      <c r="E5820" s="13">
        <f t="shared" ca="1" si="542"/>
        <v>997348.20080986328</v>
      </c>
      <c r="F5820" s="13">
        <f t="shared" ca="1" si="543"/>
        <v>4.0004341878328793</v>
      </c>
      <c r="G5820" s="13">
        <f t="shared" ca="1" si="544"/>
        <v>0.50243732730128088</v>
      </c>
      <c r="H5820" s="13">
        <f t="shared" ca="1" si="545"/>
        <v>0</v>
      </c>
    </row>
    <row r="5821" spans="3:8">
      <c r="C5821" s="13">
        <f t="shared" ca="1" si="540"/>
        <v>2003.4350659050458</v>
      </c>
      <c r="D5821" s="13">
        <f t="shared" ca="1" si="541"/>
        <v>100.2231469518013</v>
      </c>
      <c r="E5821" s="13">
        <f t="shared" ca="1" si="542"/>
        <v>996656.56746804237</v>
      </c>
      <c r="F5821" s="13">
        <f t="shared" ca="1" si="543"/>
        <v>4.0028225606152512</v>
      </c>
      <c r="G5821" s="13">
        <f t="shared" ca="1" si="544"/>
        <v>0.50044669256963881</v>
      </c>
      <c r="H5821" s="13">
        <f t="shared" ca="1" si="545"/>
        <v>0</v>
      </c>
    </row>
    <row r="5822" spans="3:8">
      <c r="C5822" s="13">
        <f t="shared" ca="1" si="540"/>
        <v>1999.2462353004855</v>
      </c>
      <c r="D5822" s="13">
        <f t="shared" ca="1" si="541"/>
        <v>100.87172023011797</v>
      </c>
      <c r="E5822" s="13">
        <f t="shared" ca="1" si="542"/>
        <v>990124.88854480942</v>
      </c>
      <c r="F5822" s="13">
        <f t="shared" ca="1" si="543"/>
        <v>3.9869077475251569</v>
      </c>
      <c r="G5822" s="13">
        <f t="shared" ca="1" si="544"/>
        <v>0.51300005475206989</v>
      </c>
      <c r="H5822" s="13">
        <f t="shared" ca="1" si="545"/>
        <v>0</v>
      </c>
    </row>
    <row r="5823" spans="3:8">
      <c r="C5823" s="13">
        <f t="shared" ca="1" si="540"/>
        <v>2022.8348548320027</v>
      </c>
      <c r="D5823" s="13">
        <f t="shared" ca="1" si="541"/>
        <v>100.69151225258858</v>
      </c>
      <c r="E5823" s="13">
        <f t="shared" ca="1" si="542"/>
        <v>992901.43039087462</v>
      </c>
      <c r="F5823" s="13">
        <f t="shared" ca="1" si="543"/>
        <v>3.9999240481091016</v>
      </c>
      <c r="G5823" s="13">
        <f t="shared" ca="1" si="544"/>
        <v>0.51600123220557159</v>
      </c>
      <c r="H5823" s="13">
        <f t="shared" ca="1" si="545"/>
        <v>0</v>
      </c>
    </row>
    <row r="5824" spans="3:8">
      <c r="C5824" s="13">
        <f t="shared" ca="1" si="540"/>
        <v>1992.9621272542768</v>
      </c>
      <c r="D5824" s="13">
        <f t="shared" ca="1" si="541"/>
        <v>100.01141094721775</v>
      </c>
      <c r="E5824" s="13">
        <f t="shared" ca="1" si="542"/>
        <v>1008478.4370451259</v>
      </c>
      <c r="F5824" s="13">
        <f t="shared" ca="1" si="543"/>
        <v>3.9813657741103823</v>
      </c>
      <c r="G5824" s="13">
        <f t="shared" ca="1" si="544"/>
        <v>0.49900264657102444</v>
      </c>
      <c r="H5824" s="13">
        <f t="shared" ca="1" si="545"/>
        <v>0</v>
      </c>
    </row>
    <row r="5825" spans="3:8">
      <c r="C5825" s="13">
        <f t="shared" ca="1" si="540"/>
        <v>2011.6667574039275</v>
      </c>
      <c r="D5825" s="13">
        <f t="shared" ca="1" si="541"/>
        <v>99.651967227395744</v>
      </c>
      <c r="E5825" s="13">
        <f t="shared" ca="1" si="542"/>
        <v>999563.59667926736</v>
      </c>
      <c r="F5825" s="13">
        <f t="shared" ca="1" si="543"/>
        <v>4.0089341263947986</v>
      </c>
      <c r="G5825" s="13">
        <f t="shared" ca="1" si="544"/>
        <v>0.49718953432561963</v>
      </c>
      <c r="H5825" s="13">
        <f t="shared" ca="1" si="545"/>
        <v>0</v>
      </c>
    </row>
    <row r="5826" spans="3:8">
      <c r="C5826" s="13">
        <f t="shared" ca="1" si="540"/>
        <v>1987.8718321115357</v>
      </c>
      <c r="D5826" s="13">
        <f t="shared" ca="1" si="541"/>
        <v>100.03174226012827</v>
      </c>
      <c r="E5826" s="13">
        <f t="shared" ca="1" si="542"/>
        <v>998016.26238954964</v>
      </c>
      <c r="F5826" s="13">
        <f t="shared" ca="1" si="543"/>
        <v>4.0008315550900679</v>
      </c>
      <c r="G5826" s="13">
        <f t="shared" ca="1" si="544"/>
        <v>0.49206904099087634</v>
      </c>
      <c r="H5826" s="13">
        <f t="shared" ca="1" si="545"/>
        <v>0</v>
      </c>
    </row>
    <row r="5827" spans="3:8">
      <c r="C5827" s="13">
        <f t="shared" ca="1" si="540"/>
        <v>2001.7698585621674</v>
      </c>
      <c r="D5827" s="13">
        <f t="shared" ca="1" si="541"/>
        <v>99.71246946211113</v>
      </c>
      <c r="E5827" s="13">
        <f t="shared" ca="1" si="542"/>
        <v>980912.2683664799</v>
      </c>
      <c r="F5827" s="13">
        <f t="shared" ca="1" si="543"/>
        <v>3.9874629390791223</v>
      </c>
      <c r="G5827" s="13">
        <f t="shared" ca="1" si="544"/>
        <v>0.51287448431138882</v>
      </c>
      <c r="H5827" s="13">
        <f t="shared" ca="1" si="545"/>
        <v>0</v>
      </c>
    </row>
    <row r="5828" spans="3:8">
      <c r="C5828" s="13">
        <f t="shared" ca="1" si="540"/>
        <v>2008.8688077145421</v>
      </c>
      <c r="D5828" s="13">
        <f t="shared" ca="1" si="541"/>
        <v>100.20194916141199</v>
      </c>
      <c r="E5828" s="13">
        <f t="shared" ca="1" si="542"/>
        <v>994776.61685389001</v>
      </c>
      <c r="F5828" s="13">
        <f t="shared" ca="1" si="543"/>
        <v>4.0011652761556249</v>
      </c>
      <c r="G5828" s="13">
        <f t="shared" ca="1" si="544"/>
        <v>0.50484484071964153</v>
      </c>
      <c r="H5828" s="13">
        <f t="shared" ca="1" si="545"/>
        <v>0</v>
      </c>
    </row>
    <row r="5829" spans="3:8">
      <c r="C5829" s="13">
        <f t="shared" ca="1" si="540"/>
        <v>1991.2683571092016</v>
      </c>
      <c r="D5829" s="13">
        <f t="shared" ca="1" si="541"/>
        <v>99.773687993363836</v>
      </c>
      <c r="E5829" s="13">
        <f t="shared" ca="1" si="542"/>
        <v>989410.79408601869</v>
      </c>
      <c r="F5829" s="13">
        <f t="shared" ca="1" si="543"/>
        <v>3.9980277259853141</v>
      </c>
      <c r="G5829" s="13">
        <f t="shared" ca="1" si="544"/>
        <v>0.49815660726432087</v>
      </c>
      <c r="H5829" s="13">
        <f t="shared" ca="1" si="545"/>
        <v>0</v>
      </c>
    </row>
    <row r="5830" spans="3:8">
      <c r="C5830" s="13">
        <f t="shared" ca="1" si="540"/>
        <v>2016.6446409557279</v>
      </c>
      <c r="D5830" s="13">
        <f t="shared" ca="1" si="541"/>
        <v>100.30259678069827</v>
      </c>
      <c r="E5830" s="13">
        <f t="shared" ca="1" si="542"/>
        <v>1006658.4753273973</v>
      </c>
      <c r="F5830" s="13">
        <f t="shared" ca="1" si="543"/>
        <v>4.0080220003414189</v>
      </c>
      <c r="G5830" s="13">
        <f t="shared" ca="1" si="544"/>
        <v>0.49982563160921623</v>
      </c>
      <c r="H5830" s="13">
        <f t="shared" ca="1" si="545"/>
        <v>0</v>
      </c>
    </row>
    <row r="5831" spans="3:8">
      <c r="C5831" s="13">
        <f t="shared" ca="1" si="540"/>
        <v>2006.1649090931621</v>
      </c>
      <c r="D5831" s="13">
        <f t="shared" ca="1" si="541"/>
        <v>99.494641282767532</v>
      </c>
      <c r="E5831" s="13">
        <f t="shared" ca="1" si="542"/>
        <v>994797.74921495968</v>
      </c>
      <c r="F5831" s="13">
        <f t="shared" ca="1" si="543"/>
        <v>4.0010531656122748</v>
      </c>
      <c r="G5831" s="13">
        <f t="shared" ca="1" si="544"/>
        <v>0.49997812264362851</v>
      </c>
      <c r="H5831" s="13">
        <f t="shared" ca="1" si="545"/>
        <v>0</v>
      </c>
    </row>
    <row r="5832" spans="3:8">
      <c r="C5832" s="13">
        <f t="shared" ca="1" si="540"/>
        <v>1987.2705183756157</v>
      </c>
      <c r="D5832" s="13">
        <f t="shared" ca="1" si="541"/>
        <v>100.51162828589162</v>
      </c>
      <c r="E5832" s="13">
        <f t="shared" ca="1" si="542"/>
        <v>987960.75332313019</v>
      </c>
      <c r="F5832" s="13">
        <f t="shared" ca="1" si="543"/>
        <v>3.9966197483932837</v>
      </c>
      <c r="G5832" s="13">
        <f t="shared" ca="1" si="544"/>
        <v>0.50126734111571181</v>
      </c>
      <c r="H5832" s="13">
        <f t="shared" ca="1" si="545"/>
        <v>0</v>
      </c>
    </row>
    <row r="5833" spans="3:8">
      <c r="C5833" s="13">
        <f t="shared" ca="1" si="540"/>
        <v>1991.026094585241</v>
      </c>
      <c r="D5833" s="13">
        <f t="shared" ca="1" si="541"/>
        <v>100.46011945985315</v>
      </c>
      <c r="E5833" s="13">
        <f t="shared" ca="1" si="542"/>
        <v>989088.75832081388</v>
      </c>
      <c r="F5833" s="13">
        <f t="shared" ca="1" si="543"/>
        <v>4.0076652377206852</v>
      </c>
      <c r="G5833" s="13">
        <f t="shared" ca="1" si="544"/>
        <v>0.49681730301772653</v>
      </c>
      <c r="H5833" s="13">
        <f t="shared" ca="1" si="545"/>
        <v>0</v>
      </c>
    </row>
    <row r="5834" spans="3:8">
      <c r="C5834" s="13">
        <f t="shared" ca="1" si="540"/>
        <v>2002.5870473979312</v>
      </c>
      <c r="D5834" s="13">
        <f t="shared" ca="1" si="541"/>
        <v>99.353271307605766</v>
      </c>
      <c r="E5834" s="13">
        <f t="shared" ca="1" si="542"/>
        <v>984073.47073667066</v>
      </c>
      <c r="F5834" s="13">
        <f t="shared" ca="1" si="543"/>
        <v>3.9979880851473824</v>
      </c>
      <c r="G5834" s="13">
        <f t="shared" ca="1" si="544"/>
        <v>0.50445404141866801</v>
      </c>
      <c r="H5834" s="13">
        <f t="shared" ca="1" si="545"/>
        <v>0</v>
      </c>
    </row>
    <row r="5835" spans="3:8">
      <c r="C5835" s="13">
        <f t="shared" ca="1" si="540"/>
        <v>2011.6352944360524</v>
      </c>
      <c r="D5835" s="13">
        <f t="shared" ca="1" si="541"/>
        <v>99.923402435257259</v>
      </c>
      <c r="E5835" s="13">
        <f t="shared" ca="1" si="542"/>
        <v>1001804.8413104182</v>
      </c>
      <c r="F5835" s="13">
        <f t="shared" ca="1" si="543"/>
        <v>3.9941952664317011</v>
      </c>
      <c r="G5835" s="13">
        <f t="shared" ca="1" si="544"/>
        <v>0.50479558176775186</v>
      </c>
      <c r="H5835" s="13">
        <f t="shared" ca="1" si="545"/>
        <v>0</v>
      </c>
    </row>
    <row r="5836" spans="3:8">
      <c r="C5836" s="13">
        <f t="shared" ca="1" si="540"/>
        <v>1996.3656181063766</v>
      </c>
      <c r="D5836" s="13">
        <f t="shared" ca="1" si="541"/>
        <v>100.59446023986614</v>
      </c>
      <c r="E5836" s="13">
        <f t="shared" ca="1" si="542"/>
        <v>1004217.8995694737</v>
      </c>
      <c r="F5836" s="13">
        <f t="shared" ca="1" si="543"/>
        <v>4.0047843472335716</v>
      </c>
      <c r="G5836" s="13">
        <f t="shared" ca="1" si="544"/>
        <v>0.49403744320095394</v>
      </c>
      <c r="H5836" s="13">
        <f t="shared" ca="1" si="545"/>
        <v>0</v>
      </c>
    </row>
    <row r="5837" spans="3:8">
      <c r="C5837" s="13">
        <f t="shared" ca="1" si="540"/>
        <v>2001.4762459248579</v>
      </c>
      <c r="D5837" s="13">
        <f t="shared" ca="1" si="541"/>
        <v>99.708051184166095</v>
      </c>
      <c r="E5837" s="13">
        <f t="shared" ca="1" si="542"/>
        <v>993875.51097622339</v>
      </c>
      <c r="F5837" s="13">
        <f t="shared" ca="1" si="543"/>
        <v>4.0129529635580479</v>
      </c>
      <c r="G5837" s="13">
        <f t="shared" ca="1" si="544"/>
        <v>0.49327939632003148</v>
      </c>
      <c r="H5837" s="13">
        <f t="shared" ca="1" si="545"/>
        <v>0</v>
      </c>
    </row>
    <row r="5838" spans="3:8">
      <c r="C5838" s="13">
        <f t="shared" ca="1" si="540"/>
        <v>1985.8219310886702</v>
      </c>
      <c r="D5838" s="13">
        <f t="shared" ca="1" si="541"/>
        <v>100.1193755468549</v>
      </c>
      <c r="E5838" s="13">
        <f t="shared" ca="1" si="542"/>
        <v>993689.11011186137</v>
      </c>
      <c r="F5838" s="13">
        <f t="shared" ca="1" si="543"/>
        <v>3.9951260094510088</v>
      </c>
      <c r="G5838" s="13">
        <f t="shared" ca="1" si="544"/>
        <v>0.49645102811183001</v>
      </c>
      <c r="H5838" s="13">
        <f t="shared" ca="1" si="545"/>
        <v>0</v>
      </c>
    </row>
    <row r="5839" spans="3:8">
      <c r="C5839" s="13">
        <f t="shared" ca="1" si="540"/>
        <v>2012.9217165930365</v>
      </c>
      <c r="D5839" s="13">
        <f t="shared" ca="1" si="541"/>
        <v>99.114816120680558</v>
      </c>
      <c r="E5839" s="13">
        <f t="shared" ca="1" si="542"/>
        <v>999650.07967974851</v>
      </c>
      <c r="F5839" s="13">
        <f t="shared" ca="1" si="543"/>
        <v>4.0128026967684995</v>
      </c>
      <c r="G5839" s="13">
        <f t="shared" ca="1" si="544"/>
        <v>0.49317749831603619</v>
      </c>
      <c r="H5839" s="13">
        <f t="shared" ca="1" si="545"/>
        <v>0</v>
      </c>
    </row>
    <row r="5840" spans="3:8">
      <c r="C5840" s="13">
        <f t="shared" ca="1" si="540"/>
        <v>2010.614449441578</v>
      </c>
      <c r="D5840" s="13">
        <f t="shared" ca="1" si="541"/>
        <v>99.950322107067421</v>
      </c>
      <c r="E5840" s="13">
        <f t="shared" ca="1" si="542"/>
        <v>994392.10044580023</v>
      </c>
      <c r="F5840" s="13">
        <f t="shared" ca="1" si="543"/>
        <v>4.0035837956332685</v>
      </c>
      <c r="G5840" s="13">
        <f t="shared" ca="1" si="544"/>
        <v>0.50342940019308402</v>
      </c>
      <c r="H5840" s="13">
        <f t="shared" ca="1" si="545"/>
        <v>0</v>
      </c>
    </row>
    <row r="5841" spans="3:8">
      <c r="C5841" s="13">
        <f t="shared" ca="1" si="540"/>
        <v>1999.0446055415232</v>
      </c>
      <c r="D5841" s="13">
        <f t="shared" ca="1" si="541"/>
        <v>99.642607753402487</v>
      </c>
      <c r="E5841" s="13">
        <f t="shared" ca="1" si="542"/>
        <v>998517.85906638845</v>
      </c>
      <c r="F5841" s="13">
        <f t="shared" ca="1" si="543"/>
        <v>3.9881594911563631</v>
      </c>
      <c r="G5841" s="13">
        <f t="shared" ca="1" si="544"/>
        <v>0.50175797128236221</v>
      </c>
      <c r="H5841" s="13">
        <f t="shared" ca="1" si="545"/>
        <v>0</v>
      </c>
    </row>
    <row r="5842" spans="3:8">
      <c r="C5842" s="13">
        <f t="shared" ca="1" si="540"/>
        <v>1986.2899659863394</v>
      </c>
      <c r="D5842" s="13">
        <f t="shared" ca="1" si="541"/>
        <v>99.78090371515232</v>
      </c>
      <c r="E5842" s="13">
        <f t="shared" ca="1" si="542"/>
        <v>998504.72362038551</v>
      </c>
      <c r="F5842" s="13">
        <f t="shared" ca="1" si="543"/>
        <v>3.9947827913027121</v>
      </c>
      <c r="G5842" s="13">
        <f t="shared" ca="1" si="544"/>
        <v>0.49278792774848823</v>
      </c>
      <c r="H5842" s="13">
        <f t="shared" ca="1" si="545"/>
        <v>0</v>
      </c>
    </row>
    <row r="5843" spans="3:8">
      <c r="C5843" s="13">
        <f t="shared" ca="1" si="540"/>
        <v>2003.3175080855885</v>
      </c>
      <c r="D5843" s="13">
        <f t="shared" ca="1" si="541"/>
        <v>100.48099009903321</v>
      </c>
      <c r="E5843" s="13">
        <f t="shared" ca="1" si="542"/>
        <v>994350.67169505276</v>
      </c>
      <c r="F5843" s="13">
        <f t="shared" ca="1" si="543"/>
        <v>3.9888335281017078</v>
      </c>
      <c r="G5843" s="13">
        <f t="shared" ca="1" si="544"/>
        <v>0.50992980357602002</v>
      </c>
      <c r="H5843" s="13">
        <f t="shared" ca="1" si="545"/>
        <v>0</v>
      </c>
    </row>
    <row r="5844" spans="3:8">
      <c r="C5844" s="13">
        <f t="shared" ca="1" si="540"/>
        <v>1995.5851202930994</v>
      </c>
      <c r="D5844" s="13">
        <f t="shared" ca="1" si="541"/>
        <v>99.895875170923802</v>
      </c>
      <c r="E5844" s="13">
        <f t="shared" ca="1" si="542"/>
        <v>997926.1264166286</v>
      </c>
      <c r="F5844" s="13">
        <f t="shared" ca="1" si="543"/>
        <v>4.000110160664839</v>
      </c>
      <c r="G5844" s="13">
        <f t="shared" ca="1" si="544"/>
        <v>0.49562363102244866</v>
      </c>
      <c r="H5844" s="13">
        <f t="shared" ca="1" si="545"/>
        <v>0</v>
      </c>
    </row>
    <row r="5845" spans="3:8">
      <c r="C5845" s="13">
        <f t="shared" ca="1" si="540"/>
        <v>1991.8017299708831</v>
      </c>
      <c r="D5845" s="13">
        <f t="shared" ca="1" si="541"/>
        <v>99.627807516419054</v>
      </c>
      <c r="E5845" s="13">
        <f t="shared" ca="1" si="542"/>
        <v>991249.0420175686</v>
      </c>
      <c r="F5845" s="13">
        <f t="shared" ca="1" si="543"/>
        <v>4.000866922443481</v>
      </c>
      <c r="G5845" s="13">
        <f t="shared" ca="1" si="544"/>
        <v>0.49536316951575721</v>
      </c>
      <c r="H5845" s="13">
        <f t="shared" ca="1" si="545"/>
        <v>0</v>
      </c>
    </row>
    <row r="5846" spans="3:8">
      <c r="C5846" s="13">
        <f t="shared" ca="1" si="540"/>
        <v>1994.5040689875709</v>
      </c>
      <c r="D5846" s="13">
        <f t="shared" ca="1" si="541"/>
        <v>99.811575477835675</v>
      </c>
      <c r="E5846" s="13">
        <f t="shared" ca="1" si="542"/>
        <v>997318.34571944829</v>
      </c>
      <c r="F5846" s="13">
        <f t="shared" ca="1" si="543"/>
        <v>4.0010095319122465</v>
      </c>
      <c r="G5846" s="13">
        <f t="shared" ca="1" si="544"/>
        <v>0.49452556370953393</v>
      </c>
      <c r="H5846" s="13">
        <f t="shared" ca="1" si="545"/>
        <v>0</v>
      </c>
    </row>
    <row r="5847" spans="3:8">
      <c r="C5847" s="13">
        <f t="shared" ca="1" si="540"/>
        <v>1974.3674502198478</v>
      </c>
      <c r="D5847" s="13">
        <f t="shared" ca="1" si="541"/>
        <v>100.10726636019271</v>
      </c>
      <c r="E5847" s="13">
        <f t="shared" ca="1" si="542"/>
        <v>986151.84271488688</v>
      </c>
      <c r="F5847" s="13">
        <f t="shared" ca="1" si="543"/>
        <v>4.0077652807548221</v>
      </c>
      <c r="G5847" s="13">
        <f t="shared" ca="1" si="544"/>
        <v>0.48822363155533344</v>
      </c>
      <c r="H5847" s="13">
        <f t="shared" ca="1" si="545"/>
        <v>0</v>
      </c>
    </row>
    <row r="5848" spans="3:8">
      <c r="C5848" s="13">
        <f t="shared" ref="C5848:C5911" ca="1" si="546">NORMINV(RAND(),$D$3,$G$3)</f>
        <v>1996.4214122578603</v>
      </c>
      <c r="D5848" s="13">
        <f t="shared" ref="D5848:D5911" ca="1" si="547">NORMINV(RAND(),$D$4,$G$4)</f>
        <v>99.051837705177547</v>
      </c>
      <c r="E5848" s="13">
        <f t="shared" ref="E5848:E5911" ca="1" si="548">NORMINV(RAND(),$D$5,$G$5)</f>
        <v>991343.57015419705</v>
      </c>
      <c r="F5848" s="13">
        <f t="shared" ref="F5848:F5911" ca="1" si="549">NORMINV(RAND(),$D$6,$G$6)</f>
        <v>4.0161473201064624</v>
      </c>
      <c r="G5848" s="13">
        <f t="shared" ref="G5848:G5911" ca="1" si="550">C5848^2*D5848/(E5848*3.1415926*F5848^4)</f>
        <v>0.48725283599452429</v>
      </c>
      <c r="H5848" s="13">
        <f t="shared" ref="H5848:H5911" ca="1" si="551">IF(G5848&gt;0.54,1,IF(G5848&lt;0.46,1,0))</f>
        <v>0</v>
      </c>
    </row>
    <row r="5849" spans="3:8">
      <c r="C5849" s="13">
        <f t="shared" ca="1" si="546"/>
        <v>1980.0119019909353</v>
      </c>
      <c r="D5849" s="13">
        <f t="shared" ca="1" si="547"/>
        <v>100.0735535580139</v>
      </c>
      <c r="E5849" s="13">
        <f t="shared" ca="1" si="548"/>
        <v>984840.26912370301</v>
      </c>
      <c r="F5849" s="13">
        <f t="shared" ca="1" si="549"/>
        <v>3.9977724688045564</v>
      </c>
      <c r="G5849" s="13">
        <f t="shared" ca="1" si="550"/>
        <v>0.49644023043915325</v>
      </c>
      <c r="H5849" s="13">
        <f t="shared" ca="1" si="551"/>
        <v>0</v>
      </c>
    </row>
    <row r="5850" spans="3:8">
      <c r="C5850" s="13">
        <f t="shared" ca="1" si="546"/>
        <v>2002.2817927425313</v>
      </c>
      <c r="D5850" s="13">
        <f t="shared" ca="1" si="547"/>
        <v>99.878204085386784</v>
      </c>
      <c r="E5850" s="13">
        <f t="shared" ca="1" si="548"/>
        <v>993166.5007401926</v>
      </c>
      <c r="F5850" s="13">
        <f t="shared" ca="1" si="549"/>
        <v>3.9876531623616915</v>
      </c>
      <c r="G5850" s="13">
        <f t="shared" ca="1" si="550"/>
        <v>0.50755099593493469</v>
      </c>
      <c r="H5850" s="13">
        <f t="shared" ca="1" si="551"/>
        <v>0</v>
      </c>
    </row>
    <row r="5851" spans="3:8">
      <c r="C5851" s="13">
        <f t="shared" ca="1" si="546"/>
        <v>1990.1258856264265</v>
      </c>
      <c r="D5851" s="13">
        <f t="shared" ca="1" si="547"/>
        <v>99.968730352274918</v>
      </c>
      <c r="E5851" s="13">
        <f t="shared" ca="1" si="548"/>
        <v>993212.53517255024</v>
      </c>
      <c r="F5851" s="13">
        <f t="shared" ca="1" si="549"/>
        <v>3.9988807411167535</v>
      </c>
      <c r="G5851" s="13">
        <f t="shared" ca="1" si="550"/>
        <v>0.49622587586272804</v>
      </c>
      <c r="H5851" s="13">
        <f t="shared" ca="1" si="551"/>
        <v>0</v>
      </c>
    </row>
    <row r="5852" spans="3:8">
      <c r="C5852" s="13">
        <f t="shared" ca="1" si="546"/>
        <v>1982.1236615074417</v>
      </c>
      <c r="D5852" s="13">
        <f t="shared" ca="1" si="547"/>
        <v>100.37914177664445</v>
      </c>
      <c r="E5852" s="13">
        <f t="shared" ca="1" si="548"/>
        <v>998568.07853667613</v>
      </c>
      <c r="F5852" s="13">
        <f t="shared" ca="1" si="549"/>
        <v>4.0000098570807152</v>
      </c>
      <c r="G5852" s="13">
        <f t="shared" ca="1" si="550"/>
        <v>0.4910584400527413</v>
      </c>
      <c r="H5852" s="13">
        <f t="shared" ca="1" si="551"/>
        <v>0</v>
      </c>
    </row>
    <row r="5853" spans="3:8">
      <c r="C5853" s="13">
        <f t="shared" ca="1" si="546"/>
        <v>2002.001312303576</v>
      </c>
      <c r="D5853" s="13">
        <f t="shared" ca="1" si="547"/>
        <v>100.02308045732306</v>
      </c>
      <c r="E5853" s="13">
        <f t="shared" ca="1" si="548"/>
        <v>992409.6502688711</v>
      </c>
      <c r="F5853" s="13">
        <f t="shared" ca="1" si="549"/>
        <v>3.9914201258767612</v>
      </c>
      <c r="G5853" s="13">
        <f t="shared" ca="1" si="550"/>
        <v>0.50661532841492096</v>
      </c>
      <c r="H5853" s="13">
        <f t="shared" ca="1" si="551"/>
        <v>0</v>
      </c>
    </row>
    <row r="5854" spans="3:8">
      <c r="C5854" s="13">
        <f t="shared" ca="1" si="546"/>
        <v>2006.9694221984992</v>
      </c>
      <c r="D5854" s="13">
        <f t="shared" ca="1" si="547"/>
        <v>99.895118612647977</v>
      </c>
      <c r="E5854" s="13">
        <f t="shared" ca="1" si="548"/>
        <v>986757.5307593632</v>
      </c>
      <c r="F5854" s="13">
        <f t="shared" ca="1" si="549"/>
        <v>4.0008106500929941</v>
      </c>
      <c r="G5854" s="13">
        <f t="shared" ca="1" si="550"/>
        <v>0.50660966740762059</v>
      </c>
      <c r="H5854" s="13">
        <f t="shared" ca="1" si="551"/>
        <v>0</v>
      </c>
    </row>
    <row r="5855" spans="3:8">
      <c r="C5855" s="13">
        <f t="shared" ca="1" si="546"/>
        <v>2002.0229798701932</v>
      </c>
      <c r="D5855" s="13">
        <f t="shared" ca="1" si="547"/>
        <v>99.898542239038505</v>
      </c>
      <c r="E5855" s="13">
        <f t="shared" ca="1" si="548"/>
        <v>984926.2250783823</v>
      </c>
      <c r="F5855" s="13">
        <f t="shared" ca="1" si="549"/>
        <v>4.0028586395447858</v>
      </c>
      <c r="G5855" s="13">
        <f t="shared" ca="1" si="550"/>
        <v>0.50403731250752526</v>
      </c>
      <c r="H5855" s="13">
        <f t="shared" ca="1" si="551"/>
        <v>0</v>
      </c>
    </row>
    <row r="5856" spans="3:8">
      <c r="C5856" s="13">
        <f t="shared" ca="1" si="546"/>
        <v>1995.0964413910972</v>
      </c>
      <c r="D5856" s="13">
        <f t="shared" ca="1" si="547"/>
        <v>100.48951376298901</v>
      </c>
      <c r="E5856" s="13">
        <f t="shared" ca="1" si="548"/>
        <v>992961.22363054648</v>
      </c>
      <c r="F5856" s="13">
        <f t="shared" ca="1" si="549"/>
        <v>4.0080894924992307</v>
      </c>
      <c r="G5856" s="13">
        <f t="shared" ca="1" si="550"/>
        <v>0.49684021252898219</v>
      </c>
      <c r="H5856" s="13">
        <f t="shared" ca="1" si="551"/>
        <v>0</v>
      </c>
    </row>
    <row r="5857" spans="3:8">
      <c r="C5857" s="13">
        <f t="shared" ca="1" si="546"/>
        <v>2009.4811954673492</v>
      </c>
      <c r="D5857" s="13">
        <f t="shared" ca="1" si="547"/>
        <v>100.56484792523857</v>
      </c>
      <c r="E5857" s="13">
        <f t="shared" ca="1" si="548"/>
        <v>996962.5709804293</v>
      </c>
      <c r="F5857" s="13">
        <f t="shared" ca="1" si="549"/>
        <v>3.9993019960251504</v>
      </c>
      <c r="G5857" s="13">
        <f t="shared" ca="1" si="550"/>
        <v>0.50681396760586617</v>
      </c>
      <c r="H5857" s="13">
        <f t="shared" ca="1" si="551"/>
        <v>0</v>
      </c>
    </row>
    <row r="5858" spans="3:8">
      <c r="C5858" s="13">
        <f t="shared" ca="1" si="546"/>
        <v>2012.2230337619208</v>
      </c>
      <c r="D5858" s="13">
        <f t="shared" ca="1" si="547"/>
        <v>98.974876056653059</v>
      </c>
      <c r="E5858" s="13">
        <f t="shared" ca="1" si="548"/>
        <v>988082.49826960999</v>
      </c>
      <c r="F5858" s="13">
        <f t="shared" ca="1" si="549"/>
        <v>4.0001118879438575</v>
      </c>
      <c r="G5858" s="13">
        <f t="shared" ca="1" si="550"/>
        <v>0.50424960839756816</v>
      </c>
      <c r="H5858" s="13">
        <f t="shared" ca="1" si="551"/>
        <v>0</v>
      </c>
    </row>
    <row r="5859" spans="3:8">
      <c r="C5859" s="13">
        <f t="shared" ca="1" si="546"/>
        <v>1999.2863792915289</v>
      </c>
      <c r="D5859" s="13">
        <f t="shared" ca="1" si="547"/>
        <v>99.811768197076447</v>
      </c>
      <c r="E5859" s="13">
        <f t="shared" ca="1" si="548"/>
        <v>1003612.8812779433</v>
      </c>
      <c r="F5859" s="13">
        <f t="shared" ca="1" si="549"/>
        <v>3.9956423944729189</v>
      </c>
      <c r="G5859" s="13">
        <f t="shared" ca="1" si="550"/>
        <v>0.49644280639973309</v>
      </c>
      <c r="H5859" s="13">
        <f t="shared" ca="1" si="551"/>
        <v>0</v>
      </c>
    </row>
    <row r="5860" spans="3:8">
      <c r="C5860" s="13">
        <f t="shared" ca="1" si="546"/>
        <v>2014.9069778534085</v>
      </c>
      <c r="D5860" s="13">
        <f t="shared" ca="1" si="547"/>
        <v>99.624007853983613</v>
      </c>
      <c r="E5860" s="13">
        <f t="shared" ca="1" si="548"/>
        <v>1004456.0298805652</v>
      </c>
      <c r="F5860" s="13">
        <f t="shared" ca="1" si="549"/>
        <v>4.0036398152210442</v>
      </c>
      <c r="G5860" s="13">
        <f t="shared" ca="1" si="550"/>
        <v>0.49885372254799021</v>
      </c>
      <c r="H5860" s="13">
        <f t="shared" ca="1" si="551"/>
        <v>0</v>
      </c>
    </row>
    <row r="5861" spans="3:8">
      <c r="C5861" s="13">
        <f t="shared" ca="1" si="546"/>
        <v>1992.4281301749472</v>
      </c>
      <c r="D5861" s="13">
        <f t="shared" ca="1" si="547"/>
        <v>100.3606402846368</v>
      </c>
      <c r="E5861" s="13">
        <f t="shared" ca="1" si="548"/>
        <v>988191.65052527504</v>
      </c>
      <c r="F5861" s="13">
        <f t="shared" ca="1" si="549"/>
        <v>3.9907667242336746</v>
      </c>
      <c r="G5861" s="13">
        <f t="shared" ca="1" si="550"/>
        <v>0.50595551956625462</v>
      </c>
      <c r="H5861" s="13">
        <f t="shared" ca="1" si="551"/>
        <v>0</v>
      </c>
    </row>
    <row r="5862" spans="3:8">
      <c r="C5862" s="13">
        <f t="shared" ca="1" si="546"/>
        <v>1987.9718507365415</v>
      </c>
      <c r="D5862" s="13">
        <f t="shared" ca="1" si="547"/>
        <v>100.03479571395678</v>
      </c>
      <c r="E5862" s="13">
        <f t="shared" ca="1" si="548"/>
        <v>988302.87354788173</v>
      </c>
      <c r="F5862" s="13">
        <f t="shared" ca="1" si="549"/>
        <v>4.0049157539790325</v>
      </c>
      <c r="G5862" s="13">
        <f t="shared" ca="1" si="550"/>
        <v>0.49494630679876167</v>
      </c>
      <c r="H5862" s="13">
        <f t="shared" ca="1" si="551"/>
        <v>0</v>
      </c>
    </row>
    <row r="5863" spans="3:8">
      <c r="C5863" s="13">
        <f t="shared" ca="1" si="546"/>
        <v>2001.1044303853132</v>
      </c>
      <c r="D5863" s="13">
        <f t="shared" ca="1" si="547"/>
        <v>99.190842125442202</v>
      </c>
      <c r="E5863" s="13">
        <f t="shared" ca="1" si="548"/>
        <v>984875.53100207064</v>
      </c>
      <c r="F5863" s="13">
        <f t="shared" ca="1" si="549"/>
        <v>3.9971393579245453</v>
      </c>
      <c r="G5863" s="13">
        <f t="shared" ca="1" si="550"/>
        <v>0.50290124603026232</v>
      </c>
      <c r="H5863" s="13">
        <f t="shared" ca="1" si="551"/>
        <v>0</v>
      </c>
    </row>
    <row r="5864" spans="3:8">
      <c r="C5864" s="13">
        <f t="shared" ca="1" si="546"/>
        <v>1998.8837961345598</v>
      </c>
      <c r="D5864" s="13">
        <f t="shared" ca="1" si="547"/>
        <v>100.05335322865713</v>
      </c>
      <c r="E5864" s="13">
        <f t="shared" ca="1" si="548"/>
        <v>991727.06302771508</v>
      </c>
      <c r="F5864" s="13">
        <f t="shared" ca="1" si="549"/>
        <v>3.9939259481695775</v>
      </c>
      <c r="G5864" s="13">
        <f t="shared" ca="1" si="550"/>
        <v>0.50427179740040062</v>
      </c>
      <c r="H5864" s="13">
        <f t="shared" ca="1" si="551"/>
        <v>0</v>
      </c>
    </row>
    <row r="5865" spans="3:8">
      <c r="C5865" s="13">
        <f t="shared" ca="1" si="546"/>
        <v>1989.3432933187746</v>
      </c>
      <c r="D5865" s="13">
        <f t="shared" ca="1" si="547"/>
        <v>100.67850403951809</v>
      </c>
      <c r="E5865" s="13">
        <f t="shared" ca="1" si="548"/>
        <v>1004702.2768852232</v>
      </c>
      <c r="F5865" s="13">
        <f t="shared" ca="1" si="549"/>
        <v>4.0054881123065522</v>
      </c>
      <c r="G5865" s="13">
        <f t="shared" ca="1" si="550"/>
        <v>0.49039629649807148</v>
      </c>
      <c r="H5865" s="13">
        <f t="shared" ca="1" si="551"/>
        <v>0</v>
      </c>
    </row>
    <row r="5866" spans="3:8">
      <c r="C5866" s="13">
        <f t="shared" ca="1" si="546"/>
        <v>2011.645044048003</v>
      </c>
      <c r="D5866" s="13">
        <f t="shared" ca="1" si="547"/>
        <v>99.640129390771946</v>
      </c>
      <c r="E5866" s="13">
        <f t="shared" ca="1" si="548"/>
        <v>996954.25631455472</v>
      </c>
      <c r="F5866" s="13">
        <f t="shared" ca="1" si="549"/>
        <v>3.9965114356530513</v>
      </c>
      <c r="G5866" s="13">
        <f t="shared" ca="1" si="550"/>
        <v>0.5046469455271716</v>
      </c>
      <c r="H5866" s="13">
        <f t="shared" ca="1" si="551"/>
        <v>0</v>
      </c>
    </row>
    <row r="5867" spans="3:8">
      <c r="C5867" s="13">
        <f t="shared" ca="1" si="546"/>
        <v>1997.3093575830731</v>
      </c>
      <c r="D5867" s="13">
        <f t="shared" ca="1" si="547"/>
        <v>99.868063894296412</v>
      </c>
      <c r="E5867" s="13">
        <f t="shared" ca="1" si="548"/>
        <v>994404.24132052623</v>
      </c>
      <c r="F5867" s="13">
        <f t="shared" ca="1" si="549"/>
        <v>4.0017617010821356</v>
      </c>
      <c r="G5867" s="13">
        <f t="shared" ca="1" si="550"/>
        <v>0.49727837852714929</v>
      </c>
      <c r="H5867" s="13">
        <f t="shared" ca="1" si="551"/>
        <v>0</v>
      </c>
    </row>
    <row r="5868" spans="3:8">
      <c r="C5868" s="13">
        <f t="shared" ca="1" si="546"/>
        <v>2005.3291868296346</v>
      </c>
      <c r="D5868" s="13">
        <f t="shared" ca="1" si="547"/>
        <v>99.882365950932751</v>
      </c>
      <c r="E5868" s="13">
        <f t="shared" ca="1" si="548"/>
        <v>994866.41325831739</v>
      </c>
      <c r="F5868" s="13">
        <f t="shared" ca="1" si="549"/>
        <v>4.0006918660205262</v>
      </c>
      <c r="G5868" s="13">
        <f t="shared" ca="1" si="550"/>
        <v>0.50165497466729136</v>
      </c>
      <c r="H5868" s="13">
        <f t="shared" ca="1" si="551"/>
        <v>0</v>
      </c>
    </row>
    <row r="5869" spans="3:8">
      <c r="C5869" s="13">
        <f t="shared" ca="1" si="546"/>
        <v>1999.950059889278</v>
      </c>
      <c r="D5869" s="13">
        <f t="shared" ca="1" si="547"/>
        <v>99.592765638600184</v>
      </c>
      <c r="E5869" s="13">
        <f t="shared" ca="1" si="548"/>
        <v>997918.63134994009</v>
      </c>
      <c r="F5869" s="13">
        <f t="shared" ca="1" si="549"/>
        <v>4.016517494930202</v>
      </c>
      <c r="G5869" s="13">
        <f t="shared" ca="1" si="550"/>
        <v>0.48822773473587655</v>
      </c>
      <c r="H5869" s="13">
        <f t="shared" ca="1" si="551"/>
        <v>0</v>
      </c>
    </row>
    <row r="5870" spans="3:8">
      <c r="C5870" s="13">
        <f t="shared" ca="1" si="546"/>
        <v>1996.9196005523258</v>
      </c>
      <c r="D5870" s="13">
        <f t="shared" ca="1" si="547"/>
        <v>99.45059467003226</v>
      </c>
      <c r="E5870" s="13">
        <f t="shared" ca="1" si="548"/>
        <v>1000800.3397423202</v>
      </c>
      <c r="F5870" s="13">
        <f t="shared" ca="1" si="549"/>
        <v>3.9952704637504959</v>
      </c>
      <c r="G5870" s="13">
        <f t="shared" ca="1" si="550"/>
        <v>0.49504707174323642</v>
      </c>
      <c r="H5870" s="13">
        <f t="shared" ca="1" si="551"/>
        <v>0</v>
      </c>
    </row>
    <row r="5871" spans="3:8">
      <c r="C5871" s="13">
        <f t="shared" ca="1" si="546"/>
        <v>2002.1675912197238</v>
      </c>
      <c r="D5871" s="13">
        <f t="shared" ca="1" si="547"/>
        <v>100.08033698425278</v>
      </c>
      <c r="E5871" s="13">
        <f t="shared" ca="1" si="548"/>
        <v>996587.07749936206</v>
      </c>
      <c r="F5871" s="13">
        <f t="shared" ca="1" si="549"/>
        <v>4.0077589310246413</v>
      </c>
      <c r="G5871" s="13">
        <f t="shared" ca="1" si="550"/>
        <v>0.4966816719418245</v>
      </c>
      <c r="H5871" s="13">
        <f t="shared" ca="1" si="551"/>
        <v>0</v>
      </c>
    </row>
    <row r="5872" spans="3:8">
      <c r="C5872" s="13">
        <f t="shared" ca="1" si="546"/>
        <v>2028.5473807833896</v>
      </c>
      <c r="D5872" s="13">
        <f t="shared" ca="1" si="547"/>
        <v>99.685982839376905</v>
      </c>
      <c r="E5872" s="13">
        <f t="shared" ca="1" si="548"/>
        <v>997562.48534598225</v>
      </c>
      <c r="F5872" s="13">
        <f t="shared" ca="1" si="549"/>
        <v>3.9985233022398692</v>
      </c>
      <c r="G5872" s="13">
        <f t="shared" ca="1" si="550"/>
        <v>0.51205417086882221</v>
      </c>
      <c r="H5872" s="13">
        <f t="shared" ca="1" si="551"/>
        <v>0</v>
      </c>
    </row>
    <row r="5873" spans="3:8">
      <c r="C5873" s="13">
        <f t="shared" ca="1" si="546"/>
        <v>1997.417349387121</v>
      </c>
      <c r="D5873" s="13">
        <f t="shared" ca="1" si="547"/>
        <v>99.795628799589011</v>
      </c>
      <c r="E5873" s="13">
        <f t="shared" ca="1" si="548"/>
        <v>996478.05433495692</v>
      </c>
      <c r="F5873" s="13">
        <f t="shared" ca="1" si="549"/>
        <v>3.9883130322065492</v>
      </c>
      <c r="G5873" s="13">
        <f t="shared" ca="1" si="550"/>
        <v>0.50266031637098063</v>
      </c>
      <c r="H5873" s="13">
        <f t="shared" ca="1" si="551"/>
        <v>0</v>
      </c>
    </row>
    <row r="5874" spans="3:8">
      <c r="C5874" s="13">
        <f t="shared" ca="1" si="546"/>
        <v>2005.657025569112</v>
      </c>
      <c r="D5874" s="13">
        <f t="shared" ca="1" si="547"/>
        <v>99.569677030486631</v>
      </c>
      <c r="E5874" s="13">
        <f t="shared" ca="1" si="548"/>
        <v>1001150.8997938324</v>
      </c>
      <c r="F5874" s="13">
        <f t="shared" ca="1" si="549"/>
        <v>4.0047060272144535</v>
      </c>
      <c r="G5874" s="13">
        <f t="shared" ca="1" si="550"/>
        <v>0.49511771315852693</v>
      </c>
      <c r="H5874" s="13">
        <f t="shared" ca="1" si="551"/>
        <v>0</v>
      </c>
    </row>
    <row r="5875" spans="3:8">
      <c r="C5875" s="13">
        <f t="shared" ca="1" si="546"/>
        <v>2014.1464702035692</v>
      </c>
      <c r="D5875" s="13">
        <f t="shared" ca="1" si="547"/>
        <v>100.06375087159752</v>
      </c>
      <c r="E5875" s="13">
        <f t="shared" ca="1" si="548"/>
        <v>995296.23679488047</v>
      </c>
      <c r="F5875" s="13">
        <f t="shared" ca="1" si="549"/>
        <v>3.9886959621170188</v>
      </c>
      <c r="G5875" s="13">
        <f t="shared" ca="1" si="550"/>
        <v>0.51290025627186553</v>
      </c>
      <c r="H5875" s="13">
        <f t="shared" ca="1" si="551"/>
        <v>0</v>
      </c>
    </row>
    <row r="5876" spans="3:8">
      <c r="C5876" s="13">
        <f t="shared" ca="1" si="546"/>
        <v>1993.2282883436171</v>
      </c>
      <c r="D5876" s="13">
        <f t="shared" ca="1" si="547"/>
        <v>99.969275977584033</v>
      </c>
      <c r="E5876" s="13">
        <f t="shared" ca="1" si="548"/>
        <v>989458.15393789473</v>
      </c>
      <c r="F5876" s="13">
        <f t="shared" ca="1" si="549"/>
        <v>4.0013320409795963</v>
      </c>
      <c r="G5876" s="13">
        <f t="shared" ca="1" si="550"/>
        <v>0.49844238673501418</v>
      </c>
      <c r="H5876" s="13">
        <f t="shared" ca="1" si="551"/>
        <v>0</v>
      </c>
    </row>
    <row r="5877" spans="3:8">
      <c r="C5877" s="13">
        <f t="shared" ca="1" si="546"/>
        <v>2007.7509768076156</v>
      </c>
      <c r="D5877" s="13">
        <f t="shared" ca="1" si="547"/>
        <v>99.495411609286478</v>
      </c>
      <c r="E5877" s="13">
        <f t="shared" ca="1" si="548"/>
        <v>986600.46593552129</v>
      </c>
      <c r="F5877" s="13">
        <f t="shared" ca="1" si="549"/>
        <v>4.004297801967649</v>
      </c>
      <c r="G5877" s="13">
        <f t="shared" ca="1" si="550"/>
        <v>0.50329902407544924</v>
      </c>
      <c r="H5877" s="13">
        <f t="shared" ca="1" si="551"/>
        <v>0</v>
      </c>
    </row>
    <row r="5878" spans="3:8">
      <c r="C5878" s="13">
        <f t="shared" ca="1" si="546"/>
        <v>1997.6566699513867</v>
      </c>
      <c r="D5878" s="13">
        <f t="shared" ca="1" si="547"/>
        <v>100.26844970558605</v>
      </c>
      <c r="E5878" s="13">
        <f t="shared" ca="1" si="548"/>
        <v>990100.04182684689</v>
      </c>
      <c r="F5878" s="13">
        <f t="shared" ca="1" si="549"/>
        <v>3.9959982757141992</v>
      </c>
      <c r="G5878" s="13">
        <f t="shared" ca="1" si="550"/>
        <v>0.5045170954180872</v>
      </c>
      <c r="H5878" s="13">
        <f t="shared" ca="1" si="551"/>
        <v>0</v>
      </c>
    </row>
    <row r="5879" spans="3:8">
      <c r="C5879" s="13">
        <f t="shared" ca="1" si="546"/>
        <v>2008.7688606730101</v>
      </c>
      <c r="D5879" s="13">
        <f t="shared" ca="1" si="547"/>
        <v>99.713302454384092</v>
      </c>
      <c r="E5879" s="13">
        <f t="shared" ca="1" si="548"/>
        <v>990063.99460679351</v>
      </c>
      <c r="F5879" s="13">
        <f t="shared" ca="1" si="549"/>
        <v>4.0075734184282847</v>
      </c>
      <c r="G5879" s="13">
        <f t="shared" ca="1" si="550"/>
        <v>0.50150348283280322</v>
      </c>
      <c r="H5879" s="13">
        <f t="shared" ca="1" si="551"/>
        <v>0</v>
      </c>
    </row>
    <row r="5880" spans="3:8">
      <c r="C5880" s="13">
        <f t="shared" ca="1" si="546"/>
        <v>1997.8527117168921</v>
      </c>
      <c r="D5880" s="13">
        <f t="shared" ca="1" si="547"/>
        <v>99.501195582578191</v>
      </c>
      <c r="E5880" s="13">
        <f t="shared" ca="1" si="548"/>
        <v>990231.19272821536</v>
      </c>
      <c r="F5880" s="13">
        <f t="shared" ca="1" si="549"/>
        <v>4.0096702414703262</v>
      </c>
      <c r="G5880" s="13">
        <f t="shared" ca="1" si="550"/>
        <v>0.49389443945361944</v>
      </c>
      <c r="H5880" s="13">
        <f t="shared" ca="1" si="551"/>
        <v>0</v>
      </c>
    </row>
    <row r="5881" spans="3:8">
      <c r="C5881" s="13">
        <f t="shared" ca="1" si="546"/>
        <v>1989.557192032303</v>
      </c>
      <c r="D5881" s="13">
        <f t="shared" ca="1" si="547"/>
        <v>100.52717978592989</v>
      </c>
      <c r="E5881" s="13">
        <f t="shared" ca="1" si="548"/>
        <v>995935.9805486087</v>
      </c>
      <c r="F5881" s="13">
        <f t="shared" ca="1" si="549"/>
        <v>3.997412838964062</v>
      </c>
      <c r="G5881" s="13">
        <f t="shared" ca="1" si="550"/>
        <v>0.49807994446214088</v>
      </c>
      <c r="H5881" s="13">
        <f t="shared" ca="1" si="551"/>
        <v>0</v>
      </c>
    </row>
    <row r="5882" spans="3:8">
      <c r="C5882" s="13">
        <f t="shared" ca="1" si="546"/>
        <v>2006.7058051883021</v>
      </c>
      <c r="D5882" s="13">
        <f t="shared" ca="1" si="547"/>
        <v>100.46267565223732</v>
      </c>
      <c r="E5882" s="13">
        <f t="shared" ca="1" si="548"/>
        <v>997573.55936425552</v>
      </c>
      <c r="F5882" s="13">
        <f t="shared" ca="1" si="549"/>
        <v>3.9847215633013939</v>
      </c>
      <c r="G5882" s="13">
        <f t="shared" ca="1" si="550"/>
        <v>0.51201824868021584</v>
      </c>
      <c r="H5882" s="13">
        <f t="shared" ca="1" si="551"/>
        <v>0</v>
      </c>
    </row>
    <row r="5883" spans="3:8">
      <c r="C5883" s="13">
        <f t="shared" ca="1" si="546"/>
        <v>1983.3655098638772</v>
      </c>
      <c r="D5883" s="13">
        <f t="shared" ca="1" si="547"/>
        <v>100.54633182745843</v>
      </c>
      <c r="E5883" s="13">
        <f t="shared" ca="1" si="548"/>
        <v>999997.02450554701</v>
      </c>
      <c r="F5883" s="13">
        <f t="shared" ca="1" si="549"/>
        <v>3.9983826940365654</v>
      </c>
      <c r="G5883" s="13">
        <f t="shared" ca="1" si="550"/>
        <v>0.49259016358857921</v>
      </c>
      <c r="H5883" s="13">
        <f t="shared" ca="1" si="551"/>
        <v>0</v>
      </c>
    </row>
    <row r="5884" spans="3:8">
      <c r="C5884" s="13">
        <f t="shared" ca="1" si="546"/>
        <v>1988.4756165364386</v>
      </c>
      <c r="D5884" s="13">
        <f t="shared" ca="1" si="547"/>
        <v>100.64241303226541</v>
      </c>
      <c r="E5884" s="13">
        <f t="shared" ca="1" si="548"/>
        <v>1000164.5280738024</v>
      </c>
      <c r="F5884" s="13">
        <f t="shared" ca="1" si="549"/>
        <v>3.9984108850356219</v>
      </c>
      <c r="G5884" s="13">
        <f t="shared" ca="1" si="550"/>
        <v>0.49550790048665455</v>
      </c>
      <c r="H5884" s="13">
        <f t="shared" ca="1" si="551"/>
        <v>0</v>
      </c>
    </row>
    <row r="5885" spans="3:8">
      <c r="C5885" s="13">
        <f t="shared" ca="1" si="546"/>
        <v>1989.609673115506</v>
      </c>
      <c r="D5885" s="13">
        <f t="shared" ca="1" si="547"/>
        <v>99.790771537752477</v>
      </c>
      <c r="E5885" s="13">
        <f t="shared" ca="1" si="548"/>
        <v>992828.61814121227</v>
      </c>
      <c r="F5885" s="13">
        <f t="shared" ca="1" si="549"/>
        <v>3.991946962589116</v>
      </c>
      <c r="G5885" s="13">
        <f t="shared" ca="1" si="550"/>
        <v>0.49872707409250039</v>
      </c>
      <c r="H5885" s="13">
        <f t="shared" ca="1" si="551"/>
        <v>0</v>
      </c>
    </row>
    <row r="5886" spans="3:8">
      <c r="C5886" s="13">
        <f t="shared" ca="1" si="546"/>
        <v>1988.6406371951373</v>
      </c>
      <c r="D5886" s="13">
        <f t="shared" ca="1" si="547"/>
        <v>100.34118506379727</v>
      </c>
      <c r="E5886" s="13">
        <f t="shared" ca="1" si="548"/>
        <v>1005482.1687830888</v>
      </c>
      <c r="F5886" s="13">
        <f t="shared" ca="1" si="549"/>
        <v>3.9988575269046511</v>
      </c>
      <c r="G5886" s="13">
        <f t="shared" ca="1" si="550"/>
        <v>0.49127411544132471</v>
      </c>
      <c r="H5886" s="13">
        <f t="shared" ca="1" si="551"/>
        <v>0</v>
      </c>
    </row>
    <row r="5887" spans="3:8">
      <c r="C5887" s="13">
        <f t="shared" ca="1" si="546"/>
        <v>2006.6300146366486</v>
      </c>
      <c r="D5887" s="13">
        <f t="shared" ca="1" si="547"/>
        <v>99.985055430561872</v>
      </c>
      <c r="E5887" s="13">
        <f t="shared" ca="1" si="548"/>
        <v>1002929.2572936744</v>
      </c>
      <c r="F5887" s="13">
        <f t="shared" ca="1" si="549"/>
        <v>4.0030136694491185</v>
      </c>
      <c r="G5887" s="13">
        <f t="shared" ca="1" si="550"/>
        <v>0.49762391224401281</v>
      </c>
      <c r="H5887" s="13">
        <f t="shared" ca="1" si="551"/>
        <v>0</v>
      </c>
    </row>
    <row r="5888" spans="3:8">
      <c r="C5888" s="13">
        <f t="shared" ca="1" si="546"/>
        <v>1986.7867686351422</v>
      </c>
      <c r="D5888" s="13">
        <f t="shared" ca="1" si="547"/>
        <v>99.545390164902756</v>
      </c>
      <c r="E5888" s="13">
        <f t="shared" ca="1" si="548"/>
        <v>1000884.5460107356</v>
      </c>
      <c r="F5888" s="13">
        <f t="shared" ca="1" si="549"/>
        <v>4.0104504187429573</v>
      </c>
      <c r="G5888" s="13">
        <f t="shared" ca="1" si="550"/>
        <v>0.4830779517929869</v>
      </c>
      <c r="H5888" s="13">
        <f t="shared" ca="1" si="551"/>
        <v>0</v>
      </c>
    </row>
    <row r="5889" spans="3:8">
      <c r="C5889" s="13">
        <f t="shared" ca="1" si="546"/>
        <v>2013.0577753374193</v>
      </c>
      <c r="D5889" s="13">
        <f t="shared" ca="1" si="547"/>
        <v>100.20725447909327</v>
      </c>
      <c r="E5889" s="13">
        <f t="shared" ca="1" si="548"/>
        <v>998185.57755403884</v>
      </c>
      <c r="F5889" s="13">
        <f t="shared" ca="1" si="549"/>
        <v>4.003161384131614</v>
      </c>
      <c r="G5889" s="13">
        <f t="shared" ca="1" si="550"/>
        <v>0.50424092591175118</v>
      </c>
      <c r="H5889" s="13">
        <f t="shared" ca="1" si="551"/>
        <v>0</v>
      </c>
    </row>
    <row r="5890" spans="3:8">
      <c r="C5890" s="13">
        <f t="shared" ca="1" si="546"/>
        <v>1997.0521702824003</v>
      </c>
      <c r="D5890" s="13">
        <f t="shared" ca="1" si="547"/>
        <v>99.012706878902776</v>
      </c>
      <c r="E5890" s="13">
        <f t="shared" ca="1" si="548"/>
        <v>993306.53634096775</v>
      </c>
      <c r="F5890" s="13">
        <f t="shared" ca="1" si="549"/>
        <v>4.0045657052906289</v>
      </c>
      <c r="G5890" s="13">
        <f t="shared" ca="1" si="550"/>
        <v>0.49205641795130822</v>
      </c>
      <c r="H5890" s="13">
        <f t="shared" ca="1" si="551"/>
        <v>0</v>
      </c>
    </row>
    <row r="5891" spans="3:8">
      <c r="C5891" s="13">
        <f t="shared" ca="1" si="546"/>
        <v>2003.3111517616794</v>
      </c>
      <c r="D5891" s="13">
        <f t="shared" ca="1" si="547"/>
        <v>100.28539060800463</v>
      </c>
      <c r="E5891" s="13">
        <f t="shared" ca="1" si="548"/>
        <v>999864.8817194571</v>
      </c>
      <c r="F5891" s="13">
        <f t="shared" ca="1" si="549"/>
        <v>4.0021734703738137</v>
      </c>
      <c r="G5891" s="13">
        <f t="shared" ca="1" si="550"/>
        <v>0.49941280356452084</v>
      </c>
      <c r="H5891" s="13">
        <f t="shared" ca="1" si="551"/>
        <v>0</v>
      </c>
    </row>
    <row r="5892" spans="3:8">
      <c r="C5892" s="13">
        <f t="shared" ca="1" si="546"/>
        <v>1997.6956982040265</v>
      </c>
      <c r="D5892" s="13">
        <f t="shared" ca="1" si="547"/>
        <v>99.693296011004279</v>
      </c>
      <c r="E5892" s="13">
        <f t="shared" ca="1" si="548"/>
        <v>1000303.8177583548</v>
      </c>
      <c r="F5892" s="13">
        <f t="shared" ca="1" si="549"/>
        <v>4.0095683942176148</v>
      </c>
      <c r="G5892" s="13">
        <f t="shared" ca="1" si="550"/>
        <v>0.48983783623746374</v>
      </c>
      <c r="H5892" s="13">
        <f t="shared" ca="1" si="551"/>
        <v>0</v>
      </c>
    </row>
    <row r="5893" spans="3:8">
      <c r="C5893" s="13">
        <f t="shared" ca="1" si="546"/>
        <v>1992.0362524702568</v>
      </c>
      <c r="D5893" s="13">
        <f t="shared" ca="1" si="547"/>
        <v>99.885636852013903</v>
      </c>
      <c r="E5893" s="13">
        <f t="shared" ca="1" si="548"/>
        <v>990711.90277324046</v>
      </c>
      <c r="F5893" s="13">
        <f t="shared" ca="1" si="549"/>
        <v>4.00301123588625</v>
      </c>
      <c r="G5893" s="13">
        <f t="shared" ca="1" si="550"/>
        <v>0.49596729119807387</v>
      </c>
      <c r="H5893" s="13">
        <f t="shared" ca="1" si="551"/>
        <v>0</v>
      </c>
    </row>
    <row r="5894" spans="3:8">
      <c r="C5894" s="13">
        <f t="shared" ca="1" si="546"/>
        <v>1981.1213928159086</v>
      </c>
      <c r="D5894" s="13">
        <f t="shared" ca="1" si="547"/>
        <v>101.06938364945145</v>
      </c>
      <c r="E5894" s="13">
        <f t="shared" ca="1" si="548"/>
        <v>989257.87589220272</v>
      </c>
      <c r="F5894" s="13">
        <f t="shared" ca="1" si="549"/>
        <v>3.9861065343986031</v>
      </c>
      <c r="G5894" s="13">
        <f t="shared" ca="1" si="550"/>
        <v>0.50557641275106324</v>
      </c>
      <c r="H5894" s="13">
        <f t="shared" ca="1" si="551"/>
        <v>0</v>
      </c>
    </row>
    <row r="5895" spans="3:8">
      <c r="C5895" s="13">
        <f t="shared" ca="1" si="546"/>
        <v>2000.4603582359262</v>
      </c>
      <c r="D5895" s="13">
        <f t="shared" ca="1" si="547"/>
        <v>100.6559244308641</v>
      </c>
      <c r="E5895" s="13">
        <f t="shared" ca="1" si="548"/>
        <v>996506.97947558947</v>
      </c>
      <c r="F5895" s="13">
        <f t="shared" ca="1" si="549"/>
        <v>4.0017541242373982</v>
      </c>
      <c r="G5895" s="13">
        <f t="shared" ca="1" si="550"/>
        <v>0.50172694617628733</v>
      </c>
      <c r="H5895" s="13">
        <f t="shared" ca="1" si="551"/>
        <v>0</v>
      </c>
    </row>
    <row r="5896" spans="3:8">
      <c r="C5896" s="13">
        <f t="shared" ca="1" si="546"/>
        <v>2003.897939393074</v>
      </c>
      <c r="D5896" s="13">
        <f t="shared" ca="1" si="547"/>
        <v>99.537481747026334</v>
      </c>
      <c r="E5896" s="13">
        <f t="shared" ca="1" si="548"/>
        <v>992007.40639859554</v>
      </c>
      <c r="F5896" s="13">
        <f t="shared" ca="1" si="549"/>
        <v>4.0056725473891071</v>
      </c>
      <c r="G5896" s="13">
        <f t="shared" ca="1" si="550"/>
        <v>0.49816279615258152</v>
      </c>
      <c r="H5896" s="13">
        <f t="shared" ca="1" si="551"/>
        <v>0</v>
      </c>
    </row>
    <row r="5897" spans="3:8">
      <c r="C5897" s="13">
        <f t="shared" ca="1" si="546"/>
        <v>1988.6071384294821</v>
      </c>
      <c r="D5897" s="13">
        <f t="shared" ca="1" si="547"/>
        <v>100.27045875902544</v>
      </c>
      <c r="E5897" s="13">
        <f t="shared" ca="1" si="548"/>
        <v>984990.52426691377</v>
      </c>
      <c r="F5897" s="13">
        <f t="shared" ca="1" si="549"/>
        <v>4.0048263900890895</v>
      </c>
      <c r="G5897" s="13">
        <f t="shared" ca="1" si="550"/>
        <v>0.49814330274974694</v>
      </c>
      <c r="H5897" s="13">
        <f t="shared" ca="1" si="551"/>
        <v>0</v>
      </c>
    </row>
    <row r="5898" spans="3:8">
      <c r="C5898" s="13">
        <f t="shared" ca="1" si="546"/>
        <v>2002.2852602402002</v>
      </c>
      <c r="D5898" s="13">
        <f t="shared" ca="1" si="547"/>
        <v>99.504229642751909</v>
      </c>
      <c r="E5898" s="13">
        <f t="shared" ca="1" si="548"/>
        <v>982448.96209168772</v>
      </c>
      <c r="F5898" s="13">
        <f t="shared" ca="1" si="549"/>
        <v>3.9944198626651817</v>
      </c>
      <c r="G5898" s="13">
        <f t="shared" ca="1" si="550"/>
        <v>0.50771351998233316</v>
      </c>
      <c r="H5898" s="13">
        <f t="shared" ca="1" si="551"/>
        <v>0</v>
      </c>
    </row>
    <row r="5899" spans="3:8">
      <c r="C5899" s="13">
        <f t="shared" ca="1" si="546"/>
        <v>1998.7898425844878</v>
      </c>
      <c r="D5899" s="13">
        <f t="shared" ca="1" si="547"/>
        <v>100.34404886337082</v>
      </c>
      <c r="E5899" s="13">
        <f t="shared" ca="1" si="548"/>
        <v>1000556.6023645868</v>
      </c>
      <c r="F5899" s="13">
        <f t="shared" ca="1" si="549"/>
        <v>4.0035818965801555</v>
      </c>
      <c r="G5899" s="13">
        <f t="shared" ca="1" si="550"/>
        <v>0.49640882517201823</v>
      </c>
      <c r="H5899" s="13">
        <f t="shared" ca="1" si="551"/>
        <v>0</v>
      </c>
    </row>
    <row r="5900" spans="3:8">
      <c r="C5900" s="13">
        <f t="shared" ca="1" si="546"/>
        <v>2003.3763902641615</v>
      </c>
      <c r="D5900" s="13">
        <f t="shared" ca="1" si="547"/>
        <v>100.54979090146071</v>
      </c>
      <c r="E5900" s="13">
        <f t="shared" ca="1" si="548"/>
        <v>990365.03732922277</v>
      </c>
      <c r="F5900" s="13">
        <f t="shared" ca="1" si="549"/>
        <v>3.9945073295448164</v>
      </c>
      <c r="G5900" s="13">
        <f t="shared" ca="1" si="550"/>
        <v>0.50945780426054144</v>
      </c>
      <c r="H5900" s="13">
        <f t="shared" ca="1" si="551"/>
        <v>0</v>
      </c>
    </row>
    <row r="5901" spans="3:8">
      <c r="C5901" s="13">
        <f t="shared" ca="1" si="546"/>
        <v>2006.9810346062254</v>
      </c>
      <c r="D5901" s="13">
        <f t="shared" ca="1" si="547"/>
        <v>99.961237151246181</v>
      </c>
      <c r="E5901" s="13">
        <f t="shared" ca="1" si="548"/>
        <v>995166.99765422626</v>
      </c>
      <c r="F5901" s="13">
        <f t="shared" ca="1" si="549"/>
        <v>3.9923696941684392</v>
      </c>
      <c r="G5901" s="13">
        <f t="shared" ca="1" si="550"/>
        <v>0.50693155791151667</v>
      </c>
      <c r="H5901" s="13">
        <f t="shared" ca="1" si="551"/>
        <v>0</v>
      </c>
    </row>
    <row r="5902" spans="3:8">
      <c r="C5902" s="13">
        <f t="shared" ca="1" si="546"/>
        <v>1984.9208837815174</v>
      </c>
      <c r="D5902" s="13">
        <f t="shared" ca="1" si="547"/>
        <v>99.998247355143462</v>
      </c>
      <c r="E5902" s="13">
        <f t="shared" ca="1" si="548"/>
        <v>991457.90476780722</v>
      </c>
      <c r="F5902" s="13">
        <f t="shared" ca="1" si="549"/>
        <v>3.9993571951808309</v>
      </c>
      <c r="G5902" s="13">
        <f t="shared" ca="1" si="550"/>
        <v>0.49441753968338131</v>
      </c>
      <c r="H5902" s="13">
        <f t="shared" ca="1" si="551"/>
        <v>0</v>
      </c>
    </row>
    <row r="5903" spans="3:8">
      <c r="C5903" s="13">
        <f t="shared" ca="1" si="546"/>
        <v>1993.6116005139675</v>
      </c>
      <c r="D5903" s="13">
        <f t="shared" ca="1" si="547"/>
        <v>100.01794212176047</v>
      </c>
      <c r="E5903" s="13">
        <f t="shared" ca="1" si="548"/>
        <v>996517.79933940375</v>
      </c>
      <c r="F5903" s="13">
        <f t="shared" ca="1" si="549"/>
        <v>4.0007794595905137</v>
      </c>
      <c r="G5903" s="13">
        <f t="shared" ca="1" si="550"/>
        <v>0.49561637389737506</v>
      </c>
      <c r="H5903" s="13">
        <f t="shared" ca="1" si="551"/>
        <v>0</v>
      </c>
    </row>
    <row r="5904" spans="3:8">
      <c r="C5904" s="13">
        <f t="shared" ca="1" si="546"/>
        <v>1990.2097040356643</v>
      </c>
      <c r="D5904" s="13">
        <f t="shared" ca="1" si="547"/>
        <v>101.26689513381719</v>
      </c>
      <c r="E5904" s="13">
        <f t="shared" ca="1" si="548"/>
        <v>985318.45959454775</v>
      </c>
      <c r="F5904" s="13">
        <f t="shared" ca="1" si="549"/>
        <v>4.0003819949234254</v>
      </c>
      <c r="G5904" s="13">
        <f t="shared" ca="1" si="550"/>
        <v>0.50597939728776797</v>
      </c>
      <c r="H5904" s="13">
        <f t="shared" ca="1" si="551"/>
        <v>0</v>
      </c>
    </row>
    <row r="5905" spans="3:8">
      <c r="C5905" s="13">
        <f t="shared" ca="1" si="546"/>
        <v>1985.6882378378652</v>
      </c>
      <c r="D5905" s="13">
        <f t="shared" ca="1" si="547"/>
        <v>100.01290903936876</v>
      </c>
      <c r="E5905" s="13">
        <f t="shared" ca="1" si="548"/>
        <v>1000290.787924389</v>
      </c>
      <c r="F5905" s="13">
        <f t="shared" ca="1" si="549"/>
        <v>3.9919128920237803</v>
      </c>
      <c r="G5905" s="13">
        <f t="shared" ca="1" si="550"/>
        <v>0.49417165125203372</v>
      </c>
      <c r="H5905" s="13">
        <f t="shared" ca="1" si="551"/>
        <v>0</v>
      </c>
    </row>
    <row r="5906" spans="3:8">
      <c r="C5906" s="13">
        <f t="shared" ca="1" si="546"/>
        <v>2005.2630604169146</v>
      </c>
      <c r="D5906" s="13">
        <f t="shared" ca="1" si="547"/>
        <v>99.917718150522944</v>
      </c>
      <c r="E5906" s="13">
        <f t="shared" ca="1" si="548"/>
        <v>1000397.5087565972</v>
      </c>
      <c r="F5906" s="13">
        <f t="shared" ca="1" si="549"/>
        <v>3.9840449283108237</v>
      </c>
      <c r="G5906" s="13">
        <f t="shared" ca="1" si="550"/>
        <v>0.50741796399135797</v>
      </c>
      <c r="H5906" s="13">
        <f t="shared" ca="1" si="551"/>
        <v>0</v>
      </c>
    </row>
    <row r="5907" spans="3:8">
      <c r="C5907" s="13">
        <f t="shared" ca="1" si="546"/>
        <v>2001.8434029830712</v>
      </c>
      <c r="D5907" s="13">
        <f t="shared" ca="1" si="547"/>
        <v>99.421391218980787</v>
      </c>
      <c r="E5907" s="13">
        <f t="shared" ca="1" si="548"/>
        <v>995155.37661630521</v>
      </c>
      <c r="F5907" s="13">
        <f t="shared" ca="1" si="549"/>
        <v>3.9946863039735292</v>
      </c>
      <c r="G5907" s="13">
        <f t="shared" ca="1" si="550"/>
        <v>0.50045906135216789</v>
      </c>
      <c r="H5907" s="13">
        <f t="shared" ca="1" si="551"/>
        <v>0</v>
      </c>
    </row>
    <row r="5908" spans="3:8">
      <c r="C5908" s="13">
        <f t="shared" ca="1" si="546"/>
        <v>1971.6651858642499</v>
      </c>
      <c r="D5908" s="13">
        <f t="shared" ca="1" si="547"/>
        <v>100.42899104373453</v>
      </c>
      <c r="E5908" s="13">
        <f t="shared" ca="1" si="548"/>
        <v>985728.92671823665</v>
      </c>
      <c r="F5908" s="13">
        <f t="shared" ca="1" si="549"/>
        <v>3.9981318689151761</v>
      </c>
      <c r="G5908" s="13">
        <f t="shared" ca="1" si="550"/>
        <v>0.49338916992939863</v>
      </c>
      <c r="H5908" s="13">
        <f t="shared" ca="1" si="551"/>
        <v>0</v>
      </c>
    </row>
    <row r="5909" spans="3:8">
      <c r="C5909" s="13">
        <f t="shared" ca="1" si="546"/>
        <v>2000.3355508944994</v>
      </c>
      <c r="D5909" s="13">
        <f t="shared" ca="1" si="547"/>
        <v>99.151274612466153</v>
      </c>
      <c r="E5909" s="13">
        <f t="shared" ca="1" si="548"/>
        <v>999222.17539487558</v>
      </c>
      <c r="F5909" s="13">
        <f t="shared" ca="1" si="549"/>
        <v>3.996863600390661</v>
      </c>
      <c r="G5909" s="13">
        <f t="shared" ca="1" si="550"/>
        <v>0.49523892208749987</v>
      </c>
      <c r="H5909" s="13">
        <f t="shared" ca="1" si="551"/>
        <v>0</v>
      </c>
    </row>
    <row r="5910" spans="3:8">
      <c r="C5910" s="13">
        <f t="shared" ca="1" si="546"/>
        <v>2011.5307524218429</v>
      </c>
      <c r="D5910" s="13">
        <f t="shared" ca="1" si="547"/>
        <v>99.824741682079591</v>
      </c>
      <c r="E5910" s="13">
        <f t="shared" ca="1" si="548"/>
        <v>1000895.6933223282</v>
      </c>
      <c r="F5910" s="13">
        <f t="shared" ca="1" si="549"/>
        <v>3.9928342806928896</v>
      </c>
      <c r="G5910" s="13">
        <f t="shared" ca="1" si="550"/>
        <v>0.50539125169249788</v>
      </c>
      <c r="H5910" s="13">
        <f t="shared" ca="1" si="551"/>
        <v>0</v>
      </c>
    </row>
    <row r="5911" spans="3:8">
      <c r="C5911" s="13">
        <f t="shared" ca="1" si="546"/>
        <v>2001.5834968327426</v>
      </c>
      <c r="D5911" s="13">
        <f t="shared" ca="1" si="547"/>
        <v>99.152371851889015</v>
      </c>
      <c r="E5911" s="13">
        <f t="shared" ca="1" si="548"/>
        <v>994190.20742756489</v>
      </c>
      <c r="F5911" s="13">
        <f t="shared" ca="1" si="549"/>
        <v>3.9974745827711486</v>
      </c>
      <c r="G5911" s="13">
        <f t="shared" ca="1" si="550"/>
        <v>0.49806765614765836</v>
      </c>
      <c r="H5911" s="13">
        <f t="shared" ca="1" si="551"/>
        <v>0</v>
      </c>
    </row>
    <row r="5912" spans="3:8">
      <c r="C5912" s="13">
        <f t="shared" ref="C5912:C5975" ca="1" si="552">NORMINV(RAND(),$D$3,$G$3)</f>
        <v>1996.5881528622672</v>
      </c>
      <c r="D5912" s="13">
        <f t="shared" ref="D5912:D5975" ca="1" si="553">NORMINV(RAND(),$D$4,$G$4)</f>
        <v>100.00238647883086</v>
      </c>
      <c r="E5912" s="13">
        <f t="shared" ref="E5912:E5975" ca="1" si="554">NORMINV(RAND(),$D$5,$G$5)</f>
        <v>988441.83683207922</v>
      </c>
      <c r="F5912" s="13">
        <f t="shared" ref="F5912:F5975" ca="1" si="555">NORMINV(RAND(),$D$6,$G$6)</f>
        <v>4.0028789298478866</v>
      </c>
      <c r="G5912" s="13">
        <f t="shared" ref="G5912:G5975" ca="1" si="556">C5912^2*D5912/(E5912*3.1415926*F5912^4)</f>
        <v>0.50003055187698342</v>
      </c>
      <c r="H5912" s="13">
        <f t="shared" ref="H5912:H5975" ca="1" si="557">IF(G5912&gt;0.54,1,IF(G5912&lt;0.46,1,0))</f>
        <v>0</v>
      </c>
    </row>
    <row r="5913" spans="3:8">
      <c r="C5913" s="13">
        <f t="shared" ca="1" si="552"/>
        <v>2005.7965710525868</v>
      </c>
      <c r="D5913" s="13">
        <f t="shared" ca="1" si="553"/>
        <v>100.1481467831061</v>
      </c>
      <c r="E5913" s="13">
        <f t="shared" ca="1" si="554"/>
        <v>992795.30285089859</v>
      </c>
      <c r="F5913" s="13">
        <f t="shared" ca="1" si="555"/>
        <v>4.0017315486851697</v>
      </c>
      <c r="G5913" s="13">
        <f t="shared" ca="1" si="556"/>
        <v>0.50375028239911812</v>
      </c>
      <c r="H5913" s="13">
        <f t="shared" ca="1" si="557"/>
        <v>0</v>
      </c>
    </row>
    <row r="5914" spans="3:8">
      <c r="C5914" s="13">
        <f t="shared" ca="1" si="552"/>
        <v>1962.7859053596153</v>
      </c>
      <c r="D5914" s="13">
        <f t="shared" ca="1" si="553"/>
        <v>99.641474473425689</v>
      </c>
      <c r="E5914" s="13">
        <f t="shared" ca="1" si="554"/>
        <v>991132.07429761288</v>
      </c>
      <c r="F5914" s="13">
        <f t="shared" ca="1" si="555"/>
        <v>3.9858603283700131</v>
      </c>
      <c r="G5914" s="13">
        <f t="shared" ca="1" si="556"/>
        <v>0.48844571743166915</v>
      </c>
      <c r="H5914" s="13">
        <f t="shared" ca="1" si="557"/>
        <v>0</v>
      </c>
    </row>
    <row r="5915" spans="3:8">
      <c r="C5915" s="13">
        <f t="shared" ca="1" si="552"/>
        <v>1989.5199888021396</v>
      </c>
      <c r="D5915" s="13">
        <f t="shared" ca="1" si="553"/>
        <v>99.719444796420106</v>
      </c>
      <c r="E5915" s="13">
        <f t="shared" ca="1" si="554"/>
        <v>995943.66161416215</v>
      </c>
      <c r="F5915" s="13">
        <f t="shared" ca="1" si="555"/>
        <v>4.0166311190480561</v>
      </c>
      <c r="G5915" s="13">
        <f t="shared" ca="1" si="556"/>
        <v>0.4846676508262458</v>
      </c>
      <c r="H5915" s="13">
        <f t="shared" ca="1" si="557"/>
        <v>0</v>
      </c>
    </row>
    <row r="5916" spans="3:8">
      <c r="C5916" s="13">
        <f t="shared" ca="1" si="552"/>
        <v>2012.4254063697113</v>
      </c>
      <c r="D5916" s="13">
        <f t="shared" ca="1" si="553"/>
        <v>100.57509121929108</v>
      </c>
      <c r="E5916" s="13">
        <f t="shared" ca="1" si="554"/>
        <v>990563.44207197579</v>
      </c>
      <c r="F5916" s="13">
        <f t="shared" ca="1" si="555"/>
        <v>4.0024079525062692</v>
      </c>
      <c r="G5916" s="13">
        <f t="shared" ca="1" si="556"/>
        <v>0.51004964074762404</v>
      </c>
      <c r="H5916" s="13">
        <f t="shared" ca="1" si="557"/>
        <v>0</v>
      </c>
    </row>
    <row r="5917" spans="3:8">
      <c r="C5917" s="13">
        <f t="shared" ca="1" si="552"/>
        <v>1996.9384067083224</v>
      </c>
      <c r="D5917" s="13">
        <f t="shared" ca="1" si="553"/>
        <v>99.886287607508109</v>
      </c>
      <c r="E5917" s="13">
        <f t="shared" ca="1" si="554"/>
        <v>999142.75215056608</v>
      </c>
      <c r="F5917" s="13">
        <f t="shared" ca="1" si="555"/>
        <v>4.0048054756251785</v>
      </c>
      <c r="G5917" s="13">
        <f t="shared" ca="1" si="556"/>
        <v>0.49332383621549175</v>
      </c>
      <c r="H5917" s="13">
        <f t="shared" ca="1" si="557"/>
        <v>0</v>
      </c>
    </row>
    <row r="5918" spans="3:8">
      <c r="C5918" s="13">
        <f t="shared" ca="1" si="552"/>
        <v>2001.903050580921</v>
      </c>
      <c r="D5918" s="13">
        <f t="shared" ca="1" si="553"/>
        <v>100.57780005172164</v>
      </c>
      <c r="E5918" s="13">
        <f t="shared" ca="1" si="554"/>
        <v>990201.84284988651</v>
      </c>
      <c r="F5918" s="13">
        <f t="shared" ca="1" si="555"/>
        <v>4.002023705692964</v>
      </c>
      <c r="G5918" s="13">
        <f t="shared" ca="1" si="556"/>
        <v>0.50512166017283866</v>
      </c>
      <c r="H5918" s="13">
        <f t="shared" ca="1" si="557"/>
        <v>0</v>
      </c>
    </row>
    <row r="5919" spans="3:8">
      <c r="C5919" s="13">
        <f t="shared" ca="1" si="552"/>
        <v>2007.3336084539317</v>
      </c>
      <c r="D5919" s="13">
        <f t="shared" ca="1" si="553"/>
        <v>100.15455846884589</v>
      </c>
      <c r="E5919" s="13">
        <f t="shared" ca="1" si="554"/>
        <v>988485.22211862588</v>
      </c>
      <c r="F5919" s="13">
        <f t="shared" ca="1" si="555"/>
        <v>3.9926357200004108</v>
      </c>
      <c r="G5919" s="13">
        <f t="shared" ca="1" si="556"/>
        <v>0.51138859127338887</v>
      </c>
      <c r="H5919" s="13">
        <f t="shared" ca="1" si="557"/>
        <v>0</v>
      </c>
    </row>
    <row r="5920" spans="3:8">
      <c r="C5920" s="13">
        <f t="shared" ca="1" si="552"/>
        <v>1983.0443182246702</v>
      </c>
      <c r="D5920" s="13">
        <f t="shared" ca="1" si="553"/>
        <v>99.653015479673158</v>
      </c>
      <c r="E5920" s="13">
        <f t="shared" ca="1" si="554"/>
        <v>998862.08290646423</v>
      </c>
      <c r="F5920" s="13">
        <f t="shared" ca="1" si="555"/>
        <v>3.9985571220401144</v>
      </c>
      <c r="G5920" s="13">
        <f t="shared" ca="1" si="556"/>
        <v>0.48852486584260574</v>
      </c>
      <c r="H5920" s="13">
        <f t="shared" ca="1" si="557"/>
        <v>0</v>
      </c>
    </row>
    <row r="5921" spans="3:8">
      <c r="C5921" s="13">
        <f t="shared" ca="1" si="552"/>
        <v>2024.008291047493</v>
      </c>
      <c r="D5921" s="13">
        <f t="shared" ca="1" si="553"/>
        <v>100.12692023505475</v>
      </c>
      <c r="E5921" s="13">
        <f t="shared" ca="1" si="554"/>
        <v>991702.24662889226</v>
      </c>
      <c r="F5921" s="13">
        <f t="shared" ca="1" si="555"/>
        <v>3.9966539033423212</v>
      </c>
      <c r="G5921" s="13">
        <f t="shared" ca="1" si="556"/>
        <v>0.51600998352266669</v>
      </c>
      <c r="H5921" s="13">
        <f t="shared" ca="1" si="557"/>
        <v>0</v>
      </c>
    </row>
    <row r="5922" spans="3:8">
      <c r="C5922" s="13">
        <f t="shared" ca="1" si="552"/>
        <v>1991.623979910057</v>
      </c>
      <c r="D5922" s="13">
        <f t="shared" ca="1" si="553"/>
        <v>100.03792769350197</v>
      </c>
      <c r="E5922" s="13">
        <f t="shared" ca="1" si="554"/>
        <v>993005.20550257724</v>
      </c>
      <c r="F5922" s="13">
        <f t="shared" ca="1" si="555"/>
        <v>4.0139833442182598</v>
      </c>
      <c r="G5922" s="13">
        <f t="shared" ca="1" si="556"/>
        <v>0.48997703500243178</v>
      </c>
      <c r="H5922" s="13">
        <f t="shared" ca="1" si="557"/>
        <v>0</v>
      </c>
    </row>
    <row r="5923" spans="3:8">
      <c r="C5923" s="13">
        <f t="shared" ca="1" si="552"/>
        <v>1988.5847565991635</v>
      </c>
      <c r="D5923" s="13">
        <f t="shared" ca="1" si="553"/>
        <v>100.20499099683929</v>
      </c>
      <c r="E5923" s="13">
        <f t="shared" ca="1" si="554"/>
        <v>992013.61476248503</v>
      </c>
      <c r="F5923" s="13">
        <f t="shared" ca="1" si="555"/>
        <v>4.0038319829463695</v>
      </c>
      <c r="G5923" s="13">
        <f t="shared" ca="1" si="556"/>
        <v>0.49477379502702723</v>
      </c>
      <c r="H5923" s="13">
        <f t="shared" ca="1" si="557"/>
        <v>0</v>
      </c>
    </row>
    <row r="5924" spans="3:8">
      <c r="C5924" s="13">
        <f t="shared" ca="1" si="552"/>
        <v>2007.6778936706651</v>
      </c>
      <c r="D5924" s="13">
        <f t="shared" ca="1" si="553"/>
        <v>99.733418496168255</v>
      </c>
      <c r="E5924" s="13">
        <f t="shared" ca="1" si="554"/>
        <v>992070.15301650227</v>
      </c>
      <c r="F5924" s="13">
        <f t="shared" ca="1" si="555"/>
        <v>4.0075804114280036</v>
      </c>
      <c r="G5924" s="13">
        <f t="shared" ca="1" si="556"/>
        <v>0.50004322751072428</v>
      </c>
      <c r="H5924" s="13">
        <f t="shared" ca="1" si="557"/>
        <v>0</v>
      </c>
    </row>
    <row r="5925" spans="3:8">
      <c r="C5925" s="13">
        <f t="shared" ca="1" si="552"/>
        <v>1992.6579317334877</v>
      </c>
      <c r="D5925" s="13">
        <f t="shared" ca="1" si="553"/>
        <v>100.45125025511966</v>
      </c>
      <c r="E5925" s="13">
        <f t="shared" ca="1" si="554"/>
        <v>987532.31512950873</v>
      </c>
      <c r="F5925" s="13">
        <f t="shared" ca="1" si="555"/>
        <v>4.0035981400938532</v>
      </c>
      <c r="G5925" s="13">
        <f t="shared" ca="1" si="556"/>
        <v>0.5004005223958915</v>
      </c>
      <c r="H5925" s="13">
        <f t="shared" ca="1" si="557"/>
        <v>0</v>
      </c>
    </row>
    <row r="5926" spans="3:8">
      <c r="C5926" s="13">
        <f t="shared" ca="1" si="552"/>
        <v>1997.7361063244205</v>
      </c>
      <c r="D5926" s="13">
        <f t="shared" ca="1" si="553"/>
        <v>99.504513696798597</v>
      </c>
      <c r="E5926" s="13">
        <f t="shared" ca="1" si="554"/>
        <v>997764.71323602914</v>
      </c>
      <c r="F5926" s="13">
        <f t="shared" ca="1" si="555"/>
        <v>4.0037639864350627</v>
      </c>
      <c r="G5926" s="13">
        <f t="shared" ca="1" si="556"/>
        <v>0.49302295260022455</v>
      </c>
      <c r="H5926" s="13">
        <f t="shared" ca="1" si="557"/>
        <v>0</v>
      </c>
    </row>
    <row r="5927" spans="3:8">
      <c r="C5927" s="13">
        <f t="shared" ca="1" si="552"/>
        <v>1987.6874579868863</v>
      </c>
      <c r="D5927" s="13">
        <f t="shared" ca="1" si="553"/>
        <v>100.64386170022782</v>
      </c>
      <c r="E5927" s="13">
        <f t="shared" ca="1" si="554"/>
        <v>996290.46205428243</v>
      </c>
      <c r="F5927" s="13">
        <f t="shared" ca="1" si="555"/>
        <v>3.9962727353617207</v>
      </c>
      <c r="G5927" s="13">
        <f t="shared" ca="1" si="556"/>
        <v>0.49811218868764967</v>
      </c>
      <c r="H5927" s="13">
        <f t="shared" ca="1" si="557"/>
        <v>0</v>
      </c>
    </row>
    <row r="5928" spans="3:8">
      <c r="C5928" s="13">
        <f t="shared" ca="1" si="552"/>
        <v>1994.2746508182543</v>
      </c>
      <c r="D5928" s="13">
        <f t="shared" ca="1" si="553"/>
        <v>100.15519303739224</v>
      </c>
      <c r="E5928" s="13">
        <f t="shared" ca="1" si="554"/>
        <v>983982.51510940434</v>
      </c>
      <c r="F5928" s="13">
        <f t="shared" ca="1" si="555"/>
        <v>4.0024917096307142</v>
      </c>
      <c r="G5928" s="13">
        <f t="shared" ca="1" si="556"/>
        <v>0.50209326929525533</v>
      </c>
      <c r="H5928" s="13">
        <f t="shared" ca="1" si="557"/>
        <v>0</v>
      </c>
    </row>
    <row r="5929" spans="3:8">
      <c r="C5929" s="13">
        <f t="shared" ca="1" si="552"/>
        <v>1983.8119960963775</v>
      </c>
      <c r="D5929" s="13">
        <f t="shared" ca="1" si="553"/>
        <v>99.916806664981905</v>
      </c>
      <c r="E5929" s="13">
        <f t="shared" ca="1" si="554"/>
        <v>1005130.7749490751</v>
      </c>
      <c r="F5929" s="13">
        <f t="shared" ca="1" si="555"/>
        <v>3.9950207902836712</v>
      </c>
      <c r="G5929" s="13">
        <f t="shared" ca="1" si="556"/>
        <v>0.4888672668847861</v>
      </c>
      <c r="H5929" s="13">
        <f t="shared" ca="1" si="557"/>
        <v>0</v>
      </c>
    </row>
    <row r="5930" spans="3:8">
      <c r="C5930" s="13">
        <f t="shared" ca="1" si="552"/>
        <v>1990.4597226887413</v>
      </c>
      <c r="D5930" s="13">
        <f t="shared" ca="1" si="553"/>
        <v>99.90311406308723</v>
      </c>
      <c r="E5930" s="13">
        <f t="shared" ca="1" si="554"/>
        <v>987911.13789326441</v>
      </c>
      <c r="F5930" s="13">
        <f t="shared" ca="1" si="555"/>
        <v>4.0037521898198127</v>
      </c>
      <c r="G5930" s="13">
        <f t="shared" ca="1" si="556"/>
        <v>0.49630575348242117</v>
      </c>
      <c r="H5930" s="13">
        <f t="shared" ca="1" si="557"/>
        <v>0</v>
      </c>
    </row>
    <row r="5931" spans="3:8">
      <c r="C5931" s="13">
        <f t="shared" ca="1" si="552"/>
        <v>1979.7388069736451</v>
      </c>
      <c r="D5931" s="13">
        <f t="shared" ca="1" si="553"/>
        <v>99.631255678180821</v>
      </c>
      <c r="E5931" s="13">
        <f t="shared" ca="1" si="554"/>
        <v>984306.95629834116</v>
      </c>
      <c r="F5931" s="13">
        <f t="shared" ca="1" si="555"/>
        <v>3.9953313793657337</v>
      </c>
      <c r="G5931" s="13">
        <f t="shared" ca="1" si="556"/>
        <v>0.49558682434885887</v>
      </c>
      <c r="H5931" s="13">
        <f t="shared" ca="1" si="557"/>
        <v>0</v>
      </c>
    </row>
    <row r="5932" spans="3:8">
      <c r="C5932" s="13">
        <f t="shared" ca="1" si="552"/>
        <v>2005.4559598796384</v>
      </c>
      <c r="D5932" s="13">
        <f t="shared" ca="1" si="553"/>
        <v>100.92129962618459</v>
      </c>
      <c r="E5932" s="13">
        <f t="shared" ca="1" si="554"/>
        <v>997196.41965851258</v>
      </c>
      <c r="F5932" s="13">
        <f t="shared" ca="1" si="555"/>
        <v>4.002604377453185</v>
      </c>
      <c r="G5932" s="13">
        <f t="shared" ca="1" si="556"/>
        <v>0.50478664132750595</v>
      </c>
      <c r="H5932" s="13">
        <f t="shared" ca="1" si="557"/>
        <v>0</v>
      </c>
    </row>
    <row r="5933" spans="3:8">
      <c r="C5933" s="13">
        <f t="shared" ca="1" si="552"/>
        <v>1998.8489843917384</v>
      </c>
      <c r="D5933" s="13">
        <f t="shared" ca="1" si="553"/>
        <v>100.72026877123686</v>
      </c>
      <c r="E5933" s="13">
        <f t="shared" ca="1" si="554"/>
        <v>989590.86458388786</v>
      </c>
      <c r="F5933" s="13">
        <f t="shared" ca="1" si="555"/>
        <v>4.0107874724684702</v>
      </c>
      <c r="G5933" s="13">
        <f t="shared" ca="1" si="556"/>
        <v>0.50021038259457984</v>
      </c>
      <c r="H5933" s="13">
        <f t="shared" ca="1" si="557"/>
        <v>0</v>
      </c>
    </row>
    <row r="5934" spans="3:8">
      <c r="C5934" s="13">
        <f t="shared" ca="1" si="552"/>
        <v>1984.863665585071</v>
      </c>
      <c r="D5934" s="13">
        <f t="shared" ca="1" si="553"/>
        <v>100.91276170946838</v>
      </c>
      <c r="E5934" s="13">
        <f t="shared" ca="1" si="554"/>
        <v>991748.26816523063</v>
      </c>
      <c r="F5934" s="13">
        <f t="shared" ca="1" si="555"/>
        <v>4.0028209382640574</v>
      </c>
      <c r="G5934" s="13">
        <f t="shared" ca="1" si="556"/>
        <v>0.49704016840956766</v>
      </c>
      <c r="H5934" s="13">
        <f t="shared" ca="1" si="557"/>
        <v>0</v>
      </c>
    </row>
    <row r="5935" spans="3:8">
      <c r="C5935" s="13">
        <f t="shared" ca="1" si="552"/>
        <v>1990.4522315586694</v>
      </c>
      <c r="D5935" s="13">
        <f t="shared" ca="1" si="553"/>
        <v>100.67257506814545</v>
      </c>
      <c r="E5935" s="13">
        <f t="shared" ca="1" si="554"/>
        <v>1004811.5811492061</v>
      </c>
      <c r="F5935" s="13">
        <f t="shared" ca="1" si="555"/>
        <v>4.0003879668969349</v>
      </c>
      <c r="G5935" s="13">
        <f t="shared" ca="1" si="556"/>
        <v>0.4933688776414733</v>
      </c>
      <c r="H5935" s="13">
        <f t="shared" ca="1" si="557"/>
        <v>0</v>
      </c>
    </row>
    <row r="5936" spans="3:8">
      <c r="C5936" s="13">
        <f t="shared" ca="1" si="552"/>
        <v>2001.9273370917238</v>
      </c>
      <c r="D5936" s="13">
        <f t="shared" ca="1" si="553"/>
        <v>99.697538701634855</v>
      </c>
      <c r="E5936" s="13">
        <f t="shared" ca="1" si="554"/>
        <v>993715.52314652922</v>
      </c>
      <c r="F5936" s="13">
        <f t="shared" ca="1" si="555"/>
        <v>3.9950081304611063</v>
      </c>
      <c r="G5936" s="13">
        <f t="shared" ca="1" si="556"/>
        <v>0.50245647524944415</v>
      </c>
      <c r="H5936" s="13">
        <f t="shared" ca="1" si="557"/>
        <v>0</v>
      </c>
    </row>
    <row r="5937" spans="3:8">
      <c r="C5937" s="13">
        <f t="shared" ca="1" si="552"/>
        <v>2004.5431365617237</v>
      </c>
      <c r="D5937" s="13">
        <f t="shared" ca="1" si="553"/>
        <v>100.59603611622556</v>
      </c>
      <c r="E5937" s="13">
        <f t="shared" ca="1" si="554"/>
        <v>988245.96164806979</v>
      </c>
      <c r="F5937" s="13">
        <f t="shared" ca="1" si="555"/>
        <v>4.0035716693069521</v>
      </c>
      <c r="G5937" s="13">
        <f t="shared" ca="1" si="556"/>
        <v>0.5067646796620161</v>
      </c>
      <c r="H5937" s="13">
        <f t="shared" ca="1" si="557"/>
        <v>0</v>
      </c>
    </row>
    <row r="5938" spans="3:8">
      <c r="C5938" s="13">
        <f t="shared" ca="1" si="552"/>
        <v>2004.1562270211859</v>
      </c>
      <c r="D5938" s="13">
        <f t="shared" ca="1" si="553"/>
        <v>99.60541829923919</v>
      </c>
      <c r="E5938" s="13">
        <f t="shared" ca="1" si="554"/>
        <v>995177.32116918266</v>
      </c>
      <c r="F5938" s="13">
        <f t="shared" ca="1" si="555"/>
        <v>3.9985150656362642</v>
      </c>
      <c r="G5938" s="13">
        <f t="shared" ca="1" si="556"/>
        <v>0.50061150467617688</v>
      </c>
      <c r="H5938" s="13">
        <f t="shared" ca="1" si="557"/>
        <v>0</v>
      </c>
    </row>
    <row r="5939" spans="3:8">
      <c r="C5939" s="13">
        <f t="shared" ca="1" si="552"/>
        <v>1987.1653258459467</v>
      </c>
      <c r="D5939" s="13">
        <f t="shared" ca="1" si="553"/>
        <v>100.0726071474335</v>
      </c>
      <c r="E5939" s="13">
        <f t="shared" ca="1" si="554"/>
        <v>997372.80952487211</v>
      </c>
      <c r="F5939" s="13">
        <f t="shared" ca="1" si="555"/>
        <v>4.0010942848060571</v>
      </c>
      <c r="G5939" s="13">
        <f t="shared" ca="1" si="556"/>
        <v>0.49210829293731195</v>
      </c>
      <c r="H5939" s="13">
        <f t="shared" ca="1" si="557"/>
        <v>0</v>
      </c>
    </row>
    <row r="5940" spans="3:8">
      <c r="C5940" s="13">
        <f t="shared" ca="1" si="552"/>
        <v>2013.986834386297</v>
      </c>
      <c r="D5940" s="13">
        <f t="shared" ca="1" si="553"/>
        <v>100.61935271549761</v>
      </c>
      <c r="E5940" s="13">
        <f t="shared" ca="1" si="554"/>
        <v>981349.88940659713</v>
      </c>
      <c r="F5940" s="13">
        <f t="shared" ca="1" si="555"/>
        <v>3.9961588522025515</v>
      </c>
      <c r="G5940" s="13">
        <f t="shared" ca="1" si="556"/>
        <v>0.51909883703105719</v>
      </c>
      <c r="H5940" s="13">
        <f t="shared" ca="1" si="557"/>
        <v>0</v>
      </c>
    </row>
    <row r="5941" spans="3:8">
      <c r="C5941" s="13">
        <f t="shared" ca="1" si="552"/>
        <v>1990.9335637845311</v>
      </c>
      <c r="D5941" s="13">
        <f t="shared" ca="1" si="553"/>
        <v>98.874784954400084</v>
      </c>
      <c r="E5941" s="13">
        <f t="shared" ca="1" si="554"/>
        <v>995060.418314246</v>
      </c>
      <c r="F5941" s="13">
        <f t="shared" ca="1" si="555"/>
        <v>4.0014088257574283</v>
      </c>
      <c r="G5941" s="13">
        <f t="shared" ca="1" si="556"/>
        <v>0.48904415084217384</v>
      </c>
      <c r="H5941" s="13">
        <f t="shared" ca="1" si="557"/>
        <v>0</v>
      </c>
    </row>
    <row r="5942" spans="3:8">
      <c r="C5942" s="13">
        <f t="shared" ca="1" si="552"/>
        <v>1998.6044880936583</v>
      </c>
      <c r="D5942" s="13">
        <f t="shared" ca="1" si="553"/>
        <v>99.564908814297155</v>
      </c>
      <c r="E5942" s="13">
        <f t="shared" ca="1" si="554"/>
        <v>1000956.5744514402</v>
      </c>
      <c r="F5942" s="13">
        <f t="shared" ca="1" si="555"/>
        <v>4.0045064399433645</v>
      </c>
      <c r="G5942" s="13">
        <f t="shared" ca="1" si="556"/>
        <v>0.49181178310270912</v>
      </c>
      <c r="H5942" s="13">
        <f t="shared" ca="1" si="557"/>
        <v>0</v>
      </c>
    </row>
    <row r="5943" spans="3:8">
      <c r="C5943" s="13">
        <f t="shared" ca="1" si="552"/>
        <v>2010.2239517424407</v>
      </c>
      <c r="D5943" s="13">
        <f t="shared" ca="1" si="553"/>
        <v>101.36389698040337</v>
      </c>
      <c r="E5943" s="13">
        <f t="shared" ca="1" si="554"/>
        <v>996783.04674653069</v>
      </c>
      <c r="F5943" s="13">
        <f t="shared" ca="1" si="555"/>
        <v>3.9933191653991429</v>
      </c>
      <c r="G5943" s="13">
        <f t="shared" ca="1" si="556"/>
        <v>0.51438179213499013</v>
      </c>
      <c r="H5943" s="13">
        <f t="shared" ca="1" si="557"/>
        <v>0</v>
      </c>
    </row>
    <row r="5944" spans="3:8">
      <c r="C5944" s="13">
        <f t="shared" ca="1" si="552"/>
        <v>1993.9896185571263</v>
      </c>
      <c r="D5944" s="13">
        <f t="shared" ca="1" si="553"/>
        <v>99.442118293245372</v>
      </c>
      <c r="E5944" s="13">
        <f t="shared" ca="1" si="554"/>
        <v>991731.50313996116</v>
      </c>
      <c r="F5944" s="13">
        <f t="shared" ca="1" si="555"/>
        <v>3.9975153343530625</v>
      </c>
      <c r="G5944" s="13">
        <f t="shared" ca="1" si="556"/>
        <v>0.49694877552730415</v>
      </c>
      <c r="H5944" s="13">
        <f t="shared" ca="1" si="557"/>
        <v>0</v>
      </c>
    </row>
    <row r="5945" spans="3:8">
      <c r="C5945" s="13">
        <f t="shared" ca="1" si="552"/>
        <v>2006.181630765873</v>
      </c>
      <c r="D5945" s="13">
        <f t="shared" ca="1" si="553"/>
        <v>99.73535107345684</v>
      </c>
      <c r="E5945" s="13">
        <f t="shared" ca="1" si="554"/>
        <v>1005073.5834990807</v>
      </c>
      <c r="F5945" s="13">
        <f t="shared" ca="1" si="555"/>
        <v>4.0017373665766156</v>
      </c>
      <c r="G5945" s="13">
        <f t="shared" ca="1" si="556"/>
        <v>0.49573269845457946</v>
      </c>
      <c r="H5945" s="13">
        <f t="shared" ca="1" si="557"/>
        <v>0</v>
      </c>
    </row>
    <row r="5946" spans="3:8">
      <c r="C5946" s="13">
        <f t="shared" ca="1" si="552"/>
        <v>1986.9314254769354</v>
      </c>
      <c r="D5946" s="13">
        <f t="shared" ca="1" si="553"/>
        <v>100.72005691660654</v>
      </c>
      <c r="E5946" s="13">
        <f t="shared" ca="1" si="554"/>
        <v>990186.40903557069</v>
      </c>
      <c r="F5946" s="13">
        <f t="shared" ca="1" si="555"/>
        <v>4.0001199649100858</v>
      </c>
      <c r="G5946" s="13">
        <f t="shared" ca="1" si="556"/>
        <v>0.49925546658538006</v>
      </c>
      <c r="H5946" s="13">
        <f t="shared" ca="1" si="557"/>
        <v>0</v>
      </c>
    </row>
    <row r="5947" spans="3:8">
      <c r="C5947" s="13">
        <f t="shared" ca="1" si="552"/>
        <v>1999.0247820739055</v>
      </c>
      <c r="D5947" s="13">
        <f t="shared" ca="1" si="553"/>
        <v>99.583632604936184</v>
      </c>
      <c r="E5947" s="13">
        <f t="shared" ca="1" si="554"/>
        <v>984267.05613216502</v>
      </c>
      <c r="F5947" s="13">
        <f t="shared" ca="1" si="555"/>
        <v>4.0154328069915071</v>
      </c>
      <c r="G5947" s="13">
        <f t="shared" ca="1" si="556"/>
        <v>0.49503061008605775</v>
      </c>
      <c r="H5947" s="13">
        <f t="shared" ca="1" si="557"/>
        <v>0</v>
      </c>
    </row>
    <row r="5948" spans="3:8">
      <c r="C5948" s="13">
        <f t="shared" ca="1" si="552"/>
        <v>2009.9935586500062</v>
      </c>
      <c r="D5948" s="13">
        <f t="shared" ca="1" si="553"/>
        <v>100.59374419197466</v>
      </c>
      <c r="E5948" s="13">
        <f t="shared" ca="1" si="554"/>
        <v>984556.35068527155</v>
      </c>
      <c r="F5948" s="13">
        <f t="shared" ca="1" si="555"/>
        <v>4.0049553848511588</v>
      </c>
      <c r="G5948" s="13">
        <f t="shared" ca="1" si="556"/>
        <v>0.51071560948390182</v>
      </c>
      <c r="H5948" s="13">
        <f t="shared" ca="1" si="557"/>
        <v>0</v>
      </c>
    </row>
    <row r="5949" spans="3:8">
      <c r="C5949" s="13">
        <f t="shared" ca="1" si="552"/>
        <v>2001.5774983164683</v>
      </c>
      <c r="D5949" s="13">
        <f t="shared" ca="1" si="553"/>
        <v>99.562594186691385</v>
      </c>
      <c r="E5949" s="13">
        <f t="shared" ca="1" si="554"/>
        <v>1002048.3271536374</v>
      </c>
      <c r="F5949" s="13">
        <f t="shared" ca="1" si="555"/>
        <v>3.9939257897483791</v>
      </c>
      <c r="G5949" s="13">
        <f t="shared" ca="1" si="556"/>
        <v>0.4979692518088894</v>
      </c>
      <c r="H5949" s="13">
        <f t="shared" ca="1" si="557"/>
        <v>0</v>
      </c>
    </row>
    <row r="5950" spans="3:8">
      <c r="C5950" s="13">
        <f t="shared" ca="1" si="552"/>
        <v>2009.798908485287</v>
      </c>
      <c r="D5950" s="13">
        <f t="shared" ca="1" si="553"/>
        <v>100.41362487099786</v>
      </c>
      <c r="E5950" s="13">
        <f t="shared" ca="1" si="554"/>
        <v>997462.37807727524</v>
      </c>
      <c r="F5950" s="13">
        <f t="shared" ca="1" si="555"/>
        <v>3.9887822314426469</v>
      </c>
      <c r="G5950" s="13">
        <f t="shared" ca="1" si="556"/>
        <v>0.51131691694574921</v>
      </c>
      <c r="H5950" s="13">
        <f t="shared" ca="1" si="557"/>
        <v>0</v>
      </c>
    </row>
    <row r="5951" spans="3:8">
      <c r="C5951" s="13">
        <f t="shared" ca="1" si="552"/>
        <v>2011.2709915028979</v>
      </c>
      <c r="D5951" s="13">
        <f t="shared" ca="1" si="553"/>
        <v>100.36463695174326</v>
      </c>
      <c r="E5951" s="13">
        <f t="shared" ca="1" si="554"/>
        <v>995248.92607292067</v>
      </c>
      <c r="F5951" s="13">
        <f t="shared" ca="1" si="555"/>
        <v>4.00773979537753</v>
      </c>
      <c r="G5951" s="13">
        <f t="shared" ca="1" si="556"/>
        <v>0.50331775037432402</v>
      </c>
      <c r="H5951" s="13">
        <f t="shared" ca="1" si="557"/>
        <v>0</v>
      </c>
    </row>
    <row r="5952" spans="3:8">
      <c r="C5952" s="13">
        <f t="shared" ca="1" si="552"/>
        <v>1993.2054428584947</v>
      </c>
      <c r="D5952" s="13">
        <f t="shared" ca="1" si="553"/>
        <v>100.05111066904534</v>
      </c>
      <c r="E5952" s="13">
        <f t="shared" ca="1" si="554"/>
        <v>999194.55063991982</v>
      </c>
      <c r="F5952" s="13">
        <f t="shared" ca="1" si="555"/>
        <v>3.98900180647709</v>
      </c>
      <c r="G5952" s="13">
        <f t="shared" ca="1" si="556"/>
        <v>0.50011420349258251</v>
      </c>
      <c r="H5952" s="13">
        <f t="shared" ca="1" si="557"/>
        <v>0</v>
      </c>
    </row>
    <row r="5953" spans="3:8">
      <c r="C5953" s="13">
        <f t="shared" ca="1" si="552"/>
        <v>2004.9597737256056</v>
      </c>
      <c r="D5953" s="13">
        <f t="shared" ca="1" si="553"/>
        <v>99.42968908287682</v>
      </c>
      <c r="E5953" s="13">
        <f t="shared" ca="1" si="554"/>
        <v>986823.27290076611</v>
      </c>
      <c r="F5953" s="13">
        <f t="shared" ca="1" si="555"/>
        <v>4.0030888024723383</v>
      </c>
      <c r="G5953" s="13">
        <f t="shared" ca="1" si="556"/>
        <v>0.50206189693225822</v>
      </c>
      <c r="H5953" s="13">
        <f t="shared" ca="1" si="557"/>
        <v>0</v>
      </c>
    </row>
    <row r="5954" spans="3:8">
      <c r="C5954" s="13">
        <f t="shared" ca="1" si="552"/>
        <v>2003.79321796012</v>
      </c>
      <c r="D5954" s="13">
        <f t="shared" ca="1" si="553"/>
        <v>99.763165596768047</v>
      </c>
      <c r="E5954" s="13">
        <f t="shared" ca="1" si="554"/>
        <v>1000481.4969871683</v>
      </c>
      <c r="F5954" s="13">
        <f t="shared" ca="1" si="555"/>
        <v>4.0079623051304294</v>
      </c>
      <c r="G5954" s="13">
        <f t="shared" ca="1" si="556"/>
        <v>0.49388130411798203</v>
      </c>
      <c r="H5954" s="13">
        <f t="shared" ca="1" si="557"/>
        <v>0</v>
      </c>
    </row>
    <row r="5955" spans="3:8">
      <c r="C5955" s="13">
        <f t="shared" ca="1" si="552"/>
        <v>2006.6325945709461</v>
      </c>
      <c r="D5955" s="13">
        <f t="shared" ca="1" si="553"/>
        <v>99.778001907077439</v>
      </c>
      <c r="E5955" s="13">
        <f t="shared" ca="1" si="554"/>
        <v>993351.45944909402</v>
      </c>
      <c r="F5955" s="13">
        <f t="shared" ca="1" si="555"/>
        <v>4.0054135207015857</v>
      </c>
      <c r="G5955" s="13">
        <f t="shared" ca="1" si="556"/>
        <v>0.50018226645148245</v>
      </c>
      <c r="H5955" s="13">
        <f t="shared" ca="1" si="557"/>
        <v>0</v>
      </c>
    </row>
    <row r="5956" spans="3:8">
      <c r="C5956" s="13">
        <f t="shared" ca="1" si="552"/>
        <v>1995.2275960948766</v>
      </c>
      <c r="D5956" s="13">
        <f t="shared" ca="1" si="553"/>
        <v>100.63217241317909</v>
      </c>
      <c r="E5956" s="13">
        <f t="shared" ca="1" si="554"/>
        <v>993833.58131011983</v>
      </c>
      <c r="F5956" s="13">
        <f t="shared" ca="1" si="555"/>
        <v>3.9972305315402363</v>
      </c>
      <c r="G5956" s="13">
        <f t="shared" ca="1" si="556"/>
        <v>0.50259876553554639</v>
      </c>
      <c r="H5956" s="13">
        <f t="shared" ca="1" si="557"/>
        <v>0</v>
      </c>
    </row>
    <row r="5957" spans="3:8">
      <c r="C5957" s="13">
        <f t="shared" ca="1" si="552"/>
        <v>2018.7373005504182</v>
      </c>
      <c r="D5957" s="13">
        <f t="shared" ca="1" si="553"/>
        <v>100.28305851287818</v>
      </c>
      <c r="E5957" s="13">
        <f t="shared" ca="1" si="554"/>
        <v>1000846.9156725627</v>
      </c>
      <c r="F5957" s="13">
        <f t="shared" ca="1" si="555"/>
        <v>4.0015620543919228</v>
      </c>
      <c r="G5957" s="13">
        <f t="shared" ca="1" si="556"/>
        <v>0.50693402453151926</v>
      </c>
      <c r="H5957" s="13">
        <f t="shared" ca="1" si="557"/>
        <v>0</v>
      </c>
    </row>
    <row r="5958" spans="3:8">
      <c r="C5958" s="13">
        <f t="shared" ca="1" si="552"/>
        <v>1989.8396264839619</v>
      </c>
      <c r="D5958" s="13">
        <f t="shared" ca="1" si="553"/>
        <v>99.625449544379137</v>
      </c>
      <c r="E5958" s="13">
        <f t="shared" ca="1" si="554"/>
        <v>991669.65900157718</v>
      </c>
      <c r="F5958" s="13">
        <f t="shared" ca="1" si="555"/>
        <v>4.0086609128755093</v>
      </c>
      <c r="G5958" s="13">
        <f t="shared" ca="1" si="556"/>
        <v>0.49033429293655179</v>
      </c>
      <c r="H5958" s="13">
        <f t="shared" ca="1" si="557"/>
        <v>0</v>
      </c>
    </row>
    <row r="5959" spans="3:8">
      <c r="C5959" s="13">
        <f t="shared" ca="1" si="552"/>
        <v>1978.7620577818664</v>
      </c>
      <c r="D5959" s="13">
        <f t="shared" ca="1" si="553"/>
        <v>100.15344875893173</v>
      </c>
      <c r="E5959" s="13">
        <f t="shared" ca="1" si="554"/>
        <v>996706.34693203226</v>
      </c>
      <c r="F5959" s="13">
        <f t="shared" ca="1" si="555"/>
        <v>4.000379479142735</v>
      </c>
      <c r="G5959" s="13">
        <f t="shared" ca="1" si="556"/>
        <v>0.48902516130655688</v>
      </c>
      <c r="H5959" s="13">
        <f t="shared" ca="1" si="557"/>
        <v>0</v>
      </c>
    </row>
    <row r="5960" spans="3:8">
      <c r="C5960" s="13">
        <f t="shared" ca="1" si="552"/>
        <v>2018.3892890994882</v>
      </c>
      <c r="D5960" s="13">
        <f t="shared" ca="1" si="553"/>
        <v>100.4937566798922</v>
      </c>
      <c r="E5960" s="13">
        <f t="shared" ca="1" si="554"/>
        <v>994223.45431185234</v>
      </c>
      <c r="F5960" s="13">
        <f t="shared" ca="1" si="555"/>
        <v>3.9974513302312777</v>
      </c>
      <c r="G5960" s="13">
        <f t="shared" ca="1" si="556"/>
        <v>0.5133130888379499</v>
      </c>
      <c r="H5960" s="13">
        <f t="shared" ca="1" si="557"/>
        <v>0</v>
      </c>
    </row>
    <row r="5961" spans="3:8">
      <c r="C5961" s="13">
        <f t="shared" ca="1" si="552"/>
        <v>1974.8254339783448</v>
      </c>
      <c r="D5961" s="13">
        <f t="shared" ca="1" si="553"/>
        <v>99.710606696054256</v>
      </c>
      <c r="E5961" s="13">
        <f t="shared" ca="1" si="554"/>
        <v>997244.31319638947</v>
      </c>
      <c r="F5961" s="13">
        <f t="shared" ca="1" si="555"/>
        <v>3.9974292209800169</v>
      </c>
      <c r="G5961" s="13">
        <f t="shared" ca="1" si="556"/>
        <v>0.48609842914545859</v>
      </c>
      <c r="H5961" s="13">
        <f t="shared" ca="1" si="557"/>
        <v>0</v>
      </c>
    </row>
    <row r="5962" spans="3:8">
      <c r="C5962" s="13">
        <f t="shared" ca="1" si="552"/>
        <v>2007.314415704755</v>
      </c>
      <c r="D5962" s="13">
        <f t="shared" ca="1" si="553"/>
        <v>98.995483895911804</v>
      </c>
      <c r="E5962" s="13">
        <f t="shared" ca="1" si="554"/>
        <v>1001222.8822603199</v>
      </c>
      <c r="F5962" s="13">
        <f t="shared" ca="1" si="555"/>
        <v>4.0047629979635477</v>
      </c>
      <c r="G5962" s="13">
        <f t="shared" ca="1" si="556"/>
        <v>0.49301289612854676</v>
      </c>
      <c r="H5962" s="13">
        <f t="shared" ca="1" si="557"/>
        <v>0</v>
      </c>
    </row>
    <row r="5963" spans="3:8">
      <c r="C5963" s="13">
        <f t="shared" ca="1" si="552"/>
        <v>1995.4264006379788</v>
      </c>
      <c r="D5963" s="13">
        <f t="shared" ca="1" si="553"/>
        <v>100.02573329162021</v>
      </c>
      <c r="E5963" s="13">
        <f t="shared" ca="1" si="554"/>
        <v>1001413.7498121146</v>
      </c>
      <c r="F5963" s="13">
        <f t="shared" ca="1" si="555"/>
        <v>4.004578804709408</v>
      </c>
      <c r="G5963" s="13">
        <f t="shared" ca="1" si="556"/>
        <v>0.49225754175902714</v>
      </c>
      <c r="H5963" s="13">
        <f t="shared" ca="1" si="557"/>
        <v>0</v>
      </c>
    </row>
    <row r="5964" spans="3:8">
      <c r="C5964" s="13">
        <f t="shared" ca="1" si="552"/>
        <v>2010.8582569659989</v>
      </c>
      <c r="D5964" s="13">
        <f t="shared" ca="1" si="553"/>
        <v>99.954408220187659</v>
      </c>
      <c r="E5964" s="13">
        <f t="shared" ca="1" si="554"/>
        <v>993410.60507456982</v>
      </c>
      <c r="F5964" s="13">
        <f t="shared" ca="1" si="555"/>
        <v>4.0047268150677935</v>
      </c>
      <c r="G5964" s="13">
        <f t="shared" ca="1" si="556"/>
        <v>0.50349438253022938</v>
      </c>
      <c r="H5964" s="13">
        <f t="shared" ca="1" si="557"/>
        <v>0</v>
      </c>
    </row>
    <row r="5965" spans="3:8">
      <c r="C5965" s="13">
        <f t="shared" ca="1" si="552"/>
        <v>2011.7250196025896</v>
      </c>
      <c r="D5965" s="13">
        <f t="shared" ca="1" si="553"/>
        <v>100.61767030397007</v>
      </c>
      <c r="E5965" s="13">
        <f t="shared" ca="1" si="554"/>
        <v>996690.30878814519</v>
      </c>
      <c r="F5965" s="13">
        <f t="shared" ca="1" si="555"/>
        <v>3.9969504946791288</v>
      </c>
      <c r="G5965" s="13">
        <f t="shared" ca="1" si="556"/>
        <v>0.50954942317136254</v>
      </c>
      <c r="H5965" s="13">
        <f t="shared" ca="1" si="557"/>
        <v>0</v>
      </c>
    </row>
    <row r="5966" spans="3:8">
      <c r="C5966" s="13">
        <f t="shared" ca="1" si="552"/>
        <v>1995.7458370638012</v>
      </c>
      <c r="D5966" s="13">
        <f t="shared" ca="1" si="553"/>
        <v>100.19514838635527</v>
      </c>
      <c r="E5966" s="13">
        <f t="shared" ca="1" si="554"/>
        <v>995603.62449013698</v>
      </c>
      <c r="F5966" s="13">
        <f t="shared" ca="1" si="555"/>
        <v>4.0013993166043598</v>
      </c>
      <c r="G5966" s="13">
        <f t="shared" ca="1" si="556"/>
        <v>0.49770642604317322</v>
      </c>
      <c r="H5966" s="13">
        <f t="shared" ca="1" si="557"/>
        <v>0</v>
      </c>
    </row>
    <row r="5967" spans="3:8">
      <c r="C5967" s="13">
        <f t="shared" ca="1" si="552"/>
        <v>2007.9167579097386</v>
      </c>
      <c r="D5967" s="13">
        <f t="shared" ca="1" si="553"/>
        <v>99.793029663099801</v>
      </c>
      <c r="E5967" s="13">
        <f t="shared" ca="1" si="554"/>
        <v>987974.62860698649</v>
      </c>
      <c r="F5967" s="13">
        <f t="shared" ca="1" si="555"/>
        <v>3.9999577210926902</v>
      </c>
      <c r="G5967" s="13">
        <f t="shared" ca="1" si="556"/>
        <v>0.50637744769399129</v>
      </c>
      <c r="H5967" s="13">
        <f t="shared" ca="1" si="557"/>
        <v>0</v>
      </c>
    </row>
    <row r="5968" spans="3:8">
      <c r="C5968" s="13">
        <f t="shared" ca="1" si="552"/>
        <v>1999.4651326871995</v>
      </c>
      <c r="D5968" s="13">
        <f t="shared" ca="1" si="553"/>
        <v>100.01492435819446</v>
      </c>
      <c r="E5968" s="13">
        <f t="shared" ca="1" si="554"/>
        <v>994970.69575982809</v>
      </c>
      <c r="F5968" s="13">
        <f t="shared" ca="1" si="555"/>
        <v>3.9990083463774755</v>
      </c>
      <c r="G5968" s="13">
        <f t="shared" ca="1" si="556"/>
        <v>0.50017627022234368</v>
      </c>
      <c r="H5968" s="13">
        <f t="shared" ca="1" si="557"/>
        <v>0</v>
      </c>
    </row>
    <row r="5969" spans="3:8">
      <c r="C5969" s="13">
        <f t="shared" ca="1" si="552"/>
        <v>1990.4347414617641</v>
      </c>
      <c r="D5969" s="13">
        <f t="shared" ca="1" si="553"/>
        <v>100.7453011839884</v>
      </c>
      <c r="E5969" s="13">
        <f t="shared" ca="1" si="554"/>
        <v>999849.95600979694</v>
      </c>
      <c r="F5969" s="13">
        <f t="shared" ca="1" si="555"/>
        <v>4.0046106769694445</v>
      </c>
      <c r="G5969" s="13">
        <f t="shared" ca="1" si="556"/>
        <v>0.49407716846465877</v>
      </c>
      <c r="H5969" s="13">
        <f t="shared" ca="1" si="557"/>
        <v>0</v>
      </c>
    </row>
    <row r="5970" spans="3:8">
      <c r="C5970" s="13">
        <f t="shared" ca="1" si="552"/>
        <v>1985.9858730507644</v>
      </c>
      <c r="D5970" s="13">
        <f t="shared" ca="1" si="553"/>
        <v>100.27031784008496</v>
      </c>
      <c r="E5970" s="13">
        <f t="shared" ca="1" si="554"/>
        <v>978685.55547357246</v>
      </c>
      <c r="F5970" s="13">
        <f t="shared" ca="1" si="555"/>
        <v>3.9918140018735846</v>
      </c>
      <c r="G5970" s="13">
        <f t="shared" ca="1" si="556"/>
        <v>0.50658283345077415</v>
      </c>
      <c r="H5970" s="13">
        <f t="shared" ca="1" si="557"/>
        <v>0</v>
      </c>
    </row>
    <row r="5971" spans="3:8">
      <c r="C5971" s="13">
        <f t="shared" ca="1" si="552"/>
        <v>1987.6753154133633</v>
      </c>
      <c r="D5971" s="13">
        <f t="shared" ca="1" si="553"/>
        <v>100.09169372331311</v>
      </c>
      <c r="E5971" s="13">
        <f t="shared" ca="1" si="554"/>
        <v>985432.2199777608</v>
      </c>
      <c r="F5971" s="13">
        <f t="shared" ca="1" si="555"/>
        <v>4.0004895626469876</v>
      </c>
      <c r="G5971" s="13">
        <f t="shared" ca="1" si="556"/>
        <v>0.49872339005018618</v>
      </c>
      <c r="H5971" s="13">
        <f t="shared" ca="1" si="557"/>
        <v>0</v>
      </c>
    </row>
    <row r="5972" spans="3:8">
      <c r="C5972" s="13">
        <f t="shared" ca="1" si="552"/>
        <v>1995.9688728072774</v>
      </c>
      <c r="D5972" s="13">
        <f t="shared" ca="1" si="553"/>
        <v>99.960939106879763</v>
      </c>
      <c r="E5972" s="13">
        <f t="shared" ca="1" si="554"/>
        <v>992142.34608278505</v>
      </c>
      <c r="F5972" s="13">
        <f t="shared" ca="1" si="555"/>
        <v>3.9966472660780692</v>
      </c>
      <c r="G5972" s="13">
        <f t="shared" ca="1" si="556"/>
        <v>0.50076125981352204</v>
      </c>
      <c r="H5972" s="13">
        <f t="shared" ca="1" si="557"/>
        <v>0</v>
      </c>
    </row>
    <row r="5973" spans="3:8">
      <c r="C5973" s="13">
        <f t="shared" ca="1" si="552"/>
        <v>1998.9974097757918</v>
      </c>
      <c r="D5973" s="13">
        <f t="shared" ca="1" si="553"/>
        <v>100.49522591609774</v>
      </c>
      <c r="E5973" s="13">
        <f t="shared" ca="1" si="554"/>
        <v>1002392.9974952178</v>
      </c>
      <c r="F5973" s="13">
        <f t="shared" ca="1" si="555"/>
        <v>4.0032230985314099</v>
      </c>
      <c r="G5973" s="13">
        <f t="shared" ca="1" si="556"/>
        <v>0.49652695336815783</v>
      </c>
      <c r="H5973" s="13">
        <f t="shared" ca="1" si="557"/>
        <v>0</v>
      </c>
    </row>
    <row r="5974" spans="3:8">
      <c r="C5974" s="13">
        <f t="shared" ca="1" si="552"/>
        <v>2006.816326888402</v>
      </c>
      <c r="D5974" s="13">
        <f t="shared" ca="1" si="553"/>
        <v>99.945234023745186</v>
      </c>
      <c r="E5974" s="13">
        <f t="shared" ca="1" si="554"/>
        <v>1000002.5636622766</v>
      </c>
      <c r="F5974" s="13">
        <f t="shared" ca="1" si="555"/>
        <v>4.0048806732483619</v>
      </c>
      <c r="G5974" s="13">
        <f t="shared" ca="1" si="556"/>
        <v>0.49804437474342828</v>
      </c>
      <c r="H5974" s="13">
        <f t="shared" ca="1" si="557"/>
        <v>0</v>
      </c>
    </row>
    <row r="5975" spans="3:8">
      <c r="C5975" s="13">
        <f t="shared" ca="1" si="552"/>
        <v>2000.490700889791</v>
      </c>
      <c r="D5975" s="13">
        <f t="shared" ca="1" si="553"/>
        <v>100.11740010324991</v>
      </c>
      <c r="E5975" s="13">
        <f t="shared" ca="1" si="554"/>
        <v>1001917.8016461935</v>
      </c>
      <c r="F5975" s="13">
        <f t="shared" ca="1" si="555"/>
        <v>3.9872677444967306</v>
      </c>
      <c r="G5975" s="13">
        <f t="shared" ca="1" si="556"/>
        <v>0.50361549156335306</v>
      </c>
      <c r="H5975" s="13">
        <f t="shared" ca="1" si="557"/>
        <v>0</v>
      </c>
    </row>
    <row r="5976" spans="3:8">
      <c r="C5976" s="13">
        <f t="shared" ref="C5976:C6039" ca="1" si="558">NORMINV(RAND(),$D$3,$G$3)</f>
        <v>2007.99090869823</v>
      </c>
      <c r="D5976" s="13">
        <f t="shared" ref="D5976:D6039" ca="1" si="559">NORMINV(RAND(),$D$4,$G$4)</f>
        <v>99.87550376940419</v>
      </c>
      <c r="E5976" s="13">
        <f t="shared" ref="E5976:E6039" ca="1" si="560">NORMINV(RAND(),$D$5,$G$5)</f>
        <v>987739.94852625846</v>
      </c>
      <c r="F5976" s="13">
        <f t="shared" ref="F5976:F6039" ca="1" si="561">NORMINV(RAND(),$D$6,$G$6)</f>
        <v>3.9883306347460361</v>
      </c>
      <c r="G5976" s="13">
        <f t="shared" ref="G5976:G6039" ca="1" si="562">C5976^2*D5976/(E5976*3.1415926*F5976^4)</f>
        <v>0.51289133925009811</v>
      </c>
      <c r="H5976" s="13">
        <f t="shared" ref="H5976:H6039" ca="1" si="563">IF(G5976&gt;0.54,1,IF(G5976&lt;0.46,1,0))</f>
        <v>0</v>
      </c>
    </row>
    <row r="5977" spans="3:8">
      <c r="C5977" s="13">
        <f t="shared" ca="1" si="558"/>
        <v>2006.8657648478475</v>
      </c>
      <c r="D5977" s="13">
        <f t="shared" ca="1" si="559"/>
        <v>99.172287357343322</v>
      </c>
      <c r="E5977" s="13">
        <f t="shared" ca="1" si="560"/>
        <v>1002160.5275172838</v>
      </c>
      <c r="F5977" s="13">
        <f t="shared" ca="1" si="561"/>
        <v>4.0045890818256664</v>
      </c>
      <c r="G5977" s="13">
        <f t="shared" ca="1" si="562"/>
        <v>0.49329644395688221</v>
      </c>
      <c r="H5977" s="13">
        <f t="shared" ca="1" si="563"/>
        <v>0</v>
      </c>
    </row>
    <row r="5978" spans="3:8">
      <c r="C5978" s="13">
        <f t="shared" ca="1" si="558"/>
        <v>1991.9502663186765</v>
      </c>
      <c r="D5978" s="13">
        <f t="shared" ca="1" si="559"/>
        <v>100.25336655706261</v>
      </c>
      <c r="E5978" s="13">
        <f t="shared" ca="1" si="560"/>
        <v>999600.04065730551</v>
      </c>
      <c r="F5978" s="13">
        <f t="shared" ca="1" si="561"/>
        <v>3.9875278697243779</v>
      </c>
      <c r="G5978" s="13">
        <f t="shared" ca="1" si="562"/>
        <v>0.50103133880229134</v>
      </c>
      <c r="H5978" s="13">
        <f t="shared" ca="1" si="563"/>
        <v>0</v>
      </c>
    </row>
    <row r="5979" spans="3:8">
      <c r="C5979" s="13">
        <f t="shared" ca="1" si="558"/>
        <v>2005.9676934323338</v>
      </c>
      <c r="D5979" s="13">
        <f t="shared" ca="1" si="559"/>
        <v>99.442307554006305</v>
      </c>
      <c r="E5979" s="13">
        <f t="shared" ca="1" si="560"/>
        <v>989004.72509991657</v>
      </c>
      <c r="F5979" s="13">
        <f t="shared" ca="1" si="561"/>
        <v>3.9972128794303119</v>
      </c>
      <c r="G5979" s="13">
        <f t="shared" ca="1" si="562"/>
        <v>0.50447740342981273</v>
      </c>
      <c r="H5979" s="13">
        <f t="shared" ca="1" si="563"/>
        <v>0</v>
      </c>
    </row>
    <row r="5980" spans="3:8">
      <c r="C5980" s="13">
        <f t="shared" ca="1" si="558"/>
        <v>1999.5893746848603</v>
      </c>
      <c r="D5980" s="13">
        <f t="shared" ca="1" si="559"/>
        <v>100.93356749358749</v>
      </c>
      <c r="E5980" s="13">
        <f t="shared" ca="1" si="560"/>
        <v>1000435.501956725</v>
      </c>
      <c r="F5980" s="13">
        <f t="shared" ca="1" si="561"/>
        <v>3.9971793310809156</v>
      </c>
      <c r="G5980" s="13">
        <f t="shared" ca="1" si="562"/>
        <v>0.50299512034758331</v>
      </c>
      <c r="H5980" s="13">
        <f t="shared" ca="1" si="563"/>
        <v>0</v>
      </c>
    </row>
    <row r="5981" spans="3:8">
      <c r="C5981" s="13">
        <f t="shared" ca="1" si="558"/>
        <v>2006.4610463450522</v>
      </c>
      <c r="D5981" s="13">
        <f t="shared" ca="1" si="559"/>
        <v>99.569345093835508</v>
      </c>
      <c r="E5981" s="13">
        <f t="shared" ca="1" si="560"/>
        <v>1000661.66491238</v>
      </c>
      <c r="F5981" s="13">
        <f t="shared" ca="1" si="561"/>
        <v>4.0093228804124434</v>
      </c>
      <c r="G5981" s="13">
        <f t="shared" ca="1" si="562"/>
        <v>0.4934757986715908</v>
      </c>
      <c r="H5981" s="13">
        <f t="shared" ca="1" si="563"/>
        <v>0</v>
      </c>
    </row>
    <row r="5982" spans="3:8">
      <c r="C5982" s="13">
        <f t="shared" ca="1" si="558"/>
        <v>2025.2834846138774</v>
      </c>
      <c r="D5982" s="13">
        <f t="shared" ca="1" si="559"/>
        <v>100.44419716959449</v>
      </c>
      <c r="E5982" s="13">
        <f t="shared" ca="1" si="560"/>
        <v>990874.93840122898</v>
      </c>
      <c r="F5982" s="13">
        <f t="shared" ca="1" si="561"/>
        <v>3.9997968009358491</v>
      </c>
      <c r="G5982" s="13">
        <f t="shared" ca="1" si="562"/>
        <v>0.51710182438174046</v>
      </c>
      <c r="H5982" s="13">
        <f t="shared" ca="1" si="563"/>
        <v>0</v>
      </c>
    </row>
    <row r="5983" spans="3:8">
      <c r="C5983" s="13">
        <f t="shared" ca="1" si="558"/>
        <v>1979.0104332153965</v>
      </c>
      <c r="D5983" s="13">
        <f t="shared" ca="1" si="559"/>
        <v>99.597159170909208</v>
      </c>
      <c r="E5983" s="13">
        <f t="shared" ca="1" si="560"/>
        <v>1007875.1007780652</v>
      </c>
      <c r="F5983" s="13">
        <f t="shared" ca="1" si="561"/>
        <v>3.9993746214990429</v>
      </c>
      <c r="G5983" s="13">
        <f t="shared" ca="1" si="562"/>
        <v>0.48152428111440648</v>
      </c>
      <c r="H5983" s="13">
        <f t="shared" ca="1" si="563"/>
        <v>0</v>
      </c>
    </row>
    <row r="5984" spans="3:8">
      <c r="C5984" s="13">
        <f t="shared" ca="1" si="558"/>
        <v>2013.8162755429983</v>
      </c>
      <c r="D5984" s="13">
        <f t="shared" ca="1" si="559"/>
        <v>99.810504785947344</v>
      </c>
      <c r="E5984" s="13">
        <f t="shared" ca="1" si="560"/>
        <v>991446.7581971467</v>
      </c>
      <c r="F5984" s="13">
        <f t="shared" ca="1" si="561"/>
        <v>4.0092213147925344</v>
      </c>
      <c r="G5984" s="13">
        <f t="shared" ca="1" si="562"/>
        <v>0.50298676795096331</v>
      </c>
      <c r="H5984" s="13">
        <f t="shared" ca="1" si="563"/>
        <v>0</v>
      </c>
    </row>
    <row r="5985" spans="3:8">
      <c r="C5985" s="13">
        <f t="shared" ca="1" si="558"/>
        <v>1994.4877332018141</v>
      </c>
      <c r="D5985" s="13">
        <f t="shared" ca="1" si="559"/>
        <v>99.581997211042619</v>
      </c>
      <c r="E5985" s="13">
        <f t="shared" ca="1" si="560"/>
        <v>997987.91461205832</v>
      </c>
      <c r="F5985" s="13">
        <f t="shared" ca="1" si="561"/>
        <v>4.0007140717586882</v>
      </c>
      <c r="G5985" s="13">
        <f t="shared" ca="1" si="562"/>
        <v>0.49319466368735504</v>
      </c>
      <c r="H5985" s="13">
        <f t="shared" ca="1" si="563"/>
        <v>0</v>
      </c>
    </row>
    <row r="5986" spans="3:8">
      <c r="C5986" s="13">
        <f t="shared" ca="1" si="558"/>
        <v>1984.107262293024</v>
      </c>
      <c r="D5986" s="13">
        <f t="shared" ca="1" si="559"/>
        <v>100.23238790039797</v>
      </c>
      <c r="E5986" s="13">
        <f t="shared" ca="1" si="560"/>
        <v>997133.60172407993</v>
      </c>
      <c r="F5986" s="13">
        <f t="shared" ca="1" si="561"/>
        <v>3.9997061362931148</v>
      </c>
      <c r="G5986" s="13">
        <f t="shared" ca="1" si="562"/>
        <v>0.49217870178276879</v>
      </c>
      <c r="H5986" s="13">
        <f t="shared" ca="1" si="563"/>
        <v>0</v>
      </c>
    </row>
    <row r="5987" spans="3:8">
      <c r="C5987" s="13">
        <f t="shared" ca="1" si="558"/>
        <v>2018.1754370648046</v>
      </c>
      <c r="D5987" s="13">
        <f t="shared" ca="1" si="559"/>
        <v>99.327539475392598</v>
      </c>
      <c r="E5987" s="13">
        <f t="shared" ca="1" si="560"/>
        <v>994288.3894424981</v>
      </c>
      <c r="F5987" s="13">
        <f t="shared" ca="1" si="561"/>
        <v>3.9972720168713045</v>
      </c>
      <c r="G5987" s="13">
        <f t="shared" ca="1" si="562"/>
        <v>0.50730654235339079</v>
      </c>
      <c r="H5987" s="13">
        <f t="shared" ca="1" si="563"/>
        <v>0</v>
      </c>
    </row>
    <row r="5988" spans="3:8">
      <c r="C5988" s="13">
        <f t="shared" ca="1" si="558"/>
        <v>1995.0128795257508</v>
      </c>
      <c r="D5988" s="13">
        <f t="shared" ca="1" si="559"/>
        <v>100.33620444984669</v>
      </c>
      <c r="E5988" s="13">
        <f t="shared" ca="1" si="560"/>
        <v>998987.46859256306</v>
      </c>
      <c r="F5988" s="13">
        <f t="shared" ca="1" si="561"/>
        <v>3.9984520962727523</v>
      </c>
      <c r="G5988" s="13">
        <f t="shared" ca="1" si="562"/>
        <v>0.49781912949966561</v>
      </c>
      <c r="H5988" s="13">
        <f t="shared" ca="1" si="563"/>
        <v>0</v>
      </c>
    </row>
    <row r="5989" spans="3:8">
      <c r="C5989" s="13">
        <f t="shared" ca="1" si="558"/>
        <v>2008.618699668405</v>
      </c>
      <c r="D5989" s="13">
        <f t="shared" ca="1" si="559"/>
        <v>100.11800950323335</v>
      </c>
      <c r="E5989" s="13">
        <f t="shared" ca="1" si="560"/>
        <v>987223.28740643954</v>
      </c>
      <c r="F5989" s="13">
        <f t="shared" ca="1" si="561"/>
        <v>3.988975284943447</v>
      </c>
      <c r="G5989" s="13">
        <f t="shared" ca="1" si="562"/>
        <v>0.51439480167884188</v>
      </c>
      <c r="H5989" s="13">
        <f t="shared" ca="1" si="563"/>
        <v>0</v>
      </c>
    </row>
    <row r="5990" spans="3:8">
      <c r="C5990" s="13">
        <f t="shared" ca="1" si="558"/>
        <v>2011.3729329330226</v>
      </c>
      <c r="D5990" s="13">
        <f t="shared" ca="1" si="559"/>
        <v>100.47516990422314</v>
      </c>
      <c r="E5990" s="13">
        <f t="shared" ca="1" si="560"/>
        <v>989911.72759334103</v>
      </c>
      <c r="F5990" s="13">
        <f t="shared" ca="1" si="561"/>
        <v>4.0034689176642377</v>
      </c>
      <c r="G5990" s="13">
        <f t="shared" ca="1" si="562"/>
        <v>0.50880547205225812</v>
      </c>
      <c r="H5990" s="13">
        <f t="shared" ca="1" si="563"/>
        <v>0</v>
      </c>
    </row>
    <row r="5991" spans="3:8">
      <c r="C5991" s="13">
        <f t="shared" ca="1" si="558"/>
        <v>2007.224089814591</v>
      </c>
      <c r="D5991" s="13">
        <f t="shared" ca="1" si="559"/>
        <v>99.934404492834759</v>
      </c>
      <c r="E5991" s="13">
        <f t="shared" ca="1" si="560"/>
        <v>988697.9790266112</v>
      </c>
      <c r="F5991" s="13">
        <f t="shared" ca="1" si="561"/>
        <v>3.9914529022103871</v>
      </c>
      <c r="G5991" s="13">
        <f t="shared" ca="1" si="562"/>
        <v>0.51070393226276078</v>
      </c>
      <c r="H5991" s="13">
        <f t="shared" ca="1" si="563"/>
        <v>0</v>
      </c>
    </row>
    <row r="5992" spans="3:8">
      <c r="C5992" s="13">
        <f t="shared" ca="1" si="558"/>
        <v>2002.1788809032571</v>
      </c>
      <c r="D5992" s="13">
        <f t="shared" ca="1" si="559"/>
        <v>101.12960902850102</v>
      </c>
      <c r="E5992" s="13">
        <f t="shared" ca="1" si="560"/>
        <v>984668.69750639121</v>
      </c>
      <c r="F5992" s="13">
        <f t="shared" ca="1" si="561"/>
        <v>3.9951178084244532</v>
      </c>
      <c r="G5992" s="13">
        <f t="shared" ca="1" si="562"/>
        <v>0.51442932999153246</v>
      </c>
      <c r="H5992" s="13">
        <f t="shared" ca="1" si="563"/>
        <v>0</v>
      </c>
    </row>
    <row r="5993" spans="3:8">
      <c r="C5993" s="13">
        <f t="shared" ca="1" si="558"/>
        <v>2007.553238902748</v>
      </c>
      <c r="D5993" s="13">
        <f t="shared" ca="1" si="559"/>
        <v>100.39354642896394</v>
      </c>
      <c r="E5993" s="13">
        <f t="shared" ca="1" si="560"/>
        <v>1004873.2178316839</v>
      </c>
      <c r="F5993" s="13">
        <f t="shared" ca="1" si="561"/>
        <v>3.9993350073619309</v>
      </c>
      <c r="G5993" s="13">
        <f t="shared" ca="1" si="562"/>
        <v>0.50098839195357869</v>
      </c>
      <c r="H5993" s="13">
        <f t="shared" ca="1" si="563"/>
        <v>0</v>
      </c>
    </row>
    <row r="5994" spans="3:8">
      <c r="C5994" s="13">
        <f t="shared" ca="1" si="558"/>
        <v>2005.2593866006168</v>
      </c>
      <c r="D5994" s="13">
        <f t="shared" ca="1" si="559"/>
        <v>99.700930413708647</v>
      </c>
      <c r="E5994" s="13">
        <f t="shared" ca="1" si="560"/>
        <v>1002165.6000824838</v>
      </c>
      <c r="F5994" s="13">
        <f t="shared" ca="1" si="561"/>
        <v>3.9911559145926954</v>
      </c>
      <c r="G5994" s="13">
        <f t="shared" ca="1" si="562"/>
        <v>0.501829508661225</v>
      </c>
      <c r="H5994" s="13">
        <f t="shared" ca="1" si="563"/>
        <v>0</v>
      </c>
    </row>
    <row r="5995" spans="3:8">
      <c r="C5995" s="13">
        <f t="shared" ca="1" si="558"/>
        <v>2006.3417996963672</v>
      </c>
      <c r="D5995" s="13">
        <f t="shared" ca="1" si="559"/>
        <v>99.627772354243177</v>
      </c>
      <c r="E5995" s="13">
        <f t="shared" ca="1" si="560"/>
        <v>984962.65192111558</v>
      </c>
      <c r="F5995" s="13">
        <f t="shared" ca="1" si="561"/>
        <v>3.9982995750168135</v>
      </c>
      <c r="G5995" s="13">
        <f t="shared" ca="1" si="562"/>
        <v>0.5071300094543133</v>
      </c>
      <c r="H5995" s="13">
        <f t="shared" ca="1" si="563"/>
        <v>0</v>
      </c>
    </row>
    <row r="5996" spans="3:8">
      <c r="C5996" s="13">
        <f t="shared" ca="1" si="558"/>
        <v>1999.9667022008728</v>
      </c>
      <c r="D5996" s="13">
        <f t="shared" ca="1" si="559"/>
        <v>99.478905387671745</v>
      </c>
      <c r="E5996" s="13">
        <f t="shared" ca="1" si="560"/>
        <v>1006571.2097702668</v>
      </c>
      <c r="F5996" s="13">
        <f t="shared" ca="1" si="561"/>
        <v>3.9952716150760628</v>
      </c>
      <c r="G5996" s="13">
        <f t="shared" ca="1" si="562"/>
        <v>0.49385211628763542</v>
      </c>
      <c r="H5996" s="13">
        <f t="shared" ca="1" si="563"/>
        <v>0</v>
      </c>
    </row>
    <row r="5997" spans="3:8">
      <c r="C5997" s="13">
        <f t="shared" ca="1" si="558"/>
        <v>2021.6100305266727</v>
      </c>
      <c r="D5997" s="13">
        <f t="shared" ca="1" si="559"/>
        <v>100.35538257795062</v>
      </c>
      <c r="E5997" s="13">
        <f t="shared" ca="1" si="560"/>
        <v>1000145.4649567095</v>
      </c>
      <c r="F5997" s="13">
        <f t="shared" ca="1" si="561"/>
        <v>4.0030555466670279</v>
      </c>
      <c r="G5997" s="13">
        <f t="shared" ca="1" si="562"/>
        <v>0.50834193446132103</v>
      </c>
      <c r="H5997" s="13">
        <f t="shared" ca="1" si="563"/>
        <v>0</v>
      </c>
    </row>
    <row r="5998" spans="3:8">
      <c r="C5998" s="13">
        <f t="shared" ca="1" si="558"/>
        <v>1990.4004284961843</v>
      </c>
      <c r="D5998" s="13">
        <f t="shared" ca="1" si="559"/>
        <v>99.286188907786737</v>
      </c>
      <c r="E5998" s="13">
        <f t="shared" ca="1" si="560"/>
        <v>995106.32546852739</v>
      </c>
      <c r="F5998" s="13">
        <f t="shared" ca="1" si="561"/>
        <v>4.0080936429437255</v>
      </c>
      <c r="G5998" s="13">
        <f t="shared" ca="1" si="562"/>
        <v>0.48752732611614219</v>
      </c>
      <c r="H5998" s="13">
        <f t="shared" ca="1" si="563"/>
        <v>0</v>
      </c>
    </row>
    <row r="5999" spans="3:8">
      <c r="C5999" s="13">
        <f t="shared" ca="1" si="558"/>
        <v>1987.0523879828204</v>
      </c>
      <c r="D5999" s="13">
        <f t="shared" ca="1" si="559"/>
        <v>99.920375423745298</v>
      </c>
      <c r="E5999" s="13">
        <f t="shared" ca="1" si="560"/>
        <v>991490.28681269009</v>
      </c>
      <c r="F5999" s="13">
        <f t="shared" ca="1" si="561"/>
        <v>4.0099200795395147</v>
      </c>
      <c r="G5999" s="13">
        <f t="shared" ca="1" si="562"/>
        <v>0.48988201413289428</v>
      </c>
      <c r="H5999" s="13">
        <f t="shared" ca="1" si="563"/>
        <v>0</v>
      </c>
    </row>
    <row r="6000" spans="3:8">
      <c r="C6000" s="13">
        <f t="shared" ca="1" si="558"/>
        <v>2003.6040603001265</v>
      </c>
      <c r="D6000" s="13">
        <f t="shared" ca="1" si="559"/>
        <v>101.09633874190462</v>
      </c>
      <c r="E6000" s="13">
        <f t="shared" ca="1" si="560"/>
        <v>992374.08989598393</v>
      </c>
      <c r="F6000" s="13">
        <f t="shared" ca="1" si="561"/>
        <v>3.9997924038994803</v>
      </c>
      <c r="G6000" s="13">
        <f t="shared" ca="1" si="562"/>
        <v>0.50860912405795922</v>
      </c>
      <c r="H6000" s="13">
        <f t="shared" ca="1" si="563"/>
        <v>0</v>
      </c>
    </row>
    <row r="6001" spans="3:8">
      <c r="C6001" s="13">
        <f t="shared" ca="1" si="558"/>
        <v>1979.1221850194117</v>
      </c>
      <c r="D6001" s="13">
        <f t="shared" ca="1" si="559"/>
        <v>100.24129349666998</v>
      </c>
      <c r="E6001" s="13">
        <f t="shared" ca="1" si="560"/>
        <v>992558.23167504417</v>
      </c>
      <c r="F6001" s="13">
        <f t="shared" ca="1" si="561"/>
        <v>4.0020508366399277</v>
      </c>
      <c r="G6001" s="13">
        <f t="shared" ca="1" si="562"/>
        <v>0.49085770367158504</v>
      </c>
      <c r="H6001" s="13">
        <f t="shared" ca="1" si="563"/>
        <v>0</v>
      </c>
    </row>
    <row r="6002" spans="3:8">
      <c r="C6002" s="13">
        <f t="shared" ca="1" si="558"/>
        <v>1993.5410808453335</v>
      </c>
      <c r="D6002" s="13">
        <f t="shared" ca="1" si="559"/>
        <v>98.88561309498786</v>
      </c>
      <c r="E6002" s="13">
        <f t="shared" ca="1" si="560"/>
        <v>983043.79049520672</v>
      </c>
      <c r="F6002" s="13">
        <f t="shared" ca="1" si="561"/>
        <v>4.0072171976689992</v>
      </c>
      <c r="G6002" s="13">
        <f t="shared" ca="1" si="562"/>
        <v>0.49350235560074723</v>
      </c>
      <c r="H6002" s="13">
        <f t="shared" ca="1" si="563"/>
        <v>0</v>
      </c>
    </row>
    <row r="6003" spans="3:8">
      <c r="C6003" s="13">
        <f t="shared" ca="1" si="558"/>
        <v>2005.7448586730159</v>
      </c>
      <c r="D6003" s="13">
        <f t="shared" ca="1" si="559"/>
        <v>99.390856558547881</v>
      </c>
      <c r="E6003" s="13">
        <f t="shared" ca="1" si="560"/>
        <v>998497.90520971676</v>
      </c>
      <c r="F6003" s="13">
        <f t="shared" ca="1" si="561"/>
        <v>4.010301183579962</v>
      </c>
      <c r="G6003" s="13">
        <f t="shared" ca="1" si="562"/>
        <v>0.49282510552440778</v>
      </c>
      <c r="H6003" s="13">
        <f t="shared" ca="1" si="563"/>
        <v>0</v>
      </c>
    </row>
    <row r="6004" spans="3:8">
      <c r="C6004" s="13">
        <f t="shared" ca="1" si="558"/>
        <v>1998.0740530682378</v>
      </c>
      <c r="D6004" s="13">
        <f t="shared" ca="1" si="559"/>
        <v>99.798557853391983</v>
      </c>
      <c r="E6004" s="13">
        <f t="shared" ca="1" si="560"/>
        <v>990213.70208679617</v>
      </c>
      <c r="F6004" s="13">
        <f t="shared" ca="1" si="561"/>
        <v>3.9982529641475444</v>
      </c>
      <c r="G6004" s="13">
        <f t="shared" ca="1" si="562"/>
        <v>0.5011728746597417</v>
      </c>
      <c r="H6004" s="13">
        <f t="shared" ca="1" si="563"/>
        <v>0</v>
      </c>
    </row>
    <row r="6005" spans="3:8">
      <c r="C6005" s="13">
        <f t="shared" ca="1" si="558"/>
        <v>2008.8701776507003</v>
      </c>
      <c r="D6005" s="13">
        <f t="shared" ca="1" si="559"/>
        <v>100.80937168682428</v>
      </c>
      <c r="E6005" s="13">
        <f t="shared" ca="1" si="560"/>
        <v>975538.76235850307</v>
      </c>
      <c r="F6005" s="13">
        <f t="shared" ca="1" si="561"/>
        <v>3.9988995798949944</v>
      </c>
      <c r="G6005" s="13">
        <f t="shared" ca="1" si="562"/>
        <v>0.51909669299055816</v>
      </c>
      <c r="H6005" s="13">
        <f t="shared" ca="1" si="563"/>
        <v>0</v>
      </c>
    </row>
    <row r="6006" spans="3:8">
      <c r="C6006" s="13">
        <f t="shared" ca="1" si="558"/>
        <v>1983.2678826331473</v>
      </c>
      <c r="D6006" s="13">
        <f t="shared" ca="1" si="559"/>
        <v>100.92328974600825</v>
      </c>
      <c r="E6006" s="13">
        <f t="shared" ca="1" si="560"/>
        <v>990724.15065164666</v>
      </c>
      <c r="F6006" s="13">
        <f t="shared" ca="1" si="561"/>
        <v>3.9974892144747516</v>
      </c>
      <c r="G6006" s="13">
        <f t="shared" ca="1" si="562"/>
        <v>0.49946186973052353</v>
      </c>
      <c r="H6006" s="13">
        <f t="shared" ca="1" si="563"/>
        <v>0</v>
      </c>
    </row>
    <row r="6007" spans="3:8">
      <c r="C6007" s="13">
        <f t="shared" ca="1" si="558"/>
        <v>1982.4046122742743</v>
      </c>
      <c r="D6007" s="13">
        <f t="shared" ca="1" si="559"/>
        <v>100.69027671753084</v>
      </c>
      <c r="E6007" s="13">
        <f t="shared" ca="1" si="560"/>
        <v>989553.63543009746</v>
      </c>
      <c r="F6007" s="13">
        <f t="shared" ca="1" si="561"/>
        <v>4.0058505929728065</v>
      </c>
      <c r="G6007" s="13">
        <f t="shared" ca="1" si="562"/>
        <v>0.49431517173689576</v>
      </c>
      <c r="H6007" s="13">
        <f t="shared" ca="1" si="563"/>
        <v>0</v>
      </c>
    </row>
    <row r="6008" spans="3:8">
      <c r="C6008" s="13">
        <f t="shared" ca="1" si="558"/>
        <v>2019.2386285779278</v>
      </c>
      <c r="D6008" s="13">
        <f t="shared" ca="1" si="559"/>
        <v>100.18078811478307</v>
      </c>
      <c r="E6008" s="13">
        <f t="shared" ca="1" si="560"/>
        <v>996186.37921182148</v>
      </c>
      <c r="F6008" s="13">
        <f t="shared" ca="1" si="561"/>
        <v>3.9971580492627128</v>
      </c>
      <c r="G6008" s="13">
        <f t="shared" ca="1" si="562"/>
        <v>0.51128610209707437</v>
      </c>
      <c r="H6008" s="13">
        <f t="shared" ca="1" si="563"/>
        <v>0</v>
      </c>
    </row>
    <row r="6009" spans="3:8">
      <c r="C6009" s="13">
        <f t="shared" ca="1" si="558"/>
        <v>2010.1063303228457</v>
      </c>
      <c r="D6009" s="13">
        <f t="shared" ca="1" si="559"/>
        <v>100.09387691138248</v>
      </c>
      <c r="E6009" s="13">
        <f t="shared" ca="1" si="560"/>
        <v>981542.98040639679</v>
      </c>
      <c r="F6009" s="13">
        <f t="shared" ca="1" si="561"/>
        <v>4.0055615413285333</v>
      </c>
      <c r="G6009" s="13">
        <f t="shared" ca="1" si="562"/>
        <v>0.50948658380329859</v>
      </c>
      <c r="H6009" s="13">
        <f t="shared" ca="1" si="563"/>
        <v>0</v>
      </c>
    </row>
    <row r="6010" spans="3:8">
      <c r="C6010" s="13">
        <f t="shared" ca="1" si="558"/>
        <v>2001.8559164110529</v>
      </c>
      <c r="D6010" s="13">
        <f t="shared" ca="1" si="559"/>
        <v>99.37912625460018</v>
      </c>
      <c r="E6010" s="13">
        <f t="shared" ca="1" si="560"/>
        <v>996402.63343564083</v>
      </c>
      <c r="F6010" s="13">
        <f t="shared" ca="1" si="561"/>
        <v>4.0083571715409487</v>
      </c>
      <c r="G6010" s="13">
        <f t="shared" ca="1" si="562"/>
        <v>0.4928450754589957</v>
      </c>
      <c r="H6010" s="13">
        <f t="shared" ca="1" si="563"/>
        <v>0</v>
      </c>
    </row>
    <row r="6011" spans="3:8">
      <c r="C6011" s="13">
        <f t="shared" ca="1" si="558"/>
        <v>2009.8941070762878</v>
      </c>
      <c r="D6011" s="13">
        <f t="shared" ca="1" si="559"/>
        <v>99.637143779395316</v>
      </c>
      <c r="E6011" s="13">
        <f t="shared" ca="1" si="560"/>
        <v>995033.22287282546</v>
      </c>
      <c r="F6011" s="13">
        <f t="shared" ca="1" si="561"/>
        <v>3.9991506101672756</v>
      </c>
      <c r="G6011" s="13">
        <f t="shared" ca="1" si="562"/>
        <v>0.50339527584084731</v>
      </c>
      <c r="H6011" s="13">
        <f t="shared" ca="1" si="563"/>
        <v>0</v>
      </c>
    </row>
    <row r="6012" spans="3:8">
      <c r="C6012" s="13">
        <f t="shared" ca="1" si="558"/>
        <v>1993.7536685289074</v>
      </c>
      <c r="D6012" s="13">
        <f t="shared" ca="1" si="559"/>
        <v>98.974742643377766</v>
      </c>
      <c r="E6012" s="13">
        <f t="shared" ca="1" si="560"/>
        <v>997703.30278592533</v>
      </c>
      <c r="F6012" s="13">
        <f t="shared" ca="1" si="561"/>
        <v>4.0013991726524418</v>
      </c>
      <c r="G6012" s="13">
        <f t="shared" ca="1" si="562"/>
        <v>0.48963064653135796</v>
      </c>
      <c r="H6012" s="13">
        <f t="shared" ca="1" si="563"/>
        <v>0</v>
      </c>
    </row>
    <row r="6013" spans="3:8">
      <c r="C6013" s="13">
        <f t="shared" ca="1" si="558"/>
        <v>1995.5209001275161</v>
      </c>
      <c r="D6013" s="13">
        <f t="shared" ca="1" si="559"/>
        <v>100.83696710136802</v>
      </c>
      <c r="E6013" s="13">
        <f t="shared" ca="1" si="560"/>
        <v>989010.69079530728</v>
      </c>
      <c r="F6013" s="13">
        <f t="shared" ca="1" si="561"/>
        <v>3.997988092677677</v>
      </c>
      <c r="G6013" s="13">
        <f t="shared" ca="1" si="562"/>
        <v>0.50584271476208353</v>
      </c>
      <c r="H6013" s="13">
        <f t="shared" ca="1" si="563"/>
        <v>0</v>
      </c>
    </row>
    <row r="6014" spans="3:8">
      <c r="C6014" s="13">
        <f t="shared" ca="1" si="558"/>
        <v>1990.5502812274242</v>
      </c>
      <c r="D6014" s="13">
        <f t="shared" ca="1" si="559"/>
        <v>100.34958523868792</v>
      </c>
      <c r="E6014" s="13">
        <f t="shared" ca="1" si="560"/>
        <v>991418.96435001667</v>
      </c>
      <c r="F6014" s="13">
        <f t="shared" ca="1" si="561"/>
        <v>3.9969293928014906</v>
      </c>
      <c r="G6014" s="13">
        <f t="shared" ca="1" si="562"/>
        <v>0.50020599640205221</v>
      </c>
      <c r="H6014" s="13">
        <f t="shared" ca="1" si="563"/>
        <v>0</v>
      </c>
    </row>
    <row r="6015" spans="3:8">
      <c r="C6015" s="13">
        <f t="shared" ca="1" si="558"/>
        <v>2008.2648642797265</v>
      </c>
      <c r="D6015" s="13">
        <f t="shared" ca="1" si="559"/>
        <v>100.19532468513138</v>
      </c>
      <c r="E6015" s="13">
        <f t="shared" ca="1" si="560"/>
        <v>1004825.3325592361</v>
      </c>
      <c r="F6015" s="13">
        <f t="shared" ca="1" si="561"/>
        <v>3.9883346524954342</v>
      </c>
      <c r="G6015" s="13">
        <f t="shared" ca="1" si="562"/>
        <v>0.50592090937216005</v>
      </c>
      <c r="H6015" s="13">
        <f t="shared" ca="1" si="563"/>
        <v>0</v>
      </c>
    </row>
    <row r="6016" spans="3:8">
      <c r="C6016" s="13">
        <f t="shared" ca="1" si="558"/>
        <v>2012.1200328738842</v>
      </c>
      <c r="D6016" s="13">
        <f t="shared" ca="1" si="559"/>
        <v>100.9919570280705</v>
      </c>
      <c r="E6016" s="13">
        <f t="shared" ca="1" si="560"/>
        <v>999005.59627130849</v>
      </c>
      <c r="F6016" s="13">
        <f t="shared" ca="1" si="561"/>
        <v>4.0030851744868858</v>
      </c>
      <c r="G6016" s="13">
        <f t="shared" ca="1" si="562"/>
        <v>0.50733806540369908</v>
      </c>
      <c r="H6016" s="13">
        <f t="shared" ca="1" si="563"/>
        <v>0</v>
      </c>
    </row>
    <row r="6017" spans="3:8">
      <c r="C6017" s="13">
        <f t="shared" ca="1" si="558"/>
        <v>2014.1012217452837</v>
      </c>
      <c r="D6017" s="13">
        <f t="shared" ca="1" si="559"/>
        <v>99.88011435091417</v>
      </c>
      <c r="E6017" s="13">
        <f t="shared" ca="1" si="560"/>
        <v>991290.5119802563</v>
      </c>
      <c r="F6017" s="13">
        <f t="shared" ca="1" si="561"/>
        <v>3.9991069466308131</v>
      </c>
      <c r="G6017" s="13">
        <f t="shared" ca="1" si="562"/>
        <v>0.5086730491357816</v>
      </c>
      <c r="H6017" s="13">
        <f t="shared" ca="1" si="563"/>
        <v>0</v>
      </c>
    </row>
    <row r="6018" spans="3:8">
      <c r="C6018" s="13">
        <f t="shared" ca="1" si="558"/>
        <v>2010.7056775775536</v>
      </c>
      <c r="D6018" s="13">
        <f t="shared" ca="1" si="559"/>
        <v>99.521615675307629</v>
      </c>
      <c r="E6018" s="13">
        <f t="shared" ca="1" si="560"/>
        <v>992603.40627168049</v>
      </c>
      <c r="F6018" s="13">
        <f t="shared" ca="1" si="561"/>
        <v>3.9884549417584347</v>
      </c>
      <c r="G6018" s="13">
        <f t="shared" ca="1" si="562"/>
        <v>0.50988242120925553</v>
      </c>
      <c r="H6018" s="13">
        <f t="shared" ca="1" si="563"/>
        <v>0</v>
      </c>
    </row>
    <row r="6019" spans="3:8">
      <c r="C6019" s="13">
        <f t="shared" ca="1" si="558"/>
        <v>1983.2425249245744</v>
      </c>
      <c r="D6019" s="13">
        <f t="shared" ca="1" si="559"/>
        <v>100.3062805225657</v>
      </c>
      <c r="E6019" s="13">
        <f t="shared" ca="1" si="560"/>
        <v>1006192.5965444157</v>
      </c>
      <c r="F6019" s="13">
        <f t="shared" ca="1" si="561"/>
        <v>4.0009496238345328</v>
      </c>
      <c r="G6019" s="13">
        <f t="shared" ca="1" si="562"/>
        <v>0.4870756997314945</v>
      </c>
      <c r="H6019" s="13">
        <f t="shared" ca="1" si="563"/>
        <v>0</v>
      </c>
    </row>
    <row r="6020" spans="3:8">
      <c r="C6020" s="13">
        <f t="shared" ca="1" si="558"/>
        <v>1977.0172291032923</v>
      </c>
      <c r="D6020" s="13">
        <f t="shared" ca="1" si="559"/>
        <v>99.748295009712393</v>
      </c>
      <c r="E6020" s="13">
        <f t="shared" ca="1" si="560"/>
        <v>993616.60245177837</v>
      </c>
      <c r="F6020" s="13">
        <f t="shared" ca="1" si="561"/>
        <v>4.0068502129437507</v>
      </c>
      <c r="G6020" s="13">
        <f t="shared" ca="1" si="562"/>
        <v>0.48455742625084819</v>
      </c>
      <c r="H6020" s="13">
        <f t="shared" ca="1" si="563"/>
        <v>0</v>
      </c>
    </row>
    <row r="6021" spans="3:8">
      <c r="C6021" s="13">
        <f t="shared" ca="1" si="558"/>
        <v>2008.0396276547892</v>
      </c>
      <c r="D6021" s="13">
        <f t="shared" ca="1" si="559"/>
        <v>100.19777056739328</v>
      </c>
      <c r="E6021" s="13">
        <f t="shared" ca="1" si="560"/>
        <v>989657.55841463991</v>
      </c>
      <c r="F6021" s="13">
        <f t="shared" ca="1" si="561"/>
        <v>4.0082651961232569</v>
      </c>
      <c r="G6021" s="13">
        <f t="shared" ca="1" si="562"/>
        <v>0.50343338771755286</v>
      </c>
      <c r="H6021" s="13">
        <f t="shared" ca="1" si="563"/>
        <v>0</v>
      </c>
    </row>
    <row r="6022" spans="3:8">
      <c r="C6022" s="13">
        <f t="shared" ca="1" si="558"/>
        <v>1982.8819155693934</v>
      </c>
      <c r="D6022" s="13">
        <f t="shared" ca="1" si="559"/>
        <v>99.011433542001228</v>
      </c>
      <c r="E6022" s="13">
        <f t="shared" ca="1" si="560"/>
        <v>1013496.8091577846</v>
      </c>
      <c r="F6022" s="13">
        <f t="shared" ca="1" si="561"/>
        <v>3.9963508422987184</v>
      </c>
      <c r="G6022" s="13">
        <f t="shared" ca="1" si="562"/>
        <v>0.47934959899840562</v>
      </c>
      <c r="H6022" s="13">
        <f t="shared" ca="1" si="563"/>
        <v>0</v>
      </c>
    </row>
    <row r="6023" spans="3:8">
      <c r="C6023" s="13">
        <f t="shared" ca="1" si="558"/>
        <v>1996.9432465285586</v>
      </c>
      <c r="D6023" s="13">
        <f t="shared" ca="1" si="559"/>
        <v>99.619139410114798</v>
      </c>
      <c r="E6023" s="13">
        <f t="shared" ca="1" si="560"/>
        <v>986501.80680799356</v>
      </c>
      <c r="F6023" s="13">
        <f t="shared" ca="1" si="561"/>
        <v>3.9878803336282269</v>
      </c>
      <c r="G6023" s="13">
        <f t="shared" ca="1" si="562"/>
        <v>0.50682497663011328</v>
      </c>
      <c r="H6023" s="13">
        <f t="shared" ca="1" si="563"/>
        <v>0</v>
      </c>
    </row>
    <row r="6024" spans="3:8">
      <c r="C6024" s="13">
        <f t="shared" ca="1" si="558"/>
        <v>1990.6210223704347</v>
      </c>
      <c r="D6024" s="13">
        <f t="shared" ca="1" si="559"/>
        <v>100.85756667126883</v>
      </c>
      <c r="E6024" s="13">
        <f t="shared" ca="1" si="560"/>
        <v>996030.59340092656</v>
      </c>
      <c r="F6024" s="13">
        <f t="shared" ca="1" si="561"/>
        <v>4.0055900487112579</v>
      </c>
      <c r="G6024" s="13">
        <f t="shared" ca="1" si="562"/>
        <v>0.4961318603090189</v>
      </c>
      <c r="H6024" s="13">
        <f t="shared" ca="1" si="563"/>
        <v>0</v>
      </c>
    </row>
    <row r="6025" spans="3:8">
      <c r="C6025" s="13">
        <f t="shared" ca="1" si="558"/>
        <v>2003.8522357343709</v>
      </c>
      <c r="D6025" s="13">
        <f t="shared" ca="1" si="559"/>
        <v>101.43502411802093</v>
      </c>
      <c r="E6025" s="13">
        <f t="shared" ca="1" si="560"/>
        <v>999021.73326545372</v>
      </c>
      <c r="F6025" s="13">
        <f t="shared" ca="1" si="561"/>
        <v>3.9790460869412767</v>
      </c>
      <c r="G6025" s="13">
        <f t="shared" ca="1" si="562"/>
        <v>0.51770057198112496</v>
      </c>
      <c r="H6025" s="13">
        <f t="shared" ca="1" si="563"/>
        <v>0</v>
      </c>
    </row>
    <row r="6026" spans="3:8">
      <c r="C6026" s="13">
        <f t="shared" ca="1" si="558"/>
        <v>2017.0383505259163</v>
      </c>
      <c r="D6026" s="13">
        <f t="shared" ca="1" si="559"/>
        <v>100.62254108770161</v>
      </c>
      <c r="E6026" s="13">
        <f t="shared" ca="1" si="560"/>
        <v>992292.78280493512</v>
      </c>
      <c r="F6026" s="13">
        <f t="shared" ca="1" si="561"/>
        <v>3.99656597572254</v>
      </c>
      <c r="G6026" s="13">
        <f t="shared" ca="1" si="562"/>
        <v>0.514737663751619</v>
      </c>
      <c r="H6026" s="13">
        <f t="shared" ca="1" si="563"/>
        <v>0</v>
      </c>
    </row>
    <row r="6027" spans="3:8">
      <c r="C6027" s="13">
        <f t="shared" ca="1" si="558"/>
        <v>2003.5689123763702</v>
      </c>
      <c r="D6027" s="13">
        <f t="shared" ca="1" si="559"/>
        <v>99.599917609531474</v>
      </c>
      <c r="E6027" s="13">
        <f t="shared" ca="1" si="560"/>
        <v>994998.63378432544</v>
      </c>
      <c r="F6027" s="13">
        <f t="shared" ca="1" si="561"/>
        <v>4.001316947690321</v>
      </c>
      <c r="G6027" s="13">
        <f t="shared" ca="1" si="562"/>
        <v>0.49898028205205203</v>
      </c>
      <c r="H6027" s="13">
        <f t="shared" ca="1" si="563"/>
        <v>0</v>
      </c>
    </row>
    <row r="6028" spans="3:8">
      <c r="C6028" s="13">
        <f t="shared" ca="1" si="558"/>
        <v>1990.9087187579119</v>
      </c>
      <c r="D6028" s="13">
        <f t="shared" ca="1" si="559"/>
        <v>98.981712298929381</v>
      </c>
      <c r="E6028" s="13">
        <f t="shared" ca="1" si="560"/>
        <v>989462.0599308447</v>
      </c>
      <c r="F6028" s="13">
        <f t="shared" ca="1" si="561"/>
        <v>4.0040573873417706</v>
      </c>
      <c r="G6028" s="13">
        <f t="shared" ca="1" si="562"/>
        <v>0.49102937610301961</v>
      </c>
      <c r="H6028" s="13">
        <f t="shared" ca="1" si="563"/>
        <v>0</v>
      </c>
    </row>
    <row r="6029" spans="3:8">
      <c r="C6029" s="13">
        <f t="shared" ca="1" si="558"/>
        <v>2001.2121708090003</v>
      </c>
      <c r="D6029" s="13">
        <f t="shared" ca="1" si="559"/>
        <v>100.41314327260918</v>
      </c>
      <c r="E6029" s="13">
        <f t="shared" ca="1" si="560"/>
        <v>994451.15785526286</v>
      </c>
      <c r="F6029" s="13">
        <f t="shared" ca="1" si="561"/>
        <v>4.0035794284476953</v>
      </c>
      <c r="G6029" s="13">
        <f t="shared" ca="1" si="562"/>
        <v>0.50101382951234019</v>
      </c>
      <c r="H6029" s="13">
        <f t="shared" ca="1" si="563"/>
        <v>0</v>
      </c>
    </row>
    <row r="6030" spans="3:8">
      <c r="C6030" s="13">
        <f t="shared" ca="1" si="558"/>
        <v>1991.3879949113384</v>
      </c>
      <c r="D6030" s="13">
        <f t="shared" ca="1" si="559"/>
        <v>100.87515333875419</v>
      </c>
      <c r="E6030" s="13">
        <f t="shared" ca="1" si="560"/>
        <v>996421.49516821525</v>
      </c>
      <c r="F6030" s="13">
        <f t="shared" ca="1" si="561"/>
        <v>3.9900571825177633</v>
      </c>
      <c r="G6030" s="13">
        <f t="shared" ca="1" si="562"/>
        <v>0.50418108128579198</v>
      </c>
      <c r="H6030" s="13">
        <f t="shared" ca="1" si="563"/>
        <v>0</v>
      </c>
    </row>
    <row r="6031" spans="3:8">
      <c r="C6031" s="13">
        <f t="shared" ca="1" si="558"/>
        <v>1991.0786409509014</v>
      </c>
      <c r="D6031" s="13">
        <f t="shared" ca="1" si="559"/>
        <v>98.386186293481018</v>
      </c>
      <c r="E6031" s="13">
        <f t="shared" ca="1" si="560"/>
        <v>1004814.3031510962</v>
      </c>
      <c r="F6031" s="13">
        <f t="shared" ca="1" si="561"/>
        <v>3.9971756633133286</v>
      </c>
      <c r="G6031" s="13">
        <f t="shared" ca="1" si="562"/>
        <v>0.48401892373050687</v>
      </c>
      <c r="H6031" s="13">
        <f t="shared" ca="1" si="563"/>
        <v>0</v>
      </c>
    </row>
    <row r="6032" spans="3:8">
      <c r="C6032" s="13">
        <f t="shared" ca="1" si="558"/>
        <v>1998.6485298951468</v>
      </c>
      <c r="D6032" s="13">
        <f t="shared" ca="1" si="559"/>
        <v>101.01675459174552</v>
      </c>
      <c r="E6032" s="13">
        <f t="shared" ca="1" si="560"/>
        <v>1002187.0844677256</v>
      </c>
      <c r="F6032" s="13">
        <f t="shared" ca="1" si="561"/>
        <v>4.0024819434258729</v>
      </c>
      <c r="G6032" s="13">
        <f t="shared" ca="1" si="562"/>
        <v>0.49940176896219496</v>
      </c>
      <c r="H6032" s="13">
        <f t="shared" ca="1" si="563"/>
        <v>0</v>
      </c>
    </row>
    <row r="6033" spans="3:8">
      <c r="C6033" s="13">
        <f t="shared" ca="1" si="558"/>
        <v>2003.2627946583525</v>
      </c>
      <c r="D6033" s="13">
        <f t="shared" ca="1" si="559"/>
        <v>100.31770196588803</v>
      </c>
      <c r="E6033" s="13">
        <f t="shared" ca="1" si="560"/>
        <v>993907.61354911572</v>
      </c>
      <c r="F6033" s="13">
        <f t="shared" ca="1" si="561"/>
        <v>4.0079501010220921</v>
      </c>
      <c r="G6033" s="13">
        <f t="shared" ca="1" si="562"/>
        <v>0.49965279255085815</v>
      </c>
      <c r="H6033" s="13">
        <f t="shared" ca="1" si="563"/>
        <v>0</v>
      </c>
    </row>
    <row r="6034" spans="3:8">
      <c r="C6034" s="13">
        <f t="shared" ca="1" si="558"/>
        <v>2017.1205901685471</v>
      </c>
      <c r="D6034" s="13">
        <f t="shared" ca="1" si="559"/>
        <v>99.730897482396031</v>
      </c>
      <c r="E6034" s="13">
        <f t="shared" ca="1" si="560"/>
        <v>1000073.2617256031</v>
      </c>
      <c r="F6034" s="13">
        <f t="shared" ca="1" si="561"/>
        <v>4.0043717090523616</v>
      </c>
      <c r="G6034" s="13">
        <f t="shared" ca="1" si="562"/>
        <v>0.50231278658982315</v>
      </c>
      <c r="H6034" s="13">
        <f t="shared" ca="1" si="563"/>
        <v>0</v>
      </c>
    </row>
    <row r="6035" spans="3:8">
      <c r="C6035" s="13">
        <f t="shared" ca="1" si="558"/>
        <v>1994.802982208776</v>
      </c>
      <c r="D6035" s="13">
        <f t="shared" ca="1" si="559"/>
        <v>98.955798100033434</v>
      </c>
      <c r="E6035" s="13">
        <f t="shared" ca="1" si="560"/>
        <v>987067.2728784302</v>
      </c>
      <c r="F6035" s="13">
        <f t="shared" ca="1" si="561"/>
        <v>3.9934509848339523</v>
      </c>
      <c r="G6035" s="13">
        <f t="shared" ca="1" si="562"/>
        <v>0.49928809648513112</v>
      </c>
      <c r="H6035" s="13">
        <f t="shared" ca="1" si="563"/>
        <v>0</v>
      </c>
    </row>
    <row r="6036" spans="3:8">
      <c r="C6036" s="13">
        <f t="shared" ca="1" si="558"/>
        <v>1985.5036485236317</v>
      </c>
      <c r="D6036" s="13">
        <f t="shared" ca="1" si="559"/>
        <v>100.24328065003752</v>
      </c>
      <c r="E6036" s="13">
        <f t="shared" ca="1" si="560"/>
        <v>980226.09038215305</v>
      </c>
      <c r="F6036" s="13">
        <f t="shared" ca="1" si="561"/>
        <v>4.0039663204176295</v>
      </c>
      <c r="G6036" s="13">
        <f t="shared" ca="1" si="562"/>
        <v>0.4992968937413429</v>
      </c>
      <c r="H6036" s="13">
        <f t="shared" ca="1" si="563"/>
        <v>0</v>
      </c>
    </row>
    <row r="6037" spans="3:8">
      <c r="C6037" s="13">
        <f t="shared" ca="1" si="558"/>
        <v>1986.0709201397151</v>
      </c>
      <c r="D6037" s="13">
        <f t="shared" ca="1" si="559"/>
        <v>101.03853647525544</v>
      </c>
      <c r="E6037" s="13">
        <f t="shared" ca="1" si="560"/>
        <v>1004698.6336831811</v>
      </c>
      <c r="F6037" s="13">
        <f t="shared" ca="1" si="561"/>
        <v>3.9979395538510971</v>
      </c>
      <c r="G6037" s="13">
        <f t="shared" ca="1" si="562"/>
        <v>0.49424920647852782</v>
      </c>
      <c r="H6037" s="13">
        <f t="shared" ca="1" si="563"/>
        <v>0</v>
      </c>
    </row>
    <row r="6038" spans="3:8">
      <c r="C6038" s="13">
        <f t="shared" ca="1" si="558"/>
        <v>1979.6681993216855</v>
      </c>
      <c r="D6038" s="13">
        <f t="shared" ca="1" si="559"/>
        <v>99.709313273269174</v>
      </c>
      <c r="E6038" s="13">
        <f t="shared" ca="1" si="560"/>
        <v>1002920.3304178888</v>
      </c>
      <c r="F6038" s="13">
        <f t="shared" ca="1" si="561"/>
        <v>4.0043235233758363</v>
      </c>
      <c r="G6038" s="13">
        <f t="shared" ca="1" si="562"/>
        <v>0.48237812462784785</v>
      </c>
      <c r="H6038" s="13">
        <f t="shared" ca="1" si="563"/>
        <v>0</v>
      </c>
    </row>
    <row r="6039" spans="3:8">
      <c r="C6039" s="13">
        <f t="shared" ca="1" si="558"/>
        <v>2002.6144995268951</v>
      </c>
      <c r="D6039" s="13">
        <f t="shared" ca="1" si="559"/>
        <v>99.731966099136812</v>
      </c>
      <c r="E6039" s="13">
        <f t="shared" ca="1" si="560"/>
        <v>996089.90758343856</v>
      </c>
      <c r="F6039" s="13">
        <f t="shared" ca="1" si="561"/>
        <v>4.0074199367802334</v>
      </c>
      <c r="G6039" s="13">
        <f t="shared" ca="1" si="562"/>
        <v>0.49558855727099332</v>
      </c>
      <c r="H6039" s="13">
        <f t="shared" ca="1" si="563"/>
        <v>0</v>
      </c>
    </row>
    <row r="6040" spans="3:8">
      <c r="C6040" s="13">
        <f t="shared" ref="C6040:C6103" ca="1" si="564">NORMINV(RAND(),$D$3,$G$3)</f>
        <v>1995.4173056945785</v>
      </c>
      <c r="D6040" s="13">
        <f t="shared" ref="D6040:D6103" ca="1" si="565">NORMINV(RAND(),$D$4,$G$4)</f>
        <v>100.12118273311319</v>
      </c>
      <c r="E6040" s="13">
        <f t="shared" ref="E6040:E6103" ca="1" si="566">NORMINV(RAND(),$D$5,$G$5)</f>
        <v>998122.86966920621</v>
      </c>
      <c r="F6040" s="13">
        <f t="shared" ref="F6040:F6103" ca="1" si="567">NORMINV(RAND(),$D$6,$G$6)</f>
        <v>4.0112098020036582</v>
      </c>
      <c r="G6040" s="13">
        <f t="shared" ref="G6040:G6103" ca="1" si="568">C6040^2*D6040/(E6040*3.1415926*F6040^4)</f>
        <v>0.49108656925727118</v>
      </c>
      <c r="H6040" s="13">
        <f t="shared" ref="H6040:H6103" ca="1" si="569">IF(G6040&gt;0.54,1,IF(G6040&lt;0.46,1,0))</f>
        <v>0</v>
      </c>
    </row>
    <row r="6041" spans="3:8">
      <c r="C6041" s="13">
        <f t="shared" ca="1" si="564"/>
        <v>1998.2463430907833</v>
      </c>
      <c r="D6041" s="13">
        <f t="shared" ca="1" si="565"/>
        <v>99.59802760876525</v>
      </c>
      <c r="E6041" s="13">
        <f t="shared" ca="1" si="566"/>
        <v>997409.57630604645</v>
      </c>
      <c r="F6041" s="13">
        <f t="shared" ca="1" si="567"/>
        <v>3.999362046158526</v>
      </c>
      <c r="G6041" s="13">
        <f t="shared" ca="1" si="568"/>
        <v>0.49609232637147799</v>
      </c>
      <c r="H6041" s="13">
        <f t="shared" ca="1" si="569"/>
        <v>0</v>
      </c>
    </row>
    <row r="6042" spans="3:8">
      <c r="C6042" s="13">
        <f t="shared" ca="1" si="564"/>
        <v>1989.062684586472</v>
      </c>
      <c r="D6042" s="13">
        <f t="shared" ca="1" si="565"/>
        <v>99.812348239154204</v>
      </c>
      <c r="E6042" s="13">
        <f t="shared" ca="1" si="566"/>
        <v>1001244.4736762848</v>
      </c>
      <c r="F6042" s="13">
        <f t="shared" ca="1" si="567"/>
        <v>3.9983324958009869</v>
      </c>
      <c r="G6042" s="13">
        <f t="shared" ca="1" si="568"/>
        <v>0.49121948938920124</v>
      </c>
      <c r="H6042" s="13">
        <f t="shared" ca="1" si="569"/>
        <v>0</v>
      </c>
    </row>
    <row r="6043" spans="3:8">
      <c r="C6043" s="13">
        <f t="shared" ca="1" si="564"/>
        <v>1998.8964676818559</v>
      </c>
      <c r="D6043" s="13">
        <f t="shared" ca="1" si="565"/>
        <v>99.784998340052837</v>
      </c>
      <c r="E6043" s="13">
        <f t="shared" ca="1" si="566"/>
        <v>1000051.7092520929</v>
      </c>
      <c r="F6043" s="13">
        <f t="shared" ca="1" si="567"/>
        <v>3.992534950854786</v>
      </c>
      <c r="G6043" s="13">
        <f t="shared" ca="1" si="568"/>
        <v>0.49943460096547659</v>
      </c>
      <c r="H6043" s="13">
        <f t="shared" ca="1" si="569"/>
        <v>0</v>
      </c>
    </row>
    <row r="6044" spans="3:8">
      <c r="C6044" s="13">
        <f t="shared" ca="1" si="564"/>
        <v>2010.2361796634068</v>
      </c>
      <c r="D6044" s="13">
        <f t="shared" ca="1" si="565"/>
        <v>98.788984572508937</v>
      </c>
      <c r="E6044" s="13">
        <f t="shared" ca="1" si="566"/>
        <v>998956.54839735013</v>
      </c>
      <c r="F6044" s="13">
        <f t="shared" ca="1" si="567"/>
        <v>3.9991237054545548</v>
      </c>
      <c r="G6044" s="13">
        <f t="shared" ca="1" si="568"/>
        <v>0.49733253853187986</v>
      </c>
      <c r="H6044" s="13">
        <f t="shared" ca="1" si="569"/>
        <v>0</v>
      </c>
    </row>
    <row r="6045" spans="3:8">
      <c r="C6045" s="13">
        <f t="shared" ca="1" si="564"/>
        <v>1998.9956540594867</v>
      </c>
      <c r="D6045" s="13">
        <f t="shared" ca="1" si="565"/>
        <v>100.82535848560678</v>
      </c>
      <c r="E6045" s="13">
        <f t="shared" ca="1" si="566"/>
        <v>991355.70006617648</v>
      </c>
      <c r="F6045" s="13">
        <f t="shared" ca="1" si="567"/>
        <v>4.0019956413704669</v>
      </c>
      <c r="G6045" s="13">
        <f t="shared" ca="1" si="568"/>
        <v>0.50432170085960282</v>
      </c>
      <c r="H6045" s="13">
        <f t="shared" ca="1" si="569"/>
        <v>0</v>
      </c>
    </row>
    <row r="6046" spans="3:8">
      <c r="C6046" s="13">
        <f t="shared" ca="1" si="564"/>
        <v>1978.3141875674121</v>
      </c>
      <c r="D6046" s="13">
        <f t="shared" ca="1" si="565"/>
        <v>100.33734976928932</v>
      </c>
      <c r="E6046" s="13">
        <f t="shared" ca="1" si="566"/>
        <v>993741.20441620657</v>
      </c>
      <c r="F6046" s="13">
        <f t="shared" ca="1" si="567"/>
        <v>4.0030884233822173</v>
      </c>
      <c r="G6046" s="13">
        <f t="shared" ca="1" si="568"/>
        <v>0.48983437678749336</v>
      </c>
      <c r="H6046" s="13">
        <f t="shared" ca="1" si="569"/>
        <v>0</v>
      </c>
    </row>
    <row r="6047" spans="3:8">
      <c r="C6047" s="13">
        <f t="shared" ca="1" si="564"/>
        <v>2002.5892357100852</v>
      </c>
      <c r="D6047" s="13">
        <f t="shared" ca="1" si="565"/>
        <v>100.30644476698905</v>
      </c>
      <c r="E6047" s="13">
        <f t="shared" ca="1" si="566"/>
        <v>995293.54543795856</v>
      </c>
      <c r="F6047" s="13">
        <f t="shared" ca="1" si="567"/>
        <v>3.9984684769282333</v>
      </c>
      <c r="G6047" s="13">
        <f t="shared" ca="1" si="568"/>
        <v>0.50331147693734424</v>
      </c>
      <c r="H6047" s="13">
        <f t="shared" ca="1" si="569"/>
        <v>0</v>
      </c>
    </row>
    <row r="6048" spans="3:8">
      <c r="C6048" s="13">
        <f t="shared" ca="1" si="564"/>
        <v>2011.6567710830843</v>
      </c>
      <c r="D6048" s="13">
        <f t="shared" ca="1" si="565"/>
        <v>99.439859084171985</v>
      </c>
      <c r="E6048" s="13">
        <f t="shared" ca="1" si="566"/>
        <v>1006365.5769759079</v>
      </c>
      <c r="F6048" s="13">
        <f t="shared" ca="1" si="567"/>
        <v>4.0029216596356916</v>
      </c>
      <c r="G6048" s="13">
        <f t="shared" ca="1" si="568"/>
        <v>0.49574034613557288</v>
      </c>
      <c r="H6048" s="13">
        <f t="shared" ca="1" si="569"/>
        <v>0</v>
      </c>
    </row>
    <row r="6049" spans="3:8">
      <c r="C6049" s="13">
        <f t="shared" ca="1" si="564"/>
        <v>2017.109339344064</v>
      </c>
      <c r="D6049" s="13">
        <f t="shared" ca="1" si="565"/>
        <v>100.88120897402422</v>
      </c>
      <c r="E6049" s="13">
        <f t="shared" ca="1" si="566"/>
        <v>985546.6356113645</v>
      </c>
      <c r="F6049" s="13">
        <f t="shared" ca="1" si="567"/>
        <v>3.9862672702376343</v>
      </c>
      <c r="G6049" s="13">
        <f t="shared" ca="1" si="568"/>
        <v>0.52502073835753449</v>
      </c>
      <c r="H6049" s="13">
        <f t="shared" ca="1" si="569"/>
        <v>0</v>
      </c>
    </row>
    <row r="6050" spans="3:8">
      <c r="C6050" s="13">
        <f t="shared" ca="1" si="564"/>
        <v>2018.1672212634658</v>
      </c>
      <c r="D6050" s="13">
        <f t="shared" ca="1" si="565"/>
        <v>99.82106331615347</v>
      </c>
      <c r="E6050" s="13">
        <f t="shared" ca="1" si="566"/>
        <v>990996.99668183981</v>
      </c>
      <c r="F6050" s="13">
        <f t="shared" ca="1" si="567"/>
        <v>3.9961295971906301</v>
      </c>
      <c r="G6050" s="13">
        <f t="shared" ca="1" si="568"/>
        <v>0.51210147588802346</v>
      </c>
      <c r="H6050" s="13">
        <f t="shared" ca="1" si="569"/>
        <v>0</v>
      </c>
    </row>
    <row r="6051" spans="3:8">
      <c r="C6051" s="13">
        <f t="shared" ca="1" si="564"/>
        <v>2009.6728028307732</v>
      </c>
      <c r="D6051" s="13">
        <f t="shared" ca="1" si="565"/>
        <v>100.39234361601126</v>
      </c>
      <c r="E6051" s="13">
        <f t="shared" ca="1" si="566"/>
        <v>998910.04006063344</v>
      </c>
      <c r="F6051" s="13">
        <f t="shared" ca="1" si="567"/>
        <v>3.9983120339425624</v>
      </c>
      <c r="G6051" s="13">
        <f t="shared" ca="1" si="568"/>
        <v>0.5055548991701132</v>
      </c>
      <c r="H6051" s="13">
        <f t="shared" ca="1" si="569"/>
        <v>0</v>
      </c>
    </row>
    <row r="6052" spans="3:8">
      <c r="C6052" s="13">
        <f t="shared" ca="1" si="564"/>
        <v>1980.3084982383273</v>
      </c>
      <c r="D6052" s="13">
        <f t="shared" ca="1" si="565"/>
        <v>99.807199541916347</v>
      </c>
      <c r="E6052" s="13">
        <f t="shared" ca="1" si="566"/>
        <v>1005087.1223980723</v>
      </c>
      <c r="F6052" s="13">
        <f t="shared" ca="1" si="567"/>
        <v>4.0003980855115699</v>
      </c>
      <c r="G6052" s="13">
        <f t="shared" ca="1" si="568"/>
        <v>0.48401760171547697</v>
      </c>
      <c r="H6052" s="13">
        <f t="shared" ca="1" si="569"/>
        <v>0</v>
      </c>
    </row>
    <row r="6053" spans="3:8">
      <c r="C6053" s="13">
        <f t="shared" ca="1" si="564"/>
        <v>1989.854066854404</v>
      </c>
      <c r="D6053" s="13">
        <f t="shared" ca="1" si="565"/>
        <v>99.791464549999816</v>
      </c>
      <c r="E6053" s="13">
        <f t="shared" ca="1" si="566"/>
        <v>996082.63659850135</v>
      </c>
      <c r="F6053" s="13">
        <f t="shared" ca="1" si="567"/>
        <v>4.0003981593982685</v>
      </c>
      <c r="G6053" s="13">
        <f t="shared" ca="1" si="568"/>
        <v>0.49303498855320305</v>
      </c>
      <c r="H6053" s="13">
        <f t="shared" ca="1" si="569"/>
        <v>0</v>
      </c>
    </row>
    <row r="6054" spans="3:8">
      <c r="C6054" s="13">
        <f t="shared" ca="1" si="564"/>
        <v>2007.9369940655654</v>
      </c>
      <c r="D6054" s="13">
        <f t="shared" ca="1" si="565"/>
        <v>100.58263694948917</v>
      </c>
      <c r="E6054" s="13">
        <f t="shared" ca="1" si="566"/>
        <v>996859.48454116657</v>
      </c>
      <c r="F6054" s="13">
        <f t="shared" ca="1" si="567"/>
        <v>3.9975081375842443</v>
      </c>
      <c r="G6054" s="13">
        <f t="shared" ca="1" si="568"/>
        <v>0.50708637675952029</v>
      </c>
      <c r="H6054" s="13">
        <f t="shared" ca="1" si="569"/>
        <v>0</v>
      </c>
    </row>
    <row r="6055" spans="3:8">
      <c r="C6055" s="13">
        <f t="shared" ca="1" si="564"/>
        <v>2009.0357041169068</v>
      </c>
      <c r="D6055" s="13">
        <f t="shared" ca="1" si="565"/>
        <v>100.16195341566747</v>
      </c>
      <c r="E6055" s="13">
        <f t="shared" ca="1" si="566"/>
        <v>992898.04360976396</v>
      </c>
      <c r="F6055" s="13">
        <f t="shared" ca="1" si="567"/>
        <v>4.0027629477658486</v>
      </c>
      <c r="G6055" s="13">
        <f t="shared" ca="1" si="568"/>
        <v>0.50487526193612953</v>
      </c>
      <c r="H6055" s="13">
        <f t="shared" ca="1" si="569"/>
        <v>0</v>
      </c>
    </row>
    <row r="6056" spans="3:8">
      <c r="C6056" s="13">
        <f t="shared" ca="1" si="564"/>
        <v>1974.5137693745444</v>
      </c>
      <c r="D6056" s="13">
        <f t="shared" ca="1" si="565"/>
        <v>100.65546328610661</v>
      </c>
      <c r="E6056" s="13">
        <f t="shared" ca="1" si="566"/>
        <v>998937.93279067578</v>
      </c>
      <c r="F6056" s="13">
        <f t="shared" ca="1" si="567"/>
        <v>4.0038645658671976</v>
      </c>
      <c r="G6056" s="13">
        <f t="shared" ca="1" si="568"/>
        <v>0.48657725103268618</v>
      </c>
      <c r="H6056" s="13">
        <f t="shared" ca="1" si="569"/>
        <v>0</v>
      </c>
    </row>
    <row r="6057" spans="3:8">
      <c r="C6057" s="13">
        <f t="shared" ca="1" si="564"/>
        <v>2002.807574517424</v>
      </c>
      <c r="D6057" s="13">
        <f t="shared" ca="1" si="565"/>
        <v>99.622950031596275</v>
      </c>
      <c r="E6057" s="13">
        <f t="shared" ca="1" si="566"/>
        <v>993022.21343797736</v>
      </c>
      <c r="F6057" s="13">
        <f t="shared" ca="1" si="567"/>
        <v>4.0066651954931176</v>
      </c>
      <c r="G6057" s="13">
        <f t="shared" ca="1" si="568"/>
        <v>0.4970462545307478</v>
      </c>
      <c r="H6057" s="13">
        <f t="shared" ca="1" si="569"/>
        <v>0</v>
      </c>
    </row>
    <row r="6058" spans="3:8">
      <c r="C6058" s="13">
        <f t="shared" ca="1" si="564"/>
        <v>2019.9855728124298</v>
      </c>
      <c r="D6058" s="13">
        <f t="shared" ca="1" si="565"/>
        <v>100.06104122920512</v>
      </c>
      <c r="E6058" s="13">
        <f t="shared" ca="1" si="566"/>
        <v>1001616.553681789</v>
      </c>
      <c r="F6058" s="13">
        <f t="shared" ca="1" si="567"/>
        <v>4.0058550959574122</v>
      </c>
      <c r="G6058" s="13">
        <f t="shared" ca="1" si="568"/>
        <v>0.50388247324124324</v>
      </c>
      <c r="H6058" s="13">
        <f t="shared" ca="1" si="569"/>
        <v>0</v>
      </c>
    </row>
    <row r="6059" spans="3:8">
      <c r="C6059" s="13">
        <f t="shared" ca="1" si="564"/>
        <v>2001.1978960020176</v>
      </c>
      <c r="D6059" s="13">
        <f t="shared" ca="1" si="565"/>
        <v>101.02906570518616</v>
      </c>
      <c r="E6059" s="13">
        <f t="shared" ca="1" si="566"/>
        <v>993370.26570241398</v>
      </c>
      <c r="F6059" s="13">
        <f t="shared" ca="1" si="567"/>
        <v>3.9912250740185771</v>
      </c>
      <c r="G6059" s="13">
        <f t="shared" ca="1" si="568"/>
        <v>0.51090542384655002</v>
      </c>
      <c r="H6059" s="13">
        <f t="shared" ca="1" si="569"/>
        <v>0</v>
      </c>
    </row>
    <row r="6060" spans="3:8">
      <c r="C6060" s="13">
        <f t="shared" ca="1" si="564"/>
        <v>2008.7170946988406</v>
      </c>
      <c r="D6060" s="13">
        <f t="shared" ca="1" si="565"/>
        <v>99.982941638510866</v>
      </c>
      <c r="E6060" s="13">
        <f t="shared" ca="1" si="566"/>
        <v>1004836.8279421728</v>
      </c>
      <c r="F6060" s="13">
        <f t="shared" ca="1" si="567"/>
        <v>4.0011999556037425</v>
      </c>
      <c r="G6060" s="13">
        <f t="shared" ca="1" si="568"/>
        <v>0.4986054610070495</v>
      </c>
      <c r="H6060" s="13">
        <f t="shared" ca="1" si="569"/>
        <v>0</v>
      </c>
    </row>
    <row r="6061" spans="3:8">
      <c r="C6061" s="13">
        <f t="shared" ca="1" si="564"/>
        <v>2007.2523443981668</v>
      </c>
      <c r="D6061" s="13">
        <f t="shared" ca="1" si="565"/>
        <v>98.918668739194786</v>
      </c>
      <c r="E6061" s="13">
        <f t="shared" ca="1" si="566"/>
        <v>984023.25684002065</v>
      </c>
      <c r="F6061" s="13">
        <f t="shared" ca="1" si="567"/>
        <v>3.9936829688326396</v>
      </c>
      <c r="G6061" s="13">
        <f t="shared" ca="1" si="568"/>
        <v>0.50679536873690134</v>
      </c>
      <c r="H6061" s="13">
        <f t="shared" ca="1" si="569"/>
        <v>0</v>
      </c>
    </row>
    <row r="6062" spans="3:8">
      <c r="C6062" s="13">
        <f t="shared" ca="1" si="564"/>
        <v>2005.840939633709</v>
      </c>
      <c r="D6062" s="13">
        <f t="shared" ca="1" si="565"/>
        <v>99.799041892615435</v>
      </c>
      <c r="E6062" s="13">
        <f t="shared" ca="1" si="566"/>
        <v>999907.53177303274</v>
      </c>
      <c r="F6062" s="13">
        <f t="shared" ca="1" si="567"/>
        <v>3.9965396952012018</v>
      </c>
      <c r="G6062" s="13">
        <f t="shared" ca="1" si="568"/>
        <v>0.50104083851577785</v>
      </c>
      <c r="H6062" s="13">
        <f t="shared" ca="1" si="569"/>
        <v>0</v>
      </c>
    </row>
    <row r="6063" spans="3:8">
      <c r="C6063" s="13">
        <f t="shared" ca="1" si="564"/>
        <v>2006.8947544817788</v>
      </c>
      <c r="D6063" s="13">
        <f t="shared" ca="1" si="565"/>
        <v>99.314224022108974</v>
      </c>
      <c r="E6063" s="13">
        <f t="shared" ca="1" si="566"/>
        <v>988497.79068276554</v>
      </c>
      <c r="F6063" s="13">
        <f t="shared" ca="1" si="567"/>
        <v>4.0015101781955211</v>
      </c>
      <c r="G6063" s="13">
        <f t="shared" ca="1" si="568"/>
        <v>0.50238813893467493</v>
      </c>
      <c r="H6063" s="13">
        <f t="shared" ca="1" si="569"/>
        <v>0</v>
      </c>
    </row>
    <row r="6064" spans="3:8">
      <c r="C6064" s="13">
        <f t="shared" ca="1" si="564"/>
        <v>2010.6321947470883</v>
      </c>
      <c r="D6064" s="13">
        <f t="shared" ca="1" si="565"/>
        <v>100.23856604019981</v>
      </c>
      <c r="E6064" s="13">
        <f t="shared" ca="1" si="566"/>
        <v>996774.73926609743</v>
      </c>
      <c r="F6064" s="13">
        <f t="shared" ca="1" si="567"/>
        <v>4.006458996511248</v>
      </c>
      <c r="G6064" s="13">
        <f t="shared" ca="1" si="568"/>
        <v>0.50223897461951528</v>
      </c>
      <c r="H6064" s="13">
        <f t="shared" ca="1" si="569"/>
        <v>0</v>
      </c>
    </row>
    <row r="6065" spans="3:8">
      <c r="C6065" s="13">
        <f t="shared" ca="1" si="564"/>
        <v>2001.7250377451394</v>
      </c>
      <c r="D6065" s="13">
        <f t="shared" ca="1" si="565"/>
        <v>100.0361604098841</v>
      </c>
      <c r="E6065" s="13">
        <f t="shared" ca="1" si="566"/>
        <v>987956.03625230887</v>
      </c>
      <c r="F6065" s="13">
        <f t="shared" ca="1" si="567"/>
        <v>4.0020590556278739</v>
      </c>
      <c r="G6065" s="13">
        <f t="shared" ca="1" si="568"/>
        <v>0.50343615406991604</v>
      </c>
      <c r="H6065" s="13">
        <f t="shared" ca="1" si="569"/>
        <v>0</v>
      </c>
    </row>
    <row r="6066" spans="3:8">
      <c r="C6066" s="13">
        <f t="shared" ca="1" si="564"/>
        <v>1991.602366080215</v>
      </c>
      <c r="D6066" s="13">
        <f t="shared" ca="1" si="565"/>
        <v>99.214817082756483</v>
      </c>
      <c r="E6066" s="13">
        <f t="shared" ca="1" si="566"/>
        <v>983743.42709333682</v>
      </c>
      <c r="F6066" s="13">
        <f t="shared" ca="1" si="567"/>
        <v>3.990768061803502</v>
      </c>
      <c r="G6066" s="13">
        <f t="shared" ca="1" si="568"/>
        <v>0.50202361036628818</v>
      </c>
      <c r="H6066" s="13">
        <f t="shared" ca="1" si="569"/>
        <v>0</v>
      </c>
    </row>
    <row r="6067" spans="3:8">
      <c r="C6067" s="13">
        <f t="shared" ca="1" si="564"/>
        <v>1994.524458271678</v>
      </c>
      <c r="D6067" s="13">
        <f t="shared" ca="1" si="565"/>
        <v>99.708993878530293</v>
      </c>
      <c r="E6067" s="13">
        <f t="shared" ca="1" si="566"/>
        <v>1000396.267719692</v>
      </c>
      <c r="F6067" s="13">
        <f t="shared" ca="1" si="567"/>
        <v>3.9960692295938229</v>
      </c>
      <c r="G6067" s="13">
        <f t="shared" ca="1" si="568"/>
        <v>0.4949474880200152</v>
      </c>
      <c r="H6067" s="13">
        <f t="shared" ca="1" si="569"/>
        <v>0</v>
      </c>
    </row>
    <row r="6068" spans="3:8">
      <c r="C6068" s="13">
        <f t="shared" ca="1" si="564"/>
        <v>2000.7620261274121</v>
      </c>
      <c r="D6068" s="13">
        <f t="shared" ca="1" si="565"/>
        <v>100.41843125251162</v>
      </c>
      <c r="E6068" s="13">
        <f t="shared" ca="1" si="566"/>
        <v>996769.98476559727</v>
      </c>
      <c r="F6068" s="13">
        <f t="shared" ca="1" si="567"/>
        <v>3.9994642854382385</v>
      </c>
      <c r="G6068" s="13">
        <f t="shared" ca="1" si="568"/>
        <v>0.5017093509665792</v>
      </c>
      <c r="H6068" s="13">
        <f t="shared" ca="1" si="569"/>
        <v>0</v>
      </c>
    </row>
    <row r="6069" spans="3:8">
      <c r="C6069" s="13">
        <f t="shared" ca="1" si="564"/>
        <v>2003.3826750781111</v>
      </c>
      <c r="D6069" s="13">
        <f t="shared" ca="1" si="565"/>
        <v>99.40018896821644</v>
      </c>
      <c r="E6069" s="13">
        <f t="shared" ca="1" si="566"/>
        <v>1000039.8580567043</v>
      </c>
      <c r="F6069" s="13">
        <f t="shared" ca="1" si="567"/>
        <v>3.9979764715363411</v>
      </c>
      <c r="G6069" s="13">
        <f t="shared" ca="1" si="568"/>
        <v>0.49703494846373952</v>
      </c>
      <c r="H6069" s="13">
        <f t="shared" ca="1" si="569"/>
        <v>0</v>
      </c>
    </row>
    <row r="6070" spans="3:8">
      <c r="C6070" s="13">
        <f t="shared" ca="1" si="564"/>
        <v>2011.2226478003699</v>
      </c>
      <c r="D6070" s="13">
        <f t="shared" ca="1" si="565"/>
        <v>99.289327024891207</v>
      </c>
      <c r="E6070" s="13">
        <f t="shared" ca="1" si="566"/>
        <v>998814.79550469958</v>
      </c>
      <c r="F6070" s="13">
        <f t="shared" ca="1" si="567"/>
        <v>4.0031344305455887</v>
      </c>
      <c r="G6070" s="13">
        <f t="shared" ca="1" si="568"/>
        <v>0.49841067830806079</v>
      </c>
      <c r="H6070" s="13">
        <f t="shared" ca="1" si="569"/>
        <v>0</v>
      </c>
    </row>
    <row r="6071" spans="3:8">
      <c r="C6071" s="13">
        <f t="shared" ca="1" si="564"/>
        <v>1994.4233657772731</v>
      </c>
      <c r="D6071" s="13">
        <f t="shared" ca="1" si="565"/>
        <v>100.05092312788244</v>
      </c>
      <c r="E6071" s="13">
        <f t="shared" ca="1" si="566"/>
        <v>997545.13759445003</v>
      </c>
      <c r="F6071" s="13">
        <f t="shared" ca="1" si="567"/>
        <v>3.9848525142295195</v>
      </c>
      <c r="G6071" s="13">
        <f t="shared" ca="1" si="568"/>
        <v>0.50364482672145727</v>
      </c>
      <c r="H6071" s="13">
        <f t="shared" ca="1" si="569"/>
        <v>0</v>
      </c>
    </row>
    <row r="6072" spans="3:8">
      <c r="C6072" s="13">
        <f t="shared" ca="1" si="564"/>
        <v>2000.4062631739239</v>
      </c>
      <c r="D6072" s="13">
        <f t="shared" ca="1" si="565"/>
        <v>100.3271755171381</v>
      </c>
      <c r="E6072" s="13">
        <f t="shared" ca="1" si="566"/>
        <v>988607.53390819288</v>
      </c>
      <c r="F6072" s="13">
        <f t="shared" ca="1" si="567"/>
        <v>3.9985343258365562</v>
      </c>
      <c r="G6072" s="13">
        <f t="shared" ca="1" si="568"/>
        <v>0.50568247344144734</v>
      </c>
      <c r="H6072" s="13">
        <f t="shared" ca="1" si="569"/>
        <v>0</v>
      </c>
    </row>
    <row r="6073" spans="3:8">
      <c r="C6073" s="13">
        <f t="shared" ca="1" si="564"/>
        <v>2009.0217494232172</v>
      </c>
      <c r="D6073" s="13">
        <f t="shared" ca="1" si="565"/>
        <v>99.794009138793939</v>
      </c>
      <c r="E6073" s="13">
        <f t="shared" ca="1" si="566"/>
        <v>994820.28486387595</v>
      </c>
      <c r="F6073" s="13">
        <f t="shared" ca="1" si="567"/>
        <v>4.0034620432205488</v>
      </c>
      <c r="G6073" s="13">
        <f t="shared" ca="1" si="568"/>
        <v>0.50169109044033255</v>
      </c>
      <c r="H6073" s="13">
        <f t="shared" ca="1" si="569"/>
        <v>0</v>
      </c>
    </row>
    <row r="6074" spans="3:8">
      <c r="C6074" s="13">
        <f t="shared" ca="1" si="564"/>
        <v>1991.5454586815492</v>
      </c>
      <c r="D6074" s="13">
        <f t="shared" ca="1" si="565"/>
        <v>100.11256204962316</v>
      </c>
      <c r="E6074" s="13">
        <f t="shared" ca="1" si="566"/>
        <v>991255.549194869</v>
      </c>
      <c r="F6074" s="13">
        <f t="shared" ca="1" si="567"/>
        <v>3.9898927378983884</v>
      </c>
      <c r="G6074" s="13">
        <f t="shared" ca="1" si="568"/>
        <v>0.50313976772403579</v>
      </c>
      <c r="H6074" s="13">
        <f t="shared" ca="1" si="569"/>
        <v>0</v>
      </c>
    </row>
    <row r="6075" spans="3:8">
      <c r="C6075" s="13">
        <f t="shared" ca="1" si="564"/>
        <v>2000.7448425561572</v>
      </c>
      <c r="D6075" s="13">
        <f t="shared" ca="1" si="565"/>
        <v>99.558465725045849</v>
      </c>
      <c r="E6075" s="13">
        <f t="shared" ca="1" si="566"/>
        <v>986057.1952840247</v>
      </c>
      <c r="F6075" s="13">
        <f t="shared" ca="1" si="567"/>
        <v>4.002392610065133</v>
      </c>
      <c r="G6075" s="13">
        <f t="shared" ca="1" si="568"/>
        <v>0.50133829936745833</v>
      </c>
      <c r="H6075" s="13">
        <f t="shared" ca="1" si="569"/>
        <v>0</v>
      </c>
    </row>
    <row r="6076" spans="3:8">
      <c r="C6076" s="13">
        <f t="shared" ca="1" si="564"/>
        <v>2008.4480929852298</v>
      </c>
      <c r="D6076" s="13">
        <f t="shared" ca="1" si="565"/>
        <v>99.22688676582537</v>
      </c>
      <c r="E6076" s="13">
        <f t="shared" ca="1" si="566"/>
        <v>996172.69027702301</v>
      </c>
      <c r="F6076" s="13">
        <f t="shared" ca="1" si="567"/>
        <v>4.0087211571039614</v>
      </c>
      <c r="G6076" s="13">
        <f t="shared" ca="1" si="568"/>
        <v>0.4952707733528387</v>
      </c>
      <c r="H6076" s="13">
        <f t="shared" ca="1" si="569"/>
        <v>0</v>
      </c>
    </row>
    <row r="6077" spans="3:8">
      <c r="C6077" s="13">
        <f t="shared" ca="1" si="564"/>
        <v>2001.5239566843763</v>
      </c>
      <c r="D6077" s="13">
        <f t="shared" ca="1" si="565"/>
        <v>100.06799720894931</v>
      </c>
      <c r="E6077" s="13">
        <f t="shared" ca="1" si="566"/>
        <v>989001.29364702909</v>
      </c>
      <c r="F6077" s="13">
        <f t="shared" ca="1" si="567"/>
        <v>3.9971386848624268</v>
      </c>
      <c r="G6077" s="13">
        <f t="shared" ca="1" si="568"/>
        <v>0.5054441807582819</v>
      </c>
      <c r="H6077" s="13">
        <f t="shared" ca="1" si="569"/>
        <v>0</v>
      </c>
    </row>
    <row r="6078" spans="3:8">
      <c r="C6078" s="13">
        <f t="shared" ca="1" si="564"/>
        <v>2019.3618420773348</v>
      </c>
      <c r="D6078" s="13">
        <f t="shared" ca="1" si="565"/>
        <v>100.25915186459264</v>
      </c>
      <c r="E6078" s="13">
        <f t="shared" ca="1" si="566"/>
        <v>1004241.8824294301</v>
      </c>
      <c r="F6078" s="13">
        <f t="shared" ca="1" si="567"/>
        <v>4.0096289041328292</v>
      </c>
      <c r="G6078" s="13">
        <f t="shared" ca="1" si="568"/>
        <v>0.50135736860672497</v>
      </c>
      <c r="H6078" s="13">
        <f t="shared" ca="1" si="569"/>
        <v>0</v>
      </c>
    </row>
    <row r="6079" spans="3:8">
      <c r="C6079" s="13">
        <f t="shared" ca="1" si="564"/>
        <v>2007.5790559902043</v>
      </c>
      <c r="D6079" s="13">
        <f t="shared" ca="1" si="565"/>
        <v>99.785423737941272</v>
      </c>
      <c r="E6079" s="13">
        <f t="shared" ca="1" si="566"/>
        <v>996116.9799266262</v>
      </c>
      <c r="F6079" s="13">
        <f t="shared" ca="1" si="567"/>
        <v>4.0093429962599467</v>
      </c>
      <c r="G6079" s="13">
        <f t="shared" ca="1" si="568"/>
        <v>0.49734684163498849</v>
      </c>
      <c r="H6079" s="13">
        <f t="shared" ca="1" si="569"/>
        <v>0</v>
      </c>
    </row>
    <row r="6080" spans="3:8">
      <c r="C6080" s="13">
        <f t="shared" ca="1" si="564"/>
        <v>1981.9572866788546</v>
      </c>
      <c r="D6080" s="13">
        <f t="shared" ca="1" si="565"/>
        <v>100.04590623564636</v>
      </c>
      <c r="E6080" s="13">
        <f t="shared" ca="1" si="566"/>
        <v>998254.69953991566</v>
      </c>
      <c r="F6080" s="13">
        <f t="shared" ca="1" si="567"/>
        <v>4.0076911714279246</v>
      </c>
      <c r="G6080" s="13">
        <f t="shared" ca="1" si="568"/>
        <v>0.48575768910630396</v>
      </c>
      <c r="H6080" s="13">
        <f t="shared" ca="1" si="569"/>
        <v>0</v>
      </c>
    </row>
    <row r="6081" spans="3:8">
      <c r="C6081" s="13">
        <f t="shared" ca="1" si="564"/>
        <v>2004.4134999011426</v>
      </c>
      <c r="D6081" s="13">
        <f t="shared" ca="1" si="565"/>
        <v>100.442740713256</v>
      </c>
      <c r="E6081" s="13">
        <f t="shared" ca="1" si="566"/>
        <v>991639.81047956878</v>
      </c>
      <c r="F6081" s="13">
        <f t="shared" ca="1" si="567"/>
        <v>3.9846985723595605</v>
      </c>
      <c r="G6081" s="13">
        <f t="shared" ca="1" si="568"/>
        <v>0.51381582608527776</v>
      </c>
      <c r="H6081" s="13">
        <f t="shared" ca="1" si="569"/>
        <v>0</v>
      </c>
    </row>
    <row r="6082" spans="3:8">
      <c r="C6082" s="13">
        <f t="shared" ca="1" si="564"/>
        <v>2014.1119974427136</v>
      </c>
      <c r="D6082" s="13">
        <f t="shared" ca="1" si="565"/>
        <v>99.064673761529676</v>
      </c>
      <c r="E6082" s="13">
        <f t="shared" ca="1" si="566"/>
        <v>989677.4329083343</v>
      </c>
      <c r="F6082" s="13">
        <f t="shared" ca="1" si="567"/>
        <v>4.0029421059025942</v>
      </c>
      <c r="G6082" s="13">
        <f t="shared" ca="1" si="568"/>
        <v>0.5034139868826969</v>
      </c>
      <c r="H6082" s="13">
        <f t="shared" ca="1" si="569"/>
        <v>0</v>
      </c>
    </row>
    <row r="6083" spans="3:8">
      <c r="C6083" s="13">
        <f t="shared" ca="1" si="564"/>
        <v>1985.1314254371721</v>
      </c>
      <c r="D6083" s="13">
        <f t="shared" ca="1" si="565"/>
        <v>100.80603696403706</v>
      </c>
      <c r="E6083" s="13">
        <f t="shared" ca="1" si="566"/>
        <v>1009055.0807188669</v>
      </c>
      <c r="F6083" s="13">
        <f t="shared" ca="1" si="567"/>
        <v>4.0023814244721203</v>
      </c>
      <c r="G6083" s="13">
        <f t="shared" ca="1" si="568"/>
        <v>0.48834465039830388</v>
      </c>
      <c r="H6083" s="13">
        <f t="shared" ca="1" si="569"/>
        <v>0</v>
      </c>
    </row>
    <row r="6084" spans="3:8">
      <c r="C6084" s="13">
        <f t="shared" ca="1" si="564"/>
        <v>1998.2449017428135</v>
      </c>
      <c r="D6084" s="13">
        <f t="shared" ca="1" si="565"/>
        <v>100.6361955478623</v>
      </c>
      <c r="E6084" s="13">
        <f t="shared" ca="1" si="566"/>
        <v>1003690.2689643025</v>
      </c>
      <c r="F6084" s="13">
        <f t="shared" ca="1" si="567"/>
        <v>4.0060864127180427</v>
      </c>
      <c r="G6084" s="13">
        <f t="shared" ca="1" si="568"/>
        <v>0.49478987831672805</v>
      </c>
      <c r="H6084" s="13">
        <f t="shared" ca="1" si="569"/>
        <v>0</v>
      </c>
    </row>
    <row r="6085" spans="3:8">
      <c r="C6085" s="13">
        <f t="shared" ca="1" si="564"/>
        <v>1981.2284182537917</v>
      </c>
      <c r="D6085" s="13">
        <f t="shared" ca="1" si="565"/>
        <v>100.31529619850893</v>
      </c>
      <c r="E6085" s="13">
        <f t="shared" ca="1" si="566"/>
        <v>1006016.2428147639</v>
      </c>
      <c r="F6085" s="13">
        <f t="shared" ca="1" si="567"/>
        <v>4.0118619520260159</v>
      </c>
      <c r="G6085" s="13">
        <f t="shared" ca="1" si="568"/>
        <v>0.48094728462854175</v>
      </c>
      <c r="H6085" s="13">
        <f t="shared" ca="1" si="569"/>
        <v>0</v>
      </c>
    </row>
    <row r="6086" spans="3:8">
      <c r="C6086" s="13">
        <f t="shared" ca="1" si="564"/>
        <v>1987.1041792390488</v>
      </c>
      <c r="D6086" s="13">
        <f t="shared" ca="1" si="565"/>
        <v>99.327406467840262</v>
      </c>
      <c r="E6086" s="13">
        <f t="shared" ca="1" si="566"/>
        <v>1005747.5615369141</v>
      </c>
      <c r="F6086" s="13">
        <f t="shared" ca="1" si="567"/>
        <v>3.9969209152660703</v>
      </c>
      <c r="G6086" s="13">
        <f t="shared" ca="1" si="568"/>
        <v>0.48637281733517113</v>
      </c>
      <c r="H6086" s="13">
        <f t="shared" ca="1" si="569"/>
        <v>0</v>
      </c>
    </row>
    <row r="6087" spans="3:8">
      <c r="C6087" s="13">
        <f t="shared" ca="1" si="564"/>
        <v>1999.7244226191633</v>
      </c>
      <c r="D6087" s="13">
        <f t="shared" ca="1" si="565"/>
        <v>100.35408886701111</v>
      </c>
      <c r="E6087" s="13">
        <f t="shared" ca="1" si="566"/>
        <v>1000857.3214713455</v>
      </c>
      <c r="F6087" s="13">
        <f t="shared" ca="1" si="567"/>
        <v>3.9927876423501467</v>
      </c>
      <c r="G6087" s="13">
        <f t="shared" ca="1" si="568"/>
        <v>0.50216736698378317</v>
      </c>
      <c r="H6087" s="13">
        <f t="shared" ca="1" si="569"/>
        <v>0</v>
      </c>
    </row>
    <row r="6088" spans="3:8">
      <c r="C6088" s="13">
        <f t="shared" ca="1" si="564"/>
        <v>2005.0434591372461</v>
      </c>
      <c r="D6088" s="13">
        <f t="shared" ca="1" si="565"/>
        <v>100.50161966432007</v>
      </c>
      <c r="E6088" s="13">
        <f t="shared" ca="1" si="566"/>
        <v>1003610.8727596942</v>
      </c>
      <c r="F6088" s="13">
        <f t="shared" ca="1" si="567"/>
        <v>3.9977300188827662</v>
      </c>
      <c r="G6088" s="13">
        <f t="shared" ca="1" si="568"/>
        <v>0.50170863218101114</v>
      </c>
      <c r="H6088" s="13">
        <f t="shared" ca="1" si="569"/>
        <v>0</v>
      </c>
    </row>
    <row r="6089" spans="3:8">
      <c r="C6089" s="13">
        <f t="shared" ca="1" si="564"/>
        <v>1993.9286959697401</v>
      </c>
      <c r="D6089" s="13">
        <f t="shared" ca="1" si="565"/>
        <v>99.735127295242748</v>
      </c>
      <c r="E6089" s="13">
        <f t="shared" ca="1" si="566"/>
        <v>995342.96925035934</v>
      </c>
      <c r="F6089" s="13">
        <f t="shared" ca="1" si="567"/>
        <v>4.0052904662638671</v>
      </c>
      <c r="G6089" s="13">
        <f t="shared" ca="1" si="568"/>
        <v>0.49272966242728589</v>
      </c>
      <c r="H6089" s="13">
        <f t="shared" ca="1" si="569"/>
        <v>0</v>
      </c>
    </row>
    <row r="6090" spans="3:8">
      <c r="C6090" s="13">
        <f t="shared" ca="1" si="564"/>
        <v>1997.7152355058502</v>
      </c>
      <c r="D6090" s="13">
        <f t="shared" ca="1" si="565"/>
        <v>100.05670977308168</v>
      </c>
      <c r="E6090" s="13">
        <f t="shared" ca="1" si="566"/>
        <v>997769.21723215224</v>
      </c>
      <c r="F6090" s="13">
        <f t="shared" ca="1" si="567"/>
        <v>3.9909620343035512</v>
      </c>
      <c r="G6090" s="13">
        <f t="shared" ca="1" si="568"/>
        <v>0.50213793138251894</v>
      </c>
      <c r="H6090" s="13">
        <f t="shared" ca="1" si="569"/>
        <v>0</v>
      </c>
    </row>
    <row r="6091" spans="3:8">
      <c r="C6091" s="13">
        <f t="shared" ca="1" si="564"/>
        <v>2008.8986563761955</v>
      </c>
      <c r="D6091" s="13">
        <f t="shared" ca="1" si="565"/>
        <v>99.511688400296862</v>
      </c>
      <c r="E6091" s="13">
        <f t="shared" ca="1" si="566"/>
        <v>994824.38415415818</v>
      </c>
      <c r="F6091" s="13">
        <f t="shared" ca="1" si="567"/>
        <v>3.9943190578063015</v>
      </c>
      <c r="G6091" s="13">
        <f t="shared" ca="1" si="568"/>
        <v>0.50480407804524008</v>
      </c>
      <c r="H6091" s="13">
        <f t="shared" ca="1" si="569"/>
        <v>0</v>
      </c>
    </row>
    <row r="6092" spans="3:8">
      <c r="C6092" s="13">
        <f t="shared" ca="1" si="564"/>
        <v>2006.31464959308</v>
      </c>
      <c r="D6092" s="13">
        <f t="shared" ca="1" si="565"/>
        <v>100.21508082219037</v>
      </c>
      <c r="E6092" s="13">
        <f t="shared" ca="1" si="566"/>
        <v>1006767.2702396917</v>
      </c>
      <c r="F6092" s="13">
        <f t="shared" ca="1" si="567"/>
        <v>3.9995617850980953</v>
      </c>
      <c r="G6092" s="13">
        <f t="shared" ca="1" si="568"/>
        <v>0.49842816516846672</v>
      </c>
      <c r="H6092" s="13">
        <f t="shared" ca="1" si="569"/>
        <v>0</v>
      </c>
    </row>
    <row r="6093" spans="3:8">
      <c r="C6093" s="13">
        <f t="shared" ca="1" si="564"/>
        <v>1999.379056252194</v>
      </c>
      <c r="D6093" s="13">
        <f t="shared" ca="1" si="565"/>
        <v>100.98680666358457</v>
      </c>
      <c r="E6093" s="13">
        <f t="shared" ca="1" si="566"/>
        <v>993961.42062035424</v>
      </c>
      <c r="F6093" s="13">
        <f t="shared" ca="1" si="567"/>
        <v>3.9926090601273789</v>
      </c>
      <c r="G6093" s="13">
        <f t="shared" ca="1" si="568"/>
        <v>0.50875462608778887</v>
      </c>
      <c r="H6093" s="13">
        <f t="shared" ca="1" si="569"/>
        <v>0</v>
      </c>
    </row>
    <row r="6094" spans="3:8">
      <c r="C6094" s="13">
        <f t="shared" ca="1" si="564"/>
        <v>1993.6080352815652</v>
      </c>
      <c r="D6094" s="13">
        <f t="shared" ca="1" si="565"/>
        <v>100.01885819854952</v>
      </c>
      <c r="E6094" s="13">
        <f t="shared" ca="1" si="566"/>
        <v>995512.07557476836</v>
      </c>
      <c r="F6094" s="13">
        <f t="shared" ca="1" si="567"/>
        <v>3.9927581393463591</v>
      </c>
      <c r="G6094" s="13">
        <f t="shared" ca="1" si="568"/>
        <v>0.5001186277213826</v>
      </c>
      <c r="H6094" s="13">
        <f t="shared" ca="1" si="569"/>
        <v>0</v>
      </c>
    </row>
    <row r="6095" spans="3:8">
      <c r="C6095" s="13">
        <f t="shared" ca="1" si="564"/>
        <v>2012.237656240799</v>
      </c>
      <c r="D6095" s="13">
        <f t="shared" ca="1" si="565"/>
        <v>99.615087971426959</v>
      </c>
      <c r="E6095" s="13">
        <f t="shared" ca="1" si="566"/>
        <v>1001538.3235443732</v>
      </c>
      <c r="F6095" s="13">
        <f t="shared" ca="1" si="567"/>
        <v>4.0077313261464633</v>
      </c>
      <c r="G6095" s="13">
        <f t="shared" ca="1" si="568"/>
        <v>0.49690324456292323</v>
      </c>
      <c r="H6095" s="13">
        <f t="shared" ca="1" si="569"/>
        <v>0</v>
      </c>
    </row>
    <row r="6096" spans="3:8">
      <c r="C6096" s="13">
        <f t="shared" ca="1" si="564"/>
        <v>2001.0503120247981</v>
      </c>
      <c r="D6096" s="13">
        <f t="shared" ca="1" si="565"/>
        <v>99.914847120602786</v>
      </c>
      <c r="E6096" s="13">
        <f t="shared" ca="1" si="566"/>
        <v>983220.28554119181</v>
      </c>
      <c r="F6096" s="13">
        <f t="shared" ca="1" si="567"/>
        <v>4.0029928281600382</v>
      </c>
      <c r="G6096" s="13">
        <f t="shared" ca="1" si="568"/>
        <v>0.50443603219375088</v>
      </c>
      <c r="H6096" s="13">
        <f t="shared" ca="1" si="569"/>
        <v>0</v>
      </c>
    </row>
    <row r="6097" spans="3:8">
      <c r="C6097" s="13">
        <f t="shared" ca="1" si="564"/>
        <v>2023.8988712549046</v>
      </c>
      <c r="D6097" s="13">
        <f t="shared" ca="1" si="565"/>
        <v>100.80052495814186</v>
      </c>
      <c r="E6097" s="13">
        <f t="shared" ca="1" si="566"/>
        <v>993738.55791236996</v>
      </c>
      <c r="F6097" s="13">
        <f t="shared" ca="1" si="567"/>
        <v>3.991618359632866</v>
      </c>
      <c r="G6097" s="13">
        <f t="shared" ca="1" si="568"/>
        <v>0.5209815671035577</v>
      </c>
      <c r="H6097" s="13">
        <f t="shared" ca="1" si="569"/>
        <v>0</v>
      </c>
    </row>
    <row r="6098" spans="3:8">
      <c r="C6098" s="13">
        <f t="shared" ca="1" si="564"/>
        <v>1982.464736572977</v>
      </c>
      <c r="D6098" s="13">
        <f t="shared" ca="1" si="565"/>
        <v>99.479604386022871</v>
      </c>
      <c r="E6098" s="13">
        <f t="shared" ca="1" si="566"/>
        <v>998872.02255064936</v>
      </c>
      <c r="F6098" s="13">
        <f t="shared" ca="1" si="567"/>
        <v>3.9864942110454034</v>
      </c>
      <c r="G6098" s="13">
        <f t="shared" ca="1" si="568"/>
        <v>0.49331091631044</v>
      </c>
      <c r="H6098" s="13">
        <f t="shared" ca="1" si="569"/>
        <v>0</v>
      </c>
    </row>
    <row r="6099" spans="3:8">
      <c r="C6099" s="13">
        <f t="shared" ca="1" si="564"/>
        <v>2011.4154851537057</v>
      </c>
      <c r="D6099" s="13">
        <f t="shared" ca="1" si="565"/>
        <v>100.01210013155735</v>
      </c>
      <c r="E6099" s="13">
        <f t="shared" ca="1" si="566"/>
        <v>999684.44321082358</v>
      </c>
      <c r="F6099" s="13">
        <f t="shared" ca="1" si="567"/>
        <v>4.0025330877907059</v>
      </c>
      <c r="G6099" s="13">
        <f t="shared" ca="1" si="568"/>
        <v>0.50199986843297717</v>
      </c>
      <c r="H6099" s="13">
        <f t="shared" ca="1" si="569"/>
        <v>0</v>
      </c>
    </row>
    <row r="6100" spans="3:8">
      <c r="C6100" s="13">
        <f t="shared" ca="1" si="564"/>
        <v>1984.213221500549</v>
      </c>
      <c r="D6100" s="13">
        <f t="shared" ca="1" si="565"/>
        <v>99.511531111155008</v>
      </c>
      <c r="E6100" s="13">
        <f t="shared" ca="1" si="566"/>
        <v>1000347.1976534227</v>
      </c>
      <c r="F6100" s="13">
        <f t="shared" ca="1" si="567"/>
        <v>3.9926322110797821</v>
      </c>
      <c r="G6100" s="13">
        <f t="shared" ca="1" si="568"/>
        <v>0.49058270886988159</v>
      </c>
      <c r="H6100" s="13">
        <f t="shared" ca="1" si="569"/>
        <v>0</v>
      </c>
    </row>
    <row r="6101" spans="3:8">
      <c r="C6101" s="13">
        <f t="shared" ca="1" si="564"/>
        <v>1977.4769225598163</v>
      </c>
      <c r="D6101" s="13">
        <f t="shared" ca="1" si="565"/>
        <v>99.639091675466616</v>
      </c>
      <c r="E6101" s="13">
        <f t="shared" ca="1" si="566"/>
        <v>985101.37067653553</v>
      </c>
      <c r="F6101" s="13">
        <f t="shared" ca="1" si="567"/>
        <v>3.9980354026735876</v>
      </c>
      <c r="G6101" s="13">
        <f t="shared" ca="1" si="568"/>
        <v>0.49275980768928629</v>
      </c>
      <c r="H6101" s="13">
        <f t="shared" ca="1" si="569"/>
        <v>0</v>
      </c>
    </row>
    <row r="6102" spans="3:8">
      <c r="C6102" s="13">
        <f t="shared" ca="1" si="564"/>
        <v>1995.0625451874666</v>
      </c>
      <c r="D6102" s="13">
        <f t="shared" ca="1" si="565"/>
        <v>99.103248393886844</v>
      </c>
      <c r="E6102" s="13">
        <f t="shared" ca="1" si="566"/>
        <v>984486.11892022646</v>
      </c>
      <c r="F6102" s="13">
        <f t="shared" ca="1" si="567"/>
        <v>4.0004753368586075</v>
      </c>
      <c r="G6102" s="13">
        <f t="shared" ca="1" si="568"/>
        <v>0.4979607004298332</v>
      </c>
      <c r="H6102" s="13">
        <f t="shared" ca="1" si="569"/>
        <v>0</v>
      </c>
    </row>
    <row r="6103" spans="3:8">
      <c r="C6103" s="13">
        <f t="shared" ca="1" si="564"/>
        <v>2010.1489932385612</v>
      </c>
      <c r="D6103" s="13">
        <f t="shared" ca="1" si="565"/>
        <v>99.786636910797014</v>
      </c>
      <c r="E6103" s="13">
        <f t="shared" ca="1" si="566"/>
        <v>985553.58274437988</v>
      </c>
      <c r="F6103" s="13">
        <f t="shared" ca="1" si="567"/>
        <v>3.9995994567934918</v>
      </c>
      <c r="G6103" s="13">
        <f t="shared" ca="1" si="568"/>
        <v>0.50890037883013273</v>
      </c>
      <c r="H6103" s="13">
        <f t="shared" ca="1" si="569"/>
        <v>0</v>
      </c>
    </row>
    <row r="6104" spans="3:8">
      <c r="C6104" s="13">
        <f t="shared" ref="C6104:C6167" ca="1" si="570">NORMINV(RAND(),$D$3,$G$3)</f>
        <v>1995.8748281038347</v>
      </c>
      <c r="D6104" s="13">
        <f t="shared" ref="D6104:D6167" ca="1" si="571">NORMINV(RAND(),$D$4,$G$4)</f>
        <v>100.6755339215558</v>
      </c>
      <c r="E6104" s="13">
        <f t="shared" ref="E6104:E6167" ca="1" si="572">NORMINV(RAND(),$D$5,$G$5)</f>
        <v>989377.49844069988</v>
      </c>
      <c r="F6104" s="13">
        <f t="shared" ref="F6104:F6167" ca="1" si="573">NORMINV(RAND(),$D$6,$G$6)</f>
        <v>4.0018886736393462</v>
      </c>
      <c r="G6104" s="13">
        <f t="shared" ref="G6104:G6167" ca="1" si="574">C6104^2*D6104/(E6104*3.1415926*F6104^4)</f>
        <v>0.50305866833193036</v>
      </c>
      <c r="H6104" s="13">
        <f t="shared" ref="H6104:H6167" ca="1" si="575">IF(G6104&gt;0.54,1,IF(G6104&lt;0.46,1,0))</f>
        <v>0</v>
      </c>
    </row>
    <row r="6105" spans="3:8">
      <c r="C6105" s="13">
        <f t="shared" ca="1" si="570"/>
        <v>1991.0525546391548</v>
      </c>
      <c r="D6105" s="13">
        <f t="shared" ca="1" si="571"/>
        <v>99.567075985041541</v>
      </c>
      <c r="E6105" s="13">
        <f t="shared" ca="1" si="572"/>
        <v>993926.58641495253</v>
      </c>
      <c r="F6105" s="13">
        <f t="shared" ca="1" si="573"/>
        <v>4.0073571008635644</v>
      </c>
      <c r="G6105" s="13">
        <f t="shared" ca="1" si="574"/>
        <v>0.49016787938816264</v>
      </c>
      <c r="H6105" s="13">
        <f t="shared" ca="1" si="575"/>
        <v>0</v>
      </c>
    </row>
    <row r="6106" spans="3:8">
      <c r="C6106" s="13">
        <f t="shared" ca="1" si="570"/>
        <v>1985.5341135354251</v>
      </c>
      <c r="D6106" s="13">
        <f t="shared" ca="1" si="571"/>
        <v>100.83568943260612</v>
      </c>
      <c r="E6106" s="13">
        <f t="shared" ca="1" si="572"/>
        <v>1001496.3936762883</v>
      </c>
      <c r="F6106" s="13">
        <f t="shared" ca="1" si="573"/>
        <v>3.9928834411305703</v>
      </c>
      <c r="G6106" s="13">
        <f t="shared" ca="1" si="574"/>
        <v>0.49707645533246797</v>
      </c>
      <c r="H6106" s="13">
        <f t="shared" ca="1" si="575"/>
        <v>0</v>
      </c>
    </row>
    <row r="6107" spans="3:8">
      <c r="C6107" s="13">
        <f t="shared" ca="1" si="570"/>
        <v>1984.002610561786</v>
      </c>
      <c r="D6107" s="13">
        <f t="shared" ca="1" si="571"/>
        <v>99.818082125398973</v>
      </c>
      <c r="E6107" s="13">
        <f t="shared" ca="1" si="572"/>
        <v>992562.77488515992</v>
      </c>
      <c r="F6107" s="13">
        <f t="shared" ca="1" si="573"/>
        <v>3.9947537260838182</v>
      </c>
      <c r="G6107" s="13">
        <f t="shared" ca="1" si="574"/>
        <v>0.49479557728743151</v>
      </c>
      <c r="H6107" s="13">
        <f t="shared" ca="1" si="575"/>
        <v>0</v>
      </c>
    </row>
    <row r="6108" spans="3:8">
      <c r="C6108" s="13">
        <f t="shared" ca="1" si="570"/>
        <v>2009.1009304338352</v>
      </c>
      <c r="D6108" s="13">
        <f t="shared" ca="1" si="571"/>
        <v>100.37096070182344</v>
      </c>
      <c r="E6108" s="13">
        <f t="shared" ca="1" si="572"/>
        <v>995384.07077780948</v>
      </c>
      <c r="F6108" s="13">
        <f t="shared" ca="1" si="573"/>
        <v>4.0029341343420279</v>
      </c>
      <c r="G6108" s="13">
        <f t="shared" ca="1" si="574"/>
        <v>0.50461163777792561</v>
      </c>
      <c r="H6108" s="13">
        <f t="shared" ca="1" si="575"/>
        <v>0</v>
      </c>
    </row>
    <row r="6109" spans="3:8">
      <c r="C6109" s="13">
        <f t="shared" ca="1" si="570"/>
        <v>2015.6955359649241</v>
      </c>
      <c r="D6109" s="13">
        <f t="shared" ca="1" si="571"/>
        <v>100.30885742561107</v>
      </c>
      <c r="E6109" s="13">
        <f t="shared" ca="1" si="572"/>
        <v>995171.10520147497</v>
      </c>
      <c r="F6109" s="13">
        <f t="shared" ca="1" si="573"/>
        <v>3.9965865358101351</v>
      </c>
      <c r="G6109" s="13">
        <f t="shared" ca="1" si="574"/>
        <v>0.51095734295171757</v>
      </c>
      <c r="H6109" s="13">
        <f t="shared" ca="1" si="575"/>
        <v>0</v>
      </c>
    </row>
    <row r="6110" spans="3:8">
      <c r="C6110" s="13">
        <f t="shared" ca="1" si="570"/>
        <v>1997.0285163456697</v>
      </c>
      <c r="D6110" s="13">
        <f t="shared" ca="1" si="571"/>
        <v>100.73073168967585</v>
      </c>
      <c r="E6110" s="13">
        <f t="shared" ca="1" si="572"/>
        <v>994544.42063869454</v>
      </c>
      <c r="F6110" s="13">
        <f t="shared" ca="1" si="573"/>
        <v>4.0073215269222144</v>
      </c>
      <c r="G6110" s="13">
        <f t="shared" ca="1" si="574"/>
        <v>0.49858557927945735</v>
      </c>
      <c r="H6110" s="13">
        <f t="shared" ca="1" si="575"/>
        <v>0</v>
      </c>
    </row>
    <row r="6111" spans="3:8">
      <c r="C6111" s="13">
        <f t="shared" ca="1" si="570"/>
        <v>2010.0881426983592</v>
      </c>
      <c r="D6111" s="13">
        <f t="shared" ca="1" si="571"/>
        <v>99.221299808285707</v>
      </c>
      <c r="E6111" s="13">
        <f t="shared" ca="1" si="572"/>
        <v>989578.59682388569</v>
      </c>
      <c r="F6111" s="13">
        <f t="shared" ca="1" si="573"/>
        <v>3.99683718791576</v>
      </c>
      <c r="G6111" s="13">
        <f t="shared" ca="1" si="574"/>
        <v>0.50532307064215165</v>
      </c>
      <c r="H6111" s="13">
        <f t="shared" ca="1" si="575"/>
        <v>0</v>
      </c>
    </row>
    <row r="6112" spans="3:8">
      <c r="C6112" s="13">
        <f t="shared" ca="1" si="570"/>
        <v>2007.17522099404</v>
      </c>
      <c r="D6112" s="13">
        <f t="shared" ca="1" si="571"/>
        <v>100.11294571405206</v>
      </c>
      <c r="E6112" s="13">
        <f t="shared" ca="1" si="572"/>
        <v>993987.94530945236</v>
      </c>
      <c r="F6112" s="13">
        <f t="shared" ca="1" si="573"/>
        <v>3.9949437242395893</v>
      </c>
      <c r="G6112" s="13">
        <f t="shared" ca="1" si="574"/>
        <v>0.50709247702413862</v>
      </c>
      <c r="H6112" s="13">
        <f t="shared" ca="1" si="575"/>
        <v>0</v>
      </c>
    </row>
    <row r="6113" spans="3:8">
      <c r="C6113" s="13">
        <f t="shared" ca="1" si="570"/>
        <v>2006.358173578483</v>
      </c>
      <c r="D6113" s="13">
        <f t="shared" ca="1" si="571"/>
        <v>99.811145468921964</v>
      </c>
      <c r="E6113" s="13">
        <f t="shared" ca="1" si="572"/>
        <v>989581.53590508061</v>
      </c>
      <c r="F6113" s="13">
        <f t="shared" ca="1" si="573"/>
        <v>3.989848409886164</v>
      </c>
      <c r="G6113" s="13">
        <f t="shared" ca="1" si="574"/>
        <v>0.50999854885339058</v>
      </c>
      <c r="H6113" s="13">
        <f t="shared" ca="1" si="575"/>
        <v>0</v>
      </c>
    </row>
    <row r="6114" spans="3:8">
      <c r="C6114" s="13">
        <f t="shared" ca="1" si="570"/>
        <v>1994.5863827293015</v>
      </c>
      <c r="D6114" s="13">
        <f t="shared" ca="1" si="571"/>
        <v>100.08594274507305</v>
      </c>
      <c r="E6114" s="13">
        <f t="shared" ca="1" si="572"/>
        <v>990977.41436154058</v>
      </c>
      <c r="F6114" s="13">
        <f t="shared" ca="1" si="573"/>
        <v>4.00374884839594</v>
      </c>
      <c r="G6114" s="13">
        <f t="shared" ca="1" si="574"/>
        <v>0.49773462663369772</v>
      </c>
      <c r="H6114" s="13">
        <f t="shared" ca="1" si="575"/>
        <v>0</v>
      </c>
    </row>
    <row r="6115" spans="3:8">
      <c r="C6115" s="13">
        <f t="shared" ca="1" si="570"/>
        <v>2002.6354785349831</v>
      </c>
      <c r="D6115" s="13">
        <f t="shared" ca="1" si="571"/>
        <v>99.020163139646684</v>
      </c>
      <c r="E6115" s="13">
        <f t="shared" ca="1" si="572"/>
        <v>1009317.4434290181</v>
      </c>
      <c r="F6115" s="13">
        <f t="shared" ca="1" si="573"/>
        <v>4.0013458053156032</v>
      </c>
      <c r="G6115" s="13">
        <f t="shared" ca="1" si="574"/>
        <v>0.48856849917711859</v>
      </c>
      <c r="H6115" s="13">
        <f t="shared" ca="1" si="575"/>
        <v>0</v>
      </c>
    </row>
    <row r="6116" spans="3:8">
      <c r="C6116" s="13">
        <f t="shared" ca="1" si="570"/>
        <v>1994.3173559391553</v>
      </c>
      <c r="D6116" s="13">
        <f t="shared" ca="1" si="571"/>
        <v>100.65801714087846</v>
      </c>
      <c r="E6116" s="13">
        <f t="shared" ca="1" si="572"/>
        <v>1008578.1337552102</v>
      </c>
      <c r="F6116" s="13">
        <f t="shared" ca="1" si="573"/>
        <v>3.9931252089183324</v>
      </c>
      <c r="G6116" s="13">
        <f t="shared" ca="1" si="574"/>
        <v>0.49696497560066483</v>
      </c>
      <c r="H6116" s="13">
        <f t="shared" ca="1" si="575"/>
        <v>0</v>
      </c>
    </row>
    <row r="6117" spans="3:8">
      <c r="C6117" s="13">
        <f t="shared" ca="1" si="570"/>
        <v>2018.7004205070455</v>
      </c>
      <c r="D6117" s="13">
        <f t="shared" ca="1" si="571"/>
        <v>100.02908963325019</v>
      </c>
      <c r="E6117" s="13">
        <f t="shared" ca="1" si="572"/>
        <v>994170.15833580843</v>
      </c>
      <c r="F6117" s="13">
        <f t="shared" ca="1" si="573"/>
        <v>4.0098344095530063</v>
      </c>
      <c r="G6117" s="13">
        <f t="shared" ca="1" si="574"/>
        <v>0.50483995777447177</v>
      </c>
      <c r="H6117" s="13">
        <f t="shared" ca="1" si="575"/>
        <v>0</v>
      </c>
    </row>
    <row r="6118" spans="3:8">
      <c r="C6118" s="13">
        <f t="shared" ca="1" si="570"/>
        <v>2010.8655795413247</v>
      </c>
      <c r="D6118" s="13">
        <f t="shared" ca="1" si="571"/>
        <v>99.941866247039115</v>
      </c>
      <c r="E6118" s="13">
        <f t="shared" ca="1" si="572"/>
        <v>992472.17103324994</v>
      </c>
      <c r="F6118" s="13">
        <f t="shared" ca="1" si="573"/>
        <v>3.9974113848606145</v>
      </c>
      <c r="G6118" s="13">
        <f t="shared" ca="1" si="574"/>
        <v>0.5076097462177549</v>
      </c>
      <c r="H6118" s="13">
        <f t="shared" ca="1" si="575"/>
        <v>0</v>
      </c>
    </row>
    <row r="6119" spans="3:8">
      <c r="C6119" s="13">
        <f t="shared" ca="1" si="570"/>
        <v>2007.7659742810822</v>
      </c>
      <c r="D6119" s="13">
        <f t="shared" ca="1" si="571"/>
        <v>100.235122104891</v>
      </c>
      <c r="E6119" s="13">
        <f t="shared" ca="1" si="572"/>
        <v>1002918.5973452959</v>
      </c>
      <c r="F6119" s="13">
        <f t="shared" ca="1" si="573"/>
        <v>4.0069939688009892</v>
      </c>
      <c r="G6119" s="13">
        <f t="shared" ca="1" si="574"/>
        <v>0.49745728902357439</v>
      </c>
      <c r="H6119" s="13">
        <f t="shared" ca="1" si="575"/>
        <v>0</v>
      </c>
    </row>
    <row r="6120" spans="3:8">
      <c r="C6120" s="13">
        <f t="shared" ca="1" si="570"/>
        <v>2002.3770145557041</v>
      </c>
      <c r="D6120" s="13">
        <f t="shared" ca="1" si="571"/>
        <v>100.52968865820912</v>
      </c>
      <c r="E6120" s="13">
        <f t="shared" ca="1" si="572"/>
        <v>992276.86359449581</v>
      </c>
      <c r="F6120" s="13">
        <f t="shared" ca="1" si="573"/>
        <v>3.9984934227946636</v>
      </c>
      <c r="G6120" s="13">
        <f t="shared" ca="1" si="574"/>
        <v>0.50584535428628008</v>
      </c>
      <c r="H6120" s="13">
        <f t="shared" ca="1" si="575"/>
        <v>0</v>
      </c>
    </row>
    <row r="6121" spans="3:8">
      <c r="C6121" s="13">
        <f t="shared" ca="1" si="570"/>
        <v>2002.0221745177516</v>
      </c>
      <c r="D6121" s="13">
        <f t="shared" ca="1" si="571"/>
        <v>99.781461159464158</v>
      </c>
      <c r="E6121" s="13">
        <f t="shared" ca="1" si="572"/>
        <v>1004277.7130295162</v>
      </c>
      <c r="F6121" s="13">
        <f t="shared" ca="1" si="573"/>
        <v>3.9903063139284289</v>
      </c>
      <c r="G6121" s="13">
        <f t="shared" ca="1" si="574"/>
        <v>0.4999873245893029</v>
      </c>
      <c r="H6121" s="13">
        <f t="shared" ca="1" si="575"/>
        <v>0</v>
      </c>
    </row>
    <row r="6122" spans="3:8">
      <c r="C6122" s="13">
        <f t="shared" ca="1" si="570"/>
        <v>1984.2191725776227</v>
      </c>
      <c r="D6122" s="13">
        <f t="shared" ca="1" si="571"/>
        <v>99.539614070035825</v>
      </c>
      <c r="E6122" s="13">
        <f t="shared" ca="1" si="572"/>
        <v>994893.37250486109</v>
      </c>
      <c r="F6122" s="13">
        <f t="shared" ca="1" si="573"/>
        <v>4.0114749742374807</v>
      </c>
      <c r="G6122" s="13">
        <f t="shared" ca="1" si="574"/>
        <v>0.48420858384067922</v>
      </c>
      <c r="H6122" s="13">
        <f t="shared" ca="1" si="575"/>
        <v>0</v>
      </c>
    </row>
    <row r="6123" spans="3:8">
      <c r="C6123" s="13">
        <f t="shared" ca="1" si="570"/>
        <v>1981.4043197151034</v>
      </c>
      <c r="D6123" s="13">
        <f t="shared" ca="1" si="571"/>
        <v>99.746184897297084</v>
      </c>
      <c r="E6123" s="13">
        <f t="shared" ca="1" si="572"/>
        <v>993341.65881857858</v>
      </c>
      <c r="F6123" s="13">
        <f t="shared" ca="1" si="573"/>
        <v>4.0016907825979864</v>
      </c>
      <c r="G6123" s="13">
        <f t="shared" ca="1" si="574"/>
        <v>0.48935032643489068</v>
      </c>
      <c r="H6123" s="13">
        <f t="shared" ca="1" si="575"/>
        <v>0</v>
      </c>
    </row>
    <row r="6124" spans="3:8">
      <c r="C6124" s="13">
        <f t="shared" ca="1" si="570"/>
        <v>2015.4996462366303</v>
      </c>
      <c r="D6124" s="13">
        <f t="shared" ca="1" si="571"/>
        <v>100.01889481049658</v>
      </c>
      <c r="E6124" s="13">
        <f t="shared" ca="1" si="572"/>
        <v>983915.10214229452</v>
      </c>
      <c r="F6124" s="13">
        <f t="shared" ca="1" si="573"/>
        <v>3.9906994788265697</v>
      </c>
      <c r="G6124" s="13">
        <f t="shared" ca="1" si="574"/>
        <v>0.51825549406727489</v>
      </c>
      <c r="H6124" s="13">
        <f t="shared" ca="1" si="575"/>
        <v>0</v>
      </c>
    </row>
    <row r="6125" spans="3:8">
      <c r="C6125" s="13">
        <f t="shared" ca="1" si="570"/>
        <v>1984.431534288226</v>
      </c>
      <c r="D6125" s="13">
        <f t="shared" ca="1" si="571"/>
        <v>99.713338278655115</v>
      </c>
      <c r="E6125" s="13">
        <f t="shared" ca="1" si="572"/>
        <v>982996.73980052979</v>
      </c>
      <c r="F6125" s="13">
        <f t="shared" ca="1" si="573"/>
        <v>4.0084348217533066</v>
      </c>
      <c r="G6125" s="13">
        <f t="shared" ca="1" si="574"/>
        <v>0.49252042762315179</v>
      </c>
      <c r="H6125" s="13">
        <f t="shared" ca="1" si="575"/>
        <v>0</v>
      </c>
    </row>
    <row r="6126" spans="3:8">
      <c r="C6126" s="13">
        <f t="shared" ca="1" si="570"/>
        <v>2007.3380591275895</v>
      </c>
      <c r="D6126" s="13">
        <f t="shared" ca="1" si="571"/>
        <v>99.645103078339616</v>
      </c>
      <c r="E6126" s="13">
        <f t="shared" ca="1" si="572"/>
        <v>995870.63822590397</v>
      </c>
      <c r="F6126" s="13">
        <f t="shared" ca="1" si="573"/>
        <v>4.0007319940802315</v>
      </c>
      <c r="G6126" s="13">
        <f t="shared" ca="1" si="574"/>
        <v>0.50094075734445109</v>
      </c>
      <c r="H6126" s="13">
        <f t="shared" ca="1" si="575"/>
        <v>0</v>
      </c>
    </row>
    <row r="6127" spans="3:8">
      <c r="C6127" s="13">
        <f t="shared" ca="1" si="570"/>
        <v>1978.7167472207955</v>
      </c>
      <c r="D6127" s="13">
        <f t="shared" ca="1" si="571"/>
        <v>100.74711069796085</v>
      </c>
      <c r="E6127" s="13">
        <f t="shared" ca="1" si="572"/>
        <v>993033.9760626409</v>
      </c>
      <c r="F6127" s="13">
        <f t="shared" ca="1" si="573"/>
        <v>4.0062891722808995</v>
      </c>
      <c r="G6127" s="13">
        <f t="shared" ca="1" si="574"/>
        <v>0.49081374078530687</v>
      </c>
      <c r="H6127" s="13">
        <f t="shared" ca="1" si="575"/>
        <v>0</v>
      </c>
    </row>
    <row r="6128" spans="3:8">
      <c r="C6128" s="13">
        <f t="shared" ca="1" si="570"/>
        <v>1995.480535427781</v>
      </c>
      <c r="D6128" s="13">
        <f t="shared" ca="1" si="571"/>
        <v>100.17750051470479</v>
      </c>
      <c r="E6128" s="13">
        <f t="shared" ca="1" si="572"/>
        <v>988323.53337404295</v>
      </c>
      <c r="F6128" s="13">
        <f t="shared" ca="1" si="573"/>
        <v>3.9979938280777385</v>
      </c>
      <c r="G6128" s="13">
        <f t="shared" ca="1" si="574"/>
        <v>0.50286070983271747</v>
      </c>
      <c r="H6128" s="13">
        <f t="shared" ca="1" si="575"/>
        <v>0</v>
      </c>
    </row>
    <row r="6129" spans="3:8">
      <c r="C6129" s="13">
        <f t="shared" ca="1" si="570"/>
        <v>1998.8500122453549</v>
      </c>
      <c r="D6129" s="13">
        <f t="shared" ca="1" si="571"/>
        <v>100.85610585855956</v>
      </c>
      <c r="E6129" s="13">
        <f t="shared" ca="1" si="572"/>
        <v>997933.68294407637</v>
      </c>
      <c r="F6129" s="13">
        <f t="shared" ca="1" si="573"/>
        <v>4.0048672799562892</v>
      </c>
      <c r="G6129" s="13">
        <f t="shared" ca="1" si="574"/>
        <v>0.4996415536546705</v>
      </c>
      <c r="H6129" s="13">
        <f t="shared" ca="1" si="575"/>
        <v>0</v>
      </c>
    </row>
    <row r="6130" spans="3:8">
      <c r="C6130" s="13">
        <f t="shared" ca="1" si="570"/>
        <v>2006.3224428522765</v>
      </c>
      <c r="D6130" s="13">
        <f t="shared" ca="1" si="571"/>
        <v>99.364461660521826</v>
      </c>
      <c r="E6130" s="13">
        <f t="shared" ca="1" si="572"/>
        <v>1000584.8470850559</v>
      </c>
      <c r="F6130" s="13">
        <f t="shared" ca="1" si="573"/>
        <v>3.9968063018787028</v>
      </c>
      <c r="G6130" s="13">
        <f t="shared" ca="1" si="574"/>
        <v>0.49862764568677731</v>
      </c>
      <c r="H6130" s="13">
        <f t="shared" ca="1" si="575"/>
        <v>0</v>
      </c>
    </row>
    <row r="6131" spans="3:8">
      <c r="C6131" s="13">
        <f t="shared" ca="1" si="570"/>
        <v>2002.1575100913217</v>
      </c>
      <c r="D6131" s="13">
        <f t="shared" ca="1" si="571"/>
        <v>100.42766847782801</v>
      </c>
      <c r="E6131" s="13">
        <f t="shared" ca="1" si="572"/>
        <v>1003459.7339671809</v>
      </c>
      <c r="F6131" s="13">
        <f t="shared" ca="1" si="573"/>
        <v>3.9943186822736778</v>
      </c>
      <c r="G6131" s="13">
        <f t="shared" ca="1" si="574"/>
        <v>0.50168278579564263</v>
      </c>
      <c r="H6131" s="13">
        <f t="shared" ca="1" si="575"/>
        <v>0</v>
      </c>
    </row>
    <row r="6132" spans="3:8">
      <c r="C6132" s="13">
        <f t="shared" ca="1" si="570"/>
        <v>2007.9455091679483</v>
      </c>
      <c r="D6132" s="13">
        <f t="shared" ca="1" si="571"/>
        <v>99.655276292830621</v>
      </c>
      <c r="E6132" s="13">
        <f t="shared" ca="1" si="572"/>
        <v>1007004.2864032895</v>
      </c>
      <c r="F6132" s="13">
        <f t="shared" ca="1" si="573"/>
        <v>3.9887824568956174</v>
      </c>
      <c r="G6132" s="13">
        <f t="shared" ca="1" si="574"/>
        <v>0.5017201628798037</v>
      </c>
      <c r="H6132" s="13">
        <f t="shared" ca="1" si="575"/>
        <v>0</v>
      </c>
    </row>
    <row r="6133" spans="3:8">
      <c r="C6133" s="13">
        <f t="shared" ca="1" si="570"/>
        <v>1995.1063007586504</v>
      </c>
      <c r="D6133" s="13">
        <f t="shared" ca="1" si="571"/>
        <v>100.12334368314581</v>
      </c>
      <c r="E6133" s="13">
        <f t="shared" ca="1" si="572"/>
        <v>989261.45594341983</v>
      </c>
      <c r="F6133" s="13">
        <f t="shared" ca="1" si="573"/>
        <v>3.9999967499409514</v>
      </c>
      <c r="G6133" s="13">
        <f t="shared" ca="1" si="574"/>
        <v>0.50091947614260857</v>
      </c>
      <c r="H6133" s="13">
        <f t="shared" ca="1" si="575"/>
        <v>0</v>
      </c>
    </row>
    <row r="6134" spans="3:8">
      <c r="C6134" s="13">
        <f t="shared" ca="1" si="570"/>
        <v>2009.6680807136536</v>
      </c>
      <c r="D6134" s="13">
        <f t="shared" ca="1" si="571"/>
        <v>99.656441590868639</v>
      </c>
      <c r="E6134" s="13">
        <f t="shared" ca="1" si="572"/>
        <v>991294.85844403529</v>
      </c>
      <c r="F6134" s="13">
        <f t="shared" ca="1" si="573"/>
        <v>4.0055149348766532</v>
      </c>
      <c r="G6134" s="13">
        <f t="shared" ca="1" si="574"/>
        <v>0.50207419995426295</v>
      </c>
      <c r="H6134" s="13">
        <f t="shared" ca="1" si="575"/>
        <v>0</v>
      </c>
    </row>
    <row r="6135" spans="3:8">
      <c r="C6135" s="13">
        <f t="shared" ca="1" si="570"/>
        <v>2002.4706286482819</v>
      </c>
      <c r="D6135" s="13">
        <f t="shared" ca="1" si="571"/>
        <v>98.974659539211984</v>
      </c>
      <c r="E6135" s="13">
        <f t="shared" ca="1" si="572"/>
        <v>996560.78341854084</v>
      </c>
      <c r="F6135" s="13">
        <f t="shared" ca="1" si="573"/>
        <v>4.0094651357398545</v>
      </c>
      <c r="G6135" s="13">
        <f t="shared" ca="1" si="574"/>
        <v>0.49052020624705311</v>
      </c>
      <c r="H6135" s="13">
        <f t="shared" ca="1" si="575"/>
        <v>0</v>
      </c>
    </row>
    <row r="6136" spans="3:8">
      <c r="C6136" s="13">
        <f t="shared" ca="1" si="570"/>
        <v>2003.9393725931066</v>
      </c>
      <c r="D6136" s="13">
        <f t="shared" ca="1" si="571"/>
        <v>99.823134636772679</v>
      </c>
      <c r="E6136" s="13">
        <f t="shared" ca="1" si="572"/>
        <v>998206.7726679144</v>
      </c>
      <c r="F6136" s="13">
        <f t="shared" ca="1" si="573"/>
        <v>4.0012820439745864</v>
      </c>
      <c r="G6136" s="13">
        <f t="shared" ca="1" si="574"/>
        <v>0.49869305677865239</v>
      </c>
      <c r="H6136" s="13">
        <f t="shared" ca="1" si="575"/>
        <v>0</v>
      </c>
    </row>
    <row r="6137" spans="3:8">
      <c r="C6137" s="13">
        <f t="shared" ca="1" si="570"/>
        <v>1981.7479620752811</v>
      </c>
      <c r="D6137" s="13">
        <f t="shared" ca="1" si="571"/>
        <v>100.18194198255078</v>
      </c>
      <c r="E6137" s="13">
        <f t="shared" ca="1" si="572"/>
        <v>1005760.893269601</v>
      </c>
      <c r="F6137" s="13">
        <f t="shared" ca="1" si="573"/>
        <v>3.9995757514498971</v>
      </c>
      <c r="G6137" s="13">
        <f t="shared" ca="1" si="574"/>
        <v>0.48661553499328392</v>
      </c>
      <c r="H6137" s="13">
        <f t="shared" ca="1" si="575"/>
        <v>0</v>
      </c>
    </row>
    <row r="6138" spans="3:8">
      <c r="C6138" s="13">
        <f t="shared" ca="1" si="570"/>
        <v>1991.1489062621151</v>
      </c>
      <c r="D6138" s="13">
        <f t="shared" ca="1" si="571"/>
        <v>100.26841623421706</v>
      </c>
      <c r="E6138" s="13">
        <f t="shared" ca="1" si="572"/>
        <v>995093.50198220601</v>
      </c>
      <c r="F6138" s="13">
        <f t="shared" ca="1" si="573"/>
        <v>3.998993617501192</v>
      </c>
      <c r="G6138" s="13">
        <f t="shared" ca="1" si="574"/>
        <v>0.49722737953558171</v>
      </c>
      <c r="H6138" s="13">
        <f t="shared" ca="1" si="575"/>
        <v>0</v>
      </c>
    </row>
    <row r="6139" spans="3:8">
      <c r="C6139" s="13">
        <f t="shared" ca="1" si="570"/>
        <v>1997.4533963460174</v>
      </c>
      <c r="D6139" s="13">
        <f t="shared" ca="1" si="571"/>
        <v>100.11992190600465</v>
      </c>
      <c r="E6139" s="13">
        <f t="shared" ca="1" si="572"/>
        <v>994810.14783064695</v>
      </c>
      <c r="F6139" s="13">
        <f t="shared" ca="1" si="573"/>
        <v>4.0058210240635024</v>
      </c>
      <c r="G6139" s="13">
        <f t="shared" ca="1" si="574"/>
        <v>0.49638377162519248</v>
      </c>
      <c r="H6139" s="13">
        <f t="shared" ca="1" si="575"/>
        <v>0</v>
      </c>
    </row>
    <row r="6140" spans="3:8">
      <c r="C6140" s="13">
        <f t="shared" ca="1" si="570"/>
        <v>2006.0014072053807</v>
      </c>
      <c r="D6140" s="13">
        <f t="shared" ca="1" si="571"/>
        <v>100.47616019223329</v>
      </c>
      <c r="E6140" s="13">
        <f t="shared" ca="1" si="572"/>
        <v>988696.15800956369</v>
      </c>
      <c r="F6140" s="13">
        <f t="shared" ca="1" si="573"/>
        <v>4.0040141246400527</v>
      </c>
      <c r="G6140" s="13">
        <f t="shared" ca="1" si="574"/>
        <v>0.50644277662960957</v>
      </c>
      <c r="H6140" s="13">
        <f t="shared" ca="1" si="575"/>
        <v>0</v>
      </c>
    </row>
    <row r="6141" spans="3:8">
      <c r="C6141" s="13">
        <f t="shared" ca="1" si="570"/>
        <v>2002.9318541318378</v>
      </c>
      <c r="D6141" s="13">
        <f t="shared" ca="1" si="571"/>
        <v>100.95321215666193</v>
      </c>
      <c r="E6141" s="13">
        <f t="shared" ca="1" si="572"/>
        <v>985709.02878526249</v>
      </c>
      <c r="F6141" s="13">
        <f t="shared" ca="1" si="573"/>
        <v>4.0054421384013468</v>
      </c>
      <c r="G6141" s="13">
        <f t="shared" ca="1" si="574"/>
        <v>0.50810332806121683</v>
      </c>
      <c r="H6141" s="13">
        <f t="shared" ca="1" si="575"/>
        <v>0</v>
      </c>
    </row>
    <row r="6142" spans="3:8">
      <c r="C6142" s="13">
        <f t="shared" ca="1" si="570"/>
        <v>1992.5399871862494</v>
      </c>
      <c r="D6142" s="13">
        <f t="shared" ca="1" si="571"/>
        <v>99.972822571181908</v>
      </c>
      <c r="E6142" s="13">
        <f t="shared" ca="1" si="572"/>
        <v>991945.32474503433</v>
      </c>
      <c r="F6142" s="13">
        <f t="shared" ca="1" si="573"/>
        <v>3.9997747212955961</v>
      </c>
      <c r="G6142" s="13">
        <f t="shared" ca="1" si="574"/>
        <v>0.49764119012793129</v>
      </c>
      <c r="H6142" s="13">
        <f t="shared" ca="1" si="575"/>
        <v>0</v>
      </c>
    </row>
    <row r="6143" spans="3:8">
      <c r="C6143" s="13">
        <f t="shared" ca="1" si="570"/>
        <v>2014.4923389175869</v>
      </c>
      <c r="D6143" s="13">
        <f t="shared" ca="1" si="571"/>
        <v>100.16333836480241</v>
      </c>
      <c r="E6143" s="13">
        <f t="shared" ca="1" si="572"/>
        <v>1003133.9161914645</v>
      </c>
      <c r="F6143" s="13">
        <f t="shared" ca="1" si="573"/>
        <v>3.9944481546749211</v>
      </c>
      <c r="G6143" s="13">
        <f t="shared" ca="1" si="574"/>
        <v>0.50664539170120848</v>
      </c>
      <c r="H6143" s="13">
        <f t="shared" ca="1" si="575"/>
        <v>0</v>
      </c>
    </row>
    <row r="6144" spans="3:8">
      <c r="C6144" s="13">
        <f t="shared" ca="1" si="570"/>
        <v>1988.6503715950073</v>
      </c>
      <c r="D6144" s="13">
        <f t="shared" ca="1" si="571"/>
        <v>99.226038174609016</v>
      </c>
      <c r="E6144" s="13">
        <f t="shared" ca="1" si="572"/>
        <v>996058.75878925831</v>
      </c>
      <c r="F6144" s="13">
        <f t="shared" ca="1" si="573"/>
        <v>3.9926104372466833</v>
      </c>
      <c r="G6144" s="13">
        <f t="shared" ca="1" si="574"/>
        <v>0.49349180815348598</v>
      </c>
      <c r="H6144" s="13">
        <f t="shared" ca="1" si="575"/>
        <v>0</v>
      </c>
    </row>
    <row r="6145" spans="3:8">
      <c r="C6145" s="13">
        <f t="shared" ca="1" si="570"/>
        <v>2007.1863151718339</v>
      </c>
      <c r="D6145" s="13">
        <f t="shared" ca="1" si="571"/>
        <v>100.04170609511253</v>
      </c>
      <c r="E6145" s="13">
        <f t="shared" ca="1" si="572"/>
        <v>1000525.8080767445</v>
      </c>
      <c r="F6145" s="13">
        <f t="shared" ca="1" si="573"/>
        <v>3.9943986779174856</v>
      </c>
      <c r="G6145" s="13">
        <f t="shared" ca="1" si="574"/>
        <v>0.50370082960365303</v>
      </c>
      <c r="H6145" s="13">
        <f t="shared" ca="1" si="575"/>
        <v>0</v>
      </c>
    </row>
    <row r="6146" spans="3:8">
      <c r="C6146" s="13">
        <f t="shared" ca="1" si="570"/>
        <v>2012.4569077151793</v>
      </c>
      <c r="D6146" s="13">
        <f t="shared" ca="1" si="571"/>
        <v>98.939355910033612</v>
      </c>
      <c r="E6146" s="13">
        <f t="shared" ca="1" si="572"/>
        <v>1011698.3498731138</v>
      </c>
      <c r="F6146" s="13">
        <f t="shared" ca="1" si="573"/>
        <v>4.0116410122817525</v>
      </c>
      <c r="G6146" s="13">
        <f t="shared" ca="1" si="574"/>
        <v>0.48678041978367476</v>
      </c>
      <c r="H6146" s="13">
        <f t="shared" ca="1" si="575"/>
        <v>0</v>
      </c>
    </row>
    <row r="6147" spans="3:8">
      <c r="C6147" s="13">
        <f t="shared" ca="1" si="570"/>
        <v>2007.579380002534</v>
      </c>
      <c r="D6147" s="13">
        <f t="shared" ca="1" si="571"/>
        <v>99.539276196763183</v>
      </c>
      <c r="E6147" s="13">
        <f t="shared" ca="1" si="572"/>
        <v>996016.00004741433</v>
      </c>
      <c r="F6147" s="13">
        <f t="shared" ca="1" si="573"/>
        <v>4.0033991599129202</v>
      </c>
      <c r="G6147" s="13">
        <f t="shared" ca="1" si="574"/>
        <v>0.49912368160385806</v>
      </c>
      <c r="H6147" s="13">
        <f t="shared" ca="1" si="575"/>
        <v>0</v>
      </c>
    </row>
    <row r="6148" spans="3:8">
      <c r="C6148" s="13">
        <f t="shared" ca="1" si="570"/>
        <v>1996.3517216257483</v>
      </c>
      <c r="D6148" s="13">
        <f t="shared" ca="1" si="571"/>
        <v>100.82070652390814</v>
      </c>
      <c r="E6148" s="13">
        <f t="shared" ca="1" si="572"/>
        <v>997419.99298342923</v>
      </c>
      <c r="F6148" s="13">
        <f t="shared" ca="1" si="573"/>
        <v>4.0109977334541336</v>
      </c>
      <c r="G6148" s="13">
        <f t="shared" ca="1" si="574"/>
        <v>0.495434508239252</v>
      </c>
      <c r="H6148" s="13">
        <f t="shared" ca="1" si="575"/>
        <v>0</v>
      </c>
    </row>
    <row r="6149" spans="3:8">
      <c r="C6149" s="13">
        <f t="shared" ca="1" si="570"/>
        <v>2000.1914219794567</v>
      </c>
      <c r="D6149" s="13">
        <f t="shared" ca="1" si="571"/>
        <v>99.390985375848544</v>
      </c>
      <c r="E6149" s="13">
        <f t="shared" ca="1" si="572"/>
        <v>984849.89657192654</v>
      </c>
      <c r="F6149" s="13">
        <f t="shared" ca="1" si="573"/>
        <v>4.006224794687947</v>
      </c>
      <c r="G6149" s="13">
        <f t="shared" ca="1" si="574"/>
        <v>0.49891774441290243</v>
      </c>
      <c r="H6149" s="13">
        <f t="shared" ca="1" si="575"/>
        <v>0</v>
      </c>
    </row>
    <row r="6150" spans="3:8">
      <c r="C6150" s="13">
        <f t="shared" ca="1" si="570"/>
        <v>2017.3666176426334</v>
      </c>
      <c r="D6150" s="13">
        <f t="shared" ca="1" si="571"/>
        <v>98.43413700299017</v>
      </c>
      <c r="E6150" s="13">
        <f t="shared" ca="1" si="572"/>
        <v>982818.36082360579</v>
      </c>
      <c r="F6150" s="13">
        <f t="shared" ca="1" si="573"/>
        <v>3.9996229172936553</v>
      </c>
      <c r="G6150" s="13">
        <f t="shared" ca="1" si="574"/>
        <v>0.50700947905150218</v>
      </c>
      <c r="H6150" s="13">
        <f t="shared" ca="1" si="575"/>
        <v>0</v>
      </c>
    </row>
    <row r="6151" spans="3:8">
      <c r="C6151" s="13">
        <f t="shared" ca="1" si="570"/>
        <v>2002.7195888190963</v>
      </c>
      <c r="D6151" s="13">
        <f t="shared" ca="1" si="571"/>
        <v>99.563805191232902</v>
      </c>
      <c r="E6151" s="13">
        <f t="shared" ca="1" si="572"/>
        <v>993863.31500602711</v>
      </c>
      <c r="F6151" s="13">
        <f t="shared" ca="1" si="573"/>
        <v>3.9989612365563483</v>
      </c>
      <c r="G6151" s="13">
        <f t="shared" ca="1" si="574"/>
        <v>0.50012259347292032</v>
      </c>
      <c r="H6151" s="13">
        <f t="shared" ca="1" si="575"/>
        <v>0</v>
      </c>
    </row>
    <row r="6152" spans="3:8">
      <c r="C6152" s="13">
        <f t="shared" ca="1" si="570"/>
        <v>2011.2644838021527</v>
      </c>
      <c r="D6152" s="13">
        <f t="shared" ca="1" si="571"/>
        <v>100.0009450173381</v>
      </c>
      <c r="E6152" s="13">
        <f t="shared" ca="1" si="572"/>
        <v>1004282.1962232224</v>
      </c>
      <c r="F6152" s="13">
        <f t="shared" ca="1" si="573"/>
        <v>4.0048911330318786</v>
      </c>
      <c r="G6152" s="13">
        <f t="shared" ca="1" si="574"/>
        <v>0.49839535341710312</v>
      </c>
      <c r="H6152" s="13">
        <f t="shared" ca="1" si="575"/>
        <v>0</v>
      </c>
    </row>
    <row r="6153" spans="3:8">
      <c r="C6153" s="13">
        <f t="shared" ca="1" si="570"/>
        <v>1990.5209395513646</v>
      </c>
      <c r="D6153" s="13">
        <f t="shared" ca="1" si="571"/>
        <v>99.906961112899239</v>
      </c>
      <c r="E6153" s="13">
        <f t="shared" ca="1" si="572"/>
        <v>993443.45818582887</v>
      </c>
      <c r="F6153" s="13">
        <f t="shared" ca="1" si="573"/>
        <v>4.0087361267034147</v>
      </c>
      <c r="G6153" s="13">
        <f t="shared" ca="1" si="574"/>
        <v>0.49114118181970512</v>
      </c>
      <c r="H6153" s="13">
        <f t="shared" ca="1" si="575"/>
        <v>0</v>
      </c>
    </row>
    <row r="6154" spans="3:8">
      <c r="C6154" s="13">
        <f t="shared" ca="1" si="570"/>
        <v>1993.9664232038203</v>
      </c>
      <c r="D6154" s="13">
        <f t="shared" ca="1" si="571"/>
        <v>99.921046312312953</v>
      </c>
      <c r="E6154" s="13">
        <f t="shared" ca="1" si="572"/>
        <v>992635.55867335142</v>
      </c>
      <c r="F6154" s="13">
        <f t="shared" ca="1" si="573"/>
        <v>3.9899147888363169</v>
      </c>
      <c r="G6154" s="13">
        <f t="shared" ca="1" si="574"/>
        <v>0.50268795366929531</v>
      </c>
      <c r="H6154" s="13">
        <f t="shared" ca="1" si="575"/>
        <v>0</v>
      </c>
    </row>
    <row r="6155" spans="3:8">
      <c r="C6155" s="13">
        <f t="shared" ca="1" si="570"/>
        <v>1996.9944030585773</v>
      </c>
      <c r="D6155" s="13">
        <f t="shared" ca="1" si="571"/>
        <v>99.898879594279393</v>
      </c>
      <c r="E6155" s="13">
        <f t="shared" ca="1" si="572"/>
        <v>981659.23994854942</v>
      </c>
      <c r="F6155" s="13">
        <f t="shared" ca="1" si="573"/>
        <v>4.0041775875431318</v>
      </c>
      <c r="G6155" s="13">
        <f t="shared" ca="1" si="574"/>
        <v>0.50251654713853466</v>
      </c>
      <c r="H6155" s="13">
        <f t="shared" ca="1" si="575"/>
        <v>0</v>
      </c>
    </row>
    <row r="6156" spans="3:8">
      <c r="C6156" s="13">
        <f t="shared" ca="1" si="570"/>
        <v>1998.2972119163267</v>
      </c>
      <c r="D6156" s="13">
        <f t="shared" ca="1" si="571"/>
        <v>99.441360411746189</v>
      </c>
      <c r="E6156" s="13">
        <f t="shared" ca="1" si="572"/>
        <v>997202.2771406247</v>
      </c>
      <c r="F6156" s="13">
        <f t="shared" ca="1" si="573"/>
        <v>3.98272846017798</v>
      </c>
      <c r="G6156" s="13">
        <f t="shared" ca="1" si="574"/>
        <v>0.50376884443691061</v>
      </c>
      <c r="H6156" s="13">
        <f t="shared" ca="1" si="575"/>
        <v>0</v>
      </c>
    </row>
    <row r="6157" spans="3:8">
      <c r="C6157" s="13">
        <f t="shared" ca="1" si="570"/>
        <v>1991.4216872977302</v>
      </c>
      <c r="D6157" s="13">
        <f t="shared" ca="1" si="571"/>
        <v>100.02911888883732</v>
      </c>
      <c r="E6157" s="13">
        <f t="shared" ca="1" si="572"/>
        <v>994227.16304612113</v>
      </c>
      <c r="F6157" s="13">
        <f t="shared" ca="1" si="573"/>
        <v>4.0088313531541262</v>
      </c>
      <c r="G6157" s="13">
        <f t="shared" ca="1" si="574"/>
        <v>0.49175215658222182</v>
      </c>
      <c r="H6157" s="13">
        <f t="shared" ca="1" si="575"/>
        <v>0</v>
      </c>
    </row>
    <row r="6158" spans="3:8">
      <c r="C6158" s="13">
        <f t="shared" ca="1" si="570"/>
        <v>2015.9914959666846</v>
      </c>
      <c r="D6158" s="13">
        <f t="shared" ca="1" si="571"/>
        <v>100.56283231108239</v>
      </c>
      <c r="E6158" s="13">
        <f t="shared" ca="1" si="572"/>
        <v>985782.94914398796</v>
      </c>
      <c r="F6158" s="13">
        <f t="shared" ca="1" si="573"/>
        <v>3.9973065119287403</v>
      </c>
      <c r="G6158" s="13">
        <f t="shared" ca="1" si="574"/>
        <v>0.51690878908225846</v>
      </c>
      <c r="H6158" s="13">
        <f t="shared" ca="1" si="575"/>
        <v>0</v>
      </c>
    </row>
    <row r="6159" spans="3:8">
      <c r="C6159" s="13">
        <f t="shared" ca="1" si="570"/>
        <v>1991.2190321902474</v>
      </c>
      <c r="D6159" s="13">
        <f t="shared" ca="1" si="571"/>
        <v>100.24907502621765</v>
      </c>
      <c r="E6159" s="13">
        <f t="shared" ca="1" si="572"/>
        <v>994222.34439216496</v>
      </c>
      <c r="F6159" s="13">
        <f t="shared" ca="1" si="573"/>
        <v>4.004630398992747</v>
      </c>
      <c r="G6159" s="13">
        <f t="shared" ca="1" si="574"/>
        <v>0.49480639031528206</v>
      </c>
      <c r="H6159" s="13">
        <f t="shared" ca="1" si="575"/>
        <v>0</v>
      </c>
    </row>
    <row r="6160" spans="3:8">
      <c r="C6160" s="13">
        <f t="shared" ca="1" si="570"/>
        <v>2039.6997261925205</v>
      </c>
      <c r="D6160" s="13">
        <f t="shared" ca="1" si="571"/>
        <v>100.42591327497971</v>
      </c>
      <c r="E6160" s="13">
        <f t="shared" ca="1" si="572"/>
        <v>1009258.6309093995</v>
      </c>
      <c r="F6160" s="13">
        <f t="shared" ca="1" si="573"/>
        <v>4.0045388782948264</v>
      </c>
      <c r="G6160" s="13">
        <f t="shared" ca="1" si="574"/>
        <v>0.51240796294614255</v>
      </c>
      <c r="H6160" s="13">
        <f t="shared" ca="1" si="575"/>
        <v>0</v>
      </c>
    </row>
    <row r="6161" spans="3:8">
      <c r="C6161" s="13">
        <f t="shared" ca="1" si="570"/>
        <v>2020.68156446844</v>
      </c>
      <c r="D6161" s="13">
        <f t="shared" ca="1" si="571"/>
        <v>100.45321373335307</v>
      </c>
      <c r="E6161" s="13">
        <f t="shared" ca="1" si="572"/>
        <v>993694.44844016165</v>
      </c>
      <c r="F6161" s="13">
        <f t="shared" ca="1" si="573"/>
        <v>3.9996660812098317</v>
      </c>
      <c r="G6161" s="13">
        <f t="shared" ca="1" si="574"/>
        <v>0.51340716451890878</v>
      </c>
      <c r="H6161" s="13">
        <f t="shared" ca="1" si="575"/>
        <v>0</v>
      </c>
    </row>
    <row r="6162" spans="3:8">
      <c r="C6162" s="13">
        <f t="shared" ca="1" si="570"/>
        <v>1988.6438399180329</v>
      </c>
      <c r="D6162" s="13">
        <f t="shared" ca="1" si="571"/>
        <v>99.724174809962051</v>
      </c>
      <c r="E6162" s="13">
        <f t="shared" ca="1" si="572"/>
        <v>981912.00100210321</v>
      </c>
      <c r="F6162" s="13">
        <f t="shared" ca="1" si="573"/>
        <v>4.0049311727535191</v>
      </c>
      <c r="G6162" s="13">
        <f t="shared" ca="1" si="574"/>
        <v>0.49694898634460466</v>
      </c>
      <c r="H6162" s="13">
        <f t="shared" ca="1" si="575"/>
        <v>0</v>
      </c>
    </row>
    <row r="6163" spans="3:8">
      <c r="C6163" s="13">
        <f t="shared" ca="1" si="570"/>
        <v>1993.8271749566957</v>
      </c>
      <c r="D6163" s="13">
        <f t="shared" ca="1" si="571"/>
        <v>100.02469709136605</v>
      </c>
      <c r="E6163" s="13">
        <f t="shared" ca="1" si="572"/>
        <v>997537.52424906043</v>
      </c>
      <c r="F6163" s="13">
        <f t="shared" ca="1" si="573"/>
        <v>3.9997446416214006</v>
      </c>
      <c r="G6163" s="13">
        <f t="shared" ca="1" si="574"/>
        <v>0.49576298602894858</v>
      </c>
      <c r="H6163" s="13">
        <f t="shared" ca="1" si="575"/>
        <v>0</v>
      </c>
    </row>
    <row r="6164" spans="3:8">
      <c r="C6164" s="13">
        <f t="shared" ca="1" si="570"/>
        <v>2015.4803603814928</v>
      </c>
      <c r="D6164" s="13">
        <f t="shared" ca="1" si="571"/>
        <v>100.15896796682911</v>
      </c>
      <c r="E6164" s="13">
        <f t="shared" ca="1" si="572"/>
        <v>997325.95907082711</v>
      </c>
      <c r="F6164" s="13">
        <f t="shared" ca="1" si="573"/>
        <v>3.9981751755924573</v>
      </c>
      <c r="G6164" s="13">
        <f t="shared" ca="1" si="574"/>
        <v>0.50817432643373006</v>
      </c>
      <c r="H6164" s="13">
        <f t="shared" ca="1" si="575"/>
        <v>0</v>
      </c>
    </row>
    <row r="6165" spans="3:8">
      <c r="C6165" s="13">
        <f t="shared" ca="1" si="570"/>
        <v>2003.4475423606455</v>
      </c>
      <c r="D6165" s="13">
        <f t="shared" ca="1" si="571"/>
        <v>100.34588435932295</v>
      </c>
      <c r="E6165" s="13">
        <f t="shared" ca="1" si="572"/>
        <v>1004812.3940666628</v>
      </c>
      <c r="F6165" s="13">
        <f t="shared" ca="1" si="573"/>
        <v>4.0128748145582458</v>
      </c>
      <c r="G6165" s="13">
        <f t="shared" ca="1" si="574"/>
        <v>0.49203751935349466</v>
      </c>
      <c r="H6165" s="13">
        <f t="shared" ca="1" si="575"/>
        <v>0</v>
      </c>
    </row>
    <row r="6166" spans="3:8">
      <c r="C6166" s="13">
        <f t="shared" ca="1" si="570"/>
        <v>2008.0869775452857</v>
      </c>
      <c r="D6166" s="13">
        <f t="shared" ca="1" si="571"/>
        <v>99.819835349621329</v>
      </c>
      <c r="E6166" s="13">
        <f t="shared" ca="1" si="572"/>
        <v>995684.87506876467</v>
      </c>
      <c r="F6166" s="13">
        <f t="shared" ca="1" si="573"/>
        <v>4.0063220828327486</v>
      </c>
      <c r="G6166" s="13">
        <f t="shared" ca="1" si="574"/>
        <v>0.49948985273428587</v>
      </c>
      <c r="H6166" s="13">
        <f t="shared" ca="1" si="575"/>
        <v>0</v>
      </c>
    </row>
    <row r="6167" spans="3:8">
      <c r="C6167" s="13">
        <f t="shared" ca="1" si="570"/>
        <v>2002.5701072760382</v>
      </c>
      <c r="D6167" s="13">
        <f t="shared" ca="1" si="571"/>
        <v>99.863891872107928</v>
      </c>
      <c r="E6167" s="13">
        <f t="shared" ca="1" si="572"/>
        <v>992046.89651860134</v>
      </c>
      <c r="F6167" s="13">
        <f t="shared" ca="1" si="573"/>
        <v>4.0043787470278112</v>
      </c>
      <c r="G6167" s="13">
        <f t="shared" ca="1" si="574"/>
        <v>0.49975976239928449</v>
      </c>
      <c r="H6167" s="13">
        <f t="shared" ca="1" si="575"/>
        <v>0</v>
      </c>
    </row>
    <row r="6168" spans="3:8">
      <c r="C6168" s="13">
        <f t="shared" ref="C6168:C6231" ca="1" si="576">NORMINV(RAND(),$D$3,$G$3)</f>
        <v>2003.3563262310622</v>
      </c>
      <c r="D6168" s="13">
        <f t="shared" ref="D6168:D6231" ca="1" si="577">NORMINV(RAND(),$D$4,$G$4)</f>
        <v>100.95459899866874</v>
      </c>
      <c r="E6168" s="13">
        <f t="shared" ref="E6168:E6231" ca="1" si="578">NORMINV(RAND(),$D$5,$G$5)</f>
        <v>996309.94722135575</v>
      </c>
      <c r="F6168" s="13">
        <f t="shared" ref="F6168:F6231" ca="1" si="579">NORMINV(RAND(),$D$6,$G$6)</f>
        <v>3.9960382346161785</v>
      </c>
      <c r="G6168" s="13">
        <f t="shared" ref="G6168:G6231" ca="1" si="580">C6168^2*D6168/(E6168*3.1415926*F6168^4)</f>
        <v>0.50766782572776781</v>
      </c>
      <c r="H6168" s="13">
        <f t="shared" ref="H6168:H6231" ca="1" si="581">IF(G6168&gt;0.54,1,IF(G6168&lt;0.46,1,0))</f>
        <v>0</v>
      </c>
    </row>
    <row r="6169" spans="3:8">
      <c r="C6169" s="13">
        <f t="shared" ca="1" si="576"/>
        <v>1997.7598566291722</v>
      </c>
      <c r="D6169" s="13">
        <f t="shared" ca="1" si="577"/>
        <v>99.398110905239164</v>
      </c>
      <c r="E6169" s="13">
        <f t="shared" ca="1" si="578"/>
        <v>993554.51563380193</v>
      </c>
      <c r="F6169" s="13">
        <f t="shared" ca="1" si="579"/>
        <v>3.9894886931741427</v>
      </c>
      <c r="G6169" s="13">
        <f t="shared" ca="1" si="580"/>
        <v>0.50171163615516423</v>
      </c>
      <c r="H6169" s="13">
        <f t="shared" ca="1" si="581"/>
        <v>0</v>
      </c>
    </row>
    <row r="6170" spans="3:8">
      <c r="C6170" s="13">
        <f t="shared" ca="1" si="576"/>
        <v>1986.0450475911255</v>
      </c>
      <c r="D6170" s="13">
        <f t="shared" ca="1" si="577"/>
        <v>99.411671137827241</v>
      </c>
      <c r="E6170" s="13">
        <f t="shared" ca="1" si="578"/>
        <v>982486.21587172127</v>
      </c>
      <c r="F6170" s="13">
        <f t="shared" ca="1" si="579"/>
        <v>3.9940257445058274</v>
      </c>
      <c r="G6170" s="13">
        <f t="shared" ca="1" si="580"/>
        <v>0.49922438829781091</v>
      </c>
      <c r="H6170" s="13">
        <f t="shared" ca="1" si="581"/>
        <v>0</v>
      </c>
    </row>
    <row r="6171" spans="3:8">
      <c r="C6171" s="13">
        <f t="shared" ca="1" si="576"/>
        <v>2006.7974722548361</v>
      </c>
      <c r="D6171" s="13">
        <f t="shared" ca="1" si="577"/>
        <v>99.742009551109845</v>
      </c>
      <c r="E6171" s="13">
        <f t="shared" ca="1" si="578"/>
        <v>1001477.2881456385</v>
      </c>
      <c r="F6171" s="13">
        <f t="shared" ca="1" si="579"/>
        <v>3.9917431814884554</v>
      </c>
      <c r="G6171" s="13">
        <f t="shared" ca="1" si="580"/>
        <v>0.50285626596005073</v>
      </c>
      <c r="H6171" s="13">
        <f t="shared" ca="1" si="581"/>
        <v>0</v>
      </c>
    </row>
    <row r="6172" spans="3:8">
      <c r="C6172" s="13">
        <f t="shared" ca="1" si="576"/>
        <v>1999.8778066252901</v>
      </c>
      <c r="D6172" s="13">
        <f t="shared" ca="1" si="577"/>
        <v>100.44823639389995</v>
      </c>
      <c r="E6172" s="13">
        <f t="shared" ca="1" si="578"/>
        <v>982129.81220214197</v>
      </c>
      <c r="F6172" s="13">
        <f t="shared" ca="1" si="579"/>
        <v>3.9955284051524398</v>
      </c>
      <c r="G6172" s="13">
        <f t="shared" ca="1" si="580"/>
        <v>0.51089727755327541</v>
      </c>
      <c r="H6172" s="13">
        <f t="shared" ca="1" si="581"/>
        <v>0</v>
      </c>
    </row>
    <row r="6173" spans="3:8">
      <c r="C6173" s="13">
        <f t="shared" ca="1" si="576"/>
        <v>1996.0215124626859</v>
      </c>
      <c r="D6173" s="13">
        <f t="shared" ca="1" si="577"/>
        <v>99.54784424188135</v>
      </c>
      <c r="E6173" s="13">
        <f t="shared" ca="1" si="578"/>
        <v>1005634.2656011551</v>
      </c>
      <c r="F6173" s="13">
        <f t="shared" ca="1" si="579"/>
        <v>3.9915273561888314</v>
      </c>
      <c r="G6173" s="13">
        <f t="shared" ca="1" si="580"/>
        <v>0.49455651387320632</v>
      </c>
      <c r="H6173" s="13">
        <f t="shared" ca="1" si="581"/>
        <v>0</v>
      </c>
    </row>
    <row r="6174" spans="3:8">
      <c r="C6174" s="13">
        <f t="shared" ca="1" si="576"/>
        <v>2001.7911934725596</v>
      </c>
      <c r="D6174" s="13">
        <f t="shared" ca="1" si="577"/>
        <v>100.90949383147051</v>
      </c>
      <c r="E6174" s="13">
        <f t="shared" ca="1" si="578"/>
        <v>988275.98600411566</v>
      </c>
      <c r="F6174" s="13">
        <f t="shared" ca="1" si="579"/>
        <v>3.9973694121262002</v>
      </c>
      <c r="G6174" s="13">
        <f t="shared" ca="1" si="580"/>
        <v>0.51008708627691834</v>
      </c>
      <c r="H6174" s="13">
        <f t="shared" ca="1" si="581"/>
        <v>0</v>
      </c>
    </row>
    <row r="6175" spans="3:8">
      <c r="C6175" s="13">
        <f t="shared" ca="1" si="576"/>
        <v>2001.7574215535667</v>
      </c>
      <c r="D6175" s="13">
        <f t="shared" ca="1" si="577"/>
        <v>100.1232056491413</v>
      </c>
      <c r="E6175" s="13">
        <f t="shared" ca="1" si="578"/>
        <v>996020.02749636932</v>
      </c>
      <c r="F6175" s="13">
        <f t="shared" ca="1" si="579"/>
        <v>4.0036472996260546</v>
      </c>
      <c r="G6175" s="13">
        <f t="shared" ca="1" si="580"/>
        <v>0.49901828417309463</v>
      </c>
      <c r="H6175" s="13">
        <f t="shared" ca="1" si="581"/>
        <v>0</v>
      </c>
    </row>
    <row r="6176" spans="3:8">
      <c r="C6176" s="13">
        <f t="shared" ca="1" si="576"/>
        <v>2005.3537331298166</v>
      </c>
      <c r="D6176" s="13">
        <f t="shared" ca="1" si="577"/>
        <v>100.37626676073668</v>
      </c>
      <c r="E6176" s="13">
        <f t="shared" ca="1" si="578"/>
        <v>995397.90050380921</v>
      </c>
      <c r="F6176" s="13">
        <f t="shared" ca="1" si="579"/>
        <v>4.0171847052911271</v>
      </c>
      <c r="G6176" s="13">
        <f t="shared" ca="1" si="580"/>
        <v>0.49565470495026687</v>
      </c>
      <c r="H6176" s="13">
        <f t="shared" ca="1" si="581"/>
        <v>0</v>
      </c>
    </row>
    <row r="6177" spans="3:8">
      <c r="C6177" s="13">
        <f t="shared" ca="1" si="576"/>
        <v>2005.9910707508052</v>
      </c>
      <c r="D6177" s="13">
        <f t="shared" ca="1" si="577"/>
        <v>98.900665310213157</v>
      </c>
      <c r="E6177" s="13">
        <f t="shared" ca="1" si="578"/>
        <v>987814.01669755823</v>
      </c>
      <c r="F6177" s="13">
        <f t="shared" ca="1" si="579"/>
        <v>3.9969602679312124</v>
      </c>
      <c r="G6177" s="13">
        <f t="shared" ca="1" si="580"/>
        <v>0.50247311536932238</v>
      </c>
      <c r="H6177" s="13">
        <f t="shared" ca="1" si="581"/>
        <v>0</v>
      </c>
    </row>
    <row r="6178" spans="3:8">
      <c r="C6178" s="13">
        <f t="shared" ca="1" si="576"/>
        <v>2004.5709768182287</v>
      </c>
      <c r="D6178" s="13">
        <f t="shared" ca="1" si="577"/>
        <v>100.38770037320879</v>
      </c>
      <c r="E6178" s="13">
        <f t="shared" ca="1" si="578"/>
        <v>986909.71959555731</v>
      </c>
      <c r="F6178" s="13">
        <f t="shared" ca="1" si="579"/>
        <v>4.0024094324880988</v>
      </c>
      <c r="G6178" s="13">
        <f t="shared" ca="1" si="580"/>
        <v>0.50700242558905273</v>
      </c>
      <c r="H6178" s="13">
        <f t="shared" ca="1" si="581"/>
        <v>0</v>
      </c>
    </row>
    <row r="6179" spans="3:8">
      <c r="C6179" s="13">
        <f t="shared" ca="1" si="576"/>
        <v>1988.5612005215421</v>
      </c>
      <c r="D6179" s="13">
        <f t="shared" ca="1" si="577"/>
        <v>100.02659106560127</v>
      </c>
      <c r="E6179" s="13">
        <f t="shared" ca="1" si="578"/>
        <v>990367.08420169668</v>
      </c>
      <c r="F6179" s="13">
        <f t="shared" ca="1" si="579"/>
        <v>3.9986336202684614</v>
      </c>
      <c r="G6179" s="13">
        <f t="shared" ca="1" si="580"/>
        <v>0.49727986559906051</v>
      </c>
      <c r="H6179" s="13">
        <f t="shared" ca="1" si="581"/>
        <v>0</v>
      </c>
    </row>
    <row r="6180" spans="3:8">
      <c r="C6180" s="13">
        <f t="shared" ca="1" si="576"/>
        <v>1991.3590385226694</v>
      </c>
      <c r="D6180" s="13">
        <f t="shared" ca="1" si="577"/>
        <v>100.11240833945229</v>
      </c>
      <c r="E6180" s="13">
        <f t="shared" ca="1" si="578"/>
        <v>991864.81779970555</v>
      </c>
      <c r="F6180" s="13">
        <f t="shared" ca="1" si="579"/>
        <v>3.991503909431251</v>
      </c>
      <c r="G6180" s="13">
        <f t="shared" ca="1" si="580"/>
        <v>0.50192457660964385</v>
      </c>
      <c r="H6180" s="13">
        <f t="shared" ca="1" si="581"/>
        <v>0</v>
      </c>
    </row>
    <row r="6181" spans="3:8">
      <c r="C6181" s="13">
        <f t="shared" ca="1" si="576"/>
        <v>2001.811101050205</v>
      </c>
      <c r="D6181" s="13">
        <f t="shared" ca="1" si="577"/>
        <v>100.16485917740528</v>
      </c>
      <c r="E6181" s="13">
        <f t="shared" ca="1" si="578"/>
        <v>987538.27883078833</v>
      </c>
      <c r="F6181" s="13">
        <f t="shared" ca="1" si="579"/>
        <v>3.9938818702743286</v>
      </c>
      <c r="G6181" s="13">
        <f t="shared" ca="1" si="580"/>
        <v>0.50848354836825405</v>
      </c>
      <c r="H6181" s="13">
        <f t="shared" ca="1" si="581"/>
        <v>0</v>
      </c>
    </row>
    <row r="6182" spans="3:8">
      <c r="C6182" s="13">
        <f t="shared" ca="1" si="576"/>
        <v>1997.9381140857042</v>
      </c>
      <c r="D6182" s="13">
        <f t="shared" ca="1" si="577"/>
        <v>99.767231052065227</v>
      </c>
      <c r="E6182" s="13">
        <f t="shared" ca="1" si="578"/>
        <v>993919.40001798957</v>
      </c>
      <c r="F6182" s="13">
        <f t="shared" ca="1" si="579"/>
        <v>3.9990043228618641</v>
      </c>
      <c r="G6182" s="13">
        <f t="shared" ca="1" si="580"/>
        <v>0.498704693394174</v>
      </c>
      <c r="H6182" s="13">
        <f t="shared" ca="1" si="581"/>
        <v>0</v>
      </c>
    </row>
    <row r="6183" spans="3:8">
      <c r="C6183" s="13">
        <f t="shared" ca="1" si="576"/>
        <v>2008.3055933743278</v>
      </c>
      <c r="D6183" s="13">
        <f t="shared" ca="1" si="577"/>
        <v>100.11429724960851</v>
      </c>
      <c r="E6183" s="13">
        <f t="shared" ca="1" si="578"/>
        <v>996034.28727541794</v>
      </c>
      <c r="F6183" s="13">
        <f t="shared" ca="1" si="579"/>
        <v>3.9976342824500515</v>
      </c>
      <c r="G6183" s="13">
        <f t="shared" ca="1" si="580"/>
        <v>0.50526510012971482</v>
      </c>
      <c r="H6183" s="13">
        <f t="shared" ca="1" si="581"/>
        <v>0</v>
      </c>
    </row>
    <row r="6184" spans="3:8">
      <c r="C6184" s="13">
        <f t="shared" ca="1" si="576"/>
        <v>2003.2792530675727</v>
      </c>
      <c r="D6184" s="13">
        <f t="shared" ca="1" si="577"/>
        <v>100.26986219970658</v>
      </c>
      <c r="E6184" s="13">
        <f t="shared" ca="1" si="578"/>
        <v>1002469.5281132105</v>
      </c>
      <c r="F6184" s="13">
        <f t="shared" ca="1" si="579"/>
        <v>4.0024280130526986</v>
      </c>
      <c r="G6184" s="13">
        <f t="shared" ca="1" si="580"/>
        <v>0.49789554569132544</v>
      </c>
      <c r="H6184" s="13">
        <f t="shared" ca="1" si="581"/>
        <v>0</v>
      </c>
    </row>
    <row r="6185" spans="3:8">
      <c r="C6185" s="13">
        <f t="shared" ca="1" si="576"/>
        <v>2017.382117104456</v>
      </c>
      <c r="D6185" s="13">
        <f t="shared" ca="1" si="577"/>
        <v>99.957518869713383</v>
      </c>
      <c r="E6185" s="13">
        <f t="shared" ca="1" si="578"/>
        <v>994868.31678557489</v>
      </c>
      <c r="F6185" s="13">
        <f t="shared" ca="1" si="579"/>
        <v>4.0108143962346174</v>
      </c>
      <c r="G6185" s="13">
        <f t="shared" ca="1" si="580"/>
        <v>0.5029746245253478</v>
      </c>
      <c r="H6185" s="13">
        <f t="shared" ca="1" si="581"/>
        <v>0</v>
      </c>
    </row>
    <row r="6186" spans="3:8">
      <c r="C6186" s="13">
        <f t="shared" ca="1" si="576"/>
        <v>2014.0089279753372</v>
      </c>
      <c r="D6186" s="13">
        <f t="shared" ca="1" si="577"/>
        <v>100.28385207720123</v>
      </c>
      <c r="E6186" s="13">
        <f t="shared" ca="1" si="578"/>
        <v>995061.36019856588</v>
      </c>
      <c r="F6186" s="13">
        <f t="shared" ca="1" si="579"/>
        <v>4.0093836243076399</v>
      </c>
      <c r="G6186" s="13">
        <f t="shared" ca="1" si="580"/>
        <v>0.50355117534494009</v>
      </c>
      <c r="H6186" s="13">
        <f t="shared" ca="1" si="581"/>
        <v>0</v>
      </c>
    </row>
    <row r="6187" spans="3:8">
      <c r="C6187" s="13">
        <f t="shared" ca="1" si="576"/>
        <v>2007.158903228566</v>
      </c>
      <c r="D6187" s="13">
        <f t="shared" ca="1" si="577"/>
        <v>99.842955259202455</v>
      </c>
      <c r="E6187" s="13">
        <f t="shared" ca="1" si="578"/>
        <v>1007653.0206127234</v>
      </c>
      <c r="F6187" s="13">
        <f t="shared" ca="1" si="579"/>
        <v>3.9969310122390342</v>
      </c>
      <c r="G6187" s="13">
        <f t="shared" ca="1" si="580"/>
        <v>0.49786712945685824</v>
      </c>
      <c r="H6187" s="13">
        <f t="shared" ca="1" si="581"/>
        <v>0</v>
      </c>
    </row>
    <row r="6188" spans="3:8">
      <c r="C6188" s="13">
        <f t="shared" ca="1" si="576"/>
        <v>1997.9273177941889</v>
      </c>
      <c r="D6188" s="13">
        <f t="shared" ca="1" si="577"/>
        <v>100.62840952484486</v>
      </c>
      <c r="E6188" s="13">
        <f t="shared" ca="1" si="578"/>
        <v>997326.02009143843</v>
      </c>
      <c r="F6188" s="13">
        <f t="shared" ca="1" si="579"/>
        <v>4.0027285112247553</v>
      </c>
      <c r="G6188" s="13">
        <f t="shared" ca="1" si="580"/>
        <v>0.49942286855068868</v>
      </c>
      <c r="H6188" s="13">
        <f t="shared" ca="1" si="581"/>
        <v>0</v>
      </c>
    </row>
    <row r="6189" spans="3:8">
      <c r="C6189" s="13">
        <f t="shared" ca="1" si="576"/>
        <v>1996.4731620304231</v>
      </c>
      <c r="D6189" s="13">
        <f t="shared" ca="1" si="577"/>
        <v>99.930529435141864</v>
      </c>
      <c r="E6189" s="13">
        <f t="shared" ca="1" si="578"/>
        <v>999777.25459782733</v>
      </c>
      <c r="F6189" s="13">
        <f t="shared" ca="1" si="579"/>
        <v>4.0045581352393578</v>
      </c>
      <c r="G6189" s="13">
        <f t="shared" ca="1" si="580"/>
        <v>0.4931211304394974</v>
      </c>
      <c r="H6189" s="13">
        <f t="shared" ca="1" si="581"/>
        <v>0</v>
      </c>
    </row>
    <row r="6190" spans="3:8">
      <c r="C6190" s="13">
        <f t="shared" ca="1" si="576"/>
        <v>1984.6962652667412</v>
      </c>
      <c r="D6190" s="13">
        <f t="shared" ca="1" si="577"/>
        <v>100.35399162327809</v>
      </c>
      <c r="E6190" s="13">
        <f t="shared" ca="1" si="578"/>
        <v>996637.38570124086</v>
      </c>
      <c r="F6190" s="13">
        <f t="shared" ca="1" si="579"/>
        <v>3.9929182640686878</v>
      </c>
      <c r="G6190" s="13">
        <f t="shared" ca="1" si="580"/>
        <v>0.49667698483222916</v>
      </c>
      <c r="H6190" s="13">
        <f t="shared" ca="1" si="581"/>
        <v>0</v>
      </c>
    </row>
    <row r="6191" spans="3:8">
      <c r="C6191" s="13">
        <f t="shared" ca="1" si="576"/>
        <v>2007.4736302769459</v>
      </c>
      <c r="D6191" s="13">
        <f t="shared" ca="1" si="577"/>
        <v>99.825953529234937</v>
      </c>
      <c r="E6191" s="13">
        <f t="shared" ca="1" si="578"/>
        <v>1006903.2311985368</v>
      </c>
      <c r="F6191" s="13">
        <f t="shared" ca="1" si="579"/>
        <v>4.0013480822723926</v>
      </c>
      <c r="G6191" s="13">
        <f t="shared" ca="1" si="580"/>
        <v>0.49611257404568304</v>
      </c>
      <c r="H6191" s="13">
        <f t="shared" ca="1" si="581"/>
        <v>0</v>
      </c>
    </row>
    <row r="6192" spans="3:8">
      <c r="C6192" s="13">
        <f t="shared" ca="1" si="576"/>
        <v>1995.8640530644282</v>
      </c>
      <c r="D6192" s="13">
        <f t="shared" ca="1" si="577"/>
        <v>100.58470835669463</v>
      </c>
      <c r="E6192" s="13">
        <f t="shared" ca="1" si="578"/>
        <v>987461.69326240453</v>
      </c>
      <c r="F6192" s="13">
        <f t="shared" ca="1" si="579"/>
        <v>3.9876262366543909</v>
      </c>
      <c r="G6192" s="13">
        <f t="shared" ca="1" si="580"/>
        <v>0.51081774104338373</v>
      </c>
      <c r="H6192" s="13">
        <f t="shared" ca="1" si="581"/>
        <v>0</v>
      </c>
    </row>
    <row r="6193" spans="3:8">
      <c r="C6193" s="13">
        <f t="shared" ca="1" si="576"/>
        <v>1998.1697240613144</v>
      </c>
      <c r="D6193" s="13">
        <f t="shared" ca="1" si="577"/>
        <v>99.756430630045585</v>
      </c>
      <c r="E6193" s="13">
        <f t="shared" ca="1" si="578"/>
        <v>999669.19477874239</v>
      </c>
      <c r="F6193" s="13">
        <f t="shared" ca="1" si="579"/>
        <v>4.012700441727878</v>
      </c>
      <c r="G6193" s="13">
        <f t="shared" ca="1" si="580"/>
        <v>0.48916177958689655</v>
      </c>
      <c r="H6193" s="13">
        <f t="shared" ca="1" si="581"/>
        <v>0</v>
      </c>
    </row>
    <row r="6194" spans="3:8">
      <c r="C6194" s="13">
        <f t="shared" ca="1" si="576"/>
        <v>2000.9557099664362</v>
      </c>
      <c r="D6194" s="13">
        <f t="shared" ca="1" si="577"/>
        <v>100.74031624548633</v>
      </c>
      <c r="E6194" s="13">
        <f t="shared" ca="1" si="578"/>
        <v>991401.89402783278</v>
      </c>
      <c r="F6194" s="13">
        <f t="shared" ca="1" si="579"/>
        <v>3.9868247309445572</v>
      </c>
      <c r="G6194" s="13">
        <f t="shared" ca="1" si="580"/>
        <v>0.51258993896888505</v>
      </c>
      <c r="H6194" s="13">
        <f t="shared" ca="1" si="581"/>
        <v>0</v>
      </c>
    </row>
    <row r="6195" spans="3:8">
      <c r="C6195" s="13">
        <f t="shared" ca="1" si="576"/>
        <v>2002.6778262345247</v>
      </c>
      <c r="D6195" s="13">
        <f t="shared" ca="1" si="577"/>
        <v>99.294648619503945</v>
      </c>
      <c r="E6195" s="13">
        <f t="shared" ca="1" si="578"/>
        <v>1001050.3939660576</v>
      </c>
      <c r="F6195" s="13">
        <f t="shared" ca="1" si="579"/>
        <v>4.0155425028927301</v>
      </c>
      <c r="G6195" s="13">
        <f t="shared" ca="1" si="580"/>
        <v>0.48704075875993291</v>
      </c>
      <c r="H6195" s="13">
        <f t="shared" ca="1" si="581"/>
        <v>0</v>
      </c>
    </row>
    <row r="6196" spans="3:8">
      <c r="C6196" s="13">
        <f t="shared" ca="1" si="576"/>
        <v>1999.7611266784977</v>
      </c>
      <c r="D6196" s="13">
        <f t="shared" ca="1" si="577"/>
        <v>100.17022516583106</v>
      </c>
      <c r="E6196" s="13">
        <f t="shared" ca="1" si="578"/>
        <v>1001757.5940149967</v>
      </c>
      <c r="F6196" s="13">
        <f t="shared" ca="1" si="579"/>
        <v>3.9916368168328136</v>
      </c>
      <c r="G6196" s="13">
        <f t="shared" ca="1" si="580"/>
        <v>0.50139304610660496</v>
      </c>
      <c r="H6196" s="13">
        <f t="shared" ca="1" si="581"/>
        <v>0</v>
      </c>
    </row>
    <row r="6197" spans="3:8">
      <c r="C6197" s="13">
        <f t="shared" ca="1" si="576"/>
        <v>1993.2819356205976</v>
      </c>
      <c r="D6197" s="13">
        <f t="shared" ca="1" si="577"/>
        <v>99.789866931301574</v>
      </c>
      <c r="E6197" s="13">
        <f t="shared" ca="1" si="578"/>
        <v>991913.02746024996</v>
      </c>
      <c r="F6197" s="13">
        <f t="shared" ca="1" si="579"/>
        <v>3.9987686657243393</v>
      </c>
      <c r="G6197" s="13">
        <f t="shared" ca="1" si="580"/>
        <v>0.49761713282046643</v>
      </c>
      <c r="H6197" s="13">
        <f t="shared" ca="1" si="581"/>
        <v>0</v>
      </c>
    </row>
    <row r="6198" spans="3:8">
      <c r="C6198" s="13">
        <f t="shared" ca="1" si="576"/>
        <v>1996.950346090086</v>
      </c>
      <c r="D6198" s="13">
        <f t="shared" ca="1" si="577"/>
        <v>100.66955052194814</v>
      </c>
      <c r="E6198" s="13">
        <f t="shared" ca="1" si="578"/>
        <v>992072.93971692841</v>
      </c>
      <c r="F6198" s="13">
        <f t="shared" ca="1" si="579"/>
        <v>3.996070594369372</v>
      </c>
      <c r="G6198" s="13">
        <f t="shared" ca="1" si="580"/>
        <v>0.50513398186334324</v>
      </c>
      <c r="H6198" s="13">
        <f t="shared" ca="1" si="581"/>
        <v>0</v>
      </c>
    </row>
    <row r="6199" spans="3:8">
      <c r="C6199" s="13">
        <f t="shared" ca="1" si="576"/>
        <v>2001.6899353612089</v>
      </c>
      <c r="D6199" s="13">
        <f t="shared" ca="1" si="577"/>
        <v>99.493001651996266</v>
      </c>
      <c r="E6199" s="13">
        <f t="shared" ca="1" si="578"/>
        <v>996700.46460688545</v>
      </c>
      <c r="F6199" s="13">
        <f t="shared" ca="1" si="579"/>
        <v>4.0034364323336451</v>
      </c>
      <c r="G6199" s="13">
        <f t="shared" ca="1" si="580"/>
        <v>0.49560978285528628</v>
      </c>
      <c r="H6199" s="13">
        <f t="shared" ca="1" si="581"/>
        <v>0</v>
      </c>
    </row>
    <row r="6200" spans="3:8">
      <c r="C6200" s="13">
        <f t="shared" ca="1" si="576"/>
        <v>1990.8160898056121</v>
      </c>
      <c r="D6200" s="13">
        <f t="shared" ca="1" si="577"/>
        <v>100.85004393429473</v>
      </c>
      <c r="E6200" s="13">
        <f t="shared" ca="1" si="578"/>
        <v>987767.18251727871</v>
      </c>
      <c r="F6200" s="13">
        <f t="shared" ca="1" si="579"/>
        <v>3.9983138405342538</v>
      </c>
      <c r="G6200" s="13">
        <f t="shared" ca="1" si="580"/>
        <v>0.50399519537367499</v>
      </c>
      <c r="H6200" s="13">
        <f t="shared" ca="1" si="581"/>
        <v>0</v>
      </c>
    </row>
    <row r="6201" spans="3:8">
      <c r="C6201" s="13">
        <f t="shared" ca="1" si="576"/>
        <v>2001.2360771035605</v>
      </c>
      <c r="D6201" s="13">
        <f t="shared" ca="1" si="577"/>
        <v>100.49435617366053</v>
      </c>
      <c r="E6201" s="13">
        <f t="shared" ca="1" si="578"/>
        <v>994590.57633910934</v>
      </c>
      <c r="F6201" s="13">
        <f t="shared" ca="1" si="579"/>
        <v>4.0127072510484076</v>
      </c>
      <c r="G6201" s="13">
        <f t="shared" ca="1" si="580"/>
        <v>0.49681443627520827</v>
      </c>
      <c r="H6201" s="13">
        <f t="shared" ca="1" si="581"/>
        <v>0</v>
      </c>
    </row>
    <row r="6202" spans="3:8">
      <c r="C6202" s="13">
        <f t="shared" ca="1" si="576"/>
        <v>1998.5292555223618</v>
      </c>
      <c r="D6202" s="13">
        <f t="shared" ca="1" si="577"/>
        <v>99.960958056588652</v>
      </c>
      <c r="E6202" s="13">
        <f t="shared" ca="1" si="578"/>
        <v>992943.86029713636</v>
      </c>
      <c r="F6202" s="13">
        <f t="shared" ca="1" si="579"/>
        <v>4.0049144482075798</v>
      </c>
      <c r="G6202" s="13">
        <f t="shared" ca="1" si="580"/>
        <v>0.49751238557640443</v>
      </c>
      <c r="H6202" s="13">
        <f t="shared" ca="1" si="581"/>
        <v>0</v>
      </c>
    </row>
    <row r="6203" spans="3:8">
      <c r="C6203" s="13">
        <f t="shared" ca="1" si="576"/>
        <v>1995.9558787299588</v>
      </c>
      <c r="D6203" s="13">
        <f t="shared" ca="1" si="577"/>
        <v>99.957248428465775</v>
      </c>
      <c r="E6203" s="13">
        <f t="shared" ca="1" si="578"/>
        <v>988665.57270197989</v>
      </c>
      <c r="F6203" s="13">
        <f t="shared" ca="1" si="579"/>
        <v>4.0055116214397239</v>
      </c>
      <c r="G6203" s="13">
        <f t="shared" ca="1" si="580"/>
        <v>0.49806371666649274</v>
      </c>
      <c r="H6203" s="13">
        <f t="shared" ca="1" si="581"/>
        <v>0</v>
      </c>
    </row>
    <row r="6204" spans="3:8">
      <c r="C6204" s="13">
        <f t="shared" ca="1" si="576"/>
        <v>1995.4629813781041</v>
      </c>
      <c r="D6204" s="13">
        <f t="shared" ca="1" si="577"/>
        <v>99.958622501757361</v>
      </c>
      <c r="E6204" s="13">
        <f t="shared" ca="1" si="578"/>
        <v>980533.94693883986</v>
      </c>
      <c r="F6204" s="13">
        <f t="shared" ca="1" si="579"/>
        <v>3.9947132161408603</v>
      </c>
      <c r="G6204" s="13">
        <f t="shared" ca="1" si="580"/>
        <v>0.50740260046608565</v>
      </c>
      <c r="H6204" s="13">
        <f t="shared" ca="1" si="581"/>
        <v>0</v>
      </c>
    </row>
    <row r="6205" spans="3:8">
      <c r="C6205" s="13">
        <f t="shared" ca="1" si="576"/>
        <v>1990.5941353128139</v>
      </c>
      <c r="D6205" s="13">
        <f t="shared" ca="1" si="577"/>
        <v>99.541107684212577</v>
      </c>
      <c r="E6205" s="13">
        <f t="shared" ca="1" si="578"/>
        <v>990261.42155657115</v>
      </c>
      <c r="F6205" s="13">
        <f t="shared" ca="1" si="579"/>
        <v>4.0021605639562088</v>
      </c>
      <c r="G6205" s="13">
        <f t="shared" ca="1" si="580"/>
        <v>0.49418567369448063</v>
      </c>
      <c r="H6205" s="13">
        <f t="shared" ca="1" si="581"/>
        <v>0</v>
      </c>
    </row>
    <row r="6206" spans="3:8">
      <c r="C6206" s="13">
        <f t="shared" ca="1" si="576"/>
        <v>2002.1717511907368</v>
      </c>
      <c r="D6206" s="13">
        <f t="shared" ca="1" si="577"/>
        <v>100.40978863851274</v>
      </c>
      <c r="E6206" s="13">
        <f t="shared" ca="1" si="578"/>
        <v>989910.44354017323</v>
      </c>
      <c r="F6206" s="13">
        <f t="shared" ca="1" si="579"/>
        <v>4.0069267679950418</v>
      </c>
      <c r="G6206" s="13">
        <f t="shared" ca="1" si="580"/>
        <v>0.50209664559827627</v>
      </c>
      <c r="H6206" s="13">
        <f t="shared" ca="1" si="581"/>
        <v>0</v>
      </c>
    </row>
    <row r="6207" spans="3:8">
      <c r="C6207" s="13">
        <f t="shared" ca="1" si="576"/>
        <v>1978.4906929352658</v>
      </c>
      <c r="D6207" s="13">
        <f t="shared" ca="1" si="577"/>
        <v>99.604948132883905</v>
      </c>
      <c r="E6207" s="13">
        <f t="shared" ca="1" si="578"/>
        <v>1001685.5451444242</v>
      </c>
      <c r="F6207" s="13">
        <f t="shared" ca="1" si="579"/>
        <v>3.9998703568113001</v>
      </c>
      <c r="G6207" s="13">
        <f t="shared" ca="1" si="580"/>
        <v>0.484043066756912</v>
      </c>
      <c r="H6207" s="13">
        <f t="shared" ca="1" si="581"/>
        <v>0</v>
      </c>
    </row>
    <row r="6208" spans="3:8">
      <c r="C6208" s="13">
        <f t="shared" ca="1" si="576"/>
        <v>1993.9051642075328</v>
      </c>
      <c r="D6208" s="13">
        <f t="shared" ca="1" si="577"/>
        <v>99.602326395897606</v>
      </c>
      <c r="E6208" s="13">
        <f t="shared" ca="1" si="578"/>
        <v>987783.71896955825</v>
      </c>
      <c r="F6208" s="13">
        <f t="shared" ca="1" si="579"/>
        <v>3.9997134451779566</v>
      </c>
      <c r="G6208" s="13">
        <f t="shared" ca="1" si="580"/>
        <v>0.4985988104414672</v>
      </c>
      <c r="H6208" s="13">
        <f t="shared" ca="1" si="581"/>
        <v>0</v>
      </c>
    </row>
    <row r="6209" spans="3:8">
      <c r="C6209" s="13">
        <f t="shared" ca="1" si="576"/>
        <v>2011.0817101659031</v>
      </c>
      <c r="D6209" s="13">
        <f t="shared" ca="1" si="577"/>
        <v>100.15901350240847</v>
      </c>
      <c r="E6209" s="13">
        <f t="shared" ca="1" si="578"/>
        <v>983535.57223746413</v>
      </c>
      <c r="F6209" s="13">
        <f t="shared" ca="1" si="579"/>
        <v>4.0009067361899389</v>
      </c>
      <c r="G6209" s="13">
        <f t="shared" ca="1" si="580"/>
        <v>0.5116533506838169</v>
      </c>
      <c r="H6209" s="13">
        <f t="shared" ca="1" si="581"/>
        <v>0</v>
      </c>
    </row>
    <row r="6210" spans="3:8">
      <c r="C6210" s="13">
        <f t="shared" ca="1" si="576"/>
        <v>2003.604340201689</v>
      </c>
      <c r="D6210" s="13">
        <f t="shared" ca="1" si="577"/>
        <v>100.39276575365672</v>
      </c>
      <c r="E6210" s="13">
        <f t="shared" ca="1" si="578"/>
        <v>997779.79920601845</v>
      </c>
      <c r="F6210" s="13">
        <f t="shared" ca="1" si="579"/>
        <v>3.9984244487552769</v>
      </c>
      <c r="G6210" s="13">
        <f t="shared" ca="1" si="580"/>
        <v>0.50302109331637468</v>
      </c>
      <c r="H6210" s="13">
        <f t="shared" ca="1" si="581"/>
        <v>0</v>
      </c>
    </row>
    <row r="6211" spans="3:8">
      <c r="C6211" s="13">
        <f t="shared" ca="1" si="576"/>
        <v>2005.581519936866</v>
      </c>
      <c r="D6211" s="13">
        <f t="shared" ca="1" si="577"/>
        <v>99.810020596868711</v>
      </c>
      <c r="E6211" s="13">
        <f t="shared" ca="1" si="578"/>
        <v>993332.51561684092</v>
      </c>
      <c r="F6211" s="13">
        <f t="shared" ca="1" si="579"/>
        <v>3.997802104911913</v>
      </c>
      <c r="G6211" s="13">
        <f t="shared" ca="1" si="580"/>
        <v>0.50364566161048951</v>
      </c>
      <c r="H6211" s="13">
        <f t="shared" ca="1" si="581"/>
        <v>0</v>
      </c>
    </row>
    <row r="6212" spans="3:8">
      <c r="C6212" s="13">
        <f t="shared" ca="1" si="576"/>
        <v>2006.1275085106458</v>
      </c>
      <c r="D6212" s="13">
        <f t="shared" ca="1" si="577"/>
        <v>100.18922689062354</v>
      </c>
      <c r="E6212" s="13">
        <f t="shared" ca="1" si="578"/>
        <v>988166.08298590814</v>
      </c>
      <c r="F6212" s="13">
        <f t="shared" ca="1" si="579"/>
        <v>4.0057274945206522</v>
      </c>
      <c r="G6212" s="13">
        <f t="shared" ca="1" si="580"/>
        <v>0.5044669019314465</v>
      </c>
      <c r="H6212" s="13">
        <f t="shared" ca="1" si="581"/>
        <v>0</v>
      </c>
    </row>
    <row r="6213" spans="3:8">
      <c r="C6213" s="13">
        <f t="shared" ca="1" si="576"/>
        <v>1999.8751230810642</v>
      </c>
      <c r="D6213" s="13">
        <f t="shared" ca="1" si="577"/>
        <v>99.403962169705025</v>
      </c>
      <c r="E6213" s="13">
        <f t="shared" ca="1" si="578"/>
        <v>993984.59029977443</v>
      </c>
      <c r="F6213" s="13">
        <f t="shared" ca="1" si="579"/>
        <v>3.9977402423168336</v>
      </c>
      <c r="G6213" s="13">
        <f t="shared" ca="1" si="580"/>
        <v>0.49845005367021333</v>
      </c>
      <c r="H6213" s="13">
        <f t="shared" ca="1" si="581"/>
        <v>0</v>
      </c>
    </row>
    <row r="6214" spans="3:8">
      <c r="C6214" s="13">
        <f t="shared" ca="1" si="576"/>
        <v>2018.8513707118163</v>
      </c>
      <c r="D6214" s="13">
        <f t="shared" ca="1" si="577"/>
        <v>99.539287672822383</v>
      </c>
      <c r="E6214" s="13">
        <f t="shared" ca="1" si="578"/>
        <v>998925.35283661459</v>
      </c>
      <c r="F6214" s="13">
        <f t="shared" ca="1" si="579"/>
        <v>3.9911240371537549</v>
      </c>
      <c r="G6214" s="13">
        <f t="shared" ca="1" si="580"/>
        <v>0.50949440734929186</v>
      </c>
      <c r="H6214" s="13">
        <f t="shared" ca="1" si="581"/>
        <v>0</v>
      </c>
    </row>
    <row r="6215" spans="3:8">
      <c r="C6215" s="13">
        <f t="shared" ca="1" si="576"/>
        <v>1996.3833547795359</v>
      </c>
      <c r="D6215" s="13">
        <f t="shared" ca="1" si="577"/>
        <v>99.975173826259521</v>
      </c>
      <c r="E6215" s="13">
        <f t="shared" ca="1" si="578"/>
        <v>1001171.8450426918</v>
      </c>
      <c r="F6215" s="13">
        <f t="shared" ca="1" si="579"/>
        <v>4.0033798216662753</v>
      </c>
      <c r="G6215" s="13">
        <f t="shared" ca="1" si="580"/>
        <v>0.49319012437649695</v>
      </c>
      <c r="H6215" s="13">
        <f t="shared" ca="1" si="581"/>
        <v>0</v>
      </c>
    </row>
    <row r="6216" spans="3:8">
      <c r="C6216" s="13">
        <f t="shared" ca="1" si="576"/>
        <v>2020.1901636093367</v>
      </c>
      <c r="D6216" s="13">
        <f t="shared" ca="1" si="577"/>
        <v>100.34774319721529</v>
      </c>
      <c r="E6216" s="13">
        <f t="shared" ca="1" si="578"/>
        <v>993683.52816123841</v>
      </c>
      <c r="F6216" s="13">
        <f t="shared" ca="1" si="579"/>
        <v>3.996129047367651</v>
      </c>
      <c r="G6216" s="13">
        <f t="shared" ca="1" si="580"/>
        <v>0.51444167079103575</v>
      </c>
      <c r="H6216" s="13">
        <f t="shared" ca="1" si="581"/>
        <v>0</v>
      </c>
    </row>
    <row r="6217" spans="3:8">
      <c r="C6217" s="13">
        <f t="shared" ca="1" si="576"/>
        <v>2004.5064080336701</v>
      </c>
      <c r="D6217" s="13">
        <f t="shared" ca="1" si="577"/>
        <v>100.59497724020488</v>
      </c>
      <c r="E6217" s="13">
        <f t="shared" ca="1" si="578"/>
        <v>987553.69567142962</v>
      </c>
      <c r="F6217" s="13">
        <f t="shared" ca="1" si="579"/>
        <v>3.983605266212872</v>
      </c>
      <c r="G6217" s="13">
        <f t="shared" ca="1" si="580"/>
        <v>0.51733923845512519</v>
      </c>
      <c r="H6217" s="13">
        <f t="shared" ca="1" si="581"/>
        <v>0</v>
      </c>
    </row>
    <row r="6218" spans="3:8">
      <c r="C6218" s="13">
        <f t="shared" ca="1" si="576"/>
        <v>2005.3277059185384</v>
      </c>
      <c r="D6218" s="13">
        <f t="shared" ca="1" si="577"/>
        <v>100.12030157857079</v>
      </c>
      <c r="E6218" s="13">
        <f t="shared" ca="1" si="578"/>
        <v>1000321.5661003329</v>
      </c>
      <c r="F6218" s="13">
        <f t="shared" ca="1" si="579"/>
        <v>3.993582048160548</v>
      </c>
      <c r="G6218" s="13">
        <f t="shared" ca="1" si="580"/>
        <v>0.50367792175155623</v>
      </c>
      <c r="H6218" s="13">
        <f t="shared" ca="1" si="581"/>
        <v>0</v>
      </c>
    </row>
    <row r="6219" spans="3:8">
      <c r="C6219" s="13">
        <f t="shared" ca="1" si="576"/>
        <v>2014.2057118605899</v>
      </c>
      <c r="D6219" s="13">
        <f t="shared" ca="1" si="577"/>
        <v>100.33003001461562</v>
      </c>
      <c r="E6219" s="13">
        <f t="shared" ca="1" si="578"/>
        <v>997876.78533521749</v>
      </c>
      <c r="F6219" s="13">
        <f t="shared" ca="1" si="579"/>
        <v>3.997310576244157</v>
      </c>
      <c r="G6219" s="13">
        <f t="shared" ca="1" si="580"/>
        <v>0.50855769897189151</v>
      </c>
      <c r="H6219" s="13">
        <f t="shared" ca="1" si="581"/>
        <v>0</v>
      </c>
    </row>
    <row r="6220" spans="3:8">
      <c r="C6220" s="13">
        <f t="shared" ca="1" si="576"/>
        <v>1996.2739247659092</v>
      </c>
      <c r="D6220" s="13">
        <f t="shared" ca="1" si="577"/>
        <v>100.48259394406242</v>
      </c>
      <c r="E6220" s="13">
        <f t="shared" ca="1" si="578"/>
        <v>997224.11526913429</v>
      </c>
      <c r="F6220" s="13">
        <f t="shared" ca="1" si="579"/>
        <v>3.9954562981000845</v>
      </c>
      <c r="G6220" s="13">
        <f t="shared" ca="1" si="580"/>
        <v>0.50156004118525632</v>
      </c>
      <c r="H6220" s="13">
        <f t="shared" ca="1" si="581"/>
        <v>0</v>
      </c>
    </row>
    <row r="6221" spans="3:8">
      <c r="C6221" s="13">
        <f t="shared" ca="1" si="576"/>
        <v>1993.3803871239161</v>
      </c>
      <c r="D6221" s="13">
        <f t="shared" ca="1" si="577"/>
        <v>99.195500076159718</v>
      </c>
      <c r="E6221" s="13">
        <f t="shared" ca="1" si="578"/>
        <v>985259.37677564065</v>
      </c>
      <c r="F6221" s="13">
        <f t="shared" ca="1" si="579"/>
        <v>3.9915203772256374</v>
      </c>
      <c r="G6221" s="13">
        <f t="shared" ca="1" si="580"/>
        <v>0.5016704125311906</v>
      </c>
      <c r="H6221" s="13">
        <f t="shared" ca="1" si="581"/>
        <v>0</v>
      </c>
    </row>
    <row r="6222" spans="3:8">
      <c r="C6222" s="13">
        <f t="shared" ca="1" si="576"/>
        <v>2009.5242926825908</v>
      </c>
      <c r="D6222" s="13">
        <f t="shared" ca="1" si="577"/>
        <v>100.03400412015142</v>
      </c>
      <c r="E6222" s="13">
        <f t="shared" ca="1" si="578"/>
        <v>997732.22985593148</v>
      </c>
      <c r="F6222" s="13">
        <f t="shared" ca="1" si="579"/>
        <v>4.0085969469368417</v>
      </c>
      <c r="G6222" s="13">
        <f t="shared" ca="1" si="580"/>
        <v>0.49911513785463502</v>
      </c>
      <c r="H6222" s="13">
        <f t="shared" ca="1" si="581"/>
        <v>0</v>
      </c>
    </row>
    <row r="6223" spans="3:8">
      <c r="C6223" s="13">
        <f t="shared" ca="1" si="576"/>
        <v>1995.277364471925</v>
      </c>
      <c r="D6223" s="13">
        <f t="shared" ca="1" si="577"/>
        <v>99.977084355244529</v>
      </c>
      <c r="E6223" s="13">
        <f t="shared" ca="1" si="578"/>
        <v>995092.41727151745</v>
      </c>
      <c r="F6223" s="13">
        <f t="shared" ca="1" si="579"/>
        <v>3.9964182453756423</v>
      </c>
      <c r="G6223" s="13">
        <f t="shared" ca="1" si="580"/>
        <v>0.49912578275100139</v>
      </c>
      <c r="H6223" s="13">
        <f t="shared" ca="1" si="581"/>
        <v>0</v>
      </c>
    </row>
    <row r="6224" spans="3:8">
      <c r="C6224" s="13">
        <f t="shared" ca="1" si="576"/>
        <v>1998.4787965869407</v>
      </c>
      <c r="D6224" s="13">
        <f t="shared" ca="1" si="577"/>
        <v>100.54250356700678</v>
      </c>
      <c r="E6224" s="13">
        <f t="shared" ca="1" si="578"/>
        <v>988423.12528945692</v>
      </c>
      <c r="F6224" s="13">
        <f t="shared" ca="1" si="579"/>
        <v>3.990814927978303</v>
      </c>
      <c r="G6224" s="13">
        <f t="shared" ca="1" si="580"/>
        <v>0.50981154922303384</v>
      </c>
      <c r="H6224" s="13">
        <f t="shared" ca="1" si="581"/>
        <v>0</v>
      </c>
    </row>
    <row r="6225" spans="3:8">
      <c r="C6225" s="13">
        <f t="shared" ca="1" si="576"/>
        <v>2005.9049379330791</v>
      </c>
      <c r="D6225" s="13">
        <f t="shared" ca="1" si="577"/>
        <v>100.51605742553784</v>
      </c>
      <c r="E6225" s="13">
        <f t="shared" ca="1" si="578"/>
        <v>987757.2641562178</v>
      </c>
      <c r="F6225" s="13">
        <f t="shared" ca="1" si="579"/>
        <v>4.0047172335333068</v>
      </c>
      <c r="G6225" s="13">
        <f t="shared" ca="1" si="580"/>
        <v>0.50672066553972628</v>
      </c>
      <c r="H6225" s="13">
        <f t="shared" ca="1" si="581"/>
        <v>0</v>
      </c>
    </row>
    <row r="6226" spans="3:8">
      <c r="C6226" s="13">
        <f t="shared" ca="1" si="576"/>
        <v>2026.9146998954504</v>
      </c>
      <c r="D6226" s="13">
        <f t="shared" ca="1" si="577"/>
        <v>99.465805001802494</v>
      </c>
      <c r="E6226" s="13">
        <f t="shared" ca="1" si="578"/>
        <v>999468.97274711984</v>
      </c>
      <c r="F6226" s="13">
        <f t="shared" ca="1" si="579"/>
        <v>3.9865596367286007</v>
      </c>
      <c r="G6226" s="13">
        <f t="shared" ca="1" si="580"/>
        <v>0.51526720690139438</v>
      </c>
      <c r="H6226" s="13">
        <f t="shared" ca="1" si="581"/>
        <v>0</v>
      </c>
    </row>
    <row r="6227" spans="3:8">
      <c r="C6227" s="13">
        <f t="shared" ca="1" si="576"/>
        <v>1986.6135654060015</v>
      </c>
      <c r="D6227" s="13">
        <f t="shared" ca="1" si="577"/>
        <v>99.783005550698675</v>
      </c>
      <c r="E6227" s="13">
        <f t="shared" ca="1" si="578"/>
        <v>1003801.0717633625</v>
      </c>
      <c r="F6227" s="13">
        <f t="shared" ca="1" si="579"/>
        <v>3.9980653832615816</v>
      </c>
      <c r="G6227" s="13">
        <f t="shared" ca="1" si="580"/>
        <v>0.48874945426823174</v>
      </c>
      <c r="H6227" s="13">
        <f t="shared" ca="1" si="581"/>
        <v>0</v>
      </c>
    </row>
    <row r="6228" spans="3:8">
      <c r="C6228" s="13">
        <f t="shared" ca="1" si="576"/>
        <v>1997.492079330113</v>
      </c>
      <c r="D6228" s="13">
        <f t="shared" ca="1" si="577"/>
        <v>100.63270213248762</v>
      </c>
      <c r="E6228" s="13">
        <f t="shared" ca="1" si="578"/>
        <v>988472.8136561095</v>
      </c>
      <c r="F6228" s="13">
        <f t="shared" ca="1" si="579"/>
        <v>4.0043500908264384</v>
      </c>
      <c r="G6228" s="13">
        <f t="shared" ca="1" si="580"/>
        <v>0.50288248793749624</v>
      </c>
      <c r="H6228" s="13">
        <f t="shared" ca="1" si="581"/>
        <v>0</v>
      </c>
    </row>
    <row r="6229" spans="3:8">
      <c r="C6229" s="13">
        <f t="shared" ca="1" si="576"/>
        <v>2005.8099109530042</v>
      </c>
      <c r="D6229" s="13">
        <f t="shared" ca="1" si="577"/>
        <v>100.13211553360722</v>
      </c>
      <c r="E6229" s="13">
        <f t="shared" ca="1" si="578"/>
        <v>998967.6198468986</v>
      </c>
      <c r="F6229" s="13">
        <f t="shared" ca="1" si="579"/>
        <v>3.9946279687266011</v>
      </c>
      <c r="G6229" s="13">
        <f t="shared" ca="1" si="580"/>
        <v>0.50413437014202178</v>
      </c>
      <c r="H6229" s="13">
        <f t="shared" ca="1" si="581"/>
        <v>0</v>
      </c>
    </row>
    <row r="6230" spans="3:8">
      <c r="C6230" s="13">
        <f t="shared" ca="1" si="576"/>
        <v>2018.6117514494856</v>
      </c>
      <c r="D6230" s="13">
        <f t="shared" ca="1" si="577"/>
        <v>99.426375696173281</v>
      </c>
      <c r="E6230" s="13">
        <f t="shared" ca="1" si="578"/>
        <v>994047.20022725454</v>
      </c>
      <c r="F6230" s="13">
        <f t="shared" ca="1" si="579"/>
        <v>4.0067795921974279</v>
      </c>
      <c r="G6230" s="13">
        <f t="shared" ca="1" si="580"/>
        <v>0.50334819893017002</v>
      </c>
      <c r="H6230" s="13">
        <f t="shared" ca="1" si="581"/>
        <v>0</v>
      </c>
    </row>
    <row r="6231" spans="3:8">
      <c r="C6231" s="13">
        <f t="shared" ca="1" si="576"/>
        <v>2004.3808540823225</v>
      </c>
      <c r="D6231" s="13">
        <f t="shared" ca="1" si="577"/>
        <v>100.59513762844128</v>
      </c>
      <c r="E6231" s="13">
        <f t="shared" ca="1" si="578"/>
        <v>995620.41813281854</v>
      </c>
      <c r="F6231" s="13">
        <f t="shared" ca="1" si="579"/>
        <v>4.0014846763521561</v>
      </c>
      <c r="G6231" s="13">
        <f t="shared" ca="1" si="580"/>
        <v>0.50397522603162226</v>
      </c>
      <c r="H6231" s="13">
        <f t="shared" ca="1" si="581"/>
        <v>0</v>
      </c>
    </row>
    <row r="6232" spans="3:8">
      <c r="C6232" s="13">
        <f t="shared" ref="C6232:C6295" ca="1" si="582">NORMINV(RAND(),$D$3,$G$3)</f>
        <v>1988.2920792236541</v>
      </c>
      <c r="D6232" s="13">
        <f t="shared" ref="D6232:D6295" ca="1" si="583">NORMINV(RAND(),$D$4,$G$4)</f>
        <v>100.71462236677382</v>
      </c>
      <c r="E6232" s="13">
        <f t="shared" ref="E6232:E6295" ca="1" si="584">NORMINV(RAND(),$D$5,$G$5)</f>
        <v>1002277.5167943165</v>
      </c>
      <c r="F6232" s="13">
        <f t="shared" ref="F6232:F6295" ca="1" si="585">NORMINV(RAND(),$D$6,$G$6)</f>
        <v>3.9953437702028745</v>
      </c>
      <c r="G6232" s="13">
        <f t="shared" ref="G6232:G6295" ca="1" si="586">C6232^2*D6232/(E6232*3.1415926*F6232^4)</f>
        <v>0.49624760909804455</v>
      </c>
      <c r="H6232" s="13">
        <f t="shared" ref="H6232:H6295" ca="1" si="587">IF(G6232&gt;0.54,1,IF(G6232&lt;0.46,1,0))</f>
        <v>0</v>
      </c>
    </row>
    <row r="6233" spans="3:8">
      <c r="C6233" s="13">
        <f t="shared" ca="1" si="582"/>
        <v>1987.3313520099048</v>
      </c>
      <c r="D6233" s="13">
        <f t="shared" ca="1" si="583"/>
        <v>99.227330462859285</v>
      </c>
      <c r="E6233" s="13">
        <f t="shared" ca="1" si="584"/>
        <v>1004070.8445059534</v>
      </c>
      <c r="F6233" s="13">
        <f t="shared" ca="1" si="585"/>
        <v>4.0082518890914187</v>
      </c>
      <c r="G6233" s="13">
        <f t="shared" ca="1" si="586"/>
        <v>0.48132412507452066</v>
      </c>
      <c r="H6233" s="13">
        <f t="shared" ca="1" si="587"/>
        <v>0</v>
      </c>
    </row>
    <row r="6234" spans="3:8">
      <c r="C6234" s="13">
        <f t="shared" ca="1" si="582"/>
        <v>1999.6513036768242</v>
      </c>
      <c r="D6234" s="13">
        <f t="shared" ca="1" si="583"/>
        <v>99.956771424990194</v>
      </c>
      <c r="E6234" s="13">
        <f t="shared" ca="1" si="584"/>
        <v>992346.29427496344</v>
      </c>
      <c r="F6234" s="13">
        <f t="shared" ca="1" si="585"/>
        <v>4.002892386417586</v>
      </c>
      <c r="G6234" s="13">
        <f t="shared" ca="1" si="586"/>
        <v>0.49935796901688906</v>
      </c>
      <c r="H6234" s="13">
        <f t="shared" ca="1" si="587"/>
        <v>0</v>
      </c>
    </row>
    <row r="6235" spans="3:8">
      <c r="C6235" s="13">
        <f t="shared" ca="1" si="582"/>
        <v>2005.8869361339891</v>
      </c>
      <c r="D6235" s="13">
        <f t="shared" ca="1" si="583"/>
        <v>99.895785871105289</v>
      </c>
      <c r="E6235" s="13">
        <f t="shared" ca="1" si="584"/>
        <v>994635.56246831431</v>
      </c>
      <c r="F6235" s="13">
        <f t="shared" ca="1" si="585"/>
        <v>4.0122741656638423</v>
      </c>
      <c r="G6235" s="13">
        <f t="shared" ca="1" si="586"/>
        <v>0.49634518531279442</v>
      </c>
      <c r="H6235" s="13">
        <f t="shared" ca="1" si="587"/>
        <v>0</v>
      </c>
    </row>
    <row r="6236" spans="3:8">
      <c r="C6236" s="13">
        <f t="shared" ca="1" si="582"/>
        <v>2003.1857296984929</v>
      </c>
      <c r="D6236" s="13">
        <f t="shared" ca="1" si="583"/>
        <v>100.61621323025737</v>
      </c>
      <c r="E6236" s="13">
        <f t="shared" ca="1" si="584"/>
        <v>989549.55327032402</v>
      </c>
      <c r="F6236" s="13">
        <f t="shared" ca="1" si="585"/>
        <v>3.9957676302991514</v>
      </c>
      <c r="G6236" s="13">
        <f t="shared" ca="1" si="586"/>
        <v>0.50947408026639429</v>
      </c>
      <c r="H6236" s="13">
        <f t="shared" ca="1" si="587"/>
        <v>0</v>
      </c>
    </row>
    <row r="6237" spans="3:8">
      <c r="C6237" s="13">
        <f t="shared" ca="1" si="582"/>
        <v>2006.6137361353649</v>
      </c>
      <c r="D6237" s="13">
        <f t="shared" ca="1" si="583"/>
        <v>99.353428820646542</v>
      </c>
      <c r="E6237" s="13">
        <f t="shared" ca="1" si="584"/>
        <v>987920.5794290331</v>
      </c>
      <c r="F6237" s="13">
        <f t="shared" ca="1" si="585"/>
        <v>4.0101227030303264</v>
      </c>
      <c r="G6237" s="13">
        <f t="shared" ca="1" si="586"/>
        <v>0.49843425062901436</v>
      </c>
      <c r="H6237" s="13">
        <f t="shared" ca="1" si="587"/>
        <v>0</v>
      </c>
    </row>
    <row r="6238" spans="3:8">
      <c r="C6238" s="13">
        <f t="shared" ca="1" si="582"/>
        <v>1982.0928411128773</v>
      </c>
      <c r="D6238" s="13">
        <f t="shared" ca="1" si="583"/>
        <v>100.06836209039629</v>
      </c>
      <c r="E6238" s="13">
        <f t="shared" ca="1" si="584"/>
        <v>985463.71493059641</v>
      </c>
      <c r="F6238" s="13">
        <f t="shared" ca="1" si="585"/>
        <v>4.0100921054989147</v>
      </c>
      <c r="G6238" s="13">
        <f t="shared" ca="1" si="586"/>
        <v>0.49106262692027147</v>
      </c>
      <c r="H6238" s="13">
        <f t="shared" ca="1" si="587"/>
        <v>0</v>
      </c>
    </row>
    <row r="6239" spans="3:8">
      <c r="C6239" s="13">
        <f t="shared" ca="1" si="582"/>
        <v>1998.9362623600093</v>
      </c>
      <c r="D6239" s="13">
        <f t="shared" ca="1" si="583"/>
        <v>100.51354477335929</v>
      </c>
      <c r="E6239" s="13">
        <f t="shared" ca="1" si="584"/>
        <v>998303.9090000178</v>
      </c>
      <c r="F6239" s="13">
        <f t="shared" ca="1" si="585"/>
        <v>4.0101529981812387</v>
      </c>
      <c r="G6239" s="13">
        <f t="shared" ca="1" si="586"/>
        <v>0.49518339799833427</v>
      </c>
      <c r="H6239" s="13">
        <f t="shared" ca="1" si="587"/>
        <v>0</v>
      </c>
    </row>
    <row r="6240" spans="3:8">
      <c r="C6240" s="13">
        <f t="shared" ca="1" si="582"/>
        <v>2001.2658535157775</v>
      </c>
      <c r="D6240" s="13">
        <f t="shared" ca="1" si="583"/>
        <v>99.298221878212189</v>
      </c>
      <c r="E6240" s="13">
        <f t="shared" ca="1" si="584"/>
        <v>995065.91004556837</v>
      </c>
      <c r="F6240" s="13">
        <f t="shared" ca="1" si="585"/>
        <v>4.0077472181681353</v>
      </c>
      <c r="G6240" s="13">
        <f t="shared" ca="1" si="586"/>
        <v>0.49311480720888845</v>
      </c>
      <c r="H6240" s="13">
        <f t="shared" ca="1" si="587"/>
        <v>0</v>
      </c>
    </row>
    <row r="6241" spans="3:8">
      <c r="C6241" s="13">
        <f t="shared" ca="1" si="582"/>
        <v>1998.0069280208095</v>
      </c>
      <c r="D6241" s="13">
        <f t="shared" ca="1" si="583"/>
        <v>100.31011617788708</v>
      </c>
      <c r="E6241" s="13">
        <f t="shared" ca="1" si="584"/>
        <v>989539.3601590062</v>
      </c>
      <c r="F6241" s="13">
        <f t="shared" ca="1" si="585"/>
        <v>3.9977090324735918</v>
      </c>
      <c r="G6241" s="13">
        <f t="shared" ca="1" si="586"/>
        <v>0.5043256401999392</v>
      </c>
      <c r="H6241" s="13">
        <f t="shared" ca="1" si="587"/>
        <v>0</v>
      </c>
    </row>
    <row r="6242" spans="3:8">
      <c r="C6242" s="13">
        <f t="shared" ca="1" si="582"/>
        <v>1998.6415957405275</v>
      </c>
      <c r="D6242" s="13">
        <f t="shared" ca="1" si="583"/>
        <v>99.59143561925022</v>
      </c>
      <c r="E6242" s="13">
        <f t="shared" ca="1" si="584"/>
        <v>992149.2913691001</v>
      </c>
      <c r="F6242" s="13">
        <f t="shared" ca="1" si="585"/>
        <v>4.0031102195871648</v>
      </c>
      <c r="G6242" s="13">
        <f t="shared" ca="1" si="586"/>
        <v>0.49702101596203763</v>
      </c>
      <c r="H6242" s="13">
        <f t="shared" ca="1" si="587"/>
        <v>0</v>
      </c>
    </row>
    <row r="6243" spans="3:8">
      <c r="C6243" s="13">
        <f t="shared" ca="1" si="582"/>
        <v>1987.7088043172253</v>
      </c>
      <c r="D6243" s="13">
        <f t="shared" ca="1" si="583"/>
        <v>100.69677105798046</v>
      </c>
      <c r="E6243" s="13">
        <f t="shared" ca="1" si="584"/>
        <v>997730.12198768021</v>
      </c>
      <c r="F6243" s="13">
        <f t="shared" ca="1" si="585"/>
        <v>3.9909667701466525</v>
      </c>
      <c r="G6243" s="13">
        <f t="shared" ca="1" si="586"/>
        <v>0.50031747393385251</v>
      </c>
      <c r="H6243" s="13">
        <f t="shared" ca="1" si="587"/>
        <v>0</v>
      </c>
    </row>
    <row r="6244" spans="3:8">
      <c r="C6244" s="13">
        <f t="shared" ca="1" si="582"/>
        <v>2007.8914274429485</v>
      </c>
      <c r="D6244" s="13">
        <f t="shared" ca="1" si="583"/>
        <v>100.17831024400148</v>
      </c>
      <c r="E6244" s="13">
        <f t="shared" ca="1" si="584"/>
        <v>998966.85475589568</v>
      </c>
      <c r="F6244" s="13">
        <f t="shared" ca="1" si="585"/>
        <v>3.9982393913707841</v>
      </c>
      <c r="G6244" s="13">
        <f t="shared" ca="1" si="586"/>
        <v>0.50359108655271123</v>
      </c>
      <c r="H6244" s="13">
        <f t="shared" ca="1" si="587"/>
        <v>0</v>
      </c>
    </row>
    <row r="6245" spans="3:8">
      <c r="C6245" s="13">
        <f t="shared" ca="1" si="582"/>
        <v>2000.4898998088531</v>
      </c>
      <c r="D6245" s="13">
        <f t="shared" ca="1" si="583"/>
        <v>100.82800115697977</v>
      </c>
      <c r="E6245" s="13">
        <f t="shared" ca="1" si="584"/>
        <v>999587.99032075633</v>
      </c>
      <c r="F6245" s="13">
        <f t="shared" ca="1" si="585"/>
        <v>4.001012316425161</v>
      </c>
      <c r="G6245" s="13">
        <f t="shared" ca="1" si="586"/>
        <v>0.50142205881198165</v>
      </c>
      <c r="H6245" s="13">
        <f t="shared" ca="1" si="587"/>
        <v>0</v>
      </c>
    </row>
    <row r="6246" spans="3:8">
      <c r="C6246" s="13">
        <f t="shared" ca="1" si="582"/>
        <v>1990.8314018955728</v>
      </c>
      <c r="D6246" s="13">
        <f t="shared" ca="1" si="583"/>
        <v>100.30003670642364</v>
      </c>
      <c r="E6246" s="13">
        <f t="shared" ca="1" si="584"/>
        <v>996534.41024596163</v>
      </c>
      <c r="F6246" s="13">
        <f t="shared" ca="1" si="585"/>
        <v>3.9953366908605243</v>
      </c>
      <c r="G6246" s="13">
        <f t="shared" ca="1" si="586"/>
        <v>0.49832693010886187</v>
      </c>
      <c r="H6246" s="13">
        <f t="shared" ca="1" si="587"/>
        <v>0</v>
      </c>
    </row>
    <row r="6247" spans="3:8">
      <c r="C6247" s="13">
        <f t="shared" ca="1" si="582"/>
        <v>1994.2113242429796</v>
      </c>
      <c r="D6247" s="13">
        <f t="shared" ca="1" si="583"/>
        <v>99.185474828052349</v>
      </c>
      <c r="E6247" s="13">
        <f t="shared" ca="1" si="584"/>
        <v>998753.49688853521</v>
      </c>
      <c r="F6247" s="13">
        <f t="shared" ca="1" si="585"/>
        <v>4.0123610283542179</v>
      </c>
      <c r="G6247" s="13">
        <f t="shared" ca="1" si="586"/>
        <v>0.48504523302501817</v>
      </c>
      <c r="H6247" s="13">
        <f t="shared" ca="1" si="587"/>
        <v>0</v>
      </c>
    </row>
    <row r="6248" spans="3:8">
      <c r="C6248" s="13">
        <f t="shared" ca="1" si="582"/>
        <v>2014.7512835211087</v>
      </c>
      <c r="D6248" s="13">
        <f t="shared" ca="1" si="583"/>
        <v>99.875444282331856</v>
      </c>
      <c r="E6248" s="13">
        <f t="shared" ca="1" si="584"/>
        <v>988666.87137704168</v>
      </c>
      <c r="F6248" s="13">
        <f t="shared" ca="1" si="585"/>
        <v>4.0054373059101209</v>
      </c>
      <c r="G6248" s="13">
        <f t="shared" ca="1" si="586"/>
        <v>0.50710980239674186</v>
      </c>
      <c r="H6248" s="13">
        <f t="shared" ca="1" si="587"/>
        <v>0</v>
      </c>
    </row>
    <row r="6249" spans="3:8">
      <c r="C6249" s="13">
        <f t="shared" ca="1" si="582"/>
        <v>2000.4551831292813</v>
      </c>
      <c r="D6249" s="13">
        <f t="shared" ca="1" si="583"/>
        <v>100.18854288125013</v>
      </c>
      <c r="E6249" s="13">
        <f t="shared" ca="1" si="584"/>
        <v>989226.07184198906</v>
      </c>
      <c r="F6249" s="13">
        <f t="shared" ca="1" si="585"/>
        <v>3.9974246123714785</v>
      </c>
      <c r="G6249" s="13">
        <f t="shared" ca="1" si="586"/>
        <v>0.50525330725087048</v>
      </c>
      <c r="H6249" s="13">
        <f t="shared" ca="1" si="587"/>
        <v>0</v>
      </c>
    </row>
    <row r="6250" spans="3:8">
      <c r="C6250" s="13">
        <f t="shared" ca="1" si="582"/>
        <v>2019.5390097189108</v>
      </c>
      <c r="D6250" s="13">
        <f t="shared" ca="1" si="583"/>
        <v>100.68863538999447</v>
      </c>
      <c r="E6250" s="13">
        <f t="shared" ca="1" si="584"/>
        <v>996361.513995004</v>
      </c>
      <c r="F6250" s="13">
        <f t="shared" ca="1" si="585"/>
        <v>3.9966210842561223</v>
      </c>
      <c r="G6250" s="13">
        <f t="shared" ca="1" si="586"/>
        <v>0.51421677240881425</v>
      </c>
      <c r="H6250" s="13">
        <f t="shared" ca="1" si="587"/>
        <v>0</v>
      </c>
    </row>
    <row r="6251" spans="3:8">
      <c r="C6251" s="13">
        <f t="shared" ca="1" si="582"/>
        <v>1984.7984388373545</v>
      </c>
      <c r="D6251" s="13">
        <f t="shared" ca="1" si="583"/>
        <v>99.307150094623765</v>
      </c>
      <c r="E6251" s="13">
        <f t="shared" ca="1" si="584"/>
        <v>983257.121161722</v>
      </c>
      <c r="F6251" s="13">
        <f t="shared" ca="1" si="585"/>
        <v>3.991013973270582</v>
      </c>
      <c r="G6251" s="13">
        <f t="shared" ca="1" si="586"/>
        <v>0.49918712901662726</v>
      </c>
      <c r="H6251" s="13">
        <f t="shared" ca="1" si="587"/>
        <v>0</v>
      </c>
    </row>
    <row r="6252" spans="3:8">
      <c r="C6252" s="13">
        <f t="shared" ca="1" si="582"/>
        <v>2008.9419225959407</v>
      </c>
      <c r="D6252" s="13">
        <f t="shared" ca="1" si="583"/>
        <v>99.845731637769134</v>
      </c>
      <c r="E6252" s="13">
        <f t="shared" ca="1" si="584"/>
        <v>989442.26390908717</v>
      </c>
      <c r="F6252" s="13">
        <f t="shared" ca="1" si="585"/>
        <v>4.0004419486029468</v>
      </c>
      <c r="G6252" s="13">
        <f t="shared" ca="1" si="586"/>
        <v>0.50616493300118537</v>
      </c>
      <c r="H6252" s="13">
        <f t="shared" ca="1" si="587"/>
        <v>0</v>
      </c>
    </row>
    <row r="6253" spans="3:8">
      <c r="C6253" s="13">
        <f t="shared" ca="1" si="582"/>
        <v>2003.1848147278215</v>
      </c>
      <c r="D6253" s="13">
        <f t="shared" ca="1" si="583"/>
        <v>100.1415543574068</v>
      </c>
      <c r="E6253" s="13">
        <f t="shared" ca="1" si="584"/>
        <v>992416.87018112664</v>
      </c>
      <c r="F6253" s="13">
        <f t="shared" ca="1" si="585"/>
        <v>3.9984266715215768</v>
      </c>
      <c r="G6253" s="13">
        <f t="shared" ca="1" si="586"/>
        <v>0.50426151023746801</v>
      </c>
      <c r="H6253" s="13">
        <f t="shared" ca="1" si="587"/>
        <v>0</v>
      </c>
    </row>
    <row r="6254" spans="3:8">
      <c r="C6254" s="13">
        <f t="shared" ca="1" si="582"/>
        <v>1993.8571224205607</v>
      </c>
      <c r="D6254" s="13">
        <f t="shared" ca="1" si="583"/>
        <v>101.08387781565526</v>
      </c>
      <c r="E6254" s="13">
        <f t="shared" ca="1" si="584"/>
        <v>993489.78611536068</v>
      </c>
      <c r="F6254" s="13">
        <f t="shared" ca="1" si="585"/>
        <v>3.9998630074679284</v>
      </c>
      <c r="G6254" s="13">
        <f t="shared" ca="1" si="586"/>
        <v>0.50300953913140678</v>
      </c>
      <c r="H6254" s="13">
        <f t="shared" ca="1" si="587"/>
        <v>0</v>
      </c>
    </row>
    <row r="6255" spans="3:8">
      <c r="C6255" s="13">
        <f t="shared" ca="1" si="582"/>
        <v>2003.6530785757629</v>
      </c>
      <c r="D6255" s="13">
        <f t="shared" ca="1" si="583"/>
        <v>99.385769685237833</v>
      </c>
      <c r="E6255" s="13">
        <f t="shared" ca="1" si="584"/>
        <v>986711.25809381134</v>
      </c>
      <c r="F6255" s="13">
        <f t="shared" ca="1" si="585"/>
        <v>3.9990868868718881</v>
      </c>
      <c r="G6255" s="13">
        <f t="shared" ca="1" si="586"/>
        <v>0.50325251358758216</v>
      </c>
      <c r="H6255" s="13">
        <f t="shared" ca="1" si="587"/>
        <v>0</v>
      </c>
    </row>
    <row r="6256" spans="3:8">
      <c r="C6256" s="13">
        <f t="shared" ca="1" si="582"/>
        <v>2001.7057560603753</v>
      </c>
      <c r="D6256" s="13">
        <f t="shared" ca="1" si="583"/>
        <v>100.20572304901367</v>
      </c>
      <c r="E6256" s="13">
        <f t="shared" ca="1" si="584"/>
        <v>999204.79434492334</v>
      </c>
      <c r="F6256" s="13">
        <f t="shared" ca="1" si="585"/>
        <v>3.9938892437846261</v>
      </c>
      <c r="G6256" s="13">
        <f t="shared" ca="1" si="586"/>
        <v>0.50269499269254092</v>
      </c>
      <c r="H6256" s="13">
        <f t="shared" ca="1" si="587"/>
        <v>0</v>
      </c>
    </row>
    <row r="6257" spans="3:8">
      <c r="C6257" s="13">
        <f t="shared" ca="1" si="582"/>
        <v>1993.1954122550878</v>
      </c>
      <c r="D6257" s="13">
        <f t="shared" ca="1" si="583"/>
        <v>99.636061592734364</v>
      </c>
      <c r="E6257" s="13">
        <f t="shared" ca="1" si="584"/>
        <v>994172.74641332868</v>
      </c>
      <c r="F6257" s="13">
        <f t="shared" ca="1" si="585"/>
        <v>4.0030112337838473</v>
      </c>
      <c r="G6257" s="13">
        <f t="shared" ca="1" si="586"/>
        <v>0.49357977524296204</v>
      </c>
      <c r="H6257" s="13">
        <f t="shared" ca="1" si="587"/>
        <v>0</v>
      </c>
    </row>
    <row r="6258" spans="3:8">
      <c r="C6258" s="13">
        <f t="shared" ca="1" si="582"/>
        <v>1990.777214536334</v>
      </c>
      <c r="D6258" s="13">
        <f t="shared" ca="1" si="583"/>
        <v>99.311111355244108</v>
      </c>
      <c r="E6258" s="13">
        <f t="shared" ca="1" si="584"/>
        <v>997059.41921782366</v>
      </c>
      <c r="F6258" s="13">
        <f t="shared" ca="1" si="585"/>
        <v>3.993289593993997</v>
      </c>
      <c r="G6258" s="13">
        <f t="shared" ca="1" si="586"/>
        <v>0.49413888738815359</v>
      </c>
      <c r="H6258" s="13">
        <f t="shared" ca="1" si="587"/>
        <v>0</v>
      </c>
    </row>
    <row r="6259" spans="3:8">
      <c r="C6259" s="13">
        <f t="shared" ca="1" si="582"/>
        <v>2014.613182407053</v>
      </c>
      <c r="D6259" s="13">
        <f t="shared" ca="1" si="583"/>
        <v>101.04571794808176</v>
      </c>
      <c r="E6259" s="13">
        <f t="shared" ca="1" si="584"/>
        <v>998233.72623421217</v>
      </c>
      <c r="F6259" s="13">
        <f t="shared" ca="1" si="585"/>
        <v>3.997182082907873</v>
      </c>
      <c r="G6259" s="13">
        <f t="shared" ca="1" si="586"/>
        <v>0.51227530959586753</v>
      </c>
      <c r="H6259" s="13">
        <f t="shared" ca="1" si="587"/>
        <v>0</v>
      </c>
    </row>
    <row r="6260" spans="3:8">
      <c r="C6260" s="13">
        <f t="shared" ca="1" si="582"/>
        <v>1978.1455726787042</v>
      </c>
      <c r="D6260" s="13">
        <f t="shared" ca="1" si="583"/>
        <v>99.170490611303634</v>
      </c>
      <c r="E6260" s="13">
        <f t="shared" ca="1" si="584"/>
        <v>994685.93832878955</v>
      </c>
      <c r="F6260" s="13">
        <f t="shared" ca="1" si="585"/>
        <v>3.9812971710198077</v>
      </c>
      <c r="G6260" s="13">
        <f t="shared" ca="1" si="586"/>
        <v>0.49427054864593262</v>
      </c>
      <c r="H6260" s="13">
        <f t="shared" ca="1" si="587"/>
        <v>0</v>
      </c>
    </row>
    <row r="6261" spans="3:8">
      <c r="C6261" s="13">
        <f t="shared" ca="1" si="582"/>
        <v>2019.4916935161561</v>
      </c>
      <c r="D6261" s="13">
        <f t="shared" ca="1" si="583"/>
        <v>100.13632072033029</v>
      </c>
      <c r="E6261" s="13">
        <f t="shared" ca="1" si="584"/>
        <v>996252.6801113009</v>
      </c>
      <c r="F6261" s="13">
        <f t="shared" ca="1" si="585"/>
        <v>4.0037921348774521</v>
      </c>
      <c r="G6261" s="13">
        <f t="shared" ca="1" si="586"/>
        <v>0.50777383234979689</v>
      </c>
      <c r="H6261" s="13">
        <f t="shared" ca="1" si="587"/>
        <v>0</v>
      </c>
    </row>
    <row r="6262" spans="3:8">
      <c r="C6262" s="13">
        <f t="shared" ca="1" si="582"/>
        <v>2002.3895508984613</v>
      </c>
      <c r="D6262" s="13">
        <f t="shared" ca="1" si="583"/>
        <v>98.72334798909192</v>
      </c>
      <c r="E6262" s="13">
        <f t="shared" ca="1" si="584"/>
        <v>990240.76121696946</v>
      </c>
      <c r="F6262" s="13">
        <f t="shared" ca="1" si="585"/>
        <v>4.0054097841018264</v>
      </c>
      <c r="G6262" s="13">
        <f t="shared" ca="1" si="586"/>
        <v>0.49435454789337485</v>
      </c>
      <c r="H6262" s="13">
        <f t="shared" ca="1" si="587"/>
        <v>0</v>
      </c>
    </row>
    <row r="6263" spans="3:8">
      <c r="C6263" s="13">
        <f t="shared" ca="1" si="582"/>
        <v>1998.5733844980646</v>
      </c>
      <c r="D6263" s="13">
        <f t="shared" ca="1" si="583"/>
        <v>100.4202995808752</v>
      </c>
      <c r="E6263" s="13">
        <f t="shared" ca="1" si="584"/>
        <v>996046.27755278756</v>
      </c>
      <c r="F6263" s="13">
        <f t="shared" ca="1" si="585"/>
        <v>3.996848422263974</v>
      </c>
      <c r="G6263" s="13">
        <f t="shared" ca="1" si="586"/>
        <v>0.50229819394275765</v>
      </c>
      <c r="H6263" s="13">
        <f t="shared" ca="1" si="587"/>
        <v>0</v>
      </c>
    </row>
    <row r="6264" spans="3:8">
      <c r="C6264" s="13">
        <f t="shared" ca="1" si="582"/>
        <v>2003.9417667507519</v>
      </c>
      <c r="D6264" s="13">
        <f t="shared" ca="1" si="583"/>
        <v>100.00153079832904</v>
      </c>
      <c r="E6264" s="13">
        <f t="shared" ca="1" si="584"/>
        <v>992184.55135496508</v>
      </c>
      <c r="F6264" s="13">
        <f t="shared" ca="1" si="585"/>
        <v>3.9880921016282187</v>
      </c>
      <c r="G6264" s="13">
        <f t="shared" ca="1" si="586"/>
        <v>0.50930014360843534</v>
      </c>
      <c r="H6264" s="13">
        <f t="shared" ca="1" si="587"/>
        <v>0</v>
      </c>
    </row>
    <row r="6265" spans="3:8">
      <c r="C6265" s="13">
        <f t="shared" ca="1" si="582"/>
        <v>1997.6023486505944</v>
      </c>
      <c r="D6265" s="13">
        <f t="shared" ca="1" si="583"/>
        <v>100.37587695497639</v>
      </c>
      <c r="E6265" s="13">
        <f t="shared" ca="1" si="584"/>
        <v>995580.80871730577</v>
      </c>
      <c r="F6265" s="13">
        <f t="shared" ca="1" si="585"/>
        <v>4.000880209155631</v>
      </c>
      <c r="G6265" s="13">
        <f t="shared" ca="1" si="586"/>
        <v>0.49980299891499574</v>
      </c>
      <c r="H6265" s="13">
        <f t="shared" ca="1" si="587"/>
        <v>0</v>
      </c>
    </row>
    <row r="6266" spans="3:8">
      <c r="C6266" s="13">
        <f t="shared" ca="1" si="582"/>
        <v>1997.7888926040068</v>
      </c>
      <c r="D6266" s="13">
        <f t="shared" ca="1" si="583"/>
        <v>100.55825148092526</v>
      </c>
      <c r="E6266" s="13">
        <f t="shared" ca="1" si="584"/>
        <v>1000251.6021301864</v>
      </c>
      <c r="F6266" s="13">
        <f t="shared" ca="1" si="585"/>
        <v>3.9979727809626264</v>
      </c>
      <c r="G6266" s="13">
        <f t="shared" ca="1" si="586"/>
        <v>0.49991762508826543</v>
      </c>
      <c r="H6266" s="13">
        <f t="shared" ca="1" si="587"/>
        <v>0</v>
      </c>
    </row>
    <row r="6267" spans="3:8">
      <c r="C6267" s="13">
        <f t="shared" ca="1" si="582"/>
        <v>2003.4477750724993</v>
      </c>
      <c r="D6267" s="13">
        <f t="shared" ca="1" si="583"/>
        <v>100.55739365751531</v>
      </c>
      <c r="E6267" s="13">
        <f t="shared" ca="1" si="584"/>
        <v>1000353.7881325304</v>
      </c>
      <c r="F6267" s="13">
        <f t="shared" ca="1" si="585"/>
        <v>3.9930123384806717</v>
      </c>
      <c r="G6267" s="13">
        <f t="shared" ca="1" si="586"/>
        <v>0.50520072507009117</v>
      </c>
      <c r="H6267" s="13">
        <f t="shared" ca="1" si="587"/>
        <v>0</v>
      </c>
    </row>
    <row r="6268" spans="3:8">
      <c r="C6268" s="13">
        <f t="shared" ca="1" si="582"/>
        <v>1990.7003863317586</v>
      </c>
      <c r="D6268" s="13">
        <f t="shared" ca="1" si="583"/>
        <v>99.370802630843869</v>
      </c>
      <c r="E6268" s="13">
        <f t="shared" ca="1" si="584"/>
        <v>982009.58100231877</v>
      </c>
      <c r="F6268" s="13">
        <f t="shared" ca="1" si="585"/>
        <v>3.9989886385662357</v>
      </c>
      <c r="G6268" s="13">
        <f t="shared" ca="1" si="586"/>
        <v>0.49911925889312592</v>
      </c>
      <c r="H6268" s="13">
        <f t="shared" ca="1" si="587"/>
        <v>0</v>
      </c>
    </row>
    <row r="6269" spans="3:8">
      <c r="C6269" s="13">
        <f t="shared" ca="1" si="582"/>
        <v>1999.7129314320623</v>
      </c>
      <c r="D6269" s="13">
        <f t="shared" ca="1" si="583"/>
        <v>100.40992227456458</v>
      </c>
      <c r="E6269" s="13">
        <f t="shared" ca="1" si="584"/>
        <v>985392.47879479511</v>
      </c>
      <c r="F6269" s="13">
        <f t="shared" ca="1" si="585"/>
        <v>3.9875637366426515</v>
      </c>
      <c r="G6269" s="13">
        <f t="shared" ca="1" si="586"/>
        <v>0.5130058071645025</v>
      </c>
      <c r="H6269" s="13">
        <f t="shared" ca="1" si="587"/>
        <v>0</v>
      </c>
    </row>
    <row r="6270" spans="3:8">
      <c r="C6270" s="13">
        <f t="shared" ca="1" si="582"/>
        <v>1982.4748867151425</v>
      </c>
      <c r="D6270" s="13">
        <f t="shared" ca="1" si="583"/>
        <v>98.753054520427597</v>
      </c>
      <c r="E6270" s="13">
        <f t="shared" ca="1" si="584"/>
        <v>983560.61403172114</v>
      </c>
      <c r="F6270" s="13">
        <f t="shared" ca="1" si="585"/>
        <v>3.9945064588296568</v>
      </c>
      <c r="G6270" s="13">
        <f t="shared" ca="1" si="586"/>
        <v>0.49335827976663849</v>
      </c>
      <c r="H6270" s="13">
        <f t="shared" ca="1" si="587"/>
        <v>0</v>
      </c>
    </row>
    <row r="6271" spans="3:8">
      <c r="C6271" s="13">
        <f t="shared" ca="1" si="582"/>
        <v>2011.9258185922452</v>
      </c>
      <c r="D6271" s="13">
        <f t="shared" ca="1" si="583"/>
        <v>100.23023091584766</v>
      </c>
      <c r="E6271" s="13">
        <f t="shared" ca="1" si="584"/>
        <v>996700.83986099355</v>
      </c>
      <c r="F6271" s="13">
        <f t="shared" ca="1" si="585"/>
        <v>4.0041417669543344</v>
      </c>
      <c r="G6271" s="13">
        <f t="shared" ca="1" si="586"/>
        <v>0.50404601774853164</v>
      </c>
      <c r="H6271" s="13">
        <f t="shared" ca="1" si="587"/>
        <v>0</v>
      </c>
    </row>
    <row r="6272" spans="3:8">
      <c r="C6272" s="13">
        <f t="shared" ca="1" si="582"/>
        <v>2026.8899448706686</v>
      </c>
      <c r="D6272" s="13">
        <f t="shared" ca="1" si="583"/>
        <v>100.8249125792496</v>
      </c>
      <c r="E6272" s="13">
        <f t="shared" ca="1" si="584"/>
        <v>987888.11505931069</v>
      </c>
      <c r="F6272" s="13">
        <f t="shared" ca="1" si="585"/>
        <v>4.0025171271987645</v>
      </c>
      <c r="G6272" s="13">
        <f t="shared" ca="1" si="586"/>
        <v>0.52004122028184852</v>
      </c>
      <c r="H6272" s="13">
        <f t="shared" ca="1" si="587"/>
        <v>0</v>
      </c>
    </row>
    <row r="6273" spans="3:8">
      <c r="C6273" s="13">
        <f t="shared" ca="1" si="582"/>
        <v>1997.8055973658916</v>
      </c>
      <c r="D6273" s="13">
        <f t="shared" ca="1" si="583"/>
        <v>99.668733307876522</v>
      </c>
      <c r="E6273" s="13">
        <f t="shared" ca="1" si="584"/>
        <v>980857.74401433871</v>
      </c>
      <c r="F6273" s="13">
        <f t="shared" ca="1" si="585"/>
        <v>4.0049904065720003</v>
      </c>
      <c r="G6273" s="13">
        <f t="shared" ca="1" si="586"/>
        <v>0.50176871402744061</v>
      </c>
      <c r="H6273" s="13">
        <f t="shared" ca="1" si="587"/>
        <v>0</v>
      </c>
    </row>
    <row r="6274" spans="3:8">
      <c r="C6274" s="13">
        <f t="shared" ca="1" si="582"/>
        <v>2009.879238702049</v>
      </c>
      <c r="D6274" s="13">
        <f t="shared" ca="1" si="583"/>
        <v>99.890517299711561</v>
      </c>
      <c r="E6274" s="13">
        <f t="shared" ca="1" si="584"/>
        <v>993683.87564183027</v>
      </c>
      <c r="F6274" s="13">
        <f t="shared" ca="1" si="585"/>
        <v>4.0006951170473428</v>
      </c>
      <c r="G6274" s="13">
        <f t="shared" ca="1" si="586"/>
        <v>0.50457329100355985</v>
      </c>
      <c r="H6274" s="13">
        <f t="shared" ca="1" si="587"/>
        <v>0</v>
      </c>
    </row>
    <row r="6275" spans="3:8">
      <c r="C6275" s="13">
        <f t="shared" ca="1" si="582"/>
        <v>1981.5808726136722</v>
      </c>
      <c r="D6275" s="13">
        <f t="shared" ca="1" si="583"/>
        <v>99.162195242651265</v>
      </c>
      <c r="E6275" s="13">
        <f t="shared" ca="1" si="584"/>
        <v>1005278.9763388416</v>
      </c>
      <c r="F6275" s="13">
        <f t="shared" ca="1" si="585"/>
        <v>3.9982113060492366</v>
      </c>
      <c r="G6275" s="13">
        <f t="shared" ca="1" si="586"/>
        <v>0.48246998275341135</v>
      </c>
      <c r="H6275" s="13">
        <f t="shared" ca="1" si="587"/>
        <v>0</v>
      </c>
    </row>
    <row r="6276" spans="3:8">
      <c r="C6276" s="13">
        <f t="shared" ca="1" si="582"/>
        <v>2014.3078484488667</v>
      </c>
      <c r="D6276" s="13">
        <f t="shared" ca="1" si="583"/>
        <v>99.865174849011396</v>
      </c>
      <c r="E6276" s="13">
        <f t="shared" ca="1" si="584"/>
        <v>986699.39675963577</v>
      </c>
      <c r="F6276" s="13">
        <f t="shared" ca="1" si="585"/>
        <v>4.0042818089629124</v>
      </c>
      <c r="G6276" s="13">
        <f t="shared" ca="1" si="586"/>
        <v>0.50843154949445946</v>
      </c>
      <c r="H6276" s="13">
        <f t="shared" ca="1" si="587"/>
        <v>0</v>
      </c>
    </row>
    <row r="6277" spans="3:8">
      <c r="C6277" s="13">
        <f t="shared" ca="1" si="582"/>
        <v>1986.1543569577436</v>
      </c>
      <c r="D6277" s="13">
        <f t="shared" ca="1" si="583"/>
        <v>99.966094707439098</v>
      </c>
      <c r="E6277" s="13">
        <f t="shared" ca="1" si="584"/>
        <v>1001307.2916291213</v>
      </c>
      <c r="F6277" s="13">
        <f t="shared" ca="1" si="585"/>
        <v>3.9999558477334731</v>
      </c>
      <c r="G6277" s="13">
        <f t="shared" ca="1" si="586"/>
        <v>0.48971193290800047</v>
      </c>
      <c r="H6277" s="13">
        <f t="shared" ca="1" si="587"/>
        <v>0</v>
      </c>
    </row>
    <row r="6278" spans="3:8">
      <c r="C6278" s="13">
        <f t="shared" ca="1" si="582"/>
        <v>1997.191276922628</v>
      </c>
      <c r="D6278" s="13">
        <f t="shared" ca="1" si="583"/>
        <v>99.394440918845874</v>
      </c>
      <c r="E6278" s="13">
        <f t="shared" ca="1" si="584"/>
        <v>991090.74190865445</v>
      </c>
      <c r="F6278" s="13">
        <f t="shared" ca="1" si="585"/>
        <v>4.0002148886387099</v>
      </c>
      <c r="G6278" s="13">
        <f t="shared" ca="1" si="586"/>
        <v>0.49728440971872578</v>
      </c>
      <c r="H6278" s="13">
        <f t="shared" ca="1" si="587"/>
        <v>0</v>
      </c>
    </row>
    <row r="6279" spans="3:8">
      <c r="C6279" s="13">
        <f t="shared" ca="1" si="582"/>
        <v>2014.1645994655942</v>
      </c>
      <c r="D6279" s="13">
        <f t="shared" ca="1" si="583"/>
        <v>99.590392155402228</v>
      </c>
      <c r="E6279" s="13">
        <f t="shared" ca="1" si="584"/>
        <v>987047.16048913437</v>
      </c>
      <c r="F6279" s="13">
        <f t="shared" ca="1" si="585"/>
        <v>3.9953848011259825</v>
      </c>
      <c r="G6279" s="13">
        <f t="shared" ca="1" si="586"/>
        <v>0.51131100274373775</v>
      </c>
      <c r="H6279" s="13">
        <f t="shared" ca="1" si="587"/>
        <v>0</v>
      </c>
    </row>
    <row r="6280" spans="3:8">
      <c r="C6280" s="13">
        <f t="shared" ca="1" si="582"/>
        <v>1994.6165076053494</v>
      </c>
      <c r="D6280" s="13">
        <f t="shared" ca="1" si="583"/>
        <v>99.909052494400527</v>
      </c>
      <c r="E6280" s="13">
        <f t="shared" ca="1" si="584"/>
        <v>998676.26178167609</v>
      </c>
      <c r="F6280" s="13">
        <f t="shared" ca="1" si="585"/>
        <v>4.0006473745175857</v>
      </c>
      <c r="G6280" s="13">
        <f t="shared" ca="1" si="586"/>
        <v>0.49457023138149697</v>
      </c>
      <c r="H6280" s="13">
        <f t="shared" ca="1" si="587"/>
        <v>0</v>
      </c>
    </row>
    <row r="6281" spans="3:8">
      <c r="C6281" s="13">
        <f t="shared" ca="1" si="582"/>
        <v>2019.6249839127133</v>
      </c>
      <c r="D6281" s="13">
        <f t="shared" ca="1" si="583"/>
        <v>100.85123533189076</v>
      </c>
      <c r="E6281" s="13">
        <f t="shared" ca="1" si="584"/>
        <v>996986.22396227508</v>
      </c>
      <c r="F6281" s="13">
        <f t="shared" ca="1" si="585"/>
        <v>4.0024837330107061</v>
      </c>
      <c r="G6281" s="13">
        <f t="shared" ca="1" si="586"/>
        <v>0.51175885559666157</v>
      </c>
      <c r="H6281" s="13">
        <f t="shared" ca="1" si="587"/>
        <v>0</v>
      </c>
    </row>
    <row r="6282" spans="3:8">
      <c r="C6282" s="13">
        <f t="shared" ca="1" si="582"/>
        <v>1989.9324755653251</v>
      </c>
      <c r="D6282" s="13">
        <f t="shared" ca="1" si="583"/>
        <v>100.07413938596949</v>
      </c>
      <c r="E6282" s="13">
        <f t="shared" ca="1" si="584"/>
        <v>998480.0351169717</v>
      </c>
      <c r="F6282" s="13">
        <f t="shared" ca="1" si="585"/>
        <v>4.00037764623836</v>
      </c>
      <c r="G6282" s="13">
        <f t="shared" ca="1" si="586"/>
        <v>0.49329342335829474</v>
      </c>
      <c r="H6282" s="13">
        <f t="shared" ca="1" si="587"/>
        <v>0</v>
      </c>
    </row>
    <row r="6283" spans="3:8">
      <c r="C6283" s="13">
        <f t="shared" ca="1" si="582"/>
        <v>1986.899802630812</v>
      </c>
      <c r="D6283" s="13">
        <f t="shared" ca="1" si="583"/>
        <v>99.507011307957427</v>
      </c>
      <c r="E6283" s="13">
        <f t="shared" ca="1" si="584"/>
        <v>994808.51949236542</v>
      </c>
      <c r="F6283" s="13">
        <f t="shared" ca="1" si="585"/>
        <v>4.0065583833911367</v>
      </c>
      <c r="G6283" s="13">
        <f t="shared" ca="1" si="586"/>
        <v>0.48778714617786867</v>
      </c>
      <c r="H6283" s="13">
        <f t="shared" ca="1" si="587"/>
        <v>0</v>
      </c>
    </row>
    <row r="6284" spans="3:8">
      <c r="C6284" s="13">
        <f t="shared" ca="1" si="582"/>
        <v>2008.7854291423996</v>
      </c>
      <c r="D6284" s="13">
        <f t="shared" ca="1" si="583"/>
        <v>100.02478392289269</v>
      </c>
      <c r="E6284" s="13">
        <f t="shared" ca="1" si="584"/>
        <v>991503.85395642684</v>
      </c>
      <c r="F6284" s="13">
        <f t="shared" ca="1" si="585"/>
        <v>3.9882733820216378</v>
      </c>
      <c r="G6284" s="13">
        <f t="shared" ca="1" si="586"/>
        <v>0.51214244321060232</v>
      </c>
      <c r="H6284" s="13">
        <f t="shared" ca="1" si="587"/>
        <v>0</v>
      </c>
    </row>
    <row r="6285" spans="3:8">
      <c r="C6285" s="13">
        <f t="shared" ca="1" si="582"/>
        <v>2024.8941449157253</v>
      </c>
      <c r="D6285" s="13">
        <f t="shared" ca="1" si="583"/>
        <v>100.46000299126881</v>
      </c>
      <c r="E6285" s="13">
        <f t="shared" ca="1" si="584"/>
        <v>978620.28580487077</v>
      </c>
      <c r="F6285" s="13">
        <f t="shared" ca="1" si="585"/>
        <v>4.0163635238209627</v>
      </c>
      <c r="G6285" s="13">
        <f t="shared" ca="1" si="586"/>
        <v>0.51487487536040843</v>
      </c>
      <c r="H6285" s="13">
        <f t="shared" ca="1" si="587"/>
        <v>0</v>
      </c>
    </row>
    <row r="6286" spans="3:8">
      <c r="C6286" s="13">
        <f t="shared" ca="1" si="582"/>
        <v>2007.1018818412379</v>
      </c>
      <c r="D6286" s="13">
        <f t="shared" ca="1" si="583"/>
        <v>99.732778287384036</v>
      </c>
      <c r="E6286" s="13">
        <f t="shared" ca="1" si="584"/>
        <v>991396.41441637522</v>
      </c>
      <c r="F6286" s="13">
        <f t="shared" ca="1" si="585"/>
        <v>3.9922974809964589</v>
      </c>
      <c r="G6286" s="13">
        <f t="shared" ca="1" si="586"/>
        <v>0.50779446848055054</v>
      </c>
      <c r="H6286" s="13">
        <f t="shared" ca="1" si="587"/>
        <v>0</v>
      </c>
    </row>
    <row r="6287" spans="3:8">
      <c r="C6287" s="13">
        <f t="shared" ca="1" si="582"/>
        <v>1990.864430153003</v>
      </c>
      <c r="D6287" s="13">
        <f t="shared" ca="1" si="583"/>
        <v>99.514060845984446</v>
      </c>
      <c r="E6287" s="13">
        <f t="shared" ca="1" si="584"/>
        <v>979801.78653392906</v>
      </c>
      <c r="F6287" s="13">
        <f t="shared" ca="1" si="585"/>
        <v>3.9953651701677644</v>
      </c>
      <c r="G6287" s="13">
        <f t="shared" ca="1" si="586"/>
        <v>0.50286778432003154</v>
      </c>
      <c r="H6287" s="13">
        <f t="shared" ca="1" si="587"/>
        <v>0</v>
      </c>
    </row>
    <row r="6288" spans="3:8">
      <c r="C6288" s="13">
        <f t="shared" ca="1" si="582"/>
        <v>1986.5685433084782</v>
      </c>
      <c r="D6288" s="13">
        <f t="shared" ca="1" si="583"/>
        <v>100.21926728843049</v>
      </c>
      <c r="E6288" s="13">
        <f t="shared" ca="1" si="584"/>
        <v>998449.94223808427</v>
      </c>
      <c r="F6288" s="13">
        <f t="shared" ca="1" si="585"/>
        <v>3.9949916434370212</v>
      </c>
      <c r="G6288" s="13">
        <f t="shared" ca="1" si="586"/>
        <v>0.49501535368877553</v>
      </c>
      <c r="H6288" s="13">
        <f t="shared" ca="1" si="587"/>
        <v>0</v>
      </c>
    </row>
    <row r="6289" spans="3:8">
      <c r="C6289" s="13">
        <f t="shared" ca="1" si="582"/>
        <v>2016.9733236605823</v>
      </c>
      <c r="D6289" s="13">
        <f t="shared" ca="1" si="583"/>
        <v>100.71319550357354</v>
      </c>
      <c r="E6289" s="13">
        <f t="shared" ca="1" si="584"/>
        <v>998553.25233794842</v>
      </c>
      <c r="F6289" s="13">
        <f t="shared" ca="1" si="585"/>
        <v>4.0126201734954456</v>
      </c>
      <c r="G6289" s="13">
        <f t="shared" ca="1" si="586"/>
        <v>0.50379445093012976</v>
      </c>
      <c r="H6289" s="13">
        <f t="shared" ca="1" si="587"/>
        <v>0</v>
      </c>
    </row>
    <row r="6290" spans="3:8">
      <c r="C6290" s="13">
        <f t="shared" ca="1" si="582"/>
        <v>1984.9955219518654</v>
      </c>
      <c r="D6290" s="13">
        <f t="shared" ca="1" si="583"/>
        <v>100.6869654028533</v>
      </c>
      <c r="E6290" s="13">
        <f t="shared" ca="1" si="584"/>
        <v>1001118.5791186215</v>
      </c>
      <c r="F6290" s="13">
        <f t="shared" ca="1" si="585"/>
        <v>3.9955129272472032</v>
      </c>
      <c r="G6290" s="13">
        <f t="shared" ca="1" si="586"/>
        <v>0.49495619858215201</v>
      </c>
      <c r="H6290" s="13">
        <f t="shared" ca="1" si="587"/>
        <v>0</v>
      </c>
    </row>
    <row r="6291" spans="3:8">
      <c r="C6291" s="13">
        <f t="shared" ca="1" si="582"/>
        <v>1972.1809049164117</v>
      </c>
      <c r="D6291" s="13">
        <f t="shared" ca="1" si="583"/>
        <v>100.8818582981141</v>
      </c>
      <c r="E6291" s="13">
        <f t="shared" ca="1" si="584"/>
        <v>990273.09338672261</v>
      </c>
      <c r="F6291" s="13">
        <f t="shared" ca="1" si="585"/>
        <v>3.9985276658307529</v>
      </c>
      <c r="G6291" s="13">
        <f t="shared" ca="1" si="586"/>
        <v>0.49340245648037984</v>
      </c>
      <c r="H6291" s="13">
        <f t="shared" ca="1" si="587"/>
        <v>0</v>
      </c>
    </row>
    <row r="6292" spans="3:8">
      <c r="C6292" s="13">
        <f t="shared" ca="1" si="582"/>
        <v>2012.051276171853</v>
      </c>
      <c r="D6292" s="13">
        <f t="shared" ca="1" si="583"/>
        <v>100.27952875678622</v>
      </c>
      <c r="E6292" s="13">
        <f t="shared" ca="1" si="584"/>
        <v>996207.78894280468</v>
      </c>
      <c r="F6292" s="13">
        <f t="shared" ca="1" si="585"/>
        <v>3.9980674583423639</v>
      </c>
      <c r="G6292" s="13">
        <f t="shared" ca="1" si="586"/>
        <v>0.50768005809084626</v>
      </c>
      <c r="H6292" s="13">
        <f t="shared" ca="1" si="587"/>
        <v>0</v>
      </c>
    </row>
    <row r="6293" spans="3:8">
      <c r="C6293" s="13">
        <f t="shared" ca="1" si="582"/>
        <v>2000.5938045232995</v>
      </c>
      <c r="D6293" s="13">
        <f t="shared" ca="1" si="583"/>
        <v>99.594111937566765</v>
      </c>
      <c r="E6293" s="13">
        <f t="shared" ca="1" si="584"/>
        <v>987325.1613735439</v>
      </c>
      <c r="F6293" s="13">
        <f t="shared" ca="1" si="585"/>
        <v>3.9997226915309034</v>
      </c>
      <c r="G6293" s="13">
        <f t="shared" ca="1" si="586"/>
        <v>0.50213663137326647</v>
      </c>
      <c r="H6293" s="13">
        <f t="shared" ca="1" si="587"/>
        <v>0</v>
      </c>
    </row>
    <row r="6294" spans="3:8">
      <c r="C6294" s="13">
        <f t="shared" ca="1" si="582"/>
        <v>2005.8818686785828</v>
      </c>
      <c r="D6294" s="13">
        <f t="shared" ca="1" si="583"/>
        <v>99.385889471513536</v>
      </c>
      <c r="E6294" s="13">
        <f t="shared" ca="1" si="584"/>
        <v>987006.29817687185</v>
      </c>
      <c r="F6294" s="13">
        <f t="shared" ca="1" si="585"/>
        <v>3.9873511012799345</v>
      </c>
      <c r="G6294" s="13">
        <f t="shared" ca="1" si="586"/>
        <v>0.51018505285661542</v>
      </c>
      <c r="H6294" s="13">
        <f t="shared" ca="1" si="587"/>
        <v>0</v>
      </c>
    </row>
    <row r="6295" spans="3:8">
      <c r="C6295" s="13">
        <f t="shared" ca="1" si="582"/>
        <v>2004.6888341470471</v>
      </c>
      <c r="D6295" s="13">
        <f t="shared" ca="1" si="583"/>
        <v>100.31479344500998</v>
      </c>
      <c r="E6295" s="13">
        <f t="shared" ca="1" si="584"/>
        <v>991760.95085552568</v>
      </c>
      <c r="F6295" s="13">
        <f t="shared" ca="1" si="585"/>
        <v>4.0093970802471004</v>
      </c>
      <c r="G6295" s="13">
        <f t="shared" ca="1" si="586"/>
        <v>0.50070943744514007</v>
      </c>
      <c r="H6295" s="13">
        <f t="shared" ca="1" si="587"/>
        <v>0</v>
      </c>
    </row>
    <row r="6296" spans="3:8">
      <c r="C6296" s="13">
        <f t="shared" ref="C6296:C6359" ca="1" si="588">NORMINV(RAND(),$D$3,$G$3)</f>
        <v>1984.5845174497276</v>
      </c>
      <c r="D6296" s="13">
        <f t="shared" ref="D6296:D6359" ca="1" si="589">NORMINV(RAND(),$D$4,$G$4)</f>
        <v>100.18780046114522</v>
      </c>
      <c r="E6296" s="13">
        <f t="shared" ref="E6296:E6359" ca="1" si="590">NORMINV(RAND(),$D$5,$G$5)</f>
        <v>995028.91069508565</v>
      </c>
      <c r="F6296" s="13">
        <f t="shared" ref="F6296:F6359" ca="1" si="591">NORMINV(RAND(),$D$6,$G$6)</f>
        <v>4.0152046770542373</v>
      </c>
      <c r="G6296" s="13">
        <f t="shared" ref="G6296:G6359" ca="1" si="592">C6296^2*D6296/(E6296*3.1415926*F6296^4)</f>
        <v>0.48566602255261682</v>
      </c>
      <c r="H6296" s="13">
        <f t="shared" ref="H6296:H6359" ca="1" si="593">IF(G6296&gt;0.54,1,IF(G6296&lt;0.46,1,0))</f>
        <v>0</v>
      </c>
    </row>
    <row r="6297" spans="3:8">
      <c r="C6297" s="13">
        <f t="shared" ca="1" si="588"/>
        <v>1984.4347551381013</v>
      </c>
      <c r="D6297" s="13">
        <f t="shared" ca="1" si="589"/>
        <v>100.12283237172562</v>
      </c>
      <c r="E6297" s="13">
        <f t="shared" ca="1" si="590"/>
        <v>996953.09838210698</v>
      </c>
      <c r="F6297" s="13">
        <f t="shared" ca="1" si="591"/>
        <v>3.9970610509698976</v>
      </c>
      <c r="G6297" s="13">
        <f t="shared" ca="1" si="592"/>
        <v>0.49319544453291514</v>
      </c>
      <c r="H6297" s="13">
        <f t="shared" ca="1" si="593"/>
        <v>0</v>
      </c>
    </row>
    <row r="6298" spans="3:8">
      <c r="C6298" s="13">
        <f t="shared" ca="1" si="588"/>
        <v>1998.0184349912033</v>
      </c>
      <c r="D6298" s="13">
        <f t="shared" ca="1" si="589"/>
        <v>99.203941412583646</v>
      </c>
      <c r="E6298" s="13">
        <f t="shared" ca="1" si="590"/>
        <v>992042.33073471405</v>
      </c>
      <c r="F6298" s="13">
        <f t="shared" ca="1" si="591"/>
        <v>4.0053524594796688</v>
      </c>
      <c r="G6298" s="13">
        <f t="shared" ca="1" si="592"/>
        <v>0.49372473433285008</v>
      </c>
      <c r="H6298" s="13">
        <f t="shared" ca="1" si="593"/>
        <v>0</v>
      </c>
    </row>
    <row r="6299" spans="3:8">
      <c r="C6299" s="13">
        <f t="shared" ca="1" si="588"/>
        <v>1997.7954591715936</v>
      </c>
      <c r="D6299" s="13">
        <f t="shared" ca="1" si="589"/>
        <v>99.823800513400343</v>
      </c>
      <c r="E6299" s="13">
        <f t="shared" ca="1" si="590"/>
        <v>993782.60265858611</v>
      </c>
      <c r="F6299" s="13">
        <f t="shared" ca="1" si="591"/>
        <v>4.0143295469793969</v>
      </c>
      <c r="G6299" s="13">
        <f t="shared" ca="1" si="592"/>
        <v>0.49140865447807369</v>
      </c>
      <c r="H6299" s="13">
        <f t="shared" ca="1" si="593"/>
        <v>0</v>
      </c>
    </row>
    <row r="6300" spans="3:8">
      <c r="C6300" s="13">
        <f t="shared" ca="1" si="588"/>
        <v>2008.2342892551694</v>
      </c>
      <c r="D6300" s="13">
        <f t="shared" ca="1" si="589"/>
        <v>100.13979607778737</v>
      </c>
      <c r="E6300" s="13">
        <f t="shared" ca="1" si="590"/>
        <v>985400.49939614255</v>
      </c>
      <c r="F6300" s="13">
        <f t="shared" ca="1" si="591"/>
        <v>3.9881386000310002</v>
      </c>
      <c r="G6300" s="13">
        <f t="shared" ca="1" si="592"/>
        <v>0.51569372116006662</v>
      </c>
      <c r="H6300" s="13">
        <f t="shared" ca="1" si="593"/>
        <v>0</v>
      </c>
    </row>
    <row r="6301" spans="3:8">
      <c r="C6301" s="13">
        <f t="shared" ca="1" si="588"/>
        <v>2000.3353066229201</v>
      </c>
      <c r="D6301" s="13">
        <f t="shared" ca="1" si="589"/>
        <v>99.874596728940816</v>
      </c>
      <c r="E6301" s="13">
        <f t="shared" ca="1" si="590"/>
        <v>995216.20675825351</v>
      </c>
      <c r="F6301" s="13">
        <f t="shared" ca="1" si="591"/>
        <v>3.9979347690647002</v>
      </c>
      <c r="G6301" s="13">
        <f t="shared" ca="1" si="592"/>
        <v>0.50032305918135966</v>
      </c>
      <c r="H6301" s="13">
        <f t="shared" ca="1" si="593"/>
        <v>0</v>
      </c>
    </row>
    <row r="6302" spans="3:8">
      <c r="C6302" s="13">
        <f t="shared" ca="1" si="588"/>
        <v>2021.4190588882634</v>
      </c>
      <c r="D6302" s="13">
        <f t="shared" ca="1" si="589"/>
        <v>100.35841735884009</v>
      </c>
      <c r="E6302" s="13">
        <f t="shared" ca="1" si="590"/>
        <v>996393.96197968978</v>
      </c>
      <c r="F6302" s="13">
        <f t="shared" ca="1" si="591"/>
        <v>3.995021005179253</v>
      </c>
      <c r="G6302" s="13">
        <f t="shared" ca="1" si="592"/>
        <v>0.51429143936775257</v>
      </c>
      <c r="H6302" s="13">
        <f t="shared" ca="1" si="593"/>
        <v>0</v>
      </c>
    </row>
    <row r="6303" spans="3:8">
      <c r="C6303" s="13">
        <f t="shared" ca="1" si="588"/>
        <v>1992.8959357736007</v>
      </c>
      <c r="D6303" s="13">
        <f t="shared" ca="1" si="589"/>
        <v>99.544915444971565</v>
      </c>
      <c r="E6303" s="13">
        <f t="shared" ca="1" si="590"/>
        <v>994063.1922058271</v>
      </c>
      <c r="F6303" s="13">
        <f t="shared" ca="1" si="591"/>
        <v>3.9973506197171926</v>
      </c>
      <c r="G6303" s="13">
        <f t="shared" ca="1" si="592"/>
        <v>0.49583307527758236</v>
      </c>
      <c r="H6303" s="13">
        <f t="shared" ca="1" si="593"/>
        <v>0</v>
      </c>
    </row>
    <row r="6304" spans="3:8">
      <c r="C6304" s="13">
        <f t="shared" ca="1" si="588"/>
        <v>1997.3178975725582</v>
      </c>
      <c r="D6304" s="13">
        <f t="shared" ca="1" si="589"/>
        <v>100.45049141284781</v>
      </c>
      <c r="E6304" s="13">
        <f t="shared" ca="1" si="590"/>
        <v>1000637.8447969547</v>
      </c>
      <c r="F6304" s="13">
        <f t="shared" ca="1" si="591"/>
        <v>4.002235092744387</v>
      </c>
      <c r="G6304" s="13">
        <f t="shared" ca="1" si="592"/>
        <v>0.49683168052386301</v>
      </c>
      <c r="H6304" s="13">
        <f t="shared" ca="1" si="593"/>
        <v>0</v>
      </c>
    </row>
    <row r="6305" spans="3:8">
      <c r="C6305" s="13">
        <f t="shared" ca="1" si="588"/>
        <v>1991.4250546283906</v>
      </c>
      <c r="D6305" s="13">
        <f t="shared" ca="1" si="589"/>
        <v>100.5429347354705</v>
      </c>
      <c r="E6305" s="13">
        <f t="shared" ca="1" si="590"/>
        <v>1003853.4250571262</v>
      </c>
      <c r="F6305" s="13">
        <f t="shared" ca="1" si="591"/>
        <v>4.0074405223471903</v>
      </c>
      <c r="G6305" s="13">
        <f t="shared" ca="1" si="592"/>
        <v>0.49021994783100137</v>
      </c>
      <c r="H6305" s="13">
        <f t="shared" ca="1" si="593"/>
        <v>0</v>
      </c>
    </row>
    <row r="6306" spans="3:8">
      <c r="C6306" s="13">
        <f t="shared" ca="1" si="588"/>
        <v>2021.5917283710078</v>
      </c>
      <c r="D6306" s="13">
        <f t="shared" ca="1" si="589"/>
        <v>100.53012858822571</v>
      </c>
      <c r="E6306" s="13">
        <f t="shared" ca="1" si="590"/>
        <v>995941.79911538714</v>
      </c>
      <c r="F6306" s="13">
        <f t="shared" ca="1" si="591"/>
        <v>3.9943342131323063</v>
      </c>
      <c r="G6306" s="13">
        <f t="shared" ca="1" si="592"/>
        <v>0.51584795808042572</v>
      </c>
      <c r="H6306" s="13">
        <f t="shared" ca="1" si="593"/>
        <v>0</v>
      </c>
    </row>
    <row r="6307" spans="3:8">
      <c r="C6307" s="13">
        <f t="shared" ca="1" si="588"/>
        <v>2012.7600923516347</v>
      </c>
      <c r="D6307" s="13">
        <f t="shared" ca="1" si="589"/>
        <v>100.36507791225061</v>
      </c>
      <c r="E6307" s="13">
        <f t="shared" ca="1" si="590"/>
        <v>995011.34685248777</v>
      </c>
      <c r="F6307" s="13">
        <f t="shared" ca="1" si="591"/>
        <v>4.0081500157899219</v>
      </c>
      <c r="G6307" s="13">
        <f t="shared" ca="1" si="592"/>
        <v>0.50397951253087514</v>
      </c>
      <c r="H6307" s="13">
        <f t="shared" ca="1" si="593"/>
        <v>0</v>
      </c>
    </row>
    <row r="6308" spans="3:8">
      <c r="C6308" s="13">
        <f t="shared" ca="1" si="588"/>
        <v>2002.3790966045142</v>
      </c>
      <c r="D6308" s="13">
        <f t="shared" ca="1" si="589"/>
        <v>100.18635573360299</v>
      </c>
      <c r="E6308" s="13">
        <f t="shared" ca="1" si="590"/>
        <v>1002696.3451153976</v>
      </c>
      <c r="F6308" s="13">
        <f t="shared" ca="1" si="591"/>
        <v>4.0043850723381755</v>
      </c>
      <c r="G6308" s="13">
        <f t="shared" ca="1" si="592"/>
        <v>0.49595075206464073</v>
      </c>
      <c r="H6308" s="13">
        <f t="shared" ca="1" si="593"/>
        <v>0</v>
      </c>
    </row>
    <row r="6309" spans="3:8">
      <c r="C6309" s="13">
        <f t="shared" ca="1" si="588"/>
        <v>2015.8972071557496</v>
      </c>
      <c r="D6309" s="13">
        <f t="shared" ca="1" si="589"/>
        <v>99.38886242626414</v>
      </c>
      <c r="E6309" s="13">
        <f t="shared" ca="1" si="590"/>
        <v>999096.62577142147</v>
      </c>
      <c r="F6309" s="13">
        <f t="shared" ca="1" si="591"/>
        <v>4.002258046870832</v>
      </c>
      <c r="G6309" s="13">
        <f t="shared" ca="1" si="592"/>
        <v>0.50152984576097304</v>
      </c>
      <c r="H6309" s="13">
        <f t="shared" ca="1" si="593"/>
        <v>0</v>
      </c>
    </row>
    <row r="6310" spans="3:8">
      <c r="C6310" s="13">
        <f t="shared" ca="1" si="588"/>
        <v>2010.0378351730058</v>
      </c>
      <c r="D6310" s="13">
        <f t="shared" ca="1" si="589"/>
        <v>99.38092627126926</v>
      </c>
      <c r="E6310" s="13">
        <f t="shared" ca="1" si="590"/>
        <v>993303.59921945806</v>
      </c>
      <c r="F6310" s="13">
        <f t="shared" ca="1" si="591"/>
        <v>4.0079735190962023</v>
      </c>
      <c r="G6310" s="13">
        <f t="shared" ca="1" si="592"/>
        <v>0.49863212669714818</v>
      </c>
      <c r="H6310" s="13">
        <f t="shared" ca="1" si="593"/>
        <v>0</v>
      </c>
    </row>
    <row r="6311" spans="3:8">
      <c r="C6311" s="13">
        <f t="shared" ca="1" si="588"/>
        <v>2004.4117322064101</v>
      </c>
      <c r="D6311" s="13">
        <f t="shared" ca="1" si="589"/>
        <v>99.161495008476393</v>
      </c>
      <c r="E6311" s="13">
        <f t="shared" ca="1" si="590"/>
        <v>997953.79258117906</v>
      </c>
      <c r="F6311" s="13">
        <f t="shared" ca="1" si="591"/>
        <v>4.0050873305149413</v>
      </c>
      <c r="G6311" s="13">
        <f t="shared" ca="1" si="592"/>
        <v>0.49386548855778806</v>
      </c>
      <c r="H6311" s="13">
        <f t="shared" ca="1" si="593"/>
        <v>0</v>
      </c>
    </row>
    <row r="6312" spans="3:8">
      <c r="C6312" s="13">
        <f t="shared" ca="1" si="588"/>
        <v>2022.9405260303231</v>
      </c>
      <c r="D6312" s="13">
        <f t="shared" ca="1" si="589"/>
        <v>100.19020992679222</v>
      </c>
      <c r="E6312" s="13">
        <f t="shared" ca="1" si="590"/>
        <v>997269.01974176825</v>
      </c>
      <c r="F6312" s="13">
        <f t="shared" ca="1" si="591"/>
        <v>4.0063228370816688</v>
      </c>
      <c r="G6312" s="13">
        <f t="shared" ca="1" si="592"/>
        <v>0.50797875869373255</v>
      </c>
      <c r="H6312" s="13">
        <f t="shared" ca="1" si="593"/>
        <v>0</v>
      </c>
    </row>
    <row r="6313" spans="3:8">
      <c r="C6313" s="13">
        <f t="shared" ca="1" si="588"/>
        <v>2003.6053792969285</v>
      </c>
      <c r="D6313" s="13">
        <f t="shared" ca="1" si="589"/>
        <v>99.8519264030149</v>
      </c>
      <c r="E6313" s="13">
        <f t="shared" ca="1" si="590"/>
        <v>996715.15891644743</v>
      </c>
      <c r="F6313" s="13">
        <f t="shared" ca="1" si="591"/>
        <v>3.9954086381059302</v>
      </c>
      <c r="G6313" s="13">
        <f t="shared" ca="1" si="592"/>
        <v>0.50236003307507771</v>
      </c>
      <c r="H6313" s="13">
        <f t="shared" ca="1" si="593"/>
        <v>0</v>
      </c>
    </row>
    <row r="6314" spans="3:8">
      <c r="C6314" s="13">
        <f t="shared" ca="1" si="588"/>
        <v>2005.435994036063</v>
      </c>
      <c r="D6314" s="13">
        <f t="shared" ca="1" si="589"/>
        <v>99.78522190796609</v>
      </c>
      <c r="E6314" s="13">
        <f t="shared" ca="1" si="590"/>
        <v>988331.27268062276</v>
      </c>
      <c r="F6314" s="13">
        <f t="shared" ca="1" si="591"/>
        <v>3.9959252779338654</v>
      </c>
      <c r="G6314" s="13">
        <f t="shared" ca="1" si="592"/>
        <v>0.50694635133833288</v>
      </c>
      <c r="H6314" s="13">
        <f t="shared" ca="1" si="593"/>
        <v>0</v>
      </c>
    </row>
    <row r="6315" spans="3:8">
      <c r="C6315" s="13">
        <f t="shared" ca="1" si="588"/>
        <v>1984.6339646115202</v>
      </c>
      <c r="D6315" s="13">
        <f t="shared" ca="1" si="589"/>
        <v>99.86581790470963</v>
      </c>
      <c r="E6315" s="13">
        <f t="shared" ca="1" si="590"/>
        <v>1002196.822476126</v>
      </c>
      <c r="F6315" s="13">
        <f t="shared" ca="1" si="591"/>
        <v>3.9845125365248677</v>
      </c>
      <c r="G6315" s="13">
        <f t="shared" ca="1" si="592"/>
        <v>0.49564876131535912</v>
      </c>
      <c r="H6315" s="13">
        <f t="shared" ca="1" si="593"/>
        <v>0</v>
      </c>
    </row>
    <row r="6316" spans="3:8">
      <c r="C6316" s="13">
        <f t="shared" ca="1" si="588"/>
        <v>2007.3969407127026</v>
      </c>
      <c r="D6316" s="13">
        <f t="shared" ca="1" si="589"/>
        <v>98.858336947164958</v>
      </c>
      <c r="E6316" s="13">
        <f t="shared" ca="1" si="590"/>
        <v>988297.8073541458</v>
      </c>
      <c r="F6316" s="13">
        <f t="shared" ca="1" si="591"/>
        <v>4.0095010258843615</v>
      </c>
      <c r="G6316" s="13">
        <f t="shared" ca="1" si="592"/>
        <v>0.49645604512070457</v>
      </c>
      <c r="H6316" s="13">
        <f t="shared" ca="1" si="593"/>
        <v>0</v>
      </c>
    </row>
    <row r="6317" spans="3:8">
      <c r="C6317" s="13">
        <f t="shared" ca="1" si="588"/>
        <v>2012.1436451443633</v>
      </c>
      <c r="D6317" s="13">
        <f t="shared" ca="1" si="589"/>
        <v>100.61515091962482</v>
      </c>
      <c r="E6317" s="13">
        <f t="shared" ca="1" si="590"/>
        <v>987545.49817465746</v>
      </c>
      <c r="F6317" s="13">
        <f t="shared" ca="1" si="591"/>
        <v>4.0001413191612381</v>
      </c>
      <c r="G6317" s="13">
        <f t="shared" ca="1" si="592"/>
        <v>0.51282953417569366</v>
      </c>
      <c r="H6317" s="13">
        <f t="shared" ca="1" si="593"/>
        <v>0</v>
      </c>
    </row>
    <row r="6318" spans="3:8">
      <c r="C6318" s="13">
        <f t="shared" ca="1" si="588"/>
        <v>1995.9108283377109</v>
      </c>
      <c r="D6318" s="13">
        <f t="shared" ca="1" si="589"/>
        <v>100.56044243034916</v>
      </c>
      <c r="E6318" s="13">
        <f t="shared" ca="1" si="590"/>
        <v>1010108.8471835401</v>
      </c>
      <c r="F6318" s="13">
        <f t="shared" ca="1" si="591"/>
        <v>4.0067206081933637</v>
      </c>
      <c r="G6318" s="13">
        <f t="shared" ca="1" si="592"/>
        <v>0.48981847821417646</v>
      </c>
      <c r="H6318" s="13">
        <f t="shared" ca="1" si="593"/>
        <v>0</v>
      </c>
    </row>
    <row r="6319" spans="3:8">
      <c r="C6319" s="13">
        <f t="shared" ca="1" si="588"/>
        <v>2005.6612153108463</v>
      </c>
      <c r="D6319" s="13">
        <f t="shared" ca="1" si="589"/>
        <v>100.72789112797452</v>
      </c>
      <c r="E6319" s="13">
        <f t="shared" ca="1" si="590"/>
        <v>992202.15483739681</v>
      </c>
      <c r="F6319" s="13">
        <f t="shared" ca="1" si="591"/>
        <v>4.0027197919719963</v>
      </c>
      <c r="G6319" s="13">
        <f t="shared" ca="1" si="592"/>
        <v>0.50640047982197833</v>
      </c>
      <c r="H6319" s="13">
        <f t="shared" ca="1" si="593"/>
        <v>0</v>
      </c>
    </row>
    <row r="6320" spans="3:8">
      <c r="C6320" s="13">
        <f t="shared" ca="1" si="588"/>
        <v>2005.2027351225529</v>
      </c>
      <c r="D6320" s="13">
        <f t="shared" ca="1" si="589"/>
        <v>99.479223429169252</v>
      </c>
      <c r="E6320" s="13">
        <f t="shared" ca="1" si="590"/>
        <v>996125.30476629303</v>
      </c>
      <c r="F6320" s="13">
        <f t="shared" ca="1" si="591"/>
        <v>4.001999540104225</v>
      </c>
      <c r="G6320" s="13">
        <f t="shared" ca="1" si="592"/>
        <v>0.49828405200508052</v>
      </c>
      <c r="H6320" s="13">
        <f t="shared" ca="1" si="593"/>
        <v>0</v>
      </c>
    </row>
    <row r="6321" spans="3:8">
      <c r="C6321" s="13">
        <f t="shared" ca="1" si="588"/>
        <v>1989.0198188887978</v>
      </c>
      <c r="D6321" s="13">
        <f t="shared" ca="1" si="589"/>
        <v>99.816786889006323</v>
      </c>
      <c r="E6321" s="13">
        <f t="shared" ca="1" si="590"/>
        <v>991849.83524586819</v>
      </c>
      <c r="F6321" s="13">
        <f t="shared" ca="1" si="591"/>
        <v>3.9860446945823051</v>
      </c>
      <c r="G6321" s="13">
        <f t="shared" ca="1" si="592"/>
        <v>0.50201576985202512</v>
      </c>
      <c r="H6321" s="13">
        <f t="shared" ca="1" si="593"/>
        <v>0</v>
      </c>
    </row>
    <row r="6322" spans="3:8">
      <c r="C6322" s="13">
        <f t="shared" ca="1" si="588"/>
        <v>1987.0761680140299</v>
      </c>
      <c r="D6322" s="13">
        <f t="shared" ca="1" si="589"/>
        <v>99.636766152193729</v>
      </c>
      <c r="E6322" s="13">
        <f t="shared" ca="1" si="590"/>
        <v>989336.89162057487</v>
      </c>
      <c r="F6322" s="13">
        <f t="shared" ca="1" si="591"/>
        <v>4.0015150116753428</v>
      </c>
      <c r="G6322" s="13">
        <f t="shared" ca="1" si="592"/>
        <v>0.49369278654746745</v>
      </c>
      <c r="H6322" s="13">
        <f t="shared" ca="1" si="593"/>
        <v>0</v>
      </c>
    </row>
    <row r="6323" spans="3:8">
      <c r="C6323" s="13">
        <f t="shared" ca="1" si="588"/>
        <v>1995.4251559154245</v>
      </c>
      <c r="D6323" s="13">
        <f t="shared" ca="1" si="589"/>
        <v>99.440792172891335</v>
      </c>
      <c r="E6323" s="13">
        <f t="shared" ca="1" si="590"/>
        <v>986292.2118887885</v>
      </c>
      <c r="F6323" s="13">
        <f t="shared" ca="1" si="591"/>
        <v>3.9985983817516506</v>
      </c>
      <c r="G6323" s="13">
        <f t="shared" ca="1" si="592"/>
        <v>0.49986053383418105</v>
      </c>
      <c r="H6323" s="13">
        <f t="shared" ca="1" si="593"/>
        <v>0</v>
      </c>
    </row>
    <row r="6324" spans="3:8">
      <c r="C6324" s="13">
        <f t="shared" ca="1" si="588"/>
        <v>1995.4540186855247</v>
      </c>
      <c r="D6324" s="13">
        <f t="shared" ca="1" si="589"/>
        <v>100.48368771321519</v>
      </c>
      <c r="E6324" s="13">
        <f t="shared" ca="1" si="590"/>
        <v>997746.74652582395</v>
      </c>
      <c r="F6324" s="13">
        <f t="shared" ca="1" si="591"/>
        <v>3.9960861351118311</v>
      </c>
      <c r="G6324" s="13">
        <f t="shared" ca="1" si="592"/>
        <v>0.50057535707188161</v>
      </c>
      <c r="H6324" s="13">
        <f t="shared" ca="1" si="593"/>
        <v>0</v>
      </c>
    </row>
    <row r="6325" spans="3:8">
      <c r="C6325" s="13">
        <f t="shared" ca="1" si="588"/>
        <v>1997.1406697113277</v>
      </c>
      <c r="D6325" s="13">
        <f t="shared" ca="1" si="589"/>
        <v>100.79212049953698</v>
      </c>
      <c r="E6325" s="13">
        <f t="shared" ca="1" si="590"/>
        <v>985290.23878797598</v>
      </c>
      <c r="F6325" s="13">
        <f t="shared" ca="1" si="591"/>
        <v>4.0031395398372078</v>
      </c>
      <c r="G6325" s="13">
        <f t="shared" ca="1" si="592"/>
        <v>0.50573956733939485</v>
      </c>
      <c r="H6325" s="13">
        <f t="shared" ca="1" si="593"/>
        <v>0</v>
      </c>
    </row>
    <row r="6326" spans="3:8">
      <c r="C6326" s="13">
        <f t="shared" ca="1" si="588"/>
        <v>1989.182833290231</v>
      </c>
      <c r="D6326" s="13">
        <f t="shared" ca="1" si="589"/>
        <v>99.762415728945271</v>
      </c>
      <c r="E6326" s="13">
        <f t="shared" ca="1" si="590"/>
        <v>995318.3933128441</v>
      </c>
      <c r="F6326" s="13">
        <f t="shared" ca="1" si="591"/>
        <v>3.9910004954209688</v>
      </c>
      <c r="G6326" s="13">
        <f t="shared" ca="1" si="592"/>
        <v>0.49759652671772697</v>
      </c>
      <c r="H6326" s="13">
        <f t="shared" ca="1" si="593"/>
        <v>0</v>
      </c>
    </row>
    <row r="6327" spans="3:8">
      <c r="C6327" s="13">
        <f t="shared" ca="1" si="588"/>
        <v>1999.018496011008</v>
      </c>
      <c r="D6327" s="13">
        <f t="shared" ca="1" si="589"/>
        <v>99.52951612503783</v>
      </c>
      <c r="E6327" s="13">
        <f t="shared" ca="1" si="590"/>
        <v>988871.10122152756</v>
      </c>
      <c r="F6327" s="13">
        <f t="shared" ca="1" si="591"/>
        <v>4.0012499124774923</v>
      </c>
      <c r="G6327" s="13">
        <f t="shared" ca="1" si="592"/>
        <v>0.49947442602492542</v>
      </c>
      <c r="H6327" s="13">
        <f t="shared" ca="1" si="593"/>
        <v>0</v>
      </c>
    </row>
    <row r="6328" spans="3:8">
      <c r="C6328" s="13">
        <f t="shared" ca="1" si="588"/>
        <v>1994.6151862439922</v>
      </c>
      <c r="D6328" s="13">
        <f t="shared" ca="1" si="589"/>
        <v>99.328901014058772</v>
      </c>
      <c r="E6328" s="13">
        <f t="shared" ca="1" si="590"/>
        <v>1002436.5508293425</v>
      </c>
      <c r="F6328" s="13">
        <f t="shared" ca="1" si="591"/>
        <v>4.0099458475459526</v>
      </c>
      <c r="G6328" s="13">
        <f t="shared" ca="1" si="592"/>
        <v>0.48532546944420513</v>
      </c>
      <c r="H6328" s="13">
        <f t="shared" ca="1" si="593"/>
        <v>0</v>
      </c>
    </row>
    <row r="6329" spans="3:8">
      <c r="C6329" s="13">
        <f t="shared" ca="1" si="588"/>
        <v>2004.9857427811917</v>
      </c>
      <c r="D6329" s="13">
        <f t="shared" ca="1" si="589"/>
        <v>99.40977415075875</v>
      </c>
      <c r="E6329" s="13">
        <f t="shared" ca="1" si="590"/>
        <v>992032.76623559848</v>
      </c>
      <c r="F6329" s="13">
        <f t="shared" ca="1" si="591"/>
        <v>3.998674969534358</v>
      </c>
      <c r="G6329" s="13">
        <f t="shared" ca="1" si="592"/>
        <v>0.50154668689664272</v>
      </c>
      <c r="H6329" s="13">
        <f t="shared" ca="1" si="593"/>
        <v>0</v>
      </c>
    </row>
    <row r="6330" spans="3:8">
      <c r="C6330" s="13">
        <f t="shared" ca="1" si="588"/>
        <v>2012.2702404491849</v>
      </c>
      <c r="D6330" s="13">
        <f t="shared" ca="1" si="589"/>
        <v>99.472046105551925</v>
      </c>
      <c r="E6330" s="13">
        <f t="shared" ca="1" si="590"/>
        <v>991181.43414353416</v>
      </c>
      <c r="F6330" s="13">
        <f t="shared" ca="1" si="591"/>
        <v>3.9955505253450307</v>
      </c>
      <c r="G6330" s="13">
        <f t="shared" ca="1" si="592"/>
        <v>0.5075328168673372</v>
      </c>
      <c r="H6330" s="13">
        <f t="shared" ca="1" si="593"/>
        <v>0</v>
      </c>
    </row>
    <row r="6331" spans="3:8">
      <c r="C6331" s="13">
        <f t="shared" ca="1" si="588"/>
        <v>1967.3507443546243</v>
      </c>
      <c r="D6331" s="13">
        <f t="shared" ca="1" si="589"/>
        <v>100.1286899836266</v>
      </c>
      <c r="E6331" s="13">
        <f t="shared" ca="1" si="590"/>
        <v>999172.23184256384</v>
      </c>
      <c r="F6331" s="13">
        <f t="shared" ca="1" si="591"/>
        <v>4.0068315249400834</v>
      </c>
      <c r="G6331" s="13">
        <f t="shared" ca="1" si="592"/>
        <v>0.47899124186142217</v>
      </c>
      <c r="H6331" s="13">
        <f t="shared" ca="1" si="593"/>
        <v>0</v>
      </c>
    </row>
    <row r="6332" spans="3:8">
      <c r="C6332" s="13">
        <f t="shared" ca="1" si="588"/>
        <v>1986.7337077091602</v>
      </c>
      <c r="D6332" s="13">
        <f t="shared" ca="1" si="589"/>
        <v>100.58499689728809</v>
      </c>
      <c r="E6332" s="13">
        <f t="shared" ca="1" si="590"/>
        <v>998129.96249045862</v>
      </c>
      <c r="F6332" s="13">
        <f t="shared" ca="1" si="591"/>
        <v>3.9988229754485074</v>
      </c>
      <c r="G6332" s="13">
        <f t="shared" ca="1" si="592"/>
        <v>0.49516148251867126</v>
      </c>
      <c r="H6332" s="13">
        <f t="shared" ca="1" si="593"/>
        <v>0</v>
      </c>
    </row>
    <row r="6333" spans="3:8">
      <c r="C6333" s="13">
        <f t="shared" ca="1" si="588"/>
        <v>2003.3729834711528</v>
      </c>
      <c r="D6333" s="13">
        <f t="shared" ca="1" si="589"/>
        <v>99.865790628299436</v>
      </c>
      <c r="E6333" s="13">
        <f t="shared" ca="1" si="590"/>
        <v>998910.95268433343</v>
      </c>
      <c r="F6333" s="13">
        <f t="shared" ca="1" si="591"/>
        <v>4.0048580381391341</v>
      </c>
      <c r="G6333" s="13">
        <f t="shared" ca="1" si="592"/>
        <v>0.49649539593373876</v>
      </c>
      <c r="H6333" s="13">
        <f t="shared" ca="1" si="593"/>
        <v>0</v>
      </c>
    </row>
    <row r="6334" spans="3:8">
      <c r="C6334" s="13">
        <f t="shared" ca="1" si="588"/>
        <v>2002.1799805312401</v>
      </c>
      <c r="D6334" s="13">
        <f t="shared" ca="1" si="589"/>
        <v>100.314786883301</v>
      </c>
      <c r="E6334" s="13">
        <f t="shared" ca="1" si="590"/>
        <v>990491.85301877116</v>
      </c>
      <c r="F6334" s="13">
        <f t="shared" ca="1" si="591"/>
        <v>4.011507822074492</v>
      </c>
      <c r="G6334" s="13">
        <f t="shared" ca="1" si="592"/>
        <v>0.4990451480879779</v>
      </c>
      <c r="H6334" s="13">
        <f t="shared" ca="1" si="593"/>
        <v>0</v>
      </c>
    </row>
    <row r="6335" spans="3:8">
      <c r="C6335" s="13">
        <f t="shared" ca="1" si="588"/>
        <v>2005.6799178242341</v>
      </c>
      <c r="D6335" s="13">
        <f t="shared" ca="1" si="589"/>
        <v>99.940255998542085</v>
      </c>
      <c r="E6335" s="13">
        <f t="shared" ca="1" si="590"/>
        <v>991050.26570631145</v>
      </c>
      <c r="F6335" s="13">
        <f t="shared" ca="1" si="591"/>
        <v>4.0066898104898057</v>
      </c>
      <c r="G6335" s="13">
        <f t="shared" ca="1" si="592"/>
        <v>0.50104331937747792</v>
      </c>
      <c r="H6335" s="13">
        <f t="shared" ca="1" si="593"/>
        <v>0</v>
      </c>
    </row>
    <row r="6336" spans="3:8">
      <c r="C6336" s="13">
        <f t="shared" ca="1" si="588"/>
        <v>1986.3279532202343</v>
      </c>
      <c r="D6336" s="13">
        <f t="shared" ca="1" si="589"/>
        <v>100.30355879967618</v>
      </c>
      <c r="E6336" s="13">
        <f t="shared" ca="1" si="590"/>
        <v>993984.65695167612</v>
      </c>
      <c r="F6336" s="13">
        <f t="shared" ca="1" si="591"/>
        <v>4.0028773193282525</v>
      </c>
      <c r="G6336" s="13">
        <f t="shared" ca="1" si="592"/>
        <v>0.49362777131951557</v>
      </c>
      <c r="H6336" s="13">
        <f t="shared" ca="1" si="593"/>
        <v>0</v>
      </c>
    </row>
    <row r="6337" spans="3:8">
      <c r="C6337" s="13">
        <f t="shared" ca="1" si="588"/>
        <v>2005.2800095865534</v>
      </c>
      <c r="D6337" s="13">
        <f t="shared" ca="1" si="589"/>
        <v>100.56831701489786</v>
      </c>
      <c r="E6337" s="13">
        <f t="shared" ca="1" si="590"/>
        <v>987167.92426452297</v>
      </c>
      <c r="F6337" s="13">
        <f t="shared" ca="1" si="591"/>
        <v>3.9953170912328444</v>
      </c>
      <c r="G6337" s="13">
        <f t="shared" ca="1" si="592"/>
        <v>0.51175879830946736</v>
      </c>
      <c r="H6337" s="13">
        <f t="shared" ca="1" si="593"/>
        <v>0</v>
      </c>
    </row>
    <row r="6338" spans="3:8">
      <c r="C6338" s="13">
        <f t="shared" ca="1" si="588"/>
        <v>2000.3256009431286</v>
      </c>
      <c r="D6338" s="13">
        <f t="shared" ca="1" si="589"/>
        <v>100.23483270989951</v>
      </c>
      <c r="E6338" s="13">
        <f t="shared" ca="1" si="590"/>
        <v>997993.45033456001</v>
      </c>
      <c r="F6338" s="13">
        <f t="shared" ca="1" si="591"/>
        <v>4.0003756674351552</v>
      </c>
      <c r="G6338" s="13">
        <f t="shared" ca="1" si="592"/>
        <v>0.49950448500490846</v>
      </c>
      <c r="H6338" s="13">
        <f t="shared" ca="1" si="593"/>
        <v>0</v>
      </c>
    </row>
    <row r="6339" spans="3:8">
      <c r="C6339" s="13">
        <f t="shared" ca="1" si="588"/>
        <v>1997.4228153366807</v>
      </c>
      <c r="D6339" s="13">
        <f t="shared" ca="1" si="589"/>
        <v>98.702989404371678</v>
      </c>
      <c r="E6339" s="13">
        <f t="shared" ca="1" si="590"/>
        <v>1008363.6023054586</v>
      </c>
      <c r="F6339" s="13">
        <f t="shared" ca="1" si="591"/>
        <v>3.9844562286745702</v>
      </c>
      <c r="G6339" s="13">
        <f t="shared" ca="1" si="592"/>
        <v>0.49320452387964731</v>
      </c>
      <c r="H6339" s="13">
        <f t="shared" ca="1" si="593"/>
        <v>0</v>
      </c>
    </row>
    <row r="6340" spans="3:8">
      <c r="C6340" s="13">
        <f t="shared" ca="1" si="588"/>
        <v>1982.6301408374252</v>
      </c>
      <c r="D6340" s="13">
        <f t="shared" ca="1" si="589"/>
        <v>99.507543710455636</v>
      </c>
      <c r="E6340" s="13">
        <f t="shared" ca="1" si="590"/>
        <v>992263.85261256003</v>
      </c>
      <c r="F6340" s="13">
        <f t="shared" ca="1" si="591"/>
        <v>4.002566862886205</v>
      </c>
      <c r="G6340" s="13">
        <f t="shared" ca="1" si="592"/>
        <v>0.48888644540435611</v>
      </c>
      <c r="H6340" s="13">
        <f t="shared" ca="1" si="593"/>
        <v>0</v>
      </c>
    </row>
    <row r="6341" spans="3:8">
      <c r="C6341" s="13">
        <f t="shared" ca="1" si="588"/>
        <v>2006.2615296160186</v>
      </c>
      <c r="D6341" s="13">
        <f t="shared" ca="1" si="589"/>
        <v>100.13387711283926</v>
      </c>
      <c r="E6341" s="13">
        <f t="shared" ca="1" si="590"/>
        <v>998359.82094768621</v>
      </c>
      <c r="F6341" s="13">
        <f t="shared" ca="1" si="591"/>
        <v>3.9875521432309688</v>
      </c>
      <c r="G6341" s="13">
        <f t="shared" ca="1" si="592"/>
        <v>0.50826904739607004</v>
      </c>
      <c r="H6341" s="13">
        <f t="shared" ca="1" si="593"/>
        <v>0</v>
      </c>
    </row>
    <row r="6342" spans="3:8">
      <c r="C6342" s="13">
        <f t="shared" ca="1" si="588"/>
        <v>2019.6067005513717</v>
      </c>
      <c r="D6342" s="13">
        <f t="shared" ca="1" si="589"/>
        <v>99.766702087562138</v>
      </c>
      <c r="E6342" s="13">
        <f t="shared" ca="1" si="590"/>
        <v>992759.4105731392</v>
      </c>
      <c r="F6342" s="13">
        <f t="shared" ca="1" si="591"/>
        <v>3.9924732017871785</v>
      </c>
      <c r="G6342" s="13">
        <f t="shared" ca="1" si="592"/>
        <v>0.51351993214666236</v>
      </c>
      <c r="H6342" s="13">
        <f t="shared" ca="1" si="593"/>
        <v>0</v>
      </c>
    </row>
    <row r="6343" spans="3:8">
      <c r="C6343" s="13">
        <f t="shared" ca="1" si="588"/>
        <v>1998.8826886344173</v>
      </c>
      <c r="D6343" s="13">
        <f t="shared" ca="1" si="589"/>
        <v>100.12401714921074</v>
      </c>
      <c r="E6343" s="13">
        <f t="shared" ca="1" si="590"/>
        <v>990113.02158841409</v>
      </c>
      <c r="F6343" s="13">
        <f t="shared" ca="1" si="591"/>
        <v>3.9965410633617315</v>
      </c>
      <c r="G6343" s="13">
        <f t="shared" ca="1" si="592"/>
        <v>0.50412835311930371</v>
      </c>
      <c r="H6343" s="13">
        <f t="shared" ca="1" si="593"/>
        <v>0</v>
      </c>
    </row>
    <row r="6344" spans="3:8">
      <c r="C6344" s="13">
        <f t="shared" ca="1" si="588"/>
        <v>2017.1009452646965</v>
      </c>
      <c r="D6344" s="13">
        <f t="shared" ca="1" si="589"/>
        <v>100.35554146201883</v>
      </c>
      <c r="E6344" s="13">
        <f t="shared" ca="1" si="590"/>
        <v>992221.09345906391</v>
      </c>
      <c r="F6344" s="13">
        <f t="shared" ca="1" si="591"/>
        <v>3.9955942366334898</v>
      </c>
      <c r="G6344" s="13">
        <f t="shared" ca="1" si="592"/>
        <v>0.51394043947284618</v>
      </c>
      <c r="H6344" s="13">
        <f t="shared" ca="1" si="593"/>
        <v>0</v>
      </c>
    </row>
    <row r="6345" spans="3:8">
      <c r="C6345" s="13">
        <f t="shared" ca="1" si="588"/>
        <v>2001.3267757402464</v>
      </c>
      <c r="D6345" s="13">
        <f t="shared" ca="1" si="589"/>
        <v>100.89886250461176</v>
      </c>
      <c r="E6345" s="13">
        <f t="shared" ca="1" si="590"/>
        <v>996153.23816529836</v>
      </c>
      <c r="F6345" s="13">
        <f t="shared" ca="1" si="591"/>
        <v>3.9986681485043851</v>
      </c>
      <c r="G6345" s="13">
        <f t="shared" ca="1" si="592"/>
        <v>0.50510865745670919</v>
      </c>
      <c r="H6345" s="13">
        <f t="shared" ca="1" si="593"/>
        <v>0</v>
      </c>
    </row>
    <row r="6346" spans="3:8">
      <c r="C6346" s="13">
        <f t="shared" ca="1" si="588"/>
        <v>1984.9203208322599</v>
      </c>
      <c r="D6346" s="13">
        <f t="shared" ca="1" si="589"/>
        <v>99.224313004021283</v>
      </c>
      <c r="E6346" s="13">
        <f t="shared" ca="1" si="590"/>
        <v>986302.45691620745</v>
      </c>
      <c r="F6346" s="13">
        <f t="shared" ca="1" si="591"/>
        <v>4.0013619443873898</v>
      </c>
      <c r="G6346" s="13">
        <f t="shared" ca="1" si="592"/>
        <v>0.49216749400731613</v>
      </c>
      <c r="H6346" s="13">
        <f t="shared" ca="1" si="593"/>
        <v>0</v>
      </c>
    </row>
    <row r="6347" spans="3:8">
      <c r="C6347" s="13">
        <f t="shared" ca="1" si="588"/>
        <v>2000.1695013756973</v>
      </c>
      <c r="D6347" s="13">
        <f t="shared" ca="1" si="589"/>
        <v>99.450538514982441</v>
      </c>
      <c r="E6347" s="13">
        <f t="shared" ca="1" si="590"/>
        <v>996773.2513405286</v>
      </c>
      <c r="F6347" s="13">
        <f t="shared" ca="1" si="591"/>
        <v>4.0040365799071775</v>
      </c>
      <c r="G6347" s="13">
        <f t="shared" ca="1" si="592"/>
        <v>0.49431336715935414</v>
      </c>
      <c r="H6347" s="13">
        <f t="shared" ca="1" si="593"/>
        <v>0</v>
      </c>
    </row>
    <row r="6348" spans="3:8">
      <c r="C6348" s="13">
        <f t="shared" ca="1" si="588"/>
        <v>1989.5176378006781</v>
      </c>
      <c r="D6348" s="13">
        <f t="shared" ca="1" si="589"/>
        <v>100.92761522454994</v>
      </c>
      <c r="E6348" s="13">
        <f t="shared" ca="1" si="590"/>
        <v>996290.88922360132</v>
      </c>
      <c r="F6348" s="13">
        <f t="shared" ca="1" si="591"/>
        <v>4.009668591398305</v>
      </c>
      <c r="G6348" s="13">
        <f t="shared" ca="1" si="592"/>
        <v>0.49378246149084665</v>
      </c>
      <c r="H6348" s="13">
        <f t="shared" ca="1" si="593"/>
        <v>0</v>
      </c>
    </row>
    <row r="6349" spans="3:8">
      <c r="C6349" s="13">
        <f t="shared" ca="1" si="588"/>
        <v>2006.6888708831548</v>
      </c>
      <c r="D6349" s="13">
        <f t="shared" ca="1" si="589"/>
        <v>99.526016475364941</v>
      </c>
      <c r="E6349" s="13">
        <f t="shared" ca="1" si="590"/>
        <v>996285.32186386734</v>
      </c>
      <c r="F6349" s="13">
        <f t="shared" ca="1" si="591"/>
        <v>4.00365932392807</v>
      </c>
      <c r="G6349" s="13">
        <f t="shared" ca="1" si="592"/>
        <v>0.49835021010435604</v>
      </c>
      <c r="H6349" s="13">
        <f t="shared" ca="1" si="593"/>
        <v>0</v>
      </c>
    </row>
    <row r="6350" spans="3:8">
      <c r="C6350" s="13">
        <f t="shared" ca="1" si="588"/>
        <v>1997.102855286086</v>
      </c>
      <c r="D6350" s="13">
        <f t="shared" ca="1" si="589"/>
        <v>99.775227433971963</v>
      </c>
      <c r="E6350" s="13">
        <f t="shared" ca="1" si="590"/>
        <v>990527.09444789472</v>
      </c>
      <c r="F6350" s="13">
        <f t="shared" ca="1" si="591"/>
        <v>4.0038304425610747</v>
      </c>
      <c r="G6350" s="13">
        <f t="shared" ca="1" si="592"/>
        <v>0.49762782652599696</v>
      </c>
      <c r="H6350" s="13">
        <f t="shared" ca="1" si="593"/>
        <v>0</v>
      </c>
    </row>
    <row r="6351" spans="3:8">
      <c r="C6351" s="13">
        <f t="shared" ca="1" si="588"/>
        <v>1995.4574629436572</v>
      </c>
      <c r="D6351" s="13">
        <f t="shared" ca="1" si="589"/>
        <v>99.693956361516868</v>
      </c>
      <c r="E6351" s="13">
        <f t="shared" ca="1" si="590"/>
        <v>990966.45548059954</v>
      </c>
      <c r="F6351" s="13">
        <f t="shared" ca="1" si="591"/>
        <v>3.990544601079475</v>
      </c>
      <c r="G6351" s="13">
        <f t="shared" ca="1" si="592"/>
        <v>0.50282433107357805</v>
      </c>
      <c r="H6351" s="13">
        <f t="shared" ca="1" si="593"/>
        <v>0</v>
      </c>
    </row>
    <row r="6352" spans="3:8">
      <c r="C6352" s="13">
        <f t="shared" ca="1" si="588"/>
        <v>1984.3253947795592</v>
      </c>
      <c r="D6352" s="13">
        <f t="shared" ca="1" si="589"/>
        <v>99.123258550098512</v>
      </c>
      <c r="E6352" s="13">
        <f t="shared" ca="1" si="590"/>
        <v>997859.98430042539</v>
      </c>
      <c r="F6352" s="13">
        <f t="shared" ca="1" si="591"/>
        <v>3.9886711091920399</v>
      </c>
      <c r="G6352" s="13">
        <f t="shared" ca="1" si="592"/>
        <v>0.49189110465433822</v>
      </c>
      <c r="H6352" s="13">
        <f t="shared" ca="1" si="593"/>
        <v>0</v>
      </c>
    </row>
    <row r="6353" spans="3:8">
      <c r="C6353" s="13">
        <f t="shared" ca="1" si="588"/>
        <v>1993.1182754840486</v>
      </c>
      <c r="D6353" s="13">
        <f t="shared" ca="1" si="589"/>
        <v>99.090156195773758</v>
      </c>
      <c r="E6353" s="13">
        <f t="shared" ca="1" si="590"/>
        <v>990349.75505159155</v>
      </c>
      <c r="F6353" s="13">
        <f t="shared" ca="1" si="591"/>
        <v>3.9996602179126723</v>
      </c>
      <c r="G6353" s="13">
        <f t="shared" ca="1" si="592"/>
        <v>0.49438558381024111</v>
      </c>
      <c r="H6353" s="13">
        <f t="shared" ca="1" si="593"/>
        <v>0</v>
      </c>
    </row>
    <row r="6354" spans="3:8">
      <c r="C6354" s="13">
        <f t="shared" ca="1" si="588"/>
        <v>2015.6051220200468</v>
      </c>
      <c r="D6354" s="13">
        <f t="shared" ca="1" si="589"/>
        <v>99.679512552039014</v>
      </c>
      <c r="E6354" s="13">
        <f t="shared" ca="1" si="590"/>
        <v>994296.08715690777</v>
      </c>
      <c r="F6354" s="13">
        <f t="shared" ca="1" si="591"/>
        <v>3.9997181914278603</v>
      </c>
      <c r="G6354" s="13">
        <f t="shared" ca="1" si="592"/>
        <v>0.50656320791033549</v>
      </c>
      <c r="H6354" s="13">
        <f t="shared" ca="1" si="593"/>
        <v>0</v>
      </c>
    </row>
    <row r="6355" spans="3:8">
      <c r="C6355" s="13">
        <f t="shared" ca="1" si="588"/>
        <v>2009.4564407325843</v>
      </c>
      <c r="D6355" s="13">
        <f t="shared" ca="1" si="589"/>
        <v>99.880899738100126</v>
      </c>
      <c r="E6355" s="13">
        <f t="shared" ca="1" si="590"/>
        <v>998758.07525636628</v>
      </c>
      <c r="F6355" s="13">
        <f t="shared" ca="1" si="591"/>
        <v>4.0015989579953386</v>
      </c>
      <c r="G6355" s="13">
        <f t="shared" ca="1" si="592"/>
        <v>0.50129713712554658</v>
      </c>
      <c r="H6355" s="13">
        <f t="shared" ca="1" si="593"/>
        <v>0</v>
      </c>
    </row>
    <row r="6356" spans="3:8">
      <c r="C6356" s="13">
        <f t="shared" ca="1" si="588"/>
        <v>1988.5996255559085</v>
      </c>
      <c r="D6356" s="13">
        <f t="shared" ca="1" si="589"/>
        <v>99.638428938103033</v>
      </c>
      <c r="E6356" s="13">
        <f t="shared" ca="1" si="590"/>
        <v>1003615.2489962931</v>
      </c>
      <c r="F6356" s="13">
        <f t="shared" ca="1" si="591"/>
        <v>3.9910865049635955</v>
      </c>
      <c r="G6356" s="13">
        <f t="shared" ca="1" si="592"/>
        <v>0.49253817512828996</v>
      </c>
      <c r="H6356" s="13">
        <f t="shared" ca="1" si="593"/>
        <v>0</v>
      </c>
    </row>
    <row r="6357" spans="3:8">
      <c r="C6357" s="13">
        <f t="shared" ca="1" si="588"/>
        <v>1992.9658021512355</v>
      </c>
      <c r="D6357" s="13">
        <f t="shared" ca="1" si="589"/>
        <v>99.677168471595138</v>
      </c>
      <c r="E6357" s="13">
        <f t="shared" ca="1" si="590"/>
        <v>998498.20258024312</v>
      </c>
      <c r="F6357" s="13">
        <f t="shared" ca="1" si="591"/>
        <v>3.9951179937490546</v>
      </c>
      <c r="G6357" s="13">
        <f t="shared" ca="1" si="592"/>
        <v>0.49542713651916787</v>
      </c>
      <c r="H6357" s="13">
        <f t="shared" ca="1" si="593"/>
        <v>0</v>
      </c>
    </row>
    <row r="6358" spans="3:8">
      <c r="C6358" s="13">
        <f t="shared" ca="1" si="588"/>
        <v>2002.3165472784995</v>
      </c>
      <c r="D6358" s="13">
        <f t="shared" ca="1" si="589"/>
        <v>99.007761516903912</v>
      </c>
      <c r="E6358" s="13">
        <f t="shared" ca="1" si="590"/>
        <v>977155.76011824014</v>
      </c>
      <c r="F6358" s="13">
        <f t="shared" ca="1" si="591"/>
        <v>4.0003910046823581</v>
      </c>
      <c r="G6358" s="13">
        <f t="shared" ca="1" si="592"/>
        <v>0.50490687529026634</v>
      </c>
      <c r="H6358" s="13">
        <f t="shared" ca="1" si="593"/>
        <v>0</v>
      </c>
    </row>
    <row r="6359" spans="3:8">
      <c r="C6359" s="13">
        <f t="shared" ca="1" si="588"/>
        <v>1987.0559340510119</v>
      </c>
      <c r="D6359" s="13">
        <f t="shared" ca="1" si="589"/>
        <v>99.122702224524673</v>
      </c>
      <c r="E6359" s="13">
        <f t="shared" ca="1" si="590"/>
        <v>995261.52098185325</v>
      </c>
      <c r="F6359" s="13">
        <f t="shared" ca="1" si="591"/>
        <v>4.0059199130557541</v>
      </c>
      <c r="G6359" s="13">
        <f t="shared" ca="1" si="592"/>
        <v>0.48606817685662645</v>
      </c>
      <c r="H6359" s="13">
        <f t="shared" ca="1" si="593"/>
        <v>0</v>
      </c>
    </row>
    <row r="6360" spans="3:8">
      <c r="C6360" s="13">
        <f t="shared" ref="C6360:C6423" ca="1" si="594">NORMINV(RAND(),$D$3,$G$3)</f>
        <v>2004.7207303729285</v>
      </c>
      <c r="D6360" s="13">
        <f t="shared" ref="D6360:D6423" ca="1" si="595">NORMINV(RAND(),$D$4,$G$4)</f>
        <v>100.65855570369784</v>
      </c>
      <c r="E6360" s="13">
        <f t="shared" ref="E6360:E6423" ca="1" si="596">NORMINV(RAND(),$D$5,$G$5)</f>
        <v>984307.42693663796</v>
      </c>
      <c r="F6360" s="13">
        <f t="shared" ref="F6360:F6423" ca="1" si="597">NORMINV(RAND(),$D$6,$G$6)</f>
        <v>3.9902547570175599</v>
      </c>
      <c r="G6360" s="13">
        <f t="shared" ref="G6360:G6423" ca="1" si="598">C6360^2*D6360/(E6360*3.1415926*F6360^4)</f>
        <v>0.51603045554185412</v>
      </c>
      <c r="H6360" s="13">
        <f t="shared" ref="H6360:H6423" ca="1" si="599">IF(G6360&gt;0.54,1,IF(G6360&lt;0.46,1,0))</f>
        <v>0</v>
      </c>
    </row>
    <row r="6361" spans="3:8">
      <c r="C6361" s="13">
        <f t="shared" ca="1" si="594"/>
        <v>1996.2260147714144</v>
      </c>
      <c r="D6361" s="13">
        <f t="shared" ca="1" si="595"/>
        <v>100.83040750185725</v>
      </c>
      <c r="E6361" s="13">
        <f t="shared" ca="1" si="596"/>
        <v>981988.68344775727</v>
      </c>
      <c r="F6361" s="13">
        <f t="shared" ca="1" si="597"/>
        <v>3.9937909199230539</v>
      </c>
      <c r="G6361" s="13">
        <f t="shared" ca="1" si="598"/>
        <v>0.51193319964244921</v>
      </c>
      <c r="H6361" s="13">
        <f t="shared" ca="1" si="599"/>
        <v>0</v>
      </c>
    </row>
    <row r="6362" spans="3:8">
      <c r="C6362" s="13">
        <f t="shared" ca="1" si="594"/>
        <v>2001.2020219172127</v>
      </c>
      <c r="D6362" s="13">
        <f t="shared" ca="1" si="595"/>
        <v>99.755853028965063</v>
      </c>
      <c r="E6362" s="13">
        <f t="shared" ca="1" si="596"/>
        <v>1003383.8447837693</v>
      </c>
      <c r="F6362" s="13">
        <f t="shared" ca="1" si="597"/>
        <v>3.997273371966537</v>
      </c>
      <c r="G6362" s="13">
        <f t="shared" ca="1" si="598"/>
        <v>0.49641841215694255</v>
      </c>
      <c r="H6362" s="13">
        <f t="shared" ca="1" si="599"/>
        <v>0</v>
      </c>
    </row>
    <row r="6363" spans="3:8">
      <c r="C6363" s="13">
        <f t="shared" ca="1" si="594"/>
        <v>1994.8389035148809</v>
      </c>
      <c r="D6363" s="13">
        <f t="shared" ca="1" si="595"/>
        <v>99.885460591808311</v>
      </c>
      <c r="E6363" s="13">
        <f t="shared" ca="1" si="596"/>
        <v>1006416.6260917769</v>
      </c>
      <c r="F6363" s="13">
        <f t="shared" ca="1" si="597"/>
        <v>3.9900912435643874</v>
      </c>
      <c r="G6363" s="13">
        <f t="shared" ca="1" si="598"/>
        <v>0.49597405533461442</v>
      </c>
      <c r="H6363" s="13">
        <f t="shared" ca="1" si="599"/>
        <v>0</v>
      </c>
    </row>
    <row r="6364" spans="3:8">
      <c r="C6364" s="13">
        <f t="shared" ca="1" si="594"/>
        <v>2014.5827628346976</v>
      </c>
      <c r="D6364" s="13">
        <f t="shared" ca="1" si="595"/>
        <v>100.29248878595688</v>
      </c>
      <c r="E6364" s="13">
        <f t="shared" ca="1" si="596"/>
        <v>996076.76182814455</v>
      </c>
      <c r="F6364" s="13">
        <f t="shared" ca="1" si="597"/>
        <v>3.994248710453407</v>
      </c>
      <c r="G6364" s="13">
        <f t="shared" ca="1" si="598"/>
        <v>0.51104076888245509</v>
      </c>
      <c r="H6364" s="13">
        <f t="shared" ca="1" si="599"/>
        <v>0</v>
      </c>
    </row>
    <row r="6365" spans="3:8">
      <c r="C6365" s="13">
        <f t="shared" ca="1" si="594"/>
        <v>1986.7391081195635</v>
      </c>
      <c r="D6365" s="13">
        <f t="shared" ca="1" si="595"/>
        <v>99.545916327399027</v>
      </c>
      <c r="E6365" s="13">
        <f t="shared" ca="1" si="596"/>
        <v>996123.85203155095</v>
      </c>
      <c r="F6365" s="13">
        <f t="shared" ca="1" si="597"/>
        <v>4.0056005720173822</v>
      </c>
      <c r="G6365" s="13">
        <f t="shared" ca="1" si="598"/>
        <v>0.48772089707326283</v>
      </c>
      <c r="H6365" s="13">
        <f t="shared" ca="1" si="599"/>
        <v>0</v>
      </c>
    </row>
    <row r="6366" spans="3:8">
      <c r="C6366" s="13">
        <f t="shared" ca="1" si="594"/>
        <v>2000.7254607224841</v>
      </c>
      <c r="D6366" s="13">
        <f t="shared" ca="1" si="595"/>
        <v>99.196372240618501</v>
      </c>
      <c r="E6366" s="13">
        <f t="shared" ca="1" si="596"/>
        <v>992971.71784983308</v>
      </c>
      <c r="F6366" s="13">
        <f t="shared" ca="1" si="597"/>
        <v>3.9980813199411003</v>
      </c>
      <c r="G6366" s="13">
        <f t="shared" ca="1" si="598"/>
        <v>0.49816997632737942</v>
      </c>
      <c r="H6366" s="13">
        <f t="shared" ca="1" si="599"/>
        <v>0</v>
      </c>
    </row>
    <row r="6367" spans="3:8">
      <c r="C6367" s="13">
        <f t="shared" ca="1" si="594"/>
        <v>1998.0278216002882</v>
      </c>
      <c r="D6367" s="13">
        <f t="shared" ca="1" si="595"/>
        <v>100.33262151890047</v>
      </c>
      <c r="E6367" s="13">
        <f t="shared" ca="1" si="596"/>
        <v>994154.36765465268</v>
      </c>
      <c r="F6367" s="13">
        <f t="shared" ca="1" si="597"/>
        <v>4.0032934526084141</v>
      </c>
      <c r="G6367" s="13">
        <f t="shared" ca="1" si="598"/>
        <v>0.49931179705373285</v>
      </c>
      <c r="H6367" s="13">
        <f t="shared" ca="1" si="599"/>
        <v>0</v>
      </c>
    </row>
    <row r="6368" spans="3:8">
      <c r="C6368" s="13">
        <f t="shared" ca="1" si="594"/>
        <v>2009.668536163048</v>
      </c>
      <c r="D6368" s="13">
        <f t="shared" ca="1" si="595"/>
        <v>99.800434217674308</v>
      </c>
      <c r="E6368" s="13">
        <f t="shared" ca="1" si="596"/>
        <v>996770.89790186461</v>
      </c>
      <c r="F6368" s="13">
        <f t="shared" ca="1" si="597"/>
        <v>3.9993061358578794</v>
      </c>
      <c r="G6368" s="13">
        <f t="shared" ca="1" si="598"/>
        <v>0.50315000851773284</v>
      </c>
      <c r="H6368" s="13">
        <f t="shared" ca="1" si="599"/>
        <v>0</v>
      </c>
    </row>
    <row r="6369" spans="3:8">
      <c r="C6369" s="13">
        <f t="shared" ca="1" si="594"/>
        <v>1994.7310217872266</v>
      </c>
      <c r="D6369" s="13">
        <f t="shared" ca="1" si="595"/>
        <v>100.32223576637321</v>
      </c>
      <c r="E6369" s="13">
        <f t="shared" ca="1" si="596"/>
        <v>985632.14795523393</v>
      </c>
      <c r="F6369" s="13">
        <f t="shared" ca="1" si="597"/>
        <v>4.0021278746669129</v>
      </c>
      <c r="G6369" s="13">
        <f t="shared" ca="1" si="598"/>
        <v>0.50250144676053521</v>
      </c>
      <c r="H6369" s="13">
        <f t="shared" ca="1" si="599"/>
        <v>0</v>
      </c>
    </row>
    <row r="6370" spans="3:8">
      <c r="C6370" s="13">
        <f t="shared" ca="1" si="594"/>
        <v>1998.4030074434982</v>
      </c>
      <c r="D6370" s="13">
        <f t="shared" ca="1" si="595"/>
        <v>99.914930686266487</v>
      </c>
      <c r="E6370" s="13">
        <f t="shared" ca="1" si="596"/>
        <v>994425.58723288402</v>
      </c>
      <c r="F6370" s="13">
        <f t="shared" ca="1" si="597"/>
        <v>3.9958078559632737</v>
      </c>
      <c r="G6370" s="13">
        <f t="shared" ca="1" si="598"/>
        <v>0.50102108060969563</v>
      </c>
      <c r="H6370" s="13">
        <f t="shared" ca="1" si="599"/>
        <v>0</v>
      </c>
    </row>
    <row r="6371" spans="3:8">
      <c r="C6371" s="13">
        <f t="shared" ca="1" si="594"/>
        <v>2008.3506803246773</v>
      </c>
      <c r="D6371" s="13">
        <f t="shared" ca="1" si="595"/>
        <v>99.977306676706149</v>
      </c>
      <c r="E6371" s="13">
        <f t="shared" ca="1" si="596"/>
        <v>990850.92175937572</v>
      </c>
      <c r="F6371" s="13">
        <f t="shared" ca="1" si="597"/>
        <v>3.9890206007080313</v>
      </c>
      <c r="G6371" s="13">
        <f t="shared" ca="1" si="598"/>
        <v>0.51163144532710936</v>
      </c>
      <c r="H6371" s="13">
        <f t="shared" ca="1" si="599"/>
        <v>0</v>
      </c>
    </row>
    <row r="6372" spans="3:8">
      <c r="C6372" s="13">
        <f t="shared" ca="1" si="594"/>
        <v>2000.7280100155499</v>
      </c>
      <c r="D6372" s="13">
        <f t="shared" ca="1" si="595"/>
        <v>100.43142811806904</v>
      </c>
      <c r="E6372" s="13">
        <f t="shared" ca="1" si="596"/>
        <v>999592.94057647011</v>
      </c>
      <c r="F6372" s="13">
        <f t="shared" ca="1" si="597"/>
        <v>4.0094491641222847</v>
      </c>
      <c r="G6372" s="13">
        <f t="shared" ca="1" si="598"/>
        <v>0.4953747333258029</v>
      </c>
      <c r="H6372" s="13">
        <f t="shared" ca="1" si="599"/>
        <v>0</v>
      </c>
    </row>
    <row r="6373" spans="3:8">
      <c r="C6373" s="13">
        <f t="shared" ca="1" si="594"/>
        <v>1982.674550322326</v>
      </c>
      <c r="D6373" s="13">
        <f t="shared" ca="1" si="595"/>
        <v>99.345693872129928</v>
      </c>
      <c r="E6373" s="13">
        <f t="shared" ca="1" si="596"/>
        <v>1000498.6176760931</v>
      </c>
      <c r="F6373" s="13">
        <f t="shared" ca="1" si="597"/>
        <v>3.9928354675754649</v>
      </c>
      <c r="G6373" s="13">
        <f t="shared" ca="1" si="598"/>
        <v>0.48883230015509171</v>
      </c>
      <c r="H6373" s="13">
        <f t="shared" ca="1" si="599"/>
        <v>0</v>
      </c>
    </row>
    <row r="6374" spans="3:8">
      <c r="C6374" s="13">
        <f t="shared" ca="1" si="594"/>
        <v>2008.3714954663915</v>
      </c>
      <c r="D6374" s="13">
        <f t="shared" ca="1" si="595"/>
        <v>98.765534557693925</v>
      </c>
      <c r="E6374" s="13">
        <f t="shared" ca="1" si="596"/>
        <v>993289.37587717047</v>
      </c>
      <c r="F6374" s="13">
        <f t="shared" ca="1" si="597"/>
        <v>3.9957454602022113</v>
      </c>
      <c r="G6374" s="13">
        <f t="shared" ca="1" si="598"/>
        <v>0.50081416272205104</v>
      </c>
      <c r="H6374" s="13">
        <f t="shared" ca="1" si="599"/>
        <v>0</v>
      </c>
    </row>
    <row r="6375" spans="3:8">
      <c r="C6375" s="13">
        <f t="shared" ca="1" si="594"/>
        <v>2000.0468805973924</v>
      </c>
      <c r="D6375" s="13">
        <f t="shared" ca="1" si="595"/>
        <v>100.48875547853179</v>
      </c>
      <c r="E6375" s="13">
        <f t="shared" ca="1" si="596"/>
        <v>1004847.7923249862</v>
      </c>
      <c r="F6375" s="13">
        <f t="shared" ca="1" si="597"/>
        <v>4.0082422045544517</v>
      </c>
      <c r="G6375" s="13">
        <f t="shared" ca="1" si="598"/>
        <v>0.4933235457784334</v>
      </c>
      <c r="H6375" s="13">
        <f t="shared" ca="1" si="599"/>
        <v>0</v>
      </c>
    </row>
    <row r="6376" spans="3:8">
      <c r="C6376" s="13">
        <f t="shared" ca="1" si="594"/>
        <v>1996.0679301475777</v>
      </c>
      <c r="D6376" s="13">
        <f t="shared" ca="1" si="595"/>
        <v>100.22891188158536</v>
      </c>
      <c r="E6376" s="13">
        <f t="shared" ca="1" si="596"/>
        <v>1012196.0313765043</v>
      </c>
      <c r="F6376" s="13">
        <f t="shared" ca="1" si="597"/>
        <v>4.0050251833505399</v>
      </c>
      <c r="G6376" s="13">
        <f t="shared" ca="1" si="598"/>
        <v>0.48809926006443061</v>
      </c>
      <c r="H6376" s="13">
        <f t="shared" ca="1" si="599"/>
        <v>0</v>
      </c>
    </row>
    <row r="6377" spans="3:8">
      <c r="C6377" s="13">
        <f t="shared" ca="1" si="594"/>
        <v>1994.8337426012363</v>
      </c>
      <c r="D6377" s="13">
        <f t="shared" ca="1" si="595"/>
        <v>100.43435424280159</v>
      </c>
      <c r="E6377" s="13">
        <f t="shared" ca="1" si="596"/>
        <v>991425.38496894913</v>
      </c>
      <c r="F6377" s="13">
        <f t="shared" ca="1" si="597"/>
        <v>3.9950769997487243</v>
      </c>
      <c r="G6377" s="13">
        <f t="shared" ca="1" si="598"/>
        <v>0.50371535092325115</v>
      </c>
      <c r="H6377" s="13">
        <f t="shared" ca="1" si="599"/>
        <v>0</v>
      </c>
    </row>
    <row r="6378" spans="3:8">
      <c r="C6378" s="13">
        <f t="shared" ca="1" si="594"/>
        <v>2006.1380803023478</v>
      </c>
      <c r="D6378" s="13">
        <f t="shared" ca="1" si="595"/>
        <v>99.725878725093324</v>
      </c>
      <c r="E6378" s="13">
        <f t="shared" ca="1" si="596"/>
        <v>988181.87718393642</v>
      </c>
      <c r="F6378" s="13">
        <f t="shared" ca="1" si="597"/>
        <v>4.0039556169386943</v>
      </c>
      <c r="G6378" s="13">
        <f t="shared" ca="1" si="598"/>
        <v>0.50302057115004695</v>
      </c>
      <c r="H6378" s="13">
        <f t="shared" ca="1" si="599"/>
        <v>0</v>
      </c>
    </row>
    <row r="6379" spans="3:8">
      <c r="C6379" s="13">
        <f t="shared" ca="1" si="594"/>
        <v>2006.6738447801397</v>
      </c>
      <c r="D6379" s="13">
        <f t="shared" ca="1" si="595"/>
        <v>100.05683874831226</v>
      </c>
      <c r="E6379" s="13">
        <f t="shared" ca="1" si="596"/>
        <v>1002247.4745077221</v>
      </c>
      <c r="F6379" s="13">
        <f t="shared" ca="1" si="597"/>
        <v>4.0034197514349605</v>
      </c>
      <c r="G6379" s="13">
        <f t="shared" ca="1" si="598"/>
        <v>0.49813953578883907</v>
      </c>
      <c r="H6379" s="13">
        <f t="shared" ca="1" si="599"/>
        <v>0</v>
      </c>
    </row>
    <row r="6380" spans="3:8">
      <c r="C6380" s="13">
        <f t="shared" ca="1" si="594"/>
        <v>1998.4257616858513</v>
      </c>
      <c r="D6380" s="13">
        <f t="shared" ca="1" si="595"/>
        <v>99.890638183909729</v>
      </c>
      <c r="E6380" s="13">
        <f t="shared" ca="1" si="596"/>
        <v>993872.50537985121</v>
      </c>
      <c r="F6380" s="13">
        <f t="shared" ca="1" si="597"/>
        <v>3.9987531475189781</v>
      </c>
      <c r="G6380" s="13">
        <f t="shared" ca="1" si="598"/>
        <v>0.49971444717775848</v>
      </c>
      <c r="H6380" s="13">
        <f t="shared" ca="1" si="599"/>
        <v>0</v>
      </c>
    </row>
    <row r="6381" spans="3:8">
      <c r="C6381" s="13">
        <f t="shared" ca="1" si="594"/>
        <v>1995.3218278017198</v>
      </c>
      <c r="D6381" s="13">
        <f t="shared" ca="1" si="595"/>
        <v>99.40036139049225</v>
      </c>
      <c r="E6381" s="13">
        <f t="shared" ca="1" si="596"/>
        <v>998445.68245099264</v>
      </c>
      <c r="F6381" s="13">
        <f t="shared" ca="1" si="597"/>
        <v>4.0093522071394121</v>
      </c>
      <c r="G6381" s="13">
        <f t="shared" ca="1" si="598"/>
        <v>0.48825053217119307</v>
      </c>
      <c r="H6381" s="13">
        <f t="shared" ca="1" si="599"/>
        <v>0</v>
      </c>
    </row>
    <row r="6382" spans="3:8">
      <c r="C6382" s="13">
        <f t="shared" ca="1" si="594"/>
        <v>1982.5574976557168</v>
      </c>
      <c r="D6382" s="13">
        <f t="shared" ca="1" si="595"/>
        <v>100.06434707418695</v>
      </c>
      <c r="E6382" s="13">
        <f t="shared" ca="1" si="596"/>
        <v>997829.62694529502</v>
      </c>
      <c r="F6382" s="13">
        <f t="shared" ca="1" si="597"/>
        <v>4.0006954895246007</v>
      </c>
      <c r="G6382" s="13">
        <f t="shared" ca="1" si="598"/>
        <v>0.4897593125629694</v>
      </c>
      <c r="H6382" s="13">
        <f t="shared" ca="1" si="599"/>
        <v>0</v>
      </c>
    </row>
    <row r="6383" spans="3:8">
      <c r="C6383" s="13">
        <f t="shared" ca="1" si="594"/>
        <v>2007.8329642391791</v>
      </c>
      <c r="D6383" s="13">
        <f t="shared" ca="1" si="595"/>
        <v>99.808415381461444</v>
      </c>
      <c r="E6383" s="13">
        <f t="shared" ca="1" si="596"/>
        <v>980542.30058959895</v>
      </c>
      <c r="F6383" s="13">
        <f t="shared" ca="1" si="597"/>
        <v>3.9952983104608406</v>
      </c>
      <c r="G6383" s="13">
        <f t="shared" ca="1" si="598"/>
        <v>0.51263620510160857</v>
      </c>
      <c r="H6383" s="13">
        <f t="shared" ca="1" si="599"/>
        <v>0</v>
      </c>
    </row>
    <row r="6384" spans="3:8">
      <c r="C6384" s="13">
        <f t="shared" ca="1" si="594"/>
        <v>2002.2967261538631</v>
      </c>
      <c r="D6384" s="13">
        <f t="shared" ca="1" si="595"/>
        <v>100.17566943471019</v>
      </c>
      <c r="E6384" s="13">
        <f t="shared" ca="1" si="596"/>
        <v>988385.22232986381</v>
      </c>
      <c r="F6384" s="13">
        <f t="shared" ca="1" si="597"/>
        <v>3.9914790878961965</v>
      </c>
      <c r="G6384" s="13">
        <f t="shared" ca="1" si="598"/>
        <v>0.50957438151759704</v>
      </c>
      <c r="H6384" s="13">
        <f t="shared" ca="1" si="599"/>
        <v>0</v>
      </c>
    </row>
    <row r="6385" spans="3:8">
      <c r="C6385" s="13">
        <f t="shared" ca="1" si="594"/>
        <v>2005.3840928062841</v>
      </c>
      <c r="D6385" s="13">
        <f t="shared" ca="1" si="595"/>
        <v>100.43634540472061</v>
      </c>
      <c r="E6385" s="13">
        <f t="shared" ca="1" si="596"/>
        <v>986238.58017814264</v>
      </c>
      <c r="F6385" s="13">
        <f t="shared" ca="1" si="597"/>
        <v>3.9990947815904438</v>
      </c>
      <c r="G6385" s="13">
        <f t="shared" ca="1" si="598"/>
        <v>0.50969149965384453</v>
      </c>
      <c r="H6385" s="13">
        <f t="shared" ca="1" si="599"/>
        <v>0</v>
      </c>
    </row>
    <row r="6386" spans="3:8">
      <c r="C6386" s="13">
        <f t="shared" ca="1" si="594"/>
        <v>1986.821453671384</v>
      </c>
      <c r="D6386" s="13">
        <f t="shared" ca="1" si="595"/>
        <v>100.0072841524057</v>
      </c>
      <c r="E6386" s="13">
        <f t="shared" ca="1" si="596"/>
        <v>993485.0587250496</v>
      </c>
      <c r="F6386" s="13">
        <f t="shared" ca="1" si="597"/>
        <v>3.9965627133925934</v>
      </c>
      <c r="G6386" s="13">
        <f t="shared" ca="1" si="598"/>
        <v>0.49578294279758567</v>
      </c>
      <c r="H6386" s="13">
        <f t="shared" ca="1" si="599"/>
        <v>0</v>
      </c>
    </row>
    <row r="6387" spans="3:8">
      <c r="C6387" s="13">
        <f t="shared" ca="1" si="594"/>
        <v>1998.601785748559</v>
      </c>
      <c r="D6387" s="13">
        <f t="shared" ca="1" si="595"/>
        <v>100.29609947716301</v>
      </c>
      <c r="E6387" s="13">
        <f t="shared" ca="1" si="596"/>
        <v>997405.99106465909</v>
      </c>
      <c r="F6387" s="13">
        <f t="shared" ca="1" si="597"/>
        <v>4.0052394574991679</v>
      </c>
      <c r="G6387" s="13">
        <f t="shared" ca="1" si="598"/>
        <v>0.49682198330689237</v>
      </c>
      <c r="H6387" s="13">
        <f t="shared" ca="1" si="599"/>
        <v>0</v>
      </c>
    </row>
    <row r="6388" spans="3:8">
      <c r="C6388" s="13">
        <f t="shared" ca="1" si="594"/>
        <v>1989.9521992461432</v>
      </c>
      <c r="D6388" s="13">
        <f t="shared" ca="1" si="595"/>
        <v>99.464577790591264</v>
      </c>
      <c r="E6388" s="13">
        <f t="shared" ca="1" si="596"/>
        <v>994179.5755478543</v>
      </c>
      <c r="F6388" s="13">
        <f t="shared" ca="1" si="597"/>
        <v>3.9913864467841629</v>
      </c>
      <c r="G6388" s="13">
        <f t="shared" ca="1" si="598"/>
        <v>0.49687130563251247</v>
      </c>
      <c r="H6388" s="13">
        <f t="shared" ca="1" si="599"/>
        <v>0</v>
      </c>
    </row>
    <row r="6389" spans="3:8">
      <c r="C6389" s="13">
        <f t="shared" ca="1" si="594"/>
        <v>2008.9472988257278</v>
      </c>
      <c r="D6389" s="13">
        <f t="shared" ca="1" si="595"/>
        <v>99.953199826233686</v>
      </c>
      <c r="E6389" s="13">
        <f t="shared" ca="1" si="596"/>
        <v>991399.84004065744</v>
      </c>
      <c r="F6389" s="13">
        <f t="shared" ca="1" si="597"/>
        <v>4.0001054755156211</v>
      </c>
      <c r="G6389" s="13">
        <f t="shared" ca="1" si="598"/>
        <v>0.5058820943053538</v>
      </c>
      <c r="H6389" s="13">
        <f t="shared" ca="1" si="599"/>
        <v>0</v>
      </c>
    </row>
    <row r="6390" spans="3:8">
      <c r="C6390" s="13">
        <f t="shared" ca="1" si="594"/>
        <v>2013.660393352432</v>
      </c>
      <c r="D6390" s="13">
        <f t="shared" ca="1" si="595"/>
        <v>100.00016170875224</v>
      </c>
      <c r="E6390" s="13">
        <f t="shared" ca="1" si="596"/>
        <v>1005498.1287046376</v>
      </c>
      <c r="F6390" s="13">
        <f t="shared" ca="1" si="597"/>
        <v>3.9896595729747948</v>
      </c>
      <c r="G6390" s="13">
        <f t="shared" ca="1" si="598"/>
        <v>0.50663905628053207</v>
      </c>
      <c r="H6390" s="13">
        <f t="shared" ca="1" si="599"/>
        <v>0</v>
      </c>
    </row>
    <row r="6391" spans="3:8">
      <c r="C6391" s="13">
        <f t="shared" ca="1" si="594"/>
        <v>2016.0766846765687</v>
      </c>
      <c r="D6391" s="13">
        <f t="shared" ca="1" si="595"/>
        <v>100.37017684071265</v>
      </c>
      <c r="E6391" s="13">
        <f t="shared" ca="1" si="596"/>
        <v>1001959.1198015208</v>
      </c>
      <c r="F6391" s="13">
        <f t="shared" ca="1" si="597"/>
        <v>4.0063932018960937</v>
      </c>
      <c r="G6391" s="13">
        <f t="shared" ca="1" si="598"/>
        <v>0.50304244942263476</v>
      </c>
      <c r="H6391" s="13">
        <f t="shared" ca="1" si="599"/>
        <v>0</v>
      </c>
    </row>
    <row r="6392" spans="3:8">
      <c r="C6392" s="13">
        <f t="shared" ca="1" si="594"/>
        <v>2001.1929923202613</v>
      </c>
      <c r="D6392" s="13">
        <f t="shared" ca="1" si="595"/>
        <v>100.21845676841872</v>
      </c>
      <c r="E6392" s="13">
        <f t="shared" ca="1" si="596"/>
        <v>982430.62983668805</v>
      </c>
      <c r="F6392" s="13">
        <f t="shared" ca="1" si="597"/>
        <v>4.0060597264365008</v>
      </c>
      <c r="G6392" s="13">
        <f t="shared" ca="1" si="598"/>
        <v>0.50489866053154098</v>
      </c>
      <c r="H6392" s="13">
        <f t="shared" ca="1" si="599"/>
        <v>0</v>
      </c>
    </row>
    <row r="6393" spans="3:8">
      <c r="C6393" s="13">
        <f t="shared" ca="1" si="594"/>
        <v>2009.8503141697884</v>
      </c>
      <c r="D6393" s="13">
        <f t="shared" ca="1" si="595"/>
        <v>99.960097107365712</v>
      </c>
      <c r="E6393" s="13">
        <f t="shared" ca="1" si="596"/>
        <v>999389.21616389242</v>
      </c>
      <c r="F6393" s="13">
        <f t="shared" ca="1" si="597"/>
        <v>3.9990336410802554</v>
      </c>
      <c r="G6393" s="13">
        <f t="shared" ca="1" si="598"/>
        <v>0.50286260752821121</v>
      </c>
      <c r="H6393" s="13">
        <f t="shared" ca="1" si="599"/>
        <v>0</v>
      </c>
    </row>
    <row r="6394" spans="3:8">
      <c r="C6394" s="13">
        <f t="shared" ca="1" si="594"/>
        <v>2005.319523638341</v>
      </c>
      <c r="D6394" s="13">
        <f t="shared" ca="1" si="595"/>
        <v>100.69574864768329</v>
      </c>
      <c r="E6394" s="13">
        <f t="shared" ca="1" si="596"/>
        <v>997915.56794448872</v>
      </c>
      <c r="F6394" s="13">
        <f t="shared" ca="1" si="597"/>
        <v>3.9922962742805321</v>
      </c>
      <c r="G6394" s="13">
        <f t="shared" ca="1" si="598"/>
        <v>0.50844453340082363</v>
      </c>
      <c r="H6394" s="13">
        <f t="shared" ca="1" si="599"/>
        <v>0</v>
      </c>
    </row>
    <row r="6395" spans="3:8">
      <c r="C6395" s="13">
        <f t="shared" ca="1" si="594"/>
        <v>2005.4149772194023</v>
      </c>
      <c r="D6395" s="13">
        <f t="shared" ca="1" si="595"/>
        <v>100.00452947713352</v>
      </c>
      <c r="E6395" s="13">
        <f t="shared" ca="1" si="596"/>
        <v>1005560.7472570091</v>
      </c>
      <c r="F6395" s="13">
        <f t="shared" ca="1" si="597"/>
        <v>3.9970423989499007</v>
      </c>
      <c r="G6395" s="13">
        <f t="shared" ca="1" si="598"/>
        <v>0.49878683401011353</v>
      </c>
      <c r="H6395" s="13">
        <f t="shared" ca="1" si="599"/>
        <v>0</v>
      </c>
    </row>
    <row r="6396" spans="3:8">
      <c r="C6396" s="13">
        <f t="shared" ca="1" si="594"/>
        <v>2024.8811769769384</v>
      </c>
      <c r="D6396" s="13">
        <f t="shared" ca="1" si="595"/>
        <v>100.18222156824891</v>
      </c>
      <c r="E6396" s="13">
        <f t="shared" ca="1" si="596"/>
        <v>985794.85220291768</v>
      </c>
      <c r="F6396" s="13">
        <f t="shared" ca="1" si="597"/>
        <v>3.9860143264534642</v>
      </c>
      <c r="G6396" s="13">
        <f t="shared" ca="1" si="598"/>
        <v>0.52540948920650754</v>
      </c>
      <c r="H6396" s="13">
        <f t="shared" ca="1" si="599"/>
        <v>0</v>
      </c>
    </row>
    <row r="6397" spans="3:8">
      <c r="C6397" s="13">
        <f t="shared" ca="1" si="594"/>
        <v>1981.8449807808686</v>
      </c>
      <c r="D6397" s="13">
        <f t="shared" ca="1" si="595"/>
        <v>99.064081122772677</v>
      </c>
      <c r="E6397" s="13">
        <f t="shared" ca="1" si="596"/>
        <v>997187.3727019272</v>
      </c>
      <c r="F6397" s="13">
        <f t="shared" ca="1" si="597"/>
        <v>3.999825679197083</v>
      </c>
      <c r="G6397" s="13">
        <f t="shared" ca="1" si="598"/>
        <v>0.48524904011368075</v>
      </c>
      <c r="H6397" s="13">
        <f t="shared" ca="1" si="599"/>
        <v>0</v>
      </c>
    </row>
    <row r="6398" spans="3:8">
      <c r="C6398" s="13">
        <f t="shared" ca="1" si="594"/>
        <v>1992.7467705559586</v>
      </c>
      <c r="D6398" s="13">
        <f t="shared" ca="1" si="595"/>
        <v>99.892766383084648</v>
      </c>
      <c r="E6398" s="13">
        <f t="shared" ca="1" si="596"/>
        <v>996522.70420266804</v>
      </c>
      <c r="F6398" s="13">
        <f t="shared" ca="1" si="597"/>
        <v>3.996364829915215</v>
      </c>
      <c r="G6398" s="13">
        <f t="shared" ca="1" si="598"/>
        <v>0.49675322129840332</v>
      </c>
      <c r="H6398" s="13">
        <f t="shared" ca="1" si="599"/>
        <v>0</v>
      </c>
    </row>
    <row r="6399" spans="3:8">
      <c r="C6399" s="13">
        <f t="shared" ca="1" si="594"/>
        <v>1993.6308162919449</v>
      </c>
      <c r="D6399" s="13">
        <f t="shared" ca="1" si="595"/>
        <v>99.895329654576571</v>
      </c>
      <c r="E6399" s="13">
        <f t="shared" ca="1" si="596"/>
        <v>984984.63461877918</v>
      </c>
      <c r="F6399" s="13">
        <f t="shared" ca="1" si="597"/>
        <v>3.9998025732433389</v>
      </c>
      <c r="G6399" s="13">
        <f t="shared" ca="1" si="598"/>
        <v>0.50130393969976483</v>
      </c>
      <c r="H6399" s="13">
        <f t="shared" ca="1" si="599"/>
        <v>0</v>
      </c>
    </row>
    <row r="6400" spans="3:8">
      <c r="C6400" s="13">
        <f t="shared" ca="1" si="594"/>
        <v>2004.6255595855373</v>
      </c>
      <c r="D6400" s="13">
        <f t="shared" ca="1" si="595"/>
        <v>99.489509640805721</v>
      </c>
      <c r="E6400" s="13">
        <f t="shared" ca="1" si="596"/>
        <v>986621.56608209538</v>
      </c>
      <c r="F6400" s="13">
        <f t="shared" ca="1" si="597"/>
        <v>4.0048972086900259</v>
      </c>
      <c r="G6400" s="13">
        <f t="shared" ca="1" si="598"/>
        <v>0.50139252215695518</v>
      </c>
      <c r="H6400" s="13">
        <f t="shared" ca="1" si="599"/>
        <v>0</v>
      </c>
    </row>
    <row r="6401" spans="3:8">
      <c r="C6401" s="13">
        <f t="shared" ca="1" si="594"/>
        <v>2004.3788268683786</v>
      </c>
      <c r="D6401" s="13">
        <f t="shared" ca="1" si="595"/>
        <v>99.838555550232755</v>
      </c>
      <c r="E6401" s="13">
        <f t="shared" ca="1" si="596"/>
        <v>996530.58607581002</v>
      </c>
      <c r="F6401" s="13">
        <f t="shared" ca="1" si="597"/>
        <v>4.0076797153342198</v>
      </c>
      <c r="G6401" s="13">
        <f t="shared" ca="1" si="598"/>
        <v>0.49664421165582479</v>
      </c>
      <c r="H6401" s="13">
        <f t="shared" ca="1" si="599"/>
        <v>0</v>
      </c>
    </row>
    <row r="6402" spans="3:8">
      <c r="C6402" s="13">
        <f t="shared" ca="1" si="594"/>
        <v>2014.709943762615</v>
      </c>
      <c r="D6402" s="13">
        <f t="shared" ca="1" si="595"/>
        <v>100.03632170232626</v>
      </c>
      <c r="E6402" s="13">
        <f t="shared" ca="1" si="596"/>
        <v>999155.80081509671</v>
      </c>
      <c r="F6402" s="13">
        <f t="shared" ca="1" si="597"/>
        <v>3.9978737781145508</v>
      </c>
      <c r="G6402" s="13">
        <f t="shared" ca="1" si="598"/>
        <v>0.50638797208935016</v>
      </c>
      <c r="H6402" s="13">
        <f t="shared" ca="1" si="599"/>
        <v>0</v>
      </c>
    </row>
    <row r="6403" spans="3:8">
      <c r="C6403" s="13">
        <f t="shared" ca="1" si="594"/>
        <v>2011.7453295218809</v>
      </c>
      <c r="D6403" s="13">
        <f t="shared" ca="1" si="595"/>
        <v>100.51907285965697</v>
      </c>
      <c r="E6403" s="13">
        <f t="shared" ca="1" si="596"/>
        <v>986938.4444170855</v>
      </c>
      <c r="F6403" s="13">
        <f t="shared" ca="1" si="597"/>
        <v>3.9999278843513899</v>
      </c>
      <c r="G6403" s="13">
        <f t="shared" ca="1" si="598"/>
        <v>0.51256140369515568</v>
      </c>
      <c r="H6403" s="13">
        <f t="shared" ca="1" si="599"/>
        <v>0</v>
      </c>
    </row>
    <row r="6404" spans="3:8">
      <c r="C6404" s="13">
        <f t="shared" ca="1" si="594"/>
        <v>1993.2023263094386</v>
      </c>
      <c r="D6404" s="13">
        <f t="shared" ca="1" si="595"/>
        <v>99.629957123706532</v>
      </c>
      <c r="E6404" s="13">
        <f t="shared" ca="1" si="596"/>
        <v>993320.92745781504</v>
      </c>
      <c r="F6404" s="13">
        <f t="shared" ca="1" si="597"/>
        <v>3.9908070765236054</v>
      </c>
      <c r="G6404" s="13">
        <f t="shared" ca="1" si="598"/>
        <v>0.50004642759057705</v>
      </c>
      <c r="H6404" s="13">
        <f t="shared" ca="1" si="599"/>
        <v>0</v>
      </c>
    </row>
    <row r="6405" spans="3:8">
      <c r="C6405" s="13">
        <f t="shared" ca="1" si="594"/>
        <v>1988.0353280773361</v>
      </c>
      <c r="D6405" s="13">
        <f t="shared" ca="1" si="595"/>
        <v>99.101514721133995</v>
      </c>
      <c r="E6405" s="13">
        <f t="shared" ca="1" si="596"/>
        <v>987368.62897812901</v>
      </c>
      <c r="F6405" s="13">
        <f t="shared" ca="1" si="597"/>
        <v>4.0040325246441189</v>
      </c>
      <c r="G6405" s="13">
        <f t="shared" ca="1" si="598"/>
        <v>0.4912571809730904</v>
      </c>
      <c r="H6405" s="13">
        <f t="shared" ca="1" si="599"/>
        <v>0</v>
      </c>
    </row>
    <row r="6406" spans="3:8">
      <c r="C6406" s="13">
        <f t="shared" ca="1" si="594"/>
        <v>1996.3946696515463</v>
      </c>
      <c r="D6406" s="13">
        <f t="shared" ca="1" si="595"/>
        <v>99.347780389169884</v>
      </c>
      <c r="E6406" s="13">
        <f t="shared" ca="1" si="596"/>
        <v>992576.20079829672</v>
      </c>
      <c r="F6406" s="13">
        <f t="shared" ca="1" si="597"/>
        <v>3.9934901206052928</v>
      </c>
      <c r="G6406" s="13">
        <f t="shared" ca="1" si="598"/>
        <v>0.49926002169874883</v>
      </c>
      <c r="H6406" s="13">
        <f t="shared" ca="1" si="599"/>
        <v>0</v>
      </c>
    </row>
    <row r="6407" spans="3:8">
      <c r="C6407" s="13">
        <f t="shared" ca="1" si="594"/>
        <v>2009.2124189461322</v>
      </c>
      <c r="D6407" s="13">
        <f t="shared" ca="1" si="595"/>
        <v>99.348507989592775</v>
      </c>
      <c r="E6407" s="13">
        <f t="shared" ca="1" si="596"/>
        <v>996813.52671411284</v>
      </c>
      <c r="F6407" s="13">
        <f t="shared" ca="1" si="597"/>
        <v>4.0024294987709981</v>
      </c>
      <c r="G6407" s="13">
        <f t="shared" ca="1" si="598"/>
        <v>0.49906200390146166</v>
      </c>
      <c r="H6407" s="13">
        <f t="shared" ca="1" si="599"/>
        <v>0</v>
      </c>
    </row>
    <row r="6408" spans="3:8">
      <c r="C6408" s="13">
        <f t="shared" ca="1" si="594"/>
        <v>2001.6545334477023</v>
      </c>
      <c r="D6408" s="13">
        <f t="shared" ca="1" si="595"/>
        <v>99.653889944096463</v>
      </c>
      <c r="E6408" s="13">
        <f t="shared" ca="1" si="596"/>
        <v>1006695.7379673347</v>
      </c>
      <c r="F6408" s="13">
        <f t="shared" ca="1" si="597"/>
        <v>3.9952385144070113</v>
      </c>
      <c r="G6408" s="13">
        <f t="shared" ca="1" si="598"/>
        <v>0.49551130011283495</v>
      </c>
      <c r="H6408" s="13">
        <f t="shared" ca="1" si="599"/>
        <v>0</v>
      </c>
    </row>
    <row r="6409" spans="3:8">
      <c r="C6409" s="13">
        <f t="shared" ca="1" si="594"/>
        <v>1978.3689247594255</v>
      </c>
      <c r="D6409" s="13">
        <f t="shared" ca="1" si="595"/>
        <v>100.31356511077259</v>
      </c>
      <c r="E6409" s="13">
        <f t="shared" ca="1" si="596"/>
        <v>985553.35683916369</v>
      </c>
      <c r="F6409" s="13">
        <f t="shared" ca="1" si="597"/>
        <v>3.9994145437745199</v>
      </c>
      <c r="G6409" s="13">
        <f t="shared" ca="1" si="598"/>
        <v>0.49563108395108468</v>
      </c>
      <c r="H6409" s="13">
        <f t="shared" ca="1" si="599"/>
        <v>0</v>
      </c>
    </row>
    <row r="6410" spans="3:8">
      <c r="C6410" s="13">
        <f t="shared" ca="1" si="594"/>
        <v>2015.0927590142981</v>
      </c>
      <c r="D6410" s="13">
        <f t="shared" ca="1" si="595"/>
        <v>99.507257289997781</v>
      </c>
      <c r="E6410" s="13">
        <f t="shared" ca="1" si="596"/>
        <v>994251.70555740478</v>
      </c>
      <c r="F6410" s="13">
        <f t="shared" ca="1" si="597"/>
        <v>3.9998566733784617</v>
      </c>
      <c r="G6410" s="13">
        <f t="shared" ca="1" si="598"/>
        <v>0.50538333000605973</v>
      </c>
      <c r="H6410" s="13">
        <f t="shared" ca="1" si="599"/>
        <v>0</v>
      </c>
    </row>
    <row r="6411" spans="3:8">
      <c r="C6411" s="13">
        <f t="shared" ca="1" si="594"/>
        <v>1987.0326861070332</v>
      </c>
      <c r="D6411" s="13">
        <f t="shared" ca="1" si="595"/>
        <v>99.862065227518869</v>
      </c>
      <c r="E6411" s="13">
        <f t="shared" ca="1" si="596"/>
        <v>991563.15954822139</v>
      </c>
      <c r="F6411" s="13">
        <f t="shared" ca="1" si="597"/>
        <v>4.0078453139980166</v>
      </c>
      <c r="G6411" s="13">
        <f t="shared" ca="1" si="598"/>
        <v>0.49056494710726878</v>
      </c>
      <c r="H6411" s="13">
        <f t="shared" ca="1" si="599"/>
        <v>0</v>
      </c>
    </row>
    <row r="6412" spans="3:8">
      <c r="C6412" s="13">
        <f t="shared" ca="1" si="594"/>
        <v>1975.0858337321843</v>
      </c>
      <c r="D6412" s="13">
        <f t="shared" ca="1" si="595"/>
        <v>100.23685695783144</v>
      </c>
      <c r="E6412" s="13">
        <f t="shared" ca="1" si="596"/>
        <v>992284.34186478099</v>
      </c>
      <c r="F6412" s="13">
        <f t="shared" ca="1" si="597"/>
        <v>4.0176826211263394</v>
      </c>
      <c r="G6412" s="13">
        <f t="shared" ca="1" si="598"/>
        <v>0.48140531305889633</v>
      </c>
      <c r="H6412" s="13">
        <f t="shared" ca="1" si="599"/>
        <v>0</v>
      </c>
    </row>
    <row r="6413" spans="3:8">
      <c r="C6413" s="13">
        <f t="shared" ca="1" si="594"/>
        <v>1987.0034700365977</v>
      </c>
      <c r="D6413" s="13">
        <f t="shared" ca="1" si="595"/>
        <v>99.683969296176485</v>
      </c>
      <c r="E6413" s="13">
        <f t="shared" ca="1" si="596"/>
        <v>988718.31675172085</v>
      </c>
      <c r="F6413" s="13">
        <f t="shared" ca="1" si="597"/>
        <v>3.9997723482809615</v>
      </c>
      <c r="G6413" s="13">
        <f t="shared" ca="1" si="598"/>
        <v>0.49506136400483919</v>
      </c>
      <c r="H6413" s="13">
        <f t="shared" ca="1" si="599"/>
        <v>0</v>
      </c>
    </row>
    <row r="6414" spans="3:8">
      <c r="C6414" s="13">
        <f t="shared" ca="1" si="594"/>
        <v>1991.2488978596959</v>
      </c>
      <c r="D6414" s="13">
        <f t="shared" ca="1" si="595"/>
        <v>100.08138322774599</v>
      </c>
      <c r="E6414" s="13">
        <f t="shared" ca="1" si="596"/>
        <v>981960.02934843011</v>
      </c>
      <c r="F6414" s="13">
        <f t="shared" ca="1" si="597"/>
        <v>4.0005883196306975</v>
      </c>
      <c r="G6414" s="13">
        <f t="shared" ca="1" si="598"/>
        <v>0.50218677331563488</v>
      </c>
      <c r="H6414" s="13">
        <f t="shared" ca="1" si="599"/>
        <v>0</v>
      </c>
    </row>
    <row r="6415" spans="3:8">
      <c r="C6415" s="13">
        <f t="shared" ca="1" si="594"/>
        <v>1986.6737733469149</v>
      </c>
      <c r="D6415" s="13">
        <f t="shared" ca="1" si="595"/>
        <v>99.983116301831174</v>
      </c>
      <c r="E6415" s="13">
        <f t="shared" ca="1" si="596"/>
        <v>980785.73504635924</v>
      </c>
      <c r="F6415" s="13">
        <f t="shared" ca="1" si="597"/>
        <v>3.9949791380234334</v>
      </c>
      <c r="G6415" s="13">
        <f t="shared" ca="1" si="598"/>
        <v>0.50280283418337357</v>
      </c>
      <c r="H6415" s="13">
        <f t="shared" ca="1" si="599"/>
        <v>0</v>
      </c>
    </row>
    <row r="6416" spans="3:8">
      <c r="C6416" s="13">
        <f t="shared" ca="1" si="594"/>
        <v>2028.6977259955895</v>
      </c>
      <c r="D6416" s="13">
        <f t="shared" ca="1" si="595"/>
        <v>99.230384826712623</v>
      </c>
      <c r="E6416" s="13">
        <f t="shared" ca="1" si="596"/>
        <v>995787.80226369551</v>
      </c>
      <c r="F6416" s="13">
        <f t="shared" ca="1" si="597"/>
        <v>3.9996454213030566</v>
      </c>
      <c r="G6416" s="13">
        <f t="shared" ca="1" si="598"/>
        <v>0.51012513890360645</v>
      </c>
      <c r="H6416" s="13">
        <f t="shared" ca="1" si="599"/>
        <v>0</v>
      </c>
    </row>
    <row r="6417" spans="3:8">
      <c r="C6417" s="13">
        <f t="shared" ca="1" si="594"/>
        <v>1995.2856405920741</v>
      </c>
      <c r="D6417" s="13">
        <f t="shared" ca="1" si="595"/>
        <v>99.275793515260688</v>
      </c>
      <c r="E6417" s="13">
        <f t="shared" ca="1" si="596"/>
        <v>1009861.924921913</v>
      </c>
      <c r="F6417" s="13">
        <f t="shared" ca="1" si="597"/>
        <v>4.004425514433593</v>
      </c>
      <c r="G6417" s="13">
        <f t="shared" ca="1" si="598"/>
        <v>0.48448549406289942</v>
      </c>
      <c r="H6417" s="13">
        <f t="shared" ca="1" si="599"/>
        <v>0</v>
      </c>
    </row>
    <row r="6418" spans="3:8">
      <c r="C6418" s="13">
        <f t="shared" ca="1" si="594"/>
        <v>2011.0902553481515</v>
      </c>
      <c r="D6418" s="13">
        <f t="shared" ca="1" si="595"/>
        <v>99.858526772084602</v>
      </c>
      <c r="E6418" s="13">
        <f t="shared" ca="1" si="596"/>
        <v>995698.41463988111</v>
      </c>
      <c r="F6418" s="13">
        <f t="shared" ca="1" si="597"/>
        <v>3.9934734019430418</v>
      </c>
      <c r="G6418" s="13">
        <f t="shared" ca="1" si="598"/>
        <v>0.50765353195288998</v>
      </c>
      <c r="H6418" s="13">
        <f t="shared" ca="1" si="599"/>
        <v>0</v>
      </c>
    </row>
    <row r="6419" spans="3:8">
      <c r="C6419" s="13">
        <f t="shared" ca="1" si="594"/>
        <v>1992.9073259918748</v>
      </c>
      <c r="D6419" s="13">
        <f t="shared" ca="1" si="595"/>
        <v>100.30200439191991</v>
      </c>
      <c r="E6419" s="13">
        <f t="shared" ca="1" si="596"/>
        <v>998444.30909901659</v>
      </c>
      <c r="F6419" s="13">
        <f t="shared" ca="1" si="597"/>
        <v>4.0096226451993431</v>
      </c>
      <c r="G6419" s="13">
        <f t="shared" ca="1" si="598"/>
        <v>0.491355814355595</v>
      </c>
      <c r="H6419" s="13">
        <f t="shared" ca="1" si="599"/>
        <v>0</v>
      </c>
    </row>
    <row r="6420" spans="3:8">
      <c r="C6420" s="13">
        <f t="shared" ca="1" si="594"/>
        <v>1978.7038212945849</v>
      </c>
      <c r="D6420" s="13">
        <f t="shared" ca="1" si="595"/>
        <v>99.9069377559602</v>
      </c>
      <c r="E6420" s="13">
        <f t="shared" ca="1" si="596"/>
        <v>1005315.7125608787</v>
      </c>
      <c r="F6420" s="13">
        <f t="shared" ca="1" si="597"/>
        <v>3.9918247835088985</v>
      </c>
      <c r="G6420" s="13">
        <f t="shared" ca="1" si="598"/>
        <v>0.48777441437530622</v>
      </c>
      <c r="H6420" s="13">
        <f t="shared" ca="1" si="599"/>
        <v>0</v>
      </c>
    </row>
    <row r="6421" spans="3:8">
      <c r="C6421" s="13">
        <f t="shared" ca="1" si="594"/>
        <v>1997.2437059211272</v>
      </c>
      <c r="D6421" s="13">
        <f t="shared" ca="1" si="595"/>
        <v>100.56092236087299</v>
      </c>
      <c r="E6421" s="13">
        <f t="shared" ca="1" si="596"/>
        <v>996781.56138841005</v>
      </c>
      <c r="F6421" s="13">
        <f t="shared" ca="1" si="597"/>
        <v>4.0008461551729573</v>
      </c>
      <c r="G6421" s="13">
        <f t="shared" ca="1" si="598"/>
        <v>0.4999586682156747</v>
      </c>
      <c r="H6421" s="13">
        <f t="shared" ca="1" si="599"/>
        <v>0</v>
      </c>
    </row>
    <row r="6422" spans="3:8">
      <c r="C6422" s="13">
        <f t="shared" ca="1" si="594"/>
        <v>1996.358988733429</v>
      </c>
      <c r="D6422" s="13">
        <f t="shared" ca="1" si="595"/>
        <v>99.738906478713915</v>
      </c>
      <c r="E6422" s="13">
        <f t="shared" ca="1" si="596"/>
        <v>991224.32331063249</v>
      </c>
      <c r="F6422" s="13">
        <f t="shared" ca="1" si="597"/>
        <v>3.9979708263350755</v>
      </c>
      <c r="G6422" s="13">
        <f t="shared" ca="1" si="598"/>
        <v>0.49964504278310329</v>
      </c>
      <c r="H6422" s="13">
        <f t="shared" ca="1" si="599"/>
        <v>0</v>
      </c>
    </row>
    <row r="6423" spans="3:8">
      <c r="C6423" s="13">
        <f t="shared" ca="1" si="594"/>
        <v>1990.047946613937</v>
      </c>
      <c r="D6423" s="13">
        <f t="shared" ca="1" si="595"/>
        <v>99.433102311063521</v>
      </c>
      <c r="E6423" s="13">
        <f t="shared" ca="1" si="596"/>
        <v>998396.04096109257</v>
      </c>
      <c r="F6423" s="13">
        <f t="shared" ca="1" si="597"/>
        <v>3.9864760597741089</v>
      </c>
      <c r="G6423" s="13">
        <f t="shared" ca="1" si="598"/>
        <v>0.49710566562126757</v>
      </c>
      <c r="H6423" s="13">
        <f t="shared" ca="1" si="599"/>
        <v>0</v>
      </c>
    </row>
    <row r="6424" spans="3:8">
      <c r="C6424" s="13">
        <f t="shared" ref="C6424:C6487" ca="1" si="600">NORMINV(RAND(),$D$3,$G$3)</f>
        <v>2003.8151632090844</v>
      </c>
      <c r="D6424" s="13">
        <f t="shared" ref="D6424:D6487" ca="1" si="601">NORMINV(RAND(),$D$4,$G$4)</f>
        <v>100.85307610389194</v>
      </c>
      <c r="E6424" s="13">
        <f t="shared" ref="E6424:E6487" ca="1" si="602">NORMINV(RAND(),$D$5,$G$5)</f>
        <v>988477.37514372403</v>
      </c>
      <c r="F6424" s="13">
        <f t="shared" ref="F6424:F6487" ca="1" si="603">NORMINV(RAND(),$D$6,$G$6)</f>
        <v>4.0072327454345116</v>
      </c>
      <c r="G6424" s="13">
        <f t="shared" ref="G6424:G6487" ca="1" si="604">C6424^2*D6424/(E6424*3.1415926*F6424^4)</f>
        <v>0.50571938076182221</v>
      </c>
      <c r="H6424" s="13">
        <f t="shared" ref="H6424:H6487" ca="1" si="605">IF(G6424&gt;0.54,1,IF(G6424&lt;0.46,1,0))</f>
        <v>0</v>
      </c>
    </row>
    <row r="6425" spans="3:8">
      <c r="C6425" s="13">
        <f t="shared" ca="1" si="600"/>
        <v>1984.348068003171</v>
      </c>
      <c r="D6425" s="13">
        <f t="shared" ca="1" si="601"/>
        <v>99.463362054768112</v>
      </c>
      <c r="E6425" s="13">
        <f t="shared" ca="1" si="602"/>
        <v>984537.23146564339</v>
      </c>
      <c r="F6425" s="13">
        <f t="shared" ca="1" si="603"/>
        <v>3.99967247742926</v>
      </c>
      <c r="G6425" s="13">
        <f t="shared" ca="1" si="604"/>
        <v>0.49478794825655797</v>
      </c>
      <c r="H6425" s="13">
        <f t="shared" ca="1" si="605"/>
        <v>0</v>
      </c>
    </row>
    <row r="6426" spans="3:8">
      <c r="C6426" s="13">
        <f t="shared" ca="1" si="600"/>
        <v>1995.0900667613546</v>
      </c>
      <c r="D6426" s="13">
        <f t="shared" ca="1" si="601"/>
        <v>100.44419812588494</v>
      </c>
      <c r="E6426" s="13">
        <f t="shared" ca="1" si="602"/>
        <v>1000639.5176864262</v>
      </c>
      <c r="F6426" s="13">
        <f t="shared" ca="1" si="603"/>
        <v>4.0052098992469034</v>
      </c>
      <c r="G6426" s="13">
        <f t="shared" ca="1" si="604"/>
        <v>0.49422103926848704</v>
      </c>
      <c r="H6426" s="13">
        <f t="shared" ca="1" si="605"/>
        <v>0</v>
      </c>
    </row>
    <row r="6427" spans="3:8">
      <c r="C6427" s="13">
        <f t="shared" ca="1" si="600"/>
        <v>2004.6061155642271</v>
      </c>
      <c r="D6427" s="13">
        <f t="shared" ca="1" si="601"/>
        <v>100.29397963779616</v>
      </c>
      <c r="E6427" s="13">
        <f t="shared" ca="1" si="602"/>
        <v>1001094.5715593065</v>
      </c>
      <c r="F6427" s="13">
        <f t="shared" ca="1" si="603"/>
        <v>3.9974042507961705</v>
      </c>
      <c r="G6427" s="13">
        <f t="shared" ca="1" si="604"/>
        <v>0.50187517576618079</v>
      </c>
      <c r="H6427" s="13">
        <f t="shared" ca="1" si="605"/>
        <v>0</v>
      </c>
    </row>
    <row r="6428" spans="3:8">
      <c r="C6428" s="13">
        <f t="shared" ca="1" si="600"/>
        <v>2000.8753241595323</v>
      </c>
      <c r="D6428" s="13">
        <f t="shared" ca="1" si="601"/>
        <v>99.648955241974349</v>
      </c>
      <c r="E6428" s="13">
        <f t="shared" ca="1" si="602"/>
        <v>996160.19362534629</v>
      </c>
      <c r="F6428" s="13">
        <f t="shared" ca="1" si="603"/>
        <v>3.9910062648948919</v>
      </c>
      <c r="G6428" s="13">
        <f t="shared" ca="1" si="604"/>
        <v>0.50246303768385614</v>
      </c>
      <c r="H6428" s="13">
        <f t="shared" ca="1" si="605"/>
        <v>0</v>
      </c>
    </row>
    <row r="6429" spans="3:8">
      <c r="C6429" s="13">
        <f t="shared" ca="1" si="600"/>
        <v>1996.7441300980895</v>
      </c>
      <c r="D6429" s="13">
        <f t="shared" ca="1" si="601"/>
        <v>98.887251149668543</v>
      </c>
      <c r="E6429" s="13">
        <f t="shared" ca="1" si="602"/>
        <v>1000099.377460191</v>
      </c>
      <c r="F6429" s="13">
        <f t="shared" ca="1" si="603"/>
        <v>3.9909147514397976</v>
      </c>
      <c r="G6429" s="13">
        <f t="shared" ca="1" si="604"/>
        <v>0.49465489476318553</v>
      </c>
      <c r="H6429" s="13">
        <f t="shared" ca="1" si="605"/>
        <v>0</v>
      </c>
    </row>
    <row r="6430" spans="3:8">
      <c r="C6430" s="13">
        <f t="shared" ca="1" si="600"/>
        <v>2004.0770676847644</v>
      </c>
      <c r="D6430" s="13">
        <f t="shared" ca="1" si="601"/>
        <v>100.02873915841171</v>
      </c>
      <c r="E6430" s="13">
        <f t="shared" ca="1" si="602"/>
        <v>994245.9002016657</v>
      </c>
      <c r="F6430" s="13">
        <f t="shared" ca="1" si="603"/>
        <v>4.0011768518629669</v>
      </c>
      <c r="G6430" s="13">
        <f t="shared" ca="1" si="604"/>
        <v>0.50183271166317378</v>
      </c>
      <c r="H6430" s="13">
        <f t="shared" ca="1" si="605"/>
        <v>0</v>
      </c>
    </row>
    <row r="6431" spans="3:8">
      <c r="C6431" s="13">
        <f t="shared" ca="1" si="600"/>
        <v>2003.5072410360629</v>
      </c>
      <c r="D6431" s="13">
        <f t="shared" ca="1" si="601"/>
        <v>100.54967286665565</v>
      </c>
      <c r="E6431" s="13">
        <f t="shared" ca="1" si="602"/>
        <v>994795.65934156987</v>
      </c>
      <c r="F6431" s="13">
        <f t="shared" ca="1" si="603"/>
        <v>4.0054509712081163</v>
      </c>
      <c r="G6431" s="13">
        <f t="shared" ca="1" si="604"/>
        <v>0.50173346326354018</v>
      </c>
      <c r="H6431" s="13">
        <f t="shared" ca="1" si="605"/>
        <v>0</v>
      </c>
    </row>
    <row r="6432" spans="3:8">
      <c r="C6432" s="13">
        <f t="shared" ca="1" si="600"/>
        <v>1994.0945508999941</v>
      </c>
      <c r="D6432" s="13">
        <f t="shared" ca="1" si="601"/>
        <v>100.58415089569051</v>
      </c>
      <c r="E6432" s="13">
        <f t="shared" ca="1" si="602"/>
        <v>995029.60840853665</v>
      </c>
      <c r="F6432" s="13">
        <f t="shared" ca="1" si="603"/>
        <v>3.9910861220335785</v>
      </c>
      <c r="G6432" s="13">
        <f t="shared" ca="1" si="604"/>
        <v>0.50427888152939881</v>
      </c>
      <c r="H6432" s="13">
        <f t="shared" ca="1" si="605"/>
        <v>0</v>
      </c>
    </row>
    <row r="6433" spans="3:8">
      <c r="C6433" s="13">
        <f t="shared" ca="1" si="600"/>
        <v>1995.8833083957497</v>
      </c>
      <c r="D6433" s="13">
        <f t="shared" ca="1" si="601"/>
        <v>99.111441454731064</v>
      </c>
      <c r="E6433" s="13">
        <f t="shared" ca="1" si="602"/>
        <v>996628.23586336698</v>
      </c>
      <c r="F6433" s="13">
        <f t="shared" ca="1" si="603"/>
        <v>4.0039160368922388</v>
      </c>
      <c r="G6433" s="13">
        <f t="shared" ca="1" si="604"/>
        <v>0.49064930248504424</v>
      </c>
      <c r="H6433" s="13">
        <f t="shared" ca="1" si="605"/>
        <v>0</v>
      </c>
    </row>
    <row r="6434" spans="3:8">
      <c r="C6434" s="13">
        <f t="shared" ca="1" si="600"/>
        <v>1992.6017174239614</v>
      </c>
      <c r="D6434" s="13">
        <f t="shared" ca="1" si="601"/>
        <v>100.02290161450934</v>
      </c>
      <c r="E6434" s="13">
        <f t="shared" ca="1" si="602"/>
        <v>991092.1988166282</v>
      </c>
      <c r="F6434" s="13">
        <f t="shared" ca="1" si="603"/>
        <v>4.0126316781335936</v>
      </c>
      <c r="G6434" s="13">
        <f t="shared" ca="1" si="604"/>
        <v>0.49199346820999418</v>
      </c>
      <c r="H6434" s="13">
        <f t="shared" ca="1" si="605"/>
        <v>0</v>
      </c>
    </row>
    <row r="6435" spans="3:8">
      <c r="C6435" s="13">
        <f t="shared" ca="1" si="600"/>
        <v>1975.4892251491312</v>
      </c>
      <c r="D6435" s="13">
        <f t="shared" ca="1" si="601"/>
        <v>100.11528583829804</v>
      </c>
      <c r="E6435" s="13">
        <f t="shared" ca="1" si="602"/>
        <v>978701.32814444695</v>
      </c>
      <c r="F6435" s="13">
        <f t="shared" ca="1" si="603"/>
        <v>3.9970904667651959</v>
      </c>
      <c r="G6435" s="13">
        <f t="shared" ca="1" si="604"/>
        <v>0.49782163623707354</v>
      </c>
      <c r="H6435" s="13">
        <f t="shared" ca="1" si="605"/>
        <v>0</v>
      </c>
    </row>
    <row r="6436" spans="3:8">
      <c r="C6436" s="13">
        <f t="shared" ca="1" si="600"/>
        <v>2001.7567187939883</v>
      </c>
      <c r="D6436" s="13">
        <f t="shared" ca="1" si="601"/>
        <v>100.07717713752797</v>
      </c>
      <c r="E6436" s="13">
        <f t="shared" ca="1" si="602"/>
        <v>1000516.3414762245</v>
      </c>
      <c r="F6436" s="13">
        <f t="shared" ca="1" si="603"/>
        <v>4.0095646314958646</v>
      </c>
      <c r="G6436" s="13">
        <f t="shared" ca="1" si="604"/>
        <v>0.49362223176739889</v>
      </c>
      <c r="H6436" s="13">
        <f t="shared" ca="1" si="605"/>
        <v>0</v>
      </c>
    </row>
    <row r="6437" spans="3:8">
      <c r="C6437" s="13">
        <f t="shared" ca="1" si="600"/>
        <v>2005.4317922743637</v>
      </c>
      <c r="D6437" s="13">
        <f t="shared" ca="1" si="601"/>
        <v>100.23214675625721</v>
      </c>
      <c r="E6437" s="13">
        <f t="shared" ca="1" si="602"/>
        <v>986337.16984525346</v>
      </c>
      <c r="F6437" s="13">
        <f t="shared" ca="1" si="603"/>
        <v>4.0032590743560563</v>
      </c>
      <c r="G6437" s="13">
        <f t="shared" ca="1" si="604"/>
        <v>0.50651553660239801</v>
      </c>
      <c r="H6437" s="13">
        <f t="shared" ca="1" si="605"/>
        <v>0</v>
      </c>
    </row>
    <row r="6438" spans="3:8">
      <c r="C6438" s="13">
        <f t="shared" ca="1" si="600"/>
        <v>2003.9837620042892</v>
      </c>
      <c r="D6438" s="13">
        <f t="shared" ca="1" si="601"/>
        <v>101.3022315149253</v>
      </c>
      <c r="E6438" s="13">
        <f t="shared" ca="1" si="602"/>
        <v>993361.94479908794</v>
      </c>
      <c r="F6438" s="13">
        <f t="shared" ca="1" si="603"/>
        <v>3.999212100726961</v>
      </c>
      <c r="G6438" s="13">
        <f t="shared" ca="1" si="604"/>
        <v>0.50962681789275843</v>
      </c>
      <c r="H6438" s="13">
        <f t="shared" ca="1" si="605"/>
        <v>0</v>
      </c>
    </row>
    <row r="6439" spans="3:8">
      <c r="C6439" s="13">
        <f t="shared" ca="1" si="600"/>
        <v>2015.0581355718762</v>
      </c>
      <c r="D6439" s="13">
        <f t="shared" ca="1" si="601"/>
        <v>99.847194730073795</v>
      </c>
      <c r="E6439" s="13">
        <f t="shared" ca="1" si="602"/>
        <v>986213.06456051988</v>
      </c>
      <c r="F6439" s="13">
        <f t="shared" ca="1" si="603"/>
        <v>3.9951039450261008</v>
      </c>
      <c r="G6439" s="13">
        <f t="shared" ca="1" si="604"/>
        <v>0.51366275675199546</v>
      </c>
      <c r="H6439" s="13">
        <f t="shared" ca="1" si="605"/>
        <v>0</v>
      </c>
    </row>
    <row r="6440" spans="3:8">
      <c r="C6440" s="13">
        <f t="shared" ca="1" si="600"/>
        <v>1998.353460320106</v>
      </c>
      <c r="D6440" s="13">
        <f t="shared" ca="1" si="601"/>
        <v>100.04307651183287</v>
      </c>
      <c r="E6440" s="13">
        <f t="shared" ca="1" si="602"/>
        <v>982070.62571353617</v>
      </c>
      <c r="F6440" s="13">
        <f t="shared" ca="1" si="603"/>
        <v>3.9892201745297706</v>
      </c>
      <c r="G6440" s="13">
        <f t="shared" ca="1" si="604"/>
        <v>0.51131324049399773</v>
      </c>
      <c r="H6440" s="13">
        <f t="shared" ca="1" si="605"/>
        <v>0</v>
      </c>
    </row>
    <row r="6441" spans="3:8">
      <c r="C6441" s="13">
        <f t="shared" ca="1" si="600"/>
        <v>1986.8855077360358</v>
      </c>
      <c r="D6441" s="13">
        <f t="shared" ca="1" si="601"/>
        <v>99.552284768968576</v>
      </c>
      <c r="E6441" s="13">
        <f t="shared" ca="1" si="602"/>
        <v>994893.51421310834</v>
      </c>
      <c r="F6441" s="13">
        <f t="shared" ca="1" si="603"/>
        <v>3.9964222963731362</v>
      </c>
      <c r="G6441" s="13">
        <f t="shared" ca="1" si="604"/>
        <v>0.4929296679135805</v>
      </c>
      <c r="H6441" s="13">
        <f t="shared" ca="1" si="605"/>
        <v>0</v>
      </c>
    </row>
    <row r="6442" spans="3:8">
      <c r="C6442" s="13">
        <f t="shared" ca="1" si="600"/>
        <v>1999.8487896796237</v>
      </c>
      <c r="D6442" s="13">
        <f t="shared" ca="1" si="601"/>
        <v>99.701079167428958</v>
      </c>
      <c r="E6442" s="13">
        <f t="shared" ca="1" si="602"/>
        <v>985618.40592177433</v>
      </c>
      <c r="F6442" s="13">
        <f t="shared" ca="1" si="603"/>
        <v>3.9927146937596714</v>
      </c>
      <c r="G6442" s="13">
        <f t="shared" ca="1" si="604"/>
        <v>0.50671340729429082</v>
      </c>
      <c r="H6442" s="13">
        <f t="shared" ca="1" si="605"/>
        <v>0</v>
      </c>
    </row>
    <row r="6443" spans="3:8">
      <c r="C6443" s="13">
        <f t="shared" ca="1" si="600"/>
        <v>2006.8166296065581</v>
      </c>
      <c r="D6443" s="13">
        <f t="shared" ca="1" si="601"/>
        <v>99.754432512552796</v>
      </c>
      <c r="E6443" s="13">
        <f t="shared" ca="1" si="602"/>
        <v>1004746.1615445486</v>
      </c>
      <c r="F6443" s="13">
        <f t="shared" ca="1" si="603"/>
        <v>4.0028733523243529</v>
      </c>
      <c r="G6443" s="13">
        <f t="shared" ca="1" si="604"/>
        <v>0.49574000326483203</v>
      </c>
      <c r="H6443" s="13">
        <f t="shared" ca="1" si="605"/>
        <v>0</v>
      </c>
    </row>
    <row r="6444" spans="3:8">
      <c r="C6444" s="13">
        <f t="shared" ca="1" si="600"/>
        <v>1990.0791996802068</v>
      </c>
      <c r="D6444" s="13">
        <f t="shared" ca="1" si="601"/>
        <v>99.684415193782172</v>
      </c>
      <c r="E6444" s="13">
        <f t="shared" ca="1" si="602"/>
        <v>987291.99463680759</v>
      </c>
      <c r="F6444" s="13">
        <f t="shared" ca="1" si="603"/>
        <v>4.0106947480115585</v>
      </c>
      <c r="G6444" s="13">
        <f t="shared" ca="1" si="604"/>
        <v>0.49191953358908563</v>
      </c>
      <c r="H6444" s="13">
        <f t="shared" ca="1" si="605"/>
        <v>0</v>
      </c>
    </row>
    <row r="6445" spans="3:8">
      <c r="C6445" s="13">
        <f t="shared" ca="1" si="600"/>
        <v>2013.4789327286742</v>
      </c>
      <c r="D6445" s="13">
        <f t="shared" ca="1" si="601"/>
        <v>99.954437664977178</v>
      </c>
      <c r="E6445" s="13">
        <f t="shared" ca="1" si="602"/>
        <v>992473.49661068048</v>
      </c>
      <c r="F6445" s="13">
        <f t="shared" ca="1" si="603"/>
        <v>3.997438618071421</v>
      </c>
      <c r="G6445" s="13">
        <f t="shared" ca="1" si="604"/>
        <v>0.50897946596314292</v>
      </c>
      <c r="H6445" s="13">
        <f t="shared" ca="1" si="605"/>
        <v>0</v>
      </c>
    </row>
    <row r="6446" spans="3:8">
      <c r="C6446" s="13">
        <f t="shared" ca="1" si="600"/>
        <v>2001.1052413699406</v>
      </c>
      <c r="D6446" s="13">
        <f t="shared" ca="1" si="601"/>
        <v>100.31629580685221</v>
      </c>
      <c r="E6446" s="13">
        <f t="shared" ca="1" si="602"/>
        <v>997250.0739477172</v>
      </c>
      <c r="F6446" s="13">
        <f t="shared" ca="1" si="603"/>
        <v>3.9981044284068177</v>
      </c>
      <c r="G6446" s="13">
        <f t="shared" ca="1" si="604"/>
        <v>0.50181180064232067</v>
      </c>
      <c r="H6446" s="13">
        <f t="shared" ca="1" si="605"/>
        <v>0</v>
      </c>
    </row>
    <row r="6447" spans="3:8">
      <c r="C6447" s="13">
        <f t="shared" ca="1" si="600"/>
        <v>1997.3146399255909</v>
      </c>
      <c r="D6447" s="13">
        <f t="shared" ca="1" si="601"/>
        <v>99.950826638146438</v>
      </c>
      <c r="E6447" s="13">
        <f t="shared" ca="1" si="602"/>
        <v>995830.31578047306</v>
      </c>
      <c r="F6447" s="13">
        <f t="shared" ca="1" si="603"/>
        <v>3.9987942009246806</v>
      </c>
      <c r="G6447" s="13">
        <f t="shared" ca="1" si="604"/>
        <v>0.4984572738150258</v>
      </c>
      <c r="H6447" s="13">
        <f t="shared" ca="1" si="605"/>
        <v>0</v>
      </c>
    </row>
    <row r="6448" spans="3:8">
      <c r="C6448" s="13">
        <f t="shared" ca="1" si="600"/>
        <v>1991.8895855550552</v>
      </c>
      <c r="D6448" s="13">
        <f t="shared" ca="1" si="601"/>
        <v>99.536110596629513</v>
      </c>
      <c r="E6448" s="13">
        <f t="shared" ca="1" si="602"/>
        <v>989234.67711972562</v>
      </c>
      <c r="F6448" s="13">
        <f t="shared" ca="1" si="603"/>
        <v>3.9974648492185612</v>
      </c>
      <c r="G6448" s="13">
        <f t="shared" ca="1" si="604"/>
        <v>0.49764927642320805</v>
      </c>
      <c r="H6448" s="13">
        <f t="shared" ca="1" si="605"/>
        <v>0</v>
      </c>
    </row>
    <row r="6449" spans="3:8">
      <c r="C6449" s="13">
        <f t="shared" ca="1" si="600"/>
        <v>2006.9462656209055</v>
      </c>
      <c r="D6449" s="13">
        <f t="shared" ca="1" si="601"/>
        <v>99.653092263882812</v>
      </c>
      <c r="E6449" s="13">
        <f t="shared" ca="1" si="602"/>
        <v>999085.32299499167</v>
      </c>
      <c r="F6449" s="13">
        <f t="shared" ca="1" si="603"/>
        <v>3.9980298097727283</v>
      </c>
      <c r="G6449" s="13">
        <f t="shared" ca="1" si="604"/>
        <v>0.50052492927386594</v>
      </c>
      <c r="H6449" s="13">
        <f t="shared" ca="1" si="605"/>
        <v>0</v>
      </c>
    </row>
    <row r="6450" spans="3:8">
      <c r="C6450" s="13">
        <f t="shared" ca="1" si="600"/>
        <v>2005.991421927037</v>
      </c>
      <c r="D6450" s="13">
        <f t="shared" ca="1" si="601"/>
        <v>99.814657648434292</v>
      </c>
      <c r="E6450" s="13">
        <f t="shared" ca="1" si="602"/>
        <v>994007.29522668174</v>
      </c>
      <c r="F6450" s="13">
        <f t="shared" ca="1" si="603"/>
        <v>4.0046424380152681</v>
      </c>
      <c r="G6450" s="13">
        <f t="shared" ca="1" si="604"/>
        <v>0.50010137213172678</v>
      </c>
      <c r="H6450" s="13">
        <f t="shared" ca="1" si="605"/>
        <v>0</v>
      </c>
    </row>
    <row r="6451" spans="3:8">
      <c r="C6451" s="13">
        <f t="shared" ca="1" si="600"/>
        <v>2000.1496964331993</v>
      </c>
      <c r="D6451" s="13">
        <f t="shared" ca="1" si="601"/>
        <v>99.799101633322621</v>
      </c>
      <c r="E6451" s="13">
        <f t="shared" ca="1" si="602"/>
        <v>1002136.5353203929</v>
      </c>
      <c r="F6451" s="13">
        <f t="shared" ca="1" si="603"/>
        <v>3.9992278487730175</v>
      </c>
      <c r="G6451" s="13">
        <f t="shared" ca="1" si="604"/>
        <v>0.49575862684813704</v>
      </c>
      <c r="H6451" s="13">
        <f t="shared" ca="1" si="605"/>
        <v>0</v>
      </c>
    </row>
    <row r="6452" spans="3:8">
      <c r="C6452" s="13">
        <f t="shared" ca="1" si="600"/>
        <v>1982.6633164386412</v>
      </c>
      <c r="D6452" s="13">
        <f t="shared" ca="1" si="601"/>
        <v>99.723822731359093</v>
      </c>
      <c r="E6452" s="13">
        <f t="shared" ca="1" si="602"/>
        <v>985829.84223423072</v>
      </c>
      <c r="F6452" s="13">
        <f t="shared" ca="1" si="603"/>
        <v>4.0120185566784139</v>
      </c>
      <c r="G6452" s="13">
        <f t="shared" ca="1" si="604"/>
        <v>0.48853232177242167</v>
      </c>
      <c r="H6452" s="13">
        <f t="shared" ca="1" si="605"/>
        <v>0</v>
      </c>
    </row>
    <row r="6453" spans="3:8">
      <c r="C6453" s="13">
        <f t="shared" ca="1" si="600"/>
        <v>1974.0941665217442</v>
      </c>
      <c r="D6453" s="13">
        <f t="shared" ca="1" si="601"/>
        <v>99.818863615298994</v>
      </c>
      <c r="E6453" s="13">
        <f t="shared" ca="1" si="602"/>
        <v>1002634.2601437892</v>
      </c>
      <c r="F6453" s="13">
        <f t="shared" ca="1" si="603"/>
        <v>4.005592099253799</v>
      </c>
      <c r="G6453" s="13">
        <f t="shared" ca="1" si="604"/>
        <v>0.47972136290309719</v>
      </c>
      <c r="H6453" s="13">
        <f t="shared" ca="1" si="605"/>
        <v>0</v>
      </c>
    </row>
    <row r="6454" spans="3:8">
      <c r="C6454" s="13">
        <f t="shared" ca="1" si="600"/>
        <v>1996.3945733230587</v>
      </c>
      <c r="D6454" s="13">
        <f t="shared" ca="1" si="601"/>
        <v>99.745873425433444</v>
      </c>
      <c r="E6454" s="13">
        <f t="shared" ca="1" si="602"/>
        <v>992321.52772588574</v>
      </c>
      <c r="F6454" s="13">
        <f t="shared" ca="1" si="603"/>
        <v>4.0027391850690828</v>
      </c>
      <c r="G6454" s="13">
        <f t="shared" ca="1" si="604"/>
        <v>0.49677101629687587</v>
      </c>
      <c r="H6454" s="13">
        <f t="shared" ca="1" si="605"/>
        <v>0</v>
      </c>
    </row>
    <row r="6455" spans="3:8">
      <c r="C6455" s="13">
        <f t="shared" ca="1" si="600"/>
        <v>2002.8993211040429</v>
      </c>
      <c r="D6455" s="13">
        <f t="shared" ca="1" si="601"/>
        <v>99.194695668113582</v>
      </c>
      <c r="E6455" s="13">
        <f t="shared" ca="1" si="602"/>
        <v>982222.87516225723</v>
      </c>
      <c r="F6455" s="13">
        <f t="shared" ca="1" si="603"/>
        <v>3.9992670769898937</v>
      </c>
      <c r="G6455" s="13">
        <f t="shared" ca="1" si="604"/>
        <v>0.50410980747565937</v>
      </c>
      <c r="H6455" s="13">
        <f t="shared" ca="1" si="605"/>
        <v>0</v>
      </c>
    </row>
    <row r="6456" spans="3:8">
      <c r="C6456" s="13">
        <f t="shared" ca="1" si="600"/>
        <v>1981.1874454058116</v>
      </c>
      <c r="D6456" s="13">
        <f t="shared" ca="1" si="601"/>
        <v>99.667732571147852</v>
      </c>
      <c r="E6456" s="13">
        <f t="shared" ca="1" si="602"/>
        <v>1002408.693919393</v>
      </c>
      <c r="F6456" s="13">
        <f t="shared" ca="1" si="603"/>
        <v>3.9925218425304085</v>
      </c>
      <c r="G6456" s="13">
        <f t="shared" ca="1" si="604"/>
        <v>0.48890200648178284</v>
      </c>
      <c r="H6456" s="13">
        <f t="shared" ca="1" si="605"/>
        <v>0</v>
      </c>
    </row>
    <row r="6457" spans="3:8">
      <c r="C6457" s="13">
        <f t="shared" ca="1" si="600"/>
        <v>2005.9002096204845</v>
      </c>
      <c r="D6457" s="13">
        <f t="shared" ca="1" si="601"/>
        <v>99.214856129534894</v>
      </c>
      <c r="E6457" s="13">
        <f t="shared" ca="1" si="602"/>
        <v>1006128.8144484515</v>
      </c>
      <c r="F6457" s="13">
        <f t="shared" ca="1" si="603"/>
        <v>3.9999865995779045</v>
      </c>
      <c r="G6457" s="13">
        <f t="shared" ca="1" si="604"/>
        <v>0.49335298100248115</v>
      </c>
      <c r="H6457" s="13">
        <f t="shared" ca="1" si="605"/>
        <v>0</v>
      </c>
    </row>
    <row r="6458" spans="3:8">
      <c r="C6458" s="13">
        <f t="shared" ca="1" si="600"/>
        <v>2005.5295605090489</v>
      </c>
      <c r="D6458" s="13">
        <f t="shared" ca="1" si="601"/>
        <v>99.919712763440558</v>
      </c>
      <c r="E6458" s="13">
        <f t="shared" ca="1" si="602"/>
        <v>996883.60966463655</v>
      </c>
      <c r="F6458" s="13">
        <f t="shared" ca="1" si="603"/>
        <v>4.0064541665254634</v>
      </c>
      <c r="G6458" s="13">
        <f t="shared" ca="1" si="604"/>
        <v>0.49805152714947859</v>
      </c>
      <c r="H6458" s="13">
        <f t="shared" ca="1" si="605"/>
        <v>0</v>
      </c>
    </row>
    <row r="6459" spans="3:8">
      <c r="C6459" s="13">
        <f t="shared" ca="1" si="600"/>
        <v>2008.1573000241849</v>
      </c>
      <c r="D6459" s="13">
        <f t="shared" ca="1" si="601"/>
        <v>100.0899443994554</v>
      </c>
      <c r="E6459" s="13">
        <f t="shared" ca="1" si="602"/>
        <v>977370.41948643699</v>
      </c>
      <c r="F6459" s="13">
        <f t="shared" ca="1" si="603"/>
        <v>4.0130474512606167</v>
      </c>
      <c r="G6459" s="13">
        <f t="shared" ca="1" si="604"/>
        <v>0.50685025425291186</v>
      </c>
      <c r="H6459" s="13">
        <f t="shared" ca="1" si="605"/>
        <v>0</v>
      </c>
    </row>
    <row r="6460" spans="3:8">
      <c r="C6460" s="13">
        <f t="shared" ca="1" si="600"/>
        <v>1997.831764542751</v>
      </c>
      <c r="D6460" s="13">
        <f t="shared" ca="1" si="601"/>
        <v>99.774113554172445</v>
      </c>
      <c r="E6460" s="13">
        <f t="shared" ca="1" si="602"/>
        <v>1000717.9422063273</v>
      </c>
      <c r="F6460" s="13">
        <f t="shared" ca="1" si="603"/>
        <v>4.0055963559875032</v>
      </c>
      <c r="G6460" s="13">
        <f t="shared" ca="1" si="604"/>
        <v>0.49204567734515675</v>
      </c>
      <c r="H6460" s="13">
        <f t="shared" ca="1" si="605"/>
        <v>0</v>
      </c>
    </row>
    <row r="6461" spans="3:8">
      <c r="C6461" s="13">
        <f t="shared" ca="1" si="600"/>
        <v>2004.1557093154499</v>
      </c>
      <c r="D6461" s="13">
        <f t="shared" ca="1" si="601"/>
        <v>100.41957542702487</v>
      </c>
      <c r="E6461" s="13">
        <f t="shared" ca="1" si="602"/>
        <v>1001086.7185580707</v>
      </c>
      <c r="F6461" s="13">
        <f t="shared" ca="1" si="603"/>
        <v>3.9982438460731591</v>
      </c>
      <c r="G6461" s="13">
        <f t="shared" ca="1" si="604"/>
        <v>0.50186005117556687</v>
      </c>
      <c r="H6461" s="13">
        <f t="shared" ca="1" si="605"/>
        <v>0</v>
      </c>
    </row>
    <row r="6462" spans="3:8">
      <c r="C6462" s="13">
        <f t="shared" ca="1" si="600"/>
        <v>1993.9866720667565</v>
      </c>
      <c r="D6462" s="13">
        <f t="shared" ca="1" si="601"/>
        <v>99.232674002176566</v>
      </c>
      <c r="E6462" s="13">
        <f t="shared" ca="1" si="602"/>
        <v>987874.50119497732</v>
      </c>
      <c r="F6462" s="13">
        <f t="shared" ca="1" si="603"/>
        <v>4.0026776817561807</v>
      </c>
      <c r="G6462" s="13">
        <f t="shared" ca="1" si="604"/>
        <v>0.49527348367076474</v>
      </c>
      <c r="H6462" s="13">
        <f t="shared" ca="1" si="605"/>
        <v>0</v>
      </c>
    </row>
    <row r="6463" spans="3:8">
      <c r="C6463" s="13">
        <f t="shared" ca="1" si="600"/>
        <v>1998.8674958209385</v>
      </c>
      <c r="D6463" s="13">
        <f t="shared" ca="1" si="601"/>
        <v>99.868475812954898</v>
      </c>
      <c r="E6463" s="13">
        <f t="shared" ca="1" si="602"/>
        <v>978617.92081731965</v>
      </c>
      <c r="F6463" s="13">
        <f t="shared" ca="1" si="603"/>
        <v>4.0007358253997216</v>
      </c>
      <c r="G6463" s="13">
        <f t="shared" ca="1" si="604"/>
        <v>0.50661016888492683</v>
      </c>
      <c r="H6463" s="13">
        <f t="shared" ca="1" si="605"/>
        <v>0</v>
      </c>
    </row>
    <row r="6464" spans="3:8">
      <c r="C6464" s="13">
        <f t="shared" ca="1" si="600"/>
        <v>2011.1327081828283</v>
      </c>
      <c r="D6464" s="13">
        <f t="shared" ca="1" si="601"/>
        <v>98.990768908036287</v>
      </c>
      <c r="E6464" s="13">
        <f t="shared" ca="1" si="602"/>
        <v>988313.68638460361</v>
      </c>
      <c r="F6464" s="13">
        <f t="shared" ca="1" si="603"/>
        <v>3.9973814187662349</v>
      </c>
      <c r="G6464" s="13">
        <f t="shared" ca="1" si="604"/>
        <v>0.50504389266458283</v>
      </c>
      <c r="H6464" s="13">
        <f t="shared" ca="1" si="605"/>
        <v>0</v>
      </c>
    </row>
    <row r="6465" spans="3:8">
      <c r="C6465" s="13">
        <f t="shared" ca="1" si="600"/>
        <v>1976.9276451084741</v>
      </c>
      <c r="D6465" s="13">
        <f t="shared" ca="1" si="601"/>
        <v>100.13513903199505</v>
      </c>
      <c r="E6465" s="13">
        <f t="shared" ca="1" si="602"/>
        <v>993085.28346534283</v>
      </c>
      <c r="F6465" s="13">
        <f t="shared" ca="1" si="603"/>
        <v>4.0179890757866765</v>
      </c>
      <c r="G6465" s="13">
        <f t="shared" ca="1" si="604"/>
        <v>0.48127869426083036</v>
      </c>
      <c r="H6465" s="13">
        <f t="shared" ca="1" si="605"/>
        <v>0</v>
      </c>
    </row>
    <row r="6466" spans="3:8">
      <c r="C6466" s="13">
        <f t="shared" ca="1" si="600"/>
        <v>2018.9120120704292</v>
      </c>
      <c r="D6466" s="13">
        <f t="shared" ca="1" si="601"/>
        <v>100.78855861575242</v>
      </c>
      <c r="E6466" s="13">
        <f t="shared" ca="1" si="602"/>
        <v>999440.84744616749</v>
      </c>
      <c r="F6466" s="13">
        <f t="shared" ca="1" si="603"/>
        <v>3.9945831178877405</v>
      </c>
      <c r="G6466" s="13">
        <f t="shared" ca="1" si="604"/>
        <v>0.51386993472583276</v>
      </c>
      <c r="H6466" s="13">
        <f t="shared" ca="1" si="605"/>
        <v>0</v>
      </c>
    </row>
    <row r="6467" spans="3:8">
      <c r="C6467" s="13">
        <f t="shared" ca="1" si="600"/>
        <v>1998.0223706527022</v>
      </c>
      <c r="D6467" s="13">
        <f t="shared" ca="1" si="601"/>
        <v>101.06310932860913</v>
      </c>
      <c r="E6467" s="13">
        <f t="shared" ca="1" si="602"/>
        <v>998752.58031541249</v>
      </c>
      <c r="F6467" s="13">
        <f t="shared" ca="1" si="603"/>
        <v>3.9931023610233911</v>
      </c>
      <c r="G6467" s="13">
        <f t="shared" ca="1" si="604"/>
        <v>0.50575920521006978</v>
      </c>
      <c r="H6467" s="13">
        <f t="shared" ca="1" si="605"/>
        <v>0</v>
      </c>
    </row>
    <row r="6468" spans="3:8">
      <c r="C6468" s="13">
        <f t="shared" ca="1" si="600"/>
        <v>1983.5076353006382</v>
      </c>
      <c r="D6468" s="13">
        <f t="shared" ca="1" si="601"/>
        <v>100.34305512731882</v>
      </c>
      <c r="E6468" s="13">
        <f t="shared" ca="1" si="602"/>
        <v>1000734.6448564025</v>
      </c>
      <c r="F6468" s="13">
        <f t="shared" ca="1" si="603"/>
        <v>3.9945606763867363</v>
      </c>
      <c r="G6468" s="13">
        <f t="shared" ca="1" si="604"/>
        <v>0.4931853677733738</v>
      </c>
      <c r="H6468" s="13">
        <f t="shared" ca="1" si="605"/>
        <v>0</v>
      </c>
    </row>
    <row r="6469" spans="3:8">
      <c r="C6469" s="13">
        <f t="shared" ca="1" si="600"/>
        <v>2005.1184078857964</v>
      </c>
      <c r="D6469" s="13">
        <f t="shared" ca="1" si="601"/>
        <v>99.30132529145385</v>
      </c>
      <c r="E6469" s="13">
        <f t="shared" ca="1" si="602"/>
        <v>989007.36938327702</v>
      </c>
      <c r="F6469" s="13">
        <f t="shared" ca="1" si="603"/>
        <v>4.0046679681753439</v>
      </c>
      <c r="G6469" s="13">
        <f t="shared" ca="1" si="604"/>
        <v>0.49959679501738924</v>
      </c>
      <c r="H6469" s="13">
        <f t="shared" ca="1" si="605"/>
        <v>0</v>
      </c>
    </row>
    <row r="6470" spans="3:8">
      <c r="C6470" s="13">
        <f t="shared" ca="1" si="600"/>
        <v>2017.8162065851441</v>
      </c>
      <c r="D6470" s="13">
        <f t="shared" ca="1" si="601"/>
        <v>99.713348884770227</v>
      </c>
      <c r="E6470" s="13">
        <f t="shared" ca="1" si="602"/>
        <v>987104.86378919915</v>
      </c>
      <c r="F6470" s="13">
        <f t="shared" ca="1" si="603"/>
        <v>4.0081777914652221</v>
      </c>
      <c r="G6470" s="13">
        <f t="shared" ca="1" si="604"/>
        <v>0.50724228173240005</v>
      </c>
      <c r="H6470" s="13">
        <f t="shared" ca="1" si="605"/>
        <v>0</v>
      </c>
    </row>
    <row r="6471" spans="3:8">
      <c r="C6471" s="13">
        <f t="shared" ca="1" si="600"/>
        <v>1992.55814594451</v>
      </c>
      <c r="D6471" s="13">
        <f t="shared" ca="1" si="601"/>
        <v>100.0999290613608</v>
      </c>
      <c r="E6471" s="13">
        <f t="shared" ca="1" si="602"/>
        <v>992944.36673081666</v>
      </c>
      <c r="F6471" s="13">
        <f t="shared" ca="1" si="603"/>
        <v>3.9917989780048546</v>
      </c>
      <c r="G6471" s="13">
        <f t="shared" ca="1" si="604"/>
        <v>0.50177190967130991</v>
      </c>
      <c r="H6471" s="13">
        <f t="shared" ca="1" si="605"/>
        <v>0</v>
      </c>
    </row>
    <row r="6472" spans="3:8">
      <c r="C6472" s="13">
        <f t="shared" ca="1" si="600"/>
        <v>1977.4366277066067</v>
      </c>
      <c r="D6472" s="13">
        <f t="shared" ca="1" si="601"/>
        <v>100.16572005206095</v>
      </c>
      <c r="E6472" s="13">
        <f t="shared" ca="1" si="602"/>
        <v>983006.25619424914</v>
      </c>
      <c r="F6472" s="13">
        <f t="shared" ca="1" si="603"/>
        <v>3.9959211141164213</v>
      </c>
      <c r="G6472" s="13">
        <f t="shared" ca="1" si="604"/>
        <v>0.49745121373991191</v>
      </c>
      <c r="H6472" s="13">
        <f t="shared" ca="1" si="605"/>
        <v>0</v>
      </c>
    </row>
    <row r="6473" spans="3:8">
      <c r="C6473" s="13">
        <f t="shared" ca="1" si="600"/>
        <v>2000.4677115093616</v>
      </c>
      <c r="D6473" s="13">
        <f t="shared" ca="1" si="601"/>
        <v>99.795006148463102</v>
      </c>
      <c r="E6473" s="13">
        <f t="shared" ca="1" si="602"/>
        <v>985574.40044682159</v>
      </c>
      <c r="F6473" s="13">
        <f t="shared" ca="1" si="603"/>
        <v>3.997547195121971</v>
      </c>
      <c r="G6473" s="13">
        <f t="shared" ca="1" si="604"/>
        <v>0.50507773315195714</v>
      </c>
      <c r="H6473" s="13">
        <f t="shared" ca="1" si="605"/>
        <v>0</v>
      </c>
    </row>
    <row r="6474" spans="3:8">
      <c r="C6474" s="13">
        <f t="shared" ca="1" si="600"/>
        <v>2005.8142195763228</v>
      </c>
      <c r="D6474" s="13">
        <f t="shared" ca="1" si="601"/>
        <v>99.555333771490808</v>
      </c>
      <c r="E6474" s="13">
        <f t="shared" ca="1" si="602"/>
        <v>996959.06450602983</v>
      </c>
      <c r="F6474" s="13">
        <f t="shared" ca="1" si="603"/>
        <v>4.0013865154609238</v>
      </c>
      <c r="G6474" s="13">
        <f t="shared" ca="1" si="604"/>
        <v>0.49885776382195557</v>
      </c>
      <c r="H6474" s="13">
        <f t="shared" ca="1" si="605"/>
        <v>0</v>
      </c>
    </row>
    <row r="6475" spans="3:8">
      <c r="C6475" s="13">
        <f t="shared" ca="1" si="600"/>
        <v>2000.8273140309675</v>
      </c>
      <c r="D6475" s="13">
        <f t="shared" ca="1" si="601"/>
        <v>99.910046653517639</v>
      </c>
      <c r="E6475" s="13">
        <f t="shared" ca="1" si="602"/>
        <v>996665.62658103113</v>
      </c>
      <c r="F6475" s="13">
        <f t="shared" ca="1" si="603"/>
        <v>3.9941746029232545</v>
      </c>
      <c r="G6475" s="13">
        <f t="shared" ca="1" si="604"/>
        <v>0.501904220380888</v>
      </c>
      <c r="H6475" s="13">
        <f t="shared" ca="1" si="605"/>
        <v>0</v>
      </c>
    </row>
    <row r="6476" spans="3:8">
      <c r="C6476" s="13">
        <f t="shared" ca="1" si="600"/>
        <v>2007.3278048944419</v>
      </c>
      <c r="D6476" s="13">
        <f t="shared" ca="1" si="601"/>
        <v>99.76159869153723</v>
      </c>
      <c r="E6476" s="13">
        <f t="shared" ca="1" si="602"/>
        <v>997469.53049113043</v>
      </c>
      <c r="F6476" s="13">
        <f t="shared" ca="1" si="603"/>
        <v>3.9855724176635938</v>
      </c>
      <c r="G6476" s="13">
        <f t="shared" ca="1" si="604"/>
        <v>0.50837908921153441</v>
      </c>
      <c r="H6476" s="13">
        <f t="shared" ca="1" si="605"/>
        <v>0</v>
      </c>
    </row>
    <row r="6477" spans="3:8">
      <c r="C6477" s="13">
        <f t="shared" ca="1" si="600"/>
        <v>2005.4026117881951</v>
      </c>
      <c r="D6477" s="13">
        <f t="shared" ca="1" si="601"/>
        <v>100.07179266678422</v>
      </c>
      <c r="E6477" s="13">
        <f t="shared" ca="1" si="602"/>
        <v>999211.69232084556</v>
      </c>
      <c r="F6477" s="13">
        <f t="shared" ca="1" si="603"/>
        <v>4.0008260834139735</v>
      </c>
      <c r="G6477" s="13">
        <f t="shared" ca="1" si="604"/>
        <v>0.50039016803249181</v>
      </c>
      <c r="H6477" s="13">
        <f t="shared" ca="1" si="605"/>
        <v>0</v>
      </c>
    </row>
    <row r="6478" spans="3:8">
      <c r="C6478" s="13">
        <f t="shared" ca="1" si="600"/>
        <v>2010.2245278276287</v>
      </c>
      <c r="D6478" s="13">
        <f t="shared" ca="1" si="601"/>
        <v>99.617996013913498</v>
      </c>
      <c r="E6478" s="13">
        <f t="shared" ca="1" si="602"/>
        <v>1005163.5773308451</v>
      </c>
      <c r="F6478" s="13">
        <f t="shared" ca="1" si="603"/>
        <v>3.984185896931872</v>
      </c>
      <c r="G6478" s="13">
        <f t="shared" ca="1" si="604"/>
        <v>0.50592012138418763</v>
      </c>
      <c r="H6478" s="13">
        <f t="shared" ca="1" si="605"/>
        <v>0</v>
      </c>
    </row>
    <row r="6479" spans="3:8">
      <c r="C6479" s="13">
        <f t="shared" ca="1" si="600"/>
        <v>1997.3122149533433</v>
      </c>
      <c r="D6479" s="13">
        <f t="shared" ca="1" si="601"/>
        <v>100.18311998540932</v>
      </c>
      <c r="E6479" s="13">
        <f t="shared" ca="1" si="602"/>
        <v>986737.23781543423</v>
      </c>
      <c r="F6479" s="13">
        <f t="shared" ca="1" si="603"/>
        <v>4.0001309974403219</v>
      </c>
      <c r="G6479" s="13">
        <f t="shared" ca="1" si="604"/>
        <v>0.50354493232096287</v>
      </c>
      <c r="H6479" s="13">
        <f t="shared" ca="1" si="605"/>
        <v>0</v>
      </c>
    </row>
    <row r="6480" spans="3:8">
      <c r="C6480" s="13">
        <f t="shared" ca="1" si="600"/>
        <v>2012.542311262137</v>
      </c>
      <c r="D6480" s="13">
        <f t="shared" ca="1" si="601"/>
        <v>99.814990465744529</v>
      </c>
      <c r="E6480" s="13">
        <f t="shared" ca="1" si="602"/>
        <v>996497.59967174078</v>
      </c>
      <c r="F6480" s="13">
        <f t="shared" ca="1" si="603"/>
        <v>4.0000580418093499</v>
      </c>
      <c r="G6480" s="13">
        <f t="shared" ca="1" si="604"/>
        <v>0.5044225744566373</v>
      </c>
      <c r="H6480" s="13">
        <f t="shared" ca="1" si="605"/>
        <v>0</v>
      </c>
    </row>
    <row r="6481" spans="3:8">
      <c r="C6481" s="13">
        <f t="shared" ca="1" si="600"/>
        <v>1988.0129656595896</v>
      </c>
      <c r="D6481" s="13">
        <f t="shared" ca="1" si="601"/>
        <v>99.028238454120753</v>
      </c>
      <c r="E6481" s="13">
        <f t="shared" ca="1" si="602"/>
        <v>991001.29111991171</v>
      </c>
      <c r="F6481" s="13">
        <f t="shared" ca="1" si="603"/>
        <v>3.9794929358685223</v>
      </c>
      <c r="G6481" s="13">
        <f t="shared" ca="1" si="604"/>
        <v>0.50125929705689654</v>
      </c>
      <c r="H6481" s="13">
        <f t="shared" ca="1" si="605"/>
        <v>0</v>
      </c>
    </row>
    <row r="6482" spans="3:8">
      <c r="C6482" s="13">
        <f t="shared" ca="1" si="600"/>
        <v>1989.0444189029326</v>
      </c>
      <c r="D6482" s="13">
        <f t="shared" ca="1" si="601"/>
        <v>99.240600359507823</v>
      </c>
      <c r="E6482" s="13">
        <f t="shared" ca="1" si="602"/>
        <v>994145.25675281766</v>
      </c>
      <c r="F6482" s="13">
        <f t="shared" ca="1" si="603"/>
        <v>3.9967095516783373</v>
      </c>
      <c r="G6482" s="13">
        <f t="shared" ca="1" si="604"/>
        <v>0.49268380040609389</v>
      </c>
      <c r="H6482" s="13">
        <f t="shared" ca="1" si="605"/>
        <v>0</v>
      </c>
    </row>
    <row r="6483" spans="3:8">
      <c r="C6483" s="13">
        <f t="shared" ca="1" si="600"/>
        <v>1998.9388294829891</v>
      </c>
      <c r="D6483" s="13">
        <f t="shared" ca="1" si="601"/>
        <v>100.29899185041492</v>
      </c>
      <c r="E6483" s="13">
        <f t="shared" ca="1" si="602"/>
        <v>999628.02622943302</v>
      </c>
      <c r="F6483" s="13">
        <f t="shared" ca="1" si="603"/>
        <v>4.0128380221815192</v>
      </c>
      <c r="G6483" s="13">
        <f t="shared" ca="1" si="604"/>
        <v>0.49215371518498774</v>
      </c>
      <c r="H6483" s="13">
        <f t="shared" ca="1" si="605"/>
        <v>0</v>
      </c>
    </row>
    <row r="6484" spans="3:8">
      <c r="C6484" s="13">
        <f t="shared" ca="1" si="600"/>
        <v>2007.3964065448847</v>
      </c>
      <c r="D6484" s="13">
        <f t="shared" ca="1" si="601"/>
        <v>99.895113466741108</v>
      </c>
      <c r="E6484" s="13">
        <f t="shared" ca="1" si="602"/>
        <v>993518.81702251639</v>
      </c>
      <c r="F6484" s="13">
        <f t="shared" ca="1" si="603"/>
        <v>4.012204724156458</v>
      </c>
      <c r="G6484" s="13">
        <f t="shared" ca="1" si="604"/>
        <v>0.49768233651507265</v>
      </c>
      <c r="H6484" s="13">
        <f t="shared" ca="1" si="605"/>
        <v>0</v>
      </c>
    </row>
    <row r="6485" spans="3:8">
      <c r="C6485" s="13">
        <f t="shared" ca="1" si="600"/>
        <v>1996.8598111849396</v>
      </c>
      <c r="D6485" s="13">
        <f t="shared" ca="1" si="601"/>
        <v>99.665127341217726</v>
      </c>
      <c r="E6485" s="13">
        <f t="shared" ca="1" si="602"/>
        <v>1001728.1816000066</v>
      </c>
      <c r="F6485" s="13">
        <f t="shared" ca="1" si="603"/>
        <v>3.9945291653509147</v>
      </c>
      <c r="G6485" s="13">
        <f t="shared" ca="1" si="604"/>
        <v>0.495993786489757</v>
      </c>
      <c r="H6485" s="13">
        <f t="shared" ca="1" si="605"/>
        <v>0</v>
      </c>
    </row>
    <row r="6486" spans="3:8">
      <c r="C6486" s="13">
        <f t="shared" ca="1" si="600"/>
        <v>2012.421655406182</v>
      </c>
      <c r="D6486" s="13">
        <f t="shared" ca="1" si="601"/>
        <v>99.48200426163757</v>
      </c>
      <c r="E6486" s="13">
        <f t="shared" ca="1" si="602"/>
        <v>999144.80995066743</v>
      </c>
      <c r="F6486" s="13">
        <f t="shared" ca="1" si="603"/>
        <v>3.993471268280508</v>
      </c>
      <c r="G6486" s="13">
        <f t="shared" ca="1" si="604"/>
        <v>0.50466354234588606</v>
      </c>
      <c r="H6486" s="13">
        <f t="shared" ca="1" si="605"/>
        <v>0</v>
      </c>
    </row>
    <row r="6487" spans="3:8">
      <c r="C6487" s="13">
        <f t="shared" ca="1" si="600"/>
        <v>1995.2666637716652</v>
      </c>
      <c r="D6487" s="13">
        <f t="shared" ca="1" si="601"/>
        <v>99.284358261535615</v>
      </c>
      <c r="E6487" s="13">
        <f t="shared" ca="1" si="602"/>
        <v>997938.82594210806</v>
      </c>
      <c r="F6487" s="13">
        <f t="shared" ca="1" si="603"/>
        <v>3.9988266016300433</v>
      </c>
      <c r="G6487" s="13">
        <f t="shared" ca="1" si="604"/>
        <v>0.49305872813929663</v>
      </c>
      <c r="H6487" s="13">
        <f t="shared" ca="1" si="605"/>
        <v>0</v>
      </c>
    </row>
    <row r="6488" spans="3:8">
      <c r="C6488" s="13">
        <f t="shared" ref="C6488:C6551" ca="1" si="606">NORMINV(RAND(),$D$3,$G$3)</f>
        <v>1978.4591427175367</v>
      </c>
      <c r="D6488" s="13">
        <f t="shared" ref="D6488:D6551" ca="1" si="607">NORMINV(RAND(),$D$4,$G$4)</f>
        <v>100.14388446117331</v>
      </c>
      <c r="E6488" s="13">
        <f t="shared" ref="E6488:E6551" ca="1" si="608">NORMINV(RAND(),$D$5,$G$5)</f>
        <v>997751.2864165327</v>
      </c>
      <c r="F6488" s="13">
        <f t="shared" ref="F6488:F6551" ca="1" si="609">NORMINV(RAND(),$D$6,$G$6)</f>
        <v>3.9959309601883133</v>
      </c>
      <c r="G6488" s="13">
        <f t="shared" ref="G6488:G6551" ca="1" si="610">C6488^2*D6488/(E6488*3.1415926*F6488^4)</f>
        <v>0.49049494872868543</v>
      </c>
      <c r="H6488" s="13">
        <f t="shared" ref="H6488:H6551" ca="1" si="611">IF(G6488&gt;0.54,1,IF(G6488&lt;0.46,1,0))</f>
        <v>0</v>
      </c>
    </row>
    <row r="6489" spans="3:8">
      <c r="C6489" s="13">
        <f t="shared" ca="1" si="606"/>
        <v>1991.1683549285688</v>
      </c>
      <c r="D6489" s="13">
        <f t="shared" ca="1" si="607"/>
        <v>98.992300395462166</v>
      </c>
      <c r="E6489" s="13">
        <f t="shared" ca="1" si="608"/>
        <v>992205.6483012645</v>
      </c>
      <c r="F6489" s="13">
        <f t="shared" ca="1" si="609"/>
        <v>3.9964180383760448</v>
      </c>
      <c r="G6489" s="13">
        <f t="shared" ca="1" si="610"/>
        <v>0.49360798563746539</v>
      </c>
      <c r="H6489" s="13">
        <f t="shared" ca="1" si="611"/>
        <v>0</v>
      </c>
    </row>
    <row r="6490" spans="3:8">
      <c r="C6490" s="13">
        <f t="shared" ca="1" si="606"/>
        <v>1978.2758183796107</v>
      </c>
      <c r="D6490" s="13">
        <f t="shared" ca="1" si="607"/>
        <v>100.81189943958738</v>
      </c>
      <c r="E6490" s="13">
        <f t="shared" ca="1" si="608"/>
        <v>999167.36195598019</v>
      </c>
      <c r="F6490" s="13">
        <f t="shared" ca="1" si="609"/>
        <v>3.987034537864655</v>
      </c>
      <c r="G6490" s="13">
        <f t="shared" ca="1" si="610"/>
        <v>0.49739038611044961</v>
      </c>
      <c r="H6490" s="13">
        <f t="shared" ca="1" si="611"/>
        <v>0</v>
      </c>
    </row>
    <row r="6491" spans="3:8">
      <c r="C6491" s="13">
        <f t="shared" ca="1" si="606"/>
        <v>1999.349742116513</v>
      </c>
      <c r="D6491" s="13">
        <f t="shared" ca="1" si="607"/>
        <v>99.850307703648369</v>
      </c>
      <c r="E6491" s="13">
        <f t="shared" ca="1" si="608"/>
        <v>1002275.4582922417</v>
      </c>
      <c r="F6491" s="13">
        <f t="shared" ca="1" si="609"/>
        <v>4.0089486791402402</v>
      </c>
      <c r="G6491" s="13">
        <f t="shared" ca="1" si="610"/>
        <v>0.49075869323761523</v>
      </c>
      <c r="H6491" s="13">
        <f t="shared" ca="1" si="611"/>
        <v>0</v>
      </c>
    </row>
    <row r="6492" spans="3:8">
      <c r="C6492" s="13">
        <f t="shared" ca="1" si="606"/>
        <v>2008.6908457637969</v>
      </c>
      <c r="D6492" s="13">
        <f t="shared" ca="1" si="607"/>
        <v>99.756197413918386</v>
      </c>
      <c r="E6492" s="13">
        <f t="shared" ca="1" si="608"/>
        <v>996828.91655454133</v>
      </c>
      <c r="F6492" s="13">
        <f t="shared" ca="1" si="609"/>
        <v>3.9962616364522181</v>
      </c>
      <c r="G6492" s="13">
        <f t="shared" ca="1" si="610"/>
        <v>0.50394128398995552</v>
      </c>
      <c r="H6492" s="13">
        <f t="shared" ca="1" si="611"/>
        <v>0</v>
      </c>
    </row>
    <row r="6493" spans="3:8">
      <c r="C6493" s="13">
        <f t="shared" ca="1" si="606"/>
        <v>2013.171055207408</v>
      </c>
      <c r="D6493" s="13">
        <f t="shared" ca="1" si="607"/>
        <v>100.10094037438346</v>
      </c>
      <c r="E6493" s="13">
        <f t="shared" ca="1" si="608"/>
        <v>996003.12147543347</v>
      </c>
      <c r="F6493" s="13">
        <f t="shared" ca="1" si="609"/>
        <v>4.0022827844923796</v>
      </c>
      <c r="G6493" s="13">
        <f t="shared" ca="1" si="610"/>
        <v>0.50530996699067043</v>
      </c>
      <c r="H6493" s="13">
        <f t="shared" ca="1" si="611"/>
        <v>0</v>
      </c>
    </row>
    <row r="6494" spans="3:8">
      <c r="C6494" s="13">
        <f t="shared" ca="1" si="606"/>
        <v>2014.4067924869867</v>
      </c>
      <c r="D6494" s="13">
        <f t="shared" ca="1" si="607"/>
        <v>98.919994360499174</v>
      </c>
      <c r="E6494" s="13">
        <f t="shared" ca="1" si="608"/>
        <v>988735.02659254556</v>
      </c>
      <c r="F6494" s="13">
        <f t="shared" ca="1" si="609"/>
        <v>4.0048511715685278</v>
      </c>
      <c r="G6494" s="13">
        <f t="shared" ca="1" si="610"/>
        <v>0.50234620604555491</v>
      </c>
      <c r="H6494" s="13">
        <f t="shared" ca="1" si="611"/>
        <v>0</v>
      </c>
    </row>
    <row r="6495" spans="3:8">
      <c r="C6495" s="13">
        <f t="shared" ca="1" si="606"/>
        <v>1989.2621254328776</v>
      </c>
      <c r="D6495" s="13">
        <f t="shared" ca="1" si="607"/>
        <v>100.21660262884956</v>
      </c>
      <c r="E6495" s="13">
        <f t="shared" ca="1" si="608"/>
        <v>990723.02388426964</v>
      </c>
      <c r="F6495" s="13">
        <f t="shared" ca="1" si="609"/>
        <v>4.0059089558517718</v>
      </c>
      <c r="G6495" s="13">
        <f t="shared" ca="1" si="610"/>
        <v>0.49478586479071229</v>
      </c>
      <c r="H6495" s="13">
        <f t="shared" ca="1" si="611"/>
        <v>0</v>
      </c>
    </row>
    <row r="6496" spans="3:8">
      <c r="C6496" s="13">
        <f t="shared" ca="1" si="606"/>
        <v>1993.7670923663775</v>
      </c>
      <c r="D6496" s="13">
        <f t="shared" ca="1" si="607"/>
        <v>100.10101763902475</v>
      </c>
      <c r="E6496" s="13">
        <f t="shared" ca="1" si="608"/>
        <v>996005.88178945589</v>
      </c>
      <c r="F6496" s="13">
        <f t="shared" ca="1" si="609"/>
        <v>3.9909972942791541</v>
      </c>
      <c r="G6496" s="13">
        <f t="shared" ca="1" si="610"/>
        <v>0.50124475123848089</v>
      </c>
      <c r="H6496" s="13">
        <f t="shared" ca="1" si="611"/>
        <v>0</v>
      </c>
    </row>
    <row r="6497" spans="3:8">
      <c r="C6497" s="13">
        <f t="shared" ca="1" si="606"/>
        <v>1984.7279540874235</v>
      </c>
      <c r="D6497" s="13">
        <f t="shared" ca="1" si="607"/>
        <v>99.626182280648138</v>
      </c>
      <c r="E6497" s="13">
        <f t="shared" ca="1" si="608"/>
        <v>1001321.4207078201</v>
      </c>
      <c r="F6497" s="13">
        <f t="shared" ca="1" si="609"/>
        <v>3.996649455100775</v>
      </c>
      <c r="G6497" s="13">
        <f t="shared" ca="1" si="610"/>
        <v>0.4889538351788571</v>
      </c>
      <c r="H6497" s="13">
        <f t="shared" ca="1" si="611"/>
        <v>0</v>
      </c>
    </row>
    <row r="6498" spans="3:8">
      <c r="C6498" s="13">
        <f t="shared" ca="1" si="606"/>
        <v>1994.7183057429602</v>
      </c>
      <c r="D6498" s="13">
        <f t="shared" ca="1" si="607"/>
        <v>98.650331855921749</v>
      </c>
      <c r="E6498" s="13">
        <f t="shared" ca="1" si="608"/>
        <v>998211.54898428859</v>
      </c>
      <c r="F6498" s="13">
        <f t="shared" ca="1" si="609"/>
        <v>3.9951764234702156</v>
      </c>
      <c r="G6498" s="13">
        <f t="shared" ca="1" si="610"/>
        <v>0.4912984489163264</v>
      </c>
      <c r="H6498" s="13">
        <f t="shared" ca="1" si="611"/>
        <v>0</v>
      </c>
    </row>
    <row r="6499" spans="3:8">
      <c r="C6499" s="13">
        <f t="shared" ca="1" si="606"/>
        <v>2003.7036164461617</v>
      </c>
      <c r="D6499" s="13">
        <f t="shared" ca="1" si="607"/>
        <v>100.78082306265007</v>
      </c>
      <c r="E6499" s="13">
        <f t="shared" ca="1" si="608"/>
        <v>1002262.3023568478</v>
      </c>
      <c r="F6499" s="13">
        <f t="shared" ca="1" si="609"/>
        <v>3.9998192531622974</v>
      </c>
      <c r="G6499" s="13">
        <f t="shared" ca="1" si="610"/>
        <v>0.50205597234556654</v>
      </c>
      <c r="H6499" s="13">
        <f t="shared" ca="1" si="611"/>
        <v>0</v>
      </c>
    </row>
    <row r="6500" spans="3:8">
      <c r="C6500" s="13">
        <f t="shared" ca="1" si="606"/>
        <v>2006.2411992194509</v>
      </c>
      <c r="D6500" s="13">
        <f t="shared" ca="1" si="607"/>
        <v>100.75892767713312</v>
      </c>
      <c r="E6500" s="13">
        <f t="shared" ca="1" si="608"/>
        <v>989205.80084094754</v>
      </c>
      <c r="F6500" s="13">
        <f t="shared" ca="1" si="609"/>
        <v>4.0018271105562828</v>
      </c>
      <c r="G6500" s="13">
        <f t="shared" ca="1" si="610"/>
        <v>0.50883856390288096</v>
      </c>
      <c r="H6500" s="13">
        <f t="shared" ca="1" si="611"/>
        <v>0</v>
      </c>
    </row>
    <row r="6501" spans="3:8">
      <c r="C6501" s="13">
        <f t="shared" ca="1" si="606"/>
        <v>1984.445316077986</v>
      </c>
      <c r="D6501" s="13">
        <f t="shared" ca="1" si="607"/>
        <v>99.432378521862958</v>
      </c>
      <c r="E6501" s="13">
        <f t="shared" ca="1" si="608"/>
        <v>992462.62771765445</v>
      </c>
      <c r="F6501" s="13">
        <f t="shared" ca="1" si="609"/>
        <v>3.9916881567684639</v>
      </c>
      <c r="G6501" s="13">
        <f t="shared" ca="1" si="610"/>
        <v>0.49467008902871784</v>
      </c>
      <c r="H6501" s="13">
        <f t="shared" ca="1" si="611"/>
        <v>0</v>
      </c>
    </row>
    <row r="6502" spans="3:8">
      <c r="C6502" s="13">
        <f t="shared" ca="1" si="606"/>
        <v>2000.1456742934192</v>
      </c>
      <c r="D6502" s="13">
        <f t="shared" ca="1" si="607"/>
        <v>99.960971127152305</v>
      </c>
      <c r="E6502" s="13">
        <f t="shared" ca="1" si="608"/>
        <v>992140.19067225186</v>
      </c>
      <c r="F6502" s="13">
        <f t="shared" ca="1" si="609"/>
        <v>3.9970012100315069</v>
      </c>
      <c r="G6502" s="13">
        <f t="shared" ca="1" si="610"/>
        <v>0.50268241649570167</v>
      </c>
      <c r="H6502" s="13">
        <f t="shared" ca="1" si="611"/>
        <v>0</v>
      </c>
    </row>
    <row r="6503" spans="3:8">
      <c r="C6503" s="13">
        <f t="shared" ca="1" si="606"/>
        <v>1991.0173882599088</v>
      </c>
      <c r="D6503" s="13">
        <f t="shared" ca="1" si="607"/>
        <v>99.954016708739715</v>
      </c>
      <c r="E6503" s="13">
        <f t="shared" ca="1" si="608"/>
        <v>998034.03270080162</v>
      </c>
      <c r="F6503" s="13">
        <f t="shared" ca="1" si="609"/>
        <v>3.996815593377165</v>
      </c>
      <c r="G6503" s="13">
        <f t="shared" ca="1" si="610"/>
        <v>0.49522059372163163</v>
      </c>
      <c r="H6503" s="13">
        <f t="shared" ca="1" si="611"/>
        <v>0</v>
      </c>
    </row>
    <row r="6504" spans="3:8">
      <c r="C6504" s="13">
        <f t="shared" ca="1" si="606"/>
        <v>2017.5489725029026</v>
      </c>
      <c r="D6504" s="13">
        <f t="shared" ca="1" si="607"/>
        <v>99.744349578238641</v>
      </c>
      <c r="E6504" s="13">
        <f t="shared" ca="1" si="608"/>
        <v>1002251.8679896712</v>
      </c>
      <c r="F6504" s="13">
        <f t="shared" ca="1" si="609"/>
        <v>3.9923186063419469</v>
      </c>
      <c r="G6504" s="13">
        <f t="shared" ca="1" si="610"/>
        <v>0.50758521377903709</v>
      </c>
      <c r="H6504" s="13">
        <f t="shared" ca="1" si="611"/>
        <v>0</v>
      </c>
    </row>
    <row r="6505" spans="3:8">
      <c r="C6505" s="13">
        <f t="shared" ca="1" si="606"/>
        <v>1993.9875400533476</v>
      </c>
      <c r="D6505" s="13">
        <f t="shared" ca="1" si="607"/>
        <v>100.2480293921665</v>
      </c>
      <c r="E6505" s="13">
        <f t="shared" ca="1" si="608"/>
        <v>1018075.6237151133</v>
      </c>
      <c r="F6505" s="13">
        <f t="shared" ca="1" si="609"/>
        <v>3.9966851647390538</v>
      </c>
      <c r="G6505" s="13">
        <f t="shared" ca="1" si="610"/>
        <v>0.48841733154492262</v>
      </c>
      <c r="H6505" s="13">
        <f t="shared" ca="1" si="611"/>
        <v>0</v>
      </c>
    </row>
    <row r="6506" spans="3:8">
      <c r="C6506" s="13">
        <f t="shared" ca="1" si="606"/>
        <v>2000.5293332075237</v>
      </c>
      <c r="D6506" s="13">
        <f t="shared" ca="1" si="607"/>
        <v>99.455540707288634</v>
      </c>
      <c r="E6506" s="13">
        <f t="shared" ca="1" si="608"/>
        <v>995001.59417232068</v>
      </c>
      <c r="F6506" s="13">
        <f t="shared" ca="1" si="609"/>
        <v>4.0025970425323898</v>
      </c>
      <c r="G6506" s="13">
        <f t="shared" ca="1" si="610"/>
        <v>0.49610968781833786</v>
      </c>
      <c r="H6506" s="13">
        <f t="shared" ca="1" si="611"/>
        <v>0</v>
      </c>
    </row>
    <row r="6507" spans="3:8">
      <c r="C6507" s="13">
        <f t="shared" ca="1" si="606"/>
        <v>2025.3149692999757</v>
      </c>
      <c r="D6507" s="13">
        <f t="shared" ca="1" si="607"/>
        <v>100.03560003835092</v>
      </c>
      <c r="E6507" s="13">
        <f t="shared" ca="1" si="608"/>
        <v>995293.67596829042</v>
      </c>
      <c r="F6507" s="13">
        <f t="shared" ca="1" si="609"/>
        <v>3.9926027419032346</v>
      </c>
      <c r="G6507" s="13">
        <f t="shared" ca="1" si="610"/>
        <v>0.51643327147882656</v>
      </c>
      <c r="H6507" s="13">
        <f t="shared" ca="1" si="611"/>
        <v>0</v>
      </c>
    </row>
    <row r="6508" spans="3:8">
      <c r="C6508" s="13">
        <f t="shared" ca="1" si="606"/>
        <v>2009.465127470065</v>
      </c>
      <c r="D6508" s="13">
        <f t="shared" ca="1" si="607"/>
        <v>99.549059589317508</v>
      </c>
      <c r="E6508" s="13">
        <f t="shared" ca="1" si="608"/>
        <v>1005076.0597439349</v>
      </c>
      <c r="F6508" s="13">
        <f t="shared" ca="1" si="609"/>
        <v>4.0063571536433145</v>
      </c>
      <c r="G6508" s="13">
        <f t="shared" ca="1" si="610"/>
        <v>0.49414074430341193</v>
      </c>
      <c r="H6508" s="13">
        <f t="shared" ca="1" si="611"/>
        <v>0</v>
      </c>
    </row>
    <row r="6509" spans="3:8">
      <c r="C6509" s="13">
        <f t="shared" ca="1" si="606"/>
        <v>2007.4922884901121</v>
      </c>
      <c r="D6509" s="13">
        <f t="shared" ca="1" si="607"/>
        <v>99.388865452113052</v>
      </c>
      <c r="E6509" s="13">
        <f t="shared" ca="1" si="608"/>
        <v>994062.63090074959</v>
      </c>
      <c r="F6509" s="13">
        <f t="shared" ca="1" si="609"/>
        <v>3.9946246509908114</v>
      </c>
      <c r="G6509" s="13">
        <f t="shared" ca="1" si="610"/>
        <v>0.50370699298006771</v>
      </c>
      <c r="H6509" s="13">
        <f t="shared" ca="1" si="611"/>
        <v>0</v>
      </c>
    </row>
    <row r="6510" spans="3:8">
      <c r="C6510" s="13">
        <f t="shared" ca="1" si="606"/>
        <v>1982.0920115144445</v>
      </c>
      <c r="D6510" s="13">
        <f t="shared" ca="1" si="607"/>
        <v>99.508435143444402</v>
      </c>
      <c r="E6510" s="13">
        <f t="shared" ca="1" si="608"/>
        <v>993995.25521826511</v>
      </c>
      <c r="F6510" s="13">
        <f t="shared" ca="1" si="609"/>
        <v>4.0023428162745507</v>
      </c>
      <c r="G6510" s="13">
        <f t="shared" ca="1" si="610"/>
        <v>0.48788358092218836</v>
      </c>
      <c r="H6510" s="13">
        <f t="shared" ca="1" si="611"/>
        <v>0</v>
      </c>
    </row>
    <row r="6511" spans="3:8">
      <c r="C6511" s="13">
        <f t="shared" ca="1" si="606"/>
        <v>1986.6361728835998</v>
      </c>
      <c r="D6511" s="13">
        <f t="shared" ca="1" si="607"/>
        <v>99.630419645049813</v>
      </c>
      <c r="E6511" s="13">
        <f t="shared" ca="1" si="608"/>
        <v>1004107.2079240318</v>
      </c>
      <c r="F6511" s="13">
        <f t="shared" ca="1" si="609"/>
        <v>3.9990774903929083</v>
      </c>
      <c r="G6511" s="13">
        <f t="shared" ca="1" si="610"/>
        <v>0.48737069175398029</v>
      </c>
      <c r="H6511" s="13">
        <f t="shared" ca="1" si="611"/>
        <v>0</v>
      </c>
    </row>
    <row r="6512" spans="3:8">
      <c r="C6512" s="13">
        <f t="shared" ca="1" si="606"/>
        <v>1999.2608389339327</v>
      </c>
      <c r="D6512" s="13">
        <f t="shared" ca="1" si="607"/>
        <v>100.59878779576374</v>
      </c>
      <c r="E6512" s="13">
        <f t="shared" ca="1" si="608"/>
        <v>996535.57814484823</v>
      </c>
      <c r="F6512" s="13">
        <f t="shared" ca="1" si="609"/>
        <v>3.9975771640721418</v>
      </c>
      <c r="G6512" s="13">
        <f t="shared" ca="1" si="610"/>
        <v>0.50292308397415453</v>
      </c>
      <c r="H6512" s="13">
        <f t="shared" ca="1" si="611"/>
        <v>0</v>
      </c>
    </row>
    <row r="6513" spans="3:8">
      <c r="C6513" s="13">
        <f t="shared" ca="1" si="606"/>
        <v>2001.097141180647</v>
      </c>
      <c r="D6513" s="13">
        <f t="shared" ca="1" si="607"/>
        <v>99.294421300528128</v>
      </c>
      <c r="E6513" s="13">
        <f t="shared" ca="1" si="608"/>
        <v>994852.2207617542</v>
      </c>
      <c r="F6513" s="13">
        <f t="shared" ca="1" si="609"/>
        <v>3.9999864024071323</v>
      </c>
      <c r="G6513" s="13">
        <f t="shared" ca="1" si="610"/>
        <v>0.49695686357893881</v>
      </c>
      <c r="H6513" s="13">
        <f t="shared" ca="1" si="611"/>
        <v>0</v>
      </c>
    </row>
    <row r="6514" spans="3:8">
      <c r="C6514" s="13">
        <f t="shared" ca="1" si="606"/>
        <v>1991.4069458518943</v>
      </c>
      <c r="D6514" s="13">
        <f t="shared" ca="1" si="607"/>
        <v>99.729317011771755</v>
      </c>
      <c r="E6514" s="13">
        <f t="shared" ca="1" si="608"/>
        <v>995350.05493750644</v>
      </c>
      <c r="F6514" s="13">
        <f t="shared" ca="1" si="609"/>
        <v>3.9917595404592978</v>
      </c>
      <c r="G6514" s="13">
        <f t="shared" ca="1" si="610"/>
        <v>0.49814948096216471</v>
      </c>
      <c r="H6514" s="13">
        <f t="shared" ca="1" si="611"/>
        <v>0</v>
      </c>
    </row>
    <row r="6515" spans="3:8">
      <c r="C6515" s="13">
        <f t="shared" ca="1" si="606"/>
        <v>2020.3130462573097</v>
      </c>
      <c r="D6515" s="13">
        <f t="shared" ca="1" si="607"/>
        <v>100.03502187439472</v>
      </c>
      <c r="E6515" s="13">
        <f t="shared" ca="1" si="608"/>
        <v>1000599.271685881</v>
      </c>
      <c r="F6515" s="13">
        <f t="shared" ca="1" si="609"/>
        <v>3.9985276118518542</v>
      </c>
      <c r="G6515" s="13">
        <f t="shared" ca="1" si="610"/>
        <v>0.50813482796506215</v>
      </c>
      <c r="H6515" s="13">
        <f t="shared" ca="1" si="611"/>
        <v>0</v>
      </c>
    </row>
    <row r="6516" spans="3:8">
      <c r="C6516" s="13">
        <f t="shared" ca="1" si="606"/>
        <v>2000.7647548668278</v>
      </c>
      <c r="D6516" s="13">
        <f t="shared" ca="1" si="607"/>
        <v>100.84614133095182</v>
      </c>
      <c r="E6516" s="13">
        <f t="shared" ca="1" si="608"/>
        <v>998461.21216784755</v>
      </c>
      <c r="F6516" s="13">
        <f t="shared" ca="1" si="609"/>
        <v>4.0023442850939626</v>
      </c>
      <c r="G6516" s="13">
        <f t="shared" ca="1" si="610"/>
        <v>0.50154799830413921</v>
      </c>
      <c r="H6516" s="13">
        <f t="shared" ca="1" si="611"/>
        <v>0</v>
      </c>
    </row>
    <row r="6517" spans="3:8">
      <c r="C6517" s="13">
        <f t="shared" ca="1" si="606"/>
        <v>1995.8470129431</v>
      </c>
      <c r="D6517" s="13">
        <f t="shared" ca="1" si="607"/>
        <v>99.44082849617682</v>
      </c>
      <c r="E6517" s="13">
        <f t="shared" ca="1" si="608"/>
        <v>995359.80808347429</v>
      </c>
      <c r="F6517" s="13">
        <f t="shared" ca="1" si="609"/>
        <v>3.9925610231999129</v>
      </c>
      <c r="G6517" s="13">
        <f t="shared" ca="1" si="610"/>
        <v>0.49852049129718184</v>
      </c>
      <c r="H6517" s="13">
        <f t="shared" ca="1" si="611"/>
        <v>0</v>
      </c>
    </row>
    <row r="6518" spans="3:8">
      <c r="C6518" s="13">
        <f t="shared" ca="1" si="606"/>
        <v>1998.5661725277607</v>
      </c>
      <c r="D6518" s="13">
        <f t="shared" ca="1" si="607"/>
        <v>100.42101800180852</v>
      </c>
      <c r="E6518" s="13">
        <f t="shared" ca="1" si="608"/>
        <v>1000534.8466135148</v>
      </c>
      <c r="F6518" s="13">
        <f t="shared" ca="1" si="609"/>
        <v>4.0065648250076311</v>
      </c>
      <c r="G6518" s="13">
        <f t="shared" ca="1" si="610"/>
        <v>0.49521170882587895</v>
      </c>
      <c r="H6518" s="13">
        <f t="shared" ca="1" si="611"/>
        <v>0</v>
      </c>
    </row>
    <row r="6519" spans="3:8">
      <c r="C6519" s="13">
        <f t="shared" ca="1" si="606"/>
        <v>2008.4891807434815</v>
      </c>
      <c r="D6519" s="13">
        <f t="shared" ca="1" si="607"/>
        <v>100.27700042672794</v>
      </c>
      <c r="E6519" s="13">
        <f t="shared" ca="1" si="608"/>
        <v>996492.6368073934</v>
      </c>
      <c r="F6519" s="13">
        <f t="shared" ca="1" si="609"/>
        <v>3.9967813482980663</v>
      </c>
      <c r="G6519" s="13">
        <f t="shared" ca="1" si="610"/>
        <v>0.5063779759548146</v>
      </c>
      <c r="H6519" s="13">
        <f t="shared" ca="1" si="611"/>
        <v>0</v>
      </c>
    </row>
    <row r="6520" spans="3:8">
      <c r="C6520" s="13">
        <f t="shared" ca="1" si="606"/>
        <v>1978.2497287855772</v>
      </c>
      <c r="D6520" s="13">
        <f t="shared" ca="1" si="607"/>
        <v>100.97635605192976</v>
      </c>
      <c r="E6520" s="13">
        <f t="shared" ca="1" si="608"/>
        <v>989770.43913875893</v>
      </c>
      <c r="F6520" s="13">
        <f t="shared" ca="1" si="609"/>
        <v>3.9979650213177464</v>
      </c>
      <c r="G6520" s="13">
        <f t="shared" ca="1" si="610"/>
        <v>0.4974410476389986</v>
      </c>
      <c r="H6520" s="13">
        <f t="shared" ca="1" si="611"/>
        <v>0</v>
      </c>
    </row>
    <row r="6521" spans="3:8">
      <c r="C6521" s="13">
        <f t="shared" ca="1" si="606"/>
        <v>2009.4954721412885</v>
      </c>
      <c r="D6521" s="13">
        <f t="shared" ca="1" si="607"/>
        <v>100.41408270310281</v>
      </c>
      <c r="E6521" s="13">
        <f t="shared" ca="1" si="608"/>
        <v>985975.10813637986</v>
      </c>
      <c r="F6521" s="13">
        <f t="shared" ca="1" si="609"/>
        <v>3.9913758545803439</v>
      </c>
      <c r="G6521" s="13">
        <f t="shared" ca="1" si="610"/>
        <v>0.51577747282095132</v>
      </c>
      <c r="H6521" s="13">
        <f t="shared" ca="1" si="611"/>
        <v>0</v>
      </c>
    </row>
    <row r="6522" spans="3:8">
      <c r="C6522" s="13">
        <f t="shared" ca="1" si="606"/>
        <v>1998.130960393016</v>
      </c>
      <c r="D6522" s="13">
        <f t="shared" ca="1" si="607"/>
        <v>100.52712005262208</v>
      </c>
      <c r="E6522" s="13">
        <f t="shared" ca="1" si="608"/>
        <v>988323.05535735609</v>
      </c>
      <c r="F6522" s="13">
        <f t="shared" ca="1" si="609"/>
        <v>3.9884726764826994</v>
      </c>
      <c r="G6522" s="13">
        <f t="shared" ca="1" si="610"/>
        <v>0.51080584998562439</v>
      </c>
      <c r="H6522" s="13">
        <f t="shared" ca="1" si="611"/>
        <v>0</v>
      </c>
    </row>
    <row r="6523" spans="3:8">
      <c r="C6523" s="13">
        <f t="shared" ca="1" si="606"/>
        <v>2008.5582453473403</v>
      </c>
      <c r="D6523" s="13">
        <f t="shared" ca="1" si="607"/>
        <v>99.931126136152457</v>
      </c>
      <c r="E6523" s="13">
        <f t="shared" ca="1" si="608"/>
        <v>998196.43411001225</v>
      </c>
      <c r="F6523" s="13">
        <f t="shared" ca="1" si="609"/>
        <v>3.9973760478423461</v>
      </c>
      <c r="G6523" s="13">
        <f t="shared" ca="1" si="610"/>
        <v>0.50350494374304056</v>
      </c>
      <c r="H6523" s="13">
        <f t="shared" ca="1" si="611"/>
        <v>0</v>
      </c>
    </row>
    <row r="6524" spans="3:8">
      <c r="C6524" s="13">
        <f t="shared" ca="1" si="606"/>
        <v>1995.7009773151335</v>
      </c>
      <c r="D6524" s="13">
        <f t="shared" ca="1" si="607"/>
        <v>99.589113818864888</v>
      </c>
      <c r="E6524" s="13">
        <f t="shared" ca="1" si="608"/>
        <v>975813.11999638542</v>
      </c>
      <c r="F6524" s="13">
        <f t="shared" ca="1" si="609"/>
        <v>3.9936627321558067</v>
      </c>
      <c r="G6524" s="13">
        <f t="shared" ca="1" si="610"/>
        <v>0.50862856547016244</v>
      </c>
      <c r="H6524" s="13">
        <f t="shared" ca="1" si="611"/>
        <v>0</v>
      </c>
    </row>
    <row r="6525" spans="3:8">
      <c r="C6525" s="13">
        <f t="shared" ca="1" si="606"/>
        <v>2013.4723464910492</v>
      </c>
      <c r="D6525" s="13">
        <f t="shared" ca="1" si="607"/>
        <v>100.02340697041316</v>
      </c>
      <c r="E6525" s="13">
        <f t="shared" ca="1" si="608"/>
        <v>995501.19854412612</v>
      </c>
      <c r="F6525" s="13">
        <f t="shared" ca="1" si="609"/>
        <v>3.995996420887348</v>
      </c>
      <c r="G6525" s="13">
        <f t="shared" ca="1" si="610"/>
        <v>0.50851172024833902</v>
      </c>
      <c r="H6525" s="13">
        <f t="shared" ca="1" si="611"/>
        <v>0</v>
      </c>
    </row>
    <row r="6526" spans="3:8">
      <c r="C6526" s="13">
        <f t="shared" ca="1" si="606"/>
        <v>1994.010219064887</v>
      </c>
      <c r="D6526" s="13">
        <f t="shared" ca="1" si="607"/>
        <v>100.44620502673422</v>
      </c>
      <c r="E6526" s="13">
        <f t="shared" ca="1" si="608"/>
        <v>998179.67916401383</v>
      </c>
      <c r="F6526" s="13">
        <f t="shared" ca="1" si="609"/>
        <v>3.9969710799368214</v>
      </c>
      <c r="G6526" s="13">
        <f t="shared" ca="1" si="610"/>
        <v>0.49900589857457495</v>
      </c>
      <c r="H6526" s="13">
        <f t="shared" ca="1" si="611"/>
        <v>0</v>
      </c>
    </row>
    <row r="6527" spans="3:8">
      <c r="C6527" s="13">
        <f t="shared" ca="1" si="606"/>
        <v>1985.2284055868738</v>
      </c>
      <c r="D6527" s="13">
        <f t="shared" ca="1" si="607"/>
        <v>101.15763702224515</v>
      </c>
      <c r="E6527" s="13">
        <f t="shared" ca="1" si="608"/>
        <v>993681.77553647163</v>
      </c>
      <c r="F6527" s="13">
        <f t="shared" ca="1" si="609"/>
        <v>3.9939814930754438</v>
      </c>
      <c r="G6527" s="13">
        <f t="shared" ca="1" si="610"/>
        <v>0.50187811089690793</v>
      </c>
      <c r="H6527" s="13">
        <f t="shared" ca="1" si="611"/>
        <v>0</v>
      </c>
    </row>
    <row r="6528" spans="3:8">
      <c r="C6528" s="13">
        <f t="shared" ca="1" si="606"/>
        <v>1991.8187816056725</v>
      </c>
      <c r="D6528" s="13">
        <f t="shared" ca="1" si="607"/>
        <v>100.30915195683978</v>
      </c>
      <c r="E6528" s="13">
        <f t="shared" ca="1" si="608"/>
        <v>992848.01159077988</v>
      </c>
      <c r="F6528" s="13">
        <f t="shared" ca="1" si="609"/>
        <v>4.0038580726610364</v>
      </c>
      <c r="G6528" s="13">
        <f t="shared" ca="1" si="610"/>
        <v>0.4964698414928157</v>
      </c>
      <c r="H6528" s="13">
        <f t="shared" ca="1" si="611"/>
        <v>0</v>
      </c>
    </row>
    <row r="6529" spans="3:8">
      <c r="C6529" s="13">
        <f t="shared" ca="1" si="606"/>
        <v>2016.3080084258761</v>
      </c>
      <c r="D6529" s="13">
        <f t="shared" ca="1" si="607"/>
        <v>99.976931544165268</v>
      </c>
      <c r="E6529" s="13">
        <f t="shared" ca="1" si="608"/>
        <v>997898.10597974039</v>
      </c>
      <c r="F6529" s="13">
        <f t="shared" ca="1" si="609"/>
        <v>4.0006123168775218</v>
      </c>
      <c r="G6529" s="13">
        <f t="shared" ca="1" si="610"/>
        <v>0.50614111692341968</v>
      </c>
      <c r="H6529" s="13">
        <f t="shared" ca="1" si="611"/>
        <v>0</v>
      </c>
    </row>
    <row r="6530" spans="3:8">
      <c r="C6530" s="13">
        <f t="shared" ca="1" si="606"/>
        <v>2005.5052829807462</v>
      </c>
      <c r="D6530" s="13">
        <f t="shared" ca="1" si="607"/>
        <v>99.385061199135222</v>
      </c>
      <c r="E6530" s="13">
        <f t="shared" ca="1" si="608"/>
        <v>991283.51313002675</v>
      </c>
      <c r="F6530" s="13">
        <f t="shared" ca="1" si="609"/>
        <v>3.993049389293756</v>
      </c>
      <c r="G6530" s="13">
        <f t="shared" ca="1" si="610"/>
        <v>0.50489637666856646</v>
      </c>
      <c r="H6530" s="13">
        <f t="shared" ca="1" si="611"/>
        <v>0</v>
      </c>
    </row>
    <row r="6531" spans="3:8">
      <c r="C6531" s="13">
        <f t="shared" ca="1" si="606"/>
        <v>2022.0045408872884</v>
      </c>
      <c r="D6531" s="13">
        <f t="shared" ca="1" si="607"/>
        <v>100.10327838406451</v>
      </c>
      <c r="E6531" s="13">
        <f t="shared" ca="1" si="608"/>
        <v>990711.365321327</v>
      </c>
      <c r="F6531" s="13">
        <f t="shared" ca="1" si="609"/>
        <v>3.9997454081333692</v>
      </c>
      <c r="G6531" s="13">
        <f t="shared" ca="1" si="610"/>
        <v>0.51379059426266349</v>
      </c>
      <c r="H6531" s="13">
        <f t="shared" ca="1" si="611"/>
        <v>0</v>
      </c>
    </row>
    <row r="6532" spans="3:8">
      <c r="C6532" s="13">
        <f t="shared" ca="1" si="606"/>
        <v>1993.6779604157314</v>
      </c>
      <c r="D6532" s="13">
        <f t="shared" ca="1" si="607"/>
        <v>100.05389762096425</v>
      </c>
      <c r="E6532" s="13">
        <f t="shared" ca="1" si="608"/>
        <v>993746.48103964271</v>
      </c>
      <c r="F6532" s="13">
        <f t="shared" ca="1" si="609"/>
        <v>4.0044508055669992</v>
      </c>
      <c r="G6532" s="13">
        <f t="shared" ca="1" si="610"/>
        <v>0.49538939704722834</v>
      </c>
      <c r="H6532" s="13">
        <f t="shared" ca="1" si="611"/>
        <v>0</v>
      </c>
    </row>
    <row r="6533" spans="3:8">
      <c r="C6533" s="13">
        <f t="shared" ca="1" si="606"/>
        <v>1995.7152929336862</v>
      </c>
      <c r="D6533" s="13">
        <f t="shared" ca="1" si="607"/>
        <v>99.304988743088757</v>
      </c>
      <c r="E6533" s="13">
        <f t="shared" ca="1" si="608"/>
        <v>990821.3502070551</v>
      </c>
      <c r="F6533" s="13">
        <f t="shared" ca="1" si="609"/>
        <v>3.9951610091016994</v>
      </c>
      <c r="G6533" s="13">
        <f t="shared" ca="1" si="610"/>
        <v>0.4987534002879595</v>
      </c>
      <c r="H6533" s="13">
        <f t="shared" ca="1" si="611"/>
        <v>0</v>
      </c>
    </row>
    <row r="6534" spans="3:8">
      <c r="C6534" s="13">
        <f t="shared" ca="1" si="606"/>
        <v>2014.9328194222933</v>
      </c>
      <c r="D6534" s="13">
        <f t="shared" ca="1" si="607"/>
        <v>99.894015979918862</v>
      </c>
      <c r="E6534" s="13">
        <f t="shared" ca="1" si="608"/>
        <v>997297.32473395101</v>
      </c>
      <c r="F6534" s="13">
        <f t="shared" ca="1" si="609"/>
        <v>3.9978634610862067</v>
      </c>
      <c r="G6534" s="13">
        <f t="shared" ca="1" si="610"/>
        <v>0.50672725612814562</v>
      </c>
      <c r="H6534" s="13">
        <f t="shared" ca="1" si="611"/>
        <v>0</v>
      </c>
    </row>
    <row r="6535" spans="3:8">
      <c r="C6535" s="13">
        <f t="shared" ca="1" si="606"/>
        <v>1966.9901925754698</v>
      </c>
      <c r="D6535" s="13">
        <f t="shared" ca="1" si="607"/>
        <v>99.989960859838163</v>
      </c>
      <c r="E6535" s="13">
        <f t="shared" ca="1" si="608"/>
        <v>995542.63076086575</v>
      </c>
      <c r="F6535" s="13">
        <f t="shared" ca="1" si="609"/>
        <v>4.0001424017030951</v>
      </c>
      <c r="G6535" s="13">
        <f t="shared" ca="1" si="610"/>
        <v>0.48311358703310708</v>
      </c>
      <c r="H6535" s="13">
        <f t="shared" ca="1" si="611"/>
        <v>0</v>
      </c>
    </row>
    <row r="6536" spans="3:8">
      <c r="C6536" s="13">
        <f t="shared" ca="1" si="606"/>
        <v>2006.829422443406</v>
      </c>
      <c r="D6536" s="13">
        <f t="shared" ca="1" si="607"/>
        <v>100.99429218829557</v>
      </c>
      <c r="E6536" s="13">
        <f t="shared" ca="1" si="608"/>
        <v>998133.65046621975</v>
      </c>
      <c r="F6536" s="13">
        <f t="shared" ca="1" si="609"/>
        <v>4.0096111136990622</v>
      </c>
      <c r="G6536" s="13">
        <f t="shared" ca="1" si="610"/>
        <v>0.50184566170429468</v>
      </c>
      <c r="H6536" s="13">
        <f t="shared" ca="1" si="611"/>
        <v>0</v>
      </c>
    </row>
    <row r="6537" spans="3:8">
      <c r="C6537" s="13">
        <f t="shared" ca="1" si="606"/>
        <v>1976.7395334189955</v>
      </c>
      <c r="D6537" s="13">
        <f t="shared" ca="1" si="607"/>
        <v>99.832835092696698</v>
      </c>
      <c r="E6537" s="13">
        <f t="shared" ca="1" si="608"/>
        <v>988230.73425109568</v>
      </c>
      <c r="F6537" s="13">
        <f t="shared" ca="1" si="609"/>
        <v>3.9990517915146988</v>
      </c>
      <c r="G6537" s="13">
        <f t="shared" ca="1" si="610"/>
        <v>0.49128778231186077</v>
      </c>
      <c r="H6537" s="13">
        <f t="shared" ca="1" si="611"/>
        <v>0</v>
      </c>
    </row>
    <row r="6538" spans="3:8">
      <c r="C6538" s="13">
        <f t="shared" ca="1" si="606"/>
        <v>2004.6193887746579</v>
      </c>
      <c r="D6538" s="13">
        <f t="shared" ca="1" si="607"/>
        <v>99.632143846061737</v>
      </c>
      <c r="E6538" s="13">
        <f t="shared" ca="1" si="608"/>
        <v>1000136.3441404918</v>
      </c>
      <c r="F6538" s="13">
        <f t="shared" ca="1" si="609"/>
        <v>3.9967731238607755</v>
      </c>
      <c r="G6538" s="13">
        <f t="shared" ca="1" si="610"/>
        <v>0.4993628943401594</v>
      </c>
      <c r="H6538" s="13">
        <f t="shared" ca="1" si="611"/>
        <v>0</v>
      </c>
    </row>
    <row r="6539" spans="3:8">
      <c r="C6539" s="13">
        <f t="shared" ca="1" si="606"/>
        <v>1994.9465853716567</v>
      </c>
      <c r="D6539" s="13">
        <f t="shared" ca="1" si="607"/>
        <v>100.43289021585393</v>
      </c>
      <c r="E6539" s="13">
        <f t="shared" ca="1" si="608"/>
        <v>996141.44066877128</v>
      </c>
      <c r="F6539" s="13">
        <f t="shared" ca="1" si="609"/>
        <v>4.0006630238877063</v>
      </c>
      <c r="G6539" s="13">
        <f t="shared" ca="1" si="610"/>
        <v>0.49858561326617701</v>
      </c>
      <c r="H6539" s="13">
        <f t="shared" ca="1" si="611"/>
        <v>0</v>
      </c>
    </row>
    <row r="6540" spans="3:8">
      <c r="C6540" s="13">
        <f t="shared" ca="1" si="606"/>
        <v>2006.4526628907638</v>
      </c>
      <c r="D6540" s="13">
        <f t="shared" ca="1" si="607"/>
        <v>99.352137714613306</v>
      </c>
      <c r="E6540" s="13">
        <f t="shared" ca="1" si="608"/>
        <v>989346.94129745685</v>
      </c>
      <c r="F6540" s="13">
        <f t="shared" ca="1" si="609"/>
        <v>4.0024259153997965</v>
      </c>
      <c r="G6540" s="13">
        <f t="shared" ca="1" si="610"/>
        <v>0.50146816073883127</v>
      </c>
      <c r="H6540" s="13">
        <f t="shared" ca="1" si="611"/>
        <v>0</v>
      </c>
    </row>
    <row r="6541" spans="3:8">
      <c r="C6541" s="13">
        <f t="shared" ca="1" si="606"/>
        <v>2009.5232456385434</v>
      </c>
      <c r="D6541" s="13">
        <f t="shared" ca="1" si="607"/>
        <v>99.364087834779568</v>
      </c>
      <c r="E6541" s="13">
        <f t="shared" ca="1" si="608"/>
        <v>989918.63534351799</v>
      </c>
      <c r="F6541" s="13">
        <f t="shared" ca="1" si="609"/>
        <v>3.994181796601874</v>
      </c>
      <c r="G6541" s="13">
        <f t="shared" ca="1" si="610"/>
        <v>0.50693799324692568</v>
      </c>
      <c r="H6541" s="13">
        <f t="shared" ca="1" si="611"/>
        <v>0</v>
      </c>
    </row>
    <row r="6542" spans="3:8">
      <c r="C6542" s="13">
        <f t="shared" ca="1" si="606"/>
        <v>2011.0840792696374</v>
      </c>
      <c r="D6542" s="13">
        <f t="shared" ca="1" si="607"/>
        <v>100.34744309095343</v>
      </c>
      <c r="E6542" s="13">
        <f t="shared" ca="1" si="608"/>
        <v>999862.47615688574</v>
      </c>
      <c r="F6542" s="13">
        <f t="shared" ca="1" si="609"/>
        <v>3.9913265632070374</v>
      </c>
      <c r="G6542" s="13">
        <f t="shared" ca="1" si="610"/>
        <v>0.50910525713548616</v>
      </c>
      <c r="H6542" s="13">
        <f t="shared" ca="1" si="611"/>
        <v>0</v>
      </c>
    </row>
    <row r="6543" spans="3:8">
      <c r="C6543" s="13">
        <f t="shared" ca="1" si="606"/>
        <v>1998.8594706042927</v>
      </c>
      <c r="D6543" s="13">
        <f t="shared" ca="1" si="607"/>
        <v>100.15259907691238</v>
      </c>
      <c r="E6543" s="13">
        <f t="shared" ca="1" si="608"/>
        <v>994929.08496883744</v>
      </c>
      <c r="F6543" s="13">
        <f t="shared" ca="1" si="609"/>
        <v>4.0053639059388813</v>
      </c>
      <c r="G6543" s="13">
        <f t="shared" ca="1" si="610"/>
        <v>0.49741266266884382</v>
      </c>
      <c r="H6543" s="13">
        <f t="shared" ca="1" si="611"/>
        <v>0</v>
      </c>
    </row>
    <row r="6544" spans="3:8">
      <c r="C6544" s="13">
        <f t="shared" ca="1" si="606"/>
        <v>2016.4100225892425</v>
      </c>
      <c r="D6544" s="13">
        <f t="shared" ca="1" si="607"/>
        <v>99.800673912293064</v>
      </c>
      <c r="E6544" s="13">
        <f t="shared" ca="1" si="608"/>
        <v>993745.52992255078</v>
      </c>
      <c r="F6544" s="13">
        <f t="shared" ca="1" si="609"/>
        <v>3.9939782079420065</v>
      </c>
      <c r="G6544" s="13">
        <f t="shared" ca="1" si="610"/>
        <v>0.51079113542428345</v>
      </c>
      <c r="H6544" s="13">
        <f t="shared" ca="1" si="611"/>
        <v>0</v>
      </c>
    </row>
    <row r="6545" spans="3:8">
      <c r="C6545" s="13">
        <f t="shared" ca="1" si="606"/>
        <v>1984.1250018863759</v>
      </c>
      <c r="D6545" s="13">
        <f t="shared" ca="1" si="607"/>
        <v>100.63505617605006</v>
      </c>
      <c r="E6545" s="13">
        <f t="shared" ca="1" si="608"/>
        <v>1004128.9261941537</v>
      </c>
      <c r="F6545" s="13">
        <f t="shared" ca="1" si="609"/>
        <v>3.9964796771777094</v>
      </c>
      <c r="G6545" s="13">
        <f t="shared" ca="1" si="610"/>
        <v>0.49230877178815546</v>
      </c>
      <c r="H6545" s="13">
        <f t="shared" ca="1" si="611"/>
        <v>0</v>
      </c>
    </row>
    <row r="6546" spans="3:8">
      <c r="C6546" s="13">
        <f t="shared" ca="1" si="606"/>
        <v>2000.6790092926087</v>
      </c>
      <c r="D6546" s="13">
        <f t="shared" ca="1" si="607"/>
        <v>100.02886702085431</v>
      </c>
      <c r="E6546" s="13">
        <f t="shared" ca="1" si="608"/>
        <v>988334.34840038756</v>
      </c>
      <c r="F6546" s="13">
        <f t="shared" ca="1" si="609"/>
        <v>3.9887894193519053</v>
      </c>
      <c r="G6546" s="13">
        <f t="shared" ca="1" si="610"/>
        <v>0.50940357689318871</v>
      </c>
      <c r="H6546" s="13">
        <f t="shared" ca="1" si="611"/>
        <v>0</v>
      </c>
    </row>
    <row r="6547" spans="3:8">
      <c r="C6547" s="13">
        <f t="shared" ca="1" si="606"/>
        <v>1993.347978761873</v>
      </c>
      <c r="D6547" s="13">
        <f t="shared" ca="1" si="607"/>
        <v>100.51899767239409</v>
      </c>
      <c r="E6547" s="13">
        <f t="shared" ca="1" si="608"/>
        <v>996158.23234044912</v>
      </c>
      <c r="F6547" s="13">
        <f t="shared" ca="1" si="609"/>
        <v>4.0103247923519678</v>
      </c>
      <c r="G6547" s="13">
        <f t="shared" ca="1" si="610"/>
        <v>0.49342142976256803</v>
      </c>
      <c r="H6547" s="13">
        <f t="shared" ca="1" si="611"/>
        <v>0</v>
      </c>
    </row>
    <row r="6548" spans="3:8">
      <c r="C6548" s="13">
        <f t="shared" ca="1" si="606"/>
        <v>2003.4004925884676</v>
      </c>
      <c r="D6548" s="13">
        <f t="shared" ca="1" si="607"/>
        <v>99.946866321429027</v>
      </c>
      <c r="E6548" s="13">
        <f t="shared" ca="1" si="608"/>
        <v>991655.95803629549</v>
      </c>
      <c r="F6548" s="13">
        <f t="shared" ca="1" si="609"/>
        <v>3.9996374479019252</v>
      </c>
      <c r="G6548" s="13">
        <f t="shared" ca="1" si="610"/>
        <v>0.50316606097827299</v>
      </c>
      <c r="H6548" s="13">
        <f t="shared" ca="1" si="611"/>
        <v>0</v>
      </c>
    </row>
    <row r="6549" spans="3:8">
      <c r="C6549" s="13">
        <f t="shared" ca="1" si="606"/>
        <v>2007.55376802653</v>
      </c>
      <c r="D6549" s="13">
        <f t="shared" ca="1" si="607"/>
        <v>100.55735741035267</v>
      </c>
      <c r="E6549" s="13">
        <f t="shared" ca="1" si="608"/>
        <v>1002084.2127734689</v>
      </c>
      <c r="F6549" s="13">
        <f t="shared" ca="1" si="609"/>
        <v>4.0073723703243793</v>
      </c>
      <c r="G6549" s="13">
        <f t="shared" ca="1" si="610"/>
        <v>0.49917788866117624</v>
      </c>
      <c r="H6549" s="13">
        <f t="shared" ca="1" si="611"/>
        <v>0</v>
      </c>
    </row>
    <row r="6550" spans="3:8">
      <c r="C6550" s="13">
        <f t="shared" ca="1" si="606"/>
        <v>1988.9021449292857</v>
      </c>
      <c r="D6550" s="13">
        <f t="shared" ca="1" si="607"/>
        <v>99.476068733950626</v>
      </c>
      <c r="E6550" s="13">
        <f t="shared" ca="1" si="608"/>
        <v>1002543.7611819672</v>
      </c>
      <c r="F6550" s="13">
        <f t="shared" ca="1" si="609"/>
        <v>4.0021610757049197</v>
      </c>
      <c r="G6550" s="13">
        <f t="shared" ca="1" si="610"/>
        <v>0.48698320866070732</v>
      </c>
      <c r="H6550" s="13">
        <f t="shared" ca="1" si="611"/>
        <v>0</v>
      </c>
    </row>
    <row r="6551" spans="3:8">
      <c r="C6551" s="13">
        <f t="shared" ca="1" si="606"/>
        <v>1995.6086480314857</v>
      </c>
      <c r="D6551" s="13">
        <f t="shared" ca="1" si="607"/>
        <v>100.70007050256811</v>
      </c>
      <c r="E6551" s="13">
        <f t="shared" ca="1" si="608"/>
        <v>997324.24787902378</v>
      </c>
      <c r="F6551" s="13">
        <f t="shared" ca="1" si="609"/>
        <v>3.9925188542379915</v>
      </c>
      <c r="G6551" s="13">
        <f t="shared" ca="1" si="610"/>
        <v>0.50373993627048896</v>
      </c>
      <c r="H6551" s="13">
        <f t="shared" ca="1" si="611"/>
        <v>0</v>
      </c>
    </row>
    <row r="6552" spans="3:8">
      <c r="C6552" s="13">
        <f t="shared" ref="C6552:C6615" ca="1" si="612">NORMINV(RAND(),$D$3,$G$3)</f>
        <v>2004.9309029560191</v>
      </c>
      <c r="D6552" s="13">
        <f t="shared" ref="D6552:D6615" ca="1" si="613">NORMINV(RAND(),$D$4,$G$4)</f>
        <v>99.212638964309704</v>
      </c>
      <c r="E6552" s="13">
        <f t="shared" ref="E6552:E6615" ca="1" si="614">NORMINV(RAND(),$D$5,$G$5)</f>
        <v>991564.333557348</v>
      </c>
      <c r="F6552" s="13">
        <f t="shared" ref="F6552:F6615" ca="1" si="615">NORMINV(RAND(),$D$6,$G$6)</f>
        <v>3.9912863203924016</v>
      </c>
      <c r="G6552" s="13">
        <f t="shared" ref="G6552:G6615" ca="1" si="616">C6552^2*D6552/(E6552*3.1415926*F6552^4)</f>
        <v>0.50447950212300752</v>
      </c>
      <c r="H6552" s="13">
        <f t="shared" ref="H6552:H6615" ca="1" si="617">IF(G6552&gt;0.54,1,IF(G6552&lt;0.46,1,0))</f>
        <v>0</v>
      </c>
    </row>
    <row r="6553" spans="3:8">
      <c r="C6553" s="13">
        <f t="shared" ca="1" si="612"/>
        <v>1997.3542364281118</v>
      </c>
      <c r="D6553" s="13">
        <f t="shared" ca="1" si="613"/>
        <v>99.477676327332532</v>
      </c>
      <c r="E6553" s="13">
        <f t="shared" ca="1" si="614"/>
        <v>995479.63998659048</v>
      </c>
      <c r="F6553" s="13">
        <f t="shared" ca="1" si="615"/>
        <v>3.9916353647389546</v>
      </c>
      <c r="G6553" s="13">
        <f t="shared" ca="1" si="616"/>
        <v>0.49986200646926382</v>
      </c>
      <c r="H6553" s="13">
        <f t="shared" ca="1" si="617"/>
        <v>0</v>
      </c>
    </row>
    <row r="6554" spans="3:8">
      <c r="C6554" s="13">
        <f t="shared" ca="1" si="612"/>
        <v>2005.026240653036</v>
      </c>
      <c r="D6554" s="13">
        <f t="shared" ca="1" si="613"/>
        <v>100.34846967177319</v>
      </c>
      <c r="E6554" s="13">
        <f t="shared" ca="1" si="614"/>
        <v>1000331.0442255752</v>
      </c>
      <c r="F6554" s="13">
        <f t="shared" ca="1" si="615"/>
        <v>3.9958489697293125</v>
      </c>
      <c r="G6554" s="13">
        <f t="shared" ca="1" si="616"/>
        <v>0.50352495988549617</v>
      </c>
      <c r="H6554" s="13">
        <f t="shared" ca="1" si="617"/>
        <v>0</v>
      </c>
    </row>
    <row r="6555" spans="3:8">
      <c r="C6555" s="13">
        <f t="shared" ca="1" si="612"/>
        <v>2013.9546699623936</v>
      </c>
      <c r="D6555" s="13">
        <f t="shared" ca="1" si="613"/>
        <v>100.30931377198679</v>
      </c>
      <c r="E6555" s="13">
        <f t="shared" ca="1" si="614"/>
        <v>995212.48230228783</v>
      </c>
      <c r="F6555" s="13">
        <f t="shared" ca="1" si="615"/>
        <v>4.0008759192947529</v>
      </c>
      <c r="G6555" s="13">
        <f t="shared" ca="1" si="616"/>
        <v>0.50787242280543554</v>
      </c>
      <c r="H6555" s="13">
        <f t="shared" ca="1" si="617"/>
        <v>0</v>
      </c>
    </row>
    <row r="6556" spans="3:8">
      <c r="C6556" s="13">
        <f t="shared" ca="1" si="612"/>
        <v>2002.9670929082383</v>
      </c>
      <c r="D6556" s="13">
        <f t="shared" ca="1" si="613"/>
        <v>100.00088146571701</v>
      </c>
      <c r="E6556" s="13">
        <f t="shared" ca="1" si="614"/>
        <v>992053.5259020658</v>
      </c>
      <c r="F6556" s="13">
        <f t="shared" ca="1" si="615"/>
        <v>3.9888664932872877</v>
      </c>
      <c r="G6556" s="13">
        <f t="shared" ca="1" si="616"/>
        <v>0.50847368662317072</v>
      </c>
      <c r="H6556" s="13">
        <f t="shared" ca="1" si="617"/>
        <v>0</v>
      </c>
    </row>
    <row r="6557" spans="3:8">
      <c r="C6557" s="13">
        <f t="shared" ca="1" si="612"/>
        <v>2002.6330160273692</v>
      </c>
      <c r="D6557" s="13">
        <f t="shared" ca="1" si="613"/>
        <v>100.17089019689365</v>
      </c>
      <c r="E6557" s="13">
        <f t="shared" ca="1" si="614"/>
        <v>1002726.4633712051</v>
      </c>
      <c r="F6557" s="13">
        <f t="shared" ca="1" si="615"/>
        <v>3.9951406473414148</v>
      </c>
      <c r="G6557" s="13">
        <f t="shared" ca="1" si="616"/>
        <v>0.50059169763564493</v>
      </c>
      <c r="H6557" s="13">
        <f t="shared" ca="1" si="617"/>
        <v>0</v>
      </c>
    </row>
    <row r="6558" spans="3:8">
      <c r="C6558" s="13">
        <f t="shared" ca="1" si="612"/>
        <v>1979.0580822163338</v>
      </c>
      <c r="D6558" s="13">
        <f t="shared" ca="1" si="613"/>
        <v>99.630515895710232</v>
      </c>
      <c r="E6558" s="13">
        <f t="shared" ca="1" si="614"/>
        <v>999319.23586841743</v>
      </c>
      <c r="F6558" s="13">
        <f t="shared" ca="1" si="615"/>
        <v>4.0060164734418331</v>
      </c>
      <c r="G6558" s="13">
        <f t="shared" ca="1" si="616"/>
        <v>0.4826190091860007</v>
      </c>
      <c r="H6558" s="13">
        <f t="shared" ca="1" si="617"/>
        <v>0</v>
      </c>
    </row>
    <row r="6559" spans="3:8">
      <c r="C6559" s="13">
        <f t="shared" ca="1" si="612"/>
        <v>1980.2230894791653</v>
      </c>
      <c r="D6559" s="13">
        <f t="shared" ca="1" si="613"/>
        <v>99.662092876414235</v>
      </c>
      <c r="E6559" s="13">
        <f t="shared" ca="1" si="614"/>
        <v>997096.11928226042</v>
      </c>
      <c r="F6559" s="13">
        <f t="shared" ca="1" si="615"/>
        <v>4.0025969666727574</v>
      </c>
      <c r="G6559" s="13">
        <f t="shared" ca="1" si="616"/>
        <v>0.48607569329202605</v>
      </c>
      <c r="H6559" s="13">
        <f t="shared" ca="1" si="617"/>
        <v>0</v>
      </c>
    </row>
    <row r="6560" spans="3:8">
      <c r="C6560" s="13">
        <f t="shared" ca="1" si="612"/>
        <v>1999.6549924411199</v>
      </c>
      <c r="D6560" s="13">
        <f t="shared" ca="1" si="613"/>
        <v>100.71951672227289</v>
      </c>
      <c r="E6560" s="13">
        <f t="shared" ca="1" si="614"/>
        <v>1008846.3765729939</v>
      </c>
      <c r="F6560" s="13">
        <f t="shared" ca="1" si="615"/>
        <v>3.995438184049275</v>
      </c>
      <c r="G6560" s="13">
        <f t="shared" ca="1" si="616"/>
        <v>0.498644702733409</v>
      </c>
      <c r="H6560" s="13">
        <f t="shared" ca="1" si="617"/>
        <v>0</v>
      </c>
    </row>
    <row r="6561" spans="3:8">
      <c r="C6561" s="13">
        <f t="shared" ca="1" si="612"/>
        <v>2005.6377733296829</v>
      </c>
      <c r="D6561" s="13">
        <f t="shared" ca="1" si="613"/>
        <v>100.19592412727052</v>
      </c>
      <c r="E6561" s="13">
        <f t="shared" ca="1" si="614"/>
        <v>995279.86952845135</v>
      </c>
      <c r="F6561" s="13">
        <f t="shared" ca="1" si="615"/>
        <v>4.000037225479014</v>
      </c>
      <c r="G6561" s="13">
        <f t="shared" ca="1" si="616"/>
        <v>0.50350505888771424</v>
      </c>
      <c r="H6561" s="13">
        <f t="shared" ca="1" si="617"/>
        <v>0</v>
      </c>
    </row>
    <row r="6562" spans="3:8">
      <c r="C6562" s="13">
        <f t="shared" ca="1" si="612"/>
        <v>1979.9248153678791</v>
      </c>
      <c r="D6562" s="13">
        <f t="shared" ca="1" si="613"/>
        <v>100.40840680258468</v>
      </c>
      <c r="E6562" s="13">
        <f t="shared" ca="1" si="614"/>
        <v>997777.5299034795</v>
      </c>
      <c r="F6562" s="13">
        <f t="shared" ca="1" si="615"/>
        <v>4.0003684328393128</v>
      </c>
      <c r="G6562" s="13">
        <f t="shared" ca="1" si="616"/>
        <v>0.49032487128164254</v>
      </c>
      <c r="H6562" s="13">
        <f t="shared" ca="1" si="617"/>
        <v>0</v>
      </c>
    </row>
    <row r="6563" spans="3:8">
      <c r="C6563" s="13">
        <f t="shared" ca="1" si="612"/>
        <v>1971.6782953771885</v>
      </c>
      <c r="D6563" s="13">
        <f t="shared" ca="1" si="613"/>
        <v>99.475950497054086</v>
      </c>
      <c r="E6563" s="13">
        <f t="shared" ca="1" si="614"/>
        <v>985355.50426162302</v>
      </c>
      <c r="F6563" s="13">
        <f t="shared" ca="1" si="615"/>
        <v>4.0027312425287347</v>
      </c>
      <c r="G6563" s="13">
        <f t="shared" ca="1" si="616"/>
        <v>0.48665554100398639</v>
      </c>
      <c r="H6563" s="13">
        <f t="shared" ca="1" si="617"/>
        <v>0</v>
      </c>
    </row>
    <row r="6564" spans="3:8">
      <c r="C6564" s="13">
        <f t="shared" ca="1" si="612"/>
        <v>1999.9224191279598</v>
      </c>
      <c r="D6564" s="13">
        <f t="shared" ca="1" si="613"/>
        <v>100.62864814498684</v>
      </c>
      <c r="E6564" s="13">
        <f t="shared" ca="1" si="614"/>
        <v>986423.41267097532</v>
      </c>
      <c r="F6564" s="13">
        <f t="shared" ca="1" si="615"/>
        <v>4.0086156081424269</v>
      </c>
      <c r="G6564" s="13">
        <f t="shared" ca="1" si="616"/>
        <v>0.50298733128822282</v>
      </c>
      <c r="H6564" s="13">
        <f t="shared" ca="1" si="617"/>
        <v>0</v>
      </c>
    </row>
    <row r="6565" spans="3:8">
      <c r="C6565" s="13">
        <f t="shared" ca="1" si="612"/>
        <v>1992.9770291979478</v>
      </c>
      <c r="D6565" s="13">
        <f t="shared" ca="1" si="613"/>
        <v>99.539452770173313</v>
      </c>
      <c r="E6565" s="13">
        <f t="shared" ca="1" si="614"/>
        <v>994379.98928221664</v>
      </c>
      <c r="F6565" s="13">
        <f t="shared" ca="1" si="615"/>
        <v>4.00711686755277</v>
      </c>
      <c r="G6565" s="13">
        <f t="shared" ca="1" si="616"/>
        <v>0.49087346751885147</v>
      </c>
      <c r="H6565" s="13">
        <f t="shared" ca="1" si="617"/>
        <v>0</v>
      </c>
    </row>
    <row r="6566" spans="3:8">
      <c r="C6566" s="13">
        <f t="shared" ca="1" si="612"/>
        <v>1996.4368888262989</v>
      </c>
      <c r="D6566" s="13">
        <f t="shared" ca="1" si="613"/>
        <v>99.660062369114002</v>
      </c>
      <c r="E6566" s="13">
        <f t="shared" ca="1" si="614"/>
        <v>997205.45565651299</v>
      </c>
      <c r="F6566" s="13">
        <f t="shared" ca="1" si="615"/>
        <v>3.991147271531764</v>
      </c>
      <c r="G6566" s="13">
        <f t="shared" ca="1" si="616"/>
        <v>0.49969706873504921</v>
      </c>
      <c r="H6566" s="13">
        <f t="shared" ca="1" si="617"/>
        <v>0</v>
      </c>
    </row>
    <row r="6567" spans="3:8">
      <c r="C6567" s="13">
        <f t="shared" ca="1" si="612"/>
        <v>1993.160773949038</v>
      </c>
      <c r="D6567" s="13">
        <f t="shared" ca="1" si="613"/>
        <v>99.178783324210968</v>
      </c>
      <c r="E6567" s="13">
        <f t="shared" ca="1" si="614"/>
        <v>988562.21469957335</v>
      </c>
      <c r="F6567" s="13">
        <f t="shared" ca="1" si="615"/>
        <v>3.9949793934068412</v>
      </c>
      <c r="G6567" s="13">
        <f t="shared" ca="1" si="616"/>
        <v>0.49807115773658883</v>
      </c>
      <c r="H6567" s="13">
        <f t="shared" ca="1" si="617"/>
        <v>0</v>
      </c>
    </row>
    <row r="6568" spans="3:8">
      <c r="C6568" s="13">
        <f t="shared" ca="1" si="612"/>
        <v>2023.4384774899063</v>
      </c>
      <c r="D6568" s="13">
        <f t="shared" ca="1" si="613"/>
        <v>100.11987063170926</v>
      </c>
      <c r="E6568" s="13">
        <f t="shared" ca="1" si="614"/>
        <v>993198.60701997776</v>
      </c>
      <c r="F6568" s="13">
        <f t="shared" ca="1" si="615"/>
        <v>3.9898917764502806</v>
      </c>
      <c r="G6568" s="13">
        <f t="shared" ca="1" si="616"/>
        <v>0.51840580706001615</v>
      </c>
      <c r="H6568" s="13">
        <f t="shared" ca="1" si="617"/>
        <v>0</v>
      </c>
    </row>
    <row r="6569" spans="3:8">
      <c r="C6569" s="13">
        <f t="shared" ca="1" si="612"/>
        <v>1999.0595604106422</v>
      </c>
      <c r="D6569" s="13">
        <f t="shared" ca="1" si="613"/>
        <v>100.35667443163543</v>
      </c>
      <c r="E6569" s="13">
        <f t="shared" ca="1" si="614"/>
        <v>998479.24182577431</v>
      </c>
      <c r="F6569" s="13">
        <f t="shared" ca="1" si="615"/>
        <v>4.010137085244307</v>
      </c>
      <c r="G6569" s="13">
        <f t="shared" ca="1" si="616"/>
        <v>0.49439258323329338</v>
      </c>
      <c r="H6569" s="13">
        <f t="shared" ca="1" si="617"/>
        <v>0</v>
      </c>
    </row>
    <row r="6570" spans="3:8">
      <c r="C6570" s="13">
        <f t="shared" ca="1" si="612"/>
        <v>2009.1359689638391</v>
      </c>
      <c r="D6570" s="13">
        <f t="shared" ca="1" si="613"/>
        <v>100.6718335136146</v>
      </c>
      <c r="E6570" s="13">
        <f t="shared" ca="1" si="614"/>
        <v>993998.98828457447</v>
      </c>
      <c r="F6570" s="13">
        <f t="shared" ca="1" si="615"/>
        <v>4.0010097542530394</v>
      </c>
      <c r="G6570" s="13">
        <f t="shared" ca="1" si="616"/>
        <v>0.5078230243662839</v>
      </c>
      <c r="H6570" s="13">
        <f t="shared" ca="1" si="617"/>
        <v>0</v>
      </c>
    </row>
    <row r="6571" spans="3:8">
      <c r="C6571" s="13">
        <f t="shared" ca="1" si="612"/>
        <v>1986.6192713961209</v>
      </c>
      <c r="D6571" s="13">
        <f t="shared" ca="1" si="613"/>
        <v>100.74848765488726</v>
      </c>
      <c r="E6571" s="13">
        <f t="shared" ca="1" si="614"/>
        <v>1006326.4893389058</v>
      </c>
      <c r="F6571" s="13">
        <f t="shared" ca="1" si="615"/>
        <v>4.013266695789075</v>
      </c>
      <c r="G6571" s="13">
        <f t="shared" ca="1" si="616"/>
        <v>0.48482719169966682</v>
      </c>
      <c r="H6571" s="13">
        <f t="shared" ca="1" si="617"/>
        <v>0</v>
      </c>
    </row>
    <row r="6572" spans="3:8">
      <c r="C6572" s="13">
        <f t="shared" ca="1" si="612"/>
        <v>1992.1024742032794</v>
      </c>
      <c r="D6572" s="13">
        <f t="shared" ca="1" si="613"/>
        <v>99.425194830098732</v>
      </c>
      <c r="E6572" s="13">
        <f t="shared" ca="1" si="614"/>
        <v>995924.5054152353</v>
      </c>
      <c r="F6572" s="13">
        <f t="shared" ca="1" si="615"/>
        <v>3.9884427070266488</v>
      </c>
      <c r="G6572" s="13">
        <f t="shared" ca="1" si="616"/>
        <v>0.49834497666272409</v>
      </c>
      <c r="H6572" s="13">
        <f t="shared" ca="1" si="617"/>
        <v>0</v>
      </c>
    </row>
    <row r="6573" spans="3:8">
      <c r="C6573" s="13">
        <f t="shared" ca="1" si="612"/>
        <v>1986.9133221007608</v>
      </c>
      <c r="D6573" s="13">
        <f t="shared" ca="1" si="613"/>
        <v>100.46621416955155</v>
      </c>
      <c r="E6573" s="13">
        <f t="shared" ca="1" si="614"/>
        <v>995497.81984074425</v>
      </c>
      <c r="F6573" s="13">
        <f t="shared" ca="1" si="615"/>
        <v>3.9954299181153341</v>
      </c>
      <c r="G6573" s="13">
        <f t="shared" ca="1" si="616"/>
        <v>0.49766102849455823</v>
      </c>
      <c r="H6573" s="13">
        <f t="shared" ca="1" si="617"/>
        <v>0</v>
      </c>
    </row>
    <row r="6574" spans="3:8">
      <c r="C6574" s="13">
        <f t="shared" ca="1" si="612"/>
        <v>2000.3640768518414</v>
      </c>
      <c r="D6574" s="13">
        <f t="shared" ca="1" si="613"/>
        <v>99.583845754595444</v>
      </c>
      <c r="E6574" s="13">
        <f t="shared" ca="1" si="614"/>
        <v>1000007.0426934663</v>
      </c>
      <c r="F6574" s="13">
        <f t="shared" ca="1" si="615"/>
        <v>3.9973574792333055</v>
      </c>
      <c r="G6574" s="13">
        <f t="shared" ca="1" si="616"/>
        <v>0.49677771976193502</v>
      </c>
      <c r="H6574" s="13">
        <f t="shared" ca="1" si="617"/>
        <v>0</v>
      </c>
    </row>
    <row r="6575" spans="3:8">
      <c r="C6575" s="13">
        <f t="shared" ca="1" si="612"/>
        <v>1997.8181007527842</v>
      </c>
      <c r="D6575" s="13">
        <f t="shared" ca="1" si="613"/>
        <v>99.936845419831727</v>
      </c>
      <c r="E6575" s="13">
        <f t="shared" ca="1" si="614"/>
        <v>1002822.4834100836</v>
      </c>
      <c r="F6575" s="13">
        <f t="shared" ca="1" si="615"/>
        <v>3.9953309838849047</v>
      </c>
      <c r="G6575" s="13">
        <f t="shared" ca="1" si="616"/>
        <v>0.49688117486983258</v>
      </c>
      <c r="H6575" s="13">
        <f t="shared" ca="1" si="617"/>
        <v>0</v>
      </c>
    </row>
    <row r="6576" spans="3:8">
      <c r="C6576" s="13">
        <f t="shared" ca="1" si="612"/>
        <v>1981.5908363293815</v>
      </c>
      <c r="D6576" s="13">
        <f t="shared" ca="1" si="613"/>
        <v>99.777183596641422</v>
      </c>
      <c r="E6576" s="13">
        <f t="shared" ca="1" si="614"/>
        <v>996141.20369751123</v>
      </c>
      <c r="F6576" s="13">
        <f t="shared" ca="1" si="615"/>
        <v>3.9989414779126773</v>
      </c>
      <c r="G6576" s="13">
        <f t="shared" ca="1" si="616"/>
        <v>0.48956261697062564</v>
      </c>
      <c r="H6576" s="13">
        <f t="shared" ca="1" si="617"/>
        <v>0</v>
      </c>
    </row>
    <row r="6577" spans="3:8">
      <c r="C6577" s="13">
        <f t="shared" ca="1" si="612"/>
        <v>2026.3932275515178</v>
      </c>
      <c r="D6577" s="13">
        <f t="shared" ca="1" si="613"/>
        <v>99.661983301046462</v>
      </c>
      <c r="E6577" s="13">
        <f t="shared" ca="1" si="614"/>
        <v>990511.86021307751</v>
      </c>
      <c r="F6577" s="13">
        <f t="shared" ca="1" si="615"/>
        <v>3.9965932833532931</v>
      </c>
      <c r="G6577" s="13">
        <f t="shared" ca="1" si="616"/>
        <v>0.51547500808337143</v>
      </c>
      <c r="H6577" s="13">
        <f t="shared" ca="1" si="617"/>
        <v>0</v>
      </c>
    </row>
    <row r="6578" spans="3:8">
      <c r="C6578" s="13">
        <f t="shared" ca="1" si="612"/>
        <v>1993.3358513150017</v>
      </c>
      <c r="D6578" s="13">
        <f t="shared" ca="1" si="613"/>
        <v>100.48173072519162</v>
      </c>
      <c r="E6578" s="13">
        <f t="shared" ca="1" si="614"/>
        <v>989326.57352680119</v>
      </c>
      <c r="F6578" s="13">
        <f t="shared" ca="1" si="615"/>
        <v>3.9999258472692265</v>
      </c>
      <c r="G6578" s="13">
        <f t="shared" ca="1" si="616"/>
        <v>0.50182323056972689</v>
      </c>
      <c r="H6578" s="13">
        <f t="shared" ca="1" si="617"/>
        <v>0</v>
      </c>
    </row>
    <row r="6579" spans="3:8">
      <c r="C6579" s="13">
        <f t="shared" ca="1" si="612"/>
        <v>2005.246991356064</v>
      </c>
      <c r="D6579" s="13">
        <f t="shared" ca="1" si="613"/>
        <v>99.254495966365937</v>
      </c>
      <c r="E6579" s="13">
        <f t="shared" ca="1" si="614"/>
        <v>988867.95773199631</v>
      </c>
      <c r="F6579" s="13">
        <f t="shared" ca="1" si="615"/>
        <v>4.0117169331242861</v>
      </c>
      <c r="G6579" s="13">
        <f t="shared" ca="1" si="616"/>
        <v>0.49599424648818269</v>
      </c>
      <c r="H6579" s="13">
        <f t="shared" ca="1" si="617"/>
        <v>0</v>
      </c>
    </row>
    <row r="6580" spans="3:8">
      <c r="C6580" s="13">
        <f t="shared" ca="1" si="612"/>
        <v>2009.0222711558961</v>
      </c>
      <c r="D6580" s="13">
        <f t="shared" ca="1" si="613"/>
        <v>100.18317235767532</v>
      </c>
      <c r="E6580" s="13">
        <f t="shared" ca="1" si="614"/>
        <v>992657.03158926847</v>
      </c>
      <c r="F6580" s="13">
        <f t="shared" ca="1" si="615"/>
        <v>3.999335810375555</v>
      </c>
      <c r="G6580" s="13">
        <f t="shared" ca="1" si="616"/>
        <v>0.50683162514490532</v>
      </c>
      <c r="H6580" s="13">
        <f t="shared" ca="1" si="617"/>
        <v>0</v>
      </c>
    </row>
    <row r="6581" spans="3:8">
      <c r="C6581" s="13">
        <f t="shared" ca="1" si="612"/>
        <v>2000.4282651428957</v>
      </c>
      <c r="D6581" s="13">
        <f t="shared" ca="1" si="613"/>
        <v>100.04931976840722</v>
      </c>
      <c r="E6581" s="13">
        <f t="shared" ca="1" si="614"/>
        <v>998978.54910798278</v>
      </c>
      <c r="F6581" s="13">
        <f t="shared" ca="1" si="615"/>
        <v>4.0023874596335771</v>
      </c>
      <c r="G6581" s="13">
        <f t="shared" ca="1" si="616"/>
        <v>0.49713868613766915</v>
      </c>
      <c r="H6581" s="13">
        <f t="shared" ca="1" si="617"/>
        <v>0</v>
      </c>
    </row>
    <row r="6582" spans="3:8">
      <c r="C6582" s="13">
        <f t="shared" ca="1" si="612"/>
        <v>1977.7360616115345</v>
      </c>
      <c r="D6582" s="13">
        <f t="shared" ca="1" si="613"/>
        <v>100.18689837877797</v>
      </c>
      <c r="E6582" s="13">
        <f t="shared" ca="1" si="614"/>
        <v>990117.07532397716</v>
      </c>
      <c r="F6582" s="13">
        <f t="shared" ca="1" si="615"/>
        <v>4.0151500365455561</v>
      </c>
      <c r="G6582" s="13">
        <f t="shared" ca="1" si="616"/>
        <v>0.48473465217974127</v>
      </c>
      <c r="H6582" s="13">
        <f t="shared" ca="1" si="617"/>
        <v>0</v>
      </c>
    </row>
    <row r="6583" spans="3:8">
      <c r="C6583" s="13">
        <f t="shared" ca="1" si="612"/>
        <v>2003.4743745718145</v>
      </c>
      <c r="D6583" s="13">
        <f t="shared" ca="1" si="613"/>
        <v>100.35212774275927</v>
      </c>
      <c r="E6583" s="13">
        <f t="shared" ca="1" si="614"/>
        <v>986950.03156586632</v>
      </c>
      <c r="F6583" s="13">
        <f t="shared" ca="1" si="615"/>
        <v>4.0071261944867596</v>
      </c>
      <c r="G6583" s="13">
        <f t="shared" ca="1" si="616"/>
        <v>0.5038683272755623</v>
      </c>
      <c r="H6583" s="13">
        <f t="shared" ca="1" si="617"/>
        <v>0</v>
      </c>
    </row>
    <row r="6584" spans="3:8">
      <c r="C6584" s="13">
        <f t="shared" ca="1" si="612"/>
        <v>1998.6741595106746</v>
      </c>
      <c r="D6584" s="13">
        <f t="shared" ca="1" si="613"/>
        <v>98.902086762582243</v>
      </c>
      <c r="E6584" s="13">
        <f t="shared" ca="1" si="614"/>
        <v>992319.14950076991</v>
      </c>
      <c r="F6584" s="13">
        <f t="shared" ca="1" si="615"/>
        <v>4.0123482684485641</v>
      </c>
      <c r="G6584" s="13">
        <f t="shared" ca="1" si="616"/>
        <v>0.48898295760679283</v>
      </c>
      <c r="H6584" s="13">
        <f t="shared" ca="1" si="617"/>
        <v>0</v>
      </c>
    </row>
    <row r="6585" spans="3:8">
      <c r="C6585" s="13">
        <f t="shared" ca="1" si="612"/>
        <v>2011.8736776367364</v>
      </c>
      <c r="D6585" s="13">
        <f t="shared" ca="1" si="613"/>
        <v>99.852876814111227</v>
      </c>
      <c r="E6585" s="13">
        <f t="shared" ca="1" si="614"/>
        <v>992386.94630115689</v>
      </c>
      <c r="F6585" s="13">
        <f t="shared" ca="1" si="615"/>
        <v>4.0068385845226384</v>
      </c>
      <c r="G6585" s="13">
        <f t="shared" ca="1" si="616"/>
        <v>0.50294871347559589</v>
      </c>
      <c r="H6585" s="13">
        <f t="shared" ca="1" si="617"/>
        <v>0</v>
      </c>
    </row>
    <row r="6586" spans="3:8">
      <c r="C6586" s="13">
        <f t="shared" ca="1" si="612"/>
        <v>2000.0718767030532</v>
      </c>
      <c r="D6586" s="13">
        <f t="shared" ca="1" si="613"/>
        <v>100.22100607134392</v>
      </c>
      <c r="E6586" s="13">
        <f t="shared" ca="1" si="614"/>
        <v>993838.62005109619</v>
      </c>
      <c r="F6586" s="13">
        <f t="shared" ca="1" si="615"/>
        <v>3.9987776710896732</v>
      </c>
      <c r="G6586" s="13">
        <f t="shared" ca="1" si="616"/>
        <v>0.50219825180368427</v>
      </c>
      <c r="H6586" s="13">
        <f t="shared" ca="1" si="617"/>
        <v>0</v>
      </c>
    </row>
    <row r="6587" spans="3:8">
      <c r="C6587" s="13">
        <f t="shared" ca="1" si="612"/>
        <v>2011.2256120455108</v>
      </c>
      <c r="D6587" s="13">
        <f t="shared" ca="1" si="613"/>
        <v>100.26887031226813</v>
      </c>
      <c r="E6587" s="13">
        <f t="shared" ca="1" si="614"/>
        <v>991672.89107143681</v>
      </c>
      <c r="F6587" s="13">
        <f t="shared" ca="1" si="615"/>
        <v>3.9993748765929209</v>
      </c>
      <c r="G6587" s="13">
        <f t="shared" ca="1" si="616"/>
        <v>0.50886307826911237</v>
      </c>
      <c r="H6587" s="13">
        <f t="shared" ca="1" si="617"/>
        <v>0</v>
      </c>
    </row>
    <row r="6588" spans="3:8">
      <c r="C6588" s="13">
        <f t="shared" ca="1" si="612"/>
        <v>1983.2320759102133</v>
      </c>
      <c r="D6588" s="13">
        <f t="shared" ca="1" si="613"/>
        <v>99.686856982167313</v>
      </c>
      <c r="E6588" s="13">
        <f t="shared" ca="1" si="614"/>
        <v>996541.86162511166</v>
      </c>
      <c r="F6588" s="13">
        <f t="shared" ca="1" si="615"/>
        <v>4.0057559862380865</v>
      </c>
      <c r="G6588" s="13">
        <f t="shared" ca="1" si="616"/>
        <v>0.48640900397972442</v>
      </c>
      <c r="H6588" s="13">
        <f t="shared" ca="1" si="617"/>
        <v>0</v>
      </c>
    </row>
    <row r="6589" spans="3:8">
      <c r="C6589" s="13">
        <f t="shared" ca="1" si="612"/>
        <v>2014.1295802275126</v>
      </c>
      <c r="D6589" s="13">
        <f t="shared" ca="1" si="613"/>
        <v>100.91689194019257</v>
      </c>
      <c r="E6589" s="13">
        <f t="shared" ca="1" si="614"/>
        <v>993931.56984395615</v>
      </c>
      <c r="F6589" s="13">
        <f t="shared" ca="1" si="615"/>
        <v>3.9993821677718691</v>
      </c>
      <c r="G6589" s="13">
        <f t="shared" ca="1" si="616"/>
        <v>0.51246086828397708</v>
      </c>
      <c r="H6589" s="13">
        <f t="shared" ca="1" si="617"/>
        <v>0</v>
      </c>
    </row>
    <row r="6590" spans="3:8">
      <c r="C6590" s="13">
        <f t="shared" ca="1" si="612"/>
        <v>2015.9727329728134</v>
      </c>
      <c r="D6590" s="13">
        <f t="shared" ca="1" si="613"/>
        <v>99.755091404747418</v>
      </c>
      <c r="E6590" s="13">
        <f t="shared" ca="1" si="614"/>
        <v>998350.53836650297</v>
      </c>
      <c r="F6590" s="13">
        <f t="shared" ca="1" si="615"/>
        <v>3.9955342347966267</v>
      </c>
      <c r="G6590" s="13">
        <f t="shared" ca="1" si="616"/>
        <v>0.50719157636871448</v>
      </c>
      <c r="H6590" s="13">
        <f t="shared" ca="1" si="617"/>
        <v>0</v>
      </c>
    </row>
    <row r="6591" spans="3:8">
      <c r="C6591" s="13">
        <f t="shared" ca="1" si="612"/>
        <v>2004.6215754071955</v>
      </c>
      <c r="D6591" s="13">
        <f t="shared" ca="1" si="613"/>
        <v>99.623534144709581</v>
      </c>
      <c r="E6591" s="13">
        <f t="shared" ca="1" si="614"/>
        <v>988600.90062094189</v>
      </c>
      <c r="F6591" s="13">
        <f t="shared" ca="1" si="615"/>
        <v>3.9961218531646914</v>
      </c>
      <c r="G6591" s="13">
        <f t="shared" ca="1" si="616"/>
        <v>0.50547652041409219</v>
      </c>
      <c r="H6591" s="13">
        <f t="shared" ca="1" si="617"/>
        <v>0</v>
      </c>
    </row>
    <row r="6592" spans="3:8">
      <c r="C6592" s="13">
        <f t="shared" ca="1" si="612"/>
        <v>1991.509929762738</v>
      </c>
      <c r="D6592" s="13">
        <f t="shared" ca="1" si="613"/>
        <v>99.124724721861455</v>
      </c>
      <c r="E6592" s="13">
        <f t="shared" ca="1" si="614"/>
        <v>988636.81750636711</v>
      </c>
      <c r="F6592" s="13">
        <f t="shared" ca="1" si="615"/>
        <v>3.9946160920682332</v>
      </c>
      <c r="G6592" s="13">
        <f t="shared" ca="1" si="616"/>
        <v>0.49711871423396209</v>
      </c>
      <c r="H6592" s="13">
        <f t="shared" ca="1" si="617"/>
        <v>0</v>
      </c>
    </row>
    <row r="6593" spans="3:8">
      <c r="C6593" s="13">
        <f t="shared" ca="1" si="612"/>
        <v>1991.2483437668493</v>
      </c>
      <c r="D6593" s="13">
        <f t="shared" ca="1" si="613"/>
        <v>100.31668136477822</v>
      </c>
      <c r="E6593" s="13">
        <f t="shared" ca="1" si="614"/>
        <v>996628.86655794317</v>
      </c>
      <c r="F6593" s="13">
        <f t="shared" ca="1" si="615"/>
        <v>3.9979669707747334</v>
      </c>
      <c r="G6593" s="13">
        <f t="shared" ca="1" si="616"/>
        <v>0.49726040226016904</v>
      </c>
      <c r="H6593" s="13">
        <f t="shared" ca="1" si="617"/>
        <v>0</v>
      </c>
    </row>
    <row r="6594" spans="3:8">
      <c r="C6594" s="13">
        <f t="shared" ca="1" si="612"/>
        <v>2024.7871355846694</v>
      </c>
      <c r="D6594" s="13">
        <f t="shared" ca="1" si="613"/>
        <v>98.861146902901154</v>
      </c>
      <c r="E6594" s="13">
        <f t="shared" ca="1" si="614"/>
        <v>1001288.8906625891</v>
      </c>
      <c r="F6594" s="13">
        <f t="shared" ca="1" si="615"/>
        <v>4.008207659465965</v>
      </c>
      <c r="G6594" s="13">
        <f t="shared" ca="1" si="616"/>
        <v>0.49919965073182443</v>
      </c>
      <c r="H6594" s="13">
        <f t="shared" ca="1" si="617"/>
        <v>0</v>
      </c>
    </row>
    <row r="6595" spans="3:8">
      <c r="C6595" s="13">
        <f t="shared" ca="1" si="612"/>
        <v>2009.2292788753166</v>
      </c>
      <c r="D6595" s="13">
        <f t="shared" ca="1" si="613"/>
        <v>100.12989406913124</v>
      </c>
      <c r="E6595" s="13">
        <f t="shared" ca="1" si="614"/>
        <v>999965.71024447051</v>
      </c>
      <c r="F6595" s="13">
        <f t="shared" ca="1" si="615"/>
        <v>4.0036170469449122</v>
      </c>
      <c r="G6595" s="13">
        <f t="shared" ca="1" si="616"/>
        <v>0.50081538375431955</v>
      </c>
      <c r="H6595" s="13">
        <f t="shared" ca="1" si="617"/>
        <v>0</v>
      </c>
    </row>
    <row r="6596" spans="3:8">
      <c r="C6596" s="13">
        <f t="shared" ca="1" si="612"/>
        <v>1992.3262778911158</v>
      </c>
      <c r="D6596" s="13">
        <f t="shared" ca="1" si="613"/>
        <v>99.731673051955909</v>
      </c>
      <c r="E6596" s="13">
        <f t="shared" ca="1" si="614"/>
        <v>989834.12844580063</v>
      </c>
      <c r="F6596" s="13">
        <f t="shared" ca="1" si="615"/>
        <v>3.9950114313719607</v>
      </c>
      <c r="G6596" s="13">
        <f t="shared" ca="1" si="616"/>
        <v>0.49976937119562098</v>
      </c>
      <c r="H6596" s="13">
        <f t="shared" ca="1" si="617"/>
        <v>0</v>
      </c>
    </row>
    <row r="6597" spans="3:8">
      <c r="C6597" s="13">
        <f t="shared" ca="1" si="612"/>
        <v>2005.4782547247662</v>
      </c>
      <c r="D6597" s="13">
        <f t="shared" ca="1" si="613"/>
        <v>99.431256798428819</v>
      </c>
      <c r="E6597" s="13">
        <f t="shared" ca="1" si="614"/>
        <v>986661.67850115173</v>
      </c>
      <c r="F6597" s="13">
        <f t="shared" ca="1" si="615"/>
        <v>3.9962805164689632</v>
      </c>
      <c r="G6597" s="13">
        <f t="shared" ca="1" si="616"/>
        <v>0.50584429330780623</v>
      </c>
      <c r="H6597" s="13">
        <f t="shared" ca="1" si="617"/>
        <v>0</v>
      </c>
    </row>
    <row r="6598" spans="3:8">
      <c r="C6598" s="13">
        <f t="shared" ca="1" si="612"/>
        <v>1996.3362010507537</v>
      </c>
      <c r="D6598" s="13">
        <f t="shared" ca="1" si="613"/>
        <v>100.21996222821268</v>
      </c>
      <c r="E6598" s="13">
        <f t="shared" ca="1" si="614"/>
        <v>996401.36811705993</v>
      </c>
      <c r="F6598" s="13">
        <f t="shared" ca="1" si="615"/>
        <v>4.007516932536701</v>
      </c>
      <c r="G6598" s="13">
        <f t="shared" ca="1" si="616"/>
        <v>0.49469321599178862</v>
      </c>
      <c r="H6598" s="13">
        <f t="shared" ca="1" si="617"/>
        <v>0</v>
      </c>
    </row>
    <row r="6599" spans="3:8">
      <c r="C6599" s="13">
        <f t="shared" ca="1" si="612"/>
        <v>1980.5140754116555</v>
      </c>
      <c r="D6599" s="13">
        <f t="shared" ca="1" si="613"/>
        <v>100.4343801225737</v>
      </c>
      <c r="E6599" s="13">
        <f t="shared" ca="1" si="614"/>
        <v>987906.73517456453</v>
      </c>
      <c r="F6599" s="13">
        <f t="shared" ca="1" si="615"/>
        <v>4.0056970067477264</v>
      </c>
      <c r="G6599" s="13">
        <f t="shared" ca="1" si="616"/>
        <v>0.49301493398184459</v>
      </c>
      <c r="H6599" s="13">
        <f t="shared" ca="1" si="617"/>
        <v>0</v>
      </c>
    </row>
    <row r="6600" spans="3:8">
      <c r="C6600" s="13">
        <f t="shared" ca="1" si="612"/>
        <v>2008.3547544037688</v>
      </c>
      <c r="D6600" s="13">
        <f t="shared" ca="1" si="613"/>
        <v>100.2079541252231</v>
      </c>
      <c r="E6600" s="13">
        <f t="shared" ca="1" si="614"/>
        <v>996936.81623770623</v>
      </c>
      <c r="F6600" s="13">
        <f t="shared" ca="1" si="615"/>
        <v>4.007220585772659</v>
      </c>
      <c r="G6600" s="13">
        <f t="shared" ca="1" si="616"/>
        <v>0.50048671532878752</v>
      </c>
      <c r="H6600" s="13">
        <f t="shared" ca="1" si="617"/>
        <v>0</v>
      </c>
    </row>
    <row r="6601" spans="3:8">
      <c r="C6601" s="13">
        <f t="shared" ca="1" si="612"/>
        <v>2001.1995012450254</v>
      </c>
      <c r="D6601" s="13">
        <f t="shared" ca="1" si="613"/>
        <v>99.425767789345173</v>
      </c>
      <c r="E6601" s="13">
        <f t="shared" ca="1" si="614"/>
        <v>989729.99894528301</v>
      </c>
      <c r="F6601" s="13">
        <f t="shared" ca="1" si="615"/>
        <v>3.9921155709835645</v>
      </c>
      <c r="G6601" s="13">
        <f t="shared" ca="1" si="616"/>
        <v>0.50419751847735705</v>
      </c>
      <c r="H6601" s="13">
        <f t="shared" ca="1" si="617"/>
        <v>0</v>
      </c>
    </row>
    <row r="6602" spans="3:8">
      <c r="C6602" s="13">
        <f t="shared" ca="1" si="612"/>
        <v>1988.0507693823567</v>
      </c>
      <c r="D6602" s="13">
        <f t="shared" ca="1" si="613"/>
        <v>100.09502632599627</v>
      </c>
      <c r="E6602" s="13">
        <f t="shared" ca="1" si="614"/>
        <v>1000785.374620024</v>
      </c>
      <c r="F6602" s="13">
        <f t="shared" ca="1" si="615"/>
        <v>4.0014627804542959</v>
      </c>
      <c r="G6602" s="13">
        <f t="shared" ca="1" si="616"/>
        <v>0.49079654631826314</v>
      </c>
      <c r="H6602" s="13">
        <f t="shared" ca="1" si="617"/>
        <v>0</v>
      </c>
    </row>
    <row r="6603" spans="3:8">
      <c r="C6603" s="13">
        <f t="shared" ca="1" si="612"/>
        <v>2010.474545557179</v>
      </c>
      <c r="D6603" s="13">
        <f t="shared" ca="1" si="613"/>
        <v>100.2371639960474</v>
      </c>
      <c r="E6603" s="13">
        <f t="shared" ca="1" si="614"/>
        <v>986561.69354847725</v>
      </c>
      <c r="F6603" s="13">
        <f t="shared" ca="1" si="615"/>
        <v>4.0012920708010125</v>
      </c>
      <c r="G6603" s="13">
        <f t="shared" ca="1" si="616"/>
        <v>0.50997724766752883</v>
      </c>
      <c r="H6603" s="13">
        <f t="shared" ca="1" si="617"/>
        <v>0</v>
      </c>
    </row>
    <row r="6604" spans="3:8">
      <c r="C6604" s="13">
        <f t="shared" ca="1" si="612"/>
        <v>2002.9689072088424</v>
      </c>
      <c r="D6604" s="13">
        <f t="shared" ca="1" si="613"/>
        <v>100.84062312833058</v>
      </c>
      <c r="E6604" s="13">
        <f t="shared" ca="1" si="614"/>
        <v>982557.68287923012</v>
      </c>
      <c r="F6604" s="13">
        <f t="shared" ca="1" si="615"/>
        <v>3.9989012561554893</v>
      </c>
      <c r="G6604" s="13">
        <f t="shared" ca="1" si="616"/>
        <v>0.51252292192639259</v>
      </c>
      <c r="H6604" s="13">
        <f t="shared" ca="1" si="617"/>
        <v>0</v>
      </c>
    </row>
    <row r="6605" spans="3:8">
      <c r="C6605" s="13">
        <f t="shared" ca="1" si="612"/>
        <v>2004.5978506440233</v>
      </c>
      <c r="D6605" s="13">
        <f t="shared" ca="1" si="613"/>
        <v>98.919949348371176</v>
      </c>
      <c r="E6605" s="13">
        <f t="shared" ca="1" si="614"/>
        <v>987622.52500858624</v>
      </c>
      <c r="F6605" s="13">
        <f t="shared" ca="1" si="615"/>
        <v>4.0038400455005574</v>
      </c>
      <c r="G6605" s="13">
        <f t="shared" ca="1" si="616"/>
        <v>0.49852928884121078</v>
      </c>
      <c r="H6605" s="13">
        <f t="shared" ca="1" si="617"/>
        <v>0</v>
      </c>
    </row>
    <row r="6606" spans="3:8">
      <c r="C6606" s="13">
        <f t="shared" ca="1" si="612"/>
        <v>1966.8648771766748</v>
      </c>
      <c r="D6606" s="13">
        <f t="shared" ca="1" si="613"/>
        <v>100.58269444243422</v>
      </c>
      <c r="E6606" s="13">
        <f t="shared" ca="1" si="614"/>
        <v>1001310.7840485066</v>
      </c>
      <c r="F6606" s="13">
        <f t="shared" ca="1" si="615"/>
        <v>3.989106047677677</v>
      </c>
      <c r="G6606" s="13">
        <f t="shared" ca="1" si="616"/>
        <v>0.48848499662100858</v>
      </c>
      <c r="H6606" s="13">
        <f t="shared" ca="1" si="617"/>
        <v>0</v>
      </c>
    </row>
    <row r="6607" spans="3:8">
      <c r="C6607" s="13">
        <f t="shared" ca="1" si="612"/>
        <v>1988.9234596215724</v>
      </c>
      <c r="D6607" s="13">
        <f t="shared" ca="1" si="613"/>
        <v>99.374701133917398</v>
      </c>
      <c r="E6607" s="13">
        <f t="shared" ca="1" si="614"/>
        <v>1000205.8955753096</v>
      </c>
      <c r="F6607" s="13">
        <f t="shared" ca="1" si="615"/>
        <v>3.9938403596845418</v>
      </c>
      <c r="G6607" s="13">
        <f t="shared" ca="1" si="616"/>
        <v>0.49171096741430348</v>
      </c>
      <c r="H6607" s="13">
        <f t="shared" ca="1" si="617"/>
        <v>0</v>
      </c>
    </row>
    <row r="6608" spans="3:8">
      <c r="C6608" s="13">
        <f t="shared" ca="1" si="612"/>
        <v>1994.4515385423408</v>
      </c>
      <c r="D6608" s="13">
        <f t="shared" ca="1" si="613"/>
        <v>99.486699090721913</v>
      </c>
      <c r="E6608" s="13">
        <f t="shared" ca="1" si="614"/>
        <v>983386.3297436916</v>
      </c>
      <c r="F6608" s="13">
        <f t="shared" ca="1" si="615"/>
        <v>4.0043686633079751</v>
      </c>
      <c r="G6608" s="13">
        <f t="shared" ca="1" si="616"/>
        <v>0.49819773588390504</v>
      </c>
      <c r="H6608" s="13">
        <f t="shared" ca="1" si="617"/>
        <v>0</v>
      </c>
    </row>
    <row r="6609" spans="3:8">
      <c r="C6609" s="13">
        <f t="shared" ca="1" si="612"/>
        <v>1987.7973557916903</v>
      </c>
      <c r="D6609" s="13">
        <f t="shared" ca="1" si="613"/>
        <v>100.57754623557297</v>
      </c>
      <c r="E6609" s="13">
        <f t="shared" ca="1" si="614"/>
        <v>998925.65764851437</v>
      </c>
      <c r="F6609" s="13">
        <f t="shared" ca="1" si="615"/>
        <v>3.9924074538879912</v>
      </c>
      <c r="G6609" s="13">
        <f t="shared" ca="1" si="616"/>
        <v>0.49845136384378008</v>
      </c>
      <c r="H6609" s="13">
        <f t="shared" ca="1" si="617"/>
        <v>0</v>
      </c>
    </row>
    <row r="6610" spans="3:8">
      <c r="C6610" s="13">
        <f t="shared" ca="1" si="612"/>
        <v>1986.8047872472428</v>
      </c>
      <c r="D6610" s="13">
        <f t="shared" ca="1" si="613"/>
        <v>98.852059456090004</v>
      </c>
      <c r="E6610" s="13">
        <f t="shared" ca="1" si="614"/>
        <v>979154.53941796802</v>
      </c>
      <c r="F6610" s="13">
        <f t="shared" ca="1" si="615"/>
        <v>3.9990843149796742</v>
      </c>
      <c r="G6610" s="13">
        <f t="shared" ca="1" si="616"/>
        <v>0.4959669846034056</v>
      </c>
      <c r="H6610" s="13">
        <f t="shared" ca="1" si="617"/>
        <v>0</v>
      </c>
    </row>
    <row r="6611" spans="3:8">
      <c r="C6611" s="13">
        <f t="shared" ca="1" si="612"/>
        <v>2019.9615167470768</v>
      </c>
      <c r="D6611" s="13">
        <f t="shared" ca="1" si="613"/>
        <v>100.76472835887988</v>
      </c>
      <c r="E6611" s="13">
        <f t="shared" ca="1" si="614"/>
        <v>984486.77400380548</v>
      </c>
      <c r="F6611" s="13">
        <f t="shared" ca="1" si="615"/>
        <v>3.9951870285767237</v>
      </c>
      <c r="G6611" s="13">
        <f t="shared" ca="1" si="616"/>
        <v>0.52177890672579996</v>
      </c>
      <c r="H6611" s="13">
        <f t="shared" ca="1" si="617"/>
        <v>0</v>
      </c>
    </row>
    <row r="6612" spans="3:8">
      <c r="C6612" s="13">
        <f t="shared" ca="1" si="612"/>
        <v>2011.9106138160373</v>
      </c>
      <c r="D6612" s="13">
        <f t="shared" ca="1" si="613"/>
        <v>99.643542354351297</v>
      </c>
      <c r="E6612" s="13">
        <f t="shared" ca="1" si="614"/>
        <v>993218.74700336531</v>
      </c>
      <c r="F6612" s="13">
        <f t="shared" ca="1" si="615"/>
        <v>3.99475720993969</v>
      </c>
      <c r="G6612" s="13">
        <f t="shared" ca="1" si="616"/>
        <v>0.5075866501380657</v>
      </c>
      <c r="H6612" s="13">
        <f t="shared" ca="1" si="617"/>
        <v>0</v>
      </c>
    </row>
    <row r="6613" spans="3:8">
      <c r="C6613" s="13">
        <f t="shared" ca="1" si="612"/>
        <v>2009.1679884358443</v>
      </c>
      <c r="D6613" s="13">
        <f t="shared" ca="1" si="613"/>
        <v>101.4795413109057</v>
      </c>
      <c r="E6613" s="13">
        <f t="shared" ca="1" si="614"/>
        <v>989137.25827446091</v>
      </c>
      <c r="F6613" s="13">
        <f t="shared" ca="1" si="615"/>
        <v>3.9922539082137978</v>
      </c>
      <c r="G6613" s="13">
        <f t="shared" ca="1" si="616"/>
        <v>0.51895768849865742</v>
      </c>
      <c r="H6613" s="13">
        <f t="shared" ca="1" si="617"/>
        <v>0</v>
      </c>
    </row>
    <row r="6614" spans="3:8">
      <c r="C6614" s="13">
        <f t="shared" ca="1" si="612"/>
        <v>1997.672192560223</v>
      </c>
      <c r="D6614" s="13">
        <f t="shared" ca="1" si="613"/>
        <v>99.45830290718078</v>
      </c>
      <c r="E6614" s="13">
        <f t="shared" ca="1" si="614"/>
        <v>979743.84329002351</v>
      </c>
      <c r="F6614" s="13">
        <f t="shared" ca="1" si="615"/>
        <v>4.0094779048514679</v>
      </c>
      <c r="G6614" s="13">
        <f t="shared" ca="1" si="616"/>
        <v>0.4989715528947275</v>
      </c>
      <c r="H6614" s="13">
        <f t="shared" ca="1" si="617"/>
        <v>0</v>
      </c>
    </row>
    <row r="6615" spans="3:8">
      <c r="C6615" s="13">
        <f t="shared" ca="1" si="612"/>
        <v>2000.7177472597359</v>
      </c>
      <c r="D6615" s="13">
        <f t="shared" ca="1" si="613"/>
        <v>99.307948137179324</v>
      </c>
      <c r="E6615" s="13">
        <f t="shared" ca="1" si="614"/>
        <v>1003711.6000382676</v>
      </c>
      <c r="F6615" s="13">
        <f t="shared" ca="1" si="615"/>
        <v>3.9984569499623186</v>
      </c>
      <c r="G6615" s="13">
        <f t="shared" ca="1" si="616"/>
        <v>0.49320463720912838</v>
      </c>
      <c r="H6615" s="13">
        <f t="shared" ca="1" si="617"/>
        <v>0</v>
      </c>
    </row>
    <row r="6616" spans="3:8">
      <c r="C6616" s="13">
        <f t="shared" ref="C6616:C6679" ca="1" si="618">NORMINV(RAND(),$D$3,$G$3)</f>
        <v>1991.062497363992</v>
      </c>
      <c r="D6616" s="13">
        <f t="shared" ref="D6616:D6679" ca="1" si="619">NORMINV(RAND(),$D$4,$G$4)</f>
        <v>99.032909767950528</v>
      </c>
      <c r="E6616" s="13">
        <f t="shared" ref="E6616:E6679" ca="1" si="620">NORMINV(RAND(),$D$5,$G$5)</f>
        <v>990273.25394873461</v>
      </c>
      <c r="F6616" s="13">
        <f t="shared" ref="F6616:F6679" ca="1" si="621">NORMINV(RAND(),$D$6,$G$6)</f>
        <v>3.9957215590284427</v>
      </c>
      <c r="G6616" s="13">
        <f t="shared" ref="G6616:G6679" ca="1" si="622">C6616^2*D6616/(E6616*3.1415926*F6616^4)</f>
        <v>0.49506650255570028</v>
      </c>
      <c r="H6616" s="13">
        <f t="shared" ref="H6616:H6679" ca="1" si="623">IF(G6616&gt;0.54,1,IF(G6616&lt;0.46,1,0))</f>
        <v>0</v>
      </c>
    </row>
    <row r="6617" spans="3:8">
      <c r="C6617" s="13">
        <f t="shared" ca="1" si="618"/>
        <v>2002.8055731979341</v>
      </c>
      <c r="D6617" s="13">
        <f t="shared" ca="1" si="619"/>
        <v>101.40527982041469</v>
      </c>
      <c r="E6617" s="13">
        <f t="shared" ca="1" si="620"/>
        <v>988645.82799936447</v>
      </c>
      <c r="F6617" s="13">
        <f t="shared" ca="1" si="621"/>
        <v>4.0020145898013322</v>
      </c>
      <c r="G6617" s="13">
        <f t="shared" ca="1" si="622"/>
        <v>0.51054364734892077</v>
      </c>
      <c r="H6617" s="13">
        <f t="shared" ca="1" si="623"/>
        <v>0</v>
      </c>
    </row>
    <row r="6618" spans="3:8">
      <c r="C6618" s="13">
        <f t="shared" ca="1" si="618"/>
        <v>2011.9719227749956</v>
      </c>
      <c r="D6618" s="13">
        <f t="shared" ca="1" si="619"/>
        <v>99.471488576766149</v>
      </c>
      <c r="E6618" s="13">
        <f t="shared" ca="1" si="620"/>
        <v>996275.91832583037</v>
      </c>
      <c r="F6618" s="13">
        <f t="shared" ca="1" si="621"/>
        <v>3.9996995106385005</v>
      </c>
      <c r="G6618" s="13">
        <f t="shared" ca="1" si="622"/>
        <v>0.50269375632435886</v>
      </c>
      <c r="H6618" s="13">
        <f t="shared" ca="1" si="623"/>
        <v>0</v>
      </c>
    </row>
    <row r="6619" spans="3:8">
      <c r="C6619" s="13">
        <f t="shared" ca="1" si="618"/>
        <v>1976.5196449888497</v>
      </c>
      <c r="D6619" s="13">
        <f t="shared" ca="1" si="619"/>
        <v>99.897517143730497</v>
      </c>
      <c r="E6619" s="13">
        <f t="shared" ca="1" si="620"/>
        <v>990758.54524102004</v>
      </c>
      <c r="F6619" s="13">
        <f t="shared" ca="1" si="621"/>
        <v>3.9921037589242836</v>
      </c>
      <c r="G6619" s="13">
        <f t="shared" ca="1" si="622"/>
        <v>0.49366460566974285</v>
      </c>
      <c r="H6619" s="13">
        <f t="shared" ca="1" si="623"/>
        <v>0</v>
      </c>
    </row>
    <row r="6620" spans="3:8">
      <c r="C6620" s="13">
        <f t="shared" ca="1" si="618"/>
        <v>1997.2230825501217</v>
      </c>
      <c r="D6620" s="13">
        <f t="shared" ca="1" si="619"/>
        <v>100.44238075015369</v>
      </c>
      <c r="E6620" s="13">
        <f t="shared" ca="1" si="620"/>
        <v>997286.04845447245</v>
      </c>
      <c r="F6620" s="13">
        <f t="shared" ca="1" si="621"/>
        <v>4.0024268919625881</v>
      </c>
      <c r="G6620" s="13">
        <f t="shared" ca="1" si="622"/>
        <v>0.49831838594491923</v>
      </c>
      <c r="H6620" s="13">
        <f t="shared" ca="1" si="623"/>
        <v>0</v>
      </c>
    </row>
    <row r="6621" spans="3:8">
      <c r="C6621" s="13">
        <f t="shared" ca="1" si="618"/>
        <v>1998.8038756458</v>
      </c>
      <c r="D6621" s="13">
        <f t="shared" ca="1" si="619"/>
        <v>99.950850350240913</v>
      </c>
      <c r="E6621" s="13">
        <f t="shared" ca="1" si="620"/>
        <v>1002848.4438331794</v>
      </c>
      <c r="F6621" s="13">
        <f t="shared" ca="1" si="621"/>
        <v>4.0090105968426721</v>
      </c>
      <c r="G6621" s="13">
        <f t="shared" ca="1" si="622"/>
        <v>0.49067380336522037</v>
      </c>
      <c r="H6621" s="13">
        <f t="shared" ca="1" si="623"/>
        <v>0</v>
      </c>
    </row>
    <row r="6622" spans="3:8">
      <c r="C6622" s="13">
        <f t="shared" ca="1" si="618"/>
        <v>2012.9352737867682</v>
      </c>
      <c r="D6622" s="13">
        <f t="shared" ca="1" si="619"/>
        <v>100.13645993093905</v>
      </c>
      <c r="E6622" s="13">
        <f t="shared" ca="1" si="620"/>
        <v>1002652.6576299993</v>
      </c>
      <c r="F6622" s="13">
        <f t="shared" ca="1" si="621"/>
        <v>4.0050691094142987</v>
      </c>
      <c r="G6622" s="13">
        <f t="shared" ca="1" si="622"/>
        <v>0.50062371907916847</v>
      </c>
      <c r="H6622" s="13">
        <f t="shared" ca="1" si="623"/>
        <v>0</v>
      </c>
    </row>
    <row r="6623" spans="3:8">
      <c r="C6623" s="13">
        <f t="shared" ca="1" si="618"/>
        <v>1992.8257527545029</v>
      </c>
      <c r="D6623" s="13">
        <f t="shared" ca="1" si="619"/>
        <v>100.34769280828876</v>
      </c>
      <c r="E6623" s="13">
        <f t="shared" ca="1" si="620"/>
        <v>1003563.2939288385</v>
      </c>
      <c r="F6623" s="13">
        <f t="shared" ca="1" si="621"/>
        <v>4.0043127664271436</v>
      </c>
      <c r="G6623" s="13">
        <f t="shared" ca="1" si="622"/>
        <v>0.49163120951553041</v>
      </c>
      <c r="H6623" s="13">
        <f t="shared" ca="1" si="623"/>
        <v>0</v>
      </c>
    </row>
    <row r="6624" spans="3:8">
      <c r="C6624" s="13">
        <f t="shared" ca="1" si="618"/>
        <v>2005.2495245717057</v>
      </c>
      <c r="D6624" s="13">
        <f t="shared" ca="1" si="619"/>
        <v>99.02248267868481</v>
      </c>
      <c r="E6624" s="13">
        <f t="shared" ca="1" si="620"/>
        <v>990788.48439702613</v>
      </c>
      <c r="F6624" s="13">
        <f t="shared" ca="1" si="621"/>
        <v>3.9995946366691402</v>
      </c>
      <c r="G6624" s="13">
        <f t="shared" ca="1" si="622"/>
        <v>0.4998917045238595</v>
      </c>
      <c r="H6624" s="13">
        <f t="shared" ca="1" si="623"/>
        <v>0</v>
      </c>
    </row>
    <row r="6625" spans="3:8">
      <c r="C6625" s="13">
        <f t="shared" ca="1" si="618"/>
        <v>1995.1991912440494</v>
      </c>
      <c r="D6625" s="13">
        <f t="shared" ca="1" si="619"/>
        <v>99.62778565774525</v>
      </c>
      <c r="E6625" s="13">
        <f t="shared" ca="1" si="620"/>
        <v>1005959.374261549</v>
      </c>
      <c r="F6625" s="13">
        <f t="shared" ca="1" si="621"/>
        <v>3.9908915718642501</v>
      </c>
      <c r="G6625" s="13">
        <f t="shared" ca="1" si="622"/>
        <v>0.49470121386160892</v>
      </c>
      <c r="H6625" s="13">
        <f t="shared" ca="1" si="623"/>
        <v>0</v>
      </c>
    </row>
    <row r="6626" spans="3:8">
      <c r="C6626" s="13">
        <f t="shared" ca="1" si="618"/>
        <v>2009.8979551008442</v>
      </c>
      <c r="D6626" s="13">
        <f t="shared" ca="1" si="619"/>
        <v>99.94021561323855</v>
      </c>
      <c r="E6626" s="13">
        <f t="shared" ca="1" si="620"/>
        <v>982331.93963929138</v>
      </c>
      <c r="F6626" s="13">
        <f t="shared" ca="1" si="621"/>
        <v>3.9815685479798488</v>
      </c>
      <c r="G6626" s="13">
        <f t="shared" ca="1" si="622"/>
        <v>0.52055111391489428</v>
      </c>
      <c r="H6626" s="13">
        <f t="shared" ca="1" si="623"/>
        <v>0</v>
      </c>
    </row>
    <row r="6627" spans="3:8">
      <c r="C6627" s="13">
        <f t="shared" ca="1" si="618"/>
        <v>1990.6882027241813</v>
      </c>
      <c r="D6627" s="13">
        <f t="shared" ca="1" si="619"/>
        <v>99.790504438841637</v>
      </c>
      <c r="E6627" s="13">
        <f t="shared" ca="1" si="620"/>
        <v>1008062.1187346447</v>
      </c>
      <c r="F6627" s="13">
        <f t="shared" ca="1" si="621"/>
        <v>3.9931816601129295</v>
      </c>
      <c r="G6627" s="13">
        <f t="shared" ca="1" si="622"/>
        <v>0.49111395172274819</v>
      </c>
      <c r="H6627" s="13">
        <f t="shared" ca="1" si="623"/>
        <v>0</v>
      </c>
    </row>
    <row r="6628" spans="3:8">
      <c r="C6628" s="13">
        <f t="shared" ca="1" si="618"/>
        <v>2004.9103333369665</v>
      </c>
      <c r="D6628" s="13">
        <f t="shared" ca="1" si="619"/>
        <v>100.16193087193288</v>
      </c>
      <c r="E6628" s="13">
        <f t="shared" ca="1" si="620"/>
        <v>995317.70866271574</v>
      </c>
      <c r="F6628" s="13">
        <f t="shared" ca="1" si="621"/>
        <v>3.9979009446987694</v>
      </c>
      <c r="G6628" s="13">
        <f t="shared" ca="1" si="622"/>
        <v>0.5040259329752933</v>
      </c>
      <c r="H6628" s="13">
        <f t="shared" ca="1" si="623"/>
        <v>0</v>
      </c>
    </row>
    <row r="6629" spans="3:8">
      <c r="C6629" s="13">
        <f t="shared" ca="1" si="618"/>
        <v>2017.4781623554559</v>
      </c>
      <c r="D6629" s="13">
        <f t="shared" ca="1" si="619"/>
        <v>99.699892381852749</v>
      </c>
      <c r="E6629" s="13">
        <f t="shared" ca="1" si="620"/>
        <v>982963.36684369121</v>
      </c>
      <c r="F6629" s="13">
        <f t="shared" ca="1" si="621"/>
        <v>3.998609041573141</v>
      </c>
      <c r="G6629" s="13">
        <f t="shared" ca="1" si="622"/>
        <v>0.51403110736590663</v>
      </c>
      <c r="H6629" s="13">
        <f t="shared" ca="1" si="623"/>
        <v>0</v>
      </c>
    </row>
    <row r="6630" spans="3:8">
      <c r="C6630" s="13">
        <f t="shared" ca="1" si="618"/>
        <v>2003.4637722320178</v>
      </c>
      <c r="D6630" s="13">
        <f t="shared" ca="1" si="619"/>
        <v>100.53690237022178</v>
      </c>
      <c r="E6630" s="13">
        <f t="shared" ca="1" si="620"/>
        <v>991667.94898487418</v>
      </c>
      <c r="F6630" s="13">
        <f t="shared" ca="1" si="621"/>
        <v>3.9981831979936135</v>
      </c>
      <c r="G6630" s="13">
        <f t="shared" ca="1" si="622"/>
        <v>0.50689917719276223</v>
      </c>
      <c r="H6630" s="13">
        <f t="shared" ca="1" si="623"/>
        <v>0</v>
      </c>
    </row>
    <row r="6631" spans="3:8">
      <c r="C6631" s="13">
        <f t="shared" ca="1" si="618"/>
        <v>2005.532136346965</v>
      </c>
      <c r="D6631" s="13">
        <f t="shared" ca="1" si="619"/>
        <v>100.47946364852815</v>
      </c>
      <c r="E6631" s="13">
        <f t="shared" ca="1" si="620"/>
        <v>988775.0594576234</v>
      </c>
      <c r="F6631" s="13">
        <f t="shared" ca="1" si="621"/>
        <v>3.9984817472240488</v>
      </c>
      <c r="G6631" s="13">
        <f t="shared" ca="1" si="622"/>
        <v>0.50898937779479259</v>
      </c>
      <c r="H6631" s="13">
        <f t="shared" ca="1" si="623"/>
        <v>0</v>
      </c>
    </row>
    <row r="6632" spans="3:8">
      <c r="C6632" s="13">
        <f t="shared" ca="1" si="618"/>
        <v>2016.7170065475857</v>
      </c>
      <c r="D6632" s="13">
        <f t="shared" ca="1" si="619"/>
        <v>99.675580364472822</v>
      </c>
      <c r="E6632" s="13">
        <f t="shared" ca="1" si="620"/>
        <v>999179.35947191052</v>
      </c>
      <c r="F6632" s="13">
        <f t="shared" ca="1" si="621"/>
        <v>4.0070052345676901</v>
      </c>
      <c r="G6632" s="13">
        <f t="shared" ca="1" si="622"/>
        <v>0.50096309785024851</v>
      </c>
      <c r="H6632" s="13">
        <f t="shared" ca="1" si="623"/>
        <v>0</v>
      </c>
    </row>
    <row r="6633" spans="3:8">
      <c r="C6633" s="13">
        <f t="shared" ca="1" si="618"/>
        <v>2008.6636097445817</v>
      </c>
      <c r="D6633" s="13">
        <f t="shared" ca="1" si="619"/>
        <v>99.521204380706692</v>
      </c>
      <c r="E6633" s="13">
        <f t="shared" ca="1" si="620"/>
        <v>985116.26456261356</v>
      </c>
      <c r="F6633" s="13">
        <f t="shared" ca="1" si="621"/>
        <v>4.0060271846300175</v>
      </c>
      <c r="G6633" s="13">
        <f t="shared" ca="1" si="622"/>
        <v>0.50377559365833946</v>
      </c>
      <c r="H6633" s="13">
        <f t="shared" ca="1" si="623"/>
        <v>0</v>
      </c>
    </row>
    <row r="6634" spans="3:8">
      <c r="C6634" s="13">
        <f t="shared" ca="1" si="618"/>
        <v>2006.6852283320843</v>
      </c>
      <c r="D6634" s="13">
        <f t="shared" ca="1" si="619"/>
        <v>100.04217639160736</v>
      </c>
      <c r="E6634" s="13">
        <f t="shared" ca="1" si="620"/>
        <v>986244.80807373207</v>
      </c>
      <c r="F6634" s="13">
        <f t="shared" ca="1" si="621"/>
        <v>3.9902978598439045</v>
      </c>
      <c r="G6634" s="13">
        <f t="shared" ca="1" si="622"/>
        <v>0.51284459457276599</v>
      </c>
      <c r="H6634" s="13">
        <f t="shared" ca="1" si="623"/>
        <v>0</v>
      </c>
    </row>
    <row r="6635" spans="3:8">
      <c r="C6635" s="13">
        <f t="shared" ca="1" si="618"/>
        <v>2010.4767746010186</v>
      </c>
      <c r="D6635" s="13">
        <f t="shared" ca="1" si="619"/>
        <v>99.409464829994135</v>
      </c>
      <c r="E6635" s="13">
        <f t="shared" ca="1" si="620"/>
        <v>991318.15161072358</v>
      </c>
      <c r="F6635" s="13">
        <f t="shared" ca="1" si="621"/>
        <v>3.9882881792487401</v>
      </c>
      <c r="G6635" s="13">
        <f t="shared" ca="1" si="622"/>
        <v>0.50993733226903104</v>
      </c>
      <c r="H6635" s="13">
        <f t="shared" ca="1" si="623"/>
        <v>0</v>
      </c>
    </row>
    <row r="6636" spans="3:8">
      <c r="C6636" s="13">
        <f t="shared" ca="1" si="618"/>
        <v>2000.3740758327995</v>
      </c>
      <c r="D6636" s="13">
        <f t="shared" ca="1" si="619"/>
        <v>99.179640203731665</v>
      </c>
      <c r="E6636" s="13">
        <f t="shared" ca="1" si="620"/>
        <v>1001163.9151903412</v>
      </c>
      <c r="F6636" s="13">
        <f t="shared" ca="1" si="621"/>
        <v>3.9959494339569459</v>
      </c>
      <c r="G6636" s="13">
        <f t="shared" ca="1" si="622"/>
        <v>0.49489147741037776</v>
      </c>
      <c r="H6636" s="13">
        <f t="shared" ca="1" si="623"/>
        <v>0</v>
      </c>
    </row>
    <row r="6637" spans="3:8">
      <c r="C6637" s="13">
        <f t="shared" ca="1" si="618"/>
        <v>2022.2941629694483</v>
      </c>
      <c r="D6637" s="13">
        <f t="shared" ca="1" si="619"/>
        <v>100.63610303761345</v>
      </c>
      <c r="E6637" s="13">
        <f t="shared" ca="1" si="620"/>
        <v>999720.21973788529</v>
      </c>
      <c r="F6637" s="13">
        <f t="shared" ca="1" si="621"/>
        <v>4.0147568266819587</v>
      </c>
      <c r="G6637" s="13">
        <f t="shared" ca="1" si="622"/>
        <v>0.50440240139867953</v>
      </c>
      <c r="H6637" s="13">
        <f t="shared" ca="1" si="623"/>
        <v>0</v>
      </c>
    </row>
    <row r="6638" spans="3:8">
      <c r="C6638" s="13">
        <f t="shared" ca="1" si="618"/>
        <v>2002.5121160255269</v>
      </c>
      <c r="D6638" s="13">
        <f t="shared" ca="1" si="619"/>
        <v>99.622328152267059</v>
      </c>
      <c r="E6638" s="13">
        <f t="shared" ca="1" si="620"/>
        <v>996357.23692844762</v>
      </c>
      <c r="F6638" s="13">
        <f t="shared" ca="1" si="621"/>
        <v>4.0053712633839051</v>
      </c>
      <c r="G6638" s="13">
        <f t="shared" ca="1" si="622"/>
        <v>0.49587354170915154</v>
      </c>
      <c r="H6638" s="13">
        <f t="shared" ca="1" si="623"/>
        <v>0</v>
      </c>
    </row>
    <row r="6639" spans="3:8">
      <c r="C6639" s="13">
        <f t="shared" ca="1" si="618"/>
        <v>1985.1841459819602</v>
      </c>
      <c r="D6639" s="13">
        <f t="shared" ca="1" si="619"/>
        <v>100.57571503590596</v>
      </c>
      <c r="E6639" s="13">
        <f t="shared" ca="1" si="620"/>
        <v>994981.96452492871</v>
      </c>
      <c r="F6639" s="13">
        <f t="shared" ca="1" si="621"/>
        <v>3.9994471644629628</v>
      </c>
      <c r="G6639" s="13">
        <f t="shared" ca="1" si="622"/>
        <v>0.4955982863519548</v>
      </c>
      <c r="H6639" s="13">
        <f t="shared" ca="1" si="623"/>
        <v>0</v>
      </c>
    </row>
    <row r="6640" spans="3:8">
      <c r="C6640" s="13">
        <f t="shared" ca="1" si="618"/>
        <v>2006.4285298872737</v>
      </c>
      <c r="D6640" s="13">
        <f t="shared" ca="1" si="619"/>
        <v>99.8013847585989</v>
      </c>
      <c r="E6640" s="13">
        <f t="shared" ca="1" si="620"/>
        <v>995972.02974835632</v>
      </c>
      <c r="F6640" s="13">
        <f t="shared" ca="1" si="621"/>
        <v>3.9911493547842141</v>
      </c>
      <c r="G6640" s="13">
        <f t="shared" ca="1" si="622"/>
        <v>0.50605186379844824</v>
      </c>
      <c r="H6640" s="13">
        <f t="shared" ca="1" si="623"/>
        <v>0</v>
      </c>
    </row>
    <row r="6641" spans="3:8">
      <c r="C6641" s="13">
        <f t="shared" ca="1" si="618"/>
        <v>1997.9408031594962</v>
      </c>
      <c r="D6641" s="13">
        <f t="shared" ca="1" si="619"/>
        <v>99.850606556327776</v>
      </c>
      <c r="E6641" s="13">
        <f t="shared" ca="1" si="620"/>
        <v>1010358.3068786837</v>
      </c>
      <c r="F6641" s="13">
        <f t="shared" ca="1" si="621"/>
        <v>3.9939983776128134</v>
      </c>
      <c r="G6641" s="13">
        <f t="shared" ca="1" si="622"/>
        <v>0.49346814409200024</v>
      </c>
      <c r="H6641" s="13">
        <f t="shared" ca="1" si="623"/>
        <v>0</v>
      </c>
    </row>
    <row r="6642" spans="3:8">
      <c r="C6642" s="13">
        <f t="shared" ca="1" si="618"/>
        <v>1996.0216739847658</v>
      </c>
      <c r="D6642" s="13">
        <f t="shared" ca="1" si="619"/>
        <v>100.18592446364045</v>
      </c>
      <c r="E6642" s="13">
        <f t="shared" ca="1" si="620"/>
        <v>997520.67444816418</v>
      </c>
      <c r="F6642" s="13">
        <f t="shared" ca="1" si="621"/>
        <v>4.004652532885288</v>
      </c>
      <c r="G6642" s="13">
        <f t="shared" ca="1" si="622"/>
        <v>0.49522901795335711</v>
      </c>
      <c r="H6642" s="13">
        <f t="shared" ca="1" si="623"/>
        <v>0</v>
      </c>
    </row>
    <row r="6643" spans="3:8">
      <c r="C6643" s="13">
        <f t="shared" ca="1" si="618"/>
        <v>2001.6403266618433</v>
      </c>
      <c r="D6643" s="13">
        <f t="shared" ca="1" si="619"/>
        <v>99.271220654692371</v>
      </c>
      <c r="E6643" s="13">
        <f t="shared" ca="1" si="620"/>
        <v>988332.63331851328</v>
      </c>
      <c r="F6643" s="13">
        <f t="shared" ca="1" si="621"/>
        <v>4.0153558647583134</v>
      </c>
      <c r="G6643" s="13">
        <f t="shared" ca="1" si="622"/>
        <v>0.49277229341957141</v>
      </c>
      <c r="H6643" s="13">
        <f t="shared" ca="1" si="623"/>
        <v>0</v>
      </c>
    </row>
    <row r="6644" spans="3:8">
      <c r="C6644" s="13">
        <f t="shared" ca="1" si="618"/>
        <v>2000.3328915617997</v>
      </c>
      <c r="D6644" s="13">
        <f t="shared" ca="1" si="619"/>
        <v>99.203300463823851</v>
      </c>
      <c r="E6644" s="13">
        <f t="shared" ca="1" si="620"/>
        <v>998190.86521828966</v>
      </c>
      <c r="F6644" s="13">
        <f t="shared" ca="1" si="621"/>
        <v>3.992214991094662</v>
      </c>
      <c r="G6644" s="13">
        <f t="shared" ca="1" si="622"/>
        <v>0.498323688615812</v>
      </c>
      <c r="H6644" s="13">
        <f t="shared" ca="1" si="623"/>
        <v>0</v>
      </c>
    </row>
    <row r="6645" spans="3:8">
      <c r="C6645" s="13">
        <f t="shared" ca="1" si="618"/>
        <v>2005.8069623238623</v>
      </c>
      <c r="D6645" s="13">
        <f t="shared" ca="1" si="619"/>
        <v>100.38172816928042</v>
      </c>
      <c r="E6645" s="13">
        <f t="shared" ca="1" si="620"/>
        <v>998063.94233589782</v>
      </c>
      <c r="F6645" s="13">
        <f t="shared" ca="1" si="621"/>
        <v>4.0008314786231063</v>
      </c>
      <c r="G6645" s="13">
        <f t="shared" ca="1" si="622"/>
        <v>0.50271711567630295</v>
      </c>
      <c r="H6645" s="13">
        <f t="shared" ca="1" si="623"/>
        <v>0</v>
      </c>
    </row>
    <row r="6646" spans="3:8">
      <c r="C6646" s="13">
        <f t="shared" ca="1" si="618"/>
        <v>1985.8631958766659</v>
      </c>
      <c r="D6646" s="13">
        <f t="shared" ca="1" si="619"/>
        <v>99.126492866707579</v>
      </c>
      <c r="E6646" s="13">
        <f t="shared" ca="1" si="620"/>
        <v>989999.60278023803</v>
      </c>
      <c r="F6646" s="13">
        <f t="shared" ca="1" si="621"/>
        <v>4.006890504821075</v>
      </c>
      <c r="G6646" s="13">
        <f t="shared" ca="1" si="622"/>
        <v>0.48761113044029003</v>
      </c>
      <c r="H6646" s="13">
        <f t="shared" ca="1" si="623"/>
        <v>0</v>
      </c>
    </row>
    <row r="6647" spans="3:8">
      <c r="C6647" s="13">
        <f t="shared" ca="1" si="618"/>
        <v>2000.8447776671944</v>
      </c>
      <c r="D6647" s="13">
        <f t="shared" ca="1" si="619"/>
        <v>99.791136120385744</v>
      </c>
      <c r="E6647" s="13">
        <f t="shared" ca="1" si="620"/>
        <v>992696.85922027018</v>
      </c>
      <c r="F6647" s="13">
        <f t="shared" ca="1" si="621"/>
        <v>3.9933808979835264</v>
      </c>
      <c r="G6647" s="13">
        <f t="shared" ca="1" si="622"/>
        <v>0.50372012836789193</v>
      </c>
      <c r="H6647" s="13">
        <f t="shared" ca="1" si="623"/>
        <v>0</v>
      </c>
    </row>
    <row r="6648" spans="3:8">
      <c r="C6648" s="13">
        <f t="shared" ca="1" si="618"/>
        <v>2012.1528105238613</v>
      </c>
      <c r="D6648" s="13">
        <f t="shared" ca="1" si="619"/>
        <v>99.905035857854699</v>
      </c>
      <c r="E6648" s="13">
        <f t="shared" ca="1" si="620"/>
        <v>984858.89700075064</v>
      </c>
      <c r="F6648" s="13">
        <f t="shared" ca="1" si="621"/>
        <v>4.0147422482392043</v>
      </c>
      <c r="G6648" s="13">
        <f t="shared" ca="1" si="622"/>
        <v>0.50321635593165204</v>
      </c>
      <c r="H6648" s="13">
        <f t="shared" ca="1" si="623"/>
        <v>0</v>
      </c>
    </row>
    <row r="6649" spans="3:8">
      <c r="C6649" s="13">
        <f t="shared" ca="1" si="618"/>
        <v>1988.1666047449369</v>
      </c>
      <c r="D6649" s="13">
        <f t="shared" ca="1" si="619"/>
        <v>100.0967420875763</v>
      </c>
      <c r="E6649" s="13">
        <f t="shared" ca="1" si="620"/>
        <v>1001600.5743777311</v>
      </c>
      <c r="F6649" s="13">
        <f t="shared" ca="1" si="621"/>
        <v>3.9976021278771312</v>
      </c>
      <c r="G6649" s="13">
        <f t="shared" ca="1" si="622"/>
        <v>0.49236003192791022</v>
      </c>
      <c r="H6649" s="13">
        <f t="shared" ca="1" si="623"/>
        <v>0</v>
      </c>
    </row>
    <row r="6650" spans="3:8">
      <c r="C6650" s="13">
        <f t="shared" ca="1" si="618"/>
        <v>2003.5815066622665</v>
      </c>
      <c r="D6650" s="13">
        <f t="shared" ca="1" si="619"/>
        <v>101.05611655475514</v>
      </c>
      <c r="E6650" s="13">
        <f t="shared" ca="1" si="620"/>
        <v>995659.64287884859</v>
      </c>
      <c r="F6650" s="13">
        <f t="shared" ca="1" si="621"/>
        <v>4.0017389384673541</v>
      </c>
      <c r="G6650" s="13">
        <f t="shared" ca="1" si="622"/>
        <v>0.50573248602858811</v>
      </c>
      <c r="H6650" s="13">
        <f t="shared" ca="1" si="623"/>
        <v>0</v>
      </c>
    </row>
    <row r="6651" spans="3:8">
      <c r="C6651" s="13">
        <f t="shared" ca="1" si="618"/>
        <v>2002.5637369749481</v>
      </c>
      <c r="D6651" s="13">
        <f t="shared" ca="1" si="619"/>
        <v>99.561410058600444</v>
      </c>
      <c r="E6651" s="13">
        <f t="shared" ca="1" si="620"/>
        <v>1000136.7959284701</v>
      </c>
      <c r="F6651" s="13">
        <f t="shared" ca="1" si="621"/>
        <v>4.0026477063086121</v>
      </c>
      <c r="G6651" s="13">
        <f t="shared" ca="1" si="622"/>
        <v>0.49506815766862333</v>
      </c>
      <c r="H6651" s="13">
        <f t="shared" ca="1" si="623"/>
        <v>0</v>
      </c>
    </row>
    <row r="6652" spans="3:8">
      <c r="C6652" s="13">
        <f t="shared" ca="1" si="618"/>
        <v>1978.6814530453464</v>
      </c>
      <c r="D6652" s="13">
        <f t="shared" ca="1" si="619"/>
        <v>99.715963958325958</v>
      </c>
      <c r="E6652" s="13">
        <f t="shared" ca="1" si="620"/>
        <v>1000390.0415517115</v>
      </c>
      <c r="F6652" s="13">
        <f t="shared" ca="1" si="621"/>
        <v>3.9936834302467226</v>
      </c>
      <c r="G6652" s="13">
        <f t="shared" ca="1" si="622"/>
        <v>0.48831794816835861</v>
      </c>
      <c r="H6652" s="13">
        <f t="shared" ca="1" si="623"/>
        <v>0</v>
      </c>
    </row>
    <row r="6653" spans="3:8">
      <c r="C6653" s="13">
        <f t="shared" ca="1" si="618"/>
        <v>1995.5353343977481</v>
      </c>
      <c r="D6653" s="13">
        <f t="shared" ca="1" si="619"/>
        <v>100.4611032022642</v>
      </c>
      <c r="E6653" s="13">
        <f t="shared" ca="1" si="620"/>
        <v>993847.43001472182</v>
      </c>
      <c r="F6653" s="13">
        <f t="shared" ca="1" si="621"/>
        <v>4.0058468053264189</v>
      </c>
      <c r="G6653" s="13">
        <f t="shared" ca="1" si="622"/>
        <v>0.4975879520197406</v>
      </c>
      <c r="H6653" s="13">
        <f t="shared" ca="1" si="623"/>
        <v>0</v>
      </c>
    </row>
    <row r="6654" spans="3:8">
      <c r="C6654" s="13">
        <f t="shared" ca="1" si="618"/>
        <v>2004.4450210524888</v>
      </c>
      <c r="D6654" s="13">
        <f t="shared" ca="1" si="619"/>
        <v>98.764109867660252</v>
      </c>
      <c r="E6654" s="13">
        <f t="shared" ca="1" si="620"/>
        <v>985791.90486806293</v>
      </c>
      <c r="F6654" s="13">
        <f t="shared" ca="1" si="621"/>
        <v>4.0027637839307202</v>
      </c>
      <c r="G6654" s="13">
        <f t="shared" ca="1" si="622"/>
        <v>0.49912864137447599</v>
      </c>
      <c r="H6654" s="13">
        <f t="shared" ca="1" si="623"/>
        <v>0</v>
      </c>
    </row>
    <row r="6655" spans="3:8">
      <c r="C6655" s="13">
        <f t="shared" ca="1" si="618"/>
        <v>2006.2083176355943</v>
      </c>
      <c r="D6655" s="13">
        <f t="shared" ca="1" si="619"/>
        <v>99.992010600789001</v>
      </c>
      <c r="E6655" s="13">
        <f t="shared" ca="1" si="620"/>
        <v>991252.55003364163</v>
      </c>
      <c r="F6655" s="13">
        <f t="shared" ca="1" si="621"/>
        <v>3.9947025174872017</v>
      </c>
      <c r="G6655" s="13">
        <f t="shared" ca="1" si="622"/>
        <v>0.50751092835306466</v>
      </c>
      <c r="H6655" s="13">
        <f t="shared" ca="1" si="623"/>
        <v>0</v>
      </c>
    </row>
    <row r="6656" spans="3:8">
      <c r="C6656" s="13">
        <f t="shared" ca="1" si="618"/>
        <v>1993.9438712865174</v>
      </c>
      <c r="D6656" s="13">
        <f t="shared" ca="1" si="619"/>
        <v>100.06533356321762</v>
      </c>
      <c r="E6656" s="13">
        <f t="shared" ca="1" si="620"/>
        <v>1001420.1143069642</v>
      </c>
      <c r="F6656" s="13">
        <f t="shared" ca="1" si="621"/>
        <v>4.0018514652753252</v>
      </c>
      <c r="G6656" s="13">
        <f t="shared" ca="1" si="622"/>
        <v>0.49305965701513421</v>
      </c>
      <c r="H6656" s="13">
        <f t="shared" ca="1" si="623"/>
        <v>0</v>
      </c>
    </row>
    <row r="6657" spans="3:8">
      <c r="C6657" s="13">
        <f t="shared" ca="1" si="618"/>
        <v>1997.9541198630732</v>
      </c>
      <c r="D6657" s="13">
        <f t="shared" ca="1" si="619"/>
        <v>99.666521506169929</v>
      </c>
      <c r="E6657" s="13">
        <f t="shared" ca="1" si="620"/>
        <v>994740.38898780057</v>
      </c>
      <c r="F6657" s="13">
        <f t="shared" ca="1" si="621"/>
        <v>3.9975661893696408</v>
      </c>
      <c r="G6657" s="13">
        <f t="shared" ca="1" si="622"/>
        <v>0.49851479632358425</v>
      </c>
      <c r="H6657" s="13">
        <f t="shared" ca="1" si="623"/>
        <v>0</v>
      </c>
    </row>
    <row r="6658" spans="3:8">
      <c r="C6658" s="13">
        <f t="shared" ca="1" si="618"/>
        <v>2000.9890073254437</v>
      </c>
      <c r="D6658" s="13">
        <f t="shared" ca="1" si="619"/>
        <v>99.923523748597617</v>
      </c>
      <c r="E6658" s="13">
        <f t="shared" ca="1" si="620"/>
        <v>990459.12522459892</v>
      </c>
      <c r="F6658" s="13">
        <f t="shared" ca="1" si="621"/>
        <v>3.9872516267052589</v>
      </c>
      <c r="G6658" s="13">
        <f t="shared" ca="1" si="622"/>
        <v>0.50871687943634925</v>
      </c>
      <c r="H6658" s="13">
        <f t="shared" ca="1" si="623"/>
        <v>0</v>
      </c>
    </row>
    <row r="6659" spans="3:8">
      <c r="C6659" s="13">
        <f t="shared" ca="1" si="618"/>
        <v>1992.4663300360148</v>
      </c>
      <c r="D6659" s="13">
        <f t="shared" ca="1" si="619"/>
        <v>100.54216920699652</v>
      </c>
      <c r="E6659" s="13">
        <f t="shared" ca="1" si="620"/>
        <v>999165.0711002443</v>
      </c>
      <c r="F6659" s="13">
        <f t="shared" ca="1" si="621"/>
        <v>3.99746902025645</v>
      </c>
      <c r="G6659" s="13">
        <f t="shared" ca="1" si="622"/>
        <v>0.49796944720222358</v>
      </c>
      <c r="H6659" s="13">
        <f t="shared" ca="1" si="623"/>
        <v>0</v>
      </c>
    </row>
    <row r="6660" spans="3:8">
      <c r="C6660" s="13">
        <f t="shared" ca="1" si="618"/>
        <v>1999.5628812449929</v>
      </c>
      <c r="D6660" s="13">
        <f t="shared" ca="1" si="619"/>
        <v>100.50891466448412</v>
      </c>
      <c r="E6660" s="13">
        <f t="shared" ca="1" si="620"/>
        <v>980919.03264156124</v>
      </c>
      <c r="F6660" s="13">
        <f t="shared" ca="1" si="621"/>
        <v>3.9960902856308529</v>
      </c>
      <c r="G6660" s="13">
        <f t="shared" ca="1" si="622"/>
        <v>0.51138798676363706</v>
      </c>
      <c r="H6660" s="13">
        <f t="shared" ca="1" si="623"/>
        <v>0</v>
      </c>
    </row>
    <row r="6661" spans="3:8">
      <c r="C6661" s="13">
        <f t="shared" ca="1" si="618"/>
        <v>2003.7206246490377</v>
      </c>
      <c r="D6661" s="13">
        <f t="shared" ca="1" si="619"/>
        <v>100.28686454788921</v>
      </c>
      <c r="E6661" s="13">
        <f t="shared" ca="1" si="620"/>
        <v>985957.35489860596</v>
      </c>
      <c r="F6661" s="13">
        <f t="shared" ca="1" si="621"/>
        <v>4.0007095926521661</v>
      </c>
      <c r="G6661" s="13">
        <f t="shared" ca="1" si="622"/>
        <v>0.5074138110071128</v>
      </c>
      <c r="H6661" s="13">
        <f t="shared" ca="1" si="623"/>
        <v>0</v>
      </c>
    </row>
    <row r="6662" spans="3:8">
      <c r="C6662" s="13">
        <f t="shared" ca="1" si="618"/>
        <v>1995.5860646135468</v>
      </c>
      <c r="D6662" s="13">
        <f t="shared" ca="1" si="619"/>
        <v>100.4742706828316</v>
      </c>
      <c r="E6662" s="13">
        <f t="shared" ca="1" si="620"/>
        <v>983553.16260551382</v>
      </c>
      <c r="F6662" s="13">
        <f t="shared" ca="1" si="621"/>
        <v>3.9968741471159275</v>
      </c>
      <c r="G6662" s="13">
        <f t="shared" ca="1" si="622"/>
        <v>0.50741837379932275</v>
      </c>
      <c r="H6662" s="13">
        <f t="shared" ca="1" si="623"/>
        <v>0</v>
      </c>
    </row>
    <row r="6663" spans="3:8">
      <c r="C6663" s="13">
        <f t="shared" ca="1" si="618"/>
        <v>1992.8618490362317</v>
      </c>
      <c r="D6663" s="13">
        <f t="shared" ca="1" si="619"/>
        <v>100.05392515647124</v>
      </c>
      <c r="E6663" s="13">
        <f t="shared" ca="1" si="620"/>
        <v>997523.70828114473</v>
      </c>
      <c r="F6663" s="13">
        <f t="shared" ca="1" si="621"/>
        <v>4.0041148448484751</v>
      </c>
      <c r="G6663" s="13">
        <f t="shared" ca="1" si="622"/>
        <v>0.49327524886974128</v>
      </c>
      <c r="H6663" s="13">
        <f t="shared" ca="1" si="623"/>
        <v>0</v>
      </c>
    </row>
    <row r="6664" spans="3:8">
      <c r="C6664" s="13">
        <f t="shared" ca="1" si="618"/>
        <v>1967.5944755609496</v>
      </c>
      <c r="D6664" s="13">
        <f t="shared" ca="1" si="619"/>
        <v>100.14622231621829</v>
      </c>
      <c r="E6664" s="13">
        <f t="shared" ca="1" si="620"/>
        <v>986052.08182648441</v>
      </c>
      <c r="F6664" s="13">
        <f t="shared" ca="1" si="621"/>
        <v>4.0044329262484561</v>
      </c>
      <c r="G6664" s="13">
        <f t="shared" ca="1" si="622"/>
        <v>0.48673429370980159</v>
      </c>
      <c r="H6664" s="13">
        <f t="shared" ca="1" si="623"/>
        <v>0</v>
      </c>
    </row>
    <row r="6665" spans="3:8">
      <c r="C6665" s="13">
        <f t="shared" ca="1" si="618"/>
        <v>1988.0516859226157</v>
      </c>
      <c r="D6665" s="13">
        <f t="shared" ca="1" si="619"/>
        <v>100.2856961631516</v>
      </c>
      <c r="E6665" s="13">
        <f t="shared" ca="1" si="620"/>
        <v>984593.96481030982</v>
      </c>
      <c r="F6665" s="13">
        <f t="shared" ca="1" si="621"/>
        <v>3.9985160743674646</v>
      </c>
      <c r="G6665" s="13">
        <f t="shared" ca="1" si="622"/>
        <v>0.50129331852919634</v>
      </c>
      <c r="H6665" s="13">
        <f t="shared" ca="1" si="623"/>
        <v>0</v>
      </c>
    </row>
    <row r="6666" spans="3:8">
      <c r="C6666" s="13">
        <f t="shared" ca="1" si="618"/>
        <v>1998.7881107531914</v>
      </c>
      <c r="D6666" s="13">
        <f t="shared" ca="1" si="619"/>
        <v>99.7826528131896</v>
      </c>
      <c r="E6666" s="13">
        <f t="shared" ca="1" si="620"/>
        <v>992713.36766736791</v>
      </c>
      <c r="F6666" s="13">
        <f t="shared" ca="1" si="621"/>
        <v>3.9934567202656504</v>
      </c>
      <c r="G6666" s="13">
        <f t="shared" ca="1" si="622"/>
        <v>0.50259584892281928</v>
      </c>
      <c r="H6666" s="13">
        <f t="shared" ca="1" si="623"/>
        <v>0</v>
      </c>
    </row>
    <row r="6667" spans="3:8">
      <c r="C6667" s="13">
        <f t="shared" ca="1" si="618"/>
        <v>2025.9798810729824</v>
      </c>
      <c r="D6667" s="13">
        <f t="shared" ca="1" si="619"/>
        <v>99.287725907195977</v>
      </c>
      <c r="E6667" s="13">
        <f t="shared" ca="1" si="620"/>
        <v>988982.52163670887</v>
      </c>
      <c r="F6667" s="13">
        <f t="shared" ca="1" si="621"/>
        <v>3.9997999479290471</v>
      </c>
      <c r="G6667" s="13">
        <f t="shared" ca="1" si="622"/>
        <v>0.51247685607831794</v>
      </c>
      <c r="H6667" s="13">
        <f t="shared" ca="1" si="623"/>
        <v>0</v>
      </c>
    </row>
    <row r="6668" spans="3:8">
      <c r="C6668" s="13">
        <f t="shared" ca="1" si="618"/>
        <v>1988.5091215603059</v>
      </c>
      <c r="D6668" s="13">
        <f t="shared" ca="1" si="619"/>
        <v>99.416854546486348</v>
      </c>
      <c r="E6668" s="13">
        <f t="shared" ca="1" si="620"/>
        <v>996218.95030023064</v>
      </c>
      <c r="F6668" s="13">
        <f t="shared" ca="1" si="621"/>
        <v>3.990019719295657</v>
      </c>
      <c r="G6668" s="13">
        <f t="shared" ca="1" si="622"/>
        <v>0.49557610861729573</v>
      </c>
      <c r="H6668" s="13">
        <f t="shared" ca="1" si="623"/>
        <v>0</v>
      </c>
    </row>
    <row r="6669" spans="3:8">
      <c r="C6669" s="13">
        <f t="shared" ca="1" si="618"/>
        <v>1999.0522971255186</v>
      </c>
      <c r="D6669" s="13">
        <f t="shared" ca="1" si="619"/>
        <v>99.184299250375489</v>
      </c>
      <c r="E6669" s="13">
        <f t="shared" ca="1" si="620"/>
        <v>987345.11390458571</v>
      </c>
      <c r="F6669" s="13">
        <f t="shared" ca="1" si="621"/>
        <v>3.9950927660206239</v>
      </c>
      <c r="G6669" s="13">
        <f t="shared" ca="1" si="622"/>
        <v>0.50160854024386614</v>
      </c>
      <c r="H6669" s="13">
        <f t="shared" ca="1" si="623"/>
        <v>0</v>
      </c>
    </row>
    <row r="6670" spans="3:8">
      <c r="C6670" s="13">
        <f t="shared" ca="1" si="618"/>
        <v>1991.1682556300586</v>
      </c>
      <c r="D6670" s="13">
        <f t="shared" ca="1" si="619"/>
        <v>99.644447230916995</v>
      </c>
      <c r="E6670" s="13">
        <f t="shared" ca="1" si="620"/>
        <v>994568.04320215806</v>
      </c>
      <c r="F6670" s="13">
        <f t="shared" ca="1" si="621"/>
        <v>4.0000099751801441</v>
      </c>
      <c r="G6670" s="13">
        <f t="shared" ca="1" si="622"/>
        <v>0.49390151535072696</v>
      </c>
      <c r="H6670" s="13">
        <f t="shared" ca="1" si="623"/>
        <v>0</v>
      </c>
    </row>
    <row r="6671" spans="3:8">
      <c r="C6671" s="13">
        <f t="shared" ca="1" si="618"/>
        <v>2004.0362391986989</v>
      </c>
      <c r="D6671" s="13">
        <f t="shared" ca="1" si="619"/>
        <v>100.33030183018334</v>
      </c>
      <c r="E6671" s="13">
        <f t="shared" ca="1" si="620"/>
        <v>981681.87070003187</v>
      </c>
      <c r="F6671" s="13">
        <f t="shared" ca="1" si="621"/>
        <v>4.0074251669619834</v>
      </c>
      <c r="G6671" s="13">
        <f t="shared" ca="1" si="622"/>
        <v>0.50659504664054678</v>
      </c>
      <c r="H6671" s="13">
        <f t="shared" ca="1" si="623"/>
        <v>0</v>
      </c>
    </row>
    <row r="6672" spans="3:8">
      <c r="C6672" s="13">
        <f t="shared" ca="1" si="618"/>
        <v>1998.6156028134694</v>
      </c>
      <c r="D6672" s="13">
        <f t="shared" ca="1" si="619"/>
        <v>99.818841970103321</v>
      </c>
      <c r="E6672" s="13">
        <f t="shared" ca="1" si="620"/>
        <v>990917.47592976666</v>
      </c>
      <c r="F6672" s="13">
        <f t="shared" ca="1" si="621"/>
        <v>4.0062900936905121</v>
      </c>
      <c r="G6672" s="13">
        <f t="shared" ca="1" si="622"/>
        <v>0.49718057074003524</v>
      </c>
      <c r="H6672" s="13">
        <f t="shared" ca="1" si="623"/>
        <v>0</v>
      </c>
    </row>
    <row r="6673" spans="3:8">
      <c r="C6673" s="13">
        <f t="shared" ca="1" si="618"/>
        <v>1997.2853019747718</v>
      </c>
      <c r="D6673" s="13">
        <f t="shared" ca="1" si="619"/>
        <v>100.09724167391541</v>
      </c>
      <c r="E6673" s="13">
        <f t="shared" ca="1" si="620"/>
        <v>996754.79608113039</v>
      </c>
      <c r="F6673" s="13">
        <f t="shared" ca="1" si="621"/>
        <v>3.9935410769314212</v>
      </c>
      <c r="G6673" s="13">
        <f t="shared" ca="1" si="622"/>
        <v>0.5013390102377161</v>
      </c>
      <c r="H6673" s="13">
        <f t="shared" ca="1" si="623"/>
        <v>0</v>
      </c>
    </row>
    <row r="6674" spans="3:8">
      <c r="C6674" s="13">
        <f t="shared" ca="1" si="618"/>
        <v>1986.6406688278041</v>
      </c>
      <c r="D6674" s="13">
        <f t="shared" ca="1" si="619"/>
        <v>99.157089139706898</v>
      </c>
      <c r="E6674" s="13">
        <f t="shared" ca="1" si="620"/>
        <v>991001.05627543118</v>
      </c>
      <c r="F6674" s="13">
        <f t="shared" ca="1" si="621"/>
        <v>3.9928380518660127</v>
      </c>
      <c r="G6674" s="13">
        <f t="shared" ca="1" si="622"/>
        <v>0.49455164075686514</v>
      </c>
      <c r="H6674" s="13">
        <f t="shared" ca="1" si="623"/>
        <v>0</v>
      </c>
    </row>
    <row r="6675" spans="3:8">
      <c r="C6675" s="13">
        <f t="shared" ca="1" si="618"/>
        <v>2010.6851646615294</v>
      </c>
      <c r="D6675" s="13">
        <f t="shared" ca="1" si="619"/>
        <v>99.769385103103545</v>
      </c>
      <c r="E6675" s="13">
        <f t="shared" ca="1" si="620"/>
        <v>989949.90258997807</v>
      </c>
      <c r="F6675" s="13">
        <f t="shared" ca="1" si="621"/>
        <v>4.0034676601947528</v>
      </c>
      <c r="G6675" s="13">
        <f t="shared" ca="1" si="622"/>
        <v>0.50486708970146488</v>
      </c>
      <c r="H6675" s="13">
        <f t="shared" ca="1" si="623"/>
        <v>0</v>
      </c>
    </row>
    <row r="6676" spans="3:8">
      <c r="C6676" s="13">
        <f t="shared" ca="1" si="618"/>
        <v>1995.3632273928199</v>
      </c>
      <c r="D6676" s="13">
        <f t="shared" ca="1" si="619"/>
        <v>99.867788676598508</v>
      </c>
      <c r="E6676" s="13">
        <f t="shared" ca="1" si="620"/>
        <v>993334.107769027</v>
      </c>
      <c r="F6676" s="13">
        <f t="shared" ca="1" si="621"/>
        <v>3.9988913957248386</v>
      </c>
      <c r="G6676" s="13">
        <f t="shared" ca="1" si="622"/>
        <v>0.49827111445494077</v>
      </c>
      <c r="H6676" s="13">
        <f t="shared" ca="1" si="623"/>
        <v>0</v>
      </c>
    </row>
    <row r="6677" spans="3:8">
      <c r="C6677" s="13">
        <f t="shared" ca="1" si="618"/>
        <v>1996.470577965518</v>
      </c>
      <c r="D6677" s="13">
        <f t="shared" ca="1" si="619"/>
        <v>100.02145555025125</v>
      </c>
      <c r="E6677" s="13">
        <f t="shared" ca="1" si="620"/>
        <v>988786.79835537006</v>
      </c>
      <c r="F6677" s="13">
        <f t="shared" ca="1" si="621"/>
        <v>4.0049536014378093</v>
      </c>
      <c r="G6677" s="13">
        <f t="shared" ca="1" si="622"/>
        <v>0.49885751417889079</v>
      </c>
      <c r="H6677" s="13">
        <f t="shared" ca="1" si="623"/>
        <v>0</v>
      </c>
    </row>
    <row r="6678" spans="3:8">
      <c r="C6678" s="13">
        <f t="shared" ca="1" si="618"/>
        <v>2002.9738233025025</v>
      </c>
      <c r="D6678" s="13">
        <f t="shared" ca="1" si="619"/>
        <v>99.508411268961382</v>
      </c>
      <c r="E6678" s="13">
        <f t="shared" ca="1" si="620"/>
        <v>993171.982671784</v>
      </c>
      <c r="F6678" s="13">
        <f t="shared" ca="1" si="621"/>
        <v>4.0066387240507186</v>
      </c>
      <c r="G6678" s="13">
        <f t="shared" ca="1" si="622"/>
        <v>0.49649545591843519</v>
      </c>
      <c r="H6678" s="13">
        <f t="shared" ca="1" si="623"/>
        <v>0</v>
      </c>
    </row>
    <row r="6679" spans="3:8">
      <c r="C6679" s="13">
        <f t="shared" ca="1" si="618"/>
        <v>1982.2635453600922</v>
      </c>
      <c r="D6679" s="13">
        <f t="shared" ca="1" si="619"/>
        <v>99.855201104629643</v>
      </c>
      <c r="E6679" s="13">
        <f t="shared" ca="1" si="620"/>
        <v>997767.92142535187</v>
      </c>
      <c r="F6679" s="13">
        <f t="shared" ca="1" si="621"/>
        <v>3.9996349769068535</v>
      </c>
      <c r="G6679" s="13">
        <f t="shared" ca="1" si="622"/>
        <v>0.48913939953163899</v>
      </c>
      <c r="H6679" s="13">
        <f t="shared" ca="1" si="623"/>
        <v>0</v>
      </c>
    </row>
    <row r="6680" spans="3:8">
      <c r="C6680" s="13">
        <f t="shared" ref="C6680:C6743" ca="1" si="624">NORMINV(RAND(),$D$3,$G$3)</f>
        <v>2009.4043582363277</v>
      </c>
      <c r="D6680" s="13">
        <f t="shared" ref="D6680:D6743" ca="1" si="625">NORMINV(RAND(),$D$4,$G$4)</f>
        <v>99.335654033684293</v>
      </c>
      <c r="E6680" s="13">
        <f t="shared" ref="E6680:E6743" ca="1" si="626">NORMINV(RAND(),$D$5,$G$5)</f>
        <v>989429.14994176873</v>
      </c>
      <c r="F6680" s="13">
        <f t="shared" ref="F6680:F6743" ca="1" si="627">NORMINV(RAND(),$D$6,$G$6)</f>
        <v>3.9967413163871881</v>
      </c>
      <c r="G6680" s="13">
        <f t="shared" ref="G6680:G6743" ca="1" si="628">C6680^2*D6680/(E6680*3.1415926*F6680^4)</f>
        <v>0.50568620771284623</v>
      </c>
      <c r="H6680" s="13">
        <f t="shared" ref="H6680:H6743" ca="1" si="629">IF(G6680&gt;0.54,1,IF(G6680&lt;0.46,1,0))</f>
        <v>0</v>
      </c>
    </row>
    <row r="6681" spans="3:8">
      <c r="C6681" s="13">
        <f t="shared" ca="1" si="624"/>
        <v>1998.8519255362107</v>
      </c>
      <c r="D6681" s="13">
        <f t="shared" ca="1" si="625"/>
        <v>100.35446554704392</v>
      </c>
      <c r="E6681" s="13">
        <f t="shared" ca="1" si="626"/>
        <v>989527.71841881669</v>
      </c>
      <c r="F6681" s="13">
        <f t="shared" ca="1" si="627"/>
        <v>4.0093587363253294</v>
      </c>
      <c r="G6681" s="13">
        <f t="shared" ca="1" si="628"/>
        <v>0.49913779172190204</v>
      </c>
      <c r="H6681" s="13">
        <f t="shared" ca="1" si="629"/>
        <v>0</v>
      </c>
    </row>
    <row r="6682" spans="3:8">
      <c r="C6682" s="13">
        <f t="shared" ca="1" si="624"/>
        <v>1992.5053254595471</v>
      </c>
      <c r="D6682" s="13">
        <f t="shared" ca="1" si="625"/>
        <v>99.439547524976845</v>
      </c>
      <c r="E6682" s="13">
        <f t="shared" ca="1" si="626"/>
        <v>999547.42014853435</v>
      </c>
      <c r="F6682" s="13">
        <f t="shared" ca="1" si="627"/>
        <v>3.997953428080443</v>
      </c>
      <c r="G6682" s="13">
        <f t="shared" ca="1" si="628"/>
        <v>0.49210064052487096</v>
      </c>
      <c r="H6682" s="13">
        <f t="shared" ca="1" si="629"/>
        <v>0</v>
      </c>
    </row>
    <row r="6683" spans="3:8">
      <c r="C6683" s="13">
        <f t="shared" ca="1" si="624"/>
        <v>2005.1426177816079</v>
      </c>
      <c r="D6683" s="13">
        <f t="shared" ca="1" si="625"/>
        <v>100.6253667390682</v>
      </c>
      <c r="E6683" s="13">
        <f t="shared" ca="1" si="626"/>
        <v>990666.05482682167</v>
      </c>
      <c r="F6683" s="13">
        <f t="shared" ca="1" si="627"/>
        <v>3.9901983992585452</v>
      </c>
      <c r="G6683" s="13">
        <f t="shared" ca="1" si="628"/>
        <v>0.51279396323456283</v>
      </c>
      <c r="H6683" s="13">
        <f t="shared" ca="1" si="629"/>
        <v>0</v>
      </c>
    </row>
    <row r="6684" spans="3:8">
      <c r="C6684" s="13">
        <f t="shared" ca="1" si="624"/>
        <v>1990.5498475901838</v>
      </c>
      <c r="D6684" s="13">
        <f t="shared" ca="1" si="625"/>
        <v>100.30981818711328</v>
      </c>
      <c r="E6684" s="13">
        <f t="shared" ca="1" si="626"/>
        <v>1004338.8625388426</v>
      </c>
      <c r="F6684" s="13">
        <f t="shared" ca="1" si="627"/>
        <v>3.9937647788607427</v>
      </c>
      <c r="G6684" s="13">
        <f t="shared" ca="1" si="628"/>
        <v>0.49514169048356421</v>
      </c>
      <c r="H6684" s="13">
        <f t="shared" ca="1" si="629"/>
        <v>0</v>
      </c>
    </row>
    <row r="6685" spans="3:8">
      <c r="C6685" s="13">
        <f t="shared" ca="1" si="624"/>
        <v>1982.2279877172018</v>
      </c>
      <c r="D6685" s="13">
        <f t="shared" ca="1" si="625"/>
        <v>99.0569270810023</v>
      </c>
      <c r="E6685" s="13">
        <f t="shared" ca="1" si="626"/>
        <v>993950.07610414538</v>
      </c>
      <c r="F6685" s="13">
        <f t="shared" ca="1" si="627"/>
        <v>3.9955980321880866</v>
      </c>
      <c r="G6685" s="13">
        <f t="shared" ca="1" si="628"/>
        <v>0.48904684333153958</v>
      </c>
      <c r="H6685" s="13">
        <f t="shared" ca="1" si="629"/>
        <v>0</v>
      </c>
    </row>
    <row r="6686" spans="3:8">
      <c r="C6686" s="13">
        <f t="shared" ca="1" si="624"/>
        <v>1998.2419579068073</v>
      </c>
      <c r="D6686" s="13">
        <f t="shared" ca="1" si="625"/>
        <v>99.91984391368311</v>
      </c>
      <c r="E6686" s="13">
        <f t="shared" ca="1" si="626"/>
        <v>993223.57051828224</v>
      </c>
      <c r="F6686" s="13">
        <f t="shared" ca="1" si="627"/>
        <v>3.9854379390981594</v>
      </c>
      <c r="G6686" s="13">
        <f t="shared" ca="1" si="628"/>
        <v>0.50681190624528261</v>
      </c>
      <c r="H6686" s="13">
        <f t="shared" ca="1" si="629"/>
        <v>0</v>
      </c>
    </row>
    <row r="6687" spans="3:8">
      <c r="C6687" s="13">
        <f t="shared" ca="1" si="624"/>
        <v>2016.2747467780764</v>
      </c>
      <c r="D6687" s="13">
        <f t="shared" ca="1" si="625"/>
        <v>99.788103456920297</v>
      </c>
      <c r="E6687" s="13">
        <f t="shared" ca="1" si="626"/>
        <v>994923.95486430393</v>
      </c>
      <c r="F6687" s="13">
        <f t="shared" ca="1" si="627"/>
        <v>4.0022201020880903</v>
      </c>
      <c r="G6687" s="13">
        <f t="shared" ca="1" si="628"/>
        <v>0.50586491740005046</v>
      </c>
      <c r="H6687" s="13">
        <f t="shared" ca="1" si="629"/>
        <v>0</v>
      </c>
    </row>
    <row r="6688" spans="3:8">
      <c r="C6688" s="13">
        <f t="shared" ca="1" si="624"/>
        <v>1999.3787321574659</v>
      </c>
      <c r="D6688" s="13">
        <f t="shared" ca="1" si="625"/>
        <v>100.1673756487402</v>
      </c>
      <c r="E6688" s="13">
        <f t="shared" ca="1" si="626"/>
        <v>1001516.4777519996</v>
      </c>
      <c r="F6688" s="13">
        <f t="shared" ca="1" si="627"/>
        <v>3.9899180295134222</v>
      </c>
      <c r="G6688" s="13">
        <f t="shared" ca="1" si="628"/>
        <v>0.50217209233632898</v>
      </c>
      <c r="H6688" s="13">
        <f t="shared" ca="1" si="629"/>
        <v>0</v>
      </c>
    </row>
    <row r="6689" spans="3:8">
      <c r="C6689" s="13">
        <f t="shared" ca="1" si="624"/>
        <v>2000.2802593920205</v>
      </c>
      <c r="D6689" s="13">
        <f t="shared" ca="1" si="625"/>
        <v>100.19805570458878</v>
      </c>
      <c r="E6689" s="13">
        <f t="shared" ca="1" si="626"/>
        <v>995634.48558605078</v>
      </c>
      <c r="F6689" s="13">
        <f t="shared" ca="1" si="627"/>
        <v>3.9925217656332972</v>
      </c>
      <c r="G6689" s="13">
        <f t="shared" ca="1" si="628"/>
        <v>0.50443129974788181</v>
      </c>
      <c r="H6689" s="13">
        <f t="shared" ca="1" si="629"/>
        <v>0</v>
      </c>
    </row>
    <row r="6690" spans="3:8">
      <c r="C6690" s="13">
        <f t="shared" ca="1" si="624"/>
        <v>2016.0653049901669</v>
      </c>
      <c r="D6690" s="13">
        <f t="shared" ca="1" si="625"/>
        <v>99.79593911224768</v>
      </c>
      <c r="E6690" s="13">
        <f t="shared" ca="1" si="626"/>
        <v>1006788.1104129173</v>
      </c>
      <c r="F6690" s="13">
        <f t="shared" ca="1" si="627"/>
        <v>3.9928829084840327</v>
      </c>
      <c r="G6690" s="13">
        <f t="shared" ca="1" si="628"/>
        <v>0.50453095704441964</v>
      </c>
      <c r="H6690" s="13">
        <f t="shared" ca="1" si="629"/>
        <v>0</v>
      </c>
    </row>
    <row r="6691" spans="3:8">
      <c r="C6691" s="13">
        <f t="shared" ca="1" si="624"/>
        <v>1988.9160442918967</v>
      </c>
      <c r="D6691" s="13">
        <f t="shared" ca="1" si="625"/>
        <v>100.76920764696163</v>
      </c>
      <c r="E6691" s="13">
        <f t="shared" ca="1" si="626"/>
        <v>984016.16339126287</v>
      </c>
      <c r="F6691" s="13">
        <f t="shared" ca="1" si="627"/>
        <v>3.9947277294530452</v>
      </c>
      <c r="G6691" s="13">
        <f t="shared" ca="1" si="628"/>
        <v>0.50636060673324179</v>
      </c>
      <c r="H6691" s="13">
        <f t="shared" ca="1" si="629"/>
        <v>0</v>
      </c>
    </row>
    <row r="6692" spans="3:8">
      <c r="C6692" s="13">
        <f t="shared" ca="1" si="624"/>
        <v>1989.400097690371</v>
      </c>
      <c r="D6692" s="13">
        <f t="shared" ca="1" si="625"/>
        <v>99.658050962245895</v>
      </c>
      <c r="E6692" s="13">
        <f t="shared" ca="1" si="626"/>
        <v>994415.42509155592</v>
      </c>
      <c r="F6692" s="13">
        <f t="shared" ca="1" si="627"/>
        <v>4.0106772954868246</v>
      </c>
      <c r="G6692" s="13">
        <f t="shared" ca="1" si="628"/>
        <v>0.4879418446327482</v>
      </c>
      <c r="H6692" s="13">
        <f t="shared" ca="1" si="629"/>
        <v>0</v>
      </c>
    </row>
    <row r="6693" spans="3:8">
      <c r="C6693" s="13">
        <f t="shared" ca="1" si="624"/>
        <v>2014.1597260028968</v>
      </c>
      <c r="D6693" s="13">
        <f t="shared" ca="1" si="625"/>
        <v>100.64677432355862</v>
      </c>
      <c r="E6693" s="13">
        <f t="shared" ca="1" si="626"/>
        <v>1000619.258844094</v>
      </c>
      <c r="F6693" s="13">
        <f t="shared" ca="1" si="627"/>
        <v>3.9993481930474872</v>
      </c>
      <c r="G6693" s="13">
        <f t="shared" ca="1" si="628"/>
        <v>0.50770575621311953</v>
      </c>
      <c r="H6693" s="13">
        <f t="shared" ca="1" si="629"/>
        <v>0</v>
      </c>
    </row>
    <row r="6694" spans="3:8">
      <c r="C6694" s="13">
        <f t="shared" ca="1" si="624"/>
        <v>2003.6011879785997</v>
      </c>
      <c r="D6694" s="13">
        <f t="shared" ca="1" si="625"/>
        <v>100.7412589245865</v>
      </c>
      <c r="E6694" s="13">
        <f t="shared" ca="1" si="626"/>
        <v>1002179.5139068982</v>
      </c>
      <c r="F6694" s="13">
        <f t="shared" ca="1" si="627"/>
        <v>3.9993460994348302</v>
      </c>
      <c r="G6694" s="13">
        <f t="shared" ca="1" si="628"/>
        <v>0.50208655511368749</v>
      </c>
      <c r="H6694" s="13">
        <f t="shared" ca="1" si="629"/>
        <v>0</v>
      </c>
    </row>
    <row r="6695" spans="3:8">
      <c r="C6695" s="13">
        <f t="shared" ca="1" si="624"/>
        <v>2001.6890400990144</v>
      </c>
      <c r="D6695" s="13">
        <f t="shared" ca="1" si="625"/>
        <v>99.776718392123286</v>
      </c>
      <c r="E6695" s="13">
        <f t="shared" ca="1" si="626"/>
        <v>995425.51689842308</v>
      </c>
      <c r="F6695" s="13">
        <f t="shared" ca="1" si="627"/>
        <v>4.0052689235163532</v>
      </c>
      <c r="G6695" s="13">
        <f t="shared" ca="1" si="628"/>
        <v>0.49674908987811461</v>
      </c>
      <c r="H6695" s="13">
        <f t="shared" ca="1" si="629"/>
        <v>0</v>
      </c>
    </row>
    <row r="6696" spans="3:8">
      <c r="C6696" s="13">
        <f t="shared" ca="1" si="624"/>
        <v>1990.4897417292184</v>
      </c>
      <c r="D6696" s="13">
        <f t="shared" ca="1" si="625"/>
        <v>99.633307267774526</v>
      </c>
      <c r="E6696" s="13">
        <f t="shared" ca="1" si="626"/>
        <v>987446.13573013153</v>
      </c>
      <c r="F6696" s="13">
        <f t="shared" ca="1" si="627"/>
        <v>4.0027188908257427</v>
      </c>
      <c r="G6696" s="13">
        <f t="shared" ca="1" si="628"/>
        <v>0.49572496504416852</v>
      </c>
      <c r="H6696" s="13">
        <f t="shared" ca="1" si="629"/>
        <v>0</v>
      </c>
    </row>
    <row r="6697" spans="3:8">
      <c r="C6697" s="13">
        <f t="shared" ca="1" si="624"/>
        <v>2009.0698454573414</v>
      </c>
      <c r="D6697" s="13">
        <f t="shared" ca="1" si="625"/>
        <v>99.237806198101197</v>
      </c>
      <c r="E6697" s="13">
        <f t="shared" ca="1" si="626"/>
        <v>995770.78476678522</v>
      </c>
      <c r="F6697" s="13">
        <f t="shared" ca="1" si="627"/>
        <v>3.995463876435148</v>
      </c>
      <c r="G6697" s="13">
        <f t="shared" ca="1" si="628"/>
        <v>0.50244571412526229</v>
      </c>
      <c r="H6697" s="13">
        <f t="shared" ca="1" si="629"/>
        <v>0</v>
      </c>
    </row>
    <row r="6698" spans="3:8">
      <c r="C6698" s="13">
        <f t="shared" ca="1" si="624"/>
        <v>2001.7834652075135</v>
      </c>
      <c r="D6698" s="13">
        <f t="shared" ca="1" si="625"/>
        <v>100.17314522883322</v>
      </c>
      <c r="E6698" s="13">
        <f t="shared" ca="1" si="626"/>
        <v>995251.02724140708</v>
      </c>
      <c r="F6698" s="13">
        <f t="shared" ca="1" si="627"/>
        <v>3.9906806054113928</v>
      </c>
      <c r="G6698" s="13">
        <f t="shared" ca="1" si="628"/>
        <v>0.50619182143429409</v>
      </c>
      <c r="H6698" s="13">
        <f t="shared" ca="1" si="629"/>
        <v>0</v>
      </c>
    </row>
    <row r="6699" spans="3:8">
      <c r="C6699" s="13">
        <f t="shared" ca="1" si="624"/>
        <v>2003.7119071759919</v>
      </c>
      <c r="D6699" s="13">
        <f t="shared" ca="1" si="625"/>
        <v>99.307326994570388</v>
      </c>
      <c r="E6699" s="13">
        <f t="shared" ca="1" si="626"/>
        <v>989710.84520393133</v>
      </c>
      <c r="F6699" s="13">
        <f t="shared" ca="1" si="627"/>
        <v>4.0021406405361359</v>
      </c>
      <c r="G6699" s="13">
        <f t="shared" ca="1" si="628"/>
        <v>0.49983224623613792</v>
      </c>
      <c r="H6699" s="13">
        <f t="shared" ca="1" si="629"/>
        <v>0</v>
      </c>
    </row>
    <row r="6700" spans="3:8">
      <c r="C6700" s="13">
        <f t="shared" ca="1" si="624"/>
        <v>2010.4239527312359</v>
      </c>
      <c r="D6700" s="13">
        <f t="shared" ca="1" si="625"/>
        <v>100.91443143501922</v>
      </c>
      <c r="E6700" s="13">
        <f t="shared" ca="1" si="626"/>
        <v>991929.43843617872</v>
      </c>
      <c r="F6700" s="13">
        <f t="shared" ca="1" si="627"/>
        <v>3.9960587333028497</v>
      </c>
      <c r="G6700" s="13">
        <f t="shared" ca="1" si="628"/>
        <v>0.51329907506743633</v>
      </c>
      <c r="H6700" s="13">
        <f t="shared" ca="1" si="629"/>
        <v>0</v>
      </c>
    </row>
    <row r="6701" spans="3:8">
      <c r="C6701" s="13">
        <f t="shared" ca="1" si="624"/>
        <v>1979.8943396182387</v>
      </c>
      <c r="D6701" s="13">
        <f t="shared" ca="1" si="625"/>
        <v>100.02423977067276</v>
      </c>
      <c r="E6701" s="13">
        <f t="shared" ca="1" si="626"/>
        <v>988658.64650241018</v>
      </c>
      <c r="F6701" s="13">
        <f t="shared" ca="1" si="627"/>
        <v>3.9988759475277331</v>
      </c>
      <c r="G6701" s="13">
        <f t="shared" ca="1" si="628"/>
        <v>0.4936752174743671</v>
      </c>
      <c r="H6701" s="13">
        <f t="shared" ca="1" si="629"/>
        <v>0</v>
      </c>
    </row>
    <row r="6702" spans="3:8">
      <c r="C6702" s="13">
        <f t="shared" ca="1" si="624"/>
        <v>1987.4639038580121</v>
      </c>
      <c r="D6702" s="13">
        <f t="shared" ca="1" si="625"/>
        <v>99.709901135545792</v>
      </c>
      <c r="E6702" s="13">
        <f t="shared" ca="1" si="626"/>
        <v>987087.42553336045</v>
      </c>
      <c r="F6702" s="13">
        <f t="shared" ca="1" si="627"/>
        <v>4.0126876000857408</v>
      </c>
      <c r="G6702" s="13">
        <f t="shared" ca="1" si="628"/>
        <v>0.4898802161748419</v>
      </c>
      <c r="H6702" s="13">
        <f t="shared" ca="1" si="629"/>
        <v>0</v>
      </c>
    </row>
    <row r="6703" spans="3:8">
      <c r="C6703" s="13">
        <f t="shared" ca="1" si="624"/>
        <v>1983.2542187522031</v>
      </c>
      <c r="D6703" s="13">
        <f t="shared" ca="1" si="625"/>
        <v>99.415338957674621</v>
      </c>
      <c r="E6703" s="13">
        <f t="shared" ca="1" si="626"/>
        <v>1000949.5999028721</v>
      </c>
      <c r="F6703" s="13">
        <f t="shared" ca="1" si="627"/>
        <v>4.0018291335679166</v>
      </c>
      <c r="G6703" s="13">
        <f t="shared" ca="1" si="628"/>
        <v>0.48485728937127986</v>
      </c>
      <c r="H6703" s="13">
        <f t="shared" ca="1" si="629"/>
        <v>0</v>
      </c>
    </row>
    <row r="6704" spans="3:8">
      <c r="C6704" s="13">
        <f t="shared" ca="1" si="624"/>
        <v>1981.0433124669651</v>
      </c>
      <c r="D6704" s="13">
        <f t="shared" ca="1" si="625"/>
        <v>100.45203946956951</v>
      </c>
      <c r="E6704" s="13">
        <f t="shared" ca="1" si="626"/>
        <v>994334.29793864244</v>
      </c>
      <c r="F6704" s="13">
        <f t="shared" ca="1" si="627"/>
        <v>3.986831899356317</v>
      </c>
      <c r="G6704" s="13">
        <f t="shared" ca="1" si="628"/>
        <v>0.49951981109659938</v>
      </c>
      <c r="H6704" s="13">
        <f t="shared" ca="1" si="629"/>
        <v>0</v>
      </c>
    </row>
    <row r="6705" spans="3:8">
      <c r="C6705" s="13">
        <f t="shared" ca="1" si="624"/>
        <v>2001.7929782855906</v>
      </c>
      <c r="D6705" s="13">
        <f t="shared" ca="1" si="625"/>
        <v>101.33578085719491</v>
      </c>
      <c r="E6705" s="13">
        <f t="shared" ca="1" si="626"/>
        <v>995194.43418094749</v>
      </c>
      <c r="F6705" s="13">
        <f t="shared" ca="1" si="627"/>
        <v>4.0024152583415011</v>
      </c>
      <c r="G6705" s="13">
        <f t="shared" ca="1" si="628"/>
        <v>0.50612146392958124</v>
      </c>
      <c r="H6705" s="13">
        <f t="shared" ca="1" si="629"/>
        <v>0</v>
      </c>
    </row>
    <row r="6706" spans="3:8">
      <c r="C6706" s="13">
        <f t="shared" ca="1" si="624"/>
        <v>2030.3513399262679</v>
      </c>
      <c r="D6706" s="13">
        <f t="shared" ca="1" si="625"/>
        <v>100.51038968002531</v>
      </c>
      <c r="E6706" s="13">
        <f t="shared" ca="1" si="626"/>
        <v>1006740.579525167</v>
      </c>
      <c r="F6706" s="13">
        <f t="shared" ca="1" si="627"/>
        <v>4.0033973952375543</v>
      </c>
      <c r="G6706" s="13">
        <f t="shared" ca="1" si="628"/>
        <v>0.51000108592199378</v>
      </c>
      <c r="H6706" s="13">
        <f t="shared" ca="1" si="629"/>
        <v>0</v>
      </c>
    </row>
    <row r="6707" spans="3:8">
      <c r="C6707" s="13">
        <f t="shared" ca="1" si="624"/>
        <v>1985.1390814113499</v>
      </c>
      <c r="D6707" s="13">
        <f t="shared" ca="1" si="625"/>
        <v>100.14065259503172</v>
      </c>
      <c r="E6707" s="13">
        <f t="shared" ca="1" si="626"/>
        <v>992955.37520903593</v>
      </c>
      <c r="F6707" s="13">
        <f t="shared" ca="1" si="627"/>
        <v>3.9897597544903007</v>
      </c>
      <c r="G6707" s="13">
        <f t="shared" ca="1" si="628"/>
        <v>0.49925878885546932</v>
      </c>
      <c r="H6707" s="13">
        <f t="shared" ca="1" si="629"/>
        <v>0</v>
      </c>
    </row>
    <row r="6708" spans="3:8">
      <c r="C6708" s="13">
        <f t="shared" ca="1" si="624"/>
        <v>1984.0368855018844</v>
      </c>
      <c r="D6708" s="13">
        <f t="shared" ca="1" si="625"/>
        <v>99.926941691845172</v>
      </c>
      <c r="E6708" s="13">
        <f t="shared" ca="1" si="626"/>
        <v>998405.57767909835</v>
      </c>
      <c r="F6708" s="13">
        <f t="shared" ca="1" si="627"/>
        <v>4.003099104693133</v>
      </c>
      <c r="G6708" s="13">
        <f t="shared" ca="1" si="628"/>
        <v>0.48835973294769858</v>
      </c>
      <c r="H6708" s="13">
        <f t="shared" ca="1" si="629"/>
        <v>0</v>
      </c>
    </row>
    <row r="6709" spans="3:8">
      <c r="C6709" s="13">
        <f t="shared" ca="1" si="624"/>
        <v>2007.0740946880685</v>
      </c>
      <c r="D6709" s="13">
        <f t="shared" ca="1" si="625"/>
        <v>101.22382962743053</v>
      </c>
      <c r="E6709" s="13">
        <f t="shared" ca="1" si="626"/>
        <v>991809.0992643924</v>
      </c>
      <c r="F6709" s="13">
        <f t="shared" ca="1" si="627"/>
        <v>3.9971435175245764</v>
      </c>
      <c r="G6709" s="13">
        <f t="shared" ca="1" si="628"/>
        <v>0.51266380187975069</v>
      </c>
      <c r="H6709" s="13">
        <f t="shared" ca="1" si="629"/>
        <v>0</v>
      </c>
    </row>
    <row r="6710" spans="3:8">
      <c r="C6710" s="13">
        <f t="shared" ca="1" si="624"/>
        <v>2008.8722874150294</v>
      </c>
      <c r="D6710" s="13">
        <f t="shared" ca="1" si="625"/>
        <v>99.550762822340957</v>
      </c>
      <c r="E6710" s="13">
        <f t="shared" ca="1" si="626"/>
        <v>1001944.7300264236</v>
      </c>
      <c r="F6710" s="13">
        <f t="shared" ca="1" si="627"/>
        <v>4.0099440250864316</v>
      </c>
      <c r="G6710" s="13">
        <f t="shared" ca="1" si="628"/>
        <v>0.49363094322935375</v>
      </c>
      <c r="H6710" s="13">
        <f t="shared" ca="1" si="629"/>
        <v>0</v>
      </c>
    </row>
    <row r="6711" spans="3:8">
      <c r="C6711" s="13">
        <f t="shared" ca="1" si="624"/>
        <v>2002.0860253887711</v>
      </c>
      <c r="D6711" s="13">
        <f t="shared" ca="1" si="625"/>
        <v>100.63631715237888</v>
      </c>
      <c r="E6711" s="13">
        <f t="shared" ca="1" si="626"/>
        <v>988963.94131793792</v>
      </c>
      <c r="F6711" s="13">
        <f t="shared" ca="1" si="627"/>
        <v>3.9867100239359372</v>
      </c>
      <c r="G6711" s="13">
        <f t="shared" ca="1" si="628"/>
        <v>0.51396232951860388</v>
      </c>
      <c r="H6711" s="13">
        <f t="shared" ca="1" si="629"/>
        <v>0</v>
      </c>
    </row>
    <row r="6712" spans="3:8">
      <c r="C6712" s="13">
        <f t="shared" ca="1" si="624"/>
        <v>2001.9284502785999</v>
      </c>
      <c r="D6712" s="13">
        <f t="shared" ca="1" si="625"/>
        <v>100.76598328837122</v>
      </c>
      <c r="E6712" s="13">
        <f t="shared" ca="1" si="626"/>
        <v>1001983.0336105002</v>
      </c>
      <c r="F6712" s="13">
        <f t="shared" ca="1" si="627"/>
        <v>3.9957533910045213</v>
      </c>
      <c r="G6712" s="13">
        <f t="shared" ca="1" si="628"/>
        <v>0.50327587253136008</v>
      </c>
      <c r="H6712" s="13">
        <f t="shared" ca="1" si="629"/>
        <v>0</v>
      </c>
    </row>
    <row r="6713" spans="3:8">
      <c r="C6713" s="13">
        <f t="shared" ca="1" si="624"/>
        <v>2003.118072407887</v>
      </c>
      <c r="D6713" s="13">
        <f t="shared" ca="1" si="625"/>
        <v>100.35668119039292</v>
      </c>
      <c r="E6713" s="13">
        <f t="shared" ca="1" si="626"/>
        <v>999829.60548885493</v>
      </c>
      <c r="F6713" s="13">
        <f t="shared" ca="1" si="627"/>
        <v>4.0041871580008097</v>
      </c>
      <c r="G6713" s="13">
        <f t="shared" ca="1" si="628"/>
        <v>0.49868471585611618</v>
      </c>
      <c r="H6713" s="13">
        <f t="shared" ca="1" si="629"/>
        <v>0</v>
      </c>
    </row>
    <row r="6714" spans="3:8">
      <c r="C6714" s="13">
        <f t="shared" ca="1" si="624"/>
        <v>1992.0110968478623</v>
      </c>
      <c r="D6714" s="13">
        <f t="shared" ca="1" si="625"/>
        <v>100.44541190882192</v>
      </c>
      <c r="E6714" s="13">
        <f t="shared" ca="1" si="626"/>
        <v>992693.6911557148</v>
      </c>
      <c r="F6714" s="13">
        <f t="shared" ca="1" si="627"/>
        <v>3.9877914771187211</v>
      </c>
      <c r="G6714" s="13">
        <f t="shared" ca="1" si="628"/>
        <v>0.50538077890959632</v>
      </c>
      <c r="H6714" s="13">
        <f t="shared" ca="1" si="629"/>
        <v>0</v>
      </c>
    </row>
    <row r="6715" spans="3:8">
      <c r="C6715" s="13">
        <f t="shared" ca="1" si="624"/>
        <v>2015.1981309306493</v>
      </c>
      <c r="D6715" s="13">
        <f t="shared" ca="1" si="625"/>
        <v>99.613542521739262</v>
      </c>
      <c r="E6715" s="13">
        <f t="shared" ca="1" si="626"/>
        <v>993686.10587364738</v>
      </c>
      <c r="F6715" s="13">
        <f t="shared" ca="1" si="627"/>
        <v>4.0032809655550681</v>
      </c>
      <c r="G6715" s="13">
        <f t="shared" ca="1" si="628"/>
        <v>0.50453409418107931</v>
      </c>
      <c r="H6715" s="13">
        <f t="shared" ca="1" si="629"/>
        <v>0</v>
      </c>
    </row>
    <row r="6716" spans="3:8">
      <c r="C6716" s="13">
        <f t="shared" ca="1" si="624"/>
        <v>2001.8904926735854</v>
      </c>
      <c r="D6716" s="13">
        <f t="shared" ca="1" si="625"/>
        <v>100.42995180509604</v>
      </c>
      <c r="E6716" s="13">
        <f t="shared" ca="1" si="626"/>
        <v>992287.49119982193</v>
      </c>
      <c r="F6716" s="13">
        <f t="shared" ca="1" si="627"/>
        <v>4.0060859793635846</v>
      </c>
      <c r="G6716" s="13">
        <f t="shared" ca="1" si="628"/>
        <v>0.50127430385634197</v>
      </c>
      <c r="H6716" s="13">
        <f t="shared" ca="1" si="629"/>
        <v>0</v>
      </c>
    </row>
    <row r="6717" spans="3:8">
      <c r="C6717" s="13">
        <f t="shared" ca="1" si="624"/>
        <v>2000.9900140722318</v>
      </c>
      <c r="D6717" s="13">
        <f t="shared" ca="1" si="625"/>
        <v>99.315745566135945</v>
      </c>
      <c r="E6717" s="13">
        <f t="shared" ca="1" si="626"/>
        <v>990596.59955344058</v>
      </c>
      <c r="F6717" s="13">
        <f t="shared" ca="1" si="627"/>
        <v>4.0012939007960897</v>
      </c>
      <c r="G6717" s="13">
        <f t="shared" ca="1" si="628"/>
        <v>0.49849343511289418</v>
      </c>
      <c r="H6717" s="13">
        <f t="shared" ca="1" si="629"/>
        <v>0</v>
      </c>
    </row>
    <row r="6718" spans="3:8">
      <c r="C6718" s="13">
        <f t="shared" ca="1" si="624"/>
        <v>2010.5084011817371</v>
      </c>
      <c r="D6718" s="13">
        <f t="shared" ca="1" si="625"/>
        <v>100.81753472207534</v>
      </c>
      <c r="E6718" s="13">
        <f t="shared" ca="1" si="626"/>
        <v>996119.81247702008</v>
      </c>
      <c r="F6718" s="13">
        <f t="shared" ca="1" si="627"/>
        <v>4.0055663733043447</v>
      </c>
      <c r="G6718" s="13">
        <f t="shared" ca="1" si="628"/>
        <v>0.50586040154334266</v>
      </c>
      <c r="H6718" s="13">
        <f t="shared" ca="1" si="629"/>
        <v>0</v>
      </c>
    </row>
    <row r="6719" spans="3:8">
      <c r="C6719" s="13">
        <f t="shared" ca="1" si="624"/>
        <v>1999.2893614754653</v>
      </c>
      <c r="D6719" s="13">
        <f t="shared" ca="1" si="625"/>
        <v>100.49671471336177</v>
      </c>
      <c r="E6719" s="13">
        <f t="shared" ca="1" si="626"/>
        <v>993937.87439754547</v>
      </c>
      <c r="F6719" s="13">
        <f t="shared" ca="1" si="627"/>
        <v>3.9914680498690522</v>
      </c>
      <c r="G6719" s="13">
        <f t="shared" ca="1" si="628"/>
        <v>0.50683131531379677</v>
      </c>
      <c r="H6719" s="13">
        <f t="shared" ca="1" si="629"/>
        <v>0</v>
      </c>
    </row>
    <row r="6720" spans="3:8">
      <c r="C6720" s="13">
        <f t="shared" ca="1" si="624"/>
        <v>2009.0574401042925</v>
      </c>
      <c r="D6720" s="13">
        <f t="shared" ca="1" si="625"/>
        <v>99.339899204910452</v>
      </c>
      <c r="E6720" s="13">
        <f t="shared" ca="1" si="626"/>
        <v>995582.78789831838</v>
      </c>
      <c r="F6720" s="13">
        <f t="shared" ca="1" si="627"/>
        <v>4.0001947853838589</v>
      </c>
      <c r="G6720" s="13">
        <f t="shared" ca="1" si="628"/>
        <v>0.50067582238305064</v>
      </c>
      <c r="H6720" s="13">
        <f t="shared" ca="1" si="629"/>
        <v>0</v>
      </c>
    </row>
    <row r="6721" spans="3:8">
      <c r="C6721" s="13">
        <f t="shared" ca="1" si="624"/>
        <v>1998.3161240229506</v>
      </c>
      <c r="D6721" s="13">
        <f t="shared" ca="1" si="625"/>
        <v>100.62154441276219</v>
      </c>
      <c r="E6721" s="13">
        <f t="shared" ca="1" si="626"/>
        <v>1000690.3132376577</v>
      </c>
      <c r="F6721" s="13">
        <f t="shared" ca="1" si="627"/>
        <v>4.0060860646880068</v>
      </c>
      <c r="G6721" s="13">
        <f t="shared" ca="1" si="628"/>
        <v>0.49623649675834514</v>
      </c>
      <c r="H6721" s="13">
        <f t="shared" ca="1" si="629"/>
        <v>0</v>
      </c>
    </row>
    <row r="6722" spans="3:8">
      <c r="C6722" s="13">
        <f t="shared" ca="1" si="624"/>
        <v>2002.7323866115019</v>
      </c>
      <c r="D6722" s="13">
        <f t="shared" ca="1" si="625"/>
        <v>99.961236048809411</v>
      </c>
      <c r="E6722" s="13">
        <f t="shared" ca="1" si="626"/>
        <v>990752.05091540609</v>
      </c>
      <c r="F6722" s="13">
        <f t="shared" ca="1" si="627"/>
        <v>4.0061070539354047</v>
      </c>
      <c r="G6722" s="13">
        <f t="shared" ca="1" si="628"/>
        <v>0.50011791477557954</v>
      </c>
      <c r="H6722" s="13">
        <f t="shared" ca="1" si="629"/>
        <v>0</v>
      </c>
    </row>
    <row r="6723" spans="3:8">
      <c r="C6723" s="13">
        <f t="shared" ca="1" si="624"/>
        <v>2020.1272061828754</v>
      </c>
      <c r="D6723" s="13">
        <f t="shared" ca="1" si="625"/>
        <v>100.26160533487548</v>
      </c>
      <c r="E6723" s="13">
        <f t="shared" ca="1" si="626"/>
        <v>987498.6997565513</v>
      </c>
      <c r="F6723" s="13">
        <f t="shared" ca="1" si="627"/>
        <v>4.0030958912422916</v>
      </c>
      <c r="G6723" s="13">
        <f t="shared" ca="1" si="628"/>
        <v>0.51359610048378002</v>
      </c>
      <c r="H6723" s="13">
        <f t="shared" ca="1" si="629"/>
        <v>0</v>
      </c>
    </row>
    <row r="6724" spans="3:8">
      <c r="C6724" s="13">
        <f t="shared" ca="1" si="624"/>
        <v>1990.3610075972435</v>
      </c>
      <c r="D6724" s="13">
        <f t="shared" ca="1" si="625"/>
        <v>99.889504710855206</v>
      </c>
      <c r="E6724" s="13">
        <f t="shared" ca="1" si="626"/>
        <v>1002535.2185294458</v>
      </c>
      <c r="F6724" s="13">
        <f t="shared" ca="1" si="627"/>
        <v>4.0024577386377542</v>
      </c>
      <c r="G6724" s="13">
        <f t="shared" ca="1" si="628"/>
        <v>0.48958380860861023</v>
      </c>
      <c r="H6724" s="13">
        <f t="shared" ca="1" si="629"/>
        <v>0</v>
      </c>
    </row>
    <row r="6725" spans="3:8">
      <c r="C6725" s="13">
        <f t="shared" ca="1" si="624"/>
        <v>2012.1099657194927</v>
      </c>
      <c r="D6725" s="13">
        <f t="shared" ca="1" si="625"/>
        <v>99.799219531509536</v>
      </c>
      <c r="E6725" s="13">
        <f t="shared" ca="1" si="626"/>
        <v>1003250.1178740988</v>
      </c>
      <c r="F6725" s="13">
        <f t="shared" ca="1" si="627"/>
        <v>4.0031022132615837</v>
      </c>
      <c r="G6725" s="13">
        <f t="shared" ca="1" si="628"/>
        <v>0.49921171356152505</v>
      </c>
      <c r="H6725" s="13">
        <f t="shared" ca="1" si="629"/>
        <v>0</v>
      </c>
    </row>
    <row r="6726" spans="3:8">
      <c r="C6726" s="13">
        <f t="shared" ca="1" si="624"/>
        <v>2012.0112062417331</v>
      </c>
      <c r="D6726" s="13">
        <f t="shared" ca="1" si="625"/>
        <v>99.803246999305728</v>
      </c>
      <c r="E6726" s="13">
        <f t="shared" ca="1" si="626"/>
        <v>994080.49026430841</v>
      </c>
      <c r="F6726" s="13">
        <f t="shared" ca="1" si="627"/>
        <v>3.9992479989353518</v>
      </c>
      <c r="G6726" s="13">
        <f t="shared" ca="1" si="628"/>
        <v>0.50573231049372891</v>
      </c>
      <c r="H6726" s="13">
        <f t="shared" ca="1" si="629"/>
        <v>0</v>
      </c>
    </row>
    <row r="6727" spans="3:8">
      <c r="C6727" s="13">
        <f t="shared" ca="1" si="624"/>
        <v>1994.1206819449494</v>
      </c>
      <c r="D6727" s="13">
        <f t="shared" ca="1" si="625"/>
        <v>99.879020650275592</v>
      </c>
      <c r="E6727" s="13">
        <f t="shared" ca="1" si="626"/>
        <v>991808.77271620301</v>
      </c>
      <c r="F6727" s="13">
        <f t="shared" ca="1" si="627"/>
        <v>4.0059647957489748</v>
      </c>
      <c r="G6727" s="13">
        <f t="shared" ca="1" si="628"/>
        <v>0.49496082459782936</v>
      </c>
      <c r="H6727" s="13">
        <f t="shared" ca="1" si="629"/>
        <v>0</v>
      </c>
    </row>
    <row r="6728" spans="3:8">
      <c r="C6728" s="13">
        <f t="shared" ca="1" si="624"/>
        <v>2015.3508458392712</v>
      </c>
      <c r="D6728" s="13">
        <f t="shared" ca="1" si="625"/>
        <v>100.4970589758227</v>
      </c>
      <c r="E6728" s="13">
        <f t="shared" ca="1" si="626"/>
        <v>992229.53310681891</v>
      </c>
      <c r="F6728" s="13">
        <f t="shared" ca="1" si="627"/>
        <v>3.9973892590183531</v>
      </c>
      <c r="G6728" s="13">
        <f t="shared" ca="1" si="628"/>
        <v>0.51284591070692664</v>
      </c>
      <c r="H6728" s="13">
        <f t="shared" ca="1" si="629"/>
        <v>0</v>
      </c>
    </row>
    <row r="6729" spans="3:8">
      <c r="C6729" s="13">
        <f t="shared" ca="1" si="624"/>
        <v>1999.6013911363862</v>
      </c>
      <c r="D6729" s="13">
        <f t="shared" ca="1" si="625"/>
        <v>99.517798633925864</v>
      </c>
      <c r="E6729" s="13">
        <f t="shared" ca="1" si="626"/>
        <v>996338.20078063</v>
      </c>
      <c r="F6729" s="13">
        <f t="shared" ca="1" si="627"/>
        <v>4.0008630947876487</v>
      </c>
      <c r="G6729" s="13">
        <f t="shared" ca="1" si="628"/>
        <v>0.49615367406567157</v>
      </c>
      <c r="H6729" s="13">
        <f t="shared" ca="1" si="629"/>
        <v>0</v>
      </c>
    </row>
    <row r="6730" spans="3:8">
      <c r="C6730" s="13">
        <f t="shared" ca="1" si="624"/>
        <v>1990.3939676045243</v>
      </c>
      <c r="D6730" s="13">
        <f t="shared" ca="1" si="625"/>
        <v>100.43337266655789</v>
      </c>
      <c r="E6730" s="13">
        <f t="shared" ca="1" si="626"/>
        <v>986948.27679073217</v>
      </c>
      <c r="F6730" s="13">
        <f t="shared" ca="1" si="627"/>
        <v>4.0001869997169726</v>
      </c>
      <c r="G6730" s="13">
        <f t="shared" ca="1" si="628"/>
        <v>0.50117650803424474</v>
      </c>
      <c r="H6730" s="13">
        <f t="shared" ca="1" si="629"/>
        <v>0</v>
      </c>
    </row>
    <row r="6731" spans="3:8">
      <c r="C6731" s="13">
        <f t="shared" ca="1" si="624"/>
        <v>2005.4801091709228</v>
      </c>
      <c r="D6731" s="13">
        <f t="shared" ca="1" si="625"/>
        <v>99.612759402907344</v>
      </c>
      <c r="E6731" s="13">
        <f t="shared" ca="1" si="626"/>
        <v>995129.8299748468</v>
      </c>
      <c r="F6731" s="13">
        <f t="shared" ca="1" si="627"/>
        <v>3.9998564393505989</v>
      </c>
      <c r="G6731" s="13">
        <f t="shared" ca="1" si="628"/>
        <v>0.50066180629268842</v>
      </c>
      <c r="H6731" s="13">
        <f t="shared" ca="1" si="629"/>
        <v>0</v>
      </c>
    </row>
    <row r="6732" spans="3:8">
      <c r="C6732" s="13">
        <f t="shared" ca="1" si="624"/>
        <v>2001.937861207253</v>
      </c>
      <c r="D6732" s="13">
        <f t="shared" ca="1" si="625"/>
        <v>99.724742301190787</v>
      </c>
      <c r="E6732" s="13">
        <f t="shared" ca="1" si="626"/>
        <v>992324.31434874272</v>
      </c>
      <c r="F6732" s="13">
        <f t="shared" ca="1" si="627"/>
        <v>3.9995295138307805</v>
      </c>
      <c r="G6732" s="13">
        <f t="shared" ca="1" si="628"/>
        <v>0.50103144956268997</v>
      </c>
      <c r="H6732" s="13">
        <f t="shared" ca="1" si="629"/>
        <v>0</v>
      </c>
    </row>
    <row r="6733" spans="3:8">
      <c r="C6733" s="13">
        <f t="shared" ca="1" si="624"/>
        <v>2015.9998463417026</v>
      </c>
      <c r="D6733" s="13">
        <f t="shared" ca="1" si="625"/>
        <v>100.2883633886733</v>
      </c>
      <c r="E6733" s="13">
        <f t="shared" ca="1" si="626"/>
        <v>994347.14109559124</v>
      </c>
      <c r="F6733" s="13">
        <f t="shared" ca="1" si="627"/>
        <v>3.9932834437438367</v>
      </c>
      <c r="G6733" s="13">
        <f t="shared" ca="1" si="628"/>
        <v>0.51312489841902298</v>
      </c>
      <c r="H6733" s="13">
        <f t="shared" ca="1" si="629"/>
        <v>0</v>
      </c>
    </row>
    <row r="6734" spans="3:8">
      <c r="C6734" s="13">
        <f t="shared" ca="1" si="624"/>
        <v>2010.8781587755277</v>
      </c>
      <c r="D6734" s="13">
        <f t="shared" ca="1" si="625"/>
        <v>100.43143582476139</v>
      </c>
      <c r="E6734" s="13">
        <f t="shared" ca="1" si="626"/>
        <v>984946.42418705835</v>
      </c>
      <c r="F6734" s="13">
        <f t="shared" ca="1" si="627"/>
        <v>3.9967000795912133</v>
      </c>
      <c r="G6734" s="13">
        <f t="shared" ca="1" si="628"/>
        <v>0.51436626332282165</v>
      </c>
      <c r="H6734" s="13">
        <f t="shared" ca="1" si="629"/>
        <v>0</v>
      </c>
    </row>
    <row r="6735" spans="3:8">
      <c r="C6735" s="13">
        <f t="shared" ca="1" si="624"/>
        <v>2008.3187228699469</v>
      </c>
      <c r="D6735" s="13">
        <f t="shared" ca="1" si="625"/>
        <v>100.17880063647178</v>
      </c>
      <c r="E6735" s="13">
        <f t="shared" ca="1" si="626"/>
        <v>994036.16592690884</v>
      </c>
      <c r="F6735" s="13">
        <f t="shared" ca="1" si="627"/>
        <v>4.0024662076737725</v>
      </c>
      <c r="G6735" s="13">
        <f t="shared" ca="1" si="628"/>
        <v>0.50417157365069654</v>
      </c>
      <c r="H6735" s="13">
        <f t="shared" ca="1" si="629"/>
        <v>0</v>
      </c>
    </row>
    <row r="6736" spans="3:8">
      <c r="C6736" s="13">
        <f t="shared" ca="1" si="624"/>
        <v>1998.1561504371793</v>
      </c>
      <c r="D6736" s="13">
        <f t="shared" ca="1" si="625"/>
        <v>100.23201708702287</v>
      </c>
      <c r="E6736" s="13">
        <f t="shared" ca="1" si="626"/>
        <v>995054.53100184712</v>
      </c>
      <c r="F6736" s="13">
        <f t="shared" ca="1" si="627"/>
        <v>4.0000474708270497</v>
      </c>
      <c r="G6736" s="13">
        <f t="shared" ca="1" si="628"/>
        <v>0.50004373468714114</v>
      </c>
      <c r="H6736" s="13">
        <f t="shared" ca="1" si="629"/>
        <v>0</v>
      </c>
    </row>
    <row r="6737" spans="3:8">
      <c r="C6737" s="13">
        <f t="shared" ca="1" si="624"/>
        <v>2007.6286359730591</v>
      </c>
      <c r="D6737" s="13">
        <f t="shared" ca="1" si="625"/>
        <v>100.43887939809342</v>
      </c>
      <c r="E6737" s="13">
        <f t="shared" ca="1" si="626"/>
        <v>993400.30895967479</v>
      </c>
      <c r="F6737" s="13">
        <f t="shared" ca="1" si="627"/>
        <v>3.9982384175387682</v>
      </c>
      <c r="G6737" s="13">
        <f t="shared" ca="1" si="628"/>
        <v>0.50759778072695594</v>
      </c>
      <c r="H6737" s="13">
        <f t="shared" ca="1" si="629"/>
        <v>0</v>
      </c>
    </row>
    <row r="6738" spans="3:8">
      <c r="C6738" s="13">
        <f t="shared" ca="1" si="624"/>
        <v>2006.8737912311638</v>
      </c>
      <c r="D6738" s="13">
        <f t="shared" ca="1" si="625"/>
        <v>99.526418627151429</v>
      </c>
      <c r="E6738" s="13">
        <f t="shared" ca="1" si="626"/>
        <v>999560.56141503365</v>
      </c>
      <c r="F6738" s="13">
        <f t="shared" ca="1" si="627"/>
        <v>3.9905652343212208</v>
      </c>
      <c r="G6738" s="13">
        <f t="shared" ca="1" si="628"/>
        <v>0.50336366493837514</v>
      </c>
      <c r="H6738" s="13">
        <f t="shared" ca="1" si="629"/>
        <v>0</v>
      </c>
    </row>
    <row r="6739" spans="3:8">
      <c r="C6739" s="13">
        <f t="shared" ca="1" si="624"/>
        <v>2007.9721147481571</v>
      </c>
      <c r="D6739" s="13">
        <f t="shared" ca="1" si="625"/>
        <v>99.784339291153245</v>
      </c>
      <c r="E6739" s="13">
        <f t="shared" ca="1" si="626"/>
        <v>987930.6662791702</v>
      </c>
      <c r="F6739" s="13">
        <f t="shared" ca="1" si="627"/>
        <v>3.9965289820011836</v>
      </c>
      <c r="G6739" s="13">
        <f t="shared" ca="1" si="628"/>
        <v>0.5081238054949152</v>
      </c>
      <c r="H6739" s="13">
        <f t="shared" ca="1" si="629"/>
        <v>0</v>
      </c>
    </row>
    <row r="6740" spans="3:8">
      <c r="C6740" s="13">
        <f t="shared" ca="1" si="624"/>
        <v>2003.4890969004266</v>
      </c>
      <c r="D6740" s="13">
        <f t="shared" ca="1" si="625"/>
        <v>99.262478411615305</v>
      </c>
      <c r="E6740" s="13">
        <f t="shared" ca="1" si="626"/>
        <v>996524.81323569105</v>
      </c>
      <c r="F6740" s="13">
        <f t="shared" ca="1" si="627"/>
        <v>4.0073551664400089</v>
      </c>
      <c r="G6740" s="13">
        <f t="shared" ca="1" si="628"/>
        <v>0.49350295633071622</v>
      </c>
      <c r="H6740" s="13">
        <f t="shared" ca="1" si="629"/>
        <v>0</v>
      </c>
    </row>
    <row r="6741" spans="3:8">
      <c r="C6741" s="13">
        <f t="shared" ca="1" si="624"/>
        <v>2000.9690941808867</v>
      </c>
      <c r="D6741" s="13">
        <f t="shared" ca="1" si="625"/>
        <v>99.36393755482888</v>
      </c>
      <c r="E6741" s="13">
        <f t="shared" ca="1" si="626"/>
        <v>993828.9947159104</v>
      </c>
      <c r="F6741" s="13">
        <f t="shared" ca="1" si="627"/>
        <v>4.0036413592893458</v>
      </c>
      <c r="G6741" s="13">
        <f t="shared" ca="1" si="628"/>
        <v>0.49593796813237717</v>
      </c>
      <c r="H6741" s="13">
        <f t="shared" ca="1" si="629"/>
        <v>0</v>
      </c>
    </row>
    <row r="6742" spans="3:8">
      <c r="C6742" s="13">
        <f t="shared" ca="1" si="624"/>
        <v>2014.5494917212907</v>
      </c>
      <c r="D6742" s="13">
        <f t="shared" ca="1" si="625"/>
        <v>99.708647802635952</v>
      </c>
      <c r="E6742" s="13">
        <f t="shared" ca="1" si="626"/>
        <v>983535.67289521662</v>
      </c>
      <c r="F6742" s="13">
        <f t="shared" ca="1" si="627"/>
        <v>4.0060940354367958</v>
      </c>
      <c r="G6742" s="13">
        <f t="shared" ca="1" si="628"/>
        <v>0.50846863684188914</v>
      </c>
      <c r="H6742" s="13">
        <f t="shared" ca="1" si="629"/>
        <v>0</v>
      </c>
    </row>
    <row r="6743" spans="3:8">
      <c r="C6743" s="13">
        <f t="shared" ca="1" si="624"/>
        <v>1973.7718130797682</v>
      </c>
      <c r="D6743" s="13">
        <f t="shared" ca="1" si="625"/>
        <v>98.798833279701924</v>
      </c>
      <c r="E6743" s="13">
        <f t="shared" ca="1" si="626"/>
        <v>990921.69134746294</v>
      </c>
      <c r="F6743" s="13">
        <f t="shared" ca="1" si="627"/>
        <v>4.0026147361907158</v>
      </c>
      <c r="G6743" s="13">
        <f t="shared" ca="1" si="628"/>
        <v>0.48170520707740277</v>
      </c>
      <c r="H6743" s="13">
        <f t="shared" ca="1" si="629"/>
        <v>0</v>
      </c>
    </row>
    <row r="6744" spans="3:8">
      <c r="C6744" s="13">
        <f t="shared" ref="C6744:C6807" ca="1" si="630">NORMINV(RAND(),$D$3,$G$3)</f>
        <v>1997.7213480937464</v>
      </c>
      <c r="D6744" s="13">
        <f t="shared" ref="D6744:D6807" ca="1" si="631">NORMINV(RAND(),$D$4,$G$4)</f>
        <v>99.898500335328379</v>
      </c>
      <c r="E6744" s="13">
        <f t="shared" ref="E6744:E6807" ca="1" si="632">NORMINV(RAND(),$D$5,$G$5)</f>
        <v>990970.40102674486</v>
      </c>
      <c r="F6744" s="13">
        <f t="shared" ref="F6744:F6807" ca="1" si="633">NORMINV(RAND(),$D$6,$G$6)</f>
        <v>3.9954641106669144</v>
      </c>
      <c r="G6744" s="13">
        <f t="shared" ref="G6744:G6807" ca="1" si="634">C6744^2*D6744/(E6744*3.1415926*F6744^4)</f>
        <v>0.50251531933381766</v>
      </c>
      <c r="H6744" s="13">
        <f t="shared" ref="H6744:H6807" ca="1" si="635">IF(G6744&gt;0.54,1,IF(G6744&lt;0.46,1,0))</f>
        <v>0</v>
      </c>
    </row>
    <row r="6745" spans="3:8">
      <c r="C6745" s="13">
        <f t="shared" ca="1" si="630"/>
        <v>1983.0560916579882</v>
      </c>
      <c r="D6745" s="13">
        <f t="shared" ca="1" si="631"/>
        <v>99.153800901747346</v>
      </c>
      <c r="E6745" s="13">
        <f t="shared" ca="1" si="632"/>
        <v>1002205.1441493216</v>
      </c>
      <c r="F6745" s="13">
        <f t="shared" ca="1" si="633"/>
        <v>3.9924941693130926</v>
      </c>
      <c r="G6745" s="13">
        <f t="shared" ca="1" si="634"/>
        <v>0.48741142952904476</v>
      </c>
      <c r="H6745" s="13">
        <f t="shared" ca="1" si="635"/>
        <v>0</v>
      </c>
    </row>
    <row r="6746" spans="3:8">
      <c r="C6746" s="13">
        <f t="shared" ca="1" si="630"/>
        <v>1995.2239527630563</v>
      </c>
      <c r="D6746" s="13">
        <f t="shared" ca="1" si="631"/>
        <v>99.798977784707617</v>
      </c>
      <c r="E6746" s="13">
        <f t="shared" ca="1" si="632"/>
        <v>991027.59000782156</v>
      </c>
      <c r="F6746" s="13">
        <f t="shared" ca="1" si="633"/>
        <v>4.0024163443026888</v>
      </c>
      <c r="G6746" s="13">
        <f t="shared" ca="1" si="634"/>
        <v>0.49726137743161297</v>
      </c>
      <c r="H6746" s="13">
        <f t="shared" ca="1" si="635"/>
        <v>0</v>
      </c>
    </row>
    <row r="6747" spans="3:8">
      <c r="C6747" s="13">
        <f t="shared" ca="1" si="630"/>
        <v>1988.2700060543029</v>
      </c>
      <c r="D6747" s="13">
        <f t="shared" ca="1" si="631"/>
        <v>99.685163362797212</v>
      </c>
      <c r="E6747" s="13">
        <f t="shared" ca="1" si="632"/>
        <v>997194.12970450951</v>
      </c>
      <c r="F6747" s="13">
        <f t="shared" ca="1" si="633"/>
        <v>3.9864019851174466</v>
      </c>
      <c r="G6747" s="13">
        <f t="shared" ca="1" si="634"/>
        <v>0.4981123467508029</v>
      </c>
      <c r="H6747" s="13">
        <f t="shared" ca="1" si="635"/>
        <v>0</v>
      </c>
    </row>
    <row r="6748" spans="3:8">
      <c r="C6748" s="13">
        <f t="shared" ca="1" si="630"/>
        <v>2015.9276658895978</v>
      </c>
      <c r="D6748" s="13">
        <f t="shared" ca="1" si="631"/>
        <v>100.14515804147607</v>
      </c>
      <c r="E6748" s="13">
        <f t="shared" ca="1" si="632"/>
        <v>993586.9420533739</v>
      </c>
      <c r="F6748" s="13">
        <f t="shared" ca="1" si="633"/>
        <v>4.0042847327972542</v>
      </c>
      <c r="G6748" s="13">
        <f t="shared" ca="1" si="634"/>
        <v>0.507135836130016</v>
      </c>
      <c r="H6748" s="13">
        <f t="shared" ca="1" si="635"/>
        <v>0</v>
      </c>
    </row>
    <row r="6749" spans="3:8">
      <c r="C6749" s="13">
        <f t="shared" ca="1" si="630"/>
        <v>1994.5707710840445</v>
      </c>
      <c r="D6749" s="13">
        <f t="shared" ca="1" si="631"/>
        <v>99.741987997132014</v>
      </c>
      <c r="E6749" s="13">
        <f t="shared" ca="1" si="632"/>
        <v>988846.18819188222</v>
      </c>
      <c r="F6749" s="13">
        <f t="shared" ca="1" si="633"/>
        <v>3.9955704566262358</v>
      </c>
      <c r="G6749" s="13">
        <f t="shared" ca="1" si="634"/>
        <v>0.50116777583808603</v>
      </c>
      <c r="H6749" s="13">
        <f t="shared" ca="1" si="635"/>
        <v>0</v>
      </c>
    </row>
    <row r="6750" spans="3:8">
      <c r="C6750" s="13">
        <f t="shared" ca="1" si="630"/>
        <v>2000.1786791531886</v>
      </c>
      <c r="D6750" s="13">
        <f t="shared" ca="1" si="631"/>
        <v>100.2315550019065</v>
      </c>
      <c r="E6750" s="13">
        <f t="shared" ca="1" si="632"/>
        <v>993244.36705189897</v>
      </c>
      <c r="F6750" s="13">
        <f t="shared" ca="1" si="633"/>
        <v>3.9912086933133586</v>
      </c>
      <c r="G6750" s="13">
        <f t="shared" ca="1" si="634"/>
        <v>0.50642872570031761</v>
      </c>
      <c r="H6750" s="13">
        <f t="shared" ca="1" si="635"/>
        <v>0</v>
      </c>
    </row>
    <row r="6751" spans="3:8">
      <c r="C6751" s="13">
        <f t="shared" ca="1" si="630"/>
        <v>1990.5891487560968</v>
      </c>
      <c r="D6751" s="13">
        <f t="shared" ca="1" si="631"/>
        <v>100.10632229460265</v>
      </c>
      <c r="E6751" s="13">
        <f t="shared" ca="1" si="632"/>
        <v>997659.81339796656</v>
      </c>
      <c r="F6751" s="13">
        <f t="shared" ca="1" si="633"/>
        <v>3.9874472820921421</v>
      </c>
      <c r="G6751" s="13">
        <f t="shared" ca="1" si="634"/>
        <v>0.50062508801851024</v>
      </c>
      <c r="H6751" s="13">
        <f t="shared" ca="1" si="635"/>
        <v>0</v>
      </c>
    </row>
    <row r="6752" spans="3:8">
      <c r="C6752" s="13">
        <f t="shared" ca="1" si="630"/>
        <v>2010.3818637649686</v>
      </c>
      <c r="D6752" s="13">
        <f t="shared" ca="1" si="631"/>
        <v>100.17781985894524</v>
      </c>
      <c r="E6752" s="13">
        <f t="shared" ca="1" si="632"/>
        <v>992767.41538273566</v>
      </c>
      <c r="F6752" s="13">
        <f t="shared" ca="1" si="633"/>
        <v>3.9865680154459899</v>
      </c>
      <c r="G6752" s="13">
        <f t="shared" ca="1" si="634"/>
        <v>0.51396624760814136</v>
      </c>
      <c r="H6752" s="13">
        <f t="shared" ca="1" si="635"/>
        <v>0</v>
      </c>
    </row>
    <row r="6753" spans="3:8">
      <c r="C6753" s="13">
        <f t="shared" ca="1" si="630"/>
        <v>2003.5977347441788</v>
      </c>
      <c r="D6753" s="13">
        <f t="shared" ca="1" si="631"/>
        <v>100.05084159449302</v>
      </c>
      <c r="E6753" s="13">
        <f t="shared" ca="1" si="632"/>
        <v>993222.46555754193</v>
      </c>
      <c r="F6753" s="13">
        <f t="shared" ca="1" si="633"/>
        <v>3.9894268606688743</v>
      </c>
      <c r="G6753" s="13">
        <f t="shared" ca="1" si="634"/>
        <v>0.50816339847901393</v>
      </c>
      <c r="H6753" s="13">
        <f t="shared" ca="1" si="635"/>
        <v>0</v>
      </c>
    </row>
    <row r="6754" spans="3:8">
      <c r="C6754" s="13">
        <f t="shared" ca="1" si="630"/>
        <v>2015.3912503450222</v>
      </c>
      <c r="D6754" s="13">
        <f t="shared" ca="1" si="631"/>
        <v>99.635191469896014</v>
      </c>
      <c r="E6754" s="13">
        <f t="shared" ca="1" si="632"/>
        <v>990503.67283900117</v>
      </c>
      <c r="F6754" s="13">
        <f t="shared" ca="1" si="633"/>
        <v>4.0068599097327695</v>
      </c>
      <c r="G6754" s="13">
        <f t="shared" ca="1" si="634"/>
        <v>0.50455545650529066</v>
      </c>
      <c r="H6754" s="13">
        <f t="shared" ca="1" si="635"/>
        <v>0</v>
      </c>
    </row>
    <row r="6755" spans="3:8">
      <c r="C6755" s="13">
        <f t="shared" ca="1" si="630"/>
        <v>2009.2558079863707</v>
      </c>
      <c r="D6755" s="13">
        <f t="shared" ca="1" si="631"/>
        <v>100.43184168524776</v>
      </c>
      <c r="E6755" s="13">
        <f t="shared" ca="1" si="632"/>
        <v>1002963.5184747656</v>
      </c>
      <c r="F6755" s="13">
        <f t="shared" ca="1" si="633"/>
        <v>3.988938678117619</v>
      </c>
      <c r="G6755" s="13">
        <f t="shared" ca="1" si="634"/>
        <v>0.50825007330572225</v>
      </c>
      <c r="H6755" s="13">
        <f t="shared" ca="1" si="635"/>
        <v>0</v>
      </c>
    </row>
    <row r="6756" spans="3:8">
      <c r="C6756" s="13">
        <f t="shared" ca="1" si="630"/>
        <v>2013.9955970164833</v>
      </c>
      <c r="D6756" s="13">
        <f t="shared" ca="1" si="631"/>
        <v>100.16453894940412</v>
      </c>
      <c r="E6756" s="13">
        <f t="shared" ca="1" si="632"/>
        <v>993910.73723645241</v>
      </c>
      <c r="F6756" s="13">
        <f t="shared" ca="1" si="633"/>
        <v>3.9930540627643207</v>
      </c>
      <c r="G6756" s="13">
        <f t="shared" ca="1" si="634"/>
        <v>0.51181501357707082</v>
      </c>
      <c r="H6756" s="13">
        <f t="shared" ca="1" si="635"/>
        <v>0</v>
      </c>
    </row>
    <row r="6757" spans="3:8">
      <c r="C6757" s="13">
        <f t="shared" ca="1" si="630"/>
        <v>2002.726506868582</v>
      </c>
      <c r="D6757" s="13">
        <f t="shared" ca="1" si="631"/>
        <v>100.72763800411258</v>
      </c>
      <c r="E6757" s="13">
        <f t="shared" ca="1" si="632"/>
        <v>1000168.9882832213</v>
      </c>
      <c r="F6757" s="13">
        <f t="shared" ca="1" si="633"/>
        <v>3.9995150301247464</v>
      </c>
      <c r="G6757" s="13">
        <f t="shared" ca="1" si="634"/>
        <v>0.50250381055318027</v>
      </c>
      <c r="H6757" s="13">
        <f t="shared" ca="1" si="635"/>
        <v>0</v>
      </c>
    </row>
    <row r="6758" spans="3:8">
      <c r="C6758" s="13">
        <f t="shared" ca="1" si="630"/>
        <v>1996.0278544511198</v>
      </c>
      <c r="D6758" s="13">
        <f t="shared" ca="1" si="631"/>
        <v>100.171310221431</v>
      </c>
      <c r="E6758" s="13">
        <f t="shared" ca="1" si="632"/>
        <v>999025.45352779434</v>
      </c>
      <c r="F6758" s="13">
        <f t="shared" ca="1" si="633"/>
        <v>4.000486937148005</v>
      </c>
      <c r="G6758" s="13">
        <f t="shared" ca="1" si="634"/>
        <v>0.49647650852791542</v>
      </c>
      <c r="H6758" s="13">
        <f t="shared" ca="1" si="635"/>
        <v>0</v>
      </c>
    </row>
    <row r="6759" spans="3:8">
      <c r="C6759" s="13">
        <f t="shared" ca="1" si="630"/>
        <v>2001.6551835226419</v>
      </c>
      <c r="D6759" s="13">
        <f t="shared" ca="1" si="631"/>
        <v>100.56855660258844</v>
      </c>
      <c r="E6759" s="13">
        <f t="shared" ca="1" si="632"/>
        <v>985124.55112894997</v>
      </c>
      <c r="F6759" s="13">
        <f t="shared" ca="1" si="633"/>
        <v>4.0123602835514154</v>
      </c>
      <c r="G6759" s="13">
        <f t="shared" ca="1" si="634"/>
        <v>0.50234264581751253</v>
      </c>
      <c r="H6759" s="13">
        <f t="shared" ca="1" si="635"/>
        <v>0</v>
      </c>
    </row>
    <row r="6760" spans="3:8">
      <c r="C6760" s="13">
        <f t="shared" ca="1" si="630"/>
        <v>2008.9060569998351</v>
      </c>
      <c r="D6760" s="13">
        <f t="shared" ca="1" si="631"/>
        <v>99.581995265660638</v>
      </c>
      <c r="E6760" s="13">
        <f t="shared" ca="1" si="632"/>
        <v>990875.23339736136</v>
      </c>
      <c r="F6760" s="13">
        <f t="shared" ca="1" si="633"/>
        <v>3.9910384083131696</v>
      </c>
      <c r="G6760" s="13">
        <f t="shared" ca="1" si="634"/>
        <v>0.5088474613415328</v>
      </c>
      <c r="H6760" s="13">
        <f t="shared" ca="1" si="635"/>
        <v>0</v>
      </c>
    </row>
    <row r="6761" spans="3:8">
      <c r="C6761" s="13">
        <f t="shared" ca="1" si="630"/>
        <v>2009.3620602594665</v>
      </c>
      <c r="D6761" s="13">
        <f t="shared" ca="1" si="631"/>
        <v>99.456231455860916</v>
      </c>
      <c r="E6761" s="13">
        <f t="shared" ca="1" si="632"/>
        <v>1001790.4421805139</v>
      </c>
      <c r="F6761" s="13">
        <f t="shared" ca="1" si="633"/>
        <v>4.0027980448434137</v>
      </c>
      <c r="G6761" s="13">
        <f t="shared" ca="1" si="634"/>
        <v>0.49701206317946212</v>
      </c>
      <c r="H6761" s="13">
        <f t="shared" ca="1" si="635"/>
        <v>0</v>
      </c>
    </row>
    <row r="6762" spans="3:8">
      <c r="C6762" s="13">
        <f t="shared" ca="1" si="630"/>
        <v>2008.0951949620764</v>
      </c>
      <c r="D6762" s="13">
        <f t="shared" ca="1" si="631"/>
        <v>100.27655731189722</v>
      </c>
      <c r="E6762" s="13">
        <f t="shared" ca="1" si="632"/>
        <v>995004.62531169865</v>
      </c>
      <c r="F6762" s="13">
        <f t="shared" ca="1" si="633"/>
        <v>3.9964080275603684</v>
      </c>
      <c r="G6762" s="13">
        <f t="shared" ca="1" si="634"/>
        <v>0.50712352057163079</v>
      </c>
      <c r="H6762" s="13">
        <f t="shared" ca="1" si="635"/>
        <v>0</v>
      </c>
    </row>
    <row r="6763" spans="3:8">
      <c r="C6763" s="13">
        <f t="shared" ca="1" si="630"/>
        <v>1990.0461879945169</v>
      </c>
      <c r="D6763" s="13">
        <f t="shared" ca="1" si="631"/>
        <v>100.47157796893273</v>
      </c>
      <c r="E6763" s="13">
        <f t="shared" ca="1" si="632"/>
        <v>1001921.4001263285</v>
      </c>
      <c r="F6763" s="13">
        <f t="shared" ca="1" si="633"/>
        <v>4.0083982516310597</v>
      </c>
      <c r="G6763" s="13">
        <f t="shared" ca="1" si="634"/>
        <v>0.48966894471684658</v>
      </c>
      <c r="H6763" s="13">
        <f t="shared" ca="1" si="635"/>
        <v>0</v>
      </c>
    </row>
    <row r="6764" spans="3:8">
      <c r="C6764" s="13">
        <f t="shared" ca="1" si="630"/>
        <v>1991.3280471217568</v>
      </c>
      <c r="D6764" s="13">
        <f t="shared" ca="1" si="631"/>
        <v>99.655919685217199</v>
      </c>
      <c r="E6764" s="13">
        <f t="shared" ca="1" si="632"/>
        <v>1001157.7119278143</v>
      </c>
      <c r="F6764" s="13">
        <f t="shared" ca="1" si="633"/>
        <v>3.9940383721576125</v>
      </c>
      <c r="G6764" s="13">
        <f t="shared" ca="1" si="634"/>
        <v>0.49372762611552629</v>
      </c>
      <c r="H6764" s="13">
        <f t="shared" ca="1" si="635"/>
        <v>0</v>
      </c>
    </row>
    <row r="6765" spans="3:8">
      <c r="C6765" s="13">
        <f t="shared" ca="1" si="630"/>
        <v>1989.7074093859126</v>
      </c>
      <c r="D6765" s="13">
        <f t="shared" ca="1" si="631"/>
        <v>99.394447862754959</v>
      </c>
      <c r="E6765" s="13">
        <f t="shared" ca="1" si="632"/>
        <v>985377.79328349174</v>
      </c>
      <c r="F6765" s="13">
        <f t="shared" ca="1" si="633"/>
        <v>4.0052407995984654</v>
      </c>
      <c r="G6765" s="13">
        <f t="shared" ca="1" si="634"/>
        <v>0.49393909087096133</v>
      </c>
      <c r="H6765" s="13">
        <f t="shared" ca="1" si="635"/>
        <v>0</v>
      </c>
    </row>
    <row r="6766" spans="3:8">
      <c r="C6766" s="13">
        <f t="shared" ca="1" si="630"/>
        <v>2018.6973011423966</v>
      </c>
      <c r="D6766" s="13">
        <f t="shared" ca="1" si="631"/>
        <v>99.584980207217555</v>
      </c>
      <c r="E6766" s="13">
        <f t="shared" ca="1" si="632"/>
        <v>997698.60610860959</v>
      </c>
      <c r="F6766" s="13">
        <f t="shared" ca="1" si="633"/>
        <v>4.0057502946075276</v>
      </c>
      <c r="G6766" s="13">
        <f t="shared" ca="1" si="634"/>
        <v>0.50286513080763029</v>
      </c>
      <c r="H6766" s="13">
        <f t="shared" ca="1" si="635"/>
        <v>0</v>
      </c>
    </row>
    <row r="6767" spans="3:8">
      <c r="C6767" s="13">
        <f t="shared" ca="1" si="630"/>
        <v>1973.0387251553557</v>
      </c>
      <c r="D6767" s="13">
        <f t="shared" ca="1" si="631"/>
        <v>99.791865553348018</v>
      </c>
      <c r="E6767" s="13">
        <f t="shared" ca="1" si="632"/>
        <v>998337.44900598796</v>
      </c>
      <c r="F6767" s="13">
        <f t="shared" ca="1" si="633"/>
        <v>4.0203213385938437</v>
      </c>
      <c r="G6767" s="13">
        <f t="shared" ca="1" si="634"/>
        <v>0.47412850304607207</v>
      </c>
      <c r="H6767" s="13">
        <f t="shared" ca="1" si="635"/>
        <v>0</v>
      </c>
    </row>
    <row r="6768" spans="3:8">
      <c r="C6768" s="13">
        <f t="shared" ca="1" si="630"/>
        <v>1974.9212790013344</v>
      </c>
      <c r="D6768" s="13">
        <f t="shared" ca="1" si="631"/>
        <v>99.84113842279281</v>
      </c>
      <c r="E6768" s="13">
        <f t="shared" ca="1" si="632"/>
        <v>994667.0794752232</v>
      </c>
      <c r="F6768" s="13">
        <f t="shared" ca="1" si="633"/>
        <v>4.0005448831836752</v>
      </c>
      <c r="G6768" s="13">
        <f t="shared" ca="1" si="634"/>
        <v>0.48652471190544766</v>
      </c>
      <c r="H6768" s="13">
        <f t="shared" ca="1" si="635"/>
        <v>0</v>
      </c>
    </row>
    <row r="6769" spans="3:8">
      <c r="C6769" s="13">
        <f t="shared" ca="1" si="630"/>
        <v>2006.0951994938162</v>
      </c>
      <c r="D6769" s="13">
        <f t="shared" ca="1" si="631"/>
        <v>100.14281804207764</v>
      </c>
      <c r="E6769" s="13">
        <f t="shared" ca="1" si="632"/>
        <v>999605.50734676851</v>
      </c>
      <c r="F6769" s="13">
        <f t="shared" ca="1" si="633"/>
        <v>3.9942449642409765</v>
      </c>
      <c r="G6769" s="13">
        <f t="shared" ca="1" si="634"/>
        <v>0.50420319680879278</v>
      </c>
      <c r="H6769" s="13">
        <f t="shared" ca="1" si="635"/>
        <v>0</v>
      </c>
    </row>
    <row r="6770" spans="3:8">
      <c r="C6770" s="13">
        <f t="shared" ca="1" si="630"/>
        <v>2006.9250838327478</v>
      </c>
      <c r="D6770" s="13">
        <f t="shared" ca="1" si="631"/>
        <v>100.72168330803322</v>
      </c>
      <c r="E6770" s="13">
        <f t="shared" ca="1" si="632"/>
        <v>998543.52585104585</v>
      </c>
      <c r="F6770" s="13">
        <f t="shared" ca="1" si="633"/>
        <v>3.9904166937919561</v>
      </c>
      <c r="G6770" s="13">
        <f t="shared" ca="1" si="634"/>
        <v>0.51002966556509566</v>
      </c>
      <c r="H6770" s="13">
        <f t="shared" ca="1" si="635"/>
        <v>0</v>
      </c>
    </row>
    <row r="6771" spans="3:8">
      <c r="C6771" s="13">
        <f t="shared" ca="1" si="630"/>
        <v>2002.5310901903551</v>
      </c>
      <c r="D6771" s="13">
        <f t="shared" ca="1" si="631"/>
        <v>101.11779661735901</v>
      </c>
      <c r="E6771" s="13">
        <f t="shared" ca="1" si="632"/>
        <v>990632.53426652483</v>
      </c>
      <c r="F6771" s="13">
        <f t="shared" ca="1" si="633"/>
        <v>3.9889549027142661</v>
      </c>
      <c r="G6771" s="13">
        <f t="shared" ca="1" si="634"/>
        <v>0.51462060930072917</v>
      </c>
      <c r="H6771" s="13">
        <f t="shared" ca="1" si="635"/>
        <v>0</v>
      </c>
    </row>
    <row r="6772" spans="3:8">
      <c r="C6772" s="13">
        <f t="shared" ca="1" si="630"/>
        <v>2000.849414350206</v>
      </c>
      <c r="D6772" s="13">
        <f t="shared" ca="1" si="631"/>
        <v>100.68293036839184</v>
      </c>
      <c r="E6772" s="13">
        <f t="shared" ca="1" si="632"/>
        <v>1001704.5839260453</v>
      </c>
      <c r="F6772" s="13">
        <f t="shared" ca="1" si="633"/>
        <v>3.9986861681199377</v>
      </c>
      <c r="G6772" s="13">
        <f t="shared" ca="1" si="634"/>
        <v>0.50098629798997685</v>
      </c>
      <c r="H6772" s="13">
        <f t="shared" ca="1" si="635"/>
        <v>0</v>
      </c>
    </row>
    <row r="6773" spans="3:8">
      <c r="C6773" s="13">
        <f t="shared" ca="1" si="630"/>
        <v>1989.8383406010821</v>
      </c>
      <c r="D6773" s="13">
        <f t="shared" ca="1" si="631"/>
        <v>99.865375462608611</v>
      </c>
      <c r="E6773" s="13">
        <f t="shared" ca="1" si="632"/>
        <v>997743.11885638046</v>
      </c>
      <c r="F6773" s="13">
        <f t="shared" ca="1" si="633"/>
        <v>4.0056247855500295</v>
      </c>
      <c r="G6773" s="13">
        <f t="shared" ca="1" si="634"/>
        <v>0.49000539228124051</v>
      </c>
      <c r="H6773" s="13">
        <f t="shared" ca="1" si="635"/>
        <v>0</v>
      </c>
    </row>
    <row r="6774" spans="3:8">
      <c r="C6774" s="13">
        <f t="shared" ca="1" si="630"/>
        <v>1983.127897655874</v>
      </c>
      <c r="D6774" s="13">
        <f t="shared" ca="1" si="631"/>
        <v>100.41608063434086</v>
      </c>
      <c r="E6774" s="13">
        <f t="shared" ca="1" si="632"/>
        <v>983373.72969230299</v>
      </c>
      <c r="F6774" s="13">
        <f t="shared" ca="1" si="633"/>
        <v>4.0051222176517181</v>
      </c>
      <c r="G6774" s="13">
        <f t="shared" ca="1" si="634"/>
        <v>0.49679035299982177</v>
      </c>
      <c r="H6774" s="13">
        <f t="shared" ca="1" si="635"/>
        <v>0</v>
      </c>
    </row>
    <row r="6775" spans="3:8">
      <c r="C6775" s="13">
        <f t="shared" ca="1" si="630"/>
        <v>1974.1072097445037</v>
      </c>
      <c r="D6775" s="13">
        <f t="shared" ca="1" si="631"/>
        <v>100.37844724736415</v>
      </c>
      <c r="E6775" s="13">
        <f t="shared" ca="1" si="632"/>
        <v>998530.04894517083</v>
      </c>
      <c r="F6775" s="13">
        <f t="shared" ca="1" si="633"/>
        <v>4.0028227819827933</v>
      </c>
      <c r="G6775" s="13">
        <f t="shared" ca="1" si="634"/>
        <v>0.48574181021280627</v>
      </c>
      <c r="H6775" s="13">
        <f t="shared" ca="1" si="635"/>
        <v>0</v>
      </c>
    </row>
    <row r="6776" spans="3:8">
      <c r="C6776" s="13">
        <f t="shared" ca="1" si="630"/>
        <v>2007.7123098466043</v>
      </c>
      <c r="D6776" s="13">
        <f t="shared" ca="1" si="631"/>
        <v>100.35884867339966</v>
      </c>
      <c r="E6776" s="13">
        <f t="shared" ca="1" si="632"/>
        <v>992415.06555650476</v>
      </c>
      <c r="F6776" s="13">
        <f t="shared" ca="1" si="633"/>
        <v>4.0004107876007389</v>
      </c>
      <c r="G6776" s="13">
        <f t="shared" ca="1" si="634"/>
        <v>0.5066371840827294</v>
      </c>
      <c r="H6776" s="13">
        <f t="shared" ca="1" si="635"/>
        <v>0</v>
      </c>
    </row>
    <row r="6777" spans="3:8">
      <c r="C6777" s="13">
        <f t="shared" ca="1" si="630"/>
        <v>2014.2214418599963</v>
      </c>
      <c r="D6777" s="13">
        <f t="shared" ca="1" si="631"/>
        <v>100.21160739614935</v>
      </c>
      <c r="E6777" s="13">
        <f t="shared" ca="1" si="632"/>
        <v>991608.31763602258</v>
      </c>
      <c r="F6777" s="13">
        <f t="shared" ca="1" si="633"/>
        <v>3.9950876823053294</v>
      </c>
      <c r="G6777" s="13">
        <f t="shared" ca="1" si="634"/>
        <v>0.51231511579644717</v>
      </c>
      <c r="H6777" s="13">
        <f t="shared" ca="1" si="635"/>
        <v>0</v>
      </c>
    </row>
    <row r="6778" spans="3:8">
      <c r="C6778" s="13">
        <f t="shared" ca="1" si="630"/>
        <v>1996.1668305838434</v>
      </c>
      <c r="D6778" s="13">
        <f t="shared" ca="1" si="631"/>
        <v>99.262907659778136</v>
      </c>
      <c r="E6778" s="13">
        <f t="shared" ca="1" si="632"/>
        <v>992893.11773742363</v>
      </c>
      <c r="F6778" s="13">
        <f t="shared" ca="1" si="633"/>
        <v>4.0009086758987955</v>
      </c>
      <c r="G6778" s="13">
        <f t="shared" ca="1" si="634"/>
        <v>0.49487298132501722</v>
      </c>
      <c r="H6778" s="13">
        <f t="shared" ca="1" si="635"/>
        <v>0</v>
      </c>
    </row>
    <row r="6779" spans="3:8">
      <c r="C6779" s="13">
        <f t="shared" ca="1" si="630"/>
        <v>1991.326676985509</v>
      </c>
      <c r="D6779" s="13">
        <f t="shared" ca="1" si="631"/>
        <v>99.672959290270342</v>
      </c>
      <c r="E6779" s="13">
        <f t="shared" ca="1" si="632"/>
        <v>995638.96435092983</v>
      </c>
      <c r="F6779" s="13">
        <f t="shared" ca="1" si="633"/>
        <v>3.9926352405900789</v>
      </c>
      <c r="G6779" s="13">
        <f t="shared" ca="1" si="634"/>
        <v>0.49724689952058526</v>
      </c>
      <c r="H6779" s="13">
        <f t="shared" ca="1" si="635"/>
        <v>0</v>
      </c>
    </row>
    <row r="6780" spans="3:8">
      <c r="C6780" s="13">
        <f t="shared" ca="1" si="630"/>
        <v>2021.8299980545892</v>
      </c>
      <c r="D6780" s="13">
        <f t="shared" ca="1" si="631"/>
        <v>99.881092193340137</v>
      </c>
      <c r="E6780" s="13">
        <f t="shared" ca="1" si="632"/>
        <v>998446.01734566456</v>
      </c>
      <c r="F6780" s="13">
        <f t="shared" ca="1" si="633"/>
        <v>3.9932468401787067</v>
      </c>
      <c r="G6780" s="13">
        <f t="shared" ca="1" si="634"/>
        <v>0.51190983509675603</v>
      </c>
      <c r="H6780" s="13">
        <f t="shared" ca="1" si="635"/>
        <v>0</v>
      </c>
    </row>
    <row r="6781" spans="3:8">
      <c r="C6781" s="13">
        <f t="shared" ca="1" si="630"/>
        <v>1995.5106338334415</v>
      </c>
      <c r="D6781" s="13">
        <f t="shared" ca="1" si="631"/>
        <v>100.34771022516027</v>
      </c>
      <c r="E6781" s="13">
        <f t="shared" ca="1" si="632"/>
        <v>1000871.6981487715</v>
      </c>
      <c r="F6781" s="13">
        <f t="shared" ca="1" si="633"/>
        <v>3.9966781562242115</v>
      </c>
      <c r="G6781" s="13">
        <f t="shared" ca="1" si="634"/>
        <v>0.49807022295628994</v>
      </c>
      <c r="H6781" s="13">
        <f t="shared" ca="1" si="635"/>
        <v>0</v>
      </c>
    </row>
    <row r="6782" spans="3:8">
      <c r="C6782" s="13">
        <f t="shared" ca="1" si="630"/>
        <v>2001.2391977324464</v>
      </c>
      <c r="D6782" s="13">
        <f t="shared" ca="1" si="631"/>
        <v>99.499199828795554</v>
      </c>
      <c r="E6782" s="13">
        <f t="shared" ca="1" si="632"/>
        <v>998429.56865881174</v>
      </c>
      <c r="F6782" s="13">
        <f t="shared" ca="1" si="633"/>
        <v>3.9992672556471813</v>
      </c>
      <c r="G6782" s="13">
        <f t="shared" ca="1" si="634"/>
        <v>0.49662500304508356</v>
      </c>
      <c r="H6782" s="13">
        <f t="shared" ca="1" si="635"/>
        <v>0</v>
      </c>
    </row>
    <row r="6783" spans="3:8">
      <c r="C6783" s="13">
        <f t="shared" ca="1" si="630"/>
        <v>1988.8904402762075</v>
      </c>
      <c r="D6783" s="13">
        <f t="shared" ca="1" si="631"/>
        <v>100.39153718498341</v>
      </c>
      <c r="E6783" s="13">
        <f t="shared" ca="1" si="632"/>
        <v>989011.73330358381</v>
      </c>
      <c r="F6783" s="13">
        <f t="shared" ca="1" si="633"/>
        <v>3.9979969965029389</v>
      </c>
      <c r="G6783" s="13">
        <f t="shared" ca="1" si="634"/>
        <v>0.50026216864553197</v>
      </c>
      <c r="H6783" s="13">
        <f t="shared" ca="1" si="635"/>
        <v>0</v>
      </c>
    </row>
    <row r="6784" spans="3:8">
      <c r="C6784" s="13">
        <f t="shared" ca="1" si="630"/>
        <v>2000.9529431323888</v>
      </c>
      <c r="D6784" s="13">
        <f t="shared" ca="1" si="631"/>
        <v>99.647243663552516</v>
      </c>
      <c r="E6784" s="13">
        <f t="shared" ca="1" si="632"/>
        <v>993407.14868219616</v>
      </c>
      <c r="F6784" s="13">
        <f t="shared" ca="1" si="633"/>
        <v>4.0025702020226168</v>
      </c>
      <c r="G6784" s="13">
        <f t="shared" ca="1" si="634"/>
        <v>0.4980879822653374</v>
      </c>
      <c r="H6784" s="13">
        <f t="shared" ca="1" si="635"/>
        <v>0</v>
      </c>
    </row>
    <row r="6785" spans="3:8">
      <c r="C6785" s="13">
        <f t="shared" ca="1" si="630"/>
        <v>2001.4491057329017</v>
      </c>
      <c r="D6785" s="13">
        <f t="shared" ca="1" si="631"/>
        <v>100.07869611373526</v>
      </c>
      <c r="E6785" s="13">
        <f t="shared" ca="1" si="632"/>
        <v>998303.91569075733</v>
      </c>
      <c r="F6785" s="13">
        <f t="shared" ca="1" si="633"/>
        <v>4.0021592753520521</v>
      </c>
      <c r="G6785" s="13">
        <f t="shared" ca="1" si="634"/>
        <v>0.49824233593630513</v>
      </c>
      <c r="H6785" s="13">
        <f t="shared" ca="1" si="635"/>
        <v>0</v>
      </c>
    </row>
    <row r="6786" spans="3:8">
      <c r="C6786" s="13">
        <f t="shared" ca="1" si="630"/>
        <v>1995.2522168531534</v>
      </c>
      <c r="D6786" s="13">
        <f t="shared" ca="1" si="631"/>
        <v>99.736355891237395</v>
      </c>
      <c r="E6786" s="13">
        <f t="shared" ca="1" si="632"/>
        <v>997040.17286747089</v>
      </c>
      <c r="F6786" s="13">
        <f t="shared" ca="1" si="633"/>
        <v>4.003981339760494</v>
      </c>
      <c r="G6786" s="13">
        <f t="shared" ca="1" si="634"/>
        <v>0.49319469707307767</v>
      </c>
      <c r="H6786" s="13">
        <f t="shared" ca="1" si="635"/>
        <v>0</v>
      </c>
    </row>
    <row r="6787" spans="3:8">
      <c r="C6787" s="13">
        <f t="shared" ca="1" si="630"/>
        <v>1990.7146137234793</v>
      </c>
      <c r="D6787" s="13">
        <f t="shared" ca="1" si="631"/>
        <v>100.23926117105934</v>
      </c>
      <c r="E6787" s="13">
        <f t="shared" ca="1" si="632"/>
        <v>1013698.6440066905</v>
      </c>
      <c r="F6787" s="13">
        <f t="shared" ca="1" si="633"/>
        <v>4.0033488381237996</v>
      </c>
      <c r="G6787" s="13">
        <f t="shared" ca="1" si="634"/>
        <v>0.48562763939958242</v>
      </c>
      <c r="H6787" s="13">
        <f t="shared" ca="1" si="635"/>
        <v>0</v>
      </c>
    </row>
    <row r="6788" spans="3:8">
      <c r="C6788" s="13">
        <f t="shared" ca="1" si="630"/>
        <v>2003.4830571708774</v>
      </c>
      <c r="D6788" s="13">
        <f t="shared" ca="1" si="631"/>
        <v>99.532847067312829</v>
      </c>
      <c r="E6788" s="13">
        <f t="shared" ca="1" si="632"/>
        <v>995711.53068897314</v>
      </c>
      <c r="F6788" s="13">
        <f t="shared" ca="1" si="633"/>
        <v>4.0084614406078387</v>
      </c>
      <c r="G6788" s="13">
        <f t="shared" ca="1" si="634"/>
        <v>0.49470184760297242</v>
      </c>
      <c r="H6788" s="13">
        <f t="shared" ca="1" si="635"/>
        <v>0</v>
      </c>
    </row>
    <row r="6789" spans="3:8">
      <c r="C6789" s="13">
        <f t="shared" ca="1" si="630"/>
        <v>2005.8075418968699</v>
      </c>
      <c r="D6789" s="13">
        <f t="shared" ca="1" si="631"/>
        <v>101.29576260221613</v>
      </c>
      <c r="E6789" s="13">
        <f t="shared" ca="1" si="632"/>
        <v>1003524.3126502751</v>
      </c>
      <c r="F6789" s="13">
        <f t="shared" ca="1" si="633"/>
        <v>3.9981380551913164</v>
      </c>
      <c r="G6789" s="13">
        <f t="shared" ca="1" si="634"/>
        <v>0.50589558528828937</v>
      </c>
      <c r="H6789" s="13">
        <f t="shared" ca="1" si="635"/>
        <v>0</v>
      </c>
    </row>
    <row r="6790" spans="3:8">
      <c r="C6790" s="13">
        <f t="shared" ca="1" si="630"/>
        <v>2006.8426205877183</v>
      </c>
      <c r="D6790" s="13">
        <f t="shared" ca="1" si="631"/>
        <v>99.806863045097174</v>
      </c>
      <c r="E6790" s="13">
        <f t="shared" ca="1" si="632"/>
        <v>1007553.2904712247</v>
      </c>
      <c r="F6790" s="13">
        <f t="shared" ca="1" si="633"/>
        <v>3.9925484992897271</v>
      </c>
      <c r="G6790" s="13">
        <f t="shared" ca="1" si="634"/>
        <v>0.49976788486647544</v>
      </c>
      <c r="H6790" s="13">
        <f t="shared" ca="1" si="635"/>
        <v>0</v>
      </c>
    </row>
    <row r="6791" spans="3:8">
      <c r="C6791" s="13">
        <f t="shared" ca="1" si="630"/>
        <v>2019.2630889939744</v>
      </c>
      <c r="D6791" s="13">
        <f t="shared" ca="1" si="631"/>
        <v>100.36561511617963</v>
      </c>
      <c r="E6791" s="13">
        <f t="shared" ca="1" si="632"/>
        <v>996000.19414156815</v>
      </c>
      <c r="F6791" s="13">
        <f t="shared" ca="1" si="633"/>
        <v>3.9921461223081103</v>
      </c>
      <c r="G6791" s="13">
        <f t="shared" ca="1" si="634"/>
        <v>0.51491525562512142</v>
      </c>
      <c r="H6791" s="13">
        <f t="shared" ca="1" si="635"/>
        <v>0</v>
      </c>
    </row>
    <row r="6792" spans="3:8">
      <c r="C6792" s="13">
        <f t="shared" ca="1" si="630"/>
        <v>2012.939538264051</v>
      </c>
      <c r="D6792" s="13">
        <f t="shared" ca="1" si="631"/>
        <v>100.12873818667869</v>
      </c>
      <c r="E6792" s="13">
        <f t="shared" ca="1" si="632"/>
        <v>991462.56719110045</v>
      </c>
      <c r="F6792" s="13">
        <f t="shared" ca="1" si="633"/>
        <v>3.997250923230347</v>
      </c>
      <c r="G6792" s="13">
        <f t="shared" ca="1" si="634"/>
        <v>0.51020930019634247</v>
      </c>
      <c r="H6792" s="13">
        <f t="shared" ca="1" si="635"/>
        <v>0</v>
      </c>
    </row>
    <row r="6793" spans="3:8">
      <c r="C6793" s="13">
        <f t="shared" ca="1" si="630"/>
        <v>1985.4858066140628</v>
      </c>
      <c r="D6793" s="13">
        <f t="shared" ca="1" si="631"/>
        <v>99.997075461362186</v>
      </c>
      <c r="E6793" s="13">
        <f t="shared" ca="1" si="632"/>
        <v>1000133.2688038812</v>
      </c>
      <c r="F6793" s="13">
        <f t="shared" ca="1" si="633"/>
        <v>3.9990378505126225</v>
      </c>
      <c r="G6793" s="13">
        <f t="shared" ca="1" si="634"/>
        <v>0.49055880381392858</v>
      </c>
      <c r="H6793" s="13">
        <f t="shared" ca="1" si="635"/>
        <v>0</v>
      </c>
    </row>
    <row r="6794" spans="3:8">
      <c r="C6794" s="13">
        <f t="shared" ca="1" si="630"/>
        <v>2021.1746640307376</v>
      </c>
      <c r="D6794" s="13">
        <f t="shared" ca="1" si="631"/>
        <v>100.36045235758768</v>
      </c>
      <c r="E6794" s="13">
        <f t="shared" ca="1" si="632"/>
        <v>995669.62549955526</v>
      </c>
      <c r="F6794" s="13">
        <f t="shared" ca="1" si="633"/>
        <v>4.0032212944159014</v>
      </c>
      <c r="G6794" s="13">
        <f t="shared" ca="1" si="634"/>
        <v>0.51034843215471071</v>
      </c>
      <c r="H6794" s="13">
        <f t="shared" ca="1" si="635"/>
        <v>0</v>
      </c>
    </row>
    <row r="6795" spans="3:8">
      <c r="C6795" s="13">
        <f t="shared" ca="1" si="630"/>
        <v>1981.5603405602503</v>
      </c>
      <c r="D6795" s="13">
        <f t="shared" ca="1" si="631"/>
        <v>100.22316981686551</v>
      </c>
      <c r="E6795" s="13">
        <f t="shared" ca="1" si="632"/>
        <v>1002413.2031729254</v>
      </c>
      <c r="F6795" s="13">
        <f t="shared" ca="1" si="633"/>
        <v>3.9983110858117987</v>
      </c>
      <c r="G6795" s="13">
        <f t="shared" ca="1" si="634"/>
        <v>0.48896724734532243</v>
      </c>
      <c r="H6795" s="13">
        <f t="shared" ca="1" si="635"/>
        <v>0</v>
      </c>
    </row>
    <row r="6796" spans="3:8">
      <c r="C6796" s="13">
        <f t="shared" ca="1" si="630"/>
        <v>1997.3916587174713</v>
      </c>
      <c r="D6796" s="13">
        <f t="shared" ca="1" si="631"/>
        <v>100.18547519441192</v>
      </c>
      <c r="E6796" s="13">
        <f t="shared" ca="1" si="632"/>
        <v>988719.74642792391</v>
      </c>
      <c r="F6796" s="13">
        <f t="shared" ca="1" si="633"/>
        <v>4.0017213174525912</v>
      </c>
      <c r="G6796" s="13">
        <f t="shared" ca="1" si="634"/>
        <v>0.50178859936015274</v>
      </c>
      <c r="H6796" s="13">
        <f t="shared" ca="1" si="635"/>
        <v>0</v>
      </c>
    </row>
    <row r="6797" spans="3:8">
      <c r="C6797" s="13">
        <f t="shared" ca="1" si="630"/>
        <v>1983.5915627102472</v>
      </c>
      <c r="D6797" s="13">
        <f t="shared" ca="1" si="631"/>
        <v>99.907990270329677</v>
      </c>
      <c r="E6797" s="13">
        <f t="shared" ca="1" si="632"/>
        <v>991908.47963716777</v>
      </c>
      <c r="F6797" s="13">
        <f t="shared" ca="1" si="633"/>
        <v>4.0030469106846134</v>
      </c>
      <c r="G6797" s="13">
        <f t="shared" ca="1" si="634"/>
        <v>0.49127033592986086</v>
      </c>
      <c r="H6797" s="13">
        <f t="shared" ca="1" si="635"/>
        <v>0</v>
      </c>
    </row>
    <row r="6798" spans="3:8">
      <c r="C6798" s="13">
        <f t="shared" ca="1" si="630"/>
        <v>1996.5805951520463</v>
      </c>
      <c r="D6798" s="13">
        <f t="shared" ca="1" si="631"/>
        <v>99.966062941808616</v>
      </c>
      <c r="E6798" s="13">
        <f t="shared" ca="1" si="632"/>
        <v>980964.38119726535</v>
      </c>
      <c r="F6798" s="13">
        <f t="shared" ca="1" si="633"/>
        <v>4.0008031706137981</v>
      </c>
      <c r="G6798" s="13">
        <f t="shared" ca="1" si="634"/>
        <v>0.50470131160585363</v>
      </c>
      <c r="H6798" s="13">
        <f t="shared" ca="1" si="635"/>
        <v>0</v>
      </c>
    </row>
    <row r="6799" spans="3:8">
      <c r="C6799" s="13">
        <f t="shared" ca="1" si="630"/>
        <v>2000.0914228602162</v>
      </c>
      <c r="D6799" s="13">
        <f t="shared" ca="1" si="631"/>
        <v>100.50376300352099</v>
      </c>
      <c r="E6799" s="13">
        <f t="shared" ca="1" si="632"/>
        <v>981958.50035182689</v>
      </c>
      <c r="F6799" s="13">
        <f t="shared" ca="1" si="633"/>
        <v>4.0014685158810712</v>
      </c>
      <c r="G6799" s="13">
        <f t="shared" ca="1" si="634"/>
        <v>0.50834833056876205</v>
      </c>
      <c r="H6799" s="13">
        <f t="shared" ca="1" si="635"/>
        <v>0</v>
      </c>
    </row>
    <row r="6800" spans="3:8">
      <c r="C6800" s="13">
        <f t="shared" ca="1" si="630"/>
        <v>2018.3368893931442</v>
      </c>
      <c r="D6800" s="13">
        <f t="shared" ca="1" si="631"/>
        <v>99.821812514162502</v>
      </c>
      <c r="E6800" s="13">
        <f t="shared" ca="1" si="632"/>
        <v>1005201.8559017682</v>
      </c>
      <c r="F6800" s="13">
        <f t="shared" ca="1" si="633"/>
        <v>3.9962268974745099</v>
      </c>
      <c r="G6800" s="13">
        <f t="shared" ca="1" si="634"/>
        <v>0.50490429579575447</v>
      </c>
      <c r="H6800" s="13">
        <f t="shared" ca="1" si="635"/>
        <v>0</v>
      </c>
    </row>
    <row r="6801" spans="3:8">
      <c r="C6801" s="13">
        <f t="shared" ca="1" si="630"/>
        <v>1989.3758585620649</v>
      </c>
      <c r="D6801" s="13">
        <f t="shared" ca="1" si="631"/>
        <v>99.776968530907268</v>
      </c>
      <c r="E6801" s="13">
        <f t="shared" ca="1" si="632"/>
        <v>980835.99850960833</v>
      </c>
      <c r="F6801" s="13">
        <f t="shared" ca="1" si="633"/>
        <v>4.0040935274629303</v>
      </c>
      <c r="G6801" s="13">
        <f t="shared" ca="1" si="634"/>
        <v>0.49854099583250555</v>
      </c>
      <c r="H6801" s="13">
        <f t="shared" ca="1" si="635"/>
        <v>0</v>
      </c>
    </row>
    <row r="6802" spans="3:8">
      <c r="C6802" s="13">
        <f t="shared" ca="1" si="630"/>
        <v>2015.4457983474281</v>
      </c>
      <c r="D6802" s="13">
        <f t="shared" ca="1" si="631"/>
        <v>100.10394236291789</v>
      </c>
      <c r="E6802" s="13">
        <f t="shared" ca="1" si="632"/>
        <v>996412.10157975962</v>
      </c>
      <c r="F6802" s="13">
        <f t="shared" ca="1" si="633"/>
        <v>4.0083791862844205</v>
      </c>
      <c r="G6802" s="13">
        <f t="shared" ca="1" si="634"/>
        <v>0.50318695718032191</v>
      </c>
      <c r="H6802" s="13">
        <f t="shared" ca="1" si="635"/>
        <v>0</v>
      </c>
    </row>
    <row r="6803" spans="3:8">
      <c r="C6803" s="13">
        <f t="shared" ca="1" si="630"/>
        <v>1989.027876395545</v>
      </c>
      <c r="D6803" s="13">
        <f t="shared" ca="1" si="631"/>
        <v>100.63729938505161</v>
      </c>
      <c r="E6803" s="13">
        <f t="shared" ca="1" si="632"/>
        <v>989300.78794830979</v>
      </c>
      <c r="F6803" s="13">
        <f t="shared" ca="1" si="633"/>
        <v>4.0102793638814545</v>
      </c>
      <c r="G6803" s="13">
        <f t="shared" ca="1" si="634"/>
        <v>0.49529504518835371</v>
      </c>
      <c r="H6803" s="13">
        <f t="shared" ca="1" si="635"/>
        <v>0</v>
      </c>
    </row>
    <row r="6804" spans="3:8">
      <c r="C6804" s="13">
        <f t="shared" ca="1" si="630"/>
        <v>2007.1626995744068</v>
      </c>
      <c r="D6804" s="13">
        <f t="shared" ca="1" si="631"/>
        <v>100.52389379285678</v>
      </c>
      <c r="E6804" s="13">
        <f t="shared" ca="1" si="632"/>
        <v>990658.28192222491</v>
      </c>
      <c r="F6804" s="13">
        <f t="shared" ca="1" si="633"/>
        <v>4.0135453442242097</v>
      </c>
      <c r="G6804" s="13">
        <f t="shared" ca="1" si="634"/>
        <v>0.50147353963470331</v>
      </c>
      <c r="H6804" s="13">
        <f t="shared" ca="1" si="635"/>
        <v>0</v>
      </c>
    </row>
    <row r="6805" spans="3:8">
      <c r="C6805" s="13">
        <f t="shared" ca="1" si="630"/>
        <v>1996.6791441462854</v>
      </c>
      <c r="D6805" s="13">
        <f t="shared" ca="1" si="631"/>
        <v>100.3391906488901</v>
      </c>
      <c r="E6805" s="13">
        <f t="shared" ca="1" si="632"/>
        <v>994370.75042088155</v>
      </c>
      <c r="F6805" s="13">
        <f t="shared" ca="1" si="633"/>
        <v>4.0042946943015449</v>
      </c>
      <c r="G6805" s="13">
        <f t="shared" ca="1" si="634"/>
        <v>0.49806362352914163</v>
      </c>
      <c r="H6805" s="13">
        <f t="shared" ca="1" si="635"/>
        <v>0</v>
      </c>
    </row>
    <row r="6806" spans="3:8">
      <c r="C6806" s="13">
        <f t="shared" ca="1" si="630"/>
        <v>1996.019324255833</v>
      </c>
      <c r="D6806" s="13">
        <f t="shared" ca="1" si="631"/>
        <v>99.739785299885668</v>
      </c>
      <c r="E6806" s="13">
        <f t="shared" ca="1" si="632"/>
        <v>994540.05923043436</v>
      </c>
      <c r="F6806" s="13">
        <f t="shared" ca="1" si="633"/>
        <v>4.0002691049905597</v>
      </c>
      <c r="G6806" s="13">
        <f t="shared" ca="1" si="634"/>
        <v>0.49667114980396476</v>
      </c>
      <c r="H6806" s="13">
        <f t="shared" ca="1" si="635"/>
        <v>0</v>
      </c>
    </row>
    <row r="6807" spans="3:8">
      <c r="C6807" s="13">
        <f t="shared" ca="1" si="630"/>
        <v>2003.620365375494</v>
      </c>
      <c r="D6807" s="13">
        <f t="shared" ca="1" si="631"/>
        <v>99.838905839536508</v>
      </c>
      <c r="E6807" s="13">
        <f t="shared" ca="1" si="632"/>
        <v>994620.96039597224</v>
      </c>
      <c r="F6807" s="13">
        <f t="shared" ca="1" si="633"/>
        <v>3.9914810763334847</v>
      </c>
      <c r="G6807" s="13">
        <f t="shared" ca="1" si="634"/>
        <v>0.50534377063796565</v>
      </c>
      <c r="H6807" s="13">
        <f t="shared" ca="1" si="635"/>
        <v>0</v>
      </c>
    </row>
    <row r="6808" spans="3:8">
      <c r="C6808" s="13">
        <f t="shared" ref="C6808:C6871" ca="1" si="636">NORMINV(RAND(),$D$3,$G$3)</f>
        <v>1987.3139010367618</v>
      </c>
      <c r="D6808" s="13">
        <f t="shared" ref="D6808:D6871" ca="1" si="637">NORMINV(RAND(),$D$4,$G$4)</f>
        <v>100.45294077894546</v>
      </c>
      <c r="E6808" s="13">
        <f t="shared" ref="E6808:E6871" ca="1" si="638">NORMINV(RAND(),$D$5,$G$5)</f>
        <v>1000754.1193615193</v>
      </c>
      <c r="F6808" s="13">
        <f t="shared" ref="F6808:F6871" ca="1" si="639">NORMINV(RAND(),$D$6,$G$6)</f>
        <v>3.9980277635953176</v>
      </c>
      <c r="G6808" s="13">
        <f t="shared" ref="G6808:G6871" ca="1" si="640">C6808^2*D6808/(E6808*3.1415926*F6808^4)</f>
        <v>0.49389555965886317</v>
      </c>
      <c r="H6808" s="13">
        <f t="shared" ref="H6808:H6871" ca="1" si="641">IF(G6808&gt;0.54,1,IF(G6808&lt;0.46,1,0))</f>
        <v>0</v>
      </c>
    </row>
    <row r="6809" spans="3:8">
      <c r="C6809" s="13">
        <f t="shared" ca="1" si="636"/>
        <v>1995.5216215035375</v>
      </c>
      <c r="D6809" s="13">
        <f t="shared" ca="1" si="637"/>
        <v>99.948385665153168</v>
      </c>
      <c r="E6809" s="13">
        <f t="shared" ca="1" si="638"/>
        <v>989862.89482441649</v>
      </c>
      <c r="F6809" s="13">
        <f t="shared" ca="1" si="639"/>
        <v>3.9989989767956735</v>
      </c>
      <c r="G6809" s="13">
        <f t="shared" ca="1" si="640"/>
        <v>0.50044756111154909</v>
      </c>
      <c r="H6809" s="13">
        <f t="shared" ca="1" si="641"/>
        <v>0</v>
      </c>
    </row>
    <row r="6810" spans="3:8">
      <c r="C6810" s="13">
        <f t="shared" ca="1" si="636"/>
        <v>2012.0299419451578</v>
      </c>
      <c r="D6810" s="13">
        <f t="shared" ca="1" si="637"/>
        <v>100.41445648195889</v>
      </c>
      <c r="E6810" s="13">
        <f t="shared" ca="1" si="638"/>
        <v>994742.5097866935</v>
      </c>
      <c r="F6810" s="13">
        <f t="shared" ca="1" si="639"/>
        <v>3.9960331823575368</v>
      </c>
      <c r="G6810" s="13">
        <f t="shared" ca="1" si="640"/>
        <v>0.51013865658983959</v>
      </c>
      <c r="H6810" s="13">
        <f t="shared" ca="1" si="641"/>
        <v>0</v>
      </c>
    </row>
    <row r="6811" spans="3:8">
      <c r="C6811" s="13">
        <f t="shared" ca="1" si="636"/>
        <v>2002.9161732859886</v>
      </c>
      <c r="D6811" s="13">
        <f t="shared" ca="1" si="637"/>
        <v>99.793127909831583</v>
      </c>
      <c r="E6811" s="13">
        <f t="shared" ca="1" si="638"/>
        <v>997864.32348485768</v>
      </c>
      <c r="F6811" s="13">
        <f t="shared" ca="1" si="639"/>
        <v>4.0003800372985854</v>
      </c>
      <c r="G6811" s="13">
        <f t="shared" ca="1" si="640"/>
        <v>0.49865458397236501</v>
      </c>
      <c r="H6811" s="13">
        <f t="shared" ca="1" si="641"/>
        <v>0</v>
      </c>
    </row>
    <row r="6812" spans="3:8">
      <c r="C6812" s="13">
        <f t="shared" ca="1" si="636"/>
        <v>1992.2083598584718</v>
      </c>
      <c r="D6812" s="13">
        <f t="shared" ca="1" si="637"/>
        <v>99.279205250074227</v>
      </c>
      <c r="E6812" s="13">
        <f t="shared" ca="1" si="638"/>
        <v>990431.09027119307</v>
      </c>
      <c r="F6812" s="13">
        <f t="shared" ca="1" si="639"/>
        <v>4.0001840531093293</v>
      </c>
      <c r="G6812" s="13">
        <f t="shared" ca="1" si="640"/>
        <v>0.49457684704013688</v>
      </c>
      <c r="H6812" s="13">
        <f t="shared" ca="1" si="641"/>
        <v>0</v>
      </c>
    </row>
    <row r="6813" spans="3:8">
      <c r="C6813" s="13">
        <f t="shared" ca="1" si="636"/>
        <v>1987.8265527165013</v>
      </c>
      <c r="D6813" s="13">
        <f t="shared" ca="1" si="637"/>
        <v>100.31223290825059</v>
      </c>
      <c r="E6813" s="13">
        <f t="shared" ca="1" si="638"/>
        <v>998726.79064629239</v>
      </c>
      <c r="F6813" s="13">
        <f t="shared" ca="1" si="639"/>
        <v>3.9999603876839993</v>
      </c>
      <c r="G6813" s="13">
        <f t="shared" ca="1" si="640"/>
        <v>0.4935049869682937</v>
      </c>
      <c r="H6813" s="13">
        <f t="shared" ca="1" si="641"/>
        <v>0</v>
      </c>
    </row>
    <row r="6814" spans="3:8">
      <c r="C6814" s="13">
        <f t="shared" ca="1" si="636"/>
        <v>1971.905041243122</v>
      </c>
      <c r="D6814" s="13">
        <f t="shared" ca="1" si="637"/>
        <v>99.901829267231548</v>
      </c>
      <c r="E6814" s="13">
        <f t="shared" ca="1" si="638"/>
        <v>1000819.6163175943</v>
      </c>
      <c r="F6814" s="13">
        <f t="shared" ca="1" si="639"/>
        <v>3.9987534081565834</v>
      </c>
      <c r="G6814" s="13">
        <f t="shared" ca="1" si="640"/>
        <v>0.48321595749141427</v>
      </c>
      <c r="H6814" s="13">
        <f t="shared" ca="1" si="641"/>
        <v>0</v>
      </c>
    </row>
    <row r="6815" spans="3:8">
      <c r="C6815" s="13">
        <f t="shared" ca="1" si="636"/>
        <v>2005.5577836907196</v>
      </c>
      <c r="D6815" s="13">
        <f t="shared" ca="1" si="637"/>
        <v>100.53650636504844</v>
      </c>
      <c r="E6815" s="13">
        <f t="shared" ca="1" si="638"/>
        <v>984568.16059443646</v>
      </c>
      <c r="F6815" s="13">
        <f t="shared" ca="1" si="639"/>
        <v>3.9908809629813793</v>
      </c>
      <c r="G6815" s="13">
        <f t="shared" ca="1" si="640"/>
        <v>0.51537506056500848</v>
      </c>
      <c r="H6815" s="13">
        <f t="shared" ca="1" si="641"/>
        <v>0</v>
      </c>
    </row>
    <row r="6816" spans="3:8">
      <c r="C6816" s="13">
        <f t="shared" ca="1" si="636"/>
        <v>1988.7982527782526</v>
      </c>
      <c r="D6816" s="13">
        <f t="shared" ca="1" si="637"/>
        <v>99.628750323589998</v>
      </c>
      <c r="E6816" s="13">
        <f t="shared" ca="1" si="638"/>
        <v>991823.29376514792</v>
      </c>
      <c r="F6816" s="13">
        <f t="shared" ca="1" si="639"/>
        <v>3.9989116130477709</v>
      </c>
      <c r="G6816" s="13">
        <f t="shared" ca="1" si="640"/>
        <v>0.49455517733174587</v>
      </c>
      <c r="H6816" s="13">
        <f t="shared" ca="1" si="641"/>
        <v>0</v>
      </c>
    </row>
    <row r="6817" spans="3:8">
      <c r="C6817" s="13">
        <f t="shared" ca="1" si="636"/>
        <v>2016.5362657890932</v>
      </c>
      <c r="D6817" s="13">
        <f t="shared" ca="1" si="637"/>
        <v>100.78387299408864</v>
      </c>
      <c r="E6817" s="13">
        <f t="shared" ca="1" si="638"/>
        <v>990808.93822032085</v>
      </c>
      <c r="F6817" s="13">
        <f t="shared" ca="1" si="639"/>
        <v>3.9944454100571871</v>
      </c>
      <c r="G6817" s="13">
        <f t="shared" ca="1" si="640"/>
        <v>0.51717482398366643</v>
      </c>
      <c r="H6817" s="13">
        <f t="shared" ca="1" si="641"/>
        <v>0</v>
      </c>
    </row>
    <row r="6818" spans="3:8">
      <c r="C6818" s="13">
        <f t="shared" ca="1" si="636"/>
        <v>1992.884865559708</v>
      </c>
      <c r="D6818" s="13">
        <f t="shared" ca="1" si="637"/>
        <v>101.01969361461397</v>
      </c>
      <c r="E6818" s="13">
        <f t="shared" ca="1" si="638"/>
        <v>974891.95297309197</v>
      </c>
      <c r="F6818" s="13">
        <f t="shared" ca="1" si="639"/>
        <v>4.0045388192091638</v>
      </c>
      <c r="G6818" s="13">
        <f t="shared" ca="1" si="640"/>
        <v>0.50939430143716813</v>
      </c>
      <c r="H6818" s="13">
        <f t="shared" ca="1" si="641"/>
        <v>0</v>
      </c>
    </row>
    <row r="6819" spans="3:8">
      <c r="C6819" s="13">
        <f t="shared" ca="1" si="636"/>
        <v>1994.3469090860931</v>
      </c>
      <c r="D6819" s="13">
        <f t="shared" ca="1" si="637"/>
        <v>100.36123646246277</v>
      </c>
      <c r="E6819" s="13">
        <f t="shared" ca="1" si="638"/>
        <v>995217.49985710112</v>
      </c>
      <c r="F6819" s="13">
        <f t="shared" ca="1" si="639"/>
        <v>3.9913864426512156</v>
      </c>
      <c r="G6819" s="13">
        <f t="shared" ca="1" si="640"/>
        <v>0.50304221393936921</v>
      </c>
      <c r="H6819" s="13">
        <f t="shared" ca="1" si="641"/>
        <v>0</v>
      </c>
    </row>
    <row r="6820" spans="3:8">
      <c r="C6820" s="13">
        <f t="shared" ca="1" si="636"/>
        <v>1997.1526490064989</v>
      </c>
      <c r="D6820" s="13">
        <f t="shared" ca="1" si="637"/>
        <v>99.861384733662234</v>
      </c>
      <c r="E6820" s="13">
        <f t="shared" ca="1" si="638"/>
        <v>992467.89106612303</v>
      </c>
      <c r="F6820" s="13">
        <f t="shared" ca="1" si="639"/>
        <v>4.0025325036777755</v>
      </c>
      <c r="G6820" s="13">
        <f t="shared" ca="1" si="640"/>
        <v>0.49775348029895722</v>
      </c>
      <c r="H6820" s="13">
        <f t="shared" ca="1" si="641"/>
        <v>0</v>
      </c>
    </row>
    <row r="6821" spans="3:8">
      <c r="C6821" s="13">
        <f t="shared" ca="1" si="636"/>
        <v>2002.9583872966869</v>
      </c>
      <c r="D6821" s="13">
        <f t="shared" ca="1" si="637"/>
        <v>100.35891512136125</v>
      </c>
      <c r="E6821" s="13">
        <f t="shared" ca="1" si="638"/>
        <v>994797.76840731793</v>
      </c>
      <c r="F6821" s="13">
        <f t="shared" ca="1" si="639"/>
        <v>3.9955401328598934</v>
      </c>
      <c r="G6821" s="13">
        <f t="shared" ca="1" si="640"/>
        <v>0.50549068219547655</v>
      </c>
      <c r="H6821" s="13">
        <f t="shared" ca="1" si="641"/>
        <v>0</v>
      </c>
    </row>
    <row r="6822" spans="3:8">
      <c r="C6822" s="13">
        <f t="shared" ca="1" si="636"/>
        <v>1997.8894231005338</v>
      </c>
      <c r="D6822" s="13">
        <f t="shared" ca="1" si="637"/>
        <v>99.826682633991823</v>
      </c>
      <c r="E6822" s="13">
        <f t="shared" ca="1" si="638"/>
        <v>992012.31338347471</v>
      </c>
      <c r="F6822" s="13">
        <f t="shared" ca="1" si="639"/>
        <v>3.9928395556508174</v>
      </c>
      <c r="G6822" s="13">
        <f t="shared" ca="1" si="640"/>
        <v>0.5030314858437821</v>
      </c>
      <c r="H6822" s="13">
        <f t="shared" ca="1" si="641"/>
        <v>0</v>
      </c>
    </row>
    <row r="6823" spans="3:8">
      <c r="C6823" s="13">
        <f t="shared" ca="1" si="636"/>
        <v>1996.6025397307355</v>
      </c>
      <c r="D6823" s="13">
        <f t="shared" ca="1" si="637"/>
        <v>100.42328318526958</v>
      </c>
      <c r="E6823" s="13">
        <f t="shared" ca="1" si="638"/>
        <v>987488.34889486956</v>
      </c>
      <c r="F6823" s="13">
        <f t="shared" ca="1" si="639"/>
        <v>4.0049616612592818</v>
      </c>
      <c r="G6823" s="13">
        <f t="shared" ca="1" si="640"/>
        <v>0.5015824780222804</v>
      </c>
      <c r="H6823" s="13">
        <f t="shared" ca="1" si="641"/>
        <v>0</v>
      </c>
    </row>
    <row r="6824" spans="3:8">
      <c r="C6824" s="13">
        <f t="shared" ca="1" si="636"/>
        <v>2016.8730234937325</v>
      </c>
      <c r="D6824" s="13">
        <f t="shared" ca="1" si="637"/>
        <v>99.651762890422475</v>
      </c>
      <c r="E6824" s="13">
        <f t="shared" ca="1" si="638"/>
        <v>989137.83948305552</v>
      </c>
      <c r="F6824" s="13">
        <f t="shared" ca="1" si="639"/>
        <v>4.0079402214550042</v>
      </c>
      <c r="G6824" s="13">
        <f t="shared" ca="1" si="640"/>
        <v>0.50553412531532005</v>
      </c>
      <c r="H6824" s="13">
        <f t="shared" ca="1" si="641"/>
        <v>0</v>
      </c>
    </row>
    <row r="6825" spans="3:8">
      <c r="C6825" s="13">
        <f t="shared" ca="1" si="636"/>
        <v>1986.255767731755</v>
      </c>
      <c r="D6825" s="13">
        <f t="shared" ca="1" si="637"/>
        <v>99.661879320824866</v>
      </c>
      <c r="E6825" s="13">
        <f t="shared" ca="1" si="638"/>
        <v>998892.74231440632</v>
      </c>
      <c r="F6825" s="13">
        <f t="shared" ca="1" si="639"/>
        <v>3.9948142899803409</v>
      </c>
      <c r="G6825" s="13">
        <f t="shared" ca="1" si="640"/>
        <v>0.49197644858803474</v>
      </c>
      <c r="H6825" s="13">
        <f t="shared" ca="1" si="641"/>
        <v>0</v>
      </c>
    </row>
    <row r="6826" spans="3:8">
      <c r="C6826" s="13">
        <f t="shared" ca="1" si="636"/>
        <v>2008.5164647436577</v>
      </c>
      <c r="D6826" s="13">
        <f t="shared" ca="1" si="637"/>
        <v>99.459861363375339</v>
      </c>
      <c r="E6826" s="13">
        <f t="shared" ca="1" si="638"/>
        <v>993410.61547181592</v>
      </c>
      <c r="F6826" s="13">
        <f t="shared" ca="1" si="639"/>
        <v>3.9880326722504376</v>
      </c>
      <c r="G6826" s="13">
        <f t="shared" ca="1" si="640"/>
        <v>0.50825908415893994</v>
      </c>
      <c r="H6826" s="13">
        <f t="shared" ca="1" si="641"/>
        <v>0</v>
      </c>
    </row>
    <row r="6827" spans="3:8">
      <c r="C6827" s="13">
        <f t="shared" ca="1" si="636"/>
        <v>1996.3751887131652</v>
      </c>
      <c r="D6827" s="13">
        <f t="shared" ca="1" si="637"/>
        <v>100.47315763857384</v>
      </c>
      <c r="E6827" s="13">
        <f t="shared" ca="1" si="638"/>
        <v>1007425.2599394751</v>
      </c>
      <c r="F6827" s="13">
        <f t="shared" ca="1" si="639"/>
        <v>4.0001536274437219</v>
      </c>
      <c r="G6827" s="13">
        <f t="shared" ca="1" si="640"/>
        <v>0.49415704795718912</v>
      </c>
      <c r="H6827" s="13">
        <f t="shared" ca="1" si="641"/>
        <v>0</v>
      </c>
    </row>
    <row r="6828" spans="3:8">
      <c r="C6828" s="13">
        <f t="shared" ca="1" si="636"/>
        <v>2006.3739088855366</v>
      </c>
      <c r="D6828" s="13">
        <f t="shared" ca="1" si="637"/>
        <v>100.08229987611712</v>
      </c>
      <c r="E6828" s="13">
        <f t="shared" ca="1" si="638"/>
        <v>997585.64931980858</v>
      </c>
      <c r="F6828" s="13">
        <f t="shared" ca="1" si="639"/>
        <v>3.9908893580071503</v>
      </c>
      <c r="G6828" s="13">
        <f t="shared" ca="1" si="640"/>
        <v>0.50675986382198757</v>
      </c>
      <c r="H6828" s="13">
        <f t="shared" ca="1" si="641"/>
        <v>0</v>
      </c>
    </row>
    <row r="6829" spans="3:8">
      <c r="C6829" s="13">
        <f t="shared" ca="1" si="636"/>
        <v>1999.3571342980647</v>
      </c>
      <c r="D6829" s="13">
        <f t="shared" ca="1" si="637"/>
        <v>99.666924906772508</v>
      </c>
      <c r="E6829" s="13">
        <f t="shared" ca="1" si="638"/>
        <v>996460.94105695805</v>
      </c>
      <c r="F6829" s="13">
        <f t="shared" ca="1" si="639"/>
        <v>4.0007934288440312</v>
      </c>
      <c r="G6829" s="13">
        <f t="shared" ca="1" si="640"/>
        <v>0.49674917449006806</v>
      </c>
      <c r="H6829" s="13">
        <f t="shared" ca="1" si="641"/>
        <v>0</v>
      </c>
    </row>
    <row r="6830" spans="3:8">
      <c r="C6830" s="13">
        <f t="shared" ca="1" si="636"/>
        <v>1992.7043359160955</v>
      </c>
      <c r="D6830" s="13">
        <f t="shared" ca="1" si="637"/>
        <v>99.579080955787092</v>
      </c>
      <c r="E6830" s="13">
        <f t="shared" ca="1" si="638"/>
        <v>998236.41799979645</v>
      </c>
      <c r="F6830" s="13">
        <f t="shared" ca="1" si="639"/>
        <v>4.0000388592239124</v>
      </c>
      <c r="G6830" s="13">
        <f t="shared" ca="1" si="640"/>
        <v>0.4925084981020435</v>
      </c>
      <c r="H6830" s="13">
        <f t="shared" ca="1" si="641"/>
        <v>0</v>
      </c>
    </row>
    <row r="6831" spans="3:8">
      <c r="C6831" s="13">
        <f t="shared" ca="1" si="636"/>
        <v>1989.8030157573755</v>
      </c>
      <c r="D6831" s="13">
        <f t="shared" ca="1" si="637"/>
        <v>101.12200108787763</v>
      </c>
      <c r="E6831" s="13">
        <f t="shared" ca="1" si="638"/>
        <v>994326.85963562515</v>
      </c>
      <c r="F6831" s="13">
        <f t="shared" ca="1" si="639"/>
        <v>4.0052870344843257</v>
      </c>
      <c r="G6831" s="13">
        <f t="shared" ca="1" si="640"/>
        <v>0.49802622137062524</v>
      </c>
      <c r="H6831" s="13">
        <f t="shared" ca="1" si="641"/>
        <v>0</v>
      </c>
    </row>
    <row r="6832" spans="3:8">
      <c r="C6832" s="13">
        <f t="shared" ca="1" si="636"/>
        <v>2020.7048634276141</v>
      </c>
      <c r="D6832" s="13">
        <f t="shared" ca="1" si="637"/>
        <v>99.708547923078441</v>
      </c>
      <c r="E6832" s="13">
        <f t="shared" ca="1" si="638"/>
        <v>987895.08835426718</v>
      </c>
      <c r="F6832" s="13">
        <f t="shared" ca="1" si="639"/>
        <v>3.993572824598572</v>
      </c>
      <c r="G6832" s="13">
        <f t="shared" ca="1" si="640"/>
        <v>0.51574026604772938</v>
      </c>
      <c r="H6832" s="13">
        <f t="shared" ca="1" si="641"/>
        <v>0</v>
      </c>
    </row>
    <row r="6833" spans="3:8">
      <c r="C6833" s="13">
        <f t="shared" ca="1" si="636"/>
        <v>2012.0636400785093</v>
      </c>
      <c r="D6833" s="13">
        <f t="shared" ca="1" si="637"/>
        <v>99.603928992824905</v>
      </c>
      <c r="E6833" s="13">
        <f t="shared" ca="1" si="638"/>
        <v>1005374.6732678744</v>
      </c>
      <c r="F6833" s="13">
        <f t="shared" ca="1" si="639"/>
        <v>3.9988432889298333</v>
      </c>
      <c r="G6833" s="13">
        <f t="shared" ca="1" si="640"/>
        <v>0.49928043821844842</v>
      </c>
      <c r="H6833" s="13">
        <f t="shared" ca="1" si="641"/>
        <v>0</v>
      </c>
    </row>
    <row r="6834" spans="3:8">
      <c r="C6834" s="13">
        <f t="shared" ca="1" si="636"/>
        <v>2011.8933584607441</v>
      </c>
      <c r="D6834" s="13">
        <f t="shared" ca="1" si="637"/>
        <v>99.839727644570033</v>
      </c>
      <c r="E6834" s="13">
        <f t="shared" ca="1" si="638"/>
        <v>991823.46876693505</v>
      </c>
      <c r="F6834" s="13">
        <f t="shared" ca="1" si="639"/>
        <v>3.99218795480708</v>
      </c>
      <c r="G6834" s="13">
        <f t="shared" ca="1" si="640"/>
        <v>0.51060508550586003</v>
      </c>
      <c r="H6834" s="13">
        <f t="shared" ca="1" si="641"/>
        <v>0</v>
      </c>
    </row>
    <row r="6835" spans="3:8">
      <c r="C6835" s="13">
        <f t="shared" ca="1" si="636"/>
        <v>2006.6296625090274</v>
      </c>
      <c r="D6835" s="13">
        <f t="shared" ca="1" si="637"/>
        <v>100.09295888347449</v>
      </c>
      <c r="E6835" s="13">
        <f t="shared" ca="1" si="638"/>
        <v>989649.75933976239</v>
      </c>
      <c r="F6835" s="13">
        <f t="shared" ca="1" si="639"/>
        <v>4.0185758929054503</v>
      </c>
      <c r="G6835" s="13">
        <f t="shared" ca="1" si="640"/>
        <v>0.4970703932401328</v>
      </c>
      <c r="H6835" s="13">
        <f t="shared" ca="1" si="641"/>
        <v>0</v>
      </c>
    </row>
    <row r="6836" spans="3:8">
      <c r="C6836" s="13">
        <f t="shared" ca="1" si="636"/>
        <v>1986.6985152574066</v>
      </c>
      <c r="D6836" s="13">
        <f t="shared" ca="1" si="637"/>
        <v>99.993354170908461</v>
      </c>
      <c r="E6836" s="13">
        <f t="shared" ca="1" si="638"/>
        <v>995063.60893936956</v>
      </c>
      <c r="F6836" s="13">
        <f t="shared" ca="1" si="639"/>
        <v>3.989316378682136</v>
      </c>
      <c r="G6836" s="13">
        <f t="shared" ca="1" si="640"/>
        <v>0.49847162530417438</v>
      </c>
      <c r="H6836" s="13">
        <f t="shared" ca="1" si="641"/>
        <v>0</v>
      </c>
    </row>
    <row r="6837" spans="3:8">
      <c r="C6837" s="13">
        <f t="shared" ca="1" si="636"/>
        <v>1989.1817740022104</v>
      </c>
      <c r="D6837" s="13">
        <f t="shared" ca="1" si="637"/>
        <v>99.511917103354676</v>
      </c>
      <c r="E6837" s="13">
        <f t="shared" ca="1" si="638"/>
        <v>999188.28686436627</v>
      </c>
      <c r="F6837" s="13">
        <f t="shared" ca="1" si="639"/>
        <v>4.0186319711482588</v>
      </c>
      <c r="G6837" s="13">
        <f t="shared" ca="1" si="640"/>
        <v>0.48096546749696556</v>
      </c>
      <c r="H6837" s="13">
        <f t="shared" ca="1" si="641"/>
        <v>0</v>
      </c>
    </row>
    <row r="6838" spans="3:8">
      <c r="C6838" s="13">
        <f t="shared" ca="1" si="636"/>
        <v>1997.299127786132</v>
      </c>
      <c r="D6838" s="13">
        <f t="shared" ca="1" si="637"/>
        <v>100.34950153056351</v>
      </c>
      <c r="E6838" s="13">
        <f t="shared" ca="1" si="638"/>
        <v>992505.49738169159</v>
      </c>
      <c r="F6838" s="13">
        <f t="shared" ca="1" si="639"/>
        <v>4.0043571181519058</v>
      </c>
      <c r="G6838" s="13">
        <f t="shared" ca="1" si="640"/>
        <v>0.49932975937123508</v>
      </c>
      <c r="H6838" s="13">
        <f t="shared" ca="1" si="641"/>
        <v>0</v>
      </c>
    </row>
    <row r="6839" spans="3:8">
      <c r="C6839" s="13">
        <f t="shared" ca="1" si="636"/>
        <v>2009.8358812626157</v>
      </c>
      <c r="D6839" s="13">
        <f t="shared" ca="1" si="637"/>
        <v>99.270012062402245</v>
      </c>
      <c r="E6839" s="13">
        <f t="shared" ca="1" si="638"/>
        <v>1002564.9142761397</v>
      </c>
      <c r="F6839" s="13">
        <f t="shared" ca="1" si="639"/>
        <v>3.9916518082486627</v>
      </c>
      <c r="G6839" s="13">
        <f t="shared" ca="1" si="640"/>
        <v>0.50149463929582527</v>
      </c>
      <c r="H6839" s="13">
        <f t="shared" ca="1" si="641"/>
        <v>0</v>
      </c>
    </row>
    <row r="6840" spans="3:8">
      <c r="C6840" s="13">
        <f t="shared" ca="1" si="636"/>
        <v>1990.5573903445795</v>
      </c>
      <c r="D6840" s="13">
        <f t="shared" ca="1" si="637"/>
        <v>100.49497148159884</v>
      </c>
      <c r="E6840" s="13">
        <f t="shared" ca="1" si="638"/>
        <v>989694.63049191469</v>
      </c>
      <c r="F6840" s="13">
        <f t="shared" ca="1" si="639"/>
        <v>4.0046297750253821</v>
      </c>
      <c r="G6840" s="13">
        <f t="shared" ca="1" si="640"/>
        <v>0.49795852330974277</v>
      </c>
      <c r="H6840" s="13">
        <f t="shared" ca="1" si="641"/>
        <v>0</v>
      </c>
    </row>
    <row r="6841" spans="3:8">
      <c r="C6841" s="13">
        <f t="shared" ca="1" si="636"/>
        <v>1994.0770471086921</v>
      </c>
      <c r="D6841" s="13">
        <f t="shared" ca="1" si="637"/>
        <v>99.746225560899404</v>
      </c>
      <c r="E6841" s="13">
        <f t="shared" ca="1" si="638"/>
        <v>990683.65743311669</v>
      </c>
      <c r="F6841" s="13">
        <f t="shared" ca="1" si="639"/>
        <v>4.0009541043631742</v>
      </c>
      <c r="G6841" s="13">
        <f t="shared" ca="1" si="640"/>
        <v>0.49732603787487223</v>
      </c>
      <c r="H6841" s="13">
        <f t="shared" ca="1" si="641"/>
        <v>0</v>
      </c>
    </row>
    <row r="6842" spans="3:8">
      <c r="C6842" s="13">
        <f t="shared" ca="1" si="636"/>
        <v>2012.8823588992336</v>
      </c>
      <c r="D6842" s="13">
        <f t="shared" ca="1" si="637"/>
        <v>99.695081297580998</v>
      </c>
      <c r="E6842" s="13">
        <f t="shared" ca="1" si="638"/>
        <v>994789.13345331943</v>
      </c>
      <c r="F6842" s="13">
        <f t="shared" ca="1" si="639"/>
        <v>4.0083993019723145</v>
      </c>
      <c r="G6842" s="13">
        <f t="shared" ca="1" si="640"/>
        <v>0.50066324512330618</v>
      </c>
      <c r="H6842" s="13">
        <f t="shared" ca="1" si="641"/>
        <v>0</v>
      </c>
    </row>
    <row r="6843" spans="3:8">
      <c r="C6843" s="13">
        <f t="shared" ca="1" si="636"/>
        <v>1976.7625697386338</v>
      </c>
      <c r="D6843" s="13">
        <f t="shared" ca="1" si="637"/>
        <v>100.42252497200072</v>
      </c>
      <c r="E6843" s="13">
        <f t="shared" ca="1" si="638"/>
        <v>997016.74146148725</v>
      </c>
      <c r="F6843" s="13">
        <f t="shared" ca="1" si="639"/>
        <v>4.0026175685042302</v>
      </c>
      <c r="G6843" s="13">
        <f t="shared" ca="1" si="640"/>
        <v>0.48810296941711467</v>
      </c>
      <c r="H6843" s="13">
        <f t="shared" ca="1" si="641"/>
        <v>0</v>
      </c>
    </row>
    <row r="6844" spans="3:8">
      <c r="C6844" s="13">
        <f t="shared" ca="1" si="636"/>
        <v>2009.7092347838702</v>
      </c>
      <c r="D6844" s="13">
        <f t="shared" ca="1" si="637"/>
        <v>100.46321556880672</v>
      </c>
      <c r="E6844" s="13">
        <f t="shared" ca="1" si="638"/>
        <v>990916.84363449167</v>
      </c>
      <c r="F6844" s="13">
        <f t="shared" ca="1" si="639"/>
        <v>4.0079677890502081</v>
      </c>
      <c r="G6844" s="13">
        <f t="shared" ca="1" si="640"/>
        <v>0.50511418490444815</v>
      </c>
      <c r="H6844" s="13">
        <f t="shared" ca="1" si="641"/>
        <v>0</v>
      </c>
    </row>
    <row r="6845" spans="3:8">
      <c r="C6845" s="13">
        <f t="shared" ca="1" si="636"/>
        <v>2007.7581394216486</v>
      </c>
      <c r="D6845" s="13">
        <f t="shared" ca="1" si="637"/>
        <v>99.973175367213742</v>
      </c>
      <c r="E6845" s="13">
        <f t="shared" ca="1" si="638"/>
        <v>1000742.6386311294</v>
      </c>
      <c r="F6845" s="13">
        <f t="shared" ca="1" si="639"/>
        <v>3.991596256371388</v>
      </c>
      <c r="G6845" s="13">
        <f t="shared" ca="1" si="640"/>
        <v>0.50494907490144036</v>
      </c>
      <c r="H6845" s="13">
        <f t="shared" ca="1" si="641"/>
        <v>0</v>
      </c>
    </row>
    <row r="6846" spans="3:8">
      <c r="C6846" s="13">
        <f t="shared" ca="1" si="636"/>
        <v>2014.9117205716818</v>
      </c>
      <c r="D6846" s="13">
        <f t="shared" ca="1" si="637"/>
        <v>99.588827487222417</v>
      </c>
      <c r="E6846" s="13">
        <f t="shared" ca="1" si="638"/>
        <v>999927.6227215518</v>
      </c>
      <c r="F6846" s="13">
        <f t="shared" ca="1" si="639"/>
        <v>3.9962399086834592</v>
      </c>
      <c r="G6846" s="13">
        <f t="shared" ca="1" si="640"/>
        <v>0.50465900138453657</v>
      </c>
      <c r="H6846" s="13">
        <f t="shared" ca="1" si="641"/>
        <v>0</v>
      </c>
    </row>
    <row r="6847" spans="3:8">
      <c r="C6847" s="13">
        <f t="shared" ca="1" si="636"/>
        <v>1994.5323248019713</v>
      </c>
      <c r="D6847" s="13">
        <f t="shared" ca="1" si="637"/>
        <v>100.50430932140766</v>
      </c>
      <c r="E6847" s="13">
        <f t="shared" ca="1" si="638"/>
        <v>985845.97233707353</v>
      </c>
      <c r="F6847" s="13">
        <f t="shared" ca="1" si="639"/>
        <v>4.0007887228719641</v>
      </c>
      <c r="G6847" s="13">
        <f t="shared" ca="1" si="640"/>
        <v>0.50387805057278046</v>
      </c>
      <c r="H6847" s="13">
        <f t="shared" ca="1" si="641"/>
        <v>0</v>
      </c>
    </row>
    <row r="6848" spans="3:8">
      <c r="C6848" s="13">
        <f t="shared" ca="1" si="636"/>
        <v>1999.40826475573</v>
      </c>
      <c r="D6848" s="13">
        <f t="shared" ca="1" si="637"/>
        <v>99.367569882298525</v>
      </c>
      <c r="E6848" s="13">
        <f t="shared" ca="1" si="638"/>
        <v>1007421.545503617</v>
      </c>
      <c r="F6848" s="13">
        <f t="shared" ca="1" si="639"/>
        <v>4.0020834398948875</v>
      </c>
      <c r="G6848" s="13">
        <f t="shared" ca="1" si="640"/>
        <v>0.48926255462101215</v>
      </c>
      <c r="H6848" s="13">
        <f t="shared" ca="1" si="641"/>
        <v>0</v>
      </c>
    </row>
    <row r="6849" spans="3:8">
      <c r="C6849" s="13">
        <f t="shared" ca="1" si="636"/>
        <v>2007.6487559181121</v>
      </c>
      <c r="D6849" s="13">
        <f t="shared" ca="1" si="637"/>
        <v>100.26753596091581</v>
      </c>
      <c r="E6849" s="13">
        <f t="shared" ca="1" si="638"/>
        <v>1001163.9318361437</v>
      </c>
      <c r="F6849" s="13">
        <f t="shared" ca="1" si="639"/>
        <v>3.9976137999355914</v>
      </c>
      <c r="G6849" s="13">
        <f t="shared" ca="1" si="640"/>
        <v>0.50312674895849818</v>
      </c>
      <c r="H6849" s="13">
        <f t="shared" ca="1" si="641"/>
        <v>0</v>
      </c>
    </row>
    <row r="6850" spans="3:8">
      <c r="C6850" s="13">
        <f t="shared" ca="1" si="636"/>
        <v>1992.8845676929448</v>
      </c>
      <c r="D6850" s="13">
        <f t="shared" ca="1" si="637"/>
        <v>100.5699441950814</v>
      </c>
      <c r="E6850" s="13">
        <f t="shared" ca="1" si="638"/>
        <v>985161.25876165985</v>
      </c>
      <c r="F6850" s="13">
        <f t="shared" ca="1" si="639"/>
        <v>3.9946997121228742</v>
      </c>
      <c r="G6850" s="13">
        <f t="shared" ca="1" si="640"/>
        <v>0.50680250640912772</v>
      </c>
      <c r="H6850" s="13">
        <f t="shared" ca="1" si="641"/>
        <v>0</v>
      </c>
    </row>
    <row r="6851" spans="3:8">
      <c r="C6851" s="13">
        <f t="shared" ca="1" si="636"/>
        <v>1995.9887073730363</v>
      </c>
      <c r="D6851" s="13">
        <f t="shared" ca="1" si="637"/>
        <v>99.696390735928304</v>
      </c>
      <c r="E6851" s="13">
        <f t="shared" ca="1" si="638"/>
        <v>982701.33033900091</v>
      </c>
      <c r="F6851" s="13">
        <f t="shared" ca="1" si="639"/>
        <v>3.9935695496158874</v>
      </c>
      <c r="G6851" s="13">
        <f t="shared" ca="1" si="640"/>
        <v>0.50580041053536928</v>
      </c>
      <c r="H6851" s="13">
        <f t="shared" ca="1" si="641"/>
        <v>0</v>
      </c>
    </row>
    <row r="6852" spans="3:8">
      <c r="C6852" s="13">
        <f t="shared" ca="1" si="636"/>
        <v>1992.2008778269926</v>
      </c>
      <c r="D6852" s="13">
        <f t="shared" ca="1" si="637"/>
        <v>100.09164377217091</v>
      </c>
      <c r="E6852" s="13">
        <f t="shared" ca="1" si="638"/>
        <v>991556.36878864863</v>
      </c>
      <c r="F6852" s="13">
        <f t="shared" ca="1" si="639"/>
        <v>3.9957583506294565</v>
      </c>
      <c r="G6852" s="13">
        <f t="shared" ca="1" si="640"/>
        <v>0.50026479237306121</v>
      </c>
      <c r="H6852" s="13">
        <f t="shared" ca="1" si="641"/>
        <v>0</v>
      </c>
    </row>
    <row r="6853" spans="3:8">
      <c r="C6853" s="13">
        <f t="shared" ca="1" si="636"/>
        <v>1991.1560245663957</v>
      </c>
      <c r="D6853" s="13">
        <f t="shared" ca="1" si="637"/>
        <v>101.09395721336351</v>
      </c>
      <c r="E6853" s="13">
        <f t="shared" ca="1" si="638"/>
        <v>977353.89071308111</v>
      </c>
      <c r="F6853" s="13">
        <f t="shared" ca="1" si="639"/>
        <v>4.0068099601121974</v>
      </c>
      <c r="G6853" s="13">
        <f t="shared" ca="1" si="640"/>
        <v>0.50645293350515164</v>
      </c>
      <c r="H6853" s="13">
        <f t="shared" ca="1" si="641"/>
        <v>0</v>
      </c>
    </row>
    <row r="6854" spans="3:8">
      <c r="C6854" s="13">
        <f t="shared" ca="1" si="636"/>
        <v>1997.9983578167846</v>
      </c>
      <c r="D6854" s="13">
        <f t="shared" ca="1" si="637"/>
        <v>99.890880989483847</v>
      </c>
      <c r="E6854" s="13">
        <f t="shared" ca="1" si="638"/>
        <v>1007654.3538722505</v>
      </c>
      <c r="F6854" s="13">
        <f t="shared" ca="1" si="639"/>
        <v>3.9962900553258143</v>
      </c>
      <c r="G6854" s="13">
        <f t="shared" ca="1" si="640"/>
        <v>0.4938859107903476</v>
      </c>
      <c r="H6854" s="13">
        <f t="shared" ca="1" si="641"/>
        <v>0</v>
      </c>
    </row>
    <row r="6855" spans="3:8">
      <c r="C6855" s="13">
        <f t="shared" ca="1" si="636"/>
        <v>2015.7720452389979</v>
      </c>
      <c r="D6855" s="13">
        <f t="shared" ca="1" si="637"/>
        <v>99.334026115554096</v>
      </c>
      <c r="E6855" s="13">
        <f t="shared" ca="1" si="638"/>
        <v>991036.20782378409</v>
      </c>
      <c r="F6855" s="13">
        <f t="shared" ca="1" si="639"/>
        <v>4.0030862390764073</v>
      </c>
      <c r="G6855" s="13">
        <f t="shared" ca="1" si="640"/>
        <v>0.50484923465486753</v>
      </c>
      <c r="H6855" s="13">
        <f t="shared" ca="1" si="641"/>
        <v>0</v>
      </c>
    </row>
    <row r="6856" spans="3:8">
      <c r="C6856" s="13">
        <f t="shared" ca="1" si="636"/>
        <v>1997.8435795280066</v>
      </c>
      <c r="D6856" s="13">
        <f t="shared" ca="1" si="637"/>
        <v>100.56873279684379</v>
      </c>
      <c r="E6856" s="13">
        <f t="shared" ca="1" si="638"/>
        <v>985880.67003752955</v>
      </c>
      <c r="F6856" s="13">
        <f t="shared" ca="1" si="639"/>
        <v>3.9971426054906325</v>
      </c>
      <c r="G6856" s="13">
        <f t="shared" ca="1" si="640"/>
        <v>0.50770700366254373</v>
      </c>
      <c r="H6856" s="13">
        <f t="shared" ca="1" si="641"/>
        <v>0</v>
      </c>
    </row>
    <row r="6857" spans="3:8">
      <c r="C6857" s="13">
        <f t="shared" ca="1" si="636"/>
        <v>2034.1592521071</v>
      </c>
      <c r="D6857" s="13">
        <f t="shared" ca="1" si="637"/>
        <v>99.696348054936522</v>
      </c>
      <c r="E6857" s="13">
        <f t="shared" ca="1" si="638"/>
        <v>997650.2954074525</v>
      </c>
      <c r="F6857" s="13">
        <f t="shared" ca="1" si="639"/>
        <v>3.9977015737090089</v>
      </c>
      <c r="G6857" s="13">
        <f t="shared" ca="1" si="640"/>
        <v>0.51532292770349508</v>
      </c>
      <c r="H6857" s="13">
        <f t="shared" ca="1" si="641"/>
        <v>0</v>
      </c>
    </row>
    <row r="6858" spans="3:8">
      <c r="C6858" s="13">
        <f t="shared" ca="1" si="636"/>
        <v>1990.1295276817539</v>
      </c>
      <c r="D6858" s="13">
        <f t="shared" ca="1" si="637"/>
        <v>99.122983709661327</v>
      </c>
      <c r="E6858" s="13">
        <f t="shared" ca="1" si="638"/>
        <v>1002031.4306792935</v>
      </c>
      <c r="F6858" s="13">
        <f t="shared" ca="1" si="639"/>
        <v>4.0015611817306027</v>
      </c>
      <c r="G6858" s="13">
        <f t="shared" ca="1" si="640"/>
        <v>0.48639376364752085</v>
      </c>
      <c r="H6858" s="13">
        <f t="shared" ca="1" si="641"/>
        <v>0</v>
      </c>
    </row>
    <row r="6859" spans="3:8">
      <c r="C6859" s="13">
        <f t="shared" ca="1" si="636"/>
        <v>2005.5013126864505</v>
      </c>
      <c r="D6859" s="13">
        <f t="shared" ca="1" si="637"/>
        <v>99.582937467267556</v>
      </c>
      <c r="E6859" s="13">
        <f t="shared" ca="1" si="638"/>
        <v>990792.06951668381</v>
      </c>
      <c r="F6859" s="13">
        <f t="shared" ca="1" si="639"/>
        <v>3.9960438999411476</v>
      </c>
      <c r="G6859" s="13">
        <f t="shared" ca="1" si="640"/>
        <v>0.50463508787587796</v>
      </c>
      <c r="H6859" s="13">
        <f t="shared" ca="1" si="641"/>
        <v>0</v>
      </c>
    </row>
    <row r="6860" spans="3:8">
      <c r="C6860" s="13">
        <f t="shared" ca="1" si="636"/>
        <v>1999.0148303440394</v>
      </c>
      <c r="D6860" s="13">
        <f t="shared" ca="1" si="637"/>
        <v>99.582993516288553</v>
      </c>
      <c r="E6860" s="13">
        <f t="shared" ca="1" si="638"/>
        <v>998295.05241483636</v>
      </c>
      <c r="F6860" s="13">
        <f t="shared" ca="1" si="639"/>
        <v>3.9954815417201544</v>
      </c>
      <c r="G6860" s="13">
        <f t="shared" ca="1" si="640"/>
        <v>0.49788828849142119</v>
      </c>
      <c r="H6860" s="13">
        <f t="shared" ca="1" si="641"/>
        <v>0</v>
      </c>
    </row>
    <row r="6861" spans="3:8">
      <c r="C6861" s="13">
        <f t="shared" ca="1" si="636"/>
        <v>1986.4857403168037</v>
      </c>
      <c r="D6861" s="13">
        <f t="shared" ca="1" si="637"/>
        <v>100.59338526045966</v>
      </c>
      <c r="E6861" s="13">
        <f t="shared" ca="1" si="638"/>
        <v>996144.91964117542</v>
      </c>
      <c r="F6861" s="13">
        <f t="shared" ca="1" si="639"/>
        <v>4.0033844273264512</v>
      </c>
      <c r="G6861" s="13">
        <f t="shared" ca="1" si="640"/>
        <v>0.49380872123848379</v>
      </c>
      <c r="H6861" s="13">
        <f t="shared" ca="1" si="641"/>
        <v>0</v>
      </c>
    </row>
    <row r="6862" spans="3:8">
      <c r="C6862" s="13">
        <f t="shared" ca="1" si="636"/>
        <v>2011.9843395097048</v>
      </c>
      <c r="D6862" s="13">
        <f t="shared" ca="1" si="637"/>
        <v>100.54892449314561</v>
      </c>
      <c r="E6862" s="13">
        <f t="shared" ca="1" si="638"/>
        <v>994820.9027175575</v>
      </c>
      <c r="F6862" s="13">
        <f t="shared" ca="1" si="639"/>
        <v>4.0108197127235554</v>
      </c>
      <c r="G6862" s="13">
        <f t="shared" ca="1" si="640"/>
        <v>0.50326797034612414</v>
      </c>
      <c r="H6862" s="13">
        <f t="shared" ca="1" si="641"/>
        <v>0</v>
      </c>
    </row>
    <row r="6863" spans="3:8">
      <c r="C6863" s="13">
        <f t="shared" ca="1" si="636"/>
        <v>1992.3956201808808</v>
      </c>
      <c r="D6863" s="13">
        <f t="shared" ca="1" si="637"/>
        <v>100.42681843621604</v>
      </c>
      <c r="E6863" s="13">
        <f t="shared" ca="1" si="638"/>
        <v>998012.68851037568</v>
      </c>
      <c r="F6863" s="13">
        <f t="shared" ca="1" si="639"/>
        <v>3.9930580457386085</v>
      </c>
      <c r="G6863" s="13">
        <f t="shared" ca="1" si="640"/>
        <v>0.50014097815803016</v>
      </c>
      <c r="H6863" s="13">
        <f t="shared" ca="1" si="641"/>
        <v>0</v>
      </c>
    </row>
    <row r="6864" spans="3:8">
      <c r="C6864" s="13">
        <f t="shared" ca="1" si="636"/>
        <v>1995.4045939600765</v>
      </c>
      <c r="D6864" s="13">
        <f t="shared" ca="1" si="637"/>
        <v>100.55594306424224</v>
      </c>
      <c r="E6864" s="13">
        <f t="shared" ca="1" si="638"/>
        <v>999672.59041800781</v>
      </c>
      <c r="F6864" s="13">
        <f t="shared" ca="1" si="639"/>
        <v>3.9987080189017465</v>
      </c>
      <c r="G6864" s="13">
        <f t="shared" ca="1" si="640"/>
        <v>0.49863556899078298</v>
      </c>
      <c r="H6864" s="13">
        <f t="shared" ca="1" si="641"/>
        <v>0</v>
      </c>
    </row>
    <row r="6865" spans="3:8">
      <c r="C6865" s="13">
        <f t="shared" ca="1" si="636"/>
        <v>1997.7474961758342</v>
      </c>
      <c r="D6865" s="13">
        <f t="shared" ca="1" si="637"/>
        <v>99.971558419024632</v>
      </c>
      <c r="E6865" s="13">
        <f t="shared" ca="1" si="638"/>
        <v>993972.52120284352</v>
      </c>
      <c r="F6865" s="13">
        <f t="shared" ca="1" si="639"/>
        <v>4.0086523909627978</v>
      </c>
      <c r="G6865" s="13">
        <f t="shared" ca="1" si="640"/>
        <v>0.4948115357717312</v>
      </c>
      <c r="H6865" s="13">
        <f t="shared" ca="1" si="641"/>
        <v>0</v>
      </c>
    </row>
    <row r="6866" spans="3:8">
      <c r="C6866" s="13">
        <f t="shared" ca="1" si="636"/>
        <v>1995.1411282205281</v>
      </c>
      <c r="D6866" s="13">
        <f t="shared" ca="1" si="637"/>
        <v>99.997078947656945</v>
      </c>
      <c r="E6866" s="13">
        <f t="shared" ca="1" si="638"/>
        <v>996217.66427917231</v>
      </c>
      <c r="F6866" s="13">
        <f t="shared" ca="1" si="639"/>
        <v>4.0025252262494266</v>
      </c>
      <c r="G6866" s="13">
        <f t="shared" ca="1" si="640"/>
        <v>0.49555760122713843</v>
      </c>
      <c r="H6866" s="13">
        <f t="shared" ca="1" si="641"/>
        <v>0</v>
      </c>
    </row>
    <row r="6867" spans="3:8">
      <c r="C6867" s="13">
        <f t="shared" ca="1" si="636"/>
        <v>1982.0760523154684</v>
      </c>
      <c r="D6867" s="13">
        <f t="shared" ca="1" si="637"/>
        <v>100.64628712096518</v>
      </c>
      <c r="E6867" s="13">
        <f t="shared" ca="1" si="638"/>
        <v>996840.17691063823</v>
      </c>
      <c r="F6867" s="13">
        <f t="shared" ca="1" si="639"/>
        <v>4.0012230853012118</v>
      </c>
      <c r="G6867" s="13">
        <f t="shared" ca="1" si="640"/>
        <v>0.49259718395614632</v>
      </c>
      <c r="H6867" s="13">
        <f t="shared" ca="1" si="641"/>
        <v>0</v>
      </c>
    </row>
    <row r="6868" spans="3:8">
      <c r="C6868" s="13">
        <f t="shared" ca="1" si="636"/>
        <v>1999.211998327781</v>
      </c>
      <c r="D6868" s="13">
        <f t="shared" ca="1" si="637"/>
        <v>98.602579637369701</v>
      </c>
      <c r="E6868" s="13">
        <f t="shared" ca="1" si="638"/>
        <v>986091.75309087837</v>
      </c>
      <c r="F6868" s="13">
        <f t="shared" ca="1" si="639"/>
        <v>3.9969098918315513</v>
      </c>
      <c r="G6868" s="13">
        <f t="shared" ca="1" si="640"/>
        <v>0.49847267278575702</v>
      </c>
      <c r="H6868" s="13">
        <f t="shared" ca="1" si="641"/>
        <v>0</v>
      </c>
    </row>
    <row r="6869" spans="3:8">
      <c r="C6869" s="13">
        <f t="shared" ca="1" si="636"/>
        <v>1981.418374312489</v>
      </c>
      <c r="D6869" s="13">
        <f t="shared" ca="1" si="637"/>
        <v>100.41749504829068</v>
      </c>
      <c r="E6869" s="13">
        <f t="shared" ca="1" si="638"/>
        <v>992536.46501057479</v>
      </c>
      <c r="F6869" s="13">
        <f t="shared" ca="1" si="639"/>
        <v>4.0097494642874949</v>
      </c>
      <c r="G6869" s="13">
        <f t="shared" ca="1" si="640"/>
        <v>0.48909865302856692</v>
      </c>
      <c r="H6869" s="13">
        <f t="shared" ca="1" si="641"/>
        <v>0</v>
      </c>
    </row>
    <row r="6870" spans="3:8">
      <c r="C6870" s="13">
        <f t="shared" ca="1" si="636"/>
        <v>2004.664187530442</v>
      </c>
      <c r="D6870" s="13">
        <f t="shared" ca="1" si="637"/>
        <v>100.17430691433132</v>
      </c>
      <c r="E6870" s="13">
        <f t="shared" ca="1" si="638"/>
        <v>989353.70851512766</v>
      </c>
      <c r="F6870" s="13">
        <f t="shared" ca="1" si="639"/>
        <v>3.9906459511586645</v>
      </c>
      <c r="G6870" s="13">
        <f t="shared" ca="1" si="640"/>
        <v>0.51069941788051143</v>
      </c>
      <c r="H6870" s="13">
        <f t="shared" ca="1" si="641"/>
        <v>0</v>
      </c>
    </row>
    <row r="6871" spans="3:8">
      <c r="C6871" s="13">
        <f t="shared" ca="1" si="636"/>
        <v>2000.0263463323781</v>
      </c>
      <c r="D6871" s="13">
        <f t="shared" ca="1" si="637"/>
        <v>100.7793341470886</v>
      </c>
      <c r="E6871" s="13">
        <f t="shared" ca="1" si="638"/>
        <v>990866.68760943506</v>
      </c>
      <c r="F6871" s="13">
        <f t="shared" ca="1" si="639"/>
        <v>4.0031732869463568</v>
      </c>
      <c r="G6871" s="13">
        <f t="shared" ca="1" si="640"/>
        <v>0.50426667093111388</v>
      </c>
      <c r="H6871" s="13">
        <f t="shared" ca="1" si="641"/>
        <v>0</v>
      </c>
    </row>
    <row r="6872" spans="3:8">
      <c r="C6872" s="13">
        <f t="shared" ref="C6872:C6935" ca="1" si="642">NORMINV(RAND(),$D$3,$G$3)</f>
        <v>2011.9796603209413</v>
      </c>
      <c r="D6872" s="13">
        <f t="shared" ref="D6872:D6935" ca="1" si="643">NORMINV(RAND(),$D$4,$G$4)</f>
        <v>99.707517888668889</v>
      </c>
      <c r="E6872" s="13">
        <f t="shared" ref="E6872:E6935" ca="1" si="644">NORMINV(RAND(),$D$5,$G$5)</f>
        <v>987761.86727245513</v>
      </c>
      <c r="F6872" s="13">
        <f t="shared" ref="F6872:F6935" ca="1" si="645">NORMINV(RAND(),$D$6,$G$6)</f>
        <v>4.0025693647476075</v>
      </c>
      <c r="G6872" s="13">
        <f t="shared" ref="G6872:G6935" ca="1" si="646">C6872^2*D6872/(E6872*3.1415926*F6872^4)</f>
        <v>0.50677769009696982</v>
      </c>
      <c r="H6872" s="13">
        <f t="shared" ref="H6872:H6935" ca="1" si="647">IF(G6872&gt;0.54,1,IF(G6872&lt;0.46,1,0))</f>
        <v>0</v>
      </c>
    </row>
    <row r="6873" spans="3:8">
      <c r="C6873" s="13">
        <f t="shared" ca="1" si="642"/>
        <v>1993.5394699557526</v>
      </c>
      <c r="D6873" s="13">
        <f t="shared" ca="1" si="643"/>
        <v>99.498174464527338</v>
      </c>
      <c r="E6873" s="13">
        <f t="shared" ca="1" si="644"/>
        <v>1003416.0609220475</v>
      </c>
      <c r="F6873" s="13">
        <f t="shared" ca="1" si="645"/>
        <v>4.0019759593121984</v>
      </c>
      <c r="G6873" s="13">
        <f t="shared" ca="1" si="646"/>
        <v>0.48903053226453541</v>
      </c>
      <c r="H6873" s="13">
        <f t="shared" ca="1" si="647"/>
        <v>0</v>
      </c>
    </row>
    <row r="6874" spans="3:8">
      <c r="C6874" s="13">
        <f t="shared" ca="1" si="642"/>
        <v>2010.1622414889118</v>
      </c>
      <c r="D6874" s="13">
        <f t="shared" ca="1" si="643"/>
        <v>99.372999122070652</v>
      </c>
      <c r="E6874" s="13">
        <f t="shared" ca="1" si="644"/>
        <v>1001818.7989254856</v>
      </c>
      <c r="F6874" s="13">
        <f t="shared" ca="1" si="645"/>
        <v>3.991925040325067</v>
      </c>
      <c r="G6874" s="13">
        <f t="shared" ca="1" si="646"/>
        <v>0.50241438644099279</v>
      </c>
      <c r="H6874" s="13">
        <f t="shared" ca="1" si="647"/>
        <v>0</v>
      </c>
    </row>
    <row r="6875" spans="3:8">
      <c r="C6875" s="13">
        <f t="shared" ca="1" si="642"/>
        <v>1980.4223468923512</v>
      </c>
      <c r="D6875" s="13">
        <f t="shared" ca="1" si="643"/>
        <v>100.46256226796118</v>
      </c>
      <c r="E6875" s="13">
        <f t="shared" ca="1" si="644"/>
        <v>990364.57368147129</v>
      </c>
      <c r="F6875" s="13">
        <f t="shared" ca="1" si="645"/>
        <v>3.9955453327091424</v>
      </c>
      <c r="G6875" s="13">
        <f t="shared" ca="1" si="646"/>
        <v>0.49690192024287727</v>
      </c>
      <c r="H6875" s="13">
        <f t="shared" ca="1" si="647"/>
        <v>0</v>
      </c>
    </row>
    <row r="6876" spans="3:8">
      <c r="C6876" s="13">
        <f t="shared" ca="1" si="642"/>
        <v>1978.5015065287473</v>
      </c>
      <c r="D6876" s="13">
        <f t="shared" ca="1" si="643"/>
        <v>100.59001380020834</v>
      </c>
      <c r="E6876" s="13">
        <f t="shared" ca="1" si="644"/>
        <v>999077.74085418682</v>
      </c>
      <c r="F6876" s="13">
        <f t="shared" ca="1" si="645"/>
        <v>4.0135194891285293</v>
      </c>
      <c r="G6876" s="13">
        <f t="shared" ca="1" si="646"/>
        <v>0.48347829860216229</v>
      </c>
      <c r="H6876" s="13">
        <f t="shared" ca="1" si="647"/>
        <v>0</v>
      </c>
    </row>
    <row r="6877" spans="3:8">
      <c r="C6877" s="13">
        <f t="shared" ca="1" si="642"/>
        <v>2008.6813254966717</v>
      </c>
      <c r="D6877" s="13">
        <f t="shared" ca="1" si="643"/>
        <v>99.897003007506243</v>
      </c>
      <c r="E6877" s="13">
        <f t="shared" ca="1" si="644"/>
        <v>999960.75371269369</v>
      </c>
      <c r="F6877" s="13">
        <f t="shared" ca="1" si="645"/>
        <v>3.992314757154825</v>
      </c>
      <c r="G6877" s="13">
        <f t="shared" ca="1" si="646"/>
        <v>0.5050595953176702</v>
      </c>
      <c r="H6877" s="13">
        <f t="shared" ca="1" si="647"/>
        <v>0</v>
      </c>
    </row>
    <row r="6878" spans="3:8">
      <c r="C6878" s="13">
        <f t="shared" ca="1" si="642"/>
        <v>2012.1227406459147</v>
      </c>
      <c r="D6878" s="13">
        <f t="shared" ca="1" si="643"/>
        <v>100.95003760172476</v>
      </c>
      <c r="E6878" s="13">
        <f t="shared" ca="1" si="644"/>
        <v>999240.1465871624</v>
      </c>
      <c r="F6878" s="13">
        <f t="shared" ca="1" si="645"/>
        <v>3.9993211434543543</v>
      </c>
      <c r="G6878" s="13">
        <f t="shared" ca="1" si="646"/>
        <v>0.50892122926109262</v>
      </c>
      <c r="H6878" s="13">
        <f t="shared" ca="1" si="647"/>
        <v>0</v>
      </c>
    </row>
    <row r="6879" spans="3:8">
      <c r="C6879" s="13">
        <f t="shared" ca="1" si="642"/>
        <v>1974.2459787256998</v>
      </c>
      <c r="D6879" s="13">
        <f t="shared" ca="1" si="643"/>
        <v>99.546196263381489</v>
      </c>
      <c r="E6879" s="13">
        <f t="shared" ca="1" si="644"/>
        <v>988645.38404931512</v>
      </c>
      <c r="F6879" s="13">
        <f t="shared" ca="1" si="645"/>
        <v>3.9843832724206196</v>
      </c>
      <c r="G6879" s="13">
        <f t="shared" ca="1" si="646"/>
        <v>0.49566967916729571</v>
      </c>
      <c r="H6879" s="13">
        <f t="shared" ca="1" si="647"/>
        <v>0</v>
      </c>
    </row>
    <row r="6880" spans="3:8">
      <c r="C6880" s="13">
        <f t="shared" ca="1" si="642"/>
        <v>2016.7338726632256</v>
      </c>
      <c r="D6880" s="13">
        <f t="shared" ca="1" si="643"/>
        <v>99.947937005021473</v>
      </c>
      <c r="E6880" s="13">
        <f t="shared" ca="1" si="644"/>
        <v>999228.86602084513</v>
      </c>
      <c r="F6880" s="13">
        <f t="shared" ca="1" si="645"/>
        <v>3.9933780996545556</v>
      </c>
      <c r="G6880" s="13">
        <f t="shared" ca="1" si="646"/>
        <v>0.5092071058129144</v>
      </c>
      <c r="H6880" s="13">
        <f t="shared" ca="1" si="647"/>
        <v>0</v>
      </c>
    </row>
    <row r="6881" spans="3:8">
      <c r="C6881" s="13">
        <f t="shared" ca="1" si="642"/>
        <v>1995.1946328579463</v>
      </c>
      <c r="D6881" s="13">
        <f t="shared" ca="1" si="643"/>
        <v>100.58689346128001</v>
      </c>
      <c r="E6881" s="13">
        <f t="shared" ca="1" si="644"/>
        <v>1000626.9334299079</v>
      </c>
      <c r="F6881" s="13">
        <f t="shared" ca="1" si="645"/>
        <v>4.0029507721868951</v>
      </c>
      <c r="G6881" s="13">
        <f t="shared" ca="1" si="646"/>
        <v>0.49609960430783751</v>
      </c>
      <c r="H6881" s="13">
        <f t="shared" ca="1" si="647"/>
        <v>0</v>
      </c>
    </row>
    <row r="6882" spans="3:8">
      <c r="C6882" s="13">
        <f t="shared" ca="1" si="642"/>
        <v>1983.8569901461815</v>
      </c>
      <c r="D6882" s="13">
        <f t="shared" ca="1" si="643"/>
        <v>99.888807629081001</v>
      </c>
      <c r="E6882" s="13">
        <f t="shared" ca="1" si="644"/>
        <v>1010486.9254745216</v>
      </c>
      <c r="F6882" s="13">
        <f t="shared" ca="1" si="645"/>
        <v>4.0027265937788057</v>
      </c>
      <c r="G6882" s="13">
        <f t="shared" ca="1" si="646"/>
        <v>0.48242886250887496</v>
      </c>
      <c r="H6882" s="13">
        <f t="shared" ca="1" si="647"/>
        <v>0</v>
      </c>
    </row>
    <row r="6883" spans="3:8">
      <c r="C6883" s="13">
        <f t="shared" ca="1" si="642"/>
        <v>2002.5464745665361</v>
      </c>
      <c r="D6883" s="13">
        <f t="shared" ca="1" si="643"/>
        <v>99.885630261558717</v>
      </c>
      <c r="E6883" s="13">
        <f t="shared" ca="1" si="644"/>
        <v>1013213.9207796532</v>
      </c>
      <c r="F6883" s="13">
        <f t="shared" ca="1" si="645"/>
        <v>4.0008905256968426</v>
      </c>
      <c r="G6883" s="13">
        <f t="shared" ca="1" si="646"/>
        <v>0.491123297169964</v>
      </c>
      <c r="H6883" s="13">
        <f t="shared" ca="1" si="647"/>
        <v>0</v>
      </c>
    </row>
    <row r="6884" spans="3:8">
      <c r="C6884" s="13">
        <f t="shared" ca="1" si="642"/>
        <v>1996.8648908596629</v>
      </c>
      <c r="D6884" s="13">
        <f t="shared" ca="1" si="643"/>
        <v>100.12165210812091</v>
      </c>
      <c r="E6884" s="13">
        <f t="shared" ca="1" si="644"/>
        <v>993981.36012356507</v>
      </c>
      <c r="F6884" s="13">
        <f t="shared" ca="1" si="645"/>
        <v>4.0055444377006886</v>
      </c>
      <c r="G6884" s="13">
        <f t="shared" ca="1" si="646"/>
        <v>0.49665069490392172</v>
      </c>
      <c r="H6884" s="13">
        <f t="shared" ca="1" si="647"/>
        <v>0</v>
      </c>
    </row>
    <row r="6885" spans="3:8">
      <c r="C6885" s="13">
        <f t="shared" ca="1" si="642"/>
        <v>2002.036255457444</v>
      </c>
      <c r="D6885" s="13">
        <f t="shared" ca="1" si="643"/>
        <v>99.560156922374887</v>
      </c>
      <c r="E6885" s="13">
        <f t="shared" ca="1" si="644"/>
        <v>994209.96940085455</v>
      </c>
      <c r="F6885" s="13">
        <f t="shared" ca="1" si="645"/>
        <v>3.9956910537100558</v>
      </c>
      <c r="G6885" s="13">
        <f t="shared" ca="1" si="646"/>
        <v>0.50122631553984054</v>
      </c>
      <c r="H6885" s="13">
        <f t="shared" ca="1" si="647"/>
        <v>0</v>
      </c>
    </row>
    <row r="6886" spans="3:8">
      <c r="C6886" s="13">
        <f t="shared" ca="1" si="642"/>
        <v>2013.4703561684189</v>
      </c>
      <c r="D6886" s="13">
        <f t="shared" ca="1" si="643"/>
        <v>100.3474108910535</v>
      </c>
      <c r="E6886" s="13">
        <f t="shared" ca="1" si="644"/>
        <v>995129.51557546167</v>
      </c>
      <c r="F6886" s="13">
        <f t="shared" ca="1" si="645"/>
        <v>3.9928637389473036</v>
      </c>
      <c r="G6886" s="13">
        <f t="shared" ca="1" si="646"/>
        <v>0.51195197174687301</v>
      </c>
      <c r="H6886" s="13">
        <f t="shared" ca="1" si="647"/>
        <v>0</v>
      </c>
    </row>
    <row r="6887" spans="3:8">
      <c r="C6887" s="13">
        <f t="shared" ca="1" si="642"/>
        <v>1985.0924277505312</v>
      </c>
      <c r="D6887" s="13">
        <f t="shared" ca="1" si="643"/>
        <v>100.34216223138615</v>
      </c>
      <c r="E6887" s="13">
        <f t="shared" ca="1" si="644"/>
        <v>999486.05187811796</v>
      </c>
      <c r="F6887" s="13">
        <f t="shared" ca="1" si="645"/>
        <v>3.999654186305281</v>
      </c>
      <c r="G6887" s="13">
        <f t="shared" ca="1" si="646"/>
        <v>0.49207187576326628</v>
      </c>
      <c r="H6887" s="13">
        <f t="shared" ca="1" si="647"/>
        <v>0</v>
      </c>
    </row>
    <row r="6888" spans="3:8">
      <c r="C6888" s="13">
        <f t="shared" ca="1" si="642"/>
        <v>1994.308070692038</v>
      </c>
      <c r="D6888" s="13">
        <f t="shared" ca="1" si="643"/>
        <v>99.899885772867677</v>
      </c>
      <c r="E6888" s="13">
        <f t="shared" ca="1" si="644"/>
        <v>992062.72896145692</v>
      </c>
      <c r="F6888" s="13">
        <f t="shared" ca="1" si="645"/>
        <v>4.000008103624082</v>
      </c>
      <c r="G6888" s="13">
        <f t="shared" ca="1" si="646"/>
        <v>0.49798584856654571</v>
      </c>
      <c r="H6888" s="13">
        <f t="shared" ca="1" si="647"/>
        <v>0</v>
      </c>
    </row>
    <row r="6889" spans="3:8">
      <c r="C6889" s="13">
        <f t="shared" ca="1" si="642"/>
        <v>2021.432913332776</v>
      </c>
      <c r="D6889" s="13">
        <f t="shared" ca="1" si="643"/>
        <v>99.369226799678174</v>
      </c>
      <c r="E6889" s="13">
        <f t="shared" ca="1" si="644"/>
        <v>983290.8215106125</v>
      </c>
      <c r="F6889" s="13">
        <f t="shared" ca="1" si="645"/>
        <v>3.9956990597522659</v>
      </c>
      <c r="G6889" s="13">
        <f t="shared" ca="1" si="646"/>
        <v>0.51566498132449201</v>
      </c>
      <c r="H6889" s="13">
        <f t="shared" ca="1" si="647"/>
        <v>0</v>
      </c>
    </row>
    <row r="6890" spans="3:8">
      <c r="C6890" s="13">
        <f t="shared" ca="1" si="642"/>
        <v>2001.8393622397239</v>
      </c>
      <c r="D6890" s="13">
        <f t="shared" ca="1" si="643"/>
        <v>100.0024523629621</v>
      </c>
      <c r="E6890" s="13">
        <f t="shared" ca="1" si="644"/>
        <v>995648.01004284411</v>
      </c>
      <c r="F6890" s="13">
        <f t="shared" ca="1" si="645"/>
        <v>3.9916522539453649</v>
      </c>
      <c r="G6890" s="13">
        <f t="shared" ca="1" si="646"/>
        <v>0.50466432703486674</v>
      </c>
      <c r="H6890" s="13">
        <f t="shared" ca="1" si="647"/>
        <v>0</v>
      </c>
    </row>
    <row r="6891" spans="3:8">
      <c r="C6891" s="13">
        <f t="shared" ca="1" si="642"/>
        <v>2012.7644879522632</v>
      </c>
      <c r="D6891" s="13">
        <f t="shared" ca="1" si="643"/>
        <v>99.505412204754521</v>
      </c>
      <c r="E6891" s="13">
        <f t="shared" ca="1" si="644"/>
        <v>997827.0531452843</v>
      </c>
      <c r="F6891" s="13">
        <f t="shared" ca="1" si="645"/>
        <v>3.9945043590490084</v>
      </c>
      <c r="G6891" s="13">
        <f t="shared" ca="1" si="646"/>
        <v>0.50509827875416946</v>
      </c>
      <c r="H6891" s="13">
        <f t="shared" ca="1" si="647"/>
        <v>0</v>
      </c>
    </row>
    <row r="6892" spans="3:8">
      <c r="C6892" s="13">
        <f t="shared" ca="1" si="642"/>
        <v>2011.5271248742449</v>
      </c>
      <c r="D6892" s="13">
        <f t="shared" ca="1" si="643"/>
        <v>100.45906586884284</v>
      </c>
      <c r="E6892" s="13">
        <f t="shared" ca="1" si="644"/>
        <v>991836.45152072993</v>
      </c>
      <c r="F6892" s="13">
        <f t="shared" ca="1" si="645"/>
        <v>4.0015632043027471</v>
      </c>
      <c r="G6892" s="13">
        <f t="shared" ca="1" si="646"/>
        <v>0.50878262052017775</v>
      </c>
      <c r="H6892" s="13">
        <f t="shared" ca="1" si="647"/>
        <v>0</v>
      </c>
    </row>
    <row r="6893" spans="3:8">
      <c r="C6893" s="13">
        <f t="shared" ca="1" si="642"/>
        <v>2005.2062054682642</v>
      </c>
      <c r="D6893" s="13">
        <f t="shared" ca="1" si="643"/>
        <v>100.16845071150971</v>
      </c>
      <c r="E6893" s="13">
        <f t="shared" ca="1" si="644"/>
        <v>999478.17497621418</v>
      </c>
      <c r="F6893" s="13">
        <f t="shared" ca="1" si="645"/>
        <v>4.0058157457807706</v>
      </c>
      <c r="G6893" s="13">
        <f t="shared" ca="1" si="646"/>
        <v>0.49815211541014986</v>
      </c>
      <c r="H6893" s="13">
        <f t="shared" ca="1" si="647"/>
        <v>0</v>
      </c>
    </row>
    <row r="6894" spans="3:8">
      <c r="C6894" s="13">
        <f t="shared" ca="1" si="642"/>
        <v>1999.4866606371033</v>
      </c>
      <c r="D6894" s="13">
        <f t="shared" ca="1" si="643"/>
        <v>100.12834186954066</v>
      </c>
      <c r="E6894" s="13">
        <f t="shared" ca="1" si="644"/>
        <v>1002260.0148068449</v>
      </c>
      <c r="F6894" s="13">
        <f t="shared" ca="1" si="645"/>
        <v>3.9979597921392078</v>
      </c>
      <c r="G6894" s="13">
        <f t="shared" ca="1" si="646"/>
        <v>0.49763404968754837</v>
      </c>
      <c r="H6894" s="13">
        <f t="shared" ca="1" si="647"/>
        <v>0</v>
      </c>
    </row>
    <row r="6895" spans="3:8">
      <c r="C6895" s="13">
        <f t="shared" ca="1" si="642"/>
        <v>2010.9134302115467</v>
      </c>
      <c r="D6895" s="13">
        <f t="shared" ca="1" si="643"/>
        <v>100.297840946965</v>
      </c>
      <c r="E6895" s="13">
        <f t="shared" ca="1" si="644"/>
        <v>1001329.5740737343</v>
      </c>
      <c r="F6895" s="13">
        <f t="shared" ca="1" si="645"/>
        <v>3.9974436769672197</v>
      </c>
      <c r="G6895" s="13">
        <f t="shared" ca="1" si="646"/>
        <v>0.50491934680348816</v>
      </c>
      <c r="H6895" s="13">
        <f t="shared" ca="1" si="647"/>
        <v>0</v>
      </c>
    </row>
    <row r="6896" spans="3:8">
      <c r="C6896" s="13">
        <f t="shared" ca="1" si="642"/>
        <v>1993.8617419052673</v>
      </c>
      <c r="D6896" s="13">
        <f t="shared" ca="1" si="643"/>
        <v>100.24579026373399</v>
      </c>
      <c r="E6896" s="13">
        <f t="shared" ca="1" si="644"/>
        <v>989596.08716220176</v>
      </c>
      <c r="F6896" s="13">
        <f t="shared" ca="1" si="645"/>
        <v>3.9922585229162451</v>
      </c>
      <c r="G6896" s="13">
        <f t="shared" ca="1" si="646"/>
        <v>0.50463081006284149</v>
      </c>
      <c r="H6896" s="13">
        <f t="shared" ca="1" si="647"/>
        <v>0</v>
      </c>
    </row>
    <row r="6897" spans="3:8">
      <c r="C6897" s="13">
        <f t="shared" ca="1" si="642"/>
        <v>1984.0993894787546</v>
      </c>
      <c r="D6897" s="13">
        <f t="shared" ca="1" si="643"/>
        <v>100.37214632138928</v>
      </c>
      <c r="E6897" s="13">
        <f t="shared" ca="1" si="644"/>
        <v>998993.04201393761</v>
      </c>
      <c r="F6897" s="13">
        <f t="shared" ca="1" si="645"/>
        <v>4.0027849176467054</v>
      </c>
      <c r="G6897" s="13">
        <f t="shared" ca="1" si="646"/>
        <v>0.49043189944139187</v>
      </c>
      <c r="H6897" s="13">
        <f t="shared" ca="1" si="647"/>
        <v>0</v>
      </c>
    </row>
    <row r="6898" spans="3:8">
      <c r="C6898" s="13">
        <f t="shared" ca="1" si="642"/>
        <v>1998.0654179232988</v>
      </c>
      <c r="D6898" s="13">
        <f t="shared" ca="1" si="643"/>
        <v>101.01652647031833</v>
      </c>
      <c r="E6898" s="13">
        <f t="shared" ca="1" si="644"/>
        <v>1008468.6273787856</v>
      </c>
      <c r="F6898" s="13">
        <f t="shared" ca="1" si="645"/>
        <v>3.9952170435685637</v>
      </c>
      <c r="G6898" s="13">
        <f t="shared" ca="1" si="646"/>
        <v>0.49961799126577344</v>
      </c>
      <c r="H6898" s="13">
        <f t="shared" ca="1" si="647"/>
        <v>0</v>
      </c>
    </row>
    <row r="6899" spans="3:8">
      <c r="C6899" s="13">
        <f t="shared" ca="1" si="642"/>
        <v>2003.1714078466505</v>
      </c>
      <c r="D6899" s="13">
        <f t="shared" ca="1" si="643"/>
        <v>100.17568277478026</v>
      </c>
      <c r="E6899" s="13">
        <f t="shared" ca="1" si="644"/>
        <v>993753.53252109443</v>
      </c>
      <c r="F6899" s="13">
        <f t="shared" ca="1" si="645"/>
        <v>4.0042177960154639</v>
      </c>
      <c r="G6899" s="13">
        <f t="shared" ca="1" si="646"/>
        <v>0.50084024582432118</v>
      </c>
      <c r="H6899" s="13">
        <f t="shared" ca="1" si="647"/>
        <v>0</v>
      </c>
    </row>
    <row r="6900" spans="3:8">
      <c r="C6900" s="13">
        <f t="shared" ca="1" si="642"/>
        <v>1989.3734335702343</v>
      </c>
      <c r="D6900" s="13">
        <f t="shared" ca="1" si="643"/>
        <v>99.371165219746814</v>
      </c>
      <c r="E6900" s="13">
        <f t="shared" ca="1" si="644"/>
        <v>990787.61529070023</v>
      </c>
      <c r="F6900" s="13">
        <f t="shared" ca="1" si="645"/>
        <v>4.0016466219844213</v>
      </c>
      <c r="G6900" s="13">
        <f t="shared" ca="1" si="646"/>
        <v>0.49272844967130802</v>
      </c>
      <c r="H6900" s="13">
        <f t="shared" ca="1" si="647"/>
        <v>0</v>
      </c>
    </row>
    <row r="6901" spans="3:8">
      <c r="C6901" s="13">
        <f t="shared" ca="1" si="642"/>
        <v>1996.7411778399569</v>
      </c>
      <c r="D6901" s="13">
        <f t="shared" ca="1" si="643"/>
        <v>101.28348579881795</v>
      </c>
      <c r="E6901" s="13">
        <f t="shared" ca="1" si="644"/>
        <v>987817.55588548584</v>
      </c>
      <c r="F6901" s="13">
        <f t="shared" ca="1" si="645"/>
        <v>4.003486163655908</v>
      </c>
      <c r="G6901" s="13">
        <f t="shared" ca="1" si="646"/>
        <v>0.50652659767835906</v>
      </c>
      <c r="H6901" s="13">
        <f t="shared" ca="1" si="647"/>
        <v>0</v>
      </c>
    </row>
    <row r="6902" spans="3:8">
      <c r="C6902" s="13">
        <f t="shared" ca="1" si="642"/>
        <v>1971.1153949033053</v>
      </c>
      <c r="D6902" s="13">
        <f t="shared" ca="1" si="643"/>
        <v>100.51620887309677</v>
      </c>
      <c r="E6902" s="13">
        <f t="shared" ca="1" si="644"/>
        <v>993376.2642344496</v>
      </c>
      <c r="F6902" s="13">
        <f t="shared" ca="1" si="645"/>
        <v>4.0054059486593472</v>
      </c>
      <c r="G6902" s="13">
        <f t="shared" ca="1" si="646"/>
        <v>0.48619490341065102</v>
      </c>
      <c r="H6902" s="13">
        <f t="shared" ca="1" si="647"/>
        <v>0</v>
      </c>
    </row>
    <row r="6903" spans="3:8">
      <c r="C6903" s="13">
        <f t="shared" ca="1" si="642"/>
        <v>2008.911688370973</v>
      </c>
      <c r="D6903" s="13">
        <f t="shared" ca="1" si="643"/>
        <v>100.10353237396963</v>
      </c>
      <c r="E6903" s="13">
        <f t="shared" ca="1" si="644"/>
        <v>992012.81548154983</v>
      </c>
      <c r="F6903" s="13">
        <f t="shared" ca="1" si="645"/>
        <v>3.9983323021588295</v>
      </c>
      <c r="G6903" s="13">
        <f t="shared" ca="1" si="646"/>
        <v>0.50721069645495731</v>
      </c>
      <c r="H6903" s="13">
        <f t="shared" ca="1" si="647"/>
        <v>0</v>
      </c>
    </row>
    <row r="6904" spans="3:8">
      <c r="C6904" s="13">
        <f t="shared" ca="1" si="642"/>
        <v>2000.469895872357</v>
      </c>
      <c r="D6904" s="13">
        <f t="shared" ca="1" si="643"/>
        <v>99.846286322682005</v>
      </c>
      <c r="E6904" s="13">
        <f t="shared" ca="1" si="644"/>
        <v>992455.00522541453</v>
      </c>
      <c r="F6904" s="13">
        <f t="shared" ca="1" si="645"/>
        <v>3.9881211524402684</v>
      </c>
      <c r="G6904" s="13">
        <f t="shared" ca="1" si="646"/>
        <v>0.50659615984566642</v>
      </c>
      <c r="H6904" s="13">
        <f t="shared" ca="1" si="647"/>
        <v>0</v>
      </c>
    </row>
    <row r="6905" spans="3:8">
      <c r="C6905" s="13">
        <f t="shared" ca="1" si="642"/>
        <v>2008.6075447629646</v>
      </c>
      <c r="D6905" s="13">
        <f t="shared" ca="1" si="643"/>
        <v>100.16949437853593</v>
      </c>
      <c r="E6905" s="13">
        <f t="shared" ca="1" si="644"/>
        <v>1003451.1239559667</v>
      </c>
      <c r="F6905" s="13">
        <f t="shared" ca="1" si="645"/>
        <v>3.997474823535109</v>
      </c>
      <c r="G6905" s="13">
        <f t="shared" ca="1" si="646"/>
        <v>0.50203803736244368</v>
      </c>
      <c r="H6905" s="13">
        <f t="shared" ca="1" si="647"/>
        <v>0</v>
      </c>
    </row>
    <row r="6906" spans="3:8">
      <c r="C6906" s="13">
        <f t="shared" ca="1" si="642"/>
        <v>1995.068658194223</v>
      </c>
      <c r="D6906" s="13">
        <f t="shared" ca="1" si="643"/>
        <v>99.712011864077255</v>
      </c>
      <c r="E6906" s="13">
        <f t="shared" ca="1" si="644"/>
        <v>987635.19225236564</v>
      </c>
      <c r="F6906" s="13">
        <f t="shared" ca="1" si="645"/>
        <v>4.0099205216471256</v>
      </c>
      <c r="G6906" s="13">
        <f t="shared" ca="1" si="646"/>
        <v>0.49473620110233413</v>
      </c>
      <c r="H6906" s="13">
        <f t="shared" ca="1" si="647"/>
        <v>0</v>
      </c>
    </row>
    <row r="6907" spans="3:8">
      <c r="C6907" s="13">
        <f t="shared" ca="1" si="642"/>
        <v>1989.9033431184594</v>
      </c>
      <c r="D6907" s="13">
        <f t="shared" ca="1" si="643"/>
        <v>99.947787785134395</v>
      </c>
      <c r="E6907" s="13">
        <f t="shared" ca="1" si="644"/>
        <v>988918.87920529861</v>
      </c>
      <c r="F6907" s="13">
        <f t="shared" ca="1" si="645"/>
        <v>4.002746205178167</v>
      </c>
      <c r="G6907" s="13">
        <f t="shared" ca="1" si="646"/>
        <v>0.49624300519853587</v>
      </c>
      <c r="H6907" s="13">
        <f t="shared" ca="1" si="647"/>
        <v>0</v>
      </c>
    </row>
    <row r="6908" spans="3:8">
      <c r="C6908" s="13">
        <f t="shared" ca="1" si="642"/>
        <v>1988.1971172789342</v>
      </c>
      <c r="D6908" s="13">
        <f t="shared" ca="1" si="643"/>
        <v>100.21257543010844</v>
      </c>
      <c r="E6908" s="13">
        <f t="shared" ca="1" si="644"/>
        <v>999529.9403428745</v>
      </c>
      <c r="F6908" s="13">
        <f t="shared" ca="1" si="645"/>
        <v>3.9970665386962203</v>
      </c>
      <c r="G6908" s="13">
        <f t="shared" ca="1" si="646"/>
        <v>0.49423092683537662</v>
      </c>
      <c r="H6908" s="13">
        <f t="shared" ca="1" si="647"/>
        <v>0</v>
      </c>
    </row>
    <row r="6909" spans="3:8">
      <c r="C6909" s="13">
        <f t="shared" ca="1" si="642"/>
        <v>1998.5197796414836</v>
      </c>
      <c r="D6909" s="13">
        <f t="shared" ca="1" si="643"/>
        <v>100.66028286436853</v>
      </c>
      <c r="E6909" s="13">
        <f t="shared" ca="1" si="644"/>
        <v>995716.04536816303</v>
      </c>
      <c r="F6909" s="13">
        <f t="shared" ca="1" si="645"/>
        <v>3.9904810688181565</v>
      </c>
      <c r="G6909" s="13">
        <f t="shared" ca="1" si="646"/>
        <v>0.50686074561173733</v>
      </c>
      <c r="H6909" s="13">
        <f t="shared" ca="1" si="647"/>
        <v>0</v>
      </c>
    </row>
    <row r="6910" spans="3:8">
      <c r="C6910" s="13">
        <f t="shared" ca="1" si="642"/>
        <v>1998.1366838150675</v>
      </c>
      <c r="D6910" s="13">
        <f t="shared" ca="1" si="643"/>
        <v>99.869163818043191</v>
      </c>
      <c r="E6910" s="13">
        <f t="shared" ca="1" si="644"/>
        <v>1004998.128708593</v>
      </c>
      <c r="F6910" s="13">
        <f t="shared" ca="1" si="645"/>
        <v>4.005019520797835</v>
      </c>
      <c r="G6910" s="13">
        <f t="shared" ca="1" si="646"/>
        <v>0.49084925095761145</v>
      </c>
      <c r="H6910" s="13">
        <f t="shared" ca="1" si="647"/>
        <v>0</v>
      </c>
    </row>
    <row r="6911" spans="3:8">
      <c r="C6911" s="13">
        <f t="shared" ca="1" si="642"/>
        <v>2003.6370911647014</v>
      </c>
      <c r="D6911" s="13">
        <f t="shared" ca="1" si="643"/>
        <v>100.76781466372371</v>
      </c>
      <c r="E6911" s="13">
        <f t="shared" ca="1" si="644"/>
        <v>992381.4300783315</v>
      </c>
      <c r="F6911" s="13">
        <f t="shared" ca="1" si="645"/>
        <v>3.9964390111774262</v>
      </c>
      <c r="G6911" s="13">
        <f t="shared" ca="1" si="646"/>
        <v>0.50867303099763894</v>
      </c>
      <c r="H6911" s="13">
        <f t="shared" ca="1" si="647"/>
        <v>0</v>
      </c>
    </row>
    <row r="6912" spans="3:8">
      <c r="C6912" s="13">
        <f t="shared" ca="1" si="642"/>
        <v>1974.8787842071504</v>
      </c>
      <c r="D6912" s="13">
        <f t="shared" ca="1" si="643"/>
        <v>99.447038439310361</v>
      </c>
      <c r="E6912" s="13">
        <f t="shared" ca="1" si="644"/>
        <v>989205.95283838373</v>
      </c>
      <c r="F6912" s="13">
        <f t="shared" ca="1" si="645"/>
        <v>4.001562404949242</v>
      </c>
      <c r="G6912" s="13">
        <f t="shared" ca="1" si="646"/>
        <v>0.48676324723881798</v>
      </c>
      <c r="H6912" s="13">
        <f t="shared" ca="1" si="647"/>
        <v>0</v>
      </c>
    </row>
    <row r="6913" spans="3:8">
      <c r="C6913" s="13">
        <f t="shared" ca="1" si="642"/>
        <v>2001.5974995928671</v>
      </c>
      <c r="D6913" s="13">
        <f t="shared" ca="1" si="643"/>
        <v>100.40755608985269</v>
      </c>
      <c r="E6913" s="13">
        <f t="shared" ca="1" si="644"/>
        <v>989316.91136106022</v>
      </c>
      <c r="F6913" s="13">
        <f t="shared" ca="1" si="645"/>
        <v>3.9953411590699899</v>
      </c>
      <c r="G6913" s="13">
        <f t="shared" ca="1" si="646"/>
        <v>0.5079478433389607</v>
      </c>
      <c r="H6913" s="13">
        <f t="shared" ca="1" si="647"/>
        <v>0</v>
      </c>
    </row>
    <row r="6914" spans="3:8">
      <c r="C6914" s="13">
        <f t="shared" ca="1" si="642"/>
        <v>1989.7002176715002</v>
      </c>
      <c r="D6914" s="13">
        <f t="shared" ca="1" si="643"/>
        <v>100.28471385953009</v>
      </c>
      <c r="E6914" s="13">
        <f t="shared" ca="1" si="644"/>
        <v>985682.39765675121</v>
      </c>
      <c r="F6914" s="13">
        <f t="shared" ca="1" si="645"/>
        <v>4.0062965835220243</v>
      </c>
      <c r="G6914" s="13">
        <f t="shared" ca="1" si="646"/>
        <v>0.4976806798325964</v>
      </c>
      <c r="H6914" s="13">
        <f t="shared" ca="1" si="647"/>
        <v>0</v>
      </c>
    </row>
    <row r="6915" spans="3:8">
      <c r="C6915" s="13">
        <f t="shared" ca="1" si="642"/>
        <v>1994.3891300563796</v>
      </c>
      <c r="D6915" s="13">
        <f t="shared" ca="1" si="643"/>
        <v>99.514920984569599</v>
      </c>
      <c r="E6915" s="13">
        <f t="shared" ca="1" si="644"/>
        <v>1002654.7634081831</v>
      </c>
      <c r="F6915" s="13">
        <f t="shared" ca="1" si="645"/>
        <v>4.0078645239386965</v>
      </c>
      <c r="G6915" s="13">
        <f t="shared" ca="1" si="646"/>
        <v>0.48702873028769356</v>
      </c>
      <c r="H6915" s="13">
        <f t="shared" ca="1" si="647"/>
        <v>0</v>
      </c>
    </row>
    <row r="6916" spans="3:8">
      <c r="C6916" s="13">
        <f t="shared" ca="1" si="642"/>
        <v>2015.2249969091308</v>
      </c>
      <c r="D6916" s="13">
        <f t="shared" ca="1" si="643"/>
        <v>99.735011662843235</v>
      </c>
      <c r="E6916" s="13">
        <f t="shared" ca="1" si="644"/>
        <v>996796.70515102183</v>
      </c>
      <c r="F6916" s="13">
        <f t="shared" ca="1" si="645"/>
        <v>3.9961190343533954</v>
      </c>
      <c r="G6916" s="13">
        <f t="shared" ca="1" si="646"/>
        <v>0.50720625602405733</v>
      </c>
      <c r="H6916" s="13">
        <f t="shared" ca="1" si="647"/>
        <v>0</v>
      </c>
    </row>
    <row r="6917" spans="3:8">
      <c r="C6917" s="13">
        <f t="shared" ca="1" si="642"/>
        <v>1993.273490315891</v>
      </c>
      <c r="D6917" s="13">
        <f t="shared" ca="1" si="643"/>
        <v>99.426141733514669</v>
      </c>
      <c r="E6917" s="13">
        <f t="shared" ca="1" si="644"/>
        <v>999474.62699775398</v>
      </c>
      <c r="F6917" s="13">
        <f t="shared" ca="1" si="645"/>
        <v>4.0002842181158718</v>
      </c>
      <c r="G6917" s="13">
        <f t="shared" ca="1" si="646"/>
        <v>0.49130290776540519</v>
      </c>
      <c r="H6917" s="13">
        <f t="shared" ca="1" si="647"/>
        <v>0</v>
      </c>
    </row>
    <row r="6918" spans="3:8">
      <c r="C6918" s="13">
        <f t="shared" ca="1" si="642"/>
        <v>1989.676635314124</v>
      </c>
      <c r="D6918" s="13">
        <f t="shared" ca="1" si="643"/>
        <v>100.43620262221047</v>
      </c>
      <c r="E6918" s="13">
        <f t="shared" ca="1" si="644"/>
        <v>989145.92859398015</v>
      </c>
      <c r="F6918" s="13">
        <f t="shared" ca="1" si="645"/>
        <v>3.9931803216727886</v>
      </c>
      <c r="G6918" s="13">
        <f t="shared" ca="1" si="646"/>
        <v>0.50323328925678634</v>
      </c>
      <c r="H6918" s="13">
        <f t="shared" ca="1" si="647"/>
        <v>0</v>
      </c>
    </row>
    <row r="6919" spans="3:8">
      <c r="C6919" s="13">
        <f t="shared" ca="1" si="642"/>
        <v>2012.4074311224654</v>
      </c>
      <c r="D6919" s="13">
        <f t="shared" ca="1" si="643"/>
        <v>99.738907875643378</v>
      </c>
      <c r="E6919" s="13">
        <f t="shared" ca="1" si="644"/>
        <v>988062.27832146024</v>
      </c>
      <c r="F6919" s="13">
        <f t="shared" ca="1" si="645"/>
        <v>3.9956725439339627</v>
      </c>
      <c r="G6919" s="13">
        <f t="shared" ca="1" si="646"/>
        <v>0.51050816303144309</v>
      </c>
      <c r="H6919" s="13">
        <f t="shared" ca="1" si="647"/>
        <v>0</v>
      </c>
    </row>
    <row r="6920" spans="3:8">
      <c r="C6920" s="13">
        <f t="shared" ca="1" si="642"/>
        <v>1980.2737871747809</v>
      </c>
      <c r="D6920" s="13">
        <f t="shared" ca="1" si="643"/>
        <v>98.809421371249641</v>
      </c>
      <c r="E6920" s="13">
        <f t="shared" ca="1" si="644"/>
        <v>1001845.0082939805</v>
      </c>
      <c r="F6920" s="13">
        <f t="shared" ca="1" si="645"/>
        <v>4.0011529800962746</v>
      </c>
      <c r="G6920" s="13">
        <f t="shared" ca="1" si="646"/>
        <v>0.48035000948846074</v>
      </c>
      <c r="H6920" s="13">
        <f t="shared" ca="1" si="647"/>
        <v>0</v>
      </c>
    </row>
    <row r="6921" spans="3:8">
      <c r="C6921" s="13">
        <f t="shared" ca="1" si="642"/>
        <v>2021.895717180859</v>
      </c>
      <c r="D6921" s="13">
        <f t="shared" ca="1" si="643"/>
        <v>99.2705365118847</v>
      </c>
      <c r="E6921" s="13">
        <f t="shared" ca="1" si="644"/>
        <v>979592.7571704915</v>
      </c>
      <c r="F6921" s="13">
        <f t="shared" ca="1" si="645"/>
        <v>4.0101839925847038</v>
      </c>
      <c r="G6921" s="13">
        <f t="shared" ca="1" si="646"/>
        <v>0.50990027555737827</v>
      </c>
      <c r="H6921" s="13">
        <f t="shared" ca="1" si="647"/>
        <v>0</v>
      </c>
    </row>
    <row r="6922" spans="3:8">
      <c r="C6922" s="13">
        <f t="shared" ca="1" si="642"/>
        <v>2004.6606066721672</v>
      </c>
      <c r="D6922" s="13">
        <f t="shared" ca="1" si="643"/>
        <v>100.53489596511871</v>
      </c>
      <c r="E6922" s="13">
        <f t="shared" ca="1" si="644"/>
        <v>996284.39530810667</v>
      </c>
      <c r="F6922" s="13">
        <f t="shared" ca="1" si="645"/>
        <v>3.9937436745717423</v>
      </c>
      <c r="G6922" s="13">
        <f t="shared" ca="1" si="646"/>
        <v>0.50739315174207333</v>
      </c>
      <c r="H6922" s="13">
        <f t="shared" ca="1" si="647"/>
        <v>0</v>
      </c>
    </row>
    <row r="6923" spans="3:8">
      <c r="C6923" s="13">
        <f t="shared" ca="1" si="642"/>
        <v>1990.8212472802331</v>
      </c>
      <c r="D6923" s="13">
        <f t="shared" ca="1" si="643"/>
        <v>100.16251530862438</v>
      </c>
      <c r="E6923" s="13">
        <f t="shared" ca="1" si="644"/>
        <v>994217.81119849684</v>
      </c>
      <c r="F6923" s="13">
        <f t="shared" ca="1" si="645"/>
        <v>4.001204585630747</v>
      </c>
      <c r="G6923" s="13">
        <f t="shared" ca="1" si="646"/>
        <v>0.49587854763434402</v>
      </c>
      <c r="H6923" s="13">
        <f t="shared" ca="1" si="647"/>
        <v>0</v>
      </c>
    </row>
    <row r="6924" spans="3:8">
      <c r="C6924" s="13">
        <f t="shared" ca="1" si="642"/>
        <v>1992.8593268123993</v>
      </c>
      <c r="D6924" s="13">
        <f t="shared" ca="1" si="643"/>
        <v>99.750043824182072</v>
      </c>
      <c r="E6924" s="13">
        <f t="shared" ca="1" si="644"/>
        <v>994570.24112872861</v>
      </c>
      <c r="F6924" s="13">
        <f t="shared" ca="1" si="645"/>
        <v>4.006752421916973</v>
      </c>
      <c r="G6924" s="13">
        <f t="shared" ca="1" si="646"/>
        <v>0.49193873958208245</v>
      </c>
      <c r="H6924" s="13">
        <f t="shared" ca="1" si="647"/>
        <v>0</v>
      </c>
    </row>
    <row r="6925" spans="3:8">
      <c r="C6925" s="13">
        <f t="shared" ca="1" si="642"/>
        <v>1997.0130971380966</v>
      </c>
      <c r="D6925" s="13">
        <f t="shared" ca="1" si="643"/>
        <v>100.07877585979088</v>
      </c>
      <c r="E6925" s="13">
        <f t="shared" ca="1" si="644"/>
        <v>998749.14044771832</v>
      </c>
      <c r="F6925" s="13">
        <f t="shared" ca="1" si="645"/>
        <v>4.0009418765726581</v>
      </c>
      <c r="G6925" s="13">
        <f t="shared" ca="1" si="646"/>
        <v>0.49641918589174527</v>
      </c>
      <c r="H6925" s="13">
        <f t="shared" ca="1" si="647"/>
        <v>0</v>
      </c>
    </row>
    <row r="6926" spans="3:8">
      <c r="C6926" s="13">
        <f t="shared" ca="1" si="642"/>
        <v>1974.540325007833</v>
      </c>
      <c r="D6926" s="13">
        <f t="shared" ca="1" si="643"/>
        <v>100.41851986849048</v>
      </c>
      <c r="E6926" s="13">
        <f t="shared" ca="1" si="644"/>
        <v>994931.1117730058</v>
      </c>
      <c r="F6926" s="13">
        <f t="shared" ca="1" si="645"/>
        <v>4.0033591349757174</v>
      </c>
      <c r="G6926" s="13">
        <f t="shared" ca="1" si="646"/>
        <v>0.4876460908052021</v>
      </c>
      <c r="H6926" s="13">
        <f t="shared" ca="1" si="647"/>
        <v>0</v>
      </c>
    </row>
    <row r="6927" spans="3:8">
      <c r="C6927" s="13">
        <f t="shared" ca="1" si="642"/>
        <v>1998.8562569480064</v>
      </c>
      <c r="D6927" s="13">
        <f t="shared" ca="1" si="643"/>
        <v>100.59279122334776</v>
      </c>
      <c r="E6927" s="13">
        <f t="shared" ca="1" si="644"/>
        <v>997329.39614448813</v>
      </c>
      <c r="F6927" s="13">
        <f t="shared" ca="1" si="645"/>
        <v>3.9924732191915813</v>
      </c>
      <c r="G6927" s="13">
        <f t="shared" ca="1" si="646"/>
        <v>0.50486289705453657</v>
      </c>
      <c r="H6927" s="13">
        <f t="shared" ca="1" si="647"/>
        <v>0</v>
      </c>
    </row>
    <row r="6928" spans="3:8">
      <c r="C6928" s="13">
        <f t="shared" ca="1" si="642"/>
        <v>2030.8910614480471</v>
      </c>
      <c r="D6928" s="13">
        <f t="shared" ca="1" si="643"/>
        <v>100.58754936959633</v>
      </c>
      <c r="E6928" s="13">
        <f t="shared" ca="1" si="644"/>
        <v>996227.84896076377</v>
      </c>
      <c r="F6928" s="13">
        <f t="shared" ca="1" si="645"/>
        <v>3.9958590581784561</v>
      </c>
      <c r="G6928" s="13">
        <f t="shared" ca="1" si="646"/>
        <v>0.51995803625421499</v>
      </c>
      <c r="H6928" s="13">
        <f t="shared" ca="1" si="647"/>
        <v>0</v>
      </c>
    </row>
    <row r="6929" spans="3:8">
      <c r="C6929" s="13">
        <f t="shared" ca="1" si="642"/>
        <v>1968.7011576481302</v>
      </c>
      <c r="D6929" s="13">
        <f t="shared" ca="1" si="643"/>
        <v>100.20841534782313</v>
      </c>
      <c r="E6929" s="13">
        <f t="shared" ca="1" si="644"/>
        <v>984167.12625779654</v>
      </c>
      <c r="F6929" s="13">
        <f t="shared" ca="1" si="645"/>
        <v>3.9950547830245431</v>
      </c>
      <c r="G6929" s="13">
        <f t="shared" ca="1" si="646"/>
        <v>0.4931216973906295</v>
      </c>
      <c r="H6929" s="13">
        <f t="shared" ca="1" si="647"/>
        <v>0</v>
      </c>
    </row>
    <row r="6930" spans="3:8">
      <c r="C6930" s="13">
        <f t="shared" ca="1" si="642"/>
        <v>1993.0980877178501</v>
      </c>
      <c r="D6930" s="13">
        <f t="shared" ca="1" si="643"/>
        <v>100.62581391272053</v>
      </c>
      <c r="E6930" s="13">
        <f t="shared" ca="1" si="644"/>
        <v>988647.64462627319</v>
      </c>
      <c r="F6930" s="13">
        <f t="shared" ca="1" si="645"/>
        <v>3.997394731992399</v>
      </c>
      <c r="G6930" s="13">
        <f t="shared" ca="1" si="646"/>
        <v>0.5040425576543528</v>
      </c>
      <c r="H6930" s="13">
        <f t="shared" ca="1" si="647"/>
        <v>0</v>
      </c>
    </row>
    <row r="6931" spans="3:8">
      <c r="C6931" s="13">
        <f t="shared" ca="1" si="642"/>
        <v>1998.7364923332755</v>
      </c>
      <c r="D6931" s="13">
        <f t="shared" ca="1" si="643"/>
        <v>100.11904466742727</v>
      </c>
      <c r="E6931" s="13">
        <f t="shared" ca="1" si="644"/>
        <v>995854.69282351073</v>
      </c>
      <c r="F6931" s="13">
        <f t="shared" ca="1" si="645"/>
        <v>3.9983524678222588</v>
      </c>
      <c r="G6931" s="13">
        <f t="shared" ca="1" si="646"/>
        <v>0.50021606689650833</v>
      </c>
      <c r="H6931" s="13">
        <f t="shared" ca="1" si="647"/>
        <v>0</v>
      </c>
    </row>
    <row r="6932" spans="3:8">
      <c r="C6932" s="13">
        <f t="shared" ca="1" si="642"/>
        <v>2007.4424962165742</v>
      </c>
      <c r="D6932" s="13">
        <f t="shared" ca="1" si="643"/>
        <v>98.571019506342424</v>
      </c>
      <c r="E6932" s="13">
        <f t="shared" ca="1" si="644"/>
        <v>988655.63158524723</v>
      </c>
      <c r="F6932" s="13">
        <f t="shared" ca="1" si="645"/>
        <v>4.0020366820939124</v>
      </c>
      <c r="G6932" s="13">
        <f t="shared" ca="1" si="646"/>
        <v>0.49855870763507909</v>
      </c>
      <c r="H6932" s="13">
        <f t="shared" ca="1" si="647"/>
        <v>0</v>
      </c>
    </row>
    <row r="6933" spans="3:8">
      <c r="C6933" s="13">
        <f t="shared" ca="1" si="642"/>
        <v>1992.0696299828335</v>
      </c>
      <c r="D6933" s="13">
        <f t="shared" ca="1" si="643"/>
        <v>100.16570386722189</v>
      </c>
      <c r="E6933" s="13">
        <f t="shared" ca="1" si="644"/>
        <v>992009.95355689223</v>
      </c>
      <c r="F6933" s="13">
        <f t="shared" ca="1" si="645"/>
        <v>3.9992616631560538</v>
      </c>
      <c r="G6933" s="13">
        <f t="shared" ca="1" si="646"/>
        <v>0.49858923910543257</v>
      </c>
      <c r="H6933" s="13">
        <f t="shared" ca="1" si="647"/>
        <v>0</v>
      </c>
    </row>
    <row r="6934" spans="3:8">
      <c r="C6934" s="13">
        <f t="shared" ca="1" si="642"/>
        <v>1975.8354860228851</v>
      </c>
      <c r="D6934" s="13">
        <f t="shared" ca="1" si="643"/>
        <v>100.97153128405706</v>
      </c>
      <c r="E6934" s="13">
        <f t="shared" ca="1" si="644"/>
        <v>1000242.4967726424</v>
      </c>
      <c r="F6934" s="13">
        <f t="shared" ca="1" si="645"/>
        <v>3.9923460790965066</v>
      </c>
      <c r="G6934" s="13">
        <f t="shared" ca="1" si="646"/>
        <v>0.49377899554165156</v>
      </c>
      <c r="H6934" s="13">
        <f t="shared" ca="1" si="647"/>
        <v>0</v>
      </c>
    </row>
    <row r="6935" spans="3:8">
      <c r="C6935" s="13">
        <f t="shared" ca="1" si="642"/>
        <v>1993.4294036914832</v>
      </c>
      <c r="D6935" s="13">
        <f t="shared" ca="1" si="643"/>
        <v>100.50806208245633</v>
      </c>
      <c r="E6935" s="13">
        <f t="shared" ca="1" si="644"/>
        <v>990638.98644921195</v>
      </c>
      <c r="F6935" s="13">
        <f t="shared" ca="1" si="645"/>
        <v>3.9942198677349294</v>
      </c>
      <c r="G6935" s="13">
        <f t="shared" ca="1" si="646"/>
        <v>0.50420769346084193</v>
      </c>
      <c r="H6935" s="13">
        <f t="shared" ca="1" si="647"/>
        <v>0</v>
      </c>
    </row>
    <row r="6936" spans="3:8">
      <c r="C6936" s="13">
        <f t="shared" ref="C6936:C6999" ca="1" si="648">NORMINV(RAND(),$D$3,$G$3)</f>
        <v>2005.4159459278878</v>
      </c>
      <c r="D6936" s="13">
        <f t="shared" ref="D6936:D6999" ca="1" si="649">NORMINV(RAND(),$D$4,$G$4)</f>
        <v>99.979143579206379</v>
      </c>
      <c r="E6936" s="13">
        <f t="shared" ref="E6936:E6999" ca="1" si="650">NORMINV(RAND(),$D$5,$G$5)</f>
        <v>990559.21112088184</v>
      </c>
      <c r="F6936" s="13">
        <f t="shared" ref="F6936:F6999" ca="1" si="651">NORMINV(RAND(),$D$6,$G$6)</f>
        <v>4.0031600429245726</v>
      </c>
      <c r="G6936" s="13">
        <f t="shared" ref="G6936:G6999" ca="1" si="652">C6936^2*D6936/(E6936*3.1415926*F6936^4)</f>
        <v>0.50312537481268971</v>
      </c>
      <c r="H6936" s="13">
        <f t="shared" ref="H6936:H6999" ca="1" si="653">IF(G6936&gt;0.54,1,IF(G6936&lt;0.46,1,0))</f>
        <v>0</v>
      </c>
    </row>
    <row r="6937" spans="3:8">
      <c r="C6937" s="13">
        <f t="shared" ca="1" si="648"/>
        <v>2000.870461839138</v>
      </c>
      <c r="D6937" s="13">
        <f t="shared" ca="1" si="649"/>
        <v>99.938542125899687</v>
      </c>
      <c r="E6937" s="13">
        <f t="shared" ca="1" si="650"/>
        <v>996766.93590672896</v>
      </c>
      <c r="F6937" s="13">
        <f t="shared" ca="1" si="651"/>
        <v>3.9980981304623708</v>
      </c>
      <c r="G6937" s="13">
        <f t="shared" ca="1" si="652"/>
        <v>0.50005027390225398</v>
      </c>
      <c r="H6937" s="13">
        <f t="shared" ca="1" si="653"/>
        <v>0</v>
      </c>
    </row>
    <row r="6938" spans="3:8">
      <c r="C6938" s="13">
        <f t="shared" ca="1" si="648"/>
        <v>1988.8287536897794</v>
      </c>
      <c r="D6938" s="13">
        <f t="shared" ca="1" si="649"/>
        <v>99.72539328857988</v>
      </c>
      <c r="E6938" s="13">
        <f t="shared" ca="1" si="650"/>
        <v>981468.05720802164</v>
      </c>
      <c r="F6938" s="13">
        <f t="shared" ca="1" si="651"/>
        <v>4.0094997161017805</v>
      </c>
      <c r="G6938" s="13">
        <f t="shared" ca="1" si="652"/>
        <v>0.49500975205487896</v>
      </c>
      <c r="H6938" s="13">
        <f t="shared" ca="1" si="653"/>
        <v>0</v>
      </c>
    </row>
    <row r="6939" spans="3:8">
      <c r="C6939" s="13">
        <f t="shared" ca="1" si="648"/>
        <v>1995.4363588605456</v>
      </c>
      <c r="D6939" s="13">
        <f t="shared" ca="1" si="649"/>
        <v>100.47677885838921</v>
      </c>
      <c r="E6939" s="13">
        <f t="shared" ca="1" si="650"/>
        <v>1005349.9014689011</v>
      </c>
      <c r="F6939" s="13">
        <f t="shared" ca="1" si="651"/>
        <v>4.0006594886173472</v>
      </c>
      <c r="G6939" s="13">
        <f t="shared" ca="1" si="652"/>
        <v>0.49447917645772022</v>
      </c>
      <c r="H6939" s="13">
        <f t="shared" ca="1" si="653"/>
        <v>0</v>
      </c>
    </row>
    <row r="6940" spans="3:8">
      <c r="C6940" s="13">
        <f t="shared" ca="1" si="648"/>
        <v>1998.4832061377579</v>
      </c>
      <c r="D6940" s="13">
        <f t="shared" ca="1" si="649"/>
        <v>100.51044126564126</v>
      </c>
      <c r="E6940" s="13">
        <f t="shared" ca="1" si="650"/>
        <v>981835.71001800708</v>
      </c>
      <c r="F6940" s="13">
        <f t="shared" ca="1" si="651"/>
        <v>3.9949189596703949</v>
      </c>
      <c r="G6940" s="13">
        <f t="shared" ca="1" si="652"/>
        <v>0.51096552849943544</v>
      </c>
      <c r="H6940" s="13">
        <f t="shared" ca="1" si="653"/>
        <v>0</v>
      </c>
    </row>
    <row r="6941" spans="3:8">
      <c r="C6941" s="13">
        <f t="shared" ca="1" si="648"/>
        <v>1994.2705277117004</v>
      </c>
      <c r="D6941" s="13">
        <f t="shared" ca="1" si="649"/>
        <v>99.180484289833871</v>
      </c>
      <c r="E6941" s="13">
        <f t="shared" ca="1" si="650"/>
        <v>1003907.9446302649</v>
      </c>
      <c r="F6941" s="13">
        <f t="shared" ca="1" si="651"/>
        <v>3.9788553312353105</v>
      </c>
      <c r="G6941" s="13">
        <f t="shared" ca="1" si="652"/>
        <v>0.49902007294641154</v>
      </c>
      <c r="H6941" s="13">
        <f t="shared" ca="1" si="653"/>
        <v>0</v>
      </c>
    </row>
    <row r="6942" spans="3:8">
      <c r="C6942" s="13">
        <f t="shared" ca="1" si="648"/>
        <v>1988.1107174757801</v>
      </c>
      <c r="D6942" s="13">
        <f t="shared" ca="1" si="649"/>
        <v>100.20672958655577</v>
      </c>
      <c r="E6942" s="13">
        <f t="shared" ca="1" si="650"/>
        <v>990447.52811882261</v>
      </c>
      <c r="F6942" s="13">
        <f t="shared" ca="1" si="651"/>
        <v>3.9904798421991621</v>
      </c>
      <c r="G6942" s="13">
        <f t="shared" ca="1" si="652"/>
        <v>0.50199130919601864</v>
      </c>
      <c r="H6942" s="13">
        <f t="shared" ca="1" si="653"/>
        <v>0</v>
      </c>
    </row>
    <row r="6943" spans="3:8">
      <c r="C6943" s="13">
        <f t="shared" ca="1" si="648"/>
        <v>1991.5053607212103</v>
      </c>
      <c r="D6943" s="13">
        <f t="shared" ca="1" si="649"/>
        <v>100.42448247727494</v>
      </c>
      <c r="E6943" s="13">
        <f t="shared" ca="1" si="650"/>
        <v>988036.00549828401</v>
      </c>
      <c r="F6943" s="13">
        <f t="shared" ca="1" si="651"/>
        <v>3.991265100042455</v>
      </c>
      <c r="G6943" s="13">
        <f t="shared" ca="1" si="652"/>
        <v>0.5056355807887376</v>
      </c>
      <c r="H6943" s="13">
        <f t="shared" ca="1" si="653"/>
        <v>0</v>
      </c>
    </row>
    <row r="6944" spans="3:8">
      <c r="C6944" s="13">
        <f t="shared" ca="1" si="648"/>
        <v>2005.9573726506601</v>
      </c>
      <c r="D6944" s="13">
        <f t="shared" ca="1" si="649"/>
        <v>100.02022245525045</v>
      </c>
      <c r="E6944" s="13">
        <f t="shared" ca="1" si="650"/>
        <v>996728.80972369411</v>
      </c>
      <c r="F6944" s="13">
        <f t="shared" ca="1" si="651"/>
        <v>4.0089157872367656</v>
      </c>
      <c r="G6944" s="13">
        <f t="shared" ca="1" si="652"/>
        <v>0.49761860058929402</v>
      </c>
      <c r="H6944" s="13">
        <f t="shared" ca="1" si="653"/>
        <v>0</v>
      </c>
    </row>
    <row r="6945" spans="3:8">
      <c r="C6945" s="13">
        <f t="shared" ca="1" si="648"/>
        <v>2006.0735440091214</v>
      </c>
      <c r="D6945" s="13">
        <f t="shared" ca="1" si="649"/>
        <v>101.59525566113679</v>
      </c>
      <c r="E6945" s="13">
        <f t="shared" ca="1" si="650"/>
        <v>989931.92929334007</v>
      </c>
      <c r="F6945" s="13">
        <f t="shared" ca="1" si="651"/>
        <v>3.9983209888205353</v>
      </c>
      <c r="G6945" s="13">
        <f t="shared" ca="1" si="652"/>
        <v>0.51440040768053419</v>
      </c>
      <c r="H6945" s="13">
        <f t="shared" ca="1" si="653"/>
        <v>0</v>
      </c>
    </row>
    <row r="6946" spans="3:8">
      <c r="C6946" s="13">
        <f t="shared" ca="1" si="648"/>
        <v>2001.9667994101305</v>
      </c>
      <c r="D6946" s="13">
        <f t="shared" ca="1" si="649"/>
        <v>99.749411609105479</v>
      </c>
      <c r="E6946" s="13">
        <f t="shared" ca="1" si="650"/>
        <v>989701.96610969864</v>
      </c>
      <c r="F6946" s="13">
        <f t="shared" ca="1" si="651"/>
        <v>3.998775664348758</v>
      </c>
      <c r="G6946" s="13">
        <f t="shared" ca="1" si="652"/>
        <v>0.50287682805515277</v>
      </c>
      <c r="H6946" s="13">
        <f t="shared" ca="1" si="653"/>
        <v>0</v>
      </c>
    </row>
    <row r="6947" spans="3:8">
      <c r="C6947" s="13">
        <f t="shared" ca="1" si="648"/>
        <v>1996.9382012963235</v>
      </c>
      <c r="D6947" s="13">
        <f t="shared" ca="1" si="649"/>
        <v>99.819937951778243</v>
      </c>
      <c r="E6947" s="13">
        <f t="shared" ca="1" si="650"/>
        <v>996482.37965341378</v>
      </c>
      <c r="F6947" s="13">
        <f t="shared" ca="1" si="651"/>
        <v>4.005937178308141</v>
      </c>
      <c r="G6947" s="13">
        <f t="shared" ca="1" si="652"/>
        <v>0.49375387774122437</v>
      </c>
      <c r="H6947" s="13">
        <f t="shared" ca="1" si="653"/>
        <v>0</v>
      </c>
    </row>
    <row r="6948" spans="3:8">
      <c r="C6948" s="13">
        <f t="shared" ca="1" si="648"/>
        <v>2008.0406889136693</v>
      </c>
      <c r="D6948" s="13">
        <f t="shared" ca="1" si="649"/>
        <v>99.928599766394115</v>
      </c>
      <c r="E6948" s="13">
        <f t="shared" ca="1" si="650"/>
        <v>994387.67031954613</v>
      </c>
      <c r="F6948" s="13">
        <f t="shared" ca="1" si="651"/>
        <v>3.9944290105888345</v>
      </c>
      <c r="G6948" s="13">
        <f t="shared" ca="1" si="652"/>
        <v>0.50665273844467251</v>
      </c>
      <c r="H6948" s="13">
        <f t="shared" ca="1" si="653"/>
        <v>0</v>
      </c>
    </row>
    <row r="6949" spans="3:8">
      <c r="C6949" s="13">
        <f t="shared" ca="1" si="648"/>
        <v>1987.2908168111478</v>
      </c>
      <c r="D6949" s="13">
        <f t="shared" ca="1" si="649"/>
        <v>100.36530661276609</v>
      </c>
      <c r="E6949" s="13">
        <f t="shared" ca="1" si="650"/>
        <v>990779.28254663525</v>
      </c>
      <c r="F6949" s="13">
        <f t="shared" ca="1" si="651"/>
        <v>4.0021761611933693</v>
      </c>
      <c r="G6949" s="13">
        <f t="shared" ca="1" si="652"/>
        <v>0.49635783530392341</v>
      </c>
      <c r="H6949" s="13">
        <f t="shared" ca="1" si="653"/>
        <v>0</v>
      </c>
    </row>
    <row r="6950" spans="3:8">
      <c r="C6950" s="13">
        <f t="shared" ca="1" si="648"/>
        <v>1992.2261164978643</v>
      </c>
      <c r="D6950" s="13">
        <f t="shared" ca="1" si="649"/>
        <v>99.55765207864809</v>
      </c>
      <c r="E6950" s="13">
        <f t="shared" ca="1" si="650"/>
        <v>997230.925822046</v>
      </c>
      <c r="F6950" s="13">
        <f t="shared" ca="1" si="651"/>
        <v>3.9949509382185178</v>
      </c>
      <c r="G6950" s="13">
        <f t="shared" ca="1" si="652"/>
        <v>0.49517704052012079</v>
      </c>
      <c r="H6950" s="13">
        <f t="shared" ca="1" si="653"/>
        <v>0</v>
      </c>
    </row>
    <row r="6951" spans="3:8">
      <c r="C6951" s="13">
        <f t="shared" ca="1" si="648"/>
        <v>1998.1672370537399</v>
      </c>
      <c r="D6951" s="13">
        <f t="shared" ca="1" si="649"/>
        <v>99.725490282716066</v>
      </c>
      <c r="E6951" s="13">
        <f t="shared" ca="1" si="650"/>
        <v>999957.47631677892</v>
      </c>
      <c r="F6951" s="13">
        <f t="shared" ca="1" si="651"/>
        <v>4.0068088158306425</v>
      </c>
      <c r="G6951" s="13">
        <f t="shared" ca="1" si="652"/>
        <v>0.49174954643926155</v>
      </c>
      <c r="H6951" s="13">
        <f t="shared" ca="1" si="653"/>
        <v>0</v>
      </c>
    </row>
    <row r="6952" spans="3:8">
      <c r="C6952" s="13">
        <f t="shared" ca="1" si="648"/>
        <v>1999.894438580011</v>
      </c>
      <c r="D6952" s="13">
        <f t="shared" ca="1" si="649"/>
        <v>100.30668467640285</v>
      </c>
      <c r="E6952" s="13">
        <f t="shared" ca="1" si="650"/>
        <v>989736.84307221125</v>
      </c>
      <c r="F6952" s="13">
        <f t="shared" ca="1" si="651"/>
        <v>4.0031393049279069</v>
      </c>
      <c r="G6952" s="13">
        <f t="shared" ca="1" si="652"/>
        <v>0.50242542190305717</v>
      </c>
      <c r="H6952" s="13">
        <f t="shared" ca="1" si="653"/>
        <v>0</v>
      </c>
    </row>
    <row r="6953" spans="3:8">
      <c r="C6953" s="13">
        <f t="shared" ca="1" si="648"/>
        <v>2008.5712307931403</v>
      </c>
      <c r="D6953" s="13">
        <f t="shared" ca="1" si="649"/>
        <v>100.15819208883578</v>
      </c>
      <c r="E6953" s="13">
        <f t="shared" ca="1" si="650"/>
        <v>998104.36076489172</v>
      </c>
      <c r="F6953" s="13">
        <f t="shared" ca="1" si="651"/>
        <v>3.995837789038053</v>
      </c>
      <c r="G6953" s="13">
        <f t="shared" ca="1" si="652"/>
        <v>0.50547971880001141</v>
      </c>
      <c r="H6953" s="13">
        <f t="shared" ca="1" si="653"/>
        <v>0</v>
      </c>
    </row>
    <row r="6954" spans="3:8">
      <c r="C6954" s="13">
        <f t="shared" ca="1" si="648"/>
        <v>1995.1494844138153</v>
      </c>
      <c r="D6954" s="13">
        <f t="shared" ca="1" si="649"/>
        <v>99.65665394406436</v>
      </c>
      <c r="E6954" s="13">
        <f t="shared" ca="1" si="650"/>
        <v>992265.8402173426</v>
      </c>
      <c r="F6954" s="13">
        <f t="shared" ca="1" si="651"/>
        <v>4.0104970397701321</v>
      </c>
      <c r="G6954" s="13">
        <f t="shared" ca="1" si="652"/>
        <v>0.49191093347786508</v>
      </c>
      <c r="H6954" s="13">
        <f t="shared" ca="1" si="653"/>
        <v>0</v>
      </c>
    </row>
    <row r="6955" spans="3:8">
      <c r="C6955" s="13">
        <f t="shared" ca="1" si="648"/>
        <v>2011.9874229344148</v>
      </c>
      <c r="D6955" s="13">
        <f t="shared" ca="1" si="649"/>
        <v>100.71316568809803</v>
      </c>
      <c r="E6955" s="13">
        <f t="shared" ca="1" si="650"/>
        <v>1004219.7256372216</v>
      </c>
      <c r="F6955" s="13">
        <f t="shared" ca="1" si="651"/>
        <v>3.9917911119509943</v>
      </c>
      <c r="G6955" s="13">
        <f t="shared" ca="1" si="652"/>
        <v>0.50896384175688025</v>
      </c>
      <c r="H6955" s="13">
        <f t="shared" ca="1" si="653"/>
        <v>0</v>
      </c>
    </row>
    <row r="6956" spans="3:8">
      <c r="C6956" s="13">
        <f t="shared" ca="1" si="648"/>
        <v>2003.1716181728232</v>
      </c>
      <c r="D6956" s="13">
        <f t="shared" ca="1" si="649"/>
        <v>101.00356291124929</v>
      </c>
      <c r="E6956" s="13">
        <f t="shared" ca="1" si="650"/>
        <v>1001379.3795638508</v>
      </c>
      <c r="F6956" s="13">
        <f t="shared" ca="1" si="651"/>
        <v>4.0107595383826942</v>
      </c>
      <c r="G6956" s="13">
        <f t="shared" ca="1" si="652"/>
        <v>0.49787234211097947</v>
      </c>
      <c r="H6956" s="13">
        <f t="shared" ca="1" si="653"/>
        <v>0</v>
      </c>
    </row>
    <row r="6957" spans="3:8">
      <c r="C6957" s="13">
        <f t="shared" ca="1" si="648"/>
        <v>1999.2887942101993</v>
      </c>
      <c r="D6957" s="13">
        <f t="shared" ca="1" si="649"/>
        <v>99.827650917466784</v>
      </c>
      <c r="E6957" s="13">
        <f t="shared" ca="1" si="650"/>
        <v>984639.5197424955</v>
      </c>
      <c r="F6957" s="13">
        <f t="shared" ca="1" si="651"/>
        <v>3.9980838391100262</v>
      </c>
      <c r="G6957" s="13">
        <f t="shared" ca="1" si="652"/>
        <v>0.50485562504227677</v>
      </c>
      <c r="H6957" s="13">
        <f t="shared" ca="1" si="653"/>
        <v>0</v>
      </c>
    </row>
    <row r="6958" spans="3:8">
      <c r="C6958" s="13">
        <f t="shared" ca="1" si="648"/>
        <v>1987.9402553177999</v>
      </c>
      <c r="D6958" s="13">
        <f t="shared" ca="1" si="649"/>
        <v>99.768794322674339</v>
      </c>
      <c r="E6958" s="13">
        <f t="shared" ca="1" si="650"/>
        <v>988281.98386770533</v>
      </c>
      <c r="F6958" s="13">
        <f t="shared" ca="1" si="651"/>
        <v>3.9918090616128157</v>
      </c>
      <c r="G6958" s="13">
        <f t="shared" ca="1" si="652"/>
        <v>0.50014000924665558</v>
      </c>
      <c r="H6958" s="13">
        <f t="shared" ca="1" si="653"/>
        <v>0</v>
      </c>
    </row>
    <row r="6959" spans="3:8">
      <c r="C6959" s="13">
        <f t="shared" ca="1" si="648"/>
        <v>2012.7819591422492</v>
      </c>
      <c r="D6959" s="13">
        <f t="shared" ca="1" si="649"/>
        <v>99.59625340596665</v>
      </c>
      <c r="E6959" s="13">
        <f t="shared" ca="1" si="650"/>
        <v>991636.7542004158</v>
      </c>
      <c r="F6959" s="13">
        <f t="shared" ca="1" si="651"/>
        <v>3.9984840755682276</v>
      </c>
      <c r="G6959" s="13">
        <f t="shared" ca="1" si="652"/>
        <v>0.50670186225683556</v>
      </c>
      <c r="H6959" s="13">
        <f t="shared" ca="1" si="653"/>
        <v>0</v>
      </c>
    </row>
    <row r="6960" spans="3:8">
      <c r="C6960" s="13">
        <f t="shared" ca="1" si="648"/>
        <v>1989.0400013865117</v>
      </c>
      <c r="D6960" s="13">
        <f t="shared" ca="1" si="649"/>
        <v>99.654967669400378</v>
      </c>
      <c r="E6960" s="13">
        <f t="shared" ca="1" si="650"/>
        <v>984244.15790184529</v>
      </c>
      <c r="F6960" s="13">
        <f t="shared" ca="1" si="651"/>
        <v>3.9955409487110032</v>
      </c>
      <c r="G6960" s="13">
        <f t="shared" ca="1" si="652"/>
        <v>0.5003004948199935</v>
      </c>
      <c r="H6960" s="13">
        <f t="shared" ca="1" si="653"/>
        <v>0</v>
      </c>
    </row>
    <row r="6961" spans="3:8">
      <c r="C6961" s="13">
        <f t="shared" ca="1" si="648"/>
        <v>1992.3862538115754</v>
      </c>
      <c r="D6961" s="13">
        <f t="shared" ca="1" si="649"/>
        <v>99.884267274735905</v>
      </c>
      <c r="E6961" s="13">
        <f t="shared" ca="1" si="650"/>
        <v>994996.42585544847</v>
      </c>
      <c r="F6961" s="13">
        <f t="shared" ca="1" si="651"/>
        <v>3.9957161436102382</v>
      </c>
      <c r="G6961" s="13">
        <f t="shared" ca="1" si="652"/>
        <v>0.49761591572023917</v>
      </c>
      <c r="H6961" s="13">
        <f t="shared" ca="1" si="653"/>
        <v>0</v>
      </c>
    </row>
    <row r="6962" spans="3:8">
      <c r="C6962" s="13">
        <f t="shared" ca="1" si="648"/>
        <v>2002.7647493796321</v>
      </c>
      <c r="D6962" s="13">
        <f t="shared" ca="1" si="649"/>
        <v>99.217455758957854</v>
      </c>
      <c r="E6962" s="13">
        <f t="shared" ca="1" si="650"/>
        <v>983142.68987359689</v>
      </c>
      <c r="F6962" s="13">
        <f t="shared" ca="1" si="651"/>
        <v>4.0030781695682487</v>
      </c>
      <c r="G6962" s="13">
        <f t="shared" ca="1" si="652"/>
        <v>0.50177065721658998</v>
      </c>
      <c r="H6962" s="13">
        <f t="shared" ca="1" si="653"/>
        <v>0</v>
      </c>
    </row>
    <row r="6963" spans="3:8">
      <c r="C6963" s="13">
        <f t="shared" ca="1" si="648"/>
        <v>1996.8524422037253</v>
      </c>
      <c r="D6963" s="13">
        <f t="shared" ca="1" si="649"/>
        <v>99.239638273443163</v>
      </c>
      <c r="E6963" s="13">
        <f t="shared" ca="1" si="650"/>
        <v>1001091.5260652871</v>
      </c>
      <c r="F6963" s="13">
        <f t="shared" ca="1" si="651"/>
        <v>4.0045125069476244</v>
      </c>
      <c r="G6963" s="13">
        <f t="shared" ca="1" si="652"/>
        <v>0.48927705770296842</v>
      </c>
      <c r="H6963" s="13">
        <f t="shared" ca="1" si="653"/>
        <v>0</v>
      </c>
    </row>
    <row r="6964" spans="3:8">
      <c r="C6964" s="13">
        <f t="shared" ca="1" si="648"/>
        <v>1994.8952794123441</v>
      </c>
      <c r="D6964" s="13">
        <f t="shared" ca="1" si="649"/>
        <v>100.96136421648556</v>
      </c>
      <c r="E6964" s="13">
        <f t="shared" ca="1" si="650"/>
        <v>997010.23157893016</v>
      </c>
      <c r="F6964" s="13">
        <f t="shared" ca="1" si="651"/>
        <v>4.001285935748645</v>
      </c>
      <c r="G6964" s="13">
        <f t="shared" ca="1" si="652"/>
        <v>0.50043489449206946</v>
      </c>
      <c r="H6964" s="13">
        <f t="shared" ca="1" si="653"/>
        <v>0</v>
      </c>
    </row>
    <row r="6965" spans="3:8">
      <c r="C6965" s="13">
        <f t="shared" ca="1" si="648"/>
        <v>1989.3120665846661</v>
      </c>
      <c r="D6965" s="13">
        <f t="shared" ca="1" si="649"/>
        <v>100.80227730088247</v>
      </c>
      <c r="E6965" s="13">
        <f t="shared" ca="1" si="650"/>
        <v>998187.06998433382</v>
      </c>
      <c r="F6965" s="13">
        <f t="shared" ca="1" si="651"/>
        <v>3.9996328311507523</v>
      </c>
      <c r="G6965" s="13">
        <f t="shared" ca="1" si="652"/>
        <v>0.49708868061528877</v>
      </c>
      <c r="H6965" s="13">
        <f t="shared" ca="1" si="653"/>
        <v>0</v>
      </c>
    </row>
    <row r="6966" spans="3:8">
      <c r="C6966" s="13">
        <f t="shared" ca="1" si="648"/>
        <v>1996.2280103422449</v>
      </c>
      <c r="D6966" s="13">
        <f t="shared" ca="1" si="649"/>
        <v>99.537893639342329</v>
      </c>
      <c r="E6966" s="13">
        <f t="shared" ca="1" si="650"/>
        <v>1003003.6462978014</v>
      </c>
      <c r="F6966" s="13">
        <f t="shared" ca="1" si="651"/>
        <v>3.9985164842195258</v>
      </c>
      <c r="G6966" s="13">
        <f t="shared" ca="1" si="652"/>
        <v>0.49244847436680167</v>
      </c>
      <c r="H6966" s="13">
        <f t="shared" ca="1" si="653"/>
        <v>0</v>
      </c>
    </row>
    <row r="6967" spans="3:8">
      <c r="C6967" s="13">
        <f t="shared" ca="1" si="648"/>
        <v>1992.1588628691588</v>
      </c>
      <c r="D6967" s="13">
        <f t="shared" ca="1" si="649"/>
        <v>99.737524239977617</v>
      </c>
      <c r="E6967" s="13">
        <f t="shared" ca="1" si="650"/>
        <v>994783.08963986521</v>
      </c>
      <c r="F6967" s="13">
        <f t="shared" ca="1" si="651"/>
        <v>4.001111035909827</v>
      </c>
      <c r="G6967" s="13">
        <f t="shared" ca="1" si="652"/>
        <v>0.4942035320498126</v>
      </c>
      <c r="H6967" s="13">
        <f t="shared" ca="1" si="653"/>
        <v>0</v>
      </c>
    </row>
    <row r="6968" spans="3:8">
      <c r="C6968" s="13">
        <f t="shared" ca="1" si="648"/>
        <v>1991.6524866286529</v>
      </c>
      <c r="D6968" s="13">
        <f t="shared" ca="1" si="649"/>
        <v>100.0022972269669</v>
      </c>
      <c r="E6968" s="13">
        <f t="shared" ca="1" si="650"/>
        <v>995723.25088169868</v>
      </c>
      <c r="F6968" s="13">
        <f t="shared" ca="1" si="651"/>
        <v>4.0010709477151414</v>
      </c>
      <c r="G6968" s="13">
        <f t="shared" ca="1" si="652"/>
        <v>0.49481582309619632</v>
      </c>
      <c r="H6968" s="13">
        <f t="shared" ca="1" si="653"/>
        <v>0</v>
      </c>
    </row>
    <row r="6969" spans="3:8">
      <c r="C6969" s="13">
        <f t="shared" ca="1" si="648"/>
        <v>2013.0359520065092</v>
      </c>
      <c r="D6969" s="13">
        <f t="shared" ca="1" si="649"/>
        <v>100.43600824850883</v>
      </c>
      <c r="E6969" s="13">
        <f t="shared" ca="1" si="650"/>
        <v>989697.3471412136</v>
      </c>
      <c r="F6969" s="13">
        <f t="shared" ca="1" si="651"/>
        <v>3.9927517102036449</v>
      </c>
      <c r="G6969" s="13">
        <f t="shared" ca="1" si="652"/>
        <v>0.51505192812543921</v>
      </c>
      <c r="H6969" s="13">
        <f t="shared" ca="1" si="653"/>
        <v>0</v>
      </c>
    </row>
    <row r="6970" spans="3:8">
      <c r="C6970" s="13">
        <f t="shared" ca="1" si="648"/>
        <v>2015.3416855556195</v>
      </c>
      <c r="D6970" s="13">
        <f t="shared" ca="1" si="649"/>
        <v>100.55776983473886</v>
      </c>
      <c r="E6970" s="13">
        <f t="shared" ca="1" si="650"/>
        <v>999405.82253160689</v>
      </c>
      <c r="F6970" s="13">
        <f t="shared" ca="1" si="651"/>
        <v>4.0133977091293884</v>
      </c>
      <c r="G6970" s="13">
        <f t="shared" ca="1" si="652"/>
        <v>0.5013863134128258</v>
      </c>
      <c r="H6970" s="13">
        <f t="shared" ca="1" si="653"/>
        <v>0</v>
      </c>
    </row>
    <row r="6971" spans="3:8">
      <c r="C6971" s="13">
        <f t="shared" ca="1" si="648"/>
        <v>2026.6215687933573</v>
      </c>
      <c r="D6971" s="13">
        <f t="shared" ca="1" si="649"/>
        <v>99.518166047298564</v>
      </c>
      <c r="E6971" s="13">
        <f t="shared" ca="1" si="650"/>
        <v>996633.50983708096</v>
      </c>
      <c r="F6971" s="13">
        <f t="shared" ca="1" si="651"/>
        <v>3.9915982856270276</v>
      </c>
      <c r="G6971" s="13">
        <f t="shared" ca="1" si="652"/>
        <v>0.51425085753933641</v>
      </c>
      <c r="H6971" s="13">
        <f t="shared" ca="1" si="653"/>
        <v>0</v>
      </c>
    </row>
    <row r="6972" spans="3:8">
      <c r="C6972" s="13">
        <f t="shared" ca="1" si="648"/>
        <v>2005.2021019406434</v>
      </c>
      <c r="D6972" s="13">
        <f t="shared" ca="1" si="649"/>
        <v>100.0316344558444</v>
      </c>
      <c r="E6972" s="13">
        <f t="shared" ca="1" si="650"/>
        <v>997235.08519152715</v>
      </c>
      <c r="F6972" s="13">
        <f t="shared" ca="1" si="651"/>
        <v>4.0077321846011653</v>
      </c>
      <c r="G6972" s="13">
        <f t="shared" ca="1" si="652"/>
        <v>0.49763564808297822</v>
      </c>
      <c r="H6972" s="13">
        <f t="shared" ca="1" si="653"/>
        <v>0</v>
      </c>
    </row>
    <row r="6973" spans="3:8">
      <c r="C6973" s="13">
        <f t="shared" ca="1" si="648"/>
        <v>2015.4050187162536</v>
      </c>
      <c r="D6973" s="13">
        <f t="shared" ca="1" si="649"/>
        <v>100.54519210279405</v>
      </c>
      <c r="E6973" s="13">
        <f t="shared" ca="1" si="650"/>
        <v>992325.83526548103</v>
      </c>
      <c r="F6973" s="13">
        <f t="shared" ca="1" si="651"/>
        <v>3.9958460826033702</v>
      </c>
      <c r="G6973" s="13">
        <f t="shared" ca="1" si="652"/>
        <v>0.5138623650503189</v>
      </c>
      <c r="H6973" s="13">
        <f t="shared" ca="1" si="653"/>
        <v>0</v>
      </c>
    </row>
    <row r="6974" spans="3:8">
      <c r="C6974" s="13">
        <f t="shared" ca="1" si="648"/>
        <v>1985.5252023431358</v>
      </c>
      <c r="D6974" s="13">
        <f t="shared" ca="1" si="649"/>
        <v>100.29488705106674</v>
      </c>
      <c r="E6974" s="13">
        <f t="shared" ca="1" si="650"/>
        <v>1003529.4146825584</v>
      </c>
      <c r="F6974" s="13">
        <f t="shared" ca="1" si="651"/>
        <v>3.9923619238364112</v>
      </c>
      <c r="G6974" s="13">
        <f t="shared" ca="1" si="652"/>
        <v>0.49366235386721347</v>
      </c>
      <c r="H6974" s="13">
        <f t="shared" ca="1" si="653"/>
        <v>0</v>
      </c>
    </row>
    <row r="6975" spans="3:8">
      <c r="C6975" s="13">
        <f t="shared" ca="1" si="648"/>
        <v>2008.9642706563125</v>
      </c>
      <c r="D6975" s="13">
        <f t="shared" ca="1" si="649"/>
        <v>100.26370542348789</v>
      </c>
      <c r="E6975" s="13">
        <f t="shared" ca="1" si="650"/>
        <v>1000907.5163106339</v>
      </c>
      <c r="F6975" s="13">
        <f t="shared" ca="1" si="651"/>
        <v>4.0166878278668392</v>
      </c>
      <c r="G6975" s="13">
        <f t="shared" ca="1" si="652"/>
        <v>0.49439268898115102</v>
      </c>
      <c r="H6975" s="13">
        <f t="shared" ca="1" si="653"/>
        <v>0</v>
      </c>
    </row>
    <row r="6976" spans="3:8">
      <c r="C6976" s="13">
        <f t="shared" ca="1" si="648"/>
        <v>2008.6958814414995</v>
      </c>
      <c r="D6976" s="13">
        <f t="shared" ca="1" si="649"/>
        <v>99.592732345278336</v>
      </c>
      <c r="E6976" s="13">
        <f t="shared" ca="1" si="650"/>
        <v>992488.32663970278</v>
      </c>
      <c r="F6976" s="13">
        <f t="shared" ca="1" si="651"/>
        <v>4.0119357291297115</v>
      </c>
      <c r="G6976" s="13">
        <f t="shared" ca="1" si="652"/>
        <v>0.49746769663387935</v>
      </c>
      <c r="H6976" s="13">
        <f t="shared" ca="1" si="653"/>
        <v>0</v>
      </c>
    </row>
    <row r="6977" spans="3:8">
      <c r="C6977" s="13">
        <f t="shared" ca="1" si="648"/>
        <v>2008.0546422652269</v>
      </c>
      <c r="D6977" s="13">
        <f t="shared" ca="1" si="649"/>
        <v>99.538212516759486</v>
      </c>
      <c r="E6977" s="13">
        <f t="shared" ca="1" si="650"/>
        <v>992184.44094303285</v>
      </c>
      <c r="F6977" s="13">
        <f t="shared" ca="1" si="651"/>
        <v>4.0037781855398578</v>
      </c>
      <c r="G6977" s="13">
        <f t="shared" ca="1" si="652"/>
        <v>0.50109327796224079</v>
      </c>
      <c r="H6977" s="13">
        <f t="shared" ca="1" si="653"/>
        <v>0</v>
      </c>
    </row>
    <row r="6978" spans="3:8">
      <c r="C6978" s="13">
        <f t="shared" ca="1" si="648"/>
        <v>2015.9585463248252</v>
      </c>
      <c r="D6978" s="13">
        <f t="shared" ca="1" si="649"/>
        <v>99.52552581232402</v>
      </c>
      <c r="E6978" s="13">
        <f t="shared" ca="1" si="650"/>
        <v>994338.85919406964</v>
      </c>
      <c r="F6978" s="13">
        <f t="shared" ca="1" si="651"/>
        <v>3.993683646049432</v>
      </c>
      <c r="G6978" s="13">
        <f t="shared" ca="1" si="652"/>
        <v>0.50900114454666034</v>
      </c>
      <c r="H6978" s="13">
        <f t="shared" ca="1" si="653"/>
        <v>0</v>
      </c>
    </row>
    <row r="6979" spans="3:8">
      <c r="C6979" s="13">
        <f t="shared" ca="1" si="648"/>
        <v>1987.2893600620071</v>
      </c>
      <c r="D6979" s="13">
        <f t="shared" ca="1" si="649"/>
        <v>100.999743352333</v>
      </c>
      <c r="E6979" s="13">
        <f t="shared" ca="1" si="650"/>
        <v>981336.39120212162</v>
      </c>
      <c r="F6979" s="13">
        <f t="shared" ca="1" si="651"/>
        <v>3.9896784658949112</v>
      </c>
      <c r="G6979" s="13">
        <f t="shared" ca="1" si="652"/>
        <v>0.51064975600587637</v>
      </c>
      <c r="H6979" s="13">
        <f t="shared" ca="1" si="653"/>
        <v>0</v>
      </c>
    </row>
    <row r="6980" spans="3:8">
      <c r="C6980" s="13">
        <f t="shared" ca="1" si="648"/>
        <v>1991.5115895265433</v>
      </c>
      <c r="D6980" s="13">
        <f t="shared" ca="1" si="649"/>
        <v>98.428777040391154</v>
      </c>
      <c r="E6980" s="13">
        <f t="shared" ca="1" si="650"/>
        <v>997140.25690581067</v>
      </c>
      <c r="F6980" s="13">
        <f t="shared" ca="1" si="651"/>
        <v>4.0091305895791916</v>
      </c>
      <c r="G6980" s="13">
        <f t="shared" ca="1" si="652"/>
        <v>0.48237060968952811</v>
      </c>
      <c r="H6980" s="13">
        <f t="shared" ca="1" si="653"/>
        <v>0</v>
      </c>
    </row>
    <row r="6981" spans="3:8">
      <c r="C6981" s="13">
        <f t="shared" ca="1" si="648"/>
        <v>2012.0450309602425</v>
      </c>
      <c r="D6981" s="13">
        <f t="shared" ca="1" si="649"/>
        <v>100.12112258017682</v>
      </c>
      <c r="E6981" s="13">
        <f t="shared" ca="1" si="650"/>
        <v>986533.3659148271</v>
      </c>
      <c r="F6981" s="13">
        <f t="shared" ca="1" si="651"/>
        <v>4.0025598933651594</v>
      </c>
      <c r="G6981" s="13">
        <f t="shared" ca="1" si="652"/>
        <v>0.50955152082262001</v>
      </c>
      <c r="H6981" s="13">
        <f t="shared" ca="1" si="653"/>
        <v>0</v>
      </c>
    </row>
    <row r="6982" spans="3:8">
      <c r="C6982" s="13">
        <f t="shared" ca="1" si="648"/>
        <v>1987.3768130897411</v>
      </c>
      <c r="D6982" s="13">
        <f t="shared" ca="1" si="649"/>
        <v>100.24052605489004</v>
      </c>
      <c r="E6982" s="13">
        <f t="shared" ca="1" si="650"/>
        <v>1007943.0060056957</v>
      </c>
      <c r="F6982" s="13">
        <f t="shared" ca="1" si="651"/>
        <v>3.9912896883628726</v>
      </c>
      <c r="G6982" s="13">
        <f t="shared" ca="1" si="652"/>
        <v>0.49268000023397657</v>
      </c>
      <c r="H6982" s="13">
        <f t="shared" ca="1" si="653"/>
        <v>0</v>
      </c>
    </row>
    <row r="6983" spans="3:8">
      <c r="C6983" s="13">
        <f t="shared" ca="1" si="648"/>
        <v>1994.1226647581659</v>
      </c>
      <c r="D6983" s="13">
        <f t="shared" ca="1" si="649"/>
        <v>99.657810452555836</v>
      </c>
      <c r="E6983" s="13">
        <f t="shared" ca="1" si="650"/>
        <v>996674.07854919543</v>
      </c>
      <c r="F6983" s="13">
        <f t="shared" ca="1" si="651"/>
        <v>4.0118898913781935</v>
      </c>
      <c r="G6983" s="13">
        <f t="shared" ca="1" si="652"/>
        <v>0.48855789034538932</v>
      </c>
      <c r="H6983" s="13">
        <f t="shared" ca="1" si="653"/>
        <v>0</v>
      </c>
    </row>
    <row r="6984" spans="3:8">
      <c r="C6984" s="13">
        <f t="shared" ca="1" si="648"/>
        <v>1989.0561348678136</v>
      </c>
      <c r="D6984" s="13">
        <f t="shared" ca="1" si="649"/>
        <v>100.35719024328817</v>
      </c>
      <c r="E6984" s="13">
        <f t="shared" ca="1" si="650"/>
        <v>991285.87533130893</v>
      </c>
      <c r="F6984" s="13">
        <f t="shared" ca="1" si="651"/>
        <v>3.9867616991569674</v>
      </c>
      <c r="G6984" s="13">
        <f t="shared" ca="1" si="652"/>
        <v>0.50467603312681564</v>
      </c>
      <c r="H6984" s="13">
        <f t="shared" ca="1" si="653"/>
        <v>0</v>
      </c>
    </row>
    <row r="6985" spans="3:8">
      <c r="C6985" s="13">
        <f t="shared" ca="1" si="648"/>
        <v>1987.0388536866092</v>
      </c>
      <c r="D6985" s="13">
        <f t="shared" ca="1" si="649"/>
        <v>99.806909334661427</v>
      </c>
      <c r="E6985" s="13">
        <f t="shared" ca="1" si="650"/>
        <v>987350.96811621694</v>
      </c>
      <c r="F6985" s="13">
        <f t="shared" ca="1" si="651"/>
        <v>4.0104414776877979</v>
      </c>
      <c r="G6985" s="13">
        <f t="shared" ca="1" si="652"/>
        <v>0.49111496831825208</v>
      </c>
      <c r="H6985" s="13">
        <f t="shared" ca="1" si="653"/>
        <v>0</v>
      </c>
    </row>
    <row r="6986" spans="3:8">
      <c r="C6986" s="13">
        <f t="shared" ca="1" si="648"/>
        <v>2000.6530062697484</v>
      </c>
      <c r="D6986" s="13">
        <f t="shared" ca="1" si="649"/>
        <v>99.531841683035424</v>
      </c>
      <c r="E6986" s="13">
        <f t="shared" ca="1" si="650"/>
        <v>1004038.3017348681</v>
      </c>
      <c r="F6986" s="13">
        <f t="shared" ca="1" si="651"/>
        <v>4.0027122997127185</v>
      </c>
      <c r="G6986" s="13">
        <f t="shared" ca="1" si="652"/>
        <v>0.49202586496013612</v>
      </c>
      <c r="H6986" s="13">
        <f t="shared" ca="1" si="653"/>
        <v>0</v>
      </c>
    </row>
    <row r="6987" spans="3:8">
      <c r="C6987" s="13">
        <f t="shared" ca="1" si="648"/>
        <v>1998.0305323908951</v>
      </c>
      <c r="D6987" s="13">
        <f t="shared" ca="1" si="649"/>
        <v>100.44697040578167</v>
      </c>
      <c r="E6987" s="13">
        <f t="shared" ca="1" si="650"/>
        <v>987761.61766839365</v>
      </c>
      <c r="F6987" s="13">
        <f t="shared" ca="1" si="651"/>
        <v>3.9989085601030272</v>
      </c>
      <c r="G6987" s="13">
        <f t="shared" ca="1" si="652"/>
        <v>0.50532778418440416</v>
      </c>
      <c r="H6987" s="13">
        <f t="shared" ca="1" si="653"/>
        <v>0</v>
      </c>
    </row>
    <row r="6988" spans="3:8">
      <c r="C6988" s="13">
        <f t="shared" ca="1" si="648"/>
        <v>2018.9850811252682</v>
      </c>
      <c r="D6988" s="13">
        <f t="shared" ca="1" si="649"/>
        <v>100.05382486372724</v>
      </c>
      <c r="E6988" s="13">
        <f t="shared" ca="1" si="650"/>
        <v>994867.55089723633</v>
      </c>
      <c r="F6988" s="13">
        <f t="shared" ca="1" si="651"/>
        <v>3.9994181569552882</v>
      </c>
      <c r="G6988" s="13">
        <f t="shared" ca="1" si="652"/>
        <v>0.51003212115259533</v>
      </c>
      <c r="H6988" s="13">
        <f t="shared" ca="1" si="653"/>
        <v>0</v>
      </c>
    </row>
    <row r="6989" spans="3:8">
      <c r="C6989" s="13">
        <f t="shared" ca="1" si="648"/>
        <v>2018.9092963816181</v>
      </c>
      <c r="D6989" s="13">
        <f t="shared" ca="1" si="649"/>
        <v>99.29006405187647</v>
      </c>
      <c r="E6989" s="13">
        <f t="shared" ca="1" si="650"/>
        <v>995782.66756615171</v>
      </c>
      <c r="F6989" s="13">
        <f t="shared" ca="1" si="651"/>
        <v>3.9885073741311556</v>
      </c>
      <c r="G6989" s="13">
        <f t="shared" ca="1" si="652"/>
        <v>0.51119121432254722</v>
      </c>
      <c r="H6989" s="13">
        <f t="shared" ca="1" si="653"/>
        <v>0</v>
      </c>
    </row>
    <row r="6990" spans="3:8">
      <c r="C6990" s="13">
        <f t="shared" ca="1" si="648"/>
        <v>2003.3181707642832</v>
      </c>
      <c r="D6990" s="13">
        <f t="shared" ca="1" si="649"/>
        <v>100.02369892140376</v>
      </c>
      <c r="E6990" s="13">
        <f t="shared" ca="1" si="650"/>
        <v>991463.35029237729</v>
      </c>
      <c r="F6990" s="13">
        <f t="shared" ca="1" si="651"/>
        <v>3.9985483993904714</v>
      </c>
      <c r="G6990" s="13">
        <f t="shared" ca="1" si="652"/>
        <v>0.50415817336111157</v>
      </c>
      <c r="H6990" s="13">
        <f t="shared" ca="1" si="653"/>
        <v>0</v>
      </c>
    </row>
    <row r="6991" spans="3:8">
      <c r="C6991" s="13">
        <f t="shared" ca="1" si="648"/>
        <v>2009.4599511699728</v>
      </c>
      <c r="D6991" s="13">
        <f t="shared" ca="1" si="649"/>
        <v>99.589620734266504</v>
      </c>
      <c r="E6991" s="13">
        <f t="shared" ca="1" si="650"/>
        <v>991442.62827826838</v>
      </c>
      <c r="F6991" s="13">
        <f t="shared" ca="1" si="651"/>
        <v>4.0063939039873118</v>
      </c>
      <c r="G6991" s="13">
        <f t="shared" ca="1" si="652"/>
        <v>0.50111886196607625</v>
      </c>
      <c r="H6991" s="13">
        <f t="shared" ca="1" si="653"/>
        <v>0</v>
      </c>
    </row>
    <row r="6992" spans="3:8">
      <c r="C6992" s="13">
        <f t="shared" ca="1" si="648"/>
        <v>1998.1627409161695</v>
      </c>
      <c r="D6992" s="13">
        <f t="shared" ca="1" si="649"/>
        <v>100.59215747284797</v>
      </c>
      <c r="E6992" s="13">
        <f t="shared" ca="1" si="650"/>
        <v>1000531.560166184</v>
      </c>
      <c r="F6992" s="13">
        <f t="shared" ca="1" si="651"/>
        <v>3.9999582632265969</v>
      </c>
      <c r="G6992" s="13">
        <f t="shared" ca="1" si="652"/>
        <v>0.4991411085809887</v>
      </c>
      <c r="H6992" s="13">
        <f t="shared" ca="1" si="653"/>
        <v>0</v>
      </c>
    </row>
    <row r="6993" spans="3:8">
      <c r="C6993" s="13">
        <f t="shared" ca="1" si="648"/>
        <v>1987.2317154930581</v>
      </c>
      <c r="D6993" s="13">
        <f t="shared" ca="1" si="649"/>
        <v>100.47120062549861</v>
      </c>
      <c r="E6993" s="13">
        <f t="shared" ca="1" si="650"/>
        <v>993679.58725906431</v>
      </c>
      <c r="F6993" s="13">
        <f t="shared" ca="1" si="651"/>
        <v>4.0072509460761685</v>
      </c>
      <c r="G6993" s="13">
        <f t="shared" ca="1" si="652"/>
        <v>0.49289704835775427</v>
      </c>
      <c r="H6993" s="13">
        <f t="shared" ca="1" si="653"/>
        <v>0</v>
      </c>
    </row>
    <row r="6994" spans="3:8">
      <c r="C6994" s="13">
        <f t="shared" ca="1" si="648"/>
        <v>2001.4124081172777</v>
      </c>
      <c r="D6994" s="13">
        <f t="shared" ca="1" si="649"/>
        <v>100.75698899514583</v>
      </c>
      <c r="E6994" s="13">
        <f t="shared" ca="1" si="650"/>
        <v>997286.64895909396</v>
      </c>
      <c r="F6994" s="13">
        <f t="shared" ca="1" si="651"/>
        <v>4.0046903587431162</v>
      </c>
      <c r="G6994" s="13">
        <f t="shared" ca="1" si="652"/>
        <v>0.50084427902014939</v>
      </c>
      <c r="H6994" s="13">
        <f t="shared" ca="1" si="653"/>
        <v>0</v>
      </c>
    </row>
    <row r="6995" spans="3:8">
      <c r="C6995" s="13">
        <f t="shared" ca="1" si="648"/>
        <v>1995.043418028745</v>
      </c>
      <c r="D6995" s="13">
        <f t="shared" ca="1" si="649"/>
        <v>100.53425266662825</v>
      </c>
      <c r="E6995" s="13">
        <f t="shared" ca="1" si="650"/>
        <v>981833.87074873922</v>
      </c>
      <c r="F6995" s="13">
        <f t="shared" ca="1" si="651"/>
        <v>4.0019517991740683</v>
      </c>
      <c r="G6995" s="13">
        <f t="shared" ca="1" si="652"/>
        <v>0.50575882283302276</v>
      </c>
      <c r="H6995" s="13">
        <f t="shared" ca="1" si="653"/>
        <v>0</v>
      </c>
    </row>
    <row r="6996" spans="3:8">
      <c r="C6996" s="13">
        <f t="shared" ca="1" si="648"/>
        <v>2000.4007061598486</v>
      </c>
      <c r="D6996" s="13">
        <f t="shared" ca="1" si="649"/>
        <v>100.20260424186669</v>
      </c>
      <c r="E6996" s="13">
        <f t="shared" ca="1" si="650"/>
        <v>998709.11132741696</v>
      </c>
      <c r="F6996" s="13">
        <f t="shared" ca="1" si="651"/>
        <v>4.0014496084445232</v>
      </c>
      <c r="G6996" s="13">
        <f t="shared" ca="1" si="652"/>
        <v>0.4984880156824838</v>
      </c>
      <c r="H6996" s="13">
        <f t="shared" ca="1" si="653"/>
        <v>0</v>
      </c>
    </row>
    <row r="6997" spans="3:8">
      <c r="C6997" s="13">
        <f t="shared" ca="1" si="648"/>
        <v>2008.012718452851</v>
      </c>
      <c r="D6997" s="13">
        <f t="shared" ca="1" si="649"/>
        <v>99.871446717612116</v>
      </c>
      <c r="E6997" s="13">
        <f t="shared" ca="1" si="650"/>
        <v>998901.67385402229</v>
      </c>
      <c r="F6997" s="13">
        <f t="shared" ca="1" si="651"/>
        <v>4.0088014230349067</v>
      </c>
      <c r="G6997" s="13">
        <f t="shared" ca="1" si="652"/>
        <v>0.49687080317531596</v>
      </c>
      <c r="H6997" s="13">
        <f t="shared" ca="1" si="653"/>
        <v>0</v>
      </c>
    </row>
    <row r="6998" spans="3:8">
      <c r="C6998" s="13">
        <f t="shared" ca="1" si="648"/>
        <v>1995.7767456364224</v>
      </c>
      <c r="D6998" s="13">
        <f t="shared" ca="1" si="649"/>
        <v>100.18576764840051</v>
      </c>
      <c r="E6998" s="13">
        <f t="shared" ca="1" si="650"/>
        <v>989317.33867507242</v>
      </c>
      <c r="F6998" s="13">
        <f t="shared" ca="1" si="651"/>
        <v>4.0021248927033337</v>
      </c>
      <c r="G6998" s="13">
        <f t="shared" ca="1" si="652"/>
        <v>0.50047444996455681</v>
      </c>
      <c r="H6998" s="13">
        <f t="shared" ca="1" si="653"/>
        <v>0</v>
      </c>
    </row>
    <row r="6999" spans="3:8">
      <c r="C6999" s="13">
        <f t="shared" ca="1" si="648"/>
        <v>1992.7147888728518</v>
      </c>
      <c r="D6999" s="13">
        <f t="shared" ca="1" si="649"/>
        <v>100.04894391555291</v>
      </c>
      <c r="E6999" s="13">
        <f t="shared" ca="1" si="650"/>
        <v>1005680.2467581385</v>
      </c>
      <c r="F6999" s="13">
        <f t="shared" ca="1" si="651"/>
        <v>4.0106857624833232</v>
      </c>
      <c r="G6999" s="13">
        <f t="shared" ca="1" si="652"/>
        <v>0.48598007765215728</v>
      </c>
      <c r="H6999" s="13">
        <f t="shared" ca="1" si="653"/>
        <v>0</v>
      </c>
    </row>
    <row r="7000" spans="3:8">
      <c r="C7000" s="13">
        <f t="shared" ref="C7000:C7063" ca="1" si="654">NORMINV(RAND(),$D$3,$G$3)</f>
        <v>2016.8072126524412</v>
      </c>
      <c r="D7000" s="13">
        <f t="shared" ref="D7000:D7063" ca="1" si="655">NORMINV(RAND(),$D$4,$G$4)</f>
        <v>100.88741534774587</v>
      </c>
      <c r="E7000" s="13">
        <f t="shared" ref="E7000:E7063" ca="1" si="656">NORMINV(RAND(),$D$5,$G$5)</f>
        <v>995693.99094271136</v>
      </c>
      <c r="F7000" s="13">
        <f t="shared" ref="F7000:F7063" ca="1" si="657">NORMINV(RAND(),$D$6,$G$6)</f>
        <v>3.9918325347062389</v>
      </c>
      <c r="G7000" s="13">
        <f t="shared" ref="G7000:G7063" ca="1" si="658">C7000^2*D7000/(E7000*3.1415926*F7000^4)</f>
        <v>0.51665514931020362</v>
      </c>
      <c r="H7000" s="13">
        <f t="shared" ref="H7000:H7063" ca="1" si="659">IF(G7000&gt;0.54,1,IF(G7000&lt;0.46,1,0))</f>
        <v>0</v>
      </c>
    </row>
    <row r="7001" spans="3:8">
      <c r="C7001" s="13">
        <f t="shared" ca="1" si="654"/>
        <v>2012.2683199170535</v>
      </c>
      <c r="D7001" s="13">
        <f t="shared" ca="1" si="655"/>
        <v>99.904727982881965</v>
      </c>
      <c r="E7001" s="13">
        <f t="shared" ca="1" si="656"/>
        <v>990987.13819424983</v>
      </c>
      <c r="F7001" s="13">
        <f t="shared" ca="1" si="657"/>
        <v>4.004324259376272</v>
      </c>
      <c r="G7001" s="13">
        <f t="shared" ca="1" si="658"/>
        <v>0.5053857420744291</v>
      </c>
      <c r="H7001" s="13">
        <f t="shared" ca="1" si="659"/>
        <v>0</v>
      </c>
    </row>
    <row r="7002" spans="3:8">
      <c r="C7002" s="13">
        <f t="shared" ca="1" si="654"/>
        <v>1995.8506580742039</v>
      </c>
      <c r="D7002" s="13">
        <f t="shared" ca="1" si="655"/>
        <v>100.22100762683787</v>
      </c>
      <c r="E7002" s="13">
        <f t="shared" ca="1" si="656"/>
        <v>992030.69174593547</v>
      </c>
      <c r="F7002" s="13">
        <f t="shared" ca="1" si="657"/>
        <v>4.0047868595845051</v>
      </c>
      <c r="G7002" s="13">
        <f t="shared" ca="1" si="658"/>
        <v>0.49799186104845683</v>
      </c>
      <c r="H7002" s="13">
        <f t="shared" ca="1" si="659"/>
        <v>0</v>
      </c>
    </row>
    <row r="7003" spans="3:8">
      <c r="C7003" s="13">
        <f t="shared" ca="1" si="654"/>
        <v>2006.3221433988401</v>
      </c>
      <c r="D7003" s="13">
        <f t="shared" ca="1" si="655"/>
        <v>100.25925847549139</v>
      </c>
      <c r="E7003" s="13">
        <f t="shared" ca="1" si="656"/>
        <v>997930.4738605587</v>
      </c>
      <c r="F7003" s="13">
        <f t="shared" ca="1" si="657"/>
        <v>3.9923527212415761</v>
      </c>
      <c r="G7003" s="13">
        <f t="shared" ca="1" si="658"/>
        <v>0.50671067675785952</v>
      </c>
      <c r="H7003" s="13">
        <f t="shared" ca="1" si="659"/>
        <v>0</v>
      </c>
    </row>
    <row r="7004" spans="3:8">
      <c r="C7004" s="13">
        <f t="shared" ca="1" si="654"/>
        <v>1989.0228472612962</v>
      </c>
      <c r="D7004" s="13">
        <f t="shared" ca="1" si="655"/>
        <v>99.5409343388298</v>
      </c>
      <c r="E7004" s="13">
        <f t="shared" ca="1" si="656"/>
        <v>998344.62361611973</v>
      </c>
      <c r="F7004" s="13">
        <f t="shared" ca="1" si="657"/>
        <v>3.9932292151401656</v>
      </c>
      <c r="G7004" s="13">
        <f t="shared" ca="1" si="658"/>
        <v>0.49380325503659828</v>
      </c>
      <c r="H7004" s="13">
        <f t="shared" ca="1" si="659"/>
        <v>0</v>
      </c>
    </row>
    <row r="7005" spans="3:8">
      <c r="C7005" s="13">
        <f t="shared" ca="1" si="654"/>
        <v>1993.0589412008771</v>
      </c>
      <c r="D7005" s="13">
        <f t="shared" ca="1" si="655"/>
        <v>100.04531357536952</v>
      </c>
      <c r="E7005" s="13">
        <f t="shared" ca="1" si="656"/>
        <v>996317.4705362363</v>
      </c>
      <c r="F7005" s="13">
        <f t="shared" ca="1" si="657"/>
        <v>4.0096660404945439</v>
      </c>
      <c r="G7005" s="13">
        <f t="shared" ca="1" si="658"/>
        <v>0.49119802745584912</v>
      </c>
      <c r="H7005" s="13">
        <f t="shared" ca="1" si="659"/>
        <v>0</v>
      </c>
    </row>
    <row r="7006" spans="3:8">
      <c r="C7006" s="13">
        <f t="shared" ca="1" si="654"/>
        <v>2004.2123396381148</v>
      </c>
      <c r="D7006" s="13">
        <f t="shared" ca="1" si="655"/>
        <v>99.678776381394641</v>
      </c>
      <c r="E7006" s="13">
        <f t="shared" ca="1" si="656"/>
        <v>1003075.6976095984</v>
      </c>
      <c r="F7006" s="13">
        <f t="shared" ca="1" si="657"/>
        <v>4.0053154883863202</v>
      </c>
      <c r="G7006" s="13">
        <f t="shared" ca="1" si="658"/>
        <v>0.49369606716702286</v>
      </c>
      <c r="H7006" s="13">
        <f t="shared" ca="1" si="659"/>
        <v>0</v>
      </c>
    </row>
    <row r="7007" spans="3:8">
      <c r="C7007" s="13">
        <f t="shared" ca="1" si="654"/>
        <v>2003.2520152722943</v>
      </c>
      <c r="D7007" s="13">
        <f t="shared" ca="1" si="655"/>
        <v>100.13343394714305</v>
      </c>
      <c r="E7007" s="13">
        <f t="shared" ca="1" si="656"/>
        <v>995261.84296708426</v>
      </c>
      <c r="F7007" s="13">
        <f t="shared" ca="1" si="657"/>
        <v>3.9968238331523929</v>
      </c>
      <c r="G7007" s="13">
        <f t="shared" ca="1" si="658"/>
        <v>0.50362008453131701</v>
      </c>
      <c r="H7007" s="13">
        <f t="shared" ca="1" si="659"/>
        <v>0</v>
      </c>
    </row>
    <row r="7008" spans="3:8">
      <c r="C7008" s="13">
        <f t="shared" ca="1" si="654"/>
        <v>1973.4745523706943</v>
      </c>
      <c r="D7008" s="13">
        <f t="shared" ca="1" si="655"/>
        <v>100.93312578997026</v>
      </c>
      <c r="E7008" s="13">
        <f t="shared" ca="1" si="656"/>
        <v>999948.67975666374</v>
      </c>
      <c r="F7008" s="13">
        <f t="shared" ca="1" si="657"/>
        <v>4.0077955466730817</v>
      </c>
      <c r="G7008" s="13">
        <f t="shared" ca="1" si="658"/>
        <v>0.48500584695885846</v>
      </c>
      <c r="H7008" s="13">
        <f t="shared" ca="1" si="659"/>
        <v>0</v>
      </c>
    </row>
    <row r="7009" spans="3:8">
      <c r="C7009" s="13">
        <f t="shared" ca="1" si="654"/>
        <v>1999.8346562799827</v>
      </c>
      <c r="D7009" s="13">
        <f t="shared" ca="1" si="655"/>
        <v>100.37748406203166</v>
      </c>
      <c r="E7009" s="13">
        <f t="shared" ca="1" si="656"/>
        <v>1000872.550816603</v>
      </c>
      <c r="F7009" s="13">
        <f t="shared" ca="1" si="657"/>
        <v>3.9975161130836572</v>
      </c>
      <c r="G7009" s="13">
        <f t="shared" ca="1" si="658"/>
        <v>0.49995964448506403</v>
      </c>
      <c r="H7009" s="13">
        <f t="shared" ca="1" si="659"/>
        <v>0</v>
      </c>
    </row>
    <row r="7010" spans="3:8">
      <c r="C7010" s="13">
        <f t="shared" ca="1" si="654"/>
        <v>1994.492849835683</v>
      </c>
      <c r="D7010" s="13">
        <f t="shared" ca="1" si="655"/>
        <v>99.81764139920017</v>
      </c>
      <c r="E7010" s="13">
        <f t="shared" ca="1" si="656"/>
        <v>996761.05326992681</v>
      </c>
      <c r="F7010" s="13">
        <f t="shared" ca="1" si="657"/>
        <v>3.9993228792871367</v>
      </c>
      <c r="G7010" s="13">
        <f t="shared" ca="1" si="658"/>
        <v>0.49566182872457243</v>
      </c>
      <c r="H7010" s="13">
        <f t="shared" ca="1" si="659"/>
        <v>0</v>
      </c>
    </row>
    <row r="7011" spans="3:8">
      <c r="C7011" s="13">
        <f t="shared" ca="1" si="654"/>
        <v>2001.45205186568</v>
      </c>
      <c r="D7011" s="13">
        <f t="shared" ca="1" si="655"/>
        <v>99.557526742345487</v>
      </c>
      <c r="E7011" s="13">
        <f t="shared" ca="1" si="656"/>
        <v>997763.05932500807</v>
      </c>
      <c r="F7011" s="13">
        <f t="shared" ca="1" si="657"/>
        <v>4.004013181076882</v>
      </c>
      <c r="G7011" s="13">
        <f t="shared" ca="1" si="658"/>
        <v>0.49500000085344259</v>
      </c>
      <c r="H7011" s="13">
        <f t="shared" ca="1" si="659"/>
        <v>0</v>
      </c>
    </row>
    <row r="7012" spans="3:8">
      <c r="C7012" s="13">
        <f t="shared" ca="1" si="654"/>
        <v>2025.9930492803335</v>
      </c>
      <c r="D7012" s="13">
        <f t="shared" ca="1" si="655"/>
        <v>99.865447209826826</v>
      </c>
      <c r="E7012" s="13">
        <f t="shared" ca="1" si="656"/>
        <v>997411.41827467328</v>
      </c>
      <c r="F7012" s="13">
        <f t="shared" ca="1" si="657"/>
        <v>3.9975471007020631</v>
      </c>
      <c r="G7012" s="13">
        <f t="shared" ca="1" si="658"/>
        <v>0.51226253509296571</v>
      </c>
      <c r="H7012" s="13">
        <f t="shared" ca="1" si="659"/>
        <v>0</v>
      </c>
    </row>
    <row r="7013" spans="3:8">
      <c r="C7013" s="13">
        <f t="shared" ca="1" si="654"/>
        <v>2000.0437432628189</v>
      </c>
      <c r="D7013" s="13">
        <f t="shared" ca="1" si="655"/>
        <v>100.0157017212578</v>
      </c>
      <c r="E7013" s="13">
        <f t="shared" ca="1" si="656"/>
        <v>990483.99692859373</v>
      </c>
      <c r="F7013" s="13">
        <f t="shared" ca="1" si="657"/>
        <v>4.000541002638994</v>
      </c>
      <c r="G7013" s="13">
        <f t="shared" ca="1" si="658"/>
        <v>0.50196674072770275</v>
      </c>
      <c r="H7013" s="13">
        <f t="shared" ca="1" si="659"/>
        <v>0</v>
      </c>
    </row>
    <row r="7014" spans="3:8">
      <c r="C7014" s="13">
        <f t="shared" ca="1" si="654"/>
        <v>2003.3048959693658</v>
      </c>
      <c r="D7014" s="13">
        <f t="shared" ca="1" si="655"/>
        <v>100.97986348889506</v>
      </c>
      <c r="E7014" s="13">
        <f t="shared" ca="1" si="656"/>
        <v>988973.44065480097</v>
      </c>
      <c r="F7014" s="13">
        <f t="shared" ca="1" si="657"/>
        <v>4.0008116609171829</v>
      </c>
      <c r="G7014" s="13">
        <f t="shared" ca="1" si="658"/>
        <v>0.50909866807787718</v>
      </c>
      <c r="H7014" s="13">
        <f t="shared" ca="1" si="659"/>
        <v>0</v>
      </c>
    </row>
    <row r="7015" spans="3:8">
      <c r="C7015" s="13">
        <f t="shared" ca="1" si="654"/>
        <v>2004.283568847005</v>
      </c>
      <c r="D7015" s="13">
        <f t="shared" ca="1" si="655"/>
        <v>100.01809096003413</v>
      </c>
      <c r="E7015" s="13">
        <f t="shared" ca="1" si="656"/>
        <v>993333.93689410877</v>
      </c>
      <c r="F7015" s="13">
        <f t="shared" ca="1" si="657"/>
        <v>3.9976101699434015</v>
      </c>
      <c r="G7015" s="13">
        <f t="shared" ca="1" si="658"/>
        <v>0.50413864473176673</v>
      </c>
      <c r="H7015" s="13">
        <f t="shared" ca="1" si="659"/>
        <v>0</v>
      </c>
    </row>
    <row r="7016" spans="3:8">
      <c r="C7016" s="13">
        <f t="shared" ca="1" si="654"/>
        <v>1996.6370712487221</v>
      </c>
      <c r="D7016" s="13">
        <f t="shared" ca="1" si="655"/>
        <v>100.30531486908085</v>
      </c>
      <c r="E7016" s="13">
        <f t="shared" ca="1" si="656"/>
        <v>996546.56766420149</v>
      </c>
      <c r="F7016" s="13">
        <f t="shared" ca="1" si="657"/>
        <v>4.0077661140973415</v>
      </c>
      <c r="G7016" s="13">
        <f t="shared" ca="1" si="658"/>
        <v>0.49506846953308187</v>
      </c>
      <c r="H7016" s="13">
        <f t="shared" ca="1" si="659"/>
        <v>0</v>
      </c>
    </row>
    <row r="7017" spans="3:8">
      <c r="C7017" s="13">
        <f t="shared" ca="1" si="654"/>
        <v>1991.8147274455264</v>
      </c>
      <c r="D7017" s="13">
        <f t="shared" ca="1" si="655"/>
        <v>101.17713288735655</v>
      </c>
      <c r="E7017" s="13">
        <f t="shared" ca="1" si="656"/>
        <v>995320.01762801094</v>
      </c>
      <c r="F7017" s="13">
        <f t="shared" ca="1" si="657"/>
        <v>3.9968146107575575</v>
      </c>
      <c r="G7017" s="13">
        <f t="shared" ca="1" si="658"/>
        <v>0.50305054720153786</v>
      </c>
      <c r="H7017" s="13">
        <f t="shared" ca="1" si="659"/>
        <v>0</v>
      </c>
    </row>
    <row r="7018" spans="3:8">
      <c r="C7018" s="13">
        <f t="shared" ca="1" si="654"/>
        <v>1994.3932212460816</v>
      </c>
      <c r="D7018" s="13">
        <f t="shared" ca="1" si="655"/>
        <v>100.34815438333062</v>
      </c>
      <c r="E7018" s="13">
        <f t="shared" ca="1" si="656"/>
        <v>993218.99759569566</v>
      </c>
      <c r="F7018" s="13">
        <f t="shared" ca="1" si="657"/>
        <v>4.0067732762362631</v>
      </c>
      <c r="G7018" s="13">
        <f t="shared" ca="1" si="658"/>
        <v>0.49631455414897002</v>
      </c>
      <c r="H7018" s="13">
        <f t="shared" ca="1" si="659"/>
        <v>0</v>
      </c>
    </row>
    <row r="7019" spans="3:8">
      <c r="C7019" s="13">
        <f t="shared" ca="1" si="654"/>
        <v>1986.5558762726209</v>
      </c>
      <c r="D7019" s="13">
        <f t="shared" ca="1" si="655"/>
        <v>99.507320583410063</v>
      </c>
      <c r="E7019" s="13">
        <f t="shared" ca="1" si="656"/>
        <v>999385.88133768213</v>
      </c>
      <c r="F7019" s="13">
        <f t="shared" ca="1" si="657"/>
        <v>3.9907609494242116</v>
      </c>
      <c r="G7019" s="13">
        <f t="shared" ca="1" si="658"/>
        <v>0.49311779124482846</v>
      </c>
      <c r="H7019" s="13">
        <f t="shared" ca="1" si="659"/>
        <v>0</v>
      </c>
    </row>
    <row r="7020" spans="3:8">
      <c r="C7020" s="13">
        <f t="shared" ca="1" si="654"/>
        <v>1989.5361132852588</v>
      </c>
      <c r="D7020" s="13">
        <f t="shared" ca="1" si="655"/>
        <v>100.45664859365108</v>
      </c>
      <c r="E7020" s="13">
        <f t="shared" ca="1" si="656"/>
        <v>994361.81223652407</v>
      </c>
      <c r="F7020" s="13">
        <f t="shared" ca="1" si="657"/>
        <v>4.0037778475220493</v>
      </c>
      <c r="G7020" s="13">
        <f t="shared" ca="1" si="658"/>
        <v>0.49534541431270407</v>
      </c>
      <c r="H7020" s="13">
        <f t="shared" ca="1" si="659"/>
        <v>0</v>
      </c>
    </row>
    <row r="7021" spans="3:8">
      <c r="C7021" s="13">
        <f t="shared" ca="1" si="654"/>
        <v>2012.2461936390202</v>
      </c>
      <c r="D7021" s="13">
        <f t="shared" ca="1" si="655"/>
        <v>101.08004402761642</v>
      </c>
      <c r="E7021" s="13">
        <f t="shared" ca="1" si="656"/>
        <v>999980.84258483001</v>
      </c>
      <c r="F7021" s="13">
        <f t="shared" ca="1" si="657"/>
        <v>4.0057518865507946</v>
      </c>
      <c r="G7021" s="13">
        <f t="shared" ca="1" si="658"/>
        <v>0.50599930775156032</v>
      </c>
      <c r="H7021" s="13">
        <f t="shared" ca="1" si="659"/>
        <v>0</v>
      </c>
    </row>
    <row r="7022" spans="3:8">
      <c r="C7022" s="13">
        <f t="shared" ca="1" si="654"/>
        <v>1995.3921352856423</v>
      </c>
      <c r="D7022" s="13">
        <f t="shared" ca="1" si="655"/>
        <v>99.712028648727824</v>
      </c>
      <c r="E7022" s="13">
        <f t="shared" ca="1" si="656"/>
        <v>999632.59930405929</v>
      </c>
      <c r="F7022" s="13">
        <f t="shared" ca="1" si="657"/>
        <v>3.9903429821737872</v>
      </c>
      <c r="G7022" s="13">
        <f t="shared" ca="1" si="658"/>
        <v>0.49862366160189686</v>
      </c>
      <c r="H7022" s="13">
        <f t="shared" ca="1" si="659"/>
        <v>0</v>
      </c>
    </row>
    <row r="7023" spans="3:8">
      <c r="C7023" s="13">
        <f t="shared" ca="1" si="654"/>
        <v>1999.0414032042322</v>
      </c>
      <c r="D7023" s="13">
        <f t="shared" ca="1" si="655"/>
        <v>99.829121201663327</v>
      </c>
      <c r="E7023" s="13">
        <f t="shared" ca="1" si="656"/>
        <v>995549.73383488937</v>
      </c>
      <c r="F7023" s="13">
        <f t="shared" ca="1" si="657"/>
        <v>3.999935943266828</v>
      </c>
      <c r="G7023" s="13">
        <f t="shared" ca="1" si="658"/>
        <v>0.49828275245721348</v>
      </c>
      <c r="H7023" s="13">
        <f t="shared" ca="1" si="659"/>
        <v>0</v>
      </c>
    </row>
    <row r="7024" spans="3:8">
      <c r="C7024" s="13">
        <f t="shared" ca="1" si="654"/>
        <v>2010.4402289345617</v>
      </c>
      <c r="D7024" s="13">
        <f t="shared" ca="1" si="655"/>
        <v>99.221068946102676</v>
      </c>
      <c r="E7024" s="13">
        <f t="shared" ca="1" si="656"/>
        <v>994061.47543698084</v>
      </c>
      <c r="F7024" s="13">
        <f t="shared" ca="1" si="657"/>
        <v>3.9928669112434649</v>
      </c>
      <c r="G7024" s="13">
        <f t="shared" ca="1" si="658"/>
        <v>0.50522378266470946</v>
      </c>
      <c r="H7024" s="13">
        <f t="shared" ca="1" si="659"/>
        <v>0</v>
      </c>
    </row>
    <row r="7025" spans="3:8">
      <c r="C7025" s="13">
        <f t="shared" ca="1" si="654"/>
        <v>1986.3341964193512</v>
      </c>
      <c r="D7025" s="13">
        <f t="shared" ca="1" si="655"/>
        <v>99.510413090582404</v>
      </c>
      <c r="E7025" s="13">
        <f t="shared" ca="1" si="656"/>
        <v>988037.13744152675</v>
      </c>
      <c r="F7025" s="13">
        <f t="shared" ca="1" si="657"/>
        <v>3.9917506384665455</v>
      </c>
      <c r="G7025" s="13">
        <f t="shared" ca="1" si="658"/>
        <v>0.49819162241208259</v>
      </c>
      <c r="H7025" s="13">
        <f t="shared" ca="1" si="659"/>
        <v>0</v>
      </c>
    </row>
    <row r="7026" spans="3:8">
      <c r="C7026" s="13">
        <f t="shared" ca="1" si="654"/>
        <v>2024.9605797691413</v>
      </c>
      <c r="D7026" s="13">
        <f t="shared" ca="1" si="655"/>
        <v>100.72996833837411</v>
      </c>
      <c r="E7026" s="13">
        <f t="shared" ca="1" si="656"/>
        <v>1008585.9814394893</v>
      </c>
      <c r="F7026" s="13">
        <f t="shared" ca="1" si="657"/>
        <v>3.9934596550688859</v>
      </c>
      <c r="G7026" s="13">
        <f t="shared" ca="1" si="658"/>
        <v>0.51254481688341214</v>
      </c>
      <c r="H7026" s="13">
        <f t="shared" ca="1" si="659"/>
        <v>0</v>
      </c>
    </row>
    <row r="7027" spans="3:8">
      <c r="C7027" s="13">
        <f t="shared" ca="1" si="654"/>
        <v>1990.5340323748017</v>
      </c>
      <c r="D7027" s="13">
        <f t="shared" ca="1" si="655"/>
        <v>100.03660388380558</v>
      </c>
      <c r="E7027" s="13">
        <f t="shared" ca="1" si="656"/>
        <v>986440.34065971943</v>
      </c>
      <c r="F7027" s="13">
        <f t="shared" ca="1" si="657"/>
        <v>4.0062120685518297</v>
      </c>
      <c r="G7027" s="13">
        <f t="shared" ca="1" si="658"/>
        <v>0.49652569096294041</v>
      </c>
      <c r="H7027" s="13">
        <f t="shared" ca="1" si="659"/>
        <v>0</v>
      </c>
    </row>
    <row r="7028" spans="3:8">
      <c r="C7028" s="13">
        <f t="shared" ca="1" si="654"/>
        <v>1997.9047219168031</v>
      </c>
      <c r="D7028" s="13">
        <f t="shared" ca="1" si="655"/>
        <v>99.657405795114613</v>
      </c>
      <c r="E7028" s="13">
        <f t="shared" ca="1" si="656"/>
        <v>1003584.8366293986</v>
      </c>
      <c r="F7028" s="13">
        <f t="shared" ca="1" si="657"/>
        <v>3.9907779472053284</v>
      </c>
      <c r="G7028" s="13">
        <f t="shared" ca="1" si="658"/>
        <v>0.49742191321725865</v>
      </c>
      <c r="H7028" s="13">
        <f t="shared" ca="1" si="659"/>
        <v>0</v>
      </c>
    </row>
    <row r="7029" spans="3:8">
      <c r="C7029" s="13">
        <f t="shared" ca="1" si="654"/>
        <v>2014.7997761864281</v>
      </c>
      <c r="D7029" s="13">
        <f t="shared" ca="1" si="655"/>
        <v>100.00176767818604</v>
      </c>
      <c r="E7029" s="13">
        <f t="shared" ca="1" si="656"/>
        <v>992786.11384402821</v>
      </c>
      <c r="F7029" s="13">
        <f t="shared" ca="1" si="657"/>
        <v>3.9893681561115453</v>
      </c>
      <c r="G7029" s="13">
        <f t="shared" ca="1" si="658"/>
        <v>0.51386547349112399</v>
      </c>
      <c r="H7029" s="13">
        <f t="shared" ca="1" si="659"/>
        <v>0</v>
      </c>
    </row>
    <row r="7030" spans="3:8">
      <c r="C7030" s="13">
        <f t="shared" ca="1" si="654"/>
        <v>2008.5514331619891</v>
      </c>
      <c r="D7030" s="13">
        <f t="shared" ca="1" si="655"/>
        <v>99.257541665619726</v>
      </c>
      <c r="E7030" s="13">
        <f t="shared" ca="1" si="656"/>
        <v>980054.49662571936</v>
      </c>
      <c r="F7030" s="13">
        <f t="shared" ca="1" si="657"/>
        <v>3.9878164940624692</v>
      </c>
      <c r="G7030" s="13">
        <f t="shared" ca="1" si="658"/>
        <v>0.51426702369422761</v>
      </c>
      <c r="H7030" s="13">
        <f t="shared" ca="1" si="659"/>
        <v>0</v>
      </c>
    </row>
    <row r="7031" spans="3:8">
      <c r="C7031" s="13">
        <f t="shared" ca="1" si="654"/>
        <v>1997.3048278309375</v>
      </c>
      <c r="D7031" s="13">
        <f t="shared" ca="1" si="655"/>
        <v>100.12319866793891</v>
      </c>
      <c r="E7031" s="13">
        <f t="shared" ca="1" si="656"/>
        <v>990234.54973842041</v>
      </c>
      <c r="F7031" s="13">
        <f t="shared" ca="1" si="657"/>
        <v>4.0047189715207301</v>
      </c>
      <c r="G7031" s="13">
        <f t="shared" ca="1" si="658"/>
        <v>0.49916864585595466</v>
      </c>
      <c r="H7031" s="13">
        <f t="shared" ca="1" si="659"/>
        <v>0</v>
      </c>
    </row>
    <row r="7032" spans="3:8">
      <c r="C7032" s="13">
        <f t="shared" ca="1" si="654"/>
        <v>1982.2216997609651</v>
      </c>
      <c r="D7032" s="13">
        <f t="shared" ca="1" si="655"/>
        <v>99.951177355994091</v>
      </c>
      <c r="E7032" s="13">
        <f t="shared" ca="1" si="656"/>
        <v>994013.57825000328</v>
      </c>
      <c r="F7032" s="13">
        <f t="shared" ca="1" si="657"/>
        <v>3.999411222981621</v>
      </c>
      <c r="G7032" s="13">
        <f t="shared" ca="1" si="658"/>
        <v>0.49154800788550512</v>
      </c>
      <c r="H7032" s="13">
        <f t="shared" ca="1" si="659"/>
        <v>0</v>
      </c>
    </row>
    <row r="7033" spans="3:8">
      <c r="C7033" s="13">
        <f t="shared" ca="1" si="654"/>
        <v>1998.8072980219888</v>
      </c>
      <c r="D7033" s="13">
        <f t="shared" ca="1" si="655"/>
        <v>99.996691623827019</v>
      </c>
      <c r="E7033" s="13">
        <f t="shared" ca="1" si="656"/>
        <v>994820.33300441259</v>
      </c>
      <c r="F7033" s="13">
        <f t="shared" ca="1" si="657"/>
        <v>3.9977403585333713</v>
      </c>
      <c r="G7033" s="13">
        <f t="shared" ca="1" si="658"/>
        <v>0.50046605720531079</v>
      </c>
      <c r="H7033" s="13">
        <f t="shared" ca="1" si="659"/>
        <v>0</v>
      </c>
    </row>
    <row r="7034" spans="3:8">
      <c r="C7034" s="13">
        <f t="shared" ca="1" si="654"/>
        <v>1994.5160186461405</v>
      </c>
      <c r="D7034" s="13">
        <f t="shared" ca="1" si="655"/>
        <v>99.767554092734983</v>
      </c>
      <c r="E7034" s="13">
        <f t="shared" ca="1" si="656"/>
        <v>999220.3926574639</v>
      </c>
      <c r="F7034" s="13">
        <f t="shared" ca="1" si="657"/>
        <v>3.9991697410841422</v>
      </c>
      <c r="G7034" s="13">
        <f t="shared" ca="1" si="658"/>
        <v>0.49428095525212579</v>
      </c>
      <c r="H7034" s="13">
        <f t="shared" ca="1" si="659"/>
        <v>0</v>
      </c>
    </row>
    <row r="7035" spans="3:8">
      <c r="C7035" s="13">
        <f t="shared" ca="1" si="654"/>
        <v>1999.2523469743753</v>
      </c>
      <c r="D7035" s="13">
        <f t="shared" ca="1" si="655"/>
        <v>100.27704511726206</v>
      </c>
      <c r="E7035" s="13">
        <f t="shared" ca="1" si="656"/>
        <v>1003802.0202401655</v>
      </c>
      <c r="F7035" s="13">
        <f t="shared" ca="1" si="657"/>
        <v>4.0018625622267185</v>
      </c>
      <c r="G7035" s="13">
        <f t="shared" ca="1" si="658"/>
        <v>0.49555304474687195</v>
      </c>
      <c r="H7035" s="13">
        <f t="shared" ca="1" si="659"/>
        <v>0</v>
      </c>
    </row>
    <row r="7036" spans="3:8">
      <c r="C7036" s="13">
        <f t="shared" ca="1" si="654"/>
        <v>2008.7211751745558</v>
      </c>
      <c r="D7036" s="13">
        <f t="shared" ca="1" si="655"/>
        <v>100.7178121345127</v>
      </c>
      <c r="E7036" s="13">
        <f t="shared" ca="1" si="656"/>
        <v>997881.60223973205</v>
      </c>
      <c r="F7036" s="13">
        <f t="shared" ca="1" si="657"/>
        <v>3.9975690136876043</v>
      </c>
      <c r="G7036" s="13">
        <f t="shared" ca="1" si="658"/>
        <v>0.50761311850577417</v>
      </c>
      <c r="H7036" s="13">
        <f t="shared" ca="1" si="659"/>
        <v>0</v>
      </c>
    </row>
    <row r="7037" spans="3:8">
      <c r="C7037" s="13">
        <f t="shared" ca="1" si="654"/>
        <v>1989.9818761614879</v>
      </c>
      <c r="D7037" s="13">
        <f t="shared" ca="1" si="655"/>
        <v>99.476832524124376</v>
      </c>
      <c r="E7037" s="13">
        <f t="shared" ca="1" si="656"/>
        <v>996611.60856226669</v>
      </c>
      <c r="F7037" s="13">
        <f t="shared" ca="1" si="657"/>
        <v>3.9881615086206574</v>
      </c>
      <c r="G7037" s="13">
        <f t="shared" ca="1" si="658"/>
        <v>0.49734004936100124</v>
      </c>
      <c r="H7037" s="13">
        <f t="shared" ca="1" si="659"/>
        <v>0</v>
      </c>
    </row>
    <row r="7038" spans="3:8">
      <c r="C7038" s="13">
        <f t="shared" ca="1" si="654"/>
        <v>1987.1239233591796</v>
      </c>
      <c r="D7038" s="13">
        <f t="shared" ca="1" si="655"/>
        <v>99.411050872789886</v>
      </c>
      <c r="E7038" s="13">
        <f t="shared" ca="1" si="656"/>
        <v>994177.7987708156</v>
      </c>
      <c r="F7038" s="13">
        <f t="shared" ca="1" si="657"/>
        <v>4.0079432560532693</v>
      </c>
      <c r="G7038" s="13">
        <f t="shared" ca="1" si="658"/>
        <v>0.48706215492022836</v>
      </c>
      <c r="H7038" s="13">
        <f t="shared" ca="1" si="659"/>
        <v>0</v>
      </c>
    </row>
    <row r="7039" spans="3:8">
      <c r="C7039" s="13">
        <f t="shared" ca="1" si="654"/>
        <v>1991.7312687467763</v>
      </c>
      <c r="D7039" s="13">
        <f t="shared" ca="1" si="655"/>
        <v>100.29574317822662</v>
      </c>
      <c r="E7039" s="13">
        <f t="shared" ca="1" si="656"/>
        <v>990349.12811947521</v>
      </c>
      <c r="F7039" s="13">
        <f t="shared" ca="1" si="657"/>
        <v>4.0044252575224109</v>
      </c>
      <c r="G7039" s="13">
        <f t="shared" ca="1" si="658"/>
        <v>0.49733042310065406</v>
      </c>
      <c r="H7039" s="13">
        <f t="shared" ca="1" si="659"/>
        <v>0</v>
      </c>
    </row>
    <row r="7040" spans="3:8">
      <c r="C7040" s="13">
        <f t="shared" ca="1" si="654"/>
        <v>1980.0652299313376</v>
      </c>
      <c r="D7040" s="13">
        <f t="shared" ca="1" si="655"/>
        <v>100.57302059507036</v>
      </c>
      <c r="E7040" s="13">
        <f t="shared" ca="1" si="656"/>
        <v>995750.25685391866</v>
      </c>
      <c r="F7040" s="13">
        <f t="shared" ca="1" si="657"/>
        <v>3.9955868511657129</v>
      </c>
      <c r="G7040" s="13">
        <f t="shared" ca="1" si="658"/>
        <v>0.49455875633872348</v>
      </c>
      <c r="H7040" s="13">
        <f t="shared" ca="1" si="659"/>
        <v>0</v>
      </c>
    </row>
    <row r="7041" spans="3:8">
      <c r="C7041" s="13">
        <f t="shared" ca="1" si="654"/>
        <v>2014.1783749166245</v>
      </c>
      <c r="D7041" s="13">
        <f t="shared" ca="1" si="655"/>
        <v>99.198020155938423</v>
      </c>
      <c r="E7041" s="13">
        <f t="shared" ca="1" si="656"/>
        <v>998130.97152367048</v>
      </c>
      <c r="F7041" s="13">
        <f t="shared" ca="1" si="657"/>
        <v>4.003425217815626</v>
      </c>
      <c r="G7041" s="13">
        <f t="shared" ca="1" si="658"/>
        <v>0.49961398116127115</v>
      </c>
      <c r="H7041" s="13">
        <f t="shared" ca="1" si="659"/>
        <v>0</v>
      </c>
    </row>
    <row r="7042" spans="3:8">
      <c r="C7042" s="13">
        <f t="shared" ca="1" si="654"/>
        <v>1997.3631887052572</v>
      </c>
      <c r="D7042" s="13">
        <f t="shared" ca="1" si="655"/>
        <v>99.960913399948225</v>
      </c>
      <c r="E7042" s="13">
        <f t="shared" ca="1" si="656"/>
        <v>1000585.0001438722</v>
      </c>
      <c r="F7042" s="13">
        <f t="shared" ca="1" si="657"/>
        <v>3.9961103152568613</v>
      </c>
      <c r="G7042" s="13">
        <f t="shared" ca="1" si="658"/>
        <v>0.49749711991748286</v>
      </c>
      <c r="H7042" s="13">
        <f t="shared" ca="1" si="659"/>
        <v>0</v>
      </c>
    </row>
    <row r="7043" spans="3:8">
      <c r="C7043" s="13">
        <f t="shared" ca="1" si="654"/>
        <v>1993.7530027940775</v>
      </c>
      <c r="D7043" s="13">
        <f t="shared" ca="1" si="655"/>
        <v>100.56335319692546</v>
      </c>
      <c r="E7043" s="13">
        <f t="shared" ca="1" si="656"/>
        <v>984958.79857797967</v>
      </c>
      <c r="F7043" s="13">
        <f t="shared" ca="1" si="657"/>
        <v>4.0094685768352063</v>
      </c>
      <c r="G7043" s="13">
        <f t="shared" ca="1" si="658"/>
        <v>0.49988173566470245</v>
      </c>
      <c r="H7043" s="13">
        <f t="shared" ca="1" si="659"/>
        <v>0</v>
      </c>
    </row>
    <row r="7044" spans="3:8">
      <c r="C7044" s="13">
        <f t="shared" ca="1" si="654"/>
        <v>1989.3711818300142</v>
      </c>
      <c r="D7044" s="13">
        <f t="shared" ca="1" si="655"/>
        <v>100.10498891467547</v>
      </c>
      <c r="E7044" s="13">
        <f t="shared" ca="1" si="656"/>
        <v>991988.63307274738</v>
      </c>
      <c r="F7044" s="13">
        <f t="shared" ca="1" si="657"/>
        <v>4.0098596533558988</v>
      </c>
      <c r="G7044" s="13">
        <f t="shared" ca="1" si="658"/>
        <v>0.49171574639861204</v>
      </c>
      <c r="H7044" s="13">
        <f t="shared" ca="1" si="659"/>
        <v>0</v>
      </c>
    </row>
    <row r="7045" spans="3:8">
      <c r="C7045" s="13">
        <f t="shared" ca="1" si="654"/>
        <v>1985.2407312496714</v>
      </c>
      <c r="D7045" s="13">
        <f t="shared" ca="1" si="655"/>
        <v>99.351812376971125</v>
      </c>
      <c r="E7045" s="13">
        <f t="shared" ca="1" si="656"/>
        <v>1000041.9237399736</v>
      </c>
      <c r="F7045" s="13">
        <f t="shared" ca="1" si="657"/>
        <v>4.0049143449759246</v>
      </c>
      <c r="G7045" s="13">
        <f t="shared" ca="1" si="658"/>
        <v>0.48446359509160153</v>
      </c>
      <c r="H7045" s="13">
        <f t="shared" ca="1" si="659"/>
        <v>0</v>
      </c>
    </row>
    <row r="7046" spans="3:8">
      <c r="C7046" s="13">
        <f t="shared" ca="1" si="654"/>
        <v>1985.2068122532721</v>
      </c>
      <c r="D7046" s="13">
        <f t="shared" ca="1" si="655"/>
        <v>100.17758411627436</v>
      </c>
      <c r="E7046" s="13">
        <f t="shared" ca="1" si="656"/>
        <v>985580.95096761279</v>
      </c>
      <c r="F7046" s="13">
        <f t="shared" ca="1" si="657"/>
        <v>3.9910377829168553</v>
      </c>
      <c r="G7046" s="13">
        <f t="shared" ca="1" si="658"/>
        <v>0.50256998125663621</v>
      </c>
      <c r="H7046" s="13">
        <f t="shared" ca="1" si="659"/>
        <v>0</v>
      </c>
    </row>
    <row r="7047" spans="3:8">
      <c r="C7047" s="13">
        <f t="shared" ca="1" si="654"/>
        <v>2002.5400605267582</v>
      </c>
      <c r="D7047" s="13">
        <f t="shared" ca="1" si="655"/>
        <v>99.634271717784557</v>
      </c>
      <c r="E7047" s="13">
        <f t="shared" ca="1" si="656"/>
        <v>1001893.9279663381</v>
      </c>
      <c r="F7047" s="13">
        <f t="shared" ca="1" si="657"/>
        <v>3.9917203937381598</v>
      </c>
      <c r="G7047" s="13">
        <f t="shared" ca="1" si="658"/>
        <v>0.49998746346872391</v>
      </c>
      <c r="H7047" s="13">
        <f t="shared" ca="1" si="659"/>
        <v>0</v>
      </c>
    </row>
    <row r="7048" spans="3:8">
      <c r="C7048" s="13">
        <f t="shared" ca="1" si="654"/>
        <v>1982.0152342280498</v>
      </c>
      <c r="D7048" s="13">
        <f t="shared" ca="1" si="655"/>
        <v>101.01212681197148</v>
      </c>
      <c r="E7048" s="13">
        <f t="shared" ca="1" si="656"/>
        <v>988702.07543361268</v>
      </c>
      <c r="F7048" s="13">
        <f t="shared" ca="1" si="657"/>
        <v>4.0074406481702454</v>
      </c>
      <c r="G7048" s="13">
        <f t="shared" ca="1" si="658"/>
        <v>0.49534043899597091</v>
      </c>
      <c r="H7048" s="13">
        <f t="shared" ca="1" si="659"/>
        <v>0</v>
      </c>
    </row>
    <row r="7049" spans="3:8">
      <c r="C7049" s="13">
        <f t="shared" ca="1" si="654"/>
        <v>1983.4454799129267</v>
      </c>
      <c r="D7049" s="13">
        <f t="shared" ca="1" si="655"/>
        <v>100.21891011034919</v>
      </c>
      <c r="E7049" s="13">
        <f t="shared" ca="1" si="656"/>
        <v>988518.95095569198</v>
      </c>
      <c r="F7049" s="13">
        <f t="shared" ca="1" si="657"/>
        <v>4.006858371431437</v>
      </c>
      <c r="G7049" s="13">
        <f t="shared" ca="1" si="658"/>
        <v>0.4925375859862805</v>
      </c>
      <c r="H7049" s="13">
        <f t="shared" ca="1" si="659"/>
        <v>0</v>
      </c>
    </row>
    <row r="7050" spans="3:8">
      <c r="C7050" s="13">
        <f t="shared" ca="1" si="654"/>
        <v>1996.6421790844386</v>
      </c>
      <c r="D7050" s="13">
        <f t="shared" ca="1" si="655"/>
        <v>100.24724860624892</v>
      </c>
      <c r="E7050" s="13">
        <f t="shared" ca="1" si="656"/>
        <v>986354.64277934085</v>
      </c>
      <c r="F7050" s="13">
        <f t="shared" ca="1" si="657"/>
        <v>4.0003784105181763</v>
      </c>
      <c r="G7050" s="13">
        <f t="shared" ca="1" si="658"/>
        <v>0.50359995995630746</v>
      </c>
      <c r="H7050" s="13">
        <f t="shared" ca="1" si="659"/>
        <v>0</v>
      </c>
    </row>
    <row r="7051" spans="3:8">
      <c r="C7051" s="13">
        <f t="shared" ca="1" si="654"/>
        <v>1991.8428998342458</v>
      </c>
      <c r="D7051" s="13">
        <f t="shared" ca="1" si="655"/>
        <v>100.4649036773968</v>
      </c>
      <c r="E7051" s="13">
        <f t="shared" ca="1" si="656"/>
        <v>991903.38489429641</v>
      </c>
      <c r="F7051" s="13">
        <f t="shared" ca="1" si="657"/>
        <v>4.0039378439717535</v>
      </c>
      <c r="G7051" s="13">
        <f t="shared" ca="1" si="658"/>
        <v>0.49768664888576447</v>
      </c>
      <c r="H7051" s="13">
        <f t="shared" ca="1" si="659"/>
        <v>0</v>
      </c>
    </row>
    <row r="7052" spans="3:8">
      <c r="C7052" s="13">
        <f t="shared" ca="1" si="654"/>
        <v>1997.9221756904185</v>
      </c>
      <c r="D7052" s="13">
        <f t="shared" ca="1" si="655"/>
        <v>99.104502899020403</v>
      </c>
      <c r="E7052" s="13">
        <f t="shared" ca="1" si="656"/>
        <v>992757.42865768063</v>
      </c>
      <c r="F7052" s="13">
        <f t="shared" ca="1" si="657"/>
        <v>3.9956980533106288</v>
      </c>
      <c r="G7052" s="13">
        <f t="shared" ca="1" si="658"/>
        <v>0.49760743769664501</v>
      </c>
      <c r="H7052" s="13">
        <f t="shared" ca="1" si="659"/>
        <v>0</v>
      </c>
    </row>
    <row r="7053" spans="3:8">
      <c r="C7053" s="13">
        <f t="shared" ca="1" si="654"/>
        <v>1998.4552872237832</v>
      </c>
      <c r="D7053" s="13">
        <f t="shared" ca="1" si="655"/>
        <v>99.358181528437072</v>
      </c>
      <c r="E7053" s="13">
        <f t="shared" ca="1" si="656"/>
        <v>998400.69960808824</v>
      </c>
      <c r="F7053" s="13">
        <f t="shared" ca="1" si="657"/>
        <v>3.9916516208855541</v>
      </c>
      <c r="G7053" s="13">
        <f t="shared" ca="1" si="658"/>
        <v>0.49834171539502847</v>
      </c>
      <c r="H7053" s="13">
        <f t="shared" ca="1" si="659"/>
        <v>0</v>
      </c>
    </row>
    <row r="7054" spans="3:8">
      <c r="C7054" s="13">
        <f t="shared" ca="1" si="654"/>
        <v>1999.3887661253596</v>
      </c>
      <c r="D7054" s="13">
        <f t="shared" ca="1" si="655"/>
        <v>100.3483793514453</v>
      </c>
      <c r="E7054" s="13">
        <f t="shared" ca="1" si="656"/>
        <v>995642.45361222466</v>
      </c>
      <c r="F7054" s="13">
        <f t="shared" ca="1" si="657"/>
        <v>3.9936225659815476</v>
      </c>
      <c r="G7054" s="13">
        <f t="shared" ca="1" si="658"/>
        <v>0.5041775643475146</v>
      </c>
      <c r="H7054" s="13">
        <f t="shared" ca="1" si="659"/>
        <v>0</v>
      </c>
    </row>
    <row r="7055" spans="3:8">
      <c r="C7055" s="13">
        <f t="shared" ca="1" si="654"/>
        <v>2003.8215337940433</v>
      </c>
      <c r="D7055" s="13">
        <f t="shared" ca="1" si="655"/>
        <v>100.34535373967627</v>
      </c>
      <c r="E7055" s="13">
        <f t="shared" ca="1" si="656"/>
        <v>1002584.4554989696</v>
      </c>
      <c r="F7055" s="13">
        <f t="shared" ca="1" si="657"/>
        <v>3.9943655194426539</v>
      </c>
      <c r="G7055" s="13">
        <f t="shared" ca="1" si="658"/>
        <v>0.50251993914214399</v>
      </c>
      <c r="H7055" s="13">
        <f t="shared" ca="1" si="659"/>
        <v>0</v>
      </c>
    </row>
    <row r="7056" spans="3:8">
      <c r="C7056" s="13">
        <f t="shared" ca="1" si="654"/>
        <v>2013.9284157001546</v>
      </c>
      <c r="D7056" s="13">
        <f t="shared" ca="1" si="655"/>
        <v>100.38772800716399</v>
      </c>
      <c r="E7056" s="13">
        <f t="shared" ca="1" si="656"/>
        <v>1011091.9266048061</v>
      </c>
      <c r="F7056" s="13">
        <f t="shared" ca="1" si="657"/>
        <v>4.0006998708087966</v>
      </c>
      <c r="G7056" s="13">
        <f t="shared" ca="1" si="658"/>
        <v>0.50036196335448646</v>
      </c>
      <c r="H7056" s="13">
        <f t="shared" ca="1" si="659"/>
        <v>0</v>
      </c>
    </row>
    <row r="7057" spans="3:8">
      <c r="C7057" s="13">
        <f t="shared" ca="1" si="654"/>
        <v>2006.4402085700872</v>
      </c>
      <c r="D7057" s="13">
        <f t="shared" ca="1" si="655"/>
        <v>99.444927115347326</v>
      </c>
      <c r="E7057" s="13">
        <f t="shared" ca="1" si="656"/>
        <v>990414.72723667626</v>
      </c>
      <c r="F7057" s="13">
        <f t="shared" ca="1" si="657"/>
        <v>4.0043123642062977</v>
      </c>
      <c r="G7057" s="13">
        <f t="shared" ca="1" si="658"/>
        <v>0.50044497317025205</v>
      </c>
      <c r="H7057" s="13">
        <f t="shared" ca="1" si="659"/>
        <v>0</v>
      </c>
    </row>
    <row r="7058" spans="3:8">
      <c r="C7058" s="13">
        <f t="shared" ca="1" si="654"/>
        <v>1995.7277417883577</v>
      </c>
      <c r="D7058" s="13">
        <f t="shared" ca="1" si="655"/>
        <v>100.31404238697019</v>
      </c>
      <c r="E7058" s="13">
        <f t="shared" ca="1" si="656"/>
        <v>986688.35969183827</v>
      </c>
      <c r="F7058" s="13">
        <f t="shared" ca="1" si="657"/>
        <v>4.0041554028926143</v>
      </c>
      <c r="G7058" s="13">
        <f t="shared" ca="1" si="658"/>
        <v>0.5014074161622889</v>
      </c>
      <c r="H7058" s="13">
        <f t="shared" ca="1" si="659"/>
        <v>0</v>
      </c>
    </row>
    <row r="7059" spans="3:8">
      <c r="C7059" s="13">
        <f t="shared" ca="1" si="654"/>
        <v>1995.6908024305551</v>
      </c>
      <c r="D7059" s="13">
        <f t="shared" ca="1" si="655"/>
        <v>99.622515177091515</v>
      </c>
      <c r="E7059" s="13">
        <f t="shared" ca="1" si="656"/>
        <v>1003578.5914280494</v>
      </c>
      <c r="F7059" s="13">
        <f t="shared" ca="1" si="657"/>
        <v>4.0031297803868799</v>
      </c>
      <c r="G7059" s="13">
        <f t="shared" ca="1" si="658"/>
        <v>0.49005415981723466</v>
      </c>
      <c r="H7059" s="13">
        <f t="shared" ca="1" si="659"/>
        <v>0</v>
      </c>
    </row>
    <row r="7060" spans="3:8">
      <c r="C7060" s="13">
        <f t="shared" ca="1" si="654"/>
        <v>2010.0257445267946</v>
      </c>
      <c r="D7060" s="13">
        <f t="shared" ca="1" si="655"/>
        <v>99.733538765521416</v>
      </c>
      <c r="E7060" s="13">
        <f t="shared" ca="1" si="656"/>
        <v>995008.18909018999</v>
      </c>
      <c r="F7060" s="13">
        <f t="shared" ca="1" si="657"/>
        <v>4.0174066991532911</v>
      </c>
      <c r="G7060" s="13">
        <f t="shared" ca="1" si="658"/>
        <v>0.4948627346959325</v>
      </c>
      <c r="H7060" s="13">
        <f t="shared" ca="1" si="659"/>
        <v>0</v>
      </c>
    </row>
    <row r="7061" spans="3:8">
      <c r="C7061" s="13">
        <f t="shared" ca="1" si="654"/>
        <v>1997.4576993171395</v>
      </c>
      <c r="D7061" s="13">
        <f t="shared" ca="1" si="655"/>
        <v>100.28383326832258</v>
      </c>
      <c r="E7061" s="13">
        <f t="shared" ca="1" si="656"/>
        <v>977270.12451002561</v>
      </c>
      <c r="F7061" s="13">
        <f t="shared" ca="1" si="657"/>
        <v>3.9887259092550513</v>
      </c>
      <c r="G7061" s="13">
        <f t="shared" ca="1" si="658"/>
        <v>0.51485489181159083</v>
      </c>
      <c r="H7061" s="13">
        <f t="shared" ca="1" si="659"/>
        <v>0</v>
      </c>
    </row>
    <row r="7062" spans="3:8">
      <c r="C7062" s="13">
        <f t="shared" ca="1" si="654"/>
        <v>1993.4272725157316</v>
      </c>
      <c r="D7062" s="13">
        <f t="shared" ca="1" si="655"/>
        <v>99.958359649563164</v>
      </c>
      <c r="E7062" s="13">
        <f t="shared" ca="1" si="656"/>
        <v>1000948.8459175559</v>
      </c>
      <c r="F7062" s="13">
        <f t="shared" ca="1" si="657"/>
        <v>4.0056717296276094</v>
      </c>
      <c r="G7062" s="13">
        <f t="shared" ca="1" si="658"/>
        <v>0.49063298462320121</v>
      </c>
      <c r="H7062" s="13">
        <f t="shared" ca="1" si="659"/>
        <v>0</v>
      </c>
    </row>
    <row r="7063" spans="3:8">
      <c r="C7063" s="13">
        <f t="shared" ca="1" si="654"/>
        <v>2015.3261154915863</v>
      </c>
      <c r="D7063" s="13">
        <f t="shared" ca="1" si="655"/>
        <v>100.6326221259215</v>
      </c>
      <c r="E7063" s="13">
        <f t="shared" ca="1" si="656"/>
        <v>1005618.891399804</v>
      </c>
      <c r="F7063" s="13">
        <f t="shared" ca="1" si="657"/>
        <v>3.9979747948273654</v>
      </c>
      <c r="G7063" s="13">
        <f t="shared" ca="1" si="658"/>
        <v>0.50639097691318413</v>
      </c>
      <c r="H7063" s="13">
        <f t="shared" ca="1" si="659"/>
        <v>0</v>
      </c>
    </row>
    <row r="7064" spans="3:8">
      <c r="C7064" s="13">
        <f t="shared" ref="C7064:C7127" ca="1" si="660">NORMINV(RAND(),$D$3,$G$3)</f>
        <v>2013.4972640342576</v>
      </c>
      <c r="D7064" s="13">
        <f t="shared" ref="D7064:D7127" ca="1" si="661">NORMINV(RAND(),$D$4,$G$4)</f>
        <v>100.49361873110173</v>
      </c>
      <c r="E7064" s="13">
        <f t="shared" ref="E7064:E7127" ca="1" si="662">NORMINV(RAND(),$D$5,$G$5)</f>
        <v>998592.7967071149</v>
      </c>
      <c r="F7064" s="13">
        <f t="shared" ref="F7064:F7127" ca="1" si="663">NORMINV(RAND(),$D$6,$G$6)</f>
        <v>3.9992629524800445</v>
      </c>
      <c r="G7064" s="13">
        <f t="shared" ref="G7064:G7127" ca="1" si="664">C7064^2*D7064/(E7064*3.1415926*F7064^4)</f>
        <v>0.50767109684736145</v>
      </c>
      <c r="H7064" s="13">
        <f t="shared" ref="H7064:H7127" ca="1" si="665">IF(G7064&gt;0.54,1,IF(G7064&lt;0.46,1,0))</f>
        <v>0</v>
      </c>
    </row>
    <row r="7065" spans="3:8">
      <c r="C7065" s="13">
        <f t="shared" ca="1" si="660"/>
        <v>1967.3266625064643</v>
      </c>
      <c r="D7065" s="13">
        <f t="shared" ca="1" si="661"/>
        <v>100.35179101155953</v>
      </c>
      <c r="E7065" s="13">
        <f t="shared" ca="1" si="662"/>
        <v>1002690.4047370234</v>
      </c>
      <c r="F7065" s="13">
        <f t="shared" ca="1" si="663"/>
        <v>3.9935142556091101</v>
      </c>
      <c r="G7065" s="13">
        <f t="shared" ca="1" si="664"/>
        <v>0.4847752098546172</v>
      </c>
      <c r="H7065" s="13">
        <f t="shared" ca="1" si="665"/>
        <v>0</v>
      </c>
    </row>
    <row r="7066" spans="3:8">
      <c r="C7066" s="13">
        <f t="shared" ca="1" si="660"/>
        <v>1994.7539088745509</v>
      </c>
      <c r="D7066" s="13">
        <f t="shared" ca="1" si="661"/>
        <v>99.132437449882175</v>
      </c>
      <c r="E7066" s="13">
        <f t="shared" ca="1" si="662"/>
        <v>1009624.2087662427</v>
      </c>
      <c r="F7066" s="13">
        <f t="shared" ca="1" si="663"/>
        <v>4.0030118161443884</v>
      </c>
      <c r="G7066" s="13">
        <f t="shared" ca="1" si="664"/>
        <v>0.48432548846475182</v>
      </c>
      <c r="H7066" s="13">
        <f t="shared" ca="1" si="665"/>
        <v>0</v>
      </c>
    </row>
    <row r="7067" spans="3:8">
      <c r="C7067" s="13">
        <f t="shared" ca="1" si="660"/>
        <v>1992.9849521782851</v>
      </c>
      <c r="D7067" s="13">
        <f t="shared" ca="1" si="661"/>
        <v>100.56346719929051</v>
      </c>
      <c r="E7067" s="13">
        <f t="shared" ca="1" si="662"/>
        <v>1009959.1805322252</v>
      </c>
      <c r="F7067" s="13">
        <f t="shared" ca="1" si="663"/>
        <v>4.0057813052252413</v>
      </c>
      <c r="G7067" s="13">
        <f t="shared" ca="1" si="664"/>
        <v>0.48892883344585297</v>
      </c>
      <c r="H7067" s="13">
        <f t="shared" ca="1" si="665"/>
        <v>0</v>
      </c>
    </row>
    <row r="7068" spans="3:8">
      <c r="C7068" s="13">
        <f t="shared" ca="1" si="660"/>
        <v>2010.0106298568123</v>
      </c>
      <c r="D7068" s="13">
        <f t="shared" ca="1" si="661"/>
        <v>99.871588319293494</v>
      </c>
      <c r="E7068" s="13">
        <f t="shared" ca="1" si="662"/>
        <v>990128.75041929842</v>
      </c>
      <c r="F7068" s="13">
        <f t="shared" ca="1" si="663"/>
        <v>4.0019148728741873</v>
      </c>
      <c r="G7068" s="13">
        <f t="shared" ca="1" si="664"/>
        <v>0.50573818250471436</v>
      </c>
      <c r="H7068" s="13">
        <f t="shared" ca="1" si="665"/>
        <v>0</v>
      </c>
    </row>
    <row r="7069" spans="3:8">
      <c r="C7069" s="13">
        <f t="shared" ca="1" si="660"/>
        <v>2008.9324854268214</v>
      </c>
      <c r="D7069" s="13">
        <f t="shared" ca="1" si="661"/>
        <v>99.989588649010983</v>
      </c>
      <c r="E7069" s="13">
        <f t="shared" ca="1" si="662"/>
        <v>985762.2355939094</v>
      </c>
      <c r="F7069" s="13">
        <f t="shared" ca="1" si="663"/>
        <v>3.9984955359676917</v>
      </c>
      <c r="G7069" s="13">
        <f t="shared" ca="1" si="664"/>
        <v>0.50977315469210027</v>
      </c>
      <c r="H7069" s="13">
        <f t="shared" ca="1" si="665"/>
        <v>0</v>
      </c>
    </row>
    <row r="7070" spans="3:8">
      <c r="C7070" s="13">
        <f t="shared" ca="1" si="660"/>
        <v>1997.9141378863224</v>
      </c>
      <c r="D7070" s="13">
        <f t="shared" ca="1" si="661"/>
        <v>100.58273503119973</v>
      </c>
      <c r="E7070" s="13">
        <f t="shared" ca="1" si="662"/>
        <v>1004543.7648462671</v>
      </c>
      <c r="F7070" s="13">
        <f t="shared" ca="1" si="663"/>
        <v>3.9930395482850538</v>
      </c>
      <c r="G7070" s="13">
        <f t="shared" ca="1" si="664"/>
        <v>0.50043065657236196</v>
      </c>
      <c r="H7070" s="13">
        <f t="shared" ca="1" si="665"/>
        <v>0</v>
      </c>
    </row>
    <row r="7071" spans="3:8">
      <c r="C7071" s="13">
        <f t="shared" ca="1" si="660"/>
        <v>1989.928937525254</v>
      </c>
      <c r="D7071" s="13">
        <f t="shared" ca="1" si="661"/>
        <v>100.08976704200629</v>
      </c>
      <c r="E7071" s="13">
        <f t="shared" ca="1" si="662"/>
        <v>986130.06556642952</v>
      </c>
      <c r="F7071" s="13">
        <f t="shared" ca="1" si="663"/>
        <v>4.0045016337273429</v>
      </c>
      <c r="G7071" s="13">
        <f t="shared" ca="1" si="664"/>
        <v>0.49749285479845529</v>
      </c>
      <c r="H7071" s="13">
        <f t="shared" ca="1" si="665"/>
        <v>0</v>
      </c>
    </row>
    <row r="7072" spans="3:8">
      <c r="C7072" s="13">
        <f t="shared" ca="1" si="660"/>
        <v>1977.3862724458804</v>
      </c>
      <c r="D7072" s="13">
        <f t="shared" ca="1" si="661"/>
        <v>100.38029959075995</v>
      </c>
      <c r="E7072" s="13">
        <f t="shared" ca="1" si="662"/>
        <v>990590.98602802563</v>
      </c>
      <c r="F7072" s="13">
        <f t="shared" ca="1" si="663"/>
        <v>3.9973087487960468</v>
      </c>
      <c r="G7072" s="13">
        <f t="shared" ca="1" si="664"/>
        <v>0.49398811900732786</v>
      </c>
      <c r="H7072" s="13">
        <f t="shared" ca="1" si="665"/>
        <v>0</v>
      </c>
    </row>
    <row r="7073" spans="3:8">
      <c r="C7073" s="13">
        <f t="shared" ca="1" si="660"/>
        <v>2017.5068963435017</v>
      </c>
      <c r="D7073" s="13">
        <f t="shared" ca="1" si="661"/>
        <v>100.51287468960213</v>
      </c>
      <c r="E7073" s="13">
        <f t="shared" ca="1" si="662"/>
        <v>998206.45190782403</v>
      </c>
      <c r="F7073" s="13">
        <f t="shared" ca="1" si="663"/>
        <v>3.9956945478062162</v>
      </c>
      <c r="G7073" s="13">
        <f t="shared" ca="1" si="664"/>
        <v>0.51181426707331412</v>
      </c>
      <c r="H7073" s="13">
        <f t="shared" ca="1" si="665"/>
        <v>0</v>
      </c>
    </row>
    <row r="7074" spans="3:8">
      <c r="C7074" s="13">
        <f t="shared" ca="1" si="660"/>
        <v>1991.1050644196196</v>
      </c>
      <c r="D7074" s="13">
        <f t="shared" ca="1" si="661"/>
        <v>100.49941032829044</v>
      </c>
      <c r="E7074" s="13">
        <f t="shared" ca="1" si="662"/>
        <v>990602.93370647053</v>
      </c>
      <c r="F7074" s="13">
        <f t="shared" ca="1" si="663"/>
        <v>3.9971827809984317</v>
      </c>
      <c r="G7074" s="13">
        <f t="shared" ca="1" si="664"/>
        <v>0.50151781057859313</v>
      </c>
      <c r="H7074" s="13">
        <f t="shared" ca="1" si="665"/>
        <v>0</v>
      </c>
    </row>
    <row r="7075" spans="3:8">
      <c r="C7075" s="13">
        <f t="shared" ca="1" si="660"/>
        <v>2006.9247475863531</v>
      </c>
      <c r="D7075" s="13">
        <f t="shared" ca="1" si="661"/>
        <v>99.157818790333991</v>
      </c>
      <c r="E7075" s="13">
        <f t="shared" ca="1" si="662"/>
        <v>996956.18032091786</v>
      </c>
      <c r="F7075" s="13">
        <f t="shared" ca="1" si="663"/>
        <v>4.0133968560423341</v>
      </c>
      <c r="G7075" s="13">
        <f t="shared" ca="1" si="664"/>
        <v>0.49149010838315377</v>
      </c>
      <c r="H7075" s="13">
        <f t="shared" ca="1" si="665"/>
        <v>0</v>
      </c>
    </row>
    <row r="7076" spans="3:8">
      <c r="C7076" s="13">
        <f t="shared" ca="1" si="660"/>
        <v>2003.6714494418991</v>
      </c>
      <c r="D7076" s="13">
        <f t="shared" ca="1" si="661"/>
        <v>99.778741368445338</v>
      </c>
      <c r="E7076" s="13">
        <f t="shared" ca="1" si="662"/>
        <v>995085.10616976966</v>
      </c>
      <c r="F7076" s="13">
        <f t="shared" ca="1" si="663"/>
        <v>4.0028851917281019</v>
      </c>
      <c r="G7076" s="13">
        <f t="shared" ca="1" si="664"/>
        <v>0.49910096938950271</v>
      </c>
      <c r="H7076" s="13">
        <f t="shared" ca="1" si="665"/>
        <v>0</v>
      </c>
    </row>
    <row r="7077" spans="3:8">
      <c r="C7077" s="13">
        <f t="shared" ca="1" si="660"/>
        <v>1990.9822215115564</v>
      </c>
      <c r="D7077" s="13">
        <f t="shared" ca="1" si="661"/>
        <v>99.85211934311647</v>
      </c>
      <c r="E7077" s="13">
        <f t="shared" ca="1" si="662"/>
        <v>993341.89122626244</v>
      </c>
      <c r="F7077" s="13">
        <f t="shared" ca="1" si="663"/>
        <v>4.0008457198841603</v>
      </c>
      <c r="G7077" s="13">
        <f t="shared" ca="1" si="664"/>
        <v>0.49503535497797663</v>
      </c>
      <c r="H7077" s="13">
        <f t="shared" ca="1" si="665"/>
        <v>0</v>
      </c>
    </row>
    <row r="7078" spans="3:8">
      <c r="C7078" s="13">
        <f t="shared" ca="1" si="660"/>
        <v>2016.8771566127427</v>
      </c>
      <c r="D7078" s="13">
        <f t="shared" ca="1" si="661"/>
        <v>99.841519850832768</v>
      </c>
      <c r="E7078" s="13">
        <f t="shared" ca="1" si="662"/>
        <v>996105.40606663609</v>
      </c>
      <c r="F7078" s="13">
        <f t="shared" ca="1" si="663"/>
        <v>4.0042150938028076</v>
      </c>
      <c r="G7078" s="13">
        <f t="shared" ca="1" si="664"/>
        <v>0.50483019359579728</v>
      </c>
      <c r="H7078" s="13">
        <f t="shared" ca="1" si="665"/>
        <v>0</v>
      </c>
    </row>
    <row r="7079" spans="3:8">
      <c r="C7079" s="13">
        <f t="shared" ca="1" si="660"/>
        <v>2017.5893208787716</v>
      </c>
      <c r="D7079" s="13">
        <f t="shared" ca="1" si="661"/>
        <v>100.30241652463194</v>
      </c>
      <c r="E7079" s="13">
        <f t="shared" ca="1" si="662"/>
        <v>995737.64516503259</v>
      </c>
      <c r="F7079" s="13">
        <f t="shared" ca="1" si="663"/>
        <v>4.0048452029478732</v>
      </c>
      <c r="G7079" s="13">
        <f t="shared" ca="1" si="664"/>
        <v>0.50738685161150687</v>
      </c>
      <c r="H7079" s="13">
        <f t="shared" ca="1" si="665"/>
        <v>0</v>
      </c>
    </row>
    <row r="7080" spans="3:8">
      <c r="C7080" s="13">
        <f t="shared" ca="1" si="660"/>
        <v>2022.1316633733634</v>
      </c>
      <c r="D7080" s="13">
        <f t="shared" ca="1" si="661"/>
        <v>99.797665259770127</v>
      </c>
      <c r="E7080" s="13">
        <f t="shared" ca="1" si="662"/>
        <v>989704.1064953485</v>
      </c>
      <c r="F7080" s="13">
        <f t="shared" ca="1" si="663"/>
        <v>3.9998932701061616</v>
      </c>
      <c r="G7080" s="13">
        <f t="shared" ca="1" si="664"/>
        <v>0.51273196155503853</v>
      </c>
      <c r="H7080" s="13">
        <f t="shared" ca="1" si="665"/>
        <v>0</v>
      </c>
    </row>
    <row r="7081" spans="3:8">
      <c r="C7081" s="13">
        <f t="shared" ca="1" si="660"/>
        <v>1975.0806086559337</v>
      </c>
      <c r="D7081" s="13">
        <f t="shared" ca="1" si="661"/>
        <v>100.18884950042329</v>
      </c>
      <c r="E7081" s="13">
        <f t="shared" ca="1" si="662"/>
        <v>990332.69074362097</v>
      </c>
      <c r="F7081" s="13">
        <f t="shared" ca="1" si="663"/>
        <v>4.011905625178569</v>
      </c>
      <c r="G7081" s="13">
        <f t="shared" ca="1" si="664"/>
        <v>0.48490339647832748</v>
      </c>
      <c r="H7081" s="13">
        <f t="shared" ca="1" si="665"/>
        <v>0</v>
      </c>
    </row>
    <row r="7082" spans="3:8">
      <c r="C7082" s="13">
        <f t="shared" ca="1" si="660"/>
        <v>1975.4710031970042</v>
      </c>
      <c r="D7082" s="13">
        <f t="shared" ca="1" si="661"/>
        <v>100.41023596911154</v>
      </c>
      <c r="E7082" s="13">
        <f t="shared" ca="1" si="662"/>
        <v>995492.0877427666</v>
      </c>
      <c r="F7082" s="13">
        <f t="shared" ca="1" si="663"/>
        <v>3.9935508280338299</v>
      </c>
      <c r="G7082" s="13">
        <f t="shared" ca="1" si="664"/>
        <v>0.49260040351085099</v>
      </c>
      <c r="H7082" s="13">
        <f t="shared" ca="1" si="665"/>
        <v>0</v>
      </c>
    </row>
    <row r="7083" spans="3:8">
      <c r="C7083" s="13">
        <f t="shared" ca="1" si="660"/>
        <v>2000.966536991232</v>
      </c>
      <c r="D7083" s="13">
        <f t="shared" ca="1" si="661"/>
        <v>99.174950385660026</v>
      </c>
      <c r="E7083" s="13">
        <f t="shared" ca="1" si="662"/>
        <v>1002510.965146749</v>
      </c>
      <c r="F7083" s="13">
        <f t="shared" ca="1" si="663"/>
        <v>3.9947076119687819</v>
      </c>
      <c r="G7083" s="13">
        <f t="shared" ca="1" si="664"/>
        <v>0.49511109455503566</v>
      </c>
      <c r="H7083" s="13">
        <f t="shared" ca="1" si="665"/>
        <v>0</v>
      </c>
    </row>
    <row r="7084" spans="3:8">
      <c r="C7084" s="13">
        <f t="shared" ca="1" si="660"/>
        <v>1986.0047147119049</v>
      </c>
      <c r="D7084" s="13">
        <f t="shared" ca="1" si="661"/>
        <v>99.030318662346019</v>
      </c>
      <c r="E7084" s="13">
        <f t="shared" ca="1" si="662"/>
        <v>994494.08816504315</v>
      </c>
      <c r="F7084" s="13">
        <f t="shared" ca="1" si="663"/>
        <v>4.0080847352893434</v>
      </c>
      <c r="G7084" s="13">
        <f t="shared" ca="1" si="664"/>
        <v>0.48442782226774139</v>
      </c>
      <c r="H7084" s="13">
        <f t="shared" ca="1" si="665"/>
        <v>0</v>
      </c>
    </row>
    <row r="7085" spans="3:8">
      <c r="C7085" s="13">
        <f t="shared" ca="1" si="660"/>
        <v>1993.6247442682557</v>
      </c>
      <c r="D7085" s="13">
        <f t="shared" ca="1" si="661"/>
        <v>99.476561244970938</v>
      </c>
      <c r="E7085" s="13">
        <f t="shared" ca="1" si="662"/>
        <v>1005591.2630653247</v>
      </c>
      <c r="F7085" s="13">
        <f t="shared" ca="1" si="663"/>
        <v>3.9945923432253898</v>
      </c>
      <c r="G7085" s="13">
        <f t="shared" ca="1" si="664"/>
        <v>0.49152586605202059</v>
      </c>
      <c r="H7085" s="13">
        <f t="shared" ca="1" si="665"/>
        <v>0</v>
      </c>
    </row>
    <row r="7086" spans="3:8">
      <c r="C7086" s="13">
        <f t="shared" ca="1" si="660"/>
        <v>1996.3059571651929</v>
      </c>
      <c r="D7086" s="13">
        <f t="shared" ca="1" si="661"/>
        <v>100.35642693246236</v>
      </c>
      <c r="E7086" s="13">
        <f t="shared" ca="1" si="662"/>
        <v>997701.35095332668</v>
      </c>
      <c r="F7086" s="13">
        <f t="shared" ca="1" si="663"/>
        <v>3.9949217962412997</v>
      </c>
      <c r="G7086" s="13">
        <f t="shared" ca="1" si="664"/>
        <v>0.50097475553642945</v>
      </c>
      <c r="H7086" s="13">
        <f t="shared" ca="1" si="665"/>
        <v>0</v>
      </c>
    </row>
    <row r="7087" spans="3:8">
      <c r="C7087" s="13">
        <f t="shared" ca="1" si="660"/>
        <v>2000.888533067327</v>
      </c>
      <c r="D7087" s="13">
        <f t="shared" ca="1" si="661"/>
        <v>100.37428453293845</v>
      </c>
      <c r="E7087" s="13">
        <f t="shared" ca="1" si="662"/>
        <v>996767.60245778225</v>
      </c>
      <c r="F7087" s="13">
        <f t="shared" ca="1" si="663"/>
        <v>4.0099460561532538</v>
      </c>
      <c r="G7087" s="13">
        <f t="shared" ca="1" si="664"/>
        <v>0.49632980182719583</v>
      </c>
      <c r="H7087" s="13">
        <f t="shared" ca="1" si="665"/>
        <v>0</v>
      </c>
    </row>
    <row r="7088" spans="3:8">
      <c r="C7088" s="13">
        <f t="shared" ca="1" si="660"/>
        <v>2000.7808225728349</v>
      </c>
      <c r="D7088" s="13">
        <f t="shared" ca="1" si="661"/>
        <v>101.20847086673076</v>
      </c>
      <c r="E7088" s="13">
        <f t="shared" ca="1" si="662"/>
        <v>1003030.3501863817</v>
      </c>
      <c r="F7088" s="13">
        <f t="shared" ca="1" si="663"/>
        <v>3.9940966855866189</v>
      </c>
      <c r="G7088" s="13">
        <f t="shared" ca="1" si="664"/>
        <v>0.50521665723771514</v>
      </c>
      <c r="H7088" s="13">
        <f t="shared" ca="1" si="665"/>
        <v>0</v>
      </c>
    </row>
    <row r="7089" spans="3:8">
      <c r="C7089" s="13">
        <f t="shared" ca="1" si="660"/>
        <v>2008.9205921650034</v>
      </c>
      <c r="D7089" s="13">
        <f t="shared" ca="1" si="661"/>
        <v>99.668738188142925</v>
      </c>
      <c r="E7089" s="13">
        <f t="shared" ca="1" si="662"/>
        <v>997490.21167790983</v>
      </c>
      <c r="F7089" s="13">
        <f t="shared" ca="1" si="663"/>
        <v>4.0095090906348005</v>
      </c>
      <c r="G7089" s="13">
        <f t="shared" ca="1" si="664"/>
        <v>0.49666228603656265</v>
      </c>
      <c r="H7089" s="13">
        <f t="shared" ca="1" si="665"/>
        <v>0</v>
      </c>
    </row>
    <row r="7090" spans="3:8">
      <c r="C7090" s="13">
        <f t="shared" ca="1" si="660"/>
        <v>1998.2984530888195</v>
      </c>
      <c r="D7090" s="13">
        <f t="shared" ca="1" si="661"/>
        <v>99.89698236872556</v>
      </c>
      <c r="E7090" s="13">
        <f t="shared" ca="1" si="662"/>
        <v>1005643.9936973361</v>
      </c>
      <c r="F7090" s="13">
        <f t="shared" ca="1" si="663"/>
        <v>4.0036930944952474</v>
      </c>
      <c r="G7090" s="13">
        <f t="shared" ca="1" si="664"/>
        <v>0.49140076538982819</v>
      </c>
      <c r="H7090" s="13">
        <f t="shared" ca="1" si="665"/>
        <v>0</v>
      </c>
    </row>
    <row r="7091" spans="3:8">
      <c r="C7091" s="13">
        <f t="shared" ca="1" si="660"/>
        <v>1976.0236156473211</v>
      </c>
      <c r="D7091" s="13">
        <f t="shared" ca="1" si="661"/>
        <v>98.698716389619179</v>
      </c>
      <c r="E7091" s="13">
        <f t="shared" ca="1" si="662"/>
        <v>992381.53738097171</v>
      </c>
      <c r="F7091" s="13">
        <f t="shared" ca="1" si="663"/>
        <v>3.9906962096848666</v>
      </c>
      <c r="G7091" s="13">
        <f t="shared" ca="1" si="664"/>
        <v>0.4873854392513618</v>
      </c>
      <c r="H7091" s="13">
        <f t="shared" ca="1" si="665"/>
        <v>0</v>
      </c>
    </row>
    <row r="7092" spans="3:8">
      <c r="C7092" s="13">
        <f t="shared" ca="1" si="660"/>
        <v>1980.6264033375842</v>
      </c>
      <c r="D7092" s="13">
        <f t="shared" ca="1" si="661"/>
        <v>100.07900646611768</v>
      </c>
      <c r="E7092" s="13">
        <f t="shared" ca="1" si="662"/>
        <v>989898.86219607014</v>
      </c>
      <c r="F7092" s="13">
        <f t="shared" ca="1" si="663"/>
        <v>3.9935674411380475</v>
      </c>
      <c r="G7092" s="13">
        <f t="shared" ca="1" si="664"/>
        <v>0.49632177759168572</v>
      </c>
      <c r="H7092" s="13">
        <f t="shared" ca="1" si="665"/>
        <v>0</v>
      </c>
    </row>
    <row r="7093" spans="3:8">
      <c r="C7093" s="13">
        <f t="shared" ca="1" si="660"/>
        <v>2002.683322608256</v>
      </c>
      <c r="D7093" s="13">
        <f t="shared" ca="1" si="661"/>
        <v>99.678008381546221</v>
      </c>
      <c r="E7093" s="13">
        <f t="shared" ca="1" si="662"/>
        <v>992482.56741932535</v>
      </c>
      <c r="F7093" s="13">
        <f t="shared" ca="1" si="663"/>
        <v>3.9941450373893939</v>
      </c>
      <c r="G7093" s="13">
        <f t="shared" ca="1" si="664"/>
        <v>0.50379730193207495</v>
      </c>
      <c r="H7093" s="13">
        <f t="shared" ca="1" si="665"/>
        <v>0</v>
      </c>
    </row>
    <row r="7094" spans="3:8">
      <c r="C7094" s="13">
        <f t="shared" ca="1" si="660"/>
        <v>2001.7123885247909</v>
      </c>
      <c r="D7094" s="13">
        <f t="shared" ca="1" si="661"/>
        <v>100.06065009869756</v>
      </c>
      <c r="E7094" s="13">
        <f t="shared" ca="1" si="662"/>
        <v>993594.16165237001</v>
      </c>
      <c r="F7094" s="13">
        <f t="shared" ca="1" si="663"/>
        <v>3.9996942609934716</v>
      </c>
      <c r="G7094" s="13">
        <f t="shared" ca="1" si="664"/>
        <v>0.50188081957438757</v>
      </c>
      <c r="H7094" s="13">
        <f t="shared" ca="1" si="665"/>
        <v>0</v>
      </c>
    </row>
    <row r="7095" spans="3:8">
      <c r="C7095" s="13">
        <f t="shared" ca="1" si="660"/>
        <v>1986.3841833538045</v>
      </c>
      <c r="D7095" s="13">
        <f t="shared" ca="1" si="661"/>
        <v>99.741136677255426</v>
      </c>
      <c r="E7095" s="13">
        <f t="shared" ca="1" si="662"/>
        <v>994691.63241160929</v>
      </c>
      <c r="F7095" s="13">
        <f t="shared" ca="1" si="663"/>
        <v>4.0014152845081794</v>
      </c>
      <c r="G7095" s="13">
        <f t="shared" ca="1" si="664"/>
        <v>0.49125611966326005</v>
      </c>
      <c r="H7095" s="13">
        <f t="shared" ca="1" si="665"/>
        <v>0</v>
      </c>
    </row>
    <row r="7096" spans="3:8">
      <c r="C7096" s="13">
        <f t="shared" ca="1" si="660"/>
        <v>1984.6780619081333</v>
      </c>
      <c r="D7096" s="13">
        <f t="shared" ca="1" si="661"/>
        <v>100.24086472550914</v>
      </c>
      <c r="E7096" s="13">
        <f t="shared" ca="1" si="662"/>
        <v>1004964.4622580705</v>
      </c>
      <c r="F7096" s="13">
        <f t="shared" ca="1" si="663"/>
        <v>4.000488551465458</v>
      </c>
      <c r="G7096" s="13">
        <f t="shared" ca="1" si="664"/>
        <v>0.48828372096582667</v>
      </c>
      <c r="H7096" s="13">
        <f t="shared" ca="1" si="665"/>
        <v>0</v>
      </c>
    </row>
    <row r="7097" spans="3:8">
      <c r="C7097" s="13">
        <f t="shared" ca="1" si="660"/>
        <v>2013.1103197744915</v>
      </c>
      <c r="D7097" s="13">
        <f t="shared" ca="1" si="661"/>
        <v>99.625585591298318</v>
      </c>
      <c r="E7097" s="13">
        <f t="shared" ca="1" si="662"/>
        <v>989464.73361321143</v>
      </c>
      <c r="F7097" s="13">
        <f t="shared" ca="1" si="663"/>
        <v>4.0016498582464646</v>
      </c>
      <c r="G7097" s="13">
        <f t="shared" ca="1" si="664"/>
        <v>0.50652339669302948</v>
      </c>
      <c r="H7097" s="13">
        <f t="shared" ca="1" si="665"/>
        <v>0</v>
      </c>
    </row>
    <row r="7098" spans="3:8">
      <c r="C7098" s="13">
        <f t="shared" ca="1" si="660"/>
        <v>2019.1308305119771</v>
      </c>
      <c r="D7098" s="13">
        <f t="shared" ca="1" si="661"/>
        <v>99.021375889498017</v>
      </c>
      <c r="E7098" s="13">
        <f t="shared" ca="1" si="662"/>
        <v>981316.9511438068</v>
      </c>
      <c r="F7098" s="13">
        <f t="shared" ca="1" si="663"/>
        <v>3.9849872376275939</v>
      </c>
      <c r="G7098" s="13">
        <f t="shared" ca="1" si="664"/>
        <v>0.51926729615788236</v>
      </c>
      <c r="H7098" s="13">
        <f t="shared" ca="1" si="665"/>
        <v>0</v>
      </c>
    </row>
    <row r="7099" spans="3:8">
      <c r="C7099" s="13">
        <f t="shared" ca="1" si="660"/>
        <v>1980.6900365653064</v>
      </c>
      <c r="D7099" s="13">
        <f t="shared" ca="1" si="661"/>
        <v>100.31050811528954</v>
      </c>
      <c r="E7099" s="13">
        <f t="shared" ca="1" si="662"/>
        <v>994117.37166876672</v>
      </c>
      <c r="F7099" s="13">
        <f t="shared" ca="1" si="663"/>
        <v>4.0033166350503224</v>
      </c>
      <c r="G7099" s="13">
        <f t="shared" ca="1" si="664"/>
        <v>0.4905826346289564</v>
      </c>
      <c r="H7099" s="13">
        <f t="shared" ca="1" si="665"/>
        <v>0</v>
      </c>
    </row>
    <row r="7100" spans="3:8">
      <c r="C7100" s="13">
        <f t="shared" ca="1" si="660"/>
        <v>1999.7612361624772</v>
      </c>
      <c r="D7100" s="13">
        <f t="shared" ca="1" si="661"/>
        <v>98.984561393034468</v>
      </c>
      <c r="E7100" s="13">
        <f t="shared" ca="1" si="662"/>
        <v>1002792.1088198887</v>
      </c>
      <c r="F7100" s="13">
        <f t="shared" ca="1" si="663"/>
        <v>3.9972193070271933</v>
      </c>
      <c r="G7100" s="13">
        <f t="shared" ca="1" si="664"/>
        <v>0.4921880618636098</v>
      </c>
      <c r="H7100" s="13">
        <f t="shared" ca="1" si="665"/>
        <v>0</v>
      </c>
    </row>
    <row r="7101" spans="3:8">
      <c r="C7101" s="13">
        <f t="shared" ca="1" si="660"/>
        <v>2016.9872188075831</v>
      </c>
      <c r="D7101" s="13">
        <f t="shared" ca="1" si="661"/>
        <v>99.908276555070827</v>
      </c>
      <c r="E7101" s="13">
        <f t="shared" ca="1" si="662"/>
        <v>996774.73414504749</v>
      </c>
      <c r="F7101" s="13">
        <f t="shared" ca="1" si="663"/>
        <v>3.9992239345999714</v>
      </c>
      <c r="G7101" s="13">
        <f t="shared" ca="1" si="664"/>
        <v>0.50740878445577731</v>
      </c>
      <c r="H7101" s="13">
        <f t="shared" ca="1" si="665"/>
        <v>0</v>
      </c>
    </row>
    <row r="7102" spans="3:8">
      <c r="C7102" s="13">
        <f t="shared" ca="1" si="660"/>
        <v>1991.6731679311963</v>
      </c>
      <c r="D7102" s="13">
        <f t="shared" ca="1" si="661"/>
        <v>100.00605491220269</v>
      </c>
      <c r="E7102" s="13">
        <f t="shared" ca="1" si="662"/>
        <v>996445.12706266483</v>
      </c>
      <c r="F7102" s="13">
        <f t="shared" ca="1" si="663"/>
        <v>3.9890881654160326</v>
      </c>
      <c r="G7102" s="13">
        <f t="shared" ca="1" si="664"/>
        <v>0.50045455602482469</v>
      </c>
      <c r="H7102" s="13">
        <f t="shared" ca="1" si="665"/>
        <v>0</v>
      </c>
    </row>
    <row r="7103" spans="3:8">
      <c r="C7103" s="13">
        <f t="shared" ca="1" si="660"/>
        <v>1986.3526171072494</v>
      </c>
      <c r="D7103" s="13">
        <f t="shared" ca="1" si="661"/>
        <v>99.973896101275542</v>
      </c>
      <c r="E7103" s="13">
        <f t="shared" ca="1" si="662"/>
        <v>1001550.5015920537</v>
      </c>
      <c r="F7103" s="13">
        <f t="shared" ca="1" si="663"/>
        <v>3.9952718619809722</v>
      </c>
      <c r="G7103" s="13">
        <f t="shared" ca="1" si="664"/>
        <v>0.49202961856537625</v>
      </c>
      <c r="H7103" s="13">
        <f t="shared" ca="1" si="665"/>
        <v>0</v>
      </c>
    </row>
    <row r="7104" spans="3:8">
      <c r="C7104" s="13">
        <f t="shared" ca="1" si="660"/>
        <v>1994.7982007827345</v>
      </c>
      <c r="D7104" s="13">
        <f t="shared" ca="1" si="661"/>
        <v>99.71393671977313</v>
      </c>
      <c r="E7104" s="13">
        <f t="shared" ca="1" si="662"/>
        <v>994727.13057104242</v>
      </c>
      <c r="F7104" s="13">
        <f t="shared" ca="1" si="663"/>
        <v>4.0070582787663467</v>
      </c>
      <c r="G7104" s="13">
        <f t="shared" ca="1" si="664"/>
        <v>0.49248990667200898</v>
      </c>
      <c r="H7104" s="13">
        <f t="shared" ca="1" si="665"/>
        <v>0</v>
      </c>
    </row>
    <row r="7105" spans="3:8">
      <c r="C7105" s="13">
        <f t="shared" ca="1" si="660"/>
        <v>1987.0770707045158</v>
      </c>
      <c r="D7105" s="13">
        <f t="shared" ca="1" si="661"/>
        <v>100.34244759822201</v>
      </c>
      <c r="E7105" s="13">
        <f t="shared" ca="1" si="662"/>
        <v>979454.24870588467</v>
      </c>
      <c r="F7105" s="13">
        <f t="shared" ca="1" si="663"/>
        <v>4.0062504138028086</v>
      </c>
      <c r="G7105" s="13">
        <f t="shared" ca="1" si="664"/>
        <v>0.49983622470750427</v>
      </c>
      <c r="H7105" s="13">
        <f t="shared" ca="1" si="665"/>
        <v>0</v>
      </c>
    </row>
    <row r="7106" spans="3:8">
      <c r="C7106" s="13">
        <f t="shared" ca="1" si="660"/>
        <v>1994.8321762399387</v>
      </c>
      <c r="D7106" s="13">
        <f t="shared" ca="1" si="661"/>
        <v>101.38104826435936</v>
      </c>
      <c r="E7106" s="13">
        <f t="shared" ca="1" si="662"/>
        <v>1000622.381829106</v>
      </c>
      <c r="F7106" s="13">
        <f t="shared" ca="1" si="663"/>
        <v>3.9962303279263334</v>
      </c>
      <c r="G7106" s="13">
        <f t="shared" ca="1" si="664"/>
        <v>0.5032078216847875</v>
      </c>
      <c r="H7106" s="13">
        <f t="shared" ca="1" si="665"/>
        <v>0</v>
      </c>
    </row>
    <row r="7107" spans="3:8">
      <c r="C7107" s="13">
        <f t="shared" ca="1" si="660"/>
        <v>2004.6070725460957</v>
      </c>
      <c r="D7107" s="13">
        <f t="shared" ca="1" si="661"/>
        <v>99.612561244315913</v>
      </c>
      <c r="E7107" s="13">
        <f t="shared" ca="1" si="662"/>
        <v>998133.5745426513</v>
      </c>
      <c r="F7107" s="13">
        <f t="shared" ca="1" si="663"/>
        <v>3.9995127829229573</v>
      </c>
      <c r="G7107" s="13">
        <f t="shared" ca="1" si="664"/>
        <v>0.49889107778543845</v>
      </c>
      <c r="H7107" s="13">
        <f t="shared" ca="1" si="665"/>
        <v>0</v>
      </c>
    </row>
    <row r="7108" spans="3:8">
      <c r="C7108" s="13">
        <f t="shared" ca="1" si="660"/>
        <v>2013.3241010558861</v>
      </c>
      <c r="D7108" s="13">
        <f t="shared" ca="1" si="661"/>
        <v>100.14242390937986</v>
      </c>
      <c r="E7108" s="13">
        <f t="shared" ca="1" si="662"/>
        <v>993730.96486630535</v>
      </c>
      <c r="F7108" s="13">
        <f t="shared" ca="1" si="663"/>
        <v>4.0058535719531791</v>
      </c>
      <c r="G7108" s="13">
        <f t="shared" ca="1" si="664"/>
        <v>0.50494783549270239</v>
      </c>
      <c r="H7108" s="13">
        <f t="shared" ca="1" si="665"/>
        <v>0</v>
      </c>
    </row>
    <row r="7109" spans="3:8">
      <c r="C7109" s="13">
        <f t="shared" ca="1" si="660"/>
        <v>2003.9369142057599</v>
      </c>
      <c r="D7109" s="13">
        <f t="shared" ca="1" si="661"/>
        <v>100.67301635670663</v>
      </c>
      <c r="E7109" s="13">
        <f t="shared" ca="1" si="662"/>
        <v>996143.73042815225</v>
      </c>
      <c r="F7109" s="13">
        <f t="shared" ca="1" si="663"/>
        <v>3.9987389679233747</v>
      </c>
      <c r="G7109" s="13">
        <f t="shared" ca="1" si="664"/>
        <v>0.50526251679400147</v>
      </c>
      <c r="H7109" s="13">
        <f t="shared" ca="1" si="665"/>
        <v>0</v>
      </c>
    </row>
    <row r="7110" spans="3:8">
      <c r="C7110" s="13">
        <f t="shared" ca="1" si="660"/>
        <v>2001.1734521430012</v>
      </c>
      <c r="D7110" s="13">
        <f t="shared" ca="1" si="661"/>
        <v>100.14040647799931</v>
      </c>
      <c r="E7110" s="13">
        <f t="shared" ca="1" si="662"/>
        <v>975645.46828921221</v>
      </c>
      <c r="F7110" s="13">
        <f t="shared" ca="1" si="663"/>
        <v>3.9903593933847503</v>
      </c>
      <c r="G7110" s="13">
        <f t="shared" ca="1" si="664"/>
        <v>0.51604653839053627</v>
      </c>
      <c r="H7110" s="13">
        <f t="shared" ca="1" si="665"/>
        <v>0</v>
      </c>
    </row>
    <row r="7111" spans="3:8">
      <c r="C7111" s="13">
        <f t="shared" ca="1" si="660"/>
        <v>1995.7886782783498</v>
      </c>
      <c r="D7111" s="13">
        <f t="shared" ca="1" si="661"/>
        <v>99.494869039264515</v>
      </c>
      <c r="E7111" s="13">
        <f t="shared" ca="1" si="662"/>
        <v>999992.18234841316</v>
      </c>
      <c r="F7111" s="13">
        <f t="shared" ca="1" si="663"/>
        <v>4.0074749104274181</v>
      </c>
      <c r="G7111" s="13">
        <f t="shared" ca="1" si="664"/>
        <v>0.48910271733196842</v>
      </c>
      <c r="H7111" s="13">
        <f t="shared" ca="1" si="665"/>
        <v>0</v>
      </c>
    </row>
    <row r="7112" spans="3:8">
      <c r="C7112" s="13">
        <f t="shared" ca="1" si="660"/>
        <v>2019.7436569902957</v>
      </c>
      <c r="D7112" s="13">
        <f t="shared" ca="1" si="661"/>
        <v>100.09646468307672</v>
      </c>
      <c r="E7112" s="13">
        <f t="shared" ca="1" si="662"/>
        <v>985559.39037765353</v>
      </c>
      <c r="F7112" s="13">
        <f t="shared" ca="1" si="663"/>
        <v>4.0170284845934763</v>
      </c>
      <c r="G7112" s="13">
        <f t="shared" ca="1" si="664"/>
        <v>0.50647607383485738</v>
      </c>
      <c r="H7112" s="13">
        <f t="shared" ca="1" si="665"/>
        <v>0</v>
      </c>
    </row>
    <row r="7113" spans="3:8">
      <c r="C7113" s="13">
        <f t="shared" ca="1" si="660"/>
        <v>2002.2207807180171</v>
      </c>
      <c r="D7113" s="13">
        <f t="shared" ca="1" si="661"/>
        <v>100.1644042973215</v>
      </c>
      <c r="E7113" s="13">
        <f t="shared" ca="1" si="662"/>
        <v>996184.59970463137</v>
      </c>
      <c r="F7113" s="13">
        <f t="shared" ca="1" si="663"/>
        <v>4.0149891121120476</v>
      </c>
      <c r="G7113" s="13">
        <f t="shared" ca="1" si="664"/>
        <v>0.49375347497220101</v>
      </c>
      <c r="H7113" s="13">
        <f t="shared" ca="1" si="665"/>
        <v>0</v>
      </c>
    </row>
    <row r="7114" spans="3:8">
      <c r="C7114" s="13">
        <f t="shared" ca="1" si="660"/>
        <v>2008.4848500760318</v>
      </c>
      <c r="D7114" s="13">
        <f t="shared" ca="1" si="661"/>
        <v>100.46551992167085</v>
      </c>
      <c r="E7114" s="13">
        <f t="shared" ca="1" si="662"/>
        <v>986801.2835505564</v>
      </c>
      <c r="F7114" s="13">
        <f t="shared" ca="1" si="663"/>
        <v>3.9978955411819173</v>
      </c>
      <c r="G7114" s="13">
        <f t="shared" ca="1" si="664"/>
        <v>0.51173935285875227</v>
      </c>
      <c r="H7114" s="13">
        <f t="shared" ca="1" si="665"/>
        <v>0</v>
      </c>
    </row>
    <row r="7115" spans="3:8">
      <c r="C7115" s="13">
        <f t="shared" ca="1" si="660"/>
        <v>1974.3601597099498</v>
      </c>
      <c r="D7115" s="13">
        <f t="shared" ca="1" si="661"/>
        <v>100.45326232000382</v>
      </c>
      <c r="E7115" s="13">
        <f t="shared" ca="1" si="662"/>
        <v>1002393.5043067633</v>
      </c>
      <c r="F7115" s="13">
        <f t="shared" ca="1" si="663"/>
        <v>3.9835889180569373</v>
      </c>
      <c r="G7115" s="13">
        <f t="shared" ca="1" si="664"/>
        <v>0.4937767445931377</v>
      </c>
      <c r="H7115" s="13">
        <f t="shared" ca="1" si="665"/>
        <v>0</v>
      </c>
    </row>
    <row r="7116" spans="3:8">
      <c r="C7116" s="13">
        <f t="shared" ca="1" si="660"/>
        <v>2011.0563603970468</v>
      </c>
      <c r="D7116" s="13">
        <f t="shared" ca="1" si="661"/>
        <v>100.64032123100954</v>
      </c>
      <c r="E7116" s="13">
        <f t="shared" ca="1" si="662"/>
        <v>993993.96510382288</v>
      </c>
      <c r="F7116" s="13">
        <f t="shared" ca="1" si="663"/>
        <v>3.9966353647935851</v>
      </c>
      <c r="G7116" s="13">
        <f t="shared" ca="1" si="664"/>
        <v>0.51086809114019227</v>
      </c>
      <c r="H7116" s="13">
        <f t="shared" ca="1" si="665"/>
        <v>0</v>
      </c>
    </row>
    <row r="7117" spans="3:8">
      <c r="C7117" s="13">
        <f t="shared" ca="1" si="660"/>
        <v>2008.9311625360888</v>
      </c>
      <c r="D7117" s="13">
        <f t="shared" ca="1" si="661"/>
        <v>99.296024969846286</v>
      </c>
      <c r="E7117" s="13">
        <f t="shared" ca="1" si="662"/>
        <v>1000180.6105813247</v>
      </c>
      <c r="F7117" s="13">
        <f t="shared" ca="1" si="663"/>
        <v>3.9965150791345545</v>
      </c>
      <c r="G7117" s="13">
        <f t="shared" ca="1" si="664"/>
        <v>0.49992845211513592</v>
      </c>
      <c r="H7117" s="13">
        <f t="shared" ca="1" si="665"/>
        <v>0</v>
      </c>
    </row>
    <row r="7118" spans="3:8">
      <c r="C7118" s="13">
        <f t="shared" ca="1" si="660"/>
        <v>2011.9815816562607</v>
      </c>
      <c r="D7118" s="13">
        <f t="shared" ca="1" si="661"/>
        <v>100.45576571744827</v>
      </c>
      <c r="E7118" s="13">
        <f t="shared" ca="1" si="662"/>
        <v>986890.96830692131</v>
      </c>
      <c r="F7118" s="13">
        <f t="shared" ca="1" si="663"/>
        <v>4.0063731723968656</v>
      </c>
      <c r="G7118" s="13">
        <f t="shared" ca="1" si="664"/>
        <v>0.50909429913108817</v>
      </c>
      <c r="H7118" s="13">
        <f t="shared" ca="1" si="665"/>
        <v>0</v>
      </c>
    </row>
    <row r="7119" spans="3:8">
      <c r="C7119" s="13">
        <f t="shared" ca="1" si="660"/>
        <v>2006.1169928637228</v>
      </c>
      <c r="D7119" s="13">
        <f t="shared" ca="1" si="661"/>
        <v>100.59432750119612</v>
      </c>
      <c r="E7119" s="13">
        <f t="shared" ca="1" si="662"/>
        <v>992867.07421160163</v>
      </c>
      <c r="F7119" s="13">
        <f t="shared" ca="1" si="663"/>
        <v>3.9975428995551665</v>
      </c>
      <c r="G7119" s="13">
        <f t="shared" ca="1" si="664"/>
        <v>0.50824427885065449</v>
      </c>
      <c r="H7119" s="13">
        <f t="shared" ca="1" si="665"/>
        <v>0</v>
      </c>
    </row>
    <row r="7120" spans="3:8">
      <c r="C7120" s="13">
        <f t="shared" ca="1" si="660"/>
        <v>1989.4781872549102</v>
      </c>
      <c r="D7120" s="13">
        <f t="shared" ca="1" si="661"/>
        <v>99.737645722517755</v>
      </c>
      <c r="E7120" s="13">
        <f t="shared" ca="1" si="662"/>
        <v>998572.91013166169</v>
      </c>
      <c r="F7120" s="13">
        <f t="shared" ca="1" si="663"/>
        <v>3.9990745310322153</v>
      </c>
      <c r="G7120" s="13">
        <f t="shared" ca="1" si="664"/>
        <v>0.49200536473463513</v>
      </c>
      <c r="H7120" s="13">
        <f t="shared" ca="1" si="665"/>
        <v>0</v>
      </c>
    </row>
    <row r="7121" spans="3:8">
      <c r="C7121" s="13">
        <f t="shared" ca="1" si="660"/>
        <v>2003.0603019773068</v>
      </c>
      <c r="D7121" s="13">
        <f t="shared" ca="1" si="661"/>
        <v>100.80814367684032</v>
      </c>
      <c r="E7121" s="13">
        <f t="shared" ca="1" si="662"/>
        <v>995439.64937760099</v>
      </c>
      <c r="F7121" s="13">
        <f t="shared" ca="1" si="663"/>
        <v>3.9867398269584324</v>
      </c>
      <c r="G7121" s="13">
        <f t="shared" ca="1" si="664"/>
        <v>0.51197326872490223</v>
      </c>
      <c r="H7121" s="13">
        <f t="shared" ca="1" si="665"/>
        <v>0</v>
      </c>
    </row>
    <row r="7122" spans="3:8">
      <c r="C7122" s="13">
        <f t="shared" ca="1" si="660"/>
        <v>2000.5258942153259</v>
      </c>
      <c r="D7122" s="13">
        <f t="shared" ca="1" si="661"/>
        <v>99.491182839374432</v>
      </c>
      <c r="E7122" s="13">
        <f t="shared" ca="1" si="662"/>
        <v>992688.75648660667</v>
      </c>
      <c r="F7122" s="13">
        <f t="shared" ca="1" si="663"/>
        <v>3.9905635420642045</v>
      </c>
      <c r="G7122" s="13">
        <f t="shared" ca="1" si="664"/>
        <v>0.50346937467667363</v>
      </c>
      <c r="H7122" s="13">
        <f t="shared" ca="1" si="665"/>
        <v>0</v>
      </c>
    </row>
    <row r="7123" spans="3:8">
      <c r="C7123" s="13">
        <f t="shared" ca="1" si="660"/>
        <v>2000.8047359019422</v>
      </c>
      <c r="D7123" s="13">
        <f t="shared" ca="1" si="661"/>
        <v>100.14606815731911</v>
      </c>
      <c r="E7123" s="13">
        <f t="shared" ca="1" si="662"/>
        <v>1003547.8336701493</v>
      </c>
      <c r="F7123" s="13">
        <f t="shared" ca="1" si="663"/>
        <v>4.0078822306975956</v>
      </c>
      <c r="G7123" s="13">
        <f t="shared" ca="1" si="664"/>
        <v>0.4928282189383173</v>
      </c>
      <c r="H7123" s="13">
        <f t="shared" ca="1" si="665"/>
        <v>0</v>
      </c>
    </row>
    <row r="7124" spans="3:8">
      <c r="C7124" s="13">
        <f t="shared" ca="1" si="660"/>
        <v>2009.0806406900454</v>
      </c>
      <c r="D7124" s="13">
        <f t="shared" ca="1" si="661"/>
        <v>100.1764529715298</v>
      </c>
      <c r="E7124" s="13">
        <f t="shared" ca="1" si="662"/>
        <v>997426.36425061151</v>
      </c>
      <c r="F7124" s="13">
        <f t="shared" ca="1" si="663"/>
        <v>4.0013007263037172</v>
      </c>
      <c r="G7124" s="13">
        <f t="shared" ca="1" si="664"/>
        <v>0.50341355756337691</v>
      </c>
      <c r="H7124" s="13">
        <f t="shared" ca="1" si="665"/>
        <v>0</v>
      </c>
    </row>
    <row r="7125" spans="3:8">
      <c r="C7125" s="13">
        <f t="shared" ca="1" si="660"/>
        <v>2007.6849204504049</v>
      </c>
      <c r="D7125" s="13">
        <f t="shared" ca="1" si="661"/>
        <v>100.33070843702274</v>
      </c>
      <c r="E7125" s="13">
        <f t="shared" ca="1" si="662"/>
        <v>989348.92207014596</v>
      </c>
      <c r="F7125" s="13">
        <f t="shared" ca="1" si="663"/>
        <v>4.0011329547755023</v>
      </c>
      <c r="G7125" s="13">
        <f t="shared" ca="1" si="664"/>
        <v>0.50768427415576778</v>
      </c>
      <c r="H7125" s="13">
        <f t="shared" ca="1" si="665"/>
        <v>0</v>
      </c>
    </row>
    <row r="7126" spans="3:8">
      <c r="C7126" s="13">
        <f t="shared" ca="1" si="660"/>
        <v>2011.5678131810178</v>
      </c>
      <c r="D7126" s="13">
        <f t="shared" ca="1" si="661"/>
        <v>99.853396302160931</v>
      </c>
      <c r="E7126" s="13">
        <f t="shared" ca="1" si="662"/>
        <v>1001030.9344226806</v>
      </c>
      <c r="F7126" s="13">
        <f t="shared" ca="1" si="663"/>
        <v>3.9954483078673899</v>
      </c>
      <c r="G7126" s="13">
        <f t="shared" ca="1" si="664"/>
        <v>0.50416508732958376</v>
      </c>
      <c r="H7126" s="13">
        <f t="shared" ca="1" si="665"/>
        <v>0</v>
      </c>
    </row>
    <row r="7127" spans="3:8">
      <c r="C7127" s="13">
        <f t="shared" ca="1" si="660"/>
        <v>2006.4919138613338</v>
      </c>
      <c r="D7127" s="13">
        <f t="shared" ca="1" si="661"/>
        <v>99.753832790110607</v>
      </c>
      <c r="E7127" s="13">
        <f t="shared" ca="1" si="662"/>
        <v>1005380.1731355586</v>
      </c>
      <c r="F7127" s="13">
        <f t="shared" ca="1" si="663"/>
        <v>3.9990481917092255</v>
      </c>
      <c r="G7127" s="13">
        <f t="shared" ca="1" si="664"/>
        <v>0.49716172522776614</v>
      </c>
      <c r="H7127" s="13">
        <f t="shared" ca="1" si="665"/>
        <v>0</v>
      </c>
    </row>
    <row r="7128" spans="3:8">
      <c r="C7128" s="13">
        <f t="shared" ref="C7128:C7191" ca="1" si="666">NORMINV(RAND(),$D$3,$G$3)</f>
        <v>1999.3417383710851</v>
      </c>
      <c r="D7128" s="13">
        <f t="shared" ref="D7128:D7191" ca="1" si="667">NORMINV(RAND(),$D$4,$G$4)</f>
        <v>99.123404241127361</v>
      </c>
      <c r="E7128" s="13">
        <f t="shared" ref="E7128:E7191" ca="1" si="668">NORMINV(RAND(),$D$5,$G$5)</f>
        <v>994474.31759790075</v>
      </c>
      <c r="F7128" s="13">
        <f t="shared" ref="F7128:F7191" ca="1" si="669">NORMINV(RAND(),$D$6,$G$6)</f>
        <v>3.9988517594540909</v>
      </c>
      <c r="G7128" s="13">
        <f t="shared" ref="G7128:G7191" ca="1" si="670">C7128^2*D7128/(E7128*3.1415926*F7128^4)</f>
        <v>0.49598165942189393</v>
      </c>
      <c r="H7128" s="13">
        <f t="shared" ref="H7128:H7191" ca="1" si="671">IF(G7128&gt;0.54,1,IF(G7128&lt;0.46,1,0))</f>
        <v>0</v>
      </c>
    </row>
    <row r="7129" spans="3:8">
      <c r="C7129" s="13">
        <f t="shared" ca="1" si="666"/>
        <v>1998.8620015491169</v>
      </c>
      <c r="D7129" s="13">
        <f t="shared" ca="1" si="667"/>
        <v>100.14665734237455</v>
      </c>
      <c r="E7129" s="13">
        <f t="shared" ca="1" si="668"/>
        <v>999976.60232693551</v>
      </c>
      <c r="F7129" s="13">
        <f t="shared" ca="1" si="669"/>
        <v>3.9917108110121977</v>
      </c>
      <c r="G7129" s="13">
        <f t="shared" ca="1" si="670"/>
        <v>0.50167920280928846</v>
      </c>
      <c r="H7129" s="13">
        <f t="shared" ca="1" si="671"/>
        <v>0</v>
      </c>
    </row>
    <row r="7130" spans="3:8">
      <c r="C7130" s="13">
        <f t="shared" ca="1" si="666"/>
        <v>2002.9913348481502</v>
      </c>
      <c r="D7130" s="13">
        <f t="shared" ca="1" si="667"/>
        <v>99.619844133905517</v>
      </c>
      <c r="E7130" s="13">
        <f t="shared" ca="1" si="668"/>
        <v>994403.93166422518</v>
      </c>
      <c r="F7130" s="13">
        <f t="shared" ca="1" si="669"/>
        <v>4.0042442391946071</v>
      </c>
      <c r="G7130" s="13">
        <f t="shared" ca="1" si="670"/>
        <v>0.49763287472959428</v>
      </c>
      <c r="H7130" s="13">
        <f t="shared" ca="1" si="671"/>
        <v>0</v>
      </c>
    </row>
    <row r="7131" spans="3:8">
      <c r="C7131" s="13">
        <f t="shared" ca="1" si="666"/>
        <v>2004.789533967903</v>
      </c>
      <c r="D7131" s="13">
        <f t="shared" ca="1" si="667"/>
        <v>100.14909180124093</v>
      </c>
      <c r="E7131" s="13">
        <f t="shared" ca="1" si="668"/>
        <v>995681.8887524748</v>
      </c>
      <c r="F7131" s="13">
        <f t="shared" ca="1" si="669"/>
        <v>3.9977900472222871</v>
      </c>
      <c r="G7131" s="13">
        <f t="shared" ca="1" si="670"/>
        <v>0.50377218571876203</v>
      </c>
      <c r="H7131" s="13">
        <f t="shared" ca="1" si="671"/>
        <v>0</v>
      </c>
    </row>
    <row r="7132" spans="3:8">
      <c r="C7132" s="13">
        <f t="shared" ca="1" si="666"/>
        <v>1982.7900850943638</v>
      </c>
      <c r="D7132" s="13">
        <f t="shared" ca="1" si="667"/>
        <v>100.17868196978635</v>
      </c>
      <c r="E7132" s="13">
        <f t="shared" ca="1" si="668"/>
        <v>996557.65547779063</v>
      </c>
      <c r="F7132" s="13">
        <f t="shared" ca="1" si="669"/>
        <v>4.0020127547300772</v>
      </c>
      <c r="G7132" s="13">
        <f t="shared" ca="1" si="670"/>
        <v>0.4904137315012021</v>
      </c>
      <c r="H7132" s="13">
        <f t="shared" ca="1" si="671"/>
        <v>0</v>
      </c>
    </row>
    <row r="7133" spans="3:8">
      <c r="C7133" s="13">
        <f t="shared" ca="1" si="666"/>
        <v>2011.045742621048</v>
      </c>
      <c r="D7133" s="13">
        <f t="shared" ca="1" si="667"/>
        <v>100.3297594883326</v>
      </c>
      <c r="E7133" s="13">
        <f t="shared" ca="1" si="668"/>
        <v>999918.46265583648</v>
      </c>
      <c r="F7133" s="13">
        <f t="shared" ca="1" si="669"/>
        <v>4.0079070248978175</v>
      </c>
      <c r="G7133" s="13">
        <f t="shared" ca="1" si="670"/>
        <v>0.50059748526026393</v>
      </c>
      <c r="H7133" s="13">
        <f t="shared" ca="1" si="671"/>
        <v>0</v>
      </c>
    </row>
    <row r="7134" spans="3:8">
      <c r="C7134" s="13">
        <f t="shared" ca="1" si="666"/>
        <v>1990.3040797560964</v>
      </c>
      <c r="D7134" s="13">
        <f t="shared" ca="1" si="667"/>
        <v>100.77175455202227</v>
      </c>
      <c r="E7134" s="13">
        <f t="shared" ca="1" si="668"/>
        <v>989512.114439753</v>
      </c>
      <c r="F7134" s="13">
        <f t="shared" ca="1" si="669"/>
        <v>3.9972539426202043</v>
      </c>
      <c r="G7134" s="13">
        <f t="shared" ca="1" si="670"/>
        <v>0.5029904594702781</v>
      </c>
      <c r="H7134" s="13">
        <f t="shared" ca="1" si="671"/>
        <v>0</v>
      </c>
    </row>
    <row r="7135" spans="3:8">
      <c r="C7135" s="13">
        <f t="shared" ca="1" si="666"/>
        <v>2007.2548990654759</v>
      </c>
      <c r="D7135" s="13">
        <f t="shared" ca="1" si="667"/>
        <v>100.12873073655147</v>
      </c>
      <c r="E7135" s="13">
        <f t="shared" ca="1" si="668"/>
        <v>984825.29048938025</v>
      </c>
      <c r="F7135" s="13">
        <f t="shared" ca="1" si="669"/>
        <v>4.0085615046592613</v>
      </c>
      <c r="G7135" s="13">
        <f t="shared" ca="1" si="670"/>
        <v>0.50501060701078504</v>
      </c>
      <c r="H7135" s="13">
        <f t="shared" ca="1" si="671"/>
        <v>0</v>
      </c>
    </row>
    <row r="7136" spans="3:8">
      <c r="C7136" s="13">
        <f t="shared" ca="1" si="666"/>
        <v>1999.6232149064274</v>
      </c>
      <c r="D7136" s="13">
        <f t="shared" ca="1" si="667"/>
        <v>100.65216779633433</v>
      </c>
      <c r="E7136" s="13">
        <f t="shared" ca="1" si="668"/>
        <v>1007911.7681093005</v>
      </c>
      <c r="F7136" s="13">
        <f t="shared" ca="1" si="669"/>
        <v>4.0047781964233602</v>
      </c>
      <c r="G7136" s="13">
        <f t="shared" ca="1" si="670"/>
        <v>0.49412089653898655</v>
      </c>
      <c r="H7136" s="13">
        <f t="shared" ca="1" si="671"/>
        <v>0</v>
      </c>
    </row>
    <row r="7137" spans="3:8">
      <c r="C7137" s="13">
        <f t="shared" ca="1" si="666"/>
        <v>1995.0519764368</v>
      </c>
      <c r="D7137" s="13">
        <f t="shared" ca="1" si="667"/>
        <v>100.44530335018273</v>
      </c>
      <c r="E7137" s="13">
        <f t="shared" ca="1" si="668"/>
        <v>989270.09577227291</v>
      </c>
      <c r="F7137" s="13">
        <f t="shared" ca="1" si="669"/>
        <v>4.008557970287101</v>
      </c>
      <c r="G7137" s="13">
        <f t="shared" ca="1" si="670"/>
        <v>0.49821941023529775</v>
      </c>
      <c r="H7137" s="13">
        <f t="shared" ca="1" si="671"/>
        <v>0</v>
      </c>
    </row>
    <row r="7138" spans="3:8">
      <c r="C7138" s="13">
        <f t="shared" ca="1" si="666"/>
        <v>1996.2549511818543</v>
      </c>
      <c r="D7138" s="13">
        <f t="shared" ca="1" si="667"/>
        <v>99.485599481311979</v>
      </c>
      <c r="E7138" s="13">
        <f t="shared" ca="1" si="668"/>
        <v>995498.92879398249</v>
      </c>
      <c r="F7138" s="13">
        <f t="shared" ca="1" si="669"/>
        <v>4.0000896719432255</v>
      </c>
      <c r="G7138" s="13">
        <f t="shared" ca="1" si="670"/>
        <v>0.495133900837117</v>
      </c>
      <c r="H7138" s="13">
        <f t="shared" ca="1" si="671"/>
        <v>0</v>
      </c>
    </row>
    <row r="7139" spans="3:8">
      <c r="C7139" s="13">
        <f t="shared" ca="1" si="666"/>
        <v>1990.601135376972</v>
      </c>
      <c r="D7139" s="13">
        <f t="shared" ca="1" si="667"/>
        <v>99.846192151256858</v>
      </c>
      <c r="E7139" s="13">
        <f t="shared" ca="1" si="668"/>
        <v>999447.03457189247</v>
      </c>
      <c r="F7139" s="13">
        <f t="shared" ca="1" si="669"/>
        <v>4.0096740808985434</v>
      </c>
      <c r="G7139" s="13">
        <f t="shared" ca="1" si="670"/>
        <v>0.48747692143756299</v>
      </c>
      <c r="H7139" s="13">
        <f t="shared" ca="1" si="671"/>
        <v>0</v>
      </c>
    </row>
    <row r="7140" spans="3:8">
      <c r="C7140" s="13">
        <f t="shared" ca="1" si="666"/>
        <v>2017.112280210597</v>
      </c>
      <c r="D7140" s="13">
        <f t="shared" ca="1" si="667"/>
        <v>99.825895766808685</v>
      </c>
      <c r="E7140" s="13">
        <f t="shared" ca="1" si="668"/>
        <v>996787.2241798942</v>
      </c>
      <c r="F7140" s="13">
        <f t="shared" ca="1" si="669"/>
        <v>3.9984063029048538</v>
      </c>
      <c r="G7140" s="13">
        <f t="shared" ca="1" si="670"/>
        <v>0.50746178279266252</v>
      </c>
      <c r="H7140" s="13">
        <f t="shared" ca="1" si="671"/>
        <v>0</v>
      </c>
    </row>
    <row r="7141" spans="3:8">
      <c r="C7141" s="13">
        <f t="shared" ca="1" si="666"/>
        <v>1990.7719037099175</v>
      </c>
      <c r="D7141" s="13">
        <f t="shared" ca="1" si="667"/>
        <v>100.07697528677627</v>
      </c>
      <c r="E7141" s="13">
        <f t="shared" ca="1" si="668"/>
        <v>1000086.0564397553</v>
      </c>
      <c r="F7141" s="13">
        <f t="shared" ca="1" si="669"/>
        <v>3.9922205477732704</v>
      </c>
      <c r="G7141" s="13">
        <f t="shared" ca="1" si="670"/>
        <v>0.49697190356268262</v>
      </c>
      <c r="H7141" s="13">
        <f t="shared" ca="1" si="671"/>
        <v>0</v>
      </c>
    </row>
    <row r="7142" spans="3:8">
      <c r="C7142" s="13">
        <f t="shared" ca="1" si="666"/>
        <v>1992.8896363277565</v>
      </c>
      <c r="D7142" s="13">
        <f t="shared" ca="1" si="667"/>
        <v>100.93481740124999</v>
      </c>
      <c r="E7142" s="13">
        <f t="shared" ca="1" si="668"/>
        <v>998819.17250312306</v>
      </c>
      <c r="F7142" s="13">
        <f t="shared" ca="1" si="669"/>
        <v>3.9980432994159023</v>
      </c>
      <c r="G7142" s="13">
        <f t="shared" ca="1" si="670"/>
        <v>0.50001241823622322</v>
      </c>
      <c r="H7142" s="13">
        <f t="shared" ca="1" si="671"/>
        <v>0</v>
      </c>
    </row>
    <row r="7143" spans="3:8">
      <c r="C7143" s="13">
        <f t="shared" ca="1" si="666"/>
        <v>2014.5356652188577</v>
      </c>
      <c r="D7143" s="13">
        <f t="shared" ca="1" si="667"/>
        <v>99.8212640138739</v>
      </c>
      <c r="E7143" s="13">
        <f t="shared" ca="1" si="668"/>
        <v>993762.44877798844</v>
      </c>
      <c r="F7143" s="13">
        <f t="shared" ca="1" si="669"/>
        <v>4.0004597814145111</v>
      </c>
      <c r="G7143" s="13">
        <f t="shared" ca="1" si="670"/>
        <v>0.50664166731290272</v>
      </c>
      <c r="H7143" s="13">
        <f t="shared" ca="1" si="671"/>
        <v>0</v>
      </c>
    </row>
    <row r="7144" spans="3:8">
      <c r="C7144" s="13">
        <f t="shared" ca="1" si="666"/>
        <v>2000.5497934480588</v>
      </c>
      <c r="D7144" s="13">
        <f t="shared" ca="1" si="667"/>
        <v>99.101583800866578</v>
      </c>
      <c r="E7144" s="13">
        <f t="shared" ca="1" si="668"/>
        <v>993854.0056267319</v>
      </c>
      <c r="F7144" s="13">
        <f t="shared" ca="1" si="669"/>
        <v>4.0016721031310585</v>
      </c>
      <c r="G7144" s="13">
        <f t="shared" ca="1" si="670"/>
        <v>0.49538273844726122</v>
      </c>
      <c r="H7144" s="13">
        <f t="shared" ca="1" si="671"/>
        <v>0</v>
      </c>
    </row>
    <row r="7145" spans="3:8">
      <c r="C7145" s="13">
        <f t="shared" ca="1" si="666"/>
        <v>2002.5249423415064</v>
      </c>
      <c r="D7145" s="13">
        <f t="shared" ca="1" si="667"/>
        <v>100.4681451476345</v>
      </c>
      <c r="E7145" s="13">
        <f t="shared" ca="1" si="668"/>
        <v>993220.88141959452</v>
      </c>
      <c r="F7145" s="13">
        <f t="shared" ca="1" si="669"/>
        <v>4.0036388795773199</v>
      </c>
      <c r="G7145" s="13">
        <f t="shared" ca="1" si="670"/>
        <v>0.50253805379623184</v>
      </c>
      <c r="H7145" s="13">
        <f t="shared" ca="1" si="671"/>
        <v>0</v>
      </c>
    </row>
    <row r="7146" spans="3:8">
      <c r="C7146" s="13">
        <f t="shared" ca="1" si="666"/>
        <v>1996.4740021664147</v>
      </c>
      <c r="D7146" s="13">
        <f t="shared" ca="1" si="667"/>
        <v>100.04670061482106</v>
      </c>
      <c r="E7146" s="13">
        <f t="shared" ca="1" si="668"/>
        <v>1000133.0187025762</v>
      </c>
      <c r="F7146" s="13">
        <f t="shared" ca="1" si="669"/>
        <v>4.0040586461053476</v>
      </c>
      <c r="G7146" s="13">
        <f t="shared" ca="1" si="670"/>
        <v>0.49376549698418987</v>
      </c>
      <c r="H7146" s="13">
        <f t="shared" ca="1" si="671"/>
        <v>0</v>
      </c>
    </row>
    <row r="7147" spans="3:8">
      <c r="C7147" s="13">
        <f t="shared" ca="1" si="666"/>
        <v>1997.6813621298363</v>
      </c>
      <c r="D7147" s="13">
        <f t="shared" ca="1" si="667"/>
        <v>100.21002931369213</v>
      </c>
      <c r="E7147" s="13">
        <f t="shared" ca="1" si="668"/>
        <v>986492.90783515712</v>
      </c>
      <c r="F7147" s="13">
        <f t="shared" ca="1" si="669"/>
        <v>3.9974103394839124</v>
      </c>
      <c r="G7147" s="13">
        <f t="shared" ca="1" si="670"/>
        <v>0.50536465733773828</v>
      </c>
      <c r="H7147" s="13">
        <f t="shared" ca="1" si="671"/>
        <v>0</v>
      </c>
    </row>
    <row r="7148" spans="3:8">
      <c r="C7148" s="13">
        <f t="shared" ca="1" si="666"/>
        <v>2023.987956096126</v>
      </c>
      <c r="D7148" s="13">
        <f t="shared" ca="1" si="667"/>
        <v>100.41086358136283</v>
      </c>
      <c r="E7148" s="13">
        <f t="shared" ca="1" si="668"/>
        <v>989922.82785452029</v>
      </c>
      <c r="F7148" s="13">
        <f t="shared" ca="1" si="669"/>
        <v>4.0061538269027261</v>
      </c>
      <c r="G7148" s="13">
        <f t="shared" ca="1" si="670"/>
        <v>0.51349339385097004</v>
      </c>
      <c r="H7148" s="13">
        <f t="shared" ca="1" si="671"/>
        <v>0</v>
      </c>
    </row>
    <row r="7149" spans="3:8">
      <c r="C7149" s="13">
        <f t="shared" ca="1" si="666"/>
        <v>2008.0975451519239</v>
      </c>
      <c r="D7149" s="13">
        <f t="shared" ca="1" si="667"/>
        <v>99.703990068630432</v>
      </c>
      <c r="E7149" s="13">
        <f t="shared" ca="1" si="668"/>
        <v>997558.88388001861</v>
      </c>
      <c r="F7149" s="13">
        <f t="shared" ca="1" si="669"/>
        <v>4.0104487833519853</v>
      </c>
      <c r="G7149" s="13">
        <f t="shared" ca="1" si="670"/>
        <v>0.49593167291519585</v>
      </c>
      <c r="H7149" s="13">
        <f t="shared" ca="1" si="671"/>
        <v>0</v>
      </c>
    </row>
    <row r="7150" spans="3:8">
      <c r="C7150" s="13">
        <f t="shared" ca="1" si="666"/>
        <v>2014.8695424430164</v>
      </c>
      <c r="D7150" s="13">
        <f t="shared" ca="1" si="667"/>
        <v>99.957564505486218</v>
      </c>
      <c r="E7150" s="13">
        <f t="shared" ca="1" si="668"/>
        <v>993363.10760982579</v>
      </c>
      <c r="F7150" s="13">
        <f t="shared" ca="1" si="669"/>
        <v>3.9971498501985372</v>
      </c>
      <c r="G7150" s="13">
        <f t="shared" ca="1" si="670"/>
        <v>0.50938941709105245</v>
      </c>
      <c r="H7150" s="13">
        <f t="shared" ca="1" si="671"/>
        <v>0</v>
      </c>
    </row>
    <row r="7151" spans="3:8">
      <c r="C7151" s="13">
        <f t="shared" ca="1" si="666"/>
        <v>2007.3569175750754</v>
      </c>
      <c r="D7151" s="13">
        <f t="shared" ca="1" si="667"/>
        <v>100.42495204308337</v>
      </c>
      <c r="E7151" s="13">
        <f t="shared" ca="1" si="668"/>
        <v>1006261.2836274136</v>
      </c>
      <c r="F7151" s="13">
        <f t="shared" ca="1" si="669"/>
        <v>3.9966853848127544</v>
      </c>
      <c r="G7151" s="13">
        <f t="shared" ca="1" si="670"/>
        <v>0.50168411828755644</v>
      </c>
      <c r="H7151" s="13">
        <f t="shared" ca="1" si="671"/>
        <v>0</v>
      </c>
    </row>
    <row r="7152" spans="3:8">
      <c r="C7152" s="13">
        <f t="shared" ca="1" si="666"/>
        <v>2008.0867874734597</v>
      </c>
      <c r="D7152" s="13">
        <f t="shared" ca="1" si="667"/>
        <v>99.79564884008208</v>
      </c>
      <c r="E7152" s="13">
        <f t="shared" ca="1" si="668"/>
        <v>997886.86869563349</v>
      </c>
      <c r="F7152" s="13">
        <f t="shared" ca="1" si="669"/>
        <v>4.002898775488549</v>
      </c>
      <c r="G7152" s="13">
        <f t="shared" ca="1" si="670"/>
        <v>0.49997346862404551</v>
      </c>
      <c r="H7152" s="13">
        <f t="shared" ca="1" si="671"/>
        <v>0</v>
      </c>
    </row>
    <row r="7153" spans="3:8">
      <c r="C7153" s="13">
        <f t="shared" ca="1" si="666"/>
        <v>1995.8403282862939</v>
      </c>
      <c r="D7153" s="13">
        <f t="shared" ca="1" si="667"/>
        <v>99.644937901886465</v>
      </c>
      <c r="E7153" s="13">
        <f t="shared" ca="1" si="668"/>
        <v>993246.02787991788</v>
      </c>
      <c r="F7153" s="13">
        <f t="shared" ca="1" si="669"/>
        <v>4.0072961670827274</v>
      </c>
      <c r="G7153" s="13">
        <f t="shared" ca="1" si="670"/>
        <v>0.49328097094852763</v>
      </c>
      <c r="H7153" s="13">
        <f t="shared" ca="1" si="671"/>
        <v>0</v>
      </c>
    </row>
    <row r="7154" spans="3:8">
      <c r="C7154" s="13">
        <f t="shared" ca="1" si="666"/>
        <v>2009.2115122962196</v>
      </c>
      <c r="D7154" s="13">
        <f t="shared" ca="1" si="667"/>
        <v>99.434547574525354</v>
      </c>
      <c r="E7154" s="13">
        <f t="shared" ca="1" si="668"/>
        <v>1002313.0328836108</v>
      </c>
      <c r="F7154" s="13">
        <f t="shared" ca="1" si="669"/>
        <v>3.9990596383843249</v>
      </c>
      <c r="G7154" s="13">
        <f t="shared" ca="1" si="670"/>
        <v>0.49842962985914546</v>
      </c>
      <c r="H7154" s="13">
        <f t="shared" ca="1" si="671"/>
        <v>0</v>
      </c>
    </row>
    <row r="7155" spans="3:8">
      <c r="C7155" s="13">
        <f t="shared" ca="1" si="666"/>
        <v>1997.4961682311434</v>
      </c>
      <c r="D7155" s="13">
        <f t="shared" ca="1" si="667"/>
        <v>101.02954122704845</v>
      </c>
      <c r="E7155" s="13">
        <f t="shared" ca="1" si="668"/>
        <v>998709.72419805313</v>
      </c>
      <c r="F7155" s="13">
        <f t="shared" ca="1" si="669"/>
        <v>4.0088970908902413</v>
      </c>
      <c r="G7155" s="13">
        <f t="shared" ca="1" si="670"/>
        <v>0.49742947417422551</v>
      </c>
      <c r="H7155" s="13">
        <f t="shared" ca="1" si="671"/>
        <v>0</v>
      </c>
    </row>
    <row r="7156" spans="3:8">
      <c r="C7156" s="13">
        <f t="shared" ca="1" si="666"/>
        <v>1993.5185666879045</v>
      </c>
      <c r="D7156" s="13">
        <f t="shared" ca="1" si="667"/>
        <v>101.1486073931701</v>
      </c>
      <c r="E7156" s="13">
        <f t="shared" ca="1" si="668"/>
        <v>988216.47655889508</v>
      </c>
      <c r="F7156" s="13">
        <f t="shared" ca="1" si="669"/>
        <v>4.0008398767036821</v>
      </c>
      <c r="G7156" s="13">
        <f t="shared" ca="1" si="670"/>
        <v>0.50535182767850895</v>
      </c>
      <c r="H7156" s="13">
        <f t="shared" ca="1" si="671"/>
        <v>0</v>
      </c>
    </row>
    <row r="7157" spans="3:8">
      <c r="C7157" s="13">
        <f t="shared" ca="1" si="666"/>
        <v>1995.6892114476377</v>
      </c>
      <c r="D7157" s="13">
        <f t="shared" ca="1" si="667"/>
        <v>100.1851941702907</v>
      </c>
      <c r="E7157" s="13">
        <f t="shared" ca="1" si="668"/>
        <v>991576.05476717779</v>
      </c>
      <c r="F7157" s="13">
        <f t="shared" ca="1" si="669"/>
        <v>3.9901456315442401</v>
      </c>
      <c r="G7157" s="13">
        <f t="shared" ca="1" si="670"/>
        <v>0.50531068353030917</v>
      </c>
      <c r="H7157" s="13">
        <f t="shared" ca="1" si="671"/>
        <v>0</v>
      </c>
    </row>
    <row r="7158" spans="3:8">
      <c r="C7158" s="13">
        <f t="shared" ca="1" si="666"/>
        <v>1992.4580905464086</v>
      </c>
      <c r="D7158" s="13">
        <f t="shared" ca="1" si="667"/>
        <v>100.34307499498475</v>
      </c>
      <c r="E7158" s="13">
        <f t="shared" ca="1" si="668"/>
        <v>1000998.6306088667</v>
      </c>
      <c r="F7158" s="13">
        <f t="shared" ca="1" si="669"/>
        <v>4.0041510055987244</v>
      </c>
      <c r="G7158" s="13">
        <f t="shared" ca="1" si="670"/>
        <v>0.4927659132215273</v>
      </c>
      <c r="H7158" s="13">
        <f t="shared" ca="1" si="671"/>
        <v>0</v>
      </c>
    </row>
    <row r="7159" spans="3:8">
      <c r="C7159" s="13">
        <f t="shared" ca="1" si="666"/>
        <v>1997.0125506841075</v>
      </c>
      <c r="D7159" s="13">
        <f t="shared" ca="1" si="667"/>
        <v>99.799522411039192</v>
      </c>
      <c r="E7159" s="13">
        <f t="shared" ca="1" si="668"/>
        <v>988893.46682021883</v>
      </c>
      <c r="F7159" s="13">
        <f t="shared" ca="1" si="669"/>
        <v>4.0103082233543095</v>
      </c>
      <c r="G7159" s="13">
        <f t="shared" ca="1" si="670"/>
        <v>0.49531293238868801</v>
      </c>
      <c r="H7159" s="13">
        <f t="shared" ca="1" si="671"/>
        <v>0</v>
      </c>
    </row>
    <row r="7160" spans="3:8">
      <c r="C7160" s="13">
        <f t="shared" ca="1" si="666"/>
        <v>2015.467665131288</v>
      </c>
      <c r="D7160" s="13">
        <f t="shared" ca="1" si="667"/>
        <v>99.193523813373318</v>
      </c>
      <c r="E7160" s="13">
        <f t="shared" ca="1" si="668"/>
        <v>998651.54659983376</v>
      </c>
      <c r="F7160" s="13">
        <f t="shared" ca="1" si="669"/>
        <v>3.99254828471949</v>
      </c>
      <c r="G7160" s="13">
        <f t="shared" ca="1" si="670"/>
        <v>0.50544096320385989</v>
      </c>
      <c r="H7160" s="13">
        <f t="shared" ca="1" si="671"/>
        <v>0</v>
      </c>
    </row>
    <row r="7161" spans="3:8">
      <c r="C7161" s="13">
        <f t="shared" ca="1" si="666"/>
        <v>2019.6475157611994</v>
      </c>
      <c r="D7161" s="13">
        <f t="shared" ca="1" si="667"/>
        <v>101.02599628087491</v>
      </c>
      <c r="E7161" s="13">
        <f t="shared" ca="1" si="668"/>
        <v>990697.82979686093</v>
      </c>
      <c r="F7161" s="13">
        <f t="shared" ca="1" si="669"/>
        <v>3.995089224184122</v>
      </c>
      <c r="G7161" s="13">
        <f t="shared" ca="1" si="670"/>
        <v>0.51974137639205686</v>
      </c>
      <c r="H7161" s="13">
        <f t="shared" ca="1" si="671"/>
        <v>0</v>
      </c>
    </row>
    <row r="7162" spans="3:8">
      <c r="C7162" s="13">
        <f t="shared" ca="1" si="666"/>
        <v>2000.286696141786</v>
      </c>
      <c r="D7162" s="13">
        <f t="shared" ca="1" si="667"/>
        <v>100.30621042364446</v>
      </c>
      <c r="E7162" s="13">
        <f t="shared" ca="1" si="668"/>
        <v>991587.52783466782</v>
      </c>
      <c r="F7162" s="13">
        <f t="shared" ca="1" si="669"/>
        <v>3.9949759628729438</v>
      </c>
      <c r="G7162" s="13">
        <f t="shared" ca="1" si="670"/>
        <v>0.50579521077027934</v>
      </c>
      <c r="H7162" s="13">
        <f t="shared" ca="1" si="671"/>
        <v>0</v>
      </c>
    </row>
    <row r="7163" spans="3:8">
      <c r="C7163" s="13">
        <f t="shared" ca="1" si="666"/>
        <v>1987.13288264377</v>
      </c>
      <c r="D7163" s="13">
        <f t="shared" ca="1" si="667"/>
        <v>100.39703110945291</v>
      </c>
      <c r="E7163" s="13">
        <f t="shared" ca="1" si="668"/>
        <v>1006958.5175307094</v>
      </c>
      <c r="F7163" s="13">
        <f t="shared" ca="1" si="669"/>
        <v>3.989784631812884</v>
      </c>
      <c r="G7163" s="13">
        <f t="shared" ca="1" si="670"/>
        <v>0.49455595159955257</v>
      </c>
      <c r="H7163" s="13">
        <f t="shared" ca="1" si="671"/>
        <v>0</v>
      </c>
    </row>
    <row r="7164" spans="3:8">
      <c r="C7164" s="13">
        <f t="shared" ca="1" si="666"/>
        <v>1997.8083074536396</v>
      </c>
      <c r="D7164" s="13">
        <f t="shared" ca="1" si="667"/>
        <v>100.77994059689988</v>
      </c>
      <c r="E7164" s="13">
        <f t="shared" ca="1" si="668"/>
        <v>990415.36786502961</v>
      </c>
      <c r="F7164" s="13">
        <f t="shared" ca="1" si="669"/>
        <v>3.9888562218710661</v>
      </c>
      <c r="G7164" s="13">
        <f t="shared" ca="1" si="670"/>
        <v>0.51064720811152886</v>
      </c>
      <c r="H7164" s="13">
        <f t="shared" ca="1" si="671"/>
        <v>0</v>
      </c>
    </row>
    <row r="7165" spans="3:8">
      <c r="C7165" s="13">
        <f t="shared" ca="1" si="666"/>
        <v>1998.4716431171885</v>
      </c>
      <c r="D7165" s="13">
        <f t="shared" ca="1" si="667"/>
        <v>99.435350151605093</v>
      </c>
      <c r="E7165" s="13">
        <f t="shared" ca="1" si="668"/>
        <v>995746.05374052771</v>
      </c>
      <c r="F7165" s="13">
        <f t="shared" ca="1" si="669"/>
        <v>4.002336354935367</v>
      </c>
      <c r="G7165" s="13">
        <f t="shared" ca="1" si="670"/>
        <v>0.49474793893314456</v>
      </c>
      <c r="H7165" s="13">
        <f t="shared" ca="1" si="671"/>
        <v>0</v>
      </c>
    </row>
    <row r="7166" spans="3:8">
      <c r="C7166" s="13">
        <f t="shared" ca="1" si="666"/>
        <v>1993.6800704664736</v>
      </c>
      <c r="D7166" s="13">
        <f t="shared" ca="1" si="667"/>
        <v>100.41630284301569</v>
      </c>
      <c r="E7166" s="13">
        <f t="shared" ca="1" si="668"/>
        <v>1012572.6669141911</v>
      </c>
      <c r="F7166" s="13">
        <f t="shared" ca="1" si="669"/>
        <v>4.0063442581375899</v>
      </c>
      <c r="G7166" s="13">
        <f t="shared" ca="1" si="670"/>
        <v>0.48701914983864936</v>
      </c>
      <c r="H7166" s="13">
        <f t="shared" ca="1" si="671"/>
        <v>0</v>
      </c>
    </row>
    <row r="7167" spans="3:8">
      <c r="C7167" s="13">
        <f t="shared" ca="1" si="666"/>
        <v>1998.8418430428092</v>
      </c>
      <c r="D7167" s="13">
        <f t="shared" ca="1" si="667"/>
        <v>100.44491607846834</v>
      </c>
      <c r="E7167" s="13">
        <f t="shared" ca="1" si="668"/>
        <v>990194.35382794251</v>
      </c>
      <c r="F7167" s="13">
        <f t="shared" ca="1" si="669"/>
        <v>4.0010147857144078</v>
      </c>
      <c r="G7167" s="13">
        <f t="shared" ca="1" si="670"/>
        <v>0.50342396811845136</v>
      </c>
      <c r="H7167" s="13">
        <f t="shared" ca="1" si="671"/>
        <v>0</v>
      </c>
    </row>
    <row r="7168" spans="3:8">
      <c r="C7168" s="13">
        <f t="shared" ca="1" si="666"/>
        <v>2005.6061679021673</v>
      </c>
      <c r="D7168" s="13">
        <f t="shared" ca="1" si="667"/>
        <v>99.844122542773633</v>
      </c>
      <c r="E7168" s="13">
        <f t="shared" ca="1" si="668"/>
        <v>993755.2334336834</v>
      </c>
      <c r="F7168" s="13">
        <f t="shared" ca="1" si="669"/>
        <v>4.0019845205790938</v>
      </c>
      <c r="G7168" s="13">
        <f t="shared" ca="1" si="670"/>
        <v>0.5015138206248767</v>
      </c>
      <c r="H7168" s="13">
        <f t="shared" ca="1" si="671"/>
        <v>0</v>
      </c>
    </row>
    <row r="7169" spans="3:8">
      <c r="C7169" s="13">
        <f t="shared" ca="1" si="666"/>
        <v>2003.7990093294165</v>
      </c>
      <c r="D7169" s="13">
        <f t="shared" ca="1" si="667"/>
        <v>99.48977664967515</v>
      </c>
      <c r="E7169" s="13">
        <f t="shared" ca="1" si="668"/>
        <v>994444.55692074669</v>
      </c>
      <c r="F7169" s="13">
        <f t="shared" ca="1" si="669"/>
        <v>4.0037509213751354</v>
      </c>
      <c r="G7169" s="13">
        <f t="shared" ca="1" si="670"/>
        <v>0.49760888272390796</v>
      </c>
      <c r="H7169" s="13">
        <f t="shared" ca="1" si="671"/>
        <v>0</v>
      </c>
    </row>
    <row r="7170" spans="3:8">
      <c r="C7170" s="13">
        <f t="shared" ca="1" si="666"/>
        <v>2013.3064428435141</v>
      </c>
      <c r="D7170" s="13">
        <f t="shared" ca="1" si="667"/>
        <v>100.17874665135062</v>
      </c>
      <c r="E7170" s="13">
        <f t="shared" ca="1" si="668"/>
        <v>991829.53702890396</v>
      </c>
      <c r="F7170" s="13">
        <f t="shared" ca="1" si="669"/>
        <v>4.0050021612302933</v>
      </c>
      <c r="G7170" s="13">
        <f t="shared" ca="1" si="670"/>
        <v>0.50652098011074886</v>
      </c>
      <c r="H7170" s="13">
        <f t="shared" ca="1" si="671"/>
        <v>0</v>
      </c>
    </row>
    <row r="7171" spans="3:8">
      <c r="C7171" s="13">
        <f t="shared" ca="1" si="666"/>
        <v>2024.5541743044103</v>
      </c>
      <c r="D7171" s="13">
        <f t="shared" ca="1" si="667"/>
        <v>100.26791708267092</v>
      </c>
      <c r="E7171" s="13">
        <f t="shared" ca="1" si="668"/>
        <v>991737.93890643888</v>
      </c>
      <c r="F7171" s="13">
        <f t="shared" ca="1" si="669"/>
        <v>4.0070542332076338</v>
      </c>
      <c r="G7171" s="13">
        <f t="shared" ca="1" si="670"/>
        <v>0.51165017100812826</v>
      </c>
      <c r="H7171" s="13">
        <f t="shared" ca="1" si="671"/>
        <v>0</v>
      </c>
    </row>
    <row r="7172" spans="3:8">
      <c r="C7172" s="13">
        <f t="shared" ca="1" si="666"/>
        <v>1997.2129313280016</v>
      </c>
      <c r="D7172" s="13">
        <f t="shared" ca="1" si="667"/>
        <v>100.32869859181673</v>
      </c>
      <c r="E7172" s="13">
        <f t="shared" ca="1" si="668"/>
        <v>998554.20894011192</v>
      </c>
      <c r="F7172" s="13">
        <f t="shared" ca="1" si="669"/>
        <v>4.0007899390185653</v>
      </c>
      <c r="G7172" s="13">
        <f t="shared" ca="1" si="670"/>
        <v>0.49793127833339107</v>
      </c>
      <c r="H7172" s="13">
        <f t="shared" ca="1" si="671"/>
        <v>0</v>
      </c>
    </row>
    <row r="7173" spans="3:8">
      <c r="C7173" s="13">
        <f t="shared" ca="1" si="666"/>
        <v>1986.9750396066613</v>
      </c>
      <c r="D7173" s="13">
        <f t="shared" ca="1" si="667"/>
        <v>100.30342684132088</v>
      </c>
      <c r="E7173" s="13">
        <f t="shared" ca="1" si="668"/>
        <v>997358.40822990448</v>
      </c>
      <c r="F7173" s="13">
        <f t="shared" ca="1" si="669"/>
        <v>3.9917955971158325</v>
      </c>
      <c r="G7173" s="13">
        <f t="shared" ca="1" si="670"/>
        <v>0.4977672233024576</v>
      </c>
      <c r="H7173" s="13">
        <f t="shared" ca="1" si="671"/>
        <v>0</v>
      </c>
    </row>
    <row r="7174" spans="3:8">
      <c r="C7174" s="13">
        <f t="shared" ca="1" si="666"/>
        <v>2004.0769068787504</v>
      </c>
      <c r="D7174" s="13">
        <f t="shared" ca="1" si="667"/>
        <v>99.867723283641297</v>
      </c>
      <c r="E7174" s="13">
        <f t="shared" ca="1" si="668"/>
        <v>998450.83558709919</v>
      </c>
      <c r="F7174" s="13">
        <f t="shared" ca="1" si="669"/>
        <v>4.0040959497157411</v>
      </c>
      <c r="G7174" s="13">
        <f t="shared" ca="1" si="670"/>
        <v>0.49746148614333047</v>
      </c>
      <c r="H7174" s="13">
        <f t="shared" ca="1" si="671"/>
        <v>0</v>
      </c>
    </row>
    <row r="7175" spans="3:8">
      <c r="C7175" s="13">
        <f t="shared" ca="1" si="666"/>
        <v>1993.6597025556857</v>
      </c>
      <c r="D7175" s="13">
        <f t="shared" ca="1" si="667"/>
        <v>99.142223076821693</v>
      </c>
      <c r="E7175" s="13">
        <f t="shared" ca="1" si="668"/>
        <v>998787.7104717209</v>
      </c>
      <c r="F7175" s="13">
        <f t="shared" ca="1" si="669"/>
        <v>4.0029682795512764</v>
      </c>
      <c r="G7175" s="13">
        <f t="shared" ca="1" si="670"/>
        <v>0.48911284043550257</v>
      </c>
      <c r="H7175" s="13">
        <f t="shared" ca="1" si="671"/>
        <v>0</v>
      </c>
    </row>
    <row r="7176" spans="3:8">
      <c r="C7176" s="13">
        <f t="shared" ca="1" si="666"/>
        <v>2014.452674035582</v>
      </c>
      <c r="D7176" s="13">
        <f t="shared" ca="1" si="667"/>
        <v>100.74418378765132</v>
      </c>
      <c r="E7176" s="13">
        <f t="shared" ca="1" si="668"/>
        <v>991662.02322044771</v>
      </c>
      <c r="F7176" s="13">
        <f t="shared" ca="1" si="669"/>
        <v>4.0015078575777103</v>
      </c>
      <c r="G7176" s="13">
        <f t="shared" ca="1" si="670"/>
        <v>0.51183016439532214</v>
      </c>
      <c r="H7176" s="13">
        <f t="shared" ca="1" si="671"/>
        <v>0</v>
      </c>
    </row>
    <row r="7177" spans="3:8">
      <c r="C7177" s="13">
        <f t="shared" ca="1" si="666"/>
        <v>1988.0212052384195</v>
      </c>
      <c r="D7177" s="13">
        <f t="shared" ca="1" si="667"/>
        <v>99.806657695187226</v>
      </c>
      <c r="E7177" s="13">
        <f t="shared" ca="1" si="668"/>
        <v>990252.57969012903</v>
      </c>
      <c r="F7177" s="13">
        <f t="shared" ca="1" si="669"/>
        <v>4.0001588547880926</v>
      </c>
      <c r="G7177" s="13">
        <f t="shared" ca="1" si="670"/>
        <v>0.49521835797806762</v>
      </c>
      <c r="H7177" s="13">
        <f t="shared" ca="1" si="671"/>
        <v>0</v>
      </c>
    </row>
    <row r="7178" spans="3:8">
      <c r="C7178" s="13">
        <f t="shared" ca="1" si="666"/>
        <v>2021.7480238935118</v>
      </c>
      <c r="D7178" s="13">
        <f t="shared" ca="1" si="667"/>
        <v>100.70451524230272</v>
      </c>
      <c r="E7178" s="13">
        <f t="shared" ca="1" si="668"/>
        <v>1004177.990254502</v>
      </c>
      <c r="F7178" s="13">
        <f t="shared" ca="1" si="669"/>
        <v>3.9978969248140421</v>
      </c>
      <c r="G7178" s="13">
        <f t="shared" ca="1" si="670"/>
        <v>0.51075904136813244</v>
      </c>
      <c r="H7178" s="13">
        <f t="shared" ca="1" si="671"/>
        <v>0</v>
      </c>
    </row>
    <row r="7179" spans="3:8">
      <c r="C7179" s="13">
        <f t="shared" ca="1" si="666"/>
        <v>2008.0032180657511</v>
      </c>
      <c r="D7179" s="13">
        <f t="shared" ca="1" si="667"/>
        <v>101.03156466398804</v>
      </c>
      <c r="E7179" s="13">
        <f t="shared" ca="1" si="668"/>
        <v>988511.63974396093</v>
      </c>
      <c r="F7179" s="13">
        <f t="shared" ca="1" si="669"/>
        <v>4.0013600469272097</v>
      </c>
      <c r="G7179" s="13">
        <f t="shared" ca="1" si="670"/>
        <v>0.51170977037157439</v>
      </c>
      <c r="H7179" s="13">
        <f t="shared" ca="1" si="671"/>
        <v>0</v>
      </c>
    </row>
    <row r="7180" spans="3:8">
      <c r="C7180" s="13">
        <f t="shared" ca="1" si="666"/>
        <v>2000.0648681433465</v>
      </c>
      <c r="D7180" s="13">
        <f t="shared" ca="1" si="667"/>
        <v>100.12709847705609</v>
      </c>
      <c r="E7180" s="13">
        <f t="shared" ca="1" si="668"/>
        <v>987011.58939578477</v>
      </c>
      <c r="F7180" s="13">
        <f t="shared" ca="1" si="669"/>
        <v>3.9902180320933378</v>
      </c>
      <c r="G7180" s="13">
        <f t="shared" ca="1" si="670"/>
        <v>0.50954338622102424</v>
      </c>
      <c r="H7180" s="13">
        <f t="shared" ca="1" si="671"/>
        <v>0</v>
      </c>
    </row>
    <row r="7181" spans="3:8">
      <c r="C7181" s="13">
        <f t="shared" ca="1" si="666"/>
        <v>1998.9566522540754</v>
      </c>
      <c r="D7181" s="13">
        <f t="shared" ca="1" si="667"/>
        <v>99.741686757492843</v>
      </c>
      <c r="E7181" s="13">
        <f t="shared" ca="1" si="668"/>
        <v>996968.8714447493</v>
      </c>
      <c r="F7181" s="13">
        <f t="shared" ca="1" si="669"/>
        <v>4.0008623400645389</v>
      </c>
      <c r="G7181" s="13">
        <f t="shared" ca="1" si="670"/>
        <v>0.49663527470030283</v>
      </c>
      <c r="H7181" s="13">
        <f t="shared" ca="1" si="671"/>
        <v>0</v>
      </c>
    </row>
    <row r="7182" spans="3:8">
      <c r="C7182" s="13">
        <f t="shared" ca="1" si="666"/>
        <v>1993.9398684266216</v>
      </c>
      <c r="D7182" s="13">
        <f t="shared" ca="1" si="667"/>
        <v>100.69857952924301</v>
      </c>
      <c r="E7182" s="13">
        <f t="shared" ca="1" si="668"/>
        <v>992298.12523630238</v>
      </c>
      <c r="F7182" s="13">
        <f t="shared" ca="1" si="669"/>
        <v>4.0013354846416629</v>
      </c>
      <c r="G7182" s="13">
        <f t="shared" ca="1" si="670"/>
        <v>0.50099750180399916</v>
      </c>
      <c r="H7182" s="13">
        <f t="shared" ca="1" si="671"/>
        <v>0</v>
      </c>
    </row>
    <row r="7183" spans="3:8">
      <c r="C7183" s="13">
        <f t="shared" ca="1" si="666"/>
        <v>2013.4021237372133</v>
      </c>
      <c r="D7183" s="13">
        <f t="shared" ca="1" si="667"/>
        <v>100.16750665068686</v>
      </c>
      <c r="E7183" s="13">
        <f t="shared" ca="1" si="668"/>
        <v>994324.99617793015</v>
      </c>
      <c r="F7183" s="13">
        <f t="shared" ca="1" si="669"/>
        <v>4.0107724641951155</v>
      </c>
      <c r="G7183" s="13">
        <f t="shared" ca="1" si="670"/>
        <v>0.50233979866500533</v>
      </c>
      <c r="H7183" s="13">
        <f t="shared" ca="1" si="671"/>
        <v>0</v>
      </c>
    </row>
    <row r="7184" spans="3:8">
      <c r="C7184" s="13">
        <f t="shared" ca="1" si="666"/>
        <v>2004.7717945443578</v>
      </c>
      <c r="D7184" s="13">
        <f t="shared" ca="1" si="667"/>
        <v>99.024602401019521</v>
      </c>
      <c r="E7184" s="13">
        <f t="shared" ca="1" si="668"/>
        <v>989186.99095966131</v>
      </c>
      <c r="F7184" s="13">
        <f t="shared" ca="1" si="669"/>
        <v>4.0081621662262492</v>
      </c>
      <c r="G7184" s="13">
        <f t="shared" ca="1" si="670"/>
        <v>0.49620781004521708</v>
      </c>
      <c r="H7184" s="13">
        <f t="shared" ca="1" si="671"/>
        <v>0</v>
      </c>
    </row>
    <row r="7185" spans="3:8">
      <c r="C7185" s="13">
        <f t="shared" ca="1" si="666"/>
        <v>2007.3982478933515</v>
      </c>
      <c r="D7185" s="13">
        <f t="shared" ca="1" si="667"/>
        <v>100.3571891928927</v>
      </c>
      <c r="E7185" s="13">
        <f t="shared" ca="1" si="668"/>
        <v>983568.99119274144</v>
      </c>
      <c r="F7185" s="13">
        <f t="shared" ca="1" si="669"/>
        <v>4.0047924802462287</v>
      </c>
      <c r="G7185" s="13">
        <f t="shared" ca="1" si="670"/>
        <v>0.50879262759585175</v>
      </c>
      <c r="H7185" s="13">
        <f t="shared" ca="1" si="671"/>
        <v>0</v>
      </c>
    </row>
    <row r="7186" spans="3:8">
      <c r="C7186" s="13">
        <f t="shared" ca="1" si="666"/>
        <v>2004.549947854772</v>
      </c>
      <c r="D7186" s="13">
        <f t="shared" ca="1" si="667"/>
        <v>99.940349620193757</v>
      </c>
      <c r="E7186" s="13">
        <f t="shared" ca="1" si="668"/>
        <v>996571.22918055858</v>
      </c>
      <c r="F7186" s="13">
        <f t="shared" ca="1" si="669"/>
        <v>3.9945947452625568</v>
      </c>
      <c r="G7186" s="13">
        <f t="shared" ca="1" si="670"/>
        <v>0.50376212572044365</v>
      </c>
      <c r="H7186" s="13">
        <f t="shared" ca="1" si="671"/>
        <v>0</v>
      </c>
    </row>
    <row r="7187" spans="3:8">
      <c r="C7187" s="13">
        <f t="shared" ca="1" si="666"/>
        <v>1994.2695018767402</v>
      </c>
      <c r="D7187" s="13">
        <f t="shared" ca="1" si="667"/>
        <v>100.99975872347302</v>
      </c>
      <c r="E7187" s="13">
        <f t="shared" ca="1" si="668"/>
        <v>1004515.5954134784</v>
      </c>
      <c r="F7187" s="13">
        <f t="shared" ca="1" si="669"/>
        <v>4.0003905248547325</v>
      </c>
      <c r="G7187" s="13">
        <f t="shared" ca="1" si="670"/>
        <v>0.49701777736798314</v>
      </c>
      <c r="H7187" s="13">
        <f t="shared" ca="1" si="671"/>
        <v>0</v>
      </c>
    </row>
    <row r="7188" spans="3:8">
      <c r="C7188" s="13">
        <f t="shared" ca="1" si="666"/>
        <v>1977.6375929806834</v>
      </c>
      <c r="D7188" s="13">
        <f t="shared" ca="1" si="667"/>
        <v>99.589946779791816</v>
      </c>
      <c r="E7188" s="13">
        <f t="shared" ca="1" si="668"/>
        <v>998231.30628671974</v>
      </c>
      <c r="F7188" s="13">
        <f t="shared" ca="1" si="669"/>
        <v>3.9933275644594883</v>
      </c>
      <c r="G7188" s="13">
        <f t="shared" ca="1" si="670"/>
        <v>0.4884140214950779</v>
      </c>
      <c r="H7188" s="13">
        <f t="shared" ca="1" si="671"/>
        <v>0</v>
      </c>
    </row>
    <row r="7189" spans="3:8">
      <c r="C7189" s="13">
        <f t="shared" ca="1" si="666"/>
        <v>1977.4896439022589</v>
      </c>
      <c r="D7189" s="13">
        <f t="shared" ca="1" si="667"/>
        <v>100.62625639211984</v>
      </c>
      <c r="E7189" s="13">
        <f t="shared" ca="1" si="668"/>
        <v>1000721.3289490379</v>
      </c>
      <c r="F7189" s="13">
        <f t="shared" ca="1" si="669"/>
        <v>3.9946276860821803</v>
      </c>
      <c r="G7189" s="13">
        <f t="shared" ca="1" si="670"/>
        <v>0.49155429948902746</v>
      </c>
      <c r="H7189" s="13">
        <f t="shared" ca="1" si="671"/>
        <v>0</v>
      </c>
    </row>
    <row r="7190" spans="3:8">
      <c r="C7190" s="13">
        <f t="shared" ca="1" si="666"/>
        <v>1998.4654120086489</v>
      </c>
      <c r="D7190" s="13">
        <f t="shared" ca="1" si="667"/>
        <v>100.27563729283133</v>
      </c>
      <c r="E7190" s="13">
        <f t="shared" ca="1" si="668"/>
        <v>991876.06545518327</v>
      </c>
      <c r="F7190" s="13">
        <f t="shared" ca="1" si="669"/>
        <v>3.9916287893110538</v>
      </c>
      <c r="G7190" s="13">
        <f t="shared" ca="1" si="670"/>
        <v>0.50626842508091441</v>
      </c>
      <c r="H7190" s="13">
        <f t="shared" ca="1" si="671"/>
        <v>0</v>
      </c>
    </row>
    <row r="7191" spans="3:8">
      <c r="C7191" s="13">
        <f t="shared" ca="1" si="666"/>
        <v>2014.6975177022216</v>
      </c>
      <c r="D7191" s="13">
        <f t="shared" ca="1" si="667"/>
        <v>100.40644990102238</v>
      </c>
      <c r="E7191" s="13">
        <f t="shared" ca="1" si="668"/>
        <v>993910.14215201139</v>
      </c>
      <c r="F7191" s="13">
        <f t="shared" ca="1" si="669"/>
        <v>4.0064143488253388</v>
      </c>
      <c r="G7191" s="13">
        <f t="shared" ca="1" si="670"/>
        <v>0.50659497374253037</v>
      </c>
      <c r="H7191" s="13">
        <f t="shared" ca="1" si="671"/>
        <v>0</v>
      </c>
    </row>
    <row r="7192" spans="3:8">
      <c r="C7192" s="13">
        <f t="shared" ref="C7192:C7255" ca="1" si="672">NORMINV(RAND(),$D$3,$G$3)</f>
        <v>1990.8086602770766</v>
      </c>
      <c r="D7192" s="13">
        <f t="shared" ref="D7192:D7255" ca="1" si="673">NORMINV(RAND(),$D$4,$G$4)</f>
        <v>99.614818572743445</v>
      </c>
      <c r="E7192" s="13">
        <f t="shared" ref="E7192:E7255" ca="1" si="674">NORMINV(RAND(),$D$5,$G$5)</f>
        <v>1002706.0313070611</v>
      </c>
      <c r="F7192" s="13">
        <f t="shared" ref="F7192:F7255" ca="1" si="675">NORMINV(RAND(),$D$6,$G$6)</f>
        <v>3.9889512476142337</v>
      </c>
      <c r="G7192" s="13">
        <f t="shared" ref="G7192:G7255" ca="1" si="676">C7192^2*D7192/(E7192*3.1415926*F7192^4)</f>
        <v>0.49502209586508844</v>
      </c>
      <c r="H7192" s="13">
        <f t="shared" ref="H7192:H7255" ca="1" si="677">IF(G7192&gt;0.54,1,IF(G7192&lt;0.46,1,0))</f>
        <v>0</v>
      </c>
    </row>
    <row r="7193" spans="3:8">
      <c r="C7193" s="13">
        <f t="shared" ca="1" si="672"/>
        <v>1999.9160114994929</v>
      </c>
      <c r="D7193" s="13">
        <f t="shared" ca="1" si="673"/>
        <v>99.913901630335431</v>
      </c>
      <c r="E7193" s="13">
        <f t="shared" ca="1" si="674"/>
        <v>995932.13532637933</v>
      </c>
      <c r="F7193" s="13">
        <f t="shared" ca="1" si="675"/>
        <v>4.0026482869370623</v>
      </c>
      <c r="G7193" s="13">
        <f t="shared" ca="1" si="676"/>
        <v>0.49759968993056869</v>
      </c>
      <c r="H7193" s="13">
        <f t="shared" ca="1" si="677"/>
        <v>0</v>
      </c>
    </row>
    <row r="7194" spans="3:8">
      <c r="C7194" s="13">
        <f t="shared" ca="1" si="672"/>
        <v>1989.6035857123297</v>
      </c>
      <c r="D7194" s="13">
        <f t="shared" ca="1" si="673"/>
        <v>100.12089510037904</v>
      </c>
      <c r="E7194" s="13">
        <f t="shared" ca="1" si="674"/>
        <v>999398.93296962557</v>
      </c>
      <c r="F7194" s="13">
        <f t="shared" ca="1" si="675"/>
        <v>4.007120605867021</v>
      </c>
      <c r="G7194" s="13">
        <f t="shared" ca="1" si="676"/>
        <v>0.48959776988791931</v>
      </c>
      <c r="H7194" s="13">
        <f t="shared" ca="1" si="677"/>
        <v>0</v>
      </c>
    </row>
    <row r="7195" spans="3:8">
      <c r="C7195" s="13">
        <f t="shared" ca="1" si="672"/>
        <v>2005.2052055462043</v>
      </c>
      <c r="D7195" s="13">
        <f t="shared" ca="1" si="673"/>
        <v>99.949813335771267</v>
      </c>
      <c r="E7195" s="13">
        <f t="shared" ca="1" si="674"/>
        <v>994307.18013579946</v>
      </c>
      <c r="F7195" s="13">
        <f t="shared" ca="1" si="675"/>
        <v>3.9924245929468416</v>
      </c>
      <c r="G7195" s="13">
        <f t="shared" ca="1" si="676"/>
        <v>0.50638671644205402</v>
      </c>
      <c r="H7195" s="13">
        <f t="shared" ca="1" si="677"/>
        <v>0</v>
      </c>
    </row>
    <row r="7196" spans="3:8">
      <c r="C7196" s="13">
        <f t="shared" ca="1" si="672"/>
        <v>1984.0644763268224</v>
      </c>
      <c r="D7196" s="13">
        <f t="shared" ca="1" si="673"/>
        <v>100.71348745319487</v>
      </c>
      <c r="E7196" s="13">
        <f t="shared" ca="1" si="674"/>
        <v>993984.0875879227</v>
      </c>
      <c r="F7196" s="13">
        <f t="shared" ca="1" si="675"/>
        <v>4.0006001010272119</v>
      </c>
      <c r="G7196" s="13">
        <f t="shared" ca="1" si="676"/>
        <v>0.49564340731783368</v>
      </c>
      <c r="H7196" s="13">
        <f t="shared" ca="1" si="677"/>
        <v>0</v>
      </c>
    </row>
    <row r="7197" spans="3:8">
      <c r="C7197" s="13">
        <f t="shared" ca="1" si="672"/>
        <v>1993.1725714815179</v>
      </c>
      <c r="D7197" s="13">
        <f t="shared" ca="1" si="673"/>
        <v>100.2687912138002</v>
      </c>
      <c r="E7197" s="13">
        <f t="shared" ca="1" si="674"/>
        <v>1007618.1019984485</v>
      </c>
      <c r="F7197" s="13">
        <f t="shared" ca="1" si="675"/>
        <v>4.0036849206958385</v>
      </c>
      <c r="G7197" s="13">
        <f t="shared" ca="1" si="676"/>
        <v>0.48974519969046248</v>
      </c>
      <c r="H7197" s="13">
        <f t="shared" ca="1" si="677"/>
        <v>0</v>
      </c>
    </row>
    <row r="7198" spans="3:8">
      <c r="C7198" s="13">
        <f t="shared" ca="1" si="672"/>
        <v>2004.3191139911826</v>
      </c>
      <c r="D7198" s="13">
        <f t="shared" ca="1" si="673"/>
        <v>99.192951682156405</v>
      </c>
      <c r="E7198" s="13">
        <f t="shared" ca="1" si="674"/>
        <v>1006057.5921477381</v>
      </c>
      <c r="F7198" s="13">
        <f t="shared" ca="1" si="675"/>
        <v>4.0195319403017526</v>
      </c>
      <c r="G7198" s="13">
        <f t="shared" ca="1" si="676"/>
        <v>0.48299196477340839</v>
      </c>
      <c r="H7198" s="13">
        <f t="shared" ca="1" si="677"/>
        <v>0</v>
      </c>
    </row>
    <row r="7199" spans="3:8">
      <c r="C7199" s="13">
        <f t="shared" ca="1" si="672"/>
        <v>2005.3027748051509</v>
      </c>
      <c r="D7199" s="13">
        <f t="shared" ca="1" si="673"/>
        <v>100.55743889490708</v>
      </c>
      <c r="E7199" s="13">
        <f t="shared" ca="1" si="674"/>
        <v>996370.16354480805</v>
      </c>
      <c r="F7199" s="13">
        <f t="shared" ca="1" si="675"/>
        <v>4.0040814168609318</v>
      </c>
      <c r="G7199" s="13">
        <f t="shared" ca="1" si="676"/>
        <v>0.50256464779095866</v>
      </c>
      <c r="H7199" s="13">
        <f t="shared" ca="1" si="677"/>
        <v>0</v>
      </c>
    </row>
    <row r="7200" spans="3:8">
      <c r="C7200" s="13">
        <f t="shared" ca="1" si="672"/>
        <v>2009.0343591468936</v>
      </c>
      <c r="D7200" s="13">
        <f t="shared" ca="1" si="673"/>
        <v>99.642263765847034</v>
      </c>
      <c r="E7200" s="13">
        <f t="shared" ca="1" si="674"/>
        <v>995445.87752110406</v>
      </c>
      <c r="F7200" s="13">
        <f t="shared" ca="1" si="675"/>
        <v>4.0007267544750755</v>
      </c>
      <c r="G7200" s="13">
        <f t="shared" ca="1" si="676"/>
        <v>0.50199019494427366</v>
      </c>
      <c r="H7200" s="13">
        <f t="shared" ca="1" si="677"/>
        <v>0</v>
      </c>
    </row>
    <row r="7201" spans="3:8">
      <c r="C7201" s="13">
        <f t="shared" ca="1" si="672"/>
        <v>2004.4843822224257</v>
      </c>
      <c r="D7201" s="13">
        <f t="shared" ca="1" si="673"/>
        <v>99.864225429099235</v>
      </c>
      <c r="E7201" s="13">
        <f t="shared" ca="1" si="674"/>
        <v>1000275.8821855909</v>
      </c>
      <c r="F7201" s="13">
        <f t="shared" ca="1" si="675"/>
        <v>3.9943097989701308</v>
      </c>
      <c r="G7201" s="13">
        <f t="shared" ca="1" si="676"/>
        <v>0.50162439117249147</v>
      </c>
      <c r="H7201" s="13">
        <f t="shared" ca="1" si="677"/>
        <v>0</v>
      </c>
    </row>
    <row r="7202" spans="3:8">
      <c r="C7202" s="13">
        <f t="shared" ca="1" si="672"/>
        <v>1975.466594254719</v>
      </c>
      <c r="D7202" s="13">
        <f t="shared" ca="1" si="673"/>
        <v>100.00526634964748</v>
      </c>
      <c r="E7202" s="13">
        <f t="shared" ca="1" si="674"/>
        <v>997539.9912319436</v>
      </c>
      <c r="F7202" s="13">
        <f t="shared" ca="1" si="675"/>
        <v>4.0188814631564398</v>
      </c>
      <c r="G7202" s="13">
        <f t="shared" ca="1" si="676"/>
        <v>0.47737677108512927</v>
      </c>
      <c r="H7202" s="13">
        <f t="shared" ca="1" si="677"/>
        <v>0</v>
      </c>
    </row>
    <row r="7203" spans="3:8">
      <c r="C7203" s="13">
        <f t="shared" ca="1" si="672"/>
        <v>2028.6370962429407</v>
      </c>
      <c r="D7203" s="13">
        <f t="shared" ca="1" si="673"/>
        <v>99.821994357294727</v>
      </c>
      <c r="E7203" s="13">
        <f t="shared" ca="1" si="674"/>
        <v>996722.38638204616</v>
      </c>
      <c r="F7203" s="13">
        <f t="shared" ca="1" si="675"/>
        <v>3.9938672685247876</v>
      </c>
      <c r="G7203" s="13">
        <f t="shared" ca="1" si="676"/>
        <v>0.51562786645796332</v>
      </c>
      <c r="H7203" s="13">
        <f t="shared" ca="1" si="677"/>
        <v>0</v>
      </c>
    </row>
    <row r="7204" spans="3:8">
      <c r="C7204" s="13">
        <f t="shared" ca="1" si="672"/>
        <v>2000.9732955808336</v>
      </c>
      <c r="D7204" s="13">
        <f t="shared" ca="1" si="673"/>
        <v>99.34896230231557</v>
      </c>
      <c r="E7204" s="13">
        <f t="shared" ca="1" si="674"/>
        <v>986563.86592030397</v>
      </c>
      <c r="F7204" s="13">
        <f t="shared" ca="1" si="675"/>
        <v>4.0046454403335039</v>
      </c>
      <c r="G7204" s="13">
        <f t="shared" ca="1" si="676"/>
        <v>0.4990161103684061</v>
      </c>
      <c r="H7204" s="13">
        <f t="shared" ca="1" si="677"/>
        <v>0</v>
      </c>
    </row>
    <row r="7205" spans="3:8">
      <c r="C7205" s="13">
        <f t="shared" ca="1" si="672"/>
        <v>1995.6756235053774</v>
      </c>
      <c r="D7205" s="13">
        <f t="shared" ca="1" si="673"/>
        <v>98.938780267181571</v>
      </c>
      <c r="E7205" s="13">
        <f t="shared" ca="1" si="674"/>
        <v>999739.95876067085</v>
      </c>
      <c r="F7205" s="13">
        <f t="shared" ca="1" si="675"/>
        <v>3.9991140346439935</v>
      </c>
      <c r="G7205" s="13">
        <f t="shared" ca="1" si="676"/>
        <v>0.49051736684502867</v>
      </c>
      <c r="H7205" s="13">
        <f t="shared" ca="1" si="677"/>
        <v>0</v>
      </c>
    </row>
    <row r="7206" spans="3:8">
      <c r="C7206" s="13">
        <f t="shared" ca="1" si="672"/>
        <v>2006.070733679539</v>
      </c>
      <c r="D7206" s="13">
        <f t="shared" ca="1" si="673"/>
        <v>100.46589087060094</v>
      </c>
      <c r="E7206" s="13">
        <f t="shared" ca="1" si="674"/>
        <v>990680.50882930832</v>
      </c>
      <c r="F7206" s="13">
        <f t="shared" ca="1" si="675"/>
        <v>4.0040381165906131</v>
      </c>
      <c r="G7206" s="13">
        <f t="shared" ca="1" si="676"/>
        <v>0.50539952287724221</v>
      </c>
      <c r="H7206" s="13">
        <f t="shared" ca="1" si="677"/>
        <v>0</v>
      </c>
    </row>
    <row r="7207" spans="3:8">
      <c r="C7207" s="13">
        <f t="shared" ca="1" si="672"/>
        <v>2012.3240936033053</v>
      </c>
      <c r="D7207" s="13">
        <f t="shared" ca="1" si="673"/>
        <v>100.3056958626225</v>
      </c>
      <c r="E7207" s="13">
        <f t="shared" ca="1" si="674"/>
        <v>983551.10353521223</v>
      </c>
      <c r="F7207" s="13">
        <f t="shared" ca="1" si="675"/>
        <v>4.0015234953091596</v>
      </c>
      <c r="G7207" s="13">
        <f t="shared" ca="1" si="676"/>
        <v>0.51271163025407385</v>
      </c>
      <c r="H7207" s="13">
        <f t="shared" ca="1" si="677"/>
        <v>0</v>
      </c>
    </row>
    <row r="7208" spans="3:8">
      <c r="C7208" s="13">
        <f t="shared" ca="1" si="672"/>
        <v>2011.2672361822863</v>
      </c>
      <c r="D7208" s="13">
        <f t="shared" ca="1" si="673"/>
        <v>99.614649344392276</v>
      </c>
      <c r="E7208" s="13">
        <f t="shared" ca="1" si="674"/>
        <v>994131.47213461017</v>
      </c>
      <c r="F7208" s="13">
        <f t="shared" ca="1" si="675"/>
        <v>3.9837034014368338</v>
      </c>
      <c r="G7208" s="13">
        <f t="shared" ca="1" si="676"/>
        <v>0.51229615284602592</v>
      </c>
      <c r="H7208" s="13">
        <f t="shared" ca="1" si="677"/>
        <v>0</v>
      </c>
    </row>
    <row r="7209" spans="3:8">
      <c r="C7209" s="13">
        <f t="shared" ca="1" si="672"/>
        <v>2011.9575628189182</v>
      </c>
      <c r="D7209" s="13">
        <f t="shared" ca="1" si="673"/>
        <v>100.60690062311289</v>
      </c>
      <c r="E7209" s="13">
        <f t="shared" ca="1" si="674"/>
        <v>1012206.8928990311</v>
      </c>
      <c r="F7209" s="13">
        <f t="shared" ca="1" si="675"/>
        <v>4.0078770489929898</v>
      </c>
      <c r="G7209" s="13">
        <f t="shared" ca="1" si="676"/>
        <v>0.49635075437252585</v>
      </c>
      <c r="H7209" s="13">
        <f t="shared" ca="1" si="677"/>
        <v>0</v>
      </c>
    </row>
    <row r="7210" spans="3:8">
      <c r="C7210" s="13">
        <f t="shared" ca="1" si="672"/>
        <v>1987.7450740081354</v>
      </c>
      <c r="D7210" s="13">
        <f t="shared" ca="1" si="673"/>
        <v>99.00570422524774</v>
      </c>
      <c r="E7210" s="13">
        <f t="shared" ca="1" si="674"/>
        <v>992435.54097205761</v>
      </c>
      <c r="F7210" s="13">
        <f t="shared" ca="1" si="675"/>
        <v>3.9894818337997009</v>
      </c>
      <c r="G7210" s="13">
        <f t="shared" ca="1" si="676"/>
        <v>0.49529443404504081</v>
      </c>
      <c r="H7210" s="13">
        <f t="shared" ca="1" si="677"/>
        <v>0</v>
      </c>
    </row>
    <row r="7211" spans="3:8">
      <c r="C7211" s="13">
        <f t="shared" ca="1" si="672"/>
        <v>2002.4481697388244</v>
      </c>
      <c r="D7211" s="13">
        <f t="shared" ca="1" si="673"/>
        <v>99.839085079347782</v>
      </c>
      <c r="E7211" s="13">
        <f t="shared" ca="1" si="674"/>
        <v>1001785.8233551794</v>
      </c>
      <c r="F7211" s="13">
        <f t="shared" ca="1" si="675"/>
        <v>3.9899836464562495</v>
      </c>
      <c r="G7211" s="13">
        <f t="shared" ca="1" si="676"/>
        <v>0.50189624993016912</v>
      </c>
      <c r="H7211" s="13">
        <f t="shared" ca="1" si="677"/>
        <v>0</v>
      </c>
    </row>
    <row r="7212" spans="3:8">
      <c r="C7212" s="13">
        <f t="shared" ca="1" si="672"/>
        <v>2001.3514430758842</v>
      </c>
      <c r="D7212" s="13">
        <f t="shared" ca="1" si="673"/>
        <v>99.660674624953629</v>
      </c>
      <c r="E7212" s="13">
        <f t="shared" ca="1" si="674"/>
        <v>984056.33189722581</v>
      </c>
      <c r="F7212" s="13">
        <f t="shared" ca="1" si="675"/>
        <v>4.0002610646029693</v>
      </c>
      <c r="G7212" s="13">
        <f t="shared" ca="1" si="676"/>
        <v>0.50425170355886328</v>
      </c>
      <c r="H7212" s="13">
        <f t="shared" ca="1" si="677"/>
        <v>0</v>
      </c>
    </row>
    <row r="7213" spans="3:8">
      <c r="C7213" s="13">
        <f t="shared" ca="1" si="672"/>
        <v>2000.3576119229754</v>
      </c>
      <c r="D7213" s="13">
        <f t="shared" ca="1" si="673"/>
        <v>100.40740951184814</v>
      </c>
      <c r="E7213" s="13">
        <f t="shared" ca="1" si="674"/>
        <v>986835.70525567257</v>
      </c>
      <c r="F7213" s="13">
        <f t="shared" ca="1" si="675"/>
        <v>4.0141468446905995</v>
      </c>
      <c r="G7213" s="13">
        <f t="shared" ca="1" si="676"/>
        <v>0.49912957754686976</v>
      </c>
      <c r="H7213" s="13">
        <f t="shared" ca="1" si="677"/>
        <v>0</v>
      </c>
    </row>
    <row r="7214" spans="3:8">
      <c r="C7214" s="13">
        <f t="shared" ca="1" si="672"/>
        <v>2002.6074849342756</v>
      </c>
      <c r="D7214" s="13">
        <f t="shared" ca="1" si="673"/>
        <v>99.045297094750822</v>
      </c>
      <c r="E7214" s="13">
        <f t="shared" ca="1" si="674"/>
        <v>984452.515345552</v>
      </c>
      <c r="F7214" s="13">
        <f t="shared" ca="1" si="675"/>
        <v>4.0013691539721279</v>
      </c>
      <c r="G7214" s="13">
        <f t="shared" ca="1" si="676"/>
        <v>0.50101001956597335</v>
      </c>
      <c r="H7214" s="13">
        <f t="shared" ca="1" si="677"/>
        <v>0</v>
      </c>
    </row>
    <row r="7215" spans="3:8">
      <c r="C7215" s="13">
        <f t="shared" ca="1" si="672"/>
        <v>1997.5852095307528</v>
      </c>
      <c r="D7215" s="13">
        <f t="shared" ca="1" si="673"/>
        <v>99.631232396663364</v>
      </c>
      <c r="E7215" s="13">
        <f t="shared" ca="1" si="674"/>
        <v>986932.44347250857</v>
      </c>
      <c r="F7215" s="13">
        <f t="shared" ca="1" si="675"/>
        <v>3.995083891373111</v>
      </c>
      <c r="G7215" s="13">
        <f t="shared" ca="1" si="676"/>
        <v>0.50334438177186813</v>
      </c>
      <c r="H7215" s="13">
        <f t="shared" ca="1" si="677"/>
        <v>0</v>
      </c>
    </row>
    <row r="7216" spans="3:8">
      <c r="C7216" s="13">
        <f t="shared" ca="1" si="672"/>
        <v>1998.5843263594033</v>
      </c>
      <c r="D7216" s="13">
        <f t="shared" ca="1" si="673"/>
        <v>99.587434886860251</v>
      </c>
      <c r="E7216" s="13">
        <f t="shared" ca="1" si="674"/>
        <v>995520.18008098949</v>
      </c>
      <c r="F7216" s="13">
        <f t="shared" ca="1" si="675"/>
        <v>4.0035640865089066</v>
      </c>
      <c r="G7216" s="13">
        <f t="shared" ca="1" si="676"/>
        <v>0.49506523292261806</v>
      </c>
      <c r="H7216" s="13">
        <f t="shared" ca="1" si="677"/>
        <v>0</v>
      </c>
    </row>
    <row r="7217" spans="3:8">
      <c r="C7217" s="13">
        <f t="shared" ca="1" si="672"/>
        <v>1977.8782411436987</v>
      </c>
      <c r="D7217" s="13">
        <f t="shared" ca="1" si="673"/>
        <v>99.897062159601461</v>
      </c>
      <c r="E7217" s="13">
        <f t="shared" ca="1" si="674"/>
        <v>986386.28400931694</v>
      </c>
      <c r="F7217" s="13">
        <f t="shared" ca="1" si="675"/>
        <v>4.0000895491040298</v>
      </c>
      <c r="G7217" s="13">
        <f t="shared" ca="1" si="676"/>
        <v>0.49257920837087377</v>
      </c>
      <c r="H7217" s="13">
        <f t="shared" ca="1" si="677"/>
        <v>0</v>
      </c>
    </row>
    <row r="7218" spans="3:8">
      <c r="C7218" s="13">
        <f t="shared" ca="1" si="672"/>
        <v>2000.4968830729888</v>
      </c>
      <c r="D7218" s="13">
        <f t="shared" ca="1" si="673"/>
        <v>100.6224370650894</v>
      </c>
      <c r="E7218" s="13">
        <f t="shared" ca="1" si="674"/>
        <v>988538.80539867689</v>
      </c>
      <c r="F7218" s="13">
        <f t="shared" ca="1" si="675"/>
        <v>4.0008446040778178</v>
      </c>
      <c r="G7218" s="13">
        <f t="shared" ca="1" si="676"/>
        <v>0.50608127494683863</v>
      </c>
      <c r="H7218" s="13">
        <f t="shared" ca="1" si="677"/>
        <v>0</v>
      </c>
    </row>
    <row r="7219" spans="3:8">
      <c r="C7219" s="13">
        <f t="shared" ca="1" si="672"/>
        <v>1992.0975790661109</v>
      </c>
      <c r="D7219" s="13">
        <f t="shared" ca="1" si="673"/>
        <v>99.996525034031293</v>
      </c>
      <c r="E7219" s="13">
        <f t="shared" ca="1" si="674"/>
        <v>991579.18094307196</v>
      </c>
      <c r="F7219" s="13">
        <f t="shared" ca="1" si="675"/>
        <v>4.0028206738421801</v>
      </c>
      <c r="G7219" s="13">
        <f t="shared" ca="1" si="676"/>
        <v>0.49620863977518415</v>
      </c>
      <c r="H7219" s="13">
        <f t="shared" ca="1" si="677"/>
        <v>0</v>
      </c>
    </row>
    <row r="7220" spans="3:8">
      <c r="C7220" s="13">
        <f t="shared" ca="1" si="672"/>
        <v>1983.690180631929</v>
      </c>
      <c r="D7220" s="13">
        <f t="shared" ca="1" si="673"/>
        <v>100.73902144303467</v>
      </c>
      <c r="E7220" s="13">
        <f t="shared" ca="1" si="674"/>
        <v>995346.59053069702</v>
      </c>
      <c r="F7220" s="13">
        <f t="shared" ca="1" si="675"/>
        <v>3.9964744929999654</v>
      </c>
      <c r="G7220" s="13">
        <f t="shared" ca="1" si="676"/>
        <v>0.496950388691623</v>
      </c>
      <c r="H7220" s="13">
        <f t="shared" ca="1" si="677"/>
        <v>0</v>
      </c>
    </row>
    <row r="7221" spans="3:8">
      <c r="C7221" s="13">
        <f t="shared" ca="1" si="672"/>
        <v>1990.0448540801269</v>
      </c>
      <c r="D7221" s="13">
        <f t="shared" ca="1" si="673"/>
        <v>99.906956047526208</v>
      </c>
      <c r="E7221" s="13">
        <f t="shared" ca="1" si="674"/>
        <v>999005.89105003304</v>
      </c>
      <c r="F7221" s="13">
        <f t="shared" ca="1" si="675"/>
        <v>4.007196178018182</v>
      </c>
      <c r="G7221" s="13">
        <f t="shared" ca="1" si="676"/>
        <v>0.48892373992730603</v>
      </c>
      <c r="H7221" s="13">
        <f t="shared" ca="1" si="677"/>
        <v>0</v>
      </c>
    </row>
    <row r="7222" spans="3:8">
      <c r="C7222" s="13">
        <f t="shared" ca="1" si="672"/>
        <v>2022.9804746720592</v>
      </c>
      <c r="D7222" s="13">
        <f t="shared" ca="1" si="673"/>
        <v>99.724927584036507</v>
      </c>
      <c r="E7222" s="13">
        <f t="shared" ca="1" si="674"/>
        <v>996193.15768561396</v>
      </c>
      <c r="F7222" s="13">
        <f t="shared" ca="1" si="675"/>
        <v>4.0011484411100025</v>
      </c>
      <c r="G7222" s="13">
        <f t="shared" ca="1" si="676"/>
        <v>0.50880929523129803</v>
      </c>
      <c r="H7222" s="13">
        <f t="shared" ca="1" si="677"/>
        <v>0</v>
      </c>
    </row>
    <row r="7223" spans="3:8">
      <c r="C7223" s="13">
        <f t="shared" ca="1" si="672"/>
        <v>1989.5835007275371</v>
      </c>
      <c r="D7223" s="13">
        <f t="shared" ca="1" si="673"/>
        <v>99.834308578107667</v>
      </c>
      <c r="E7223" s="13">
        <f t="shared" ca="1" si="674"/>
        <v>989739.03688564827</v>
      </c>
      <c r="F7223" s="13">
        <f t="shared" ca="1" si="675"/>
        <v>3.9966975774610938</v>
      </c>
      <c r="G7223" s="13">
        <f t="shared" ca="1" si="676"/>
        <v>0.49811364856293999</v>
      </c>
      <c r="H7223" s="13">
        <f t="shared" ca="1" si="677"/>
        <v>0</v>
      </c>
    </row>
    <row r="7224" spans="3:8">
      <c r="C7224" s="13">
        <f t="shared" ca="1" si="672"/>
        <v>1995.0504735198467</v>
      </c>
      <c r="D7224" s="13">
        <f t="shared" ca="1" si="673"/>
        <v>99.811482338172553</v>
      </c>
      <c r="E7224" s="13">
        <f t="shared" ca="1" si="674"/>
        <v>992257.27343281813</v>
      </c>
      <c r="F7224" s="13">
        <f t="shared" ca="1" si="675"/>
        <v>4.0008781542858314</v>
      </c>
      <c r="G7224" s="13">
        <f t="shared" ca="1" si="676"/>
        <v>0.49738515969130359</v>
      </c>
      <c r="H7224" s="13">
        <f t="shared" ca="1" si="677"/>
        <v>0</v>
      </c>
    </row>
    <row r="7225" spans="3:8">
      <c r="C7225" s="13">
        <f t="shared" ca="1" si="672"/>
        <v>1982.7543680149538</v>
      </c>
      <c r="D7225" s="13">
        <f t="shared" ca="1" si="673"/>
        <v>100.16644463738042</v>
      </c>
      <c r="E7225" s="13">
        <f t="shared" ca="1" si="674"/>
        <v>986211.33090626507</v>
      </c>
      <c r="F7225" s="13">
        <f t="shared" ca="1" si="675"/>
        <v>3.9990881279145065</v>
      </c>
      <c r="G7225" s="13">
        <f t="shared" ca="1" si="676"/>
        <v>0.49693128263905417</v>
      </c>
      <c r="H7225" s="13">
        <f t="shared" ca="1" si="677"/>
        <v>0</v>
      </c>
    </row>
    <row r="7226" spans="3:8">
      <c r="C7226" s="13">
        <f t="shared" ca="1" si="672"/>
        <v>2013.1225091586534</v>
      </c>
      <c r="D7226" s="13">
        <f t="shared" ca="1" si="673"/>
        <v>99.720345450763574</v>
      </c>
      <c r="E7226" s="13">
        <f t="shared" ca="1" si="674"/>
        <v>989631.48457622342</v>
      </c>
      <c r="F7226" s="13">
        <f t="shared" ca="1" si="675"/>
        <v>4.00581621766755</v>
      </c>
      <c r="G7226" s="13">
        <f t="shared" ca="1" si="676"/>
        <v>0.50482020991293919</v>
      </c>
      <c r="H7226" s="13">
        <f t="shared" ca="1" si="677"/>
        <v>0</v>
      </c>
    </row>
    <row r="7227" spans="3:8">
      <c r="C7227" s="13">
        <f t="shared" ca="1" si="672"/>
        <v>2001.138653556523</v>
      </c>
      <c r="D7227" s="13">
        <f t="shared" ca="1" si="673"/>
        <v>99.304707213336641</v>
      </c>
      <c r="E7227" s="13">
        <f t="shared" ca="1" si="674"/>
        <v>993971.57873487682</v>
      </c>
      <c r="F7227" s="13">
        <f t="shared" ca="1" si="675"/>
        <v>3.9921671106283121</v>
      </c>
      <c r="G7227" s="13">
        <f t="shared" ca="1" si="676"/>
        <v>0.50137827920407851</v>
      </c>
      <c r="H7227" s="13">
        <f t="shared" ca="1" si="677"/>
        <v>0</v>
      </c>
    </row>
    <row r="7228" spans="3:8">
      <c r="C7228" s="13">
        <f t="shared" ca="1" si="672"/>
        <v>2014.6200644622245</v>
      </c>
      <c r="D7228" s="13">
        <f t="shared" ca="1" si="673"/>
        <v>99.067491211741185</v>
      </c>
      <c r="E7228" s="13">
        <f t="shared" ca="1" si="674"/>
        <v>985760.74937209417</v>
      </c>
      <c r="F7228" s="13">
        <f t="shared" ca="1" si="675"/>
        <v>4.0052814177677387</v>
      </c>
      <c r="G7228" s="13">
        <f t="shared" ca="1" si="676"/>
        <v>0.5045032230365214</v>
      </c>
      <c r="H7228" s="13">
        <f t="shared" ca="1" si="677"/>
        <v>0</v>
      </c>
    </row>
    <row r="7229" spans="3:8">
      <c r="C7229" s="13">
        <f t="shared" ca="1" si="672"/>
        <v>1997.2824243968932</v>
      </c>
      <c r="D7229" s="13">
        <f t="shared" ca="1" si="673"/>
        <v>99.477979844477133</v>
      </c>
      <c r="E7229" s="13">
        <f t="shared" ca="1" si="674"/>
        <v>988013.27934829087</v>
      </c>
      <c r="F7229" s="13">
        <f t="shared" ca="1" si="675"/>
        <v>4.0139339519710404</v>
      </c>
      <c r="G7229" s="13">
        <f t="shared" ca="1" si="676"/>
        <v>0.49250697192581683</v>
      </c>
      <c r="H7229" s="13">
        <f t="shared" ca="1" si="677"/>
        <v>0</v>
      </c>
    </row>
    <row r="7230" spans="3:8">
      <c r="C7230" s="13">
        <f t="shared" ca="1" si="672"/>
        <v>2011.6800966719454</v>
      </c>
      <c r="D7230" s="13">
        <f t="shared" ca="1" si="673"/>
        <v>99.509770583587496</v>
      </c>
      <c r="E7230" s="13">
        <f t="shared" ca="1" si="674"/>
        <v>999242.00070014107</v>
      </c>
      <c r="F7230" s="13">
        <f t="shared" ca="1" si="675"/>
        <v>4.0003259682336463</v>
      </c>
      <c r="G7230" s="13">
        <f t="shared" ca="1" si="676"/>
        <v>0.50093513291622882</v>
      </c>
      <c r="H7230" s="13">
        <f t="shared" ca="1" si="677"/>
        <v>0</v>
      </c>
    </row>
    <row r="7231" spans="3:8">
      <c r="C7231" s="13">
        <f t="shared" ca="1" si="672"/>
        <v>1992.7432407331514</v>
      </c>
      <c r="D7231" s="13">
        <f t="shared" ca="1" si="673"/>
        <v>99.998753525380792</v>
      </c>
      <c r="E7231" s="13">
        <f t="shared" ca="1" si="674"/>
        <v>994436.20953093295</v>
      </c>
      <c r="F7231" s="13">
        <f t="shared" ca="1" si="675"/>
        <v>3.9921508300729336</v>
      </c>
      <c r="G7231" s="13">
        <f t="shared" ca="1" si="676"/>
        <v>0.50042928439858181</v>
      </c>
      <c r="H7231" s="13">
        <f t="shared" ca="1" si="677"/>
        <v>0</v>
      </c>
    </row>
    <row r="7232" spans="3:8">
      <c r="C7232" s="13">
        <f t="shared" ca="1" si="672"/>
        <v>1986.0213661930638</v>
      </c>
      <c r="D7232" s="13">
        <f t="shared" ca="1" si="673"/>
        <v>99.933766943560371</v>
      </c>
      <c r="E7232" s="13">
        <f t="shared" ca="1" si="674"/>
        <v>998435.77460467548</v>
      </c>
      <c r="F7232" s="13">
        <f t="shared" ca="1" si="675"/>
        <v>3.9886801988573608</v>
      </c>
      <c r="G7232" s="13">
        <f t="shared" ca="1" si="676"/>
        <v>0.49647024310910987</v>
      </c>
      <c r="H7232" s="13">
        <f t="shared" ca="1" si="677"/>
        <v>0</v>
      </c>
    </row>
    <row r="7233" spans="3:8">
      <c r="C7233" s="13">
        <f t="shared" ca="1" si="672"/>
        <v>2008.8886007434492</v>
      </c>
      <c r="D7233" s="13">
        <f t="shared" ca="1" si="673"/>
        <v>100.57729489521272</v>
      </c>
      <c r="E7233" s="13">
        <f t="shared" ca="1" si="674"/>
        <v>996742.42883228161</v>
      </c>
      <c r="F7233" s="13">
        <f t="shared" ca="1" si="675"/>
        <v>3.9980021547896833</v>
      </c>
      <c r="G7233" s="13">
        <f t="shared" ca="1" si="676"/>
        <v>0.50734893537809989</v>
      </c>
      <c r="H7233" s="13">
        <f t="shared" ca="1" si="677"/>
        <v>0</v>
      </c>
    </row>
    <row r="7234" spans="3:8">
      <c r="C7234" s="13">
        <f t="shared" ca="1" si="672"/>
        <v>2022.181766907577</v>
      </c>
      <c r="D7234" s="13">
        <f t="shared" ca="1" si="673"/>
        <v>99.435989494167572</v>
      </c>
      <c r="E7234" s="13">
        <f t="shared" ca="1" si="674"/>
        <v>992960.00379649014</v>
      </c>
      <c r="F7234" s="13">
        <f t="shared" ca="1" si="675"/>
        <v>4.0103035767941169</v>
      </c>
      <c r="G7234" s="13">
        <f t="shared" ca="1" si="676"/>
        <v>0.50395685958819525</v>
      </c>
      <c r="H7234" s="13">
        <f t="shared" ca="1" si="677"/>
        <v>0</v>
      </c>
    </row>
    <row r="7235" spans="3:8">
      <c r="C7235" s="13">
        <f t="shared" ca="1" si="672"/>
        <v>1991.9336697245956</v>
      </c>
      <c r="D7235" s="13">
        <f t="shared" ca="1" si="673"/>
        <v>99.643947580579081</v>
      </c>
      <c r="E7235" s="13">
        <f t="shared" ca="1" si="674"/>
        <v>994511.61553889536</v>
      </c>
      <c r="F7235" s="13">
        <f t="shared" ca="1" si="675"/>
        <v>4.0035781022550916</v>
      </c>
      <c r="G7235" s="13">
        <f t="shared" ca="1" si="676"/>
        <v>0.49254705166694662</v>
      </c>
      <c r="H7235" s="13">
        <f t="shared" ca="1" si="677"/>
        <v>0</v>
      </c>
    </row>
    <row r="7236" spans="3:8">
      <c r="C7236" s="13">
        <f t="shared" ca="1" si="672"/>
        <v>2002.0078904547577</v>
      </c>
      <c r="D7236" s="13">
        <f t="shared" ca="1" si="673"/>
        <v>99.624570277887841</v>
      </c>
      <c r="E7236" s="13">
        <f t="shared" ca="1" si="674"/>
        <v>994619.07712456048</v>
      </c>
      <c r="F7236" s="13">
        <f t="shared" ca="1" si="675"/>
        <v>4.0005723740104289</v>
      </c>
      <c r="G7236" s="13">
        <f t="shared" ca="1" si="676"/>
        <v>0.49888776613120539</v>
      </c>
      <c r="H7236" s="13">
        <f t="shared" ca="1" si="677"/>
        <v>0</v>
      </c>
    </row>
    <row r="7237" spans="3:8">
      <c r="C7237" s="13">
        <f t="shared" ca="1" si="672"/>
        <v>1995.8728223189235</v>
      </c>
      <c r="D7237" s="13">
        <f t="shared" ca="1" si="673"/>
        <v>99.910225373234326</v>
      </c>
      <c r="E7237" s="13">
        <f t="shared" ca="1" si="674"/>
        <v>988717.3025641304</v>
      </c>
      <c r="F7237" s="13">
        <f t="shared" ca="1" si="675"/>
        <v>4.0014856527441074</v>
      </c>
      <c r="G7237" s="13">
        <f t="shared" ca="1" si="676"/>
        <v>0.49976819173371684</v>
      </c>
      <c r="H7237" s="13">
        <f t="shared" ca="1" si="677"/>
        <v>0</v>
      </c>
    </row>
    <row r="7238" spans="3:8">
      <c r="C7238" s="13">
        <f t="shared" ca="1" si="672"/>
        <v>2002.0686351760487</v>
      </c>
      <c r="D7238" s="13">
        <f t="shared" ca="1" si="673"/>
        <v>100.00341157558394</v>
      </c>
      <c r="E7238" s="13">
        <f t="shared" ca="1" si="674"/>
        <v>997008.59779541276</v>
      </c>
      <c r="F7238" s="13">
        <f t="shared" ca="1" si="675"/>
        <v>4.0034076664507214</v>
      </c>
      <c r="G7238" s="13">
        <f t="shared" ca="1" si="676"/>
        <v>0.49820112638452102</v>
      </c>
      <c r="H7238" s="13">
        <f t="shared" ca="1" si="677"/>
        <v>0</v>
      </c>
    </row>
    <row r="7239" spans="3:8">
      <c r="C7239" s="13">
        <f t="shared" ca="1" si="672"/>
        <v>1985.8944344310262</v>
      </c>
      <c r="D7239" s="13">
        <f t="shared" ca="1" si="673"/>
        <v>100.15786680277169</v>
      </c>
      <c r="E7239" s="13">
        <f t="shared" ca="1" si="674"/>
        <v>993706.37686919514</v>
      </c>
      <c r="F7239" s="13">
        <f t="shared" ca="1" si="675"/>
        <v>4.013938601897733</v>
      </c>
      <c r="G7239" s="13">
        <f t="shared" ca="1" si="676"/>
        <v>0.48742358649489625</v>
      </c>
      <c r="H7239" s="13">
        <f t="shared" ca="1" si="677"/>
        <v>0</v>
      </c>
    </row>
    <row r="7240" spans="3:8">
      <c r="C7240" s="13">
        <f t="shared" ca="1" si="672"/>
        <v>2000.5796492062564</v>
      </c>
      <c r="D7240" s="13">
        <f t="shared" ca="1" si="673"/>
        <v>99.874538323448007</v>
      </c>
      <c r="E7240" s="13">
        <f t="shared" ca="1" si="674"/>
        <v>996741.53082432423</v>
      </c>
      <c r="F7240" s="13">
        <f t="shared" ca="1" si="675"/>
        <v>4.0020374079045835</v>
      </c>
      <c r="G7240" s="13">
        <f t="shared" ca="1" si="676"/>
        <v>0.49763335649378804</v>
      </c>
      <c r="H7240" s="13">
        <f t="shared" ca="1" si="677"/>
        <v>0</v>
      </c>
    </row>
    <row r="7241" spans="3:8">
      <c r="C7241" s="13">
        <f t="shared" ca="1" si="672"/>
        <v>1996.3667074618095</v>
      </c>
      <c r="D7241" s="13">
        <f t="shared" ca="1" si="673"/>
        <v>99.259984964065566</v>
      </c>
      <c r="E7241" s="13">
        <f t="shared" ca="1" si="674"/>
        <v>991519.47465143085</v>
      </c>
      <c r="F7241" s="13">
        <f t="shared" ca="1" si="675"/>
        <v>3.9937698309270986</v>
      </c>
      <c r="G7241" s="13">
        <f t="shared" ca="1" si="676"/>
        <v>0.4991965791506448</v>
      </c>
      <c r="H7241" s="13">
        <f t="shared" ca="1" si="677"/>
        <v>0</v>
      </c>
    </row>
    <row r="7242" spans="3:8">
      <c r="C7242" s="13">
        <f t="shared" ca="1" si="672"/>
        <v>2016.927793362594</v>
      </c>
      <c r="D7242" s="13">
        <f t="shared" ca="1" si="673"/>
        <v>99.823906802613493</v>
      </c>
      <c r="E7242" s="13">
        <f t="shared" ca="1" si="674"/>
        <v>991885.35875586164</v>
      </c>
      <c r="F7242" s="13">
        <f t="shared" ca="1" si="675"/>
        <v>3.9973647747688381</v>
      </c>
      <c r="G7242" s="13">
        <f t="shared" ca="1" si="676"/>
        <v>0.51039780112509281</v>
      </c>
      <c r="H7242" s="13">
        <f t="shared" ca="1" si="677"/>
        <v>0</v>
      </c>
    </row>
    <row r="7243" spans="3:8">
      <c r="C7243" s="13">
        <f t="shared" ca="1" si="672"/>
        <v>1988.2724699601756</v>
      </c>
      <c r="D7243" s="13">
        <f t="shared" ca="1" si="673"/>
        <v>100.87314705990256</v>
      </c>
      <c r="E7243" s="13">
        <f t="shared" ca="1" si="674"/>
        <v>1004277.6414458771</v>
      </c>
      <c r="F7243" s="13">
        <f t="shared" ca="1" si="675"/>
        <v>3.9998871080473841</v>
      </c>
      <c r="G7243" s="13">
        <f t="shared" ca="1" si="676"/>
        <v>0.49377917890806949</v>
      </c>
      <c r="H7243" s="13">
        <f t="shared" ca="1" si="677"/>
        <v>0</v>
      </c>
    </row>
    <row r="7244" spans="3:8">
      <c r="C7244" s="13">
        <f t="shared" ca="1" si="672"/>
        <v>1999.4507389909268</v>
      </c>
      <c r="D7244" s="13">
        <f t="shared" ca="1" si="673"/>
        <v>99.861191613948264</v>
      </c>
      <c r="E7244" s="13">
        <f t="shared" ca="1" si="674"/>
        <v>993914.11697388999</v>
      </c>
      <c r="F7244" s="13">
        <f t="shared" ca="1" si="675"/>
        <v>4.0130830922394232</v>
      </c>
      <c r="G7244" s="13">
        <f t="shared" ca="1" si="676"/>
        <v>0.49295449268722863</v>
      </c>
      <c r="H7244" s="13">
        <f t="shared" ca="1" si="677"/>
        <v>0</v>
      </c>
    </row>
    <row r="7245" spans="3:8">
      <c r="C7245" s="13">
        <f t="shared" ca="1" si="672"/>
        <v>2002.6103019519308</v>
      </c>
      <c r="D7245" s="13">
        <f t="shared" ca="1" si="673"/>
        <v>100.56426821415522</v>
      </c>
      <c r="E7245" s="13">
        <f t="shared" ca="1" si="674"/>
        <v>983476.34364679141</v>
      </c>
      <c r="F7245" s="13">
        <f t="shared" ca="1" si="675"/>
        <v>3.9965178677541862</v>
      </c>
      <c r="G7245" s="13">
        <f t="shared" ca="1" si="676"/>
        <v>0.51167685240429173</v>
      </c>
      <c r="H7245" s="13">
        <f t="shared" ca="1" si="677"/>
        <v>0</v>
      </c>
    </row>
    <row r="7246" spans="3:8">
      <c r="C7246" s="13">
        <f t="shared" ca="1" si="672"/>
        <v>2006.4687115701495</v>
      </c>
      <c r="D7246" s="13">
        <f t="shared" ca="1" si="673"/>
        <v>99.607029087561884</v>
      </c>
      <c r="E7246" s="13">
        <f t="shared" ca="1" si="674"/>
        <v>997565.32580814802</v>
      </c>
      <c r="F7246" s="13">
        <f t="shared" ca="1" si="675"/>
        <v>4.0113776226607385</v>
      </c>
      <c r="G7246" s="13">
        <f t="shared" ca="1" si="676"/>
        <v>0.49418478500144775</v>
      </c>
      <c r="H7246" s="13">
        <f t="shared" ca="1" si="677"/>
        <v>0</v>
      </c>
    </row>
    <row r="7247" spans="3:8">
      <c r="C7247" s="13">
        <f t="shared" ca="1" si="672"/>
        <v>2000.7262571063216</v>
      </c>
      <c r="D7247" s="13">
        <f t="shared" ca="1" si="673"/>
        <v>100.31559631977854</v>
      </c>
      <c r="E7247" s="13">
        <f t="shared" ca="1" si="674"/>
        <v>984461.1087765547</v>
      </c>
      <c r="F7247" s="13">
        <f t="shared" ca="1" si="675"/>
        <v>3.9993318444956709</v>
      </c>
      <c r="G7247" s="13">
        <f t="shared" ca="1" si="676"/>
        <v>0.50751117390491829</v>
      </c>
      <c r="H7247" s="13">
        <f t="shared" ca="1" si="677"/>
        <v>0</v>
      </c>
    </row>
    <row r="7248" spans="3:8">
      <c r="C7248" s="13">
        <f t="shared" ca="1" si="672"/>
        <v>2007.0570830417314</v>
      </c>
      <c r="D7248" s="13">
        <f t="shared" ca="1" si="673"/>
        <v>99.434659303966342</v>
      </c>
      <c r="E7248" s="13">
        <f t="shared" ca="1" si="674"/>
        <v>991404.29924013827</v>
      </c>
      <c r="F7248" s="13">
        <f t="shared" ca="1" si="675"/>
        <v>4.004627949581546</v>
      </c>
      <c r="G7248" s="13">
        <f t="shared" ca="1" si="676"/>
        <v>0.50004360718082885</v>
      </c>
      <c r="H7248" s="13">
        <f t="shared" ca="1" si="677"/>
        <v>0</v>
      </c>
    </row>
    <row r="7249" spans="3:8">
      <c r="C7249" s="13">
        <f t="shared" ca="1" si="672"/>
        <v>2021.5907101773998</v>
      </c>
      <c r="D7249" s="13">
        <f t="shared" ca="1" si="673"/>
        <v>99.395358929880103</v>
      </c>
      <c r="E7249" s="13">
        <f t="shared" ca="1" si="674"/>
        <v>992238.53154203319</v>
      </c>
      <c r="F7249" s="13">
        <f t="shared" ca="1" si="675"/>
        <v>4.0041162772815033</v>
      </c>
      <c r="G7249" s="13">
        <f t="shared" ca="1" si="676"/>
        <v>0.50694389447769073</v>
      </c>
      <c r="H7249" s="13">
        <f t="shared" ca="1" si="677"/>
        <v>0</v>
      </c>
    </row>
    <row r="7250" spans="3:8">
      <c r="C7250" s="13">
        <f t="shared" ca="1" si="672"/>
        <v>2012.999527258029</v>
      </c>
      <c r="D7250" s="13">
        <f t="shared" ca="1" si="673"/>
        <v>99.864013021354197</v>
      </c>
      <c r="E7250" s="13">
        <f t="shared" ca="1" si="674"/>
        <v>993096.81787634816</v>
      </c>
      <c r="F7250" s="13">
        <f t="shared" ca="1" si="675"/>
        <v>4.0137077807465911</v>
      </c>
      <c r="G7250" s="13">
        <f t="shared" ca="1" si="676"/>
        <v>0.49977197931036488</v>
      </c>
      <c r="H7250" s="13">
        <f t="shared" ca="1" si="677"/>
        <v>0</v>
      </c>
    </row>
    <row r="7251" spans="3:8">
      <c r="C7251" s="13">
        <f t="shared" ca="1" si="672"/>
        <v>1986.7015316638965</v>
      </c>
      <c r="D7251" s="13">
        <f t="shared" ca="1" si="673"/>
        <v>99.622564103523601</v>
      </c>
      <c r="E7251" s="13">
        <f t="shared" ca="1" si="674"/>
        <v>1000944.4066619852</v>
      </c>
      <c r="F7251" s="13">
        <f t="shared" ca="1" si="675"/>
        <v>4.0042784671087235</v>
      </c>
      <c r="G7251" s="13">
        <f t="shared" ca="1" si="676"/>
        <v>0.48636919393048145</v>
      </c>
      <c r="H7251" s="13">
        <f t="shared" ca="1" si="677"/>
        <v>0</v>
      </c>
    </row>
    <row r="7252" spans="3:8">
      <c r="C7252" s="13">
        <f t="shared" ca="1" si="672"/>
        <v>2009.734910742146</v>
      </c>
      <c r="D7252" s="13">
        <f t="shared" ca="1" si="673"/>
        <v>99.032840265683049</v>
      </c>
      <c r="E7252" s="13">
        <f t="shared" ca="1" si="674"/>
        <v>1004348.0130385158</v>
      </c>
      <c r="F7252" s="13">
        <f t="shared" ca="1" si="675"/>
        <v>3.9992355349228736</v>
      </c>
      <c r="G7252" s="13">
        <f t="shared" ca="1" si="676"/>
        <v>0.49558113667162978</v>
      </c>
      <c r="H7252" s="13">
        <f t="shared" ca="1" si="677"/>
        <v>0</v>
      </c>
    </row>
    <row r="7253" spans="3:8">
      <c r="C7253" s="13">
        <f t="shared" ca="1" si="672"/>
        <v>1986.7293144093335</v>
      </c>
      <c r="D7253" s="13">
        <f t="shared" ca="1" si="673"/>
        <v>100.45417529265761</v>
      </c>
      <c r="E7253" s="13">
        <f t="shared" ca="1" si="674"/>
        <v>999182.27905183285</v>
      </c>
      <c r="F7253" s="13">
        <f t="shared" ca="1" si="675"/>
        <v>3.9962739549030921</v>
      </c>
      <c r="G7253" s="13">
        <f t="shared" ca="1" si="676"/>
        <v>0.4952560547145628</v>
      </c>
      <c r="H7253" s="13">
        <f t="shared" ca="1" si="677"/>
        <v>0</v>
      </c>
    </row>
    <row r="7254" spans="3:8">
      <c r="C7254" s="13">
        <f t="shared" ca="1" si="672"/>
        <v>1988.961702701909</v>
      </c>
      <c r="D7254" s="13">
        <f t="shared" ca="1" si="673"/>
        <v>100.56123763320832</v>
      </c>
      <c r="E7254" s="13">
        <f t="shared" ca="1" si="674"/>
        <v>993701.11551780603</v>
      </c>
      <c r="F7254" s="13">
        <f t="shared" ca="1" si="675"/>
        <v>4.0024401105192631</v>
      </c>
      <c r="G7254" s="13">
        <f t="shared" ca="1" si="676"/>
        <v>0.4965676694773451</v>
      </c>
      <c r="H7254" s="13">
        <f t="shared" ca="1" si="677"/>
        <v>0</v>
      </c>
    </row>
    <row r="7255" spans="3:8">
      <c r="C7255" s="13">
        <f t="shared" ca="1" si="672"/>
        <v>2014.8640354150057</v>
      </c>
      <c r="D7255" s="13">
        <f t="shared" ca="1" si="673"/>
        <v>100.34462651379501</v>
      </c>
      <c r="E7255" s="13">
        <f t="shared" ca="1" si="674"/>
        <v>985156.73701325932</v>
      </c>
      <c r="F7255" s="13">
        <f t="shared" ca="1" si="675"/>
        <v>3.9936335072701334</v>
      </c>
      <c r="G7255" s="13">
        <f t="shared" ca="1" si="676"/>
        <v>0.51743712341735359</v>
      </c>
      <c r="H7255" s="13">
        <f t="shared" ca="1" si="677"/>
        <v>0</v>
      </c>
    </row>
    <row r="7256" spans="3:8">
      <c r="C7256" s="13">
        <f t="shared" ref="C7256:C7319" ca="1" si="678">NORMINV(RAND(),$D$3,$G$3)</f>
        <v>2005.3031186429073</v>
      </c>
      <c r="D7256" s="13">
        <f t="shared" ref="D7256:D7319" ca="1" si="679">NORMINV(RAND(),$D$4,$G$4)</f>
        <v>100.30916945387742</v>
      </c>
      <c r="E7256" s="13">
        <f t="shared" ref="E7256:E7319" ca="1" si="680">NORMINV(RAND(),$D$5,$G$5)</f>
        <v>997005.63798479037</v>
      </c>
      <c r="F7256" s="13">
        <f t="shared" ref="F7256:F7319" ca="1" si="681">NORMINV(RAND(),$D$6,$G$6)</f>
        <v>4.0079707648990111</v>
      </c>
      <c r="G7256" s="13">
        <f t="shared" ref="G7256:G7319" ca="1" si="682">C7256^2*D7256/(E7256*3.1415926*F7256^4)</f>
        <v>0.49906260982307976</v>
      </c>
      <c r="H7256" s="13">
        <f t="shared" ref="H7256:H7319" ca="1" si="683">IF(G7256&gt;0.54,1,IF(G7256&lt;0.46,1,0))</f>
        <v>0</v>
      </c>
    </row>
    <row r="7257" spans="3:8">
      <c r="C7257" s="13">
        <f t="shared" ca="1" si="678"/>
        <v>1989.8916652145936</v>
      </c>
      <c r="D7257" s="13">
        <f t="shared" ca="1" si="679"/>
        <v>99.719840775800151</v>
      </c>
      <c r="E7257" s="13">
        <f t="shared" ca="1" si="680"/>
        <v>996758.28148931044</v>
      </c>
      <c r="F7257" s="13">
        <f t="shared" ca="1" si="681"/>
        <v>4.0122104976126955</v>
      </c>
      <c r="G7257" s="13">
        <f t="shared" ca="1" si="682"/>
        <v>0.4865930311942358</v>
      </c>
      <c r="H7257" s="13">
        <f t="shared" ca="1" si="683"/>
        <v>0</v>
      </c>
    </row>
    <row r="7258" spans="3:8">
      <c r="C7258" s="13">
        <f t="shared" ca="1" si="678"/>
        <v>2000.5202705403567</v>
      </c>
      <c r="D7258" s="13">
        <f t="shared" ca="1" si="679"/>
        <v>98.554674884058855</v>
      </c>
      <c r="E7258" s="13">
        <f t="shared" ca="1" si="680"/>
        <v>1001230.2403309816</v>
      </c>
      <c r="F7258" s="13">
        <f t="shared" ca="1" si="681"/>
        <v>4.0110457625150966</v>
      </c>
      <c r="G7258" s="13">
        <f t="shared" ca="1" si="682"/>
        <v>0.4844498781111507</v>
      </c>
      <c r="H7258" s="13">
        <f t="shared" ca="1" si="683"/>
        <v>0</v>
      </c>
    </row>
    <row r="7259" spans="3:8">
      <c r="C7259" s="13">
        <f t="shared" ca="1" si="678"/>
        <v>1990.7399788056118</v>
      </c>
      <c r="D7259" s="13">
        <f t="shared" ca="1" si="679"/>
        <v>100.49744644947464</v>
      </c>
      <c r="E7259" s="13">
        <f t="shared" ca="1" si="680"/>
        <v>1006598.6362787444</v>
      </c>
      <c r="F7259" s="13">
        <f t="shared" ca="1" si="681"/>
        <v>4.0040739074007083</v>
      </c>
      <c r="G7259" s="13">
        <f t="shared" ca="1" si="682"/>
        <v>0.48997007908817974</v>
      </c>
      <c r="H7259" s="13">
        <f t="shared" ca="1" si="683"/>
        <v>0</v>
      </c>
    </row>
    <row r="7260" spans="3:8">
      <c r="C7260" s="13">
        <f t="shared" ca="1" si="678"/>
        <v>1996.6554887808834</v>
      </c>
      <c r="D7260" s="13">
        <f t="shared" ca="1" si="679"/>
        <v>99.810942657205274</v>
      </c>
      <c r="E7260" s="13">
        <f t="shared" ca="1" si="680"/>
        <v>991932.56176919735</v>
      </c>
      <c r="F7260" s="13">
        <f t="shared" ca="1" si="681"/>
        <v>4.0012668016111839</v>
      </c>
      <c r="G7260" s="13">
        <f t="shared" ca="1" si="682"/>
        <v>0.49815256935068758</v>
      </c>
      <c r="H7260" s="13">
        <f t="shared" ca="1" si="683"/>
        <v>0</v>
      </c>
    </row>
    <row r="7261" spans="3:8">
      <c r="C7261" s="13">
        <f t="shared" ca="1" si="678"/>
        <v>2010.9891749942326</v>
      </c>
      <c r="D7261" s="13">
        <f t="shared" ca="1" si="679"/>
        <v>99.033582547550495</v>
      </c>
      <c r="E7261" s="13">
        <f t="shared" ca="1" si="680"/>
        <v>985907.68004264345</v>
      </c>
      <c r="F7261" s="13">
        <f t="shared" ca="1" si="681"/>
        <v>3.9991669421566303</v>
      </c>
      <c r="G7261" s="13">
        <f t="shared" ca="1" si="682"/>
        <v>0.50551925861740965</v>
      </c>
      <c r="H7261" s="13">
        <f t="shared" ca="1" si="683"/>
        <v>0</v>
      </c>
    </row>
    <row r="7262" spans="3:8">
      <c r="C7262" s="13">
        <f t="shared" ca="1" si="678"/>
        <v>1989.0779353739558</v>
      </c>
      <c r="D7262" s="13">
        <f t="shared" ca="1" si="679"/>
        <v>100.70548819255501</v>
      </c>
      <c r="E7262" s="13">
        <f t="shared" ca="1" si="680"/>
        <v>989759.30408803758</v>
      </c>
      <c r="F7262" s="13">
        <f t="shared" ca="1" si="681"/>
        <v>4.0001268952325546</v>
      </c>
      <c r="G7262" s="13">
        <f t="shared" ca="1" si="682"/>
        <v>0.50047479024634867</v>
      </c>
      <c r="H7262" s="13">
        <f t="shared" ca="1" si="683"/>
        <v>0</v>
      </c>
    </row>
    <row r="7263" spans="3:8">
      <c r="C7263" s="13">
        <f t="shared" ca="1" si="678"/>
        <v>2002.6469884285655</v>
      </c>
      <c r="D7263" s="13">
        <f t="shared" ca="1" si="679"/>
        <v>99.848469299752267</v>
      </c>
      <c r="E7263" s="13">
        <f t="shared" ca="1" si="680"/>
        <v>1002433.1936312533</v>
      </c>
      <c r="F7263" s="13">
        <f t="shared" ca="1" si="681"/>
        <v>4.0019934067752834</v>
      </c>
      <c r="G7263" s="13">
        <f t="shared" ca="1" si="682"/>
        <v>0.49572341813842774</v>
      </c>
      <c r="H7263" s="13">
        <f t="shared" ca="1" si="683"/>
        <v>0</v>
      </c>
    </row>
    <row r="7264" spans="3:8">
      <c r="C7264" s="13">
        <f t="shared" ca="1" si="678"/>
        <v>1988.6905811631107</v>
      </c>
      <c r="D7264" s="13">
        <f t="shared" ca="1" si="679"/>
        <v>99.933523897027484</v>
      </c>
      <c r="E7264" s="13">
        <f t="shared" ca="1" si="680"/>
        <v>985437.41009182017</v>
      </c>
      <c r="F7264" s="13">
        <f t="shared" ca="1" si="681"/>
        <v>3.9939739790484459</v>
      </c>
      <c r="G7264" s="13">
        <f t="shared" ca="1" si="682"/>
        <v>0.50170196339136497</v>
      </c>
      <c r="H7264" s="13">
        <f t="shared" ca="1" si="683"/>
        <v>0</v>
      </c>
    </row>
    <row r="7265" spans="3:8">
      <c r="C7265" s="13">
        <f t="shared" ca="1" si="678"/>
        <v>1996.8687000013906</v>
      </c>
      <c r="D7265" s="13">
        <f t="shared" ca="1" si="679"/>
        <v>99.61277570517575</v>
      </c>
      <c r="E7265" s="13">
        <f t="shared" ca="1" si="680"/>
        <v>982780.44647725346</v>
      </c>
      <c r="F7265" s="13">
        <f t="shared" ca="1" si="681"/>
        <v>4.0003162821468035</v>
      </c>
      <c r="G7265" s="13">
        <f t="shared" ca="1" si="682"/>
        <v>0.50237771853826652</v>
      </c>
      <c r="H7265" s="13">
        <f t="shared" ca="1" si="683"/>
        <v>0</v>
      </c>
    </row>
    <row r="7266" spans="3:8">
      <c r="C7266" s="13">
        <f t="shared" ca="1" si="678"/>
        <v>1997.6240164925237</v>
      </c>
      <c r="D7266" s="13">
        <f t="shared" ca="1" si="679"/>
        <v>99.78628287166714</v>
      </c>
      <c r="E7266" s="13">
        <f t="shared" ca="1" si="680"/>
        <v>990466.14847781963</v>
      </c>
      <c r="F7266" s="13">
        <f t="shared" ca="1" si="681"/>
        <v>4.0074649137757969</v>
      </c>
      <c r="G7266" s="13">
        <f t="shared" ca="1" si="682"/>
        <v>0.49616934577485766</v>
      </c>
      <c r="H7266" s="13">
        <f t="shared" ca="1" si="683"/>
        <v>0</v>
      </c>
    </row>
    <row r="7267" spans="3:8">
      <c r="C7267" s="13">
        <f t="shared" ca="1" si="678"/>
        <v>1989.5008494696674</v>
      </c>
      <c r="D7267" s="13">
        <f t="shared" ca="1" si="679"/>
        <v>100.48702809806788</v>
      </c>
      <c r="E7267" s="13">
        <f t="shared" ca="1" si="680"/>
        <v>988606.67694392218</v>
      </c>
      <c r="F7267" s="13">
        <f t="shared" ca="1" si="681"/>
        <v>3.9999459167859261</v>
      </c>
      <c r="G7267" s="13">
        <f t="shared" ca="1" si="682"/>
        <v>0.50027451348102081</v>
      </c>
      <c r="H7267" s="13">
        <f t="shared" ca="1" si="683"/>
        <v>0</v>
      </c>
    </row>
    <row r="7268" spans="3:8">
      <c r="C7268" s="13">
        <f t="shared" ca="1" si="678"/>
        <v>2014.713924629267</v>
      </c>
      <c r="D7268" s="13">
        <f t="shared" ca="1" si="679"/>
        <v>99.740392595993654</v>
      </c>
      <c r="E7268" s="13">
        <f t="shared" ca="1" si="680"/>
        <v>993481.9820187497</v>
      </c>
      <c r="F7268" s="13">
        <f t="shared" ca="1" si="681"/>
        <v>4.0032218654179568</v>
      </c>
      <c r="G7268" s="13">
        <f t="shared" ca="1" si="682"/>
        <v>0.50506741293881408</v>
      </c>
      <c r="H7268" s="13">
        <f t="shared" ca="1" si="683"/>
        <v>0</v>
      </c>
    </row>
    <row r="7269" spans="3:8">
      <c r="C7269" s="13">
        <f t="shared" ca="1" si="678"/>
        <v>2011.6706976309783</v>
      </c>
      <c r="D7269" s="13">
        <f t="shared" ca="1" si="679"/>
        <v>100.26075779554519</v>
      </c>
      <c r="E7269" s="13">
        <f t="shared" ca="1" si="680"/>
        <v>994762.8757195801</v>
      </c>
      <c r="F7269" s="13">
        <f t="shared" ca="1" si="681"/>
        <v>4.0052739871739345</v>
      </c>
      <c r="G7269" s="13">
        <f t="shared" ca="1" si="682"/>
        <v>0.50448285137756499</v>
      </c>
      <c r="H7269" s="13">
        <f t="shared" ca="1" si="683"/>
        <v>0</v>
      </c>
    </row>
    <row r="7270" spans="3:8">
      <c r="C7270" s="13">
        <f t="shared" ca="1" si="678"/>
        <v>2015.7721261340303</v>
      </c>
      <c r="D7270" s="13">
        <f t="shared" ca="1" si="679"/>
        <v>100.67417770131564</v>
      </c>
      <c r="E7270" s="13">
        <f t="shared" ca="1" si="680"/>
        <v>983668.29193081358</v>
      </c>
      <c r="F7270" s="13">
        <f t="shared" ca="1" si="681"/>
        <v>4.000793344954797</v>
      </c>
      <c r="G7270" s="13">
        <f t="shared" ca="1" si="682"/>
        <v>0.51667559463077994</v>
      </c>
      <c r="H7270" s="13">
        <f t="shared" ca="1" si="683"/>
        <v>0</v>
      </c>
    </row>
    <row r="7271" spans="3:8">
      <c r="C7271" s="13">
        <f t="shared" ca="1" si="678"/>
        <v>2011.7926545049074</v>
      </c>
      <c r="D7271" s="13">
        <f t="shared" ca="1" si="679"/>
        <v>100.04338041388098</v>
      </c>
      <c r="E7271" s="13">
        <f t="shared" ca="1" si="680"/>
        <v>1009251.9163183741</v>
      </c>
      <c r="F7271" s="13">
        <f t="shared" ca="1" si="681"/>
        <v>4.0111125653841908</v>
      </c>
      <c r="G7271" s="13">
        <f t="shared" ca="1" si="682"/>
        <v>0.49333956487081226</v>
      </c>
      <c r="H7271" s="13">
        <f t="shared" ca="1" si="683"/>
        <v>0</v>
      </c>
    </row>
    <row r="7272" spans="3:8">
      <c r="C7272" s="13">
        <f t="shared" ca="1" si="678"/>
        <v>2017.271628072034</v>
      </c>
      <c r="D7272" s="13">
        <f t="shared" ca="1" si="679"/>
        <v>99.933358939742348</v>
      </c>
      <c r="E7272" s="13">
        <f t="shared" ca="1" si="680"/>
        <v>982642.11567003326</v>
      </c>
      <c r="F7272" s="13">
        <f t="shared" ca="1" si="681"/>
        <v>4.0066869538435164</v>
      </c>
      <c r="G7272" s="13">
        <f t="shared" ca="1" si="682"/>
        <v>0.51115470071405933</v>
      </c>
      <c r="H7272" s="13">
        <f t="shared" ca="1" si="683"/>
        <v>0</v>
      </c>
    </row>
    <row r="7273" spans="3:8">
      <c r="C7273" s="13">
        <f t="shared" ca="1" si="678"/>
        <v>2000.8069504265238</v>
      </c>
      <c r="D7273" s="13">
        <f t="shared" ca="1" si="679"/>
        <v>100.44141541868748</v>
      </c>
      <c r="E7273" s="13">
        <f t="shared" ca="1" si="680"/>
        <v>997041.84257116169</v>
      </c>
      <c r="F7273" s="13">
        <f t="shared" ca="1" si="681"/>
        <v>4.0034004224506612</v>
      </c>
      <c r="G7273" s="13">
        <f t="shared" ca="1" si="682"/>
        <v>0.49973967078115511</v>
      </c>
      <c r="H7273" s="13">
        <f t="shared" ca="1" si="683"/>
        <v>0</v>
      </c>
    </row>
    <row r="7274" spans="3:8">
      <c r="C7274" s="13">
        <f t="shared" ca="1" si="678"/>
        <v>2012.391585011705</v>
      </c>
      <c r="D7274" s="13">
        <f t="shared" ca="1" si="679"/>
        <v>101.24428442891748</v>
      </c>
      <c r="E7274" s="13">
        <f t="shared" ca="1" si="680"/>
        <v>990630.55664503935</v>
      </c>
      <c r="F7274" s="13">
        <f t="shared" ca="1" si="681"/>
        <v>3.9884731292615281</v>
      </c>
      <c r="G7274" s="13">
        <f t="shared" ca="1" si="682"/>
        <v>0.52060367939748509</v>
      </c>
      <c r="H7274" s="13">
        <f t="shared" ca="1" si="683"/>
        <v>0</v>
      </c>
    </row>
    <row r="7275" spans="3:8">
      <c r="C7275" s="13">
        <f t="shared" ca="1" si="678"/>
        <v>2008.5758809587489</v>
      </c>
      <c r="D7275" s="13">
        <f t="shared" ca="1" si="679"/>
        <v>99.734742101103379</v>
      </c>
      <c r="E7275" s="13">
        <f t="shared" ca="1" si="680"/>
        <v>1002117.722418391</v>
      </c>
      <c r="F7275" s="13">
        <f t="shared" ca="1" si="681"/>
        <v>3.9989727917068927</v>
      </c>
      <c r="G7275" s="13">
        <f t="shared" ca="1" si="682"/>
        <v>0.49975891564470792</v>
      </c>
      <c r="H7275" s="13">
        <f t="shared" ca="1" si="683"/>
        <v>0</v>
      </c>
    </row>
    <row r="7276" spans="3:8">
      <c r="C7276" s="13">
        <f t="shared" ca="1" si="678"/>
        <v>2010.6109541763756</v>
      </c>
      <c r="D7276" s="13">
        <f t="shared" ca="1" si="679"/>
        <v>99.730387981716362</v>
      </c>
      <c r="E7276" s="13">
        <f t="shared" ca="1" si="680"/>
        <v>990902.54704751656</v>
      </c>
      <c r="F7276" s="13">
        <f t="shared" ca="1" si="681"/>
        <v>4.0037854779221469</v>
      </c>
      <c r="G7276" s="13">
        <f t="shared" ca="1" si="682"/>
        <v>0.5039872935148958</v>
      </c>
      <c r="H7276" s="13">
        <f t="shared" ca="1" si="683"/>
        <v>0</v>
      </c>
    </row>
    <row r="7277" spans="3:8">
      <c r="C7277" s="13">
        <f t="shared" ca="1" si="678"/>
        <v>2012.9480703333795</v>
      </c>
      <c r="D7277" s="13">
        <f t="shared" ca="1" si="679"/>
        <v>100.35289964812807</v>
      </c>
      <c r="E7277" s="13">
        <f t="shared" ca="1" si="680"/>
        <v>995267.64293709898</v>
      </c>
      <c r="F7277" s="13">
        <f t="shared" ca="1" si="681"/>
        <v>4.0034312150297735</v>
      </c>
      <c r="G7277" s="13">
        <f t="shared" ca="1" si="682"/>
        <v>0.50626258639752886</v>
      </c>
      <c r="H7277" s="13">
        <f t="shared" ca="1" si="683"/>
        <v>0</v>
      </c>
    </row>
    <row r="7278" spans="3:8">
      <c r="C7278" s="13">
        <f t="shared" ca="1" si="678"/>
        <v>1989.4954680718301</v>
      </c>
      <c r="D7278" s="13">
        <f t="shared" ca="1" si="679"/>
        <v>100.81605201385575</v>
      </c>
      <c r="E7278" s="13">
        <f t="shared" ca="1" si="680"/>
        <v>992006.71116360486</v>
      </c>
      <c r="F7278" s="13">
        <f t="shared" ca="1" si="681"/>
        <v>3.9961809349936006</v>
      </c>
      <c r="G7278" s="13">
        <f t="shared" ca="1" si="682"/>
        <v>0.50207725210966792</v>
      </c>
      <c r="H7278" s="13">
        <f t="shared" ca="1" si="683"/>
        <v>0</v>
      </c>
    </row>
    <row r="7279" spans="3:8">
      <c r="C7279" s="13">
        <f t="shared" ca="1" si="678"/>
        <v>1998.3376791423955</v>
      </c>
      <c r="D7279" s="13">
        <f t="shared" ca="1" si="679"/>
        <v>99.615563411773536</v>
      </c>
      <c r="E7279" s="13">
        <f t="shared" ca="1" si="680"/>
        <v>991578.0591387751</v>
      </c>
      <c r="F7279" s="13">
        <f t="shared" ca="1" si="681"/>
        <v>3.9936379345701689</v>
      </c>
      <c r="G7279" s="13">
        <f t="shared" ca="1" si="682"/>
        <v>0.502011216153742</v>
      </c>
      <c r="H7279" s="13">
        <f t="shared" ca="1" si="683"/>
        <v>0</v>
      </c>
    </row>
    <row r="7280" spans="3:8">
      <c r="C7280" s="13">
        <f t="shared" ca="1" si="678"/>
        <v>1996.4129266588322</v>
      </c>
      <c r="D7280" s="13">
        <f t="shared" ca="1" si="679"/>
        <v>100.0239285334748</v>
      </c>
      <c r="E7280" s="13">
        <f t="shared" ca="1" si="680"/>
        <v>983249.15807052993</v>
      </c>
      <c r="F7280" s="13">
        <f t="shared" ca="1" si="681"/>
        <v>4.0003392109993809</v>
      </c>
      <c r="G7280" s="13">
        <f t="shared" ca="1" si="682"/>
        <v>0.50396912329388943</v>
      </c>
      <c r="H7280" s="13">
        <f t="shared" ca="1" si="683"/>
        <v>0</v>
      </c>
    </row>
    <row r="7281" spans="3:8">
      <c r="C7281" s="13">
        <f t="shared" ca="1" si="678"/>
        <v>1998.768085708851</v>
      </c>
      <c r="D7281" s="13">
        <f t="shared" ca="1" si="679"/>
        <v>100.29431549066867</v>
      </c>
      <c r="E7281" s="13">
        <f t="shared" ca="1" si="680"/>
        <v>997768.76359218627</v>
      </c>
      <c r="F7281" s="13">
        <f t="shared" ca="1" si="681"/>
        <v>3.9969515214558</v>
      </c>
      <c r="G7281" s="13">
        <f t="shared" ca="1" si="682"/>
        <v>0.50084787957036614</v>
      </c>
      <c r="H7281" s="13">
        <f t="shared" ca="1" si="683"/>
        <v>0</v>
      </c>
    </row>
    <row r="7282" spans="3:8">
      <c r="C7282" s="13">
        <f t="shared" ca="1" si="678"/>
        <v>2007.7084962801548</v>
      </c>
      <c r="D7282" s="13">
        <f t="shared" ca="1" si="679"/>
        <v>99.726307415841291</v>
      </c>
      <c r="E7282" s="13">
        <f t="shared" ca="1" si="680"/>
        <v>999192.29053425195</v>
      </c>
      <c r="F7282" s="13">
        <f t="shared" ca="1" si="681"/>
        <v>4.0050206699358881</v>
      </c>
      <c r="G7282" s="13">
        <f t="shared" ca="1" si="682"/>
        <v>0.49772913728355395</v>
      </c>
      <c r="H7282" s="13">
        <f t="shared" ca="1" si="683"/>
        <v>0</v>
      </c>
    </row>
    <row r="7283" spans="3:8">
      <c r="C7283" s="13">
        <f t="shared" ca="1" si="678"/>
        <v>1984.0019012304929</v>
      </c>
      <c r="D7283" s="13">
        <f t="shared" ca="1" si="679"/>
        <v>100.63697823693249</v>
      </c>
      <c r="E7283" s="13">
        <f t="shared" ca="1" si="680"/>
        <v>993425.61430434079</v>
      </c>
      <c r="F7283" s="13">
        <f t="shared" ca="1" si="681"/>
        <v>3.9964169612672875</v>
      </c>
      <c r="G7283" s="13">
        <f t="shared" ca="1" si="682"/>
        <v>0.49759196991012561</v>
      </c>
      <c r="H7283" s="13">
        <f t="shared" ca="1" si="683"/>
        <v>0</v>
      </c>
    </row>
    <row r="7284" spans="3:8">
      <c r="C7284" s="13">
        <f t="shared" ca="1" si="678"/>
        <v>1989.9443356563083</v>
      </c>
      <c r="D7284" s="13">
        <f t="shared" ca="1" si="679"/>
        <v>100.73727235497148</v>
      </c>
      <c r="E7284" s="13">
        <f t="shared" ca="1" si="680"/>
        <v>994257.58313884959</v>
      </c>
      <c r="F7284" s="13">
        <f t="shared" ca="1" si="681"/>
        <v>4.0056915668449156</v>
      </c>
      <c r="G7284" s="13">
        <f t="shared" ca="1" si="682"/>
        <v>0.49603605156504205</v>
      </c>
      <c r="H7284" s="13">
        <f t="shared" ca="1" si="683"/>
        <v>0</v>
      </c>
    </row>
    <row r="7285" spans="3:8">
      <c r="C7285" s="13">
        <f t="shared" ca="1" si="678"/>
        <v>2002.2397626889858</v>
      </c>
      <c r="D7285" s="13">
        <f t="shared" ca="1" si="679"/>
        <v>99.253573065200698</v>
      </c>
      <c r="E7285" s="13">
        <f t="shared" ca="1" si="680"/>
        <v>983147.06332515005</v>
      </c>
      <c r="F7285" s="13">
        <f t="shared" ca="1" si="681"/>
        <v>3.9993531602963026</v>
      </c>
      <c r="G7285" s="13">
        <f t="shared" ca="1" si="682"/>
        <v>0.50355966784999817</v>
      </c>
      <c r="H7285" s="13">
        <f t="shared" ca="1" si="683"/>
        <v>0</v>
      </c>
    </row>
    <row r="7286" spans="3:8">
      <c r="C7286" s="13">
        <f t="shared" ca="1" si="678"/>
        <v>2004.0988806613261</v>
      </c>
      <c r="D7286" s="13">
        <f t="shared" ca="1" si="679"/>
        <v>100.56013280298048</v>
      </c>
      <c r="E7286" s="13">
        <f t="shared" ca="1" si="680"/>
        <v>991563.54541356908</v>
      </c>
      <c r="F7286" s="13">
        <f t="shared" ca="1" si="681"/>
        <v>4.0024937456444754</v>
      </c>
      <c r="G7286" s="13">
        <f t="shared" ca="1" si="682"/>
        <v>0.50520898340997278</v>
      </c>
      <c r="H7286" s="13">
        <f t="shared" ca="1" si="683"/>
        <v>0</v>
      </c>
    </row>
    <row r="7287" spans="3:8">
      <c r="C7287" s="13">
        <f t="shared" ca="1" si="678"/>
        <v>1997.5340276767356</v>
      </c>
      <c r="D7287" s="13">
        <f t="shared" ca="1" si="679"/>
        <v>100.56472421882395</v>
      </c>
      <c r="E7287" s="13">
        <f t="shared" ca="1" si="680"/>
        <v>1004077.2747698573</v>
      </c>
      <c r="F7287" s="13">
        <f t="shared" ca="1" si="681"/>
        <v>4.0076317310233085</v>
      </c>
      <c r="G7287" s="13">
        <f t="shared" ca="1" si="682"/>
        <v>0.49313498027062425</v>
      </c>
      <c r="H7287" s="13">
        <f t="shared" ca="1" si="683"/>
        <v>0</v>
      </c>
    </row>
    <row r="7288" spans="3:8">
      <c r="C7288" s="13">
        <f t="shared" ca="1" si="678"/>
        <v>2019.2824807406057</v>
      </c>
      <c r="D7288" s="13">
        <f t="shared" ca="1" si="679"/>
        <v>99.644603442914132</v>
      </c>
      <c r="E7288" s="13">
        <f t="shared" ca="1" si="680"/>
        <v>984695.65363756474</v>
      </c>
      <c r="F7288" s="13">
        <f t="shared" ca="1" si="681"/>
        <v>4.006496319051652</v>
      </c>
      <c r="G7288" s="13">
        <f t="shared" ca="1" si="682"/>
        <v>0.50972632011273877</v>
      </c>
      <c r="H7288" s="13">
        <f t="shared" ca="1" si="683"/>
        <v>0</v>
      </c>
    </row>
    <row r="7289" spans="3:8">
      <c r="C7289" s="13">
        <f t="shared" ca="1" si="678"/>
        <v>2008.6843185520088</v>
      </c>
      <c r="D7289" s="13">
        <f t="shared" ca="1" si="679"/>
        <v>100.62834762239142</v>
      </c>
      <c r="E7289" s="13">
        <f t="shared" ca="1" si="680"/>
        <v>986571.51390053914</v>
      </c>
      <c r="F7289" s="13">
        <f t="shared" ca="1" si="681"/>
        <v>3.9951105977643642</v>
      </c>
      <c r="G7289" s="13">
        <f t="shared" ca="1" si="682"/>
        <v>0.51422129379216519</v>
      </c>
      <c r="H7289" s="13">
        <f t="shared" ca="1" si="683"/>
        <v>0</v>
      </c>
    </row>
    <row r="7290" spans="3:8">
      <c r="C7290" s="13">
        <f t="shared" ca="1" si="678"/>
        <v>2018.0485966920367</v>
      </c>
      <c r="D7290" s="13">
        <f t="shared" ca="1" si="679"/>
        <v>99.901397332752722</v>
      </c>
      <c r="E7290" s="13">
        <f t="shared" ca="1" si="680"/>
        <v>995580.10638294753</v>
      </c>
      <c r="F7290" s="13">
        <f t="shared" ca="1" si="681"/>
        <v>4.0054747274356703</v>
      </c>
      <c r="G7290" s="13">
        <f t="shared" ca="1" si="682"/>
        <v>0.50535055210609114</v>
      </c>
      <c r="H7290" s="13">
        <f t="shared" ca="1" si="683"/>
        <v>0</v>
      </c>
    </row>
    <row r="7291" spans="3:8">
      <c r="C7291" s="13">
        <f t="shared" ca="1" si="678"/>
        <v>1994.8081243131296</v>
      </c>
      <c r="D7291" s="13">
        <f t="shared" ca="1" si="679"/>
        <v>99.974468187595065</v>
      </c>
      <c r="E7291" s="13">
        <f t="shared" ca="1" si="680"/>
        <v>998730.34229686495</v>
      </c>
      <c r="F7291" s="13">
        <f t="shared" ca="1" si="681"/>
        <v>3.9987878069582936</v>
      </c>
      <c r="G7291" s="13">
        <f t="shared" ca="1" si="682"/>
        <v>0.495883676972451</v>
      </c>
      <c r="H7291" s="13">
        <f t="shared" ca="1" si="683"/>
        <v>0</v>
      </c>
    </row>
    <row r="7292" spans="3:8">
      <c r="C7292" s="13">
        <f t="shared" ca="1" si="678"/>
        <v>1992.4633137952699</v>
      </c>
      <c r="D7292" s="13">
        <f t="shared" ca="1" si="679"/>
        <v>100.01901055838793</v>
      </c>
      <c r="E7292" s="13">
        <f t="shared" ca="1" si="680"/>
        <v>1000250.5496976154</v>
      </c>
      <c r="F7292" s="13">
        <f t="shared" ca="1" si="681"/>
        <v>4.0062920979599328</v>
      </c>
      <c r="G7292" s="13">
        <f t="shared" ca="1" si="682"/>
        <v>0.49049447027787929</v>
      </c>
      <c r="H7292" s="13">
        <f t="shared" ca="1" si="683"/>
        <v>0</v>
      </c>
    </row>
    <row r="7293" spans="3:8">
      <c r="C7293" s="13">
        <f t="shared" ca="1" si="678"/>
        <v>1975.5756211743919</v>
      </c>
      <c r="D7293" s="13">
        <f t="shared" ca="1" si="679"/>
        <v>100.39595099921677</v>
      </c>
      <c r="E7293" s="13">
        <f t="shared" ca="1" si="680"/>
        <v>990318.00201335608</v>
      </c>
      <c r="F7293" s="13">
        <f t="shared" ca="1" si="681"/>
        <v>3.9918794237995665</v>
      </c>
      <c r="G7293" s="13">
        <f t="shared" ca="1" si="682"/>
        <v>0.4959858838691481</v>
      </c>
      <c r="H7293" s="13">
        <f t="shared" ca="1" si="683"/>
        <v>0</v>
      </c>
    </row>
    <row r="7294" spans="3:8">
      <c r="C7294" s="13">
        <f t="shared" ca="1" si="678"/>
        <v>2001.5361598815271</v>
      </c>
      <c r="D7294" s="13">
        <f t="shared" ca="1" si="679"/>
        <v>100.15413116736678</v>
      </c>
      <c r="E7294" s="13">
        <f t="shared" ca="1" si="680"/>
        <v>989812.25819754705</v>
      </c>
      <c r="F7294" s="13">
        <f t="shared" ca="1" si="681"/>
        <v>4.0018734846096011</v>
      </c>
      <c r="G7294" s="13">
        <f t="shared" ca="1" si="682"/>
        <v>0.50308299382132349</v>
      </c>
      <c r="H7294" s="13">
        <f t="shared" ca="1" si="683"/>
        <v>0</v>
      </c>
    </row>
    <row r="7295" spans="3:8">
      <c r="C7295" s="13">
        <f t="shared" ca="1" si="678"/>
        <v>2011.4145547074479</v>
      </c>
      <c r="D7295" s="13">
        <f t="shared" ca="1" si="679"/>
        <v>100.39024814700016</v>
      </c>
      <c r="E7295" s="13">
        <f t="shared" ca="1" si="680"/>
        <v>1002291.8628467838</v>
      </c>
      <c r="F7295" s="13">
        <f t="shared" ca="1" si="681"/>
        <v>4.0004752109649324</v>
      </c>
      <c r="G7295" s="13">
        <f t="shared" ca="1" si="682"/>
        <v>0.50362154397393832</v>
      </c>
      <c r="H7295" s="13">
        <f t="shared" ca="1" si="683"/>
        <v>0</v>
      </c>
    </row>
    <row r="7296" spans="3:8">
      <c r="C7296" s="13">
        <f t="shared" ca="1" si="678"/>
        <v>1991.5573522702675</v>
      </c>
      <c r="D7296" s="13">
        <f t="shared" ca="1" si="679"/>
        <v>100.18432958963669</v>
      </c>
      <c r="E7296" s="13">
        <f t="shared" ca="1" si="680"/>
        <v>990131.83674990991</v>
      </c>
      <c r="F7296" s="13">
        <f t="shared" ca="1" si="681"/>
        <v>3.9991643164725046</v>
      </c>
      <c r="G7296" s="13">
        <f t="shared" ca="1" si="682"/>
        <v>0.49941955868158</v>
      </c>
      <c r="H7296" s="13">
        <f t="shared" ca="1" si="683"/>
        <v>0</v>
      </c>
    </row>
    <row r="7297" spans="3:8">
      <c r="C7297" s="13">
        <f t="shared" ca="1" si="678"/>
        <v>2005.8345544548927</v>
      </c>
      <c r="D7297" s="13">
        <f t="shared" ca="1" si="679"/>
        <v>100.37252192840489</v>
      </c>
      <c r="E7297" s="13">
        <f t="shared" ca="1" si="680"/>
        <v>1005004.8662805996</v>
      </c>
      <c r="F7297" s="13">
        <f t="shared" ca="1" si="681"/>
        <v>3.9974053715554274</v>
      </c>
      <c r="G7297" s="13">
        <f t="shared" ca="1" si="682"/>
        <v>0.50092678760080678</v>
      </c>
      <c r="H7297" s="13">
        <f t="shared" ca="1" si="683"/>
        <v>0</v>
      </c>
    </row>
    <row r="7298" spans="3:8">
      <c r="C7298" s="13">
        <f t="shared" ca="1" si="678"/>
        <v>1988.1145639684071</v>
      </c>
      <c r="D7298" s="13">
        <f t="shared" ca="1" si="679"/>
        <v>99.81445661598066</v>
      </c>
      <c r="E7298" s="13">
        <f t="shared" ca="1" si="680"/>
        <v>994538.01288412674</v>
      </c>
      <c r="F7298" s="13">
        <f t="shared" ca="1" si="681"/>
        <v>3.9935254346075078</v>
      </c>
      <c r="G7298" s="13">
        <f t="shared" ca="1" si="682"/>
        <v>0.49645419945865082</v>
      </c>
      <c r="H7298" s="13">
        <f t="shared" ca="1" si="683"/>
        <v>0</v>
      </c>
    </row>
    <row r="7299" spans="3:8">
      <c r="C7299" s="13">
        <f t="shared" ca="1" si="678"/>
        <v>1994.1536425786219</v>
      </c>
      <c r="D7299" s="13">
        <f t="shared" ca="1" si="679"/>
        <v>99.635108061948188</v>
      </c>
      <c r="E7299" s="13">
        <f t="shared" ca="1" si="680"/>
        <v>988738.86872650881</v>
      </c>
      <c r="F7299" s="13">
        <f t="shared" ca="1" si="681"/>
        <v>3.9865776068981424</v>
      </c>
      <c r="G7299" s="13">
        <f t="shared" ca="1" si="682"/>
        <v>0.50500684436702936</v>
      </c>
      <c r="H7299" s="13">
        <f t="shared" ca="1" si="683"/>
        <v>0</v>
      </c>
    </row>
    <row r="7300" spans="3:8">
      <c r="C7300" s="13">
        <f t="shared" ca="1" si="678"/>
        <v>1997.5712429408418</v>
      </c>
      <c r="D7300" s="13">
        <f t="shared" ca="1" si="679"/>
        <v>100.32578462245564</v>
      </c>
      <c r="E7300" s="13">
        <f t="shared" ca="1" si="680"/>
        <v>993982.2693794521</v>
      </c>
      <c r="F7300" s="13">
        <f t="shared" ca="1" si="681"/>
        <v>3.9945729254728257</v>
      </c>
      <c r="G7300" s="13">
        <f t="shared" ca="1" si="682"/>
        <v>0.50350895647186944</v>
      </c>
      <c r="H7300" s="13">
        <f t="shared" ca="1" si="683"/>
        <v>0</v>
      </c>
    </row>
    <row r="7301" spans="3:8">
      <c r="C7301" s="13">
        <f t="shared" ca="1" si="678"/>
        <v>1993.7722746489903</v>
      </c>
      <c r="D7301" s="13">
        <f t="shared" ca="1" si="679"/>
        <v>99.413869539747324</v>
      </c>
      <c r="E7301" s="13">
        <f t="shared" ca="1" si="680"/>
        <v>975501.99829891045</v>
      </c>
      <c r="F7301" s="13">
        <f t="shared" ca="1" si="681"/>
        <v>4.0045591962347613</v>
      </c>
      <c r="G7301" s="13">
        <f t="shared" ca="1" si="682"/>
        <v>0.50141945794271858</v>
      </c>
      <c r="H7301" s="13">
        <f t="shared" ca="1" si="683"/>
        <v>0</v>
      </c>
    </row>
    <row r="7302" spans="3:8">
      <c r="C7302" s="13">
        <f t="shared" ca="1" si="678"/>
        <v>2008.5909768531847</v>
      </c>
      <c r="D7302" s="13">
        <f t="shared" ca="1" si="679"/>
        <v>99.244335609970889</v>
      </c>
      <c r="E7302" s="13">
        <f t="shared" ca="1" si="680"/>
        <v>984921.68187743693</v>
      </c>
      <c r="F7302" s="13">
        <f t="shared" ca="1" si="681"/>
        <v>4.0049994351458196</v>
      </c>
      <c r="G7302" s="13">
        <f t="shared" ca="1" si="682"/>
        <v>0.50295293112732342</v>
      </c>
      <c r="H7302" s="13">
        <f t="shared" ca="1" si="683"/>
        <v>0</v>
      </c>
    </row>
    <row r="7303" spans="3:8">
      <c r="C7303" s="13">
        <f t="shared" ca="1" si="678"/>
        <v>1994.4052347600855</v>
      </c>
      <c r="D7303" s="13">
        <f t="shared" ca="1" si="679"/>
        <v>100.89206770394352</v>
      </c>
      <c r="E7303" s="13">
        <f t="shared" ca="1" si="680"/>
        <v>1004100.1667927529</v>
      </c>
      <c r="F7303" s="13">
        <f t="shared" ca="1" si="681"/>
        <v>4.0020029190843323</v>
      </c>
      <c r="G7303" s="13">
        <f t="shared" ca="1" si="682"/>
        <v>0.49596076891081448</v>
      </c>
      <c r="H7303" s="13">
        <f t="shared" ca="1" si="683"/>
        <v>0</v>
      </c>
    </row>
    <row r="7304" spans="3:8">
      <c r="C7304" s="13">
        <f t="shared" ca="1" si="678"/>
        <v>2010.8601897582789</v>
      </c>
      <c r="D7304" s="13">
        <f t="shared" ca="1" si="679"/>
        <v>100.34562783837167</v>
      </c>
      <c r="E7304" s="13">
        <f t="shared" ca="1" si="680"/>
        <v>1000522.5088786382</v>
      </c>
      <c r="F7304" s="13">
        <f t="shared" ca="1" si="681"/>
        <v>3.988689093643766</v>
      </c>
      <c r="G7304" s="13">
        <f t="shared" ca="1" si="682"/>
        <v>0.50999361108763663</v>
      </c>
      <c r="H7304" s="13">
        <f t="shared" ca="1" si="683"/>
        <v>0</v>
      </c>
    </row>
    <row r="7305" spans="3:8">
      <c r="C7305" s="13">
        <f t="shared" ca="1" si="678"/>
        <v>2004.5072431798599</v>
      </c>
      <c r="D7305" s="13">
        <f t="shared" ca="1" si="679"/>
        <v>100.61477207755539</v>
      </c>
      <c r="E7305" s="13">
        <f t="shared" ca="1" si="680"/>
        <v>996429.90236673295</v>
      </c>
      <c r="F7305" s="13">
        <f t="shared" ca="1" si="681"/>
        <v>3.9940565502945793</v>
      </c>
      <c r="G7305" s="13">
        <f t="shared" ca="1" si="682"/>
        <v>0.50748539934578007</v>
      </c>
      <c r="H7305" s="13">
        <f t="shared" ca="1" si="683"/>
        <v>0</v>
      </c>
    </row>
    <row r="7306" spans="3:8">
      <c r="C7306" s="13">
        <f t="shared" ca="1" si="678"/>
        <v>2016.0918591511336</v>
      </c>
      <c r="D7306" s="13">
        <f t="shared" ca="1" si="679"/>
        <v>99.511668018006631</v>
      </c>
      <c r="E7306" s="13">
        <f t="shared" ca="1" si="680"/>
        <v>994814.1230495791</v>
      </c>
      <c r="F7306" s="13">
        <f t="shared" ca="1" si="681"/>
        <v>3.9966543744494767</v>
      </c>
      <c r="G7306" s="13">
        <f t="shared" ca="1" si="682"/>
        <v>0.50724346413732657</v>
      </c>
      <c r="H7306" s="13">
        <f t="shared" ca="1" si="683"/>
        <v>0</v>
      </c>
    </row>
    <row r="7307" spans="3:8">
      <c r="C7307" s="13">
        <f t="shared" ca="1" si="678"/>
        <v>1981.8025257933639</v>
      </c>
      <c r="D7307" s="13">
        <f t="shared" ca="1" si="679"/>
        <v>99.780289882885512</v>
      </c>
      <c r="E7307" s="13">
        <f t="shared" ca="1" si="680"/>
        <v>989149.53732432541</v>
      </c>
      <c r="F7307" s="13">
        <f t="shared" ca="1" si="681"/>
        <v>3.991205497301793</v>
      </c>
      <c r="G7307" s="13">
        <f t="shared" ca="1" si="682"/>
        <v>0.49697820434292461</v>
      </c>
      <c r="H7307" s="13">
        <f t="shared" ca="1" si="683"/>
        <v>0</v>
      </c>
    </row>
    <row r="7308" spans="3:8">
      <c r="C7308" s="13">
        <f t="shared" ca="1" si="678"/>
        <v>2003.9811219374606</v>
      </c>
      <c r="D7308" s="13">
        <f t="shared" ca="1" si="679"/>
        <v>100.96786536009918</v>
      </c>
      <c r="E7308" s="13">
        <f t="shared" ca="1" si="680"/>
        <v>992765.37927743827</v>
      </c>
      <c r="F7308" s="13">
        <f t="shared" ca="1" si="681"/>
        <v>4.0055301907145164</v>
      </c>
      <c r="G7308" s="13">
        <f t="shared" ca="1" si="682"/>
        <v>0.50504944697890675</v>
      </c>
      <c r="H7308" s="13">
        <f t="shared" ca="1" si="683"/>
        <v>0</v>
      </c>
    </row>
    <row r="7309" spans="3:8">
      <c r="C7309" s="13">
        <f t="shared" ca="1" si="678"/>
        <v>1984.4535453099315</v>
      </c>
      <c r="D7309" s="13">
        <f t="shared" ca="1" si="679"/>
        <v>99.626877755306737</v>
      </c>
      <c r="E7309" s="13">
        <f t="shared" ca="1" si="680"/>
        <v>995320.00166793016</v>
      </c>
      <c r="F7309" s="13">
        <f t="shared" ca="1" si="681"/>
        <v>3.9828799028116637</v>
      </c>
      <c r="G7309" s="13">
        <f t="shared" ca="1" si="682"/>
        <v>0.49860537059353527</v>
      </c>
      <c r="H7309" s="13">
        <f t="shared" ca="1" si="683"/>
        <v>0</v>
      </c>
    </row>
    <row r="7310" spans="3:8">
      <c r="C7310" s="13">
        <f t="shared" ca="1" si="678"/>
        <v>1985.9917296634251</v>
      </c>
      <c r="D7310" s="13">
        <f t="shared" ca="1" si="679"/>
        <v>100.70443463069502</v>
      </c>
      <c r="E7310" s="13">
        <f t="shared" ca="1" si="680"/>
        <v>993388.81505254714</v>
      </c>
      <c r="F7310" s="13">
        <f t="shared" ca="1" si="681"/>
        <v>4.0175619875205788</v>
      </c>
      <c r="G7310" s="13">
        <f t="shared" ca="1" si="682"/>
        <v>0.48852184727224901</v>
      </c>
      <c r="H7310" s="13">
        <f t="shared" ca="1" si="683"/>
        <v>0</v>
      </c>
    </row>
    <row r="7311" spans="3:8">
      <c r="C7311" s="13">
        <f t="shared" ca="1" si="678"/>
        <v>1993.3619634489612</v>
      </c>
      <c r="D7311" s="13">
        <f t="shared" ca="1" si="679"/>
        <v>99.406475586377681</v>
      </c>
      <c r="E7311" s="13">
        <f t="shared" ca="1" si="680"/>
        <v>991689.44867128518</v>
      </c>
      <c r="F7311" s="13">
        <f t="shared" ca="1" si="681"/>
        <v>3.9973576777556539</v>
      </c>
      <c r="G7311" s="13">
        <f t="shared" ca="1" si="682"/>
        <v>0.4965573473778267</v>
      </c>
      <c r="H7311" s="13">
        <f t="shared" ca="1" si="683"/>
        <v>0</v>
      </c>
    </row>
    <row r="7312" spans="3:8">
      <c r="C7312" s="13">
        <f t="shared" ca="1" si="678"/>
        <v>2019.2418254006141</v>
      </c>
      <c r="D7312" s="13">
        <f t="shared" ca="1" si="679"/>
        <v>99.617921769388943</v>
      </c>
      <c r="E7312" s="13">
        <f t="shared" ca="1" si="680"/>
        <v>1006150.1963798081</v>
      </c>
      <c r="F7312" s="13">
        <f t="shared" ca="1" si="681"/>
        <v>3.9802110687562284</v>
      </c>
      <c r="G7312" s="13">
        <f t="shared" ca="1" si="682"/>
        <v>0.51200835740343453</v>
      </c>
      <c r="H7312" s="13">
        <f t="shared" ca="1" si="683"/>
        <v>0</v>
      </c>
    </row>
    <row r="7313" spans="3:8">
      <c r="C7313" s="13">
        <f t="shared" ca="1" si="678"/>
        <v>1998.4068383006327</v>
      </c>
      <c r="D7313" s="13">
        <f t="shared" ca="1" si="679"/>
        <v>100.61579565306613</v>
      </c>
      <c r="E7313" s="13">
        <f t="shared" ca="1" si="680"/>
        <v>1000753.2648502664</v>
      </c>
      <c r="F7313" s="13">
        <f t="shared" ca="1" si="681"/>
        <v>4.0032579358200389</v>
      </c>
      <c r="G7313" s="13">
        <f t="shared" ca="1" si="682"/>
        <v>0.49762570546197843</v>
      </c>
      <c r="H7313" s="13">
        <f t="shared" ca="1" si="683"/>
        <v>0</v>
      </c>
    </row>
    <row r="7314" spans="3:8">
      <c r="C7314" s="13">
        <f t="shared" ca="1" si="678"/>
        <v>2013.4466839766178</v>
      </c>
      <c r="D7314" s="13">
        <f t="shared" ca="1" si="679"/>
        <v>100.38512045768957</v>
      </c>
      <c r="E7314" s="13">
        <f t="shared" ca="1" si="680"/>
        <v>993740.78010461619</v>
      </c>
      <c r="F7314" s="13">
        <f t="shared" ca="1" si="681"/>
        <v>4.0053429777677545</v>
      </c>
      <c r="G7314" s="13">
        <f t="shared" ca="1" si="682"/>
        <v>0.50648640444197601</v>
      </c>
      <c r="H7314" s="13">
        <f t="shared" ca="1" si="683"/>
        <v>0</v>
      </c>
    </row>
    <row r="7315" spans="3:8">
      <c r="C7315" s="13">
        <f t="shared" ca="1" si="678"/>
        <v>1986.2831096548391</v>
      </c>
      <c r="D7315" s="13">
        <f t="shared" ca="1" si="679"/>
        <v>99.440321128418489</v>
      </c>
      <c r="E7315" s="13">
        <f t="shared" ca="1" si="680"/>
        <v>983278.1226660047</v>
      </c>
      <c r="F7315" s="13">
        <f t="shared" ca="1" si="681"/>
        <v>4.0020792981836557</v>
      </c>
      <c r="G7315" s="13">
        <f t="shared" ca="1" si="682"/>
        <v>0.4950804957351711</v>
      </c>
      <c r="H7315" s="13">
        <f t="shared" ca="1" si="683"/>
        <v>0</v>
      </c>
    </row>
    <row r="7316" spans="3:8">
      <c r="C7316" s="13">
        <f t="shared" ca="1" si="678"/>
        <v>1989.7008797574208</v>
      </c>
      <c r="D7316" s="13">
        <f t="shared" ca="1" si="679"/>
        <v>99.365445723640349</v>
      </c>
      <c r="E7316" s="13">
        <f t="shared" ca="1" si="680"/>
        <v>984874.76088138926</v>
      </c>
      <c r="F7316" s="13">
        <f t="shared" ca="1" si="681"/>
        <v>4.0019024129918321</v>
      </c>
      <c r="G7316" s="13">
        <f t="shared" ca="1" si="682"/>
        <v>0.49569452173336409</v>
      </c>
      <c r="H7316" s="13">
        <f t="shared" ca="1" si="683"/>
        <v>0</v>
      </c>
    </row>
    <row r="7317" spans="3:8">
      <c r="C7317" s="13">
        <f t="shared" ca="1" si="678"/>
        <v>1987.6255328114166</v>
      </c>
      <c r="D7317" s="13">
        <f t="shared" ca="1" si="679"/>
        <v>99.703413564249999</v>
      </c>
      <c r="E7317" s="13">
        <f t="shared" ca="1" si="680"/>
        <v>999687.7655128513</v>
      </c>
      <c r="F7317" s="13">
        <f t="shared" ca="1" si="681"/>
        <v>3.9811540094847784</v>
      </c>
      <c r="G7317" s="13">
        <f t="shared" ca="1" si="682"/>
        <v>0.49926256713207595</v>
      </c>
      <c r="H7317" s="13">
        <f t="shared" ca="1" si="683"/>
        <v>0</v>
      </c>
    </row>
    <row r="7318" spans="3:8">
      <c r="C7318" s="13">
        <f t="shared" ca="1" si="678"/>
        <v>2005.3321744482482</v>
      </c>
      <c r="D7318" s="13">
        <f t="shared" ca="1" si="679"/>
        <v>99.993472211303612</v>
      </c>
      <c r="E7318" s="13">
        <f t="shared" ca="1" si="680"/>
        <v>1007615.0380806193</v>
      </c>
      <c r="F7318" s="13">
        <f t="shared" ca="1" si="681"/>
        <v>3.9952738527141305</v>
      </c>
      <c r="G7318" s="13">
        <f t="shared" ca="1" si="682"/>
        <v>0.49855557285792895</v>
      </c>
      <c r="H7318" s="13">
        <f t="shared" ca="1" si="683"/>
        <v>0</v>
      </c>
    </row>
    <row r="7319" spans="3:8">
      <c r="C7319" s="13">
        <f t="shared" ca="1" si="678"/>
        <v>2001.8369696320171</v>
      </c>
      <c r="D7319" s="13">
        <f t="shared" ca="1" si="679"/>
        <v>100.15443906483991</v>
      </c>
      <c r="E7319" s="13">
        <f t="shared" ca="1" si="680"/>
        <v>997434.08105031075</v>
      </c>
      <c r="F7319" s="13">
        <f t="shared" ca="1" si="681"/>
        <v>4.0019888920243885</v>
      </c>
      <c r="G7319" s="13">
        <f t="shared" ca="1" si="682"/>
        <v>0.4993327251870493</v>
      </c>
      <c r="H7319" s="13">
        <f t="shared" ca="1" si="683"/>
        <v>0</v>
      </c>
    </row>
    <row r="7320" spans="3:8">
      <c r="C7320" s="13">
        <f t="shared" ref="C7320:C7383" ca="1" si="684">NORMINV(RAND(),$D$3,$G$3)</f>
        <v>1986.9216167026689</v>
      </c>
      <c r="D7320" s="13">
        <f t="shared" ref="D7320:D7383" ca="1" si="685">NORMINV(RAND(),$D$4,$G$4)</f>
        <v>100.57914385497129</v>
      </c>
      <c r="E7320" s="13">
        <f t="shared" ref="E7320:E7383" ca="1" si="686">NORMINV(RAND(),$D$5,$G$5)</f>
        <v>1001320.9412460839</v>
      </c>
      <c r="F7320" s="13">
        <f t="shared" ref="F7320:F7383" ca="1" si="687">NORMINV(RAND(),$D$6,$G$6)</f>
        <v>4.0014918529767307</v>
      </c>
      <c r="G7320" s="13">
        <f t="shared" ref="G7320:G7383" ca="1" si="688">C7320^2*D7320/(E7320*3.1415926*F7320^4)</f>
        <v>0.49233248431656756</v>
      </c>
      <c r="H7320" s="13">
        <f t="shared" ref="H7320:H7383" ca="1" si="689">IF(G7320&gt;0.54,1,IF(G7320&lt;0.46,1,0))</f>
        <v>0</v>
      </c>
    </row>
    <row r="7321" spans="3:8">
      <c r="C7321" s="13">
        <f t="shared" ca="1" si="684"/>
        <v>2005.6810951097023</v>
      </c>
      <c r="D7321" s="13">
        <f t="shared" ca="1" si="685"/>
        <v>99.213657459612108</v>
      </c>
      <c r="E7321" s="13">
        <f t="shared" ca="1" si="686"/>
        <v>987984.21664099616</v>
      </c>
      <c r="F7321" s="13">
        <f t="shared" ca="1" si="687"/>
        <v>4.0063076930477912</v>
      </c>
      <c r="G7321" s="13">
        <f t="shared" ca="1" si="688"/>
        <v>0.49913514004617737</v>
      </c>
      <c r="H7321" s="13">
        <f t="shared" ca="1" si="689"/>
        <v>0</v>
      </c>
    </row>
    <row r="7322" spans="3:8">
      <c r="C7322" s="13">
        <f t="shared" ca="1" si="684"/>
        <v>1989.7908448870432</v>
      </c>
      <c r="D7322" s="13">
        <f t="shared" ca="1" si="685"/>
        <v>100.39453817838017</v>
      </c>
      <c r="E7322" s="13">
        <f t="shared" ca="1" si="686"/>
        <v>990732.82729729707</v>
      </c>
      <c r="F7322" s="13">
        <f t="shared" ca="1" si="687"/>
        <v>4.0096774296265627</v>
      </c>
      <c r="G7322" s="13">
        <f t="shared" ca="1" si="688"/>
        <v>0.49406123616750103</v>
      </c>
      <c r="H7322" s="13">
        <f t="shared" ca="1" si="689"/>
        <v>0</v>
      </c>
    </row>
    <row r="7323" spans="3:8">
      <c r="C7323" s="13">
        <f t="shared" ca="1" si="684"/>
        <v>2003.5356457853093</v>
      </c>
      <c r="D7323" s="13">
        <f t="shared" ca="1" si="685"/>
        <v>99.714435685710086</v>
      </c>
      <c r="E7323" s="13">
        <f t="shared" ca="1" si="686"/>
        <v>1000958.9326636957</v>
      </c>
      <c r="F7323" s="13">
        <f t="shared" ca="1" si="687"/>
        <v>4.0012493519478127</v>
      </c>
      <c r="G7323" s="13">
        <f t="shared" ca="1" si="688"/>
        <v>0.49659642731377629</v>
      </c>
      <c r="H7323" s="13">
        <f t="shared" ca="1" si="689"/>
        <v>0</v>
      </c>
    </row>
    <row r="7324" spans="3:8">
      <c r="C7324" s="13">
        <f t="shared" ca="1" si="684"/>
        <v>1998.0248234672531</v>
      </c>
      <c r="D7324" s="13">
        <f t="shared" ca="1" si="685"/>
        <v>100.44165951297167</v>
      </c>
      <c r="E7324" s="13">
        <f t="shared" ca="1" si="686"/>
        <v>991682.3485541963</v>
      </c>
      <c r="F7324" s="13">
        <f t="shared" ca="1" si="687"/>
        <v>3.9925057953647509</v>
      </c>
      <c r="G7324" s="13">
        <f t="shared" ca="1" si="688"/>
        <v>0.50653676166153994</v>
      </c>
      <c r="H7324" s="13">
        <f t="shared" ca="1" si="689"/>
        <v>0</v>
      </c>
    </row>
    <row r="7325" spans="3:8">
      <c r="C7325" s="13">
        <f t="shared" ca="1" si="684"/>
        <v>1994.8189013790359</v>
      </c>
      <c r="D7325" s="13">
        <f t="shared" ca="1" si="685"/>
        <v>99.33205781635202</v>
      </c>
      <c r="E7325" s="13">
        <f t="shared" ca="1" si="686"/>
        <v>1005587.2429369414</v>
      </c>
      <c r="F7325" s="13">
        <f t="shared" ca="1" si="687"/>
        <v>3.9919289086755949</v>
      </c>
      <c r="G7325" s="13">
        <f t="shared" ca="1" si="688"/>
        <v>0.49271475461451586</v>
      </c>
      <c r="H7325" s="13">
        <f t="shared" ca="1" si="689"/>
        <v>0</v>
      </c>
    </row>
    <row r="7326" spans="3:8">
      <c r="C7326" s="13">
        <f t="shared" ca="1" si="684"/>
        <v>1989.4999637502253</v>
      </c>
      <c r="D7326" s="13">
        <f t="shared" ca="1" si="685"/>
        <v>100.84866544715045</v>
      </c>
      <c r="E7326" s="13">
        <f t="shared" ca="1" si="686"/>
        <v>988919.719529261</v>
      </c>
      <c r="F7326" s="13">
        <f t="shared" ca="1" si="687"/>
        <v>3.9952457141803683</v>
      </c>
      <c r="G7326" s="13">
        <f t="shared" ca="1" si="688"/>
        <v>0.50428162904822427</v>
      </c>
      <c r="H7326" s="13">
        <f t="shared" ca="1" si="689"/>
        <v>0</v>
      </c>
    </row>
    <row r="7327" spans="3:8">
      <c r="C7327" s="13">
        <f t="shared" ca="1" si="684"/>
        <v>2009.299761864555</v>
      </c>
      <c r="D7327" s="13">
        <f t="shared" ca="1" si="685"/>
        <v>100.6342063605296</v>
      </c>
      <c r="E7327" s="13">
        <f t="shared" ca="1" si="686"/>
        <v>986337.14951973781</v>
      </c>
      <c r="F7327" s="13">
        <f t="shared" ca="1" si="687"/>
        <v>4.0102892543591562</v>
      </c>
      <c r="G7327" s="13">
        <f t="shared" ca="1" si="688"/>
        <v>0.5069405610897012</v>
      </c>
      <c r="H7327" s="13">
        <f t="shared" ca="1" si="689"/>
        <v>0</v>
      </c>
    </row>
    <row r="7328" spans="3:8">
      <c r="C7328" s="13">
        <f t="shared" ca="1" si="684"/>
        <v>1990.4629308205231</v>
      </c>
      <c r="D7328" s="13">
        <f t="shared" ca="1" si="685"/>
        <v>99.238501620294443</v>
      </c>
      <c r="E7328" s="13">
        <f t="shared" ca="1" si="686"/>
        <v>993621.66820001521</v>
      </c>
      <c r="F7328" s="13">
        <f t="shared" ca="1" si="687"/>
        <v>4.0068301740172938</v>
      </c>
      <c r="G7328" s="13">
        <f t="shared" ca="1" si="688"/>
        <v>0.48866780213444194</v>
      </c>
      <c r="H7328" s="13">
        <f t="shared" ca="1" si="689"/>
        <v>0</v>
      </c>
    </row>
    <row r="7329" spans="3:8">
      <c r="C7329" s="13">
        <f t="shared" ca="1" si="684"/>
        <v>1995.521033478313</v>
      </c>
      <c r="D7329" s="13">
        <f t="shared" ca="1" si="685"/>
        <v>100.38541530068754</v>
      </c>
      <c r="E7329" s="13">
        <f t="shared" ca="1" si="686"/>
        <v>990132.70310448681</v>
      </c>
      <c r="F7329" s="13">
        <f t="shared" ca="1" si="687"/>
        <v>3.9989079639513432</v>
      </c>
      <c r="G7329" s="13">
        <f t="shared" ca="1" si="688"/>
        <v>0.5025442796413635</v>
      </c>
      <c r="H7329" s="13">
        <f t="shared" ca="1" si="689"/>
        <v>0</v>
      </c>
    </row>
    <row r="7330" spans="3:8">
      <c r="C7330" s="13">
        <f t="shared" ca="1" si="684"/>
        <v>2020.598767786317</v>
      </c>
      <c r="D7330" s="13">
        <f t="shared" ca="1" si="685"/>
        <v>100.23789202931934</v>
      </c>
      <c r="E7330" s="13">
        <f t="shared" ca="1" si="686"/>
        <v>987680.11041379708</v>
      </c>
      <c r="F7330" s="13">
        <f t="shared" ca="1" si="687"/>
        <v>4.0010251147554214</v>
      </c>
      <c r="G7330" s="13">
        <f t="shared" ca="1" si="688"/>
        <v>0.51468416790638238</v>
      </c>
      <c r="H7330" s="13">
        <f t="shared" ca="1" si="689"/>
        <v>0</v>
      </c>
    </row>
    <row r="7331" spans="3:8">
      <c r="C7331" s="13">
        <f t="shared" ca="1" si="684"/>
        <v>2001.5744406242657</v>
      </c>
      <c r="D7331" s="13">
        <f t="shared" ca="1" si="685"/>
        <v>98.908313574497527</v>
      </c>
      <c r="E7331" s="13">
        <f t="shared" ca="1" si="686"/>
        <v>1002992.9535770656</v>
      </c>
      <c r="F7331" s="13">
        <f t="shared" ca="1" si="687"/>
        <v>4.0044393972929457</v>
      </c>
      <c r="G7331" s="13">
        <f t="shared" ca="1" si="688"/>
        <v>0.4890594341795142</v>
      </c>
      <c r="H7331" s="13">
        <f t="shared" ca="1" si="689"/>
        <v>0</v>
      </c>
    </row>
    <row r="7332" spans="3:8">
      <c r="C7332" s="13">
        <f t="shared" ca="1" si="684"/>
        <v>2003.2015632312218</v>
      </c>
      <c r="D7332" s="13">
        <f t="shared" ca="1" si="685"/>
        <v>100.36359612702857</v>
      </c>
      <c r="E7332" s="13">
        <f t="shared" ca="1" si="686"/>
        <v>994493.48281014326</v>
      </c>
      <c r="F7332" s="13">
        <f t="shared" ca="1" si="687"/>
        <v>4.0007231096092228</v>
      </c>
      <c r="G7332" s="13">
        <f t="shared" ca="1" si="688"/>
        <v>0.50317578042071065</v>
      </c>
      <c r="H7332" s="13">
        <f t="shared" ca="1" si="689"/>
        <v>0</v>
      </c>
    </row>
    <row r="7333" spans="3:8">
      <c r="C7333" s="13">
        <f t="shared" ca="1" si="684"/>
        <v>2008.4506066235267</v>
      </c>
      <c r="D7333" s="13">
        <f t="shared" ca="1" si="685"/>
        <v>100.43603274427387</v>
      </c>
      <c r="E7333" s="13">
        <f t="shared" ca="1" si="686"/>
        <v>989604.91140208801</v>
      </c>
      <c r="F7333" s="13">
        <f t="shared" ca="1" si="687"/>
        <v>4.0098820881360089</v>
      </c>
      <c r="G7333" s="13">
        <f t="shared" ca="1" si="688"/>
        <v>0.50405014582049801</v>
      </c>
      <c r="H7333" s="13">
        <f t="shared" ca="1" si="689"/>
        <v>0</v>
      </c>
    </row>
    <row r="7334" spans="3:8">
      <c r="C7334" s="13">
        <f t="shared" ca="1" si="684"/>
        <v>1983.0214970758586</v>
      </c>
      <c r="D7334" s="13">
        <f t="shared" ca="1" si="685"/>
        <v>100.53295042500096</v>
      </c>
      <c r="E7334" s="13">
        <f t="shared" ca="1" si="686"/>
        <v>1004267.2724436587</v>
      </c>
      <c r="F7334" s="13">
        <f t="shared" ca="1" si="687"/>
        <v>3.9881474857159249</v>
      </c>
      <c r="G7334" s="13">
        <f t="shared" ca="1" si="688"/>
        <v>0.4953124623937798</v>
      </c>
      <c r="H7334" s="13">
        <f t="shared" ca="1" si="689"/>
        <v>0</v>
      </c>
    </row>
    <row r="7335" spans="3:8">
      <c r="C7335" s="13">
        <f t="shared" ca="1" si="684"/>
        <v>2010.7511707095475</v>
      </c>
      <c r="D7335" s="13">
        <f t="shared" ca="1" si="685"/>
        <v>100.1359656175996</v>
      </c>
      <c r="E7335" s="13">
        <f t="shared" ca="1" si="686"/>
        <v>1000158.7355735732</v>
      </c>
      <c r="F7335" s="13">
        <f t="shared" ca="1" si="687"/>
        <v>3.9823224166480302</v>
      </c>
      <c r="G7335" s="13">
        <f t="shared" ca="1" si="688"/>
        <v>0.51232114277755691</v>
      </c>
      <c r="H7335" s="13">
        <f t="shared" ca="1" si="689"/>
        <v>0</v>
      </c>
    </row>
    <row r="7336" spans="3:8">
      <c r="C7336" s="13">
        <f t="shared" ca="1" si="684"/>
        <v>2011.3023861556221</v>
      </c>
      <c r="D7336" s="13">
        <f t="shared" ca="1" si="685"/>
        <v>100.10776159937532</v>
      </c>
      <c r="E7336" s="13">
        <f t="shared" ca="1" si="686"/>
        <v>993760.21177386318</v>
      </c>
      <c r="F7336" s="13">
        <f t="shared" ca="1" si="687"/>
        <v>4.0003576909006799</v>
      </c>
      <c r="G7336" s="13">
        <f t="shared" ca="1" si="688"/>
        <v>0.5065189723532374</v>
      </c>
      <c r="H7336" s="13">
        <f t="shared" ca="1" si="689"/>
        <v>0</v>
      </c>
    </row>
    <row r="7337" spans="3:8">
      <c r="C7337" s="13">
        <f t="shared" ca="1" si="684"/>
        <v>1991.6516061316943</v>
      </c>
      <c r="D7337" s="13">
        <f t="shared" ca="1" si="685"/>
        <v>99.537225308184574</v>
      </c>
      <c r="E7337" s="13">
        <f t="shared" ca="1" si="686"/>
        <v>1003053.8405162095</v>
      </c>
      <c r="F7337" s="13">
        <f t="shared" ca="1" si="687"/>
        <v>4.0064299340238101</v>
      </c>
      <c r="G7337" s="13">
        <f t="shared" ca="1" si="688"/>
        <v>0.48630412497250697</v>
      </c>
      <c r="H7337" s="13">
        <f t="shared" ca="1" si="689"/>
        <v>0</v>
      </c>
    </row>
    <row r="7338" spans="3:8">
      <c r="C7338" s="13">
        <f t="shared" ca="1" si="684"/>
        <v>1989.6108086448198</v>
      </c>
      <c r="D7338" s="13">
        <f t="shared" ca="1" si="685"/>
        <v>100.15795888707865</v>
      </c>
      <c r="E7338" s="13">
        <f t="shared" ca="1" si="686"/>
        <v>1014795.1573369873</v>
      </c>
      <c r="F7338" s="13">
        <f t="shared" ca="1" si="687"/>
        <v>3.991795256614405</v>
      </c>
      <c r="G7338" s="13">
        <f t="shared" ca="1" si="688"/>
        <v>0.48980187832984667</v>
      </c>
      <c r="H7338" s="13">
        <f t="shared" ca="1" si="689"/>
        <v>0</v>
      </c>
    </row>
    <row r="7339" spans="3:8">
      <c r="C7339" s="13">
        <f t="shared" ca="1" si="684"/>
        <v>2017.9138471912618</v>
      </c>
      <c r="D7339" s="13">
        <f t="shared" ca="1" si="685"/>
        <v>99.221740312569807</v>
      </c>
      <c r="E7339" s="13">
        <f t="shared" ca="1" si="686"/>
        <v>994344.94266503304</v>
      </c>
      <c r="F7339" s="13">
        <f t="shared" ca="1" si="687"/>
        <v>3.9980915383984033</v>
      </c>
      <c r="G7339" s="13">
        <f t="shared" ca="1" si="688"/>
        <v>0.50619076025509679</v>
      </c>
      <c r="H7339" s="13">
        <f t="shared" ca="1" si="689"/>
        <v>0</v>
      </c>
    </row>
    <row r="7340" spans="3:8">
      <c r="C7340" s="13">
        <f t="shared" ca="1" si="684"/>
        <v>1999.9707686630311</v>
      </c>
      <c r="D7340" s="13">
        <f t="shared" ca="1" si="685"/>
        <v>100.11960828014135</v>
      </c>
      <c r="E7340" s="13">
        <f t="shared" ca="1" si="686"/>
        <v>997792.31870161009</v>
      </c>
      <c r="F7340" s="13">
        <f t="shared" ca="1" si="687"/>
        <v>4.0079336501273186</v>
      </c>
      <c r="G7340" s="13">
        <f t="shared" ca="1" si="688"/>
        <v>0.49510159230364592</v>
      </c>
      <c r="H7340" s="13">
        <f t="shared" ca="1" si="689"/>
        <v>0</v>
      </c>
    </row>
    <row r="7341" spans="3:8">
      <c r="C7341" s="13">
        <f t="shared" ca="1" si="684"/>
        <v>1995.6793356758928</v>
      </c>
      <c r="D7341" s="13">
        <f t="shared" ca="1" si="685"/>
        <v>101.40000111916451</v>
      </c>
      <c r="E7341" s="13">
        <f t="shared" ca="1" si="686"/>
        <v>993955.44377875794</v>
      </c>
      <c r="F7341" s="13">
        <f t="shared" ca="1" si="687"/>
        <v>4.0013900576224595</v>
      </c>
      <c r="G7341" s="13">
        <f t="shared" ca="1" si="688"/>
        <v>0.50449764575461786</v>
      </c>
      <c r="H7341" s="13">
        <f t="shared" ca="1" si="689"/>
        <v>0</v>
      </c>
    </row>
    <row r="7342" spans="3:8">
      <c r="C7342" s="13">
        <f t="shared" ca="1" si="684"/>
        <v>2000.6990272365333</v>
      </c>
      <c r="D7342" s="13">
        <f t="shared" ca="1" si="685"/>
        <v>99.521398901058575</v>
      </c>
      <c r="E7342" s="13">
        <f t="shared" ca="1" si="686"/>
        <v>995873.18297845591</v>
      </c>
      <c r="F7342" s="13">
        <f t="shared" ca="1" si="687"/>
        <v>4.0046589039389602</v>
      </c>
      <c r="G7342" s="13">
        <f t="shared" ca="1" si="688"/>
        <v>0.49506698679463218</v>
      </c>
      <c r="H7342" s="13">
        <f t="shared" ca="1" si="689"/>
        <v>0</v>
      </c>
    </row>
    <row r="7343" spans="3:8">
      <c r="C7343" s="13">
        <f t="shared" ca="1" si="684"/>
        <v>1978.8359206655982</v>
      </c>
      <c r="D7343" s="13">
        <f t="shared" ca="1" si="685"/>
        <v>100.05773057339933</v>
      </c>
      <c r="E7343" s="13">
        <f t="shared" ca="1" si="686"/>
        <v>994733.1735214045</v>
      </c>
      <c r="F7343" s="13">
        <f t="shared" ca="1" si="687"/>
        <v>4.0087403794818357</v>
      </c>
      <c r="G7343" s="13">
        <f t="shared" ca="1" si="688"/>
        <v>0.48549194564794729</v>
      </c>
      <c r="H7343" s="13">
        <f t="shared" ca="1" si="689"/>
        <v>0</v>
      </c>
    </row>
    <row r="7344" spans="3:8">
      <c r="C7344" s="13">
        <f t="shared" ca="1" si="684"/>
        <v>1990.602199071596</v>
      </c>
      <c r="D7344" s="13">
        <f t="shared" ca="1" si="685"/>
        <v>99.742062295448648</v>
      </c>
      <c r="E7344" s="13">
        <f t="shared" ca="1" si="686"/>
        <v>1002761.4975963456</v>
      </c>
      <c r="F7344" s="13">
        <f t="shared" ca="1" si="687"/>
        <v>4.0044978632809505</v>
      </c>
      <c r="G7344" s="13">
        <f t="shared" ca="1" si="688"/>
        <v>0.48787382907598809</v>
      </c>
      <c r="H7344" s="13">
        <f t="shared" ca="1" si="689"/>
        <v>0</v>
      </c>
    </row>
    <row r="7345" spans="3:8">
      <c r="C7345" s="13">
        <f t="shared" ca="1" si="684"/>
        <v>1983.6943262496434</v>
      </c>
      <c r="D7345" s="13">
        <f t="shared" ca="1" si="685"/>
        <v>100.41550981898565</v>
      </c>
      <c r="E7345" s="13">
        <f t="shared" ca="1" si="686"/>
        <v>983920.31955118931</v>
      </c>
      <c r="F7345" s="13">
        <f t="shared" ca="1" si="687"/>
        <v>3.9979420615877097</v>
      </c>
      <c r="G7345" s="13">
        <f t="shared" ca="1" si="688"/>
        <v>0.50037375325503564</v>
      </c>
      <c r="H7345" s="13">
        <f t="shared" ca="1" si="689"/>
        <v>0</v>
      </c>
    </row>
    <row r="7346" spans="3:8">
      <c r="C7346" s="13">
        <f t="shared" ca="1" si="684"/>
        <v>2002.6873967211211</v>
      </c>
      <c r="D7346" s="13">
        <f t="shared" ca="1" si="685"/>
        <v>99.057641918366301</v>
      </c>
      <c r="E7346" s="13">
        <f t="shared" ca="1" si="686"/>
        <v>976090.1532007861</v>
      </c>
      <c r="F7346" s="13">
        <f t="shared" ca="1" si="687"/>
        <v>4.004130492731405</v>
      </c>
      <c r="G7346" s="13">
        <f t="shared" ca="1" si="688"/>
        <v>0.50401287184245747</v>
      </c>
      <c r="H7346" s="13">
        <f t="shared" ca="1" si="689"/>
        <v>0</v>
      </c>
    </row>
    <row r="7347" spans="3:8">
      <c r="C7347" s="13">
        <f t="shared" ca="1" si="684"/>
        <v>1979.0141741164457</v>
      </c>
      <c r="D7347" s="13">
        <f t="shared" ca="1" si="685"/>
        <v>99.975217224154292</v>
      </c>
      <c r="E7347" s="13">
        <f t="shared" ca="1" si="686"/>
        <v>1006288.9061304223</v>
      </c>
      <c r="F7347" s="13">
        <f t="shared" ca="1" si="687"/>
        <v>4.001575350879742</v>
      </c>
      <c r="G7347" s="13">
        <f t="shared" ca="1" si="688"/>
        <v>0.48305170456622293</v>
      </c>
      <c r="H7347" s="13">
        <f t="shared" ca="1" si="689"/>
        <v>0</v>
      </c>
    </row>
    <row r="7348" spans="3:8">
      <c r="C7348" s="13">
        <f t="shared" ca="1" si="684"/>
        <v>1992.9307224162928</v>
      </c>
      <c r="D7348" s="13">
        <f t="shared" ca="1" si="685"/>
        <v>99.566204094730935</v>
      </c>
      <c r="E7348" s="13">
        <f t="shared" ca="1" si="686"/>
        <v>994566.77329979779</v>
      </c>
      <c r="F7348" s="13">
        <f t="shared" ca="1" si="687"/>
        <v>3.9809697047089032</v>
      </c>
      <c r="G7348" s="13">
        <f t="shared" ca="1" si="688"/>
        <v>0.50391472912354729</v>
      </c>
      <c r="H7348" s="13">
        <f t="shared" ca="1" si="689"/>
        <v>0</v>
      </c>
    </row>
    <row r="7349" spans="3:8">
      <c r="C7349" s="13">
        <f t="shared" ca="1" si="684"/>
        <v>1986.076653366395</v>
      </c>
      <c r="D7349" s="13">
        <f t="shared" ca="1" si="685"/>
        <v>99.442672234866421</v>
      </c>
      <c r="E7349" s="13">
        <f t="shared" ca="1" si="686"/>
        <v>1005171.3275324503</v>
      </c>
      <c r="F7349" s="13">
        <f t="shared" ca="1" si="687"/>
        <v>4.0070607984043454</v>
      </c>
      <c r="G7349" s="13">
        <f t="shared" ca="1" si="688"/>
        <v>0.48180479040690893</v>
      </c>
      <c r="H7349" s="13">
        <f t="shared" ca="1" si="689"/>
        <v>0</v>
      </c>
    </row>
    <row r="7350" spans="3:8">
      <c r="C7350" s="13">
        <f t="shared" ca="1" si="684"/>
        <v>1983.7475454109735</v>
      </c>
      <c r="D7350" s="13">
        <f t="shared" ca="1" si="685"/>
        <v>100.54862343713592</v>
      </c>
      <c r="E7350" s="13">
        <f t="shared" ca="1" si="686"/>
        <v>1006339.1781649175</v>
      </c>
      <c r="F7350" s="13">
        <f t="shared" ca="1" si="687"/>
        <v>4.0046806686117895</v>
      </c>
      <c r="G7350" s="13">
        <f t="shared" ca="1" si="688"/>
        <v>0.48661234516139801</v>
      </c>
      <c r="H7350" s="13">
        <f t="shared" ca="1" si="689"/>
        <v>0</v>
      </c>
    </row>
    <row r="7351" spans="3:8">
      <c r="C7351" s="13">
        <f t="shared" ca="1" si="684"/>
        <v>1986.2587140014487</v>
      </c>
      <c r="D7351" s="13">
        <f t="shared" ca="1" si="685"/>
        <v>99.937107980948127</v>
      </c>
      <c r="E7351" s="13">
        <f t="shared" ca="1" si="686"/>
        <v>996747.00836109056</v>
      </c>
      <c r="F7351" s="13">
        <f t="shared" ca="1" si="687"/>
        <v>4.0066453501504409</v>
      </c>
      <c r="G7351" s="13">
        <f t="shared" ca="1" si="688"/>
        <v>0.48858484621905873</v>
      </c>
      <c r="H7351" s="13">
        <f t="shared" ca="1" si="689"/>
        <v>0</v>
      </c>
    </row>
    <row r="7352" spans="3:8">
      <c r="C7352" s="13">
        <f t="shared" ca="1" si="684"/>
        <v>1999.0619269283563</v>
      </c>
      <c r="D7352" s="13">
        <f t="shared" ca="1" si="685"/>
        <v>100.25859723701542</v>
      </c>
      <c r="E7352" s="13">
        <f t="shared" ca="1" si="686"/>
        <v>990427.55144376215</v>
      </c>
      <c r="F7352" s="13">
        <f t="shared" ca="1" si="687"/>
        <v>4.0074186732137456</v>
      </c>
      <c r="G7352" s="13">
        <f t="shared" ca="1" si="688"/>
        <v>0.49927827767311167</v>
      </c>
      <c r="H7352" s="13">
        <f t="shared" ca="1" si="689"/>
        <v>0</v>
      </c>
    </row>
    <row r="7353" spans="3:8">
      <c r="C7353" s="13">
        <f t="shared" ca="1" si="684"/>
        <v>2009.8802276885679</v>
      </c>
      <c r="D7353" s="13">
        <f t="shared" ca="1" si="685"/>
        <v>100.76892962306658</v>
      </c>
      <c r="E7353" s="13">
        <f t="shared" ca="1" si="686"/>
        <v>987460.91878935671</v>
      </c>
      <c r="F7353" s="13">
        <f t="shared" ca="1" si="687"/>
        <v>3.9953144602513975</v>
      </c>
      <c r="G7353" s="13">
        <f t="shared" ca="1" si="688"/>
        <v>0.51498354320290829</v>
      </c>
      <c r="H7353" s="13">
        <f t="shared" ca="1" si="689"/>
        <v>0</v>
      </c>
    </row>
    <row r="7354" spans="3:8">
      <c r="C7354" s="13">
        <f t="shared" ca="1" si="684"/>
        <v>2007.5187872135948</v>
      </c>
      <c r="D7354" s="13">
        <f t="shared" ca="1" si="685"/>
        <v>100.25679772822384</v>
      </c>
      <c r="E7354" s="13">
        <f t="shared" ca="1" si="686"/>
        <v>988240.41683175508</v>
      </c>
      <c r="F7354" s="13">
        <f t="shared" ca="1" si="687"/>
        <v>4.0038597571867092</v>
      </c>
      <c r="G7354" s="13">
        <f t="shared" ca="1" si="688"/>
        <v>0.50641336657417446</v>
      </c>
      <c r="H7354" s="13">
        <f t="shared" ca="1" si="689"/>
        <v>0</v>
      </c>
    </row>
    <row r="7355" spans="3:8">
      <c r="C7355" s="13">
        <f t="shared" ca="1" si="684"/>
        <v>1988.9744150209704</v>
      </c>
      <c r="D7355" s="13">
        <f t="shared" ca="1" si="685"/>
        <v>100.7217337388393</v>
      </c>
      <c r="E7355" s="13">
        <f t="shared" ca="1" si="686"/>
        <v>988264.32789924811</v>
      </c>
      <c r="F7355" s="13">
        <f t="shared" ca="1" si="687"/>
        <v>4.0006373251645471</v>
      </c>
      <c r="G7355" s="13">
        <f t="shared" ca="1" si="688"/>
        <v>0.50100478208245836</v>
      </c>
      <c r="H7355" s="13">
        <f t="shared" ca="1" si="689"/>
        <v>0</v>
      </c>
    </row>
    <row r="7356" spans="3:8">
      <c r="C7356" s="13">
        <f t="shared" ca="1" si="684"/>
        <v>1988.0179633871287</v>
      </c>
      <c r="D7356" s="13">
        <f t="shared" ca="1" si="685"/>
        <v>99.767524061685663</v>
      </c>
      <c r="E7356" s="13">
        <f t="shared" ca="1" si="686"/>
        <v>989425.81191317143</v>
      </c>
      <c r="F7356" s="13">
        <f t="shared" ca="1" si="687"/>
        <v>3.9959185408212305</v>
      </c>
      <c r="G7356" s="13">
        <f t="shared" ca="1" si="688"/>
        <v>0.4975425144040323</v>
      </c>
      <c r="H7356" s="13">
        <f t="shared" ca="1" si="689"/>
        <v>0</v>
      </c>
    </row>
    <row r="7357" spans="3:8">
      <c r="C7357" s="13">
        <f t="shared" ca="1" si="684"/>
        <v>1997.5775155630063</v>
      </c>
      <c r="D7357" s="13">
        <f t="shared" ca="1" si="685"/>
        <v>100.5460894778595</v>
      </c>
      <c r="E7357" s="13">
        <f t="shared" ca="1" si="686"/>
        <v>989887.67561860755</v>
      </c>
      <c r="F7357" s="13">
        <f t="shared" ca="1" si="687"/>
        <v>3.9867030622037509</v>
      </c>
      <c r="G7357" s="13">
        <f t="shared" ca="1" si="688"/>
        <v>0.51071795337113368</v>
      </c>
      <c r="H7357" s="13">
        <f t="shared" ca="1" si="689"/>
        <v>0</v>
      </c>
    </row>
    <row r="7358" spans="3:8">
      <c r="C7358" s="13">
        <f t="shared" ca="1" si="684"/>
        <v>1984.2605553016251</v>
      </c>
      <c r="D7358" s="13">
        <f t="shared" ca="1" si="685"/>
        <v>100.42104950647807</v>
      </c>
      <c r="E7358" s="13">
        <f t="shared" ca="1" si="686"/>
        <v>989880.33863297885</v>
      </c>
      <c r="F7358" s="13">
        <f t="shared" ca="1" si="687"/>
        <v>4.0015522394077285</v>
      </c>
      <c r="G7358" s="13">
        <f t="shared" ca="1" si="688"/>
        <v>0.49587889786769157</v>
      </c>
      <c r="H7358" s="13">
        <f t="shared" ca="1" si="689"/>
        <v>0</v>
      </c>
    </row>
    <row r="7359" spans="3:8">
      <c r="C7359" s="13">
        <f t="shared" ca="1" si="684"/>
        <v>1969.219791589805</v>
      </c>
      <c r="D7359" s="13">
        <f t="shared" ca="1" si="685"/>
        <v>100.40402838844206</v>
      </c>
      <c r="E7359" s="13">
        <f t="shared" ca="1" si="686"/>
        <v>985931.38823611126</v>
      </c>
      <c r="F7359" s="13">
        <f t="shared" ca="1" si="687"/>
        <v>3.9941038883146489</v>
      </c>
      <c r="G7359" s="13">
        <f t="shared" ca="1" si="688"/>
        <v>0.49393014912129019</v>
      </c>
      <c r="H7359" s="13">
        <f t="shared" ca="1" si="689"/>
        <v>0</v>
      </c>
    </row>
    <row r="7360" spans="3:8">
      <c r="C7360" s="13">
        <f t="shared" ca="1" si="684"/>
        <v>2017.0175278219942</v>
      </c>
      <c r="D7360" s="13">
        <f t="shared" ca="1" si="685"/>
        <v>99.441787403139472</v>
      </c>
      <c r="E7360" s="13">
        <f t="shared" ca="1" si="686"/>
        <v>995538.35989525204</v>
      </c>
      <c r="F7360" s="13">
        <f t="shared" ca="1" si="687"/>
        <v>4.006151815540381</v>
      </c>
      <c r="G7360" s="13">
        <f t="shared" ca="1" si="688"/>
        <v>0.50219315597598491</v>
      </c>
      <c r="H7360" s="13">
        <f t="shared" ca="1" si="689"/>
        <v>0</v>
      </c>
    </row>
    <row r="7361" spans="3:8">
      <c r="C7361" s="13">
        <f t="shared" ca="1" si="684"/>
        <v>2001.4811187599412</v>
      </c>
      <c r="D7361" s="13">
        <f t="shared" ca="1" si="685"/>
        <v>99.86449638455565</v>
      </c>
      <c r="E7361" s="13">
        <f t="shared" ca="1" si="686"/>
        <v>987002.40616361552</v>
      </c>
      <c r="F7361" s="13">
        <f t="shared" ca="1" si="687"/>
        <v>3.992236786479801</v>
      </c>
      <c r="G7361" s="13">
        <f t="shared" ca="1" si="688"/>
        <v>0.50790310276115869</v>
      </c>
      <c r="H7361" s="13">
        <f t="shared" ca="1" si="689"/>
        <v>0</v>
      </c>
    </row>
    <row r="7362" spans="3:8">
      <c r="C7362" s="13">
        <f t="shared" ca="1" si="684"/>
        <v>1993.9012979021074</v>
      </c>
      <c r="D7362" s="13">
        <f t="shared" ca="1" si="685"/>
        <v>100.62281444442706</v>
      </c>
      <c r="E7362" s="13">
        <f t="shared" ca="1" si="686"/>
        <v>994274.68957330182</v>
      </c>
      <c r="F7362" s="13">
        <f t="shared" ca="1" si="687"/>
        <v>4.0071947242140302</v>
      </c>
      <c r="G7362" s="13">
        <f t="shared" ca="1" si="688"/>
        <v>0.49669036521394894</v>
      </c>
      <c r="H7362" s="13">
        <f t="shared" ca="1" si="689"/>
        <v>0</v>
      </c>
    </row>
    <row r="7363" spans="3:8">
      <c r="C7363" s="13">
        <f t="shared" ca="1" si="684"/>
        <v>2002.6532146625248</v>
      </c>
      <c r="D7363" s="13">
        <f t="shared" ca="1" si="685"/>
        <v>100.84471223797375</v>
      </c>
      <c r="E7363" s="13">
        <f t="shared" ca="1" si="686"/>
        <v>999031.80443721975</v>
      </c>
      <c r="F7363" s="13">
        <f t="shared" ca="1" si="687"/>
        <v>3.9880518260984754</v>
      </c>
      <c r="G7363" s="13">
        <f t="shared" ca="1" si="688"/>
        <v>0.50943910846234053</v>
      </c>
      <c r="H7363" s="13">
        <f t="shared" ca="1" si="689"/>
        <v>0</v>
      </c>
    </row>
    <row r="7364" spans="3:8">
      <c r="C7364" s="13">
        <f t="shared" ca="1" si="684"/>
        <v>2001.3444233415787</v>
      </c>
      <c r="D7364" s="13">
        <f t="shared" ca="1" si="685"/>
        <v>100.23242545195311</v>
      </c>
      <c r="E7364" s="13">
        <f t="shared" ca="1" si="686"/>
        <v>987842.45672548551</v>
      </c>
      <c r="F7364" s="13">
        <f t="shared" ca="1" si="687"/>
        <v>3.9942693983605428</v>
      </c>
      <c r="G7364" s="13">
        <f t="shared" ca="1" si="688"/>
        <v>0.50823543927682624</v>
      </c>
      <c r="H7364" s="13">
        <f t="shared" ca="1" si="689"/>
        <v>0</v>
      </c>
    </row>
    <row r="7365" spans="3:8">
      <c r="C7365" s="13">
        <f t="shared" ca="1" si="684"/>
        <v>2002.2158540533569</v>
      </c>
      <c r="D7365" s="13">
        <f t="shared" ca="1" si="685"/>
        <v>100.3880970631424</v>
      </c>
      <c r="E7365" s="13">
        <f t="shared" ca="1" si="686"/>
        <v>997945.77062988491</v>
      </c>
      <c r="F7365" s="13">
        <f t="shared" ca="1" si="687"/>
        <v>3.9984505291039323</v>
      </c>
      <c r="G7365" s="13">
        <f t="shared" ca="1" si="688"/>
        <v>0.5022041511624199</v>
      </c>
      <c r="H7365" s="13">
        <f t="shared" ca="1" si="689"/>
        <v>0</v>
      </c>
    </row>
    <row r="7366" spans="3:8">
      <c r="C7366" s="13">
        <f t="shared" ca="1" si="684"/>
        <v>2013.9865009478299</v>
      </c>
      <c r="D7366" s="13">
        <f t="shared" ca="1" si="685"/>
        <v>99.735937520559645</v>
      </c>
      <c r="E7366" s="13">
        <f t="shared" ca="1" si="686"/>
        <v>983530.48115121271</v>
      </c>
      <c r="F7366" s="13">
        <f t="shared" ca="1" si="687"/>
        <v>4.0032910896601024</v>
      </c>
      <c r="G7366" s="13">
        <f t="shared" ca="1" si="688"/>
        <v>0.50975138692721222</v>
      </c>
      <c r="H7366" s="13">
        <f t="shared" ca="1" si="689"/>
        <v>0</v>
      </c>
    </row>
    <row r="7367" spans="3:8">
      <c r="C7367" s="13">
        <f t="shared" ca="1" si="684"/>
        <v>1997.8507796849601</v>
      </c>
      <c r="D7367" s="13">
        <f t="shared" ca="1" si="685"/>
        <v>99.815310626388381</v>
      </c>
      <c r="E7367" s="13">
        <f t="shared" ca="1" si="686"/>
        <v>996533.49176348548</v>
      </c>
      <c r="F7367" s="13">
        <f t="shared" ca="1" si="687"/>
        <v>3.9997009262111538</v>
      </c>
      <c r="G7367" s="13">
        <f t="shared" ca="1" si="688"/>
        <v>0.49724613801138406</v>
      </c>
      <c r="H7367" s="13">
        <f t="shared" ca="1" si="689"/>
        <v>0</v>
      </c>
    </row>
    <row r="7368" spans="3:8">
      <c r="C7368" s="13">
        <f t="shared" ca="1" si="684"/>
        <v>1980.7979647186096</v>
      </c>
      <c r="D7368" s="13">
        <f t="shared" ca="1" si="685"/>
        <v>99.96395506946665</v>
      </c>
      <c r="E7368" s="13">
        <f t="shared" ca="1" si="686"/>
        <v>998909.3799570211</v>
      </c>
      <c r="F7368" s="13">
        <f t="shared" ca="1" si="687"/>
        <v>4.0029333500006787</v>
      </c>
      <c r="G7368" s="13">
        <f t="shared" ca="1" si="688"/>
        <v>0.48678187606866952</v>
      </c>
      <c r="H7368" s="13">
        <f t="shared" ca="1" si="689"/>
        <v>0</v>
      </c>
    </row>
    <row r="7369" spans="3:8">
      <c r="C7369" s="13">
        <f t="shared" ca="1" si="684"/>
        <v>1999.951780683554</v>
      </c>
      <c r="D7369" s="13">
        <f t="shared" ca="1" si="685"/>
        <v>99.985783396630595</v>
      </c>
      <c r="E7369" s="13">
        <f t="shared" ca="1" si="686"/>
        <v>1000996.1780737292</v>
      </c>
      <c r="F7369" s="13">
        <f t="shared" ca="1" si="687"/>
        <v>4.0070443881065803</v>
      </c>
      <c r="G7369" s="13">
        <f t="shared" ca="1" si="688"/>
        <v>0.49328556322926881</v>
      </c>
      <c r="H7369" s="13">
        <f t="shared" ca="1" si="689"/>
        <v>0</v>
      </c>
    </row>
    <row r="7370" spans="3:8">
      <c r="C7370" s="13">
        <f t="shared" ca="1" si="684"/>
        <v>1993.2378323718424</v>
      </c>
      <c r="D7370" s="13">
        <f t="shared" ca="1" si="685"/>
        <v>101.53903310892065</v>
      </c>
      <c r="E7370" s="13">
        <f t="shared" ca="1" si="686"/>
        <v>1004656.191547677</v>
      </c>
      <c r="F7370" s="13">
        <f t="shared" ca="1" si="687"/>
        <v>4.0133415032072621</v>
      </c>
      <c r="G7370" s="13">
        <f t="shared" ca="1" si="688"/>
        <v>0.49267380442104791</v>
      </c>
      <c r="H7370" s="13">
        <f t="shared" ca="1" si="689"/>
        <v>0</v>
      </c>
    </row>
    <row r="7371" spans="3:8">
      <c r="C7371" s="13">
        <f t="shared" ca="1" si="684"/>
        <v>2023.6062284221282</v>
      </c>
      <c r="D7371" s="13">
        <f t="shared" ca="1" si="685"/>
        <v>99.528525167939819</v>
      </c>
      <c r="E7371" s="13">
        <f t="shared" ca="1" si="686"/>
        <v>993650.44431455771</v>
      </c>
      <c r="F7371" s="13">
        <f t="shared" ca="1" si="687"/>
        <v>4.0063570052964099</v>
      </c>
      <c r="G7371" s="13">
        <f t="shared" ca="1" si="688"/>
        <v>0.5067777057221684</v>
      </c>
      <c r="H7371" s="13">
        <f t="shared" ca="1" si="689"/>
        <v>0</v>
      </c>
    </row>
    <row r="7372" spans="3:8">
      <c r="C7372" s="13">
        <f t="shared" ca="1" si="684"/>
        <v>1982.5645689531748</v>
      </c>
      <c r="D7372" s="13">
        <f t="shared" ca="1" si="685"/>
        <v>100.82316243680441</v>
      </c>
      <c r="E7372" s="13">
        <f t="shared" ca="1" si="686"/>
        <v>989672.69350006408</v>
      </c>
      <c r="F7372" s="13">
        <f t="shared" ca="1" si="687"/>
        <v>3.9942687672277652</v>
      </c>
      <c r="G7372" s="13">
        <f t="shared" ca="1" si="688"/>
        <v>0.50075397552919809</v>
      </c>
      <c r="H7372" s="13">
        <f t="shared" ca="1" si="689"/>
        <v>0</v>
      </c>
    </row>
    <row r="7373" spans="3:8">
      <c r="C7373" s="13">
        <f t="shared" ca="1" si="684"/>
        <v>1995.2452370978413</v>
      </c>
      <c r="D7373" s="13">
        <f t="shared" ca="1" si="685"/>
        <v>99.847111717434217</v>
      </c>
      <c r="E7373" s="13">
        <f t="shared" ca="1" si="686"/>
        <v>994418.66671378782</v>
      </c>
      <c r="F7373" s="13">
        <f t="shared" ca="1" si="687"/>
        <v>4.0051715239522307</v>
      </c>
      <c r="G7373" s="13">
        <f t="shared" ca="1" si="688"/>
        <v>0.4944523663951208</v>
      </c>
      <c r="H7373" s="13">
        <f t="shared" ca="1" si="689"/>
        <v>0</v>
      </c>
    </row>
    <row r="7374" spans="3:8">
      <c r="C7374" s="13">
        <f t="shared" ca="1" si="684"/>
        <v>2017.0419813682943</v>
      </c>
      <c r="D7374" s="13">
        <f t="shared" ca="1" si="685"/>
        <v>99.14922188224719</v>
      </c>
      <c r="E7374" s="13">
        <f t="shared" ca="1" si="686"/>
        <v>988557.06349169486</v>
      </c>
      <c r="F7374" s="13">
        <f t="shared" ca="1" si="687"/>
        <v>4.0040198741119726</v>
      </c>
      <c r="G7374" s="13">
        <f t="shared" ca="1" si="688"/>
        <v>0.50533883917887135</v>
      </c>
      <c r="H7374" s="13">
        <f t="shared" ca="1" si="689"/>
        <v>0</v>
      </c>
    </row>
    <row r="7375" spans="3:8">
      <c r="C7375" s="13">
        <f t="shared" ca="1" si="684"/>
        <v>1999.2658360115454</v>
      </c>
      <c r="D7375" s="13">
        <f t="shared" ca="1" si="685"/>
        <v>99.623920668498997</v>
      </c>
      <c r="E7375" s="13">
        <f t="shared" ca="1" si="686"/>
        <v>994781.04206167348</v>
      </c>
      <c r="F7375" s="13">
        <f t="shared" ca="1" si="687"/>
        <v>3.9898670476952902</v>
      </c>
      <c r="G7375" s="13">
        <f t="shared" ca="1" si="688"/>
        <v>0.50279813327547451</v>
      </c>
      <c r="H7375" s="13">
        <f t="shared" ca="1" si="689"/>
        <v>0</v>
      </c>
    </row>
    <row r="7376" spans="3:8">
      <c r="C7376" s="13">
        <f t="shared" ca="1" si="684"/>
        <v>2001.4140491184953</v>
      </c>
      <c r="D7376" s="13">
        <f t="shared" ca="1" si="685"/>
        <v>100.53593628417671</v>
      </c>
      <c r="E7376" s="13">
        <f t="shared" ca="1" si="686"/>
        <v>997086.49302827625</v>
      </c>
      <c r="F7376" s="13">
        <f t="shared" ca="1" si="687"/>
        <v>3.997054214248005</v>
      </c>
      <c r="G7376" s="13">
        <f t="shared" ca="1" si="688"/>
        <v>0.50367727990890854</v>
      </c>
      <c r="H7376" s="13">
        <f t="shared" ca="1" si="689"/>
        <v>0</v>
      </c>
    </row>
    <row r="7377" spans="3:8">
      <c r="C7377" s="13">
        <f t="shared" ca="1" si="684"/>
        <v>1992.8948350614003</v>
      </c>
      <c r="D7377" s="13">
        <f t="shared" ca="1" si="685"/>
        <v>100.19390887642686</v>
      </c>
      <c r="E7377" s="13">
        <f t="shared" ca="1" si="686"/>
        <v>996587.42282402283</v>
      </c>
      <c r="F7377" s="13">
        <f t="shared" ca="1" si="687"/>
        <v>3.9947466423947753</v>
      </c>
      <c r="G7377" s="13">
        <f t="shared" ca="1" si="688"/>
        <v>0.49910032710957453</v>
      </c>
      <c r="H7377" s="13">
        <f t="shared" ca="1" si="689"/>
        <v>0</v>
      </c>
    </row>
    <row r="7378" spans="3:8">
      <c r="C7378" s="13">
        <f t="shared" ca="1" si="684"/>
        <v>2002.2098380554617</v>
      </c>
      <c r="D7378" s="13">
        <f t="shared" ca="1" si="685"/>
        <v>100.35436082038913</v>
      </c>
      <c r="E7378" s="13">
        <f t="shared" ca="1" si="686"/>
        <v>976524.73795834766</v>
      </c>
      <c r="F7378" s="13">
        <f t="shared" ca="1" si="687"/>
        <v>4.0014580372696242</v>
      </c>
      <c r="G7378" s="13">
        <f t="shared" ca="1" si="688"/>
        <v>0.51150425265357724</v>
      </c>
      <c r="H7378" s="13">
        <f t="shared" ca="1" si="689"/>
        <v>0</v>
      </c>
    </row>
    <row r="7379" spans="3:8">
      <c r="C7379" s="13">
        <f t="shared" ca="1" si="684"/>
        <v>1998.5915234653901</v>
      </c>
      <c r="D7379" s="13">
        <f t="shared" ca="1" si="685"/>
        <v>100.01465950887501</v>
      </c>
      <c r="E7379" s="13">
        <f t="shared" ca="1" si="686"/>
        <v>993563.07780512108</v>
      </c>
      <c r="F7379" s="13">
        <f t="shared" ca="1" si="687"/>
        <v>4.0076423324811632</v>
      </c>
      <c r="G7379" s="13">
        <f t="shared" ca="1" si="688"/>
        <v>0.49614727688121196</v>
      </c>
      <c r="H7379" s="13">
        <f t="shared" ca="1" si="689"/>
        <v>0</v>
      </c>
    </row>
    <row r="7380" spans="3:8">
      <c r="C7380" s="13">
        <f t="shared" ca="1" si="684"/>
        <v>1996.8758423626634</v>
      </c>
      <c r="D7380" s="13">
        <f t="shared" ca="1" si="685"/>
        <v>99.384063721668667</v>
      </c>
      <c r="E7380" s="13">
        <f t="shared" ca="1" si="686"/>
        <v>1002918.9016660525</v>
      </c>
      <c r="F7380" s="13">
        <f t="shared" ca="1" si="687"/>
        <v>4.0058564025336612</v>
      </c>
      <c r="G7380" s="13">
        <f t="shared" ca="1" si="688"/>
        <v>0.4884517687107513</v>
      </c>
      <c r="H7380" s="13">
        <f t="shared" ca="1" si="689"/>
        <v>0</v>
      </c>
    </row>
    <row r="7381" spans="3:8">
      <c r="C7381" s="13">
        <f t="shared" ca="1" si="684"/>
        <v>1982.9043672159248</v>
      </c>
      <c r="D7381" s="13">
        <f t="shared" ca="1" si="685"/>
        <v>100.15034696612889</v>
      </c>
      <c r="E7381" s="13">
        <f t="shared" ca="1" si="686"/>
        <v>993917.67214767588</v>
      </c>
      <c r="F7381" s="13">
        <f t="shared" ca="1" si="687"/>
        <v>3.990791151765174</v>
      </c>
      <c r="G7381" s="13">
        <f t="shared" ca="1" si="688"/>
        <v>0.49718694479985026</v>
      </c>
      <c r="H7381" s="13">
        <f t="shared" ca="1" si="689"/>
        <v>0</v>
      </c>
    </row>
    <row r="7382" spans="3:8">
      <c r="C7382" s="13">
        <f t="shared" ca="1" si="684"/>
        <v>2005.4134567878193</v>
      </c>
      <c r="D7382" s="13">
        <f t="shared" ca="1" si="685"/>
        <v>100.29073083456329</v>
      </c>
      <c r="E7382" s="13">
        <f t="shared" ca="1" si="686"/>
        <v>1011522.5785783679</v>
      </c>
      <c r="F7382" s="13">
        <f t="shared" ca="1" si="687"/>
        <v>3.9996903236337498</v>
      </c>
      <c r="G7382" s="13">
        <f t="shared" ca="1" si="688"/>
        <v>0.49594981185112325</v>
      </c>
      <c r="H7382" s="13">
        <f t="shared" ca="1" si="689"/>
        <v>0</v>
      </c>
    </row>
    <row r="7383" spans="3:8">
      <c r="C7383" s="13">
        <f t="shared" ca="1" si="684"/>
        <v>1996.3709756953403</v>
      </c>
      <c r="D7383" s="13">
        <f t="shared" ca="1" si="685"/>
        <v>99.051196873100963</v>
      </c>
      <c r="E7383" s="13">
        <f t="shared" ca="1" si="686"/>
        <v>1001026.8004019641</v>
      </c>
      <c r="F7383" s="13">
        <f t="shared" ca="1" si="687"/>
        <v>4.0161984659594943</v>
      </c>
      <c r="G7383" s="13">
        <f t="shared" ca="1" si="688"/>
        <v>0.482487413112205</v>
      </c>
      <c r="H7383" s="13">
        <f t="shared" ca="1" si="689"/>
        <v>0</v>
      </c>
    </row>
    <row r="7384" spans="3:8">
      <c r="C7384" s="13">
        <f t="shared" ref="C7384:C7447" ca="1" si="690">NORMINV(RAND(),$D$3,$G$3)</f>
        <v>2005.4682250045755</v>
      </c>
      <c r="D7384" s="13">
        <f t="shared" ref="D7384:D7447" ca="1" si="691">NORMINV(RAND(),$D$4,$G$4)</f>
        <v>99.219745543091889</v>
      </c>
      <c r="E7384" s="13">
        <f t="shared" ref="E7384:E7447" ca="1" si="692">NORMINV(RAND(),$D$5,$G$5)</f>
        <v>989961.77149483818</v>
      </c>
      <c r="F7384" s="13">
        <f t="shared" ref="F7384:F7447" ca="1" si="693">NORMINV(RAND(),$D$6,$G$6)</f>
        <v>3.9944645333840461</v>
      </c>
      <c r="G7384" s="13">
        <f t="shared" ref="G7384:G7447" ca="1" si="694">C7384^2*D7384/(E7384*3.1415926*F7384^4)</f>
        <v>0.50399602641200225</v>
      </c>
      <c r="H7384" s="13">
        <f t="shared" ref="H7384:H7447" ca="1" si="695">IF(G7384&gt;0.54,1,IF(G7384&lt;0.46,1,0))</f>
        <v>0</v>
      </c>
    </row>
    <row r="7385" spans="3:8">
      <c r="C7385" s="13">
        <f t="shared" ca="1" si="690"/>
        <v>1989.7180273577544</v>
      </c>
      <c r="D7385" s="13">
        <f t="shared" ca="1" si="691"/>
        <v>100.29933616953672</v>
      </c>
      <c r="E7385" s="13">
        <f t="shared" ca="1" si="692"/>
        <v>995268.63338308374</v>
      </c>
      <c r="F7385" s="13">
        <f t="shared" ca="1" si="693"/>
        <v>4.0071397561236086</v>
      </c>
      <c r="G7385" s="13">
        <f t="shared" ca="1" si="694"/>
        <v>0.49255302179924232</v>
      </c>
      <c r="H7385" s="13">
        <f t="shared" ca="1" si="695"/>
        <v>0</v>
      </c>
    </row>
    <row r="7386" spans="3:8">
      <c r="C7386" s="13">
        <f t="shared" ca="1" si="690"/>
        <v>1998.4440303577378</v>
      </c>
      <c r="D7386" s="13">
        <f t="shared" ca="1" si="691"/>
        <v>99.937410932130064</v>
      </c>
      <c r="E7386" s="13">
        <f t="shared" ca="1" si="692"/>
        <v>990980.6962743823</v>
      </c>
      <c r="F7386" s="13">
        <f t="shared" ca="1" si="693"/>
        <v>3.9941056741705707</v>
      </c>
      <c r="G7386" s="13">
        <f t="shared" ca="1" si="694"/>
        <v>0.50375434968624999</v>
      </c>
      <c r="H7386" s="13">
        <f t="shared" ca="1" si="695"/>
        <v>0</v>
      </c>
    </row>
    <row r="7387" spans="3:8">
      <c r="C7387" s="13">
        <f t="shared" ca="1" si="690"/>
        <v>1975.6291992466215</v>
      </c>
      <c r="D7387" s="13">
        <f t="shared" ca="1" si="691"/>
        <v>101.19747978931046</v>
      </c>
      <c r="E7387" s="13">
        <f t="shared" ca="1" si="692"/>
        <v>992716.69883091527</v>
      </c>
      <c r="F7387" s="13">
        <f t="shared" ca="1" si="693"/>
        <v>4.0032327320879588</v>
      </c>
      <c r="G7387" s="13">
        <f t="shared" ca="1" si="694"/>
        <v>0.49313067779577585</v>
      </c>
      <c r="H7387" s="13">
        <f t="shared" ca="1" si="695"/>
        <v>0</v>
      </c>
    </row>
    <row r="7388" spans="3:8">
      <c r="C7388" s="13">
        <f t="shared" ca="1" si="690"/>
        <v>1995.0202925994774</v>
      </c>
      <c r="D7388" s="13">
        <f t="shared" ca="1" si="691"/>
        <v>100.03566457619603</v>
      </c>
      <c r="E7388" s="13">
        <f t="shared" ca="1" si="692"/>
        <v>1000716.500025569</v>
      </c>
      <c r="F7388" s="13">
        <f t="shared" ca="1" si="693"/>
        <v>3.9992930350953304</v>
      </c>
      <c r="G7388" s="13">
        <f t="shared" ca="1" si="694"/>
        <v>0.49505752198208186</v>
      </c>
      <c r="H7388" s="13">
        <f t="shared" ca="1" si="695"/>
        <v>0</v>
      </c>
    </row>
    <row r="7389" spans="3:8">
      <c r="C7389" s="13">
        <f t="shared" ca="1" si="690"/>
        <v>2015.4148485905864</v>
      </c>
      <c r="D7389" s="13">
        <f t="shared" ca="1" si="691"/>
        <v>100.75518185955794</v>
      </c>
      <c r="E7389" s="13">
        <f t="shared" ca="1" si="692"/>
        <v>1000582.4267093306</v>
      </c>
      <c r="F7389" s="13">
        <f t="shared" ca="1" si="693"/>
        <v>3.9938365986960096</v>
      </c>
      <c r="G7389" s="13">
        <f t="shared" ca="1" si="694"/>
        <v>0.51172000198656664</v>
      </c>
      <c r="H7389" s="13">
        <f t="shared" ca="1" si="695"/>
        <v>0</v>
      </c>
    </row>
    <row r="7390" spans="3:8">
      <c r="C7390" s="13">
        <f t="shared" ca="1" si="690"/>
        <v>2000.4038327885169</v>
      </c>
      <c r="D7390" s="13">
        <f t="shared" ca="1" si="691"/>
        <v>99.860967941918915</v>
      </c>
      <c r="E7390" s="13">
        <f t="shared" ca="1" si="692"/>
        <v>999083.94452909334</v>
      </c>
      <c r="F7390" s="13">
        <f t="shared" ca="1" si="693"/>
        <v>4.0001420681365092</v>
      </c>
      <c r="G7390" s="13">
        <f t="shared" ca="1" si="694"/>
        <v>0.49725323652538722</v>
      </c>
      <c r="H7390" s="13">
        <f t="shared" ca="1" si="695"/>
        <v>0</v>
      </c>
    </row>
    <row r="7391" spans="3:8">
      <c r="C7391" s="13">
        <f t="shared" ca="1" si="690"/>
        <v>2004.1644721711218</v>
      </c>
      <c r="D7391" s="13">
        <f t="shared" ca="1" si="691"/>
        <v>99.365251692245906</v>
      </c>
      <c r="E7391" s="13">
        <f t="shared" ca="1" si="692"/>
        <v>992047.77450183302</v>
      </c>
      <c r="F7391" s="13">
        <f t="shared" ca="1" si="693"/>
        <v>3.9878685272485228</v>
      </c>
      <c r="G7391" s="13">
        <f t="shared" ca="1" si="694"/>
        <v>0.50635543377155379</v>
      </c>
      <c r="H7391" s="13">
        <f t="shared" ca="1" si="695"/>
        <v>0</v>
      </c>
    </row>
    <row r="7392" spans="3:8">
      <c r="C7392" s="13">
        <f t="shared" ca="1" si="690"/>
        <v>2016.0012526410003</v>
      </c>
      <c r="D7392" s="13">
        <f t="shared" ca="1" si="691"/>
        <v>100.44716734205349</v>
      </c>
      <c r="E7392" s="13">
        <f t="shared" ca="1" si="692"/>
        <v>993120.52706100733</v>
      </c>
      <c r="F7392" s="13">
        <f t="shared" ca="1" si="693"/>
        <v>4.0060044766134535</v>
      </c>
      <c r="G7392" s="13">
        <f t="shared" ca="1" si="694"/>
        <v>0.50806788534259695</v>
      </c>
      <c r="H7392" s="13">
        <f t="shared" ca="1" si="695"/>
        <v>0</v>
      </c>
    </row>
    <row r="7393" spans="3:8">
      <c r="C7393" s="13">
        <f t="shared" ca="1" si="690"/>
        <v>1994.0692346707274</v>
      </c>
      <c r="D7393" s="13">
        <f t="shared" ca="1" si="691"/>
        <v>100.12356716412246</v>
      </c>
      <c r="E7393" s="13">
        <f t="shared" ca="1" si="692"/>
        <v>988941.95181806269</v>
      </c>
      <c r="F7393" s="13">
        <f t="shared" ca="1" si="693"/>
        <v>3.9898975569586992</v>
      </c>
      <c r="G7393" s="13">
        <f t="shared" ca="1" si="694"/>
        <v>0.50564897855243718</v>
      </c>
      <c r="H7393" s="13">
        <f t="shared" ca="1" si="695"/>
        <v>0</v>
      </c>
    </row>
    <row r="7394" spans="3:8">
      <c r="C7394" s="13">
        <f t="shared" ca="1" si="690"/>
        <v>2003.9409420633729</v>
      </c>
      <c r="D7394" s="13">
        <f t="shared" ca="1" si="691"/>
        <v>99.775207938906064</v>
      </c>
      <c r="E7394" s="13">
        <f t="shared" ca="1" si="692"/>
        <v>989022.54178253491</v>
      </c>
      <c r="F7394" s="13">
        <f t="shared" ca="1" si="693"/>
        <v>4.0004134888721286</v>
      </c>
      <c r="G7394" s="13">
        <f t="shared" ca="1" si="694"/>
        <v>0.50352019161129369</v>
      </c>
      <c r="H7394" s="13">
        <f t="shared" ca="1" si="695"/>
        <v>0</v>
      </c>
    </row>
    <row r="7395" spans="3:8">
      <c r="C7395" s="13">
        <f t="shared" ca="1" si="690"/>
        <v>1994.2977779206938</v>
      </c>
      <c r="D7395" s="13">
        <f t="shared" ca="1" si="691"/>
        <v>99.71736553526506</v>
      </c>
      <c r="E7395" s="13">
        <f t="shared" ca="1" si="692"/>
        <v>1005478.9077841765</v>
      </c>
      <c r="F7395" s="13">
        <f t="shared" ca="1" si="693"/>
        <v>4.0000088692615607</v>
      </c>
      <c r="G7395" s="13">
        <f t="shared" ca="1" si="694"/>
        <v>0.49043805312256489</v>
      </c>
      <c r="H7395" s="13">
        <f t="shared" ca="1" si="695"/>
        <v>0</v>
      </c>
    </row>
    <row r="7396" spans="3:8">
      <c r="C7396" s="13">
        <f t="shared" ca="1" si="690"/>
        <v>2002.5081971238283</v>
      </c>
      <c r="D7396" s="13">
        <f t="shared" ca="1" si="691"/>
        <v>99.905728483681912</v>
      </c>
      <c r="E7396" s="13">
        <f t="shared" ca="1" si="692"/>
        <v>985152.64206737536</v>
      </c>
      <c r="F7396" s="13">
        <f t="shared" ca="1" si="693"/>
        <v>3.9956788063678808</v>
      </c>
      <c r="G7396" s="13">
        <f t="shared" ca="1" si="694"/>
        <v>0.50783581237424524</v>
      </c>
      <c r="H7396" s="13">
        <f t="shared" ca="1" si="695"/>
        <v>0</v>
      </c>
    </row>
    <row r="7397" spans="3:8">
      <c r="C7397" s="13">
        <f t="shared" ca="1" si="690"/>
        <v>2005.345967999652</v>
      </c>
      <c r="D7397" s="13">
        <f t="shared" ca="1" si="691"/>
        <v>100.69713608295334</v>
      </c>
      <c r="E7397" s="13">
        <f t="shared" ca="1" si="692"/>
        <v>995897.51796343981</v>
      </c>
      <c r="F7397" s="13">
        <f t="shared" ca="1" si="693"/>
        <v>4.0039023557746543</v>
      </c>
      <c r="G7397" s="13">
        <f t="shared" ca="1" si="694"/>
        <v>0.50361343954719173</v>
      </c>
      <c r="H7397" s="13">
        <f t="shared" ca="1" si="695"/>
        <v>0</v>
      </c>
    </row>
    <row r="7398" spans="3:8">
      <c r="C7398" s="13">
        <f t="shared" ca="1" si="690"/>
        <v>1997.3141389849313</v>
      </c>
      <c r="D7398" s="13">
        <f t="shared" ca="1" si="691"/>
        <v>100.90070645384729</v>
      </c>
      <c r="E7398" s="13">
        <f t="shared" ca="1" si="692"/>
        <v>998767.39268867066</v>
      </c>
      <c r="F7398" s="13">
        <f t="shared" ca="1" si="693"/>
        <v>3.9959608433019214</v>
      </c>
      <c r="G7398" s="13">
        <f t="shared" ca="1" si="694"/>
        <v>0.50313883936867887</v>
      </c>
      <c r="H7398" s="13">
        <f t="shared" ca="1" si="695"/>
        <v>0</v>
      </c>
    </row>
    <row r="7399" spans="3:8">
      <c r="C7399" s="13">
        <f t="shared" ca="1" si="690"/>
        <v>1985.3427250565985</v>
      </c>
      <c r="D7399" s="13">
        <f t="shared" ca="1" si="691"/>
        <v>100.1773342980587</v>
      </c>
      <c r="E7399" s="13">
        <f t="shared" ca="1" si="692"/>
        <v>999441.80143175169</v>
      </c>
      <c r="F7399" s="13">
        <f t="shared" ca="1" si="693"/>
        <v>4.0121179491408911</v>
      </c>
      <c r="G7399" s="13">
        <f t="shared" ca="1" si="694"/>
        <v>0.48533130529531643</v>
      </c>
      <c r="H7399" s="13">
        <f t="shared" ca="1" si="695"/>
        <v>0</v>
      </c>
    </row>
    <row r="7400" spans="3:8">
      <c r="C7400" s="13">
        <f t="shared" ca="1" si="690"/>
        <v>1998.881732555235</v>
      </c>
      <c r="D7400" s="13">
        <f t="shared" ca="1" si="691"/>
        <v>100.35889069740018</v>
      </c>
      <c r="E7400" s="13">
        <f t="shared" ca="1" si="692"/>
        <v>1001715.402455817</v>
      </c>
      <c r="F7400" s="13">
        <f t="shared" ca="1" si="693"/>
        <v>4.0101351445291584</v>
      </c>
      <c r="G7400" s="13">
        <f t="shared" ca="1" si="694"/>
        <v>0.49271955388991445</v>
      </c>
      <c r="H7400" s="13">
        <f t="shared" ca="1" si="695"/>
        <v>0</v>
      </c>
    </row>
    <row r="7401" spans="3:8">
      <c r="C7401" s="13">
        <f t="shared" ca="1" si="690"/>
        <v>1992.4433543439832</v>
      </c>
      <c r="D7401" s="13">
        <f t="shared" ca="1" si="691"/>
        <v>100.50041975942281</v>
      </c>
      <c r="E7401" s="13">
        <f t="shared" ca="1" si="692"/>
        <v>990664.7095577392</v>
      </c>
      <c r="F7401" s="13">
        <f t="shared" ca="1" si="693"/>
        <v>3.9946497564527905</v>
      </c>
      <c r="G7401" s="13">
        <f t="shared" ca="1" si="694"/>
        <v>0.5034408541442722</v>
      </c>
      <c r="H7401" s="13">
        <f t="shared" ca="1" si="695"/>
        <v>0</v>
      </c>
    </row>
    <row r="7402" spans="3:8">
      <c r="C7402" s="13">
        <f t="shared" ca="1" si="690"/>
        <v>2005.697605042202</v>
      </c>
      <c r="D7402" s="13">
        <f t="shared" ca="1" si="691"/>
        <v>99.113457235333115</v>
      </c>
      <c r="E7402" s="13">
        <f t="shared" ca="1" si="692"/>
        <v>988207.81149128266</v>
      </c>
      <c r="F7402" s="13">
        <f t="shared" ca="1" si="693"/>
        <v>4.0019563587135565</v>
      </c>
      <c r="G7402" s="13">
        <f t="shared" ca="1" si="694"/>
        <v>0.50069816055418381</v>
      </c>
      <c r="H7402" s="13">
        <f t="shared" ca="1" si="695"/>
        <v>0</v>
      </c>
    </row>
    <row r="7403" spans="3:8">
      <c r="C7403" s="13">
        <f t="shared" ca="1" si="690"/>
        <v>2002.6624527119386</v>
      </c>
      <c r="D7403" s="13">
        <f t="shared" ca="1" si="691"/>
        <v>99.867870311036</v>
      </c>
      <c r="E7403" s="13">
        <f t="shared" ca="1" si="692"/>
        <v>989045.37737018324</v>
      </c>
      <c r="F7403" s="13">
        <f t="shared" ca="1" si="693"/>
        <v>3.9990544700956128</v>
      </c>
      <c r="G7403" s="13">
        <f t="shared" ca="1" si="694"/>
        <v>0.50401787432906742</v>
      </c>
      <c r="H7403" s="13">
        <f t="shared" ca="1" si="695"/>
        <v>0</v>
      </c>
    </row>
    <row r="7404" spans="3:8">
      <c r="C7404" s="13">
        <f t="shared" ca="1" si="690"/>
        <v>2006.3479336129087</v>
      </c>
      <c r="D7404" s="13">
        <f t="shared" ca="1" si="691"/>
        <v>99.834322554816069</v>
      </c>
      <c r="E7404" s="13">
        <f t="shared" ca="1" si="692"/>
        <v>993573.42554684624</v>
      </c>
      <c r="F7404" s="13">
        <f t="shared" ca="1" si="693"/>
        <v>3.9972584177320778</v>
      </c>
      <c r="G7404" s="13">
        <f t="shared" ca="1" si="694"/>
        <v>0.50430542233692821</v>
      </c>
      <c r="H7404" s="13">
        <f t="shared" ca="1" si="695"/>
        <v>0</v>
      </c>
    </row>
    <row r="7405" spans="3:8">
      <c r="C7405" s="13">
        <f t="shared" ca="1" si="690"/>
        <v>1995.3781724252165</v>
      </c>
      <c r="D7405" s="13">
        <f t="shared" ca="1" si="691"/>
        <v>99.760143973545695</v>
      </c>
      <c r="E7405" s="13">
        <f t="shared" ca="1" si="692"/>
        <v>986854.62812898913</v>
      </c>
      <c r="F7405" s="13">
        <f t="shared" ca="1" si="693"/>
        <v>4.0067384686973151</v>
      </c>
      <c r="G7405" s="13">
        <f t="shared" ca="1" si="694"/>
        <v>0.49709623197690012</v>
      </c>
      <c r="H7405" s="13">
        <f t="shared" ca="1" si="695"/>
        <v>0</v>
      </c>
    </row>
    <row r="7406" spans="3:8">
      <c r="C7406" s="13">
        <f t="shared" ca="1" si="690"/>
        <v>2003.5563782394656</v>
      </c>
      <c r="D7406" s="13">
        <f t="shared" ca="1" si="691"/>
        <v>100.09697542500365</v>
      </c>
      <c r="E7406" s="13">
        <f t="shared" ca="1" si="692"/>
        <v>987954.95398746943</v>
      </c>
      <c r="F7406" s="13">
        <f t="shared" ca="1" si="693"/>
        <v>4.0051933346271911</v>
      </c>
      <c r="G7406" s="13">
        <f t="shared" ca="1" si="694"/>
        <v>0.50308705484630967</v>
      </c>
      <c r="H7406" s="13">
        <f t="shared" ca="1" si="695"/>
        <v>0</v>
      </c>
    </row>
    <row r="7407" spans="3:8">
      <c r="C7407" s="13">
        <f t="shared" ca="1" si="690"/>
        <v>1984.0479715233769</v>
      </c>
      <c r="D7407" s="13">
        <f t="shared" ca="1" si="691"/>
        <v>99.963904106074239</v>
      </c>
      <c r="E7407" s="13">
        <f t="shared" ca="1" si="692"/>
        <v>989397.56899743155</v>
      </c>
      <c r="F7407" s="13">
        <f t="shared" ca="1" si="693"/>
        <v>4.0038391868929333</v>
      </c>
      <c r="G7407" s="13">
        <f t="shared" ca="1" si="694"/>
        <v>0.4926294135467616</v>
      </c>
      <c r="H7407" s="13">
        <f t="shared" ca="1" si="695"/>
        <v>0</v>
      </c>
    </row>
    <row r="7408" spans="3:8">
      <c r="C7408" s="13">
        <f t="shared" ca="1" si="690"/>
        <v>1993.7153139505713</v>
      </c>
      <c r="D7408" s="13">
        <f t="shared" ca="1" si="691"/>
        <v>100.31352727849554</v>
      </c>
      <c r="E7408" s="13">
        <f t="shared" ca="1" si="692"/>
        <v>994536.02494382451</v>
      </c>
      <c r="F7408" s="13">
        <f t="shared" ca="1" si="693"/>
        <v>4.001215749840906</v>
      </c>
      <c r="G7408" s="13">
        <f t="shared" ca="1" si="694"/>
        <v>0.49790619300777045</v>
      </c>
      <c r="H7408" s="13">
        <f t="shared" ca="1" si="695"/>
        <v>0</v>
      </c>
    </row>
    <row r="7409" spans="3:8">
      <c r="C7409" s="13">
        <f t="shared" ca="1" si="690"/>
        <v>1984.0938458037081</v>
      </c>
      <c r="D7409" s="13">
        <f t="shared" ca="1" si="691"/>
        <v>99.858659876848279</v>
      </c>
      <c r="E7409" s="13">
        <f t="shared" ca="1" si="692"/>
        <v>998369.22930218966</v>
      </c>
      <c r="F7409" s="13">
        <f t="shared" ca="1" si="693"/>
        <v>4.0025220116858442</v>
      </c>
      <c r="G7409" s="13">
        <f t="shared" ca="1" si="694"/>
        <v>0.48835336561879494</v>
      </c>
      <c r="H7409" s="13">
        <f t="shared" ca="1" si="695"/>
        <v>0</v>
      </c>
    </row>
    <row r="7410" spans="3:8">
      <c r="C7410" s="13">
        <f t="shared" ca="1" si="690"/>
        <v>1975.7791582952134</v>
      </c>
      <c r="D7410" s="13">
        <f t="shared" ca="1" si="691"/>
        <v>100.15462952299336</v>
      </c>
      <c r="E7410" s="13">
        <f t="shared" ca="1" si="692"/>
        <v>993219.06988037808</v>
      </c>
      <c r="F7410" s="13">
        <f t="shared" ca="1" si="693"/>
        <v>4.0034432320922804</v>
      </c>
      <c r="G7410" s="13">
        <f t="shared" ca="1" si="694"/>
        <v>0.48777351471990243</v>
      </c>
      <c r="H7410" s="13">
        <f t="shared" ca="1" si="695"/>
        <v>0</v>
      </c>
    </row>
    <row r="7411" spans="3:8">
      <c r="C7411" s="13">
        <f t="shared" ca="1" si="690"/>
        <v>2008.7452889894305</v>
      </c>
      <c r="D7411" s="13">
        <f t="shared" ca="1" si="691"/>
        <v>99.237451354396839</v>
      </c>
      <c r="E7411" s="13">
        <f t="shared" ca="1" si="692"/>
        <v>989975.36106090096</v>
      </c>
      <c r="F7411" s="13">
        <f t="shared" ca="1" si="693"/>
        <v>4.0050884804099605</v>
      </c>
      <c r="G7411" s="13">
        <f t="shared" ca="1" si="694"/>
        <v>0.50038310028983579</v>
      </c>
      <c r="H7411" s="13">
        <f t="shared" ca="1" si="695"/>
        <v>0</v>
      </c>
    </row>
    <row r="7412" spans="3:8">
      <c r="C7412" s="13">
        <f t="shared" ca="1" si="690"/>
        <v>1996.7994002946145</v>
      </c>
      <c r="D7412" s="13">
        <f t="shared" ca="1" si="691"/>
        <v>99.841501919828616</v>
      </c>
      <c r="E7412" s="13">
        <f t="shared" ca="1" si="692"/>
        <v>995519.43217617914</v>
      </c>
      <c r="F7412" s="13">
        <f t="shared" ca="1" si="693"/>
        <v>4.0014977305331154</v>
      </c>
      <c r="G7412" s="13">
        <f t="shared" ca="1" si="694"/>
        <v>0.49646664285932057</v>
      </c>
      <c r="H7412" s="13">
        <f t="shared" ca="1" si="695"/>
        <v>0</v>
      </c>
    </row>
    <row r="7413" spans="3:8">
      <c r="C7413" s="13">
        <f t="shared" ca="1" si="690"/>
        <v>2008.0498533171881</v>
      </c>
      <c r="D7413" s="13">
        <f t="shared" ca="1" si="691"/>
        <v>99.970874048905856</v>
      </c>
      <c r="E7413" s="13">
        <f t="shared" ca="1" si="692"/>
        <v>991227.4681224149</v>
      </c>
      <c r="F7413" s="13">
        <f t="shared" ca="1" si="693"/>
        <v>3.9967553885095732</v>
      </c>
      <c r="G7413" s="13">
        <f t="shared" ca="1" si="694"/>
        <v>0.50730483364653944</v>
      </c>
      <c r="H7413" s="13">
        <f t="shared" ca="1" si="695"/>
        <v>0</v>
      </c>
    </row>
    <row r="7414" spans="3:8">
      <c r="C7414" s="13">
        <f t="shared" ca="1" si="690"/>
        <v>2008.4561103148476</v>
      </c>
      <c r="D7414" s="13">
        <f t="shared" ca="1" si="691"/>
        <v>100.58460283745087</v>
      </c>
      <c r="E7414" s="13">
        <f t="shared" ca="1" si="692"/>
        <v>1003592.2695169421</v>
      </c>
      <c r="F7414" s="13">
        <f t="shared" ca="1" si="693"/>
        <v>4.0004463078905257</v>
      </c>
      <c r="G7414" s="13">
        <f t="shared" ca="1" si="694"/>
        <v>0.50247590465594361</v>
      </c>
      <c r="H7414" s="13">
        <f t="shared" ca="1" si="695"/>
        <v>0</v>
      </c>
    </row>
    <row r="7415" spans="3:8">
      <c r="C7415" s="13">
        <f t="shared" ca="1" si="690"/>
        <v>1994.2483611666191</v>
      </c>
      <c r="D7415" s="13">
        <f t="shared" ca="1" si="691"/>
        <v>99.785062085487297</v>
      </c>
      <c r="E7415" s="13">
        <f t="shared" ca="1" si="692"/>
        <v>1011632.8649200766</v>
      </c>
      <c r="F7415" s="13">
        <f t="shared" ca="1" si="693"/>
        <v>4.0025934768368501</v>
      </c>
      <c r="G7415" s="13">
        <f t="shared" ca="1" si="694"/>
        <v>0.48650274093761053</v>
      </c>
      <c r="H7415" s="13">
        <f t="shared" ca="1" si="695"/>
        <v>0</v>
      </c>
    </row>
    <row r="7416" spans="3:8">
      <c r="C7416" s="13">
        <f t="shared" ca="1" si="690"/>
        <v>2001.5486305389243</v>
      </c>
      <c r="D7416" s="13">
        <f t="shared" ca="1" si="691"/>
        <v>99.563410228341667</v>
      </c>
      <c r="E7416" s="13">
        <f t="shared" ca="1" si="692"/>
        <v>989078.68109432852</v>
      </c>
      <c r="F7416" s="13">
        <f t="shared" ca="1" si="693"/>
        <v>3.9939431998496611</v>
      </c>
      <c r="G7416" s="13">
        <f t="shared" ca="1" si="694"/>
        <v>0.50447983701629351</v>
      </c>
      <c r="H7416" s="13">
        <f t="shared" ca="1" si="695"/>
        <v>0</v>
      </c>
    </row>
    <row r="7417" spans="3:8">
      <c r="C7417" s="13">
        <f t="shared" ca="1" si="690"/>
        <v>2009.2690907153376</v>
      </c>
      <c r="D7417" s="13">
        <f t="shared" ca="1" si="691"/>
        <v>99.47180928078329</v>
      </c>
      <c r="E7417" s="13">
        <f t="shared" ca="1" si="692"/>
        <v>991112.69472657458</v>
      </c>
      <c r="F7417" s="13">
        <f t="shared" ca="1" si="693"/>
        <v>3.9886351358739129</v>
      </c>
      <c r="G7417" s="13">
        <f t="shared" ca="1" si="694"/>
        <v>0.50957261143709787</v>
      </c>
      <c r="H7417" s="13">
        <f t="shared" ca="1" si="695"/>
        <v>0</v>
      </c>
    </row>
    <row r="7418" spans="3:8">
      <c r="C7418" s="13">
        <f t="shared" ca="1" si="690"/>
        <v>1983.7527043542425</v>
      </c>
      <c r="D7418" s="13">
        <f t="shared" ca="1" si="691"/>
        <v>99.97633276574237</v>
      </c>
      <c r="E7418" s="13">
        <f t="shared" ca="1" si="692"/>
        <v>988076.18990442425</v>
      </c>
      <c r="F7418" s="13">
        <f t="shared" ca="1" si="693"/>
        <v>4.0052933345624684</v>
      </c>
      <c r="G7418" s="13">
        <f t="shared" ca="1" si="694"/>
        <v>0.49248686847507028</v>
      </c>
      <c r="H7418" s="13">
        <f t="shared" ca="1" si="695"/>
        <v>0</v>
      </c>
    </row>
    <row r="7419" spans="3:8">
      <c r="C7419" s="13">
        <f t="shared" ca="1" si="690"/>
        <v>1981.0978571526812</v>
      </c>
      <c r="D7419" s="13">
        <f t="shared" ca="1" si="691"/>
        <v>99.475608984699406</v>
      </c>
      <c r="E7419" s="13">
        <f t="shared" ca="1" si="692"/>
        <v>993613.74329253763</v>
      </c>
      <c r="F7419" s="13">
        <f t="shared" ca="1" si="693"/>
        <v>3.9970416783290625</v>
      </c>
      <c r="G7419" s="13">
        <f t="shared" ca="1" si="694"/>
        <v>0.49001153171948503</v>
      </c>
      <c r="H7419" s="13">
        <f t="shared" ca="1" si="695"/>
        <v>0</v>
      </c>
    </row>
    <row r="7420" spans="3:8">
      <c r="C7420" s="13">
        <f t="shared" ca="1" si="690"/>
        <v>1994.3483651318033</v>
      </c>
      <c r="D7420" s="13">
        <f t="shared" ca="1" si="691"/>
        <v>100.65566768448645</v>
      </c>
      <c r="E7420" s="13">
        <f t="shared" ca="1" si="692"/>
        <v>994231.90559049079</v>
      </c>
      <c r="F7420" s="13">
        <f t="shared" ca="1" si="693"/>
        <v>3.9959893642215913</v>
      </c>
      <c r="G7420" s="13">
        <f t="shared" ca="1" si="694"/>
        <v>0.50269599055991698</v>
      </c>
      <c r="H7420" s="13">
        <f t="shared" ca="1" si="695"/>
        <v>0</v>
      </c>
    </row>
    <row r="7421" spans="3:8">
      <c r="C7421" s="13">
        <f t="shared" ca="1" si="690"/>
        <v>2006.7048275758641</v>
      </c>
      <c r="D7421" s="13">
        <f t="shared" ca="1" si="691"/>
        <v>99.796008529677664</v>
      </c>
      <c r="E7421" s="13">
        <f t="shared" ca="1" si="692"/>
        <v>992934.26503803243</v>
      </c>
      <c r="F7421" s="13">
        <f t="shared" ca="1" si="693"/>
        <v>4.0062500694149596</v>
      </c>
      <c r="G7421" s="13">
        <f t="shared" ca="1" si="694"/>
        <v>0.50010083721208831</v>
      </c>
      <c r="H7421" s="13">
        <f t="shared" ca="1" si="695"/>
        <v>0</v>
      </c>
    </row>
    <row r="7422" spans="3:8">
      <c r="C7422" s="13">
        <f t="shared" ca="1" si="690"/>
        <v>1985.9459565623929</v>
      </c>
      <c r="D7422" s="13">
        <f t="shared" ca="1" si="691"/>
        <v>99.917111376490155</v>
      </c>
      <c r="E7422" s="13">
        <f t="shared" ca="1" si="692"/>
        <v>981990.36970606679</v>
      </c>
      <c r="F7422" s="13">
        <f t="shared" ca="1" si="693"/>
        <v>4.0015183755098445</v>
      </c>
      <c r="G7422" s="13">
        <f t="shared" ca="1" si="694"/>
        <v>0.49821679715083267</v>
      </c>
      <c r="H7422" s="13">
        <f t="shared" ca="1" si="695"/>
        <v>0</v>
      </c>
    </row>
    <row r="7423" spans="3:8">
      <c r="C7423" s="13">
        <f t="shared" ca="1" si="690"/>
        <v>2008.1193807135612</v>
      </c>
      <c r="D7423" s="13">
        <f t="shared" ca="1" si="691"/>
        <v>100.46925688873444</v>
      </c>
      <c r="E7423" s="13">
        <f t="shared" ca="1" si="692"/>
        <v>985190.76534328936</v>
      </c>
      <c r="F7423" s="13">
        <f t="shared" ca="1" si="693"/>
        <v>3.9987455168676966</v>
      </c>
      <c r="G7423" s="13">
        <f t="shared" ca="1" si="694"/>
        <v>0.51197291132831901</v>
      </c>
      <c r="H7423" s="13">
        <f t="shared" ca="1" si="695"/>
        <v>0</v>
      </c>
    </row>
    <row r="7424" spans="3:8">
      <c r="C7424" s="13">
        <f t="shared" ca="1" si="690"/>
        <v>2009.8387562860669</v>
      </c>
      <c r="D7424" s="13">
        <f t="shared" ca="1" si="691"/>
        <v>99.157559520635445</v>
      </c>
      <c r="E7424" s="13">
        <f t="shared" ca="1" si="692"/>
        <v>992787.51220265275</v>
      </c>
      <c r="F7424" s="13">
        <f t="shared" ca="1" si="693"/>
        <v>4.000563562159277</v>
      </c>
      <c r="G7424" s="13">
        <f t="shared" ca="1" si="694"/>
        <v>0.50136890042129811</v>
      </c>
      <c r="H7424" s="13">
        <f t="shared" ca="1" si="695"/>
        <v>0</v>
      </c>
    </row>
    <row r="7425" spans="3:8">
      <c r="C7425" s="13">
        <f t="shared" ca="1" si="690"/>
        <v>2007.4887242204288</v>
      </c>
      <c r="D7425" s="13">
        <f t="shared" ca="1" si="691"/>
        <v>99.938072528245399</v>
      </c>
      <c r="E7425" s="13">
        <f t="shared" ca="1" si="692"/>
        <v>994093.873257856</v>
      </c>
      <c r="F7425" s="13">
        <f t="shared" ca="1" si="693"/>
        <v>4.0097355475550174</v>
      </c>
      <c r="G7425" s="13">
        <f t="shared" ca="1" si="694"/>
        <v>0.49888105614492473</v>
      </c>
      <c r="H7425" s="13">
        <f t="shared" ca="1" si="695"/>
        <v>0</v>
      </c>
    </row>
    <row r="7426" spans="3:8">
      <c r="C7426" s="13">
        <f t="shared" ca="1" si="690"/>
        <v>1986.1380752520868</v>
      </c>
      <c r="D7426" s="13">
        <f t="shared" ca="1" si="691"/>
        <v>100.60840207752157</v>
      </c>
      <c r="E7426" s="13">
        <f t="shared" ca="1" si="692"/>
        <v>992225.43129462004</v>
      </c>
      <c r="F7426" s="13">
        <f t="shared" ca="1" si="693"/>
        <v>4.0052263785299296</v>
      </c>
      <c r="G7426" s="13">
        <f t="shared" ca="1" si="694"/>
        <v>0.49474866970425418</v>
      </c>
      <c r="H7426" s="13">
        <f t="shared" ca="1" si="695"/>
        <v>0</v>
      </c>
    </row>
    <row r="7427" spans="3:8">
      <c r="C7427" s="13">
        <f t="shared" ca="1" si="690"/>
        <v>2003.6997798365476</v>
      </c>
      <c r="D7427" s="13">
        <f t="shared" ca="1" si="691"/>
        <v>99.837794154786693</v>
      </c>
      <c r="E7427" s="13">
        <f t="shared" ca="1" si="692"/>
        <v>1006826.2606283629</v>
      </c>
      <c r="F7427" s="13">
        <f t="shared" ca="1" si="693"/>
        <v>3.9985066380259133</v>
      </c>
      <c r="G7427" s="13">
        <f t="shared" ca="1" si="694"/>
        <v>0.49575213449249256</v>
      </c>
      <c r="H7427" s="13">
        <f t="shared" ca="1" si="695"/>
        <v>0</v>
      </c>
    </row>
    <row r="7428" spans="3:8">
      <c r="C7428" s="13">
        <f t="shared" ca="1" si="690"/>
        <v>2008.9955646556627</v>
      </c>
      <c r="D7428" s="13">
        <f t="shared" ca="1" si="691"/>
        <v>100.03664770309335</v>
      </c>
      <c r="E7428" s="13">
        <f t="shared" ca="1" si="692"/>
        <v>993739.81143877655</v>
      </c>
      <c r="F7428" s="13">
        <f t="shared" ca="1" si="693"/>
        <v>3.9964421103641894</v>
      </c>
      <c r="G7428" s="13">
        <f t="shared" ca="1" si="694"/>
        <v>0.50699120504199469</v>
      </c>
      <c r="H7428" s="13">
        <f t="shared" ca="1" si="695"/>
        <v>0</v>
      </c>
    </row>
    <row r="7429" spans="3:8">
      <c r="C7429" s="13">
        <f t="shared" ca="1" si="690"/>
        <v>2007.4223137830029</v>
      </c>
      <c r="D7429" s="13">
        <f t="shared" ca="1" si="691"/>
        <v>99.242377660697514</v>
      </c>
      <c r="E7429" s="13">
        <f t="shared" ca="1" si="692"/>
        <v>995942.13366409624</v>
      </c>
      <c r="F7429" s="13">
        <f t="shared" ca="1" si="693"/>
        <v>4.0033497898095085</v>
      </c>
      <c r="G7429" s="13">
        <f t="shared" ca="1" si="694"/>
        <v>0.49761851682396541</v>
      </c>
      <c r="H7429" s="13">
        <f t="shared" ca="1" si="695"/>
        <v>0</v>
      </c>
    </row>
    <row r="7430" spans="3:8">
      <c r="C7430" s="13">
        <f t="shared" ca="1" si="690"/>
        <v>1988.5239584257822</v>
      </c>
      <c r="D7430" s="13">
        <f t="shared" ca="1" si="691"/>
        <v>99.058258313616633</v>
      </c>
      <c r="E7430" s="13">
        <f t="shared" ca="1" si="692"/>
        <v>993549.41099659959</v>
      </c>
      <c r="F7430" s="13">
        <f t="shared" ca="1" si="693"/>
        <v>3.9960672643925998</v>
      </c>
      <c r="G7430" s="13">
        <f t="shared" ca="1" si="694"/>
        <v>0.49213227544319282</v>
      </c>
      <c r="H7430" s="13">
        <f t="shared" ca="1" si="695"/>
        <v>0</v>
      </c>
    </row>
    <row r="7431" spans="3:8">
      <c r="C7431" s="13">
        <f t="shared" ca="1" si="690"/>
        <v>2005.0879621296194</v>
      </c>
      <c r="D7431" s="13">
        <f t="shared" ca="1" si="691"/>
        <v>100.84391817089272</v>
      </c>
      <c r="E7431" s="13">
        <f t="shared" ca="1" si="692"/>
        <v>995036.87812673708</v>
      </c>
      <c r="F7431" s="13">
        <f t="shared" ca="1" si="693"/>
        <v>3.9915737868859913</v>
      </c>
      <c r="G7431" s="13">
        <f t="shared" ca="1" si="694"/>
        <v>0.51091762044085232</v>
      </c>
      <c r="H7431" s="13">
        <f t="shared" ca="1" si="695"/>
        <v>0</v>
      </c>
    </row>
    <row r="7432" spans="3:8">
      <c r="C7432" s="13">
        <f t="shared" ca="1" si="690"/>
        <v>2001.4592387666949</v>
      </c>
      <c r="D7432" s="13">
        <f t="shared" ca="1" si="691"/>
        <v>99.686084074367983</v>
      </c>
      <c r="E7432" s="13">
        <f t="shared" ca="1" si="692"/>
        <v>986343.40969281329</v>
      </c>
      <c r="F7432" s="13">
        <f t="shared" ca="1" si="693"/>
        <v>3.9968823049676807</v>
      </c>
      <c r="G7432" s="13">
        <f t="shared" ca="1" si="694"/>
        <v>0.50496884421027555</v>
      </c>
      <c r="H7432" s="13">
        <f t="shared" ca="1" si="695"/>
        <v>0</v>
      </c>
    </row>
    <row r="7433" spans="3:8">
      <c r="C7433" s="13">
        <f t="shared" ca="1" si="690"/>
        <v>2006.5788871175296</v>
      </c>
      <c r="D7433" s="13">
        <f t="shared" ca="1" si="691"/>
        <v>99.712054158799177</v>
      </c>
      <c r="E7433" s="13">
        <f t="shared" ca="1" si="692"/>
        <v>993406.71931141755</v>
      </c>
      <c r="F7433" s="13">
        <f t="shared" ca="1" si="693"/>
        <v>4.0008602097941388</v>
      </c>
      <c r="G7433" s="13">
        <f t="shared" ca="1" si="694"/>
        <v>0.50207624277966811</v>
      </c>
      <c r="H7433" s="13">
        <f t="shared" ca="1" si="695"/>
        <v>0</v>
      </c>
    </row>
    <row r="7434" spans="3:8">
      <c r="C7434" s="13">
        <f t="shared" ca="1" si="690"/>
        <v>2008.5214005035223</v>
      </c>
      <c r="D7434" s="13">
        <f t="shared" ca="1" si="691"/>
        <v>99.961223658185091</v>
      </c>
      <c r="E7434" s="13">
        <f t="shared" ca="1" si="692"/>
        <v>996297.81743524305</v>
      </c>
      <c r="F7434" s="13">
        <f t="shared" ca="1" si="693"/>
        <v>4.0003419105114757</v>
      </c>
      <c r="G7434" s="13">
        <f t="shared" ca="1" si="694"/>
        <v>0.50310310501499422</v>
      </c>
      <c r="H7434" s="13">
        <f t="shared" ca="1" si="695"/>
        <v>0</v>
      </c>
    </row>
    <row r="7435" spans="3:8">
      <c r="C7435" s="13">
        <f t="shared" ca="1" si="690"/>
        <v>1994.7246395094289</v>
      </c>
      <c r="D7435" s="13">
        <f t="shared" ca="1" si="691"/>
        <v>98.91613918768725</v>
      </c>
      <c r="E7435" s="13">
        <f t="shared" ca="1" si="692"/>
        <v>983231.37730812945</v>
      </c>
      <c r="F7435" s="13">
        <f t="shared" ca="1" si="693"/>
        <v>3.9972020358435061</v>
      </c>
      <c r="G7435" s="13">
        <f t="shared" ca="1" si="694"/>
        <v>0.49911780993848914</v>
      </c>
      <c r="H7435" s="13">
        <f t="shared" ca="1" si="695"/>
        <v>0</v>
      </c>
    </row>
    <row r="7436" spans="3:8">
      <c r="C7436" s="13">
        <f t="shared" ca="1" si="690"/>
        <v>2008.9018484241187</v>
      </c>
      <c r="D7436" s="13">
        <f t="shared" ca="1" si="691"/>
        <v>99.178060179928693</v>
      </c>
      <c r="E7436" s="13">
        <f t="shared" ca="1" si="692"/>
        <v>999701.49798466079</v>
      </c>
      <c r="F7436" s="13">
        <f t="shared" ca="1" si="693"/>
        <v>4.0010100416400034</v>
      </c>
      <c r="G7436" s="13">
        <f t="shared" ca="1" si="694"/>
        <v>0.49731810807840365</v>
      </c>
      <c r="H7436" s="13">
        <f t="shared" ca="1" si="695"/>
        <v>0</v>
      </c>
    </row>
    <row r="7437" spans="3:8">
      <c r="C7437" s="13">
        <f t="shared" ca="1" si="690"/>
        <v>1994.1735246336571</v>
      </c>
      <c r="D7437" s="13">
        <f t="shared" ca="1" si="691"/>
        <v>99.939731658494196</v>
      </c>
      <c r="E7437" s="13">
        <f t="shared" ca="1" si="692"/>
        <v>996697.46540899517</v>
      </c>
      <c r="F7437" s="13">
        <f t="shared" ca="1" si="693"/>
        <v>4.0139209251655528</v>
      </c>
      <c r="G7437" s="13">
        <f t="shared" ca="1" si="694"/>
        <v>0.48896255488723128</v>
      </c>
      <c r="H7437" s="13">
        <f t="shared" ca="1" si="695"/>
        <v>0</v>
      </c>
    </row>
    <row r="7438" spans="3:8">
      <c r="C7438" s="13">
        <f t="shared" ca="1" si="690"/>
        <v>1990.2077744491446</v>
      </c>
      <c r="D7438" s="13">
        <f t="shared" ca="1" si="691"/>
        <v>99.489322314532529</v>
      </c>
      <c r="E7438" s="13">
        <f t="shared" ca="1" si="692"/>
        <v>1006396.2824762114</v>
      </c>
      <c r="F7438" s="13">
        <f t="shared" ca="1" si="693"/>
        <v>3.9981768842179668</v>
      </c>
      <c r="G7438" s="13">
        <f t="shared" ca="1" si="694"/>
        <v>0.4877602499834503</v>
      </c>
      <c r="H7438" s="13">
        <f t="shared" ca="1" si="695"/>
        <v>0</v>
      </c>
    </row>
    <row r="7439" spans="3:8">
      <c r="C7439" s="13">
        <f t="shared" ca="1" si="690"/>
        <v>2007.9357317032275</v>
      </c>
      <c r="D7439" s="13">
        <f t="shared" ca="1" si="691"/>
        <v>100.66423547371953</v>
      </c>
      <c r="E7439" s="13">
        <f t="shared" ca="1" si="692"/>
        <v>996026.50093206286</v>
      </c>
      <c r="F7439" s="13">
        <f t="shared" ca="1" si="693"/>
        <v>4.0085875813225531</v>
      </c>
      <c r="G7439" s="13">
        <f t="shared" ca="1" si="694"/>
        <v>0.50232934574952848</v>
      </c>
      <c r="H7439" s="13">
        <f t="shared" ca="1" si="695"/>
        <v>0</v>
      </c>
    </row>
    <row r="7440" spans="3:8">
      <c r="C7440" s="13">
        <f t="shared" ca="1" si="690"/>
        <v>2000.717387472002</v>
      </c>
      <c r="D7440" s="13">
        <f t="shared" ca="1" si="691"/>
        <v>100.0181925506446</v>
      </c>
      <c r="E7440" s="13">
        <f t="shared" ca="1" si="692"/>
        <v>996706.74563224229</v>
      </c>
      <c r="F7440" s="13">
        <f t="shared" ca="1" si="693"/>
        <v>3.990382211070501</v>
      </c>
      <c r="G7440" s="13">
        <f t="shared" ca="1" si="694"/>
        <v>0.50428406983516527</v>
      </c>
      <c r="H7440" s="13">
        <f t="shared" ca="1" si="695"/>
        <v>0</v>
      </c>
    </row>
    <row r="7441" spans="3:8">
      <c r="C7441" s="13">
        <f t="shared" ca="1" si="690"/>
        <v>2003.9032187891855</v>
      </c>
      <c r="D7441" s="13">
        <f t="shared" ca="1" si="691"/>
        <v>99.280705666928085</v>
      </c>
      <c r="E7441" s="13">
        <f t="shared" ca="1" si="692"/>
        <v>981216.55027416046</v>
      </c>
      <c r="F7441" s="13">
        <f t="shared" ca="1" si="693"/>
        <v>3.9896321770124015</v>
      </c>
      <c r="G7441" s="13">
        <f t="shared" ca="1" si="694"/>
        <v>0.51047229845919107</v>
      </c>
      <c r="H7441" s="13">
        <f t="shared" ca="1" si="695"/>
        <v>0</v>
      </c>
    </row>
    <row r="7442" spans="3:8">
      <c r="C7442" s="13">
        <f t="shared" ca="1" si="690"/>
        <v>1994.1482388992274</v>
      </c>
      <c r="D7442" s="13">
        <f t="shared" ca="1" si="691"/>
        <v>100.27652801412151</v>
      </c>
      <c r="E7442" s="13">
        <f t="shared" ca="1" si="692"/>
        <v>995644.05471642234</v>
      </c>
      <c r="F7442" s="13">
        <f t="shared" ca="1" si="693"/>
        <v>4.0055193124742434</v>
      </c>
      <c r="G7442" s="13">
        <f t="shared" ca="1" si="694"/>
        <v>0.49525044787820655</v>
      </c>
      <c r="H7442" s="13">
        <f t="shared" ca="1" si="695"/>
        <v>0</v>
      </c>
    </row>
    <row r="7443" spans="3:8">
      <c r="C7443" s="13">
        <f t="shared" ca="1" si="690"/>
        <v>2009.9103955423489</v>
      </c>
      <c r="D7443" s="13">
        <f t="shared" ca="1" si="691"/>
        <v>99.855721393472578</v>
      </c>
      <c r="E7443" s="13">
        <f t="shared" ca="1" si="692"/>
        <v>993500.04966124555</v>
      </c>
      <c r="F7443" s="13">
        <f t="shared" ca="1" si="693"/>
        <v>4.0050710956319184</v>
      </c>
      <c r="G7443" s="13">
        <f t="shared" ca="1" si="694"/>
        <v>0.5023051936630315</v>
      </c>
      <c r="H7443" s="13">
        <f t="shared" ca="1" si="695"/>
        <v>0</v>
      </c>
    </row>
    <row r="7444" spans="3:8">
      <c r="C7444" s="13">
        <f t="shared" ca="1" si="690"/>
        <v>2015.1298192879685</v>
      </c>
      <c r="D7444" s="13">
        <f t="shared" ca="1" si="691"/>
        <v>99.995816130572891</v>
      </c>
      <c r="E7444" s="13">
        <f t="shared" ca="1" si="692"/>
        <v>997481.80081169168</v>
      </c>
      <c r="F7444" s="13">
        <f t="shared" ca="1" si="693"/>
        <v>3.9983270787059593</v>
      </c>
      <c r="G7444" s="13">
        <f t="shared" ca="1" si="694"/>
        <v>0.50701378779207118</v>
      </c>
      <c r="H7444" s="13">
        <f t="shared" ca="1" si="695"/>
        <v>0</v>
      </c>
    </row>
    <row r="7445" spans="3:8">
      <c r="C7445" s="13">
        <f t="shared" ca="1" si="690"/>
        <v>1986.873820694314</v>
      </c>
      <c r="D7445" s="13">
        <f t="shared" ca="1" si="691"/>
        <v>100.10957545396587</v>
      </c>
      <c r="E7445" s="13">
        <f t="shared" ca="1" si="692"/>
        <v>1004261.7670122772</v>
      </c>
      <c r="F7445" s="13">
        <f t="shared" ca="1" si="693"/>
        <v>3.9934911834882367</v>
      </c>
      <c r="G7445" s="13">
        <f t="shared" ca="1" si="694"/>
        <v>0.49250254644971264</v>
      </c>
      <c r="H7445" s="13">
        <f t="shared" ca="1" si="695"/>
        <v>0</v>
      </c>
    </row>
    <row r="7446" spans="3:8">
      <c r="C7446" s="13">
        <f t="shared" ca="1" si="690"/>
        <v>2001.962178264662</v>
      </c>
      <c r="D7446" s="13">
        <f t="shared" ca="1" si="691"/>
        <v>100.92754541026414</v>
      </c>
      <c r="E7446" s="13">
        <f t="shared" ca="1" si="692"/>
        <v>1000148.3682038197</v>
      </c>
      <c r="F7446" s="13">
        <f t="shared" ca="1" si="693"/>
        <v>3.9989730149329108</v>
      </c>
      <c r="G7446" s="13">
        <f t="shared" ca="1" si="694"/>
        <v>0.50340005408912303</v>
      </c>
      <c r="H7446" s="13">
        <f t="shared" ca="1" si="695"/>
        <v>0</v>
      </c>
    </row>
    <row r="7447" spans="3:8">
      <c r="C7447" s="13">
        <f t="shared" ca="1" si="690"/>
        <v>2001.2741599022304</v>
      </c>
      <c r="D7447" s="13">
        <f t="shared" ca="1" si="691"/>
        <v>99.890626245659234</v>
      </c>
      <c r="E7447" s="13">
        <f t="shared" ca="1" si="692"/>
        <v>987261.09739340201</v>
      </c>
      <c r="F7447" s="13">
        <f t="shared" ca="1" si="693"/>
        <v>4.0016340578970668</v>
      </c>
      <c r="G7447" s="13">
        <f t="shared" ca="1" si="694"/>
        <v>0.50304465568575596</v>
      </c>
      <c r="H7447" s="13">
        <f t="shared" ca="1" si="695"/>
        <v>0</v>
      </c>
    </row>
    <row r="7448" spans="3:8">
      <c r="C7448" s="13">
        <f t="shared" ref="C7448:C7511" ca="1" si="696">NORMINV(RAND(),$D$3,$G$3)</f>
        <v>2017.0639822635044</v>
      </c>
      <c r="D7448" s="13">
        <f t="shared" ref="D7448:D7511" ca="1" si="697">NORMINV(RAND(),$D$4,$G$4)</f>
        <v>100.17435373273742</v>
      </c>
      <c r="E7448" s="13">
        <f t="shared" ref="E7448:E7511" ca="1" si="698">NORMINV(RAND(),$D$5,$G$5)</f>
        <v>987159.0000742944</v>
      </c>
      <c r="F7448" s="13">
        <f t="shared" ref="F7448:F7511" ca="1" si="699">NORMINV(RAND(),$D$6,$G$6)</f>
        <v>4.0060310639046648</v>
      </c>
      <c r="G7448" s="13">
        <f t="shared" ref="G7448:G7511" ca="1" si="700">C7448^2*D7448/(E7448*3.1415926*F7448^4)</f>
        <v>0.5102719236405594</v>
      </c>
      <c r="H7448" s="13">
        <f t="shared" ref="H7448:H7511" ca="1" si="701">IF(G7448&gt;0.54,1,IF(G7448&lt;0.46,1,0))</f>
        <v>0</v>
      </c>
    </row>
    <row r="7449" spans="3:8">
      <c r="C7449" s="13">
        <f t="shared" ca="1" si="696"/>
        <v>1993.2558556472168</v>
      </c>
      <c r="D7449" s="13">
        <f t="shared" ca="1" si="697"/>
        <v>99.641621880976089</v>
      </c>
      <c r="E7449" s="13">
        <f t="shared" ca="1" si="698"/>
        <v>996031.18640791683</v>
      </c>
      <c r="F7449" s="13">
        <f t="shared" ca="1" si="699"/>
        <v>4.0000803505241294</v>
      </c>
      <c r="G7449" s="13">
        <f t="shared" ca="1" si="700"/>
        <v>0.49416185941835544</v>
      </c>
      <c r="H7449" s="13">
        <f t="shared" ca="1" si="701"/>
        <v>0</v>
      </c>
    </row>
    <row r="7450" spans="3:8">
      <c r="C7450" s="13">
        <f t="shared" ca="1" si="696"/>
        <v>1986.1416370925922</v>
      </c>
      <c r="D7450" s="13">
        <f t="shared" ca="1" si="697"/>
        <v>99.998591584044547</v>
      </c>
      <c r="E7450" s="13">
        <f t="shared" ca="1" si="698"/>
        <v>996718.25732794451</v>
      </c>
      <c r="F7450" s="13">
        <f t="shared" ca="1" si="699"/>
        <v>4.0006938726668881</v>
      </c>
      <c r="G7450" s="13">
        <f t="shared" ca="1" si="700"/>
        <v>0.49175722817884282</v>
      </c>
      <c r="H7450" s="13">
        <f t="shared" ca="1" si="701"/>
        <v>0</v>
      </c>
    </row>
    <row r="7451" spans="3:8">
      <c r="C7451" s="13">
        <f t="shared" ca="1" si="696"/>
        <v>2007.1095938405294</v>
      </c>
      <c r="D7451" s="13">
        <f t="shared" ca="1" si="697"/>
        <v>100.66088446004846</v>
      </c>
      <c r="E7451" s="13">
        <f t="shared" ca="1" si="698"/>
        <v>989968.97888324212</v>
      </c>
      <c r="F7451" s="13">
        <f t="shared" ca="1" si="699"/>
        <v>3.9994626334671501</v>
      </c>
      <c r="G7451" s="13">
        <f t="shared" ca="1" si="700"/>
        <v>0.50959468543772091</v>
      </c>
      <c r="H7451" s="13">
        <f t="shared" ca="1" si="701"/>
        <v>0</v>
      </c>
    </row>
    <row r="7452" spans="3:8">
      <c r="C7452" s="13">
        <f t="shared" ca="1" si="696"/>
        <v>2016.9841457622331</v>
      </c>
      <c r="D7452" s="13">
        <f t="shared" ca="1" si="697"/>
        <v>100.52437660181819</v>
      </c>
      <c r="E7452" s="13">
        <f t="shared" ca="1" si="698"/>
        <v>1001267.1880454778</v>
      </c>
      <c r="F7452" s="13">
        <f t="shared" ca="1" si="699"/>
        <v>3.9958575024855736</v>
      </c>
      <c r="G7452" s="13">
        <f t="shared" ca="1" si="700"/>
        <v>0.50996050039487884</v>
      </c>
      <c r="H7452" s="13">
        <f t="shared" ca="1" si="701"/>
        <v>0</v>
      </c>
    </row>
    <row r="7453" spans="3:8">
      <c r="C7453" s="13">
        <f t="shared" ca="1" si="696"/>
        <v>1999.898613595497</v>
      </c>
      <c r="D7453" s="13">
        <f t="shared" ca="1" si="697"/>
        <v>100.12513429186707</v>
      </c>
      <c r="E7453" s="13">
        <f t="shared" ca="1" si="698"/>
        <v>988862.2313855415</v>
      </c>
      <c r="F7453" s="13">
        <f t="shared" ca="1" si="699"/>
        <v>3.9975878667855547</v>
      </c>
      <c r="G7453" s="13">
        <f t="shared" ca="1" si="700"/>
        <v>0.50475582792068352</v>
      </c>
      <c r="H7453" s="13">
        <f t="shared" ca="1" si="701"/>
        <v>0</v>
      </c>
    </row>
    <row r="7454" spans="3:8">
      <c r="C7454" s="13">
        <f t="shared" ca="1" si="696"/>
        <v>2008.3919642970936</v>
      </c>
      <c r="D7454" s="13">
        <f t="shared" ca="1" si="697"/>
        <v>100.19514098493494</v>
      </c>
      <c r="E7454" s="13">
        <f t="shared" ca="1" si="698"/>
        <v>984257.77164296212</v>
      </c>
      <c r="F7454" s="13">
        <f t="shared" ca="1" si="699"/>
        <v>3.9994968760747382</v>
      </c>
      <c r="G7454" s="13">
        <f t="shared" ca="1" si="700"/>
        <v>0.51081476890459787</v>
      </c>
      <c r="H7454" s="13">
        <f t="shared" ca="1" si="701"/>
        <v>0</v>
      </c>
    </row>
    <row r="7455" spans="3:8">
      <c r="C7455" s="13">
        <f t="shared" ca="1" si="696"/>
        <v>1991.5244040085408</v>
      </c>
      <c r="D7455" s="13">
        <f t="shared" ca="1" si="697"/>
        <v>100.20237339232975</v>
      </c>
      <c r="E7455" s="13">
        <f t="shared" ca="1" si="698"/>
        <v>993087.42586265039</v>
      </c>
      <c r="F7455" s="13">
        <f t="shared" ca="1" si="699"/>
        <v>3.9912876117500993</v>
      </c>
      <c r="G7455" s="13">
        <f t="shared" ca="1" si="700"/>
        <v>0.5019492720273242</v>
      </c>
      <c r="H7455" s="13">
        <f t="shared" ca="1" si="701"/>
        <v>0</v>
      </c>
    </row>
    <row r="7456" spans="3:8">
      <c r="C7456" s="13">
        <f t="shared" ca="1" si="696"/>
        <v>2012.5738873546195</v>
      </c>
      <c r="D7456" s="13">
        <f t="shared" ca="1" si="697"/>
        <v>100.65247651299622</v>
      </c>
      <c r="E7456" s="13">
        <f t="shared" ca="1" si="698"/>
        <v>993217.85612006357</v>
      </c>
      <c r="F7456" s="13">
        <f t="shared" ca="1" si="699"/>
        <v>4.0071317418447157</v>
      </c>
      <c r="G7456" s="13">
        <f t="shared" ca="1" si="700"/>
        <v>0.50675642589507131</v>
      </c>
      <c r="H7456" s="13">
        <f t="shared" ca="1" si="701"/>
        <v>0</v>
      </c>
    </row>
    <row r="7457" spans="3:8">
      <c r="C7457" s="13">
        <f t="shared" ca="1" si="696"/>
        <v>2002.6970876388546</v>
      </c>
      <c r="D7457" s="13">
        <f t="shared" ca="1" si="697"/>
        <v>98.415234924553289</v>
      </c>
      <c r="E7457" s="13">
        <f t="shared" ca="1" si="698"/>
        <v>990009.28057888371</v>
      </c>
      <c r="F7457" s="13">
        <f t="shared" ca="1" si="699"/>
        <v>3.9994618691352937</v>
      </c>
      <c r="G7457" s="13">
        <f t="shared" ca="1" si="700"/>
        <v>0.49601806365308632</v>
      </c>
      <c r="H7457" s="13">
        <f t="shared" ca="1" si="701"/>
        <v>0</v>
      </c>
    </row>
    <row r="7458" spans="3:8">
      <c r="C7458" s="13">
        <f t="shared" ca="1" si="696"/>
        <v>1984.4019328078143</v>
      </c>
      <c r="D7458" s="13">
        <f t="shared" ca="1" si="697"/>
        <v>100.05372644040128</v>
      </c>
      <c r="E7458" s="13">
        <f t="shared" ca="1" si="698"/>
        <v>991787.44813202659</v>
      </c>
      <c r="F7458" s="13">
        <f t="shared" ca="1" si="699"/>
        <v>4.0036706431931242</v>
      </c>
      <c r="G7458" s="13">
        <f t="shared" ca="1" si="700"/>
        <v>0.49214231035192535</v>
      </c>
      <c r="H7458" s="13">
        <f t="shared" ca="1" si="701"/>
        <v>0</v>
      </c>
    </row>
    <row r="7459" spans="3:8">
      <c r="C7459" s="13">
        <f t="shared" ca="1" si="696"/>
        <v>1997.7517631207411</v>
      </c>
      <c r="D7459" s="13">
        <f t="shared" ca="1" si="697"/>
        <v>99.400214104747292</v>
      </c>
      <c r="E7459" s="13">
        <f t="shared" ca="1" si="698"/>
        <v>991872.9945889099</v>
      </c>
      <c r="F7459" s="13">
        <f t="shared" ca="1" si="699"/>
        <v>4.0022805823510206</v>
      </c>
      <c r="G7459" s="13">
        <f t="shared" ca="1" si="700"/>
        <v>0.49617434653353426</v>
      </c>
      <c r="H7459" s="13">
        <f t="shared" ca="1" si="701"/>
        <v>0</v>
      </c>
    </row>
    <row r="7460" spans="3:8">
      <c r="C7460" s="13">
        <f t="shared" ca="1" si="696"/>
        <v>1995.2964949567133</v>
      </c>
      <c r="D7460" s="13">
        <f t="shared" ca="1" si="697"/>
        <v>99.77175760042428</v>
      </c>
      <c r="E7460" s="13">
        <f t="shared" ca="1" si="698"/>
        <v>992792.85649760673</v>
      </c>
      <c r="F7460" s="13">
        <f t="shared" ca="1" si="699"/>
        <v>4.0005021259085964</v>
      </c>
      <c r="G7460" s="13">
        <f t="shared" ca="1" si="700"/>
        <v>0.49722845161661144</v>
      </c>
      <c r="H7460" s="13">
        <f t="shared" ca="1" si="701"/>
        <v>0</v>
      </c>
    </row>
    <row r="7461" spans="3:8">
      <c r="C7461" s="13">
        <f t="shared" ca="1" si="696"/>
        <v>2007.2498783336368</v>
      </c>
      <c r="D7461" s="13">
        <f t="shared" ca="1" si="697"/>
        <v>100.50680192926632</v>
      </c>
      <c r="E7461" s="13">
        <f t="shared" ca="1" si="698"/>
        <v>1001635.7377864607</v>
      </c>
      <c r="F7461" s="13">
        <f t="shared" ca="1" si="699"/>
        <v>4.001776558470052</v>
      </c>
      <c r="G7461" s="13">
        <f t="shared" ca="1" si="700"/>
        <v>0.50179613782243582</v>
      </c>
      <c r="H7461" s="13">
        <f t="shared" ca="1" si="701"/>
        <v>0</v>
      </c>
    </row>
    <row r="7462" spans="3:8">
      <c r="C7462" s="13">
        <f t="shared" ca="1" si="696"/>
        <v>2008.4486014056088</v>
      </c>
      <c r="D7462" s="13">
        <f t="shared" ca="1" si="697"/>
        <v>99.770354768503537</v>
      </c>
      <c r="E7462" s="13">
        <f t="shared" ca="1" si="698"/>
        <v>999121.29477155011</v>
      </c>
      <c r="F7462" s="13">
        <f t="shared" ca="1" si="699"/>
        <v>4.0003301094299344</v>
      </c>
      <c r="G7462" s="13">
        <f t="shared" ca="1" si="700"/>
        <v>0.50069304170517992</v>
      </c>
      <c r="H7462" s="13">
        <f t="shared" ca="1" si="701"/>
        <v>0</v>
      </c>
    </row>
    <row r="7463" spans="3:8">
      <c r="C7463" s="13">
        <f t="shared" ca="1" si="696"/>
        <v>2008.8662940763643</v>
      </c>
      <c r="D7463" s="13">
        <f t="shared" ca="1" si="697"/>
        <v>100.68846352875843</v>
      </c>
      <c r="E7463" s="13">
        <f t="shared" ca="1" si="698"/>
        <v>1005524.7740557552</v>
      </c>
      <c r="F7463" s="13">
        <f t="shared" ca="1" si="699"/>
        <v>4.0045468572292551</v>
      </c>
      <c r="G7463" s="13">
        <f t="shared" ca="1" si="700"/>
        <v>0.5001791893779407</v>
      </c>
      <c r="H7463" s="13">
        <f t="shared" ca="1" si="701"/>
        <v>0</v>
      </c>
    </row>
    <row r="7464" spans="3:8">
      <c r="C7464" s="13">
        <f t="shared" ca="1" si="696"/>
        <v>1999.9417711412209</v>
      </c>
      <c r="D7464" s="13">
        <f t="shared" ca="1" si="697"/>
        <v>100.4253098881717</v>
      </c>
      <c r="E7464" s="13">
        <f t="shared" ca="1" si="698"/>
        <v>1004533.6115363956</v>
      </c>
      <c r="F7464" s="13">
        <f t="shared" ca="1" si="699"/>
        <v>4.0033995651796381</v>
      </c>
      <c r="G7464" s="13">
        <f t="shared" ca="1" si="700"/>
        <v>0.49550471833212711</v>
      </c>
      <c r="H7464" s="13">
        <f t="shared" ca="1" si="701"/>
        <v>0</v>
      </c>
    </row>
    <row r="7465" spans="3:8">
      <c r="C7465" s="13">
        <f t="shared" ca="1" si="696"/>
        <v>2014.1194085912809</v>
      </c>
      <c r="D7465" s="13">
        <f t="shared" ca="1" si="697"/>
        <v>99.328456067458163</v>
      </c>
      <c r="E7465" s="13">
        <f t="shared" ca="1" si="698"/>
        <v>988775.57576198922</v>
      </c>
      <c r="F7465" s="13">
        <f t="shared" ca="1" si="699"/>
        <v>4.0010270299051536</v>
      </c>
      <c r="G7465" s="13">
        <f t="shared" ca="1" si="700"/>
        <v>0.50618652171965883</v>
      </c>
      <c r="H7465" s="13">
        <f t="shared" ca="1" si="701"/>
        <v>0</v>
      </c>
    </row>
    <row r="7466" spans="3:8">
      <c r="C7466" s="13">
        <f t="shared" ca="1" si="696"/>
        <v>2008.2546028215872</v>
      </c>
      <c r="D7466" s="13">
        <f t="shared" ca="1" si="697"/>
        <v>99.401336007129473</v>
      </c>
      <c r="E7466" s="13">
        <f t="shared" ca="1" si="698"/>
        <v>985656.29933746823</v>
      </c>
      <c r="F7466" s="13">
        <f t="shared" ca="1" si="699"/>
        <v>4.0108717735113908</v>
      </c>
      <c r="G7466" s="13">
        <f t="shared" ca="1" si="700"/>
        <v>0.50026403857909096</v>
      </c>
      <c r="H7466" s="13">
        <f t="shared" ca="1" si="701"/>
        <v>0</v>
      </c>
    </row>
    <row r="7467" spans="3:8">
      <c r="C7467" s="13">
        <f t="shared" ca="1" si="696"/>
        <v>2008.7427209939954</v>
      </c>
      <c r="D7467" s="13">
        <f t="shared" ca="1" si="697"/>
        <v>99.888759475342852</v>
      </c>
      <c r="E7467" s="13">
        <f t="shared" ca="1" si="698"/>
        <v>985866.2030309313</v>
      </c>
      <c r="F7467" s="13">
        <f t="shared" ca="1" si="699"/>
        <v>3.9885200380669366</v>
      </c>
      <c r="G7467" s="13">
        <f t="shared" ca="1" si="700"/>
        <v>0.51422157566132132</v>
      </c>
      <c r="H7467" s="13">
        <f t="shared" ca="1" si="701"/>
        <v>0</v>
      </c>
    </row>
    <row r="7468" spans="3:8">
      <c r="C7468" s="13">
        <f t="shared" ca="1" si="696"/>
        <v>1999.2778665531084</v>
      </c>
      <c r="D7468" s="13">
        <f t="shared" ca="1" si="697"/>
        <v>99.391636421007817</v>
      </c>
      <c r="E7468" s="13">
        <f t="shared" ca="1" si="698"/>
        <v>990529.49221771362</v>
      </c>
      <c r="F7468" s="13">
        <f t="shared" ca="1" si="699"/>
        <v>4.0116751222913134</v>
      </c>
      <c r="G7468" s="13">
        <f t="shared" ca="1" si="700"/>
        <v>0.49291934185121944</v>
      </c>
      <c r="H7468" s="13">
        <f t="shared" ca="1" si="701"/>
        <v>0</v>
      </c>
    </row>
    <row r="7469" spans="3:8">
      <c r="C7469" s="13">
        <f t="shared" ca="1" si="696"/>
        <v>1988.4963282293916</v>
      </c>
      <c r="D7469" s="13">
        <f t="shared" ca="1" si="697"/>
        <v>100.03444761765351</v>
      </c>
      <c r="E7469" s="13">
        <f t="shared" ca="1" si="698"/>
        <v>993922.85848606564</v>
      </c>
      <c r="F7469" s="13">
        <f t="shared" ca="1" si="699"/>
        <v>3.9963418829289892</v>
      </c>
      <c r="G7469" s="13">
        <f t="shared" ca="1" si="700"/>
        <v>0.49664501739969286</v>
      </c>
      <c r="H7469" s="13">
        <f t="shared" ca="1" si="701"/>
        <v>0</v>
      </c>
    </row>
    <row r="7470" spans="3:8">
      <c r="C7470" s="13">
        <f t="shared" ca="1" si="696"/>
        <v>1996.4950745376505</v>
      </c>
      <c r="D7470" s="13">
        <f t="shared" ca="1" si="697"/>
        <v>100.2690776868446</v>
      </c>
      <c r="E7470" s="13">
        <f t="shared" ca="1" si="698"/>
        <v>991547.43920059665</v>
      </c>
      <c r="F7470" s="13">
        <f t="shared" ca="1" si="699"/>
        <v>3.9935463523178143</v>
      </c>
      <c r="G7470" s="13">
        <f t="shared" ca="1" si="700"/>
        <v>0.50443501541148861</v>
      </c>
      <c r="H7470" s="13">
        <f t="shared" ca="1" si="701"/>
        <v>0</v>
      </c>
    </row>
    <row r="7471" spans="3:8">
      <c r="C7471" s="13">
        <f t="shared" ca="1" si="696"/>
        <v>1972.0286775966299</v>
      </c>
      <c r="D7471" s="13">
        <f t="shared" ca="1" si="697"/>
        <v>99.697099159357094</v>
      </c>
      <c r="E7471" s="13">
        <f t="shared" ca="1" si="698"/>
        <v>994415.8394196711</v>
      </c>
      <c r="F7471" s="13">
        <f t="shared" ca="1" si="699"/>
        <v>4.0012790722232427</v>
      </c>
      <c r="G7471" s="13">
        <f t="shared" ca="1" si="700"/>
        <v>0.48416757978955705</v>
      </c>
      <c r="H7471" s="13">
        <f t="shared" ca="1" si="701"/>
        <v>0</v>
      </c>
    </row>
    <row r="7472" spans="3:8">
      <c r="C7472" s="13">
        <f t="shared" ca="1" si="696"/>
        <v>1989.2640981079626</v>
      </c>
      <c r="D7472" s="13">
        <f t="shared" ca="1" si="697"/>
        <v>99.489184793696637</v>
      </c>
      <c r="E7472" s="13">
        <f t="shared" ca="1" si="698"/>
        <v>995922.78311683296</v>
      </c>
      <c r="F7472" s="13">
        <f t="shared" ca="1" si="699"/>
        <v>4.0014512821834769</v>
      </c>
      <c r="G7472" s="13">
        <f t="shared" ca="1" si="700"/>
        <v>0.49081191127676982</v>
      </c>
      <c r="H7472" s="13">
        <f t="shared" ca="1" si="701"/>
        <v>0</v>
      </c>
    </row>
    <row r="7473" spans="3:8">
      <c r="C7473" s="13">
        <f t="shared" ca="1" si="696"/>
        <v>2006.9753323492891</v>
      </c>
      <c r="D7473" s="13">
        <f t="shared" ca="1" si="697"/>
        <v>99.515103724729059</v>
      </c>
      <c r="E7473" s="13">
        <f t="shared" ca="1" si="698"/>
        <v>1000267.5060424401</v>
      </c>
      <c r="F7473" s="13">
        <f t="shared" ca="1" si="699"/>
        <v>4.0038807186890955</v>
      </c>
      <c r="G7473" s="13">
        <f t="shared" ca="1" si="700"/>
        <v>0.49634370718222082</v>
      </c>
      <c r="H7473" s="13">
        <f t="shared" ca="1" si="701"/>
        <v>0</v>
      </c>
    </row>
    <row r="7474" spans="3:8">
      <c r="C7474" s="13">
        <f t="shared" ca="1" si="696"/>
        <v>2012.5656116202301</v>
      </c>
      <c r="D7474" s="13">
        <f t="shared" ca="1" si="697"/>
        <v>101.12643564294227</v>
      </c>
      <c r="E7474" s="13">
        <f t="shared" ca="1" si="698"/>
        <v>987290.55712218303</v>
      </c>
      <c r="F7474" s="13">
        <f t="shared" ca="1" si="699"/>
        <v>3.9971861280773107</v>
      </c>
      <c r="G7474" s="13">
        <f t="shared" ca="1" si="700"/>
        <v>0.51731189039406744</v>
      </c>
      <c r="H7474" s="13">
        <f t="shared" ca="1" si="701"/>
        <v>0</v>
      </c>
    </row>
    <row r="7475" spans="3:8">
      <c r="C7475" s="13">
        <f t="shared" ca="1" si="696"/>
        <v>2009.0850245911324</v>
      </c>
      <c r="D7475" s="13">
        <f t="shared" ca="1" si="697"/>
        <v>100.37840907458552</v>
      </c>
      <c r="E7475" s="13">
        <f t="shared" ca="1" si="698"/>
        <v>1001088.4599757673</v>
      </c>
      <c r="F7475" s="13">
        <f t="shared" ca="1" si="699"/>
        <v>3.9917433689053765</v>
      </c>
      <c r="G7475" s="13">
        <f t="shared" ca="1" si="700"/>
        <v>0.50741601556743721</v>
      </c>
      <c r="H7475" s="13">
        <f t="shared" ca="1" si="701"/>
        <v>0</v>
      </c>
    </row>
    <row r="7476" spans="3:8">
      <c r="C7476" s="13">
        <f t="shared" ca="1" si="696"/>
        <v>2034.9243064290451</v>
      </c>
      <c r="D7476" s="13">
        <f t="shared" ca="1" si="697"/>
        <v>99.499791160515599</v>
      </c>
      <c r="E7476" s="13">
        <f t="shared" ca="1" si="698"/>
        <v>994255.8641208699</v>
      </c>
      <c r="F7476" s="13">
        <f t="shared" ca="1" si="699"/>
        <v>3.9885203361819839</v>
      </c>
      <c r="G7476" s="13">
        <f t="shared" ca="1" si="700"/>
        <v>0.52122281631020118</v>
      </c>
      <c r="H7476" s="13">
        <f t="shared" ca="1" si="701"/>
        <v>0</v>
      </c>
    </row>
    <row r="7477" spans="3:8">
      <c r="C7477" s="13">
        <f t="shared" ca="1" si="696"/>
        <v>1994.4306410875811</v>
      </c>
      <c r="D7477" s="13">
        <f t="shared" ca="1" si="697"/>
        <v>100.70847705576288</v>
      </c>
      <c r="E7477" s="13">
        <f t="shared" ca="1" si="698"/>
        <v>990912.75769673882</v>
      </c>
      <c r="F7477" s="13">
        <f t="shared" ca="1" si="699"/>
        <v>3.9929840306589095</v>
      </c>
      <c r="G7477" s="13">
        <f t="shared" ca="1" si="700"/>
        <v>0.50620720888509818</v>
      </c>
      <c r="H7477" s="13">
        <f t="shared" ca="1" si="701"/>
        <v>0</v>
      </c>
    </row>
    <row r="7478" spans="3:8">
      <c r="C7478" s="13">
        <f t="shared" ca="1" si="696"/>
        <v>1983.056572659772</v>
      </c>
      <c r="D7478" s="13">
        <f t="shared" ca="1" si="697"/>
        <v>99.767342105023516</v>
      </c>
      <c r="E7478" s="13">
        <f t="shared" ca="1" si="698"/>
        <v>989427.41622799472</v>
      </c>
      <c r="F7478" s="13">
        <f t="shared" ca="1" si="699"/>
        <v>4.0047771884355425</v>
      </c>
      <c r="G7478" s="13">
        <f t="shared" ca="1" si="700"/>
        <v>0.49069470413915489</v>
      </c>
      <c r="H7478" s="13">
        <f t="shared" ca="1" si="701"/>
        <v>0</v>
      </c>
    </row>
    <row r="7479" spans="3:8">
      <c r="C7479" s="13">
        <f t="shared" ca="1" si="696"/>
        <v>2001.8433345272156</v>
      </c>
      <c r="D7479" s="13">
        <f t="shared" ca="1" si="697"/>
        <v>99.280376795171037</v>
      </c>
      <c r="E7479" s="13">
        <f t="shared" ca="1" si="698"/>
        <v>983457.56921508862</v>
      </c>
      <c r="F7479" s="13">
        <f t="shared" ca="1" si="699"/>
        <v>4.0038105898835026</v>
      </c>
      <c r="G7479" s="13">
        <f t="shared" ca="1" si="700"/>
        <v>0.50109953666901641</v>
      </c>
      <c r="H7479" s="13">
        <f t="shared" ca="1" si="701"/>
        <v>0</v>
      </c>
    </row>
    <row r="7480" spans="3:8">
      <c r="C7480" s="13">
        <f t="shared" ca="1" si="696"/>
        <v>2002.3865378979458</v>
      </c>
      <c r="D7480" s="13">
        <f t="shared" ca="1" si="697"/>
        <v>100.21527603365611</v>
      </c>
      <c r="E7480" s="13">
        <f t="shared" ca="1" si="698"/>
        <v>999855.65823024209</v>
      </c>
      <c r="F7480" s="13">
        <f t="shared" ca="1" si="699"/>
        <v>3.9967764515114346</v>
      </c>
      <c r="G7480" s="13">
        <f t="shared" ca="1" si="700"/>
        <v>0.50130629157502482</v>
      </c>
      <c r="H7480" s="13">
        <f t="shared" ca="1" si="701"/>
        <v>0</v>
      </c>
    </row>
    <row r="7481" spans="3:8">
      <c r="C7481" s="13">
        <f t="shared" ca="1" si="696"/>
        <v>2009.6671025091014</v>
      </c>
      <c r="D7481" s="13">
        <f t="shared" ca="1" si="697"/>
        <v>100.49042481384201</v>
      </c>
      <c r="E7481" s="13">
        <f t="shared" ca="1" si="698"/>
        <v>991523.66262986348</v>
      </c>
      <c r="F7481" s="13">
        <f t="shared" ca="1" si="699"/>
        <v>4.0075678356309066</v>
      </c>
      <c r="G7481" s="13">
        <f t="shared" ca="1" si="700"/>
        <v>0.50512219424182891</v>
      </c>
      <c r="H7481" s="13">
        <f t="shared" ca="1" si="701"/>
        <v>0</v>
      </c>
    </row>
    <row r="7482" spans="3:8">
      <c r="C7482" s="13">
        <f t="shared" ca="1" si="696"/>
        <v>2005.0552485684266</v>
      </c>
      <c r="D7482" s="13">
        <f t="shared" ca="1" si="697"/>
        <v>100.27655227446833</v>
      </c>
      <c r="E7482" s="13">
        <f t="shared" ca="1" si="698"/>
        <v>994881.42944250593</v>
      </c>
      <c r="F7482" s="13">
        <f t="shared" ca="1" si="699"/>
        <v>3.9982099481915663</v>
      </c>
      <c r="G7482" s="13">
        <f t="shared" ca="1" si="700"/>
        <v>0.5047409143574817</v>
      </c>
      <c r="H7482" s="13">
        <f t="shared" ca="1" si="701"/>
        <v>0</v>
      </c>
    </row>
    <row r="7483" spans="3:8">
      <c r="C7483" s="13">
        <f t="shared" ca="1" si="696"/>
        <v>1985.4883884516478</v>
      </c>
      <c r="D7483" s="13">
        <f t="shared" ca="1" si="697"/>
        <v>98.747231453445067</v>
      </c>
      <c r="E7483" s="13">
        <f t="shared" ca="1" si="698"/>
        <v>990248.40781381237</v>
      </c>
      <c r="F7483" s="13">
        <f t="shared" ca="1" si="699"/>
        <v>4.0006329494993667</v>
      </c>
      <c r="G7483" s="13">
        <f t="shared" ca="1" si="700"/>
        <v>0.48848449497139435</v>
      </c>
      <c r="H7483" s="13">
        <f t="shared" ca="1" si="701"/>
        <v>0</v>
      </c>
    </row>
    <row r="7484" spans="3:8">
      <c r="C7484" s="13">
        <f t="shared" ca="1" si="696"/>
        <v>2009.427331466381</v>
      </c>
      <c r="D7484" s="13">
        <f t="shared" ca="1" si="697"/>
        <v>100.34290455528009</v>
      </c>
      <c r="E7484" s="13">
        <f t="shared" ca="1" si="698"/>
        <v>989747.82827794238</v>
      </c>
      <c r="F7484" s="13">
        <f t="shared" ca="1" si="699"/>
        <v>4.002424520913431</v>
      </c>
      <c r="G7484" s="13">
        <f t="shared" ca="1" si="700"/>
        <v>0.50776674349765172</v>
      </c>
      <c r="H7484" s="13">
        <f t="shared" ca="1" si="701"/>
        <v>0</v>
      </c>
    </row>
    <row r="7485" spans="3:8">
      <c r="C7485" s="13">
        <f t="shared" ca="1" si="696"/>
        <v>1999.728565980098</v>
      </c>
      <c r="D7485" s="13">
        <f t="shared" ca="1" si="697"/>
        <v>100.56162582407808</v>
      </c>
      <c r="E7485" s="13">
        <f t="shared" ca="1" si="698"/>
        <v>996889.69003101322</v>
      </c>
      <c r="F7485" s="13">
        <f t="shared" ca="1" si="699"/>
        <v>4.0048601044882268</v>
      </c>
      <c r="G7485" s="13">
        <f t="shared" ca="1" si="700"/>
        <v>0.49914648459704503</v>
      </c>
      <c r="H7485" s="13">
        <f t="shared" ca="1" si="701"/>
        <v>0</v>
      </c>
    </row>
    <row r="7486" spans="3:8">
      <c r="C7486" s="13">
        <f t="shared" ca="1" si="696"/>
        <v>1985.8965202351089</v>
      </c>
      <c r="D7486" s="13">
        <f t="shared" ca="1" si="697"/>
        <v>99.720121093297863</v>
      </c>
      <c r="E7486" s="13">
        <f t="shared" ca="1" si="698"/>
        <v>997598.65165530576</v>
      </c>
      <c r="F7486" s="13">
        <f t="shared" ca="1" si="699"/>
        <v>4.000785381258761</v>
      </c>
      <c r="G7486" s="13">
        <f t="shared" ca="1" si="700"/>
        <v>0.48978929579380098</v>
      </c>
      <c r="H7486" s="13">
        <f t="shared" ca="1" si="701"/>
        <v>0</v>
      </c>
    </row>
    <row r="7487" spans="3:8">
      <c r="C7487" s="13">
        <f t="shared" ca="1" si="696"/>
        <v>2000.3121302336131</v>
      </c>
      <c r="D7487" s="13">
        <f t="shared" ca="1" si="697"/>
        <v>99.214066671935925</v>
      </c>
      <c r="E7487" s="13">
        <f t="shared" ca="1" si="698"/>
        <v>992360.23006892193</v>
      </c>
      <c r="F7487" s="13">
        <f t="shared" ca="1" si="699"/>
        <v>4.0052668497081445</v>
      </c>
      <c r="G7487" s="13">
        <f t="shared" ca="1" si="700"/>
        <v>0.49479322857878427</v>
      </c>
      <c r="H7487" s="13">
        <f t="shared" ca="1" si="701"/>
        <v>0</v>
      </c>
    </row>
    <row r="7488" spans="3:8">
      <c r="C7488" s="13">
        <f t="shared" ca="1" si="696"/>
        <v>1995.2915680656015</v>
      </c>
      <c r="D7488" s="13">
        <f t="shared" ca="1" si="697"/>
        <v>99.702324073826674</v>
      </c>
      <c r="E7488" s="13">
        <f t="shared" ca="1" si="698"/>
        <v>999046.26583442162</v>
      </c>
      <c r="F7488" s="13">
        <f t="shared" ca="1" si="699"/>
        <v>4.0041579950058157</v>
      </c>
      <c r="G7488" s="13">
        <f t="shared" ca="1" si="700"/>
        <v>0.49196898952681728</v>
      </c>
      <c r="H7488" s="13">
        <f t="shared" ca="1" si="701"/>
        <v>0</v>
      </c>
    </row>
    <row r="7489" spans="3:8">
      <c r="C7489" s="13">
        <f t="shared" ca="1" si="696"/>
        <v>1997.0643264532164</v>
      </c>
      <c r="D7489" s="13">
        <f t="shared" ca="1" si="697"/>
        <v>99.787215427403794</v>
      </c>
      <c r="E7489" s="13">
        <f t="shared" ca="1" si="698"/>
        <v>995784.57922563597</v>
      </c>
      <c r="F7489" s="13">
        <f t="shared" ca="1" si="699"/>
        <v>3.9946621861203466</v>
      </c>
      <c r="G7489" s="13">
        <f t="shared" ca="1" si="700"/>
        <v>0.49960124942700546</v>
      </c>
      <c r="H7489" s="13">
        <f t="shared" ca="1" si="701"/>
        <v>0</v>
      </c>
    </row>
    <row r="7490" spans="3:8">
      <c r="C7490" s="13">
        <f t="shared" ca="1" si="696"/>
        <v>1990.5075563895587</v>
      </c>
      <c r="D7490" s="13">
        <f t="shared" ca="1" si="697"/>
        <v>101.07259000656413</v>
      </c>
      <c r="E7490" s="13">
        <f t="shared" ca="1" si="698"/>
        <v>988590.65788593539</v>
      </c>
      <c r="F7490" s="13">
        <f t="shared" ca="1" si="699"/>
        <v>4.006765529959746</v>
      </c>
      <c r="G7490" s="13">
        <f t="shared" ca="1" si="700"/>
        <v>0.50028671788299017</v>
      </c>
      <c r="H7490" s="13">
        <f t="shared" ca="1" si="701"/>
        <v>0</v>
      </c>
    </row>
    <row r="7491" spans="3:8">
      <c r="C7491" s="13">
        <f t="shared" ca="1" si="696"/>
        <v>2019.2921035812126</v>
      </c>
      <c r="D7491" s="13">
        <f t="shared" ca="1" si="697"/>
        <v>100.063668918956</v>
      </c>
      <c r="E7491" s="13">
        <f t="shared" ca="1" si="698"/>
        <v>990265.55215927132</v>
      </c>
      <c r="F7491" s="13">
        <f t="shared" ca="1" si="699"/>
        <v>4.0004476560701416</v>
      </c>
      <c r="G7491" s="13">
        <f t="shared" ca="1" si="700"/>
        <v>0.51208117481175963</v>
      </c>
      <c r="H7491" s="13">
        <f t="shared" ca="1" si="701"/>
        <v>0</v>
      </c>
    </row>
    <row r="7492" spans="3:8">
      <c r="C7492" s="13">
        <f t="shared" ca="1" si="696"/>
        <v>1983.8726965323415</v>
      </c>
      <c r="D7492" s="13">
        <f t="shared" ca="1" si="697"/>
        <v>99.829769949354912</v>
      </c>
      <c r="E7492" s="13">
        <f t="shared" ca="1" si="698"/>
        <v>1002410.7078379976</v>
      </c>
      <c r="F7492" s="13">
        <f t="shared" ca="1" si="699"/>
        <v>4.0005273727479835</v>
      </c>
      <c r="G7492" s="13">
        <f t="shared" ca="1" si="700"/>
        <v>0.48710560099581957</v>
      </c>
      <c r="H7492" s="13">
        <f t="shared" ca="1" si="701"/>
        <v>0</v>
      </c>
    </row>
    <row r="7493" spans="3:8">
      <c r="C7493" s="13">
        <f t="shared" ca="1" si="696"/>
        <v>2012.4935856965617</v>
      </c>
      <c r="D7493" s="13">
        <f t="shared" ca="1" si="697"/>
        <v>99.852684042772509</v>
      </c>
      <c r="E7493" s="13">
        <f t="shared" ca="1" si="698"/>
        <v>997741.66722862038</v>
      </c>
      <c r="F7493" s="13">
        <f t="shared" ca="1" si="699"/>
        <v>4.0020011247066449</v>
      </c>
      <c r="G7493" s="13">
        <f t="shared" ca="1" si="700"/>
        <v>0.50298143177002297</v>
      </c>
      <c r="H7493" s="13">
        <f t="shared" ca="1" si="701"/>
        <v>0</v>
      </c>
    </row>
    <row r="7494" spans="3:8">
      <c r="C7494" s="13">
        <f t="shared" ca="1" si="696"/>
        <v>2019.45694279501</v>
      </c>
      <c r="D7494" s="13">
        <f t="shared" ca="1" si="697"/>
        <v>100.27743956593184</v>
      </c>
      <c r="E7494" s="13">
        <f t="shared" ca="1" si="698"/>
        <v>992080.77700184309</v>
      </c>
      <c r="F7494" s="13">
        <f t="shared" ca="1" si="699"/>
        <v>3.9949252805194893</v>
      </c>
      <c r="G7494" s="13">
        <f t="shared" ca="1" si="700"/>
        <v>0.51515852243340643</v>
      </c>
      <c r="H7494" s="13">
        <f t="shared" ca="1" si="701"/>
        <v>0</v>
      </c>
    </row>
    <row r="7495" spans="3:8">
      <c r="C7495" s="13">
        <f t="shared" ca="1" si="696"/>
        <v>1997.7080011081121</v>
      </c>
      <c r="D7495" s="13">
        <f t="shared" ca="1" si="697"/>
        <v>99.032242334079839</v>
      </c>
      <c r="E7495" s="13">
        <f t="shared" ca="1" si="698"/>
        <v>988407.44718651206</v>
      </c>
      <c r="F7495" s="13">
        <f t="shared" ca="1" si="699"/>
        <v>3.9890167422751182</v>
      </c>
      <c r="G7495" s="13">
        <f t="shared" ca="1" si="700"/>
        <v>0.50267966864083724</v>
      </c>
      <c r="H7495" s="13">
        <f t="shared" ca="1" si="701"/>
        <v>0</v>
      </c>
    </row>
    <row r="7496" spans="3:8">
      <c r="C7496" s="13">
        <f t="shared" ca="1" si="696"/>
        <v>1985.4134222073621</v>
      </c>
      <c r="D7496" s="13">
        <f t="shared" ca="1" si="697"/>
        <v>100.37079660680558</v>
      </c>
      <c r="E7496" s="13">
        <f t="shared" ca="1" si="698"/>
        <v>1009550.2733970964</v>
      </c>
      <c r="F7496" s="13">
        <f t="shared" ca="1" si="699"/>
        <v>3.9927631541463962</v>
      </c>
      <c r="G7496" s="13">
        <f t="shared" ca="1" si="700"/>
        <v>0.49083696894387269</v>
      </c>
      <c r="H7496" s="13">
        <f t="shared" ca="1" si="701"/>
        <v>0</v>
      </c>
    </row>
    <row r="7497" spans="3:8">
      <c r="C7497" s="13">
        <f t="shared" ca="1" si="696"/>
        <v>2018.2329612357937</v>
      </c>
      <c r="D7497" s="13">
        <f t="shared" ca="1" si="697"/>
        <v>99.735972627792691</v>
      </c>
      <c r="E7497" s="13">
        <f t="shared" ca="1" si="698"/>
        <v>996451.03288231022</v>
      </c>
      <c r="F7497" s="13">
        <f t="shared" ca="1" si="699"/>
        <v>4.0047743536703413</v>
      </c>
      <c r="G7497" s="13">
        <f t="shared" ca="1" si="700"/>
        <v>0.50451767463429598</v>
      </c>
      <c r="H7497" s="13">
        <f t="shared" ca="1" si="701"/>
        <v>0</v>
      </c>
    </row>
    <row r="7498" spans="3:8">
      <c r="C7498" s="13">
        <f t="shared" ca="1" si="696"/>
        <v>2007.8464417744071</v>
      </c>
      <c r="D7498" s="13">
        <f t="shared" ca="1" si="697"/>
        <v>100.47401425775021</v>
      </c>
      <c r="E7498" s="13">
        <f t="shared" ca="1" si="698"/>
        <v>997775.77163980843</v>
      </c>
      <c r="F7498" s="13">
        <f t="shared" ca="1" si="699"/>
        <v>3.9967387048868384</v>
      </c>
      <c r="G7498" s="13">
        <f t="shared" ca="1" si="700"/>
        <v>0.50641772769820337</v>
      </c>
      <c r="H7498" s="13">
        <f t="shared" ca="1" si="701"/>
        <v>0</v>
      </c>
    </row>
    <row r="7499" spans="3:8">
      <c r="C7499" s="13">
        <f t="shared" ca="1" si="696"/>
        <v>1984.0827604239198</v>
      </c>
      <c r="D7499" s="13">
        <f t="shared" ca="1" si="697"/>
        <v>99.083522008004977</v>
      </c>
      <c r="E7499" s="13">
        <f t="shared" ca="1" si="698"/>
        <v>994302.99518325238</v>
      </c>
      <c r="F7499" s="13">
        <f t="shared" ca="1" si="699"/>
        <v>4.0041942584778614</v>
      </c>
      <c r="G7499" s="13">
        <f t="shared" ca="1" si="700"/>
        <v>0.48572654175467606</v>
      </c>
      <c r="H7499" s="13">
        <f t="shared" ca="1" si="701"/>
        <v>0</v>
      </c>
    </row>
    <row r="7500" spans="3:8">
      <c r="C7500" s="13">
        <f t="shared" ca="1" si="696"/>
        <v>1997.9837347212076</v>
      </c>
      <c r="D7500" s="13">
        <f t="shared" ca="1" si="697"/>
        <v>100.87173587972964</v>
      </c>
      <c r="E7500" s="13">
        <f t="shared" ca="1" si="698"/>
        <v>996959.03735012677</v>
      </c>
      <c r="F7500" s="13">
        <f t="shared" ca="1" si="699"/>
        <v>4.002122123157335</v>
      </c>
      <c r="G7500" s="13">
        <f t="shared" ca="1" si="700"/>
        <v>0.50114668761239656</v>
      </c>
      <c r="H7500" s="13">
        <f t="shared" ca="1" si="701"/>
        <v>0</v>
      </c>
    </row>
    <row r="7501" spans="3:8">
      <c r="C7501" s="13">
        <f t="shared" ca="1" si="696"/>
        <v>2005.3916589401285</v>
      </c>
      <c r="D7501" s="13">
        <f t="shared" ca="1" si="697"/>
        <v>99.6742201374053</v>
      </c>
      <c r="E7501" s="13">
        <f t="shared" ca="1" si="698"/>
        <v>987229.98495476146</v>
      </c>
      <c r="F7501" s="13">
        <f t="shared" ca="1" si="699"/>
        <v>3.9993489593794074</v>
      </c>
      <c r="G7501" s="13">
        <f t="shared" ca="1" si="700"/>
        <v>0.5051912884961649</v>
      </c>
      <c r="H7501" s="13">
        <f t="shared" ca="1" si="701"/>
        <v>0</v>
      </c>
    </row>
    <row r="7502" spans="3:8">
      <c r="C7502" s="13">
        <f t="shared" ca="1" si="696"/>
        <v>2013.6092525245206</v>
      </c>
      <c r="D7502" s="13">
        <f t="shared" ca="1" si="697"/>
        <v>100.07125959587611</v>
      </c>
      <c r="E7502" s="13">
        <f t="shared" ca="1" si="698"/>
        <v>979333.48133447568</v>
      </c>
      <c r="F7502" s="13">
        <f t="shared" ca="1" si="699"/>
        <v>3.9990686458788223</v>
      </c>
      <c r="G7502" s="13">
        <f t="shared" ca="1" si="700"/>
        <v>0.51563674547317428</v>
      </c>
      <c r="H7502" s="13">
        <f t="shared" ca="1" si="701"/>
        <v>0</v>
      </c>
    </row>
    <row r="7503" spans="3:8">
      <c r="C7503" s="13">
        <f t="shared" ca="1" si="696"/>
        <v>1998.0945762984459</v>
      </c>
      <c r="D7503" s="13">
        <f t="shared" ca="1" si="697"/>
        <v>99.921569453341917</v>
      </c>
      <c r="E7503" s="13">
        <f t="shared" ca="1" si="698"/>
        <v>999909.88222927926</v>
      </c>
      <c r="F7503" s="13">
        <f t="shared" ca="1" si="699"/>
        <v>4.0079699937240267</v>
      </c>
      <c r="G7503" s="13">
        <f t="shared" ca="1" si="700"/>
        <v>0.49213330521992849</v>
      </c>
      <c r="H7503" s="13">
        <f t="shared" ca="1" si="701"/>
        <v>0</v>
      </c>
    </row>
    <row r="7504" spans="3:8">
      <c r="C7504" s="13">
        <f t="shared" ca="1" si="696"/>
        <v>2003.9460190300761</v>
      </c>
      <c r="D7504" s="13">
        <f t="shared" ca="1" si="697"/>
        <v>101.06269544017501</v>
      </c>
      <c r="E7504" s="13">
        <f t="shared" ca="1" si="698"/>
        <v>994150.99994924595</v>
      </c>
      <c r="F7504" s="13">
        <f t="shared" ca="1" si="699"/>
        <v>3.9926591124391679</v>
      </c>
      <c r="G7504" s="13">
        <f t="shared" ca="1" si="700"/>
        <v>0.51134235357630042</v>
      </c>
      <c r="H7504" s="13">
        <f t="shared" ca="1" si="701"/>
        <v>0</v>
      </c>
    </row>
    <row r="7505" spans="3:8">
      <c r="C7505" s="13">
        <f t="shared" ca="1" si="696"/>
        <v>1993.4049177117242</v>
      </c>
      <c r="D7505" s="13">
        <f t="shared" ca="1" si="697"/>
        <v>100.44356213251115</v>
      </c>
      <c r="E7505" s="13">
        <f t="shared" ca="1" si="698"/>
        <v>987316.0663967462</v>
      </c>
      <c r="F7505" s="13">
        <f t="shared" ca="1" si="699"/>
        <v>4.0032156297853634</v>
      </c>
      <c r="G7505" s="13">
        <f t="shared" ca="1" si="700"/>
        <v>0.50103856252431411</v>
      </c>
      <c r="H7505" s="13">
        <f t="shared" ca="1" si="701"/>
        <v>0</v>
      </c>
    </row>
    <row r="7506" spans="3:8">
      <c r="C7506" s="13">
        <f t="shared" ca="1" si="696"/>
        <v>2011.9426466699863</v>
      </c>
      <c r="D7506" s="13">
        <f t="shared" ca="1" si="697"/>
        <v>100.11644592252442</v>
      </c>
      <c r="E7506" s="13">
        <f t="shared" ca="1" si="698"/>
        <v>1001576.9911351744</v>
      </c>
      <c r="F7506" s="13">
        <f t="shared" ca="1" si="699"/>
        <v>3.9919330663099268</v>
      </c>
      <c r="G7506" s="13">
        <f t="shared" ca="1" si="700"/>
        <v>0.50718851348297778</v>
      </c>
      <c r="H7506" s="13">
        <f t="shared" ca="1" si="701"/>
        <v>0</v>
      </c>
    </row>
    <row r="7507" spans="3:8">
      <c r="C7507" s="13">
        <f t="shared" ca="1" si="696"/>
        <v>2007.0317273354649</v>
      </c>
      <c r="D7507" s="13">
        <f t="shared" ca="1" si="697"/>
        <v>99.275258830091133</v>
      </c>
      <c r="E7507" s="13">
        <f t="shared" ca="1" si="698"/>
        <v>983384.73821908899</v>
      </c>
      <c r="F7507" s="13">
        <f t="shared" ca="1" si="699"/>
        <v>4.0050330045760036</v>
      </c>
      <c r="G7507" s="13">
        <f t="shared" ca="1" si="700"/>
        <v>0.50309705746562361</v>
      </c>
      <c r="H7507" s="13">
        <f t="shared" ca="1" si="701"/>
        <v>0</v>
      </c>
    </row>
    <row r="7508" spans="3:8">
      <c r="C7508" s="13">
        <f t="shared" ca="1" si="696"/>
        <v>1995.647289342236</v>
      </c>
      <c r="D7508" s="13">
        <f t="shared" ca="1" si="697"/>
        <v>100.00595931865695</v>
      </c>
      <c r="E7508" s="13">
        <f t="shared" ca="1" si="698"/>
        <v>994403.78934987215</v>
      </c>
      <c r="F7508" s="13">
        <f t="shared" ca="1" si="699"/>
        <v>4.0022820559335335</v>
      </c>
      <c r="G7508" s="13">
        <f t="shared" ca="1" si="700"/>
        <v>0.49687832293843903</v>
      </c>
      <c r="H7508" s="13">
        <f t="shared" ca="1" si="701"/>
        <v>0</v>
      </c>
    </row>
    <row r="7509" spans="3:8">
      <c r="C7509" s="13">
        <f t="shared" ca="1" si="696"/>
        <v>2011.3343566548347</v>
      </c>
      <c r="D7509" s="13">
        <f t="shared" ca="1" si="697"/>
        <v>99.881775702718784</v>
      </c>
      <c r="E7509" s="13">
        <f t="shared" ca="1" si="698"/>
        <v>1003020.307683162</v>
      </c>
      <c r="F7509" s="13">
        <f t="shared" ca="1" si="699"/>
        <v>3.9963056590076986</v>
      </c>
      <c r="G7509" s="13">
        <f t="shared" ca="1" si="700"/>
        <v>0.50275965023390812</v>
      </c>
      <c r="H7509" s="13">
        <f t="shared" ca="1" si="701"/>
        <v>0</v>
      </c>
    </row>
    <row r="7510" spans="3:8">
      <c r="C7510" s="13">
        <f t="shared" ca="1" si="696"/>
        <v>2004.8767729602398</v>
      </c>
      <c r="D7510" s="13">
        <f t="shared" ca="1" si="697"/>
        <v>99.42549826546302</v>
      </c>
      <c r="E7510" s="13">
        <f t="shared" ca="1" si="698"/>
        <v>992525.24359007797</v>
      </c>
      <c r="F7510" s="13">
        <f t="shared" ca="1" si="699"/>
        <v>4.0032634919921515</v>
      </c>
      <c r="G7510" s="13">
        <f t="shared" ca="1" si="700"/>
        <v>0.49902811519503681</v>
      </c>
      <c r="H7510" s="13">
        <f t="shared" ca="1" si="701"/>
        <v>0</v>
      </c>
    </row>
    <row r="7511" spans="3:8">
      <c r="C7511" s="13">
        <f t="shared" ca="1" si="696"/>
        <v>2007.8708167815105</v>
      </c>
      <c r="D7511" s="13">
        <f t="shared" ca="1" si="697"/>
        <v>100.61143493192208</v>
      </c>
      <c r="E7511" s="13">
        <f t="shared" ca="1" si="698"/>
        <v>1000209.8280237133</v>
      </c>
      <c r="F7511" s="13">
        <f t="shared" ca="1" si="699"/>
        <v>3.9936220665381108</v>
      </c>
      <c r="G7511" s="13">
        <f t="shared" ca="1" si="700"/>
        <v>0.50746961277768254</v>
      </c>
      <c r="H7511" s="13">
        <f t="shared" ca="1" si="701"/>
        <v>0</v>
      </c>
    </row>
    <row r="7512" spans="3:8">
      <c r="C7512" s="13">
        <f t="shared" ref="C7512:C7575" ca="1" si="702">NORMINV(RAND(),$D$3,$G$3)</f>
        <v>2005.7847310461111</v>
      </c>
      <c r="D7512" s="13">
        <f t="shared" ref="D7512:D7575" ca="1" si="703">NORMINV(RAND(),$D$4,$G$4)</f>
        <v>100.32610126054898</v>
      </c>
      <c r="E7512" s="13">
        <f t="shared" ref="E7512:E7575" ca="1" si="704">NORMINV(RAND(),$D$5,$G$5)</f>
        <v>991095.92471972981</v>
      </c>
      <c r="F7512" s="13">
        <f t="shared" ref="F7512:F7575" ca="1" si="705">NORMINV(RAND(),$D$6,$G$6)</f>
        <v>4.0053133569920654</v>
      </c>
      <c r="G7512" s="13">
        <f t="shared" ref="G7512:G7575" ca="1" si="706">C7512^2*D7512/(E7512*3.1415926*F7512^4)</f>
        <v>0.5036989275115682</v>
      </c>
      <c r="H7512" s="13">
        <f t="shared" ref="H7512:H7575" ca="1" si="707">IF(G7512&gt;0.54,1,IF(G7512&lt;0.46,1,0))</f>
        <v>0</v>
      </c>
    </row>
    <row r="7513" spans="3:8">
      <c r="C7513" s="13">
        <f t="shared" ca="1" si="702"/>
        <v>1994.9123352754868</v>
      </c>
      <c r="D7513" s="13">
        <f t="shared" ca="1" si="703"/>
        <v>99.312733021936026</v>
      </c>
      <c r="E7513" s="13">
        <f t="shared" ca="1" si="704"/>
        <v>992091.29468464619</v>
      </c>
      <c r="F7513" s="13">
        <f t="shared" ca="1" si="705"/>
        <v>3.9924411645499398</v>
      </c>
      <c r="G7513" s="13">
        <f t="shared" ca="1" si="706"/>
        <v>0.4991107934820328</v>
      </c>
      <c r="H7513" s="13">
        <f t="shared" ca="1" si="707"/>
        <v>0</v>
      </c>
    </row>
    <row r="7514" spans="3:8">
      <c r="C7514" s="13">
        <f t="shared" ca="1" si="702"/>
        <v>2015.7509567677425</v>
      </c>
      <c r="D7514" s="13">
        <f t="shared" ca="1" si="703"/>
        <v>100.10548928652369</v>
      </c>
      <c r="E7514" s="13">
        <f t="shared" ca="1" si="704"/>
        <v>995961.23883670953</v>
      </c>
      <c r="F7514" s="13">
        <f t="shared" ca="1" si="705"/>
        <v>3.98735079630731</v>
      </c>
      <c r="G7514" s="13">
        <f t="shared" ca="1" si="706"/>
        <v>0.51428227725499542</v>
      </c>
      <c r="H7514" s="13">
        <f t="shared" ca="1" si="707"/>
        <v>0</v>
      </c>
    </row>
    <row r="7515" spans="3:8">
      <c r="C7515" s="13">
        <f t="shared" ca="1" si="702"/>
        <v>1985.6237385959453</v>
      </c>
      <c r="D7515" s="13">
        <f t="shared" ca="1" si="703"/>
        <v>100.05871640472795</v>
      </c>
      <c r="E7515" s="13">
        <f t="shared" ca="1" si="704"/>
        <v>993445.95129767375</v>
      </c>
      <c r="F7515" s="13">
        <f t="shared" ca="1" si="705"/>
        <v>4.0024955090034515</v>
      </c>
      <c r="G7515" s="13">
        <f t="shared" ca="1" si="706"/>
        <v>0.49252844480141283</v>
      </c>
      <c r="H7515" s="13">
        <f t="shared" ca="1" si="707"/>
        <v>0</v>
      </c>
    </row>
    <row r="7516" spans="3:8">
      <c r="C7516" s="13">
        <f t="shared" ca="1" si="702"/>
        <v>1993.9181467801068</v>
      </c>
      <c r="D7516" s="13">
        <f t="shared" ca="1" si="703"/>
        <v>100.02700390800872</v>
      </c>
      <c r="E7516" s="13">
        <f t="shared" ca="1" si="704"/>
        <v>996167.58083345823</v>
      </c>
      <c r="F7516" s="13">
        <f t="shared" ca="1" si="705"/>
        <v>3.988051491473656</v>
      </c>
      <c r="G7516" s="13">
        <f t="shared" ca="1" si="706"/>
        <v>0.50235024112625404</v>
      </c>
      <c r="H7516" s="13">
        <f t="shared" ca="1" si="707"/>
        <v>0</v>
      </c>
    </row>
    <row r="7517" spans="3:8">
      <c r="C7517" s="13">
        <f t="shared" ca="1" si="702"/>
        <v>2008.8218076481594</v>
      </c>
      <c r="D7517" s="13">
        <f t="shared" ca="1" si="703"/>
        <v>99.752975467583013</v>
      </c>
      <c r="E7517" s="13">
        <f t="shared" ca="1" si="704"/>
        <v>989526.31571639993</v>
      </c>
      <c r="F7517" s="13">
        <f t="shared" ca="1" si="705"/>
        <v>4.0061897853999762</v>
      </c>
      <c r="G7517" s="13">
        <f t="shared" ca="1" si="706"/>
        <v>0.50269596206914813</v>
      </c>
      <c r="H7517" s="13">
        <f t="shared" ca="1" si="707"/>
        <v>0</v>
      </c>
    </row>
    <row r="7518" spans="3:8">
      <c r="C7518" s="13">
        <f t="shared" ca="1" si="702"/>
        <v>2005.3445572901437</v>
      </c>
      <c r="D7518" s="13">
        <f t="shared" ca="1" si="703"/>
        <v>99.568959476024162</v>
      </c>
      <c r="E7518" s="13">
        <f t="shared" ca="1" si="704"/>
        <v>987593.03338295035</v>
      </c>
      <c r="F7518" s="13">
        <f t="shared" ca="1" si="705"/>
        <v>4.0005189346764087</v>
      </c>
      <c r="G7518" s="13">
        <f t="shared" ca="1" si="706"/>
        <v>0.50385871153814465</v>
      </c>
      <c r="H7518" s="13">
        <f t="shared" ca="1" si="707"/>
        <v>0</v>
      </c>
    </row>
    <row r="7519" spans="3:8">
      <c r="C7519" s="13">
        <f t="shared" ca="1" si="702"/>
        <v>2001.8345173877794</v>
      </c>
      <c r="D7519" s="13">
        <f t="shared" ca="1" si="703"/>
        <v>99.970935481130581</v>
      </c>
      <c r="E7519" s="13">
        <f t="shared" ca="1" si="704"/>
        <v>996365.84674537298</v>
      </c>
      <c r="F7519" s="13">
        <f t="shared" ca="1" si="705"/>
        <v>3.9963122542256846</v>
      </c>
      <c r="G7519" s="13">
        <f t="shared" ca="1" si="706"/>
        <v>0.50179201520957961</v>
      </c>
      <c r="H7519" s="13">
        <f t="shared" ca="1" si="707"/>
        <v>0</v>
      </c>
    </row>
    <row r="7520" spans="3:8">
      <c r="C7520" s="13">
        <f t="shared" ca="1" si="702"/>
        <v>2005.4948831023644</v>
      </c>
      <c r="D7520" s="13">
        <f t="shared" ca="1" si="703"/>
        <v>99.342260646584663</v>
      </c>
      <c r="E7520" s="13">
        <f t="shared" ca="1" si="704"/>
        <v>1001276.1308926332</v>
      </c>
      <c r="F7520" s="13">
        <f t="shared" ca="1" si="705"/>
        <v>3.9982055456509338</v>
      </c>
      <c r="G7520" s="13">
        <f t="shared" ca="1" si="706"/>
        <v>0.49706474091532343</v>
      </c>
      <c r="H7520" s="13">
        <f t="shared" ca="1" si="707"/>
        <v>0</v>
      </c>
    </row>
    <row r="7521" spans="3:8">
      <c r="C7521" s="13">
        <f t="shared" ca="1" si="702"/>
        <v>1991.9863928354466</v>
      </c>
      <c r="D7521" s="13">
        <f t="shared" ca="1" si="703"/>
        <v>99.812420064837454</v>
      </c>
      <c r="E7521" s="13">
        <f t="shared" ca="1" si="704"/>
        <v>990982.62484885135</v>
      </c>
      <c r="F7521" s="13">
        <f t="shared" ca="1" si="705"/>
        <v>3.997450558601618</v>
      </c>
      <c r="G7521" s="13">
        <f t="shared" ca="1" si="706"/>
        <v>0.49820606633187714</v>
      </c>
      <c r="H7521" s="13">
        <f t="shared" ca="1" si="707"/>
        <v>0</v>
      </c>
    </row>
    <row r="7522" spans="3:8">
      <c r="C7522" s="13">
        <f t="shared" ca="1" si="702"/>
        <v>2011.6893185591728</v>
      </c>
      <c r="D7522" s="13">
        <f t="shared" ca="1" si="703"/>
        <v>99.840410881697835</v>
      </c>
      <c r="E7522" s="13">
        <f t="shared" ca="1" si="704"/>
        <v>989182.46573785134</v>
      </c>
      <c r="F7522" s="13">
        <f t="shared" ca="1" si="705"/>
        <v>3.9873519241377315</v>
      </c>
      <c r="G7522" s="13">
        <f t="shared" ca="1" si="706"/>
        <v>0.51435578870376208</v>
      </c>
      <c r="H7522" s="13">
        <f t="shared" ca="1" si="707"/>
        <v>0</v>
      </c>
    </row>
    <row r="7523" spans="3:8">
      <c r="C7523" s="13">
        <f t="shared" ca="1" si="702"/>
        <v>2002.3626210576151</v>
      </c>
      <c r="D7523" s="13">
        <f t="shared" ca="1" si="703"/>
        <v>100.4682981998106</v>
      </c>
      <c r="E7523" s="13">
        <f t="shared" ca="1" si="704"/>
        <v>992344.06886744802</v>
      </c>
      <c r="F7523" s="13">
        <f t="shared" ca="1" si="705"/>
        <v>3.9963119474867725</v>
      </c>
      <c r="G7523" s="13">
        <f t="shared" ca="1" si="706"/>
        <v>0.50659959211458161</v>
      </c>
      <c r="H7523" s="13">
        <f t="shared" ca="1" si="707"/>
        <v>0</v>
      </c>
    </row>
    <row r="7524" spans="3:8">
      <c r="C7524" s="13">
        <f t="shared" ca="1" si="702"/>
        <v>2003.0682625667305</v>
      </c>
      <c r="D7524" s="13">
        <f t="shared" ca="1" si="703"/>
        <v>99.843275011272794</v>
      </c>
      <c r="E7524" s="13">
        <f t="shared" ca="1" si="704"/>
        <v>1004661.6982539806</v>
      </c>
      <c r="F7524" s="13">
        <f t="shared" ca="1" si="705"/>
        <v>4.0064983333649549</v>
      </c>
      <c r="G7524" s="13">
        <f t="shared" ca="1" si="706"/>
        <v>0.49258449936061716</v>
      </c>
      <c r="H7524" s="13">
        <f t="shared" ca="1" si="707"/>
        <v>0</v>
      </c>
    </row>
    <row r="7525" spans="3:8">
      <c r="C7525" s="13">
        <f t="shared" ca="1" si="702"/>
        <v>1997.7129674313057</v>
      </c>
      <c r="D7525" s="13">
        <f t="shared" ca="1" si="703"/>
        <v>99.913867540284528</v>
      </c>
      <c r="E7525" s="13">
        <f t="shared" ca="1" si="704"/>
        <v>986975.11053794832</v>
      </c>
      <c r="F7525" s="13">
        <f t="shared" ca="1" si="705"/>
        <v>4.0129270485913571</v>
      </c>
      <c r="G7525" s="13">
        <f t="shared" ca="1" si="706"/>
        <v>0.49589624834096069</v>
      </c>
      <c r="H7525" s="13">
        <f t="shared" ca="1" si="707"/>
        <v>0</v>
      </c>
    </row>
    <row r="7526" spans="3:8">
      <c r="C7526" s="13">
        <f t="shared" ca="1" si="702"/>
        <v>2003.4418179174984</v>
      </c>
      <c r="D7526" s="13">
        <f t="shared" ca="1" si="703"/>
        <v>100.59720095376014</v>
      </c>
      <c r="E7526" s="13">
        <f t="shared" ca="1" si="704"/>
        <v>986676.70068919298</v>
      </c>
      <c r="F7526" s="13">
        <f t="shared" ca="1" si="705"/>
        <v>3.9884070287403035</v>
      </c>
      <c r="G7526" s="13">
        <f t="shared" ca="1" si="706"/>
        <v>0.51477415708582508</v>
      </c>
      <c r="H7526" s="13">
        <f t="shared" ca="1" si="707"/>
        <v>0</v>
      </c>
    </row>
    <row r="7527" spans="3:8">
      <c r="C7527" s="13">
        <f t="shared" ca="1" si="702"/>
        <v>1995.2223727426319</v>
      </c>
      <c r="D7527" s="13">
        <f t="shared" ca="1" si="703"/>
        <v>99.741463649177192</v>
      </c>
      <c r="E7527" s="13">
        <f t="shared" ca="1" si="704"/>
        <v>1003206.002440805</v>
      </c>
      <c r="F7527" s="13">
        <f t="shared" ca="1" si="705"/>
        <v>4.0038041703312368</v>
      </c>
      <c r="G7527" s="13">
        <f t="shared" ca="1" si="706"/>
        <v>0.49026066645229643</v>
      </c>
      <c r="H7527" s="13">
        <f t="shared" ca="1" si="707"/>
        <v>0</v>
      </c>
    </row>
    <row r="7528" spans="3:8">
      <c r="C7528" s="13">
        <f t="shared" ca="1" si="702"/>
        <v>1993.2338776735417</v>
      </c>
      <c r="D7528" s="13">
        <f t="shared" ca="1" si="703"/>
        <v>99.893362991163499</v>
      </c>
      <c r="E7528" s="13">
        <f t="shared" ca="1" si="704"/>
        <v>989768.33332607173</v>
      </c>
      <c r="F7528" s="13">
        <f t="shared" ca="1" si="705"/>
        <v>4.0034487539765209</v>
      </c>
      <c r="G7528" s="13">
        <f t="shared" ca="1" si="706"/>
        <v>0.49685840312353269</v>
      </c>
      <c r="H7528" s="13">
        <f t="shared" ca="1" si="707"/>
        <v>0</v>
      </c>
    </row>
    <row r="7529" spans="3:8">
      <c r="C7529" s="13">
        <f t="shared" ca="1" si="702"/>
        <v>2004.5059922953196</v>
      </c>
      <c r="D7529" s="13">
        <f t="shared" ca="1" si="703"/>
        <v>100.53295333448827</v>
      </c>
      <c r="E7529" s="13">
        <f t="shared" ca="1" si="704"/>
        <v>1000096.231267059</v>
      </c>
      <c r="F7529" s="13">
        <f t="shared" ca="1" si="705"/>
        <v>4.0040208285796375</v>
      </c>
      <c r="G7529" s="13">
        <f t="shared" ca="1" si="706"/>
        <v>0.50020288328347506</v>
      </c>
      <c r="H7529" s="13">
        <f t="shared" ca="1" si="707"/>
        <v>0</v>
      </c>
    </row>
    <row r="7530" spans="3:8">
      <c r="C7530" s="13">
        <f t="shared" ca="1" si="702"/>
        <v>2005.1648547637428</v>
      </c>
      <c r="D7530" s="13">
        <f t="shared" ca="1" si="703"/>
        <v>99.987262333988781</v>
      </c>
      <c r="E7530" s="13">
        <f t="shared" ca="1" si="704"/>
        <v>1007372.7558710332</v>
      </c>
      <c r="F7530" s="13">
        <f t="shared" ca="1" si="705"/>
        <v>3.9952204912277423</v>
      </c>
      <c r="G7530" s="13">
        <f t="shared" ca="1" si="706"/>
        <v>0.49858793941071305</v>
      </c>
      <c r="H7530" s="13">
        <f t="shared" ca="1" si="707"/>
        <v>0</v>
      </c>
    </row>
    <row r="7531" spans="3:8">
      <c r="C7531" s="13">
        <f t="shared" ca="1" si="702"/>
        <v>2002.5580112430621</v>
      </c>
      <c r="D7531" s="13">
        <f t="shared" ca="1" si="703"/>
        <v>99.422744802428298</v>
      </c>
      <c r="E7531" s="13">
        <f t="shared" ca="1" si="704"/>
        <v>1004960.3613491355</v>
      </c>
      <c r="F7531" s="13">
        <f t="shared" ca="1" si="705"/>
        <v>3.9953793590468645</v>
      </c>
      <c r="G7531" s="13">
        <f t="shared" ca="1" si="706"/>
        <v>0.49559290048440002</v>
      </c>
      <c r="H7531" s="13">
        <f t="shared" ca="1" si="707"/>
        <v>0</v>
      </c>
    </row>
    <row r="7532" spans="3:8">
      <c r="C7532" s="13">
        <f t="shared" ca="1" si="702"/>
        <v>1999.435230494923</v>
      </c>
      <c r="D7532" s="13">
        <f t="shared" ca="1" si="703"/>
        <v>99.066013870993345</v>
      </c>
      <c r="E7532" s="13">
        <f t="shared" ca="1" si="704"/>
        <v>981563.49074856786</v>
      </c>
      <c r="F7532" s="13">
        <f t="shared" ca="1" si="705"/>
        <v>3.9917255152622206</v>
      </c>
      <c r="G7532" s="13">
        <f t="shared" ca="1" si="706"/>
        <v>0.5058577721670573</v>
      </c>
      <c r="H7532" s="13">
        <f t="shared" ca="1" si="707"/>
        <v>0</v>
      </c>
    </row>
    <row r="7533" spans="3:8">
      <c r="C7533" s="13">
        <f t="shared" ca="1" si="702"/>
        <v>2004.068065978483</v>
      </c>
      <c r="D7533" s="13">
        <f t="shared" ca="1" si="703"/>
        <v>99.12843957703744</v>
      </c>
      <c r="E7533" s="13">
        <f t="shared" ca="1" si="704"/>
        <v>991259.34182747931</v>
      </c>
      <c r="F7533" s="13">
        <f t="shared" ca="1" si="705"/>
        <v>4.0026799554084462</v>
      </c>
      <c r="G7533" s="13">
        <f t="shared" ca="1" si="706"/>
        <v>0.49806105186279659</v>
      </c>
      <c r="H7533" s="13">
        <f t="shared" ca="1" si="707"/>
        <v>0</v>
      </c>
    </row>
    <row r="7534" spans="3:8">
      <c r="C7534" s="13">
        <f t="shared" ca="1" si="702"/>
        <v>2027.7134498686792</v>
      </c>
      <c r="D7534" s="13">
        <f t="shared" ca="1" si="703"/>
        <v>99.763108551097844</v>
      </c>
      <c r="E7534" s="13">
        <f t="shared" ca="1" si="704"/>
        <v>1005055.5733251197</v>
      </c>
      <c r="F7534" s="13">
        <f t="shared" ca="1" si="705"/>
        <v>3.9947045518405444</v>
      </c>
      <c r="G7534" s="13">
        <f t="shared" ca="1" si="706"/>
        <v>0.51015780744622274</v>
      </c>
      <c r="H7534" s="13">
        <f t="shared" ca="1" si="707"/>
        <v>0</v>
      </c>
    </row>
    <row r="7535" spans="3:8">
      <c r="C7535" s="13">
        <f t="shared" ca="1" si="702"/>
        <v>2005.4109427671567</v>
      </c>
      <c r="D7535" s="13">
        <f t="shared" ca="1" si="703"/>
        <v>99.847723080225492</v>
      </c>
      <c r="E7535" s="13">
        <f t="shared" ca="1" si="704"/>
        <v>996878.65713397413</v>
      </c>
      <c r="F7535" s="13">
        <f t="shared" ca="1" si="705"/>
        <v>4.0014062131710215</v>
      </c>
      <c r="G7535" s="13">
        <f t="shared" ca="1" si="706"/>
        <v>0.50015221283543254</v>
      </c>
      <c r="H7535" s="13">
        <f t="shared" ca="1" si="707"/>
        <v>0</v>
      </c>
    </row>
    <row r="7536" spans="3:8">
      <c r="C7536" s="13">
        <f t="shared" ca="1" si="702"/>
        <v>1990.4511086046955</v>
      </c>
      <c r="D7536" s="13">
        <f t="shared" ca="1" si="703"/>
        <v>100.77043409342279</v>
      </c>
      <c r="E7536" s="13">
        <f t="shared" ca="1" si="704"/>
        <v>1001829.0859702986</v>
      </c>
      <c r="F7536" s="13">
        <f t="shared" ca="1" si="705"/>
        <v>4.0002640481746035</v>
      </c>
      <c r="G7536" s="13">
        <f t="shared" ca="1" si="706"/>
        <v>0.49537948867969739</v>
      </c>
      <c r="H7536" s="13">
        <f t="shared" ca="1" si="707"/>
        <v>0</v>
      </c>
    </row>
    <row r="7537" spans="3:8">
      <c r="C7537" s="13">
        <f t="shared" ca="1" si="702"/>
        <v>2009.0551826028714</v>
      </c>
      <c r="D7537" s="13">
        <f t="shared" ca="1" si="703"/>
        <v>98.714207721612297</v>
      </c>
      <c r="E7537" s="13">
        <f t="shared" ca="1" si="704"/>
        <v>1000281.5967832208</v>
      </c>
      <c r="F7537" s="13">
        <f t="shared" ca="1" si="705"/>
        <v>4.0079340289689984</v>
      </c>
      <c r="G7537" s="13">
        <f t="shared" ca="1" si="706"/>
        <v>0.49137040320950437</v>
      </c>
      <c r="H7537" s="13">
        <f t="shared" ca="1" si="707"/>
        <v>0</v>
      </c>
    </row>
    <row r="7538" spans="3:8">
      <c r="C7538" s="13">
        <f t="shared" ca="1" si="702"/>
        <v>2015.819053003363</v>
      </c>
      <c r="D7538" s="13">
        <f t="shared" ca="1" si="703"/>
        <v>101.0720038237023</v>
      </c>
      <c r="E7538" s="13">
        <f t="shared" ca="1" si="704"/>
        <v>988645.10478574946</v>
      </c>
      <c r="F7538" s="13">
        <f t="shared" ca="1" si="705"/>
        <v>3.9866331520983382</v>
      </c>
      <c r="G7538" s="13">
        <f t="shared" ca="1" si="706"/>
        <v>0.52350229028706707</v>
      </c>
      <c r="H7538" s="13">
        <f t="shared" ca="1" si="707"/>
        <v>0</v>
      </c>
    </row>
    <row r="7539" spans="3:8">
      <c r="C7539" s="13">
        <f t="shared" ca="1" si="702"/>
        <v>1981.8177429327659</v>
      </c>
      <c r="D7539" s="13">
        <f t="shared" ca="1" si="703"/>
        <v>100.40896271009468</v>
      </c>
      <c r="E7539" s="13">
        <f t="shared" ca="1" si="704"/>
        <v>991043.49048067268</v>
      </c>
      <c r="F7539" s="13">
        <f t="shared" ca="1" si="705"/>
        <v>4.0035013359147102</v>
      </c>
      <c r="G7539" s="13">
        <f t="shared" ca="1" si="706"/>
        <v>0.49305732534003111</v>
      </c>
      <c r="H7539" s="13">
        <f t="shared" ca="1" si="707"/>
        <v>0</v>
      </c>
    </row>
    <row r="7540" spans="3:8">
      <c r="C7540" s="13">
        <f t="shared" ca="1" si="702"/>
        <v>2001.0568024919653</v>
      </c>
      <c r="D7540" s="13">
        <f t="shared" ca="1" si="703"/>
        <v>99.854088783888869</v>
      </c>
      <c r="E7540" s="13">
        <f t="shared" ca="1" si="704"/>
        <v>999241.85005928401</v>
      </c>
      <c r="F7540" s="13">
        <f t="shared" ca="1" si="705"/>
        <v>3.9932792965535424</v>
      </c>
      <c r="G7540" s="13">
        <f t="shared" ca="1" si="706"/>
        <v>0.50089357418468028</v>
      </c>
      <c r="H7540" s="13">
        <f t="shared" ca="1" si="707"/>
        <v>0</v>
      </c>
    </row>
    <row r="7541" spans="3:8">
      <c r="C7541" s="13">
        <f t="shared" ca="1" si="702"/>
        <v>1993.3217026500167</v>
      </c>
      <c r="D7541" s="13">
        <f t="shared" ca="1" si="703"/>
        <v>100.38316413016848</v>
      </c>
      <c r="E7541" s="13">
        <f t="shared" ca="1" si="704"/>
        <v>991330.71970850648</v>
      </c>
      <c r="F7541" s="13">
        <f t="shared" ca="1" si="705"/>
        <v>3.9989039395628216</v>
      </c>
      <c r="G7541" s="13">
        <f t="shared" ca="1" si="706"/>
        <v>0.50082194948796444</v>
      </c>
      <c r="H7541" s="13">
        <f t="shared" ca="1" si="707"/>
        <v>0</v>
      </c>
    </row>
    <row r="7542" spans="3:8">
      <c r="C7542" s="13">
        <f t="shared" ca="1" si="702"/>
        <v>2019.281797607511</v>
      </c>
      <c r="D7542" s="13">
        <f t="shared" ca="1" si="703"/>
        <v>99.946507429278796</v>
      </c>
      <c r="E7542" s="13">
        <f t="shared" ca="1" si="704"/>
        <v>985125.09864900436</v>
      </c>
      <c r="F7542" s="13">
        <f t="shared" ca="1" si="705"/>
        <v>4.002330970034186</v>
      </c>
      <c r="G7542" s="13">
        <f t="shared" ca="1" si="706"/>
        <v>0.51317824390255296</v>
      </c>
      <c r="H7542" s="13">
        <f t="shared" ca="1" si="707"/>
        <v>0</v>
      </c>
    </row>
    <row r="7543" spans="3:8">
      <c r="C7543" s="13">
        <f t="shared" ca="1" si="702"/>
        <v>1993.3485016612885</v>
      </c>
      <c r="D7543" s="13">
        <f t="shared" ca="1" si="703"/>
        <v>100.83979239672453</v>
      </c>
      <c r="E7543" s="13">
        <f t="shared" ca="1" si="704"/>
        <v>992196.77723372134</v>
      </c>
      <c r="F7543" s="13">
        <f t="shared" ca="1" si="705"/>
        <v>3.9818638868522696</v>
      </c>
      <c r="G7543" s="13">
        <f t="shared" ca="1" si="706"/>
        <v>0.51133449585897262</v>
      </c>
      <c r="H7543" s="13">
        <f t="shared" ca="1" si="707"/>
        <v>0</v>
      </c>
    </row>
    <row r="7544" spans="3:8">
      <c r="C7544" s="13">
        <f t="shared" ca="1" si="702"/>
        <v>2017.2412865677006</v>
      </c>
      <c r="D7544" s="13">
        <f t="shared" ca="1" si="703"/>
        <v>100.29386309327849</v>
      </c>
      <c r="E7544" s="13">
        <f t="shared" ca="1" si="704"/>
        <v>1016829.3077412023</v>
      </c>
      <c r="F7544" s="13">
        <f t="shared" ca="1" si="705"/>
        <v>3.9913178856383831</v>
      </c>
      <c r="G7544" s="13">
        <f t="shared" ca="1" si="706"/>
        <v>0.50341582390836748</v>
      </c>
      <c r="H7544" s="13">
        <f t="shared" ca="1" si="707"/>
        <v>0</v>
      </c>
    </row>
    <row r="7545" spans="3:8">
      <c r="C7545" s="13">
        <f t="shared" ca="1" si="702"/>
        <v>1992.8265378739338</v>
      </c>
      <c r="D7545" s="13">
        <f t="shared" ca="1" si="703"/>
        <v>99.553782372866792</v>
      </c>
      <c r="E7545" s="13">
        <f t="shared" ca="1" si="704"/>
        <v>984556.98929793003</v>
      </c>
      <c r="F7545" s="13">
        <f t="shared" ca="1" si="705"/>
        <v>4.0009033676426604</v>
      </c>
      <c r="G7545" s="13">
        <f t="shared" ca="1" si="706"/>
        <v>0.49885437730075627</v>
      </c>
      <c r="H7545" s="13">
        <f t="shared" ca="1" si="707"/>
        <v>0</v>
      </c>
    </row>
    <row r="7546" spans="3:8">
      <c r="C7546" s="13">
        <f t="shared" ca="1" si="702"/>
        <v>1986.5111778740734</v>
      </c>
      <c r="D7546" s="13">
        <f t="shared" ca="1" si="703"/>
        <v>99.942577046698133</v>
      </c>
      <c r="E7546" s="13">
        <f t="shared" ca="1" si="704"/>
        <v>988193.66636584443</v>
      </c>
      <c r="F7546" s="13">
        <f t="shared" ca="1" si="705"/>
        <v>4.000868985254133</v>
      </c>
      <c r="G7546" s="13">
        <f t="shared" ca="1" si="706"/>
        <v>0.49581917541688997</v>
      </c>
      <c r="H7546" s="13">
        <f t="shared" ca="1" si="707"/>
        <v>0</v>
      </c>
    </row>
    <row r="7547" spans="3:8">
      <c r="C7547" s="13">
        <f t="shared" ca="1" si="702"/>
        <v>1997.1316640662901</v>
      </c>
      <c r="D7547" s="13">
        <f t="shared" ca="1" si="703"/>
        <v>99.224797562328092</v>
      </c>
      <c r="E7547" s="13">
        <f t="shared" ca="1" si="704"/>
        <v>992538.72179955267</v>
      </c>
      <c r="F7547" s="13">
        <f t="shared" ca="1" si="705"/>
        <v>3.9949039246081623</v>
      </c>
      <c r="G7547" s="13">
        <f t="shared" ca="1" si="706"/>
        <v>0.49832300328302481</v>
      </c>
      <c r="H7547" s="13">
        <f t="shared" ca="1" si="707"/>
        <v>0</v>
      </c>
    </row>
    <row r="7548" spans="3:8">
      <c r="C7548" s="13">
        <f t="shared" ca="1" si="702"/>
        <v>2000.7953069402795</v>
      </c>
      <c r="D7548" s="13">
        <f t="shared" ca="1" si="703"/>
        <v>101.08951457063783</v>
      </c>
      <c r="E7548" s="13">
        <f t="shared" ca="1" si="704"/>
        <v>999427.89787725173</v>
      </c>
      <c r="F7548" s="13">
        <f t="shared" ca="1" si="705"/>
        <v>3.9927379255190862</v>
      </c>
      <c r="G7548" s="13">
        <f t="shared" ca="1" si="706"/>
        <v>0.50713884565621958</v>
      </c>
      <c r="H7548" s="13">
        <f t="shared" ca="1" si="707"/>
        <v>0</v>
      </c>
    </row>
    <row r="7549" spans="3:8">
      <c r="C7549" s="13">
        <f t="shared" ca="1" si="702"/>
        <v>1978.6607965066535</v>
      </c>
      <c r="D7549" s="13">
        <f t="shared" ca="1" si="703"/>
        <v>99.400966386017132</v>
      </c>
      <c r="E7549" s="13">
        <f t="shared" ca="1" si="704"/>
        <v>993330.75995305122</v>
      </c>
      <c r="F7549" s="13">
        <f t="shared" ca="1" si="705"/>
        <v>3.9995737970725318</v>
      </c>
      <c r="G7549" s="13">
        <f t="shared" ca="1" si="706"/>
        <v>0.48734296082218886</v>
      </c>
      <c r="H7549" s="13">
        <f t="shared" ca="1" si="707"/>
        <v>0</v>
      </c>
    </row>
    <row r="7550" spans="3:8">
      <c r="C7550" s="13">
        <f t="shared" ca="1" si="702"/>
        <v>2001.5702303923656</v>
      </c>
      <c r="D7550" s="13">
        <f t="shared" ca="1" si="703"/>
        <v>99.915081946663051</v>
      </c>
      <c r="E7550" s="13">
        <f t="shared" ca="1" si="704"/>
        <v>994938.51252369117</v>
      </c>
      <c r="F7550" s="13">
        <f t="shared" ca="1" si="705"/>
        <v>4.0019718393041854</v>
      </c>
      <c r="G7550" s="13">
        <f t="shared" ca="1" si="706"/>
        <v>0.49926427889771335</v>
      </c>
      <c r="H7550" s="13">
        <f t="shared" ca="1" si="707"/>
        <v>0</v>
      </c>
    </row>
    <row r="7551" spans="3:8">
      <c r="C7551" s="13">
        <f t="shared" ca="1" si="702"/>
        <v>1993.1424335361819</v>
      </c>
      <c r="D7551" s="13">
        <f t="shared" ca="1" si="703"/>
        <v>99.195238039932605</v>
      </c>
      <c r="E7551" s="13">
        <f t="shared" ca="1" si="704"/>
        <v>996166.89367251645</v>
      </c>
      <c r="F7551" s="13">
        <f t="shared" ca="1" si="705"/>
        <v>3.9971510126629148</v>
      </c>
      <c r="G7551" s="13">
        <f t="shared" ca="1" si="706"/>
        <v>0.4932684061609317</v>
      </c>
      <c r="H7551" s="13">
        <f t="shared" ca="1" si="707"/>
        <v>0</v>
      </c>
    </row>
    <row r="7552" spans="3:8">
      <c r="C7552" s="13">
        <f t="shared" ca="1" si="702"/>
        <v>2003.3003513057342</v>
      </c>
      <c r="D7552" s="13">
        <f t="shared" ca="1" si="703"/>
        <v>100.1323903427873</v>
      </c>
      <c r="E7552" s="13">
        <f t="shared" ca="1" si="704"/>
        <v>987569.61977378721</v>
      </c>
      <c r="F7552" s="13">
        <f t="shared" ca="1" si="705"/>
        <v>4.0008167888759063</v>
      </c>
      <c r="G7552" s="13">
        <f t="shared" ca="1" si="706"/>
        <v>0.50553877919018309</v>
      </c>
      <c r="H7552" s="13">
        <f t="shared" ca="1" si="707"/>
        <v>0</v>
      </c>
    </row>
    <row r="7553" spans="3:8">
      <c r="C7553" s="13">
        <f t="shared" ca="1" si="702"/>
        <v>1986.368399974544</v>
      </c>
      <c r="D7553" s="13">
        <f t="shared" ca="1" si="703"/>
        <v>99.801263666198324</v>
      </c>
      <c r="E7553" s="13">
        <f t="shared" ca="1" si="704"/>
        <v>995948.52175952436</v>
      </c>
      <c r="F7553" s="13">
        <f t="shared" ca="1" si="705"/>
        <v>4.0076350678788017</v>
      </c>
      <c r="G7553" s="13">
        <f t="shared" ca="1" si="706"/>
        <v>0.48788358500982765</v>
      </c>
      <c r="H7553" s="13">
        <f t="shared" ca="1" si="707"/>
        <v>0</v>
      </c>
    </row>
    <row r="7554" spans="3:8">
      <c r="C7554" s="13">
        <f t="shared" ca="1" si="702"/>
        <v>2014.9708719335931</v>
      </c>
      <c r="D7554" s="13">
        <f t="shared" ca="1" si="703"/>
        <v>99.477803311485559</v>
      </c>
      <c r="E7554" s="13">
        <f t="shared" ca="1" si="704"/>
        <v>991509.39160342293</v>
      </c>
      <c r="F7554" s="13">
        <f t="shared" ca="1" si="705"/>
        <v>3.9933794394026156</v>
      </c>
      <c r="G7554" s="13">
        <f t="shared" ca="1" si="706"/>
        <v>0.50986444008325627</v>
      </c>
      <c r="H7554" s="13">
        <f t="shared" ca="1" si="707"/>
        <v>0</v>
      </c>
    </row>
    <row r="7555" spans="3:8">
      <c r="C7555" s="13">
        <f t="shared" ca="1" si="702"/>
        <v>2004.9914947747418</v>
      </c>
      <c r="D7555" s="13">
        <f t="shared" ca="1" si="703"/>
        <v>100.1300995364991</v>
      </c>
      <c r="E7555" s="13">
        <f t="shared" ca="1" si="704"/>
        <v>1002790.9367852474</v>
      </c>
      <c r="F7555" s="13">
        <f t="shared" ca="1" si="705"/>
        <v>4.0048287509336502</v>
      </c>
      <c r="G7555" s="13">
        <f t="shared" ca="1" si="706"/>
        <v>0.49669941828939707</v>
      </c>
      <c r="H7555" s="13">
        <f t="shared" ca="1" si="707"/>
        <v>0</v>
      </c>
    </row>
    <row r="7556" spans="3:8">
      <c r="C7556" s="13">
        <f t="shared" ca="1" si="702"/>
        <v>1972.7349917583458</v>
      </c>
      <c r="D7556" s="13">
        <f t="shared" ca="1" si="703"/>
        <v>100.38475503319162</v>
      </c>
      <c r="E7556" s="13">
        <f t="shared" ca="1" si="704"/>
        <v>978520.30272523069</v>
      </c>
      <c r="F7556" s="13">
        <f t="shared" ca="1" si="705"/>
        <v>3.9898929156275207</v>
      </c>
      <c r="G7556" s="13">
        <f t="shared" ca="1" si="706"/>
        <v>0.50146496220597359</v>
      </c>
      <c r="H7556" s="13">
        <f t="shared" ca="1" si="707"/>
        <v>0</v>
      </c>
    </row>
    <row r="7557" spans="3:8">
      <c r="C7557" s="13">
        <f t="shared" ca="1" si="702"/>
        <v>1988.9161656855072</v>
      </c>
      <c r="D7557" s="13">
        <f t="shared" ca="1" si="703"/>
        <v>100.2303597067594</v>
      </c>
      <c r="E7557" s="13">
        <f t="shared" ca="1" si="704"/>
        <v>989702.34839351906</v>
      </c>
      <c r="F7557" s="13">
        <f t="shared" ca="1" si="705"/>
        <v>3.9940191815791186</v>
      </c>
      <c r="G7557" s="13">
        <f t="shared" ca="1" si="706"/>
        <v>0.50111475811755468</v>
      </c>
      <c r="H7557" s="13">
        <f t="shared" ca="1" si="707"/>
        <v>0</v>
      </c>
    </row>
    <row r="7558" spans="3:8">
      <c r="C7558" s="13">
        <f t="shared" ca="1" si="702"/>
        <v>1999.5398515422157</v>
      </c>
      <c r="D7558" s="13">
        <f t="shared" ca="1" si="703"/>
        <v>100.16157635117689</v>
      </c>
      <c r="E7558" s="13">
        <f t="shared" ca="1" si="704"/>
        <v>997320.03312764724</v>
      </c>
      <c r="F7558" s="13">
        <f t="shared" ca="1" si="705"/>
        <v>4.0061316278288146</v>
      </c>
      <c r="G7558" s="13">
        <f t="shared" ca="1" si="706"/>
        <v>0.4962219975922364</v>
      </c>
      <c r="H7558" s="13">
        <f t="shared" ca="1" si="707"/>
        <v>0</v>
      </c>
    </row>
    <row r="7559" spans="3:8">
      <c r="C7559" s="13">
        <f t="shared" ca="1" si="702"/>
        <v>1995.0492442187651</v>
      </c>
      <c r="D7559" s="13">
        <f t="shared" ca="1" si="703"/>
        <v>100.43484107019898</v>
      </c>
      <c r="E7559" s="13">
        <f t="shared" ca="1" si="704"/>
        <v>1003938.5803899949</v>
      </c>
      <c r="F7559" s="13">
        <f t="shared" ca="1" si="705"/>
        <v>3.9996532736845118</v>
      </c>
      <c r="G7559" s="13">
        <f t="shared" ca="1" si="706"/>
        <v>0.49527368063361632</v>
      </c>
      <c r="H7559" s="13">
        <f t="shared" ca="1" si="707"/>
        <v>0</v>
      </c>
    </row>
    <row r="7560" spans="3:8">
      <c r="C7560" s="13">
        <f t="shared" ca="1" si="702"/>
        <v>2006.0025406661832</v>
      </c>
      <c r="D7560" s="13">
        <f t="shared" ca="1" si="703"/>
        <v>99.723020600811651</v>
      </c>
      <c r="E7560" s="13">
        <f t="shared" ca="1" si="704"/>
        <v>988653.2531309881</v>
      </c>
      <c r="F7560" s="13">
        <f t="shared" ca="1" si="705"/>
        <v>4.0058483785163084</v>
      </c>
      <c r="G7560" s="13">
        <f t="shared" ca="1" si="706"/>
        <v>0.50174896855551032</v>
      </c>
      <c r="H7560" s="13">
        <f t="shared" ca="1" si="707"/>
        <v>0</v>
      </c>
    </row>
    <row r="7561" spans="3:8">
      <c r="C7561" s="13">
        <f t="shared" ca="1" si="702"/>
        <v>1984.9977668478732</v>
      </c>
      <c r="D7561" s="13">
        <f t="shared" ca="1" si="703"/>
        <v>99.891448974172405</v>
      </c>
      <c r="E7561" s="13">
        <f t="shared" ca="1" si="704"/>
        <v>990849.14036593784</v>
      </c>
      <c r="F7561" s="13">
        <f t="shared" ca="1" si="705"/>
        <v>4.0030510058916686</v>
      </c>
      <c r="G7561" s="13">
        <f t="shared" ca="1" si="706"/>
        <v>0.49240954222630112</v>
      </c>
      <c r="H7561" s="13">
        <f t="shared" ca="1" si="707"/>
        <v>0</v>
      </c>
    </row>
    <row r="7562" spans="3:8">
      <c r="C7562" s="13">
        <f t="shared" ca="1" si="702"/>
        <v>2009.8045971781096</v>
      </c>
      <c r="D7562" s="13">
        <f t="shared" ca="1" si="703"/>
        <v>98.910594416706971</v>
      </c>
      <c r="E7562" s="13">
        <f t="shared" ca="1" si="704"/>
        <v>989800.93350412976</v>
      </c>
      <c r="F7562" s="13">
        <f t="shared" ca="1" si="705"/>
        <v>3.9874464499992848</v>
      </c>
      <c r="G7562" s="13">
        <f t="shared" ca="1" si="706"/>
        <v>0.5082452205600958</v>
      </c>
      <c r="H7562" s="13">
        <f t="shared" ca="1" si="707"/>
        <v>0</v>
      </c>
    </row>
    <row r="7563" spans="3:8">
      <c r="C7563" s="13">
        <f t="shared" ca="1" si="702"/>
        <v>1998.2339703858925</v>
      </c>
      <c r="D7563" s="13">
        <f t="shared" ca="1" si="703"/>
        <v>100.83337367850915</v>
      </c>
      <c r="E7563" s="13">
        <f t="shared" ca="1" si="704"/>
        <v>995450.83685297181</v>
      </c>
      <c r="F7563" s="13">
        <f t="shared" ca="1" si="705"/>
        <v>3.9978707796957149</v>
      </c>
      <c r="G7563" s="13">
        <f t="shared" ca="1" si="706"/>
        <v>0.50397881590037563</v>
      </c>
      <c r="H7563" s="13">
        <f t="shared" ca="1" si="707"/>
        <v>0</v>
      </c>
    </row>
    <row r="7564" spans="3:8">
      <c r="C7564" s="13">
        <f t="shared" ca="1" si="702"/>
        <v>2008.3184439672675</v>
      </c>
      <c r="D7564" s="13">
        <f t="shared" ca="1" si="703"/>
        <v>99.767098829600315</v>
      </c>
      <c r="E7564" s="13">
        <f t="shared" ca="1" si="704"/>
        <v>997821.95785270084</v>
      </c>
      <c r="F7564" s="13">
        <f t="shared" ca="1" si="705"/>
        <v>3.9983912940248167</v>
      </c>
      <c r="G7564" s="13">
        <f t="shared" ca="1" si="706"/>
        <v>0.50223665077250901</v>
      </c>
      <c r="H7564" s="13">
        <f t="shared" ca="1" si="707"/>
        <v>0</v>
      </c>
    </row>
    <row r="7565" spans="3:8">
      <c r="C7565" s="13">
        <f t="shared" ca="1" si="702"/>
        <v>1989.5918998395564</v>
      </c>
      <c r="D7565" s="13">
        <f t="shared" ca="1" si="703"/>
        <v>99.490830000091776</v>
      </c>
      <c r="E7565" s="13">
        <f t="shared" ca="1" si="704"/>
        <v>997746.18193131837</v>
      </c>
      <c r="F7565" s="13">
        <f t="shared" ca="1" si="705"/>
        <v>4.0025213294899391</v>
      </c>
      <c r="G7565" s="13">
        <f t="shared" ca="1" si="706"/>
        <v>0.48956064982332526</v>
      </c>
      <c r="H7565" s="13">
        <f t="shared" ca="1" si="707"/>
        <v>0</v>
      </c>
    </row>
    <row r="7566" spans="3:8">
      <c r="C7566" s="13">
        <f t="shared" ca="1" si="702"/>
        <v>1997.6943538373584</v>
      </c>
      <c r="D7566" s="13">
        <f t="shared" ca="1" si="703"/>
        <v>100.62522794711556</v>
      </c>
      <c r="E7566" s="13">
        <f t="shared" ca="1" si="704"/>
        <v>992667.05617561389</v>
      </c>
      <c r="F7566" s="13">
        <f t="shared" ca="1" si="705"/>
        <v>3.9959250988155977</v>
      </c>
      <c r="G7566" s="13">
        <f t="shared" ca="1" si="706"/>
        <v>0.50505901907992723</v>
      </c>
      <c r="H7566" s="13">
        <f t="shared" ca="1" si="707"/>
        <v>0</v>
      </c>
    </row>
    <row r="7567" spans="3:8">
      <c r="C7567" s="13">
        <f t="shared" ca="1" si="702"/>
        <v>2005.4130193354601</v>
      </c>
      <c r="D7567" s="13">
        <f t="shared" ca="1" si="703"/>
        <v>100.08936270087978</v>
      </c>
      <c r="E7567" s="13">
        <f t="shared" ca="1" si="704"/>
        <v>992641.64450270031</v>
      </c>
      <c r="F7567" s="13">
        <f t="shared" ca="1" si="705"/>
        <v>3.9970677187374131</v>
      </c>
      <c r="G7567" s="13">
        <f t="shared" ca="1" si="706"/>
        <v>0.50569330373598542</v>
      </c>
      <c r="H7567" s="13">
        <f t="shared" ca="1" si="707"/>
        <v>0</v>
      </c>
    </row>
    <row r="7568" spans="3:8">
      <c r="C7568" s="13">
        <f t="shared" ca="1" si="702"/>
        <v>2006.920374737947</v>
      </c>
      <c r="D7568" s="13">
        <f t="shared" ca="1" si="703"/>
        <v>100.72631659761971</v>
      </c>
      <c r="E7568" s="13">
        <f t="shared" ca="1" si="704"/>
        <v>993599.93311792926</v>
      </c>
      <c r="F7568" s="13">
        <f t="shared" ca="1" si="705"/>
        <v>3.9931301380630431</v>
      </c>
      <c r="G7568" s="13">
        <f t="shared" ca="1" si="706"/>
        <v>0.51119660490209751</v>
      </c>
      <c r="H7568" s="13">
        <f t="shared" ca="1" si="707"/>
        <v>0</v>
      </c>
    </row>
    <row r="7569" spans="3:8">
      <c r="C7569" s="13">
        <f t="shared" ca="1" si="702"/>
        <v>2014.4450969269933</v>
      </c>
      <c r="D7569" s="13">
        <f t="shared" ca="1" si="703"/>
        <v>99.413120739927706</v>
      </c>
      <c r="E7569" s="13">
        <f t="shared" ca="1" si="704"/>
        <v>1000332.7592441826</v>
      </c>
      <c r="F7569" s="13">
        <f t="shared" ca="1" si="705"/>
        <v>3.9956688642213436</v>
      </c>
      <c r="G7569" s="13">
        <f t="shared" ca="1" si="706"/>
        <v>0.50361918197353017</v>
      </c>
      <c r="H7569" s="13">
        <f t="shared" ca="1" si="707"/>
        <v>0</v>
      </c>
    </row>
    <row r="7570" spans="3:8">
      <c r="C7570" s="13">
        <f t="shared" ca="1" si="702"/>
        <v>1991.1385380288145</v>
      </c>
      <c r="D7570" s="13">
        <f t="shared" ca="1" si="703"/>
        <v>100.19277645106393</v>
      </c>
      <c r="E7570" s="13">
        <f t="shared" ca="1" si="704"/>
        <v>981846.12449906417</v>
      </c>
      <c r="F7570" s="13">
        <f t="shared" ca="1" si="705"/>
        <v>3.9998697782671142</v>
      </c>
      <c r="G7570" s="13">
        <f t="shared" ca="1" si="706"/>
        <v>0.50310966732940499</v>
      </c>
      <c r="H7570" s="13">
        <f t="shared" ca="1" si="707"/>
        <v>0</v>
      </c>
    </row>
    <row r="7571" spans="3:8">
      <c r="C7571" s="13">
        <f t="shared" ca="1" si="702"/>
        <v>1997.9296637881844</v>
      </c>
      <c r="D7571" s="13">
        <f t="shared" ca="1" si="703"/>
        <v>100.19293668675847</v>
      </c>
      <c r="E7571" s="13">
        <f t="shared" ca="1" si="704"/>
        <v>985903.79164531583</v>
      </c>
      <c r="F7571" s="13">
        <f t="shared" ca="1" si="705"/>
        <v>4.0003090921220554</v>
      </c>
      <c r="G7571" s="13">
        <f t="shared" ca="1" si="706"/>
        <v>0.50424186088876044</v>
      </c>
      <c r="H7571" s="13">
        <f t="shared" ca="1" si="707"/>
        <v>0</v>
      </c>
    </row>
    <row r="7572" spans="3:8">
      <c r="C7572" s="13">
        <f t="shared" ca="1" si="702"/>
        <v>2005.928521366953</v>
      </c>
      <c r="D7572" s="13">
        <f t="shared" ca="1" si="703"/>
        <v>100.39374321821856</v>
      </c>
      <c r="E7572" s="13">
        <f t="shared" ca="1" si="704"/>
        <v>992427.46977777232</v>
      </c>
      <c r="F7572" s="13">
        <f t="shared" ca="1" si="705"/>
        <v>4.0073865995884708</v>
      </c>
      <c r="G7572" s="13">
        <f t="shared" ca="1" si="706"/>
        <v>0.50239342360686678</v>
      </c>
      <c r="H7572" s="13">
        <f t="shared" ca="1" si="707"/>
        <v>0</v>
      </c>
    </row>
    <row r="7573" spans="3:8">
      <c r="C7573" s="13">
        <f t="shared" ca="1" si="702"/>
        <v>2011.9512319439552</v>
      </c>
      <c r="D7573" s="13">
        <f t="shared" ca="1" si="703"/>
        <v>100.28001916071635</v>
      </c>
      <c r="E7573" s="13">
        <f t="shared" ca="1" si="704"/>
        <v>1002101.8200060427</v>
      </c>
      <c r="F7573" s="13">
        <f t="shared" ca="1" si="705"/>
        <v>4.012463251821913</v>
      </c>
      <c r="G7573" s="13">
        <f t="shared" ca="1" si="706"/>
        <v>0.49744299494887501</v>
      </c>
      <c r="H7573" s="13">
        <f t="shared" ca="1" si="707"/>
        <v>0</v>
      </c>
    </row>
    <row r="7574" spans="3:8">
      <c r="C7574" s="13">
        <f t="shared" ca="1" si="702"/>
        <v>1999.4631497556691</v>
      </c>
      <c r="D7574" s="13">
        <f t="shared" ca="1" si="703"/>
        <v>99.786322364731845</v>
      </c>
      <c r="E7574" s="13">
        <f t="shared" ca="1" si="704"/>
        <v>1000854.8315185455</v>
      </c>
      <c r="F7574" s="13">
        <f t="shared" ca="1" si="705"/>
        <v>3.9920043816767428</v>
      </c>
      <c r="G7574" s="13">
        <f t="shared" ca="1" si="706"/>
        <v>0.49958896076620113</v>
      </c>
      <c r="H7574" s="13">
        <f t="shared" ca="1" si="707"/>
        <v>0</v>
      </c>
    </row>
    <row r="7575" spans="3:8">
      <c r="C7575" s="13">
        <f t="shared" ca="1" si="702"/>
        <v>1997.8221915787726</v>
      </c>
      <c r="D7575" s="13">
        <f t="shared" ca="1" si="703"/>
        <v>100.19344210940569</v>
      </c>
      <c r="E7575" s="13">
        <f t="shared" ca="1" si="704"/>
        <v>999405.09399921249</v>
      </c>
      <c r="F7575" s="13">
        <f t="shared" ca="1" si="705"/>
        <v>3.9970926680613985</v>
      </c>
      <c r="G7575" s="13">
        <f t="shared" ca="1" si="706"/>
        <v>0.49898176020396601</v>
      </c>
      <c r="H7575" s="13">
        <f t="shared" ca="1" si="707"/>
        <v>0</v>
      </c>
    </row>
    <row r="7576" spans="3:8">
      <c r="C7576" s="13">
        <f t="shared" ref="C7576:C7639" ca="1" si="708">NORMINV(RAND(),$D$3,$G$3)</f>
        <v>1985.3943228424982</v>
      </c>
      <c r="D7576" s="13">
        <f t="shared" ref="D7576:D7639" ca="1" si="709">NORMINV(RAND(),$D$4,$G$4)</f>
        <v>99.569069321095753</v>
      </c>
      <c r="E7576" s="13">
        <f t="shared" ref="E7576:E7639" ca="1" si="710">NORMINV(RAND(),$D$5,$G$5)</f>
        <v>993314.32550294721</v>
      </c>
      <c r="F7576" s="13">
        <f t="shared" ref="F7576:F7639" ca="1" si="711">NORMINV(RAND(),$D$6,$G$6)</f>
        <v>3.9831466537507203</v>
      </c>
      <c r="G7576" s="13">
        <f t="shared" ref="G7576:G7639" ca="1" si="712">C7576^2*D7576/(E7576*3.1415926*F7576^4)</f>
        <v>0.49966191462065052</v>
      </c>
      <c r="H7576" s="13">
        <f t="shared" ref="H7576:H7639" ca="1" si="713">IF(G7576&gt;0.54,1,IF(G7576&lt;0.46,1,0))</f>
        <v>0</v>
      </c>
    </row>
    <row r="7577" spans="3:8">
      <c r="C7577" s="13">
        <f t="shared" ca="1" si="708"/>
        <v>2014.7267977366209</v>
      </c>
      <c r="D7577" s="13">
        <f t="shared" ca="1" si="709"/>
        <v>100.58354671602473</v>
      </c>
      <c r="E7577" s="13">
        <f t="shared" ca="1" si="710"/>
        <v>1000044.1154367075</v>
      </c>
      <c r="F7577" s="13">
        <f t="shared" ca="1" si="711"/>
        <v>3.998305892637898</v>
      </c>
      <c r="G7577" s="13">
        <f t="shared" ca="1" si="712"/>
        <v>0.50849440584146799</v>
      </c>
      <c r="H7577" s="13">
        <f t="shared" ca="1" si="713"/>
        <v>0</v>
      </c>
    </row>
    <row r="7578" spans="3:8">
      <c r="C7578" s="13">
        <f t="shared" ca="1" si="708"/>
        <v>2004.2302179315941</v>
      </c>
      <c r="D7578" s="13">
        <f t="shared" ca="1" si="709"/>
        <v>99.837639596303745</v>
      </c>
      <c r="E7578" s="13">
        <f t="shared" ca="1" si="710"/>
        <v>1000490.480141861</v>
      </c>
      <c r="F7578" s="13">
        <f t="shared" ca="1" si="711"/>
        <v>4.0040672771225561</v>
      </c>
      <c r="G7578" s="13">
        <f t="shared" ca="1" si="712"/>
        <v>0.49638794554207538</v>
      </c>
      <c r="H7578" s="13">
        <f t="shared" ca="1" si="713"/>
        <v>0</v>
      </c>
    </row>
    <row r="7579" spans="3:8">
      <c r="C7579" s="13">
        <f t="shared" ca="1" si="708"/>
        <v>1985.3770612799219</v>
      </c>
      <c r="D7579" s="13">
        <f t="shared" ca="1" si="709"/>
        <v>100.26760575764324</v>
      </c>
      <c r="E7579" s="13">
        <f t="shared" ca="1" si="710"/>
        <v>993883.14559275424</v>
      </c>
      <c r="F7579" s="13">
        <f t="shared" ca="1" si="711"/>
        <v>4.0033860198375812</v>
      </c>
      <c r="G7579" s="13">
        <f t="shared" ca="1" si="712"/>
        <v>0.49277830599071409</v>
      </c>
      <c r="H7579" s="13">
        <f t="shared" ca="1" si="713"/>
        <v>0</v>
      </c>
    </row>
    <row r="7580" spans="3:8">
      <c r="C7580" s="13">
        <f t="shared" ca="1" si="708"/>
        <v>2009.5634851854272</v>
      </c>
      <c r="D7580" s="13">
        <f t="shared" ca="1" si="709"/>
        <v>100.58586186219235</v>
      </c>
      <c r="E7580" s="13">
        <f t="shared" ca="1" si="710"/>
        <v>1009673.8977898706</v>
      </c>
      <c r="F7580" s="13">
        <f t="shared" ca="1" si="711"/>
        <v>4.0058191576402429</v>
      </c>
      <c r="G7580" s="13">
        <f t="shared" ca="1" si="712"/>
        <v>0.49732930642615758</v>
      </c>
      <c r="H7580" s="13">
        <f t="shared" ca="1" si="713"/>
        <v>0</v>
      </c>
    </row>
    <row r="7581" spans="3:8">
      <c r="C7581" s="13">
        <f t="shared" ca="1" si="708"/>
        <v>1985.2696308375903</v>
      </c>
      <c r="D7581" s="13">
        <f t="shared" ca="1" si="709"/>
        <v>100.08513877336597</v>
      </c>
      <c r="E7581" s="13">
        <f t="shared" ca="1" si="710"/>
        <v>993065.60411959444</v>
      </c>
      <c r="F7581" s="13">
        <f t="shared" ca="1" si="711"/>
        <v>3.9958544743160918</v>
      </c>
      <c r="G7581" s="13">
        <f t="shared" ca="1" si="712"/>
        <v>0.49595484350663854</v>
      </c>
      <c r="H7581" s="13">
        <f t="shared" ca="1" si="713"/>
        <v>0</v>
      </c>
    </row>
    <row r="7582" spans="3:8">
      <c r="C7582" s="13">
        <f t="shared" ca="1" si="708"/>
        <v>1996.6401420669977</v>
      </c>
      <c r="D7582" s="13">
        <f t="shared" ca="1" si="709"/>
        <v>99.913611375281931</v>
      </c>
      <c r="E7582" s="13">
        <f t="shared" ca="1" si="710"/>
        <v>997292.55941001757</v>
      </c>
      <c r="F7582" s="13">
        <f t="shared" ca="1" si="711"/>
        <v>4.0019698156449834</v>
      </c>
      <c r="G7582" s="13">
        <f t="shared" ca="1" si="712"/>
        <v>0.49562884562525372</v>
      </c>
      <c r="H7582" s="13">
        <f t="shared" ca="1" si="713"/>
        <v>0</v>
      </c>
    </row>
    <row r="7583" spans="3:8">
      <c r="C7583" s="13">
        <f t="shared" ca="1" si="708"/>
        <v>1981.3546057316823</v>
      </c>
      <c r="D7583" s="13">
        <f t="shared" ca="1" si="709"/>
        <v>100.96627995385559</v>
      </c>
      <c r="E7583" s="13">
        <f t="shared" ca="1" si="710"/>
        <v>997923.45782899449</v>
      </c>
      <c r="F7583" s="13">
        <f t="shared" ca="1" si="711"/>
        <v>3.9978470969376287</v>
      </c>
      <c r="G7583" s="13">
        <f t="shared" ca="1" si="712"/>
        <v>0.49493589987148551</v>
      </c>
      <c r="H7583" s="13">
        <f t="shared" ca="1" si="713"/>
        <v>0</v>
      </c>
    </row>
    <row r="7584" spans="3:8">
      <c r="C7584" s="13">
        <f t="shared" ca="1" si="708"/>
        <v>1992.4989839098039</v>
      </c>
      <c r="D7584" s="13">
        <f t="shared" ca="1" si="709"/>
        <v>99.723915688012326</v>
      </c>
      <c r="E7584" s="13">
        <f t="shared" ca="1" si="710"/>
        <v>991254.96520972846</v>
      </c>
      <c r="F7584" s="13">
        <f t="shared" ca="1" si="711"/>
        <v>4.0009736910428408</v>
      </c>
      <c r="G7584" s="13">
        <f t="shared" ca="1" si="712"/>
        <v>0.49613231652002349</v>
      </c>
      <c r="H7584" s="13">
        <f t="shared" ca="1" si="713"/>
        <v>0</v>
      </c>
    </row>
    <row r="7585" spans="3:8">
      <c r="C7585" s="13">
        <f t="shared" ca="1" si="708"/>
        <v>2002.6466666673618</v>
      </c>
      <c r="D7585" s="13">
        <f t="shared" ca="1" si="709"/>
        <v>99.244665510813959</v>
      </c>
      <c r="E7585" s="13">
        <f t="shared" ca="1" si="710"/>
        <v>1001834.9872586646</v>
      </c>
      <c r="F7585" s="13">
        <f t="shared" ca="1" si="711"/>
        <v>4.0006892356339243</v>
      </c>
      <c r="G7585" s="13">
        <f t="shared" ca="1" si="712"/>
        <v>0.49366291795683942</v>
      </c>
      <c r="H7585" s="13">
        <f t="shared" ca="1" si="713"/>
        <v>0</v>
      </c>
    </row>
    <row r="7586" spans="3:8">
      <c r="C7586" s="13">
        <f t="shared" ca="1" si="708"/>
        <v>1992.2855246904787</v>
      </c>
      <c r="D7586" s="13">
        <f t="shared" ca="1" si="709"/>
        <v>99.658051706097737</v>
      </c>
      <c r="E7586" s="13">
        <f t="shared" ca="1" si="710"/>
        <v>984364.59619563865</v>
      </c>
      <c r="F7586" s="13">
        <f t="shared" ca="1" si="711"/>
        <v>3.9918666112561945</v>
      </c>
      <c r="G7586" s="13">
        <f t="shared" ca="1" si="712"/>
        <v>0.50373904849480455</v>
      </c>
      <c r="H7586" s="13">
        <f t="shared" ca="1" si="713"/>
        <v>0</v>
      </c>
    </row>
    <row r="7587" spans="3:8">
      <c r="C7587" s="13">
        <f t="shared" ca="1" si="708"/>
        <v>1997.3670651976963</v>
      </c>
      <c r="D7587" s="13">
        <f t="shared" ca="1" si="709"/>
        <v>99.774354671708622</v>
      </c>
      <c r="E7587" s="13">
        <f t="shared" ca="1" si="710"/>
        <v>999872.92079742695</v>
      </c>
      <c r="F7587" s="13">
        <f t="shared" ca="1" si="711"/>
        <v>3.9870748360147967</v>
      </c>
      <c r="G7587" s="13">
        <f t="shared" ca="1" si="712"/>
        <v>0.50144404170838297</v>
      </c>
      <c r="H7587" s="13">
        <f t="shared" ca="1" si="713"/>
        <v>0</v>
      </c>
    </row>
    <row r="7588" spans="3:8">
      <c r="C7588" s="13">
        <f t="shared" ca="1" si="708"/>
        <v>2007.3952320155659</v>
      </c>
      <c r="D7588" s="13">
        <f t="shared" ca="1" si="709"/>
        <v>99.645954508068783</v>
      </c>
      <c r="E7588" s="13">
        <f t="shared" ca="1" si="710"/>
        <v>997442.00267571339</v>
      </c>
      <c r="F7588" s="13">
        <f t="shared" ca="1" si="711"/>
        <v>4.0034676428136775</v>
      </c>
      <c r="G7588" s="13">
        <f t="shared" ca="1" si="712"/>
        <v>0.49881860014432738</v>
      </c>
      <c r="H7588" s="13">
        <f t="shared" ca="1" si="713"/>
        <v>0</v>
      </c>
    </row>
    <row r="7589" spans="3:8">
      <c r="C7589" s="13">
        <f t="shared" ca="1" si="708"/>
        <v>2005.4818017974624</v>
      </c>
      <c r="D7589" s="13">
        <f t="shared" ca="1" si="709"/>
        <v>100.04315436872641</v>
      </c>
      <c r="E7589" s="13">
        <f t="shared" ca="1" si="710"/>
        <v>987793.79559922963</v>
      </c>
      <c r="F7589" s="13">
        <f t="shared" ca="1" si="711"/>
        <v>3.9928339642868802</v>
      </c>
      <c r="G7589" s="13">
        <f t="shared" ca="1" si="712"/>
        <v>0.510133288055171</v>
      </c>
      <c r="H7589" s="13">
        <f t="shared" ca="1" si="713"/>
        <v>0</v>
      </c>
    </row>
    <row r="7590" spans="3:8">
      <c r="C7590" s="13">
        <f t="shared" ca="1" si="708"/>
        <v>1978.2618090475441</v>
      </c>
      <c r="D7590" s="13">
        <f t="shared" ca="1" si="709"/>
        <v>99.05742979098811</v>
      </c>
      <c r="E7590" s="13">
        <f t="shared" ca="1" si="710"/>
        <v>994704.24087963754</v>
      </c>
      <c r="F7590" s="13">
        <f t="shared" ca="1" si="711"/>
        <v>4.00000329930928</v>
      </c>
      <c r="G7590" s="13">
        <f t="shared" ca="1" si="712"/>
        <v>0.48458431863674345</v>
      </c>
      <c r="H7590" s="13">
        <f t="shared" ca="1" si="713"/>
        <v>0</v>
      </c>
    </row>
    <row r="7591" spans="3:8">
      <c r="C7591" s="13">
        <f t="shared" ca="1" si="708"/>
        <v>2014.2861557819786</v>
      </c>
      <c r="D7591" s="13">
        <f t="shared" ca="1" si="709"/>
        <v>99.274986149658801</v>
      </c>
      <c r="E7591" s="13">
        <f t="shared" ca="1" si="710"/>
        <v>991729.55753341934</v>
      </c>
      <c r="F7591" s="13">
        <f t="shared" ca="1" si="711"/>
        <v>3.9908982393345847</v>
      </c>
      <c r="G7591" s="13">
        <f t="shared" ca="1" si="712"/>
        <v>0.50963169706367517</v>
      </c>
      <c r="H7591" s="13">
        <f t="shared" ca="1" si="713"/>
        <v>0</v>
      </c>
    </row>
    <row r="7592" spans="3:8">
      <c r="C7592" s="13">
        <f t="shared" ca="1" si="708"/>
        <v>1995.5236191917602</v>
      </c>
      <c r="D7592" s="13">
        <f t="shared" ca="1" si="709"/>
        <v>99.832124897659952</v>
      </c>
      <c r="E7592" s="13">
        <f t="shared" ca="1" si="710"/>
        <v>998814.66667193524</v>
      </c>
      <c r="F7592" s="13">
        <f t="shared" ca="1" si="711"/>
        <v>3.9980390311826879</v>
      </c>
      <c r="G7592" s="13">
        <f t="shared" ca="1" si="712"/>
        <v>0.49586238536255794</v>
      </c>
      <c r="H7592" s="13">
        <f t="shared" ca="1" si="713"/>
        <v>0</v>
      </c>
    </row>
    <row r="7593" spans="3:8">
      <c r="C7593" s="13">
        <f t="shared" ca="1" si="708"/>
        <v>2016.0655470240565</v>
      </c>
      <c r="D7593" s="13">
        <f t="shared" ca="1" si="709"/>
        <v>99.535160395975211</v>
      </c>
      <c r="E7593" s="13">
        <f t="shared" ca="1" si="710"/>
        <v>1002918.3519369521</v>
      </c>
      <c r="F7593" s="13">
        <f t="shared" ca="1" si="711"/>
        <v>4.0054786661833095</v>
      </c>
      <c r="G7593" s="13">
        <f t="shared" ca="1" si="712"/>
        <v>0.49883013400982645</v>
      </c>
      <c r="H7593" s="13">
        <f t="shared" ca="1" si="713"/>
        <v>0</v>
      </c>
    </row>
    <row r="7594" spans="3:8">
      <c r="C7594" s="13">
        <f t="shared" ca="1" si="708"/>
        <v>2003.8485399916833</v>
      </c>
      <c r="D7594" s="13">
        <f t="shared" ca="1" si="709"/>
        <v>99.820118745149742</v>
      </c>
      <c r="E7594" s="13">
        <f t="shared" ca="1" si="710"/>
        <v>997137.75802873459</v>
      </c>
      <c r="F7594" s="13">
        <f t="shared" ca="1" si="711"/>
        <v>3.9957910985872327</v>
      </c>
      <c r="G7594" s="13">
        <f t="shared" ca="1" si="712"/>
        <v>0.5019168084438802</v>
      </c>
      <c r="H7594" s="13">
        <f t="shared" ca="1" si="713"/>
        <v>0</v>
      </c>
    </row>
    <row r="7595" spans="3:8">
      <c r="C7595" s="13">
        <f t="shared" ca="1" si="708"/>
        <v>2007.6962946268593</v>
      </c>
      <c r="D7595" s="13">
        <f t="shared" ca="1" si="709"/>
        <v>100.218776589643</v>
      </c>
      <c r="E7595" s="13">
        <f t="shared" ca="1" si="710"/>
        <v>987831.73457639106</v>
      </c>
      <c r="F7595" s="13">
        <f t="shared" ca="1" si="711"/>
        <v>3.9918728135298123</v>
      </c>
      <c r="G7595" s="13">
        <f t="shared" ca="1" si="712"/>
        <v>0.51263176081748585</v>
      </c>
      <c r="H7595" s="13">
        <f t="shared" ca="1" si="713"/>
        <v>0</v>
      </c>
    </row>
    <row r="7596" spans="3:8">
      <c r="C7596" s="13">
        <f t="shared" ca="1" si="708"/>
        <v>2017.2466254818605</v>
      </c>
      <c r="D7596" s="13">
        <f t="shared" ca="1" si="709"/>
        <v>99.56970355322386</v>
      </c>
      <c r="E7596" s="13">
        <f t="shared" ca="1" si="710"/>
        <v>992371.3819372704</v>
      </c>
      <c r="F7596" s="13">
        <f t="shared" ca="1" si="711"/>
        <v>3.99182441059085</v>
      </c>
      <c r="G7596" s="13">
        <f t="shared" ca="1" si="712"/>
        <v>0.51184138049264627</v>
      </c>
      <c r="H7596" s="13">
        <f t="shared" ca="1" si="713"/>
        <v>0</v>
      </c>
    </row>
    <row r="7597" spans="3:8">
      <c r="C7597" s="13">
        <f t="shared" ca="1" si="708"/>
        <v>1997.127962392387</v>
      </c>
      <c r="D7597" s="13">
        <f t="shared" ca="1" si="709"/>
        <v>100.37522465745339</v>
      </c>
      <c r="E7597" s="13">
        <f t="shared" ca="1" si="710"/>
        <v>993765.64666297671</v>
      </c>
      <c r="F7597" s="13">
        <f t="shared" ca="1" si="711"/>
        <v>4.0089641125901716</v>
      </c>
      <c r="G7597" s="13">
        <f t="shared" ca="1" si="712"/>
        <v>0.49645032119040805</v>
      </c>
      <c r="H7597" s="13">
        <f t="shared" ca="1" si="713"/>
        <v>0</v>
      </c>
    </row>
    <row r="7598" spans="3:8">
      <c r="C7598" s="13">
        <f t="shared" ca="1" si="708"/>
        <v>2010.796989946851</v>
      </c>
      <c r="D7598" s="13">
        <f t="shared" ca="1" si="709"/>
        <v>99.720989079120244</v>
      </c>
      <c r="E7598" s="13">
        <f t="shared" ca="1" si="710"/>
        <v>998415.47248888749</v>
      </c>
      <c r="F7598" s="13">
        <f t="shared" ca="1" si="711"/>
        <v>4.0019932920826546</v>
      </c>
      <c r="G7598" s="13">
        <f t="shared" ca="1" si="712"/>
        <v>0.50113696315352285</v>
      </c>
      <c r="H7598" s="13">
        <f t="shared" ca="1" si="713"/>
        <v>0</v>
      </c>
    </row>
    <row r="7599" spans="3:8">
      <c r="C7599" s="13">
        <f t="shared" ca="1" si="708"/>
        <v>2013.4997298067533</v>
      </c>
      <c r="D7599" s="13">
        <f t="shared" ca="1" si="709"/>
        <v>99.304961068621523</v>
      </c>
      <c r="E7599" s="13">
        <f t="shared" ca="1" si="710"/>
        <v>990687.4043654257</v>
      </c>
      <c r="F7599" s="13">
        <f t="shared" ca="1" si="711"/>
        <v>4.0030670232353653</v>
      </c>
      <c r="G7599" s="13">
        <f t="shared" ca="1" si="712"/>
        <v>0.50375125829359424</v>
      </c>
      <c r="H7599" s="13">
        <f t="shared" ca="1" si="713"/>
        <v>0</v>
      </c>
    </row>
    <row r="7600" spans="3:8">
      <c r="C7600" s="13">
        <f t="shared" ca="1" si="708"/>
        <v>2007.5139644736262</v>
      </c>
      <c r="D7600" s="13">
        <f t="shared" ca="1" si="709"/>
        <v>100.06982041391298</v>
      </c>
      <c r="E7600" s="13">
        <f t="shared" ca="1" si="710"/>
        <v>991346.84120546537</v>
      </c>
      <c r="F7600" s="13">
        <f t="shared" ca="1" si="711"/>
        <v>4.006577424503269</v>
      </c>
      <c r="G7600" s="13">
        <f t="shared" ca="1" si="712"/>
        <v>0.50251683923550894</v>
      </c>
      <c r="H7600" s="13">
        <f t="shared" ca="1" si="713"/>
        <v>0</v>
      </c>
    </row>
    <row r="7601" spans="3:8">
      <c r="C7601" s="13">
        <f t="shared" ca="1" si="708"/>
        <v>2015.1794058529731</v>
      </c>
      <c r="D7601" s="13">
        <f t="shared" ca="1" si="709"/>
        <v>99.631107253471356</v>
      </c>
      <c r="E7601" s="13">
        <f t="shared" ca="1" si="710"/>
        <v>992833.98453971348</v>
      </c>
      <c r="F7601" s="13">
        <f t="shared" ca="1" si="711"/>
        <v>3.9968030240549295</v>
      </c>
      <c r="G7601" s="13">
        <f t="shared" ca="1" si="712"/>
        <v>0.50832902526064594</v>
      </c>
      <c r="H7601" s="13">
        <f t="shared" ca="1" si="713"/>
        <v>0</v>
      </c>
    </row>
    <row r="7602" spans="3:8">
      <c r="C7602" s="13">
        <f t="shared" ca="1" si="708"/>
        <v>1995.2000284704307</v>
      </c>
      <c r="D7602" s="13">
        <f t="shared" ca="1" si="709"/>
        <v>99.640684913500564</v>
      </c>
      <c r="E7602" s="13">
        <f t="shared" ca="1" si="710"/>
        <v>988101.17182062462</v>
      </c>
      <c r="F7602" s="13">
        <f t="shared" ca="1" si="711"/>
        <v>4.0005666249786067</v>
      </c>
      <c r="G7602" s="13">
        <f t="shared" ca="1" si="712"/>
        <v>0.49885264492399128</v>
      </c>
      <c r="H7602" s="13">
        <f t="shared" ca="1" si="713"/>
        <v>0</v>
      </c>
    </row>
    <row r="7603" spans="3:8">
      <c r="C7603" s="13">
        <f t="shared" ca="1" si="708"/>
        <v>2014.737810500623</v>
      </c>
      <c r="D7603" s="13">
        <f t="shared" ca="1" si="709"/>
        <v>100.35371871138243</v>
      </c>
      <c r="E7603" s="13">
        <f t="shared" ca="1" si="710"/>
        <v>991692.85419455054</v>
      </c>
      <c r="F7603" s="13">
        <f t="shared" ca="1" si="711"/>
        <v>4.0045193313506076</v>
      </c>
      <c r="G7603" s="13">
        <f t="shared" ca="1" si="712"/>
        <v>0.50844258369650375</v>
      </c>
      <c r="H7603" s="13">
        <f t="shared" ca="1" si="713"/>
        <v>0</v>
      </c>
    </row>
    <row r="7604" spans="3:8">
      <c r="C7604" s="13">
        <f t="shared" ca="1" si="708"/>
        <v>2013.0315408174533</v>
      </c>
      <c r="D7604" s="13">
        <f t="shared" ca="1" si="709"/>
        <v>100.05466304865075</v>
      </c>
      <c r="E7604" s="13">
        <f t="shared" ca="1" si="710"/>
        <v>998160.01580523804</v>
      </c>
      <c r="F7604" s="13">
        <f t="shared" ca="1" si="711"/>
        <v>4.0070360546826027</v>
      </c>
      <c r="G7604" s="13">
        <f t="shared" ca="1" si="712"/>
        <v>0.50152831599346792</v>
      </c>
      <c r="H7604" s="13">
        <f t="shared" ca="1" si="713"/>
        <v>0</v>
      </c>
    </row>
    <row r="7605" spans="3:8">
      <c r="C7605" s="13">
        <f t="shared" ca="1" si="708"/>
        <v>1997.9943041958322</v>
      </c>
      <c r="D7605" s="13">
        <f t="shared" ca="1" si="709"/>
        <v>100.56112681840521</v>
      </c>
      <c r="E7605" s="13">
        <f t="shared" ca="1" si="710"/>
        <v>991717.11567691376</v>
      </c>
      <c r="F7605" s="13">
        <f t="shared" ca="1" si="711"/>
        <v>3.998610217766692</v>
      </c>
      <c r="G7605" s="13">
        <f t="shared" ca="1" si="712"/>
        <v>0.50401639436391743</v>
      </c>
      <c r="H7605" s="13">
        <f t="shared" ca="1" si="713"/>
        <v>0</v>
      </c>
    </row>
    <row r="7606" spans="3:8">
      <c r="C7606" s="13">
        <f t="shared" ca="1" si="708"/>
        <v>1988.2860293966526</v>
      </c>
      <c r="D7606" s="13">
        <f t="shared" ca="1" si="709"/>
        <v>100.41377861436786</v>
      </c>
      <c r="E7606" s="13">
        <f t="shared" ca="1" si="710"/>
        <v>993643.51553674322</v>
      </c>
      <c r="F7606" s="13">
        <f t="shared" ca="1" si="711"/>
        <v>3.9945887185667983</v>
      </c>
      <c r="G7606" s="13">
        <f t="shared" ca="1" si="712"/>
        <v>0.49943880115151501</v>
      </c>
      <c r="H7606" s="13">
        <f t="shared" ca="1" si="713"/>
        <v>0</v>
      </c>
    </row>
    <row r="7607" spans="3:8">
      <c r="C7607" s="13">
        <f t="shared" ca="1" si="708"/>
        <v>1984.2738896599299</v>
      </c>
      <c r="D7607" s="13">
        <f t="shared" ca="1" si="709"/>
        <v>99.847281936400918</v>
      </c>
      <c r="E7607" s="13">
        <f t="shared" ca="1" si="710"/>
        <v>984360.33365914866</v>
      </c>
      <c r="F7607" s="13">
        <f t="shared" ca="1" si="711"/>
        <v>3.9886425801515721</v>
      </c>
      <c r="G7607" s="13">
        <f t="shared" ca="1" si="712"/>
        <v>0.50226744228175035</v>
      </c>
      <c r="H7607" s="13">
        <f t="shared" ca="1" si="713"/>
        <v>0</v>
      </c>
    </row>
    <row r="7608" spans="3:8">
      <c r="C7608" s="13">
        <f t="shared" ca="1" si="708"/>
        <v>1998.6347929662204</v>
      </c>
      <c r="D7608" s="13">
        <f t="shared" ca="1" si="709"/>
        <v>100.51135084267311</v>
      </c>
      <c r="E7608" s="13">
        <f t="shared" ca="1" si="710"/>
        <v>999285.26462936739</v>
      </c>
      <c r="F7608" s="13">
        <f t="shared" ca="1" si="711"/>
        <v>3.9937610814978859</v>
      </c>
      <c r="G7608" s="13">
        <f t="shared" ca="1" si="712"/>
        <v>0.50270629774686582</v>
      </c>
      <c r="H7608" s="13">
        <f t="shared" ca="1" si="713"/>
        <v>0</v>
      </c>
    </row>
    <row r="7609" spans="3:8">
      <c r="C7609" s="13">
        <f t="shared" ca="1" si="708"/>
        <v>1982.7632468134077</v>
      </c>
      <c r="D7609" s="13">
        <f t="shared" ca="1" si="709"/>
        <v>99.99919794507818</v>
      </c>
      <c r="E7609" s="13">
        <f t="shared" ca="1" si="710"/>
        <v>990183.38756531838</v>
      </c>
      <c r="F7609" s="13">
        <f t="shared" ca="1" si="711"/>
        <v>4.0159446807051511</v>
      </c>
      <c r="G7609" s="13">
        <f t="shared" ca="1" si="712"/>
        <v>0.48587197357602691</v>
      </c>
      <c r="H7609" s="13">
        <f t="shared" ca="1" si="713"/>
        <v>0</v>
      </c>
    </row>
    <row r="7610" spans="3:8">
      <c r="C7610" s="13">
        <f t="shared" ca="1" si="708"/>
        <v>1996.9604817868144</v>
      </c>
      <c r="D7610" s="13">
        <f t="shared" ca="1" si="709"/>
        <v>99.501594447907266</v>
      </c>
      <c r="E7610" s="13">
        <f t="shared" ca="1" si="710"/>
        <v>989334.34030971618</v>
      </c>
      <c r="F7610" s="13">
        <f t="shared" ca="1" si="711"/>
        <v>3.9978770592849742</v>
      </c>
      <c r="G7610" s="13">
        <f t="shared" ca="1" si="712"/>
        <v>0.49975631771430634</v>
      </c>
      <c r="H7610" s="13">
        <f t="shared" ca="1" si="713"/>
        <v>0</v>
      </c>
    </row>
    <row r="7611" spans="3:8">
      <c r="C7611" s="13">
        <f t="shared" ca="1" si="708"/>
        <v>2005.1248966795858</v>
      </c>
      <c r="D7611" s="13">
        <f t="shared" ca="1" si="709"/>
        <v>99.716270277032194</v>
      </c>
      <c r="E7611" s="13">
        <f t="shared" ca="1" si="710"/>
        <v>994821.25448693987</v>
      </c>
      <c r="F7611" s="13">
        <f t="shared" ca="1" si="711"/>
        <v>4.0049843343753961</v>
      </c>
      <c r="G7611" s="13">
        <f t="shared" ca="1" si="712"/>
        <v>0.49859816698275689</v>
      </c>
      <c r="H7611" s="13">
        <f t="shared" ca="1" si="713"/>
        <v>0</v>
      </c>
    </row>
    <row r="7612" spans="3:8">
      <c r="C7612" s="13">
        <f t="shared" ca="1" si="708"/>
        <v>1996.936964885567</v>
      </c>
      <c r="D7612" s="13">
        <f t="shared" ca="1" si="709"/>
        <v>99.79760819991111</v>
      </c>
      <c r="E7612" s="13">
        <f t="shared" ca="1" si="710"/>
        <v>992889.76925069804</v>
      </c>
      <c r="F7612" s="13">
        <f t="shared" ca="1" si="711"/>
        <v>3.9934704439103248</v>
      </c>
      <c r="G7612" s="13">
        <f t="shared" ca="1" si="712"/>
        <v>0.50164448974921239</v>
      </c>
      <c r="H7612" s="13">
        <f t="shared" ca="1" si="713"/>
        <v>0</v>
      </c>
    </row>
    <row r="7613" spans="3:8">
      <c r="C7613" s="13">
        <f t="shared" ca="1" si="708"/>
        <v>1996.9207622586389</v>
      </c>
      <c r="D7613" s="13">
        <f t="shared" ca="1" si="709"/>
        <v>100.02072713526687</v>
      </c>
      <c r="E7613" s="13">
        <f t="shared" ca="1" si="710"/>
        <v>991849.94345324649</v>
      </c>
      <c r="F7613" s="13">
        <f t="shared" ca="1" si="711"/>
        <v>4.0107627614197172</v>
      </c>
      <c r="G7613" s="13">
        <f t="shared" ca="1" si="712"/>
        <v>0.49466130408329012</v>
      </c>
      <c r="H7613" s="13">
        <f t="shared" ca="1" si="713"/>
        <v>0</v>
      </c>
    </row>
    <row r="7614" spans="3:8">
      <c r="C7614" s="13">
        <f t="shared" ca="1" si="708"/>
        <v>2013.7595061507429</v>
      </c>
      <c r="D7614" s="13">
        <f t="shared" ca="1" si="709"/>
        <v>100.31160094834323</v>
      </c>
      <c r="E7614" s="13">
        <f t="shared" ca="1" si="710"/>
        <v>985007.38573642715</v>
      </c>
      <c r="F7614" s="13">
        <f t="shared" ca="1" si="711"/>
        <v>3.9947651837385028</v>
      </c>
      <c r="G7614" s="13">
        <f t="shared" ca="1" si="712"/>
        <v>0.51619285880156107</v>
      </c>
      <c r="H7614" s="13">
        <f t="shared" ca="1" si="713"/>
        <v>0</v>
      </c>
    </row>
    <row r="7615" spans="3:8">
      <c r="C7615" s="13">
        <f t="shared" ca="1" si="708"/>
        <v>1990.4976013964981</v>
      </c>
      <c r="D7615" s="13">
        <f t="shared" ca="1" si="709"/>
        <v>98.945113758975992</v>
      </c>
      <c r="E7615" s="13">
        <f t="shared" ca="1" si="710"/>
        <v>1000308.0734465882</v>
      </c>
      <c r="F7615" s="13">
        <f t="shared" ca="1" si="711"/>
        <v>4.0101226141307924</v>
      </c>
      <c r="G7615" s="13">
        <f t="shared" ca="1" si="712"/>
        <v>0.48239569401819915</v>
      </c>
      <c r="H7615" s="13">
        <f t="shared" ca="1" si="713"/>
        <v>0</v>
      </c>
    </row>
    <row r="7616" spans="3:8">
      <c r="C7616" s="13">
        <f t="shared" ca="1" si="708"/>
        <v>1991.6246885010025</v>
      </c>
      <c r="D7616" s="13">
        <f t="shared" ca="1" si="709"/>
        <v>99.833277727516247</v>
      </c>
      <c r="E7616" s="13">
        <f t="shared" ca="1" si="710"/>
        <v>991218.32079483161</v>
      </c>
      <c r="F7616" s="13">
        <f t="shared" ca="1" si="711"/>
        <v>3.9957366769372444</v>
      </c>
      <c r="G7616" s="13">
        <f t="shared" ca="1" si="712"/>
        <v>0.49886577107200125</v>
      </c>
      <c r="H7616" s="13">
        <f t="shared" ca="1" si="713"/>
        <v>0</v>
      </c>
    </row>
    <row r="7617" spans="3:8">
      <c r="C7617" s="13">
        <f t="shared" ca="1" si="708"/>
        <v>1994.78787952528</v>
      </c>
      <c r="D7617" s="13">
        <f t="shared" ca="1" si="709"/>
        <v>101.1777162539004</v>
      </c>
      <c r="E7617" s="13">
        <f t="shared" ca="1" si="710"/>
        <v>1000630.9086864988</v>
      </c>
      <c r="F7617" s="13">
        <f t="shared" ca="1" si="711"/>
        <v>4.0096923118478047</v>
      </c>
      <c r="G7617" s="13">
        <f t="shared" ca="1" si="712"/>
        <v>0.49546199105100258</v>
      </c>
      <c r="H7617" s="13">
        <f t="shared" ca="1" si="713"/>
        <v>0</v>
      </c>
    </row>
    <row r="7618" spans="3:8">
      <c r="C7618" s="13">
        <f t="shared" ca="1" si="708"/>
        <v>2005.0763539095883</v>
      </c>
      <c r="D7618" s="13">
        <f t="shared" ca="1" si="709"/>
        <v>100.88270408673925</v>
      </c>
      <c r="E7618" s="13">
        <f t="shared" ca="1" si="710"/>
        <v>992057.78164085362</v>
      </c>
      <c r="F7618" s="13">
        <f t="shared" ca="1" si="711"/>
        <v>3.999007862025596</v>
      </c>
      <c r="G7618" s="13">
        <f t="shared" ca="1" si="712"/>
        <v>0.50884168277774355</v>
      </c>
      <c r="H7618" s="13">
        <f t="shared" ca="1" si="713"/>
        <v>0</v>
      </c>
    </row>
    <row r="7619" spans="3:8">
      <c r="C7619" s="13">
        <f t="shared" ca="1" si="708"/>
        <v>2010.325780321034</v>
      </c>
      <c r="D7619" s="13">
        <f t="shared" ca="1" si="709"/>
        <v>100.34475170092846</v>
      </c>
      <c r="E7619" s="13">
        <f t="shared" ca="1" si="710"/>
        <v>998647.82947039418</v>
      </c>
      <c r="F7619" s="13">
        <f t="shared" ca="1" si="711"/>
        <v>4.0039772643895226</v>
      </c>
      <c r="G7619" s="13">
        <f t="shared" ca="1" si="712"/>
        <v>0.50292000124990488</v>
      </c>
      <c r="H7619" s="13">
        <f t="shared" ca="1" si="713"/>
        <v>0</v>
      </c>
    </row>
    <row r="7620" spans="3:8">
      <c r="C7620" s="13">
        <f t="shared" ca="1" si="708"/>
        <v>1995.4450348699711</v>
      </c>
      <c r="D7620" s="13">
        <f t="shared" ca="1" si="709"/>
        <v>100.16158212224498</v>
      </c>
      <c r="E7620" s="13">
        <f t="shared" ca="1" si="710"/>
        <v>998749.7397981768</v>
      </c>
      <c r="F7620" s="13">
        <f t="shared" ca="1" si="711"/>
        <v>3.9995969071353565</v>
      </c>
      <c r="G7620" s="13">
        <f t="shared" ca="1" si="712"/>
        <v>0.49671728722599062</v>
      </c>
      <c r="H7620" s="13">
        <f t="shared" ca="1" si="713"/>
        <v>0</v>
      </c>
    </row>
    <row r="7621" spans="3:8">
      <c r="C7621" s="13">
        <f t="shared" ca="1" si="708"/>
        <v>2000.2814458623777</v>
      </c>
      <c r="D7621" s="13">
        <f t="shared" ca="1" si="709"/>
        <v>98.846476204588058</v>
      </c>
      <c r="E7621" s="13">
        <f t="shared" ca="1" si="710"/>
        <v>990988.43441937317</v>
      </c>
      <c r="F7621" s="13">
        <f t="shared" ca="1" si="711"/>
        <v>4.0039382401550041</v>
      </c>
      <c r="G7621" s="13">
        <f t="shared" ca="1" si="712"/>
        <v>0.49428277210770788</v>
      </c>
      <c r="H7621" s="13">
        <f t="shared" ca="1" si="713"/>
        <v>0</v>
      </c>
    </row>
    <row r="7622" spans="3:8">
      <c r="C7622" s="13">
        <f t="shared" ca="1" si="708"/>
        <v>2017.0365920565216</v>
      </c>
      <c r="D7622" s="13">
        <f t="shared" ca="1" si="709"/>
        <v>99.658011697366362</v>
      </c>
      <c r="E7622" s="13">
        <f t="shared" ca="1" si="710"/>
        <v>998845.76156050374</v>
      </c>
      <c r="F7622" s="13">
        <f t="shared" ca="1" si="711"/>
        <v>3.9982366422564439</v>
      </c>
      <c r="G7622" s="13">
        <f t="shared" ca="1" si="712"/>
        <v>0.5056121434224351</v>
      </c>
      <c r="H7622" s="13">
        <f t="shared" ca="1" si="713"/>
        <v>0</v>
      </c>
    </row>
    <row r="7623" spans="3:8">
      <c r="C7623" s="13">
        <f t="shared" ca="1" si="708"/>
        <v>2001.8468235899961</v>
      </c>
      <c r="D7623" s="13">
        <f t="shared" ca="1" si="709"/>
        <v>99.881818589906217</v>
      </c>
      <c r="E7623" s="13">
        <f t="shared" ca="1" si="710"/>
        <v>988114.25554308295</v>
      </c>
      <c r="F7623" s="13">
        <f t="shared" ca="1" si="711"/>
        <v>4.0048756570324366</v>
      </c>
      <c r="G7623" s="13">
        <f t="shared" ca="1" si="712"/>
        <v>0.50122756923711953</v>
      </c>
      <c r="H7623" s="13">
        <f t="shared" ca="1" si="713"/>
        <v>0</v>
      </c>
    </row>
    <row r="7624" spans="3:8">
      <c r="C7624" s="13">
        <f t="shared" ca="1" si="708"/>
        <v>2005.7870094573379</v>
      </c>
      <c r="D7624" s="13">
        <f t="shared" ca="1" si="709"/>
        <v>100.16032468206726</v>
      </c>
      <c r="E7624" s="13">
        <f t="shared" ca="1" si="710"/>
        <v>985102.5945071507</v>
      </c>
      <c r="F7624" s="13">
        <f t="shared" ca="1" si="711"/>
        <v>3.9907413541198968</v>
      </c>
      <c r="G7624" s="13">
        <f t="shared" ca="1" si="712"/>
        <v>0.5133572482467319</v>
      </c>
      <c r="H7624" s="13">
        <f t="shared" ca="1" si="713"/>
        <v>0</v>
      </c>
    </row>
    <row r="7625" spans="3:8">
      <c r="C7625" s="13">
        <f t="shared" ca="1" si="708"/>
        <v>2000.0975909926533</v>
      </c>
      <c r="D7625" s="13">
        <f t="shared" ca="1" si="709"/>
        <v>99.798231297693135</v>
      </c>
      <c r="E7625" s="13">
        <f t="shared" ca="1" si="710"/>
        <v>1001865.3007055162</v>
      </c>
      <c r="F7625" s="13">
        <f t="shared" ca="1" si="711"/>
        <v>3.9979138512278367</v>
      </c>
      <c r="G7625" s="13">
        <f t="shared" ca="1" si="712"/>
        <v>0.4965149063558334</v>
      </c>
      <c r="H7625" s="13">
        <f t="shared" ca="1" si="713"/>
        <v>0</v>
      </c>
    </row>
    <row r="7626" spans="3:8">
      <c r="C7626" s="13">
        <f t="shared" ca="1" si="708"/>
        <v>2002.5211946205654</v>
      </c>
      <c r="D7626" s="13">
        <f t="shared" ca="1" si="709"/>
        <v>100.12721982587152</v>
      </c>
      <c r="E7626" s="13">
        <f t="shared" ca="1" si="710"/>
        <v>993199.11849215126</v>
      </c>
      <c r="F7626" s="13">
        <f t="shared" ca="1" si="711"/>
        <v>4.0112820177584814</v>
      </c>
      <c r="G7626" s="13">
        <f t="shared" ca="1" si="712"/>
        <v>0.4970355164128118</v>
      </c>
      <c r="H7626" s="13">
        <f t="shared" ca="1" si="713"/>
        <v>0</v>
      </c>
    </row>
    <row r="7627" spans="3:8">
      <c r="C7627" s="13">
        <f t="shared" ca="1" si="708"/>
        <v>2022.1038635249349</v>
      </c>
      <c r="D7627" s="13">
        <f t="shared" ca="1" si="709"/>
        <v>99.34530121578824</v>
      </c>
      <c r="E7627" s="13">
        <f t="shared" ca="1" si="710"/>
        <v>993328.58150216984</v>
      </c>
      <c r="F7627" s="13">
        <f t="shared" ca="1" si="711"/>
        <v>3.9967596254523401</v>
      </c>
      <c r="G7627" s="13">
        <f t="shared" ca="1" si="712"/>
        <v>0.51012820168904149</v>
      </c>
      <c r="H7627" s="13">
        <f t="shared" ca="1" si="713"/>
        <v>0</v>
      </c>
    </row>
    <row r="7628" spans="3:8">
      <c r="C7628" s="13">
        <f t="shared" ca="1" si="708"/>
        <v>2024.202483083305</v>
      </c>
      <c r="D7628" s="13">
        <f t="shared" ca="1" si="709"/>
        <v>98.790149531075528</v>
      </c>
      <c r="E7628" s="13">
        <f t="shared" ca="1" si="710"/>
        <v>986956.99019589135</v>
      </c>
      <c r="F7628" s="13">
        <f t="shared" ca="1" si="711"/>
        <v>4.0022106845744281</v>
      </c>
      <c r="G7628" s="13">
        <f t="shared" ca="1" si="712"/>
        <v>0.5088311243460093</v>
      </c>
      <c r="H7628" s="13">
        <f t="shared" ca="1" si="713"/>
        <v>0</v>
      </c>
    </row>
    <row r="7629" spans="3:8">
      <c r="C7629" s="13">
        <f t="shared" ca="1" si="708"/>
        <v>1988.7284109284617</v>
      </c>
      <c r="D7629" s="13">
        <f t="shared" ca="1" si="709"/>
        <v>100.06877732509084</v>
      </c>
      <c r="E7629" s="13">
        <f t="shared" ca="1" si="710"/>
        <v>996591.13618301169</v>
      </c>
      <c r="F7629" s="13">
        <f t="shared" ca="1" si="711"/>
        <v>3.9955179417409412</v>
      </c>
      <c r="G7629" s="13">
        <f t="shared" ca="1" si="712"/>
        <v>0.49600987561506471</v>
      </c>
      <c r="H7629" s="13">
        <f t="shared" ca="1" si="713"/>
        <v>0</v>
      </c>
    </row>
    <row r="7630" spans="3:8">
      <c r="C7630" s="13">
        <f t="shared" ca="1" si="708"/>
        <v>2013.5713720328265</v>
      </c>
      <c r="D7630" s="13">
        <f t="shared" ca="1" si="709"/>
        <v>100.10536532375548</v>
      </c>
      <c r="E7630" s="13">
        <f t="shared" ca="1" si="710"/>
        <v>991692.67950835684</v>
      </c>
      <c r="F7630" s="13">
        <f t="shared" ca="1" si="711"/>
        <v>4.0000183146237038</v>
      </c>
      <c r="G7630" s="13">
        <f t="shared" ca="1" si="712"/>
        <v>0.50888133159986504</v>
      </c>
      <c r="H7630" s="13">
        <f t="shared" ca="1" si="713"/>
        <v>0</v>
      </c>
    </row>
    <row r="7631" spans="3:8">
      <c r="C7631" s="13">
        <f t="shared" ca="1" si="708"/>
        <v>1984.0687788964117</v>
      </c>
      <c r="D7631" s="13">
        <f t="shared" ca="1" si="709"/>
        <v>99.25059271190878</v>
      </c>
      <c r="E7631" s="13">
        <f t="shared" ca="1" si="710"/>
        <v>987822.16563708719</v>
      </c>
      <c r="F7631" s="13">
        <f t="shared" ca="1" si="711"/>
        <v>3.9991981941843981</v>
      </c>
      <c r="G7631" s="13">
        <f t="shared" ca="1" si="712"/>
        <v>0.49218255045018128</v>
      </c>
      <c r="H7631" s="13">
        <f t="shared" ca="1" si="713"/>
        <v>0</v>
      </c>
    </row>
    <row r="7632" spans="3:8">
      <c r="C7632" s="13">
        <f t="shared" ca="1" si="708"/>
        <v>2012.36323080688</v>
      </c>
      <c r="D7632" s="13">
        <f t="shared" ca="1" si="709"/>
        <v>99.390955857217449</v>
      </c>
      <c r="E7632" s="13">
        <f t="shared" ca="1" si="710"/>
        <v>989461.11018097436</v>
      </c>
      <c r="F7632" s="13">
        <f t="shared" ca="1" si="711"/>
        <v>3.99924714983494</v>
      </c>
      <c r="G7632" s="13">
        <f t="shared" ca="1" si="712"/>
        <v>0.50617191392173611</v>
      </c>
      <c r="H7632" s="13">
        <f t="shared" ca="1" si="713"/>
        <v>0</v>
      </c>
    </row>
    <row r="7633" spans="3:8">
      <c r="C7633" s="13">
        <f t="shared" ca="1" si="708"/>
        <v>2001.5854481748581</v>
      </c>
      <c r="D7633" s="13">
        <f t="shared" ca="1" si="709"/>
        <v>99.477913837610018</v>
      </c>
      <c r="E7633" s="13">
        <f t="shared" ca="1" si="710"/>
        <v>999350.94225279381</v>
      </c>
      <c r="F7633" s="13">
        <f t="shared" ca="1" si="711"/>
        <v>3.9973570331996848</v>
      </c>
      <c r="G7633" s="13">
        <f t="shared" ca="1" si="712"/>
        <v>0.49718187448404594</v>
      </c>
      <c r="H7633" s="13">
        <f t="shared" ca="1" si="713"/>
        <v>0</v>
      </c>
    </row>
    <row r="7634" spans="3:8">
      <c r="C7634" s="13">
        <f t="shared" ca="1" si="708"/>
        <v>1982.7481879733539</v>
      </c>
      <c r="D7634" s="13">
        <f t="shared" ca="1" si="709"/>
        <v>99.909411369528058</v>
      </c>
      <c r="E7634" s="13">
        <f t="shared" ca="1" si="710"/>
        <v>1005351.5405312309</v>
      </c>
      <c r="F7634" s="13">
        <f t="shared" ca="1" si="711"/>
        <v>4.0085147184886472</v>
      </c>
      <c r="G7634" s="13">
        <f t="shared" ca="1" si="712"/>
        <v>0.4816591115082568</v>
      </c>
      <c r="H7634" s="13">
        <f t="shared" ca="1" si="713"/>
        <v>0</v>
      </c>
    </row>
    <row r="7635" spans="3:8">
      <c r="C7635" s="13">
        <f t="shared" ca="1" si="708"/>
        <v>2008.1458209956536</v>
      </c>
      <c r="D7635" s="13">
        <f t="shared" ca="1" si="709"/>
        <v>100.63097539620723</v>
      </c>
      <c r="E7635" s="13">
        <f t="shared" ca="1" si="710"/>
        <v>990254.80435026193</v>
      </c>
      <c r="F7635" s="13">
        <f t="shared" ca="1" si="711"/>
        <v>4.001899848397092</v>
      </c>
      <c r="G7635" s="13">
        <f t="shared" ca="1" si="712"/>
        <v>0.50858141681545332</v>
      </c>
      <c r="H7635" s="13">
        <f t="shared" ca="1" si="713"/>
        <v>0</v>
      </c>
    </row>
    <row r="7636" spans="3:8">
      <c r="C7636" s="13">
        <f t="shared" ca="1" si="708"/>
        <v>1989.1320938807248</v>
      </c>
      <c r="D7636" s="13">
        <f t="shared" ca="1" si="709"/>
        <v>99.090738943718094</v>
      </c>
      <c r="E7636" s="13">
        <f t="shared" ca="1" si="710"/>
        <v>996175.8092111923</v>
      </c>
      <c r="F7636" s="13">
        <f t="shared" ca="1" si="711"/>
        <v>4.0018355181909078</v>
      </c>
      <c r="G7636" s="13">
        <f t="shared" ca="1" si="712"/>
        <v>0.48846957904398669</v>
      </c>
      <c r="H7636" s="13">
        <f t="shared" ca="1" si="713"/>
        <v>0</v>
      </c>
    </row>
    <row r="7637" spans="3:8">
      <c r="C7637" s="13">
        <f t="shared" ca="1" si="708"/>
        <v>2007.7325680828544</v>
      </c>
      <c r="D7637" s="13">
        <f t="shared" ca="1" si="709"/>
        <v>99.916907030447859</v>
      </c>
      <c r="E7637" s="13">
        <f t="shared" ca="1" si="710"/>
        <v>1000831.4471431347</v>
      </c>
      <c r="F7637" s="13">
        <f t="shared" ca="1" si="711"/>
        <v>3.9987843680957638</v>
      </c>
      <c r="G7637" s="13">
        <f t="shared" ca="1" si="712"/>
        <v>0.5009887326132737</v>
      </c>
      <c r="H7637" s="13">
        <f t="shared" ca="1" si="713"/>
        <v>0</v>
      </c>
    </row>
    <row r="7638" spans="3:8">
      <c r="C7638" s="13">
        <f t="shared" ca="1" si="708"/>
        <v>1996.7194500575738</v>
      </c>
      <c r="D7638" s="13">
        <f t="shared" ca="1" si="709"/>
        <v>99.605809697543819</v>
      </c>
      <c r="E7638" s="13">
        <f t="shared" ca="1" si="710"/>
        <v>982766.62634523492</v>
      </c>
      <c r="F7638" s="13">
        <f t="shared" ca="1" si="711"/>
        <v>4.011446801718499</v>
      </c>
      <c r="G7638" s="13">
        <f t="shared" ca="1" si="712"/>
        <v>0.49672309555366101</v>
      </c>
      <c r="H7638" s="13">
        <f t="shared" ca="1" si="713"/>
        <v>0</v>
      </c>
    </row>
    <row r="7639" spans="3:8">
      <c r="C7639" s="13">
        <f t="shared" ca="1" si="708"/>
        <v>2011.9088343372498</v>
      </c>
      <c r="D7639" s="13">
        <f t="shared" ca="1" si="709"/>
        <v>99.826635185961933</v>
      </c>
      <c r="E7639" s="13">
        <f t="shared" ca="1" si="710"/>
        <v>1008157.4733900967</v>
      </c>
      <c r="F7639" s="13">
        <f t="shared" ca="1" si="711"/>
        <v>4.0055925856813772</v>
      </c>
      <c r="G7639" s="13">
        <f t="shared" ca="1" si="712"/>
        <v>0.49558447262143845</v>
      </c>
      <c r="H7639" s="13">
        <f t="shared" ca="1" si="713"/>
        <v>0</v>
      </c>
    </row>
    <row r="7640" spans="3:8">
      <c r="C7640" s="13">
        <f t="shared" ref="C7640:C7703" ca="1" si="714">NORMINV(RAND(),$D$3,$G$3)</f>
        <v>1996.5109517120115</v>
      </c>
      <c r="D7640" s="13">
        <f t="shared" ref="D7640:D7703" ca="1" si="715">NORMINV(RAND(),$D$4,$G$4)</f>
        <v>100.07695912964796</v>
      </c>
      <c r="E7640" s="13">
        <f t="shared" ref="E7640:E7703" ca="1" si="716">NORMINV(RAND(),$D$5,$G$5)</f>
        <v>1002784.8325292743</v>
      </c>
      <c r="F7640" s="13">
        <f t="shared" ref="F7640:F7703" ca="1" si="717">NORMINV(RAND(),$D$6,$G$6)</f>
        <v>4.007516078081693</v>
      </c>
      <c r="G7640" s="13">
        <f t="shared" ref="G7640:G7703" ca="1" si="718">C7640^2*D7640/(E7640*3.1415926*F7640^4)</f>
        <v>0.49092910353448488</v>
      </c>
      <c r="H7640" s="13">
        <f t="shared" ref="H7640:H7703" ca="1" si="719">IF(G7640&gt;0.54,1,IF(G7640&lt;0.46,1,0))</f>
        <v>0</v>
      </c>
    </row>
    <row r="7641" spans="3:8">
      <c r="C7641" s="13">
        <f t="shared" ca="1" si="714"/>
        <v>1993.4979043845888</v>
      </c>
      <c r="D7641" s="13">
        <f t="shared" ca="1" si="715"/>
        <v>100.09621386419595</v>
      </c>
      <c r="E7641" s="13">
        <f t="shared" ca="1" si="716"/>
        <v>1008124.4949083581</v>
      </c>
      <c r="F7641" s="13">
        <f t="shared" ca="1" si="717"/>
        <v>4.0031317783470808</v>
      </c>
      <c r="G7641" s="13">
        <f t="shared" ca="1" si="718"/>
        <v>0.48908645779490156</v>
      </c>
      <c r="H7641" s="13">
        <f t="shared" ca="1" si="719"/>
        <v>0</v>
      </c>
    </row>
    <row r="7642" spans="3:8">
      <c r="C7642" s="13">
        <f t="shared" ca="1" si="714"/>
        <v>2009.6397330113266</v>
      </c>
      <c r="D7642" s="13">
        <f t="shared" ca="1" si="715"/>
        <v>100.22166577046865</v>
      </c>
      <c r="E7642" s="13">
        <f t="shared" ca="1" si="716"/>
        <v>979414.32530630787</v>
      </c>
      <c r="F7642" s="13">
        <f t="shared" ca="1" si="717"/>
        <v>4.0115989601971851</v>
      </c>
      <c r="G7642" s="13">
        <f t="shared" ca="1" si="718"/>
        <v>0.50793913692292592</v>
      </c>
      <c r="H7642" s="13">
        <f t="shared" ca="1" si="719"/>
        <v>0</v>
      </c>
    </row>
    <row r="7643" spans="3:8">
      <c r="C7643" s="13">
        <f t="shared" ca="1" si="714"/>
        <v>2020.3355925346916</v>
      </c>
      <c r="D7643" s="13">
        <f t="shared" ca="1" si="715"/>
        <v>99.9788904752061</v>
      </c>
      <c r="E7643" s="13">
        <f t="shared" ca="1" si="716"/>
        <v>991206.04835934856</v>
      </c>
      <c r="F7643" s="13">
        <f t="shared" ca="1" si="717"/>
        <v>4.000084448432073</v>
      </c>
      <c r="G7643" s="13">
        <f t="shared" ca="1" si="718"/>
        <v>0.51187614850185037</v>
      </c>
      <c r="H7643" s="13">
        <f t="shared" ca="1" si="719"/>
        <v>0</v>
      </c>
    </row>
    <row r="7644" spans="3:8">
      <c r="C7644" s="13">
        <f t="shared" ca="1" si="714"/>
        <v>1988.3653330958787</v>
      </c>
      <c r="D7644" s="13">
        <f t="shared" ca="1" si="715"/>
        <v>100.27309687586495</v>
      </c>
      <c r="E7644" s="13">
        <f t="shared" ca="1" si="716"/>
        <v>987301.12855294859</v>
      </c>
      <c r="F7644" s="13">
        <f t="shared" ca="1" si="717"/>
        <v>3.9937378505773102</v>
      </c>
      <c r="G7644" s="13">
        <f t="shared" ca="1" si="718"/>
        <v>0.50241092815614374</v>
      </c>
      <c r="H7644" s="13">
        <f t="shared" ca="1" si="719"/>
        <v>0</v>
      </c>
    </row>
    <row r="7645" spans="3:8">
      <c r="C7645" s="13">
        <f t="shared" ca="1" si="714"/>
        <v>1999.9689259060676</v>
      </c>
      <c r="D7645" s="13">
        <f t="shared" ca="1" si="715"/>
        <v>100.80667602053792</v>
      </c>
      <c r="E7645" s="13">
        <f t="shared" ca="1" si="716"/>
        <v>989375.8551248553</v>
      </c>
      <c r="F7645" s="13">
        <f t="shared" ca="1" si="717"/>
        <v>4.0023833443803998</v>
      </c>
      <c r="G7645" s="13">
        <f t="shared" ca="1" si="718"/>
        <v>0.50553343854588684</v>
      </c>
      <c r="H7645" s="13">
        <f t="shared" ca="1" si="719"/>
        <v>0</v>
      </c>
    </row>
    <row r="7646" spans="3:8">
      <c r="C7646" s="13">
        <f t="shared" ca="1" si="714"/>
        <v>2008.145915425473</v>
      </c>
      <c r="D7646" s="13">
        <f t="shared" ca="1" si="715"/>
        <v>99.463023073562141</v>
      </c>
      <c r="E7646" s="13">
        <f t="shared" ca="1" si="716"/>
        <v>993761.15675573878</v>
      </c>
      <c r="F7646" s="13">
        <f t="shared" ca="1" si="717"/>
        <v>3.9984534018557873</v>
      </c>
      <c r="G7646" s="13">
        <f t="shared" ca="1" si="718"/>
        <v>0.50263433082915077</v>
      </c>
      <c r="H7646" s="13">
        <f t="shared" ca="1" si="719"/>
        <v>0</v>
      </c>
    </row>
    <row r="7647" spans="3:8">
      <c r="C7647" s="13">
        <f t="shared" ca="1" si="714"/>
        <v>2015.7504148118726</v>
      </c>
      <c r="D7647" s="13">
        <f t="shared" ca="1" si="715"/>
        <v>100.22506778296142</v>
      </c>
      <c r="E7647" s="13">
        <f t="shared" ca="1" si="716"/>
        <v>1007045.834150352</v>
      </c>
      <c r="F7647" s="13">
        <f t="shared" ca="1" si="717"/>
        <v>4.0069774055920035</v>
      </c>
      <c r="G7647" s="13">
        <f t="shared" ca="1" si="718"/>
        <v>0.49932486995324621</v>
      </c>
      <c r="H7647" s="13">
        <f t="shared" ca="1" si="719"/>
        <v>0</v>
      </c>
    </row>
    <row r="7648" spans="3:8">
      <c r="C7648" s="13">
        <f t="shared" ca="1" si="714"/>
        <v>1976.4105589521871</v>
      </c>
      <c r="D7648" s="13">
        <f t="shared" ca="1" si="715"/>
        <v>99.176051082243035</v>
      </c>
      <c r="E7648" s="13">
        <f t="shared" ca="1" si="716"/>
        <v>989015.25043758459</v>
      </c>
      <c r="F7648" s="13">
        <f t="shared" ca="1" si="717"/>
        <v>3.9871197043009858</v>
      </c>
      <c r="G7648" s="13">
        <f t="shared" ca="1" si="718"/>
        <v>0.49336824219699826</v>
      </c>
      <c r="H7648" s="13">
        <f t="shared" ca="1" si="719"/>
        <v>0</v>
      </c>
    </row>
    <row r="7649" spans="3:8">
      <c r="C7649" s="13">
        <f t="shared" ca="1" si="714"/>
        <v>2005.3365503012685</v>
      </c>
      <c r="D7649" s="13">
        <f t="shared" ca="1" si="715"/>
        <v>99.796639263593292</v>
      </c>
      <c r="E7649" s="13">
        <f t="shared" ca="1" si="716"/>
        <v>982110.71877290751</v>
      </c>
      <c r="F7649" s="13">
        <f t="shared" ca="1" si="717"/>
        <v>3.9948814056213116</v>
      </c>
      <c r="G7649" s="13">
        <f t="shared" ca="1" si="718"/>
        <v>0.51069849107854104</v>
      </c>
      <c r="H7649" s="13">
        <f t="shared" ca="1" si="719"/>
        <v>0</v>
      </c>
    </row>
    <row r="7650" spans="3:8">
      <c r="C7650" s="13">
        <f t="shared" ca="1" si="714"/>
        <v>2012.2682751442185</v>
      </c>
      <c r="D7650" s="13">
        <f t="shared" ca="1" si="715"/>
        <v>101.1988201764574</v>
      </c>
      <c r="E7650" s="13">
        <f t="shared" ca="1" si="716"/>
        <v>999605.61424899939</v>
      </c>
      <c r="F7650" s="13">
        <f t="shared" ca="1" si="717"/>
        <v>4.002796814700746</v>
      </c>
      <c r="G7650" s="13">
        <f t="shared" ca="1" si="718"/>
        <v>0.50829340620061669</v>
      </c>
      <c r="H7650" s="13">
        <f t="shared" ca="1" si="719"/>
        <v>0</v>
      </c>
    </row>
    <row r="7651" spans="3:8">
      <c r="C7651" s="13">
        <f t="shared" ca="1" si="714"/>
        <v>1991.1274777799053</v>
      </c>
      <c r="D7651" s="13">
        <f t="shared" ca="1" si="715"/>
        <v>100.58452651932657</v>
      </c>
      <c r="E7651" s="13">
        <f t="shared" ca="1" si="716"/>
        <v>998339.98224523198</v>
      </c>
      <c r="F7651" s="13">
        <f t="shared" ca="1" si="717"/>
        <v>4.0053875844043931</v>
      </c>
      <c r="G7651" s="13">
        <f t="shared" ca="1" si="718"/>
        <v>0.49399526761215984</v>
      </c>
      <c r="H7651" s="13">
        <f t="shared" ca="1" si="719"/>
        <v>0</v>
      </c>
    </row>
    <row r="7652" spans="3:8">
      <c r="C7652" s="13">
        <f t="shared" ca="1" si="714"/>
        <v>2010.9266320322736</v>
      </c>
      <c r="D7652" s="13">
        <f t="shared" ca="1" si="715"/>
        <v>100.75548138479373</v>
      </c>
      <c r="E7652" s="13">
        <f t="shared" ca="1" si="716"/>
        <v>998746.06869222701</v>
      </c>
      <c r="F7652" s="13">
        <f t="shared" ca="1" si="717"/>
        <v>3.9948354179338108</v>
      </c>
      <c r="G7652" s="13">
        <f t="shared" ca="1" si="718"/>
        <v>0.50987136155185975</v>
      </c>
      <c r="H7652" s="13">
        <f t="shared" ca="1" si="719"/>
        <v>0</v>
      </c>
    </row>
    <row r="7653" spans="3:8">
      <c r="C7653" s="13">
        <f t="shared" ca="1" si="714"/>
        <v>1998.4482517854728</v>
      </c>
      <c r="D7653" s="13">
        <f t="shared" ca="1" si="715"/>
        <v>99.038796724354697</v>
      </c>
      <c r="E7653" s="13">
        <f t="shared" ca="1" si="716"/>
        <v>987487.00946395763</v>
      </c>
      <c r="F7653" s="13">
        <f t="shared" ca="1" si="717"/>
        <v>4.0049446189266815</v>
      </c>
      <c r="G7653" s="13">
        <f t="shared" ca="1" si="718"/>
        <v>0.49559150450856942</v>
      </c>
      <c r="H7653" s="13">
        <f t="shared" ca="1" si="719"/>
        <v>0</v>
      </c>
    </row>
    <row r="7654" spans="3:8">
      <c r="C7654" s="13">
        <f t="shared" ca="1" si="714"/>
        <v>1997.0341257512637</v>
      </c>
      <c r="D7654" s="13">
        <f t="shared" ca="1" si="715"/>
        <v>99.619140561554772</v>
      </c>
      <c r="E7654" s="13">
        <f t="shared" ca="1" si="716"/>
        <v>994619.59757188871</v>
      </c>
      <c r="F7654" s="13">
        <f t="shared" ca="1" si="717"/>
        <v>3.9971715470606726</v>
      </c>
      <c r="G7654" s="13">
        <f t="shared" ca="1" si="718"/>
        <v>0.49807613860091932</v>
      </c>
      <c r="H7654" s="13">
        <f t="shared" ca="1" si="719"/>
        <v>0</v>
      </c>
    </row>
    <row r="7655" spans="3:8">
      <c r="C7655" s="13">
        <f t="shared" ca="1" si="714"/>
        <v>2001.7983335400324</v>
      </c>
      <c r="D7655" s="13">
        <f t="shared" ca="1" si="715"/>
        <v>100.2559382910962</v>
      </c>
      <c r="E7655" s="13">
        <f t="shared" ca="1" si="716"/>
        <v>989651.40255545441</v>
      </c>
      <c r="F7655" s="13">
        <f t="shared" ca="1" si="717"/>
        <v>3.9949535160944247</v>
      </c>
      <c r="G7655" s="13">
        <f t="shared" ca="1" si="718"/>
        <v>0.50730801210154108</v>
      </c>
      <c r="H7655" s="13">
        <f t="shared" ca="1" si="719"/>
        <v>0</v>
      </c>
    </row>
    <row r="7656" spans="3:8">
      <c r="C7656" s="13">
        <f t="shared" ca="1" si="714"/>
        <v>1987.6662715447594</v>
      </c>
      <c r="D7656" s="13">
        <f t="shared" ca="1" si="715"/>
        <v>99.806894256305227</v>
      </c>
      <c r="E7656" s="13">
        <f t="shared" ca="1" si="716"/>
        <v>993685.94820626872</v>
      </c>
      <c r="F7656" s="13">
        <f t="shared" ca="1" si="717"/>
        <v>3.9941415262263864</v>
      </c>
      <c r="G7656" s="13">
        <f t="shared" ca="1" si="718"/>
        <v>0.49631187563511037</v>
      </c>
      <c r="H7656" s="13">
        <f t="shared" ca="1" si="719"/>
        <v>0</v>
      </c>
    </row>
    <row r="7657" spans="3:8">
      <c r="C7657" s="13">
        <f t="shared" ca="1" si="714"/>
        <v>1987.7657560649563</v>
      </c>
      <c r="D7657" s="13">
        <f t="shared" ca="1" si="715"/>
        <v>100.12144566026261</v>
      </c>
      <c r="E7657" s="13">
        <f t="shared" ca="1" si="716"/>
        <v>998950.10312050453</v>
      </c>
      <c r="F7657" s="13">
        <f t="shared" ca="1" si="717"/>
        <v>4.0093620179823244</v>
      </c>
      <c r="G7657" s="13">
        <f t="shared" ca="1" si="718"/>
        <v>0.4878235611375783</v>
      </c>
      <c r="H7657" s="13">
        <f t="shared" ca="1" si="719"/>
        <v>0</v>
      </c>
    </row>
    <row r="7658" spans="3:8">
      <c r="C7658" s="13">
        <f t="shared" ca="1" si="714"/>
        <v>2007.3968146061591</v>
      </c>
      <c r="D7658" s="13">
        <f t="shared" ca="1" si="715"/>
        <v>99.948034782667264</v>
      </c>
      <c r="E7658" s="13">
        <f t="shared" ca="1" si="716"/>
        <v>991337.10312822962</v>
      </c>
      <c r="F7658" s="13">
        <f t="shared" ca="1" si="717"/>
        <v>4.0094457383732909</v>
      </c>
      <c r="G7658" s="13">
        <f t="shared" ca="1" si="718"/>
        <v>0.50041708982286848</v>
      </c>
      <c r="H7658" s="13">
        <f t="shared" ca="1" si="719"/>
        <v>0</v>
      </c>
    </row>
    <row r="7659" spans="3:8">
      <c r="C7659" s="13">
        <f t="shared" ca="1" si="714"/>
        <v>2024.5781086627464</v>
      </c>
      <c r="D7659" s="13">
        <f t="shared" ca="1" si="715"/>
        <v>99.805786042923899</v>
      </c>
      <c r="E7659" s="13">
        <f t="shared" ca="1" si="716"/>
        <v>997375.00153550843</v>
      </c>
      <c r="F7659" s="13">
        <f t="shared" ca="1" si="717"/>
        <v>4.0040643521246668</v>
      </c>
      <c r="G7659" s="13">
        <f t="shared" ca="1" si="718"/>
        <v>0.50793981177153646</v>
      </c>
      <c r="H7659" s="13">
        <f t="shared" ca="1" si="719"/>
        <v>0</v>
      </c>
    </row>
    <row r="7660" spans="3:8">
      <c r="C7660" s="13">
        <f t="shared" ca="1" si="714"/>
        <v>1997.8605168296749</v>
      </c>
      <c r="D7660" s="13">
        <f t="shared" ca="1" si="715"/>
        <v>99.438696039026382</v>
      </c>
      <c r="E7660" s="13">
        <f t="shared" ca="1" si="716"/>
        <v>990505.95584310382</v>
      </c>
      <c r="F7660" s="13">
        <f t="shared" ca="1" si="717"/>
        <v>3.993639928800754</v>
      </c>
      <c r="G7660" s="13">
        <f t="shared" ca="1" si="718"/>
        <v>0.50142175101350261</v>
      </c>
      <c r="H7660" s="13">
        <f t="shared" ca="1" si="719"/>
        <v>0</v>
      </c>
    </row>
    <row r="7661" spans="3:8">
      <c r="C7661" s="13">
        <f t="shared" ca="1" si="714"/>
        <v>2001.6279286155329</v>
      </c>
      <c r="D7661" s="13">
        <f t="shared" ca="1" si="715"/>
        <v>99.281469985875944</v>
      </c>
      <c r="E7661" s="13">
        <f t="shared" ca="1" si="716"/>
        <v>982943.85161763232</v>
      </c>
      <c r="F7661" s="13">
        <f t="shared" ca="1" si="717"/>
        <v>3.9971926564079308</v>
      </c>
      <c r="G7661" s="13">
        <f t="shared" ca="1" si="718"/>
        <v>0.5045869377869191</v>
      </c>
      <c r="H7661" s="13">
        <f t="shared" ca="1" si="719"/>
        <v>0</v>
      </c>
    </row>
    <row r="7662" spans="3:8">
      <c r="C7662" s="13">
        <f t="shared" ca="1" si="714"/>
        <v>2017.4741186765393</v>
      </c>
      <c r="D7662" s="13">
        <f t="shared" ca="1" si="715"/>
        <v>100.52393933956189</v>
      </c>
      <c r="E7662" s="13">
        <f t="shared" ca="1" si="716"/>
        <v>990409.08863150363</v>
      </c>
      <c r="F7662" s="13">
        <f t="shared" ca="1" si="717"/>
        <v>4.0116052181031501</v>
      </c>
      <c r="G7662" s="13">
        <f t="shared" ca="1" si="718"/>
        <v>0.50774798779470431</v>
      </c>
      <c r="H7662" s="13">
        <f t="shared" ca="1" si="719"/>
        <v>0</v>
      </c>
    </row>
    <row r="7663" spans="3:8">
      <c r="C7663" s="13">
        <f t="shared" ca="1" si="714"/>
        <v>2020.6757816514241</v>
      </c>
      <c r="D7663" s="13">
        <f t="shared" ca="1" si="715"/>
        <v>100.45430589071228</v>
      </c>
      <c r="E7663" s="13">
        <f t="shared" ca="1" si="716"/>
        <v>993625.9490867625</v>
      </c>
      <c r="F7663" s="13">
        <f t="shared" ca="1" si="717"/>
        <v>3.9941439496666846</v>
      </c>
      <c r="G7663" s="13">
        <f t="shared" ca="1" si="718"/>
        <v>0.51629056467961698</v>
      </c>
      <c r="H7663" s="13">
        <f t="shared" ca="1" si="719"/>
        <v>0</v>
      </c>
    </row>
    <row r="7664" spans="3:8">
      <c r="C7664" s="13">
        <f t="shared" ca="1" si="714"/>
        <v>1992.2505792709424</v>
      </c>
      <c r="D7664" s="13">
        <f t="shared" ca="1" si="715"/>
        <v>99.821175824192437</v>
      </c>
      <c r="E7664" s="13">
        <f t="shared" ca="1" si="716"/>
        <v>986622.76954337012</v>
      </c>
      <c r="F7664" s="13">
        <f t="shared" ca="1" si="717"/>
        <v>3.9991696205077374</v>
      </c>
      <c r="G7664" s="13">
        <f t="shared" ca="1" si="718"/>
        <v>0.499724114224394</v>
      </c>
      <c r="H7664" s="13">
        <f t="shared" ca="1" si="719"/>
        <v>0</v>
      </c>
    </row>
    <row r="7665" spans="3:8">
      <c r="C7665" s="13">
        <f t="shared" ca="1" si="714"/>
        <v>1999.5602185101213</v>
      </c>
      <c r="D7665" s="13">
        <f t="shared" ca="1" si="715"/>
        <v>100.1694041018383</v>
      </c>
      <c r="E7665" s="13">
        <f t="shared" ca="1" si="716"/>
        <v>1000321.778251941</v>
      </c>
      <c r="F7665" s="13">
        <f t="shared" ca="1" si="717"/>
        <v>3.9947985332920881</v>
      </c>
      <c r="G7665" s="13">
        <f t="shared" ca="1" si="718"/>
        <v>0.50042033526013163</v>
      </c>
      <c r="H7665" s="13">
        <f t="shared" ca="1" si="719"/>
        <v>0</v>
      </c>
    </row>
    <row r="7666" spans="3:8">
      <c r="C7666" s="13">
        <f t="shared" ca="1" si="714"/>
        <v>2001.6418592873299</v>
      </c>
      <c r="D7666" s="13">
        <f t="shared" ca="1" si="715"/>
        <v>99.445357785556567</v>
      </c>
      <c r="E7666" s="13">
        <f t="shared" ca="1" si="716"/>
        <v>1000082.2808139437</v>
      </c>
      <c r="F7666" s="13">
        <f t="shared" ca="1" si="717"/>
        <v>3.9976570670395812</v>
      </c>
      <c r="G7666" s="13">
        <f t="shared" ca="1" si="718"/>
        <v>0.49653460545608458</v>
      </c>
      <c r="H7666" s="13">
        <f t="shared" ca="1" si="719"/>
        <v>0</v>
      </c>
    </row>
    <row r="7667" spans="3:8">
      <c r="C7667" s="13">
        <f t="shared" ca="1" si="714"/>
        <v>1997.2001243754748</v>
      </c>
      <c r="D7667" s="13">
        <f t="shared" ca="1" si="715"/>
        <v>100.51507430182397</v>
      </c>
      <c r="E7667" s="13">
        <f t="shared" ca="1" si="716"/>
        <v>997068.11526347126</v>
      </c>
      <c r="F7667" s="13">
        <f t="shared" ca="1" si="717"/>
        <v>4.0029751919522054</v>
      </c>
      <c r="G7667" s="13">
        <f t="shared" ca="1" si="718"/>
        <v>0.49850334721560841</v>
      </c>
      <c r="H7667" s="13">
        <f t="shared" ca="1" si="719"/>
        <v>0</v>
      </c>
    </row>
    <row r="7668" spans="3:8">
      <c r="C7668" s="13">
        <f t="shared" ca="1" si="714"/>
        <v>1999.5727551968791</v>
      </c>
      <c r="D7668" s="13">
        <f t="shared" ca="1" si="715"/>
        <v>100.42065879398652</v>
      </c>
      <c r="E7668" s="13">
        <f t="shared" ca="1" si="716"/>
        <v>996608.6713000309</v>
      </c>
      <c r="F7668" s="13">
        <f t="shared" ca="1" si="717"/>
        <v>4.0026778779900258</v>
      </c>
      <c r="G7668" s="13">
        <f t="shared" ca="1" si="718"/>
        <v>0.49959766157047508</v>
      </c>
      <c r="H7668" s="13">
        <f t="shared" ca="1" si="719"/>
        <v>0</v>
      </c>
    </row>
    <row r="7669" spans="3:8">
      <c r="C7669" s="13">
        <f t="shared" ca="1" si="714"/>
        <v>1981.5418006062596</v>
      </c>
      <c r="D7669" s="13">
        <f t="shared" ca="1" si="715"/>
        <v>99.536853850306727</v>
      </c>
      <c r="E7669" s="13">
        <f t="shared" ca="1" si="716"/>
        <v>999682.29372039577</v>
      </c>
      <c r="F7669" s="13">
        <f t="shared" ca="1" si="717"/>
        <v>4.0052211964998596</v>
      </c>
      <c r="G7669" s="13">
        <f t="shared" ca="1" si="718"/>
        <v>0.48358463900178394</v>
      </c>
      <c r="H7669" s="13">
        <f t="shared" ca="1" si="719"/>
        <v>0</v>
      </c>
    </row>
    <row r="7670" spans="3:8">
      <c r="C7670" s="13">
        <f t="shared" ca="1" si="714"/>
        <v>2004.3423388804506</v>
      </c>
      <c r="D7670" s="13">
        <f t="shared" ca="1" si="715"/>
        <v>99.983191644456596</v>
      </c>
      <c r="E7670" s="13">
        <f t="shared" ca="1" si="716"/>
        <v>997758.99702360982</v>
      </c>
      <c r="F7670" s="13">
        <f t="shared" ca="1" si="717"/>
        <v>4.0026547923628151</v>
      </c>
      <c r="G7670" s="13">
        <f t="shared" ca="1" si="718"/>
        <v>0.49923236708868879</v>
      </c>
      <c r="H7670" s="13">
        <f t="shared" ca="1" si="719"/>
        <v>0</v>
      </c>
    </row>
    <row r="7671" spans="3:8">
      <c r="C7671" s="13">
        <f t="shared" ca="1" si="714"/>
        <v>2001.0975582426347</v>
      </c>
      <c r="D7671" s="13">
        <f t="shared" ca="1" si="715"/>
        <v>99.998293821233659</v>
      </c>
      <c r="E7671" s="13">
        <f t="shared" ca="1" si="716"/>
        <v>986568.55907911458</v>
      </c>
      <c r="F7671" s="13">
        <f t="shared" ca="1" si="717"/>
        <v>3.9983485563997947</v>
      </c>
      <c r="G7671" s="13">
        <f t="shared" ca="1" si="718"/>
        <v>0.50550956054308893</v>
      </c>
      <c r="H7671" s="13">
        <f t="shared" ca="1" si="719"/>
        <v>0</v>
      </c>
    </row>
    <row r="7672" spans="3:8">
      <c r="C7672" s="13">
        <f t="shared" ca="1" si="714"/>
        <v>2012.4135514567811</v>
      </c>
      <c r="D7672" s="13">
        <f t="shared" ca="1" si="715"/>
        <v>100.79904741414931</v>
      </c>
      <c r="E7672" s="13">
        <f t="shared" ca="1" si="716"/>
        <v>1002064.0734082618</v>
      </c>
      <c r="F7672" s="13">
        <f t="shared" ca="1" si="717"/>
        <v>4.0069729673761376</v>
      </c>
      <c r="G7672" s="13">
        <f t="shared" ca="1" si="718"/>
        <v>0.50301378507814032</v>
      </c>
      <c r="H7672" s="13">
        <f t="shared" ca="1" si="719"/>
        <v>0</v>
      </c>
    </row>
    <row r="7673" spans="3:8">
      <c r="C7673" s="13">
        <f t="shared" ca="1" si="714"/>
        <v>1993.0984950816919</v>
      </c>
      <c r="D7673" s="13">
        <f t="shared" ca="1" si="715"/>
        <v>99.97495956532866</v>
      </c>
      <c r="E7673" s="13">
        <f t="shared" ca="1" si="716"/>
        <v>993424.98788456304</v>
      </c>
      <c r="F7673" s="13">
        <f t="shared" ca="1" si="717"/>
        <v>3.9991030191120931</v>
      </c>
      <c r="G7673" s="13">
        <f t="shared" ca="1" si="718"/>
        <v>0.49752332565603502</v>
      </c>
      <c r="H7673" s="13">
        <f t="shared" ca="1" si="719"/>
        <v>0</v>
      </c>
    </row>
    <row r="7674" spans="3:8">
      <c r="C7674" s="13">
        <f t="shared" ca="1" si="714"/>
        <v>1999.6341397541948</v>
      </c>
      <c r="D7674" s="13">
        <f t="shared" ca="1" si="715"/>
        <v>100.67289760160917</v>
      </c>
      <c r="E7674" s="13">
        <f t="shared" ca="1" si="716"/>
        <v>993236.3099523891</v>
      </c>
      <c r="F7674" s="13">
        <f t="shared" ca="1" si="717"/>
        <v>4.0003763869903493</v>
      </c>
      <c r="G7674" s="13">
        <f t="shared" ca="1" si="718"/>
        <v>0.50374155799437559</v>
      </c>
      <c r="H7674" s="13">
        <f t="shared" ca="1" si="719"/>
        <v>0</v>
      </c>
    </row>
    <row r="7675" spans="3:8">
      <c r="C7675" s="13">
        <f t="shared" ca="1" si="714"/>
        <v>2009.3489071625861</v>
      </c>
      <c r="D7675" s="13">
        <f t="shared" ca="1" si="715"/>
        <v>100.23861571127354</v>
      </c>
      <c r="E7675" s="13">
        <f t="shared" ca="1" si="716"/>
        <v>995701.47924416116</v>
      </c>
      <c r="F7675" s="13">
        <f t="shared" ca="1" si="717"/>
        <v>4.0051579610741959</v>
      </c>
      <c r="G7675" s="13">
        <f t="shared" ca="1" si="718"/>
        <v>0.50279176569263506</v>
      </c>
      <c r="H7675" s="13">
        <f t="shared" ca="1" si="719"/>
        <v>0</v>
      </c>
    </row>
    <row r="7676" spans="3:8">
      <c r="C7676" s="13">
        <f t="shared" ca="1" si="714"/>
        <v>2001.4706916291539</v>
      </c>
      <c r="D7676" s="13">
        <f t="shared" ca="1" si="715"/>
        <v>100.67065813744631</v>
      </c>
      <c r="E7676" s="13">
        <f t="shared" ca="1" si="716"/>
        <v>987131.65784869005</v>
      </c>
      <c r="F7676" s="13">
        <f t="shared" ca="1" si="717"/>
        <v>4.0029379968134498</v>
      </c>
      <c r="G7676" s="13">
        <f t="shared" ca="1" si="718"/>
        <v>0.50647845938435687</v>
      </c>
      <c r="H7676" s="13">
        <f t="shared" ca="1" si="719"/>
        <v>0</v>
      </c>
    </row>
    <row r="7677" spans="3:8">
      <c r="C7677" s="13">
        <f t="shared" ca="1" si="714"/>
        <v>1999.3513065137208</v>
      </c>
      <c r="D7677" s="13">
        <f t="shared" ca="1" si="715"/>
        <v>100.45274409355537</v>
      </c>
      <c r="E7677" s="13">
        <f t="shared" ca="1" si="716"/>
        <v>1004038.4979141511</v>
      </c>
      <c r="F7677" s="13">
        <f t="shared" ca="1" si="717"/>
        <v>3.9924785390529762</v>
      </c>
      <c r="G7677" s="13">
        <f t="shared" ca="1" si="718"/>
        <v>0.50103658046241051</v>
      </c>
      <c r="H7677" s="13">
        <f t="shared" ca="1" si="719"/>
        <v>0</v>
      </c>
    </row>
    <row r="7678" spans="3:8">
      <c r="C7678" s="13">
        <f t="shared" ca="1" si="714"/>
        <v>1993.8279912832568</v>
      </c>
      <c r="D7678" s="13">
        <f t="shared" ca="1" si="715"/>
        <v>99.766199048338805</v>
      </c>
      <c r="E7678" s="13">
        <f t="shared" ca="1" si="716"/>
        <v>999366.39679683815</v>
      </c>
      <c r="F7678" s="13">
        <f t="shared" ca="1" si="717"/>
        <v>4.0016760518408327</v>
      </c>
      <c r="G7678" s="13">
        <f t="shared" ca="1" si="718"/>
        <v>0.49262504030513521</v>
      </c>
      <c r="H7678" s="13">
        <f t="shared" ca="1" si="719"/>
        <v>0</v>
      </c>
    </row>
    <row r="7679" spans="3:8">
      <c r="C7679" s="13">
        <f t="shared" ca="1" si="714"/>
        <v>1997.0100703367295</v>
      </c>
      <c r="D7679" s="13">
        <f t="shared" ca="1" si="715"/>
        <v>99.315132136383937</v>
      </c>
      <c r="E7679" s="13">
        <f t="shared" ca="1" si="716"/>
        <v>1001667.0678682491</v>
      </c>
      <c r="F7679" s="13">
        <f t="shared" ca="1" si="717"/>
        <v>4.000278555606811</v>
      </c>
      <c r="G7679" s="13">
        <f t="shared" ca="1" si="718"/>
        <v>0.491520615019438</v>
      </c>
      <c r="H7679" s="13">
        <f t="shared" ca="1" si="719"/>
        <v>0</v>
      </c>
    </row>
    <row r="7680" spans="3:8">
      <c r="C7680" s="13">
        <f t="shared" ca="1" si="714"/>
        <v>2001.3093070244372</v>
      </c>
      <c r="D7680" s="13">
        <f t="shared" ca="1" si="715"/>
        <v>100.02271213264169</v>
      </c>
      <c r="E7680" s="13">
        <f t="shared" ca="1" si="716"/>
        <v>999595.25915059773</v>
      </c>
      <c r="F7680" s="13">
        <f t="shared" ca="1" si="717"/>
        <v>3.9918778883367185</v>
      </c>
      <c r="G7680" s="13">
        <f t="shared" ca="1" si="718"/>
        <v>0.50239350077106915</v>
      </c>
      <c r="H7680" s="13">
        <f t="shared" ca="1" si="719"/>
        <v>0</v>
      </c>
    </row>
    <row r="7681" spans="3:8">
      <c r="C7681" s="13">
        <f t="shared" ca="1" si="714"/>
        <v>1991.0961439348957</v>
      </c>
      <c r="D7681" s="13">
        <f t="shared" ca="1" si="715"/>
        <v>100.05710162307588</v>
      </c>
      <c r="E7681" s="13">
        <f t="shared" ca="1" si="716"/>
        <v>996823.62480059394</v>
      </c>
      <c r="F7681" s="13">
        <f t="shared" ca="1" si="717"/>
        <v>4.0027506532220265</v>
      </c>
      <c r="G7681" s="13">
        <f t="shared" ca="1" si="718"/>
        <v>0.49343510662499174</v>
      </c>
      <c r="H7681" s="13">
        <f t="shared" ca="1" si="719"/>
        <v>0</v>
      </c>
    </row>
    <row r="7682" spans="3:8">
      <c r="C7682" s="13">
        <f t="shared" ca="1" si="714"/>
        <v>1995.6756105640641</v>
      </c>
      <c r="D7682" s="13">
        <f t="shared" ca="1" si="715"/>
        <v>99.369502645183772</v>
      </c>
      <c r="E7682" s="13">
        <f t="shared" ca="1" si="716"/>
        <v>982303.38837609347</v>
      </c>
      <c r="F7682" s="13">
        <f t="shared" ca="1" si="717"/>
        <v>3.9880929400629239</v>
      </c>
      <c r="G7682" s="13">
        <f t="shared" ca="1" si="718"/>
        <v>0.50696318828971143</v>
      </c>
      <c r="H7682" s="13">
        <f t="shared" ca="1" si="719"/>
        <v>0</v>
      </c>
    </row>
    <row r="7683" spans="3:8">
      <c r="C7683" s="13">
        <f t="shared" ca="1" si="714"/>
        <v>1982.3663752204466</v>
      </c>
      <c r="D7683" s="13">
        <f t="shared" ca="1" si="715"/>
        <v>99.929481125175272</v>
      </c>
      <c r="E7683" s="13">
        <f t="shared" ca="1" si="716"/>
        <v>989440.36763992673</v>
      </c>
      <c r="F7683" s="13">
        <f t="shared" ca="1" si="717"/>
        <v>4.0008564069168226</v>
      </c>
      <c r="G7683" s="13">
        <f t="shared" ca="1" si="718"/>
        <v>0.49307175939405817</v>
      </c>
      <c r="H7683" s="13">
        <f t="shared" ca="1" si="719"/>
        <v>0</v>
      </c>
    </row>
    <row r="7684" spans="3:8">
      <c r="C7684" s="13">
        <f t="shared" ca="1" si="714"/>
        <v>2015.0148663287673</v>
      </c>
      <c r="D7684" s="13">
        <f t="shared" ca="1" si="715"/>
        <v>100.54071614774554</v>
      </c>
      <c r="E7684" s="13">
        <f t="shared" ca="1" si="716"/>
        <v>995354.47974690597</v>
      </c>
      <c r="F7684" s="13">
        <f t="shared" ca="1" si="717"/>
        <v>3.9974408431542847</v>
      </c>
      <c r="G7684" s="13">
        <f t="shared" ca="1" si="718"/>
        <v>0.51126099510344414</v>
      </c>
      <c r="H7684" s="13">
        <f t="shared" ca="1" si="719"/>
        <v>0</v>
      </c>
    </row>
    <row r="7685" spans="3:8">
      <c r="C7685" s="13">
        <f t="shared" ca="1" si="714"/>
        <v>1998.088753995745</v>
      </c>
      <c r="D7685" s="13">
        <f t="shared" ca="1" si="715"/>
        <v>100.25597986131163</v>
      </c>
      <c r="E7685" s="13">
        <f t="shared" ca="1" si="716"/>
        <v>991671.35115704895</v>
      </c>
      <c r="F7685" s="13">
        <f t="shared" ca="1" si="717"/>
        <v>3.9978556115697259</v>
      </c>
      <c r="G7685" s="13">
        <f t="shared" ca="1" si="718"/>
        <v>0.50293722956154197</v>
      </c>
      <c r="H7685" s="13">
        <f t="shared" ca="1" si="719"/>
        <v>0</v>
      </c>
    </row>
    <row r="7686" spans="3:8">
      <c r="C7686" s="13">
        <f t="shared" ca="1" si="714"/>
        <v>2005.0697977620189</v>
      </c>
      <c r="D7686" s="13">
        <f t="shared" ca="1" si="715"/>
        <v>99.347086542018815</v>
      </c>
      <c r="E7686" s="13">
        <f t="shared" ca="1" si="716"/>
        <v>994683.34160203859</v>
      </c>
      <c r="F7686" s="13">
        <f t="shared" ca="1" si="717"/>
        <v>3.9985885484495918</v>
      </c>
      <c r="G7686" s="13">
        <f t="shared" ca="1" si="718"/>
        <v>0.49997989911742619</v>
      </c>
      <c r="H7686" s="13">
        <f t="shared" ca="1" si="719"/>
        <v>0</v>
      </c>
    </row>
    <row r="7687" spans="3:8">
      <c r="C7687" s="13">
        <f t="shared" ca="1" si="714"/>
        <v>2022.1969866639424</v>
      </c>
      <c r="D7687" s="13">
        <f t="shared" ca="1" si="715"/>
        <v>100.1646496060161</v>
      </c>
      <c r="E7687" s="13">
        <f t="shared" ca="1" si="716"/>
        <v>982462.88054366037</v>
      </c>
      <c r="F7687" s="13">
        <f t="shared" ca="1" si="717"/>
        <v>4.0021643223197865</v>
      </c>
      <c r="G7687" s="13">
        <f t="shared" ca="1" si="718"/>
        <v>0.51726812052279114</v>
      </c>
      <c r="H7687" s="13">
        <f t="shared" ca="1" si="719"/>
        <v>0</v>
      </c>
    </row>
    <row r="7688" spans="3:8">
      <c r="C7688" s="13">
        <f t="shared" ca="1" si="714"/>
        <v>2007.5169195506942</v>
      </c>
      <c r="D7688" s="13">
        <f t="shared" ca="1" si="715"/>
        <v>99.263804995219516</v>
      </c>
      <c r="E7688" s="13">
        <f t="shared" ca="1" si="716"/>
        <v>994924.47312623344</v>
      </c>
      <c r="F7688" s="13">
        <f t="shared" ca="1" si="717"/>
        <v>3.9994101199914578</v>
      </c>
      <c r="G7688" s="13">
        <f t="shared" ca="1" si="718"/>
        <v>0.50024827907142899</v>
      </c>
      <c r="H7688" s="13">
        <f t="shared" ca="1" si="719"/>
        <v>0</v>
      </c>
    </row>
    <row r="7689" spans="3:8">
      <c r="C7689" s="13">
        <f t="shared" ca="1" si="714"/>
        <v>2021.9178591448911</v>
      </c>
      <c r="D7689" s="13">
        <f t="shared" ca="1" si="715"/>
        <v>100.33171699854091</v>
      </c>
      <c r="E7689" s="13">
        <f t="shared" ca="1" si="716"/>
        <v>990147.23489175236</v>
      </c>
      <c r="F7689" s="13">
        <f t="shared" ca="1" si="717"/>
        <v>4.0011945484300844</v>
      </c>
      <c r="G7689" s="13">
        <f t="shared" ca="1" si="718"/>
        <v>0.51446631362370976</v>
      </c>
      <c r="H7689" s="13">
        <f t="shared" ca="1" si="719"/>
        <v>0</v>
      </c>
    </row>
    <row r="7690" spans="3:8">
      <c r="C7690" s="13">
        <f t="shared" ca="1" si="714"/>
        <v>2019.6267210604738</v>
      </c>
      <c r="D7690" s="13">
        <f t="shared" ca="1" si="715"/>
        <v>99.811461115286235</v>
      </c>
      <c r="E7690" s="13">
        <f t="shared" ca="1" si="716"/>
        <v>998663.5229170426</v>
      </c>
      <c r="F7690" s="13">
        <f t="shared" ca="1" si="717"/>
        <v>4.0033565346968469</v>
      </c>
      <c r="G7690" s="13">
        <f t="shared" ca="1" si="718"/>
        <v>0.50519203918697475</v>
      </c>
      <c r="H7690" s="13">
        <f t="shared" ca="1" si="719"/>
        <v>0</v>
      </c>
    </row>
    <row r="7691" spans="3:8">
      <c r="C7691" s="13">
        <f t="shared" ca="1" si="714"/>
        <v>2007.8935368521134</v>
      </c>
      <c r="D7691" s="13">
        <f t="shared" ca="1" si="715"/>
        <v>99.74254277152933</v>
      </c>
      <c r="E7691" s="13">
        <f t="shared" ca="1" si="716"/>
        <v>996653.00094997999</v>
      </c>
      <c r="F7691" s="13">
        <f t="shared" ca="1" si="717"/>
        <v>3.99183499596267</v>
      </c>
      <c r="G7691" s="13">
        <f t="shared" ca="1" si="718"/>
        <v>0.50579860840017621</v>
      </c>
      <c r="H7691" s="13">
        <f t="shared" ca="1" si="719"/>
        <v>0</v>
      </c>
    </row>
    <row r="7692" spans="3:8">
      <c r="C7692" s="13">
        <f t="shared" ca="1" si="714"/>
        <v>1984.9251754299187</v>
      </c>
      <c r="D7692" s="13">
        <f t="shared" ca="1" si="715"/>
        <v>100.03813678555241</v>
      </c>
      <c r="E7692" s="13">
        <f t="shared" ca="1" si="716"/>
        <v>989424.03857023513</v>
      </c>
      <c r="F7692" s="13">
        <f t="shared" ca="1" si="717"/>
        <v>3.9922645055675443</v>
      </c>
      <c r="G7692" s="13">
        <f t="shared" ca="1" si="718"/>
        <v>0.49916522437268351</v>
      </c>
      <c r="H7692" s="13">
        <f t="shared" ca="1" si="719"/>
        <v>0</v>
      </c>
    </row>
    <row r="7693" spans="3:8">
      <c r="C7693" s="13">
        <f t="shared" ca="1" si="714"/>
        <v>1989.7874081228417</v>
      </c>
      <c r="D7693" s="13">
        <f t="shared" ca="1" si="715"/>
        <v>99.444002396185141</v>
      </c>
      <c r="E7693" s="13">
        <f t="shared" ca="1" si="716"/>
        <v>1001606.4964775654</v>
      </c>
      <c r="F7693" s="13">
        <f t="shared" ca="1" si="717"/>
        <v>4.0059776974698948</v>
      </c>
      <c r="G7693" s="13">
        <f t="shared" ca="1" si="718"/>
        <v>0.48585966380267881</v>
      </c>
      <c r="H7693" s="13">
        <f t="shared" ca="1" si="719"/>
        <v>0</v>
      </c>
    </row>
    <row r="7694" spans="3:8">
      <c r="C7694" s="13">
        <f t="shared" ca="1" si="714"/>
        <v>2010.5447386839328</v>
      </c>
      <c r="D7694" s="13">
        <f t="shared" ca="1" si="715"/>
        <v>99.423455305085156</v>
      </c>
      <c r="E7694" s="13">
        <f t="shared" ca="1" si="716"/>
        <v>990553.11188823893</v>
      </c>
      <c r="F7694" s="13">
        <f t="shared" ca="1" si="717"/>
        <v>4.0173726479866962</v>
      </c>
      <c r="G7694" s="13">
        <f t="shared" ca="1" si="718"/>
        <v>0.49581564882799095</v>
      </c>
      <c r="H7694" s="13">
        <f t="shared" ca="1" si="719"/>
        <v>0</v>
      </c>
    </row>
    <row r="7695" spans="3:8">
      <c r="C7695" s="13">
        <f t="shared" ca="1" si="714"/>
        <v>2006.7081771082935</v>
      </c>
      <c r="D7695" s="13">
        <f t="shared" ca="1" si="715"/>
        <v>100.19287329681383</v>
      </c>
      <c r="E7695" s="13">
        <f t="shared" ca="1" si="716"/>
        <v>994361.86207115266</v>
      </c>
      <c r="F7695" s="13">
        <f t="shared" ca="1" si="717"/>
        <v>4.0087161719478388</v>
      </c>
      <c r="G7695" s="13">
        <f t="shared" ca="1" si="718"/>
        <v>0.50013784149660068</v>
      </c>
      <c r="H7695" s="13">
        <f t="shared" ca="1" si="719"/>
        <v>0</v>
      </c>
    </row>
    <row r="7696" spans="3:8">
      <c r="C7696" s="13">
        <f t="shared" ca="1" si="714"/>
        <v>1994.2569288616783</v>
      </c>
      <c r="D7696" s="13">
        <f t="shared" ca="1" si="715"/>
        <v>100.04532953040771</v>
      </c>
      <c r="E7696" s="13">
        <f t="shared" ca="1" si="716"/>
        <v>999752.01076338196</v>
      </c>
      <c r="F7696" s="13">
        <f t="shared" ca="1" si="717"/>
        <v>4.0033913671740278</v>
      </c>
      <c r="G7696" s="13">
        <f t="shared" ca="1" si="718"/>
        <v>0.49317913370578836</v>
      </c>
      <c r="H7696" s="13">
        <f t="shared" ca="1" si="719"/>
        <v>0</v>
      </c>
    </row>
    <row r="7697" spans="3:8">
      <c r="C7697" s="13">
        <f t="shared" ca="1" si="714"/>
        <v>2004.1031375522084</v>
      </c>
      <c r="D7697" s="13">
        <f t="shared" ca="1" si="715"/>
        <v>100.31259442116232</v>
      </c>
      <c r="E7697" s="13">
        <f t="shared" ca="1" si="716"/>
        <v>993083.42694136978</v>
      </c>
      <c r="F7697" s="13">
        <f t="shared" ca="1" si="717"/>
        <v>3.9933306209282771</v>
      </c>
      <c r="G7697" s="13">
        <f t="shared" ca="1" si="718"/>
        <v>0.50783066964757473</v>
      </c>
      <c r="H7697" s="13">
        <f t="shared" ca="1" si="719"/>
        <v>0</v>
      </c>
    </row>
    <row r="7698" spans="3:8">
      <c r="C7698" s="13">
        <f t="shared" ca="1" si="714"/>
        <v>1978.0080510593025</v>
      </c>
      <c r="D7698" s="13">
        <f t="shared" ca="1" si="715"/>
        <v>99.995948702299501</v>
      </c>
      <c r="E7698" s="13">
        <f t="shared" ca="1" si="716"/>
        <v>990240.78853079467</v>
      </c>
      <c r="F7698" s="13">
        <f t="shared" ca="1" si="717"/>
        <v>3.9919079092409979</v>
      </c>
      <c r="G7698" s="13">
        <f t="shared" ca="1" si="718"/>
        <v>0.49525148132413332</v>
      </c>
      <c r="H7698" s="13">
        <f t="shared" ca="1" si="719"/>
        <v>0</v>
      </c>
    </row>
    <row r="7699" spans="3:8">
      <c r="C7699" s="13">
        <f t="shared" ca="1" si="714"/>
        <v>1994.9076533903406</v>
      </c>
      <c r="D7699" s="13">
        <f t="shared" ca="1" si="715"/>
        <v>99.847069943955077</v>
      </c>
      <c r="E7699" s="13">
        <f t="shared" ca="1" si="716"/>
        <v>992602.43946972617</v>
      </c>
      <c r="F7699" s="13">
        <f t="shared" ca="1" si="717"/>
        <v>4.0077363475953618</v>
      </c>
      <c r="G7699" s="13">
        <f t="shared" ca="1" si="718"/>
        <v>0.49392287592149942</v>
      </c>
      <c r="H7699" s="13">
        <f t="shared" ca="1" si="719"/>
        <v>0</v>
      </c>
    </row>
    <row r="7700" spans="3:8">
      <c r="C7700" s="13">
        <f t="shared" ca="1" si="714"/>
        <v>2009.8479015116136</v>
      </c>
      <c r="D7700" s="13">
        <f t="shared" ca="1" si="715"/>
        <v>99.916646900554014</v>
      </c>
      <c r="E7700" s="13">
        <f t="shared" ca="1" si="716"/>
        <v>993936.67606235621</v>
      </c>
      <c r="F7700" s="13">
        <f t="shared" ca="1" si="717"/>
        <v>4.0021743160504757</v>
      </c>
      <c r="G7700" s="13">
        <f t="shared" ca="1" si="718"/>
        <v>0.50381564880695962</v>
      </c>
      <c r="H7700" s="13">
        <f t="shared" ca="1" si="719"/>
        <v>0</v>
      </c>
    </row>
    <row r="7701" spans="3:8">
      <c r="C7701" s="13">
        <f t="shared" ca="1" si="714"/>
        <v>2009.9960469245511</v>
      </c>
      <c r="D7701" s="13">
        <f t="shared" ca="1" si="715"/>
        <v>98.948267827064001</v>
      </c>
      <c r="E7701" s="13">
        <f t="shared" ca="1" si="716"/>
        <v>1002730.8268797997</v>
      </c>
      <c r="F7701" s="13">
        <f t="shared" ca="1" si="717"/>
        <v>4.0089175421452863</v>
      </c>
      <c r="G7701" s="13">
        <f t="shared" ca="1" si="718"/>
        <v>0.49131030861535602</v>
      </c>
      <c r="H7701" s="13">
        <f t="shared" ca="1" si="719"/>
        <v>0</v>
      </c>
    </row>
    <row r="7702" spans="3:8">
      <c r="C7702" s="13">
        <f t="shared" ca="1" si="714"/>
        <v>1962.4718013448862</v>
      </c>
      <c r="D7702" s="13">
        <f t="shared" ca="1" si="715"/>
        <v>100.08733108611861</v>
      </c>
      <c r="E7702" s="13">
        <f t="shared" ca="1" si="716"/>
        <v>993162.62139027403</v>
      </c>
      <c r="F7702" s="13">
        <f t="shared" ca="1" si="717"/>
        <v>3.9917097596740518</v>
      </c>
      <c r="G7702" s="13">
        <f t="shared" ca="1" si="718"/>
        <v>0.48660873871507121</v>
      </c>
      <c r="H7702" s="13">
        <f t="shared" ca="1" si="719"/>
        <v>0</v>
      </c>
    </row>
    <row r="7703" spans="3:8">
      <c r="C7703" s="13">
        <f t="shared" ca="1" si="714"/>
        <v>2001.6159958658743</v>
      </c>
      <c r="D7703" s="13">
        <f t="shared" ca="1" si="715"/>
        <v>100.17662822083122</v>
      </c>
      <c r="E7703" s="13">
        <f t="shared" ca="1" si="716"/>
        <v>990500.73611981818</v>
      </c>
      <c r="F7703" s="13">
        <f t="shared" ca="1" si="717"/>
        <v>3.9993337438347298</v>
      </c>
      <c r="G7703" s="13">
        <f t="shared" ca="1" si="718"/>
        <v>0.50416498296845746</v>
      </c>
      <c r="H7703" s="13">
        <f t="shared" ca="1" si="719"/>
        <v>0</v>
      </c>
    </row>
    <row r="7704" spans="3:8">
      <c r="C7704" s="13">
        <f t="shared" ref="C7704:C7767" ca="1" si="720">NORMINV(RAND(),$D$3,$G$3)</f>
        <v>2011.9293571626831</v>
      </c>
      <c r="D7704" s="13">
        <f t="shared" ref="D7704:D7767" ca="1" si="721">NORMINV(RAND(),$D$4,$G$4)</f>
        <v>99.974422126400498</v>
      </c>
      <c r="E7704" s="13">
        <f t="shared" ref="E7704:E7767" ca="1" si="722">NORMINV(RAND(),$D$5,$G$5)</f>
        <v>1000136.124838979</v>
      </c>
      <c r="F7704" s="13">
        <f t="shared" ref="F7704:F7767" ca="1" si="723">NORMINV(RAND(),$D$6,$G$6)</f>
        <v>4.0000088772946185</v>
      </c>
      <c r="G7704" s="13">
        <f t="shared" ref="G7704:G7767" ca="1" si="724">C7704^2*D7704/(E7704*3.1415926*F7704^4)</f>
        <v>0.5031083875637109</v>
      </c>
      <c r="H7704" s="13">
        <f t="shared" ref="H7704:H7767" ca="1" si="725">IF(G7704&gt;0.54,1,IF(G7704&lt;0.46,1,0))</f>
        <v>0</v>
      </c>
    </row>
    <row r="7705" spans="3:8">
      <c r="C7705" s="13">
        <f t="shared" ca="1" si="720"/>
        <v>2003.0819420545936</v>
      </c>
      <c r="D7705" s="13">
        <f t="shared" ca="1" si="721"/>
        <v>100.47594953686081</v>
      </c>
      <c r="E7705" s="13">
        <f t="shared" ca="1" si="722"/>
        <v>1005687.6980625222</v>
      </c>
      <c r="F7705" s="13">
        <f t="shared" ca="1" si="723"/>
        <v>4.0006058728617298</v>
      </c>
      <c r="G7705" s="13">
        <f t="shared" ca="1" si="724"/>
        <v>0.49813089125707932</v>
      </c>
      <c r="H7705" s="13">
        <f t="shared" ca="1" si="725"/>
        <v>0</v>
      </c>
    </row>
    <row r="7706" spans="3:8">
      <c r="C7706" s="13">
        <f t="shared" ca="1" si="720"/>
        <v>2000.4559277712619</v>
      </c>
      <c r="D7706" s="13">
        <f t="shared" ca="1" si="721"/>
        <v>100.33944082924978</v>
      </c>
      <c r="E7706" s="13">
        <f t="shared" ca="1" si="722"/>
        <v>993735.2911959982</v>
      </c>
      <c r="F7706" s="13">
        <f t="shared" ca="1" si="723"/>
        <v>3.9829040019370172</v>
      </c>
      <c r="G7706" s="13">
        <f t="shared" ca="1" si="724"/>
        <v>0.51110451519177647</v>
      </c>
      <c r="H7706" s="13">
        <f t="shared" ca="1" si="725"/>
        <v>0</v>
      </c>
    </row>
    <row r="7707" spans="3:8">
      <c r="C7707" s="13">
        <f t="shared" ca="1" si="720"/>
        <v>2007.4426362909364</v>
      </c>
      <c r="D7707" s="13">
        <f t="shared" ca="1" si="721"/>
        <v>99.727309743805378</v>
      </c>
      <c r="E7707" s="13">
        <f t="shared" ca="1" si="722"/>
        <v>981451.55958754965</v>
      </c>
      <c r="F7707" s="13">
        <f t="shared" ca="1" si="723"/>
        <v>4.0112473853693782</v>
      </c>
      <c r="G7707" s="13">
        <f t="shared" ca="1" si="724"/>
        <v>0.50345872154705151</v>
      </c>
      <c r="H7707" s="13">
        <f t="shared" ca="1" si="725"/>
        <v>0</v>
      </c>
    </row>
    <row r="7708" spans="3:8">
      <c r="C7708" s="13">
        <f t="shared" ca="1" si="720"/>
        <v>2016.1114361961877</v>
      </c>
      <c r="D7708" s="13">
        <f t="shared" ca="1" si="721"/>
        <v>99.532007628218537</v>
      </c>
      <c r="E7708" s="13">
        <f t="shared" ca="1" si="722"/>
        <v>993035.92520925566</v>
      </c>
      <c r="F7708" s="13">
        <f t="shared" ca="1" si="723"/>
        <v>4.0035111051879557</v>
      </c>
      <c r="G7708" s="13">
        <f t="shared" ca="1" si="724"/>
        <v>0.50479245470795531</v>
      </c>
      <c r="H7708" s="13">
        <f t="shared" ca="1" si="725"/>
        <v>0</v>
      </c>
    </row>
    <row r="7709" spans="3:8">
      <c r="C7709" s="13">
        <f t="shared" ca="1" si="720"/>
        <v>1986.7863409341503</v>
      </c>
      <c r="D7709" s="13">
        <f t="shared" ca="1" si="721"/>
        <v>99.849980915274969</v>
      </c>
      <c r="E7709" s="13">
        <f t="shared" ca="1" si="722"/>
        <v>998581.54445296829</v>
      </c>
      <c r="F7709" s="13">
        <f t="shared" ca="1" si="723"/>
        <v>3.9983343177514334</v>
      </c>
      <c r="G7709" s="13">
        <f t="shared" ca="1" si="724"/>
        <v>0.49158712371540514</v>
      </c>
      <c r="H7709" s="13">
        <f t="shared" ca="1" si="725"/>
        <v>0</v>
      </c>
    </row>
    <row r="7710" spans="3:8">
      <c r="C7710" s="13">
        <f t="shared" ca="1" si="720"/>
        <v>2008.5331892461206</v>
      </c>
      <c r="D7710" s="13">
        <f t="shared" ca="1" si="721"/>
        <v>99.862518628125116</v>
      </c>
      <c r="E7710" s="13">
        <f t="shared" ca="1" si="722"/>
        <v>988161.97385438706</v>
      </c>
      <c r="F7710" s="13">
        <f t="shared" ca="1" si="723"/>
        <v>3.992655316410977</v>
      </c>
      <c r="G7710" s="13">
        <f t="shared" ca="1" si="724"/>
        <v>0.51066401988803201</v>
      </c>
      <c r="H7710" s="13">
        <f t="shared" ca="1" si="725"/>
        <v>0</v>
      </c>
    </row>
    <row r="7711" spans="3:8">
      <c r="C7711" s="13">
        <f t="shared" ca="1" si="720"/>
        <v>2005.526378365332</v>
      </c>
      <c r="D7711" s="13">
        <f t="shared" ca="1" si="721"/>
        <v>100.3050155948373</v>
      </c>
      <c r="E7711" s="13">
        <f t="shared" ca="1" si="722"/>
        <v>992752.33443955623</v>
      </c>
      <c r="F7711" s="13">
        <f t="shared" ca="1" si="723"/>
        <v>4.0002440913271338</v>
      </c>
      <c r="G7711" s="13">
        <f t="shared" ca="1" si="724"/>
        <v>0.50517593627833668</v>
      </c>
      <c r="H7711" s="13">
        <f t="shared" ca="1" si="725"/>
        <v>0</v>
      </c>
    </row>
    <row r="7712" spans="3:8">
      <c r="C7712" s="13">
        <f t="shared" ca="1" si="720"/>
        <v>2001.6687725351103</v>
      </c>
      <c r="D7712" s="13">
        <f t="shared" ca="1" si="721"/>
        <v>100.22259010619537</v>
      </c>
      <c r="E7712" s="13">
        <f t="shared" ca="1" si="722"/>
        <v>990864.60124076344</v>
      </c>
      <c r="F7712" s="13">
        <f t="shared" ca="1" si="723"/>
        <v>3.998688088624236</v>
      </c>
      <c r="G7712" s="13">
        <f t="shared" ca="1" si="724"/>
        <v>0.50456341263500348</v>
      </c>
      <c r="H7712" s="13">
        <f t="shared" ca="1" si="725"/>
        <v>0</v>
      </c>
    </row>
    <row r="7713" spans="3:8">
      <c r="C7713" s="13">
        <f t="shared" ca="1" si="720"/>
        <v>2018.1775341572036</v>
      </c>
      <c r="D7713" s="13">
        <f t="shared" ca="1" si="721"/>
        <v>101.54668992899663</v>
      </c>
      <c r="E7713" s="13">
        <f t="shared" ca="1" si="722"/>
        <v>1005275.3630203686</v>
      </c>
      <c r="F7713" s="13">
        <f t="shared" ca="1" si="723"/>
        <v>3.9947022765266342</v>
      </c>
      <c r="G7713" s="13">
        <f t="shared" ca="1" si="724"/>
        <v>0.5142945635909385</v>
      </c>
      <c r="H7713" s="13">
        <f t="shared" ca="1" si="725"/>
        <v>0</v>
      </c>
    </row>
    <row r="7714" spans="3:8">
      <c r="C7714" s="13">
        <f t="shared" ca="1" si="720"/>
        <v>2016.250303464928</v>
      </c>
      <c r="D7714" s="13">
        <f t="shared" ca="1" si="721"/>
        <v>99.782923033995175</v>
      </c>
      <c r="E7714" s="13">
        <f t="shared" ca="1" si="722"/>
        <v>987898.56274047622</v>
      </c>
      <c r="F7714" s="13">
        <f t="shared" ca="1" si="723"/>
        <v>3.992829492555749</v>
      </c>
      <c r="G7714" s="13">
        <f t="shared" ca="1" si="724"/>
        <v>0.51423287260167194</v>
      </c>
      <c r="H7714" s="13">
        <f t="shared" ca="1" si="725"/>
        <v>0</v>
      </c>
    </row>
    <row r="7715" spans="3:8">
      <c r="C7715" s="13">
        <f t="shared" ca="1" si="720"/>
        <v>2003.7181168105565</v>
      </c>
      <c r="D7715" s="13">
        <f t="shared" ca="1" si="721"/>
        <v>100.37975094678222</v>
      </c>
      <c r="E7715" s="13">
        <f t="shared" ca="1" si="722"/>
        <v>997960.33129977284</v>
      </c>
      <c r="F7715" s="13">
        <f t="shared" ca="1" si="723"/>
        <v>4.0089339203927743</v>
      </c>
      <c r="G7715" s="13">
        <f t="shared" ca="1" si="724"/>
        <v>0.49766904520564609</v>
      </c>
      <c r="H7715" s="13">
        <f t="shared" ca="1" si="725"/>
        <v>0</v>
      </c>
    </row>
    <row r="7716" spans="3:8">
      <c r="C7716" s="13">
        <f t="shared" ca="1" si="720"/>
        <v>1993.5934534328608</v>
      </c>
      <c r="D7716" s="13">
        <f t="shared" ca="1" si="721"/>
        <v>99.790064197326927</v>
      </c>
      <c r="E7716" s="13">
        <f t="shared" ca="1" si="722"/>
        <v>1001601.1703089452</v>
      </c>
      <c r="F7716" s="13">
        <f t="shared" ca="1" si="723"/>
        <v>4.0071266251235382</v>
      </c>
      <c r="G7716" s="13">
        <f t="shared" ca="1" si="724"/>
        <v>0.48885892196022013</v>
      </c>
      <c r="H7716" s="13">
        <f t="shared" ca="1" si="725"/>
        <v>0</v>
      </c>
    </row>
    <row r="7717" spans="3:8">
      <c r="C7717" s="13">
        <f t="shared" ca="1" si="720"/>
        <v>1992.9140082676615</v>
      </c>
      <c r="D7717" s="13">
        <f t="shared" ca="1" si="721"/>
        <v>99.53567652858753</v>
      </c>
      <c r="E7717" s="13">
        <f t="shared" ca="1" si="722"/>
        <v>993641.02988135919</v>
      </c>
      <c r="F7717" s="13">
        <f t="shared" ca="1" si="723"/>
        <v>3.9946766302031778</v>
      </c>
      <c r="G7717" s="13">
        <f t="shared" ca="1" si="724"/>
        <v>0.49733611251266724</v>
      </c>
      <c r="H7717" s="13">
        <f t="shared" ca="1" si="725"/>
        <v>0</v>
      </c>
    </row>
    <row r="7718" spans="3:8">
      <c r="C7718" s="13">
        <f t="shared" ca="1" si="720"/>
        <v>1996.0625355750519</v>
      </c>
      <c r="D7718" s="13">
        <f t="shared" ca="1" si="721"/>
        <v>100.4586299978204</v>
      </c>
      <c r="E7718" s="13">
        <f t="shared" ca="1" si="722"/>
        <v>998513.46252955042</v>
      </c>
      <c r="F7718" s="13">
        <f t="shared" ca="1" si="723"/>
        <v>4.0059296945197618</v>
      </c>
      <c r="G7718" s="13">
        <f t="shared" ca="1" si="724"/>
        <v>0.49547124614593957</v>
      </c>
      <c r="H7718" s="13">
        <f t="shared" ca="1" si="725"/>
        <v>0</v>
      </c>
    </row>
    <row r="7719" spans="3:8">
      <c r="C7719" s="13">
        <f t="shared" ca="1" si="720"/>
        <v>1997.7081181976216</v>
      </c>
      <c r="D7719" s="13">
        <f t="shared" ca="1" si="721"/>
        <v>100.01704804279736</v>
      </c>
      <c r="E7719" s="13">
        <f t="shared" ca="1" si="722"/>
        <v>1001187.3348804555</v>
      </c>
      <c r="F7719" s="13">
        <f t="shared" ca="1" si="723"/>
        <v>4.0038459427273114</v>
      </c>
      <c r="G7719" s="13">
        <f t="shared" ca="1" si="724"/>
        <v>0.49381406375317743</v>
      </c>
      <c r="H7719" s="13">
        <f t="shared" ca="1" si="725"/>
        <v>0</v>
      </c>
    </row>
    <row r="7720" spans="3:8">
      <c r="C7720" s="13">
        <f t="shared" ca="1" si="720"/>
        <v>2008.8776756141165</v>
      </c>
      <c r="D7720" s="13">
        <f t="shared" ca="1" si="721"/>
        <v>100.63613916262025</v>
      </c>
      <c r="E7720" s="13">
        <f t="shared" ca="1" si="722"/>
        <v>992729.92578668986</v>
      </c>
      <c r="F7720" s="13">
        <f t="shared" ca="1" si="723"/>
        <v>4.0063541040306481</v>
      </c>
      <c r="G7720" s="13">
        <f t="shared" ca="1" si="724"/>
        <v>0.50545517203961832</v>
      </c>
      <c r="H7720" s="13">
        <f t="shared" ca="1" si="725"/>
        <v>0</v>
      </c>
    </row>
    <row r="7721" spans="3:8">
      <c r="C7721" s="13">
        <f t="shared" ca="1" si="720"/>
        <v>1991.7674722027889</v>
      </c>
      <c r="D7721" s="13">
        <f t="shared" ca="1" si="721"/>
        <v>99.834169323078314</v>
      </c>
      <c r="E7721" s="13">
        <f t="shared" ca="1" si="722"/>
        <v>990782.11328666611</v>
      </c>
      <c r="F7721" s="13">
        <f t="shared" ca="1" si="723"/>
        <v>3.9959644198975477</v>
      </c>
      <c r="G7721" s="13">
        <f t="shared" ca="1" si="724"/>
        <v>0.499047640436726</v>
      </c>
      <c r="H7721" s="13">
        <f t="shared" ca="1" si="725"/>
        <v>0</v>
      </c>
    </row>
    <row r="7722" spans="3:8">
      <c r="C7722" s="13">
        <f t="shared" ca="1" si="720"/>
        <v>2002.4780110895158</v>
      </c>
      <c r="D7722" s="13">
        <f t="shared" ca="1" si="721"/>
        <v>99.745445718625021</v>
      </c>
      <c r="E7722" s="13">
        <f t="shared" ca="1" si="722"/>
        <v>997581.64370161807</v>
      </c>
      <c r="F7722" s="13">
        <f t="shared" ca="1" si="723"/>
        <v>3.9989343255656116</v>
      </c>
      <c r="G7722" s="13">
        <f t="shared" ca="1" si="724"/>
        <v>0.49906048632554489</v>
      </c>
      <c r="H7722" s="13">
        <f t="shared" ca="1" si="725"/>
        <v>0</v>
      </c>
    </row>
    <row r="7723" spans="3:8">
      <c r="C7723" s="13">
        <f t="shared" ca="1" si="720"/>
        <v>1979.9235695572559</v>
      </c>
      <c r="D7723" s="13">
        <f t="shared" ca="1" si="721"/>
        <v>99.96005226435318</v>
      </c>
      <c r="E7723" s="13">
        <f t="shared" ca="1" si="722"/>
        <v>996153.78105258185</v>
      </c>
      <c r="F7723" s="13">
        <f t="shared" ca="1" si="723"/>
        <v>4.0005674588583977</v>
      </c>
      <c r="G7723" s="13">
        <f t="shared" ca="1" si="724"/>
        <v>0.48883318487184041</v>
      </c>
      <c r="H7723" s="13">
        <f t="shared" ca="1" si="725"/>
        <v>0</v>
      </c>
    </row>
    <row r="7724" spans="3:8">
      <c r="C7724" s="13">
        <f t="shared" ca="1" si="720"/>
        <v>1993.4884013781775</v>
      </c>
      <c r="D7724" s="13">
        <f t="shared" ca="1" si="721"/>
        <v>100.30404670850173</v>
      </c>
      <c r="E7724" s="13">
        <f t="shared" ca="1" si="722"/>
        <v>998218.30212978052</v>
      </c>
      <c r="F7724" s="13">
        <f t="shared" ca="1" si="723"/>
        <v>3.9899264822031926</v>
      </c>
      <c r="G7724" s="13">
        <f t="shared" ca="1" si="724"/>
        <v>0.50154616434698485</v>
      </c>
      <c r="H7724" s="13">
        <f t="shared" ca="1" si="725"/>
        <v>0</v>
      </c>
    </row>
    <row r="7725" spans="3:8">
      <c r="C7725" s="13">
        <f t="shared" ca="1" si="720"/>
        <v>1986.8135028328957</v>
      </c>
      <c r="D7725" s="13">
        <f t="shared" ca="1" si="721"/>
        <v>99.884163900058795</v>
      </c>
      <c r="E7725" s="13">
        <f t="shared" ca="1" si="722"/>
        <v>994985.14103967079</v>
      </c>
      <c r="F7725" s="13">
        <f t="shared" ca="1" si="723"/>
        <v>3.9928101593819192</v>
      </c>
      <c r="G7725" s="13">
        <f t="shared" ca="1" si="724"/>
        <v>0.49628338581609666</v>
      </c>
      <c r="H7725" s="13">
        <f t="shared" ca="1" si="725"/>
        <v>0</v>
      </c>
    </row>
    <row r="7726" spans="3:8">
      <c r="C7726" s="13">
        <f t="shared" ca="1" si="720"/>
        <v>2008.11217352978</v>
      </c>
      <c r="D7726" s="13">
        <f t="shared" ca="1" si="721"/>
        <v>99.477281485274503</v>
      </c>
      <c r="E7726" s="13">
        <f t="shared" ca="1" si="722"/>
        <v>998711.90185838786</v>
      </c>
      <c r="F7726" s="13">
        <f t="shared" ca="1" si="723"/>
        <v>3.9948959860062203</v>
      </c>
      <c r="G7726" s="13">
        <f t="shared" ca="1" si="724"/>
        <v>0.50198166030899016</v>
      </c>
      <c r="H7726" s="13">
        <f t="shared" ca="1" si="725"/>
        <v>0</v>
      </c>
    </row>
    <row r="7727" spans="3:8">
      <c r="C7727" s="13">
        <f t="shared" ca="1" si="720"/>
        <v>1981.0351883222809</v>
      </c>
      <c r="D7727" s="13">
        <f t="shared" ca="1" si="721"/>
        <v>100.11309725534367</v>
      </c>
      <c r="E7727" s="13">
        <f t="shared" ca="1" si="722"/>
        <v>993752.16771848954</v>
      </c>
      <c r="F7727" s="13">
        <f t="shared" ca="1" si="723"/>
        <v>4.006570655823154</v>
      </c>
      <c r="G7727" s="13">
        <f t="shared" ca="1" si="724"/>
        <v>0.48837800809293563</v>
      </c>
      <c r="H7727" s="13">
        <f t="shared" ca="1" si="725"/>
        <v>0</v>
      </c>
    </row>
    <row r="7728" spans="3:8">
      <c r="C7728" s="13">
        <f t="shared" ca="1" si="720"/>
        <v>2001.1823730942222</v>
      </c>
      <c r="D7728" s="13">
        <f t="shared" ca="1" si="721"/>
        <v>100.67942836558085</v>
      </c>
      <c r="E7728" s="13">
        <f t="shared" ca="1" si="722"/>
        <v>976945.83915463567</v>
      </c>
      <c r="F7728" s="13">
        <f t="shared" ca="1" si="723"/>
        <v>4.004464578911894</v>
      </c>
      <c r="G7728" s="13">
        <f t="shared" ca="1" si="724"/>
        <v>0.51087646944859844</v>
      </c>
      <c r="H7728" s="13">
        <f t="shared" ca="1" si="725"/>
        <v>0</v>
      </c>
    </row>
    <row r="7729" spans="3:8">
      <c r="C7729" s="13">
        <f t="shared" ca="1" si="720"/>
        <v>1997.552213144181</v>
      </c>
      <c r="D7729" s="13">
        <f t="shared" ca="1" si="721"/>
        <v>100.0444578670766</v>
      </c>
      <c r="E7729" s="13">
        <f t="shared" ca="1" si="722"/>
        <v>987040.97737057589</v>
      </c>
      <c r="F7729" s="13">
        <f t="shared" ca="1" si="723"/>
        <v>3.9972620251618802</v>
      </c>
      <c r="G7729" s="13">
        <f t="shared" ca="1" si="724"/>
        <v>0.5042591600429257</v>
      </c>
      <c r="H7729" s="13">
        <f t="shared" ca="1" si="725"/>
        <v>0</v>
      </c>
    </row>
    <row r="7730" spans="3:8">
      <c r="C7730" s="13">
        <f t="shared" ca="1" si="720"/>
        <v>1981.9375279966785</v>
      </c>
      <c r="D7730" s="13">
        <f t="shared" ca="1" si="721"/>
        <v>100.17620739502387</v>
      </c>
      <c r="E7730" s="13">
        <f t="shared" ca="1" si="722"/>
        <v>996383.43540940748</v>
      </c>
      <c r="F7730" s="13">
        <f t="shared" ca="1" si="723"/>
        <v>3.9987400166422886</v>
      </c>
      <c r="G7730" s="13">
        <f t="shared" ca="1" si="724"/>
        <v>0.49167199065508849</v>
      </c>
      <c r="H7730" s="13">
        <f t="shared" ca="1" si="725"/>
        <v>0</v>
      </c>
    </row>
    <row r="7731" spans="3:8">
      <c r="C7731" s="13">
        <f t="shared" ca="1" si="720"/>
        <v>2008.6541313328107</v>
      </c>
      <c r="D7731" s="13">
        <f t="shared" ca="1" si="721"/>
        <v>100.11236641145203</v>
      </c>
      <c r="E7731" s="13">
        <f t="shared" ca="1" si="722"/>
        <v>988212.14013112243</v>
      </c>
      <c r="F7731" s="13">
        <f t="shared" ca="1" si="723"/>
        <v>3.9879444325856572</v>
      </c>
      <c r="G7731" s="13">
        <f t="shared" ca="1" si="724"/>
        <v>0.51440076824850589</v>
      </c>
      <c r="H7731" s="13">
        <f t="shared" ca="1" si="725"/>
        <v>0</v>
      </c>
    </row>
    <row r="7732" spans="3:8">
      <c r="C7732" s="13">
        <f t="shared" ca="1" si="720"/>
        <v>2014.5785181930496</v>
      </c>
      <c r="D7732" s="13">
        <f t="shared" ca="1" si="721"/>
        <v>99.540702864710099</v>
      </c>
      <c r="E7732" s="13">
        <f t="shared" ca="1" si="722"/>
        <v>996723.1464042404</v>
      </c>
      <c r="F7732" s="13">
        <f t="shared" ca="1" si="723"/>
        <v>3.9842143140440665</v>
      </c>
      <c r="G7732" s="13">
        <f t="shared" ca="1" si="724"/>
        <v>0.51200467401357164</v>
      </c>
      <c r="H7732" s="13">
        <f t="shared" ca="1" si="725"/>
        <v>0</v>
      </c>
    </row>
    <row r="7733" spans="3:8">
      <c r="C7733" s="13">
        <f t="shared" ca="1" si="720"/>
        <v>2007.4724146325907</v>
      </c>
      <c r="D7733" s="13">
        <f t="shared" ca="1" si="721"/>
        <v>100.51744532046499</v>
      </c>
      <c r="E7733" s="13">
        <f t="shared" ca="1" si="722"/>
        <v>990259.18363222352</v>
      </c>
      <c r="F7733" s="13">
        <f t="shared" ca="1" si="723"/>
        <v>4.0035355872033902</v>
      </c>
      <c r="G7733" s="13">
        <f t="shared" ca="1" si="724"/>
        <v>0.50683558319564836</v>
      </c>
      <c r="H7733" s="13">
        <f t="shared" ca="1" si="725"/>
        <v>0</v>
      </c>
    </row>
    <row r="7734" spans="3:8">
      <c r="C7734" s="13">
        <f t="shared" ca="1" si="720"/>
        <v>2000.1187567185355</v>
      </c>
      <c r="D7734" s="13">
        <f t="shared" ca="1" si="721"/>
        <v>101.09045008578336</v>
      </c>
      <c r="E7734" s="13">
        <f t="shared" ca="1" si="722"/>
        <v>1001420.1606330241</v>
      </c>
      <c r="F7734" s="13">
        <f t="shared" ca="1" si="723"/>
        <v>3.9996613236230929</v>
      </c>
      <c r="G7734" s="13">
        <f t="shared" ca="1" si="724"/>
        <v>0.50229936122972008</v>
      </c>
      <c r="H7734" s="13">
        <f t="shared" ca="1" si="725"/>
        <v>0</v>
      </c>
    </row>
    <row r="7735" spans="3:8">
      <c r="C7735" s="13">
        <f t="shared" ca="1" si="720"/>
        <v>2009.2758682820538</v>
      </c>
      <c r="D7735" s="13">
        <f t="shared" ca="1" si="721"/>
        <v>99.35575308684767</v>
      </c>
      <c r="E7735" s="13">
        <f t="shared" ca="1" si="722"/>
        <v>993686.66694573674</v>
      </c>
      <c r="F7735" s="13">
        <f t="shared" ca="1" si="723"/>
        <v>4.000652899122505</v>
      </c>
      <c r="G7735" s="13">
        <f t="shared" ca="1" si="724"/>
        <v>0.50159053830987577</v>
      </c>
      <c r="H7735" s="13">
        <f t="shared" ca="1" si="725"/>
        <v>0</v>
      </c>
    </row>
    <row r="7736" spans="3:8">
      <c r="C7736" s="13">
        <f t="shared" ca="1" si="720"/>
        <v>1995.9037337487566</v>
      </c>
      <c r="D7736" s="13">
        <f t="shared" ca="1" si="721"/>
        <v>100.75976468779109</v>
      </c>
      <c r="E7736" s="13">
        <f t="shared" ca="1" si="722"/>
        <v>995159.72342964704</v>
      </c>
      <c r="F7736" s="13">
        <f t="shared" ca="1" si="723"/>
        <v>3.9991485511502032</v>
      </c>
      <c r="G7736" s="13">
        <f t="shared" ca="1" si="724"/>
        <v>0.50194198447206106</v>
      </c>
      <c r="H7736" s="13">
        <f t="shared" ca="1" si="725"/>
        <v>0</v>
      </c>
    </row>
    <row r="7737" spans="3:8">
      <c r="C7737" s="13">
        <f t="shared" ca="1" si="720"/>
        <v>1985.0855765026943</v>
      </c>
      <c r="D7737" s="13">
        <f t="shared" ca="1" si="721"/>
        <v>99.572476497322725</v>
      </c>
      <c r="E7737" s="13">
        <f t="shared" ca="1" si="722"/>
        <v>996833.80231030413</v>
      </c>
      <c r="F7737" s="13">
        <f t="shared" ca="1" si="723"/>
        <v>4.0158557386382885</v>
      </c>
      <c r="G7737" s="13">
        <f t="shared" ca="1" si="724"/>
        <v>0.48174003695572193</v>
      </c>
      <c r="H7737" s="13">
        <f t="shared" ca="1" si="725"/>
        <v>0</v>
      </c>
    </row>
    <row r="7738" spans="3:8">
      <c r="C7738" s="13">
        <f t="shared" ca="1" si="720"/>
        <v>1991.5012056145492</v>
      </c>
      <c r="D7738" s="13">
        <f t="shared" ca="1" si="721"/>
        <v>100.5509076002978</v>
      </c>
      <c r="E7738" s="13">
        <f t="shared" ca="1" si="722"/>
        <v>988612.98224487691</v>
      </c>
      <c r="F7738" s="13">
        <f t="shared" ca="1" si="723"/>
        <v>4.0021286213390965</v>
      </c>
      <c r="G7738" s="13">
        <f t="shared" ca="1" si="724"/>
        <v>0.50050313244715328</v>
      </c>
      <c r="H7738" s="13">
        <f t="shared" ca="1" si="725"/>
        <v>0</v>
      </c>
    </row>
    <row r="7739" spans="3:8">
      <c r="C7739" s="13">
        <f t="shared" ca="1" si="720"/>
        <v>2017.4707261423691</v>
      </c>
      <c r="D7739" s="13">
        <f t="shared" ca="1" si="721"/>
        <v>99.485294004632735</v>
      </c>
      <c r="E7739" s="13">
        <f t="shared" ca="1" si="722"/>
        <v>989221.34675744362</v>
      </c>
      <c r="F7739" s="13">
        <f t="shared" ca="1" si="723"/>
        <v>3.9940589366196191</v>
      </c>
      <c r="G7739" s="13">
        <f t="shared" ca="1" si="724"/>
        <v>0.51200258083273142</v>
      </c>
      <c r="H7739" s="13">
        <f t="shared" ca="1" si="725"/>
        <v>0</v>
      </c>
    </row>
    <row r="7740" spans="3:8">
      <c r="C7740" s="13">
        <f t="shared" ca="1" si="720"/>
        <v>2004.4575717138878</v>
      </c>
      <c r="D7740" s="13">
        <f t="shared" ca="1" si="721"/>
        <v>100.74562510266938</v>
      </c>
      <c r="E7740" s="13">
        <f t="shared" ca="1" si="722"/>
        <v>992034.98732204968</v>
      </c>
      <c r="F7740" s="13">
        <f t="shared" ca="1" si="723"/>
        <v>3.9936149342105267</v>
      </c>
      <c r="G7740" s="13">
        <f t="shared" ca="1" si="724"/>
        <v>0.51059707958010825</v>
      </c>
      <c r="H7740" s="13">
        <f t="shared" ca="1" si="725"/>
        <v>0</v>
      </c>
    </row>
    <row r="7741" spans="3:8">
      <c r="C7741" s="13">
        <f t="shared" ca="1" si="720"/>
        <v>2001.5051452401619</v>
      </c>
      <c r="D7741" s="13">
        <f t="shared" ca="1" si="721"/>
        <v>100.61015897341733</v>
      </c>
      <c r="E7741" s="13">
        <f t="shared" ca="1" si="722"/>
        <v>999955.85269557231</v>
      </c>
      <c r="F7741" s="13">
        <f t="shared" ca="1" si="723"/>
        <v>3.9944964888946508</v>
      </c>
      <c r="G7741" s="13">
        <f t="shared" ca="1" si="724"/>
        <v>0.50393716683840051</v>
      </c>
      <c r="H7741" s="13">
        <f t="shared" ca="1" si="725"/>
        <v>0</v>
      </c>
    </row>
    <row r="7742" spans="3:8">
      <c r="C7742" s="13">
        <f t="shared" ca="1" si="720"/>
        <v>2000.8738420279199</v>
      </c>
      <c r="D7742" s="13">
        <f t="shared" ca="1" si="721"/>
        <v>101.22981992964087</v>
      </c>
      <c r="E7742" s="13">
        <f t="shared" ca="1" si="722"/>
        <v>993824.67536523787</v>
      </c>
      <c r="F7742" s="13">
        <f t="shared" ca="1" si="723"/>
        <v>3.9976326420831509</v>
      </c>
      <c r="G7742" s="13">
        <f t="shared" ca="1" si="724"/>
        <v>0.5082492029873017</v>
      </c>
      <c r="H7742" s="13">
        <f t="shared" ca="1" si="725"/>
        <v>0</v>
      </c>
    </row>
    <row r="7743" spans="3:8">
      <c r="C7743" s="13">
        <f t="shared" ca="1" si="720"/>
        <v>1987.02183604433</v>
      </c>
      <c r="D7743" s="13">
        <f t="shared" ca="1" si="721"/>
        <v>100.16058368817428</v>
      </c>
      <c r="E7743" s="13">
        <f t="shared" ca="1" si="722"/>
        <v>999347.7529321186</v>
      </c>
      <c r="F7743" s="13">
        <f t="shared" ca="1" si="723"/>
        <v>3.9961853545888033</v>
      </c>
      <c r="G7743" s="13">
        <f t="shared" ca="1" si="724"/>
        <v>0.49391603441013848</v>
      </c>
      <c r="H7743" s="13">
        <f t="shared" ca="1" si="725"/>
        <v>0</v>
      </c>
    </row>
    <row r="7744" spans="3:8">
      <c r="C7744" s="13">
        <f t="shared" ca="1" si="720"/>
        <v>1988.1460073830578</v>
      </c>
      <c r="D7744" s="13">
        <f t="shared" ca="1" si="721"/>
        <v>100.23359359338799</v>
      </c>
      <c r="E7744" s="13">
        <f t="shared" ca="1" si="722"/>
        <v>998415.51616155496</v>
      </c>
      <c r="F7744" s="13">
        <f t="shared" ca="1" si="723"/>
        <v>4.0108119915068174</v>
      </c>
      <c r="G7744" s="13">
        <f t="shared" ca="1" si="724"/>
        <v>0.48811195642146621</v>
      </c>
      <c r="H7744" s="13">
        <f t="shared" ca="1" si="725"/>
        <v>0</v>
      </c>
    </row>
    <row r="7745" spans="3:8">
      <c r="C7745" s="13">
        <f t="shared" ca="1" si="720"/>
        <v>1993.3854449460932</v>
      </c>
      <c r="D7745" s="13">
        <f t="shared" ca="1" si="721"/>
        <v>99.543760749596117</v>
      </c>
      <c r="E7745" s="13">
        <f t="shared" ca="1" si="722"/>
        <v>990986.833639274</v>
      </c>
      <c r="F7745" s="13">
        <f t="shared" ca="1" si="723"/>
        <v>3.9979300041527286</v>
      </c>
      <c r="G7745" s="13">
        <f t="shared" ca="1" si="724"/>
        <v>0.49732250836643138</v>
      </c>
      <c r="H7745" s="13">
        <f t="shared" ca="1" si="725"/>
        <v>0</v>
      </c>
    </row>
    <row r="7746" spans="3:8">
      <c r="C7746" s="13">
        <f t="shared" ca="1" si="720"/>
        <v>1999.6771292812364</v>
      </c>
      <c r="D7746" s="13">
        <f t="shared" ca="1" si="721"/>
        <v>100.24716215675073</v>
      </c>
      <c r="E7746" s="13">
        <f t="shared" ca="1" si="722"/>
        <v>1001659.3823780491</v>
      </c>
      <c r="F7746" s="13">
        <f t="shared" ca="1" si="723"/>
        <v>3.9987044057350727</v>
      </c>
      <c r="G7746" s="13">
        <f t="shared" ca="1" si="724"/>
        <v>0.49824702350553202</v>
      </c>
      <c r="H7746" s="13">
        <f t="shared" ca="1" si="725"/>
        <v>0</v>
      </c>
    </row>
    <row r="7747" spans="3:8">
      <c r="C7747" s="13">
        <f t="shared" ca="1" si="720"/>
        <v>2018.5447863036759</v>
      </c>
      <c r="D7747" s="13">
        <f t="shared" ca="1" si="721"/>
        <v>99.204214086441979</v>
      </c>
      <c r="E7747" s="13">
        <f t="shared" ca="1" si="722"/>
        <v>988909.71239994164</v>
      </c>
      <c r="F7747" s="13">
        <f t="shared" ca="1" si="723"/>
        <v>3.9929093008791008</v>
      </c>
      <c r="G7747" s="13">
        <f t="shared" ca="1" si="724"/>
        <v>0.51184988690542232</v>
      </c>
      <c r="H7747" s="13">
        <f t="shared" ca="1" si="725"/>
        <v>0</v>
      </c>
    </row>
    <row r="7748" spans="3:8">
      <c r="C7748" s="13">
        <f t="shared" ca="1" si="720"/>
        <v>2010.1317230288864</v>
      </c>
      <c r="D7748" s="13">
        <f t="shared" ca="1" si="721"/>
        <v>99.896986925512493</v>
      </c>
      <c r="E7748" s="13">
        <f t="shared" ca="1" si="722"/>
        <v>988781.65618737962</v>
      </c>
      <c r="F7748" s="13">
        <f t="shared" ca="1" si="723"/>
        <v>3.9999113950943941</v>
      </c>
      <c r="G7748" s="13">
        <f t="shared" ca="1" si="724"/>
        <v>0.50763279792349214</v>
      </c>
      <c r="H7748" s="13">
        <f t="shared" ca="1" si="725"/>
        <v>0</v>
      </c>
    </row>
    <row r="7749" spans="3:8">
      <c r="C7749" s="13">
        <f t="shared" ca="1" si="720"/>
        <v>2023.6789294658699</v>
      </c>
      <c r="D7749" s="13">
        <f t="shared" ca="1" si="721"/>
        <v>100.13429012034761</v>
      </c>
      <c r="E7749" s="13">
        <f t="shared" ca="1" si="722"/>
        <v>998610.99831637403</v>
      </c>
      <c r="F7749" s="13">
        <f t="shared" ca="1" si="723"/>
        <v>3.9997624131285621</v>
      </c>
      <c r="G7749" s="13">
        <f t="shared" ca="1" si="724"/>
        <v>0.51072022097561265</v>
      </c>
      <c r="H7749" s="13">
        <f t="shared" ca="1" si="725"/>
        <v>0</v>
      </c>
    </row>
    <row r="7750" spans="3:8">
      <c r="C7750" s="13">
        <f t="shared" ca="1" si="720"/>
        <v>2019.3428113687851</v>
      </c>
      <c r="D7750" s="13">
        <f t="shared" ca="1" si="721"/>
        <v>99.812590771591701</v>
      </c>
      <c r="E7750" s="13">
        <f t="shared" ca="1" si="722"/>
        <v>987657.35479163902</v>
      </c>
      <c r="F7750" s="13">
        <f t="shared" ca="1" si="723"/>
        <v>3.995079101463352</v>
      </c>
      <c r="G7750" s="13">
        <f t="shared" ca="1" si="724"/>
        <v>0.51492945590405725</v>
      </c>
      <c r="H7750" s="13">
        <f t="shared" ca="1" si="725"/>
        <v>0</v>
      </c>
    </row>
    <row r="7751" spans="3:8">
      <c r="C7751" s="13">
        <f t="shared" ca="1" si="720"/>
        <v>2008.810891742748</v>
      </c>
      <c r="D7751" s="13">
        <f t="shared" ca="1" si="721"/>
        <v>100.65139178772512</v>
      </c>
      <c r="E7751" s="13">
        <f t="shared" ca="1" si="722"/>
        <v>998892.00101789017</v>
      </c>
      <c r="F7751" s="13">
        <f t="shared" ca="1" si="723"/>
        <v>3.9939546995744992</v>
      </c>
      <c r="G7751" s="13">
        <f t="shared" ca="1" si="724"/>
        <v>0.50864754662750711</v>
      </c>
      <c r="H7751" s="13">
        <f t="shared" ca="1" si="725"/>
        <v>0</v>
      </c>
    </row>
    <row r="7752" spans="3:8">
      <c r="C7752" s="13">
        <f t="shared" ca="1" si="720"/>
        <v>1997.3634116943638</v>
      </c>
      <c r="D7752" s="13">
        <f t="shared" ca="1" si="721"/>
        <v>99.716915092736073</v>
      </c>
      <c r="E7752" s="13">
        <f t="shared" ca="1" si="722"/>
        <v>991135.11912279099</v>
      </c>
      <c r="F7752" s="13">
        <f t="shared" ca="1" si="723"/>
        <v>3.9863797551350713</v>
      </c>
      <c r="G7752" s="13">
        <f t="shared" ca="1" si="724"/>
        <v>0.50592438219233526</v>
      </c>
      <c r="H7752" s="13">
        <f t="shared" ca="1" si="725"/>
        <v>0</v>
      </c>
    </row>
    <row r="7753" spans="3:8">
      <c r="C7753" s="13">
        <f t="shared" ca="1" si="720"/>
        <v>2007.2120693309766</v>
      </c>
      <c r="D7753" s="13">
        <f t="shared" ca="1" si="721"/>
        <v>99.4581829106057</v>
      </c>
      <c r="E7753" s="13">
        <f t="shared" ca="1" si="722"/>
        <v>995610.4498555602</v>
      </c>
      <c r="F7753" s="13">
        <f t="shared" ca="1" si="723"/>
        <v>3.9955604958938786</v>
      </c>
      <c r="G7753" s="13">
        <f t="shared" ca="1" si="724"/>
        <v>0.50266296183032</v>
      </c>
      <c r="H7753" s="13">
        <f t="shared" ca="1" si="725"/>
        <v>0</v>
      </c>
    </row>
    <row r="7754" spans="3:8">
      <c r="C7754" s="13">
        <f t="shared" ca="1" si="720"/>
        <v>2011.0856939129237</v>
      </c>
      <c r="D7754" s="13">
        <f t="shared" ca="1" si="721"/>
        <v>100.17726491209139</v>
      </c>
      <c r="E7754" s="13">
        <f t="shared" ca="1" si="722"/>
        <v>985562.70847407798</v>
      </c>
      <c r="F7754" s="13">
        <f t="shared" ca="1" si="723"/>
        <v>3.9999074524056377</v>
      </c>
      <c r="G7754" s="13">
        <f t="shared" ca="1" si="724"/>
        <v>0.51120656659117047</v>
      </c>
      <c r="H7754" s="13">
        <f t="shared" ca="1" si="725"/>
        <v>0</v>
      </c>
    </row>
    <row r="7755" spans="3:8">
      <c r="C7755" s="13">
        <f t="shared" ca="1" si="720"/>
        <v>1986.6812788202155</v>
      </c>
      <c r="D7755" s="13">
        <f t="shared" ca="1" si="721"/>
        <v>100.73900301583735</v>
      </c>
      <c r="E7755" s="13">
        <f t="shared" ca="1" si="722"/>
        <v>987335.4337583679</v>
      </c>
      <c r="F7755" s="13">
        <f t="shared" ca="1" si="723"/>
        <v>4.0054601114699677</v>
      </c>
      <c r="G7755" s="13">
        <f t="shared" ca="1" si="724"/>
        <v>0.49800054009711714</v>
      </c>
      <c r="H7755" s="13">
        <f t="shared" ca="1" si="725"/>
        <v>0</v>
      </c>
    </row>
    <row r="7756" spans="3:8">
      <c r="C7756" s="13">
        <f t="shared" ca="1" si="720"/>
        <v>2013.5529534288373</v>
      </c>
      <c r="D7756" s="13">
        <f t="shared" ca="1" si="721"/>
        <v>99.784379832128053</v>
      </c>
      <c r="E7756" s="13">
        <f t="shared" ca="1" si="722"/>
        <v>999055.72945516254</v>
      </c>
      <c r="F7756" s="13">
        <f t="shared" ca="1" si="723"/>
        <v>3.9985008818034666</v>
      </c>
      <c r="G7756" s="13">
        <f t="shared" ca="1" si="724"/>
        <v>0.50426672190750543</v>
      </c>
      <c r="H7756" s="13">
        <f t="shared" ca="1" si="725"/>
        <v>0</v>
      </c>
    </row>
    <row r="7757" spans="3:8">
      <c r="C7757" s="13">
        <f t="shared" ca="1" si="720"/>
        <v>2004.7581089169712</v>
      </c>
      <c r="D7757" s="13">
        <f t="shared" ca="1" si="721"/>
        <v>99.959323845908898</v>
      </c>
      <c r="E7757" s="13">
        <f t="shared" ca="1" si="722"/>
        <v>991410.22661094845</v>
      </c>
      <c r="F7757" s="13">
        <f t="shared" ca="1" si="723"/>
        <v>4.0131861481436291</v>
      </c>
      <c r="G7757" s="13">
        <f t="shared" ca="1" si="724"/>
        <v>0.49726373692980269</v>
      </c>
      <c r="H7757" s="13">
        <f t="shared" ca="1" si="725"/>
        <v>0</v>
      </c>
    </row>
    <row r="7758" spans="3:8">
      <c r="C7758" s="13">
        <f t="shared" ca="1" si="720"/>
        <v>1996.575911579698</v>
      </c>
      <c r="D7758" s="13">
        <f t="shared" ca="1" si="721"/>
        <v>100.11815968965166</v>
      </c>
      <c r="E7758" s="13">
        <f t="shared" ca="1" si="722"/>
        <v>993712.55160568981</v>
      </c>
      <c r="F7758" s="13">
        <f t="shared" ca="1" si="723"/>
        <v>3.9975439780658619</v>
      </c>
      <c r="G7758" s="13">
        <f t="shared" ca="1" si="724"/>
        <v>0.500611556087598</v>
      </c>
      <c r="H7758" s="13">
        <f t="shared" ca="1" si="725"/>
        <v>0</v>
      </c>
    </row>
    <row r="7759" spans="3:8">
      <c r="C7759" s="13">
        <f t="shared" ca="1" si="720"/>
        <v>2006.0061183989096</v>
      </c>
      <c r="D7759" s="13">
        <f t="shared" ca="1" si="721"/>
        <v>100.28395916219354</v>
      </c>
      <c r="E7759" s="13">
        <f t="shared" ca="1" si="722"/>
        <v>991423.42904014268</v>
      </c>
      <c r="F7759" s="13">
        <f t="shared" ca="1" si="723"/>
        <v>4.0017993592587651</v>
      </c>
      <c r="G7759" s="13">
        <f t="shared" ca="1" si="724"/>
        <v>0.50520273552306705</v>
      </c>
      <c r="H7759" s="13">
        <f t="shared" ca="1" si="725"/>
        <v>0</v>
      </c>
    </row>
    <row r="7760" spans="3:8">
      <c r="C7760" s="13">
        <f t="shared" ca="1" si="720"/>
        <v>1988.3429227329777</v>
      </c>
      <c r="D7760" s="13">
        <f t="shared" ca="1" si="721"/>
        <v>99.985591803422523</v>
      </c>
      <c r="E7760" s="13">
        <f t="shared" ca="1" si="722"/>
        <v>985893.55827731825</v>
      </c>
      <c r="F7760" s="13">
        <f t="shared" ca="1" si="723"/>
        <v>4.0097759133432032</v>
      </c>
      <c r="G7760" s="13">
        <f t="shared" ca="1" si="724"/>
        <v>0.49369609487582961</v>
      </c>
      <c r="H7760" s="13">
        <f t="shared" ca="1" si="725"/>
        <v>0</v>
      </c>
    </row>
    <row r="7761" spans="3:8">
      <c r="C7761" s="13">
        <f t="shared" ca="1" si="720"/>
        <v>1981.2963004823625</v>
      </c>
      <c r="D7761" s="13">
        <f t="shared" ca="1" si="721"/>
        <v>100.50788791006948</v>
      </c>
      <c r="E7761" s="13">
        <f t="shared" ca="1" si="722"/>
        <v>995749.15401092579</v>
      </c>
      <c r="F7761" s="13">
        <f t="shared" ca="1" si="723"/>
        <v>4.003123943887462</v>
      </c>
      <c r="G7761" s="13">
        <f t="shared" ca="1" si="724"/>
        <v>0.49113744339586918</v>
      </c>
      <c r="H7761" s="13">
        <f t="shared" ca="1" si="725"/>
        <v>0</v>
      </c>
    </row>
    <row r="7762" spans="3:8">
      <c r="C7762" s="13">
        <f t="shared" ca="1" si="720"/>
        <v>2004.591270499908</v>
      </c>
      <c r="D7762" s="13">
        <f t="shared" ca="1" si="721"/>
        <v>99.263501346569299</v>
      </c>
      <c r="E7762" s="13">
        <f t="shared" ca="1" si="722"/>
        <v>997115.12452073803</v>
      </c>
      <c r="F7762" s="13">
        <f t="shared" ca="1" si="723"/>
        <v>3.9910870965680192</v>
      </c>
      <c r="G7762" s="13">
        <f t="shared" ca="1" si="724"/>
        <v>0.50185848241922926</v>
      </c>
      <c r="H7762" s="13">
        <f t="shared" ca="1" si="725"/>
        <v>0</v>
      </c>
    </row>
    <row r="7763" spans="3:8">
      <c r="C7763" s="13">
        <f t="shared" ca="1" si="720"/>
        <v>1991.1544072371332</v>
      </c>
      <c r="D7763" s="13">
        <f t="shared" ca="1" si="721"/>
        <v>100.44993117463233</v>
      </c>
      <c r="E7763" s="13">
        <f t="shared" ca="1" si="722"/>
        <v>993329.43208743643</v>
      </c>
      <c r="F7763" s="13">
        <f t="shared" ca="1" si="723"/>
        <v>3.993803597864698</v>
      </c>
      <c r="G7763" s="13">
        <f t="shared" ca="1" si="724"/>
        <v>0.50161387141478153</v>
      </c>
      <c r="H7763" s="13">
        <f t="shared" ca="1" si="725"/>
        <v>0</v>
      </c>
    </row>
    <row r="7764" spans="3:8">
      <c r="C7764" s="13">
        <f t="shared" ca="1" si="720"/>
        <v>1995.124864521269</v>
      </c>
      <c r="D7764" s="13">
        <f t="shared" ca="1" si="721"/>
        <v>99.894106792909497</v>
      </c>
      <c r="E7764" s="13">
        <f t="shared" ca="1" si="722"/>
        <v>998189.48825070751</v>
      </c>
      <c r="F7764" s="13">
        <f t="shared" ca="1" si="723"/>
        <v>4.001838183783927</v>
      </c>
      <c r="G7764" s="13">
        <f t="shared" ca="1" si="724"/>
        <v>0.49440070096579242</v>
      </c>
      <c r="H7764" s="13">
        <f t="shared" ca="1" si="725"/>
        <v>0</v>
      </c>
    </row>
    <row r="7765" spans="3:8">
      <c r="C7765" s="13">
        <f t="shared" ca="1" si="720"/>
        <v>1999.2954297224592</v>
      </c>
      <c r="D7765" s="13">
        <f t="shared" ca="1" si="721"/>
        <v>98.858052683644019</v>
      </c>
      <c r="E7765" s="13">
        <f t="shared" ca="1" si="722"/>
        <v>986337.91776248661</v>
      </c>
      <c r="F7765" s="13">
        <f t="shared" ca="1" si="723"/>
        <v>3.992147384119026</v>
      </c>
      <c r="G7765" s="13">
        <f t="shared" ca="1" si="724"/>
        <v>0.50206984507418795</v>
      </c>
      <c r="H7765" s="13">
        <f t="shared" ca="1" si="725"/>
        <v>0</v>
      </c>
    </row>
    <row r="7766" spans="3:8">
      <c r="C7766" s="13">
        <f t="shared" ca="1" si="720"/>
        <v>1990.8623148621389</v>
      </c>
      <c r="D7766" s="13">
        <f t="shared" ca="1" si="721"/>
        <v>100.57295180838778</v>
      </c>
      <c r="E7766" s="13">
        <f t="shared" ca="1" si="722"/>
        <v>983830.0056934827</v>
      </c>
      <c r="F7766" s="13">
        <f t="shared" ca="1" si="723"/>
        <v>4.0116212898268779</v>
      </c>
      <c r="G7766" s="13">
        <f t="shared" ca="1" si="724"/>
        <v>0.49798241792035725</v>
      </c>
      <c r="H7766" s="13">
        <f t="shared" ca="1" si="725"/>
        <v>0</v>
      </c>
    </row>
    <row r="7767" spans="3:8">
      <c r="C7767" s="13">
        <f t="shared" ca="1" si="720"/>
        <v>2016.4822263976721</v>
      </c>
      <c r="D7767" s="13">
        <f t="shared" ca="1" si="721"/>
        <v>99.457798991797816</v>
      </c>
      <c r="E7767" s="13">
        <f t="shared" ca="1" si="722"/>
        <v>1003182.9932855545</v>
      </c>
      <c r="F7767" s="13">
        <f t="shared" ca="1" si="723"/>
        <v>4.0036101738336312</v>
      </c>
      <c r="G7767" s="13">
        <f t="shared" ca="1" si="724"/>
        <v>0.49944822929205818</v>
      </c>
      <c r="H7767" s="13">
        <f t="shared" ca="1" si="725"/>
        <v>0</v>
      </c>
    </row>
    <row r="7768" spans="3:8">
      <c r="C7768" s="13">
        <f t="shared" ref="C7768:C7831" ca="1" si="726">NORMINV(RAND(),$D$3,$G$3)</f>
        <v>2001.7937797320872</v>
      </c>
      <c r="D7768" s="13">
        <f t="shared" ref="D7768:D7831" ca="1" si="727">NORMINV(RAND(),$D$4,$G$4)</f>
        <v>99.352240889798438</v>
      </c>
      <c r="E7768" s="13">
        <f t="shared" ref="E7768:E7831" ca="1" si="728">NORMINV(RAND(),$D$5,$G$5)</f>
        <v>998315.64278150466</v>
      </c>
      <c r="F7768" s="13">
        <f t="shared" ref="F7768:F7831" ca="1" si="729">NORMINV(RAND(),$D$6,$G$6)</f>
        <v>4.0000011608090764</v>
      </c>
      <c r="G7768" s="13">
        <f t="shared" ref="G7768:G7831" ca="1" si="730">C7768^2*D7768/(E7768*3.1415926*F7768^4)</f>
        <v>0.49585891634912316</v>
      </c>
      <c r="H7768" s="13">
        <f t="shared" ref="H7768:H7831" ca="1" si="731">IF(G7768&gt;0.54,1,IF(G7768&lt;0.46,1,0))</f>
        <v>0</v>
      </c>
    </row>
    <row r="7769" spans="3:8">
      <c r="C7769" s="13">
        <f t="shared" ca="1" si="726"/>
        <v>1979.8784374785421</v>
      </c>
      <c r="D7769" s="13">
        <f t="shared" ca="1" si="727"/>
        <v>99.578309917724084</v>
      </c>
      <c r="E7769" s="13">
        <f t="shared" ca="1" si="728"/>
        <v>1001271.1843887415</v>
      </c>
      <c r="F7769" s="13">
        <f t="shared" ca="1" si="729"/>
        <v>4.0104197370817793</v>
      </c>
      <c r="G7769" s="13">
        <f t="shared" ca="1" si="730"/>
        <v>0.47971235484621449</v>
      </c>
      <c r="H7769" s="13">
        <f t="shared" ca="1" si="731"/>
        <v>0</v>
      </c>
    </row>
    <row r="7770" spans="3:8">
      <c r="C7770" s="13">
        <f t="shared" ca="1" si="726"/>
        <v>1996.0319288634662</v>
      </c>
      <c r="D7770" s="13">
        <f t="shared" ca="1" si="727"/>
        <v>100.48257596748681</v>
      </c>
      <c r="E7770" s="13">
        <f t="shared" ca="1" si="728"/>
        <v>988377.8671212804</v>
      </c>
      <c r="F7770" s="13">
        <f t="shared" ca="1" si="729"/>
        <v>4.0077920981836579</v>
      </c>
      <c r="G7770" s="13">
        <f t="shared" ca="1" si="730"/>
        <v>0.49972619199645835</v>
      </c>
      <c r="H7770" s="13">
        <f t="shared" ca="1" si="731"/>
        <v>0</v>
      </c>
    </row>
    <row r="7771" spans="3:8">
      <c r="C7771" s="13">
        <f t="shared" ca="1" si="726"/>
        <v>2006.8551988424097</v>
      </c>
      <c r="D7771" s="13">
        <f t="shared" ca="1" si="727"/>
        <v>99.722934292803927</v>
      </c>
      <c r="E7771" s="13">
        <f t="shared" ca="1" si="728"/>
        <v>995328.77361886727</v>
      </c>
      <c r="F7771" s="13">
        <f t="shared" ca="1" si="729"/>
        <v>3.9861912901445584</v>
      </c>
      <c r="G7771" s="13">
        <f t="shared" ca="1" si="730"/>
        <v>0.50871923242414752</v>
      </c>
      <c r="H7771" s="13">
        <f t="shared" ca="1" si="731"/>
        <v>0</v>
      </c>
    </row>
    <row r="7772" spans="3:8">
      <c r="C7772" s="13">
        <f t="shared" ca="1" si="726"/>
        <v>2001.0437047578775</v>
      </c>
      <c r="D7772" s="13">
        <f t="shared" ca="1" si="727"/>
        <v>99.225613593884589</v>
      </c>
      <c r="E7772" s="13">
        <f t="shared" ca="1" si="728"/>
        <v>993645.15825150639</v>
      </c>
      <c r="F7772" s="13">
        <f t="shared" ca="1" si="729"/>
        <v>3.9928150614209565</v>
      </c>
      <c r="G7772" s="13">
        <f t="shared" ca="1" si="730"/>
        <v>0.50077077467869713</v>
      </c>
      <c r="H7772" s="13">
        <f t="shared" ca="1" si="731"/>
        <v>0</v>
      </c>
    </row>
    <row r="7773" spans="3:8">
      <c r="C7773" s="13">
        <f t="shared" ca="1" si="726"/>
        <v>2015.1365743206136</v>
      </c>
      <c r="D7773" s="13">
        <f t="shared" ca="1" si="727"/>
        <v>99.858453866122076</v>
      </c>
      <c r="E7773" s="13">
        <f t="shared" ca="1" si="728"/>
        <v>1006968.4428570991</v>
      </c>
      <c r="F7773" s="13">
        <f t="shared" ca="1" si="729"/>
        <v>3.9999426567334671</v>
      </c>
      <c r="G7773" s="13">
        <f t="shared" ca="1" si="730"/>
        <v>0.50074084895523341</v>
      </c>
      <c r="H7773" s="13">
        <f t="shared" ca="1" si="731"/>
        <v>0</v>
      </c>
    </row>
    <row r="7774" spans="3:8">
      <c r="C7774" s="13">
        <f t="shared" ca="1" si="726"/>
        <v>1994.9937659043514</v>
      </c>
      <c r="D7774" s="13">
        <f t="shared" ca="1" si="727"/>
        <v>100.07193712622889</v>
      </c>
      <c r="E7774" s="13">
        <f t="shared" ca="1" si="728"/>
        <v>994346.71587274363</v>
      </c>
      <c r="F7774" s="13">
        <f t="shared" ca="1" si="729"/>
        <v>4.0032825334611735</v>
      </c>
      <c r="G7774" s="13">
        <f t="shared" ca="1" si="730"/>
        <v>0.49641250897221589</v>
      </c>
      <c r="H7774" s="13">
        <f t="shared" ca="1" si="731"/>
        <v>0</v>
      </c>
    </row>
    <row r="7775" spans="3:8">
      <c r="C7775" s="13">
        <f t="shared" ca="1" si="726"/>
        <v>2010.8107655360659</v>
      </c>
      <c r="D7775" s="13">
        <f t="shared" ca="1" si="727"/>
        <v>100.30413751136072</v>
      </c>
      <c r="E7775" s="13">
        <f t="shared" ca="1" si="728"/>
        <v>991423.54368816561</v>
      </c>
      <c r="F7775" s="13">
        <f t="shared" ca="1" si="729"/>
        <v>4.0029764871456228</v>
      </c>
      <c r="G7775" s="13">
        <f t="shared" ca="1" si="730"/>
        <v>0.50713081600491883</v>
      </c>
      <c r="H7775" s="13">
        <f t="shared" ca="1" si="731"/>
        <v>0</v>
      </c>
    </row>
    <row r="7776" spans="3:8">
      <c r="C7776" s="13">
        <f t="shared" ca="1" si="726"/>
        <v>2008.3847386925013</v>
      </c>
      <c r="D7776" s="13">
        <f t="shared" ca="1" si="727"/>
        <v>99.898436716238592</v>
      </c>
      <c r="E7776" s="13">
        <f t="shared" ca="1" si="728"/>
        <v>1004989.5953567727</v>
      </c>
      <c r="F7776" s="13">
        <f t="shared" ca="1" si="729"/>
        <v>4.0060265269109099</v>
      </c>
      <c r="G7776" s="13">
        <f t="shared" ca="1" si="730"/>
        <v>0.49554808646689424</v>
      </c>
      <c r="H7776" s="13">
        <f t="shared" ca="1" si="731"/>
        <v>0</v>
      </c>
    </row>
    <row r="7777" spans="3:8">
      <c r="C7777" s="13">
        <f t="shared" ca="1" si="726"/>
        <v>1972.5417466315826</v>
      </c>
      <c r="D7777" s="13">
        <f t="shared" ca="1" si="727"/>
        <v>99.667212192409323</v>
      </c>
      <c r="E7777" s="13">
        <f t="shared" ca="1" si="728"/>
        <v>993738.37783182308</v>
      </c>
      <c r="F7777" s="13">
        <f t="shared" ca="1" si="729"/>
        <v>3.9997015076382216</v>
      </c>
      <c r="G7777" s="13">
        <f t="shared" ca="1" si="730"/>
        <v>0.48536947811080178</v>
      </c>
      <c r="H7777" s="13">
        <f t="shared" ca="1" si="731"/>
        <v>0</v>
      </c>
    </row>
    <row r="7778" spans="3:8">
      <c r="C7778" s="13">
        <f t="shared" ca="1" si="726"/>
        <v>2002.8871007212731</v>
      </c>
      <c r="D7778" s="13">
        <f t="shared" ca="1" si="727"/>
        <v>99.975180169737101</v>
      </c>
      <c r="E7778" s="13">
        <f t="shared" ca="1" si="728"/>
        <v>1005122.4270858665</v>
      </c>
      <c r="F7778" s="13">
        <f t="shared" ca="1" si="729"/>
        <v>4.0047532503996486</v>
      </c>
      <c r="G7778" s="13">
        <f t="shared" ca="1" si="730"/>
        <v>0.49377972752487115</v>
      </c>
      <c r="H7778" s="13">
        <f t="shared" ca="1" si="731"/>
        <v>0</v>
      </c>
    </row>
    <row r="7779" spans="3:8">
      <c r="C7779" s="13">
        <f t="shared" ca="1" si="726"/>
        <v>1995.9632461987335</v>
      </c>
      <c r="D7779" s="13">
        <f t="shared" ca="1" si="727"/>
        <v>100.44764645534637</v>
      </c>
      <c r="E7779" s="13">
        <f t="shared" ca="1" si="728"/>
        <v>995986.16513136087</v>
      </c>
      <c r="F7779" s="13">
        <f t="shared" ca="1" si="729"/>
        <v>4.0031860098261483</v>
      </c>
      <c r="G7779" s="13">
        <f t="shared" ca="1" si="730"/>
        <v>0.4979876736078242</v>
      </c>
      <c r="H7779" s="13">
        <f t="shared" ca="1" si="731"/>
        <v>0</v>
      </c>
    </row>
    <row r="7780" spans="3:8">
      <c r="C7780" s="13">
        <f t="shared" ca="1" si="726"/>
        <v>1999.4617394295401</v>
      </c>
      <c r="D7780" s="13">
        <f t="shared" ca="1" si="727"/>
        <v>100.03206403402739</v>
      </c>
      <c r="E7780" s="13">
        <f t="shared" ca="1" si="728"/>
        <v>998765.50899241865</v>
      </c>
      <c r="F7780" s="13">
        <f t="shared" ca="1" si="729"/>
        <v>4.0038051641621326</v>
      </c>
      <c r="G7780" s="13">
        <f t="shared" ca="1" si="730"/>
        <v>0.49597556776348695</v>
      </c>
      <c r="H7780" s="13">
        <f t="shared" ca="1" si="731"/>
        <v>0</v>
      </c>
    </row>
    <row r="7781" spans="3:8">
      <c r="C7781" s="13">
        <f t="shared" ca="1" si="726"/>
        <v>2002.7480784929078</v>
      </c>
      <c r="D7781" s="13">
        <f t="shared" ca="1" si="727"/>
        <v>99.83169277123082</v>
      </c>
      <c r="E7781" s="13">
        <f t="shared" ca="1" si="728"/>
        <v>994546.91184035025</v>
      </c>
      <c r="F7781" s="13">
        <f t="shared" ca="1" si="729"/>
        <v>4.0047296693681558</v>
      </c>
      <c r="G7781" s="13">
        <f t="shared" ca="1" si="730"/>
        <v>0.49825667205432583</v>
      </c>
      <c r="H7781" s="13">
        <f t="shared" ca="1" si="731"/>
        <v>0</v>
      </c>
    </row>
    <row r="7782" spans="3:8">
      <c r="C7782" s="13">
        <f t="shared" ca="1" si="726"/>
        <v>1996.784526747464</v>
      </c>
      <c r="D7782" s="13">
        <f t="shared" ca="1" si="727"/>
        <v>100.16518070563518</v>
      </c>
      <c r="E7782" s="13">
        <f t="shared" ca="1" si="728"/>
        <v>995964.85440906661</v>
      </c>
      <c r="F7782" s="13">
        <f t="shared" ca="1" si="729"/>
        <v>3.9934445737114523</v>
      </c>
      <c r="G7782" s="13">
        <f t="shared" ca="1" si="730"/>
        <v>0.50187395822043857</v>
      </c>
      <c r="H7782" s="13">
        <f t="shared" ca="1" si="731"/>
        <v>0</v>
      </c>
    </row>
    <row r="7783" spans="3:8">
      <c r="C7783" s="13">
        <f t="shared" ca="1" si="726"/>
        <v>1997.9732371283562</v>
      </c>
      <c r="D7783" s="13">
        <f t="shared" ca="1" si="727"/>
        <v>100.23048106033555</v>
      </c>
      <c r="E7783" s="13">
        <f t="shared" ca="1" si="728"/>
        <v>990844.37561098568</v>
      </c>
      <c r="F7783" s="13">
        <f t="shared" ca="1" si="729"/>
        <v>3.9920474086780047</v>
      </c>
      <c r="G7783" s="13">
        <f t="shared" ca="1" si="730"/>
        <v>0.50610551889103694</v>
      </c>
      <c r="H7783" s="13">
        <f t="shared" ca="1" si="731"/>
        <v>0</v>
      </c>
    </row>
    <row r="7784" spans="3:8">
      <c r="C7784" s="13">
        <f t="shared" ca="1" si="726"/>
        <v>1999.9216943803178</v>
      </c>
      <c r="D7784" s="13">
        <f t="shared" ca="1" si="727"/>
        <v>99.870992603898202</v>
      </c>
      <c r="E7784" s="13">
        <f t="shared" ca="1" si="728"/>
        <v>985763.92710487219</v>
      </c>
      <c r="F7784" s="13">
        <f t="shared" ca="1" si="729"/>
        <v>4.0122364125923484</v>
      </c>
      <c r="G7784" s="13">
        <f t="shared" ca="1" si="730"/>
        <v>0.49773307645815618</v>
      </c>
      <c r="H7784" s="13">
        <f t="shared" ca="1" si="731"/>
        <v>0</v>
      </c>
    </row>
    <row r="7785" spans="3:8">
      <c r="C7785" s="13">
        <f t="shared" ca="1" si="726"/>
        <v>2007.3854525998495</v>
      </c>
      <c r="D7785" s="13">
        <f t="shared" ca="1" si="727"/>
        <v>100.30997828683164</v>
      </c>
      <c r="E7785" s="13">
        <f t="shared" ca="1" si="728"/>
        <v>999484.96909332986</v>
      </c>
      <c r="F7785" s="13">
        <f t="shared" ca="1" si="729"/>
        <v>3.9991250117658814</v>
      </c>
      <c r="G7785" s="13">
        <f t="shared" ca="1" si="730"/>
        <v>0.50329153701241247</v>
      </c>
      <c r="H7785" s="13">
        <f t="shared" ca="1" si="731"/>
        <v>0</v>
      </c>
    </row>
    <row r="7786" spans="3:8">
      <c r="C7786" s="13">
        <f t="shared" ca="1" si="726"/>
        <v>2017.0093457946566</v>
      </c>
      <c r="D7786" s="13">
        <f t="shared" ca="1" si="727"/>
        <v>101.19609716439</v>
      </c>
      <c r="E7786" s="13">
        <f t="shared" ca="1" si="728"/>
        <v>997636.340962252</v>
      </c>
      <c r="F7786" s="13">
        <f t="shared" ca="1" si="729"/>
        <v>4.0116219315462125</v>
      </c>
      <c r="G7786" s="13">
        <f t="shared" ca="1" si="730"/>
        <v>0.50719792781267659</v>
      </c>
      <c r="H7786" s="13">
        <f t="shared" ca="1" si="731"/>
        <v>0</v>
      </c>
    </row>
    <row r="7787" spans="3:8">
      <c r="C7787" s="13">
        <f t="shared" ca="1" si="726"/>
        <v>1989.1474630632649</v>
      </c>
      <c r="D7787" s="13">
        <f t="shared" ca="1" si="727"/>
        <v>100.40781357420521</v>
      </c>
      <c r="E7787" s="13">
        <f t="shared" ca="1" si="728"/>
        <v>997649.74365822342</v>
      </c>
      <c r="F7787" s="13">
        <f t="shared" ca="1" si="729"/>
        <v>3.998152331856319</v>
      </c>
      <c r="G7787" s="13">
        <f t="shared" ca="1" si="730"/>
        <v>0.49606223109247366</v>
      </c>
      <c r="H7787" s="13">
        <f t="shared" ca="1" si="731"/>
        <v>0</v>
      </c>
    </row>
    <row r="7788" spans="3:8">
      <c r="C7788" s="13">
        <f t="shared" ca="1" si="726"/>
        <v>2009.4889111525647</v>
      </c>
      <c r="D7788" s="13">
        <f t="shared" ca="1" si="727"/>
        <v>100.71697000997543</v>
      </c>
      <c r="E7788" s="13">
        <f t="shared" ca="1" si="728"/>
        <v>998052.72144119523</v>
      </c>
      <c r="F7788" s="13">
        <f t="shared" ca="1" si="729"/>
        <v>3.9999480298936678</v>
      </c>
      <c r="G7788" s="13">
        <f t="shared" ca="1" si="730"/>
        <v>0.50670260443783888</v>
      </c>
      <c r="H7788" s="13">
        <f t="shared" ca="1" si="731"/>
        <v>0</v>
      </c>
    </row>
    <row r="7789" spans="3:8">
      <c r="C7789" s="13">
        <f t="shared" ca="1" si="726"/>
        <v>1988.8751322740386</v>
      </c>
      <c r="D7789" s="13">
        <f t="shared" ca="1" si="727"/>
        <v>100.01714266021048</v>
      </c>
      <c r="E7789" s="13">
        <f t="shared" ca="1" si="728"/>
        <v>997322.69255768706</v>
      </c>
      <c r="F7789" s="13">
        <f t="shared" ca="1" si="729"/>
        <v>4.0048159239785202</v>
      </c>
      <c r="G7789" s="13">
        <f t="shared" ca="1" si="730"/>
        <v>0.49087812143198978</v>
      </c>
      <c r="H7789" s="13">
        <f t="shared" ca="1" si="731"/>
        <v>0</v>
      </c>
    </row>
    <row r="7790" spans="3:8">
      <c r="C7790" s="13">
        <f t="shared" ca="1" si="726"/>
        <v>1992.1567333542025</v>
      </c>
      <c r="D7790" s="13">
        <f t="shared" ca="1" si="727"/>
        <v>100.50503286161069</v>
      </c>
      <c r="E7790" s="13">
        <f t="shared" ca="1" si="728"/>
        <v>996522.18307833665</v>
      </c>
      <c r="F7790" s="13">
        <f t="shared" ca="1" si="729"/>
        <v>4.0059742782140573</v>
      </c>
      <c r="G7790" s="13">
        <f t="shared" ca="1" si="730"/>
        <v>0.49472670676472513</v>
      </c>
      <c r="H7790" s="13">
        <f t="shared" ca="1" si="731"/>
        <v>0</v>
      </c>
    </row>
    <row r="7791" spans="3:8">
      <c r="C7791" s="13">
        <f t="shared" ca="1" si="726"/>
        <v>2004.2240621866868</v>
      </c>
      <c r="D7791" s="13">
        <f t="shared" ca="1" si="727"/>
        <v>100.73913938496435</v>
      </c>
      <c r="E7791" s="13">
        <f t="shared" ca="1" si="728"/>
        <v>991412.06643357058</v>
      </c>
      <c r="F7791" s="13">
        <f t="shared" ca="1" si="729"/>
        <v>3.988335109313947</v>
      </c>
      <c r="G7791" s="13">
        <f t="shared" ca="1" si="730"/>
        <v>0.51347599828366597</v>
      </c>
      <c r="H7791" s="13">
        <f t="shared" ca="1" si="731"/>
        <v>0</v>
      </c>
    </row>
    <row r="7792" spans="3:8">
      <c r="C7792" s="13">
        <f t="shared" ca="1" si="726"/>
        <v>1996.2329441012464</v>
      </c>
      <c r="D7792" s="13">
        <f t="shared" ca="1" si="727"/>
        <v>99.71521202725809</v>
      </c>
      <c r="E7792" s="13">
        <f t="shared" ca="1" si="728"/>
        <v>1001210.7673316624</v>
      </c>
      <c r="F7792" s="13">
        <f t="shared" ca="1" si="729"/>
        <v>4.0046030715858203</v>
      </c>
      <c r="G7792" s="13">
        <f t="shared" ca="1" si="730"/>
        <v>0.49121381532691272</v>
      </c>
      <c r="H7792" s="13">
        <f t="shared" ca="1" si="731"/>
        <v>0</v>
      </c>
    </row>
    <row r="7793" spans="3:8">
      <c r="C7793" s="13">
        <f t="shared" ca="1" si="726"/>
        <v>1984.8108812468099</v>
      </c>
      <c r="D7793" s="13">
        <f t="shared" ca="1" si="727"/>
        <v>99.802867877986301</v>
      </c>
      <c r="E7793" s="13">
        <f t="shared" ca="1" si="728"/>
        <v>995205.6299375582</v>
      </c>
      <c r="F7793" s="13">
        <f t="shared" ca="1" si="729"/>
        <v>4.0101221116141472</v>
      </c>
      <c r="G7793" s="13">
        <f t="shared" ca="1" si="730"/>
        <v>0.48628201340009597</v>
      </c>
      <c r="H7793" s="13">
        <f t="shared" ca="1" si="731"/>
        <v>0</v>
      </c>
    </row>
    <row r="7794" spans="3:8">
      <c r="C7794" s="13">
        <f t="shared" ca="1" si="726"/>
        <v>1990.1946621950997</v>
      </c>
      <c r="D7794" s="13">
        <f t="shared" ca="1" si="727"/>
        <v>100.62561164196036</v>
      </c>
      <c r="E7794" s="13">
        <f t="shared" ca="1" si="728"/>
        <v>1012733.7401883254</v>
      </c>
      <c r="F7794" s="13">
        <f t="shared" ca="1" si="729"/>
        <v>3.9943711059599969</v>
      </c>
      <c r="G7794" s="13">
        <f t="shared" ca="1" si="730"/>
        <v>0.49210848916414146</v>
      </c>
      <c r="H7794" s="13">
        <f t="shared" ca="1" si="731"/>
        <v>0</v>
      </c>
    </row>
    <row r="7795" spans="3:8">
      <c r="C7795" s="13">
        <f t="shared" ca="1" si="726"/>
        <v>1977.8209659824686</v>
      </c>
      <c r="D7795" s="13">
        <f t="shared" ca="1" si="727"/>
        <v>99.093907278692512</v>
      </c>
      <c r="E7795" s="13">
        <f t="shared" ca="1" si="728"/>
        <v>984492.49374430394</v>
      </c>
      <c r="F7795" s="13">
        <f t="shared" ca="1" si="729"/>
        <v>4.0000226630556988</v>
      </c>
      <c r="G7795" s="13">
        <f t="shared" ca="1" si="730"/>
        <v>0.48956326605775574</v>
      </c>
      <c r="H7795" s="13">
        <f t="shared" ca="1" si="731"/>
        <v>0</v>
      </c>
    </row>
    <row r="7796" spans="3:8">
      <c r="C7796" s="13">
        <f t="shared" ca="1" si="726"/>
        <v>2001.4312626984208</v>
      </c>
      <c r="D7796" s="13">
        <f t="shared" ca="1" si="727"/>
        <v>100.23066684178416</v>
      </c>
      <c r="E7796" s="13">
        <f t="shared" ca="1" si="728"/>
        <v>990958.74190039362</v>
      </c>
      <c r="F7796" s="13">
        <f t="shared" ca="1" si="729"/>
        <v>3.9993299174138883</v>
      </c>
      <c r="G7796" s="13">
        <f t="shared" ca="1" si="730"/>
        <v>0.50411266905906904</v>
      </c>
      <c r="H7796" s="13">
        <f t="shared" ca="1" si="731"/>
        <v>0</v>
      </c>
    </row>
    <row r="7797" spans="3:8">
      <c r="C7797" s="13">
        <f t="shared" ca="1" si="726"/>
        <v>2001.4814689461025</v>
      </c>
      <c r="D7797" s="13">
        <f t="shared" ca="1" si="727"/>
        <v>99.867693968561468</v>
      </c>
      <c r="E7797" s="13">
        <f t="shared" ca="1" si="728"/>
        <v>986263.57931217097</v>
      </c>
      <c r="F7797" s="13">
        <f t="shared" ca="1" si="729"/>
        <v>3.9963454739352051</v>
      </c>
      <c r="G7797" s="13">
        <f t="shared" ca="1" si="730"/>
        <v>0.50621290002323627</v>
      </c>
      <c r="H7797" s="13">
        <f t="shared" ca="1" si="731"/>
        <v>0</v>
      </c>
    </row>
    <row r="7798" spans="3:8">
      <c r="C7798" s="13">
        <f t="shared" ca="1" si="726"/>
        <v>1980.6051706027142</v>
      </c>
      <c r="D7798" s="13">
        <f t="shared" ca="1" si="727"/>
        <v>99.403619341743152</v>
      </c>
      <c r="E7798" s="13">
        <f t="shared" ca="1" si="728"/>
        <v>1004061.5839982332</v>
      </c>
      <c r="F7798" s="13">
        <f t="shared" ca="1" si="729"/>
        <v>4.0036346754610319</v>
      </c>
      <c r="G7798" s="13">
        <f t="shared" ca="1" si="730"/>
        <v>0.48113841169709121</v>
      </c>
      <c r="H7798" s="13">
        <f t="shared" ca="1" si="731"/>
        <v>0</v>
      </c>
    </row>
    <row r="7799" spans="3:8">
      <c r="C7799" s="13">
        <f t="shared" ca="1" si="726"/>
        <v>2007.5575317825171</v>
      </c>
      <c r="D7799" s="13">
        <f t="shared" ca="1" si="727"/>
        <v>99.746256893597277</v>
      </c>
      <c r="E7799" s="13">
        <f t="shared" ca="1" si="728"/>
        <v>1005684.865482157</v>
      </c>
      <c r="F7799" s="13">
        <f t="shared" ca="1" si="729"/>
        <v>4.0056843472208143</v>
      </c>
      <c r="G7799" s="13">
        <f t="shared" ca="1" si="730"/>
        <v>0.49421273686655193</v>
      </c>
      <c r="H7799" s="13">
        <f t="shared" ca="1" si="731"/>
        <v>0</v>
      </c>
    </row>
    <row r="7800" spans="3:8">
      <c r="C7800" s="13">
        <f t="shared" ca="1" si="726"/>
        <v>1985.9277614486905</v>
      </c>
      <c r="D7800" s="13">
        <f t="shared" ca="1" si="727"/>
        <v>100.69493166761504</v>
      </c>
      <c r="E7800" s="13">
        <f t="shared" ca="1" si="728"/>
        <v>987439.9652419358</v>
      </c>
      <c r="F7800" s="13">
        <f t="shared" ca="1" si="729"/>
        <v>4.0031130278833693</v>
      </c>
      <c r="G7800" s="13">
        <f t="shared" ca="1" si="730"/>
        <v>0.49851993416757079</v>
      </c>
      <c r="H7800" s="13">
        <f t="shared" ca="1" si="731"/>
        <v>0</v>
      </c>
    </row>
    <row r="7801" spans="3:8">
      <c r="C7801" s="13">
        <f t="shared" ca="1" si="726"/>
        <v>2012.0564374558287</v>
      </c>
      <c r="D7801" s="13">
        <f t="shared" ca="1" si="727"/>
        <v>101.37501530361914</v>
      </c>
      <c r="E7801" s="13">
        <f t="shared" ca="1" si="728"/>
        <v>1005368.7208322316</v>
      </c>
      <c r="F7801" s="13">
        <f t="shared" ca="1" si="729"/>
        <v>4.0002840241636726</v>
      </c>
      <c r="G7801" s="13">
        <f t="shared" ca="1" si="730"/>
        <v>0.50742598552039575</v>
      </c>
      <c r="H7801" s="13">
        <f t="shared" ca="1" si="731"/>
        <v>0</v>
      </c>
    </row>
    <row r="7802" spans="3:8">
      <c r="C7802" s="13">
        <f t="shared" ca="1" si="726"/>
        <v>1980.5682770121236</v>
      </c>
      <c r="D7802" s="13">
        <f t="shared" ca="1" si="727"/>
        <v>100.18526843389155</v>
      </c>
      <c r="E7802" s="13">
        <f t="shared" ca="1" si="728"/>
        <v>1000256.2666997215</v>
      </c>
      <c r="F7802" s="13">
        <f t="shared" ca="1" si="729"/>
        <v>3.9970660269760194</v>
      </c>
      <c r="G7802" s="13">
        <f t="shared" ca="1" si="730"/>
        <v>0.48995598565698706</v>
      </c>
      <c r="H7802" s="13">
        <f t="shared" ca="1" si="731"/>
        <v>0</v>
      </c>
    </row>
    <row r="7803" spans="3:8">
      <c r="C7803" s="13">
        <f t="shared" ca="1" si="726"/>
        <v>1990.7928925351264</v>
      </c>
      <c r="D7803" s="13">
        <f t="shared" ca="1" si="727"/>
        <v>100.70956410476225</v>
      </c>
      <c r="E7803" s="13">
        <f t="shared" ca="1" si="728"/>
        <v>1006896.919549256</v>
      </c>
      <c r="F7803" s="13">
        <f t="shared" ca="1" si="729"/>
        <v>4.0017625293861832</v>
      </c>
      <c r="G7803" s="13">
        <f t="shared" ca="1" si="730"/>
        <v>0.49201999063633944</v>
      </c>
      <c r="H7803" s="13">
        <f t="shared" ca="1" si="731"/>
        <v>0</v>
      </c>
    </row>
    <row r="7804" spans="3:8">
      <c r="C7804" s="13">
        <f t="shared" ca="1" si="726"/>
        <v>1995.7023536396655</v>
      </c>
      <c r="D7804" s="13">
        <f t="shared" ca="1" si="727"/>
        <v>99.870299028556857</v>
      </c>
      <c r="E7804" s="13">
        <f t="shared" ca="1" si="728"/>
        <v>978759.88689429883</v>
      </c>
      <c r="F7804" s="13">
        <f t="shared" ca="1" si="729"/>
        <v>3.9975183784130888</v>
      </c>
      <c r="G7804" s="13">
        <f t="shared" ca="1" si="730"/>
        <v>0.50657060546504895</v>
      </c>
      <c r="H7804" s="13">
        <f t="shared" ca="1" si="731"/>
        <v>0</v>
      </c>
    </row>
    <row r="7805" spans="3:8">
      <c r="C7805" s="13">
        <f t="shared" ca="1" si="726"/>
        <v>1980.2553748027042</v>
      </c>
      <c r="D7805" s="13">
        <f t="shared" ca="1" si="727"/>
        <v>100.14894235973212</v>
      </c>
      <c r="E7805" s="13">
        <f t="shared" ca="1" si="728"/>
        <v>999243.74592687318</v>
      </c>
      <c r="F7805" s="13">
        <f t="shared" ca="1" si="729"/>
        <v>3.9846022923672999</v>
      </c>
      <c r="G7805" s="13">
        <f t="shared" ca="1" si="730"/>
        <v>0.49628087892090383</v>
      </c>
      <c r="H7805" s="13">
        <f t="shared" ca="1" si="731"/>
        <v>0</v>
      </c>
    </row>
    <row r="7806" spans="3:8">
      <c r="C7806" s="13">
        <f t="shared" ca="1" si="726"/>
        <v>2004.3852924031537</v>
      </c>
      <c r="D7806" s="13">
        <f t="shared" ca="1" si="727"/>
        <v>99.99795328994955</v>
      </c>
      <c r="E7806" s="13">
        <f t="shared" ca="1" si="728"/>
        <v>992059.78391312214</v>
      </c>
      <c r="F7806" s="13">
        <f t="shared" ca="1" si="729"/>
        <v>4.0001453099999962</v>
      </c>
      <c r="G7806" s="13">
        <f t="shared" ca="1" si="730"/>
        <v>0.50345741838071634</v>
      </c>
      <c r="H7806" s="13">
        <f t="shared" ca="1" si="731"/>
        <v>0</v>
      </c>
    </row>
    <row r="7807" spans="3:8">
      <c r="C7807" s="13">
        <f t="shared" ca="1" si="726"/>
        <v>1997.3971268311009</v>
      </c>
      <c r="D7807" s="13">
        <f t="shared" ca="1" si="727"/>
        <v>100.59373921189776</v>
      </c>
      <c r="E7807" s="13">
        <f t="shared" ca="1" si="728"/>
        <v>995625.42814677465</v>
      </c>
      <c r="F7807" s="13">
        <f t="shared" ca="1" si="729"/>
        <v>3.9979372566174298</v>
      </c>
      <c r="G7807" s="13">
        <f t="shared" ca="1" si="730"/>
        <v>0.5022385587412147</v>
      </c>
      <c r="H7807" s="13">
        <f t="shared" ca="1" si="731"/>
        <v>0</v>
      </c>
    </row>
    <row r="7808" spans="3:8">
      <c r="C7808" s="13">
        <f t="shared" ca="1" si="726"/>
        <v>2032.2338401245765</v>
      </c>
      <c r="D7808" s="13">
        <f t="shared" ca="1" si="727"/>
        <v>101.06765662557848</v>
      </c>
      <c r="E7808" s="13">
        <f t="shared" ca="1" si="728"/>
        <v>997934.15877320687</v>
      </c>
      <c r="F7808" s="13">
        <f t="shared" ca="1" si="729"/>
        <v>3.9931903949306582</v>
      </c>
      <c r="G7808" s="13">
        <f t="shared" ca="1" si="730"/>
        <v>0.52363386840489534</v>
      </c>
      <c r="H7808" s="13">
        <f t="shared" ca="1" si="731"/>
        <v>0</v>
      </c>
    </row>
    <row r="7809" spans="3:8">
      <c r="C7809" s="13">
        <f t="shared" ca="1" si="726"/>
        <v>2010.5051807554312</v>
      </c>
      <c r="D7809" s="13">
        <f t="shared" ca="1" si="727"/>
        <v>100.02114694981744</v>
      </c>
      <c r="E7809" s="13">
        <f t="shared" ca="1" si="728"/>
        <v>992025.31813892303</v>
      </c>
      <c r="F7809" s="13">
        <f t="shared" ca="1" si="729"/>
        <v>4.0056296363972166</v>
      </c>
      <c r="G7809" s="13">
        <f t="shared" ca="1" si="730"/>
        <v>0.50390241003482861</v>
      </c>
      <c r="H7809" s="13">
        <f t="shared" ca="1" si="731"/>
        <v>0</v>
      </c>
    </row>
    <row r="7810" spans="3:8">
      <c r="C7810" s="13">
        <f t="shared" ca="1" si="726"/>
        <v>2000.6374976893544</v>
      </c>
      <c r="D7810" s="13">
        <f t="shared" ca="1" si="727"/>
        <v>100.31494178150822</v>
      </c>
      <c r="E7810" s="13">
        <f t="shared" ca="1" si="728"/>
        <v>989810.1565930607</v>
      </c>
      <c r="F7810" s="13">
        <f t="shared" ca="1" si="729"/>
        <v>4.0040000495543211</v>
      </c>
      <c r="G7810" s="13">
        <f t="shared" ca="1" si="730"/>
        <v>0.5023707747270868</v>
      </c>
      <c r="H7810" s="13">
        <f t="shared" ca="1" si="731"/>
        <v>0</v>
      </c>
    </row>
    <row r="7811" spans="3:8">
      <c r="C7811" s="13">
        <f t="shared" ca="1" si="726"/>
        <v>1993.6975740526955</v>
      </c>
      <c r="D7811" s="13">
        <f t="shared" ca="1" si="727"/>
        <v>99.5731614258967</v>
      </c>
      <c r="E7811" s="13">
        <f t="shared" ca="1" si="728"/>
        <v>989951.1835388263</v>
      </c>
      <c r="F7811" s="13">
        <f t="shared" ca="1" si="729"/>
        <v>3.9963361240775925</v>
      </c>
      <c r="G7811" s="13">
        <f t="shared" ca="1" si="730"/>
        <v>0.49894098193698266</v>
      </c>
      <c r="H7811" s="13">
        <f t="shared" ca="1" si="731"/>
        <v>0</v>
      </c>
    </row>
    <row r="7812" spans="3:8">
      <c r="C7812" s="13">
        <f t="shared" ca="1" si="726"/>
        <v>2008.9628683251005</v>
      </c>
      <c r="D7812" s="13">
        <f t="shared" ca="1" si="727"/>
        <v>99.768813180958475</v>
      </c>
      <c r="E7812" s="13">
        <f t="shared" ca="1" si="728"/>
        <v>995266.75558103248</v>
      </c>
      <c r="F7812" s="13">
        <f t="shared" ca="1" si="729"/>
        <v>4.0064362567740703</v>
      </c>
      <c r="G7812" s="13">
        <f t="shared" ca="1" si="730"/>
        <v>0.49982308737212994</v>
      </c>
      <c r="H7812" s="13">
        <f t="shared" ca="1" si="731"/>
        <v>0</v>
      </c>
    </row>
    <row r="7813" spans="3:8">
      <c r="C7813" s="13">
        <f t="shared" ca="1" si="726"/>
        <v>1976.1593067065246</v>
      </c>
      <c r="D7813" s="13">
        <f t="shared" ca="1" si="727"/>
        <v>99.936988264850243</v>
      </c>
      <c r="E7813" s="13">
        <f t="shared" ca="1" si="728"/>
        <v>984578.80432411225</v>
      </c>
      <c r="F7813" s="13">
        <f t="shared" ca="1" si="729"/>
        <v>3.9986069001256896</v>
      </c>
      <c r="G7813" s="13">
        <f t="shared" ca="1" si="730"/>
        <v>0.4935543335066912</v>
      </c>
      <c r="H7813" s="13">
        <f t="shared" ca="1" si="731"/>
        <v>0</v>
      </c>
    </row>
    <row r="7814" spans="3:8">
      <c r="C7814" s="13">
        <f t="shared" ca="1" si="726"/>
        <v>1988.0961160680295</v>
      </c>
      <c r="D7814" s="13">
        <f t="shared" ca="1" si="727"/>
        <v>99.624956172780074</v>
      </c>
      <c r="E7814" s="13">
        <f t="shared" ca="1" si="728"/>
        <v>994336.20968191815</v>
      </c>
      <c r="F7814" s="13">
        <f t="shared" ca="1" si="729"/>
        <v>3.9970177115972483</v>
      </c>
      <c r="G7814" s="13">
        <f t="shared" ca="1" si="730"/>
        <v>0.49387322978480025</v>
      </c>
      <c r="H7814" s="13">
        <f t="shared" ca="1" si="731"/>
        <v>0</v>
      </c>
    </row>
    <row r="7815" spans="3:8">
      <c r="C7815" s="13">
        <f t="shared" ca="1" si="726"/>
        <v>2002.5315737308072</v>
      </c>
      <c r="D7815" s="13">
        <f t="shared" ca="1" si="727"/>
        <v>100.1877899460879</v>
      </c>
      <c r="E7815" s="13">
        <f t="shared" ca="1" si="728"/>
        <v>989643.82663043379</v>
      </c>
      <c r="F7815" s="13">
        <f t="shared" ca="1" si="729"/>
        <v>4.0025207609846758</v>
      </c>
      <c r="G7815" s="13">
        <f t="shared" ca="1" si="730"/>
        <v>0.50351264634991055</v>
      </c>
      <c r="H7815" s="13">
        <f t="shared" ca="1" si="731"/>
        <v>0</v>
      </c>
    </row>
    <row r="7816" spans="3:8">
      <c r="C7816" s="13">
        <f t="shared" ca="1" si="726"/>
        <v>2006.5062494897011</v>
      </c>
      <c r="D7816" s="13">
        <f t="shared" ca="1" si="727"/>
        <v>99.609908400208965</v>
      </c>
      <c r="E7816" s="13">
        <f t="shared" ca="1" si="728"/>
        <v>995960.85788674862</v>
      </c>
      <c r="F7816" s="13">
        <f t="shared" ca="1" si="729"/>
        <v>3.9885538223052048</v>
      </c>
      <c r="G7816" s="13">
        <f t="shared" ca="1" si="730"/>
        <v>0.5064418782241491</v>
      </c>
      <c r="H7816" s="13">
        <f t="shared" ca="1" si="731"/>
        <v>0</v>
      </c>
    </row>
    <row r="7817" spans="3:8">
      <c r="C7817" s="13">
        <f t="shared" ca="1" si="726"/>
        <v>2003.7954554509699</v>
      </c>
      <c r="D7817" s="13">
        <f t="shared" ca="1" si="727"/>
        <v>99.464123089908398</v>
      </c>
      <c r="E7817" s="13">
        <f t="shared" ca="1" si="728"/>
        <v>999109.02877992636</v>
      </c>
      <c r="F7817" s="13">
        <f t="shared" ca="1" si="729"/>
        <v>4.0097410958682191</v>
      </c>
      <c r="G7817" s="13">
        <f t="shared" ca="1" si="730"/>
        <v>0.49220402084068038</v>
      </c>
      <c r="H7817" s="13">
        <f t="shared" ca="1" si="731"/>
        <v>0</v>
      </c>
    </row>
    <row r="7818" spans="3:8">
      <c r="C7818" s="13">
        <f t="shared" ca="1" si="726"/>
        <v>1983.1698674548174</v>
      </c>
      <c r="D7818" s="13">
        <f t="shared" ca="1" si="727"/>
        <v>99.852546343844111</v>
      </c>
      <c r="E7818" s="13">
        <f t="shared" ca="1" si="728"/>
        <v>993225.34999295045</v>
      </c>
      <c r="F7818" s="13">
        <f t="shared" ca="1" si="729"/>
        <v>3.9985737849793872</v>
      </c>
      <c r="G7818" s="13">
        <f t="shared" ca="1" si="730"/>
        <v>0.49233516480825795</v>
      </c>
      <c r="H7818" s="13">
        <f t="shared" ca="1" si="731"/>
        <v>0</v>
      </c>
    </row>
    <row r="7819" spans="3:8">
      <c r="C7819" s="13">
        <f t="shared" ca="1" si="726"/>
        <v>2004.7458725082572</v>
      </c>
      <c r="D7819" s="13">
        <f t="shared" ca="1" si="727"/>
        <v>101.05339821785715</v>
      </c>
      <c r="E7819" s="13">
        <f t="shared" ca="1" si="728"/>
        <v>987682.26034807973</v>
      </c>
      <c r="F7819" s="13">
        <f t="shared" ca="1" si="729"/>
        <v>3.9988010604633071</v>
      </c>
      <c r="G7819" s="13">
        <f t="shared" ca="1" si="730"/>
        <v>0.51189780259703832</v>
      </c>
      <c r="H7819" s="13">
        <f t="shared" ca="1" si="731"/>
        <v>0</v>
      </c>
    </row>
    <row r="7820" spans="3:8">
      <c r="C7820" s="13">
        <f t="shared" ca="1" si="726"/>
        <v>2028.9981666869653</v>
      </c>
      <c r="D7820" s="13">
        <f t="shared" ca="1" si="727"/>
        <v>100.7089175666155</v>
      </c>
      <c r="E7820" s="13">
        <f t="shared" ca="1" si="728"/>
        <v>986975.88900535845</v>
      </c>
      <c r="F7820" s="13">
        <f t="shared" ca="1" si="729"/>
        <v>3.9809656307301524</v>
      </c>
      <c r="G7820" s="13">
        <f t="shared" ca="1" si="730"/>
        <v>0.53237924511978263</v>
      </c>
      <c r="H7820" s="13">
        <f t="shared" ca="1" si="731"/>
        <v>0</v>
      </c>
    </row>
    <row r="7821" spans="3:8">
      <c r="C7821" s="13">
        <f t="shared" ca="1" si="726"/>
        <v>2007.404031555624</v>
      </c>
      <c r="D7821" s="13">
        <f t="shared" ca="1" si="727"/>
        <v>99.982905978934298</v>
      </c>
      <c r="E7821" s="13">
        <f t="shared" ca="1" si="728"/>
        <v>991076.58778752503</v>
      </c>
      <c r="F7821" s="13">
        <f t="shared" ca="1" si="729"/>
        <v>4.003696542866674</v>
      </c>
      <c r="G7821" s="13">
        <f t="shared" ca="1" si="730"/>
        <v>0.5036091880783552</v>
      </c>
      <c r="H7821" s="13">
        <f t="shared" ca="1" si="731"/>
        <v>0</v>
      </c>
    </row>
    <row r="7822" spans="3:8">
      <c r="C7822" s="13">
        <f t="shared" ca="1" si="726"/>
        <v>1996.1563525207621</v>
      </c>
      <c r="D7822" s="13">
        <f t="shared" ca="1" si="727"/>
        <v>99.342383557928827</v>
      </c>
      <c r="E7822" s="13">
        <f t="shared" ca="1" si="728"/>
        <v>987656.15099690796</v>
      </c>
      <c r="F7822" s="13">
        <f t="shared" ca="1" si="729"/>
        <v>4.0067381948440044</v>
      </c>
      <c r="G7822" s="13">
        <f t="shared" ca="1" si="730"/>
        <v>0.49499884332671601</v>
      </c>
      <c r="H7822" s="13">
        <f t="shared" ca="1" si="731"/>
        <v>0</v>
      </c>
    </row>
    <row r="7823" spans="3:8">
      <c r="C7823" s="13">
        <f t="shared" ca="1" si="726"/>
        <v>2021.1442193890334</v>
      </c>
      <c r="D7823" s="13">
        <f t="shared" ca="1" si="727"/>
        <v>100.36662867848899</v>
      </c>
      <c r="E7823" s="13">
        <f t="shared" ca="1" si="728"/>
        <v>997240.68915137218</v>
      </c>
      <c r="F7823" s="13">
        <f t="shared" ca="1" si="729"/>
        <v>3.996028964420673</v>
      </c>
      <c r="G7823" s="13">
        <f t="shared" ca="1" si="730"/>
        <v>0.51323891571542701</v>
      </c>
      <c r="H7823" s="13">
        <f t="shared" ca="1" si="731"/>
        <v>0</v>
      </c>
    </row>
    <row r="7824" spans="3:8">
      <c r="C7824" s="13">
        <f t="shared" ca="1" si="726"/>
        <v>2021.7365935392613</v>
      </c>
      <c r="D7824" s="13">
        <f t="shared" ca="1" si="727"/>
        <v>99.817532601637353</v>
      </c>
      <c r="E7824" s="13">
        <f t="shared" ca="1" si="728"/>
        <v>985415.18920648319</v>
      </c>
      <c r="F7824" s="13">
        <f t="shared" ca="1" si="729"/>
        <v>3.9868843168569756</v>
      </c>
      <c r="G7824" s="13">
        <f t="shared" ca="1" si="730"/>
        <v>0.5216176990800625</v>
      </c>
      <c r="H7824" s="13">
        <f t="shared" ca="1" si="731"/>
        <v>0</v>
      </c>
    </row>
    <row r="7825" spans="3:8">
      <c r="C7825" s="13">
        <f t="shared" ca="1" si="726"/>
        <v>1999.3312426964683</v>
      </c>
      <c r="D7825" s="13">
        <f t="shared" ca="1" si="727"/>
        <v>100.01547429327289</v>
      </c>
      <c r="E7825" s="13">
        <f t="shared" ca="1" si="728"/>
        <v>992735.97888158832</v>
      </c>
      <c r="F7825" s="13">
        <f t="shared" ca="1" si="729"/>
        <v>3.990591592586795</v>
      </c>
      <c r="G7825" s="13">
        <f t="shared" ca="1" si="730"/>
        <v>0.50547996153165997</v>
      </c>
      <c r="H7825" s="13">
        <f t="shared" ca="1" si="731"/>
        <v>0</v>
      </c>
    </row>
    <row r="7826" spans="3:8">
      <c r="C7826" s="13">
        <f t="shared" ca="1" si="726"/>
        <v>1988.6974974940506</v>
      </c>
      <c r="D7826" s="13">
        <f t="shared" ca="1" si="727"/>
        <v>99.257261261270784</v>
      </c>
      <c r="E7826" s="13">
        <f t="shared" ca="1" si="728"/>
        <v>987657.89417331282</v>
      </c>
      <c r="F7826" s="13">
        <f t="shared" ca="1" si="729"/>
        <v>3.9929889716990825</v>
      </c>
      <c r="G7826" s="13">
        <f t="shared" ca="1" si="730"/>
        <v>0.49768080963510558</v>
      </c>
      <c r="H7826" s="13">
        <f t="shared" ca="1" si="731"/>
        <v>0</v>
      </c>
    </row>
    <row r="7827" spans="3:8">
      <c r="C7827" s="13">
        <f t="shared" ca="1" si="726"/>
        <v>1989.5456401129024</v>
      </c>
      <c r="D7827" s="13">
        <f t="shared" ca="1" si="727"/>
        <v>99.724579131589238</v>
      </c>
      <c r="E7827" s="13">
        <f t="shared" ca="1" si="728"/>
        <v>995769.89381274185</v>
      </c>
      <c r="F7827" s="13">
        <f t="shared" ca="1" si="729"/>
        <v>3.9992788899106984</v>
      </c>
      <c r="G7827" s="13">
        <f t="shared" ca="1" si="730"/>
        <v>0.49325830345396615</v>
      </c>
      <c r="H7827" s="13">
        <f t="shared" ca="1" si="731"/>
        <v>0</v>
      </c>
    </row>
    <row r="7828" spans="3:8">
      <c r="C7828" s="13">
        <f t="shared" ca="1" si="726"/>
        <v>2005.6297405837927</v>
      </c>
      <c r="D7828" s="13">
        <f t="shared" ca="1" si="727"/>
        <v>99.936806518878754</v>
      </c>
      <c r="E7828" s="13">
        <f t="shared" ca="1" si="728"/>
        <v>997073.91523154092</v>
      </c>
      <c r="F7828" s="13">
        <f t="shared" ca="1" si="729"/>
        <v>4.0178212713246308</v>
      </c>
      <c r="G7828" s="13">
        <f t="shared" ca="1" si="730"/>
        <v>0.49247854448670825</v>
      </c>
      <c r="H7828" s="13">
        <f t="shared" ca="1" si="731"/>
        <v>0</v>
      </c>
    </row>
    <row r="7829" spans="3:8">
      <c r="C7829" s="13">
        <f t="shared" ca="1" si="726"/>
        <v>1994.5840050258726</v>
      </c>
      <c r="D7829" s="13">
        <f t="shared" ca="1" si="727"/>
        <v>100.45335052495439</v>
      </c>
      <c r="E7829" s="13">
        <f t="shared" ca="1" si="728"/>
        <v>991264.450002225</v>
      </c>
      <c r="F7829" s="13">
        <f t="shared" ca="1" si="729"/>
        <v>4.0018647283466144</v>
      </c>
      <c r="G7829" s="13">
        <f t="shared" ca="1" si="730"/>
        <v>0.50035711123172855</v>
      </c>
      <c r="H7829" s="13">
        <f t="shared" ca="1" si="731"/>
        <v>0</v>
      </c>
    </row>
    <row r="7830" spans="3:8">
      <c r="C7830" s="13">
        <f t="shared" ca="1" si="726"/>
        <v>2010.8731610918389</v>
      </c>
      <c r="D7830" s="13">
        <f t="shared" ca="1" si="727"/>
        <v>99.590657463543053</v>
      </c>
      <c r="E7830" s="13">
        <f t="shared" ca="1" si="728"/>
        <v>996169.75813079532</v>
      </c>
      <c r="F7830" s="13">
        <f t="shared" ca="1" si="729"/>
        <v>4.0068526612985789</v>
      </c>
      <c r="G7830" s="13">
        <f t="shared" ca="1" si="730"/>
        <v>0.49921915900480091</v>
      </c>
      <c r="H7830" s="13">
        <f t="shared" ca="1" si="731"/>
        <v>0</v>
      </c>
    </row>
    <row r="7831" spans="3:8">
      <c r="C7831" s="13">
        <f t="shared" ca="1" si="726"/>
        <v>2009.5538442039492</v>
      </c>
      <c r="D7831" s="13">
        <f t="shared" ca="1" si="727"/>
        <v>99.910771404502199</v>
      </c>
      <c r="E7831" s="13">
        <f t="shared" ca="1" si="728"/>
        <v>998498.86602820386</v>
      </c>
      <c r="F7831" s="13">
        <f t="shared" ca="1" si="729"/>
        <v>4.0096144941945333</v>
      </c>
      <c r="G7831" s="13">
        <f t="shared" ca="1" si="730"/>
        <v>0.49762671620558663</v>
      </c>
      <c r="H7831" s="13">
        <f t="shared" ca="1" si="731"/>
        <v>0</v>
      </c>
    </row>
    <row r="7832" spans="3:8">
      <c r="C7832" s="13">
        <f t="shared" ref="C7832:C7895" ca="1" si="732">NORMINV(RAND(),$D$3,$G$3)</f>
        <v>2012.3976599412656</v>
      </c>
      <c r="D7832" s="13">
        <f t="shared" ref="D7832:D7895" ca="1" si="733">NORMINV(RAND(),$D$4,$G$4)</f>
        <v>100.49335182227446</v>
      </c>
      <c r="E7832" s="13">
        <f t="shared" ref="E7832:E7895" ca="1" si="734">NORMINV(RAND(),$D$5,$G$5)</f>
        <v>987394.68888725503</v>
      </c>
      <c r="F7832" s="13">
        <f t="shared" ref="F7832:F7895" ca="1" si="735">NORMINV(RAND(),$D$6,$G$6)</f>
        <v>4.0005379281366631</v>
      </c>
      <c r="G7832" s="13">
        <f t="shared" ref="G7832:G7895" ca="1" si="736">C7832^2*D7832/(E7832*3.1415926*F7832^4)</f>
        <v>0.51221314319667655</v>
      </c>
      <c r="H7832" s="13">
        <f t="shared" ref="H7832:H7895" ca="1" si="737">IF(G7832&gt;0.54,1,IF(G7832&lt;0.46,1,0))</f>
        <v>0</v>
      </c>
    </row>
    <row r="7833" spans="3:8">
      <c r="C7833" s="13">
        <f t="shared" ca="1" si="732"/>
        <v>1985.7678427348737</v>
      </c>
      <c r="D7833" s="13">
        <f t="shared" ca="1" si="733"/>
        <v>99.692907150373387</v>
      </c>
      <c r="E7833" s="13">
        <f t="shared" ca="1" si="734"/>
        <v>989526.7598980316</v>
      </c>
      <c r="F7833" s="13">
        <f t="shared" ca="1" si="735"/>
        <v>4.0008873491483454</v>
      </c>
      <c r="G7833" s="13">
        <f t="shared" ca="1" si="736"/>
        <v>0.4935356235065162</v>
      </c>
      <c r="H7833" s="13">
        <f t="shared" ca="1" si="737"/>
        <v>0</v>
      </c>
    </row>
    <row r="7834" spans="3:8">
      <c r="C7834" s="13">
        <f t="shared" ca="1" si="732"/>
        <v>2000.8988516694037</v>
      </c>
      <c r="D7834" s="13">
        <f t="shared" ca="1" si="733"/>
        <v>100.15612094862234</v>
      </c>
      <c r="E7834" s="13">
        <f t="shared" ca="1" si="734"/>
        <v>993342.04489906237</v>
      </c>
      <c r="F7834" s="13">
        <f t="shared" ca="1" si="735"/>
        <v>3.9999240972087664</v>
      </c>
      <c r="G7834" s="13">
        <f t="shared" ca="1" si="736"/>
        <v>0.50196343394881549</v>
      </c>
      <c r="H7834" s="13">
        <f t="shared" ca="1" si="737"/>
        <v>0</v>
      </c>
    </row>
    <row r="7835" spans="3:8">
      <c r="C7835" s="13">
        <f t="shared" ca="1" si="732"/>
        <v>1979.3460063985046</v>
      </c>
      <c r="D7835" s="13">
        <f t="shared" ca="1" si="733"/>
        <v>100.39707308950656</v>
      </c>
      <c r="E7835" s="13">
        <f t="shared" ca="1" si="734"/>
        <v>1007707.9445682575</v>
      </c>
      <c r="F7835" s="13">
        <f t="shared" ca="1" si="735"/>
        <v>4.0021947547646857</v>
      </c>
      <c r="G7835" s="13">
        <f t="shared" ca="1" si="736"/>
        <v>0.48426944566875518</v>
      </c>
      <c r="H7835" s="13">
        <f t="shared" ca="1" si="737"/>
        <v>0</v>
      </c>
    </row>
    <row r="7836" spans="3:8">
      <c r="C7836" s="13">
        <f t="shared" ca="1" si="732"/>
        <v>2006.6786486128381</v>
      </c>
      <c r="D7836" s="13">
        <f t="shared" ca="1" si="733"/>
        <v>99.726368502487489</v>
      </c>
      <c r="E7836" s="13">
        <f t="shared" ca="1" si="734"/>
        <v>982439.56630891701</v>
      </c>
      <c r="F7836" s="13">
        <f t="shared" ca="1" si="735"/>
        <v>3.9980611736968021</v>
      </c>
      <c r="G7836" s="13">
        <f t="shared" ca="1" si="736"/>
        <v>0.50922792859411892</v>
      </c>
      <c r="H7836" s="13">
        <f t="shared" ca="1" si="737"/>
        <v>0</v>
      </c>
    </row>
    <row r="7837" spans="3:8">
      <c r="C7837" s="13">
        <f t="shared" ca="1" si="732"/>
        <v>1994.4228257094016</v>
      </c>
      <c r="D7837" s="13">
        <f t="shared" ca="1" si="733"/>
        <v>100.23270858002491</v>
      </c>
      <c r="E7837" s="13">
        <f t="shared" ca="1" si="734"/>
        <v>997723.35486754926</v>
      </c>
      <c r="F7837" s="13">
        <f t="shared" ca="1" si="735"/>
        <v>4.0045998183305933</v>
      </c>
      <c r="G7837" s="13">
        <f t="shared" ca="1" si="736"/>
        <v>0.49459240306641011</v>
      </c>
      <c r="H7837" s="13">
        <f t="shared" ca="1" si="737"/>
        <v>0</v>
      </c>
    </row>
    <row r="7838" spans="3:8">
      <c r="C7838" s="13">
        <f t="shared" ca="1" si="732"/>
        <v>1996.9951365357506</v>
      </c>
      <c r="D7838" s="13">
        <f t="shared" ca="1" si="733"/>
        <v>99.403407639996729</v>
      </c>
      <c r="E7838" s="13">
        <f t="shared" ca="1" si="734"/>
        <v>995097.65125250153</v>
      </c>
      <c r="F7838" s="13">
        <f t="shared" ca="1" si="735"/>
        <v>4.0077264242671449</v>
      </c>
      <c r="G7838" s="13">
        <f t="shared" ca="1" si="736"/>
        <v>0.49152707866089901</v>
      </c>
      <c r="H7838" s="13">
        <f t="shared" ca="1" si="737"/>
        <v>0</v>
      </c>
    </row>
    <row r="7839" spans="3:8">
      <c r="C7839" s="13">
        <f t="shared" ca="1" si="732"/>
        <v>1994.1107990858654</v>
      </c>
      <c r="D7839" s="13">
        <f t="shared" ca="1" si="733"/>
        <v>99.649287364908091</v>
      </c>
      <c r="E7839" s="13">
        <f t="shared" ca="1" si="734"/>
        <v>997396.58675772126</v>
      </c>
      <c r="F7839" s="13">
        <f t="shared" ca="1" si="735"/>
        <v>3.9873897501454856</v>
      </c>
      <c r="G7839" s="13">
        <f t="shared" ca="1" si="736"/>
        <v>0.50026517632490841</v>
      </c>
      <c r="H7839" s="13">
        <f t="shared" ca="1" si="737"/>
        <v>0</v>
      </c>
    </row>
    <row r="7840" spans="3:8">
      <c r="C7840" s="13">
        <f t="shared" ca="1" si="732"/>
        <v>2008.9123565264404</v>
      </c>
      <c r="D7840" s="13">
        <f t="shared" ca="1" si="733"/>
        <v>99.590861210210178</v>
      </c>
      <c r="E7840" s="13">
        <f t="shared" ca="1" si="734"/>
        <v>983881.56725682295</v>
      </c>
      <c r="F7840" s="13">
        <f t="shared" ca="1" si="735"/>
        <v>4.0089538389387789</v>
      </c>
      <c r="G7840" s="13">
        <f t="shared" ca="1" si="736"/>
        <v>0.50341315027782496</v>
      </c>
      <c r="H7840" s="13">
        <f t="shared" ca="1" si="737"/>
        <v>0</v>
      </c>
    </row>
    <row r="7841" spans="3:8">
      <c r="C7841" s="13">
        <f t="shared" ca="1" si="732"/>
        <v>2021.8561125943245</v>
      </c>
      <c r="D7841" s="13">
        <f t="shared" ca="1" si="733"/>
        <v>100.11579701497688</v>
      </c>
      <c r="E7841" s="13">
        <f t="shared" ca="1" si="734"/>
        <v>994402.02906261745</v>
      </c>
      <c r="F7841" s="13">
        <f t="shared" ca="1" si="735"/>
        <v>4.0177273615243001</v>
      </c>
      <c r="G7841" s="13">
        <f t="shared" ca="1" si="736"/>
        <v>0.50277003048586388</v>
      </c>
      <c r="H7841" s="13">
        <f t="shared" ca="1" si="737"/>
        <v>0</v>
      </c>
    </row>
    <row r="7842" spans="3:8">
      <c r="C7842" s="13">
        <f t="shared" ca="1" si="732"/>
        <v>1982.8472503502239</v>
      </c>
      <c r="D7842" s="13">
        <f t="shared" ca="1" si="733"/>
        <v>100.03125490159815</v>
      </c>
      <c r="E7842" s="13">
        <f t="shared" ca="1" si="734"/>
        <v>1012865.3544188275</v>
      </c>
      <c r="F7842" s="13">
        <f t="shared" ca="1" si="735"/>
        <v>3.9951550082732279</v>
      </c>
      <c r="G7842" s="13">
        <f t="shared" ca="1" si="736"/>
        <v>0.48515232579557532</v>
      </c>
      <c r="H7842" s="13">
        <f t="shared" ca="1" si="737"/>
        <v>0</v>
      </c>
    </row>
    <row r="7843" spans="3:8">
      <c r="C7843" s="13">
        <f t="shared" ca="1" si="732"/>
        <v>2021.2680765042717</v>
      </c>
      <c r="D7843" s="13">
        <f t="shared" ca="1" si="733"/>
        <v>100.65117180213265</v>
      </c>
      <c r="E7843" s="13">
        <f t="shared" ca="1" si="734"/>
        <v>978785.63056561362</v>
      </c>
      <c r="F7843" s="13">
        <f t="shared" ca="1" si="735"/>
        <v>4.0086363650192336</v>
      </c>
      <c r="G7843" s="13">
        <f t="shared" ca="1" si="736"/>
        <v>0.51789601734516899</v>
      </c>
      <c r="H7843" s="13">
        <f t="shared" ca="1" si="737"/>
        <v>0</v>
      </c>
    </row>
    <row r="7844" spans="3:8">
      <c r="C7844" s="13">
        <f t="shared" ca="1" si="732"/>
        <v>1990.0649820029523</v>
      </c>
      <c r="D7844" s="13">
        <f t="shared" ca="1" si="733"/>
        <v>100.27995173555594</v>
      </c>
      <c r="E7844" s="13">
        <f t="shared" ca="1" si="734"/>
        <v>994302.53209565312</v>
      </c>
      <c r="F7844" s="13">
        <f t="shared" ca="1" si="735"/>
        <v>3.9997560122063414</v>
      </c>
      <c r="G7844" s="13">
        <f t="shared" ca="1" si="736"/>
        <v>0.49675954606097217</v>
      </c>
      <c r="H7844" s="13">
        <f t="shared" ca="1" si="737"/>
        <v>0</v>
      </c>
    </row>
    <row r="7845" spans="3:8">
      <c r="C7845" s="13">
        <f t="shared" ca="1" si="732"/>
        <v>1999.0792580242055</v>
      </c>
      <c r="D7845" s="13">
        <f t="shared" ca="1" si="733"/>
        <v>100.04521212433436</v>
      </c>
      <c r="E7845" s="13">
        <f t="shared" ca="1" si="734"/>
        <v>992776.04061892955</v>
      </c>
      <c r="F7845" s="13">
        <f t="shared" ca="1" si="735"/>
        <v>4.0055954480637315</v>
      </c>
      <c r="G7845" s="13">
        <f t="shared" ca="1" si="736"/>
        <v>0.49795126876304535</v>
      </c>
      <c r="H7845" s="13">
        <f t="shared" ca="1" si="737"/>
        <v>0</v>
      </c>
    </row>
    <row r="7846" spans="3:8">
      <c r="C7846" s="13">
        <f t="shared" ca="1" si="732"/>
        <v>2003.386699630533</v>
      </c>
      <c r="D7846" s="13">
        <f t="shared" ca="1" si="733"/>
        <v>99.342641717572548</v>
      </c>
      <c r="E7846" s="13">
        <f t="shared" ca="1" si="734"/>
        <v>995562.4748152215</v>
      </c>
      <c r="F7846" s="13">
        <f t="shared" ca="1" si="735"/>
        <v>3.9977737255349064</v>
      </c>
      <c r="G7846" s="13">
        <f t="shared" ca="1" si="736"/>
        <v>0.49908446937523876</v>
      </c>
      <c r="H7846" s="13">
        <f t="shared" ca="1" si="737"/>
        <v>0</v>
      </c>
    </row>
    <row r="7847" spans="3:8">
      <c r="C7847" s="13">
        <f t="shared" ca="1" si="732"/>
        <v>1999.4273063709686</v>
      </c>
      <c r="D7847" s="13">
        <f t="shared" ca="1" si="733"/>
        <v>100.22282053217985</v>
      </c>
      <c r="E7847" s="13">
        <f t="shared" ca="1" si="734"/>
        <v>1004070.9224857</v>
      </c>
      <c r="F7847" s="13">
        <f t="shared" ca="1" si="735"/>
        <v>3.9995427793680958</v>
      </c>
      <c r="G7847" s="13">
        <f t="shared" ca="1" si="736"/>
        <v>0.49638907855967784</v>
      </c>
      <c r="H7847" s="13">
        <f t="shared" ca="1" si="737"/>
        <v>0</v>
      </c>
    </row>
    <row r="7848" spans="3:8">
      <c r="C7848" s="13">
        <f t="shared" ca="1" si="732"/>
        <v>2000.409669484633</v>
      </c>
      <c r="D7848" s="13">
        <f t="shared" ca="1" si="733"/>
        <v>100.06559592186399</v>
      </c>
      <c r="E7848" s="13">
        <f t="shared" ca="1" si="734"/>
        <v>987963.47686867265</v>
      </c>
      <c r="F7848" s="13">
        <f t="shared" ca="1" si="735"/>
        <v>3.9864654517873013</v>
      </c>
      <c r="G7848" s="13">
        <f t="shared" ca="1" si="736"/>
        <v>0.51083412616114721</v>
      </c>
      <c r="H7848" s="13">
        <f t="shared" ca="1" si="737"/>
        <v>0</v>
      </c>
    </row>
    <row r="7849" spans="3:8">
      <c r="C7849" s="13">
        <f t="shared" ca="1" si="732"/>
        <v>1991.3448947820557</v>
      </c>
      <c r="D7849" s="13">
        <f t="shared" ca="1" si="733"/>
        <v>99.222237971526212</v>
      </c>
      <c r="E7849" s="13">
        <f t="shared" ca="1" si="734"/>
        <v>993088.69959240162</v>
      </c>
      <c r="F7849" s="13">
        <f t="shared" ca="1" si="735"/>
        <v>3.9850805204996611</v>
      </c>
      <c r="G7849" s="13">
        <f t="shared" ca="1" si="736"/>
        <v>0.50005258793544105</v>
      </c>
      <c r="H7849" s="13">
        <f t="shared" ca="1" si="737"/>
        <v>0</v>
      </c>
    </row>
    <row r="7850" spans="3:8">
      <c r="C7850" s="13">
        <f t="shared" ca="1" si="732"/>
        <v>2009.996357836176</v>
      </c>
      <c r="D7850" s="13">
        <f t="shared" ca="1" si="733"/>
        <v>100.00824929641907</v>
      </c>
      <c r="E7850" s="13">
        <f t="shared" ca="1" si="734"/>
        <v>990189.03291264176</v>
      </c>
      <c r="F7850" s="13">
        <f t="shared" ca="1" si="735"/>
        <v>4.0100123775765972</v>
      </c>
      <c r="G7850" s="13">
        <f t="shared" ca="1" si="736"/>
        <v>0.50231429307947628</v>
      </c>
      <c r="H7850" s="13">
        <f t="shared" ca="1" si="737"/>
        <v>0</v>
      </c>
    </row>
    <row r="7851" spans="3:8">
      <c r="C7851" s="13">
        <f t="shared" ca="1" si="732"/>
        <v>1996.3692297990608</v>
      </c>
      <c r="D7851" s="13">
        <f t="shared" ca="1" si="733"/>
        <v>100.21672104366766</v>
      </c>
      <c r="E7851" s="13">
        <f t="shared" ca="1" si="734"/>
        <v>994505.09626522695</v>
      </c>
      <c r="F7851" s="13">
        <f t="shared" ca="1" si="735"/>
        <v>4.0019989062254151</v>
      </c>
      <c r="G7851" s="13">
        <f t="shared" ca="1" si="736"/>
        <v>0.49837607252233568</v>
      </c>
      <c r="H7851" s="13">
        <f t="shared" ca="1" si="737"/>
        <v>0</v>
      </c>
    </row>
    <row r="7852" spans="3:8">
      <c r="C7852" s="13">
        <f t="shared" ca="1" si="732"/>
        <v>1991.7586712457692</v>
      </c>
      <c r="D7852" s="13">
        <f t="shared" ca="1" si="733"/>
        <v>99.366691422611098</v>
      </c>
      <c r="E7852" s="13">
        <f t="shared" ca="1" si="734"/>
        <v>993507.54215453879</v>
      </c>
      <c r="F7852" s="13">
        <f t="shared" ca="1" si="735"/>
        <v>3.9971042372969658</v>
      </c>
      <c r="G7852" s="13">
        <f t="shared" ca="1" si="736"/>
        <v>0.49477908472945265</v>
      </c>
      <c r="H7852" s="13">
        <f t="shared" ca="1" si="737"/>
        <v>0</v>
      </c>
    </row>
    <row r="7853" spans="3:8">
      <c r="C7853" s="13">
        <f t="shared" ca="1" si="732"/>
        <v>2003.6140755322399</v>
      </c>
      <c r="D7853" s="13">
        <f t="shared" ca="1" si="733"/>
        <v>99.456730394114857</v>
      </c>
      <c r="E7853" s="13">
        <f t="shared" ca="1" si="734"/>
        <v>983808.32592662191</v>
      </c>
      <c r="F7853" s="13">
        <f t="shared" ca="1" si="735"/>
        <v>3.9999041171616763</v>
      </c>
      <c r="G7853" s="13">
        <f t="shared" ca="1" si="736"/>
        <v>0.50466553135154424</v>
      </c>
      <c r="H7853" s="13">
        <f t="shared" ca="1" si="737"/>
        <v>0</v>
      </c>
    </row>
    <row r="7854" spans="3:8">
      <c r="C7854" s="13">
        <f t="shared" ca="1" si="732"/>
        <v>2008.1573135236099</v>
      </c>
      <c r="D7854" s="13">
        <f t="shared" ca="1" si="733"/>
        <v>99.784063812682419</v>
      </c>
      <c r="E7854" s="13">
        <f t="shared" ca="1" si="734"/>
        <v>983218.05017474631</v>
      </c>
      <c r="F7854" s="13">
        <f t="shared" ca="1" si="735"/>
        <v>3.9987735755588552</v>
      </c>
      <c r="G7854" s="13">
        <f t="shared" ca="1" si="736"/>
        <v>0.50950645106074199</v>
      </c>
      <c r="H7854" s="13">
        <f t="shared" ca="1" si="737"/>
        <v>0</v>
      </c>
    </row>
    <row r="7855" spans="3:8">
      <c r="C7855" s="13">
        <f t="shared" ca="1" si="732"/>
        <v>2004.2745561492763</v>
      </c>
      <c r="D7855" s="13">
        <f t="shared" ca="1" si="733"/>
        <v>100.8501594518183</v>
      </c>
      <c r="E7855" s="13">
        <f t="shared" ca="1" si="734"/>
        <v>999828.20091319503</v>
      </c>
      <c r="F7855" s="13">
        <f t="shared" ca="1" si="735"/>
        <v>3.9933504407478591</v>
      </c>
      <c r="G7855" s="13">
        <f t="shared" ca="1" si="736"/>
        <v>0.50718461695218953</v>
      </c>
      <c r="H7855" s="13">
        <f t="shared" ca="1" si="737"/>
        <v>0</v>
      </c>
    </row>
    <row r="7856" spans="3:8">
      <c r="C7856" s="13">
        <f t="shared" ca="1" si="732"/>
        <v>1997.5088401383848</v>
      </c>
      <c r="D7856" s="13">
        <f t="shared" ca="1" si="733"/>
        <v>100.52509705361894</v>
      </c>
      <c r="E7856" s="13">
        <f t="shared" ca="1" si="734"/>
        <v>987011.75567953638</v>
      </c>
      <c r="F7856" s="13">
        <f t="shared" ca="1" si="735"/>
        <v>4.0043845448932878</v>
      </c>
      <c r="G7856" s="13">
        <f t="shared" ca="1" si="736"/>
        <v>0.50307950434913873</v>
      </c>
      <c r="H7856" s="13">
        <f t="shared" ca="1" si="737"/>
        <v>0</v>
      </c>
    </row>
    <row r="7857" spans="3:8">
      <c r="C7857" s="13">
        <f t="shared" ca="1" si="732"/>
        <v>1998.4833820939173</v>
      </c>
      <c r="D7857" s="13">
        <f t="shared" ca="1" si="733"/>
        <v>100.80799541137134</v>
      </c>
      <c r="E7857" s="13">
        <f t="shared" ca="1" si="734"/>
        <v>996400.45643719193</v>
      </c>
      <c r="F7857" s="13">
        <f t="shared" ca="1" si="735"/>
        <v>4.0038430917101087</v>
      </c>
      <c r="G7857" s="13">
        <f t="shared" ca="1" si="736"/>
        <v>0.50049999883925067</v>
      </c>
      <c r="H7857" s="13">
        <f t="shared" ca="1" si="737"/>
        <v>0</v>
      </c>
    </row>
    <row r="7858" spans="3:8">
      <c r="C7858" s="13">
        <f t="shared" ca="1" si="732"/>
        <v>1982.908028292924</v>
      </c>
      <c r="D7858" s="13">
        <f t="shared" ca="1" si="733"/>
        <v>99.620898451764873</v>
      </c>
      <c r="E7858" s="13">
        <f t="shared" ca="1" si="734"/>
        <v>993395.33556574222</v>
      </c>
      <c r="F7858" s="13">
        <f t="shared" ca="1" si="735"/>
        <v>3.9863279690353286</v>
      </c>
      <c r="G7858" s="13">
        <f t="shared" ca="1" si="736"/>
        <v>0.4970401912345912</v>
      </c>
      <c r="H7858" s="13">
        <f t="shared" ca="1" si="737"/>
        <v>0</v>
      </c>
    </row>
    <row r="7859" spans="3:8">
      <c r="C7859" s="13">
        <f t="shared" ca="1" si="732"/>
        <v>2004.5413674697547</v>
      </c>
      <c r="D7859" s="13">
        <f t="shared" ca="1" si="733"/>
        <v>100.11227725386262</v>
      </c>
      <c r="E7859" s="13">
        <f t="shared" ca="1" si="734"/>
        <v>999486.47714326298</v>
      </c>
      <c r="F7859" s="13">
        <f t="shared" ca="1" si="735"/>
        <v>4.0029495937281876</v>
      </c>
      <c r="G7859" s="13">
        <f t="shared" ca="1" si="736"/>
        <v>0.49896503481346194</v>
      </c>
      <c r="H7859" s="13">
        <f t="shared" ca="1" si="737"/>
        <v>0</v>
      </c>
    </row>
    <row r="7860" spans="3:8">
      <c r="C7860" s="13">
        <f t="shared" ca="1" si="732"/>
        <v>2010.4952819049342</v>
      </c>
      <c r="D7860" s="13">
        <f t="shared" ca="1" si="733"/>
        <v>100.62242380003499</v>
      </c>
      <c r="E7860" s="13">
        <f t="shared" ca="1" si="734"/>
        <v>985982.31862649904</v>
      </c>
      <c r="F7860" s="13">
        <f t="shared" ca="1" si="735"/>
        <v>3.9924926516298616</v>
      </c>
      <c r="G7860" s="13">
        <f t="shared" ca="1" si="736"/>
        <v>0.51677964215922967</v>
      </c>
      <c r="H7860" s="13">
        <f t="shared" ca="1" si="737"/>
        <v>0</v>
      </c>
    </row>
    <row r="7861" spans="3:8">
      <c r="C7861" s="13">
        <f t="shared" ca="1" si="732"/>
        <v>2001.83484357098</v>
      </c>
      <c r="D7861" s="13">
        <f t="shared" ca="1" si="733"/>
        <v>99.399739764290061</v>
      </c>
      <c r="E7861" s="13">
        <f t="shared" ca="1" si="734"/>
        <v>988525.0068392494</v>
      </c>
      <c r="F7861" s="13">
        <f t="shared" ca="1" si="735"/>
        <v>4.0130611612475828</v>
      </c>
      <c r="G7861" s="13">
        <f t="shared" ca="1" si="736"/>
        <v>0.49453962557596642</v>
      </c>
      <c r="H7861" s="13">
        <f t="shared" ca="1" si="737"/>
        <v>0</v>
      </c>
    </row>
    <row r="7862" spans="3:8">
      <c r="C7862" s="13">
        <f t="shared" ca="1" si="732"/>
        <v>1995.8571473413647</v>
      </c>
      <c r="D7862" s="13">
        <f t="shared" ca="1" si="733"/>
        <v>100.26771853207485</v>
      </c>
      <c r="E7862" s="13">
        <f t="shared" ca="1" si="734"/>
        <v>991433.05636243441</v>
      </c>
      <c r="F7862" s="13">
        <f t="shared" ca="1" si="735"/>
        <v>3.9952228562869707</v>
      </c>
      <c r="G7862" s="13">
        <f t="shared" ca="1" si="736"/>
        <v>0.50331832404838195</v>
      </c>
      <c r="H7862" s="13">
        <f t="shared" ca="1" si="737"/>
        <v>0</v>
      </c>
    </row>
    <row r="7863" spans="3:8">
      <c r="C7863" s="13">
        <f t="shared" ca="1" si="732"/>
        <v>2013.9318208457187</v>
      </c>
      <c r="D7863" s="13">
        <f t="shared" ca="1" si="733"/>
        <v>100.57993753097394</v>
      </c>
      <c r="E7863" s="13">
        <f t="shared" ca="1" si="734"/>
        <v>989578.19418381632</v>
      </c>
      <c r="F7863" s="13">
        <f t="shared" ca="1" si="735"/>
        <v>3.9984405466812127</v>
      </c>
      <c r="G7863" s="13">
        <f t="shared" ca="1" si="736"/>
        <v>0.51337927942482242</v>
      </c>
      <c r="H7863" s="13">
        <f t="shared" ca="1" si="737"/>
        <v>0</v>
      </c>
    </row>
    <row r="7864" spans="3:8">
      <c r="C7864" s="13">
        <f t="shared" ca="1" si="732"/>
        <v>1997.34516347458</v>
      </c>
      <c r="D7864" s="13">
        <f t="shared" ca="1" si="733"/>
        <v>99.066545330501839</v>
      </c>
      <c r="E7864" s="13">
        <f t="shared" ca="1" si="734"/>
        <v>990937.07167808979</v>
      </c>
      <c r="F7864" s="13">
        <f t="shared" ca="1" si="735"/>
        <v>4.0026400455911819</v>
      </c>
      <c r="G7864" s="13">
        <f t="shared" ca="1" si="736"/>
        <v>0.49459665787270612</v>
      </c>
      <c r="H7864" s="13">
        <f t="shared" ca="1" si="737"/>
        <v>0</v>
      </c>
    </row>
    <row r="7865" spans="3:8">
      <c r="C7865" s="13">
        <f t="shared" ca="1" si="732"/>
        <v>1996.7466604241793</v>
      </c>
      <c r="D7865" s="13">
        <f t="shared" ca="1" si="733"/>
        <v>100.19534718971239</v>
      </c>
      <c r="E7865" s="13">
        <f t="shared" ca="1" si="734"/>
        <v>991571.90629875346</v>
      </c>
      <c r="F7865" s="13">
        <f t="shared" ca="1" si="735"/>
        <v>4.0047165179245132</v>
      </c>
      <c r="G7865" s="13">
        <f t="shared" ca="1" si="736"/>
        <v>0.49857706047653172</v>
      </c>
      <c r="H7865" s="13">
        <f t="shared" ca="1" si="737"/>
        <v>0</v>
      </c>
    </row>
    <row r="7866" spans="3:8">
      <c r="C7866" s="13">
        <f t="shared" ca="1" si="732"/>
        <v>1986.6581629787456</v>
      </c>
      <c r="D7866" s="13">
        <f t="shared" ca="1" si="733"/>
        <v>100.24530304642578</v>
      </c>
      <c r="E7866" s="13">
        <f t="shared" ca="1" si="734"/>
        <v>997414.08167177229</v>
      </c>
      <c r="F7866" s="13">
        <f t="shared" ca="1" si="735"/>
        <v>4.007202685765038</v>
      </c>
      <c r="G7866" s="13">
        <f t="shared" ca="1" si="736"/>
        <v>0.48968829758989529</v>
      </c>
      <c r="H7866" s="13">
        <f t="shared" ca="1" si="737"/>
        <v>0</v>
      </c>
    </row>
    <row r="7867" spans="3:8">
      <c r="C7867" s="13">
        <f t="shared" ca="1" si="732"/>
        <v>1995.1442003548177</v>
      </c>
      <c r="D7867" s="13">
        <f t="shared" ca="1" si="733"/>
        <v>98.598706719285786</v>
      </c>
      <c r="E7867" s="13">
        <f t="shared" ca="1" si="734"/>
        <v>994514.71128452139</v>
      </c>
      <c r="F7867" s="13">
        <f t="shared" ca="1" si="735"/>
        <v>4.0029353339466498</v>
      </c>
      <c r="G7867" s="13">
        <f t="shared" ca="1" si="736"/>
        <v>0.48926531006699497</v>
      </c>
      <c r="H7867" s="13">
        <f t="shared" ca="1" si="737"/>
        <v>0</v>
      </c>
    </row>
    <row r="7868" spans="3:8">
      <c r="C7868" s="13">
        <f t="shared" ca="1" si="732"/>
        <v>2001.3094423711152</v>
      </c>
      <c r="D7868" s="13">
        <f t="shared" ca="1" si="733"/>
        <v>100.88456653486357</v>
      </c>
      <c r="E7868" s="13">
        <f t="shared" ca="1" si="734"/>
        <v>988617.73529981647</v>
      </c>
      <c r="F7868" s="13">
        <f t="shared" ca="1" si="735"/>
        <v>4.0108457022583464</v>
      </c>
      <c r="G7868" s="13">
        <f t="shared" ca="1" si="736"/>
        <v>0.50272575950708176</v>
      </c>
      <c r="H7868" s="13">
        <f t="shared" ca="1" si="737"/>
        <v>0</v>
      </c>
    </row>
    <row r="7869" spans="3:8">
      <c r="C7869" s="13">
        <f t="shared" ca="1" si="732"/>
        <v>1996.2930051326737</v>
      </c>
      <c r="D7869" s="13">
        <f t="shared" ca="1" si="733"/>
        <v>100.15136787980093</v>
      </c>
      <c r="E7869" s="13">
        <f t="shared" ca="1" si="734"/>
        <v>993224.70345813374</v>
      </c>
      <c r="F7869" s="13">
        <f t="shared" ca="1" si="735"/>
        <v>3.9982478560035539</v>
      </c>
      <c r="G7869" s="13">
        <f t="shared" ca="1" si="736"/>
        <v>0.50052897716584077</v>
      </c>
      <c r="H7869" s="13">
        <f t="shared" ca="1" si="737"/>
        <v>0</v>
      </c>
    </row>
    <row r="7870" spans="3:8">
      <c r="C7870" s="13">
        <f t="shared" ca="1" si="732"/>
        <v>2018.3064157636099</v>
      </c>
      <c r="D7870" s="13">
        <f t="shared" ca="1" si="733"/>
        <v>100.54873711425502</v>
      </c>
      <c r="E7870" s="13">
        <f t="shared" ca="1" si="734"/>
        <v>981733.45802919182</v>
      </c>
      <c r="F7870" s="13">
        <f t="shared" ca="1" si="735"/>
        <v>4.0000302449014162</v>
      </c>
      <c r="G7870" s="13">
        <f t="shared" ca="1" si="736"/>
        <v>0.51874540613092723</v>
      </c>
      <c r="H7870" s="13">
        <f t="shared" ca="1" si="737"/>
        <v>0</v>
      </c>
    </row>
    <row r="7871" spans="3:8">
      <c r="C7871" s="13">
        <f t="shared" ca="1" si="732"/>
        <v>2000.166004679746</v>
      </c>
      <c r="D7871" s="13">
        <f t="shared" ca="1" si="733"/>
        <v>100.24443508949031</v>
      </c>
      <c r="E7871" s="13">
        <f t="shared" ca="1" si="734"/>
        <v>988015.71179854893</v>
      </c>
      <c r="F7871" s="13">
        <f t="shared" ca="1" si="735"/>
        <v>3.9938348575283111</v>
      </c>
      <c r="G7871" s="13">
        <f t="shared" ca="1" si="736"/>
        <v>0.50782985285542992</v>
      </c>
      <c r="H7871" s="13">
        <f t="shared" ca="1" si="737"/>
        <v>0</v>
      </c>
    </row>
    <row r="7872" spans="3:8">
      <c r="C7872" s="13">
        <f t="shared" ca="1" si="732"/>
        <v>2020.0215319055944</v>
      </c>
      <c r="D7872" s="13">
        <f t="shared" ca="1" si="733"/>
        <v>99.556902806796501</v>
      </c>
      <c r="E7872" s="13">
        <f t="shared" ca="1" si="734"/>
        <v>999798.89101324114</v>
      </c>
      <c r="F7872" s="13">
        <f t="shared" ca="1" si="735"/>
        <v>4.0035349074021207</v>
      </c>
      <c r="G7872" s="13">
        <f t="shared" ca="1" si="736"/>
        <v>0.50343844888603584</v>
      </c>
      <c r="H7872" s="13">
        <f t="shared" ca="1" si="737"/>
        <v>0</v>
      </c>
    </row>
    <row r="7873" spans="3:8">
      <c r="C7873" s="13">
        <f t="shared" ca="1" si="732"/>
        <v>2014.3445471350913</v>
      </c>
      <c r="D7873" s="13">
        <f t="shared" ca="1" si="733"/>
        <v>99.819190502497648</v>
      </c>
      <c r="E7873" s="13">
        <f t="shared" ca="1" si="734"/>
        <v>997983.17891135521</v>
      </c>
      <c r="F7873" s="13">
        <f t="shared" ca="1" si="735"/>
        <v>4.0015074053612496</v>
      </c>
      <c r="G7873" s="13">
        <f t="shared" ca="1" si="736"/>
        <v>0.5038647443949853</v>
      </c>
      <c r="H7873" s="13">
        <f t="shared" ca="1" si="737"/>
        <v>0</v>
      </c>
    </row>
    <row r="7874" spans="3:8">
      <c r="C7874" s="13">
        <f t="shared" ca="1" si="732"/>
        <v>2015.502274435237</v>
      </c>
      <c r="D7874" s="13">
        <f t="shared" ca="1" si="733"/>
        <v>100.19446048416572</v>
      </c>
      <c r="E7874" s="13">
        <f t="shared" ca="1" si="734"/>
        <v>997228.68650554714</v>
      </c>
      <c r="F7874" s="13">
        <f t="shared" ca="1" si="735"/>
        <v>4.0014936912901824</v>
      </c>
      <c r="G7874" s="13">
        <f t="shared" ca="1" si="736"/>
        <v>0.50673058942865679</v>
      </c>
      <c r="H7874" s="13">
        <f t="shared" ca="1" si="737"/>
        <v>0</v>
      </c>
    </row>
    <row r="7875" spans="3:8">
      <c r="C7875" s="13">
        <f t="shared" ca="1" si="732"/>
        <v>2009.1193569617444</v>
      </c>
      <c r="D7875" s="13">
        <f t="shared" ca="1" si="733"/>
        <v>100.883811386297</v>
      </c>
      <c r="E7875" s="13">
        <f t="shared" ca="1" si="734"/>
        <v>1003016.1286336008</v>
      </c>
      <c r="F7875" s="13">
        <f t="shared" ca="1" si="735"/>
        <v>4.0032956228453234</v>
      </c>
      <c r="G7875" s="13">
        <f t="shared" ca="1" si="736"/>
        <v>0.5031581696459948</v>
      </c>
      <c r="H7875" s="13">
        <f t="shared" ca="1" si="737"/>
        <v>0</v>
      </c>
    </row>
    <row r="7876" spans="3:8">
      <c r="C7876" s="13">
        <f t="shared" ca="1" si="732"/>
        <v>1989.5439928463431</v>
      </c>
      <c r="D7876" s="13">
        <f t="shared" ca="1" si="733"/>
        <v>99.735019103699074</v>
      </c>
      <c r="E7876" s="13">
        <f t="shared" ca="1" si="734"/>
        <v>988899.28574755287</v>
      </c>
      <c r="F7876" s="13">
        <f t="shared" ca="1" si="735"/>
        <v>3.9970781855410058</v>
      </c>
      <c r="G7876" s="13">
        <f t="shared" ca="1" si="736"/>
        <v>0.49783137793687521</v>
      </c>
      <c r="H7876" s="13">
        <f t="shared" ca="1" si="737"/>
        <v>0</v>
      </c>
    </row>
    <row r="7877" spans="3:8">
      <c r="C7877" s="13">
        <f t="shared" ca="1" si="732"/>
        <v>2012.6171147674777</v>
      </c>
      <c r="D7877" s="13">
        <f t="shared" ca="1" si="733"/>
        <v>100.06539855261239</v>
      </c>
      <c r="E7877" s="13">
        <f t="shared" ca="1" si="734"/>
        <v>1000163.4662080653</v>
      </c>
      <c r="F7877" s="13">
        <f t="shared" ca="1" si="735"/>
        <v>4.0071312604436651</v>
      </c>
      <c r="G7877" s="13">
        <f t="shared" ca="1" si="736"/>
        <v>0.50032375759921</v>
      </c>
      <c r="H7877" s="13">
        <f t="shared" ca="1" si="737"/>
        <v>0</v>
      </c>
    </row>
    <row r="7878" spans="3:8">
      <c r="C7878" s="13">
        <f t="shared" ca="1" si="732"/>
        <v>1997.8353817947514</v>
      </c>
      <c r="D7878" s="13">
        <f t="shared" ca="1" si="733"/>
        <v>99.222706713452965</v>
      </c>
      <c r="E7878" s="13">
        <f t="shared" ca="1" si="734"/>
        <v>991294.84554256254</v>
      </c>
      <c r="F7878" s="13">
        <f t="shared" ca="1" si="735"/>
        <v>4.0034003152365676</v>
      </c>
      <c r="G7878" s="13">
        <f t="shared" ca="1" si="736"/>
        <v>0.49506438146174264</v>
      </c>
      <c r="H7878" s="13">
        <f t="shared" ca="1" si="737"/>
        <v>0</v>
      </c>
    </row>
    <row r="7879" spans="3:8">
      <c r="C7879" s="13">
        <f t="shared" ca="1" si="732"/>
        <v>2006.2679024743261</v>
      </c>
      <c r="D7879" s="13">
        <f t="shared" ca="1" si="733"/>
        <v>99.278733204580149</v>
      </c>
      <c r="E7879" s="13">
        <f t="shared" ca="1" si="734"/>
        <v>983181.84111516457</v>
      </c>
      <c r="F7879" s="13">
        <f t="shared" ca="1" si="735"/>
        <v>4.0021723622389285</v>
      </c>
      <c r="G7879" s="13">
        <f t="shared" ca="1" si="736"/>
        <v>0.50427473396478961</v>
      </c>
      <c r="H7879" s="13">
        <f t="shared" ca="1" si="737"/>
        <v>0</v>
      </c>
    </row>
    <row r="7880" spans="3:8">
      <c r="C7880" s="13">
        <f t="shared" ca="1" si="732"/>
        <v>1999.9802982515996</v>
      </c>
      <c r="D7880" s="13">
        <f t="shared" ca="1" si="733"/>
        <v>100.25810349174456</v>
      </c>
      <c r="E7880" s="13">
        <f t="shared" ca="1" si="734"/>
        <v>991035.10633991379</v>
      </c>
      <c r="F7880" s="13">
        <f t="shared" ca="1" si="735"/>
        <v>3.9991407735297213</v>
      </c>
      <c r="G7880" s="13">
        <f t="shared" ca="1" si="736"/>
        <v>0.50357625957206498</v>
      </c>
      <c r="H7880" s="13">
        <f t="shared" ca="1" si="737"/>
        <v>0</v>
      </c>
    </row>
    <row r="7881" spans="3:8">
      <c r="C7881" s="13">
        <f t="shared" ca="1" si="732"/>
        <v>1999.9880809303627</v>
      </c>
      <c r="D7881" s="13">
        <f t="shared" ca="1" si="733"/>
        <v>100.98185295893389</v>
      </c>
      <c r="E7881" s="13">
        <f t="shared" ca="1" si="734"/>
        <v>994109.39668864443</v>
      </c>
      <c r="F7881" s="13">
        <f t="shared" ca="1" si="735"/>
        <v>4.0110081240755635</v>
      </c>
      <c r="G7881" s="13">
        <f t="shared" ca="1" si="736"/>
        <v>0.49968917326282575</v>
      </c>
      <c r="H7881" s="13">
        <f t="shared" ca="1" si="737"/>
        <v>0</v>
      </c>
    </row>
    <row r="7882" spans="3:8">
      <c r="C7882" s="13">
        <f t="shared" ca="1" si="732"/>
        <v>2012.0461231914906</v>
      </c>
      <c r="D7882" s="13">
        <f t="shared" ca="1" si="733"/>
        <v>99.917850263597401</v>
      </c>
      <c r="E7882" s="13">
        <f t="shared" ca="1" si="734"/>
        <v>991722.91608615243</v>
      </c>
      <c r="F7882" s="13">
        <f t="shared" ca="1" si="735"/>
        <v>4.0049730420490777</v>
      </c>
      <c r="G7882" s="13">
        <f t="shared" ca="1" si="736"/>
        <v>0.50463845628797255</v>
      </c>
      <c r="H7882" s="13">
        <f t="shared" ca="1" si="737"/>
        <v>0</v>
      </c>
    </row>
    <row r="7883" spans="3:8">
      <c r="C7883" s="13">
        <f t="shared" ca="1" si="732"/>
        <v>2016.0998016381996</v>
      </c>
      <c r="D7883" s="13">
        <f t="shared" ca="1" si="733"/>
        <v>99.921781940404486</v>
      </c>
      <c r="E7883" s="13">
        <f t="shared" ca="1" si="734"/>
        <v>998121.15771887952</v>
      </c>
      <c r="F7883" s="13">
        <f t="shared" ca="1" si="735"/>
        <v>4.0172645315161652</v>
      </c>
      <c r="G7883" s="13">
        <f t="shared" ca="1" si="736"/>
        <v>0.49731250028849711</v>
      </c>
      <c r="H7883" s="13">
        <f t="shared" ca="1" si="737"/>
        <v>0</v>
      </c>
    </row>
    <row r="7884" spans="3:8">
      <c r="C7884" s="13">
        <f t="shared" ca="1" si="732"/>
        <v>2020.3171115421935</v>
      </c>
      <c r="D7884" s="13">
        <f t="shared" ca="1" si="733"/>
        <v>100.80513479402778</v>
      </c>
      <c r="E7884" s="13">
        <f t="shared" ca="1" si="734"/>
        <v>999628.14463516045</v>
      </c>
      <c r="F7884" s="13">
        <f t="shared" ca="1" si="735"/>
        <v>3.9892940458999666</v>
      </c>
      <c r="G7884" s="13">
        <f t="shared" ca="1" si="736"/>
        <v>0.51730801039277086</v>
      </c>
      <c r="H7884" s="13">
        <f t="shared" ca="1" si="737"/>
        <v>0</v>
      </c>
    </row>
    <row r="7885" spans="3:8">
      <c r="C7885" s="13">
        <f t="shared" ca="1" si="732"/>
        <v>1994.3625012771929</v>
      </c>
      <c r="D7885" s="13">
        <f t="shared" ca="1" si="733"/>
        <v>100.05008297255007</v>
      </c>
      <c r="E7885" s="13">
        <f t="shared" ca="1" si="734"/>
        <v>995134.3018073925</v>
      </c>
      <c r="F7885" s="13">
        <f t="shared" ca="1" si="735"/>
        <v>3.9995116607686789</v>
      </c>
      <c r="G7885" s="13">
        <f t="shared" ca="1" si="736"/>
        <v>0.49746922800173676</v>
      </c>
      <c r="H7885" s="13">
        <f t="shared" ca="1" si="737"/>
        <v>0</v>
      </c>
    </row>
    <row r="7886" spans="3:8">
      <c r="C7886" s="13">
        <f t="shared" ca="1" si="732"/>
        <v>2023.857679271604</v>
      </c>
      <c r="D7886" s="13">
        <f t="shared" ca="1" si="733"/>
        <v>99.883231184490597</v>
      </c>
      <c r="E7886" s="13">
        <f t="shared" ca="1" si="734"/>
        <v>990555.35913276405</v>
      </c>
      <c r="F7886" s="13">
        <f t="shared" ca="1" si="735"/>
        <v>3.9893675329440983</v>
      </c>
      <c r="G7886" s="13">
        <f t="shared" ca="1" si="736"/>
        <v>0.51904822279384888</v>
      </c>
      <c r="H7886" s="13">
        <f t="shared" ca="1" si="737"/>
        <v>0</v>
      </c>
    </row>
    <row r="7887" spans="3:8">
      <c r="C7887" s="13">
        <f t="shared" ca="1" si="732"/>
        <v>2001.4578053211367</v>
      </c>
      <c r="D7887" s="13">
        <f t="shared" ca="1" si="733"/>
        <v>100.71061692974283</v>
      </c>
      <c r="E7887" s="13">
        <f t="shared" ca="1" si="734"/>
        <v>1002604.0998404388</v>
      </c>
      <c r="F7887" s="13">
        <f t="shared" ca="1" si="735"/>
        <v>3.9997909562584413</v>
      </c>
      <c r="G7887" s="13">
        <f t="shared" ca="1" si="736"/>
        <v>0.50042571227382859</v>
      </c>
      <c r="H7887" s="13">
        <f t="shared" ca="1" si="737"/>
        <v>0</v>
      </c>
    </row>
    <row r="7888" spans="3:8">
      <c r="C7888" s="13">
        <f t="shared" ca="1" si="732"/>
        <v>2017.094817633603</v>
      </c>
      <c r="D7888" s="13">
        <f t="shared" ca="1" si="733"/>
        <v>100.11476126844508</v>
      </c>
      <c r="E7888" s="13">
        <f t="shared" ca="1" si="734"/>
        <v>993728.01041817281</v>
      </c>
      <c r="F7888" s="13">
        <f t="shared" ca="1" si="735"/>
        <v>4.0063722408895552</v>
      </c>
      <c r="G7888" s="13">
        <f t="shared" ca="1" si="736"/>
        <v>0.50644017952602993</v>
      </c>
      <c r="H7888" s="13">
        <f t="shared" ca="1" si="737"/>
        <v>0</v>
      </c>
    </row>
    <row r="7889" spans="3:8">
      <c r="C7889" s="13">
        <f t="shared" ca="1" si="732"/>
        <v>1997.6379121903312</v>
      </c>
      <c r="D7889" s="13">
        <f t="shared" ca="1" si="733"/>
        <v>99.839896469882802</v>
      </c>
      <c r="E7889" s="13">
        <f t="shared" ca="1" si="734"/>
        <v>995924.82654975727</v>
      </c>
      <c r="F7889" s="13">
        <f t="shared" ca="1" si="735"/>
        <v>4.0012572259763939</v>
      </c>
      <c r="G7889" s="13">
        <f t="shared" ca="1" si="736"/>
        <v>0.49679287159491065</v>
      </c>
      <c r="H7889" s="13">
        <f t="shared" ca="1" si="737"/>
        <v>0</v>
      </c>
    </row>
    <row r="7890" spans="3:8">
      <c r="C7890" s="13">
        <f t="shared" ca="1" si="732"/>
        <v>2012.3988727643907</v>
      </c>
      <c r="D7890" s="13">
        <f t="shared" ca="1" si="733"/>
        <v>99.906378848916276</v>
      </c>
      <c r="E7890" s="13">
        <f t="shared" ca="1" si="734"/>
        <v>996526.04433231906</v>
      </c>
      <c r="F7890" s="13">
        <f t="shared" ca="1" si="735"/>
        <v>3.9960212401824129</v>
      </c>
      <c r="G7890" s="13">
        <f t="shared" ca="1" si="736"/>
        <v>0.5068409287994704</v>
      </c>
      <c r="H7890" s="13">
        <f t="shared" ca="1" si="737"/>
        <v>0</v>
      </c>
    </row>
    <row r="7891" spans="3:8">
      <c r="C7891" s="13">
        <f t="shared" ca="1" si="732"/>
        <v>2008.2568076092693</v>
      </c>
      <c r="D7891" s="13">
        <f t="shared" ca="1" si="733"/>
        <v>100.56214314309481</v>
      </c>
      <c r="E7891" s="13">
        <f t="shared" ca="1" si="734"/>
        <v>1000080.0734806686</v>
      </c>
      <c r="F7891" s="13">
        <f t="shared" ca="1" si="735"/>
        <v>4.0052920357188286</v>
      </c>
      <c r="G7891" s="13">
        <f t="shared" ca="1" si="736"/>
        <v>0.50159318627827465</v>
      </c>
      <c r="H7891" s="13">
        <f t="shared" ca="1" si="737"/>
        <v>0</v>
      </c>
    </row>
    <row r="7892" spans="3:8">
      <c r="C7892" s="13">
        <f t="shared" ca="1" si="732"/>
        <v>2005.3577432364941</v>
      </c>
      <c r="D7892" s="13">
        <f t="shared" ca="1" si="733"/>
        <v>99.971374202964427</v>
      </c>
      <c r="E7892" s="13">
        <f t="shared" ca="1" si="734"/>
        <v>1005379.0033133833</v>
      </c>
      <c r="F7892" s="13">
        <f t="shared" ca="1" si="735"/>
        <v>4.0045555369821075</v>
      </c>
      <c r="G7892" s="13">
        <f t="shared" ca="1" si="736"/>
        <v>0.49495124390859635</v>
      </c>
      <c r="H7892" s="13">
        <f t="shared" ca="1" si="737"/>
        <v>0</v>
      </c>
    </row>
    <row r="7893" spans="3:8">
      <c r="C7893" s="13">
        <f t="shared" ca="1" si="732"/>
        <v>1984.8718236960206</v>
      </c>
      <c r="D7893" s="13">
        <f t="shared" ca="1" si="733"/>
        <v>100.1917826869788</v>
      </c>
      <c r="E7893" s="13">
        <f t="shared" ca="1" si="734"/>
        <v>999250.47161941265</v>
      </c>
      <c r="F7893" s="13">
        <f t="shared" ca="1" si="735"/>
        <v>4.0081485578540841</v>
      </c>
      <c r="G7893" s="13">
        <f t="shared" ca="1" si="736"/>
        <v>0.48718910871325749</v>
      </c>
      <c r="H7893" s="13">
        <f t="shared" ca="1" si="737"/>
        <v>0</v>
      </c>
    </row>
    <row r="7894" spans="3:8">
      <c r="C7894" s="13">
        <f t="shared" ca="1" si="732"/>
        <v>1987.1441739742741</v>
      </c>
      <c r="D7894" s="13">
        <f t="shared" ca="1" si="733"/>
        <v>99.559363709063774</v>
      </c>
      <c r="E7894" s="13">
        <f t="shared" ca="1" si="734"/>
        <v>997535.65749782801</v>
      </c>
      <c r="F7894" s="13">
        <f t="shared" ca="1" si="735"/>
        <v>3.9976493116066889</v>
      </c>
      <c r="G7894" s="13">
        <f t="shared" ca="1" si="736"/>
        <v>0.49118353417709948</v>
      </c>
      <c r="H7894" s="13">
        <f t="shared" ca="1" si="737"/>
        <v>0</v>
      </c>
    </row>
    <row r="7895" spans="3:8">
      <c r="C7895" s="13">
        <f t="shared" ca="1" si="732"/>
        <v>1988.6777264930572</v>
      </c>
      <c r="D7895" s="13">
        <f t="shared" ca="1" si="733"/>
        <v>100.0178819147566</v>
      </c>
      <c r="E7895" s="13">
        <f t="shared" ca="1" si="734"/>
        <v>995655.17663842125</v>
      </c>
      <c r="F7895" s="13">
        <f t="shared" ca="1" si="735"/>
        <v>3.9935991193380742</v>
      </c>
      <c r="G7895" s="13">
        <f t="shared" ca="1" si="736"/>
        <v>0.49715267377214489</v>
      </c>
      <c r="H7895" s="13">
        <f t="shared" ca="1" si="737"/>
        <v>0</v>
      </c>
    </row>
    <row r="7896" spans="3:8">
      <c r="C7896" s="13">
        <f t="shared" ref="C7896:C7959" ca="1" si="738">NORMINV(RAND(),$D$3,$G$3)</f>
        <v>1988.3139860941685</v>
      </c>
      <c r="D7896" s="13">
        <f t="shared" ref="D7896:D7959" ca="1" si="739">NORMINV(RAND(),$D$4,$G$4)</f>
        <v>98.842405562360128</v>
      </c>
      <c r="E7896" s="13">
        <f t="shared" ref="E7896:E7959" ca="1" si="740">NORMINV(RAND(),$D$5,$G$5)</f>
        <v>992403.82057601423</v>
      </c>
      <c r="F7896" s="13">
        <f t="shared" ref="F7896:F7959" ca="1" si="741">NORMINV(RAND(),$D$6,$G$6)</f>
        <v>4.0011933899260068</v>
      </c>
      <c r="G7896" s="13">
        <f t="shared" ref="G7896:G7959" ca="1" si="742">C7896^2*D7896/(E7896*3.1415926*F7896^4)</f>
        <v>0.48900891617047504</v>
      </c>
      <c r="H7896" s="13">
        <f t="shared" ref="H7896:H7959" ca="1" si="743">IF(G7896&gt;0.54,1,IF(G7896&lt;0.46,1,0))</f>
        <v>0</v>
      </c>
    </row>
    <row r="7897" spans="3:8">
      <c r="C7897" s="13">
        <f t="shared" ca="1" si="738"/>
        <v>2001.9165425750871</v>
      </c>
      <c r="D7897" s="13">
        <f t="shared" ca="1" si="739"/>
        <v>99.783102025001185</v>
      </c>
      <c r="E7897" s="13">
        <f t="shared" ca="1" si="740"/>
        <v>997273.285698388</v>
      </c>
      <c r="F7897" s="13">
        <f t="shared" ca="1" si="741"/>
        <v>3.9928046013601466</v>
      </c>
      <c r="G7897" s="13">
        <f t="shared" ca="1" si="742"/>
        <v>0.50219531563588782</v>
      </c>
      <c r="H7897" s="13">
        <f t="shared" ca="1" si="743"/>
        <v>0</v>
      </c>
    </row>
    <row r="7898" spans="3:8">
      <c r="C7898" s="13">
        <f t="shared" ca="1" si="738"/>
        <v>2010.1426466452053</v>
      </c>
      <c r="D7898" s="13">
        <f t="shared" ca="1" si="739"/>
        <v>100.05270538019148</v>
      </c>
      <c r="E7898" s="13">
        <f t="shared" ca="1" si="740"/>
        <v>995150.44140070549</v>
      </c>
      <c r="F7898" s="13">
        <f t="shared" ca="1" si="741"/>
        <v>4.0088649099654461</v>
      </c>
      <c r="G7898" s="13">
        <f t="shared" ca="1" si="742"/>
        <v>0.50067775846166307</v>
      </c>
      <c r="H7898" s="13">
        <f t="shared" ca="1" si="743"/>
        <v>0</v>
      </c>
    </row>
    <row r="7899" spans="3:8">
      <c r="C7899" s="13">
        <f t="shared" ca="1" si="738"/>
        <v>2005.3437632104628</v>
      </c>
      <c r="D7899" s="13">
        <f t="shared" ca="1" si="739"/>
        <v>99.479621091907049</v>
      </c>
      <c r="E7899" s="13">
        <f t="shared" ca="1" si="740"/>
        <v>992278.70988970704</v>
      </c>
      <c r="F7899" s="13">
        <f t="shared" ca="1" si="741"/>
        <v>4.0106955042978578</v>
      </c>
      <c r="G7899" s="13">
        <f t="shared" ca="1" si="742"/>
        <v>0.49596323297977801</v>
      </c>
      <c r="H7899" s="13">
        <f t="shared" ca="1" si="743"/>
        <v>0</v>
      </c>
    </row>
    <row r="7900" spans="3:8">
      <c r="C7900" s="13">
        <f t="shared" ca="1" si="738"/>
        <v>2002.8163628814414</v>
      </c>
      <c r="D7900" s="13">
        <f t="shared" ca="1" si="739"/>
        <v>100.52114841893416</v>
      </c>
      <c r="E7900" s="13">
        <f t="shared" ca="1" si="740"/>
        <v>997442.27914218779</v>
      </c>
      <c r="F7900" s="13">
        <f t="shared" ca="1" si="741"/>
        <v>4.0099691094087282</v>
      </c>
      <c r="G7900" s="13">
        <f t="shared" ca="1" si="742"/>
        <v>0.49766598357613001</v>
      </c>
      <c r="H7900" s="13">
        <f t="shared" ca="1" si="743"/>
        <v>0</v>
      </c>
    </row>
    <row r="7901" spans="3:8">
      <c r="C7901" s="13">
        <f t="shared" ca="1" si="738"/>
        <v>1994.4736876248348</v>
      </c>
      <c r="D7901" s="13">
        <f t="shared" ca="1" si="739"/>
        <v>100.52206411257957</v>
      </c>
      <c r="E7901" s="13">
        <f t="shared" ca="1" si="740"/>
        <v>1002737.4551121643</v>
      </c>
      <c r="F7901" s="13">
        <f t="shared" ca="1" si="741"/>
        <v>4.0003025516080353</v>
      </c>
      <c r="G7901" s="13">
        <f t="shared" ca="1" si="742"/>
        <v>0.49568931869377747</v>
      </c>
      <c r="H7901" s="13">
        <f t="shared" ca="1" si="743"/>
        <v>0</v>
      </c>
    </row>
    <row r="7902" spans="3:8">
      <c r="C7902" s="13">
        <f t="shared" ca="1" si="738"/>
        <v>2006.8367427594908</v>
      </c>
      <c r="D7902" s="13">
        <f t="shared" ca="1" si="739"/>
        <v>100.72779571142483</v>
      </c>
      <c r="E7902" s="13">
        <f t="shared" ca="1" si="740"/>
        <v>999690.86219208618</v>
      </c>
      <c r="F7902" s="13">
        <f t="shared" ca="1" si="741"/>
        <v>4.0021965456041766</v>
      </c>
      <c r="G7902" s="13">
        <f t="shared" ca="1" si="742"/>
        <v>0.50345908130378836</v>
      </c>
      <c r="H7902" s="13">
        <f t="shared" ca="1" si="743"/>
        <v>0</v>
      </c>
    </row>
    <row r="7903" spans="3:8">
      <c r="C7903" s="13">
        <f t="shared" ca="1" si="738"/>
        <v>1984.5620777638878</v>
      </c>
      <c r="D7903" s="13">
        <f t="shared" ca="1" si="739"/>
        <v>100.20696518755796</v>
      </c>
      <c r="E7903" s="13">
        <f t="shared" ca="1" si="740"/>
        <v>990774.35795807454</v>
      </c>
      <c r="F7903" s="13">
        <f t="shared" ca="1" si="741"/>
        <v>4.0133774837957787</v>
      </c>
      <c r="G7903" s="13">
        <f t="shared" ca="1" si="742"/>
        <v>0.48872282603717243</v>
      </c>
      <c r="H7903" s="13">
        <f t="shared" ca="1" si="743"/>
        <v>0</v>
      </c>
    </row>
    <row r="7904" spans="3:8">
      <c r="C7904" s="13">
        <f t="shared" ca="1" si="738"/>
        <v>2004.1298554475527</v>
      </c>
      <c r="D7904" s="13">
        <f t="shared" ca="1" si="739"/>
        <v>100.40313573506219</v>
      </c>
      <c r="E7904" s="13">
        <f t="shared" ca="1" si="740"/>
        <v>1002001.7326465079</v>
      </c>
      <c r="F7904" s="13">
        <f t="shared" ca="1" si="741"/>
        <v>3.9997665052608786</v>
      </c>
      <c r="G7904" s="13">
        <f t="shared" ca="1" si="742"/>
        <v>0.50054381286152394</v>
      </c>
      <c r="H7904" s="13">
        <f t="shared" ca="1" si="743"/>
        <v>0</v>
      </c>
    </row>
    <row r="7905" spans="3:8">
      <c r="C7905" s="13">
        <f t="shared" ca="1" si="738"/>
        <v>2004.1163172043341</v>
      </c>
      <c r="D7905" s="13">
        <f t="shared" ca="1" si="739"/>
        <v>100.94777668796986</v>
      </c>
      <c r="E7905" s="13">
        <f t="shared" ca="1" si="740"/>
        <v>996535.2110618212</v>
      </c>
      <c r="F7905" s="13">
        <f t="shared" ca="1" si="741"/>
        <v>3.9960861580808964</v>
      </c>
      <c r="G7905" s="13">
        <f t="shared" ca="1" si="742"/>
        <v>0.50787954209684893</v>
      </c>
      <c r="H7905" s="13">
        <f t="shared" ca="1" si="743"/>
        <v>0</v>
      </c>
    </row>
    <row r="7906" spans="3:8">
      <c r="C7906" s="13">
        <f t="shared" ca="1" si="738"/>
        <v>2002.7062188534489</v>
      </c>
      <c r="D7906" s="13">
        <f t="shared" ca="1" si="739"/>
        <v>99.896793468329633</v>
      </c>
      <c r="E7906" s="13">
        <f t="shared" ca="1" si="740"/>
        <v>995194.10284959711</v>
      </c>
      <c r="F7906" s="13">
        <f t="shared" ca="1" si="741"/>
        <v>4.0024364972225355</v>
      </c>
      <c r="G7906" s="13">
        <f t="shared" ca="1" si="742"/>
        <v>0.49937935196389305</v>
      </c>
      <c r="H7906" s="13">
        <f t="shared" ca="1" si="743"/>
        <v>0</v>
      </c>
    </row>
    <row r="7907" spans="3:8">
      <c r="C7907" s="13">
        <f t="shared" ca="1" si="738"/>
        <v>1988.1043709962089</v>
      </c>
      <c r="D7907" s="13">
        <f t="shared" ca="1" si="739"/>
        <v>100.3463003766694</v>
      </c>
      <c r="E7907" s="13">
        <f t="shared" ca="1" si="740"/>
        <v>1004410.3131396219</v>
      </c>
      <c r="F7907" s="13">
        <f t="shared" ca="1" si="741"/>
        <v>3.9912851765221853</v>
      </c>
      <c r="G7907" s="13">
        <f t="shared" ca="1" si="742"/>
        <v>0.49529923862312081</v>
      </c>
      <c r="H7907" s="13">
        <f t="shared" ca="1" si="743"/>
        <v>0</v>
      </c>
    </row>
    <row r="7908" spans="3:8">
      <c r="C7908" s="13">
        <f t="shared" ca="1" si="738"/>
        <v>1990.9653166924877</v>
      </c>
      <c r="D7908" s="13">
        <f t="shared" ca="1" si="739"/>
        <v>100.04268439372936</v>
      </c>
      <c r="E7908" s="13">
        <f t="shared" ca="1" si="740"/>
        <v>987970.80025852262</v>
      </c>
      <c r="F7908" s="13">
        <f t="shared" ca="1" si="741"/>
        <v>4.007070390866045</v>
      </c>
      <c r="G7908" s="13">
        <f t="shared" ca="1" si="742"/>
        <v>0.49557668317871978</v>
      </c>
      <c r="H7908" s="13">
        <f t="shared" ca="1" si="743"/>
        <v>0</v>
      </c>
    </row>
    <row r="7909" spans="3:8">
      <c r="C7909" s="13">
        <f t="shared" ca="1" si="738"/>
        <v>2007.0092932681341</v>
      </c>
      <c r="D7909" s="13">
        <f t="shared" ca="1" si="739"/>
        <v>99.55577707845093</v>
      </c>
      <c r="E7909" s="13">
        <f t="shared" ca="1" si="740"/>
        <v>992324.67973347963</v>
      </c>
      <c r="F7909" s="13">
        <f t="shared" ca="1" si="741"/>
        <v>3.9905465495492383</v>
      </c>
      <c r="G7909" s="13">
        <f t="shared" ca="1" si="742"/>
        <v>0.50726167418858048</v>
      </c>
      <c r="H7909" s="13">
        <f t="shared" ca="1" si="743"/>
        <v>0</v>
      </c>
    </row>
    <row r="7910" spans="3:8">
      <c r="C7910" s="13">
        <f t="shared" ca="1" si="738"/>
        <v>2017.3970874731065</v>
      </c>
      <c r="D7910" s="13">
        <f t="shared" ca="1" si="739"/>
        <v>100.94654261939887</v>
      </c>
      <c r="E7910" s="13">
        <f t="shared" ca="1" si="740"/>
        <v>1001007.733958317</v>
      </c>
      <c r="F7910" s="13">
        <f t="shared" ca="1" si="741"/>
        <v>4.0081122677153767</v>
      </c>
      <c r="G7910" s="13">
        <f t="shared" ca="1" si="742"/>
        <v>0.50620615236718325</v>
      </c>
      <c r="H7910" s="13">
        <f t="shared" ca="1" si="743"/>
        <v>0</v>
      </c>
    </row>
    <row r="7911" spans="3:8">
      <c r="C7911" s="13">
        <f t="shared" ca="1" si="738"/>
        <v>2007.1999792397223</v>
      </c>
      <c r="D7911" s="13">
        <f t="shared" ca="1" si="739"/>
        <v>100.65727427000876</v>
      </c>
      <c r="E7911" s="13">
        <f t="shared" ca="1" si="740"/>
        <v>986959.98168405343</v>
      </c>
      <c r="F7911" s="13">
        <f t="shared" ca="1" si="741"/>
        <v>4.0038232687614546</v>
      </c>
      <c r="G7911" s="13">
        <f t="shared" ca="1" si="742"/>
        <v>0.50895272934971314</v>
      </c>
      <c r="H7911" s="13">
        <f t="shared" ca="1" si="743"/>
        <v>0</v>
      </c>
    </row>
    <row r="7912" spans="3:8">
      <c r="C7912" s="13">
        <f t="shared" ca="1" si="738"/>
        <v>1989.4556039063211</v>
      </c>
      <c r="D7912" s="13">
        <f t="shared" ca="1" si="739"/>
        <v>99.579065664036506</v>
      </c>
      <c r="E7912" s="13">
        <f t="shared" ca="1" si="740"/>
        <v>991460.44440686738</v>
      </c>
      <c r="F7912" s="13">
        <f t="shared" ca="1" si="741"/>
        <v>4.0028664153652773</v>
      </c>
      <c r="G7912" s="13">
        <f t="shared" ca="1" si="742"/>
        <v>0.49286378253285767</v>
      </c>
      <c r="H7912" s="13">
        <f t="shared" ca="1" si="743"/>
        <v>0</v>
      </c>
    </row>
    <row r="7913" spans="3:8">
      <c r="C7913" s="13">
        <f t="shared" ca="1" si="738"/>
        <v>2001.4390281525427</v>
      </c>
      <c r="D7913" s="13">
        <f t="shared" ca="1" si="739"/>
        <v>100.4190612696879</v>
      </c>
      <c r="E7913" s="13">
        <f t="shared" ca="1" si="740"/>
        <v>991219.76634431258</v>
      </c>
      <c r="F7913" s="13">
        <f t="shared" ca="1" si="741"/>
        <v>4.0013684933134392</v>
      </c>
      <c r="G7913" s="13">
        <f t="shared" ca="1" si="742"/>
        <v>0.50390291866273462</v>
      </c>
      <c r="H7913" s="13">
        <f t="shared" ca="1" si="743"/>
        <v>0</v>
      </c>
    </row>
    <row r="7914" spans="3:8">
      <c r="C7914" s="13">
        <f t="shared" ca="1" si="738"/>
        <v>1987.1286153897511</v>
      </c>
      <c r="D7914" s="13">
        <f t="shared" ca="1" si="739"/>
        <v>99.872850730956031</v>
      </c>
      <c r="E7914" s="13">
        <f t="shared" ca="1" si="740"/>
        <v>1010587.6710829613</v>
      </c>
      <c r="F7914" s="13">
        <f t="shared" ca="1" si="741"/>
        <v>3.995710952230298</v>
      </c>
      <c r="G7914" s="13">
        <f t="shared" ca="1" si="742"/>
        <v>0.48730322332575438</v>
      </c>
      <c r="H7914" s="13">
        <f t="shared" ca="1" si="743"/>
        <v>0</v>
      </c>
    </row>
    <row r="7915" spans="3:8">
      <c r="C7915" s="13">
        <f t="shared" ca="1" si="738"/>
        <v>2011.9432100863746</v>
      </c>
      <c r="D7915" s="13">
        <f t="shared" ca="1" si="739"/>
        <v>100.43141264459771</v>
      </c>
      <c r="E7915" s="13">
        <f t="shared" ca="1" si="740"/>
        <v>991056.96852674242</v>
      </c>
      <c r="F7915" s="13">
        <f t="shared" ca="1" si="741"/>
        <v>3.9980408486928916</v>
      </c>
      <c r="G7915" s="13">
        <f t="shared" ca="1" si="742"/>
        <v>0.51105026080392091</v>
      </c>
      <c r="H7915" s="13">
        <f t="shared" ca="1" si="743"/>
        <v>0</v>
      </c>
    </row>
    <row r="7916" spans="3:8">
      <c r="C7916" s="13">
        <f t="shared" ca="1" si="738"/>
        <v>2003.3012473749259</v>
      </c>
      <c r="D7916" s="13">
        <f t="shared" ca="1" si="739"/>
        <v>99.688695008286089</v>
      </c>
      <c r="E7916" s="13">
        <f t="shared" ca="1" si="740"/>
        <v>998775.35834852327</v>
      </c>
      <c r="F7916" s="13">
        <f t="shared" ca="1" si="741"/>
        <v>3.9970418597360124</v>
      </c>
      <c r="G7916" s="13">
        <f t="shared" ca="1" si="742"/>
        <v>0.49953504703373947</v>
      </c>
      <c r="H7916" s="13">
        <f t="shared" ca="1" si="743"/>
        <v>0</v>
      </c>
    </row>
    <row r="7917" spans="3:8">
      <c r="C7917" s="13">
        <f t="shared" ca="1" si="738"/>
        <v>1986.0089403814168</v>
      </c>
      <c r="D7917" s="13">
        <f t="shared" ca="1" si="739"/>
        <v>98.99800970829169</v>
      </c>
      <c r="E7917" s="13">
        <f t="shared" ca="1" si="740"/>
        <v>998638.82809019543</v>
      </c>
      <c r="F7917" s="13">
        <f t="shared" ca="1" si="741"/>
        <v>4.0107762498863062</v>
      </c>
      <c r="G7917" s="13">
        <f t="shared" ca="1" si="742"/>
        <v>0.48096869532536668</v>
      </c>
      <c r="H7917" s="13">
        <f t="shared" ca="1" si="743"/>
        <v>0</v>
      </c>
    </row>
    <row r="7918" spans="3:8">
      <c r="C7918" s="13">
        <f t="shared" ca="1" si="738"/>
        <v>1991.7231387263366</v>
      </c>
      <c r="D7918" s="13">
        <f t="shared" ca="1" si="739"/>
        <v>100.45825690912334</v>
      </c>
      <c r="E7918" s="13">
        <f t="shared" ca="1" si="740"/>
        <v>993718.59839949466</v>
      </c>
      <c r="F7918" s="13">
        <f t="shared" ca="1" si="741"/>
        <v>3.9948611128557534</v>
      </c>
      <c r="G7918" s="13">
        <f t="shared" ca="1" si="742"/>
        <v>0.50121441432259806</v>
      </c>
      <c r="H7918" s="13">
        <f t="shared" ca="1" si="743"/>
        <v>0</v>
      </c>
    </row>
    <row r="7919" spans="3:8">
      <c r="C7919" s="13">
        <f t="shared" ca="1" si="738"/>
        <v>2003.6853508755221</v>
      </c>
      <c r="D7919" s="13">
        <f t="shared" ca="1" si="739"/>
        <v>101.13866230371478</v>
      </c>
      <c r="E7919" s="13">
        <f t="shared" ca="1" si="740"/>
        <v>997481.6253688758</v>
      </c>
      <c r="F7919" s="13">
        <f t="shared" ca="1" si="741"/>
        <v>4.0020792394549334</v>
      </c>
      <c r="G7919" s="13">
        <f t="shared" ca="1" si="742"/>
        <v>0.50510160529038406</v>
      </c>
      <c r="H7919" s="13">
        <f t="shared" ca="1" si="743"/>
        <v>0</v>
      </c>
    </row>
    <row r="7920" spans="3:8">
      <c r="C7920" s="13">
        <f t="shared" ca="1" si="738"/>
        <v>2010.3413087836275</v>
      </c>
      <c r="D7920" s="13">
        <f t="shared" ca="1" si="739"/>
        <v>100.62689614086878</v>
      </c>
      <c r="E7920" s="13">
        <f t="shared" ca="1" si="740"/>
        <v>997163.08794531377</v>
      </c>
      <c r="F7920" s="13">
        <f t="shared" ca="1" si="741"/>
        <v>3.9903971697668936</v>
      </c>
      <c r="G7920" s="13">
        <f t="shared" ca="1" si="742"/>
        <v>0.51200371976266112</v>
      </c>
      <c r="H7920" s="13">
        <f t="shared" ca="1" si="743"/>
        <v>0</v>
      </c>
    </row>
    <row r="7921" spans="3:8">
      <c r="C7921" s="13">
        <f t="shared" ca="1" si="738"/>
        <v>1996.4932889756674</v>
      </c>
      <c r="D7921" s="13">
        <f t="shared" ca="1" si="739"/>
        <v>99.580663465250666</v>
      </c>
      <c r="E7921" s="13">
        <f t="shared" ca="1" si="740"/>
        <v>998622.93524371029</v>
      </c>
      <c r="F7921" s="13">
        <f t="shared" ca="1" si="741"/>
        <v>4.0047726627157774</v>
      </c>
      <c r="G7921" s="13">
        <f t="shared" ca="1" si="742"/>
        <v>0.49186718844770072</v>
      </c>
      <c r="H7921" s="13">
        <f t="shared" ca="1" si="743"/>
        <v>0</v>
      </c>
    </row>
    <row r="7922" spans="3:8">
      <c r="C7922" s="13">
        <f t="shared" ca="1" si="738"/>
        <v>2016.1658494479364</v>
      </c>
      <c r="D7922" s="13">
        <f t="shared" ca="1" si="739"/>
        <v>100.02729496536088</v>
      </c>
      <c r="E7922" s="13">
        <f t="shared" ca="1" si="740"/>
        <v>986399.09953506466</v>
      </c>
      <c r="F7922" s="13">
        <f t="shared" ca="1" si="741"/>
        <v>4.0079775773046062</v>
      </c>
      <c r="G7922" s="13">
        <f t="shared" ca="1" si="742"/>
        <v>0.5084723804629071</v>
      </c>
      <c r="H7922" s="13">
        <f t="shared" ca="1" si="743"/>
        <v>0</v>
      </c>
    </row>
    <row r="7923" spans="3:8">
      <c r="C7923" s="13">
        <f t="shared" ca="1" si="738"/>
        <v>2009.1991640465662</v>
      </c>
      <c r="D7923" s="13">
        <f t="shared" ca="1" si="739"/>
        <v>99.726496347747613</v>
      </c>
      <c r="E7923" s="13">
        <f t="shared" ca="1" si="740"/>
        <v>991686.46984825807</v>
      </c>
      <c r="F7923" s="13">
        <f t="shared" ca="1" si="741"/>
        <v>4.0136434661233507</v>
      </c>
      <c r="G7923" s="13">
        <f t="shared" ca="1" si="742"/>
        <v>0.49794012117483</v>
      </c>
      <c r="H7923" s="13">
        <f t="shared" ca="1" si="743"/>
        <v>0</v>
      </c>
    </row>
    <row r="7924" spans="3:8">
      <c r="C7924" s="13">
        <f t="shared" ca="1" si="738"/>
        <v>2000.7373674151831</v>
      </c>
      <c r="D7924" s="13">
        <f t="shared" ca="1" si="739"/>
        <v>99.416533566809889</v>
      </c>
      <c r="E7924" s="13">
        <f t="shared" ca="1" si="740"/>
        <v>985635.70196750585</v>
      </c>
      <c r="F7924" s="13">
        <f t="shared" ca="1" si="741"/>
        <v>4.004637696267606</v>
      </c>
      <c r="G7924" s="13">
        <f t="shared" ca="1" si="742"/>
        <v>0.49971175655967326</v>
      </c>
      <c r="H7924" s="13">
        <f t="shared" ca="1" si="743"/>
        <v>0</v>
      </c>
    </row>
    <row r="7925" spans="3:8">
      <c r="C7925" s="13">
        <f t="shared" ca="1" si="738"/>
        <v>2012.338325201795</v>
      </c>
      <c r="D7925" s="13">
        <f t="shared" ca="1" si="739"/>
        <v>99.917621557261782</v>
      </c>
      <c r="E7925" s="13">
        <f t="shared" ca="1" si="740"/>
        <v>992943.290072239</v>
      </c>
      <c r="F7925" s="13">
        <f t="shared" ca="1" si="741"/>
        <v>4.0022673543456735</v>
      </c>
      <c r="G7925" s="13">
        <f t="shared" ca="1" si="742"/>
        <v>0.50552820119690667</v>
      </c>
      <c r="H7925" s="13">
        <f t="shared" ca="1" si="743"/>
        <v>0</v>
      </c>
    </row>
    <row r="7926" spans="3:8">
      <c r="C7926" s="13">
        <f t="shared" ca="1" si="738"/>
        <v>2001.6504919207357</v>
      </c>
      <c r="D7926" s="13">
        <f t="shared" ca="1" si="739"/>
        <v>100.1753120571819</v>
      </c>
      <c r="E7926" s="13">
        <f t="shared" ca="1" si="740"/>
        <v>998714.09254488966</v>
      </c>
      <c r="F7926" s="13">
        <f t="shared" ca="1" si="741"/>
        <v>3.9995790723591971</v>
      </c>
      <c r="G7926" s="13">
        <f t="shared" ca="1" si="742"/>
        <v>0.49990675671762258</v>
      </c>
      <c r="H7926" s="13">
        <f t="shared" ca="1" si="743"/>
        <v>0</v>
      </c>
    </row>
    <row r="7927" spans="3:8">
      <c r="C7927" s="13">
        <f t="shared" ca="1" si="738"/>
        <v>1989.9836489860743</v>
      </c>
      <c r="D7927" s="13">
        <f t="shared" ca="1" si="739"/>
        <v>100.26747381522729</v>
      </c>
      <c r="E7927" s="13">
        <f t="shared" ca="1" si="740"/>
        <v>990668.12705280096</v>
      </c>
      <c r="F7927" s="13">
        <f t="shared" ca="1" si="741"/>
        <v>3.9966773060176832</v>
      </c>
      <c r="G7927" s="13">
        <f t="shared" ca="1" si="742"/>
        <v>0.50001691396681647</v>
      </c>
      <c r="H7927" s="13">
        <f t="shared" ca="1" si="743"/>
        <v>0</v>
      </c>
    </row>
    <row r="7928" spans="3:8">
      <c r="C7928" s="13">
        <f t="shared" ca="1" si="738"/>
        <v>1984.216414183084</v>
      </c>
      <c r="D7928" s="13">
        <f t="shared" ca="1" si="739"/>
        <v>100.73324520364623</v>
      </c>
      <c r="E7928" s="13">
        <f t="shared" ca="1" si="740"/>
        <v>995901.36460066075</v>
      </c>
      <c r="F7928" s="13">
        <f t="shared" ca="1" si="741"/>
        <v>3.9995541465062279</v>
      </c>
      <c r="G7928" s="13">
        <f t="shared" ca="1" si="742"/>
        <v>0.49537990520133601</v>
      </c>
      <c r="H7928" s="13">
        <f t="shared" ca="1" si="743"/>
        <v>0</v>
      </c>
    </row>
    <row r="7929" spans="3:8">
      <c r="C7929" s="13">
        <f t="shared" ca="1" si="738"/>
        <v>1994.1705926436741</v>
      </c>
      <c r="D7929" s="13">
        <f t="shared" ca="1" si="739"/>
        <v>100.41096940182416</v>
      </c>
      <c r="E7929" s="13">
        <f t="shared" ca="1" si="740"/>
        <v>993680.78675378184</v>
      </c>
      <c r="F7929" s="13">
        <f t="shared" ca="1" si="741"/>
        <v>3.9985700408783096</v>
      </c>
      <c r="G7929" s="13">
        <f t="shared" ca="1" si="742"/>
        <v>0.50036875894645261</v>
      </c>
      <c r="H7929" s="13">
        <f t="shared" ca="1" si="743"/>
        <v>0</v>
      </c>
    </row>
    <row r="7930" spans="3:8">
      <c r="C7930" s="13">
        <f t="shared" ca="1" si="738"/>
        <v>1999.2877099518125</v>
      </c>
      <c r="D7930" s="13">
        <f t="shared" ca="1" si="739"/>
        <v>99.786667044170287</v>
      </c>
      <c r="E7930" s="13">
        <f t="shared" ca="1" si="740"/>
        <v>997737.62268488912</v>
      </c>
      <c r="F7930" s="13">
        <f t="shared" ca="1" si="741"/>
        <v>3.996693066779335</v>
      </c>
      <c r="G7930" s="13">
        <f t="shared" ca="1" si="742"/>
        <v>0.4987164655055667</v>
      </c>
      <c r="H7930" s="13">
        <f t="shared" ca="1" si="743"/>
        <v>0</v>
      </c>
    </row>
    <row r="7931" spans="3:8">
      <c r="C7931" s="13">
        <f t="shared" ca="1" si="738"/>
        <v>1993.1488981822993</v>
      </c>
      <c r="D7931" s="13">
        <f t="shared" ca="1" si="739"/>
        <v>100.59228500025549</v>
      </c>
      <c r="E7931" s="13">
        <f t="shared" ca="1" si="740"/>
        <v>1002930.7294479269</v>
      </c>
      <c r="F7931" s="13">
        <f t="shared" ca="1" si="741"/>
        <v>3.9941859479406863</v>
      </c>
      <c r="G7931" s="13">
        <f t="shared" ca="1" si="742"/>
        <v>0.49832220556611806</v>
      </c>
      <c r="H7931" s="13">
        <f t="shared" ca="1" si="743"/>
        <v>0</v>
      </c>
    </row>
    <row r="7932" spans="3:8">
      <c r="C7932" s="13">
        <f t="shared" ca="1" si="738"/>
        <v>2003.6368037043226</v>
      </c>
      <c r="D7932" s="13">
        <f t="shared" ca="1" si="739"/>
        <v>99.913858175377371</v>
      </c>
      <c r="E7932" s="13">
        <f t="shared" ca="1" si="740"/>
        <v>985779.90127507108</v>
      </c>
      <c r="F7932" s="13">
        <f t="shared" ca="1" si="741"/>
        <v>4.0009185912491736</v>
      </c>
      <c r="G7932" s="13">
        <f t="shared" ca="1" si="742"/>
        <v>0.50546960690136256</v>
      </c>
      <c r="H7932" s="13">
        <f t="shared" ca="1" si="743"/>
        <v>0</v>
      </c>
    </row>
    <row r="7933" spans="3:8">
      <c r="C7933" s="13">
        <f t="shared" ca="1" si="738"/>
        <v>1999.3803022007944</v>
      </c>
      <c r="D7933" s="13">
        <f t="shared" ca="1" si="739"/>
        <v>100.38481527122136</v>
      </c>
      <c r="E7933" s="13">
        <f t="shared" ca="1" si="740"/>
        <v>986002.54848909983</v>
      </c>
      <c r="F7933" s="13">
        <f t="shared" ca="1" si="741"/>
        <v>3.9966138154736135</v>
      </c>
      <c r="G7933" s="13">
        <f t="shared" ca="1" si="742"/>
        <v>0.50776434128189951</v>
      </c>
      <c r="H7933" s="13">
        <f t="shared" ca="1" si="743"/>
        <v>0</v>
      </c>
    </row>
    <row r="7934" spans="3:8">
      <c r="C7934" s="13">
        <f t="shared" ca="1" si="738"/>
        <v>2010.051016582813</v>
      </c>
      <c r="D7934" s="13">
        <f t="shared" ca="1" si="739"/>
        <v>101.65170464220208</v>
      </c>
      <c r="E7934" s="13">
        <f t="shared" ca="1" si="740"/>
        <v>1001287.2796501969</v>
      </c>
      <c r="F7934" s="13">
        <f t="shared" ca="1" si="741"/>
        <v>4.0093654125825582</v>
      </c>
      <c r="G7934" s="13">
        <f t="shared" ca="1" si="742"/>
        <v>0.50526324163243619</v>
      </c>
      <c r="H7934" s="13">
        <f t="shared" ca="1" si="743"/>
        <v>0</v>
      </c>
    </row>
    <row r="7935" spans="3:8">
      <c r="C7935" s="13">
        <f t="shared" ca="1" si="738"/>
        <v>1984.0615773350164</v>
      </c>
      <c r="D7935" s="13">
        <f t="shared" ca="1" si="739"/>
        <v>99.285341702474597</v>
      </c>
      <c r="E7935" s="13">
        <f t="shared" ca="1" si="740"/>
        <v>994778.05496477569</v>
      </c>
      <c r="F7935" s="13">
        <f t="shared" ca="1" si="741"/>
        <v>3.9957465036870476</v>
      </c>
      <c r="G7935" s="13">
        <f t="shared" ca="1" si="742"/>
        <v>0.49060012506837541</v>
      </c>
      <c r="H7935" s="13">
        <f t="shared" ca="1" si="743"/>
        <v>0</v>
      </c>
    </row>
    <row r="7936" spans="3:8">
      <c r="C7936" s="13">
        <f t="shared" ca="1" si="738"/>
        <v>1994.8721256864353</v>
      </c>
      <c r="D7936" s="13">
        <f t="shared" ca="1" si="739"/>
        <v>99.637426174756655</v>
      </c>
      <c r="E7936" s="13">
        <f t="shared" ca="1" si="740"/>
        <v>992881.3366327479</v>
      </c>
      <c r="F7936" s="13">
        <f t="shared" ca="1" si="741"/>
        <v>3.9949214929558639</v>
      </c>
      <c r="G7936" s="13">
        <f t="shared" ca="1" si="742"/>
        <v>0.49908258443361653</v>
      </c>
      <c r="H7936" s="13">
        <f t="shared" ca="1" si="743"/>
        <v>0</v>
      </c>
    </row>
    <row r="7937" spans="3:8">
      <c r="C7937" s="13">
        <f t="shared" ca="1" si="738"/>
        <v>2005.0787229651146</v>
      </c>
      <c r="D7937" s="13">
        <f t="shared" ca="1" si="739"/>
        <v>100.05622235030916</v>
      </c>
      <c r="E7937" s="13">
        <f t="shared" ca="1" si="740"/>
        <v>997673.90651031269</v>
      </c>
      <c r="F7937" s="13">
        <f t="shared" ca="1" si="741"/>
        <v>4.002923318784724</v>
      </c>
      <c r="G7937" s="13">
        <f t="shared" ca="1" si="742"/>
        <v>0.49987267490585341</v>
      </c>
      <c r="H7937" s="13">
        <f t="shared" ca="1" si="743"/>
        <v>0</v>
      </c>
    </row>
    <row r="7938" spans="3:8">
      <c r="C7938" s="13">
        <f t="shared" ca="1" si="738"/>
        <v>1991.5776826030001</v>
      </c>
      <c r="D7938" s="13">
        <f t="shared" ca="1" si="739"/>
        <v>99.075318890020156</v>
      </c>
      <c r="E7938" s="13">
        <f t="shared" ca="1" si="740"/>
        <v>988700.7788653844</v>
      </c>
      <c r="F7938" s="13">
        <f t="shared" ca="1" si="741"/>
        <v>3.9961489993329797</v>
      </c>
      <c r="G7938" s="13">
        <f t="shared" ca="1" si="742"/>
        <v>0.496110647419924</v>
      </c>
      <c r="H7938" s="13">
        <f t="shared" ca="1" si="743"/>
        <v>0</v>
      </c>
    </row>
    <row r="7939" spans="3:8">
      <c r="C7939" s="13">
        <f t="shared" ca="1" si="738"/>
        <v>2016.1496666491612</v>
      </c>
      <c r="D7939" s="13">
        <f t="shared" ca="1" si="739"/>
        <v>100.65132517933058</v>
      </c>
      <c r="E7939" s="13">
        <f t="shared" ca="1" si="740"/>
        <v>993543.85512953775</v>
      </c>
      <c r="F7939" s="13">
        <f t="shared" ca="1" si="741"/>
        <v>3.9880521443063235</v>
      </c>
      <c r="G7939" s="13">
        <f t="shared" ca="1" si="742"/>
        <v>0.51818497275254261</v>
      </c>
      <c r="H7939" s="13">
        <f t="shared" ca="1" si="743"/>
        <v>0</v>
      </c>
    </row>
    <row r="7940" spans="3:8">
      <c r="C7940" s="13">
        <f t="shared" ca="1" si="738"/>
        <v>2005.708685457608</v>
      </c>
      <c r="D7940" s="13">
        <f t="shared" ca="1" si="739"/>
        <v>100.13130084863145</v>
      </c>
      <c r="E7940" s="13">
        <f t="shared" ca="1" si="740"/>
        <v>990063.32568182179</v>
      </c>
      <c r="F7940" s="13">
        <f t="shared" ca="1" si="741"/>
        <v>4.0089522750049413</v>
      </c>
      <c r="G7940" s="13">
        <f t="shared" ca="1" si="742"/>
        <v>0.50138251575255444</v>
      </c>
      <c r="H7940" s="13">
        <f t="shared" ca="1" si="743"/>
        <v>0</v>
      </c>
    </row>
    <row r="7941" spans="3:8">
      <c r="C7941" s="13">
        <f t="shared" ca="1" si="738"/>
        <v>1991.5559185973777</v>
      </c>
      <c r="D7941" s="13">
        <f t="shared" ca="1" si="739"/>
        <v>100.05318957629737</v>
      </c>
      <c r="E7941" s="13">
        <f t="shared" ca="1" si="740"/>
        <v>993287.98905045853</v>
      </c>
      <c r="F7941" s="13">
        <f t="shared" ca="1" si="741"/>
        <v>4.0071924496413613</v>
      </c>
      <c r="G7941" s="13">
        <f t="shared" ca="1" si="742"/>
        <v>0.49320798268214494</v>
      </c>
      <c r="H7941" s="13">
        <f t="shared" ca="1" si="743"/>
        <v>0</v>
      </c>
    </row>
    <row r="7942" spans="3:8">
      <c r="C7942" s="13">
        <f t="shared" ca="1" si="738"/>
        <v>2014.6014796930879</v>
      </c>
      <c r="D7942" s="13">
        <f t="shared" ca="1" si="739"/>
        <v>100.90292785471217</v>
      </c>
      <c r="E7942" s="13">
        <f t="shared" ca="1" si="740"/>
        <v>994777.7768970934</v>
      </c>
      <c r="F7942" s="13">
        <f t="shared" ca="1" si="741"/>
        <v>3.9924953853387897</v>
      </c>
      <c r="G7942" s="13">
        <f t="shared" ca="1" si="742"/>
        <v>0.51573717142740783</v>
      </c>
      <c r="H7942" s="13">
        <f t="shared" ca="1" si="743"/>
        <v>0</v>
      </c>
    </row>
    <row r="7943" spans="3:8">
      <c r="C7943" s="13">
        <f t="shared" ca="1" si="738"/>
        <v>2015.0838432816438</v>
      </c>
      <c r="D7943" s="13">
        <f t="shared" ca="1" si="739"/>
        <v>100.91343150918361</v>
      </c>
      <c r="E7943" s="13">
        <f t="shared" ca="1" si="740"/>
        <v>980570.34828543768</v>
      </c>
      <c r="F7943" s="13">
        <f t="shared" ca="1" si="741"/>
        <v>3.9998605905046856</v>
      </c>
      <c r="G7943" s="13">
        <f t="shared" ca="1" si="742"/>
        <v>0.5196694362634221</v>
      </c>
      <c r="H7943" s="13">
        <f t="shared" ca="1" si="743"/>
        <v>0</v>
      </c>
    </row>
    <row r="7944" spans="3:8">
      <c r="C7944" s="13">
        <f t="shared" ca="1" si="738"/>
        <v>2011.732307730879</v>
      </c>
      <c r="D7944" s="13">
        <f t="shared" ca="1" si="739"/>
        <v>100.19424298658124</v>
      </c>
      <c r="E7944" s="13">
        <f t="shared" ca="1" si="740"/>
        <v>991549.48741601489</v>
      </c>
      <c r="F7944" s="13">
        <f t="shared" ca="1" si="741"/>
        <v>3.9991567262905954</v>
      </c>
      <c r="G7944" s="13">
        <f t="shared" ca="1" si="742"/>
        <v>0.50891493042038105</v>
      </c>
      <c r="H7944" s="13">
        <f t="shared" ca="1" si="743"/>
        <v>0</v>
      </c>
    </row>
    <row r="7945" spans="3:8">
      <c r="C7945" s="13">
        <f t="shared" ca="1" si="738"/>
        <v>2021.7819320769554</v>
      </c>
      <c r="D7945" s="13">
        <f t="shared" ca="1" si="739"/>
        <v>99.2496225657314</v>
      </c>
      <c r="E7945" s="13">
        <f t="shared" ca="1" si="740"/>
        <v>1000534.8343628217</v>
      </c>
      <c r="F7945" s="13">
        <f t="shared" ca="1" si="741"/>
        <v>3.9882563765282537</v>
      </c>
      <c r="G7945" s="13">
        <f t="shared" ca="1" si="742"/>
        <v>0.51013266619328257</v>
      </c>
      <c r="H7945" s="13">
        <f t="shared" ca="1" si="743"/>
        <v>0</v>
      </c>
    </row>
    <row r="7946" spans="3:8">
      <c r="C7946" s="13">
        <f t="shared" ca="1" si="738"/>
        <v>1994.1925872869401</v>
      </c>
      <c r="D7946" s="13">
        <f t="shared" ca="1" si="739"/>
        <v>98.951638773931336</v>
      </c>
      <c r="E7946" s="13">
        <f t="shared" ca="1" si="740"/>
        <v>990644.65474000026</v>
      </c>
      <c r="F7946" s="13">
        <f t="shared" ca="1" si="741"/>
        <v>4.001427272305131</v>
      </c>
      <c r="G7946" s="13">
        <f t="shared" ca="1" si="742"/>
        <v>0.4932075421444812</v>
      </c>
      <c r="H7946" s="13">
        <f t="shared" ca="1" si="743"/>
        <v>0</v>
      </c>
    </row>
    <row r="7947" spans="3:8">
      <c r="C7947" s="13">
        <f t="shared" ca="1" si="738"/>
        <v>2025.4567803443174</v>
      </c>
      <c r="D7947" s="13">
        <f t="shared" ca="1" si="739"/>
        <v>99.476477861023255</v>
      </c>
      <c r="E7947" s="13">
        <f t="shared" ca="1" si="740"/>
        <v>1004850.4018298109</v>
      </c>
      <c r="F7947" s="13">
        <f t="shared" ca="1" si="741"/>
        <v>4.0049099871025371</v>
      </c>
      <c r="G7947" s="13">
        <f t="shared" ca="1" si="742"/>
        <v>0.50250923468383413</v>
      </c>
      <c r="H7947" s="13">
        <f t="shared" ca="1" si="743"/>
        <v>0</v>
      </c>
    </row>
    <row r="7948" spans="3:8">
      <c r="C7948" s="13">
        <f t="shared" ca="1" si="738"/>
        <v>2001.1053711293484</v>
      </c>
      <c r="D7948" s="13">
        <f t="shared" ca="1" si="739"/>
        <v>98.788402417561443</v>
      </c>
      <c r="E7948" s="13">
        <f t="shared" ca="1" si="740"/>
        <v>1009862.4387017842</v>
      </c>
      <c r="F7948" s="13">
        <f t="shared" ca="1" si="741"/>
        <v>4.000600697878137</v>
      </c>
      <c r="G7948" s="13">
        <f t="shared" ca="1" si="742"/>
        <v>0.48678027033474125</v>
      </c>
      <c r="H7948" s="13">
        <f t="shared" ca="1" si="743"/>
        <v>0</v>
      </c>
    </row>
    <row r="7949" spans="3:8">
      <c r="C7949" s="13">
        <f t="shared" ca="1" si="738"/>
        <v>2002.2458630984727</v>
      </c>
      <c r="D7949" s="13">
        <f t="shared" ca="1" si="739"/>
        <v>99.827095010421672</v>
      </c>
      <c r="E7949" s="13">
        <f t="shared" ca="1" si="740"/>
        <v>996996.64190671523</v>
      </c>
      <c r="F7949" s="13">
        <f t="shared" ca="1" si="741"/>
        <v>3.9965885280276909</v>
      </c>
      <c r="G7949" s="13">
        <f t="shared" ca="1" si="742"/>
        <v>0.5008203100871228</v>
      </c>
      <c r="H7949" s="13">
        <f t="shared" ca="1" si="743"/>
        <v>0</v>
      </c>
    </row>
    <row r="7950" spans="3:8">
      <c r="C7950" s="13">
        <f t="shared" ca="1" si="738"/>
        <v>1992.4953076117572</v>
      </c>
      <c r="D7950" s="13">
        <f t="shared" ca="1" si="739"/>
        <v>101.09937740164604</v>
      </c>
      <c r="E7950" s="13">
        <f t="shared" ca="1" si="740"/>
        <v>998682.86023168184</v>
      </c>
      <c r="F7950" s="13">
        <f t="shared" ca="1" si="741"/>
        <v>3.9947010857978893</v>
      </c>
      <c r="G7950" s="13">
        <f t="shared" ca="1" si="742"/>
        <v>0.50237553708450056</v>
      </c>
      <c r="H7950" s="13">
        <f t="shared" ca="1" si="743"/>
        <v>0</v>
      </c>
    </row>
    <row r="7951" spans="3:8">
      <c r="C7951" s="13">
        <f t="shared" ca="1" si="738"/>
        <v>1997.8273802847416</v>
      </c>
      <c r="D7951" s="13">
        <f t="shared" ca="1" si="739"/>
        <v>100.0354614126389</v>
      </c>
      <c r="E7951" s="13">
        <f t="shared" ca="1" si="740"/>
        <v>997259.16604551813</v>
      </c>
      <c r="F7951" s="13">
        <f t="shared" ca="1" si="741"/>
        <v>3.9869652803696862</v>
      </c>
      <c r="G7951" s="13">
        <f t="shared" ca="1" si="742"/>
        <v>0.50436179826291361</v>
      </c>
      <c r="H7951" s="13">
        <f t="shared" ca="1" si="743"/>
        <v>0</v>
      </c>
    </row>
    <row r="7952" spans="3:8">
      <c r="C7952" s="13">
        <f t="shared" ca="1" si="738"/>
        <v>2008.700341991846</v>
      </c>
      <c r="D7952" s="13">
        <f t="shared" ca="1" si="739"/>
        <v>99.941754293155554</v>
      </c>
      <c r="E7952" s="13">
        <f t="shared" ca="1" si="740"/>
        <v>992545.69596721011</v>
      </c>
      <c r="F7952" s="13">
        <f t="shared" ca="1" si="741"/>
        <v>3.9825830838776972</v>
      </c>
      <c r="G7952" s="13">
        <f t="shared" ca="1" si="742"/>
        <v>0.51406439008235971</v>
      </c>
      <c r="H7952" s="13">
        <f t="shared" ca="1" si="743"/>
        <v>0</v>
      </c>
    </row>
    <row r="7953" spans="3:8">
      <c r="C7953" s="13">
        <f t="shared" ca="1" si="738"/>
        <v>2003.8279829298513</v>
      </c>
      <c r="D7953" s="13">
        <f t="shared" ca="1" si="739"/>
        <v>100.59265311468951</v>
      </c>
      <c r="E7953" s="13">
        <f t="shared" ca="1" si="740"/>
        <v>1001394.7344462553</v>
      </c>
      <c r="F7953" s="13">
        <f t="shared" ca="1" si="741"/>
        <v>4.0028390334263007</v>
      </c>
      <c r="G7953" s="13">
        <f t="shared" ca="1" si="742"/>
        <v>0.50010300454669754</v>
      </c>
      <c r="H7953" s="13">
        <f t="shared" ca="1" si="743"/>
        <v>0</v>
      </c>
    </row>
    <row r="7954" spans="3:8">
      <c r="C7954" s="13">
        <f t="shared" ca="1" si="738"/>
        <v>1992.4187735003802</v>
      </c>
      <c r="D7954" s="13">
        <f t="shared" ca="1" si="739"/>
        <v>99.766205688356635</v>
      </c>
      <c r="E7954" s="13">
        <f t="shared" ca="1" si="740"/>
        <v>986522.50977924268</v>
      </c>
      <c r="F7954" s="13">
        <f t="shared" ca="1" si="741"/>
        <v>4.0110486363454259</v>
      </c>
      <c r="G7954" s="13">
        <f t="shared" ca="1" si="742"/>
        <v>0.49369204465074101</v>
      </c>
      <c r="H7954" s="13">
        <f t="shared" ca="1" si="743"/>
        <v>0</v>
      </c>
    </row>
    <row r="7955" spans="3:8">
      <c r="C7955" s="13">
        <f t="shared" ca="1" si="738"/>
        <v>1999.9292936463828</v>
      </c>
      <c r="D7955" s="13">
        <f t="shared" ca="1" si="739"/>
        <v>100.30628741110098</v>
      </c>
      <c r="E7955" s="13">
        <f t="shared" ca="1" si="740"/>
        <v>987360.01774066256</v>
      </c>
      <c r="F7955" s="13">
        <f t="shared" ca="1" si="741"/>
        <v>3.9986245359028625</v>
      </c>
      <c r="G7955" s="13">
        <f t="shared" ca="1" si="742"/>
        <v>0.50592895048359199</v>
      </c>
      <c r="H7955" s="13">
        <f t="shared" ca="1" si="743"/>
        <v>0</v>
      </c>
    </row>
    <row r="7956" spans="3:8">
      <c r="C7956" s="13">
        <f t="shared" ca="1" si="738"/>
        <v>2011.6678633846514</v>
      </c>
      <c r="D7956" s="13">
        <f t="shared" ca="1" si="739"/>
        <v>99.943334214906244</v>
      </c>
      <c r="E7956" s="13">
        <f t="shared" ca="1" si="740"/>
        <v>990337.08617930778</v>
      </c>
      <c r="F7956" s="13">
        <f t="shared" ca="1" si="741"/>
        <v>4.0015121627425119</v>
      </c>
      <c r="G7956" s="13">
        <f t="shared" ca="1" si="742"/>
        <v>0.50703380632462658</v>
      </c>
      <c r="H7956" s="13">
        <f t="shared" ca="1" si="743"/>
        <v>0</v>
      </c>
    </row>
    <row r="7957" spans="3:8">
      <c r="C7957" s="13">
        <f t="shared" ca="1" si="738"/>
        <v>1998.577422727647</v>
      </c>
      <c r="D7957" s="13">
        <f t="shared" ca="1" si="739"/>
        <v>99.452484225468325</v>
      </c>
      <c r="E7957" s="13">
        <f t="shared" ca="1" si="740"/>
        <v>1000725.1530001929</v>
      </c>
      <c r="F7957" s="13">
        <f t="shared" ca="1" si="741"/>
        <v>4.0023170966736146</v>
      </c>
      <c r="G7957" s="13">
        <f t="shared" ca="1" si="742"/>
        <v>0.4924327543991206</v>
      </c>
      <c r="H7957" s="13">
        <f t="shared" ca="1" si="743"/>
        <v>0</v>
      </c>
    </row>
    <row r="7958" spans="3:8">
      <c r="C7958" s="13">
        <f t="shared" ca="1" si="738"/>
        <v>1996.9099460559312</v>
      </c>
      <c r="D7958" s="13">
        <f t="shared" ca="1" si="739"/>
        <v>100.01220540517089</v>
      </c>
      <c r="E7958" s="13">
        <f t="shared" ca="1" si="740"/>
        <v>990609.90160170349</v>
      </c>
      <c r="F7958" s="13">
        <f t="shared" ca="1" si="741"/>
        <v>4.0000699455193258</v>
      </c>
      <c r="G7958" s="13">
        <f t="shared" ca="1" si="742"/>
        <v>0.50054956975429221</v>
      </c>
      <c r="H7958" s="13">
        <f t="shared" ca="1" si="743"/>
        <v>0</v>
      </c>
    </row>
    <row r="7959" spans="3:8">
      <c r="C7959" s="13">
        <f t="shared" ca="1" si="738"/>
        <v>2008.158318221422</v>
      </c>
      <c r="D7959" s="13">
        <f t="shared" ca="1" si="739"/>
        <v>99.166763485317105</v>
      </c>
      <c r="E7959" s="13">
        <f t="shared" ca="1" si="740"/>
        <v>984794.77507458441</v>
      </c>
      <c r="F7959" s="13">
        <f t="shared" ca="1" si="741"/>
        <v>4.0084265829888519</v>
      </c>
      <c r="G7959" s="13">
        <f t="shared" ca="1" si="742"/>
        <v>0.50069205600860123</v>
      </c>
      <c r="H7959" s="13">
        <f t="shared" ca="1" si="743"/>
        <v>0</v>
      </c>
    </row>
    <row r="7960" spans="3:8">
      <c r="C7960" s="13">
        <f t="shared" ref="C7960:C8023" ca="1" si="744">NORMINV(RAND(),$D$3,$G$3)</f>
        <v>1992.2681867291515</v>
      </c>
      <c r="D7960" s="13">
        <f t="shared" ref="D7960:D8023" ca="1" si="745">NORMINV(RAND(),$D$4,$G$4)</f>
        <v>99.807533419919366</v>
      </c>
      <c r="E7960" s="13">
        <f t="shared" ref="E7960:E8023" ca="1" si="746">NORMINV(RAND(),$D$5,$G$5)</f>
        <v>1006187.4920337364</v>
      </c>
      <c r="F7960" s="13">
        <f t="shared" ref="F7960:F8023" ca="1" si="747">NORMINV(RAND(),$D$6,$G$6)</f>
        <v>3.9987846779888643</v>
      </c>
      <c r="G7960" s="13">
        <f t="shared" ref="G7960:G8023" ca="1" si="748">C7960^2*D7960/(E7960*3.1415926*F7960^4)</f>
        <v>0.49013765190367165</v>
      </c>
      <c r="H7960" s="13">
        <f t="shared" ref="H7960:H8023" ca="1" si="749">IF(G7960&gt;0.54,1,IF(G7960&lt;0.46,1,0))</f>
        <v>0</v>
      </c>
    </row>
    <row r="7961" spans="3:8">
      <c r="C7961" s="13">
        <f t="shared" ca="1" si="744"/>
        <v>1980.5632487649293</v>
      </c>
      <c r="D7961" s="13">
        <f t="shared" ca="1" si="745"/>
        <v>99.432725907235422</v>
      </c>
      <c r="E7961" s="13">
        <f t="shared" ca="1" si="746"/>
        <v>990644.00257507747</v>
      </c>
      <c r="F7961" s="13">
        <f t="shared" ca="1" si="747"/>
        <v>3.9953580621460185</v>
      </c>
      <c r="G7961" s="13">
        <f t="shared" ca="1" si="748"/>
        <v>0.49183164815915198</v>
      </c>
      <c r="H7961" s="13">
        <f t="shared" ca="1" si="749"/>
        <v>0</v>
      </c>
    </row>
    <row r="7962" spans="3:8">
      <c r="C7962" s="13">
        <f t="shared" ca="1" si="744"/>
        <v>1977.5684844808964</v>
      </c>
      <c r="D7962" s="13">
        <f t="shared" ca="1" si="745"/>
        <v>100.13193646622899</v>
      </c>
      <c r="E7962" s="13">
        <f t="shared" ca="1" si="746"/>
        <v>995709.38045923295</v>
      </c>
      <c r="F7962" s="13">
        <f t="shared" ca="1" si="747"/>
        <v>3.9956922172552458</v>
      </c>
      <c r="G7962" s="13">
        <f t="shared" ca="1" si="748"/>
        <v>0.49111715552066804</v>
      </c>
      <c r="H7962" s="13">
        <f t="shared" ca="1" si="749"/>
        <v>0</v>
      </c>
    </row>
    <row r="7963" spans="3:8">
      <c r="C7963" s="13">
        <f t="shared" ca="1" si="744"/>
        <v>2011.2244106990306</v>
      </c>
      <c r="D7963" s="13">
        <f t="shared" ca="1" si="745"/>
        <v>99.9351258433813</v>
      </c>
      <c r="E7963" s="13">
        <f t="shared" ca="1" si="746"/>
        <v>983061.46241797588</v>
      </c>
      <c r="F7963" s="13">
        <f t="shared" ca="1" si="747"/>
        <v>3.999555628624472</v>
      </c>
      <c r="G7963" s="13">
        <f t="shared" ca="1" si="748"/>
        <v>0.51151894530816866</v>
      </c>
      <c r="H7963" s="13">
        <f t="shared" ca="1" si="749"/>
        <v>0</v>
      </c>
    </row>
    <row r="7964" spans="3:8">
      <c r="C7964" s="13">
        <f t="shared" ca="1" si="744"/>
        <v>1984.8513077282739</v>
      </c>
      <c r="D7964" s="13">
        <f t="shared" ca="1" si="745"/>
        <v>99.48074480220447</v>
      </c>
      <c r="E7964" s="13">
        <f t="shared" ca="1" si="746"/>
        <v>1007438.048566296</v>
      </c>
      <c r="F7964" s="13">
        <f t="shared" ca="1" si="747"/>
        <v>4.0025065085515932</v>
      </c>
      <c r="G7964" s="13">
        <f t="shared" ca="1" si="748"/>
        <v>0.48250140471486591</v>
      </c>
      <c r="H7964" s="13">
        <f t="shared" ca="1" si="749"/>
        <v>0</v>
      </c>
    </row>
    <row r="7965" spans="3:8">
      <c r="C7965" s="13">
        <f t="shared" ca="1" si="744"/>
        <v>1993.5538444352726</v>
      </c>
      <c r="D7965" s="13">
        <f t="shared" ca="1" si="745"/>
        <v>99.968968936304009</v>
      </c>
      <c r="E7965" s="13">
        <f t="shared" ca="1" si="746"/>
        <v>1002121.9359554126</v>
      </c>
      <c r="F7965" s="13">
        <f t="shared" ca="1" si="747"/>
        <v>3.9917200251565474</v>
      </c>
      <c r="G7965" s="13">
        <f t="shared" ca="1" si="748"/>
        <v>0.49706184573946804</v>
      </c>
      <c r="H7965" s="13">
        <f t="shared" ca="1" si="749"/>
        <v>0</v>
      </c>
    </row>
    <row r="7966" spans="3:8">
      <c r="C7966" s="13">
        <f t="shared" ca="1" si="744"/>
        <v>1991.8565211059197</v>
      </c>
      <c r="D7966" s="13">
        <f t="shared" ca="1" si="745"/>
        <v>100.7550372032089</v>
      </c>
      <c r="E7966" s="13">
        <f t="shared" ca="1" si="746"/>
        <v>992380.44519934128</v>
      </c>
      <c r="F7966" s="13">
        <f t="shared" ca="1" si="747"/>
        <v>3.998319947532615</v>
      </c>
      <c r="G7966" s="13">
        <f t="shared" ca="1" si="748"/>
        <v>0.50170061517312803</v>
      </c>
      <c r="H7966" s="13">
        <f t="shared" ca="1" si="749"/>
        <v>0</v>
      </c>
    </row>
    <row r="7967" spans="3:8">
      <c r="C7967" s="13">
        <f t="shared" ca="1" si="744"/>
        <v>2006.7974152355775</v>
      </c>
      <c r="D7967" s="13">
        <f t="shared" ca="1" si="745"/>
        <v>100.34851931481303</v>
      </c>
      <c r="E7967" s="13">
        <f t="shared" ca="1" si="746"/>
        <v>988226.00353178673</v>
      </c>
      <c r="F7967" s="13">
        <f t="shared" ca="1" si="747"/>
        <v>4.0091663671040649</v>
      </c>
      <c r="G7967" s="13">
        <f t="shared" ca="1" si="748"/>
        <v>0.50384340499991109</v>
      </c>
      <c r="H7967" s="13">
        <f t="shared" ca="1" si="749"/>
        <v>0</v>
      </c>
    </row>
    <row r="7968" spans="3:8">
      <c r="C7968" s="13">
        <f t="shared" ca="1" si="744"/>
        <v>1986.673036419714</v>
      </c>
      <c r="D7968" s="13">
        <f t="shared" ca="1" si="745"/>
        <v>100.34996857040717</v>
      </c>
      <c r="E7968" s="13">
        <f t="shared" ca="1" si="746"/>
        <v>998969.36553709814</v>
      </c>
      <c r="F7968" s="13">
        <f t="shared" ca="1" si="747"/>
        <v>3.9995020242023136</v>
      </c>
      <c r="G7968" s="13">
        <f t="shared" ca="1" si="748"/>
        <v>0.49322413114226421</v>
      </c>
      <c r="H7968" s="13">
        <f t="shared" ca="1" si="749"/>
        <v>0</v>
      </c>
    </row>
    <row r="7969" spans="3:8">
      <c r="C7969" s="13">
        <f t="shared" ca="1" si="744"/>
        <v>2021.2857517887321</v>
      </c>
      <c r="D7969" s="13">
        <f t="shared" ca="1" si="745"/>
        <v>100.450917615921</v>
      </c>
      <c r="E7969" s="13">
        <f t="shared" ca="1" si="746"/>
        <v>989428.74241064396</v>
      </c>
      <c r="F7969" s="13">
        <f t="shared" ca="1" si="747"/>
        <v>3.9941895205109423</v>
      </c>
      <c r="G7969" s="13">
        <f t="shared" ca="1" si="748"/>
        <v>0.51875259060133116</v>
      </c>
      <c r="H7969" s="13">
        <f t="shared" ca="1" si="749"/>
        <v>0</v>
      </c>
    </row>
    <row r="7970" spans="3:8">
      <c r="C7970" s="13">
        <f t="shared" ca="1" si="744"/>
        <v>1988.8032511585507</v>
      </c>
      <c r="D7970" s="13">
        <f t="shared" ca="1" si="745"/>
        <v>100.99430762341815</v>
      </c>
      <c r="E7970" s="13">
        <f t="shared" ca="1" si="746"/>
        <v>998442.76407824922</v>
      </c>
      <c r="F7970" s="13">
        <f t="shared" ca="1" si="747"/>
        <v>4.0019186790534373</v>
      </c>
      <c r="G7970" s="13">
        <f t="shared" ca="1" si="748"/>
        <v>0.49651738821502595</v>
      </c>
      <c r="H7970" s="13">
        <f t="shared" ca="1" si="749"/>
        <v>0</v>
      </c>
    </row>
    <row r="7971" spans="3:8">
      <c r="C7971" s="13">
        <f t="shared" ca="1" si="744"/>
        <v>2020.9807155456397</v>
      </c>
      <c r="D7971" s="13">
        <f t="shared" ca="1" si="745"/>
        <v>99.853036630053154</v>
      </c>
      <c r="E7971" s="13">
        <f t="shared" ca="1" si="746"/>
        <v>989994.17392093665</v>
      </c>
      <c r="F7971" s="13">
        <f t="shared" ca="1" si="747"/>
        <v>3.9943963713149477</v>
      </c>
      <c r="G7971" s="13">
        <f t="shared" ca="1" si="748"/>
        <v>0.51510821661805684</v>
      </c>
      <c r="H7971" s="13">
        <f t="shared" ca="1" si="749"/>
        <v>0</v>
      </c>
    </row>
    <row r="7972" spans="3:8">
      <c r="C7972" s="13">
        <f t="shared" ca="1" si="744"/>
        <v>2005.9269474325727</v>
      </c>
      <c r="D7972" s="13">
        <f t="shared" ca="1" si="745"/>
        <v>100.3979004106947</v>
      </c>
      <c r="E7972" s="13">
        <f t="shared" ca="1" si="746"/>
        <v>986998.18076838006</v>
      </c>
      <c r="F7972" s="13">
        <f t="shared" ca="1" si="747"/>
        <v>3.9987301814208935</v>
      </c>
      <c r="G7972" s="13">
        <f t="shared" ca="1" si="748"/>
        <v>0.50956575748616151</v>
      </c>
      <c r="H7972" s="13">
        <f t="shared" ca="1" si="749"/>
        <v>0</v>
      </c>
    </row>
    <row r="7973" spans="3:8">
      <c r="C7973" s="13">
        <f t="shared" ca="1" si="744"/>
        <v>2002.6609103737264</v>
      </c>
      <c r="D7973" s="13">
        <f t="shared" ca="1" si="745"/>
        <v>98.911505171612504</v>
      </c>
      <c r="E7973" s="13">
        <f t="shared" ca="1" si="746"/>
        <v>986674.44202392409</v>
      </c>
      <c r="F7973" s="13">
        <f t="shared" ca="1" si="747"/>
        <v>4.011227640693388</v>
      </c>
      <c r="G7973" s="13">
        <f t="shared" ca="1" si="748"/>
        <v>0.49434332179583163</v>
      </c>
      <c r="H7973" s="13">
        <f t="shared" ca="1" si="749"/>
        <v>0</v>
      </c>
    </row>
    <row r="7974" spans="3:8">
      <c r="C7974" s="13">
        <f t="shared" ca="1" si="744"/>
        <v>1992.9032362708058</v>
      </c>
      <c r="D7974" s="13">
        <f t="shared" ca="1" si="745"/>
        <v>99.540186038537158</v>
      </c>
      <c r="E7974" s="13">
        <f t="shared" ca="1" si="746"/>
        <v>1002141.2236965233</v>
      </c>
      <c r="F7974" s="13">
        <f t="shared" ca="1" si="747"/>
        <v>4.0092939022955933</v>
      </c>
      <c r="G7974" s="13">
        <f t="shared" ca="1" si="748"/>
        <v>0.48598236059858108</v>
      </c>
      <c r="H7974" s="13">
        <f t="shared" ca="1" si="749"/>
        <v>0</v>
      </c>
    </row>
    <row r="7975" spans="3:8">
      <c r="C7975" s="13">
        <f t="shared" ca="1" si="744"/>
        <v>2004.9699945642515</v>
      </c>
      <c r="D7975" s="13">
        <f t="shared" ca="1" si="745"/>
        <v>100.33693474950451</v>
      </c>
      <c r="E7975" s="13">
        <f t="shared" ca="1" si="746"/>
        <v>993304.98001959478</v>
      </c>
      <c r="F7975" s="13">
        <f t="shared" ca="1" si="747"/>
        <v>3.9885336715062785</v>
      </c>
      <c r="G7975" s="13">
        <f t="shared" ca="1" si="748"/>
        <v>0.5107296313717985</v>
      </c>
      <c r="H7975" s="13">
        <f t="shared" ca="1" si="749"/>
        <v>0</v>
      </c>
    </row>
    <row r="7976" spans="3:8">
      <c r="C7976" s="13">
        <f t="shared" ca="1" si="744"/>
        <v>2015.2417683035801</v>
      </c>
      <c r="D7976" s="13">
        <f t="shared" ca="1" si="745"/>
        <v>100.5891931122231</v>
      </c>
      <c r="E7976" s="13">
        <f t="shared" ca="1" si="746"/>
        <v>991294.11854437192</v>
      </c>
      <c r="F7976" s="13">
        <f t="shared" ca="1" si="747"/>
        <v>3.9987978573912035</v>
      </c>
      <c r="G7976" s="13">
        <f t="shared" ca="1" si="748"/>
        <v>0.5130213491282013</v>
      </c>
      <c r="H7976" s="13">
        <f t="shared" ca="1" si="749"/>
        <v>0</v>
      </c>
    </row>
    <row r="7977" spans="3:8">
      <c r="C7977" s="13">
        <f t="shared" ca="1" si="744"/>
        <v>1986.5557639353583</v>
      </c>
      <c r="D7977" s="13">
        <f t="shared" ca="1" si="745"/>
        <v>100.52490051163731</v>
      </c>
      <c r="E7977" s="13">
        <f t="shared" ca="1" si="746"/>
        <v>997399.09895719553</v>
      </c>
      <c r="F7977" s="13">
        <f t="shared" ca="1" si="747"/>
        <v>3.9971099317262366</v>
      </c>
      <c r="G7977" s="13">
        <f t="shared" ca="1" si="748"/>
        <v>0.49598890898833498</v>
      </c>
      <c r="H7977" s="13">
        <f t="shared" ca="1" si="749"/>
        <v>0</v>
      </c>
    </row>
    <row r="7978" spans="3:8">
      <c r="C7978" s="13">
        <f t="shared" ca="1" si="744"/>
        <v>1977.8490213654088</v>
      </c>
      <c r="D7978" s="13">
        <f t="shared" ca="1" si="745"/>
        <v>99.886052341123545</v>
      </c>
      <c r="E7978" s="13">
        <f t="shared" ca="1" si="746"/>
        <v>991069.50478298415</v>
      </c>
      <c r="F7978" s="13">
        <f t="shared" ca="1" si="747"/>
        <v>4.0013907989767477</v>
      </c>
      <c r="G7978" s="13">
        <f t="shared" ca="1" si="748"/>
        <v>0.48954573123022527</v>
      </c>
      <c r="H7978" s="13">
        <f t="shared" ca="1" si="749"/>
        <v>0</v>
      </c>
    </row>
    <row r="7979" spans="3:8">
      <c r="C7979" s="13">
        <f t="shared" ca="1" si="744"/>
        <v>1986.8361928698723</v>
      </c>
      <c r="D7979" s="13">
        <f t="shared" ca="1" si="745"/>
        <v>100.66603163231011</v>
      </c>
      <c r="E7979" s="13">
        <f t="shared" ca="1" si="746"/>
        <v>1000108.7891719578</v>
      </c>
      <c r="F7979" s="13">
        <f t="shared" ca="1" si="747"/>
        <v>3.9938678939092314</v>
      </c>
      <c r="G7979" s="13">
        <f t="shared" ca="1" si="748"/>
        <v>0.49709017864144067</v>
      </c>
      <c r="H7979" s="13">
        <f t="shared" ca="1" si="749"/>
        <v>0</v>
      </c>
    </row>
    <row r="7980" spans="3:8">
      <c r="C7980" s="13">
        <f t="shared" ca="1" si="744"/>
        <v>1999.869110451192</v>
      </c>
      <c r="D7980" s="13">
        <f t="shared" ca="1" si="745"/>
        <v>98.412478425089049</v>
      </c>
      <c r="E7980" s="13">
        <f t="shared" ca="1" si="746"/>
        <v>984355.35950854118</v>
      </c>
      <c r="F7980" s="13">
        <f t="shared" ca="1" si="747"/>
        <v>4.0087068624427706</v>
      </c>
      <c r="G7980" s="13">
        <f t="shared" ca="1" si="748"/>
        <v>0.49287221994892855</v>
      </c>
      <c r="H7980" s="13">
        <f t="shared" ca="1" si="749"/>
        <v>0</v>
      </c>
    </row>
    <row r="7981" spans="3:8">
      <c r="C7981" s="13">
        <f t="shared" ca="1" si="744"/>
        <v>2020.9185588426744</v>
      </c>
      <c r="D7981" s="13">
        <f t="shared" ca="1" si="745"/>
        <v>99.496331711440163</v>
      </c>
      <c r="E7981" s="13">
        <f t="shared" ca="1" si="746"/>
        <v>1003355.0178615032</v>
      </c>
      <c r="F7981" s="13">
        <f t="shared" ca="1" si="747"/>
        <v>4.0021365634423223</v>
      </c>
      <c r="G7981" s="13">
        <f t="shared" ca="1" si="748"/>
        <v>0.50249597346926989</v>
      </c>
      <c r="H7981" s="13">
        <f t="shared" ca="1" si="749"/>
        <v>0</v>
      </c>
    </row>
    <row r="7982" spans="3:8">
      <c r="C7982" s="13">
        <f t="shared" ca="1" si="744"/>
        <v>2014.6272963930701</v>
      </c>
      <c r="D7982" s="13">
        <f t="shared" ca="1" si="745"/>
        <v>98.732440908457761</v>
      </c>
      <c r="E7982" s="13">
        <f t="shared" ca="1" si="746"/>
        <v>997913.94909056753</v>
      </c>
      <c r="F7982" s="13">
        <f t="shared" ca="1" si="747"/>
        <v>4.0018382881460637</v>
      </c>
      <c r="G7982" s="13">
        <f t="shared" ca="1" si="748"/>
        <v>0.49838871831932274</v>
      </c>
      <c r="H7982" s="13">
        <f t="shared" ca="1" si="749"/>
        <v>0</v>
      </c>
    </row>
    <row r="7983" spans="3:8">
      <c r="C7983" s="13">
        <f t="shared" ca="1" si="744"/>
        <v>2002.6974659067166</v>
      </c>
      <c r="D7983" s="13">
        <f t="shared" ca="1" si="745"/>
        <v>99.319030502724601</v>
      </c>
      <c r="E7983" s="13">
        <f t="shared" ca="1" si="746"/>
        <v>996296.38985124847</v>
      </c>
      <c r="F7983" s="13">
        <f t="shared" ca="1" si="747"/>
        <v>3.9981818662520294</v>
      </c>
      <c r="G7983" s="13">
        <f t="shared" ca="1" si="748"/>
        <v>0.49805185947856245</v>
      </c>
      <c r="H7983" s="13">
        <f t="shared" ca="1" si="749"/>
        <v>0</v>
      </c>
    </row>
    <row r="7984" spans="3:8">
      <c r="C7984" s="13">
        <f t="shared" ca="1" si="744"/>
        <v>1989.7863406034958</v>
      </c>
      <c r="D7984" s="13">
        <f t="shared" ca="1" si="745"/>
        <v>99.61458956386511</v>
      </c>
      <c r="E7984" s="13">
        <f t="shared" ca="1" si="746"/>
        <v>995778.18471928593</v>
      </c>
      <c r="F7984" s="13">
        <f t="shared" ca="1" si="747"/>
        <v>4.0123266857541457</v>
      </c>
      <c r="G7984" s="13">
        <f t="shared" ca="1" si="748"/>
        <v>0.48645001635373258</v>
      </c>
      <c r="H7984" s="13">
        <f t="shared" ca="1" si="749"/>
        <v>0</v>
      </c>
    </row>
    <row r="7985" spans="3:8">
      <c r="C7985" s="13">
        <f t="shared" ca="1" si="744"/>
        <v>2018.3554115753161</v>
      </c>
      <c r="D7985" s="13">
        <f t="shared" ca="1" si="745"/>
        <v>99.160010574977917</v>
      </c>
      <c r="E7985" s="13">
        <f t="shared" ca="1" si="746"/>
        <v>1003839.8192007466</v>
      </c>
      <c r="F7985" s="13">
        <f t="shared" ca="1" si="747"/>
        <v>4.0044144656234204</v>
      </c>
      <c r="G7985" s="13">
        <f t="shared" ca="1" si="748"/>
        <v>0.4981515442152768</v>
      </c>
      <c r="H7985" s="13">
        <f t="shared" ca="1" si="749"/>
        <v>0</v>
      </c>
    </row>
    <row r="7986" spans="3:8">
      <c r="C7986" s="13">
        <f t="shared" ca="1" si="744"/>
        <v>1993.2268634926802</v>
      </c>
      <c r="D7986" s="13">
        <f t="shared" ca="1" si="745"/>
        <v>100.57790822427069</v>
      </c>
      <c r="E7986" s="13">
        <f t="shared" ca="1" si="746"/>
        <v>985741.57091863523</v>
      </c>
      <c r="F7986" s="13">
        <f t="shared" ca="1" si="747"/>
        <v>3.9987441083346478</v>
      </c>
      <c r="G7986" s="13">
        <f t="shared" ca="1" si="748"/>
        <v>0.50467137504803583</v>
      </c>
      <c r="H7986" s="13">
        <f t="shared" ca="1" si="749"/>
        <v>0</v>
      </c>
    </row>
    <row r="7987" spans="3:8">
      <c r="C7987" s="13">
        <f t="shared" ca="1" si="744"/>
        <v>1998.9251406594215</v>
      </c>
      <c r="D7987" s="13">
        <f t="shared" ca="1" si="745"/>
        <v>100.29780434249371</v>
      </c>
      <c r="E7987" s="13">
        <f t="shared" ca="1" si="746"/>
        <v>990989.09931422386</v>
      </c>
      <c r="F7987" s="13">
        <f t="shared" ca="1" si="747"/>
        <v>4.0012221683618785</v>
      </c>
      <c r="G7987" s="13">
        <f t="shared" ca="1" si="748"/>
        <v>0.50222124268892665</v>
      </c>
      <c r="H7987" s="13">
        <f t="shared" ca="1" si="749"/>
        <v>0</v>
      </c>
    </row>
    <row r="7988" spans="3:8">
      <c r="C7988" s="13">
        <f t="shared" ca="1" si="744"/>
        <v>2012.8709052301442</v>
      </c>
      <c r="D7988" s="13">
        <f t="shared" ca="1" si="745"/>
        <v>100.13635862834261</v>
      </c>
      <c r="E7988" s="13">
        <f t="shared" ca="1" si="746"/>
        <v>1000012.5127387347</v>
      </c>
      <c r="F7988" s="13">
        <f t="shared" ca="1" si="747"/>
        <v>4.0123027393140163</v>
      </c>
      <c r="G7988" s="13">
        <f t="shared" ca="1" si="748"/>
        <v>0.49830307002612795</v>
      </c>
      <c r="H7988" s="13">
        <f t="shared" ca="1" si="749"/>
        <v>0</v>
      </c>
    </row>
    <row r="7989" spans="3:8">
      <c r="C7989" s="13">
        <f t="shared" ca="1" si="744"/>
        <v>1998.7325893270754</v>
      </c>
      <c r="D7989" s="13">
        <f t="shared" ca="1" si="745"/>
        <v>99.060822357298122</v>
      </c>
      <c r="E7989" s="13">
        <f t="shared" ca="1" si="746"/>
        <v>1000573.9511037805</v>
      </c>
      <c r="F7989" s="13">
        <f t="shared" ca="1" si="747"/>
        <v>3.9998226750819095</v>
      </c>
      <c r="G7989" s="13">
        <f t="shared" ca="1" si="748"/>
        <v>0.49186883505448625</v>
      </c>
      <c r="H7989" s="13">
        <f t="shared" ca="1" si="749"/>
        <v>0</v>
      </c>
    </row>
    <row r="7990" spans="3:8">
      <c r="C7990" s="13">
        <f t="shared" ca="1" si="744"/>
        <v>1994.6873421495297</v>
      </c>
      <c r="D7990" s="13">
        <f t="shared" ca="1" si="745"/>
        <v>100.20313460654856</v>
      </c>
      <c r="E7990" s="13">
        <f t="shared" ca="1" si="746"/>
        <v>996102.65255233133</v>
      </c>
      <c r="F7990" s="13">
        <f t="shared" ca="1" si="747"/>
        <v>3.9882372696355901</v>
      </c>
      <c r="G7990" s="13">
        <f t="shared" ca="1" si="748"/>
        <v>0.50356212634181441</v>
      </c>
      <c r="H7990" s="13">
        <f t="shared" ca="1" si="749"/>
        <v>0</v>
      </c>
    </row>
    <row r="7991" spans="3:8">
      <c r="C7991" s="13">
        <f t="shared" ca="1" si="744"/>
        <v>2010.5448556462486</v>
      </c>
      <c r="D7991" s="13">
        <f t="shared" ca="1" si="745"/>
        <v>100.54792849817366</v>
      </c>
      <c r="E7991" s="13">
        <f t="shared" ca="1" si="746"/>
        <v>993607.29032916797</v>
      </c>
      <c r="F7991" s="13">
        <f t="shared" ca="1" si="747"/>
        <v>3.9916070250941522</v>
      </c>
      <c r="G7991" s="13">
        <f t="shared" ca="1" si="748"/>
        <v>0.51291442512970153</v>
      </c>
      <c r="H7991" s="13">
        <f t="shared" ca="1" si="749"/>
        <v>0</v>
      </c>
    </row>
    <row r="7992" spans="3:8">
      <c r="C7992" s="13">
        <f t="shared" ca="1" si="744"/>
        <v>1991.1244028975766</v>
      </c>
      <c r="D7992" s="13">
        <f t="shared" ca="1" si="745"/>
        <v>99.831507754164392</v>
      </c>
      <c r="E7992" s="13">
        <f t="shared" ca="1" si="746"/>
        <v>1002859.5819401428</v>
      </c>
      <c r="F7992" s="13">
        <f t="shared" ca="1" si="747"/>
        <v>4.0045642732689117</v>
      </c>
      <c r="G7992" s="13">
        <f t="shared" ca="1" si="748"/>
        <v>0.48848738508681283</v>
      </c>
      <c r="H7992" s="13">
        <f t="shared" ca="1" si="749"/>
        <v>0</v>
      </c>
    </row>
    <row r="7993" spans="3:8">
      <c r="C7993" s="13">
        <f t="shared" ca="1" si="744"/>
        <v>2010.504042647957</v>
      </c>
      <c r="D7993" s="13">
        <f t="shared" ca="1" si="745"/>
        <v>100.28808635652557</v>
      </c>
      <c r="E7993" s="13">
        <f t="shared" ca="1" si="746"/>
        <v>989698.58130871982</v>
      </c>
      <c r="F7993" s="13">
        <f t="shared" ca="1" si="747"/>
        <v>3.9896735062240496</v>
      </c>
      <c r="G7993" s="13">
        <f t="shared" ca="1" si="748"/>
        <v>0.51458486160706451</v>
      </c>
      <c r="H7993" s="13">
        <f t="shared" ca="1" si="749"/>
        <v>0</v>
      </c>
    </row>
    <row r="7994" spans="3:8">
      <c r="C7994" s="13">
        <f t="shared" ca="1" si="744"/>
        <v>2001.413904983594</v>
      </c>
      <c r="D7994" s="13">
        <f t="shared" ca="1" si="745"/>
        <v>99.870431582914691</v>
      </c>
      <c r="E7994" s="13">
        <f t="shared" ca="1" si="746"/>
        <v>989521.08872685628</v>
      </c>
      <c r="F7994" s="13">
        <f t="shared" ca="1" si="747"/>
        <v>3.9947511178961865</v>
      </c>
      <c r="G7994" s="13">
        <f t="shared" ca="1" si="748"/>
        <v>0.50533214431081663</v>
      </c>
      <c r="H7994" s="13">
        <f t="shared" ca="1" si="749"/>
        <v>0</v>
      </c>
    </row>
    <row r="7995" spans="3:8">
      <c r="C7995" s="13">
        <f t="shared" ca="1" si="744"/>
        <v>2006.0725270234968</v>
      </c>
      <c r="D7995" s="13">
        <f t="shared" ca="1" si="745"/>
        <v>99.845493745068524</v>
      </c>
      <c r="E7995" s="13">
        <f t="shared" ca="1" si="746"/>
        <v>998943.28820957721</v>
      </c>
      <c r="F7995" s="13">
        <f t="shared" ca="1" si="747"/>
        <v>3.9990440245014196</v>
      </c>
      <c r="G7995" s="13">
        <f t="shared" ca="1" si="748"/>
        <v>0.50061780337205486</v>
      </c>
      <c r="H7995" s="13">
        <f t="shared" ca="1" si="749"/>
        <v>0</v>
      </c>
    </row>
    <row r="7996" spans="3:8">
      <c r="C7996" s="13">
        <f t="shared" ca="1" si="744"/>
        <v>2009.0216375361042</v>
      </c>
      <c r="D7996" s="13">
        <f t="shared" ca="1" si="745"/>
        <v>99.689038367442592</v>
      </c>
      <c r="E7996" s="13">
        <f t="shared" ca="1" si="746"/>
        <v>1000385.2905581371</v>
      </c>
      <c r="F7996" s="13">
        <f t="shared" ca="1" si="747"/>
        <v>4.0023569030858557</v>
      </c>
      <c r="G7996" s="13">
        <f t="shared" ca="1" si="748"/>
        <v>0.49892609435936441</v>
      </c>
      <c r="H7996" s="13">
        <f t="shared" ca="1" si="749"/>
        <v>0</v>
      </c>
    </row>
    <row r="7997" spans="3:8">
      <c r="C7997" s="13">
        <f t="shared" ca="1" si="744"/>
        <v>2005.1299256924028</v>
      </c>
      <c r="D7997" s="13">
        <f t="shared" ca="1" si="745"/>
        <v>99.668563177241012</v>
      </c>
      <c r="E7997" s="13">
        <f t="shared" ca="1" si="746"/>
        <v>991749.45490554068</v>
      </c>
      <c r="F7997" s="13">
        <f t="shared" ca="1" si="747"/>
        <v>4.0037126755483987</v>
      </c>
      <c r="G7997" s="13">
        <f t="shared" ca="1" si="748"/>
        <v>0.50054115011685008</v>
      </c>
      <c r="H7997" s="13">
        <f t="shared" ca="1" si="749"/>
        <v>0</v>
      </c>
    </row>
    <row r="7998" spans="3:8">
      <c r="C7998" s="13">
        <f t="shared" ca="1" si="744"/>
        <v>2006.7312462290008</v>
      </c>
      <c r="D7998" s="13">
        <f t="shared" ca="1" si="745"/>
        <v>99.722923726604151</v>
      </c>
      <c r="E7998" s="13">
        <f t="shared" ca="1" si="746"/>
        <v>995470.74847249151</v>
      </c>
      <c r="F7998" s="13">
        <f t="shared" ca="1" si="747"/>
        <v>3.9956316597654129</v>
      </c>
      <c r="G7998" s="13">
        <f t="shared" ca="1" si="748"/>
        <v>0.50379433308627219</v>
      </c>
      <c r="H7998" s="13">
        <f t="shared" ca="1" si="749"/>
        <v>0</v>
      </c>
    </row>
    <row r="7999" spans="3:8">
      <c r="C7999" s="13">
        <f t="shared" ca="1" si="744"/>
        <v>1999.400153237938</v>
      </c>
      <c r="D7999" s="13">
        <f t="shared" ca="1" si="745"/>
        <v>100.30553469700206</v>
      </c>
      <c r="E7999" s="13">
        <f t="shared" ca="1" si="746"/>
        <v>986533.61623951152</v>
      </c>
      <c r="F7999" s="13">
        <f t="shared" ca="1" si="747"/>
        <v>3.9973587875160952</v>
      </c>
      <c r="G7999" s="13">
        <f t="shared" ca="1" si="748"/>
        <v>0.50672235365768314</v>
      </c>
      <c r="H7999" s="13">
        <f t="shared" ca="1" si="749"/>
        <v>0</v>
      </c>
    </row>
    <row r="8000" spans="3:8">
      <c r="C8000" s="13">
        <f t="shared" ca="1" si="744"/>
        <v>2003.7808771843888</v>
      </c>
      <c r="D8000" s="13">
        <f t="shared" ca="1" si="745"/>
        <v>100.52034289545269</v>
      </c>
      <c r="E8000" s="13">
        <f t="shared" ca="1" si="746"/>
        <v>997463.51255236554</v>
      </c>
      <c r="F8000" s="13">
        <f t="shared" ca="1" si="747"/>
        <v>4.0038778449325507</v>
      </c>
      <c r="G8000" s="13">
        <f t="shared" ca="1" si="748"/>
        <v>0.50116906637172054</v>
      </c>
      <c r="H8000" s="13">
        <f t="shared" ca="1" si="749"/>
        <v>0</v>
      </c>
    </row>
    <row r="8001" spans="3:8">
      <c r="C8001" s="13">
        <f t="shared" ca="1" si="744"/>
        <v>1992.3182388793407</v>
      </c>
      <c r="D8001" s="13">
        <f t="shared" ca="1" si="745"/>
        <v>101.34602970794712</v>
      </c>
      <c r="E8001" s="13">
        <f t="shared" ca="1" si="746"/>
        <v>989662.07275159901</v>
      </c>
      <c r="F8001" s="13">
        <f t="shared" ca="1" si="747"/>
        <v>4.0031185227969504</v>
      </c>
      <c r="G8001" s="13">
        <f t="shared" ca="1" si="748"/>
        <v>0.50384107981526982</v>
      </c>
      <c r="H8001" s="13">
        <f t="shared" ca="1" si="749"/>
        <v>0</v>
      </c>
    </row>
    <row r="8002" spans="3:8">
      <c r="C8002" s="13">
        <f t="shared" ca="1" si="744"/>
        <v>1990.2841439065608</v>
      </c>
      <c r="D8002" s="13">
        <f t="shared" ca="1" si="745"/>
        <v>99.953811860794076</v>
      </c>
      <c r="E8002" s="13">
        <f t="shared" ca="1" si="746"/>
        <v>991262.46484724607</v>
      </c>
      <c r="F8002" s="13">
        <f t="shared" ca="1" si="747"/>
        <v>3.997057705023249</v>
      </c>
      <c r="G8002" s="13">
        <f t="shared" ca="1" si="748"/>
        <v>0.49811466490761885</v>
      </c>
      <c r="H8002" s="13">
        <f t="shared" ca="1" si="749"/>
        <v>0</v>
      </c>
    </row>
    <row r="8003" spans="3:8">
      <c r="C8003" s="13">
        <f t="shared" ca="1" si="744"/>
        <v>2019.3450855144406</v>
      </c>
      <c r="D8003" s="13">
        <f t="shared" ca="1" si="745"/>
        <v>99.543697780172806</v>
      </c>
      <c r="E8003" s="13">
        <f t="shared" ca="1" si="746"/>
        <v>999846.09728826245</v>
      </c>
      <c r="F8003" s="13">
        <f t="shared" ca="1" si="747"/>
        <v>3.995179355880758</v>
      </c>
      <c r="G8003" s="13">
        <f t="shared" ca="1" si="748"/>
        <v>0.50723207500120659</v>
      </c>
      <c r="H8003" s="13">
        <f t="shared" ca="1" si="749"/>
        <v>0</v>
      </c>
    </row>
    <row r="8004" spans="3:8">
      <c r="C8004" s="13">
        <f t="shared" ca="1" si="744"/>
        <v>1983.7937771282286</v>
      </c>
      <c r="D8004" s="13">
        <f t="shared" ca="1" si="745"/>
        <v>99.183276452039649</v>
      </c>
      <c r="E8004" s="13">
        <f t="shared" ca="1" si="746"/>
        <v>995174.2671142891</v>
      </c>
      <c r="F8004" s="13">
        <f t="shared" ca="1" si="747"/>
        <v>4.0015275959956709</v>
      </c>
      <c r="G8004" s="13">
        <f t="shared" ca="1" si="748"/>
        <v>0.48694423656492941</v>
      </c>
      <c r="H8004" s="13">
        <f t="shared" ca="1" si="749"/>
        <v>0</v>
      </c>
    </row>
    <row r="8005" spans="3:8">
      <c r="C8005" s="13">
        <f t="shared" ca="1" si="744"/>
        <v>1999.972047482102</v>
      </c>
      <c r="D8005" s="13">
        <f t="shared" ca="1" si="745"/>
        <v>100.22537109374723</v>
      </c>
      <c r="E8005" s="13">
        <f t="shared" ca="1" si="746"/>
        <v>992563.2387032737</v>
      </c>
      <c r="F8005" s="13">
        <f t="shared" ca="1" si="747"/>
        <v>3.991121013442033</v>
      </c>
      <c r="G8005" s="13">
        <f t="shared" ca="1" si="748"/>
        <v>0.50668481460746517</v>
      </c>
      <c r="H8005" s="13">
        <f t="shared" ca="1" si="749"/>
        <v>0</v>
      </c>
    </row>
    <row r="8006" spans="3:8">
      <c r="C8006" s="13">
        <f t="shared" ca="1" si="744"/>
        <v>2000.5189242931378</v>
      </c>
      <c r="D8006" s="13">
        <f t="shared" ca="1" si="745"/>
        <v>100.25122701881011</v>
      </c>
      <c r="E8006" s="13">
        <f t="shared" ca="1" si="746"/>
        <v>990112.53633119841</v>
      </c>
      <c r="F8006" s="13">
        <f t="shared" ca="1" si="747"/>
        <v>4.0018233511654913</v>
      </c>
      <c r="G8006" s="13">
        <f t="shared" ca="1" si="748"/>
        <v>0.50293162328326513</v>
      </c>
      <c r="H8006" s="13">
        <f t="shared" ca="1" si="749"/>
        <v>0</v>
      </c>
    </row>
    <row r="8007" spans="3:8">
      <c r="C8007" s="13">
        <f t="shared" ca="1" si="744"/>
        <v>1985.7433815018069</v>
      </c>
      <c r="D8007" s="13">
        <f t="shared" ca="1" si="745"/>
        <v>100.81489541715212</v>
      </c>
      <c r="E8007" s="13">
        <f t="shared" ca="1" si="746"/>
        <v>993935.61996296083</v>
      </c>
      <c r="F8007" s="13">
        <f t="shared" ca="1" si="747"/>
        <v>4.0151276639825513</v>
      </c>
      <c r="G8007" s="13">
        <f t="shared" ca="1" si="748"/>
        <v>0.48985257693205875</v>
      </c>
      <c r="H8007" s="13">
        <f t="shared" ca="1" si="749"/>
        <v>0</v>
      </c>
    </row>
    <row r="8008" spans="3:8">
      <c r="C8008" s="13">
        <f t="shared" ca="1" si="744"/>
        <v>2007.9001886785527</v>
      </c>
      <c r="D8008" s="13">
        <f t="shared" ca="1" si="745"/>
        <v>99.200468586253919</v>
      </c>
      <c r="E8008" s="13">
        <f t="shared" ca="1" si="746"/>
        <v>999401.26232080115</v>
      </c>
      <c r="F8008" s="13">
        <f t="shared" ca="1" si="747"/>
        <v>4.0035952912009369</v>
      </c>
      <c r="G8008" s="13">
        <f t="shared" ca="1" si="748"/>
        <v>0.4958011463670613</v>
      </c>
      <c r="H8008" s="13">
        <f t="shared" ca="1" si="749"/>
        <v>0</v>
      </c>
    </row>
    <row r="8009" spans="3:8">
      <c r="C8009" s="13">
        <f t="shared" ca="1" si="744"/>
        <v>1987.8251870215875</v>
      </c>
      <c r="D8009" s="13">
        <f t="shared" ca="1" si="745"/>
        <v>100.37399993223704</v>
      </c>
      <c r="E8009" s="13">
        <f t="shared" ca="1" si="746"/>
        <v>990196.70414912666</v>
      </c>
      <c r="F8009" s="13">
        <f t="shared" ca="1" si="747"/>
        <v>3.9979671049674503</v>
      </c>
      <c r="G8009" s="13">
        <f t="shared" ca="1" si="748"/>
        <v>0.49905613852734765</v>
      </c>
      <c r="H8009" s="13">
        <f t="shared" ca="1" si="749"/>
        <v>0</v>
      </c>
    </row>
    <row r="8010" spans="3:8">
      <c r="C8010" s="13">
        <f t="shared" ca="1" si="744"/>
        <v>2014.6840849159414</v>
      </c>
      <c r="D8010" s="13">
        <f t="shared" ca="1" si="745"/>
        <v>99.633834358243334</v>
      </c>
      <c r="E8010" s="13">
        <f t="shared" ca="1" si="746"/>
        <v>1004052.9561419548</v>
      </c>
      <c r="F8010" s="13">
        <f t="shared" ca="1" si="747"/>
        <v>3.9993843316640896</v>
      </c>
      <c r="G8010" s="13">
        <f t="shared" ca="1" si="748"/>
        <v>0.50111996751886256</v>
      </c>
      <c r="H8010" s="13">
        <f t="shared" ca="1" si="749"/>
        <v>0</v>
      </c>
    </row>
    <row r="8011" spans="3:8">
      <c r="C8011" s="13">
        <f t="shared" ca="1" si="744"/>
        <v>1992.5601637327891</v>
      </c>
      <c r="D8011" s="13">
        <f t="shared" ca="1" si="745"/>
        <v>99.858917672246221</v>
      </c>
      <c r="E8011" s="13">
        <f t="shared" ca="1" si="746"/>
        <v>1002005.1539088442</v>
      </c>
      <c r="F8011" s="13">
        <f t="shared" ca="1" si="747"/>
        <v>4.0053542975516283</v>
      </c>
      <c r="G8011" s="13">
        <f t="shared" ca="1" si="748"/>
        <v>0.48935740959611651</v>
      </c>
      <c r="H8011" s="13">
        <f t="shared" ca="1" si="749"/>
        <v>0</v>
      </c>
    </row>
    <row r="8012" spans="3:8">
      <c r="C8012" s="13">
        <f t="shared" ca="1" si="744"/>
        <v>2001.2533834760313</v>
      </c>
      <c r="D8012" s="13">
        <f t="shared" ca="1" si="745"/>
        <v>100.21709606922843</v>
      </c>
      <c r="E8012" s="13">
        <f t="shared" ca="1" si="746"/>
        <v>1002132.9872116044</v>
      </c>
      <c r="F8012" s="13">
        <f t="shared" ca="1" si="747"/>
        <v>3.9950703735314312</v>
      </c>
      <c r="G8012" s="13">
        <f t="shared" ca="1" si="748"/>
        <v>0.50046419727164226</v>
      </c>
      <c r="H8012" s="13">
        <f t="shared" ca="1" si="749"/>
        <v>0</v>
      </c>
    </row>
    <row r="8013" spans="3:8">
      <c r="C8013" s="13">
        <f t="shared" ca="1" si="744"/>
        <v>1985.9531545542354</v>
      </c>
      <c r="D8013" s="13">
        <f t="shared" ca="1" si="745"/>
        <v>99.856512699370796</v>
      </c>
      <c r="E8013" s="13">
        <f t="shared" ca="1" si="746"/>
        <v>998622.64329479681</v>
      </c>
      <c r="F8013" s="13">
        <f t="shared" ca="1" si="747"/>
        <v>3.9939614517276736</v>
      </c>
      <c r="G8013" s="13">
        <f t="shared" ca="1" si="748"/>
        <v>0.49334149422291007</v>
      </c>
      <c r="H8013" s="13">
        <f t="shared" ca="1" si="749"/>
        <v>0</v>
      </c>
    </row>
    <row r="8014" spans="3:8">
      <c r="C8014" s="13">
        <f t="shared" ca="1" si="744"/>
        <v>1990.5691112472846</v>
      </c>
      <c r="D8014" s="13">
        <f t="shared" ca="1" si="745"/>
        <v>99.536456505601819</v>
      </c>
      <c r="E8014" s="13">
        <f t="shared" ca="1" si="746"/>
        <v>990269.3001432817</v>
      </c>
      <c r="F8014" s="13">
        <f t="shared" ca="1" si="747"/>
        <v>3.9956892299337148</v>
      </c>
      <c r="G8014" s="13">
        <f t="shared" ca="1" si="748"/>
        <v>0.49735524711570728</v>
      </c>
      <c r="H8014" s="13">
        <f t="shared" ca="1" si="749"/>
        <v>0</v>
      </c>
    </row>
    <row r="8015" spans="3:8">
      <c r="C8015" s="13">
        <f t="shared" ca="1" si="744"/>
        <v>1999.3969159945748</v>
      </c>
      <c r="D8015" s="13">
        <f t="shared" ca="1" si="745"/>
        <v>99.926161765685038</v>
      </c>
      <c r="E8015" s="13">
        <f t="shared" ca="1" si="746"/>
        <v>992536.68016417278</v>
      </c>
      <c r="F8015" s="13">
        <f t="shared" ca="1" si="747"/>
        <v>3.9980211562254251</v>
      </c>
      <c r="G8015" s="13">
        <f t="shared" ca="1" si="748"/>
        <v>0.50141862245991187</v>
      </c>
      <c r="H8015" s="13">
        <f t="shared" ca="1" si="749"/>
        <v>0</v>
      </c>
    </row>
    <row r="8016" spans="3:8">
      <c r="C8016" s="13">
        <f t="shared" ca="1" si="744"/>
        <v>2005.851291432394</v>
      </c>
      <c r="D8016" s="13">
        <f t="shared" ca="1" si="745"/>
        <v>100.28931753194513</v>
      </c>
      <c r="E8016" s="13">
        <f t="shared" ca="1" si="746"/>
        <v>990067.43932892848</v>
      </c>
      <c r="F8016" s="13">
        <f t="shared" ca="1" si="747"/>
        <v>3.9989944952137062</v>
      </c>
      <c r="G8016" s="13">
        <f t="shared" ca="1" si="748"/>
        <v>0.50726426902670718</v>
      </c>
      <c r="H8016" s="13">
        <f t="shared" ca="1" si="749"/>
        <v>0</v>
      </c>
    </row>
    <row r="8017" spans="3:8">
      <c r="C8017" s="13">
        <f t="shared" ca="1" si="744"/>
        <v>2001.1716465201243</v>
      </c>
      <c r="D8017" s="13">
        <f t="shared" ca="1" si="745"/>
        <v>99.641970799386499</v>
      </c>
      <c r="E8017" s="13">
        <f t="shared" ca="1" si="746"/>
        <v>999071.95968065213</v>
      </c>
      <c r="F8017" s="13">
        <f t="shared" ca="1" si="747"/>
        <v>3.9998979929981284</v>
      </c>
      <c r="G8017" s="13">
        <f t="shared" ca="1" si="748"/>
        <v>0.49667087292484791</v>
      </c>
      <c r="H8017" s="13">
        <f t="shared" ca="1" si="749"/>
        <v>0</v>
      </c>
    </row>
    <row r="8018" spans="3:8">
      <c r="C8018" s="13">
        <f t="shared" ca="1" si="744"/>
        <v>2012.0542225988759</v>
      </c>
      <c r="D8018" s="13">
        <f t="shared" ca="1" si="745"/>
        <v>100.17831928299502</v>
      </c>
      <c r="E8018" s="13">
        <f t="shared" ca="1" si="746"/>
        <v>990533.42408076639</v>
      </c>
      <c r="F8018" s="13">
        <f t="shared" ca="1" si="747"/>
        <v>3.9952312808834951</v>
      </c>
      <c r="G8018" s="13">
        <f t="shared" ca="1" si="748"/>
        <v>0.51152445376792466</v>
      </c>
      <c r="H8018" s="13">
        <f t="shared" ca="1" si="749"/>
        <v>0</v>
      </c>
    </row>
    <row r="8019" spans="3:8">
      <c r="C8019" s="13">
        <f t="shared" ca="1" si="744"/>
        <v>1999.8631599445771</v>
      </c>
      <c r="D8019" s="13">
        <f t="shared" ca="1" si="745"/>
        <v>99.738618735530039</v>
      </c>
      <c r="E8019" s="13">
        <f t="shared" ca="1" si="746"/>
        <v>1003104.3928531017</v>
      </c>
      <c r="F8019" s="13">
        <f t="shared" ca="1" si="747"/>
        <v>3.9991162817271411</v>
      </c>
      <c r="G8019" s="13">
        <f t="shared" ca="1" si="748"/>
        <v>0.49489353825130034</v>
      </c>
      <c r="H8019" s="13">
        <f t="shared" ca="1" si="749"/>
        <v>0</v>
      </c>
    </row>
    <row r="8020" spans="3:8">
      <c r="C8020" s="13">
        <f t="shared" ca="1" si="744"/>
        <v>1984.7751228679892</v>
      </c>
      <c r="D8020" s="13">
        <f t="shared" ca="1" si="745"/>
        <v>99.978407769199706</v>
      </c>
      <c r="E8020" s="13">
        <f t="shared" ca="1" si="746"/>
        <v>993204.22237798246</v>
      </c>
      <c r="F8020" s="13">
        <f t="shared" ca="1" si="747"/>
        <v>3.9925551282761202</v>
      </c>
      <c r="G8020" s="13">
        <f t="shared" ca="1" si="748"/>
        <v>0.49674868177626574</v>
      </c>
      <c r="H8020" s="13">
        <f t="shared" ca="1" si="749"/>
        <v>0</v>
      </c>
    </row>
    <row r="8021" spans="3:8">
      <c r="C8021" s="13">
        <f t="shared" ca="1" si="744"/>
        <v>1981.3466132840765</v>
      </c>
      <c r="D8021" s="13">
        <f t="shared" ca="1" si="745"/>
        <v>100.78740189331201</v>
      </c>
      <c r="E8021" s="13">
        <f t="shared" ca="1" si="746"/>
        <v>998245.06887031661</v>
      </c>
      <c r="F8021" s="13">
        <f t="shared" ca="1" si="747"/>
        <v>3.9958773067057685</v>
      </c>
      <c r="G8021" s="13">
        <f t="shared" ca="1" si="748"/>
        <v>0.49487047763729719</v>
      </c>
      <c r="H8021" s="13">
        <f t="shared" ca="1" si="749"/>
        <v>0</v>
      </c>
    </row>
    <row r="8022" spans="3:8">
      <c r="C8022" s="13">
        <f t="shared" ca="1" si="744"/>
        <v>2012.1257617551817</v>
      </c>
      <c r="D8022" s="13">
        <f t="shared" ca="1" si="745"/>
        <v>99.346738885126442</v>
      </c>
      <c r="E8022" s="13">
        <f t="shared" ca="1" si="746"/>
        <v>988162.78245208703</v>
      </c>
      <c r="F8022" s="13">
        <f t="shared" ca="1" si="747"/>
        <v>4.0043549596864443</v>
      </c>
      <c r="G8022" s="13">
        <f t="shared" ca="1" si="748"/>
        <v>0.5039126131635111</v>
      </c>
      <c r="H8022" s="13">
        <f t="shared" ca="1" si="749"/>
        <v>0</v>
      </c>
    </row>
    <row r="8023" spans="3:8">
      <c r="C8023" s="13">
        <f t="shared" ca="1" si="744"/>
        <v>1989.2134529566074</v>
      </c>
      <c r="D8023" s="13">
        <f t="shared" ca="1" si="745"/>
        <v>99.644538732434881</v>
      </c>
      <c r="E8023" s="13">
        <f t="shared" ca="1" si="746"/>
        <v>988358.88693448051</v>
      </c>
      <c r="F8023" s="13">
        <f t="shared" ca="1" si="747"/>
        <v>4.0053068836162673</v>
      </c>
      <c r="G8023" s="13">
        <f t="shared" ca="1" si="748"/>
        <v>0.4934106866202741</v>
      </c>
      <c r="H8023" s="13">
        <f t="shared" ca="1" si="749"/>
        <v>0</v>
      </c>
    </row>
    <row r="8024" spans="3:8">
      <c r="C8024" s="13">
        <f t="shared" ref="C8024:C8087" ca="1" si="750">NORMINV(RAND(),$D$3,$G$3)</f>
        <v>2009.8894722783893</v>
      </c>
      <c r="D8024" s="13">
        <f t="shared" ref="D8024:D8087" ca="1" si="751">NORMINV(RAND(),$D$4,$G$4)</f>
        <v>99.920056437042987</v>
      </c>
      <c r="E8024" s="13">
        <f t="shared" ref="E8024:E8087" ca="1" si="752">NORMINV(RAND(),$D$5,$G$5)</f>
        <v>987772.18934817193</v>
      </c>
      <c r="F8024" s="13">
        <f t="shared" ref="F8024:F8087" ca="1" si="753">NORMINV(RAND(),$D$6,$G$6)</f>
        <v>4.007323706130526</v>
      </c>
      <c r="G8024" s="13">
        <f t="shared" ref="G8024:G8087" ca="1" si="754">C8024^2*D8024/(E8024*3.1415926*F8024^4)</f>
        <v>0.50439719112060455</v>
      </c>
      <c r="H8024" s="13">
        <f t="shared" ref="H8024:H8087" ca="1" si="755">IF(G8024&gt;0.54,1,IF(G8024&lt;0.46,1,0))</f>
        <v>0</v>
      </c>
    </row>
    <row r="8025" spans="3:8">
      <c r="C8025" s="13">
        <f t="shared" ca="1" si="750"/>
        <v>1988.8597832634855</v>
      </c>
      <c r="D8025" s="13">
        <f t="shared" ca="1" si="751"/>
        <v>99.478843268598752</v>
      </c>
      <c r="E8025" s="13">
        <f t="shared" ca="1" si="752"/>
        <v>998539.90574836615</v>
      </c>
      <c r="F8025" s="13">
        <f t="shared" ca="1" si="753"/>
        <v>4.0053866240476657</v>
      </c>
      <c r="G8025" s="13">
        <f t="shared" ca="1" si="754"/>
        <v>0.4873556384233943</v>
      </c>
      <c r="H8025" s="13">
        <f t="shared" ca="1" si="755"/>
        <v>0</v>
      </c>
    </row>
    <row r="8026" spans="3:8">
      <c r="C8026" s="13">
        <f t="shared" ca="1" si="750"/>
        <v>1997.6759755788726</v>
      </c>
      <c r="D8026" s="13">
        <f t="shared" ca="1" si="751"/>
        <v>100.38594097484928</v>
      </c>
      <c r="E8026" s="13">
        <f t="shared" ca="1" si="752"/>
        <v>992535.82928994845</v>
      </c>
      <c r="F8026" s="13">
        <f t="shared" ca="1" si="753"/>
        <v>4.008864877020943</v>
      </c>
      <c r="G8026" s="13">
        <f t="shared" ca="1" si="754"/>
        <v>0.49744063218647172</v>
      </c>
      <c r="H8026" s="13">
        <f t="shared" ca="1" si="755"/>
        <v>0</v>
      </c>
    </row>
    <row r="8027" spans="3:8">
      <c r="C8027" s="13">
        <f t="shared" ca="1" si="750"/>
        <v>2015.9533926585559</v>
      </c>
      <c r="D8027" s="13">
        <f t="shared" ca="1" si="751"/>
        <v>100.60705890477749</v>
      </c>
      <c r="E8027" s="13">
        <f t="shared" ca="1" si="752"/>
        <v>981709.50170228584</v>
      </c>
      <c r="F8027" s="13">
        <f t="shared" ca="1" si="753"/>
        <v>3.9975820017953025</v>
      </c>
      <c r="G8027" s="13">
        <f t="shared" ca="1" si="754"/>
        <v>0.51911914237723955</v>
      </c>
      <c r="H8027" s="13">
        <f t="shared" ca="1" si="755"/>
        <v>0</v>
      </c>
    </row>
    <row r="8028" spans="3:8">
      <c r="C8028" s="13">
        <f t="shared" ca="1" si="750"/>
        <v>2002.4441946853765</v>
      </c>
      <c r="D8028" s="13">
        <f t="shared" ca="1" si="751"/>
        <v>100.6231169562363</v>
      </c>
      <c r="E8028" s="13">
        <f t="shared" ca="1" si="752"/>
        <v>1003809.9002994439</v>
      </c>
      <c r="F8028" s="13">
        <f t="shared" ca="1" si="753"/>
        <v>4.0019624928935293</v>
      </c>
      <c r="G8028" s="13">
        <f t="shared" ca="1" si="754"/>
        <v>0.49879858582934289</v>
      </c>
      <c r="H8028" s="13">
        <f t="shared" ca="1" si="755"/>
        <v>0</v>
      </c>
    </row>
    <row r="8029" spans="3:8">
      <c r="C8029" s="13">
        <f t="shared" ca="1" si="750"/>
        <v>2002.082855651066</v>
      </c>
      <c r="D8029" s="13">
        <f t="shared" ca="1" si="751"/>
        <v>99.809551906004671</v>
      </c>
      <c r="E8029" s="13">
        <f t="shared" ca="1" si="752"/>
        <v>1003228.5576458127</v>
      </c>
      <c r="F8029" s="13">
        <f t="shared" ca="1" si="753"/>
        <v>4.0063577163040405</v>
      </c>
      <c r="G8029" s="13">
        <f t="shared" ca="1" si="754"/>
        <v>0.49270566224206486</v>
      </c>
      <c r="H8029" s="13">
        <f t="shared" ca="1" si="755"/>
        <v>0</v>
      </c>
    </row>
    <row r="8030" spans="3:8">
      <c r="C8030" s="13">
        <f t="shared" ca="1" si="750"/>
        <v>2007.1695666125124</v>
      </c>
      <c r="D8030" s="13">
        <f t="shared" ca="1" si="751"/>
        <v>100.02208403114302</v>
      </c>
      <c r="E8030" s="13">
        <f t="shared" ca="1" si="752"/>
        <v>996620.1248478645</v>
      </c>
      <c r="F8030" s="13">
        <f t="shared" ca="1" si="753"/>
        <v>3.9983823344659193</v>
      </c>
      <c r="G8030" s="13">
        <f t="shared" ca="1" si="754"/>
        <v>0.50355536574937265</v>
      </c>
      <c r="H8030" s="13">
        <f t="shared" ca="1" si="755"/>
        <v>0</v>
      </c>
    </row>
    <row r="8031" spans="3:8">
      <c r="C8031" s="13">
        <f t="shared" ca="1" si="750"/>
        <v>1997.4420753485042</v>
      </c>
      <c r="D8031" s="13">
        <f t="shared" ca="1" si="751"/>
        <v>99.264486759225264</v>
      </c>
      <c r="E8031" s="13">
        <f t="shared" ca="1" si="752"/>
        <v>1005121.1956407308</v>
      </c>
      <c r="F8031" s="13">
        <f t="shared" ca="1" si="753"/>
        <v>4.006852567578477</v>
      </c>
      <c r="G8031" s="13">
        <f t="shared" ca="1" si="754"/>
        <v>0.48658704417208204</v>
      </c>
      <c r="H8031" s="13">
        <f t="shared" ca="1" si="755"/>
        <v>0</v>
      </c>
    </row>
    <row r="8032" spans="3:8">
      <c r="C8032" s="13">
        <f t="shared" ca="1" si="750"/>
        <v>1986.1220376270076</v>
      </c>
      <c r="D8032" s="13">
        <f t="shared" ca="1" si="751"/>
        <v>100.50845725410045</v>
      </c>
      <c r="E8032" s="13">
        <f t="shared" ca="1" si="752"/>
        <v>1003064.7727400601</v>
      </c>
      <c r="F8032" s="13">
        <f t="shared" ca="1" si="753"/>
        <v>3.9935722463224126</v>
      </c>
      <c r="G8032" s="13">
        <f t="shared" ca="1" si="754"/>
        <v>0.49464023713325667</v>
      </c>
      <c r="H8032" s="13">
        <f t="shared" ca="1" si="755"/>
        <v>0</v>
      </c>
    </row>
    <row r="8033" spans="3:8">
      <c r="C8033" s="13">
        <f t="shared" ca="1" si="750"/>
        <v>2007.3983809862561</v>
      </c>
      <c r="D8033" s="13">
        <f t="shared" ca="1" si="751"/>
        <v>99.624527629532665</v>
      </c>
      <c r="E8033" s="13">
        <f t="shared" ca="1" si="752"/>
        <v>1002541.9484312438</v>
      </c>
      <c r="F8033" s="13">
        <f t="shared" ca="1" si="753"/>
        <v>3.9971616234014236</v>
      </c>
      <c r="G8033" s="13">
        <f t="shared" ca="1" si="754"/>
        <v>0.49931447818520552</v>
      </c>
      <c r="H8033" s="13">
        <f t="shared" ca="1" si="755"/>
        <v>0</v>
      </c>
    </row>
    <row r="8034" spans="3:8">
      <c r="C8034" s="13">
        <f t="shared" ca="1" si="750"/>
        <v>1997.8103031771468</v>
      </c>
      <c r="D8034" s="13">
        <f t="shared" ca="1" si="751"/>
        <v>100.29331783217209</v>
      </c>
      <c r="E8034" s="13">
        <f t="shared" ca="1" si="752"/>
        <v>984367.597302821</v>
      </c>
      <c r="F8034" s="13">
        <f t="shared" ca="1" si="753"/>
        <v>4.0096433375860228</v>
      </c>
      <c r="G8034" s="13">
        <f t="shared" ca="1" si="754"/>
        <v>0.50078388791870387</v>
      </c>
      <c r="H8034" s="13">
        <f t="shared" ca="1" si="755"/>
        <v>0</v>
      </c>
    </row>
    <row r="8035" spans="3:8">
      <c r="C8035" s="13">
        <f t="shared" ca="1" si="750"/>
        <v>2021.7288205381844</v>
      </c>
      <c r="D8035" s="13">
        <f t="shared" ca="1" si="751"/>
        <v>100.38495467053511</v>
      </c>
      <c r="E8035" s="13">
        <f t="shared" ca="1" si="752"/>
        <v>998621.77232494322</v>
      </c>
      <c r="F8035" s="13">
        <f t="shared" ca="1" si="753"/>
        <v>4.0035084417937092</v>
      </c>
      <c r="G8035" s="13">
        <f t="shared" ca="1" si="754"/>
        <v>0.50909700419671722</v>
      </c>
      <c r="H8035" s="13">
        <f t="shared" ca="1" si="755"/>
        <v>0</v>
      </c>
    </row>
    <row r="8036" spans="3:8">
      <c r="C8036" s="13">
        <f t="shared" ca="1" si="750"/>
        <v>2000.3199868020265</v>
      </c>
      <c r="D8036" s="13">
        <f t="shared" ca="1" si="751"/>
        <v>100.13391492207222</v>
      </c>
      <c r="E8036" s="13">
        <f t="shared" ca="1" si="752"/>
        <v>1005634.3526980634</v>
      </c>
      <c r="F8036" s="13">
        <f t="shared" ca="1" si="753"/>
        <v>4.0042432473630125</v>
      </c>
      <c r="G8036" s="13">
        <f t="shared" ca="1" si="754"/>
        <v>0.49329688320825982</v>
      </c>
      <c r="H8036" s="13">
        <f t="shared" ca="1" si="755"/>
        <v>0</v>
      </c>
    </row>
    <row r="8037" spans="3:8">
      <c r="C8037" s="13">
        <f t="shared" ca="1" si="750"/>
        <v>1986.3286046284936</v>
      </c>
      <c r="D8037" s="13">
        <f t="shared" ca="1" si="751"/>
        <v>100.08947770633911</v>
      </c>
      <c r="E8037" s="13">
        <f t="shared" ca="1" si="752"/>
        <v>997575.56694342417</v>
      </c>
      <c r="F8037" s="13">
        <f t="shared" ca="1" si="753"/>
        <v>4.0019308991506266</v>
      </c>
      <c r="G8037" s="13">
        <f t="shared" ca="1" si="754"/>
        <v>0.49126588431067747</v>
      </c>
      <c r="H8037" s="13">
        <f t="shared" ca="1" si="755"/>
        <v>0</v>
      </c>
    </row>
    <row r="8038" spans="3:8">
      <c r="C8038" s="13">
        <f t="shared" ca="1" si="750"/>
        <v>1997.5177697229744</v>
      </c>
      <c r="D8038" s="13">
        <f t="shared" ca="1" si="751"/>
        <v>99.652961448552517</v>
      </c>
      <c r="E8038" s="13">
        <f t="shared" ca="1" si="752"/>
        <v>1009000.2061005346</v>
      </c>
      <c r="F8038" s="13">
        <f t="shared" ca="1" si="753"/>
        <v>3.9963187137548934</v>
      </c>
      <c r="G8038" s="13">
        <f t="shared" ca="1" si="754"/>
        <v>0.49180158629470583</v>
      </c>
      <c r="H8038" s="13">
        <f t="shared" ca="1" si="755"/>
        <v>0</v>
      </c>
    </row>
    <row r="8039" spans="3:8">
      <c r="C8039" s="13">
        <f t="shared" ca="1" si="750"/>
        <v>1997.3941530124043</v>
      </c>
      <c r="D8039" s="13">
        <f t="shared" ca="1" si="751"/>
        <v>100.25313324738433</v>
      </c>
      <c r="E8039" s="13">
        <f t="shared" ca="1" si="752"/>
        <v>996634.9216941105</v>
      </c>
      <c r="F8039" s="13">
        <f t="shared" ca="1" si="753"/>
        <v>4.0106585804464858</v>
      </c>
      <c r="G8039" s="13">
        <f t="shared" ca="1" si="754"/>
        <v>0.49371550414631438</v>
      </c>
      <c r="H8039" s="13">
        <f t="shared" ca="1" si="755"/>
        <v>0</v>
      </c>
    </row>
    <row r="8040" spans="3:8">
      <c r="C8040" s="13">
        <f t="shared" ca="1" si="750"/>
        <v>2006.6560979396377</v>
      </c>
      <c r="D8040" s="13">
        <f t="shared" ca="1" si="751"/>
        <v>99.487210830744331</v>
      </c>
      <c r="E8040" s="13">
        <f t="shared" ca="1" si="752"/>
        <v>999251.47880044754</v>
      </c>
      <c r="F8040" s="13">
        <f t="shared" ca="1" si="753"/>
        <v>3.992839215063654</v>
      </c>
      <c r="G8040" s="13">
        <f t="shared" ca="1" si="754"/>
        <v>0.50206644856716265</v>
      </c>
      <c r="H8040" s="13">
        <f t="shared" ca="1" si="755"/>
        <v>0</v>
      </c>
    </row>
    <row r="8041" spans="3:8">
      <c r="C8041" s="13">
        <f t="shared" ca="1" si="750"/>
        <v>2008.3541090672711</v>
      </c>
      <c r="D8041" s="13">
        <f t="shared" ca="1" si="751"/>
        <v>100.37852882089574</v>
      </c>
      <c r="E8041" s="13">
        <f t="shared" ca="1" si="752"/>
        <v>992888.95060569572</v>
      </c>
      <c r="F8041" s="13">
        <f t="shared" ca="1" si="753"/>
        <v>3.9948868915018143</v>
      </c>
      <c r="G8041" s="13">
        <f t="shared" ca="1" si="754"/>
        <v>0.50962756653519692</v>
      </c>
      <c r="H8041" s="13">
        <f t="shared" ca="1" si="755"/>
        <v>0</v>
      </c>
    </row>
    <row r="8042" spans="3:8">
      <c r="C8042" s="13">
        <f t="shared" ca="1" si="750"/>
        <v>2009.9284101067269</v>
      </c>
      <c r="D8042" s="13">
        <f t="shared" ca="1" si="751"/>
        <v>101.15226924428949</v>
      </c>
      <c r="E8042" s="13">
        <f t="shared" ca="1" si="752"/>
        <v>984420.0575228025</v>
      </c>
      <c r="F8042" s="13">
        <f t="shared" ca="1" si="753"/>
        <v>4.0005845620178784</v>
      </c>
      <c r="G8042" s="13">
        <f t="shared" ca="1" si="754"/>
        <v>0.51583721384058678</v>
      </c>
      <c r="H8042" s="13">
        <f t="shared" ca="1" si="755"/>
        <v>0</v>
      </c>
    </row>
    <row r="8043" spans="3:8">
      <c r="C8043" s="13">
        <f t="shared" ca="1" si="750"/>
        <v>2007.7599373310265</v>
      </c>
      <c r="D8043" s="13">
        <f t="shared" ca="1" si="751"/>
        <v>100.19592604731108</v>
      </c>
      <c r="E8043" s="13">
        <f t="shared" ca="1" si="752"/>
        <v>995822.91189955443</v>
      </c>
      <c r="F8043" s="13">
        <f t="shared" ca="1" si="753"/>
        <v>3.9924755141791688</v>
      </c>
      <c r="G8043" s="13">
        <f t="shared" ca="1" si="754"/>
        <v>0.50812739154262199</v>
      </c>
      <c r="H8043" s="13">
        <f t="shared" ca="1" si="755"/>
        <v>0</v>
      </c>
    </row>
    <row r="8044" spans="3:8">
      <c r="C8044" s="13">
        <f t="shared" ca="1" si="750"/>
        <v>1977.8562801781011</v>
      </c>
      <c r="D8044" s="13">
        <f t="shared" ca="1" si="751"/>
        <v>100.06751439636368</v>
      </c>
      <c r="E8044" s="13">
        <f t="shared" ca="1" si="752"/>
        <v>992367.14975298103</v>
      </c>
      <c r="F8044" s="13">
        <f t="shared" ca="1" si="753"/>
        <v>4.0023939198830316</v>
      </c>
      <c r="G8044" s="13">
        <f t="shared" ca="1" si="754"/>
        <v>0.48930652636599997</v>
      </c>
      <c r="H8044" s="13">
        <f t="shared" ca="1" si="755"/>
        <v>0</v>
      </c>
    </row>
    <row r="8045" spans="3:8">
      <c r="C8045" s="13">
        <f t="shared" ca="1" si="750"/>
        <v>1997.1328393576971</v>
      </c>
      <c r="D8045" s="13">
        <f t="shared" ca="1" si="751"/>
        <v>99.39906788806735</v>
      </c>
      <c r="E8045" s="13">
        <f t="shared" ca="1" si="752"/>
        <v>985045.36304245039</v>
      </c>
      <c r="F8045" s="13">
        <f t="shared" ca="1" si="753"/>
        <v>4.0098804418990897</v>
      </c>
      <c r="G8045" s="13">
        <f t="shared" ca="1" si="754"/>
        <v>0.49552369413273173</v>
      </c>
      <c r="H8045" s="13">
        <f t="shared" ca="1" si="755"/>
        <v>0</v>
      </c>
    </row>
    <row r="8046" spans="3:8">
      <c r="C8046" s="13">
        <f t="shared" ca="1" si="750"/>
        <v>1995.3607886109598</v>
      </c>
      <c r="D8046" s="13">
        <f t="shared" ca="1" si="751"/>
        <v>100.31622589647645</v>
      </c>
      <c r="E8046" s="13">
        <f t="shared" ca="1" si="752"/>
        <v>984465.23619979201</v>
      </c>
      <c r="F8046" s="13">
        <f t="shared" ca="1" si="753"/>
        <v>4.0003619792946887</v>
      </c>
      <c r="G8046" s="13">
        <f t="shared" ca="1" si="754"/>
        <v>0.50427407092909393</v>
      </c>
      <c r="H8046" s="13">
        <f t="shared" ca="1" si="755"/>
        <v>0</v>
      </c>
    </row>
    <row r="8047" spans="3:8">
      <c r="C8047" s="13">
        <f t="shared" ca="1" si="750"/>
        <v>1996.6325040505101</v>
      </c>
      <c r="D8047" s="13">
        <f t="shared" ca="1" si="751"/>
        <v>99.14976393552881</v>
      </c>
      <c r="E8047" s="13">
        <f t="shared" ca="1" si="752"/>
        <v>990786.93958730204</v>
      </c>
      <c r="F8047" s="13">
        <f t="shared" ca="1" si="753"/>
        <v>4.0088113534745498</v>
      </c>
      <c r="G8047" s="13">
        <f t="shared" ca="1" si="754"/>
        <v>0.49169448944051281</v>
      </c>
      <c r="H8047" s="13">
        <f t="shared" ca="1" si="755"/>
        <v>0</v>
      </c>
    </row>
    <row r="8048" spans="3:8">
      <c r="C8048" s="13">
        <f t="shared" ca="1" si="750"/>
        <v>2004.5048058435555</v>
      </c>
      <c r="D8048" s="13">
        <f t="shared" ca="1" si="751"/>
        <v>100.18592753067929</v>
      </c>
      <c r="E8048" s="13">
        <f t="shared" ca="1" si="752"/>
        <v>1000660.119708586</v>
      </c>
      <c r="F8048" s="13">
        <f t="shared" ca="1" si="753"/>
        <v>4.0052285029591719</v>
      </c>
      <c r="G8048" s="13">
        <f t="shared" ca="1" si="754"/>
        <v>0.49759416309374566</v>
      </c>
      <c r="H8048" s="13">
        <f t="shared" ca="1" si="755"/>
        <v>0</v>
      </c>
    </row>
    <row r="8049" spans="3:8">
      <c r="C8049" s="13">
        <f t="shared" ca="1" si="750"/>
        <v>1995.1718152860976</v>
      </c>
      <c r="D8049" s="13">
        <f t="shared" ca="1" si="751"/>
        <v>100.02985479655013</v>
      </c>
      <c r="E8049" s="13">
        <f t="shared" ca="1" si="752"/>
        <v>1004278.9941780958</v>
      </c>
      <c r="F8049" s="13">
        <f t="shared" ca="1" si="753"/>
        <v>3.9938861677512456</v>
      </c>
      <c r="G8049" s="13">
        <f t="shared" ca="1" si="754"/>
        <v>0.49602465757625364</v>
      </c>
      <c r="H8049" s="13">
        <f t="shared" ca="1" si="755"/>
        <v>0</v>
      </c>
    </row>
    <row r="8050" spans="3:8">
      <c r="C8050" s="13">
        <f t="shared" ca="1" si="750"/>
        <v>1999.7164921289423</v>
      </c>
      <c r="D8050" s="13">
        <f t="shared" ca="1" si="751"/>
        <v>100.23347861579482</v>
      </c>
      <c r="E8050" s="13">
        <f t="shared" ca="1" si="752"/>
        <v>1005784.9425398535</v>
      </c>
      <c r="F8050" s="13">
        <f t="shared" ca="1" si="753"/>
        <v>3.997141743876941</v>
      </c>
      <c r="G8050" s="13">
        <f t="shared" ca="1" si="754"/>
        <v>0.49693143231608322</v>
      </c>
      <c r="H8050" s="13">
        <f t="shared" ca="1" si="755"/>
        <v>0</v>
      </c>
    </row>
    <row r="8051" spans="3:8">
      <c r="C8051" s="13">
        <f t="shared" ca="1" si="750"/>
        <v>2011.1020868202345</v>
      </c>
      <c r="D8051" s="13">
        <f t="shared" ca="1" si="751"/>
        <v>100.36783339490049</v>
      </c>
      <c r="E8051" s="13">
        <f t="shared" ca="1" si="752"/>
        <v>986474.79094162968</v>
      </c>
      <c r="F8051" s="13">
        <f t="shared" ca="1" si="753"/>
        <v>3.9988577704779695</v>
      </c>
      <c r="G8051" s="13">
        <f t="shared" ca="1" si="754"/>
        <v>0.51225133079853091</v>
      </c>
      <c r="H8051" s="13">
        <f t="shared" ca="1" si="755"/>
        <v>0</v>
      </c>
    </row>
    <row r="8052" spans="3:8">
      <c r="C8052" s="13">
        <f t="shared" ca="1" si="750"/>
        <v>2012.4804910394832</v>
      </c>
      <c r="D8052" s="13">
        <f t="shared" ca="1" si="751"/>
        <v>99.916373346393897</v>
      </c>
      <c r="E8052" s="13">
        <f t="shared" ca="1" si="752"/>
        <v>1001131.9713632197</v>
      </c>
      <c r="F8052" s="13">
        <f t="shared" ca="1" si="753"/>
        <v>3.9930772010638025</v>
      </c>
      <c r="G8052" s="13">
        <f t="shared" ca="1" si="754"/>
        <v>0.50609028051943328</v>
      </c>
      <c r="H8052" s="13">
        <f t="shared" ca="1" si="755"/>
        <v>0</v>
      </c>
    </row>
    <row r="8053" spans="3:8">
      <c r="C8053" s="13">
        <f t="shared" ca="1" si="750"/>
        <v>1987.1290519495537</v>
      </c>
      <c r="D8053" s="13">
        <f t="shared" ca="1" si="751"/>
        <v>100.57114091899561</v>
      </c>
      <c r="E8053" s="13">
        <f t="shared" ca="1" si="752"/>
        <v>991426.12408055703</v>
      </c>
      <c r="F8053" s="13">
        <f t="shared" ca="1" si="753"/>
        <v>3.995781452575847</v>
      </c>
      <c r="G8053" s="13">
        <f t="shared" ca="1" si="754"/>
        <v>0.50015935036588643</v>
      </c>
      <c r="H8053" s="13">
        <f t="shared" ca="1" si="755"/>
        <v>0</v>
      </c>
    </row>
    <row r="8054" spans="3:8">
      <c r="C8054" s="13">
        <f t="shared" ca="1" si="750"/>
        <v>1993.0006039782043</v>
      </c>
      <c r="D8054" s="13">
        <f t="shared" ca="1" si="751"/>
        <v>100.16611206597854</v>
      </c>
      <c r="E8054" s="13">
        <f t="shared" ca="1" si="752"/>
        <v>983488.05162989337</v>
      </c>
      <c r="F8054" s="13">
        <f t="shared" ca="1" si="753"/>
        <v>4.0047590607566406</v>
      </c>
      <c r="G8054" s="13">
        <f t="shared" ca="1" si="754"/>
        <v>0.50062340956554763</v>
      </c>
      <c r="H8054" s="13">
        <f t="shared" ca="1" si="755"/>
        <v>0</v>
      </c>
    </row>
    <row r="8055" spans="3:8">
      <c r="C8055" s="13">
        <f t="shared" ca="1" si="750"/>
        <v>2010.4758753992294</v>
      </c>
      <c r="D8055" s="13">
        <f t="shared" ca="1" si="751"/>
        <v>100.8804884908819</v>
      </c>
      <c r="E8055" s="13">
        <f t="shared" ca="1" si="752"/>
        <v>999668.27483804652</v>
      </c>
      <c r="F8055" s="13">
        <f t="shared" ca="1" si="753"/>
        <v>3.9961580819154627</v>
      </c>
      <c r="G8055" s="13">
        <f t="shared" ca="1" si="754"/>
        <v>0.50912977263453907</v>
      </c>
      <c r="H8055" s="13">
        <f t="shared" ca="1" si="755"/>
        <v>0</v>
      </c>
    </row>
    <row r="8056" spans="3:8">
      <c r="C8056" s="13">
        <f t="shared" ca="1" si="750"/>
        <v>2010.9967158698348</v>
      </c>
      <c r="D8056" s="13">
        <f t="shared" ca="1" si="751"/>
        <v>99.765146246192145</v>
      </c>
      <c r="E8056" s="13">
        <f t="shared" ca="1" si="752"/>
        <v>986917.56036275241</v>
      </c>
      <c r="F8056" s="13">
        <f t="shared" ca="1" si="753"/>
        <v>3.9994073610775058</v>
      </c>
      <c r="G8056" s="13">
        <f t="shared" ca="1" si="754"/>
        <v>0.5086139387709786</v>
      </c>
      <c r="H8056" s="13">
        <f t="shared" ca="1" si="755"/>
        <v>0</v>
      </c>
    </row>
    <row r="8057" spans="3:8">
      <c r="C8057" s="13">
        <f t="shared" ca="1" si="750"/>
        <v>1993.0573143918273</v>
      </c>
      <c r="D8057" s="13">
        <f t="shared" ca="1" si="751"/>
        <v>100.32842040102938</v>
      </c>
      <c r="E8057" s="13">
        <f t="shared" ca="1" si="752"/>
        <v>992313.37523847423</v>
      </c>
      <c r="F8057" s="13">
        <f t="shared" ca="1" si="753"/>
        <v>3.9903536262969075</v>
      </c>
      <c r="G8057" s="13">
        <f t="shared" ca="1" si="754"/>
        <v>0.50421910964129268</v>
      </c>
      <c r="H8057" s="13">
        <f t="shared" ca="1" si="755"/>
        <v>0</v>
      </c>
    </row>
    <row r="8058" spans="3:8">
      <c r="C8058" s="13">
        <f t="shared" ca="1" si="750"/>
        <v>1994.6245415998451</v>
      </c>
      <c r="D8058" s="13">
        <f t="shared" ca="1" si="751"/>
        <v>99.134195347590918</v>
      </c>
      <c r="E8058" s="13">
        <f t="shared" ca="1" si="752"/>
        <v>992111.09624796186</v>
      </c>
      <c r="F8058" s="13">
        <f t="shared" ca="1" si="753"/>
        <v>4.0129043078709783</v>
      </c>
      <c r="G8058" s="13">
        <f t="shared" ca="1" si="754"/>
        <v>0.48797819417821275</v>
      </c>
      <c r="H8058" s="13">
        <f t="shared" ca="1" si="755"/>
        <v>0</v>
      </c>
    </row>
    <row r="8059" spans="3:8">
      <c r="C8059" s="13">
        <f t="shared" ca="1" si="750"/>
        <v>1994.0471675753986</v>
      </c>
      <c r="D8059" s="13">
        <f t="shared" ca="1" si="751"/>
        <v>100.20047074077762</v>
      </c>
      <c r="E8059" s="13">
        <f t="shared" ca="1" si="752"/>
        <v>993845.93957315746</v>
      </c>
      <c r="F8059" s="13">
        <f t="shared" ca="1" si="753"/>
        <v>3.9923792413590267</v>
      </c>
      <c r="G8059" s="13">
        <f t="shared" ca="1" si="754"/>
        <v>0.50227842954493396</v>
      </c>
      <c r="H8059" s="13">
        <f t="shared" ca="1" si="755"/>
        <v>0</v>
      </c>
    </row>
    <row r="8060" spans="3:8">
      <c r="C8060" s="13">
        <f t="shared" ca="1" si="750"/>
        <v>1997.3786030568806</v>
      </c>
      <c r="D8060" s="13">
        <f t="shared" ca="1" si="751"/>
        <v>100.55581526387935</v>
      </c>
      <c r="E8060" s="13">
        <f t="shared" ca="1" si="752"/>
        <v>994247.1533565094</v>
      </c>
      <c r="F8060" s="13">
        <f t="shared" ca="1" si="753"/>
        <v>4.0046981057914746</v>
      </c>
      <c r="G8060" s="13">
        <f t="shared" ca="1" si="754"/>
        <v>0.49934950861016192</v>
      </c>
      <c r="H8060" s="13">
        <f t="shared" ca="1" si="755"/>
        <v>0</v>
      </c>
    </row>
    <row r="8061" spans="3:8">
      <c r="C8061" s="13">
        <f t="shared" ca="1" si="750"/>
        <v>1991.0445083454938</v>
      </c>
      <c r="D8061" s="13">
        <f t="shared" ca="1" si="751"/>
        <v>99.80138730481201</v>
      </c>
      <c r="E8061" s="13">
        <f t="shared" ca="1" si="752"/>
        <v>1005011.6692143688</v>
      </c>
      <c r="F8061" s="13">
        <f t="shared" ca="1" si="753"/>
        <v>4.0023928639231041</v>
      </c>
      <c r="G8061" s="13">
        <f t="shared" ca="1" si="754"/>
        <v>0.48831344641983365</v>
      </c>
      <c r="H8061" s="13">
        <f t="shared" ca="1" si="755"/>
        <v>0</v>
      </c>
    </row>
    <row r="8062" spans="3:8">
      <c r="C8062" s="13">
        <f t="shared" ca="1" si="750"/>
        <v>2001.2434290749577</v>
      </c>
      <c r="D8062" s="13">
        <f t="shared" ca="1" si="751"/>
        <v>100.07430114968328</v>
      </c>
      <c r="E8062" s="13">
        <f t="shared" ca="1" si="752"/>
        <v>984410.97302756144</v>
      </c>
      <c r="F8062" s="13">
        <f t="shared" ca="1" si="753"/>
        <v>3.9890108479659379</v>
      </c>
      <c r="G8062" s="13">
        <f t="shared" ca="1" si="754"/>
        <v>0.51184117900110104</v>
      </c>
      <c r="H8062" s="13">
        <f t="shared" ca="1" si="755"/>
        <v>0</v>
      </c>
    </row>
    <row r="8063" spans="3:8">
      <c r="C8063" s="13">
        <f t="shared" ca="1" si="750"/>
        <v>2015.1213614613482</v>
      </c>
      <c r="D8063" s="13">
        <f t="shared" ca="1" si="751"/>
        <v>100.5538624866011</v>
      </c>
      <c r="E8063" s="13">
        <f t="shared" ca="1" si="752"/>
        <v>1003764.9302996353</v>
      </c>
      <c r="F8063" s="13">
        <f t="shared" ca="1" si="753"/>
        <v>4.0008415402139379</v>
      </c>
      <c r="G8063" s="13">
        <f t="shared" ca="1" si="754"/>
        <v>0.50537515142431533</v>
      </c>
      <c r="H8063" s="13">
        <f t="shared" ca="1" si="755"/>
        <v>0</v>
      </c>
    </row>
    <row r="8064" spans="3:8">
      <c r="C8064" s="13">
        <f t="shared" ca="1" si="750"/>
        <v>1999.2984360860155</v>
      </c>
      <c r="D8064" s="13">
        <f t="shared" ca="1" si="751"/>
        <v>99.607876891283027</v>
      </c>
      <c r="E8064" s="13">
        <f t="shared" ca="1" si="752"/>
        <v>1004985.778716346</v>
      </c>
      <c r="F8064" s="13">
        <f t="shared" ca="1" si="753"/>
        <v>4.0017589168698358</v>
      </c>
      <c r="G8064" s="13">
        <f t="shared" ca="1" si="754"/>
        <v>0.49173992323557347</v>
      </c>
      <c r="H8064" s="13">
        <f t="shared" ca="1" si="755"/>
        <v>0</v>
      </c>
    </row>
    <row r="8065" spans="3:8">
      <c r="C8065" s="13">
        <f t="shared" ca="1" si="750"/>
        <v>2039.4600592573665</v>
      </c>
      <c r="D8065" s="13">
        <f t="shared" ca="1" si="751"/>
        <v>99.308078699895944</v>
      </c>
      <c r="E8065" s="13">
        <f t="shared" ca="1" si="752"/>
        <v>983104.41563776915</v>
      </c>
      <c r="F8065" s="13">
        <f t="shared" ca="1" si="753"/>
        <v>3.995001008917932</v>
      </c>
      <c r="G8065" s="13">
        <f t="shared" ca="1" si="754"/>
        <v>0.5250466639862259</v>
      </c>
      <c r="H8065" s="13">
        <f t="shared" ca="1" si="755"/>
        <v>0</v>
      </c>
    </row>
    <row r="8066" spans="3:8">
      <c r="C8066" s="13">
        <f t="shared" ca="1" si="750"/>
        <v>2006.6509772919642</v>
      </c>
      <c r="D8066" s="13">
        <f t="shared" ca="1" si="751"/>
        <v>100.54263308580796</v>
      </c>
      <c r="E8066" s="13">
        <f t="shared" ca="1" si="752"/>
        <v>996145.78818699392</v>
      </c>
      <c r="F8066" s="13">
        <f t="shared" ca="1" si="753"/>
        <v>4.0094800376563713</v>
      </c>
      <c r="G8066" s="13">
        <f t="shared" ca="1" si="754"/>
        <v>0.50057475788442951</v>
      </c>
      <c r="H8066" s="13">
        <f t="shared" ca="1" si="755"/>
        <v>0</v>
      </c>
    </row>
    <row r="8067" spans="3:8">
      <c r="C8067" s="13">
        <f t="shared" ca="1" si="750"/>
        <v>2006.4242285014957</v>
      </c>
      <c r="D8067" s="13">
        <f t="shared" ca="1" si="751"/>
        <v>99.951192516777056</v>
      </c>
      <c r="E8067" s="13">
        <f t="shared" ca="1" si="752"/>
        <v>989616.81661897816</v>
      </c>
      <c r="F8067" s="13">
        <f t="shared" ca="1" si="753"/>
        <v>3.9847965723112666</v>
      </c>
      <c r="G8067" s="13">
        <f t="shared" ca="1" si="754"/>
        <v>0.51332445469432719</v>
      </c>
      <c r="H8067" s="13">
        <f t="shared" ca="1" si="755"/>
        <v>0</v>
      </c>
    </row>
    <row r="8068" spans="3:8">
      <c r="C8068" s="13">
        <f t="shared" ca="1" si="750"/>
        <v>2010.6992622597718</v>
      </c>
      <c r="D8068" s="13">
        <f t="shared" ca="1" si="751"/>
        <v>99.360369897826729</v>
      </c>
      <c r="E8068" s="13">
        <f t="shared" ca="1" si="752"/>
        <v>999392.02378878149</v>
      </c>
      <c r="F8068" s="13">
        <f t="shared" ca="1" si="753"/>
        <v>4.008337902524727</v>
      </c>
      <c r="G8068" s="13">
        <f t="shared" ca="1" si="754"/>
        <v>0.49563776616989452</v>
      </c>
      <c r="H8068" s="13">
        <f t="shared" ca="1" si="755"/>
        <v>0</v>
      </c>
    </row>
    <row r="8069" spans="3:8">
      <c r="C8069" s="13">
        <f t="shared" ca="1" si="750"/>
        <v>1991.6631973516494</v>
      </c>
      <c r="D8069" s="13">
        <f t="shared" ca="1" si="751"/>
        <v>99.721076609328378</v>
      </c>
      <c r="E8069" s="13">
        <f t="shared" ca="1" si="752"/>
        <v>1002706.3401185719</v>
      </c>
      <c r="F8069" s="13">
        <f t="shared" ca="1" si="753"/>
        <v>3.9888239411441764</v>
      </c>
      <c r="G8069" s="13">
        <f t="shared" ca="1" si="754"/>
        <v>0.49603881095536329</v>
      </c>
      <c r="H8069" s="13">
        <f t="shared" ca="1" si="755"/>
        <v>0</v>
      </c>
    </row>
    <row r="8070" spans="3:8">
      <c r="C8070" s="13">
        <f t="shared" ca="1" si="750"/>
        <v>2013.3342907910717</v>
      </c>
      <c r="D8070" s="13">
        <f t="shared" ca="1" si="751"/>
        <v>100.71213894190714</v>
      </c>
      <c r="E8070" s="13">
        <f t="shared" ca="1" si="752"/>
        <v>1003720.8464934911</v>
      </c>
      <c r="F8070" s="13">
        <f t="shared" ca="1" si="753"/>
        <v>3.9869646892679356</v>
      </c>
      <c r="G8070" s="13">
        <f t="shared" ca="1" si="754"/>
        <v>0.51236709834592686</v>
      </c>
      <c r="H8070" s="13">
        <f t="shared" ca="1" si="755"/>
        <v>0</v>
      </c>
    </row>
    <row r="8071" spans="3:8">
      <c r="C8071" s="13">
        <f t="shared" ca="1" si="750"/>
        <v>2001.6798151145445</v>
      </c>
      <c r="D8071" s="13">
        <f t="shared" ca="1" si="751"/>
        <v>99.88167111348092</v>
      </c>
      <c r="E8071" s="13">
        <f t="shared" ca="1" si="752"/>
        <v>996003.73073396017</v>
      </c>
      <c r="F8071" s="13">
        <f t="shared" ca="1" si="753"/>
        <v>4.0011721001046237</v>
      </c>
      <c r="G8071" s="13">
        <f t="shared" ca="1" si="754"/>
        <v>0.49901690885410604</v>
      </c>
      <c r="H8071" s="13">
        <f t="shared" ca="1" si="755"/>
        <v>0</v>
      </c>
    </row>
    <row r="8072" spans="3:8">
      <c r="C8072" s="13">
        <f t="shared" ca="1" si="750"/>
        <v>1987.0570065455197</v>
      </c>
      <c r="D8072" s="13">
        <f t="shared" ca="1" si="751"/>
        <v>99.595671206111334</v>
      </c>
      <c r="E8072" s="13">
        <f t="shared" ca="1" si="752"/>
        <v>991508.80524290737</v>
      </c>
      <c r="F8072" s="13">
        <f t="shared" ca="1" si="753"/>
        <v>4.009660753221393</v>
      </c>
      <c r="G8072" s="13">
        <f t="shared" ca="1" si="754"/>
        <v>0.48840956091115789</v>
      </c>
      <c r="H8072" s="13">
        <f t="shared" ca="1" si="755"/>
        <v>0</v>
      </c>
    </row>
    <row r="8073" spans="3:8">
      <c r="C8073" s="13">
        <f t="shared" ca="1" si="750"/>
        <v>1983.5625334822403</v>
      </c>
      <c r="D8073" s="13">
        <f t="shared" ca="1" si="751"/>
        <v>99.311899336293791</v>
      </c>
      <c r="E8073" s="13">
        <f t="shared" ca="1" si="752"/>
        <v>998806.25827769865</v>
      </c>
      <c r="F8073" s="13">
        <f t="shared" ca="1" si="753"/>
        <v>3.9980190962735183</v>
      </c>
      <c r="G8073" s="13">
        <f t="shared" ca="1" si="754"/>
        <v>0.48739660984814148</v>
      </c>
      <c r="H8073" s="13">
        <f t="shared" ca="1" si="755"/>
        <v>0</v>
      </c>
    </row>
    <row r="8074" spans="3:8">
      <c r="C8074" s="13">
        <f t="shared" ca="1" si="750"/>
        <v>2013.4838046759185</v>
      </c>
      <c r="D8074" s="13">
        <f t="shared" ca="1" si="751"/>
        <v>99.304726574922654</v>
      </c>
      <c r="E8074" s="13">
        <f t="shared" ca="1" si="752"/>
        <v>988633.53612403036</v>
      </c>
      <c r="F8074" s="13">
        <f t="shared" ca="1" si="753"/>
        <v>3.9869723818918912</v>
      </c>
      <c r="G8074" s="13">
        <f t="shared" ca="1" si="754"/>
        <v>0.51298904253687749</v>
      </c>
      <c r="H8074" s="13">
        <f t="shared" ca="1" si="755"/>
        <v>0</v>
      </c>
    </row>
    <row r="8075" spans="3:8">
      <c r="C8075" s="13">
        <f t="shared" ca="1" si="750"/>
        <v>1987.9574031545242</v>
      </c>
      <c r="D8075" s="13">
        <f t="shared" ca="1" si="751"/>
        <v>99.732128086397893</v>
      </c>
      <c r="E8075" s="13">
        <f t="shared" ca="1" si="752"/>
        <v>1003087.8969854766</v>
      </c>
      <c r="F8075" s="13">
        <f t="shared" ca="1" si="753"/>
        <v>3.9929958736284492</v>
      </c>
      <c r="G8075" s="13">
        <f t="shared" ca="1" si="754"/>
        <v>0.49199980834768564</v>
      </c>
      <c r="H8075" s="13">
        <f t="shared" ca="1" si="755"/>
        <v>0</v>
      </c>
    </row>
    <row r="8076" spans="3:8">
      <c r="C8076" s="13">
        <f t="shared" ca="1" si="750"/>
        <v>1988.9517346810583</v>
      </c>
      <c r="D8076" s="13">
        <f t="shared" ca="1" si="751"/>
        <v>99.842743031674928</v>
      </c>
      <c r="E8076" s="13">
        <f t="shared" ca="1" si="752"/>
        <v>992958.40958143782</v>
      </c>
      <c r="F8076" s="13">
        <f t="shared" ca="1" si="753"/>
        <v>3.9962941448674956</v>
      </c>
      <c r="G8076" s="13">
        <f t="shared" ca="1" si="754"/>
        <v>0.49642572912364458</v>
      </c>
      <c r="H8076" s="13">
        <f t="shared" ca="1" si="755"/>
        <v>0</v>
      </c>
    </row>
    <row r="8077" spans="3:8">
      <c r="C8077" s="13">
        <f t="shared" ca="1" si="750"/>
        <v>2002.6749870841861</v>
      </c>
      <c r="D8077" s="13">
        <f t="shared" ca="1" si="751"/>
        <v>99.483759219502332</v>
      </c>
      <c r="E8077" s="13">
        <f t="shared" ca="1" si="752"/>
        <v>980497.68942860921</v>
      </c>
      <c r="F8077" s="13">
        <f t="shared" ca="1" si="753"/>
        <v>3.9930764015952076</v>
      </c>
      <c r="G8077" s="13">
        <f t="shared" ca="1" si="754"/>
        <v>0.50950237840340229</v>
      </c>
      <c r="H8077" s="13">
        <f t="shared" ca="1" si="755"/>
        <v>0</v>
      </c>
    </row>
    <row r="8078" spans="3:8">
      <c r="C8078" s="13">
        <f t="shared" ca="1" si="750"/>
        <v>2002.0041802807748</v>
      </c>
      <c r="D8078" s="13">
        <f t="shared" ca="1" si="751"/>
        <v>100.41019064538267</v>
      </c>
      <c r="E8078" s="13">
        <f t="shared" ca="1" si="752"/>
        <v>996133.61799759907</v>
      </c>
      <c r="F8078" s="13">
        <f t="shared" ca="1" si="753"/>
        <v>4.0015693372703733</v>
      </c>
      <c r="G8078" s="13">
        <f t="shared" ca="1" si="754"/>
        <v>0.50155539124409232</v>
      </c>
      <c r="H8078" s="13">
        <f t="shared" ca="1" si="755"/>
        <v>0</v>
      </c>
    </row>
    <row r="8079" spans="3:8">
      <c r="C8079" s="13">
        <f t="shared" ca="1" si="750"/>
        <v>2004.148509504487</v>
      </c>
      <c r="D8079" s="13">
        <f t="shared" ca="1" si="751"/>
        <v>98.958781735961978</v>
      </c>
      <c r="E8079" s="13">
        <f t="shared" ca="1" si="752"/>
        <v>992481.94415992848</v>
      </c>
      <c r="F8079" s="13">
        <f t="shared" ca="1" si="753"/>
        <v>3.9976284430744737</v>
      </c>
      <c r="G8079" s="13">
        <f t="shared" ca="1" si="754"/>
        <v>0.49915101048294208</v>
      </c>
      <c r="H8079" s="13">
        <f t="shared" ca="1" si="755"/>
        <v>0</v>
      </c>
    </row>
    <row r="8080" spans="3:8">
      <c r="C8080" s="13">
        <f t="shared" ca="1" si="750"/>
        <v>1989.4557209038699</v>
      </c>
      <c r="D8080" s="13">
        <f t="shared" ca="1" si="751"/>
        <v>99.609930200207955</v>
      </c>
      <c r="E8080" s="13">
        <f t="shared" ca="1" si="752"/>
        <v>992340.10249274969</v>
      </c>
      <c r="F8080" s="13">
        <f t="shared" ca="1" si="753"/>
        <v>4.0105797688520006</v>
      </c>
      <c r="G8080" s="13">
        <f t="shared" ca="1" si="754"/>
        <v>0.48880107043943727</v>
      </c>
      <c r="H8080" s="13">
        <f t="shared" ca="1" si="755"/>
        <v>0</v>
      </c>
    </row>
    <row r="8081" spans="3:8">
      <c r="C8081" s="13">
        <f t="shared" ca="1" si="750"/>
        <v>2013.0102259323205</v>
      </c>
      <c r="D8081" s="13">
        <f t="shared" ca="1" si="751"/>
        <v>100.65270438744353</v>
      </c>
      <c r="E8081" s="13">
        <f t="shared" ca="1" si="752"/>
        <v>991419.20333360217</v>
      </c>
      <c r="F8081" s="13">
        <f t="shared" ca="1" si="753"/>
        <v>4.0086942376762389</v>
      </c>
      <c r="G8081" s="13">
        <f t="shared" ca="1" si="754"/>
        <v>0.50710569886550472</v>
      </c>
      <c r="H8081" s="13">
        <f t="shared" ca="1" si="755"/>
        <v>0</v>
      </c>
    </row>
    <row r="8082" spans="3:8">
      <c r="C8082" s="13">
        <f t="shared" ca="1" si="750"/>
        <v>2008.5567578462342</v>
      </c>
      <c r="D8082" s="13">
        <f t="shared" ca="1" si="751"/>
        <v>100.50703960567577</v>
      </c>
      <c r="E8082" s="13">
        <f t="shared" ca="1" si="752"/>
        <v>994908.8825164556</v>
      </c>
      <c r="F8082" s="13">
        <f t="shared" ca="1" si="753"/>
        <v>4.0013216042446578</v>
      </c>
      <c r="G8082" s="13">
        <f t="shared" ca="1" si="754"/>
        <v>0.50607826866476846</v>
      </c>
      <c r="H8082" s="13">
        <f t="shared" ca="1" si="755"/>
        <v>0</v>
      </c>
    </row>
    <row r="8083" spans="3:8">
      <c r="C8083" s="13">
        <f t="shared" ca="1" si="750"/>
        <v>2009.1888603859088</v>
      </c>
      <c r="D8083" s="13">
        <f t="shared" ca="1" si="751"/>
        <v>98.925390257048505</v>
      </c>
      <c r="E8083" s="13">
        <f t="shared" ca="1" si="752"/>
        <v>985475.23250272567</v>
      </c>
      <c r="F8083" s="13">
        <f t="shared" ca="1" si="753"/>
        <v>4.0012141954774654</v>
      </c>
      <c r="G8083" s="13">
        <f t="shared" ca="1" si="754"/>
        <v>0.50325316241715445</v>
      </c>
      <c r="H8083" s="13">
        <f t="shared" ca="1" si="755"/>
        <v>0</v>
      </c>
    </row>
    <row r="8084" spans="3:8">
      <c r="C8084" s="13">
        <f t="shared" ca="1" si="750"/>
        <v>2010.3619380385865</v>
      </c>
      <c r="D8084" s="13">
        <f t="shared" ca="1" si="751"/>
        <v>100.04985198973809</v>
      </c>
      <c r="E8084" s="13">
        <f t="shared" ca="1" si="752"/>
        <v>994519.12286391086</v>
      </c>
      <c r="F8084" s="13">
        <f t="shared" ca="1" si="753"/>
        <v>4.0108015071036762</v>
      </c>
      <c r="G8084" s="13">
        <f t="shared" ca="1" si="754"/>
        <v>0.5001235157752959</v>
      </c>
      <c r="H8084" s="13">
        <f t="shared" ca="1" si="755"/>
        <v>0</v>
      </c>
    </row>
    <row r="8085" spans="3:8">
      <c r="C8085" s="13">
        <f t="shared" ca="1" si="750"/>
        <v>2001.0127838781723</v>
      </c>
      <c r="D8085" s="13">
        <f t="shared" ca="1" si="751"/>
        <v>99.248192653343651</v>
      </c>
      <c r="E8085" s="13">
        <f t="shared" ca="1" si="752"/>
        <v>1005078.8713573051</v>
      </c>
      <c r="F8085" s="13">
        <f t="shared" ca="1" si="753"/>
        <v>3.9997153707222641</v>
      </c>
      <c r="G8085" s="13">
        <f t="shared" ca="1" si="754"/>
        <v>0.49176314389798403</v>
      </c>
      <c r="H8085" s="13">
        <f t="shared" ca="1" si="755"/>
        <v>0</v>
      </c>
    </row>
    <row r="8086" spans="3:8">
      <c r="C8086" s="13">
        <f t="shared" ca="1" si="750"/>
        <v>2008.650307510823</v>
      </c>
      <c r="D8086" s="13">
        <f t="shared" ca="1" si="751"/>
        <v>99.863425501494902</v>
      </c>
      <c r="E8086" s="13">
        <f t="shared" ca="1" si="752"/>
        <v>997780.56487240852</v>
      </c>
      <c r="F8086" s="13">
        <f t="shared" ca="1" si="753"/>
        <v>3.9922517448608481</v>
      </c>
      <c r="G8086" s="13">
        <f t="shared" ca="1" si="754"/>
        <v>0.50600935622353205</v>
      </c>
      <c r="H8086" s="13">
        <f t="shared" ca="1" si="755"/>
        <v>0</v>
      </c>
    </row>
    <row r="8087" spans="3:8">
      <c r="C8087" s="13">
        <f t="shared" ca="1" si="750"/>
        <v>2004.3955413423591</v>
      </c>
      <c r="D8087" s="13">
        <f t="shared" ca="1" si="751"/>
        <v>101.24950698988897</v>
      </c>
      <c r="E8087" s="13">
        <f t="shared" ca="1" si="752"/>
        <v>985429.92539044982</v>
      </c>
      <c r="F8087" s="13">
        <f t="shared" ca="1" si="753"/>
        <v>3.9999429812558764</v>
      </c>
      <c r="G8087" s="13">
        <f t="shared" ca="1" si="754"/>
        <v>0.5132972753725159</v>
      </c>
      <c r="H8087" s="13">
        <f t="shared" ca="1" si="755"/>
        <v>0</v>
      </c>
    </row>
    <row r="8088" spans="3:8">
      <c r="C8088" s="13">
        <f t="shared" ref="C8088:C8151" ca="1" si="756">NORMINV(RAND(),$D$3,$G$3)</f>
        <v>1993.2485539251882</v>
      </c>
      <c r="D8088" s="13">
        <f t="shared" ref="D8088:D8151" ca="1" si="757">NORMINV(RAND(),$D$4,$G$4)</f>
        <v>100.44653602380869</v>
      </c>
      <c r="E8088" s="13">
        <f t="shared" ref="E8088:E8151" ca="1" si="758">NORMINV(RAND(),$D$5,$G$5)</f>
        <v>997978.63276301173</v>
      </c>
      <c r="F8088" s="13">
        <f t="shared" ref="F8088:F8151" ca="1" si="759">NORMINV(RAND(),$D$6,$G$6)</f>
        <v>4.0068522710292118</v>
      </c>
      <c r="G8088" s="13">
        <f t="shared" ref="G8088:G8151" ca="1" si="760">C8088^2*D8088/(E8088*3.1415926*F8088^4)</f>
        <v>0.49382542797195672</v>
      </c>
      <c r="H8088" s="13">
        <f t="shared" ref="H8088:H8151" ca="1" si="761">IF(G8088&gt;0.54,1,IF(G8088&lt;0.46,1,0))</f>
        <v>0</v>
      </c>
    </row>
    <row r="8089" spans="3:8">
      <c r="C8089" s="13">
        <f t="shared" ca="1" si="756"/>
        <v>1994.2009816895913</v>
      </c>
      <c r="D8089" s="13">
        <f t="shared" ca="1" si="757"/>
        <v>100.58296297302016</v>
      </c>
      <c r="E8089" s="13">
        <f t="shared" ca="1" si="758"/>
        <v>987131.47042240261</v>
      </c>
      <c r="F8089" s="13">
        <f t="shared" ca="1" si="759"/>
        <v>3.9863105171342528</v>
      </c>
      <c r="G8089" s="13">
        <f t="shared" ca="1" si="760"/>
        <v>0.51080237939572137</v>
      </c>
      <c r="H8089" s="13">
        <f t="shared" ca="1" si="761"/>
        <v>0</v>
      </c>
    </row>
    <row r="8090" spans="3:8">
      <c r="C8090" s="13">
        <f t="shared" ca="1" si="756"/>
        <v>1985.6402497253455</v>
      </c>
      <c r="D8090" s="13">
        <f t="shared" ca="1" si="757"/>
        <v>99.802404601253954</v>
      </c>
      <c r="E8090" s="13">
        <f t="shared" ca="1" si="758"/>
        <v>998352.26707107516</v>
      </c>
      <c r="F8090" s="13">
        <f t="shared" ca="1" si="759"/>
        <v>3.9958462716541479</v>
      </c>
      <c r="G8090" s="13">
        <f t="shared" ca="1" si="760"/>
        <v>0.4921226792829636</v>
      </c>
      <c r="H8090" s="13">
        <f t="shared" ca="1" si="761"/>
        <v>0</v>
      </c>
    </row>
    <row r="8091" spans="3:8">
      <c r="C8091" s="13">
        <f t="shared" ca="1" si="756"/>
        <v>2011.43770841489</v>
      </c>
      <c r="D8091" s="13">
        <f t="shared" ca="1" si="757"/>
        <v>100.61115718259244</v>
      </c>
      <c r="E8091" s="13">
        <f t="shared" ca="1" si="758"/>
        <v>992963.28269414313</v>
      </c>
      <c r="F8091" s="13">
        <f t="shared" ca="1" si="759"/>
        <v>3.9966120078314837</v>
      </c>
      <c r="G8091" s="13">
        <f t="shared" ca="1" si="760"/>
        <v>0.51145603650713745</v>
      </c>
      <c r="H8091" s="13">
        <f t="shared" ca="1" si="761"/>
        <v>0</v>
      </c>
    </row>
    <row r="8092" spans="3:8">
      <c r="C8092" s="13">
        <f t="shared" ca="1" si="756"/>
        <v>1996.562878611398</v>
      </c>
      <c r="D8092" s="13">
        <f t="shared" ca="1" si="757"/>
        <v>99.369773202836072</v>
      </c>
      <c r="E8092" s="13">
        <f t="shared" ca="1" si="758"/>
        <v>997311.52880908537</v>
      </c>
      <c r="F8092" s="13">
        <f t="shared" ca="1" si="759"/>
        <v>3.9951775910336456</v>
      </c>
      <c r="G8092" s="13">
        <f t="shared" ca="1" si="760"/>
        <v>0.49624394646719916</v>
      </c>
      <c r="H8092" s="13">
        <f t="shared" ca="1" si="761"/>
        <v>0</v>
      </c>
    </row>
    <row r="8093" spans="3:8">
      <c r="C8093" s="13">
        <f t="shared" ca="1" si="756"/>
        <v>2014.5870161291089</v>
      </c>
      <c r="D8093" s="13">
        <f t="shared" ca="1" si="757"/>
        <v>100.31922313600523</v>
      </c>
      <c r="E8093" s="13">
        <f t="shared" ca="1" si="758"/>
        <v>992664.39232041745</v>
      </c>
      <c r="F8093" s="13">
        <f t="shared" ca="1" si="759"/>
        <v>3.9938434942210628</v>
      </c>
      <c r="G8093" s="13">
        <f t="shared" ca="1" si="760"/>
        <v>0.51314457699467853</v>
      </c>
      <c r="H8093" s="13">
        <f t="shared" ca="1" si="761"/>
        <v>0</v>
      </c>
    </row>
    <row r="8094" spans="3:8">
      <c r="C8094" s="13">
        <f t="shared" ca="1" si="756"/>
        <v>1995.1357936128056</v>
      </c>
      <c r="D8094" s="13">
        <f t="shared" ca="1" si="757"/>
        <v>99.986023601673907</v>
      </c>
      <c r="E8094" s="13">
        <f t="shared" ca="1" si="758"/>
        <v>994609.20796389913</v>
      </c>
      <c r="F8094" s="13">
        <f t="shared" ca="1" si="759"/>
        <v>3.9904438012344539</v>
      </c>
      <c r="G8094" s="13">
        <f t="shared" ca="1" si="760"/>
        <v>0.50233921311495777</v>
      </c>
      <c r="H8094" s="13">
        <f t="shared" ca="1" si="761"/>
        <v>0</v>
      </c>
    </row>
    <row r="8095" spans="3:8">
      <c r="C8095" s="13">
        <f t="shared" ca="1" si="756"/>
        <v>1991.4491593508076</v>
      </c>
      <c r="D8095" s="13">
        <f t="shared" ca="1" si="757"/>
        <v>100.18648985523778</v>
      </c>
      <c r="E8095" s="13">
        <f t="shared" ca="1" si="758"/>
        <v>997970.59476797539</v>
      </c>
      <c r="F8095" s="13">
        <f t="shared" ca="1" si="759"/>
        <v>3.9985844491354743</v>
      </c>
      <c r="G8095" s="13">
        <f t="shared" ca="1" si="760"/>
        <v>0.49574107843066018</v>
      </c>
      <c r="H8095" s="13">
        <f t="shared" ca="1" si="761"/>
        <v>0</v>
      </c>
    </row>
    <row r="8096" spans="3:8">
      <c r="C8096" s="13">
        <f t="shared" ca="1" si="756"/>
        <v>1995.9466067406306</v>
      </c>
      <c r="D8096" s="13">
        <f t="shared" ca="1" si="757"/>
        <v>99.9006375301758</v>
      </c>
      <c r="E8096" s="13">
        <f t="shared" ca="1" si="758"/>
        <v>997110.98893267708</v>
      </c>
      <c r="F8096" s="13">
        <f t="shared" ca="1" si="759"/>
        <v>3.9957102753595168</v>
      </c>
      <c r="G8096" s="13">
        <f t="shared" ca="1" si="760"/>
        <v>0.49842150102965488</v>
      </c>
      <c r="H8096" s="13">
        <f t="shared" ca="1" si="761"/>
        <v>0</v>
      </c>
    </row>
    <row r="8097" spans="3:8">
      <c r="C8097" s="13">
        <f t="shared" ca="1" si="756"/>
        <v>2022.7231094309361</v>
      </c>
      <c r="D8097" s="13">
        <f t="shared" ca="1" si="757"/>
        <v>100.1651390676036</v>
      </c>
      <c r="E8097" s="13">
        <f t="shared" ca="1" si="758"/>
        <v>996307.71253987122</v>
      </c>
      <c r="F8097" s="13">
        <f t="shared" ca="1" si="759"/>
        <v>4.0093762731255085</v>
      </c>
      <c r="G8097" s="13">
        <f t="shared" ca="1" si="760"/>
        <v>0.50668593560972952</v>
      </c>
      <c r="H8097" s="13">
        <f t="shared" ca="1" si="761"/>
        <v>0</v>
      </c>
    </row>
    <row r="8098" spans="3:8">
      <c r="C8098" s="13">
        <f t="shared" ca="1" si="756"/>
        <v>2002.2855771428967</v>
      </c>
      <c r="D8098" s="13">
        <f t="shared" ca="1" si="757"/>
        <v>100.0335266177553</v>
      </c>
      <c r="E8098" s="13">
        <f t="shared" ca="1" si="758"/>
        <v>994882.00677527126</v>
      </c>
      <c r="F8098" s="13">
        <f t="shared" ca="1" si="759"/>
        <v>4.0148006806096186</v>
      </c>
      <c r="G8098" s="13">
        <f t="shared" ca="1" si="760"/>
        <v>0.49387861310756753</v>
      </c>
      <c r="H8098" s="13">
        <f t="shared" ca="1" si="761"/>
        <v>0</v>
      </c>
    </row>
    <row r="8099" spans="3:8">
      <c r="C8099" s="13">
        <f t="shared" ca="1" si="756"/>
        <v>1983.9270714875756</v>
      </c>
      <c r="D8099" s="13">
        <f t="shared" ca="1" si="757"/>
        <v>100.78078514196514</v>
      </c>
      <c r="E8099" s="13">
        <f t="shared" ca="1" si="758"/>
        <v>1000289.2670819903</v>
      </c>
      <c r="F8099" s="13">
        <f t="shared" ca="1" si="759"/>
        <v>4.0001808566933645</v>
      </c>
      <c r="G8099" s="13">
        <f t="shared" ca="1" si="760"/>
        <v>0.49298665339611064</v>
      </c>
      <c r="H8099" s="13">
        <f t="shared" ca="1" si="761"/>
        <v>0</v>
      </c>
    </row>
    <row r="8100" spans="3:8">
      <c r="C8100" s="13">
        <f t="shared" ca="1" si="756"/>
        <v>1993.8904893760775</v>
      </c>
      <c r="D8100" s="13">
        <f t="shared" ca="1" si="757"/>
        <v>99.897869678597928</v>
      </c>
      <c r="E8100" s="13">
        <f t="shared" ca="1" si="758"/>
        <v>1001276.8792864181</v>
      </c>
      <c r="F8100" s="13">
        <f t="shared" ca="1" si="759"/>
        <v>3.9927861624268735</v>
      </c>
      <c r="G8100" s="13">
        <f t="shared" ca="1" si="760"/>
        <v>0.49676452053932663</v>
      </c>
      <c r="H8100" s="13">
        <f t="shared" ca="1" si="761"/>
        <v>0</v>
      </c>
    </row>
    <row r="8101" spans="3:8">
      <c r="C8101" s="13">
        <f t="shared" ca="1" si="756"/>
        <v>2014.7887846322478</v>
      </c>
      <c r="D8101" s="13">
        <f t="shared" ca="1" si="757"/>
        <v>99.355287497772565</v>
      </c>
      <c r="E8101" s="13">
        <f t="shared" ca="1" si="758"/>
        <v>993932.76534891396</v>
      </c>
      <c r="F8101" s="13">
        <f t="shared" ca="1" si="759"/>
        <v>4.0014698819767442</v>
      </c>
      <c r="G8101" s="13">
        <f t="shared" ca="1" si="760"/>
        <v>0.50380787454912923</v>
      </c>
      <c r="H8101" s="13">
        <f t="shared" ca="1" si="761"/>
        <v>0</v>
      </c>
    </row>
    <row r="8102" spans="3:8">
      <c r="C8102" s="13">
        <f t="shared" ca="1" si="756"/>
        <v>1999.6664907597419</v>
      </c>
      <c r="D8102" s="13">
        <f t="shared" ca="1" si="757"/>
        <v>100.03433822027586</v>
      </c>
      <c r="E8102" s="13">
        <f t="shared" ca="1" si="758"/>
        <v>996196.94752700999</v>
      </c>
      <c r="F8102" s="13">
        <f t="shared" ca="1" si="759"/>
        <v>3.9938308805457838</v>
      </c>
      <c r="G8102" s="13">
        <f t="shared" ca="1" si="760"/>
        <v>0.50235471969636336</v>
      </c>
      <c r="H8102" s="13">
        <f t="shared" ca="1" si="761"/>
        <v>0</v>
      </c>
    </row>
    <row r="8103" spans="3:8">
      <c r="C8103" s="13">
        <f t="shared" ca="1" si="756"/>
        <v>1979.2962567506152</v>
      </c>
      <c r="D8103" s="13">
        <f t="shared" ca="1" si="757"/>
        <v>99.469309203831571</v>
      </c>
      <c r="E8103" s="13">
        <f t="shared" ca="1" si="758"/>
        <v>994356.56163736701</v>
      </c>
      <c r="F8103" s="13">
        <f t="shared" ca="1" si="759"/>
        <v>4.0124803784340353</v>
      </c>
      <c r="G8103" s="13">
        <f t="shared" ca="1" si="760"/>
        <v>0.48124586686877269</v>
      </c>
      <c r="H8103" s="13">
        <f t="shared" ca="1" si="761"/>
        <v>0</v>
      </c>
    </row>
    <row r="8104" spans="3:8">
      <c r="C8104" s="13">
        <f t="shared" ca="1" si="756"/>
        <v>2009.1337832390811</v>
      </c>
      <c r="D8104" s="13">
        <f t="shared" ca="1" si="757"/>
        <v>99.621965644290043</v>
      </c>
      <c r="E8104" s="13">
        <f t="shared" ca="1" si="758"/>
        <v>990882.23910334497</v>
      </c>
      <c r="F8104" s="13">
        <f t="shared" ca="1" si="759"/>
        <v>4.0013351359974862</v>
      </c>
      <c r="G8104" s="13">
        <f t="shared" ca="1" si="760"/>
        <v>0.50394274709569187</v>
      </c>
      <c r="H8104" s="13">
        <f t="shared" ca="1" si="761"/>
        <v>0</v>
      </c>
    </row>
    <row r="8105" spans="3:8">
      <c r="C8105" s="13">
        <f t="shared" ca="1" si="756"/>
        <v>1990.6471425033837</v>
      </c>
      <c r="D8105" s="13">
        <f t="shared" ca="1" si="757"/>
        <v>100.04243507282112</v>
      </c>
      <c r="E8105" s="13">
        <f t="shared" ca="1" si="758"/>
        <v>993902.54355588742</v>
      </c>
      <c r="F8105" s="13">
        <f t="shared" ca="1" si="759"/>
        <v>4.007570941971629</v>
      </c>
      <c r="G8105" s="13">
        <f t="shared" ca="1" si="760"/>
        <v>0.49221436084239245</v>
      </c>
      <c r="H8105" s="13">
        <f t="shared" ca="1" si="761"/>
        <v>0</v>
      </c>
    </row>
    <row r="8106" spans="3:8">
      <c r="C8106" s="13">
        <f t="shared" ca="1" si="756"/>
        <v>2004.8196535823467</v>
      </c>
      <c r="D8106" s="13">
        <f t="shared" ca="1" si="757"/>
        <v>100.66876578820103</v>
      </c>
      <c r="E8106" s="13">
        <f t="shared" ca="1" si="758"/>
        <v>992435.24345899571</v>
      </c>
      <c r="F8106" s="13">
        <f t="shared" ca="1" si="759"/>
        <v>3.9964072957273631</v>
      </c>
      <c r="G8106" s="13">
        <f t="shared" ca="1" si="760"/>
        <v>0.50876162990808005</v>
      </c>
      <c r="H8106" s="13">
        <f t="shared" ca="1" si="761"/>
        <v>0</v>
      </c>
    </row>
    <row r="8107" spans="3:8">
      <c r="C8107" s="13">
        <f t="shared" ca="1" si="756"/>
        <v>1987.5525781498757</v>
      </c>
      <c r="D8107" s="13">
        <f t="shared" ca="1" si="757"/>
        <v>100.26928963136947</v>
      </c>
      <c r="E8107" s="13">
        <f t="shared" ca="1" si="758"/>
        <v>990004.64949299069</v>
      </c>
      <c r="F8107" s="13">
        <f t="shared" ca="1" si="759"/>
        <v>4.0110598738198613</v>
      </c>
      <c r="G8107" s="13">
        <f t="shared" ca="1" si="760"/>
        <v>0.49201858956593209</v>
      </c>
      <c r="H8107" s="13">
        <f t="shared" ca="1" si="761"/>
        <v>0</v>
      </c>
    </row>
    <row r="8108" spans="3:8">
      <c r="C8108" s="13">
        <f t="shared" ca="1" si="756"/>
        <v>1979.0914468659714</v>
      </c>
      <c r="D8108" s="13">
        <f t="shared" ca="1" si="757"/>
        <v>99.150799017982237</v>
      </c>
      <c r="E8108" s="13">
        <f t="shared" ca="1" si="758"/>
        <v>996111.0735276941</v>
      </c>
      <c r="F8108" s="13">
        <f t="shared" ca="1" si="759"/>
        <v>4.0027321910709173</v>
      </c>
      <c r="G8108" s="13">
        <f t="shared" ca="1" si="760"/>
        <v>0.48344177192923166</v>
      </c>
      <c r="H8108" s="13">
        <f t="shared" ca="1" si="761"/>
        <v>0</v>
      </c>
    </row>
    <row r="8109" spans="3:8">
      <c r="C8109" s="13">
        <f t="shared" ca="1" si="756"/>
        <v>1991.3608055435379</v>
      </c>
      <c r="D8109" s="13">
        <f t="shared" ca="1" si="757"/>
        <v>99.371777932382912</v>
      </c>
      <c r="E8109" s="13">
        <f t="shared" ca="1" si="758"/>
        <v>1001181.317318976</v>
      </c>
      <c r="F8109" s="13">
        <f t="shared" ca="1" si="759"/>
        <v>4.0076576912522839</v>
      </c>
      <c r="G8109" s="13">
        <f t="shared" ca="1" si="760"/>
        <v>0.4856662103683167</v>
      </c>
      <c r="H8109" s="13">
        <f t="shared" ca="1" si="761"/>
        <v>0</v>
      </c>
    </row>
    <row r="8110" spans="3:8">
      <c r="C8110" s="13">
        <f t="shared" ca="1" si="756"/>
        <v>1995.8714141092034</v>
      </c>
      <c r="D8110" s="13">
        <f t="shared" ca="1" si="757"/>
        <v>100.44998858701064</v>
      </c>
      <c r="E8110" s="13">
        <f t="shared" ca="1" si="758"/>
        <v>990683.72023993055</v>
      </c>
      <c r="F8110" s="13">
        <f t="shared" ca="1" si="759"/>
        <v>3.9987215737462414</v>
      </c>
      <c r="G8110" s="13">
        <f t="shared" ca="1" si="760"/>
        <v>0.50285810340689929</v>
      </c>
      <c r="H8110" s="13">
        <f t="shared" ca="1" si="761"/>
        <v>0</v>
      </c>
    </row>
    <row r="8111" spans="3:8">
      <c r="C8111" s="13">
        <f t="shared" ca="1" si="756"/>
        <v>2006.6666509074626</v>
      </c>
      <c r="D8111" s="13">
        <f t="shared" ca="1" si="757"/>
        <v>99.694598725171204</v>
      </c>
      <c r="E8111" s="13">
        <f t="shared" ca="1" si="758"/>
        <v>992312.35121090757</v>
      </c>
      <c r="F8111" s="13">
        <f t="shared" ca="1" si="759"/>
        <v>4.0012338601752022</v>
      </c>
      <c r="G8111" s="13">
        <f t="shared" ca="1" si="760"/>
        <v>0.50239822027884173</v>
      </c>
      <c r="H8111" s="13">
        <f t="shared" ca="1" si="761"/>
        <v>0</v>
      </c>
    </row>
    <row r="8112" spans="3:8">
      <c r="C8112" s="13">
        <f t="shared" ca="1" si="756"/>
        <v>1989.0668861322044</v>
      </c>
      <c r="D8112" s="13">
        <f t="shared" ca="1" si="757"/>
        <v>99.887294759462137</v>
      </c>
      <c r="E8112" s="13">
        <f t="shared" ca="1" si="758"/>
        <v>998865.60996515932</v>
      </c>
      <c r="F8112" s="13">
        <f t="shared" ca="1" si="759"/>
        <v>3.9878837962084965</v>
      </c>
      <c r="G8112" s="13">
        <f t="shared" ca="1" si="760"/>
        <v>0.49794585365827193</v>
      </c>
      <c r="H8112" s="13">
        <f t="shared" ca="1" si="761"/>
        <v>0</v>
      </c>
    </row>
    <row r="8113" spans="3:8">
      <c r="C8113" s="13">
        <f t="shared" ca="1" si="756"/>
        <v>2005.7548569369928</v>
      </c>
      <c r="D8113" s="13">
        <f t="shared" ca="1" si="757"/>
        <v>100.48249951308156</v>
      </c>
      <c r="E8113" s="13">
        <f t="shared" ca="1" si="758"/>
        <v>976857.29993688606</v>
      </c>
      <c r="F8113" s="13">
        <f t="shared" ca="1" si="759"/>
        <v>3.9997311744369752</v>
      </c>
      <c r="G8113" s="13">
        <f t="shared" ca="1" si="760"/>
        <v>0.51468549757193771</v>
      </c>
      <c r="H8113" s="13">
        <f t="shared" ca="1" si="761"/>
        <v>0</v>
      </c>
    </row>
    <row r="8114" spans="3:8">
      <c r="C8114" s="13">
        <f t="shared" ca="1" si="756"/>
        <v>2002.8470048432318</v>
      </c>
      <c r="D8114" s="13">
        <f t="shared" ca="1" si="757"/>
        <v>98.778985704068077</v>
      </c>
      <c r="E8114" s="13">
        <f t="shared" ca="1" si="758"/>
        <v>999802.93493878993</v>
      </c>
      <c r="F8114" s="13">
        <f t="shared" ca="1" si="759"/>
        <v>3.9974629092454186</v>
      </c>
      <c r="G8114" s="13">
        <f t="shared" ca="1" si="760"/>
        <v>0.49403539985402711</v>
      </c>
      <c r="H8114" s="13">
        <f t="shared" ca="1" si="761"/>
        <v>0</v>
      </c>
    </row>
    <row r="8115" spans="3:8">
      <c r="C8115" s="13">
        <f t="shared" ca="1" si="756"/>
        <v>1994.6476806169485</v>
      </c>
      <c r="D8115" s="13">
        <f t="shared" ca="1" si="757"/>
        <v>100.23901706172188</v>
      </c>
      <c r="E8115" s="13">
        <f t="shared" ca="1" si="758"/>
        <v>995649.17660421564</v>
      </c>
      <c r="F8115" s="13">
        <f t="shared" ca="1" si="759"/>
        <v>4.0114000638867706</v>
      </c>
      <c r="G8115" s="13">
        <f t="shared" ca="1" si="760"/>
        <v>0.49241251177761247</v>
      </c>
      <c r="H8115" s="13">
        <f t="shared" ca="1" si="761"/>
        <v>0</v>
      </c>
    </row>
    <row r="8116" spans="3:8">
      <c r="C8116" s="13">
        <f t="shared" ca="1" si="756"/>
        <v>1995.3574737351373</v>
      </c>
      <c r="D8116" s="13">
        <f t="shared" ca="1" si="757"/>
        <v>99.612911840320322</v>
      </c>
      <c r="E8116" s="13">
        <f t="shared" ca="1" si="758"/>
        <v>989026.69311820623</v>
      </c>
      <c r="F8116" s="13">
        <f t="shared" ca="1" si="759"/>
        <v>3.9968454596735632</v>
      </c>
      <c r="G8116" s="13">
        <f t="shared" ca="1" si="760"/>
        <v>0.50018395445838215</v>
      </c>
      <c r="H8116" s="13">
        <f t="shared" ca="1" si="761"/>
        <v>0</v>
      </c>
    </row>
    <row r="8117" spans="3:8">
      <c r="C8117" s="13">
        <f t="shared" ca="1" si="756"/>
        <v>1995.7771546601398</v>
      </c>
      <c r="D8117" s="13">
        <f t="shared" ca="1" si="757"/>
        <v>100.39836396841383</v>
      </c>
      <c r="E8117" s="13">
        <f t="shared" ca="1" si="758"/>
        <v>989987.45385392592</v>
      </c>
      <c r="F8117" s="13">
        <f t="shared" ca="1" si="759"/>
        <v>3.9908540479424808</v>
      </c>
      <c r="G8117" s="13">
        <f t="shared" ca="1" si="760"/>
        <v>0.50688307818554457</v>
      </c>
      <c r="H8117" s="13">
        <f t="shared" ca="1" si="761"/>
        <v>0</v>
      </c>
    </row>
    <row r="8118" spans="3:8">
      <c r="C8118" s="13">
        <f t="shared" ca="1" si="756"/>
        <v>1995.8208002273564</v>
      </c>
      <c r="D8118" s="13">
        <f t="shared" ca="1" si="757"/>
        <v>99.715537072954348</v>
      </c>
      <c r="E8118" s="13">
        <f t="shared" ca="1" si="758"/>
        <v>986622.88096245599</v>
      </c>
      <c r="F8118" s="13">
        <f t="shared" ca="1" si="759"/>
        <v>4.0021660983684137</v>
      </c>
      <c r="G8118" s="13">
        <f t="shared" ca="1" si="760"/>
        <v>0.49948728596774961</v>
      </c>
      <c r="H8118" s="13">
        <f t="shared" ca="1" si="761"/>
        <v>0</v>
      </c>
    </row>
    <row r="8119" spans="3:8">
      <c r="C8119" s="13">
        <f t="shared" ca="1" si="756"/>
        <v>2000.6288734797995</v>
      </c>
      <c r="D8119" s="13">
        <f t="shared" ca="1" si="757"/>
        <v>100.0247048087749</v>
      </c>
      <c r="E8119" s="13">
        <f t="shared" ca="1" si="758"/>
        <v>986539.29878910596</v>
      </c>
      <c r="F8119" s="13">
        <f t="shared" ca="1" si="759"/>
        <v>4.0058676010528202</v>
      </c>
      <c r="G8119" s="13">
        <f t="shared" ca="1" si="760"/>
        <v>0.50163718587562045</v>
      </c>
      <c r="H8119" s="13">
        <f t="shared" ca="1" si="761"/>
        <v>0</v>
      </c>
    </row>
    <row r="8120" spans="3:8">
      <c r="C8120" s="13">
        <f t="shared" ca="1" si="756"/>
        <v>2007.5194662033191</v>
      </c>
      <c r="D8120" s="13">
        <f t="shared" ca="1" si="757"/>
        <v>100.03102125310055</v>
      </c>
      <c r="E8120" s="13">
        <f t="shared" ca="1" si="758"/>
        <v>987950.80814380851</v>
      </c>
      <c r="F8120" s="13">
        <f t="shared" ca="1" si="759"/>
        <v>4.0135291652348712</v>
      </c>
      <c r="G8120" s="13">
        <f t="shared" ca="1" si="760"/>
        <v>0.50056831256435197</v>
      </c>
      <c r="H8120" s="13">
        <f t="shared" ca="1" si="761"/>
        <v>0</v>
      </c>
    </row>
    <row r="8121" spans="3:8">
      <c r="C8121" s="13">
        <f t="shared" ca="1" si="756"/>
        <v>2010.2025399961801</v>
      </c>
      <c r="D8121" s="13">
        <f t="shared" ca="1" si="757"/>
        <v>100.30129814732385</v>
      </c>
      <c r="E8121" s="13">
        <f t="shared" ca="1" si="758"/>
        <v>996073.54423111863</v>
      </c>
      <c r="F8121" s="13">
        <f t="shared" ca="1" si="759"/>
        <v>3.9966305723964823</v>
      </c>
      <c r="G8121" s="13">
        <f t="shared" ca="1" si="760"/>
        <v>0.50765526328268873</v>
      </c>
      <c r="H8121" s="13">
        <f t="shared" ca="1" si="761"/>
        <v>0</v>
      </c>
    </row>
    <row r="8122" spans="3:8">
      <c r="C8122" s="13">
        <f t="shared" ca="1" si="756"/>
        <v>1994.5087471035438</v>
      </c>
      <c r="D8122" s="13">
        <f t="shared" ca="1" si="757"/>
        <v>100.13232557493804</v>
      </c>
      <c r="E8122" s="13">
        <f t="shared" ca="1" si="758"/>
        <v>997156.21637224581</v>
      </c>
      <c r="F8122" s="13">
        <f t="shared" ca="1" si="759"/>
        <v>3.9924273649717046</v>
      </c>
      <c r="G8122" s="13">
        <f t="shared" ca="1" si="760"/>
        <v>0.50047804702246901</v>
      </c>
      <c r="H8122" s="13">
        <f t="shared" ca="1" si="761"/>
        <v>0</v>
      </c>
    </row>
    <row r="8123" spans="3:8">
      <c r="C8123" s="13">
        <f t="shared" ca="1" si="756"/>
        <v>1991.4444744497398</v>
      </c>
      <c r="D8123" s="13">
        <f t="shared" ca="1" si="757"/>
        <v>100.21610854034488</v>
      </c>
      <c r="E8123" s="13">
        <f t="shared" ca="1" si="758"/>
        <v>995093.17131927051</v>
      </c>
      <c r="F8123" s="13">
        <f t="shared" ca="1" si="759"/>
        <v>4.006783810651231</v>
      </c>
      <c r="G8123" s="13">
        <f t="shared" ca="1" si="760"/>
        <v>0.49326089425147751</v>
      </c>
      <c r="H8123" s="13">
        <f t="shared" ca="1" si="761"/>
        <v>0</v>
      </c>
    </row>
    <row r="8124" spans="3:8">
      <c r="C8124" s="13">
        <f t="shared" ca="1" si="756"/>
        <v>1997.9302451768181</v>
      </c>
      <c r="D8124" s="13">
        <f t="shared" ca="1" si="757"/>
        <v>99.987930394687467</v>
      </c>
      <c r="E8124" s="13">
        <f t="shared" ca="1" si="758"/>
        <v>982121.70490874397</v>
      </c>
      <c r="F8124" s="13">
        <f t="shared" ca="1" si="759"/>
        <v>4.0100115029401646</v>
      </c>
      <c r="G8124" s="13">
        <f t="shared" ca="1" si="760"/>
        <v>0.50027704274840323</v>
      </c>
      <c r="H8124" s="13">
        <f t="shared" ca="1" si="761"/>
        <v>0</v>
      </c>
    </row>
    <row r="8125" spans="3:8">
      <c r="C8125" s="13">
        <f t="shared" ca="1" si="756"/>
        <v>2015.3948840625035</v>
      </c>
      <c r="D8125" s="13">
        <f t="shared" ca="1" si="757"/>
        <v>99.791904118500611</v>
      </c>
      <c r="E8125" s="13">
        <f t="shared" ca="1" si="758"/>
        <v>1004599.9833132086</v>
      </c>
      <c r="F8125" s="13">
        <f t="shared" ca="1" si="759"/>
        <v>4.0078509740000792</v>
      </c>
      <c r="G8125" s="13">
        <f t="shared" ca="1" si="760"/>
        <v>0.49776725407944272</v>
      </c>
      <c r="H8125" s="13">
        <f t="shared" ca="1" si="761"/>
        <v>0</v>
      </c>
    </row>
    <row r="8126" spans="3:8">
      <c r="C8126" s="13">
        <f t="shared" ca="1" si="756"/>
        <v>1990.0008734410021</v>
      </c>
      <c r="D8126" s="13">
        <f t="shared" ca="1" si="757"/>
        <v>98.168351019686014</v>
      </c>
      <c r="E8126" s="13">
        <f t="shared" ca="1" si="758"/>
        <v>989256.92409458058</v>
      </c>
      <c r="F8126" s="13">
        <f t="shared" ca="1" si="759"/>
        <v>3.9975832346225348</v>
      </c>
      <c r="G8126" s="13">
        <f t="shared" ca="1" si="760"/>
        <v>0.48981153200523142</v>
      </c>
      <c r="H8126" s="13">
        <f t="shared" ca="1" si="761"/>
        <v>0</v>
      </c>
    </row>
    <row r="8127" spans="3:8">
      <c r="C8127" s="13">
        <f t="shared" ca="1" si="756"/>
        <v>2007.820172334611</v>
      </c>
      <c r="D8127" s="13">
        <f t="shared" ca="1" si="757"/>
        <v>100.09427776945424</v>
      </c>
      <c r="E8127" s="13">
        <f t="shared" ca="1" si="758"/>
        <v>991247.244876376</v>
      </c>
      <c r="F8127" s="13">
        <f t="shared" ca="1" si="759"/>
        <v>4.0033276660858066</v>
      </c>
      <c r="G8127" s="13">
        <f t="shared" ca="1" si="760"/>
        <v>0.50447827300502868</v>
      </c>
      <c r="H8127" s="13">
        <f t="shared" ca="1" si="761"/>
        <v>0</v>
      </c>
    </row>
    <row r="8128" spans="3:8">
      <c r="C8128" s="13">
        <f t="shared" ca="1" si="756"/>
        <v>1990.0101974603501</v>
      </c>
      <c r="D8128" s="13">
        <f t="shared" ca="1" si="757"/>
        <v>100.57679146305613</v>
      </c>
      <c r="E8128" s="13">
        <f t="shared" ca="1" si="758"/>
        <v>996524.1698735588</v>
      </c>
      <c r="F8128" s="13">
        <f t="shared" ca="1" si="759"/>
        <v>3.9888672941314809</v>
      </c>
      <c r="G8128" s="13">
        <f t="shared" ca="1" si="760"/>
        <v>0.50254195723044826</v>
      </c>
      <c r="H8128" s="13">
        <f t="shared" ca="1" si="761"/>
        <v>0</v>
      </c>
    </row>
    <row r="8129" spans="3:8">
      <c r="C8129" s="13">
        <f t="shared" ca="1" si="756"/>
        <v>1990.0422590699563</v>
      </c>
      <c r="D8129" s="13">
        <f t="shared" ca="1" si="757"/>
        <v>98.805836915384859</v>
      </c>
      <c r="E8129" s="13">
        <f t="shared" ca="1" si="758"/>
        <v>998926.13928161887</v>
      </c>
      <c r="F8129" s="13">
        <f t="shared" ca="1" si="759"/>
        <v>3.994705636314583</v>
      </c>
      <c r="G8129" s="13">
        <f t="shared" ca="1" si="760"/>
        <v>0.48964894890824312</v>
      </c>
      <c r="H8129" s="13">
        <f t="shared" ca="1" si="761"/>
        <v>0</v>
      </c>
    </row>
    <row r="8130" spans="3:8">
      <c r="C8130" s="13">
        <f t="shared" ca="1" si="756"/>
        <v>2009.4922298360491</v>
      </c>
      <c r="D8130" s="13">
        <f t="shared" ca="1" si="757"/>
        <v>99.280534346668006</v>
      </c>
      <c r="E8130" s="13">
        <f t="shared" ca="1" si="758"/>
        <v>990605.18124010589</v>
      </c>
      <c r="F8130" s="13">
        <f t="shared" ca="1" si="759"/>
        <v>4.0101347945080574</v>
      </c>
      <c r="G8130" s="13">
        <f t="shared" ca="1" si="760"/>
        <v>0.49813886160470594</v>
      </c>
      <c r="H8130" s="13">
        <f t="shared" ca="1" si="761"/>
        <v>0</v>
      </c>
    </row>
    <row r="8131" spans="3:8">
      <c r="C8131" s="13">
        <f t="shared" ca="1" si="756"/>
        <v>2004.9768374708549</v>
      </c>
      <c r="D8131" s="13">
        <f t="shared" ca="1" si="757"/>
        <v>100.05670749648807</v>
      </c>
      <c r="E8131" s="13">
        <f t="shared" ca="1" si="758"/>
        <v>1001972.7509210774</v>
      </c>
      <c r="F8131" s="13">
        <f t="shared" ca="1" si="759"/>
        <v>4.0006112760776285</v>
      </c>
      <c r="G8131" s="13">
        <f t="shared" ca="1" si="760"/>
        <v>0.49883134147155</v>
      </c>
      <c r="H8131" s="13">
        <f t="shared" ca="1" si="761"/>
        <v>0</v>
      </c>
    </row>
    <row r="8132" spans="3:8">
      <c r="C8132" s="13">
        <f t="shared" ca="1" si="756"/>
        <v>1991.5517491011642</v>
      </c>
      <c r="D8132" s="13">
        <f t="shared" ca="1" si="757"/>
        <v>100.3417795964958</v>
      </c>
      <c r="E8132" s="13">
        <f t="shared" ca="1" si="758"/>
        <v>990320.14867696469</v>
      </c>
      <c r="F8132" s="13">
        <f t="shared" ca="1" si="759"/>
        <v>3.9994976396889821</v>
      </c>
      <c r="G8132" s="13">
        <f t="shared" ca="1" si="760"/>
        <v>0.49993982158018657</v>
      </c>
      <c r="H8132" s="13">
        <f t="shared" ca="1" si="761"/>
        <v>0</v>
      </c>
    </row>
    <row r="8133" spans="3:8">
      <c r="C8133" s="13">
        <f t="shared" ca="1" si="756"/>
        <v>2011.4965700517255</v>
      </c>
      <c r="D8133" s="13">
        <f t="shared" ca="1" si="757"/>
        <v>100.57194620645443</v>
      </c>
      <c r="E8133" s="13">
        <f t="shared" ca="1" si="758"/>
        <v>1000663.8369242242</v>
      </c>
      <c r="F8133" s="13">
        <f t="shared" ca="1" si="759"/>
        <v>3.9938073548857238</v>
      </c>
      <c r="G8133" s="13">
        <f t="shared" ca="1" si="760"/>
        <v>0.50877870674837689</v>
      </c>
      <c r="H8133" s="13">
        <f t="shared" ca="1" si="761"/>
        <v>0</v>
      </c>
    </row>
    <row r="8134" spans="3:8">
      <c r="C8134" s="13">
        <f t="shared" ca="1" si="756"/>
        <v>2007.8653568541956</v>
      </c>
      <c r="D8134" s="13">
        <f t="shared" ca="1" si="757"/>
        <v>100.0972654782254</v>
      </c>
      <c r="E8134" s="13">
        <f t="shared" ca="1" si="758"/>
        <v>1001590.2852924097</v>
      </c>
      <c r="F8134" s="13">
        <f t="shared" ca="1" si="759"/>
        <v>3.9983864196672418</v>
      </c>
      <c r="G8134" s="13">
        <f t="shared" ca="1" si="760"/>
        <v>0.50177886263133598</v>
      </c>
      <c r="H8134" s="13">
        <f t="shared" ca="1" si="761"/>
        <v>0</v>
      </c>
    </row>
    <row r="8135" spans="3:8">
      <c r="C8135" s="13">
        <f t="shared" ca="1" si="756"/>
        <v>1996.7797470705889</v>
      </c>
      <c r="D8135" s="13">
        <f t="shared" ca="1" si="757"/>
        <v>99.758693975317087</v>
      </c>
      <c r="E8135" s="13">
        <f t="shared" ca="1" si="758"/>
        <v>996175.78610381309</v>
      </c>
      <c r="F8135" s="13">
        <f t="shared" ca="1" si="759"/>
        <v>4.0003212052677322</v>
      </c>
      <c r="G8135" s="13">
        <f t="shared" ca="1" si="760"/>
        <v>0.49630171628814579</v>
      </c>
      <c r="H8135" s="13">
        <f t="shared" ca="1" si="761"/>
        <v>0</v>
      </c>
    </row>
    <row r="8136" spans="3:8">
      <c r="C8136" s="13">
        <f t="shared" ca="1" si="756"/>
        <v>1993.5756054230114</v>
      </c>
      <c r="D8136" s="13">
        <f t="shared" ca="1" si="757"/>
        <v>99.335877276913507</v>
      </c>
      <c r="E8136" s="13">
        <f t="shared" ca="1" si="758"/>
        <v>994086.29087045277</v>
      </c>
      <c r="F8136" s="13">
        <f t="shared" ca="1" si="759"/>
        <v>4.0046168124967716</v>
      </c>
      <c r="G8136" s="13">
        <f t="shared" ca="1" si="760"/>
        <v>0.49153419689066696</v>
      </c>
      <c r="H8136" s="13">
        <f t="shared" ca="1" si="761"/>
        <v>0</v>
      </c>
    </row>
    <row r="8137" spans="3:8">
      <c r="C8137" s="13">
        <f t="shared" ca="1" si="756"/>
        <v>1982.5238753018784</v>
      </c>
      <c r="D8137" s="13">
        <f t="shared" ca="1" si="757"/>
        <v>100.20528544998967</v>
      </c>
      <c r="E8137" s="13">
        <f t="shared" ca="1" si="758"/>
        <v>1001087.9707788507</v>
      </c>
      <c r="F8137" s="13">
        <f t="shared" ca="1" si="759"/>
        <v>3.990012431148799</v>
      </c>
      <c r="G8137" s="13">
        <f t="shared" ca="1" si="760"/>
        <v>0.49409263317433771</v>
      </c>
      <c r="H8137" s="13">
        <f t="shared" ca="1" si="761"/>
        <v>0</v>
      </c>
    </row>
    <row r="8138" spans="3:8">
      <c r="C8138" s="13">
        <f t="shared" ca="1" si="756"/>
        <v>1995.5135097152793</v>
      </c>
      <c r="D8138" s="13">
        <f t="shared" ca="1" si="757"/>
        <v>99.695438573551684</v>
      </c>
      <c r="E8138" s="13">
        <f t="shared" ca="1" si="758"/>
        <v>1004471.4368504611</v>
      </c>
      <c r="F8138" s="13">
        <f t="shared" ca="1" si="759"/>
        <v>4.0044449068351904</v>
      </c>
      <c r="G8138" s="13">
        <f t="shared" ca="1" si="760"/>
        <v>0.48924667619082968</v>
      </c>
      <c r="H8138" s="13">
        <f t="shared" ca="1" si="761"/>
        <v>0</v>
      </c>
    </row>
    <row r="8139" spans="3:8">
      <c r="C8139" s="13">
        <f t="shared" ca="1" si="756"/>
        <v>2006.8864335378303</v>
      </c>
      <c r="D8139" s="13">
        <f t="shared" ca="1" si="757"/>
        <v>100.34598937267765</v>
      </c>
      <c r="E8139" s="13">
        <f t="shared" ca="1" si="758"/>
        <v>990744.30182454141</v>
      </c>
      <c r="F8139" s="13">
        <f t="shared" ca="1" si="759"/>
        <v>3.9934475689524231</v>
      </c>
      <c r="G8139" s="13">
        <f t="shared" ca="1" si="760"/>
        <v>0.51055462858391754</v>
      </c>
      <c r="H8139" s="13">
        <f t="shared" ca="1" si="761"/>
        <v>0</v>
      </c>
    </row>
    <row r="8140" spans="3:8">
      <c r="C8140" s="13">
        <f t="shared" ca="1" si="756"/>
        <v>1995.4687191589055</v>
      </c>
      <c r="D8140" s="13">
        <f t="shared" ca="1" si="757"/>
        <v>99.792246368180216</v>
      </c>
      <c r="E8140" s="13">
        <f t="shared" ca="1" si="758"/>
        <v>997378.33550285676</v>
      </c>
      <c r="F8140" s="13">
        <f t="shared" ca="1" si="759"/>
        <v>3.9977944137964307</v>
      </c>
      <c r="G8140" s="13">
        <f t="shared" ca="1" si="760"/>
        <v>0.49647230192676672</v>
      </c>
      <c r="H8140" s="13">
        <f t="shared" ca="1" si="761"/>
        <v>0</v>
      </c>
    </row>
    <row r="8141" spans="3:8">
      <c r="C8141" s="13">
        <f t="shared" ca="1" si="756"/>
        <v>1994.0362546877684</v>
      </c>
      <c r="D8141" s="13">
        <f t="shared" ca="1" si="757"/>
        <v>100.32235505543483</v>
      </c>
      <c r="E8141" s="13">
        <f t="shared" ca="1" si="758"/>
        <v>998037.42176322232</v>
      </c>
      <c r="F8141" s="13">
        <f t="shared" ca="1" si="759"/>
        <v>4.009158875046273</v>
      </c>
      <c r="G8141" s="13">
        <f t="shared" ca="1" si="760"/>
        <v>0.49244083700973856</v>
      </c>
      <c r="H8141" s="13">
        <f t="shared" ca="1" si="761"/>
        <v>0</v>
      </c>
    </row>
    <row r="8142" spans="3:8">
      <c r="C8142" s="13">
        <f t="shared" ca="1" si="756"/>
        <v>2006.514932652856</v>
      </c>
      <c r="D8142" s="13">
        <f t="shared" ca="1" si="757"/>
        <v>99.711719767618618</v>
      </c>
      <c r="E8142" s="13">
        <f t="shared" ca="1" si="758"/>
        <v>995900.29734377703</v>
      </c>
      <c r="F8142" s="13">
        <f t="shared" ca="1" si="759"/>
        <v>3.9992764257100091</v>
      </c>
      <c r="G8142" s="13">
        <f t="shared" ca="1" si="760"/>
        <v>0.50157927013897097</v>
      </c>
      <c r="H8142" s="13">
        <f t="shared" ca="1" si="761"/>
        <v>0</v>
      </c>
    </row>
    <row r="8143" spans="3:8">
      <c r="C8143" s="13">
        <f t="shared" ca="1" si="756"/>
        <v>1989.1427634824297</v>
      </c>
      <c r="D8143" s="13">
        <f t="shared" ca="1" si="757"/>
        <v>100.00852641847374</v>
      </c>
      <c r="E8143" s="13">
        <f t="shared" ca="1" si="758"/>
        <v>1000951.2620736596</v>
      </c>
      <c r="F8143" s="13">
        <f t="shared" ca="1" si="759"/>
        <v>4.0081663747071703</v>
      </c>
      <c r="G8143" s="13">
        <f t="shared" ca="1" si="760"/>
        <v>0.48755451027146174</v>
      </c>
      <c r="H8143" s="13">
        <f t="shared" ca="1" si="761"/>
        <v>0</v>
      </c>
    </row>
    <row r="8144" spans="3:8">
      <c r="C8144" s="13">
        <f t="shared" ca="1" si="756"/>
        <v>2015.3969891684119</v>
      </c>
      <c r="D8144" s="13">
        <f t="shared" ca="1" si="757"/>
        <v>99.226823668211367</v>
      </c>
      <c r="E8144" s="13">
        <f t="shared" ca="1" si="758"/>
        <v>996645.23048249632</v>
      </c>
      <c r="F8144" s="13">
        <f t="shared" ca="1" si="759"/>
        <v>4.0042951588818001</v>
      </c>
      <c r="G8144" s="13">
        <f t="shared" ca="1" si="760"/>
        <v>0.50067454745634332</v>
      </c>
      <c r="H8144" s="13">
        <f t="shared" ca="1" si="761"/>
        <v>0</v>
      </c>
    </row>
    <row r="8145" spans="3:8">
      <c r="C8145" s="13">
        <f t="shared" ca="1" si="756"/>
        <v>1989.4612753180386</v>
      </c>
      <c r="D8145" s="13">
        <f t="shared" ca="1" si="757"/>
        <v>99.428072295894211</v>
      </c>
      <c r="E8145" s="13">
        <f t="shared" ca="1" si="758"/>
        <v>986252.84129919868</v>
      </c>
      <c r="F8145" s="13">
        <f t="shared" ca="1" si="759"/>
        <v>3.9962902827556217</v>
      </c>
      <c r="G8145" s="13">
        <f t="shared" ca="1" si="760"/>
        <v>0.49798213045980672</v>
      </c>
      <c r="H8145" s="13">
        <f t="shared" ca="1" si="761"/>
        <v>0</v>
      </c>
    </row>
    <row r="8146" spans="3:8">
      <c r="C8146" s="13">
        <f t="shared" ca="1" si="756"/>
        <v>2007.1366231120332</v>
      </c>
      <c r="D8146" s="13">
        <f t="shared" ca="1" si="757"/>
        <v>100.24169228916278</v>
      </c>
      <c r="E8146" s="13">
        <f t="shared" ca="1" si="758"/>
        <v>988248.64013135247</v>
      </c>
      <c r="F8146" s="13">
        <f t="shared" ca="1" si="759"/>
        <v>3.9912873253517254</v>
      </c>
      <c r="G8146" s="13">
        <f t="shared" ca="1" si="760"/>
        <v>0.51254759257123705</v>
      </c>
      <c r="H8146" s="13">
        <f t="shared" ca="1" si="761"/>
        <v>0</v>
      </c>
    </row>
    <row r="8147" spans="3:8">
      <c r="C8147" s="13">
        <f t="shared" ca="1" si="756"/>
        <v>2001.4623224165548</v>
      </c>
      <c r="D8147" s="13">
        <f t="shared" ca="1" si="757"/>
        <v>99.199784942396775</v>
      </c>
      <c r="E8147" s="13">
        <f t="shared" ca="1" si="758"/>
        <v>984272.4627913225</v>
      </c>
      <c r="F8147" s="13">
        <f t="shared" ca="1" si="759"/>
        <v>4.0112834667120101</v>
      </c>
      <c r="G8147" s="13">
        <f t="shared" ca="1" si="760"/>
        <v>0.49637163310300259</v>
      </c>
      <c r="H8147" s="13">
        <f t="shared" ca="1" si="761"/>
        <v>0</v>
      </c>
    </row>
    <row r="8148" spans="3:8">
      <c r="C8148" s="13">
        <f t="shared" ca="1" si="756"/>
        <v>1997.8680170054531</v>
      </c>
      <c r="D8148" s="13">
        <f t="shared" ca="1" si="757"/>
        <v>99.405624839914083</v>
      </c>
      <c r="E8148" s="13">
        <f t="shared" ca="1" si="758"/>
        <v>982981.10669518739</v>
      </c>
      <c r="F8148" s="13">
        <f t="shared" ca="1" si="759"/>
        <v>4.0074598472741032</v>
      </c>
      <c r="G8148" s="13">
        <f t="shared" ca="1" si="760"/>
        <v>0.49816452103889686</v>
      </c>
      <c r="H8148" s="13">
        <f t="shared" ca="1" si="761"/>
        <v>0</v>
      </c>
    </row>
    <row r="8149" spans="3:8">
      <c r="C8149" s="13">
        <f t="shared" ca="1" si="756"/>
        <v>1994.2917430208263</v>
      </c>
      <c r="D8149" s="13">
        <f t="shared" ca="1" si="757"/>
        <v>100.04818487447166</v>
      </c>
      <c r="E8149" s="13">
        <f t="shared" ca="1" si="758"/>
        <v>1002774.8354862462</v>
      </c>
      <c r="F8149" s="13">
        <f t="shared" ca="1" si="759"/>
        <v>4.0072084749373467</v>
      </c>
      <c r="G8149" s="13">
        <f t="shared" ca="1" si="760"/>
        <v>0.48985275539247275</v>
      </c>
      <c r="H8149" s="13">
        <f t="shared" ca="1" si="761"/>
        <v>0</v>
      </c>
    </row>
    <row r="8150" spans="3:8">
      <c r="C8150" s="13">
        <f t="shared" ca="1" si="756"/>
        <v>1988.8186276163344</v>
      </c>
      <c r="D8150" s="13">
        <f t="shared" ca="1" si="757"/>
        <v>99.944009712116866</v>
      </c>
      <c r="E8150" s="13">
        <f t="shared" ca="1" si="758"/>
        <v>989222.51084374241</v>
      </c>
      <c r="F8150" s="13">
        <f t="shared" ca="1" si="759"/>
        <v>4.0025001159971199</v>
      </c>
      <c r="G8150" s="13">
        <f t="shared" ca="1" si="760"/>
        <v>0.49565313623304386</v>
      </c>
      <c r="H8150" s="13">
        <f t="shared" ca="1" si="761"/>
        <v>0</v>
      </c>
    </row>
    <row r="8151" spans="3:8">
      <c r="C8151" s="13">
        <f t="shared" ca="1" si="756"/>
        <v>2007.8660110115613</v>
      </c>
      <c r="D8151" s="13">
        <f t="shared" ca="1" si="757"/>
        <v>99.084997614819926</v>
      </c>
      <c r="E8151" s="13">
        <f t="shared" ca="1" si="758"/>
        <v>999927.45523789665</v>
      </c>
      <c r="F8151" s="13">
        <f t="shared" ca="1" si="759"/>
        <v>4.0015182632929891</v>
      </c>
      <c r="G8151" s="13">
        <f t="shared" ca="1" si="760"/>
        <v>0.49597500160507163</v>
      </c>
      <c r="H8151" s="13">
        <f t="shared" ca="1" si="761"/>
        <v>0</v>
      </c>
    </row>
    <row r="8152" spans="3:8">
      <c r="C8152" s="13">
        <f t="shared" ref="C8152:C8215" ca="1" si="762">NORMINV(RAND(),$D$3,$G$3)</f>
        <v>1998.0929812617383</v>
      </c>
      <c r="D8152" s="13">
        <f t="shared" ref="D8152:D8215" ca="1" si="763">NORMINV(RAND(),$D$4,$G$4)</f>
        <v>99.495524033822122</v>
      </c>
      <c r="E8152" s="13">
        <f t="shared" ref="E8152:E8215" ca="1" si="764">NORMINV(RAND(),$D$5,$G$5)</f>
        <v>998644.42575130495</v>
      </c>
      <c r="F8152" s="13">
        <f t="shared" ref="F8152:F8215" ca="1" si="765">NORMINV(RAND(),$D$6,$G$6)</f>
        <v>3.9979640011158923</v>
      </c>
      <c r="G8152" s="13">
        <f t="shared" ref="G8152:G8215" ca="1" si="766">C8152^2*D8152/(E8152*3.1415926*F8152^4)</f>
        <v>0.49558558728911406</v>
      </c>
      <c r="H8152" s="13">
        <f t="shared" ref="H8152:H8215" ca="1" si="767">IF(G8152&gt;0.54,1,IF(G8152&lt;0.46,1,0))</f>
        <v>0</v>
      </c>
    </row>
    <row r="8153" spans="3:8">
      <c r="C8153" s="13">
        <f t="shared" ca="1" si="762"/>
        <v>2009.2563853516547</v>
      </c>
      <c r="D8153" s="13">
        <f t="shared" ca="1" si="763"/>
        <v>100.58324141058355</v>
      </c>
      <c r="E8153" s="13">
        <f t="shared" ca="1" si="764"/>
        <v>999401.27770874428</v>
      </c>
      <c r="F8153" s="13">
        <f t="shared" ca="1" si="765"/>
        <v>3.9991122141404523</v>
      </c>
      <c r="G8153" s="13">
        <f t="shared" ca="1" si="766"/>
        <v>0.50565256412432469</v>
      </c>
      <c r="H8153" s="13">
        <f t="shared" ca="1" si="767"/>
        <v>0</v>
      </c>
    </row>
    <row r="8154" spans="3:8">
      <c r="C8154" s="13">
        <f t="shared" ca="1" si="762"/>
        <v>1996.8357389825164</v>
      </c>
      <c r="D8154" s="13">
        <f t="shared" ca="1" si="763"/>
        <v>100.08784977216918</v>
      </c>
      <c r="E8154" s="13">
        <f t="shared" ca="1" si="764"/>
        <v>1002920.4660201952</v>
      </c>
      <c r="F8154" s="13">
        <f t="shared" ca="1" si="765"/>
        <v>3.9957656423488981</v>
      </c>
      <c r="G8154" s="13">
        <f t="shared" ca="1" si="766"/>
        <v>0.4968778636948189</v>
      </c>
      <c r="H8154" s="13">
        <f t="shared" ca="1" si="767"/>
        <v>0</v>
      </c>
    </row>
    <row r="8155" spans="3:8">
      <c r="C8155" s="13">
        <f t="shared" ca="1" si="762"/>
        <v>2007.1771298134845</v>
      </c>
      <c r="D8155" s="13">
        <f t="shared" ca="1" si="763"/>
        <v>100.75632613427753</v>
      </c>
      <c r="E8155" s="13">
        <f t="shared" ca="1" si="764"/>
        <v>990412.32385425502</v>
      </c>
      <c r="F8155" s="13">
        <f t="shared" ca="1" si="765"/>
        <v>3.9995858203729204</v>
      </c>
      <c r="G8155" s="13">
        <f t="shared" ca="1" si="766"/>
        <v>0.50982102549888653</v>
      </c>
      <c r="H8155" s="13">
        <f t="shared" ca="1" si="767"/>
        <v>0</v>
      </c>
    </row>
    <row r="8156" spans="3:8">
      <c r="C8156" s="13">
        <f t="shared" ca="1" si="762"/>
        <v>1996.1740342616033</v>
      </c>
      <c r="D8156" s="13">
        <f t="shared" ca="1" si="763"/>
        <v>100.23121805661818</v>
      </c>
      <c r="E8156" s="13">
        <f t="shared" ca="1" si="764"/>
        <v>984400.78231505014</v>
      </c>
      <c r="F8156" s="13">
        <f t="shared" ca="1" si="765"/>
        <v>3.9914060210298992</v>
      </c>
      <c r="G8156" s="13">
        <f t="shared" ca="1" si="766"/>
        <v>0.50883193964786533</v>
      </c>
      <c r="H8156" s="13">
        <f t="shared" ca="1" si="767"/>
        <v>0</v>
      </c>
    </row>
    <row r="8157" spans="3:8">
      <c r="C8157" s="13">
        <f t="shared" ca="1" si="762"/>
        <v>1993.4943775160414</v>
      </c>
      <c r="D8157" s="13">
        <f t="shared" ca="1" si="763"/>
        <v>99.84487185908273</v>
      </c>
      <c r="E8157" s="13">
        <f t="shared" ca="1" si="764"/>
        <v>1002324.7642024463</v>
      </c>
      <c r="F8157" s="13">
        <f t="shared" ca="1" si="765"/>
        <v>4.0014695209373539</v>
      </c>
      <c r="G8157" s="13">
        <f t="shared" ca="1" si="766"/>
        <v>0.49149535234305614</v>
      </c>
      <c r="H8157" s="13">
        <f t="shared" ca="1" si="767"/>
        <v>0</v>
      </c>
    </row>
    <row r="8158" spans="3:8">
      <c r="C8158" s="13">
        <f t="shared" ca="1" si="762"/>
        <v>2007.4408203957441</v>
      </c>
      <c r="D8158" s="13">
        <f t="shared" ca="1" si="763"/>
        <v>99.757788215187233</v>
      </c>
      <c r="E8158" s="13">
        <f t="shared" ca="1" si="764"/>
        <v>990052.93031541409</v>
      </c>
      <c r="F8158" s="13">
        <f t="shared" ca="1" si="765"/>
        <v>4.005057468674206</v>
      </c>
      <c r="G8158" s="13">
        <f t="shared" ca="1" si="766"/>
        <v>0.50232989654047322</v>
      </c>
      <c r="H8158" s="13">
        <f t="shared" ca="1" si="767"/>
        <v>0</v>
      </c>
    </row>
    <row r="8159" spans="3:8">
      <c r="C8159" s="13">
        <f t="shared" ca="1" si="762"/>
        <v>2010.2704826436313</v>
      </c>
      <c r="D8159" s="13">
        <f t="shared" ca="1" si="763"/>
        <v>100.50562967219503</v>
      </c>
      <c r="E8159" s="13">
        <f t="shared" ca="1" si="764"/>
        <v>998134.62946834543</v>
      </c>
      <c r="F8159" s="13">
        <f t="shared" ca="1" si="765"/>
        <v>4.0005053555609598</v>
      </c>
      <c r="G8159" s="13">
        <f t="shared" ca="1" si="766"/>
        <v>0.50570933128748718</v>
      </c>
      <c r="H8159" s="13">
        <f t="shared" ca="1" si="767"/>
        <v>0</v>
      </c>
    </row>
    <row r="8160" spans="3:8">
      <c r="C8160" s="13">
        <f t="shared" ca="1" si="762"/>
        <v>2012.6660914110935</v>
      </c>
      <c r="D8160" s="13">
        <f t="shared" ca="1" si="763"/>
        <v>99.689678114202081</v>
      </c>
      <c r="E8160" s="13">
        <f t="shared" ca="1" si="764"/>
        <v>986541.56031296705</v>
      </c>
      <c r="F8160" s="13">
        <f t="shared" ca="1" si="765"/>
        <v>4.0056679060331488</v>
      </c>
      <c r="G8160" s="13">
        <f t="shared" ca="1" si="766"/>
        <v>0.50609102916600657</v>
      </c>
      <c r="H8160" s="13">
        <f t="shared" ca="1" si="767"/>
        <v>0</v>
      </c>
    </row>
    <row r="8161" spans="3:8">
      <c r="C8161" s="13">
        <f t="shared" ca="1" si="762"/>
        <v>2022.4021316492608</v>
      </c>
      <c r="D8161" s="13">
        <f t="shared" ca="1" si="763"/>
        <v>98.841809141125978</v>
      </c>
      <c r="E8161" s="13">
        <f t="shared" ca="1" si="764"/>
        <v>988510.34003255074</v>
      </c>
      <c r="F8161" s="13">
        <f t="shared" ca="1" si="765"/>
        <v>4.0089288593524168</v>
      </c>
      <c r="G8161" s="13">
        <f t="shared" ca="1" si="766"/>
        <v>0.50400081033919675</v>
      </c>
      <c r="H8161" s="13">
        <f t="shared" ca="1" si="767"/>
        <v>0</v>
      </c>
    </row>
    <row r="8162" spans="3:8">
      <c r="C8162" s="13">
        <f t="shared" ca="1" si="762"/>
        <v>2003.6658816045112</v>
      </c>
      <c r="D8162" s="13">
        <f t="shared" ca="1" si="763"/>
        <v>99.928053484449791</v>
      </c>
      <c r="E8162" s="13">
        <f t="shared" ca="1" si="764"/>
        <v>1000490.2347337191</v>
      </c>
      <c r="F8162" s="13">
        <f t="shared" ca="1" si="765"/>
        <v>4.0091445498651961</v>
      </c>
      <c r="G8162" s="13">
        <f t="shared" ca="1" si="766"/>
        <v>0.49404721385632266</v>
      </c>
      <c r="H8162" s="13">
        <f t="shared" ca="1" si="767"/>
        <v>0</v>
      </c>
    </row>
    <row r="8163" spans="3:8">
      <c r="C8163" s="13">
        <f t="shared" ca="1" si="762"/>
        <v>1990.8955150170898</v>
      </c>
      <c r="D8163" s="13">
        <f t="shared" ca="1" si="763"/>
        <v>100.12624465158095</v>
      </c>
      <c r="E8163" s="13">
        <f t="shared" ca="1" si="764"/>
        <v>991778.81322666851</v>
      </c>
      <c r="F8163" s="13">
        <f t="shared" ca="1" si="765"/>
        <v>3.987372136800182</v>
      </c>
      <c r="G8163" s="13">
        <f t="shared" ca="1" si="766"/>
        <v>0.50388692983295813</v>
      </c>
      <c r="H8163" s="13">
        <f t="shared" ca="1" si="767"/>
        <v>0</v>
      </c>
    </row>
    <row r="8164" spans="3:8">
      <c r="C8164" s="13">
        <f t="shared" ca="1" si="762"/>
        <v>1978.9542531935504</v>
      </c>
      <c r="D8164" s="13">
        <f t="shared" ca="1" si="763"/>
        <v>99.768033417743624</v>
      </c>
      <c r="E8164" s="13">
        <f t="shared" ca="1" si="764"/>
        <v>995493.75235783414</v>
      </c>
      <c r="F8164" s="13">
        <f t="shared" ca="1" si="765"/>
        <v>4.0013135904437895</v>
      </c>
      <c r="G8164" s="13">
        <f t="shared" ca="1" si="766"/>
        <v>0.48737602398724333</v>
      </c>
      <c r="H8164" s="13">
        <f t="shared" ca="1" si="767"/>
        <v>0</v>
      </c>
    </row>
    <row r="8165" spans="3:8">
      <c r="C8165" s="13">
        <f t="shared" ca="1" si="762"/>
        <v>1991.7280054592563</v>
      </c>
      <c r="D8165" s="13">
        <f t="shared" ca="1" si="763"/>
        <v>100.47586498581951</v>
      </c>
      <c r="E8165" s="13">
        <f t="shared" ca="1" si="764"/>
        <v>996232.39401012496</v>
      </c>
      <c r="F8165" s="13">
        <f t="shared" ca="1" si="765"/>
        <v>4.00239049179386</v>
      </c>
      <c r="G8165" s="13">
        <f t="shared" ca="1" si="766"/>
        <v>0.49628763667344106</v>
      </c>
      <c r="H8165" s="13">
        <f t="shared" ca="1" si="767"/>
        <v>0</v>
      </c>
    </row>
    <row r="8166" spans="3:8">
      <c r="C8166" s="13">
        <f t="shared" ca="1" si="762"/>
        <v>2001.9460017813244</v>
      </c>
      <c r="D8166" s="13">
        <f t="shared" ca="1" si="763"/>
        <v>100.33174716647237</v>
      </c>
      <c r="E8166" s="13">
        <f t="shared" ca="1" si="764"/>
        <v>995463.60590184282</v>
      </c>
      <c r="F8166" s="13">
        <f t="shared" ca="1" si="765"/>
        <v>4.0092232393195113</v>
      </c>
      <c r="G8166" s="13">
        <f t="shared" ca="1" si="766"/>
        <v>0.49765329615886006</v>
      </c>
      <c r="H8166" s="13">
        <f t="shared" ca="1" si="767"/>
        <v>0</v>
      </c>
    </row>
    <row r="8167" spans="3:8">
      <c r="C8167" s="13">
        <f t="shared" ca="1" si="762"/>
        <v>1994.4444622361002</v>
      </c>
      <c r="D8167" s="13">
        <f t="shared" ca="1" si="763"/>
        <v>101.00273924225753</v>
      </c>
      <c r="E8167" s="13">
        <f t="shared" ca="1" si="764"/>
        <v>1000896.1932843906</v>
      </c>
      <c r="F8167" s="13">
        <f t="shared" ca="1" si="765"/>
        <v>3.9986323024854897</v>
      </c>
      <c r="G8167" s="13">
        <f t="shared" ca="1" si="766"/>
        <v>0.49979541059818477</v>
      </c>
      <c r="H8167" s="13">
        <f t="shared" ca="1" si="767"/>
        <v>0</v>
      </c>
    </row>
    <row r="8168" spans="3:8">
      <c r="C8168" s="13">
        <f t="shared" ca="1" si="762"/>
        <v>1988.0388819208833</v>
      </c>
      <c r="D8168" s="13">
        <f t="shared" ca="1" si="763"/>
        <v>99.49739834866466</v>
      </c>
      <c r="E8168" s="13">
        <f t="shared" ca="1" si="764"/>
        <v>982615.0928300739</v>
      </c>
      <c r="F8168" s="13">
        <f t="shared" ca="1" si="765"/>
        <v>4.0127363800467108</v>
      </c>
      <c r="G8168" s="13">
        <f t="shared" ca="1" si="766"/>
        <v>0.49132137644752416</v>
      </c>
      <c r="H8168" s="13">
        <f t="shared" ca="1" si="767"/>
        <v>0</v>
      </c>
    </row>
    <row r="8169" spans="3:8">
      <c r="C8169" s="13">
        <f t="shared" ca="1" si="762"/>
        <v>1999.1955649182823</v>
      </c>
      <c r="D8169" s="13">
        <f t="shared" ca="1" si="763"/>
        <v>99.264211761194318</v>
      </c>
      <c r="E8169" s="13">
        <f t="shared" ca="1" si="764"/>
        <v>1000010.4912623772</v>
      </c>
      <c r="F8169" s="13">
        <f t="shared" ca="1" si="765"/>
        <v>3.9856824268617497</v>
      </c>
      <c r="G8169" s="13">
        <f t="shared" ca="1" si="766"/>
        <v>0.50042392947660674</v>
      </c>
      <c r="H8169" s="13">
        <f t="shared" ca="1" si="767"/>
        <v>0</v>
      </c>
    </row>
    <row r="8170" spans="3:8">
      <c r="C8170" s="13">
        <f t="shared" ca="1" si="762"/>
        <v>1991.4552907738459</v>
      </c>
      <c r="D8170" s="13">
        <f t="shared" ca="1" si="763"/>
        <v>99.461567066335462</v>
      </c>
      <c r="E8170" s="13">
        <f t="shared" ca="1" si="764"/>
        <v>991643.99275799491</v>
      </c>
      <c r="F8170" s="13">
        <f t="shared" ca="1" si="765"/>
        <v>4.0005339804337101</v>
      </c>
      <c r="G8170" s="13">
        <f t="shared" ca="1" si="766"/>
        <v>0.49433221488305701</v>
      </c>
      <c r="H8170" s="13">
        <f t="shared" ca="1" si="767"/>
        <v>0</v>
      </c>
    </row>
    <row r="8171" spans="3:8">
      <c r="C8171" s="13">
        <f t="shared" ca="1" si="762"/>
        <v>1998.7569989088583</v>
      </c>
      <c r="D8171" s="13">
        <f t="shared" ca="1" si="763"/>
        <v>99.866301013844591</v>
      </c>
      <c r="E8171" s="13">
        <f t="shared" ca="1" si="764"/>
        <v>987807.23610679782</v>
      </c>
      <c r="F8171" s="13">
        <f t="shared" ca="1" si="765"/>
        <v>4.0156446484978199</v>
      </c>
      <c r="G8171" s="13">
        <f t="shared" ca="1" si="766"/>
        <v>0.49441973016592428</v>
      </c>
      <c r="H8171" s="13">
        <f t="shared" ca="1" si="767"/>
        <v>0</v>
      </c>
    </row>
    <row r="8172" spans="3:8">
      <c r="C8172" s="13">
        <f t="shared" ca="1" si="762"/>
        <v>1988.9469914656131</v>
      </c>
      <c r="D8172" s="13">
        <f t="shared" ca="1" si="763"/>
        <v>99.694944137111207</v>
      </c>
      <c r="E8172" s="13">
        <f t="shared" ca="1" si="764"/>
        <v>986910.83693720226</v>
      </c>
      <c r="F8172" s="13">
        <f t="shared" ca="1" si="765"/>
        <v>3.9993371906719473</v>
      </c>
      <c r="G8172" s="13">
        <f t="shared" ca="1" si="766"/>
        <v>0.49720980172979345</v>
      </c>
      <c r="H8172" s="13">
        <f t="shared" ca="1" si="767"/>
        <v>0</v>
      </c>
    </row>
    <row r="8173" spans="3:8">
      <c r="C8173" s="13">
        <f t="shared" ca="1" si="762"/>
        <v>1996.9988432278967</v>
      </c>
      <c r="D8173" s="13">
        <f t="shared" ca="1" si="763"/>
        <v>99.995587210067058</v>
      </c>
      <c r="E8173" s="13">
        <f t="shared" ca="1" si="764"/>
        <v>995078.96807929908</v>
      </c>
      <c r="F8173" s="13">
        <f t="shared" ca="1" si="765"/>
        <v>4.0013598616580497</v>
      </c>
      <c r="G8173" s="13">
        <f t="shared" ca="1" si="766"/>
        <v>0.49762089031850482</v>
      </c>
      <c r="H8173" s="13">
        <f t="shared" ca="1" si="767"/>
        <v>0</v>
      </c>
    </row>
    <row r="8174" spans="3:8">
      <c r="C8174" s="13">
        <f t="shared" ca="1" si="762"/>
        <v>2004.7151605760012</v>
      </c>
      <c r="D8174" s="13">
        <f t="shared" ca="1" si="763"/>
        <v>99.932771409534055</v>
      </c>
      <c r="E8174" s="13">
        <f t="shared" ca="1" si="764"/>
        <v>1004089.577291436</v>
      </c>
      <c r="F8174" s="13">
        <f t="shared" ca="1" si="765"/>
        <v>4.002580966148507</v>
      </c>
      <c r="G8174" s="13">
        <f t="shared" ca="1" si="766"/>
        <v>0.49605571071536742</v>
      </c>
      <c r="H8174" s="13">
        <f t="shared" ca="1" si="767"/>
        <v>0</v>
      </c>
    </row>
    <row r="8175" spans="3:8">
      <c r="C8175" s="13">
        <f t="shared" ca="1" si="762"/>
        <v>1998.5022874724018</v>
      </c>
      <c r="D8175" s="13">
        <f t="shared" ca="1" si="763"/>
        <v>100.09845014373875</v>
      </c>
      <c r="E8175" s="13">
        <f t="shared" ca="1" si="764"/>
        <v>989258.83977465238</v>
      </c>
      <c r="F8175" s="13">
        <f t="shared" ca="1" si="765"/>
        <v>3.9899963845251336</v>
      </c>
      <c r="G8175" s="13">
        <f t="shared" ca="1" si="766"/>
        <v>0.50755935751209724</v>
      </c>
      <c r="H8175" s="13">
        <f t="shared" ca="1" si="767"/>
        <v>0</v>
      </c>
    </row>
    <row r="8176" spans="3:8">
      <c r="C8176" s="13">
        <f t="shared" ca="1" si="762"/>
        <v>1998.4597886468434</v>
      </c>
      <c r="D8176" s="13">
        <f t="shared" ca="1" si="763"/>
        <v>100.63585531603486</v>
      </c>
      <c r="E8176" s="13">
        <f t="shared" ca="1" si="764"/>
        <v>992883.99827349535</v>
      </c>
      <c r="F8176" s="13">
        <f t="shared" ca="1" si="765"/>
        <v>3.9981660920990607</v>
      </c>
      <c r="G8176" s="13">
        <f t="shared" ca="1" si="766"/>
        <v>0.50425692025803326</v>
      </c>
      <c r="H8176" s="13">
        <f t="shared" ca="1" si="767"/>
        <v>0</v>
      </c>
    </row>
    <row r="8177" spans="3:8">
      <c r="C8177" s="13">
        <f t="shared" ca="1" si="762"/>
        <v>1995.9197490068875</v>
      </c>
      <c r="D8177" s="13">
        <f t="shared" ca="1" si="763"/>
        <v>100.66371303248557</v>
      </c>
      <c r="E8177" s="13">
        <f t="shared" ca="1" si="764"/>
        <v>997829.67169803544</v>
      </c>
      <c r="F8177" s="13">
        <f t="shared" ca="1" si="765"/>
        <v>4.0026387650035904</v>
      </c>
      <c r="G8177" s="13">
        <f t="shared" ca="1" si="766"/>
        <v>0.49838759996190241</v>
      </c>
      <c r="H8177" s="13">
        <f t="shared" ca="1" si="767"/>
        <v>0</v>
      </c>
    </row>
    <row r="8178" spans="3:8">
      <c r="C8178" s="13">
        <f t="shared" ca="1" si="762"/>
        <v>1994.1280717112988</v>
      </c>
      <c r="D8178" s="13">
        <f t="shared" ca="1" si="763"/>
        <v>101.35017597153019</v>
      </c>
      <c r="E8178" s="13">
        <f t="shared" ca="1" si="764"/>
        <v>993230.02589413885</v>
      </c>
      <c r="F8178" s="13">
        <f t="shared" ca="1" si="765"/>
        <v>3.9923775890295645</v>
      </c>
      <c r="G8178" s="13">
        <f t="shared" ca="1" si="766"/>
        <v>0.5083987334732295</v>
      </c>
      <c r="H8178" s="13">
        <f t="shared" ca="1" si="767"/>
        <v>0</v>
      </c>
    </row>
    <row r="8179" spans="3:8">
      <c r="C8179" s="13">
        <f t="shared" ca="1" si="762"/>
        <v>2004.4099872995389</v>
      </c>
      <c r="D8179" s="13">
        <f t="shared" ca="1" si="763"/>
        <v>100.01707441422047</v>
      </c>
      <c r="E8179" s="13">
        <f t="shared" ca="1" si="764"/>
        <v>991360.87460014317</v>
      </c>
      <c r="F8179" s="13">
        <f t="shared" ca="1" si="765"/>
        <v>3.9919804029304196</v>
      </c>
      <c r="G8179" s="13">
        <f t="shared" ca="1" si="766"/>
        <v>0.50805650965437521</v>
      </c>
      <c r="H8179" s="13">
        <f t="shared" ca="1" si="767"/>
        <v>0</v>
      </c>
    </row>
    <row r="8180" spans="3:8">
      <c r="C8180" s="13">
        <f t="shared" ca="1" si="762"/>
        <v>1988.779486762641</v>
      </c>
      <c r="D8180" s="13">
        <f t="shared" ca="1" si="763"/>
        <v>99.598495292528341</v>
      </c>
      <c r="E8180" s="13">
        <f t="shared" ca="1" si="764"/>
        <v>1004303.6961349581</v>
      </c>
      <c r="F8180" s="13">
        <f t="shared" ca="1" si="765"/>
        <v>4.0069709429564231</v>
      </c>
      <c r="G8180" s="13">
        <f t="shared" ca="1" si="766"/>
        <v>0.48433554431809045</v>
      </c>
      <c r="H8180" s="13">
        <f t="shared" ca="1" si="767"/>
        <v>0</v>
      </c>
    </row>
    <row r="8181" spans="3:8">
      <c r="C8181" s="13">
        <f t="shared" ca="1" si="762"/>
        <v>1986.3346465486061</v>
      </c>
      <c r="D8181" s="13">
        <f t="shared" ca="1" si="763"/>
        <v>99.438640980652451</v>
      </c>
      <c r="E8181" s="13">
        <f t="shared" ca="1" si="764"/>
        <v>999611.25585013314</v>
      </c>
      <c r="F8181" s="13">
        <f t="shared" ca="1" si="765"/>
        <v>3.9995340312004255</v>
      </c>
      <c r="G8181" s="13">
        <f t="shared" ca="1" si="766"/>
        <v>0.48824907254713334</v>
      </c>
      <c r="H8181" s="13">
        <f t="shared" ca="1" si="767"/>
        <v>0</v>
      </c>
    </row>
    <row r="8182" spans="3:8">
      <c r="C8182" s="13">
        <f t="shared" ca="1" si="762"/>
        <v>2001.4729757374764</v>
      </c>
      <c r="D8182" s="13">
        <f t="shared" ca="1" si="763"/>
        <v>99.918438767677841</v>
      </c>
      <c r="E8182" s="13">
        <f t="shared" ca="1" si="764"/>
        <v>995609.69454925973</v>
      </c>
      <c r="F8182" s="13">
        <f t="shared" ca="1" si="765"/>
        <v>3.9973738572915027</v>
      </c>
      <c r="G8182" s="13">
        <f t="shared" ca="1" si="766"/>
        <v>0.50119536621554783</v>
      </c>
      <c r="H8182" s="13">
        <f t="shared" ca="1" si="767"/>
        <v>0</v>
      </c>
    </row>
    <row r="8183" spans="3:8">
      <c r="C8183" s="13">
        <f t="shared" ca="1" si="762"/>
        <v>2012.9270736802921</v>
      </c>
      <c r="D8183" s="13">
        <f t="shared" ca="1" si="763"/>
        <v>100.42269986310126</v>
      </c>
      <c r="E8183" s="13">
        <f t="shared" ca="1" si="764"/>
        <v>1000496.9202335144</v>
      </c>
      <c r="F8183" s="13">
        <f t="shared" ca="1" si="765"/>
        <v>3.9986707672819102</v>
      </c>
      <c r="G8183" s="13">
        <f t="shared" ca="1" si="766"/>
        <v>0.50636043362500716</v>
      </c>
      <c r="H8183" s="13">
        <f t="shared" ca="1" si="767"/>
        <v>0</v>
      </c>
    </row>
    <row r="8184" spans="3:8">
      <c r="C8184" s="13">
        <f t="shared" ca="1" si="762"/>
        <v>1987.7864417147753</v>
      </c>
      <c r="D8184" s="13">
        <f t="shared" ca="1" si="763"/>
        <v>100.47640838521457</v>
      </c>
      <c r="E8184" s="13">
        <f t="shared" ca="1" si="764"/>
        <v>1007007.184433546</v>
      </c>
      <c r="F8184" s="13">
        <f t="shared" ca="1" si="765"/>
        <v>4.0033053148439492</v>
      </c>
      <c r="G8184" s="13">
        <f t="shared" ca="1" si="766"/>
        <v>0.48859190093233096</v>
      </c>
      <c r="H8184" s="13">
        <f t="shared" ca="1" si="767"/>
        <v>0</v>
      </c>
    </row>
    <row r="8185" spans="3:8">
      <c r="C8185" s="13">
        <f t="shared" ca="1" si="762"/>
        <v>2007.1204440951449</v>
      </c>
      <c r="D8185" s="13">
        <f t="shared" ca="1" si="763"/>
        <v>100.1682346521828</v>
      </c>
      <c r="E8185" s="13">
        <f t="shared" ca="1" si="764"/>
        <v>996784.06450045458</v>
      </c>
      <c r="F8185" s="13">
        <f t="shared" ca="1" si="765"/>
        <v>3.9941961045519476</v>
      </c>
      <c r="G8185" s="13">
        <f t="shared" ca="1" si="766"/>
        <v>0.50630055370682658</v>
      </c>
      <c r="H8185" s="13">
        <f t="shared" ca="1" si="767"/>
        <v>0</v>
      </c>
    </row>
    <row r="8186" spans="3:8">
      <c r="C8186" s="13">
        <f t="shared" ca="1" si="762"/>
        <v>1994.457815248868</v>
      </c>
      <c r="D8186" s="13">
        <f t="shared" ca="1" si="763"/>
        <v>99.391200746319356</v>
      </c>
      <c r="E8186" s="13">
        <f t="shared" ca="1" si="764"/>
        <v>988442.56046321872</v>
      </c>
      <c r="F8186" s="13">
        <f t="shared" ca="1" si="765"/>
        <v>3.9986813071269918</v>
      </c>
      <c r="G8186" s="13">
        <f t="shared" ca="1" si="766"/>
        <v>0.49799980781074538</v>
      </c>
      <c r="H8186" s="13">
        <f t="shared" ca="1" si="767"/>
        <v>0</v>
      </c>
    </row>
    <row r="8187" spans="3:8">
      <c r="C8187" s="13">
        <f t="shared" ca="1" si="762"/>
        <v>2004.3177433748831</v>
      </c>
      <c r="D8187" s="13">
        <f t="shared" ca="1" si="763"/>
        <v>99.268047896376871</v>
      </c>
      <c r="E8187" s="13">
        <f t="shared" ca="1" si="764"/>
        <v>1005713.3757719109</v>
      </c>
      <c r="F8187" s="13">
        <f t="shared" ca="1" si="765"/>
        <v>3.9937258747554139</v>
      </c>
      <c r="G8187" s="13">
        <f t="shared" ca="1" si="766"/>
        <v>0.496141464443555</v>
      </c>
      <c r="H8187" s="13">
        <f t="shared" ca="1" si="767"/>
        <v>0</v>
      </c>
    </row>
    <row r="8188" spans="3:8">
      <c r="C8188" s="13">
        <f t="shared" ca="1" si="762"/>
        <v>2007.9642494379516</v>
      </c>
      <c r="D8188" s="13">
        <f t="shared" ca="1" si="763"/>
        <v>99.555580544093431</v>
      </c>
      <c r="E8188" s="13">
        <f t="shared" ca="1" si="764"/>
        <v>998040.07526428532</v>
      </c>
      <c r="F8188" s="13">
        <f t="shared" ca="1" si="765"/>
        <v>3.9897551166606386</v>
      </c>
      <c r="G8188" s="13">
        <f t="shared" ca="1" si="766"/>
        <v>0.50523654267852192</v>
      </c>
      <c r="H8188" s="13">
        <f t="shared" ca="1" si="767"/>
        <v>0</v>
      </c>
    </row>
    <row r="8189" spans="3:8">
      <c r="C8189" s="13">
        <f t="shared" ca="1" si="762"/>
        <v>1997.5122534170512</v>
      </c>
      <c r="D8189" s="13">
        <f t="shared" ca="1" si="763"/>
        <v>99.892401114829809</v>
      </c>
      <c r="E8189" s="13">
        <f t="shared" ca="1" si="764"/>
        <v>995973.3700060196</v>
      </c>
      <c r="F8189" s="13">
        <f t="shared" ca="1" si="765"/>
        <v>4.002295018237322</v>
      </c>
      <c r="G8189" s="13">
        <f t="shared" ca="1" si="766"/>
        <v>0.49645212218170931</v>
      </c>
      <c r="H8189" s="13">
        <f t="shared" ca="1" si="767"/>
        <v>0</v>
      </c>
    </row>
    <row r="8190" spans="3:8">
      <c r="C8190" s="13">
        <f t="shared" ca="1" si="762"/>
        <v>2004.7056628196572</v>
      </c>
      <c r="D8190" s="13">
        <f t="shared" ca="1" si="763"/>
        <v>99.641418992232644</v>
      </c>
      <c r="E8190" s="13">
        <f t="shared" ca="1" si="764"/>
        <v>985732.41869438544</v>
      </c>
      <c r="F8190" s="13">
        <f t="shared" ca="1" si="765"/>
        <v>4.0011213541480659</v>
      </c>
      <c r="G8190" s="13">
        <f t="shared" ca="1" si="766"/>
        <v>0.50455130977422868</v>
      </c>
      <c r="H8190" s="13">
        <f t="shared" ca="1" si="767"/>
        <v>0</v>
      </c>
    </row>
    <row r="8191" spans="3:8">
      <c r="C8191" s="13">
        <f t="shared" ca="1" si="762"/>
        <v>2000.3067089190019</v>
      </c>
      <c r="D8191" s="13">
        <f t="shared" ca="1" si="763"/>
        <v>100.32972249873927</v>
      </c>
      <c r="E8191" s="13">
        <f t="shared" ca="1" si="764"/>
        <v>997366.82575350394</v>
      </c>
      <c r="F8191" s="13">
        <f t="shared" ca="1" si="765"/>
        <v>3.9866594341664547</v>
      </c>
      <c r="G8191" s="13">
        <f t="shared" ca="1" si="766"/>
        <v>0.50720258929608308</v>
      </c>
      <c r="H8191" s="13">
        <f t="shared" ca="1" si="767"/>
        <v>0</v>
      </c>
    </row>
    <row r="8192" spans="3:8">
      <c r="C8192" s="13">
        <f t="shared" ca="1" si="762"/>
        <v>2000.750911635432</v>
      </c>
      <c r="D8192" s="13">
        <f t="shared" ca="1" si="763"/>
        <v>99.783732292060293</v>
      </c>
      <c r="E8192" s="13">
        <f t="shared" ca="1" si="764"/>
        <v>1006251.8066408047</v>
      </c>
      <c r="F8192" s="13">
        <f t="shared" ca="1" si="765"/>
        <v>4.0019278723298495</v>
      </c>
      <c r="G8192" s="13">
        <f t="shared" ca="1" si="766"/>
        <v>0.49262020969051457</v>
      </c>
      <c r="H8192" s="13">
        <f t="shared" ca="1" si="767"/>
        <v>0</v>
      </c>
    </row>
    <row r="8193" spans="3:8">
      <c r="C8193" s="13">
        <f t="shared" ca="1" si="762"/>
        <v>1995.7831534728584</v>
      </c>
      <c r="D8193" s="13">
        <f t="shared" ca="1" si="763"/>
        <v>100.33765886309352</v>
      </c>
      <c r="E8193" s="13">
        <f t="shared" ca="1" si="764"/>
        <v>981790.88656354335</v>
      </c>
      <c r="F8193" s="13">
        <f t="shared" ca="1" si="765"/>
        <v>3.9941034885005595</v>
      </c>
      <c r="G8193" s="13">
        <f t="shared" ca="1" si="766"/>
        <v>0.50914859901526666</v>
      </c>
      <c r="H8193" s="13">
        <f t="shared" ca="1" si="767"/>
        <v>0</v>
      </c>
    </row>
    <row r="8194" spans="3:8">
      <c r="C8194" s="13">
        <f t="shared" ca="1" si="762"/>
        <v>1976.6854795803361</v>
      </c>
      <c r="D8194" s="13">
        <f t="shared" ca="1" si="763"/>
        <v>100.69677506942709</v>
      </c>
      <c r="E8194" s="13">
        <f t="shared" ca="1" si="764"/>
        <v>999925.17168395105</v>
      </c>
      <c r="F8194" s="13">
        <f t="shared" ca="1" si="765"/>
        <v>4.0065317068065971</v>
      </c>
      <c r="G8194" s="13">
        <f t="shared" ca="1" si="766"/>
        <v>0.48607020820021946</v>
      </c>
      <c r="H8194" s="13">
        <f t="shared" ca="1" si="767"/>
        <v>0</v>
      </c>
    </row>
    <row r="8195" spans="3:8">
      <c r="C8195" s="13">
        <f t="shared" ca="1" si="762"/>
        <v>2008.3505519930484</v>
      </c>
      <c r="D8195" s="13">
        <f t="shared" ca="1" si="763"/>
        <v>100.08171315834444</v>
      </c>
      <c r="E8195" s="13">
        <f t="shared" ca="1" si="764"/>
        <v>985839.01574206096</v>
      </c>
      <c r="F8195" s="13">
        <f t="shared" ca="1" si="765"/>
        <v>4.0100567192368075</v>
      </c>
      <c r="G8195" s="13">
        <f t="shared" ca="1" si="766"/>
        <v>0.50405257985083951</v>
      </c>
      <c r="H8195" s="13">
        <f t="shared" ca="1" si="767"/>
        <v>0</v>
      </c>
    </row>
    <row r="8196" spans="3:8">
      <c r="C8196" s="13">
        <f t="shared" ca="1" si="762"/>
        <v>1994.0431593772612</v>
      </c>
      <c r="D8196" s="13">
        <f t="shared" ca="1" si="763"/>
        <v>99.7876835995189</v>
      </c>
      <c r="E8196" s="13">
        <f t="shared" ca="1" si="764"/>
        <v>999263.30999789631</v>
      </c>
      <c r="F8196" s="13">
        <f t="shared" ca="1" si="765"/>
        <v>3.9889742450160006</v>
      </c>
      <c r="G8196" s="13">
        <f t="shared" ca="1" si="766"/>
        <v>0.49919624890250758</v>
      </c>
      <c r="H8196" s="13">
        <f t="shared" ca="1" si="767"/>
        <v>0</v>
      </c>
    </row>
    <row r="8197" spans="3:8">
      <c r="C8197" s="13">
        <f t="shared" ca="1" si="762"/>
        <v>1990.3190222616365</v>
      </c>
      <c r="D8197" s="13">
        <f t="shared" ca="1" si="763"/>
        <v>99.685663549396423</v>
      </c>
      <c r="E8197" s="13">
        <f t="shared" ca="1" si="764"/>
        <v>1005488.9735734088</v>
      </c>
      <c r="F8197" s="13">
        <f t="shared" ca="1" si="765"/>
        <v>4.0017989062484487</v>
      </c>
      <c r="G8197" s="13">
        <f t="shared" ca="1" si="766"/>
        <v>0.48744976924867334</v>
      </c>
      <c r="H8197" s="13">
        <f t="shared" ca="1" si="767"/>
        <v>0</v>
      </c>
    </row>
    <row r="8198" spans="3:8">
      <c r="C8198" s="13">
        <f t="shared" ca="1" si="762"/>
        <v>1998.6043534636999</v>
      </c>
      <c r="D8198" s="13">
        <f t="shared" ca="1" si="763"/>
        <v>100.46365032010792</v>
      </c>
      <c r="E8198" s="13">
        <f t="shared" ca="1" si="764"/>
        <v>1012616.7165329038</v>
      </c>
      <c r="F8198" s="13">
        <f t="shared" ca="1" si="765"/>
        <v>4.0015132198236678</v>
      </c>
      <c r="G8198" s="13">
        <f t="shared" ca="1" si="766"/>
        <v>0.49200626208113385</v>
      </c>
      <c r="H8198" s="13">
        <f t="shared" ca="1" si="767"/>
        <v>0</v>
      </c>
    </row>
    <row r="8199" spans="3:8">
      <c r="C8199" s="13">
        <f t="shared" ca="1" si="762"/>
        <v>2003.8340029387514</v>
      </c>
      <c r="D8199" s="13">
        <f t="shared" ca="1" si="763"/>
        <v>99.204560719322728</v>
      </c>
      <c r="E8199" s="13">
        <f t="shared" ca="1" si="764"/>
        <v>992916.91930831678</v>
      </c>
      <c r="F8199" s="13">
        <f t="shared" ca="1" si="765"/>
        <v>4.0090850731413559</v>
      </c>
      <c r="G8199" s="13">
        <f t="shared" ca="1" si="766"/>
        <v>0.49432350000319958</v>
      </c>
      <c r="H8199" s="13">
        <f t="shared" ca="1" si="767"/>
        <v>0</v>
      </c>
    </row>
    <row r="8200" spans="3:8">
      <c r="C8200" s="13">
        <f t="shared" ca="1" si="762"/>
        <v>1986.2662785870739</v>
      </c>
      <c r="D8200" s="13">
        <f t="shared" ca="1" si="763"/>
        <v>100.33234074792031</v>
      </c>
      <c r="E8200" s="13">
        <f t="shared" ca="1" si="764"/>
        <v>993026.15802530164</v>
      </c>
      <c r="F8200" s="13">
        <f t="shared" ca="1" si="765"/>
        <v>4.0068217193046483</v>
      </c>
      <c r="G8200" s="13">
        <f t="shared" ca="1" si="766"/>
        <v>0.49227213413845006</v>
      </c>
      <c r="H8200" s="13">
        <f t="shared" ca="1" si="767"/>
        <v>0</v>
      </c>
    </row>
    <row r="8201" spans="3:8">
      <c r="C8201" s="13">
        <f t="shared" ca="1" si="762"/>
        <v>1975.1976338235211</v>
      </c>
      <c r="D8201" s="13">
        <f t="shared" ca="1" si="763"/>
        <v>99.216353520560432</v>
      </c>
      <c r="E8201" s="13">
        <f t="shared" ca="1" si="764"/>
        <v>998992.40003668214</v>
      </c>
      <c r="F8201" s="13">
        <f t="shared" ca="1" si="765"/>
        <v>4.0085199797796678</v>
      </c>
      <c r="G8201" s="13">
        <f t="shared" ca="1" si="766"/>
        <v>0.47770096080590729</v>
      </c>
      <c r="H8201" s="13">
        <f t="shared" ca="1" si="767"/>
        <v>0</v>
      </c>
    </row>
    <row r="8202" spans="3:8">
      <c r="C8202" s="13">
        <f t="shared" ca="1" si="762"/>
        <v>2006.8226017640438</v>
      </c>
      <c r="D8202" s="13">
        <f t="shared" ca="1" si="763"/>
        <v>99.744175022740706</v>
      </c>
      <c r="E8202" s="13">
        <f t="shared" ca="1" si="764"/>
        <v>994949.24377423129</v>
      </c>
      <c r="F8202" s="13">
        <f t="shared" ca="1" si="765"/>
        <v>3.9998414548277275</v>
      </c>
      <c r="G8202" s="13">
        <f t="shared" ca="1" si="766"/>
        <v>0.50209235608895852</v>
      </c>
      <c r="H8202" s="13">
        <f t="shared" ca="1" si="767"/>
        <v>0</v>
      </c>
    </row>
    <row r="8203" spans="3:8">
      <c r="C8203" s="13">
        <f t="shared" ca="1" si="762"/>
        <v>2003.7190588941432</v>
      </c>
      <c r="D8203" s="13">
        <f t="shared" ca="1" si="763"/>
        <v>100.51715111634525</v>
      </c>
      <c r="E8203" s="13">
        <f t="shared" ca="1" si="764"/>
        <v>993760.05639508634</v>
      </c>
      <c r="F8203" s="13">
        <f t="shared" ca="1" si="765"/>
        <v>4.0018850196238764</v>
      </c>
      <c r="G8203" s="13">
        <f t="shared" ca="1" si="766"/>
        <v>0.5039924162272712</v>
      </c>
      <c r="H8203" s="13">
        <f t="shared" ca="1" si="767"/>
        <v>0</v>
      </c>
    </row>
    <row r="8204" spans="3:8">
      <c r="C8204" s="13">
        <f t="shared" ca="1" si="762"/>
        <v>2003.1549415994743</v>
      </c>
      <c r="D8204" s="13">
        <f t="shared" ca="1" si="763"/>
        <v>99.927584706826636</v>
      </c>
      <c r="E8204" s="13">
        <f t="shared" ca="1" si="764"/>
        <v>996985.77822849667</v>
      </c>
      <c r="F8204" s="13">
        <f t="shared" ca="1" si="765"/>
        <v>4.0039986660506655</v>
      </c>
      <c r="G8204" s="13">
        <f t="shared" ca="1" si="766"/>
        <v>0.49808097207376834</v>
      </c>
      <c r="H8204" s="13">
        <f t="shared" ca="1" si="767"/>
        <v>0</v>
      </c>
    </row>
    <row r="8205" spans="3:8">
      <c r="C8205" s="13">
        <f t="shared" ca="1" si="762"/>
        <v>1978.7050415040069</v>
      </c>
      <c r="D8205" s="13">
        <f t="shared" ca="1" si="763"/>
        <v>100.59341894885694</v>
      </c>
      <c r="E8205" s="13">
        <f t="shared" ca="1" si="764"/>
        <v>991362.59654630185</v>
      </c>
      <c r="F8205" s="13">
        <f t="shared" ca="1" si="765"/>
        <v>4.0052370863566864</v>
      </c>
      <c r="G8205" s="13">
        <f t="shared" ca="1" si="766"/>
        <v>0.49140138909432007</v>
      </c>
      <c r="H8205" s="13">
        <f t="shared" ca="1" si="767"/>
        <v>0</v>
      </c>
    </row>
    <row r="8206" spans="3:8">
      <c r="C8206" s="13">
        <f t="shared" ca="1" si="762"/>
        <v>1972.8939816013208</v>
      </c>
      <c r="D8206" s="13">
        <f t="shared" ca="1" si="763"/>
        <v>99.632634053445074</v>
      </c>
      <c r="E8206" s="13">
        <f t="shared" ca="1" si="764"/>
        <v>991184.33771096449</v>
      </c>
      <c r="F8206" s="13">
        <f t="shared" ca="1" si="765"/>
        <v>4.0018035521888828</v>
      </c>
      <c r="G8206" s="13">
        <f t="shared" ca="1" si="766"/>
        <v>0.48560343534646855</v>
      </c>
      <c r="H8206" s="13">
        <f t="shared" ca="1" si="767"/>
        <v>0</v>
      </c>
    </row>
    <row r="8207" spans="3:8">
      <c r="C8207" s="13">
        <f t="shared" ca="1" si="762"/>
        <v>1987.4444157404459</v>
      </c>
      <c r="D8207" s="13">
        <f t="shared" ca="1" si="763"/>
        <v>100.24968330130177</v>
      </c>
      <c r="E8207" s="13">
        <f t="shared" ca="1" si="764"/>
        <v>987581.73495771142</v>
      </c>
      <c r="F8207" s="13">
        <f t="shared" ca="1" si="765"/>
        <v>3.999685422299351</v>
      </c>
      <c r="G8207" s="13">
        <f t="shared" ca="1" si="766"/>
        <v>0.49870846143586955</v>
      </c>
      <c r="H8207" s="13">
        <f t="shared" ca="1" si="767"/>
        <v>0</v>
      </c>
    </row>
    <row r="8208" spans="3:8">
      <c r="C8208" s="13">
        <f t="shared" ca="1" si="762"/>
        <v>1974.1752190265752</v>
      </c>
      <c r="D8208" s="13">
        <f t="shared" ca="1" si="763"/>
        <v>100.17788659028494</v>
      </c>
      <c r="E8208" s="13">
        <f t="shared" ca="1" si="764"/>
        <v>994586.25652607041</v>
      </c>
      <c r="F8208" s="13">
        <f t="shared" ca="1" si="765"/>
        <v>4.0008938179860056</v>
      </c>
      <c r="G8208" s="13">
        <f t="shared" ca="1" si="766"/>
        <v>0.48766640269947065</v>
      </c>
      <c r="H8208" s="13">
        <f t="shared" ca="1" si="767"/>
        <v>0</v>
      </c>
    </row>
    <row r="8209" spans="3:8">
      <c r="C8209" s="13">
        <f t="shared" ca="1" si="762"/>
        <v>2004.9673531866276</v>
      </c>
      <c r="D8209" s="13">
        <f t="shared" ca="1" si="763"/>
        <v>99.380624943195855</v>
      </c>
      <c r="E8209" s="13">
        <f t="shared" ca="1" si="764"/>
        <v>993418.38577299519</v>
      </c>
      <c r="F8209" s="13">
        <f t="shared" ca="1" si="765"/>
        <v>4.002235281959349</v>
      </c>
      <c r="G8209" s="13">
        <f t="shared" ca="1" si="766"/>
        <v>0.49891184013237017</v>
      </c>
      <c r="H8209" s="13">
        <f t="shared" ca="1" si="767"/>
        <v>0</v>
      </c>
    </row>
    <row r="8210" spans="3:8">
      <c r="C8210" s="13">
        <f t="shared" ca="1" si="762"/>
        <v>2009.0472466904403</v>
      </c>
      <c r="D8210" s="13">
        <f t="shared" ca="1" si="763"/>
        <v>100.14788352215356</v>
      </c>
      <c r="E8210" s="13">
        <f t="shared" ca="1" si="764"/>
        <v>982161.89764697745</v>
      </c>
      <c r="F8210" s="13">
        <f t="shared" ca="1" si="765"/>
        <v>3.9999981685987165</v>
      </c>
      <c r="G8210" s="13">
        <f t="shared" ca="1" si="766"/>
        <v>0.51174069980720871</v>
      </c>
      <c r="H8210" s="13">
        <f t="shared" ca="1" si="767"/>
        <v>0</v>
      </c>
    </row>
    <row r="8211" spans="3:8">
      <c r="C8211" s="13">
        <f t="shared" ca="1" si="762"/>
        <v>2018.8844093028695</v>
      </c>
      <c r="D8211" s="13">
        <f t="shared" ca="1" si="763"/>
        <v>99.258401811411218</v>
      </c>
      <c r="E8211" s="13">
        <f t="shared" ca="1" si="764"/>
        <v>1005210.4832316156</v>
      </c>
      <c r="F8211" s="13">
        <f t="shared" ca="1" si="765"/>
        <v>3.9885452427202104</v>
      </c>
      <c r="G8211" s="13">
        <f t="shared" ca="1" si="766"/>
        <v>0.50620359075231225</v>
      </c>
      <c r="H8211" s="13">
        <f t="shared" ca="1" si="767"/>
        <v>0</v>
      </c>
    </row>
    <row r="8212" spans="3:8">
      <c r="C8212" s="13">
        <f t="shared" ca="1" si="762"/>
        <v>2002.4000429408043</v>
      </c>
      <c r="D8212" s="13">
        <f t="shared" ca="1" si="763"/>
        <v>100.30857431813465</v>
      </c>
      <c r="E8212" s="13">
        <f t="shared" ca="1" si="764"/>
        <v>1005303.2735502572</v>
      </c>
      <c r="F8212" s="13">
        <f t="shared" ca="1" si="765"/>
        <v>3.997874459570169</v>
      </c>
      <c r="G8212" s="13">
        <f t="shared" ca="1" si="766"/>
        <v>0.498512644193774</v>
      </c>
      <c r="H8212" s="13">
        <f t="shared" ca="1" si="767"/>
        <v>0</v>
      </c>
    </row>
    <row r="8213" spans="3:8">
      <c r="C8213" s="13">
        <f t="shared" ca="1" si="762"/>
        <v>2002.5780168146143</v>
      </c>
      <c r="D8213" s="13">
        <f t="shared" ca="1" si="763"/>
        <v>100.03311131045373</v>
      </c>
      <c r="E8213" s="13">
        <f t="shared" ca="1" si="764"/>
        <v>1001259.0722994865</v>
      </c>
      <c r="F8213" s="13">
        <f t="shared" ca="1" si="765"/>
        <v>4.0008383617065926</v>
      </c>
      <c r="G8213" s="13">
        <f t="shared" ca="1" si="766"/>
        <v>0.49776265828036481</v>
      </c>
      <c r="H8213" s="13">
        <f t="shared" ca="1" si="767"/>
        <v>0</v>
      </c>
    </row>
    <row r="8214" spans="3:8">
      <c r="C8214" s="13">
        <f t="shared" ca="1" si="762"/>
        <v>2010.8387321957014</v>
      </c>
      <c r="D8214" s="13">
        <f t="shared" ca="1" si="763"/>
        <v>99.038947087574414</v>
      </c>
      <c r="E8214" s="13">
        <f t="shared" ca="1" si="764"/>
        <v>989543.54497843352</v>
      </c>
      <c r="F8214" s="13">
        <f t="shared" ca="1" si="765"/>
        <v>3.9936640667224181</v>
      </c>
      <c r="G8214" s="13">
        <f t="shared" ca="1" si="766"/>
        <v>0.50639522289243422</v>
      </c>
      <c r="H8214" s="13">
        <f t="shared" ca="1" si="767"/>
        <v>0</v>
      </c>
    </row>
    <row r="8215" spans="3:8">
      <c r="C8215" s="13">
        <f t="shared" ca="1" si="762"/>
        <v>1987.136817996482</v>
      </c>
      <c r="D8215" s="13">
        <f t="shared" ca="1" si="763"/>
        <v>99.949887655202701</v>
      </c>
      <c r="E8215" s="13">
        <f t="shared" ca="1" si="764"/>
        <v>996574.20967816247</v>
      </c>
      <c r="F8215" s="13">
        <f t="shared" ca="1" si="765"/>
        <v>3.9886437181511316</v>
      </c>
      <c r="G8215" s="13">
        <f t="shared" ca="1" si="766"/>
        <v>0.49805506491128154</v>
      </c>
      <c r="H8215" s="13">
        <f t="shared" ca="1" si="767"/>
        <v>0</v>
      </c>
    </row>
    <row r="8216" spans="3:8">
      <c r="C8216" s="13">
        <f t="shared" ref="C8216:C8279" ca="1" si="768">NORMINV(RAND(),$D$3,$G$3)</f>
        <v>1976.2210880394471</v>
      </c>
      <c r="D8216" s="13">
        <f t="shared" ref="D8216:D8279" ca="1" si="769">NORMINV(RAND(),$D$4,$G$4)</f>
        <v>99.834188842067931</v>
      </c>
      <c r="E8216" s="13">
        <f t="shared" ref="E8216:E8279" ca="1" si="770">NORMINV(RAND(),$D$5,$G$5)</f>
        <v>981812.27603699721</v>
      </c>
      <c r="F8216" s="13">
        <f t="shared" ref="F8216:F8279" ca="1" si="771">NORMINV(RAND(),$D$6,$G$6)</f>
        <v>4.0035440157975053</v>
      </c>
      <c r="G8216" s="13">
        <f t="shared" ref="G8216:G8279" ca="1" si="772">C8216^2*D8216/(E8216*3.1415926*F8216^4)</f>
        <v>0.49203228315094749</v>
      </c>
      <c r="H8216" s="13">
        <f t="shared" ref="H8216:H8279" ca="1" si="773">IF(G8216&gt;0.54,1,IF(G8216&lt;0.46,1,0))</f>
        <v>0</v>
      </c>
    </row>
    <row r="8217" spans="3:8">
      <c r="C8217" s="13">
        <f t="shared" ca="1" si="768"/>
        <v>2016.0132611650449</v>
      </c>
      <c r="D8217" s="13">
        <f t="shared" ca="1" si="769"/>
        <v>100.2411724197013</v>
      </c>
      <c r="E8217" s="13">
        <f t="shared" ca="1" si="770"/>
        <v>1002012.2846068513</v>
      </c>
      <c r="F8217" s="13">
        <f t="shared" ca="1" si="771"/>
        <v>3.9985090315565919</v>
      </c>
      <c r="G8217" s="13">
        <f t="shared" ca="1" si="772"/>
        <v>0.50631135815048778</v>
      </c>
      <c r="H8217" s="13">
        <f t="shared" ca="1" si="773"/>
        <v>0</v>
      </c>
    </row>
    <row r="8218" spans="3:8">
      <c r="C8218" s="13">
        <f t="shared" ca="1" si="768"/>
        <v>1993.7201081397059</v>
      </c>
      <c r="D8218" s="13">
        <f t="shared" ca="1" si="769"/>
        <v>100.62413888752718</v>
      </c>
      <c r="E8218" s="13">
        <f t="shared" ca="1" si="770"/>
        <v>993596.67213636218</v>
      </c>
      <c r="F8218" s="13">
        <f t="shared" ca="1" si="771"/>
        <v>4.0108308113099627</v>
      </c>
      <c r="G8218" s="13">
        <f t="shared" ca="1" si="772"/>
        <v>0.49514590453722024</v>
      </c>
      <c r="H8218" s="13">
        <f t="shared" ca="1" si="773"/>
        <v>0</v>
      </c>
    </row>
    <row r="8219" spans="3:8">
      <c r="C8219" s="13">
        <f t="shared" ca="1" si="768"/>
        <v>1997.125882096349</v>
      </c>
      <c r="D8219" s="13">
        <f t="shared" ca="1" si="769"/>
        <v>100.35691536193323</v>
      </c>
      <c r="E8219" s="13">
        <f t="shared" ca="1" si="770"/>
        <v>1001400.1465763064</v>
      </c>
      <c r="F8219" s="13">
        <f t="shared" ca="1" si="771"/>
        <v>3.9946960721021854</v>
      </c>
      <c r="G8219" s="13">
        <f t="shared" ca="1" si="772"/>
        <v>0.49964977714380254</v>
      </c>
      <c r="H8219" s="13">
        <f t="shared" ca="1" si="773"/>
        <v>0</v>
      </c>
    </row>
    <row r="8220" spans="3:8">
      <c r="C8220" s="13">
        <f t="shared" ca="1" si="768"/>
        <v>1993.8085877928943</v>
      </c>
      <c r="D8220" s="13">
        <f t="shared" ca="1" si="769"/>
        <v>100.26004646301641</v>
      </c>
      <c r="E8220" s="13">
        <f t="shared" ca="1" si="770"/>
        <v>1006259.9799905076</v>
      </c>
      <c r="F8220" s="13">
        <f t="shared" ca="1" si="771"/>
        <v>3.9927205229050262</v>
      </c>
      <c r="G8220" s="13">
        <f t="shared" ca="1" si="772"/>
        <v>0.49608844529249485</v>
      </c>
      <c r="H8220" s="13">
        <f t="shared" ca="1" si="773"/>
        <v>0</v>
      </c>
    </row>
    <row r="8221" spans="3:8">
      <c r="C8221" s="13">
        <f t="shared" ca="1" si="768"/>
        <v>2003.5594928970229</v>
      </c>
      <c r="D8221" s="13">
        <f t="shared" ca="1" si="769"/>
        <v>99.668447418951786</v>
      </c>
      <c r="E8221" s="13">
        <f t="shared" ca="1" si="770"/>
        <v>996338.71485383948</v>
      </c>
      <c r="F8221" s="13">
        <f t="shared" ca="1" si="771"/>
        <v>4.0023020179283364</v>
      </c>
      <c r="G8221" s="13">
        <f t="shared" ca="1" si="772"/>
        <v>0.49815658529755108</v>
      </c>
      <c r="H8221" s="13">
        <f t="shared" ca="1" si="773"/>
        <v>0</v>
      </c>
    </row>
    <row r="8222" spans="3:8">
      <c r="C8222" s="13">
        <f t="shared" ca="1" si="768"/>
        <v>1990.1696939965661</v>
      </c>
      <c r="D8222" s="13">
        <f t="shared" ca="1" si="769"/>
        <v>99.61027303580947</v>
      </c>
      <c r="E8222" s="13">
        <f t="shared" ca="1" si="770"/>
        <v>995828.12005770789</v>
      </c>
      <c r="F8222" s="13">
        <f t="shared" ca="1" si="771"/>
        <v>3.9941868117466868</v>
      </c>
      <c r="G8222" s="13">
        <f t="shared" ca="1" si="772"/>
        <v>0.49549195021325187</v>
      </c>
      <c r="H8222" s="13">
        <f t="shared" ca="1" si="773"/>
        <v>0</v>
      </c>
    </row>
    <row r="8223" spans="3:8">
      <c r="C8223" s="13">
        <f t="shared" ca="1" si="768"/>
        <v>2003.8373926320389</v>
      </c>
      <c r="D8223" s="13">
        <f t="shared" ca="1" si="769"/>
        <v>99.980139550759446</v>
      </c>
      <c r="E8223" s="13">
        <f t="shared" ca="1" si="770"/>
        <v>990394.45781686238</v>
      </c>
      <c r="F8223" s="13">
        <f t="shared" ca="1" si="771"/>
        <v>4.0035699321726792</v>
      </c>
      <c r="G8223" s="13">
        <f t="shared" ca="1" si="772"/>
        <v>0.502216467770079</v>
      </c>
      <c r="H8223" s="13">
        <f t="shared" ca="1" si="773"/>
        <v>0</v>
      </c>
    </row>
    <row r="8224" spans="3:8">
      <c r="C8224" s="13">
        <f t="shared" ca="1" si="768"/>
        <v>2003.2780444699411</v>
      </c>
      <c r="D8224" s="13">
        <f t="shared" ca="1" si="769"/>
        <v>99.261813233571942</v>
      </c>
      <c r="E8224" s="13">
        <f t="shared" ca="1" si="770"/>
        <v>998303.82193069882</v>
      </c>
      <c r="F8224" s="13">
        <f t="shared" ca="1" si="771"/>
        <v>4.0082759491602449</v>
      </c>
      <c r="G8224" s="13">
        <f t="shared" ca="1" si="772"/>
        <v>0.49206402690973794</v>
      </c>
      <c r="H8224" s="13">
        <f t="shared" ca="1" si="773"/>
        <v>0</v>
      </c>
    </row>
    <row r="8225" spans="3:8">
      <c r="C8225" s="13">
        <f t="shared" ca="1" si="768"/>
        <v>1992.4618530577634</v>
      </c>
      <c r="D8225" s="13">
        <f t="shared" ca="1" si="769"/>
        <v>99.555609204764764</v>
      </c>
      <c r="E8225" s="13">
        <f t="shared" ca="1" si="770"/>
        <v>1001354.2527653934</v>
      </c>
      <c r="F8225" s="13">
        <f t="shared" ca="1" si="771"/>
        <v>3.9931170296781713</v>
      </c>
      <c r="G8225" s="13">
        <f t="shared" ca="1" si="772"/>
        <v>0.49415136401545351</v>
      </c>
      <c r="H8225" s="13">
        <f t="shared" ca="1" si="773"/>
        <v>0</v>
      </c>
    </row>
    <row r="8226" spans="3:8">
      <c r="C8226" s="13">
        <f t="shared" ca="1" si="768"/>
        <v>1998.8602271952066</v>
      </c>
      <c r="D8226" s="13">
        <f t="shared" ca="1" si="769"/>
        <v>100.80656131732977</v>
      </c>
      <c r="E8226" s="13">
        <f t="shared" ca="1" si="770"/>
        <v>997926.07625913084</v>
      </c>
      <c r="F8226" s="13">
        <f t="shared" ca="1" si="771"/>
        <v>4.0144910424814944</v>
      </c>
      <c r="G8226" s="13">
        <f t="shared" ca="1" si="772"/>
        <v>0.49463340660033223</v>
      </c>
      <c r="H8226" s="13">
        <f t="shared" ca="1" si="773"/>
        <v>0</v>
      </c>
    </row>
    <row r="8227" spans="3:8">
      <c r="C8227" s="13">
        <f t="shared" ca="1" si="768"/>
        <v>2003.0254432171216</v>
      </c>
      <c r="D8227" s="13">
        <f t="shared" ca="1" si="769"/>
        <v>100.20015649892166</v>
      </c>
      <c r="E8227" s="13">
        <f t="shared" ca="1" si="770"/>
        <v>1000081.823104172</v>
      </c>
      <c r="F8227" s="13">
        <f t="shared" ca="1" si="771"/>
        <v>3.9978116593367181</v>
      </c>
      <c r="G8227" s="13">
        <f t="shared" ca="1" si="772"/>
        <v>0.50091796956256918</v>
      </c>
      <c r="H8227" s="13">
        <f t="shared" ca="1" si="773"/>
        <v>0</v>
      </c>
    </row>
    <row r="8228" spans="3:8">
      <c r="C8228" s="13">
        <f t="shared" ca="1" si="768"/>
        <v>2009.5832924937645</v>
      </c>
      <c r="D8228" s="13">
        <f t="shared" ca="1" si="769"/>
        <v>100.2145086125237</v>
      </c>
      <c r="E8228" s="13">
        <f t="shared" ca="1" si="770"/>
        <v>997243.98117967846</v>
      </c>
      <c r="F8228" s="13">
        <f t="shared" ca="1" si="771"/>
        <v>4.0016956507721835</v>
      </c>
      <c r="G8228" s="13">
        <f t="shared" ca="1" si="772"/>
        <v>0.50375006354061413</v>
      </c>
      <c r="H8228" s="13">
        <f t="shared" ca="1" si="773"/>
        <v>0</v>
      </c>
    </row>
    <row r="8229" spans="3:8">
      <c r="C8229" s="13">
        <f t="shared" ca="1" si="768"/>
        <v>1976.9135319361617</v>
      </c>
      <c r="D8229" s="13">
        <f t="shared" ca="1" si="769"/>
        <v>98.859626013934744</v>
      </c>
      <c r="E8229" s="13">
        <f t="shared" ca="1" si="770"/>
        <v>990732.867506332</v>
      </c>
      <c r="F8229" s="13">
        <f t="shared" ca="1" si="771"/>
        <v>3.9980300574529144</v>
      </c>
      <c r="G8229" s="13">
        <f t="shared" ca="1" si="772"/>
        <v>0.48585162082762656</v>
      </c>
      <c r="H8229" s="13">
        <f t="shared" ca="1" si="773"/>
        <v>0</v>
      </c>
    </row>
    <row r="8230" spans="3:8">
      <c r="C8230" s="13">
        <f t="shared" ca="1" si="768"/>
        <v>2013.7063180398859</v>
      </c>
      <c r="D8230" s="13">
        <f t="shared" ca="1" si="769"/>
        <v>100.30822254576526</v>
      </c>
      <c r="E8230" s="13">
        <f t="shared" ca="1" si="770"/>
        <v>992490.32020127506</v>
      </c>
      <c r="F8230" s="13">
        <f t="shared" ca="1" si="771"/>
        <v>3.9929597770700092</v>
      </c>
      <c r="G8230" s="13">
        <f t="shared" ca="1" si="772"/>
        <v>0.51318377090342349</v>
      </c>
      <c r="H8230" s="13">
        <f t="shared" ca="1" si="773"/>
        <v>0</v>
      </c>
    </row>
    <row r="8231" spans="3:8">
      <c r="C8231" s="13">
        <f t="shared" ca="1" si="768"/>
        <v>1977.3703178288467</v>
      </c>
      <c r="D8231" s="13">
        <f t="shared" ca="1" si="769"/>
        <v>99.785441881511929</v>
      </c>
      <c r="E8231" s="13">
        <f t="shared" ca="1" si="770"/>
        <v>997069.31241858064</v>
      </c>
      <c r="F8231" s="13">
        <f t="shared" ca="1" si="771"/>
        <v>3.9984984510920993</v>
      </c>
      <c r="G8231" s="13">
        <f t="shared" ca="1" si="772"/>
        <v>0.48728188066930395</v>
      </c>
      <c r="H8231" s="13">
        <f t="shared" ca="1" si="773"/>
        <v>0</v>
      </c>
    </row>
    <row r="8232" spans="3:8">
      <c r="C8232" s="13">
        <f t="shared" ca="1" si="768"/>
        <v>1984.7642573910246</v>
      </c>
      <c r="D8232" s="13">
        <f t="shared" ca="1" si="769"/>
        <v>99.199936177401739</v>
      </c>
      <c r="E8232" s="13">
        <f t="shared" ca="1" si="770"/>
        <v>985508.95608605514</v>
      </c>
      <c r="F8232" s="13">
        <f t="shared" ca="1" si="771"/>
        <v>3.9844880459938641</v>
      </c>
      <c r="G8232" s="13">
        <f t="shared" ca="1" si="772"/>
        <v>0.5007589266344431</v>
      </c>
      <c r="H8232" s="13">
        <f t="shared" ca="1" si="773"/>
        <v>0</v>
      </c>
    </row>
    <row r="8233" spans="3:8">
      <c r="C8233" s="13">
        <f t="shared" ca="1" si="768"/>
        <v>1977.3630673422556</v>
      </c>
      <c r="D8233" s="13">
        <f t="shared" ca="1" si="769"/>
        <v>99.975938473823206</v>
      </c>
      <c r="E8233" s="13">
        <f t="shared" ca="1" si="770"/>
        <v>991464.96474395983</v>
      </c>
      <c r="F8233" s="13">
        <f t="shared" ca="1" si="771"/>
        <v>4.0007872232504607</v>
      </c>
      <c r="G8233" s="13">
        <f t="shared" ca="1" si="772"/>
        <v>0.4898456663165125</v>
      </c>
      <c r="H8233" s="13">
        <f t="shared" ca="1" si="773"/>
        <v>0</v>
      </c>
    </row>
    <row r="8234" spans="3:8">
      <c r="C8234" s="13">
        <f t="shared" ca="1" si="768"/>
        <v>1996.7749988449202</v>
      </c>
      <c r="D8234" s="13">
        <f t="shared" ca="1" si="769"/>
        <v>100.4200217079833</v>
      </c>
      <c r="E8234" s="13">
        <f t="shared" ca="1" si="770"/>
        <v>992671.3511578968</v>
      </c>
      <c r="F8234" s="13">
        <f t="shared" ca="1" si="771"/>
        <v>3.9992558702375365</v>
      </c>
      <c r="G8234" s="13">
        <f t="shared" ca="1" si="772"/>
        <v>0.50188758673293299</v>
      </c>
      <c r="H8234" s="13">
        <f t="shared" ca="1" si="773"/>
        <v>0</v>
      </c>
    </row>
    <row r="8235" spans="3:8">
      <c r="C8235" s="13">
        <f t="shared" ca="1" si="768"/>
        <v>1988.3942537268126</v>
      </c>
      <c r="D8235" s="13">
        <f t="shared" ca="1" si="769"/>
        <v>100.76539092650955</v>
      </c>
      <c r="E8235" s="13">
        <f t="shared" ca="1" si="770"/>
        <v>991664.70955477981</v>
      </c>
      <c r="F8235" s="13">
        <f t="shared" ca="1" si="771"/>
        <v>3.9909134827483852</v>
      </c>
      <c r="G8235" s="13">
        <f t="shared" ca="1" si="772"/>
        <v>0.50409503198362593</v>
      </c>
      <c r="H8235" s="13">
        <f t="shared" ca="1" si="773"/>
        <v>0</v>
      </c>
    </row>
    <row r="8236" spans="3:8">
      <c r="C8236" s="13">
        <f t="shared" ca="1" si="768"/>
        <v>1988.338288383253</v>
      </c>
      <c r="D8236" s="13">
        <f t="shared" ca="1" si="769"/>
        <v>99.904943397273627</v>
      </c>
      <c r="E8236" s="13">
        <f t="shared" ca="1" si="770"/>
        <v>985757.22664992965</v>
      </c>
      <c r="F8236" s="13">
        <f t="shared" ca="1" si="771"/>
        <v>4.0028678913032509</v>
      </c>
      <c r="G8236" s="13">
        <f t="shared" ca="1" si="772"/>
        <v>0.49677835603732678</v>
      </c>
      <c r="H8236" s="13">
        <f t="shared" ca="1" si="773"/>
        <v>0</v>
      </c>
    </row>
    <row r="8237" spans="3:8">
      <c r="C8237" s="13">
        <f t="shared" ca="1" si="768"/>
        <v>1997.8278522329238</v>
      </c>
      <c r="D8237" s="13">
        <f t="shared" ca="1" si="769"/>
        <v>100.64208571879908</v>
      </c>
      <c r="E8237" s="13">
        <f t="shared" ca="1" si="770"/>
        <v>988412.72526058962</v>
      </c>
      <c r="F8237" s="13">
        <f t="shared" ca="1" si="771"/>
        <v>4.0013232280428221</v>
      </c>
      <c r="G8237" s="13">
        <f t="shared" ca="1" si="772"/>
        <v>0.50465318807402504</v>
      </c>
      <c r="H8237" s="13">
        <f t="shared" ca="1" si="773"/>
        <v>0</v>
      </c>
    </row>
    <row r="8238" spans="3:8">
      <c r="C8238" s="13">
        <f t="shared" ca="1" si="768"/>
        <v>1995.5261512367931</v>
      </c>
      <c r="D8238" s="13">
        <f t="shared" ca="1" si="769"/>
        <v>99.724088509813882</v>
      </c>
      <c r="E8238" s="13">
        <f t="shared" ca="1" si="770"/>
        <v>1002248.7819207916</v>
      </c>
      <c r="F8238" s="13">
        <f t="shared" ca="1" si="771"/>
        <v>4.0047575858465807</v>
      </c>
      <c r="G8238" s="13">
        <f t="shared" ca="1" si="772"/>
        <v>0.4903256236803662</v>
      </c>
      <c r="H8238" s="13">
        <f t="shared" ca="1" si="773"/>
        <v>0</v>
      </c>
    </row>
    <row r="8239" spans="3:8">
      <c r="C8239" s="13">
        <f t="shared" ca="1" si="768"/>
        <v>1979.700225641431</v>
      </c>
      <c r="D8239" s="13">
        <f t="shared" ca="1" si="769"/>
        <v>102.06267037028006</v>
      </c>
      <c r="E8239" s="13">
        <f t="shared" ca="1" si="770"/>
        <v>993483.90077886102</v>
      </c>
      <c r="F8239" s="13">
        <f t="shared" ca="1" si="771"/>
        <v>4.008538893646663</v>
      </c>
      <c r="G8239" s="13">
        <f t="shared" ca="1" si="772"/>
        <v>0.49637589820766914</v>
      </c>
      <c r="H8239" s="13">
        <f t="shared" ca="1" si="773"/>
        <v>0</v>
      </c>
    </row>
    <row r="8240" spans="3:8">
      <c r="C8240" s="13">
        <f t="shared" ca="1" si="768"/>
        <v>2002.242048062019</v>
      </c>
      <c r="D8240" s="13">
        <f t="shared" ca="1" si="769"/>
        <v>99.928142480444748</v>
      </c>
      <c r="E8240" s="13">
        <f t="shared" ca="1" si="770"/>
        <v>1002678.2575866807</v>
      </c>
      <c r="F8240" s="13">
        <f t="shared" ca="1" si="771"/>
        <v>3.9888503426588238</v>
      </c>
      <c r="G8240" s="13">
        <f t="shared" ca="1" si="772"/>
        <v>0.50236403179184286</v>
      </c>
      <c r="H8240" s="13">
        <f t="shared" ca="1" si="773"/>
        <v>0</v>
      </c>
    </row>
    <row r="8241" spans="3:8">
      <c r="C8241" s="13">
        <f t="shared" ca="1" si="768"/>
        <v>2025.4044905287974</v>
      </c>
      <c r="D8241" s="13">
        <f t="shared" ca="1" si="769"/>
        <v>99.439969721044136</v>
      </c>
      <c r="E8241" s="13">
        <f t="shared" ca="1" si="770"/>
        <v>990726.3838513532</v>
      </c>
      <c r="F8241" s="13">
        <f t="shared" ca="1" si="771"/>
        <v>3.994881854560099</v>
      </c>
      <c r="G8241" s="13">
        <f t="shared" ca="1" si="772"/>
        <v>0.5145945314306416</v>
      </c>
      <c r="H8241" s="13">
        <f t="shared" ca="1" si="773"/>
        <v>0</v>
      </c>
    </row>
    <row r="8242" spans="3:8">
      <c r="C8242" s="13">
        <f t="shared" ca="1" si="768"/>
        <v>2001.9576570474842</v>
      </c>
      <c r="D8242" s="13">
        <f t="shared" ca="1" si="769"/>
        <v>100.46875480601524</v>
      </c>
      <c r="E8242" s="13">
        <f t="shared" ca="1" si="770"/>
        <v>987306.25028330076</v>
      </c>
      <c r="F8242" s="13">
        <f t="shared" ca="1" si="771"/>
        <v>3.9982762739084068</v>
      </c>
      <c r="G8242" s="13">
        <f t="shared" ca="1" si="772"/>
        <v>0.50798143894959791</v>
      </c>
      <c r="H8242" s="13">
        <f t="shared" ca="1" si="773"/>
        <v>0</v>
      </c>
    </row>
    <row r="8243" spans="3:8">
      <c r="C8243" s="13">
        <f t="shared" ca="1" si="768"/>
        <v>2004.7638625127624</v>
      </c>
      <c r="D8243" s="13">
        <f t="shared" ca="1" si="769"/>
        <v>100.91918694214905</v>
      </c>
      <c r="E8243" s="13">
        <f t="shared" ca="1" si="770"/>
        <v>998590.85521077097</v>
      </c>
      <c r="F8243" s="13">
        <f t="shared" ca="1" si="771"/>
        <v>4.0015946981773132</v>
      </c>
      <c r="G8243" s="13">
        <f t="shared" ca="1" si="772"/>
        <v>0.50423193474859607</v>
      </c>
      <c r="H8243" s="13">
        <f t="shared" ca="1" si="773"/>
        <v>0</v>
      </c>
    </row>
    <row r="8244" spans="3:8">
      <c r="C8244" s="13">
        <f t="shared" ca="1" si="768"/>
        <v>1994.8267276692332</v>
      </c>
      <c r="D8244" s="13">
        <f t="shared" ca="1" si="769"/>
        <v>99.958169899549347</v>
      </c>
      <c r="E8244" s="13">
        <f t="shared" ca="1" si="770"/>
        <v>988817.05511491804</v>
      </c>
      <c r="F8244" s="13">
        <f t="shared" ca="1" si="771"/>
        <v>4.0017091195534498</v>
      </c>
      <c r="G8244" s="13">
        <f t="shared" ca="1" si="772"/>
        <v>0.49932208044741316</v>
      </c>
      <c r="H8244" s="13">
        <f t="shared" ca="1" si="773"/>
        <v>0</v>
      </c>
    </row>
    <row r="8245" spans="3:8">
      <c r="C8245" s="13">
        <f t="shared" ca="1" si="768"/>
        <v>1991.696246119654</v>
      </c>
      <c r="D8245" s="13">
        <f t="shared" ca="1" si="769"/>
        <v>100.15595688373843</v>
      </c>
      <c r="E8245" s="13">
        <f t="shared" ca="1" si="770"/>
        <v>986514.14147204149</v>
      </c>
      <c r="F8245" s="13">
        <f t="shared" ca="1" si="771"/>
        <v>3.9959825994494866</v>
      </c>
      <c r="G8245" s="13">
        <f t="shared" ca="1" si="772"/>
        <v>0.50277706691973778</v>
      </c>
      <c r="H8245" s="13">
        <f t="shared" ca="1" si="773"/>
        <v>0</v>
      </c>
    </row>
    <row r="8246" spans="3:8">
      <c r="C8246" s="13">
        <f t="shared" ca="1" si="768"/>
        <v>1992.4295957261102</v>
      </c>
      <c r="D8246" s="13">
        <f t="shared" ca="1" si="769"/>
        <v>99.770412828570471</v>
      </c>
      <c r="E8246" s="13">
        <f t="shared" ca="1" si="770"/>
        <v>999043.83761899523</v>
      </c>
      <c r="F8246" s="13">
        <f t="shared" ca="1" si="771"/>
        <v>3.9897818169966892</v>
      </c>
      <c r="G8246" s="13">
        <f t="shared" ca="1" si="772"/>
        <v>0.49800848236438433</v>
      </c>
      <c r="H8246" s="13">
        <f t="shared" ca="1" si="773"/>
        <v>0</v>
      </c>
    </row>
    <row r="8247" spans="3:8">
      <c r="C8247" s="13">
        <f t="shared" ca="1" si="768"/>
        <v>2008.9571103841695</v>
      </c>
      <c r="D8247" s="13">
        <f t="shared" ca="1" si="769"/>
        <v>99.950506178626284</v>
      </c>
      <c r="E8247" s="13">
        <f t="shared" ca="1" si="770"/>
        <v>1005359.7392077157</v>
      </c>
      <c r="F8247" s="13">
        <f t="shared" ca="1" si="771"/>
        <v>4.00274532520499</v>
      </c>
      <c r="G8247" s="13">
        <f t="shared" ca="1" si="772"/>
        <v>0.49753442701701195</v>
      </c>
      <c r="H8247" s="13">
        <f t="shared" ca="1" si="773"/>
        <v>0</v>
      </c>
    </row>
    <row r="8248" spans="3:8">
      <c r="C8248" s="13">
        <f t="shared" ca="1" si="768"/>
        <v>1990.252378073721</v>
      </c>
      <c r="D8248" s="13">
        <f t="shared" ca="1" si="769"/>
        <v>100.12326657665938</v>
      </c>
      <c r="E8248" s="13">
        <f t="shared" ca="1" si="770"/>
        <v>985750.86667636898</v>
      </c>
      <c r="F8248" s="13">
        <f t="shared" ca="1" si="771"/>
        <v>4.0033258020760139</v>
      </c>
      <c r="G8248" s="13">
        <f t="shared" ca="1" si="772"/>
        <v>0.49859800648198133</v>
      </c>
      <c r="H8248" s="13">
        <f t="shared" ca="1" si="773"/>
        <v>0</v>
      </c>
    </row>
    <row r="8249" spans="3:8">
      <c r="C8249" s="13">
        <f t="shared" ca="1" si="768"/>
        <v>1999.7449322063103</v>
      </c>
      <c r="D8249" s="13">
        <f t="shared" ca="1" si="769"/>
        <v>99.499651847525442</v>
      </c>
      <c r="E8249" s="13">
        <f t="shared" ca="1" si="770"/>
        <v>990227.4201130193</v>
      </c>
      <c r="F8249" s="13">
        <f t="shared" ca="1" si="771"/>
        <v>4.0106903222640868</v>
      </c>
      <c r="G8249" s="13">
        <f t="shared" ca="1" si="772"/>
        <v>0.49432142849480121</v>
      </c>
      <c r="H8249" s="13">
        <f t="shared" ca="1" si="773"/>
        <v>0</v>
      </c>
    </row>
    <row r="8250" spans="3:8">
      <c r="C8250" s="13">
        <f t="shared" ca="1" si="768"/>
        <v>1988.2969890463801</v>
      </c>
      <c r="D8250" s="13">
        <f t="shared" ca="1" si="769"/>
        <v>99.941519779193328</v>
      </c>
      <c r="E8250" s="13">
        <f t="shared" ca="1" si="770"/>
        <v>999814.92409897014</v>
      </c>
      <c r="F8250" s="13">
        <f t="shared" ca="1" si="771"/>
        <v>4.0040980809074824</v>
      </c>
      <c r="G8250" s="13">
        <f t="shared" ca="1" si="772"/>
        <v>0.48935062853086042</v>
      </c>
      <c r="H8250" s="13">
        <f t="shared" ca="1" si="773"/>
        <v>0</v>
      </c>
    </row>
    <row r="8251" spans="3:8">
      <c r="C8251" s="13">
        <f t="shared" ca="1" si="768"/>
        <v>2010.7912832919444</v>
      </c>
      <c r="D8251" s="13">
        <f t="shared" ca="1" si="769"/>
        <v>99.634875193982595</v>
      </c>
      <c r="E8251" s="13">
        <f t="shared" ca="1" si="770"/>
        <v>1001936.1326756681</v>
      </c>
      <c r="F8251" s="13">
        <f t="shared" ca="1" si="771"/>
        <v>3.9969212085610892</v>
      </c>
      <c r="G8251" s="13">
        <f t="shared" ca="1" si="772"/>
        <v>0.50147942189840533</v>
      </c>
      <c r="H8251" s="13">
        <f t="shared" ca="1" si="773"/>
        <v>0</v>
      </c>
    </row>
    <row r="8252" spans="3:8">
      <c r="C8252" s="13">
        <f t="shared" ca="1" si="768"/>
        <v>2006.3208968459567</v>
      </c>
      <c r="D8252" s="13">
        <f t="shared" ca="1" si="769"/>
        <v>101.10879787471556</v>
      </c>
      <c r="E8252" s="13">
        <f t="shared" ca="1" si="770"/>
        <v>994494.6735670293</v>
      </c>
      <c r="F8252" s="13">
        <f t="shared" ca="1" si="771"/>
        <v>3.9878343765808353</v>
      </c>
      <c r="G8252" s="13">
        <f t="shared" ca="1" si="772"/>
        <v>0.51509693069613449</v>
      </c>
      <c r="H8252" s="13">
        <f t="shared" ca="1" si="773"/>
        <v>0</v>
      </c>
    </row>
    <row r="8253" spans="3:8">
      <c r="C8253" s="13">
        <f t="shared" ca="1" si="768"/>
        <v>1999.8919027197778</v>
      </c>
      <c r="D8253" s="13">
        <f t="shared" ca="1" si="769"/>
        <v>100.48806750135965</v>
      </c>
      <c r="E8253" s="13">
        <f t="shared" ca="1" si="770"/>
        <v>1000264.5975660507</v>
      </c>
      <c r="F8253" s="13">
        <f t="shared" ca="1" si="771"/>
        <v>3.9893666707860667</v>
      </c>
      <c r="G8253" s="13">
        <f t="shared" ca="1" si="772"/>
        <v>0.50494834704075919</v>
      </c>
      <c r="H8253" s="13">
        <f t="shared" ca="1" si="773"/>
        <v>0</v>
      </c>
    </row>
    <row r="8254" spans="3:8">
      <c r="C8254" s="13">
        <f t="shared" ca="1" si="768"/>
        <v>1985.6046214805269</v>
      </c>
      <c r="D8254" s="13">
        <f t="shared" ca="1" si="769"/>
        <v>99.726988379118964</v>
      </c>
      <c r="E8254" s="13">
        <f t="shared" ca="1" si="770"/>
        <v>1004565.4771716909</v>
      </c>
      <c r="F8254" s="13">
        <f t="shared" ca="1" si="771"/>
        <v>3.9966336957596731</v>
      </c>
      <c r="G8254" s="13">
        <f t="shared" ca="1" si="772"/>
        <v>0.48830678318332577</v>
      </c>
      <c r="H8254" s="13">
        <f t="shared" ca="1" si="773"/>
        <v>0</v>
      </c>
    </row>
    <row r="8255" spans="3:8">
      <c r="C8255" s="13">
        <f t="shared" ca="1" si="768"/>
        <v>1997.6002068269906</v>
      </c>
      <c r="D8255" s="13">
        <f t="shared" ca="1" si="769"/>
        <v>99.512527679138842</v>
      </c>
      <c r="E8255" s="13">
        <f t="shared" ca="1" si="770"/>
        <v>996321.75616266951</v>
      </c>
      <c r="F8255" s="13">
        <f t="shared" ca="1" si="771"/>
        <v>4.0167504137425585</v>
      </c>
      <c r="G8255" s="13">
        <f t="shared" ca="1" si="772"/>
        <v>0.48735568762207487</v>
      </c>
      <c r="H8255" s="13">
        <f t="shared" ca="1" si="773"/>
        <v>0</v>
      </c>
    </row>
    <row r="8256" spans="3:8">
      <c r="C8256" s="13">
        <f t="shared" ca="1" si="768"/>
        <v>1978.7446220867087</v>
      </c>
      <c r="D8256" s="13">
        <f t="shared" ca="1" si="769"/>
        <v>100.62908267980404</v>
      </c>
      <c r="E8256" s="13">
        <f t="shared" ca="1" si="770"/>
        <v>995162.24804306694</v>
      </c>
      <c r="F8256" s="13">
        <f t="shared" ca="1" si="771"/>
        <v>3.9935991586170045</v>
      </c>
      <c r="G8256" s="13">
        <f t="shared" ca="1" si="772"/>
        <v>0.49545174500049988</v>
      </c>
      <c r="H8256" s="13">
        <f t="shared" ca="1" si="773"/>
        <v>0</v>
      </c>
    </row>
    <row r="8257" spans="3:8">
      <c r="C8257" s="13">
        <f t="shared" ca="1" si="768"/>
        <v>2006.0765830763364</v>
      </c>
      <c r="D8257" s="13">
        <f t="shared" ca="1" si="769"/>
        <v>100.92872105551375</v>
      </c>
      <c r="E8257" s="13">
        <f t="shared" ca="1" si="770"/>
        <v>1002798.3882021433</v>
      </c>
      <c r="F8257" s="13">
        <f t="shared" ca="1" si="771"/>
        <v>3.9973470406350025</v>
      </c>
      <c r="G8257" s="13">
        <f t="shared" ca="1" si="772"/>
        <v>0.50496220881438902</v>
      </c>
      <c r="H8257" s="13">
        <f t="shared" ca="1" si="773"/>
        <v>0</v>
      </c>
    </row>
    <row r="8258" spans="3:8">
      <c r="C8258" s="13">
        <f t="shared" ca="1" si="768"/>
        <v>1985.1124405775909</v>
      </c>
      <c r="D8258" s="13">
        <f t="shared" ca="1" si="769"/>
        <v>100.22540392051084</v>
      </c>
      <c r="E8258" s="13">
        <f t="shared" ca="1" si="770"/>
        <v>1002226.7801881944</v>
      </c>
      <c r="F8258" s="13">
        <f t="shared" ca="1" si="771"/>
        <v>3.9916676753081646</v>
      </c>
      <c r="G8258" s="13">
        <f t="shared" ca="1" si="772"/>
        <v>0.49409977986419051</v>
      </c>
      <c r="H8258" s="13">
        <f t="shared" ca="1" si="773"/>
        <v>0</v>
      </c>
    </row>
    <row r="8259" spans="3:8">
      <c r="C8259" s="13">
        <f t="shared" ca="1" si="768"/>
        <v>2001.4872046195001</v>
      </c>
      <c r="D8259" s="13">
        <f t="shared" ca="1" si="769"/>
        <v>100.18805174631284</v>
      </c>
      <c r="E8259" s="13">
        <f t="shared" ca="1" si="770"/>
        <v>998993.08716747421</v>
      </c>
      <c r="F8259" s="13">
        <f t="shared" ca="1" si="771"/>
        <v>4.0097258063218737</v>
      </c>
      <c r="G8259" s="13">
        <f t="shared" ca="1" si="772"/>
        <v>0.49470980337345327</v>
      </c>
      <c r="H8259" s="13">
        <f t="shared" ca="1" si="773"/>
        <v>0</v>
      </c>
    </row>
    <row r="8260" spans="3:8">
      <c r="C8260" s="13">
        <f t="shared" ca="1" si="768"/>
        <v>1983.4876910741293</v>
      </c>
      <c r="D8260" s="13">
        <f t="shared" ca="1" si="769"/>
        <v>100.36735956557483</v>
      </c>
      <c r="E8260" s="13">
        <f t="shared" ca="1" si="770"/>
        <v>1007723.7037348887</v>
      </c>
      <c r="F8260" s="13">
        <f t="shared" ca="1" si="771"/>
        <v>3.9999855506323407</v>
      </c>
      <c r="G8260" s="13">
        <f t="shared" ca="1" si="772"/>
        <v>0.48722154988269928</v>
      </c>
      <c r="H8260" s="13">
        <f t="shared" ca="1" si="773"/>
        <v>0</v>
      </c>
    </row>
    <row r="8261" spans="3:8">
      <c r="C8261" s="13">
        <f t="shared" ca="1" si="768"/>
        <v>2002.4079856462056</v>
      </c>
      <c r="D8261" s="13">
        <f t="shared" ca="1" si="769"/>
        <v>99.919056693243022</v>
      </c>
      <c r="E8261" s="13">
        <f t="shared" ca="1" si="770"/>
        <v>997514.58365725027</v>
      </c>
      <c r="F8261" s="13">
        <f t="shared" ca="1" si="771"/>
        <v>3.9995285705008583</v>
      </c>
      <c r="G8261" s="13">
        <f t="shared" ca="1" si="772"/>
        <v>0.49963071552369431</v>
      </c>
      <c r="H8261" s="13">
        <f t="shared" ca="1" si="773"/>
        <v>0</v>
      </c>
    </row>
    <row r="8262" spans="3:8">
      <c r="C8262" s="13">
        <f t="shared" ca="1" si="768"/>
        <v>2004.5109552248343</v>
      </c>
      <c r="D8262" s="13">
        <f t="shared" ca="1" si="769"/>
        <v>99.814093548164024</v>
      </c>
      <c r="E8262" s="13">
        <f t="shared" ca="1" si="770"/>
        <v>1004043.2545889153</v>
      </c>
      <c r="F8262" s="13">
        <f t="shared" ca="1" si="771"/>
        <v>3.989595117817109</v>
      </c>
      <c r="G8262" s="13">
        <f t="shared" ca="1" si="772"/>
        <v>0.5018699034192553</v>
      </c>
      <c r="H8262" s="13">
        <f t="shared" ca="1" si="773"/>
        <v>0</v>
      </c>
    </row>
    <row r="8263" spans="3:8">
      <c r="C8263" s="13">
        <f t="shared" ca="1" si="768"/>
        <v>2001.7235771756953</v>
      </c>
      <c r="D8263" s="13">
        <f t="shared" ca="1" si="769"/>
        <v>100.2516986084735</v>
      </c>
      <c r="E8263" s="13">
        <f t="shared" ca="1" si="770"/>
        <v>999604.4431094859</v>
      </c>
      <c r="F8263" s="13">
        <f t="shared" ca="1" si="771"/>
        <v>3.9997633193965143</v>
      </c>
      <c r="G8263" s="13">
        <f t="shared" ca="1" si="772"/>
        <v>0.49978674341624701</v>
      </c>
      <c r="H8263" s="13">
        <f t="shared" ca="1" si="773"/>
        <v>0</v>
      </c>
    </row>
    <row r="8264" spans="3:8">
      <c r="C8264" s="13">
        <f t="shared" ca="1" si="768"/>
        <v>2001.8105582868541</v>
      </c>
      <c r="D8264" s="13">
        <f t="shared" ca="1" si="769"/>
        <v>100.316835387301</v>
      </c>
      <c r="E8264" s="13">
        <f t="shared" ca="1" si="770"/>
        <v>987462.71786346997</v>
      </c>
      <c r="F8264" s="13">
        <f t="shared" ca="1" si="771"/>
        <v>3.9972238218076095</v>
      </c>
      <c r="G8264" s="13">
        <f t="shared" ca="1" si="772"/>
        <v>0.50759266039175521</v>
      </c>
      <c r="H8264" s="13">
        <f t="shared" ca="1" si="773"/>
        <v>0</v>
      </c>
    </row>
    <row r="8265" spans="3:8">
      <c r="C8265" s="13">
        <f t="shared" ca="1" si="768"/>
        <v>2025.8117459340647</v>
      </c>
      <c r="D8265" s="13">
        <f t="shared" ca="1" si="769"/>
        <v>100.50613287194409</v>
      </c>
      <c r="E8265" s="13">
        <f t="shared" ca="1" si="770"/>
        <v>996713.63605463272</v>
      </c>
      <c r="F8265" s="13">
        <f t="shared" ca="1" si="771"/>
        <v>4.0036329629923104</v>
      </c>
      <c r="G8265" s="13">
        <f t="shared" ca="1" si="772"/>
        <v>0.51268834272947839</v>
      </c>
      <c r="H8265" s="13">
        <f t="shared" ca="1" si="773"/>
        <v>0</v>
      </c>
    </row>
    <row r="8266" spans="3:8">
      <c r="C8266" s="13">
        <f t="shared" ca="1" si="768"/>
        <v>2004.7442143038634</v>
      </c>
      <c r="D8266" s="13">
        <f t="shared" ca="1" si="769"/>
        <v>99.710633720897533</v>
      </c>
      <c r="E8266" s="13">
        <f t="shared" ca="1" si="770"/>
        <v>992497.89488670323</v>
      </c>
      <c r="F8266" s="13">
        <f t="shared" ca="1" si="771"/>
        <v>3.9950634405622334</v>
      </c>
      <c r="G8266" s="13">
        <f t="shared" ca="1" si="772"/>
        <v>0.50452795380028914</v>
      </c>
      <c r="H8266" s="13">
        <f t="shared" ca="1" si="773"/>
        <v>0</v>
      </c>
    </row>
    <row r="8267" spans="3:8">
      <c r="C8267" s="13">
        <f t="shared" ca="1" si="768"/>
        <v>2015.3672529379371</v>
      </c>
      <c r="D8267" s="13">
        <f t="shared" ca="1" si="769"/>
        <v>99.017902088583696</v>
      </c>
      <c r="E8267" s="13">
        <f t="shared" ca="1" si="770"/>
        <v>1001553.1968559913</v>
      </c>
      <c r="F8267" s="13">
        <f t="shared" ca="1" si="771"/>
        <v>3.9956368472105139</v>
      </c>
      <c r="G8267" s="13">
        <f t="shared" ca="1" si="772"/>
        <v>0.50148066261691071</v>
      </c>
      <c r="H8267" s="13">
        <f t="shared" ca="1" si="773"/>
        <v>0</v>
      </c>
    </row>
    <row r="8268" spans="3:8">
      <c r="C8268" s="13">
        <f t="shared" ca="1" si="768"/>
        <v>2019.7056056797335</v>
      </c>
      <c r="D8268" s="13">
        <f t="shared" ca="1" si="769"/>
        <v>100.10320382017309</v>
      </c>
      <c r="E8268" s="13">
        <f t="shared" ca="1" si="770"/>
        <v>980777.00780180667</v>
      </c>
      <c r="F8268" s="13">
        <f t="shared" ca="1" si="771"/>
        <v>4.0032600938499074</v>
      </c>
      <c r="G8268" s="13">
        <f t="shared" ca="1" si="772"/>
        <v>0.51599886718189314</v>
      </c>
      <c r="H8268" s="13">
        <f t="shared" ca="1" si="773"/>
        <v>0</v>
      </c>
    </row>
    <row r="8269" spans="3:8">
      <c r="C8269" s="13">
        <f t="shared" ca="1" si="768"/>
        <v>2008.9075530501482</v>
      </c>
      <c r="D8269" s="13">
        <f t="shared" ca="1" si="769"/>
        <v>100.0725043458561</v>
      </c>
      <c r="E8269" s="13">
        <f t="shared" ca="1" si="770"/>
        <v>1001135.1565460609</v>
      </c>
      <c r="F8269" s="13">
        <f t="shared" ca="1" si="771"/>
        <v>4.0069876802596029</v>
      </c>
      <c r="G8269" s="13">
        <f t="shared" ca="1" si="772"/>
        <v>0.49810404083541587</v>
      </c>
      <c r="H8269" s="13">
        <f t="shared" ca="1" si="773"/>
        <v>0</v>
      </c>
    </row>
    <row r="8270" spans="3:8">
      <c r="C8270" s="13">
        <f t="shared" ca="1" si="768"/>
        <v>2001.3249310221267</v>
      </c>
      <c r="D8270" s="13">
        <f t="shared" ca="1" si="769"/>
        <v>98.88551716579677</v>
      </c>
      <c r="E8270" s="13">
        <f t="shared" ca="1" si="770"/>
        <v>989347.26137542655</v>
      </c>
      <c r="F8270" s="13">
        <f t="shared" ca="1" si="771"/>
        <v>4.0069669682132645</v>
      </c>
      <c r="G8270" s="13">
        <f t="shared" ca="1" si="772"/>
        <v>0.49431777778954117</v>
      </c>
      <c r="H8270" s="13">
        <f t="shared" ca="1" si="773"/>
        <v>0</v>
      </c>
    </row>
    <row r="8271" spans="3:8">
      <c r="C8271" s="13">
        <f t="shared" ca="1" si="768"/>
        <v>2010.9406956518089</v>
      </c>
      <c r="D8271" s="13">
        <f t="shared" ca="1" si="769"/>
        <v>99.99211344658454</v>
      </c>
      <c r="E8271" s="13">
        <f t="shared" ca="1" si="770"/>
        <v>994715.80115490337</v>
      </c>
      <c r="F8271" s="13">
        <f t="shared" ca="1" si="771"/>
        <v>3.9931556868052955</v>
      </c>
      <c r="G8271" s="13">
        <f t="shared" ca="1" si="772"/>
        <v>0.50892105631397122</v>
      </c>
      <c r="H8271" s="13">
        <f t="shared" ca="1" si="773"/>
        <v>0</v>
      </c>
    </row>
    <row r="8272" spans="3:8">
      <c r="C8272" s="13">
        <f t="shared" ca="1" si="768"/>
        <v>2011.7023397186508</v>
      </c>
      <c r="D8272" s="13">
        <f t="shared" ca="1" si="769"/>
        <v>99.730649580605899</v>
      </c>
      <c r="E8272" s="13">
        <f t="shared" ca="1" si="770"/>
        <v>995855.14635460835</v>
      </c>
      <c r="F8272" s="13">
        <f t="shared" ca="1" si="771"/>
        <v>3.9995254929125443</v>
      </c>
      <c r="G8272" s="13">
        <f t="shared" ca="1" si="772"/>
        <v>0.5041690425420986</v>
      </c>
      <c r="H8272" s="13">
        <f t="shared" ca="1" si="773"/>
        <v>0</v>
      </c>
    </row>
    <row r="8273" spans="3:8">
      <c r="C8273" s="13">
        <f t="shared" ca="1" si="768"/>
        <v>2005.9357111762183</v>
      </c>
      <c r="D8273" s="13">
        <f t="shared" ca="1" si="769"/>
        <v>100.16457921623396</v>
      </c>
      <c r="E8273" s="13">
        <f t="shared" ca="1" si="770"/>
        <v>982327.79662772932</v>
      </c>
      <c r="F8273" s="13">
        <f t="shared" ca="1" si="771"/>
        <v>4.0031282873612302</v>
      </c>
      <c r="G8273" s="13">
        <f t="shared" ca="1" si="772"/>
        <v>0.50856194595892801</v>
      </c>
      <c r="H8273" s="13">
        <f t="shared" ca="1" si="773"/>
        <v>0</v>
      </c>
    </row>
    <row r="8274" spans="3:8">
      <c r="C8274" s="13">
        <f t="shared" ca="1" si="768"/>
        <v>1976.2256045830261</v>
      </c>
      <c r="D8274" s="13">
        <f t="shared" ca="1" si="769"/>
        <v>100.48657845833404</v>
      </c>
      <c r="E8274" s="13">
        <f t="shared" ca="1" si="770"/>
        <v>988609.15104380809</v>
      </c>
      <c r="F8274" s="13">
        <f t="shared" ca="1" si="771"/>
        <v>4.0007503563127251</v>
      </c>
      <c r="G8274" s="13">
        <f t="shared" ca="1" si="772"/>
        <v>0.49322013840909967</v>
      </c>
      <c r="H8274" s="13">
        <f t="shared" ca="1" si="773"/>
        <v>0</v>
      </c>
    </row>
    <row r="8275" spans="3:8">
      <c r="C8275" s="13">
        <f t="shared" ca="1" si="768"/>
        <v>2010.9411179107417</v>
      </c>
      <c r="D8275" s="13">
        <f t="shared" ca="1" si="769"/>
        <v>99.515856688347014</v>
      </c>
      <c r="E8275" s="13">
        <f t="shared" ca="1" si="770"/>
        <v>988022.3274888749</v>
      </c>
      <c r="F8275" s="13">
        <f t="shared" ca="1" si="771"/>
        <v>3.9881671337296867</v>
      </c>
      <c r="G8275" s="13">
        <f t="shared" ca="1" si="772"/>
        <v>0.51248477710733564</v>
      </c>
      <c r="H8275" s="13">
        <f t="shared" ca="1" si="773"/>
        <v>0</v>
      </c>
    </row>
    <row r="8276" spans="3:8">
      <c r="C8276" s="13">
        <f t="shared" ca="1" si="768"/>
        <v>1993.4842584252706</v>
      </c>
      <c r="D8276" s="13">
        <f t="shared" ca="1" si="769"/>
        <v>99.233620907336544</v>
      </c>
      <c r="E8276" s="13">
        <f t="shared" ca="1" si="770"/>
        <v>988604.99557614583</v>
      </c>
      <c r="F8276" s="13">
        <f t="shared" ca="1" si="771"/>
        <v>3.9938571816167614</v>
      </c>
      <c r="G8276" s="13">
        <f t="shared" ca="1" si="772"/>
        <v>0.49904725500053637</v>
      </c>
      <c r="H8276" s="13">
        <f t="shared" ca="1" si="773"/>
        <v>0</v>
      </c>
    </row>
    <row r="8277" spans="3:8">
      <c r="C8277" s="13">
        <f t="shared" ca="1" si="768"/>
        <v>2002.4426481013841</v>
      </c>
      <c r="D8277" s="13">
        <f t="shared" ca="1" si="769"/>
        <v>99.942775490173972</v>
      </c>
      <c r="E8277" s="13">
        <f t="shared" ca="1" si="770"/>
        <v>984681.08957780153</v>
      </c>
      <c r="F8277" s="13">
        <f t="shared" ca="1" si="771"/>
        <v>4.0088524981834999</v>
      </c>
      <c r="G8277" s="13">
        <f t="shared" ca="1" si="772"/>
        <v>0.50158646334192303</v>
      </c>
      <c r="H8277" s="13">
        <f t="shared" ca="1" si="773"/>
        <v>0</v>
      </c>
    </row>
    <row r="8278" spans="3:8">
      <c r="C8278" s="13">
        <f t="shared" ca="1" si="768"/>
        <v>2001.019978058031</v>
      </c>
      <c r="D8278" s="13">
        <f t="shared" ca="1" si="769"/>
        <v>100.16715277265672</v>
      </c>
      <c r="E8278" s="13">
        <f t="shared" ca="1" si="770"/>
        <v>985960.87808023335</v>
      </c>
      <c r="F8278" s="13">
        <f t="shared" ca="1" si="771"/>
        <v>4.002818980194732</v>
      </c>
      <c r="G8278" s="13">
        <f t="shared" ca="1" si="772"/>
        <v>0.50437648254777523</v>
      </c>
      <c r="H8278" s="13">
        <f t="shared" ca="1" si="773"/>
        <v>0</v>
      </c>
    </row>
    <row r="8279" spans="3:8">
      <c r="C8279" s="13">
        <f t="shared" ca="1" si="768"/>
        <v>2001.5447054904869</v>
      </c>
      <c r="D8279" s="13">
        <f t="shared" ca="1" si="769"/>
        <v>99.243226545790407</v>
      </c>
      <c r="E8279" s="13">
        <f t="shared" ca="1" si="770"/>
        <v>994815.12559913716</v>
      </c>
      <c r="F8279" s="13">
        <f t="shared" ca="1" si="771"/>
        <v>4.0001987702153414</v>
      </c>
      <c r="G8279" s="13">
        <f t="shared" ca="1" si="772"/>
        <v>0.49683585711723388</v>
      </c>
      <c r="H8279" s="13">
        <f t="shared" ca="1" si="773"/>
        <v>0</v>
      </c>
    </row>
    <row r="8280" spans="3:8">
      <c r="C8280" s="13">
        <f t="shared" ref="C8280:C8343" ca="1" si="774">NORMINV(RAND(),$D$3,$G$3)</f>
        <v>1996.6266622129374</v>
      </c>
      <c r="D8280" s="13">
        <f t="shared" ref="D8280:D8343" ca="1" si="775">NORMINV(RAND(),$D$4,$G$4)</f>
        <v>98.960404431201638</v>
      </c>
      <c r="E8280" s="13">
        <f t="shared" ref="E8280:E8343" ca="1" si="776">NORMINV(RAND(),$D$5,$G$5)</f>
        <v>1005009.9673496872</v>
      </c>
      <c r="F8280" s="13">
        <f t="shared" ref="F8280:F8343" ca="1" si="777">NORMINV(RAND(),$D$6,$G$6)</f>
        <v>4.0017968034260445</v>
      </c>
      <c r="G8280" s="13">
        <f t="shared" ref="G8280:G8343" ca="1" si="778">C8280^2*D8280/(E8280*3.1415926*F8280^4)</f>
        <v>0.48720846774482179</v>
      </c>
      <c r="H8280" s="13">
        <f t="shared" ref="H8280:H8343" ca="1" si="779">IF(G8280&gt;0.54,1,IF(G8280&lt;0.46,1,0))</f>
        <v>0</v>
      </c>
    </row>
    <row r="8281" spans="3:8">
      <c r="C8281" s="13">
        <f t="shared" ca="1" si="774"/>
        <v>2003.6355637998379</v>
      </c>
      <c r="D8281" s="13">
        <f t="shared" ca="1" si="775"/>
        <v>100.50751815579427</v>
      </c>
      <c r="E8281" s="13">
        <f t="shared" ca="1" si="776"/>
        <v>995972.21412639343</v>
      </c>
      <c r="F8281" s="13">
        <f t="shared" ca="1" si="777"/>
        <v>3.9960016530518696</v>
      </c>
      <c r="G8281" s="13">
        <f t="shared" ca="1" si="778"/>
        <v>0.50575046142165814</v>
      </c>
      <c r="H8281" s="13">
        <f t="shared" ca="1" si="779"/>
        <v>0</v>
      </c>
    </row>
    <row r="8282" spans="3:8">
      <c r="C8282" s="13">
        <f t="shared" ca="1" si="774"/>
        <v>1995.3573460930029</v>
      </c>
      <c r="D8282" s="13">
        <f t="shared" ca="1" si="775"/>
        <v>99.405498775287796</v>
      </c>
      <c r="E8282" s="13">
        <f t="shared" ca="1" si="776"/>
        <v>1005738.6268195999</v>
      </c>
      <c r="F8282" s="13">
        <f t="shared" ca="1" si="777"/>
        <v>4.0102688896933154</v>
      </c>
      <c r="G8282" s="13">
        <f t="shared" ca="1" si="778"/>
        <v>0.48430930050567828</v>
      </c>
      <c r="H8282" s="13">
        <f t="shared" ca="1" si="779"/>
        <v>0</v>
      </c>
    </row>
    <row r="8283" spans="3:8">
      <c r="C8283" s="13">
        <f t="shared" ca="1" si="774"/>
        <v>1992.8465599710476</v>
      </c>
      <c r="D8283" s="13">
        <f t="shared" ca="1" si="775"/>
        <v>99.30162006845832</v>
      </c>
      <c r="E8283" s="13">
        <f t="shared" ca="1" si="776"/>
        <v>992428.80714762746</v>
      </c>
      <c r="F8283" s="13">
        <f t="shared" ca="1" si="777"/>
        <v>4.0069841087685951</v>
      </c>
      <c r="G8283" s="13">
        <f t="shared" ca="1" si="778"/>
        <v>0.49066417392358797</v>
      </c>
      <c r="H8283" s="13">
        <f t="shared" ca="1" si="779"/>
        <v>0</v>
      </c>
    </row>
    <row r="8284" spans="3:8">
      <c r="C8284" s="13">
        <f t="shared" ca="1" si="774"/>
        <v>2001.9216535206167</v>
      </c>
      <c r="D8284" s="13">
        <f t="shared" ca="1" si="775"/>
        <v>99.263350120643281</v>
      </c>
      <c r="E8284" s="13">
        <f t="shared" ca="1" si="776"/>
        <v>985913.53144854377</v>
      </c>
      <c r="F8284" s="13">
        <f t="shared" ca="1" si="777"/>
        <v>4.0070568348362858</v>
      </c>
      <c r="G8284" s="13">
        <f t="shared" ca="1" si="778"/>
        <v>0.49818698854173749</v>
      </c>
      <c r="H8284" s="13">
        <f t="shared" ca="1" si="779"/>
        <v>0</v>
      </c>
    </row>
    <row r="8285" spans="3:8">
      <c r="C8285" s="13">
        <f t="shared" ca="1" si="774"/>
        <v>2002.3924482029945</v>
      </c>
      <c r="D8285" s="13">
        <f t="shared" ca="1" si="775"/>
        <v>100.56503697776829</v>
      </c>
      <c r="E8285" s="13">
        <f t="shared" ca="1" si="776"/>
        <v>993240.09437841328</v>
      </c>
      <c r="F8285" s="13">
        <f t="shared" ca="1" si="777"/>
        <v>4.0152512815117145</v>
      </c>
      <c r="G8285" s="13">
        <f t="shared" ca="1" si="778"/>
        <v>0.49715337236350093</v>
      </c>
      <c r="H8285" s="13">
        <f t="shared" ca="1" si="779"/>
        <v>0</v>
      </c>
    </row>
    <row r="8286" spans="3:8">
      <c r="C8286" s="13">
        <f t="shared" ca="1" si="774"/>
        <v>2015.369734658324</v>
      </c>
      <c r="D8286" s="13">
        <f t="shared" ca="1" si="775"/>
        <v>99.540412961614408</v>
      </c>
      <c r="E8286" s="13">
        <f t="shared" ca="1" si="776"/>
        <v>994710.72655433416</v>
      </c>
      <c r="F8286" s="13">
        <f t="shared" ca="1" si="777"/>
        <v>3.9954887925271678</v>
      </c>
      <c r="G8286" s="13">
        <f t="shared" ca="1" si="778"/>
        <v>0.50767124963038945</v>
      </c>
      <c r="H8286" s="13">
        <f t="shared" ca="1" si="779"/>
        <v>0</v>
      </c>
    </row>
    <row r="8287" spans="3:8">
      <c r="C8287" s="13">
        <f t="shared" ca="1" si="774"/>
        <v>1988.0318768473333</v>
      </c>
      <c r="D8287" s="13">
        <f t="shared" ca="1" si="775"/>
        <v>99.162845857318601</v>
      </c>
      <c r="E8287" s="13">
        <f t="shared" ca="1" si="776"/>
        <v>986660.04840313888</v>
      </c>
      <c r="F8287" s="13">
        <f t="shared" ca="1" si="777"/>
        <v>3.9957626760109313</v>
      </c>
      <c r="G8287" s="13">
        <f t="shared" ca="1" si="778"/>
        <v>0.49599753432079546</v>
      </c>
      <c r="H8287" s="13">
        <f t="shared" ca="1" si="779"/>
        <v>0</v>
      </c>
    </row>
    <row r="8288" spans="3:8">
      <c r="C8288" s="13">
        <f t="shared" ca="1" si="774"/>
        <v>2013.9781013314951</v>
      </c>
      <c r="D8288" s="13">
        <f t="shared" ca="1" si="775"/>
        <v>101.04883956430206</v>
      </c>
      <c r="E8288" s="13">
        <f t="shared" ca="1" si="776"/>
        <v>987551.58331999811</v>
      </c>
      <c r="F8288" s="13">
        <f t="shared" ca="1" si="777"/>
        <v>4.0087447532040539</v>
      </c>
      <c r="G8288" s="13">
        <f t="shared" ca="1" si="778"/>
        <v>0.51156113883978349</v>
      </c>
      <c r="H8288" s="13">
        <f t="shared" ca="1" si="779"/>
        <v>0</v>
      </c>
    </row>
    <row r="8289" spans="3:8">
      <c r="C8289" s="13">
        <f t="shared" ca="1" si="774"/>
        <v>1998.4199917460992</v>
      </c>
      <c r="D8289" s="13">
        <f t="shared" ca="1" si="775"/>
        <v>100.42754634738809</v>
      </c>
      <c r="E8289" s="13">
        <f t="shared" ca="1" si="776"/>
        <v>995368.66418254387</v>
      </c>
      <c r="F8289" s="13">
        <f t="shared" ca="1" si="777"/>
        <v>4.000590364608466</v>
      </c>
      <c r="G8289" s="13">
        <f t="shared" ca="1" si="778"/>
        <v>0.50072147201709971</v>
      </c>
      <c r="H8289" s="13">
        <f t="shared" ca="1" si="779"/>
        <v>0</v>
      </c>
    </row>
    <row r="8290" spans="3:8">
      <c r="C8290" s="13">
        <f t="shared" ca="1" si="774"/>
        <v>1991.8776664016818</v>
      </c>
      <c r="D8290" s="13">
        <f t="shared" ca="1" si="775"/>
        <v>100.57837787374569</v>
      </c>
      <c r="E8290" s="13">
        <f t="shared" ca="1" si="776"/>
        <v>989020.3186039055</v>
      </c>
      <c r="F8290" s="13">
        <f t="shared" ca="1" si="777"/>
        <v>4.0021284487232291</v>
      </c>
      <c r="G8290" s="13">
        <f t="shared" ca="1" si="778"/>
        <v>0.500622977866923</v>
      </c>
      <c r="H8290" s="13">
        <f t="shared" ca="1" si="779"/>
        <v>0</v>
      </c>
    </row>
    <row r="8291" spans="3:8">
      <c r="C8291" s="13">
        <f t="shared" ca="1" si="774"/>
        <v>2016.076869693263</v>
      </c>
      <c r="D8291" s="13">
        <f t="shared" ca="1" si="775"/>
        <v>100.25965085336635</v>
      </c>
      <c r="E8291" s="13">
        <f t="shared" ca="1" si="776"/>
        <v>992924.35788171738</v>
      </c>
      <c r="F8291" s="13">
        <f t="shared" ca="1" si="777"/>
        <v>3.9936778331191056</v>
      </c>
      <c r="G8291" s="13">
        <f t="shared" ca="1" si="778"/>
        <v>0.51354939383548415</v>
      </c>
      <c r="H8291" s="13">
        <f t="shared" ca="1" si="779"/>
        <v>0</v>
      </c>
    </row>
    <row r="8292" spans="3:8">
      <c r="C8292" s="13">
        <f t="shared" ca="1" si="774"/>
        <v>1997.8481101119373</v>
      </c>
      <c r="D8292" s="13">
        <f t="shared" ca="1" si="775"/>
        <v>99.510090911114801</v>
      </c>
      <c r="E8292" s="13">
        <f t="shared" ca="1" si="776"/>
        <v>989055.85812665545</v>
      </c>
      <c r="F8292" s="13">
        <f t="shared" ca="1" si="777"/>
        <v>4.0066502772875197</v>
      </c>
      <c r="G8292" s="13">
        <f t="shared" ca="1" si="778"/>
        <v>0.4960159324526745</v>
      </c>
      <c r="H8292" s="13">
        <f t="shared" ca="1" si="779"/>
        <v>0</v>
      </c>
    </row>
    <row r="8293" spans="3:8">
      <c r="C8293" s="13">
        <f t="shared" ca="1" si="774"/>
        <v>1984.0856056191383</v>
      </c>
      <c r="D8293" s="13">
        <f t="shared" ca="1" si="775"/>
        <v>100.65592405972016</v>
      </c>
      <c r="E8293" s="13">
        <f t="shared" ca="1" si="776"/>
        <v>995936.6022694147</v>
      </c>
      <c r="F8293" s="13">
        <f t="shared" ca="1" si="777"/>
        <v>3.9943608468886169</v>
      </c>
      <c r="G8293" s="13">
        <f t="shared" ca="1" si="778"/>
        <v>0.49749578965433883</v>
      </c>
      <c r="H8293" s="13">
        <f t="shared" ca="1" si="779"/>
        <v>0</v>
      </c>
    </row>
    <row r="8294" spans="3:8">
      <c r="C8294" s="13">
        <f t="shared" ca="1" si="774"/>
        <v>1999.252896669446</v>
      </c>
      <c r="D8294" s="13">
        <f t="shared" ca="1" si="775"/>
        <v>99.991502378781348</v>
      </c>
      <c r="E8294" s="13">
        <f t="shared" ca="1" si="776"/>
        <v>994402.07164530479</v>
      </c>
      <c r="F8294" s="13">
        <f t="shared" ca="1" si="777"/>
        <v>4.0022482519386875</v>
      </c>
      <c r="G8294" s="13">
        <f t="shared" ca="1" si="778"/>
        <v>0.4986210184927426</v>
      </c>
      <c r="H8294" s="13">
        <f t="shared" ca="1" si="779"/>
        <v>0</v>
      </c>
    </row>
    <row r="8295" spans="3:8">
      <c r="C8295" s="13">
        <f t="shared" ca="1" si="774"/>
        <v>1986.385456660596</v>
      </c>
      <c r="D8295" s="13">
        <f t="shared" ca="1" si="775"/>
        <v>99.705483211303545</v>
      </c>
      <c r="E8295" s="13">
        <f t="shared" ca="1" si="776"/>
        <v>1003107.748204731</v>
      </c>
      <c r="F8295" s="13">
        <f t="shared" ca="1" si="777"/>
        <v>3.998126379908995</v>
      </c>
      <c r="G8295" s="13">
        <f t="shared" ca="1" si="778"/>
        <v>0.48856525044219873</v>
      </c>
      <c r="H8295" s="13">
        <f t="shared" ca="1" si="779"/>
        <v>0</v>
      </c>
    </row>
    <row r="8296" spans="3:8">
      <c r="C8296" s="13">
        <f t="shared" ca="1" si="774"/>
        <v>2002.9736648648366</v>
      </c>
      <c r="D8296" s="13">
        <f t="shared" ca="1" si="775"/>
        <v>100.87066823251214</v>
      </c>
      <c r="E8296" s="13">
        <f t="shared" ca="1" si="776"/>
        <v>997328.20827182359</v>
      </c>
      <c r="F8296" s="13">
        <f t="shared" ca="1" si="777"/>
        <v>3.9964454672966214</v>
      </c>
      <c r="G8296" s="13">
        <f t="shared" ca="1" si="778"/>
        <v>0.50632788184034161</v>
      </c>
      <c r="H8296" s="13">
        <f t="shared" ca="1" si="779"/>
        <v>0</v>
      </c>
    </row>
    <row r="8297" spans="3:8">
      <c r="C8297" s="13">
        <f t="shared" ca="1" si="774"/>
        <v>2003.2458939686667</v>
      </c>
      <c r="D8297" s="13">
        <f t="shared" ca="1" si="775"/>
        <v>99.149929899791474</v>
      </c>
      <c r="E8297" s="13">
        <f t="shared" ca="1" si="776"/>
        <v>999877.50862582086</v>
      </c>
      <c r="F8297" s="13">
        <f t="shared" ca="1" si="777"/>
        <v>3.9977578355978385</v>
      </c>
      <c r="G8297" s="13">
        <f t="shared" ca="1" si="778"/>
        <v>0.49590482814297221</v>
      </c>
      <c r="H8297" s="13">
        <f t="shared" ca="1" si="779"/>
        <v>0</v>
      </c>
    </row>
    <row r="8298" spans="3:8">
      <c r="C8298" s="13">
        <f t="shared" ca="1" si="774"/>
        <v>2002.8641669239723</v>
      </c>
      <c r="D8298" s="13">
        <f t="shared" ca="1" si="775"/>
        <v>100.30247280331207</v>
      </c>
      <c r="E8298" s="13">
        <f t="shared" ca="1" si="776"/>
        <v>989148.82468887849</v>
      </c>
      <c r="F8298" s="13">
        <f t="shared" ca="1" si="777"/>
        <v>3.9991741360989219</v>
      </c>
      <c r="G8298" s="13">
        <f t="shared" ca="1" si="778"/>
        <v>0.50619968279139227</v>
      </c>
      <c r="H8298" s="13">
        <f t="shared" ca="1" si="779"/>
        <v>0</v>
      </c>
    </row>
    <row r="8299" spans="3:8">
      <c r="C8299" s="13">
        <f t="shared" ca="1" si="774"/>
        <v>2001.2919453598995</v>
      </c>
      <c r="D8299" s="13">
        <f t="shared" ca="1" si="775"/>
        <v>100.06670795112289</v>
      </c>
      <c r="E8299" s="13">
        <f t="shared" ca="1" si="776"/>
        <v>999954.38479991048</v>
      </c>
      <c r="F8299" s="13">
        <f t="shared" ca="1" si="777"/>
        <v>3.9919151419414267</v>
      </c>
      <c r="G8299" s="13">
        <f t="shared" ca="1" si="778"/>
        <v>0.50240650058483127</v>
      </c>
      <c r="H8299" s="13">
        <f t="shared" ca="1" si="779"/>
        <v>0</v>
      </c>
    </row>
    <row r="8300" spans="3:8">
      <c r="C8300" s="13">
        <f t="shared" ca="1" si="774"/>
        <v>2018.0825126008781</v>
      </c>
      <c r="D8300" s="13">
        <f t="shared" ca="1" si="775"/>
        <v>100.02218744941038</v>
      </c>
      <c r="E8300" s="13">
        <f t="shared" ca="1" si="776"/>
        <v>1002195.3414285566</v>
      </c>
      <c r="F8300" s="13">
        <f t="shared" ca="1" si="777"/>
        <v>3.995899911749961</v>
      </c>
      <c r="G8300" s="13">
        <f t="shared" ca="1" si="778"/>
        <v>0.50747369457631031</v>
      </c>
      <c r="H8300" s="13">
        <f t="shared" ca="1" si="779"/>
        <v>0</v>
      </c>
    </row>
    <row r="8301" spans="3:8">
      <c r="C8301" s="13">
        <f t="shared" ca="1" si="774"/>
        <v>2004.1137043754247</v>
      </c>
      <c r="D8301" s="13">
        <f t="shared" ca="1" si="775"/>
        <v>99.324663872688078</v>
      </c>
      <c r="E8301" s="13">
        <f t="shared" ca="1" si="776"/>
        <v>984693.30480262113</v>
      </c>
      <c r="F8301" s="13">
        <f t="shared" ca="1" si="777"/>
        <v>3.9986485921975246</v>
      </c>
      <c r="G8301" s="13">
        <f t="shared" ca="1" si="778"/>
        <v>0.50442663704090396</v>
      </c>
      <c r="H8301" s="13">
        <f t="shared" ca="1" si="779"/>
        <v>0</v>
      </c>
    </row>
    <row r="8302" spans="3:8">
      <c r="C8302" s="13">
        <f t="shared" ca="1" si="774"/>
        <v>1991.1223261796295</v>
      </c>
      <c r="D8302" s="13">
        <f t="shared" ca="1" si="775"/>
        <v>99.851498220618367</v>
      </c>
      <c r="E8302" s="13">
        <f t="shared" ca="1" si="776"/>
        <v>991964.01641369273</v>
      </c>
      <c r="F8302" s="13">
        <f t="shared" ca="1" si="777"/>
        <v>4.0027574804817991</v>
      </c>
      <c r="G8302" s="13">
        <f t="shared" ca="1" si="778"/>
        <v>0.49484316371029136</v>
      </c>
      <c r="H8302" s="13">
        <f t="shared" ca="1" si="779"/>
        <v>0</v>
      </c>
    </row>
    <row r="8303" spans="3:8">
      <c r="C8303" s="13">
        <f t="shared" ca="1" si="774"/>
        <v>2005.6131249911016</v>
      </c>
      <c r="D8303" s="13">
        <f t="shared" ca="1" si="775"/>
        <v>99.957007478006261</v>
      </c>
      <c r="E8303" s="13">
        <f t="shared" ca="1" si="776"/>
        <v>999991.77806683793</v>
      </c>
      <c r="F8303" s="13">
        <f t="shared" ca="1" si="777"/>
        <v>4.0033853203021694</v>
      </c>
      <c r="G8303" s="13">
        <f t="shared" ca="1" si="778"/>
        <v>0.49825504848055996</v>
      </c>
      <c r="H8303" s="13">
        <f t="shared" ca="1" si="779"/>
        <v>0</v>
      </c>
    </row>
    <row r="8304" spans="3:8">
      <c r="C8304" s="13">
        <f t="shared" ca="1" si="774"/>
        <v>1994.8971874895071</v>
      </c>
      <c r="D8304" s="13">
        <f t="shared" ca="1" si="775"/>
        <v>99.58484744862605</v>
      </c>
      <c r="E8304" s="13">
        <f t="shared" ca="1" si="776"/>
        <v>1001923.4902484153</v>
      </c>
      <c r="F8304" s="13">
        <f t="shared" ca="1" si="777"/>
        <v>4.0019252687137499</v>
      </c>
      <c r="G8304" s="13">
        <f t="shared" ca="1" si="778"/>
        <v>0.49087846135945196</v>
      </c>
      <c r="H8304" s="13">
        <f t="shared" ca="1" si="779"/>
        <v>0</v>
      </c>
    </row>
    <row r="8305" spans="3:8">
      <c r="C8305" s="13">
        <f t="shared" ca="1" si="774"/>
        <v>2002.1806302858975</v>
      </c>
      <c r="D8305" s="13">
        <f t="shared" ca="1" si="775"/>
        <v>99.464042972512416</v>
      </c>
      <c r="E8305" s="13">
        <f t="shared" ca="1" si="776"/>
        <v>986596.14833492006</v>
      </c>
      <c r="F8305" s="13">
        <f t="shared" ca="1" si="777"/>
        <v>3.9950363099209869</v>
      </c>
      <c r="G8305" s="13">
        <f t="shared" ca="1" si="778"/>
        <v>0.50501050824254889</v>
      </c>
      <c r="H8305" s="13">
        <f t="shared" ca="1" si="779"/>
        <v>0</v>
      </c>
    </row>
    <row r="8306" spans="3:8">
      <c r="C8306" s="13">
        <f t="shared" ca="1" si="774"/>
        <v>1992.6085828817315</v>
      </c>
      <c r="D8306" s="13">
        <f t="shared" ca="1" si="775"/>
        <v>100.48955160699803</v>
      </c>
      <c r="E8306" s="13">
        <f t="shared" ca="1" si="776"/>
        <v>1002335.217039149</v>
      </c>
      <c r="F8306" s="13">
        <f t="shared" ca="1" si="777"/>
        <v>4.0080068662805513</v>
      </c>
      <c r="G8306" s="13">
        <f t="shared" ca="1" si="778"/>
        <v>0.49100760565841711</v>
      </c>
      <c r="H8306" s="13">
        <f t="shared" ca="1" si="779"/>
        <v>0</v>
      </c>
    </row>
    <row r="8307" spans="3:8">
      <c r="C8307" s="13">
        <f t="shared" ca="1" si="774"/>
        <v>1981.1469509844176</v>
      </c>
      <c r="D8307" s="13">
        <f t="shared" ca="1" si="775"/>
        <v>100.32139840606287</v>
      </c>
      <c r="E8307" s="13">
        <f t="shared" ca="1" si="776"/>
        <v>981103.00315967808</v>
      </c>
      <c r="F8307" s="13">
        <f t="shared" ca="1" si="777"/>
        <v>4.0018597784216556</v>
      </c>
      <c r="G8307" s="13">
        <f t="shared" ca="1" si="778"/>
        <v>0.49809825307104288</v>
      </c>
      <c r="H8307" s="13">
        <f t="shared" ca="1" si="779"/>
        <v>0</v>
      </c>
    </row>
    <row r="8308" spans="3:8">
      <c r="C8308" s="13">
        <f t="shared" ca="1" si="774"/>
        <v>2010.6557690543364</v>
      </c>
      <c r="D8308" s="13">
        <f t="shared" ca="1" si="775"/>
        <v>99.970137411473914</v>
      </c>
      <c r="E8308" s="13">
        <f t="shared" ca="1" si="776"/>
        <v>1005623.0060019228</v>
      </c>
      <c r="F8308" s="13">
        <f t="shared" ca="1" si="777"/>
        <v>3.9943400207651552</v>
      </c>
      <c r="G8308" s="13">
        <f t="shared" ca="1" si="778"/>
        <v>0.50255146720213217</v>
      </c>
      <c r="H8308" s="13">
        <f t="shared" ca="1" si="779"/>
        <v>0</v>
      </c>
    </row>
    <row r="8309" spans="3:8">
      <c r="C8309" s="13">
        <f t="shared" ca="1" si="774"/>
        <v>1983.366358773068</v>
      </c>
      <c r="D8309" s="13">
        <f t="shared" ca="1" si="775"/>
        <v>99.924855868492685</v>
      </c>
      <c r="E8309" s="13">
        <f t="shared" ca="1" si="776"/>
        <v>996040.38438059995</v>
      </c>
      <c r="F8309" s="13">
        <f t="shared" ca="1" si="777"/>
        <v>4.0029373397101491</v>
      </c>
      <c r="G8309" s="13">
        <f t="shared" ca="1" si="778"/>
        <v>0.48925743666192117</v>
      </c>
      <c r="H8309" s="13">
        <f t="shared" ca="1" si="779"/>
        <v>0</v>
      </c>
    </row>
    <row r="8310" spans="3:8">
      <c r="C8310" s="13">
        <f t="shared" ca="1" si="774"/>
        <v>1997.2374874015784</v>
      </c>
      <c r="D8310" s="13">
        <f t="shared" ca="1" si="775"/>
        <v>100.08803360846224</v>
      </c>
      <c r="E8310" s="13">
        <f t="shared" ca="1" si="776"/>
        <v>997763.77387078595</v>
      </c>
      <c r="F8310" s="13">
        <f t="shared" ca="1" si="777"/>
        <v>3.9827276641184413</v>
      </c>
      <c r="G8310" s="13">
        <f t="shared" ca="1" si="778"/>
        <v>0.50622260577501632</v>
      </c>
      <c r="H8310" s="13">
        <f t="shared" ca="1" si="779"/>
        <v>0</v>
      </c>
    </row>
    <row r="8311" spans="3:8">
      <c r="C8311" s="13">
        <f t="shared" ca="1" si="774"/>
        <v>1988.2809935989378</v>
      </c>
      <c r="D8311" s="13">
        <f t="shared" ca="1" si="775"/>
        <v>100.10238954404049</v>
      </c>
      <c r="E8311" s="13">
        <f t="shared" ca="1" si="776"/>
        <v>998685.1231168902</v>
      </c>
      <c r="F8311" s="13">
        <f t="shared" ca="1" si="777"/>
        <v>3.9983287534480758</v>
      </c>
      <c r="G8311" s="13">
        <f t="shared" ca="1" si="778"/>
        <v>0.49352314004048559</v>
      </c>
      <c r="H8311" s="13">
        <f t="shared" ca="1" si="779"/>
        <v>0</v>
      </c>
    </row>
    <row r="8312" spans="3:8">
      <c r="C8312" s="13">
        <f t="shared" ca="1" si="774"/>
        <v>2017.2013994241945</v>
      </c>
      <c r="D8312" s="13">
        <f t="shared" ca="1" si="775"/>
        <v>100.23964151045276</v>
      </c>
      <c r="E8312" s="13">
        <f t="shared" ca="1" si="776"/>
        <v>982541.4213488386</v>
      </c>
      <c r="F8312" s="13">
        <f t="shared" ca="1" si="777"/>
        <v>4.0111907434687604</v>
      </c>
      <c r="G8312" s="13">
        <f t="shared" ca="1" si="778"/>
        <v>0.51043921878671827</v>
      </c>
      <c r="H8312" s="13">
        <f t="shared" ca="1" si="779"/>
        <v>0</v>
      </c>
    </row>
    <row r="8313" spans="3:8">
      <c r="C8313" s="13">
        <f t="shared" ca="1" si="774"/>
        <v>2011.7914026277517</v>
      </c>
      <c r="D8313" s="13">
        <f t="shared" ca="1" si="775"/>
        <v>99.725814841137591</v>
      </c>
      <c r="E8313" s="13">
        <f t="shared" ca="1" si="776"/>
        <v>990525.94958945387</v>
      </c>
      <c r="F8313" s="13">
        <f t="shared" ca="1" si="777"/>
        <v>3.999115684310881</v>
      </c>
      <c r="G8313" s="13">
        <f t="shared" ca="1" si="778"/>
        <v>0.50710967565638465</v>
      </c>
      <c r="H8313" s="13">
        <f t="shared" ca="1" si="779"/>
        <v>0</v>
      </c>
    </row>
    <row r="8314" spans="3:8">
      <c r="C8314" s="13">
        <f t="shared" ca="1" si="774"/>
        <v>1998.7222588980903</v>
      </c>
      <c r="D8314" s="13">
        <f t="shared" ca="1" si="775"/>
        <v>100.59555629124776</v>
      </c>
      <c r="E8314" s="13">
        <f t="shared" ca="1" si="776"/>
        <v>992958.67904541316</v>
      </c>
      <c r="F8314" s="13">
        <f t="shared" ca="1" si="777"/>
        <v>3.9933145956874694</v>
      </c>
      <c r="G8314" s="13">
        <f t="shared" ca="1" si="778"/>
        <v>0.5066039261066253</v>
      </c>
      <c r="H8314" s="13">
        <f t="shared" ca="1" si="779"/>
        <v>0</v>
      </c>
    </row>
    <row r="8315" spans="3:8">
      <c r="C8315" s="13">
        <f t="shared" ca="1" si="774"/>
        <v>1987.8365391177556</v>
      </c>
      <c r="D8315" s="13">
        <f t="shared" ca="1" si="775"/>
        <v>101.21846819791938</v>
      </c>
      <c r="E8315" s="13">
        <f t="shared" ca="1" si="776"/>
        <v>997983.2301355449</v>
      </c>
      <c r="F8315" s="13">
        <f t="shared" ca="1" si="777"/>
        <v>3.9994533193692523</v>
      </c>
      <c r="G8315" s="13">
        <f t="shared" ca="1" si="778"/>
        <v>0.49859217868008071</v>
      </c>
      <c r="H8315" s="13">
        <f t="shared" ca="1" si="779"/>
        <v>0</v>
      </c>
    </row>
    <row r="8316" spans="3:8">
      <c r="C8316" s="13">
        <f t="shared" ca="1" si="774"/>
        <v>2008.677466736098</v>
      </c>
      <c r="D8316" s="13">
        <f t="shared" ca="1" si="775"/>
        <v>100.68651306092498</v>
      </c>
      <c r="E8316" s="13">
        <f t="shared" ca="1" si="776"/>
        <v>989616.03914955468</v>
      </c>
      <c r="F8316" s="13">
        <f t="shared" ca="1" si="777"/>
        <v>4.011711689124982</v>
      </c>
      <c r="G8316" s="13">
        <f t="shared" ca="1" si="778"/>
        <v>0.5044943070480401</v>
      </c>
      <c r="H8316" s="13">
        <f t="shared" ca="1" si="779"/>
        <v>0</v>
      </c>
    </row>
    <row r="8317" spans="3:8">
      <c r="C8317" s="13">
        <f t="shared" ca="1" si="774"/>
        <v>2002.5311049731413</v>
      </c>
      <c r="D8317" s="13">
        <f t="shared" ca="1" si="775"/>
        <v>99.719706729612383</v>
      </c>
      <c r="E8317" s="13">
        <f t="shared" ca="1" si="776"/>
        <v>989840.16384751478</v>
      </c>
      <c r="F8317" s="13">
        <f t="shared" ca="1" si="777"/>
        <v>4.001332348465052</v>
      </c>
      <c r="G8317" s="13">
        <f t="shared" ca="1" si="778"/>
        <v>0.50165609849532122</v>
      </c>
      <c r="H8317" s="13">
        <f t="shared" ca="1" si="779"/>
        <v>0</v>
      </c>
    </row>
    <row r="8318" spans="3:8">
      <c r="C8318" s="13">
        <f t="shared" ca="1" si="774"/>
        <v>2003.4389132029328</v>
      </c>
      <c r="D8318" s="13">
        <f t="shared" ca="1" si="775"/>
        <v>100.35080009492771</v>
      </c>
      <c r="E8318" s="13">
        <f t="shared" ca="1" si="776"/>
        <v>1008134.6650573241</v>
      </c>
      <c r="F8318" s="13">
        <f t="shared" ca="1" si="777"/>
        <v>3.9899652810005848</v>
      </c>
      <c r="G8318" s="13">
        <f t="shared" ca="1" si="778"/>
        <v>0.50179712531399867</v>
      </c>
      <c r="H8318" s="13">
        <f t="shared" ca="1" si="779"/>
        <v>0</v>
      </c>
    </row>
    <row r="8319" spans="3:8">
      <c r="C8319" s="13">
        <f t="shared" ca="1" si="774"/>
        <v>2027.730655495604</v>
      </c>
      <c r="D8319" s="13">
        <f t="shared" ca="1" si="775"/>
        <v>100.10912515047876</v>
      </c>
      <c r="E8319" s="13">
        <f t="shared" ca="1" si="776"/>
        <v>997350.47798479092</v>
      </c>
      <c r="F8319" s="13">
        <f t="shared" ca="1" si="777"/>
        <v>3.9913860505923076</v>
      </c>
      <c r="G8319" s="13">
        <f t="shared" ca="1" si="778"/>
        <v>0.51760873150939379</v>
      </c>
      <c r="H8319" s="13">
        <f t="shared" ca="1" si="779"/>
        <v>0</v>
      </c>
    </row>
    <row r="8320" spans="3:8">
      <c r="C8320" s="13">
        <f t="shared" ca="1" si="774"/>
        <v>2004.4601485866485</v>
      </c>
      <c r="D8320" s="13">
        <f t="shared" ca="1" si="775"/>
        <v>99.438757334596119</v>
      </c>
      <c r="E8320" s="13">
        <f t="shared" ca="1" si="776"/>
        <v>994659.38977855421</v>
      </c>
      <c r="F8320" s="13">
        <f t="shared" ca="1" si="777"/>
        <v>4.0015000463927812</v>
      </c>
      <c r="G8320" s="13">
        <f t="shared" ca="1" si="778"/>
        <v>0.49869496543397962</v>
      </c>
      <c r="H8320" s="13">
        <f t="shared" ca="1" si="779"/>
        <v>0</v>
      </c>
    </row>
    <row r="8321" spans="3:8">
      <c r="C8321" s="13">
        <f t="shared" ca="1" si="774"/>
        <v>2010.6705835546115</v>
      </c>
      <c r="D8321" s="13">
        <f t="shared" ca="1" si="775"/>
        <v>99.615380198314838</v>
      </c>
      <c r="E8321" s="13">
        <f t="shared" ca="1" si="776"/>
        <v>1004659.5810539237</v>
      </c>
      <c r="F8321" s="13">
        <f t="shared" ca="1" si="777"/>
        <v>4.007307291636244</v>
      </c>
      <c r="G8321" s="13">
        <f t="shared" ca="1" si="778"/>
        <v>0.49479905676494718</v>
      </c>
      <c r="H8321" s="13">
        <f t="shared" ca="1" si="779"/>
        <v>0</v>
      </c>
    </row>
    <row r="8322" spans="3:8">
      <c r="C8322" s="13">
        <f t="shared" ca="1" si="774"/>
        <v>1989.5260707885968</v>
      </c>
      <c r="D8322" s="13">
        <f t="shared" ca="1" si="775"/>
        <v>99.970875569181331</v>
      </c>
      <c r="E8322" s="13">
        <f t="shared" ca="1" si="776"/>
        <v>987409.216604691</v>
      </c>
      <c r="F8322" s="13">
        <f t="shared" ca="1" si="777"/>
        <v>3.9923884787234583</v>
      </c>
      <c r="G8322" s="13">
        <f t="shared" ca="1" si="778"/>
        <v>0.50210500258786284</v>
      </c>
      <c r="H8322" s="13">
        <f t="shared" ca="1" si="779"/>
        <v>0</v>
      </c>
    </row>
    <row r="8323" spans="3:8">
      <c r="C8323" s="13">
        <f t="shared" ca="1" si="774"/>
        <v>1987.0430528526722</v>
      </c>
      <c r="D8323" s="13">
        <f t="shared" ca="1" si="775"/>
        <v>99.182478921331523</v>
      </c>
      <c r="E8323" s="13">
        <f t="shared" ca="1" si="776"/>
        <v>987923.77462894237</v>
      </c>
      <c r="F8323" s="13">
        <f t="shared" ca="1" si="777"/>
        <v>3.996389845980111</v>
      </c>
      <c r="G8323" s="13">
        <f t="shared" ca="1" si="778"/>
        <v>0.49465775597562384</v>
      </c>
      <c r="H8323" s="13">
        <f t="shared" ca="1" si="779"/>
        <v>0</v>
      </c>
    </row>
    <row r="8324" spans="3:8">
      <c r="C8324" s="13">
        <f t="shared" ca="1" si="774"/>
        <v>1993.6951387730646</v>
      </c>
      <c r="D8324" s="13">
        <f t="shared" ca="1" si="775"/>
        <v>98.479920713207804</v>
      </c>
      <c r="E8324" s="13">
        <f t="shared" ca="1" si="776"/>
        <v>984160.35856818897</v>
      </c>
      <c r="F8324" s="13">
        <f t="shared" ca="1" si="777"/>
        <v>3.9890204390350861</v>
      </c>
      <c r="G8324" s="13">
        <f t="shared" ca="1" si="778"/>
        <v>0.50001658618661082</v>
      </c>
      <c r="H8324" s="13">
        <f t="shared" ca="1" si="779"/>
        <v>0</v>
      </c>
    </row>
    <row r="8325" spans="3:8">
      <c r="C8325" s="13">
        <f t="shared" ca="1" si="774"/>
        <v>1986.1532385742087</v>
      </c>
      <c r="D8325" s="13">
        <f t="shared" ca="1" si="775"/>
        <v>100.12533019959787</v>
      </c>
      <c r="E8325" s="13">
        <f t="shared" ca="1" si="776"/>
        <v>987768.77042359463</v>
      </c>
      <c r="F8325" s="13">
        <f t="shared" ca="1" si="777"/>
        <v>3.9999460808151253</v>
      </c>
      <c r="G8325" s="13">
        <f t="shared" ca="1" si="778"/>
        <v>0.49721905288835294</v>
      </c>
      <c r="H8325" s="13">
        <f t="shared" ca="1" si="779"/>
        <v>0</v>
      </c>
    </row>
    <row r="8326" spans="3:8">
      <c r="C8326" s="13">
        <f t="shared" ca="1" si="774"/>
        <v>1990.8138797478707</v>
      </c>
      <c r="D8326" s="13">
        <f t="shared" ca="1" si="775"/>
        <v>99.546069630100462</v>
      </c>
      <c r="E8326" s="13">
        <f t="shared" ca="1" si="776"/>
        <v>986586.38939676294</v>
      </c>
      <c r="F8326" s="13">
        <f t="shared" ca="1" si="777"/>
        <v>3.9889923389044921</v>
      </c>
      <c r="G8326" s="13">
        <f t="shared" ca="1" si="778"/>
        <v>0.50274486495053516</v>
      </c>
      <c r="H8326" s="13">
        <f t="shared" ca="1" si="779"/>
        <v>0</v>
      </c>
    </row>
    <row r="8327" spans="3:8">
      <c r="C8327" s="13">
        <f t="shared" ca="1" si="774"/>
        <v>1994.0224032034316</v>
      </c>
      <c r="D8327" s="13">
        <f t="shared" ca="1" si="775"/>
        <v>100.01448469764476</v>
      </c>
      <c r="E8327" s="13">
        <f t="shared" ca="1" si="776"/>
        <v>985868.64111056656</v>
      </c>
      <c r="F8327" s="13">
        <f t="shared" ca="1" si="777"/>
        <v>4.0065232424259136</v>
      </c>
      <c r="G8327" s="13">
        <f t="shared" ca="1" si="778"/>
        <v>0.49829139175878989</v>
      </c>
      <c r="H8327" s="13">
        <f t="shared" ca="1" si="779"/>
        <v>0</v>
      </c>
    </row>
    <row r="8328" spans="3:8">
      <c r="C8328" s="13">
        <f t="shared" ca="1" si="774"/>
        <v>1995.1698683164595</v>
      </c>
      <c r="D8328" s="13">
        <f t="shared" ca="1" si="775"/>
        <v>100.68912137364454</v>
      </c>
      <c r="E8328" s="13">
        <f t="shared" ca="1" si="776"/>
        <v>999543.69248673797</v>
      </c>
      <c r="F8328" s="13">
        <f t="shared" ca="1" si="777"/>
        <v>4.0098954459759852</v>
      </c>
      <c r="G8328" s="13">
        <f t="shared" ca="1" si="778"/>
        <v>0.49369469634621133</v>
      </c>
      <c r="H8328" s="13">
        <f t="shared" ca="1" si="779"/>
        <v>0</v>
      </c>
    </row>
    <row r="8329" spans="3:8">
      <c r="C8329" s="13">
        <f t="shared" ca="1" si="774"/>
        <v>1984.1860138234545</v>
      </c>
      <c r="D8329" s="13">
        <f t="shared" ca="1" si="775"/>
        <v>99.590368133778455</v>
      </c>
      <c r="E8329" s="13">
        <f t="shared" ca="1" si="776"/>
        <v>987426.81361309427</v>
      </c>
      <c r="F8329" s="13">
        <f t="shared" ca="1" si="777"/>
        <v>4.0084366875918791</v>
      </c>
      <c r="G8329" s="13">
        <f t="shared" ca="1" si="778"/>
        <v>0.48958399361884014</v>
      </c>
      <c r="H8329" s="13">
        <f t="shared" ca="1" si="779"/>
        <v>0</v>
      </c>
    </row>
    <row r="8330" spans="3:8">
      <c r="C8330" s="13">
        <f t="shared" ca="1" si="774"/>
        <v>2018.1578164394184</v>
      </c>
      <c r="D8330" s="13">
        <f t="shared" ca="1" si="775"/>
        <v>99.580596647476895</v>
      </c>
      <c r="E8330" s="13">
        <f t="shared" ca="1" si="776"/>
        <v>995004.51204552618</v>
      </c>
      <c r="F8330" s="13">
        <f t="shared" ca="1" si="777"/>
        <v>4.0070732298060561</v>
      </c>
      <c r="G8330" s="13">
        <f t="shared" ca="1" si="778"/>
        <v>0.5032698809333862</v>
      </c>
      <c r="H8330" s="13">
        <f t="shared" ca="1" si="779"/>
        <v>0</v>
      </c>
    </row>
    <row r="8331" spans="3:8">
      <c r="C8331" s="13">
        <f t="shared" ca="1" si="774"/>
        <v>1995.7137186559585</v>
      </c>
      <c r="D8331" s="13">
        <f t="shared" ca="1" si="775"/>
        <v>99.874370214830407</v>
      </c>
      <c r="E8331" s="13">
        <f t="shared" ca="1" si="776"/>
        <v>1004505.6519848753</v>
      </c>
      <c r="F8331" s="13">
        <f t="shared" ca="1" si="777"/>
        <v>4.007181005302991</v>
      </c>
      <c r="G8331" s="13">
        <f t="shared" ca="1" si="778"/>
        <v>0.48886894387592522</v>
      </c>
      <c r="H8331" s="13">
        <f t="shared" ca="1" si="779"/>
        <v>0</v>
      </c>
    </row>
    <row r="8332" spans="3:8">
      <c r="C8332" s="13">
        <f t="shared" ca="1" si="774"/>
        <v>1998.6907318938977</v>
      </c>
      <c r="D8332" s="13">
        <f t="shared" ca="1" si="775"/>
        <v>99.586785301298008</v>
      </c>
      <c r="E8332" s="13">
        <f t="shared" ca="1" si="776"/>
        <v>992363.96055119648</v>
      </c>
      <c r="F8332" s="13">
        <f t="shared" ca="1" si="777"/>
        <v>3.9967726594273256</v>
      </c>
      <c r="G8332" s="13">
        <f t="shared" ca="1" si="778"/>
        <v>0.50007400356086862</v>
      </c>
      <c r="H8332" s="13">
        <f t="shared" ca="1" si="779"/>
        <v>0</v>
      </c>
    </row>
    <row r="8333" spans="3:8">
      <c r="C8333" s="13">
        <f t="shared" ca="1" si="774"/>
        <v>2000.6024760384651</v>
      </c>
      <c r="D8333" s="13">
        <f t="shared" ca="1" si="775"/>
        <v>99.959964456875539</v>
      </c>
      <c r="E8333" s="13">
        <f t="shared" ca="1" si="776"/>
        <v>994037.52706397767</v>
      </c>
      <c r="F8333" s="13">
        <f t="shared" ca="1" si="777"/>
        <v>4.0059840205765536</v>
      </c>
      <c r="G8333" s="13">
        <f t="shared" ca="1" si="778"/>
        <v>0.49746004062278903</v>
      </c>
      <c r="H8333" s="13">
        <f t="shared" ca="1" si="779"/>
        <v>0</v>
      </c>
    </row>
    <row r="8334" spans="3:8">
      <c r="C8334" s="13">
        <f t="shared" ca="1" si="774"/>
        <v>2002.4189260056664</v>
      </c>
      <c r="D8334" s="13">
        <f t="shared" ca="1" si="775"/>
        <v>100.128068875661</v>
      </c>
      <c r="E8334" s="13">
        <f t="shared" ca="1" si="776"/>
        <v>999819.58055225492</v>
      </c>
      <c r="F8334" s="13">
        <f t="shared" ca="1" si="777"/>
        <v>4.0045007264076258</v>
      </c>
      <c r="G8334" s="13">
        <f t="shared" ca="1" si="778"/>
        <v>0.49705072639234915</v>
      </c>
      <c r="H8334" s="13">
        <f t="shared" ca="1" si="779"/>
        <v>0</v>
      </c>
    </row>
    <row r="8335" spans="3:8">
      <c r="C8335" s="13">
        <f t="shared" ca="1" si="774"/>
        <v>2008.6432784800015</v>
      </c>
      <c r="D8335" s="13">
        <f t="shared" ca="1" si="775"/>
        <v>99.800194752990876</v>
      </c>
      <c r="E8335" s="13">
        <f t="shared" ca="1" si="776"/>
        <v>994437.56946369703</v>
      </c>
      <c r="F8335" s="13">
        <f t="shared" ca="1" si="777"/>
        <v>4.0052494626129649</v>
      </c>
      <c r="G8335" s="13">
        <f t="shared" ca="1" si="778"/>
        <v>0.50083116815185491</v>
      </c>
      <c r="H8335" s="13">
        <f t="shared" ca="1" si="779"/>
        <v>0</v>
      </c>
    </row>
    <row r="8336" spans="3:8">
      <c r="C8336" s="13">
        <f t="shared" ca="1" si="774"/>
        <v>1994.1023310879755</v>
      </c>
      <c r="D8336" s="13">
        <f t="shared" ca="1" si="775"/>
        <v>99.36555187705352</v>
      </c>
      <c r="E8336" s="13">
        <f t="shared" ca="1" si="776"/>
        <v>1000428.1326144538</v>
      </c>
      <c r="F8336" s="13">
        <f t="shared" ca="1" si="777"/>
        <v>3.9927781625955787</v>
      </c>
      <c r="G8336" s="13">
        <f t="shared" ca="1" si="778"/>
        <v>0.49464570647316625</v>
      </c>
      <c r="H8336" s="13">
        <f t="shared" ca="1" si="779"/>
        <v>0</v>
      </c>
    </row>
    <row r="8337" spans="3:8">
      <c r="C8337" s="13">
        <f t="shared" ca="1" si="774"/>
        <v>1986.5648803075633</v>
      </c>
      <c r="D8337" s="13">
        <f t="shared" ca="1" si="775"/>
        <v>98.691983576819936</v>
      </c>
      <c r="E8337" s="13">
        <f t="shared" ca="1" si="776"/>
        <v>1008268.4111316259</v>
      </c>
      <c r="F8337" s="13">
        <f t="shared" ca="1" si="777"/>
        <v>3.9968088918868951</v>
      </c>
      <c r="G8337" s="13">
        <f t="shared" ca="1" si="778"/>
        <v>0.48184552159402627</v>
      </c>
      <c r="H8337" s="13">
        <f t="shared" ca="1" si="779"/>
        <v>0</v>
      </c>
    </row>
    <row r="8338" spans="3:8">
      <c r="C8338" s="13">
        <f t="shared" ca="1" si="774"/>
        <v>2008.318017595428</v>
      </c>
      <c r="D8338" s="13">
        <f t="shared" ca="1" si="775"/>
        <v>99.281403331934271</v>
      </c>
      <c r="E8338" s="13">
        <f t="shared" ca="1" si="776"/>
        <v>987764.13425575779</v>
      </c>
      <c r="F8338" s="13">
        <f t="shared" ca="1" si="777"/>
        <v>4.0036033904733452</v>
      </c>
      <c r="G8338" s="13">
        <f t="shared" ca="1" si="778"/>
        <v>0.50225649861833477</v>
      </c>
      <c r="H8338" s="13">
        <f t="shared" ca="1" si="779"/>
        <v>0</v>
      </c>
    </row>
    <row r="8339" spans="3:8">
      <c r="C8339" s="13">
        <f t="shared" ca="1" si="774"/>
        <v>2011.0948486379953</v>
      </c>
      <c r="D8339" s="13">
        <f t="shared" ca="1" si="775"/>
        <v>100.08276562270233</v>
      </c>
      <c r="E8339" s="13">
        <f t="shared" ca="1" si="776"/>
        <v>997099.2729205176</v>
      </c>
      <c r="F8339" s="13">
        <f t="shared" ca="1" si="777"/>
        <v>3.9977757061672592</v>
      </c>
      <c r="G8339" s="13">
        <f t="shared" ca="1" si="778"/>
        <v>0.50589739377677434</v>
      </c>
      <c r="H8339" s="13">
        <f t="shared" ca="1" si="779"/>
        <v>0</v>
      </c>
    </row>
    <row r="8340" spans="3:8">
      <c r="C8340" s="13">
        <f t="shared" ca="1" si="774"/>
        <v>2001.0206350019118</v>
      </c>
      <c r="D8340" s="13">
        <f t="shared" ca="1" si="775"/>
        <v>100.16403795794638</v>
      </c>
      <c r="E8340" s="13">
        <f t="shared" ca="1" si="776"/>
        <v>988608.43694331869</v>
      </c>
      <c r="F8340" s="13">
        <f t="shared" ca="1" si="777"/>
        <v>4.0059293096339186</v>
      </c>
      <c r="G8340" s="13">
        <f t="shared" ca="1" si="778"/>
        <v>0.50145002312052145</v>
      </c>
      <c r="H8340" s="13">
        <f t="shared" ca="1" si="779"/>
        <v>0</v>
      </c>
    </row>
    <row r="8341" spans="3:8">
      <c r="C8341" s="13">
        <f t="shared" ca="1" si="774"/>
        <v>1983.1988700464378</v>
      </c>
      <c r="D8341" s="13">
        <f t="shared" ca="1" si="775"/>
        <v>99.826836238581478</v>
      </c>
      <c r="E8341" s="13">
        <f t="shared" ca="1" si="776"/>
        <v>989854.75869389076</v>
      </c>
      <c r="F8341" s="13">
        <f t="shared" ca="1" si="777"/>
        <v>4.002852037214601</v>
      </c>
      <c r="G8341" s="13">
        <f t="shared" ca="1" si="778"/>
        <v>0.4917907450556272</v>
      </c>
      <c r="H8341" s="13">
        <f t="shared" ca="1" si="779"/>
        <v>0</v>
      </c>
    </row>
    <row r="8342" spans="3:8">
      <c r="C8342" s="13">
        <f t="shared" ca="1" si="774"/>
        <v>1989.044115452414</v>
      </c>
      <c r="D8342" s="13">
        <f t="shared" ca="1" si="775"/>
        <v>101.15315969220524</v>
      </c>
      <c r="E8342" s="13">
        <f t="shared" ca="1" si="776"/>
        <v>1002770.4948920477</v>
      </c>
      <c r="F8342" s="13">
        <f t="shared" ca="1" si="777"/>
        <v>3.9944933712960529</v>
      </c>
      <c r="G8342" s="13">
        <f t="shared" ca="1" si="778"/>
        <v>0.49896496537542917</v>
      </c>
      <c r="H8342" s="13">
        <f t="shared" ca="1" si="779"/>
        <v>0</v>
      </c>
    </row>
    <row r="8343" spans="3:8">
      <c r="C8343" s="13">
        <f t="shared" ca="1" si="774"/>
        <v>2016.5081963436417</v>
      </c>
      <c r="D8343" s="13">
        <f t="shared" ca="1" si="775"/>
        <v>99.602516813278584</v>
      </c>
      <c r="E8343" s="13">
        <f t="shared" ca="1" si="776"/>
        <v>991108.57825938705</v>
      </c>
      <c r="F8343" s="13">
        <f t="shared" ca="1" si="777"/>
        <v>3.9978949878571997</v>
      </c>
      <c r="G8343" s="13">
        <f t="shared" ca="1" si="778"/>
        <v>0.50918273075922282</v>
      </c>
      <c r="H8343" s="13">
        <f t="shared" ca="1" si="779"/>
        <v>0</v>
      </c>
    </row>
    <row r="8344" spans="3:8">
      <c r="C8344" s="13">
        <f t="shared" ref="C8344:C8407" ca="1" si="780">NORMINV(RAND(),$D$3,$G$3)</f>
        <v>1984.21733211991</v>
      </c>
      <c r="D8344" s="13">
        <f t="shared" ref="D8344:D8407" ca="1" si="781">NORMINV(RAND(),$D$4,$G$4)</f>
        <v>100.19540469304957</v>
      </c>
      <c r="E8344" s="13">
        <f t="shared" ref="E8344:E8407" ca="1" si="782">NORMINV(RAND(),$D$5,$G$5)</f>
        <v>991775.47154443047</v>
      </c>
      <c r="F8344" s="13">
        <f t="shared" ref="F8344:F8407" ca="1" si="783">NORMINV(RAND(),$D$6,$G$6)</f>
        <v>3.9852578347337402</v>
      </c>
      <c r="G8344" s="13">
        <f t="shared" ref="G8344:G8407" ca="1" si="784">C8344^2*D8344/(E8344*3.1415926*F8344^4)</f>
        <v>0.50192329921160284</v>
      </c>
      <c r="H8344" s="13">
        <f t="shared" ref="H8344:H8407" ca="1" si="785">IF(G8344&gt;0.54,1,IF(G8344&lt;0.46,1,0))</f>
        <v>0</v>
      </c>
    </row>
    <row r="8345" spans="3:8">
      <c r="C8345" s="13">
        <f t="shared" ca="1" si="780"/>
        <v>1996.4441577660441</v>
      </c>
      <c r="D8345" s="13">
        <f t="shared" ca="1" si="781"/>
        <v>99.865462843198813</v>
      </c>
      <c r="E8345" s="13">
        <f t="shared" ca="1" si="782"/>
        <v>998912.23829650169</v>
      </c>
      <c r="F8345" s="13">
        <f t="shared" ca="1" si="783"/>
        <v>3.9932024248392444</v>
      </c>
      <c r="G8345" s="13">
        <f t="shared" ca="1" si="784"/>
        <v>0.4988467527039418</v>
      </c>
      <c r="H8345" s="13">
        <f t="shared" ca="1" si="785"/>
        <v>0</v>
      </c>
    </row>
    <row r="8346" spans="3:8">
      <c r="C8346" s="13">
        <f t="shared" ca="1" si="780"/>
        <v>2002.7129247544262</v>
      </c>
      <c r="D8346" s="13">
        <f t="shared" ca="1" si="781"/>
        <v>99.961158326569375</v>
      </c>
      <c r="E8346" s="13">
        <f t="shared" ca="1" si="782"/>
        <v>991722.49158982455</v>
      </c>
      <c r="F8346" s="13">
        <f t="shared" ca="1" si="783"/>
        <v>4.0001097161017354</v>
      </c>
      <c r="G8346" s="13">
        <f t="shared" ca="1" si="784"/>
        <v>0.50262147382580991</v>
      </c>
      <c r="H8346" s="13">
        <f t="shared" ca="1" si="785"/>
        <v>0</v>
      </c>
    </row>
    <row r="8347" spans="3:8">
      <c r="C8347" s="13">
        <f t="shared" ca="1" si="780"/>
        <v>1982.5492678014255</v>
      </c>
      <c r="D8347" s="13">
        <f t="shared" ca="1" si="781"/>
        <v>100.30977968688302</v>
      </c>
      <c r="E8347" s="13">
        <f t="shared" ca="1" si="782"/>
        <v>994941.76413505001</v>
      </c>
      <c r="F8347" s="13">
        <f t="shared" ca="1" si="783"/>
        <v>4.0062883015252906</v>
      </c>
      <c r="G8347" s="13">
        <f t="shared" ca="1" si="784"/>
        <v>0.48963779290224291</v>
      </c>
      <c r="H8347" s="13">
        <f t="shared" ca="1" si="785"/>
        <v>0</v>
      </c>
    </row>
    <row r="8348" spans="3:8">
      <c r="C8348" s="13">
        <f t="shared" ca="1" si="780"/>
        <v>2023.355706643968</v>
      </c>
      <c r="D8348" s="13">
        <f t="shared" ca="1" si="781"/>
        <v>100.03822604547041</v>
      </c>
      <c r="E8348" s="13">
        <f t="shared" ca="1" si="782"/>
        <v>1002199.5591884472</v>
      </c>
      <c r="F8348" s="13">
        <f t="shared" ca="1" si="783"/>
        <v>3.9918668944821767</v>
      </c>
      <c r="G8348" s="13">
        <f t="shared" ca="1" si="784"/>
        <v>0.5122738414097282</v>
      </c>
      <c r="H8348" s="13">
        <f t="shared" ca="1" si="785"/>
        <v>0</v>
      </c>
    </row>
    <row r="8349" spans="3:8">
      <c r="C8349" s="13">
        <f t="shared" ca="1" si="780"/>
        <v>1991.4785698197777</v>
      </c>
      <c r="D8349" s="13">
        <f t="shared" ca="1" si="781"/>
        <v>99.512673770215414</v>
      </c>
      <c r="E8349" s="13">
        <f t="shared" ca="1" si="782"/>
        <v>985193.60247697134</v>
      </c>
      <c r="F8349" s="13">
        <f t="shared" ca="1" si="783"/>
        <v>3.9973079988615812</v>
      </c>
      <c r="G8349" s="13">
        <f t="shared" ca="1" si="784"/>
        <v>0.49944511673480402</v>
      </c>
      <c r="H8349" s="13">
        <f t="shared" ca="1" si="785"/>
        <v>0</v>
      </c>
    </row>
    <row r="8350" spans="3:8">
      <c r="C8350" s="13">
        <f t="shared" ca="1" si="780"/>
        <v>1986.7093109278997</v>
      </c>
      <c r="D8350" s="13">
        <f t="shared" ca="1" si="781"/>
        <v>99.219934733963342</v>
      </c>
      <c r="E8350" s="13">
        <f t="shared" ca="1" si="782"/>
        <v>1004129.7266621279</v>
      </c>
      <c r="F8350" s="13">
        <f t="shared" ca="1" si="783"/>
        <v>3.9979783192945795</v>
      </c>
      <c r="G8350" s="13">
        <f t="shared" ca="1" si="784"/>
        <v>0.48592155365809581</v>
      </c>
      <c r="H8350" s="13">
        <f t="shared" ca="1" si="785"/>
        <v>0</v>
      </c>
    </row>
    <row r="8351" spans="3:8">
      <c r="C8351" s="13">
        <f t="shared" ca="1" si="780"/>
        <v>2007.064447652245</v>
      </c>
      <c r="D8351" s="13">
        <f t="shared" ca="1" si="781"/>
        <v>99.31536719378434</v>
      </c>
      <c r="E8351" s="13">
        <f t="shared" ca="1" si="782"/>
        <v>1001638.5316256945</v>
      </c>
      <c r="F8351" s="13">
        <f t="shared" ca="1" si="783"/>
        <v>4.0071178145087121</v>
      </c>
      <c r="G8351" s="13">
        <f t="shared" ca="1" si="784"/>
        <v>0.49311675012943496</v>
      </c>
      <c r="H8351" s="13">
        <f t="shared" ca="1" si="785"/>
        <v>0</v>
      </c>
    </row>
    <row r="8352" spans="3:8">
      <c r="C8352" s="13">
        <f t="shared" ca="1" si="780"/>
        <v>1994.9452408733139</v>
      </c>
      <c r="D8352" s="13">
        <f t="shared" ca="1" si="781"/>
        <v>99.132006671159331</v>
      </c>
      <c r="E8352" s="13">
        <f t="shared" ca="1" si="782"/>
        <v>998708.01336060127</v>
      </c>
      <c r="F8352" s="13">
        <f t="shared" ca="1" si="783"/>
        <v>4.0013693874115841</v>
      </c>
      <c r="G8352" s="13">
        <f t="shared" ca="1" si="784"/>
        <v>0.49051565791440094</v>
      </c>
      <c r="H8352" s="13">
        <f t="shared" ca="1" si="785"/>
        <v>0</v>
      </c>
    </row>
    <row r="8353" spans="3:8">
      <c r="C8353" s="13">
        <f t="shared" ca="1" si="780"/>
        <v>2005.2114732732607</v>
      </c>
      <c r="D8353" s="13">
        <f t="shared" ca="1" si="781"/>
        <v>100.19155123259611</v>
      </c>
      <c r="E8353" s="13">
        <f t="shared" ca="1" si="782"/>
        <v>997072.18888289202</v>
      </c>
      <c r="F8353" s="13">
        <f t="shared" ca="1" si="783"/>
        <v>4.0005471824547509</v>
      </c>
      <c r="G8353" s="13">
        <f t="shared" ca="1" si="784"/>
        <v>0.5021083075845767</v>
      </c>
      <c r="H8353" s="13">
        <f t="shared" ca="1" si="785"/>
        <v>0</v>
      </c>
    </row>
    <row r="8354" spans="3:8">
      <c r="C8354" s="13">
        <f t="shared" ca="1" si="780"/>
        <v>2007.7816525184924</v>
      </c>
      <c r="D8354" s="13">
        <f t="shared" ca="1" si="781"/>
        <v>100.13854707740884</v>
      </c>
      <c r="E8354" s="13">
        <f t="shared" ca="1" si="782"/>
        <v>992570.50715671352</v>
      </c>
      <c r="F8354" s="13">
        <f t="shared" ca="1" si="783"/>
        <v>3.9997995433699427</v>
      </c>
      <c r="G8354" s="13">
        <f t="shared" ca="1" si="784"/>
        <v>0.50578985085157013</v>
      </c>
      <c r="H8354" s="13">
        <f t="shared" ca="1" si="785"/>
        <v>0</v>
      </c>
    </row>
    <row r="8355" spans="3:8">
      <c r="C8355" s="13">
        <f t="shared" ca="1" si="780"/>
        <v>2006.3245674330556</v>
      </c>
      <c r="D8355" s="13">
        <f t="shared" ca="1" si="781"/>
        <v>99.897300190399747</v>
      </c>
      <c r="E8355" s="13">
        <f t="shared" ca="1" si="782"/>
        <v>991108.90615143115</v>
      </c>
      <c r="F8355" s="13">
        <f t="shared" ca="1" si="783"/>
        <v>4.0027287666076061</v>
      </c>
      <c r="G8355" s="13">
        <f t="shared" ca="1" si="784"/>
        <v>0.50310686089749079</v>
      </c>
      <c r="H8355" s="13">
        <f t="shared" ca="1" si="785"/>
        <v>0</v>
      </c>
    </row>
    <row r="8356" spans="3:8">
      <c r="C8356" s="13">
        <f t="shared" ca="1" si="780"/>
        <v>1998.7034313052552</v>
      </c>
      <c r="D8356" s="13">
        <f t="shared" ca="1" si="781"/>
        <v>99.16408127659281</v>
      </c>
      <c r="E8356" s="13">
        <f t="shared" ca="1" si="782"/>
        <v>989735.4850365048</v>
      </c>
      <c r="F8356" s="13">
        <f t="shared" ca="1" si="783"/>
        <v>4.0085181125034097</v>
      </c>
      <c r="G8356" s="13">
        <f t="shared" ca="1" si="784"/>
        <v>0.49345403085579931</v>
      </c>
      <c r="H8356" s="13">
        <f t="shared" ca="1" si="785"/>
        <v>0</v>
      </c>
    </row>
    <row r="8357" spans="3:8">
      <c r="C8357" s="13">
        <f t="shared" ca="1" si="780"/>
        <v>1996.5338978525015</v>
      </c>
      <c r="D8357" s="13">
        <f t="shared" ca="1" si="781"/>
        <v>100.47813346765938</v>
      </c>
      <c r="E8357" s="13">
        <f t="shared" ca="1" si="782"/>
        <v>979798.91019184329</v>
      </c>
      <c r="F8357" s="13">
        <f t="shared" ca="1" si="783"/>
        <v>3.9928784118795231</v>
      </c>
      <c r="G8357" s="13">
        <f t="shared" ca="1" si="784"/>
        <v>0.51191019100964608</v>
      </c>
      <c r="H8357" s="13">
        <f t="shared" ca="1" si="785"/>
        <v>0</v>
      </c>
    </row>
    <row r="8358" spans="3:8">
      <c r="C8358" s="13">
        <f t="shared" ca="1" si="780"/>
        <v>2009.5532395692626</v>
      </c>
      <c r="D8358" s="13">
        <f t="shared" ca="1" si="781"/>
        <v>100.13170443246865</v>
      </c>
      <c r="E8358" s="13">
        <f t="shared" ca="1" si="782"/>
        <v>1001338.629972585</v>
      </c>
      <c r="F8358" s="13">
        <f t="shared" ca="1" si="783"/>
        <v>4.0012636448966834</v>
      </c>
      <c r="G8358" s="13">
        <f t="shared" ca="1" si="784"/>
        <v>0.50147713158180995</v>
      </c>
      <c r="H8358" s="13">
        <f t="shared" ca="1" si="785"/>
        <v>0</v>
      </c>
    </row>
    <row r="8359" spans="3:8">
      <c r="C8359" s="13">
        <f t="shared" ca="1" si="780"/>
        <v>2016.6105888083214</v>
      </c>
      <c r="D8359" s="13">
        <f t="shared" ca="1" si="781"/>
        <v>100.07673803071485</v>
      </c>
      <c r="E8359" s="13">
        <f t="shared" ca="1" si="782"/>
        <v>1001094.2834020507</v>
      </c>
      <c r="F8359" s="13">
        <f t="shared" ca="1" si="783"/>
        <v>3.9993147305981718</v>
      </c>
      <c r="G8359" s="13">
        <f t="shared" ca="1" si="784"/>
        <v>0.5058363673427887</v>
      </c>
      <c r="H8359" s="13">
        <f t="shared" ca="1" si="785"/>
        <v>0</v>
      </c>
    </row>
    <row r="8360" spans="3:8">
      <c r="C8360" s="13">
        <f t="shared" ca="1" si="780"/>
        <v>1991.456344829862</v>
      </c>
      <c r="D8360" s="13">
        <f t="shared" ca="1" si="781"/>
        <v>99.418246956071599</v>
      </c>
      <c r="E8360" s="13">
        <f t="shared" ca="1" si="782"/>
        <v>996086.98264438729</v>
      </c>
      <c r="F8360" s="13">
        <f t="shared" ca="1" si="783"/>
        <v>3.9932679213869426</v>
      </c>
      <c r="G8360" s="13">
        <f t="shared" ca="1" si="784"/>
        <v>0.49550353212075049</v>
      </c>
      <c r="H8360" s="13">
        <f t="shared" ca="1" si="785"/>
        <v>0</v>
      </c>
    </row>
    <row r="8361" spans="3:8">
      <c r="C8361" s="13">
        <f t="shared" ca="1" si="780"/>
        <v>1994.3236347108038</v>
      </c>
      <c r="D8361" s="13">
        <f t="shared" ca="1" si="781"/>
        <v>100.19915909468091</v>
      </c>
      <c r="E8361" s="13">
        <f t="shared" ca="1" si="782"/>
        <v>1011037.1895042153</v>
      </c>
      <c r="F8361" s="13">
        <f t="shared" ca="1" si="783"/>
        <v>4.0079751122182863</v>
      </c>
      <c r="G8361" s="13">
        <f t="shared" ca="1" si="784"/>
        <v>0.48622612362081175</v>
      </c>
      <c r="H8361" s="13">
        <f t="shared" ca="1" si="785"/>
        <v>0</v>
      </c>
    </row>
    <row r="8362" spans="3:8">
      <c r="C8362" s="13">
        <f t="shared" ca="1" si="780"/>
        <v>1995.2715542685758</v>
      </c>
      <c r="D8362" s="13">
        <f t="shared" ca="1" si="781"/>
        <v>100.04016496467023</v>
      </c>
      <c r="E8362" s="13">
        <f t="shared" ca="1" si="782"/>
        <v>988237.33772466355</v>
      </c>
      <c r="F8362" s="13">
        <f t="shared" ca="1" si="783"/>
        <v>4.002589903890172</v>
      </c>
      <c r="G8362" s="13">
        <f t="shared" ca="1" si="784"/>
        <v>0.49980766860546977</v>
      </c>
      <c r="H8362" s="13">
        <f t="shared" ca="1" si="785"/>
        <v>0</v>
      </c>
    </row>
    <row r="8363" spans="3:8">
      <c r="C8363" s="13">
        <f t="shared" ca="1" si="780"/>
        <v>2010.6239250847366</v>
      </c>
      <c r="D8363" s="13">
        <f t="shared" ca="1" si="781"/>
        <v>100.52213116660394</v>
      </c>
      <c r="E8363" s="13">
        <f t="shared" ca="1" si="782"/>
        <v>991447.79740172543</v>
      </c>
      <c r="F8363" s="13">
        <f t="shared" ca="1" si="783"/>
        <v>4.0100547582540376</v>
      </c>
      <c r="G8363" s="13">
        <f t="shared" ca="1" si="784"/>
        <v>0.50454795449217815</v>
      </c>
      <c r="H8363" s="13">
        <f t="shared" ca="1" si="785"/>
        <v>0</v>
      </c>
    </row>
    <row r="8364" spans="3:8">
      <c r="C8364" s="13">
        <f t="shared" ca="1" si="780"/>
        <v>1997.2318690576956</v>
      </c>
      <c r="D8364" s="13">
        <f t="shared" ca="1" si="781"/>
        <v>99.879994064664388</v>
      </c>
      <c r="E8364" s="13">
        <f t="shared" ca="1" si="782"/>
        <v>994897.65402744175</v>
      </c>
      <c r="F8364" s="13">
        <f t="shared" ca="1" si="783"/>
        <v>3.993381207632789</v>
      </c>
      <c r="G8364" s="13">
        <f t="shared" ca="1" si="784"/>
        <v>0.50123816447607827</v>
      </c>
      <c r="H8364" s="13">
        <f t="shared" ca="1" si="785"/>
        <v>0</v>
      </c>
    </row>
    <row r="8365" spans="3:8">
      <c r="C8365" s="13">
        <f t="shared" ca="1" si="780"/>
        <v>2004.4238314158108</v>
      </c>
      <c r="D8365" s="13">
        <f t="shared" ca="1" si="781"/>
        <v>101.00112856950872</v>
      </c>
      <c r="E8365" s="13">
        <f t="shared" ca="1" si="782"/>
        <v>988472.2666487972</v>
      </c>
      <c r="F8365" s="13">
        <f t="shared" ca="1" si="783"/>
        <v>4.0083469052114715</v>
      </c>
      <c r="G8365" s="13">
        <f t="shared" ca="1" si="784"/>
        <v>0.50620890910101179</v>
      </c>
      <c r="H8365" s="13">
        <f t="shared" ca="1" si="785"/>
        <v>0</v>
      </c>
    </row>
    <row r="8366" spans="3:8">
      <c r="C8366" s="13">
        <f t="shared" ca="1" si="780"/>
        <v>2021.9519557794933</v>
      </c>
      <c r="D8366" s="13">
        <f t="shared" ca="1" si="781"/>
        <v>99.460871145949099</v>
      </c>
      <c r="E8366" s="13">
        <f t="shared" ca="1" si="782"/>
        <v>981380.01154404588</v>
      </c>
      <c r="F8366" s="13">
        <f t="shared" ca="1" si="783"/>
        <v>4.0008021468147632</v>
      </c>
      <c r="G8366" s="13">
        <f t="shared" ca="1" si="784"/>
        <v>0.51477630819711029</v>
      </c>
      <c r="H8366" s="13">
        <f t="shared" ca="1" si="785"/>
        <v>0</v>
      </c>
    </row>
    <row r="8367" spans="3:8">
      <c r="C8367" s="13">
        <f t="shared" ca="1" si="780"/>
        <v>2013.0265257733638</v>
      </c>
      <c r="D8367" s="13">
        <f t="shared" ca="1" si="781"/>
        <v>98.806826509607646</v>
      </c>
      <c r="E8367" s="13">
        <f t="shared" ca="1" si="782"/>
        <v>996764.19649367139</v>
      </c>
      <c r="F8367" s="13">
        <f t="shared" ca="1" si="783"/>
        <v>4.0108205601736131</v>
      </c>
      <c r="G8367" s="13">
        <f t="shared" ca="1" si="784"/>
        <v>0.49409529774910521</v>
      </c>
      <c r="H8367" s="13">
        <f t="shared" ca="1" si="785"/>
        <v>0</v>
      </c>
    </row>
    <row r="8368" spans="3:8">
      <c r="C8368" s="13">
        <f t="shared" ca="1" si="780"/>
        <v>2003.442362734067</v>
      </c>
      <c r="D8368" s="13">
        <f t="shared" ca="1" si="781"/>
        <v>100.05569242349632</v>
      </c>
      <c r="E8368" s="13">
        <f t="shared" ca="1" si="782"/>
        <v>997144.62685966794</v>
      </c>
      <c r="F8368" s="13">
        <f t="shared" ca="1" si="783"/>
        <v>3.9934043129574266</v>
      </c>
      <c r="G8368" s="13">
        <f t="shared" ca="1" si="784"/>
        <v>0.50409728442731427</v>
      </c>
      <c r="H8368" s="13">
        <f t="shared" ca="1" si="785"/>
        <v>0</v>
      </c>
    </row>
    <row r="8369" spans="3:8">
      <c r="C8369" s="13">
        <f t="shared" ca="1" si="780"/>
        <v>1993.6585798687986</v>
      </c>
      <c r="D8369" s="13">
        <f t="shared" ca="1" si="781"/>
        <v>100.16554256915975</v>
      </c>
      <c r="E8369" s="13">
        <f t="shared" ca="1" si="782"/>
        <v>1012544.1584844</v>
      </c>
      <c r="F8369" s="13">
        <f t="shared" ca="1" si="783"/>
        <v>4.0060115758436901</v>
      </c>
      <c r="G8369" s="13">
        <f t="shared" ca="1" si="784"/>
        <v>0.48596756336186364</v>
      </c>
      <c r="H8369" s="13">
        <f t="shared" ca="1" si="785"/>
        <v>0</v>
      </c>
    </row>
    <row r="8370" spans="3:8">
      <c r="C8370" s="13">
        <f t="shared" ca="1" si="780"/>
        <v>2007.5597905301208</v>
      </c>
      <c r="D8370" s="13">
        <f t="shared" ca="1" si="781"/>
        <v>100.29196521493878</v>
      </c>
      <c r="E8370" s="13">
        <f t="shared" ca="1" si="782"/>
        <v>1002251.2623719168</v>
      </c>
      <c r="F8370" s="13">
        <f t="shared" ca="1" si="783"/>
        <v>3.9879106316510415</v>
      </c>
      <c r="G8370" s="13">
        <f t="shared" ca="1" si="784"/>
        <v>0.50756886290036318</v>
      </c>
      <c r="H8370" s="13">
        <f t="shared" ca="1" si="785"/>
        <v>0</v>
      </c>
    </row>
    <row r="8371" spans="3:8">
      <c r="C8371" s="13">
        <f t="shared" ca="1" si="780"/>
        <v>2008.9166368489775</v>
      </c>
      <c r="D8371" s="13">
        <f t="shared" ca="1" si="781"/>
        <v>99.357223507035982</v>
      </c>
      <c r="E8371" s="13">
        <f t="shared" ca="1" si="782"/>
        <v>987435.94184391096</v>
      </c>
      <c r="F8371" s="13">
        <f t="shared" ca="1" si="783"/>
        <v>4.0053852375766628</v>
      </c>
      <c r="G8371" s="13">
        <f t="shared" ca="1" si="784"/>
        <v>0.50221225928344515</v>
      </c>
      <c r="H8371" s="13">
        <f t="shared" ca="1" si="785"/>
        <v>0</v>
      </c>
    </row>
    <row r="8372" spans="3:8">
      <c r="C8372" s="13">
        <f t="shared" ca="1" si="780"/>
        <v>1989.7071172557796</v>
      </c>
      <c r="D8372" s="13">
        <f t="shared" ca="1" si="781"/>
        <v>99.38715895382586</v>
      </c>
      <c r="E8372" s="13">
        <f t="shared" ca="1" si="782"/>
        <v>996574.83521594806</v>
      </c>
      <c r="F8372" s="13">
        <f t="shared" ca="1" si="783"/>
        <v>3.9980252224847583</v>
      </c>
      <c r="G8372" s="13">
        <f t="shared" ca="1" si="784"/>
        <v>0.49188851534082312</v>
      </c>
      <c r="H8372" s="13">
        <f t="shared" ca="1" si="785"/>
        <v>0</v>
      </c>
    </row>
    <row r="8373" spans="3:8">
      <c r="C8373" s="13">
        <f t="shared" ca="1" si="780"/>
        <v>1993.7512492861588</v>
      </c>
      <c r="D8373" s="13">
        <f t="shared" ca="1" si="781"/>
        <v>100.50902469070925</v>
      </c>
      <c r="E8373" s="13">
        <f t="shared" ca="1" si="782"/>
        <v>995102.54486521613</v>
      </c>
      <c r="F8373" s="13">
        <f t="shared" ca="1" si="783"/>
        <v>4.0001783005452998</v>
      </c>
      <c r="G8373" s="13">
        <f t="shared" ca="1" si="784"/>
        <v>0.49912796501762124</v>
      </c>
      <c r="H8373" s="13">
        <f t="shared" ca="1" si="785"/>
        <v>0</v>
      </c>
    </row>
    <row r="8374" spans="3:8">
      <c r="C8374" s="13">
        <f t="shared" ca="1" si="780"/>
        <v>2008.47416946566</v>
      </c>
      <c r="D8374" s="13">
        <f t="shared" ca="1" si="781"/>
        <v>99.948908722643168</v>
      </c>
      <c r="E8374" s="13">
        <f t="shared" ca="1" si="782"/>
        <v>998247.13527191791</v>
      </c>
      <c r="F8374" s="13">
        <f t="shared" ca="1" si="783"/>
        <v>3.9948331138427782</v>
      </c>
      <c r="G8374" s="13">
        <f t="shared" ca="1" si="784"/>
        <v>0.50481012351425525</v>
      </c>
      <c r="H8374" s="13">
        <f t="shared" ca="1" si="785"/>
        <v>0</v>
      </c>
    </row>
    <row r="8375" spans="3:8">
      <c r="C8375" s="13">
        <f t="shared" ca="1" si="780"/>
        <v>1985.6124383360875</v>
      </c>
      <c r="D8375" s="13">
        <f t="shared" ca="1" si="781"/>
        <v>100.05887355394781</v>
      </c>
      <c r="E8375" s="13">
        <f t="shared" ca="1" si="782"/>
        <v>993486.23435625248</v>
      </c>
      <c r="F8375" s="13">
        <f t="shared" ca="1" si="783"/>
        <v>3.9950283130408351</v>
      </c>
      <c r="G8375" s="13">
        <f t="shared" ca="1" si="784"/>
        <v>0.49619617639970481</v>
      </c>
      <c r="H8375" s="13">
        <f t="shared" ca="1" si="785"/>
        <v>0</v>
      </c>
    </row>
    <row r="8376" spans="3:8">
      <c r="C8376" s="13">
        <f t="shared" ca="1" si="780"/>
        <v>2008.1880948811349</v>
      </c>
      <c r="D8376" s="13">
        <f t="shared" ca="1" si="781"/>
        <v>100.42557238583377</v>
      </c>
      <c r="E8376" s="13">
        <f t="shared" ca="1" si="782"/>
        <v>996636.56867361418</v>
      </c>
      <c r="F8376" s="13">
        <f t="shared" ca="1" si="783"/>
        <v>4.0037808776533836</v>
      </c>
      <c r="G8376" s="13">
        <f t="shared" ca="1" si="784"/>
        <v>0.50336753765454201</v>
      </c>
      <c r="H8376" s="13">
        <f t="shared" ca="1" si="785"/>
        <v>0</v>
      </c>
    </row>
    <row r="8377" spans="3:8">
      <c r="C8377" s="13">
        <f t="shared" ca="1" si="780"/>
        <v>2008.3384493073613</v>
      </c>
      <c r="D8377" s="13">
        <f t="shared" ca="1" si="781"/>
        <v>99.788308210290808</v>
      </c>
      <c r="E8377" s="13">
        <f t="shared" ca="1" si="782"/>
        <v>993569.11690705421</v>
      </c>
      <c r="F8377" s="13">
        <f t="shared" ca="1" si="783"/>
        <v>4.000312728641104</v>
      </c>
      <c r="G8377" s="13">
        <f t="shared" ca="1" si="784"/>
        <v>0.50353508905481625</v>
      </c>
      <c r="H8377" s="13">
        <f t="shared" ca="1" si="785"/>
        <v>0</v>
      </c>
    </row>
    <row r="8378" spans="3:8">
      <c r="C8378" s="13">
        <f t="shared" ca="1" si="780"/>
        <v>1990.7705910860579</v>
      </c>
      <c r="D8378" s="13">
        <f t="shared" ca="1" si="781"/>
        <v>99.384515803813457</v>
      </c>
      <c r="E8378" s="13">
        <f t="shared" ca="1" si="782"/>
        <v>993060.45541437401</v>
      </c>
      <c r="F8378" s="13">
        <f t="shared" ca="1" si="783"/>
        <v>4.0057560267611487</v>
      </c>
      <c r="G8378" s="13">
        <f t="shared" ca="1" si="784"/>
        <v>0.4903403429955554</v>
      </c>
      <c r="H8378" s="13">
        <f t="shared" ca="1" si="785"/>
        <v>0</v>
      </c>
    </row>
    <row r="8379" spans="3:8">
      <c r="C8379" s="13">
        <f t="shared" ca="1" si="780"/>
        <v>2005.3892838835989</v>
      </c>
      <c r="D8379" s="13">
        <f t="shared" ca="1" si="781"/>
        <v>99.05977616334917</v>
      </c>
      <c r="E8379" s="13">
        <f t="shared" ca="1" si="782"/>
        <v>998579.35795340408</v>
      </c>
      <c r="F8379" s="13">
        <f t="shared" ca="1" si="783"/>
        <v>4.0080762056184724</v>
      </c>
      <c r="G8379" s="13">
        <f t="shared" ca="1" si="784"/>
        <v>0.49206037327086904</v>
      </c>
      <c r="H8379" s="13">
        <f t="shared" ca="1" si="785"/>
        <v>0</v>
      </c>
    </row>
    <row r="8380" spans="3:8">
      <c r="C8380" s="13">
        <f t="shared" ca="1" si="780"/>
        <v>1998.8570212223808</v>
      </c>
      <c r="D8380" s="13">
        <f t="shared" ca="1" si="781"/>
        <v>100.37721646384738</v>
      </c>
      <c r="E8380" s="13">
        <f t="shared" ca="1" si="782"/>
        <v>994281.04753363517</v>
      </c>
      <c r="F8380" s="13">
        <f t="shared" ca="1" si="783"/>
        <v>4.0013451787279299</v>
      </c>
      <c r="G8380" s="13">
        <f t="shared" ca="1" si="784"/>
        <v>0.50085903332593995</v>
      </c>
      <c r="H8380" s="13">
        <f t="shared" ca="1" si="785"/>
        <v>0</v>
      </c>
    </row>
    <row r="8381" spans="3:8">
      <c r="C8381" s="13">
        <f t="shared" ca="1" si="780"/>
        <v>1990.2958057232745</v>
      </c>
      <c r="D8381" s="13">
        <f t="shared" ca="1" si="781"/>
        <v>99.580926821083025</v>
      </c>
      <c r="E8381" s="13">
        <f t="shared" ca="1" si="782"/>
        <v>996928.80182448705</v>
      </c>
      <c r="F8381" s="13">
        <f t="shared" ca="1" si="783"/>
        <v>4.0040048401239412</v>
      </c>
      <c r="G8381" s="13">
        <f t="shared" ca="1" si="784"/>
        <v>0.4900259011081522</v>
      </c>
      <c r="H8381" s="13">
        <f t="shared" ca="1" si="785"/>
        <v>0</v>
      </c>
    </row>
    <row r="8382" spans="3:8">
      <c r="C8382" s="13">
        <f t="shared" ca="1" si="780"/>
        <v>1996.8087905379398</v>
      </c>
      <c r="D8382" s="13">
        <f t="shared" ca="1" si="781"/>
        <v>100.12809082265906</v>
      </c>
      <c r="E8382" s="13">
        <f t="shared" ca="1" si="782"/>
        <v>991161.42469723069</v>
      </c>
      <c r="F8382" s="13">
        <f t="shared" ca="1" si="783"/>
        <v>3.9944765379182026</v>
      </c>
      <c r="G8382" s="13">
        <f t="shared" ca="1" si="784"/>
        <v>0.50361092192515444</v>
      </c>
      <c r="H8382" s="13">
        <f t="shared" ca="1" si="785"/>
        <v>0</v>
      </c>
    </row>
    <row r="8383" spans="3:8">
      <c r="C8383" s="13">
        <f t="shared" ca="1" si="780"/>
        <v>2006.0481328319747</v>
      </c>
      <c r="D8383" s="13">
        <f t="shared" ca="1" si="781"/>
        <v>100.91186298499014</v>
      </c>
      <c r="E8383" s="13">
        <f t="shared" ca="1" si="782"/>
        <v>996608.5439822867</v>
      </c>
      <c r="F8383" s="13">
        <f t="shared" ca="1" si="783"/>
        <v>4.0003591233824753</v>
      </c>
      <c r="G8383" s="13">
        <f t="shared" ca="1" si="784"/>
        <v>0.50647093498869833</v>
      </c>
      <c r="H8383" s="13">
        <f t="shared" ca="1" si="785"/>
        <v>0</v>
      </c>
    </row>
    <row r="8384" spans="3:8">
      <c r="C8384" s="13">
        <f t="shared" ca="1" si="780"/>
        <v>2006.6313996552365</v>
      </c>
      <c r="D8384" s="13">
        <f t="shared" ca="1" si="781"/>
        <v>100.4505871730814</v>
      </c>
      <c r="E8384" s="13">
        <f t="shared" ca="1" si="782"/>
        <v>1000123.4640379295</v>
      </c>
      <c r="F8384" s="13">
        <f t="shared" ca="1" si="783"/>
        <v>3.9981187672725369</v>
      </c>
      <c r="G8384" s="13">
        <f t="shared" ca="1" si="784"/>
        <v>0.50380380291997351</v>
      </c>
      <c r="H8384" s="13">
        <f t="shared" ca="1" si="785"/>
        <v>0</v>
      </c>
    </row>
    <row r="8385" spans="3:8">
      <c r="C8385" s="13">
        <f t="shared" ca="1" si="780"/>
        <v>1996.1328354312702</v>
      </c>
      <c r="D8385" s="13">
        <f t="shared" ca="1" si="781"/>
        <v>101.06645888577576</v>
      </c>
      <c r="E8385" s="13">
        <f t="shared" ca="1" si="782"/>
        <v>994229.37450345687</v>
      </c>
      <c r="F8385" s="13">
        <f t="shared" ca="1" si="783"/>
        <v>4.0002817092199789</v>
      </c>
      <c r="G8385" s="13">
        <f t="shared" ca="1" si="784"/>
        <v>0.50348572917122458</v>
      </c>
      <c r="H8385" s="13">
        <f t="shared" ca="1" si="785"/>
        <v>0</v>
      </c>
    </row>
    <row r="8386" spans="3:8">
      <c r="C8386" s="13">
        <f t="shared" ca="1" si="780"/>
        <v>2012.0873675950147</v>
      </c>
      <c r="D8386" s="13">
        <f t="shared" ca="1" si="781"/>
        <v>101.25214579736307</v>
      </c>
      <c r="E8386" s="13">
        <f t="shared" ca="1" si="782"/>
        <v>995317.60194063059</v>
      </c>
      <c r="F8386" s="13">
        <f t="shared" ca="1" si="783"/>
        <v>4.0010036231863353</v>
      </c>
      <c r="G8386" s="13">
        <f t="shared" ca="1" si="784"/>
        <v>0.51157648815153833</v>
      </c>
      <c r="H8386" s="13">
        <f t="shared" ca="1" si="785"/>
        <v>0</v>
      </c>
    </row>
    <row r="8387" spans="3:8">
      <c r="C8387" s="13">
        <f t="shared" ca="1" si="780"/>
        <v>1990.1913721708063</v>
      </c>
      <c r="D8387" s="13">
        <f t="shared" ca="1" si="781"/>
        <v>100.40596101508257</v>
      </c>
      <c r="E8387" s="13">
        <f t="shared" ca="1" si="782"/>
        <v>992020.08139610908</v>
      </c>
      <c r="F8387" s="13">
        <f t="shared" ca="1" si="783"/>
        <v>4.0057312818958764</v>
      </c>
      <c r="G8387" s="13">
        <f t="shared" ca="1" si="784"/>
        <v>0.49562316729983813</v>
      </c>
      <c r="H8387" s="13">
        <f t="shared" ca="1" si="785"/>
        <v>0</v>
      </c>
    </row>
    <row r="8388" spans="3:8">
      <c r="C8388" s="13">
        <f t="shared" ca="1" si="780"/>
        <v>1980.1916908762744</v>
      </c>
      <c r="D8388" s="13">
        <f t="shared" ca="1" si="781"/>
        <v>99.435843999997275</v>
      </c>
      <c r="E8388" s="13">
        <f t="shared" ca="1" si="782"/>
        <v>985343.59350661188</v>
      </c>
      <c r="F8388" s="13">
        <f t="shared" ca="1" si="783"/>
        <v>3.9969872540022795</v>
      </c>
      <c r="G8388" s="13">
        <f t="shared" ca="1" si="784"/>
        <v>0.49350188527067951</v>
      </c>
      <c r="H8388" s="13">
        <f t="shared" ca="1" si="785"/>
        <v>0</v>
      </c>
    </row>
    <row r="8389" spans="3:8">
      <c r="C8389" s="13">
        <f t="shared" ca="1" si="780"/>
        <v>2003.3681383013125</v>
      </c>
      <c r="D8389" s="13">
        <f t="shared" ca="1" si="781"/>
        <v>100.50448083810288</v>
      </c>
      <c r="E8389" s="13">
        <f t="shared" ca="1" si="782"/>
        <v>984871.10549489374</v>
      </c>
      <c r="F8389" s="13">
        <f t="shared" ca="1" si="783"/>
        <v>3.993893347561142</v>
      </c>
      <c r="G8389" s="13">
        <f t="shared" ca="1" si="784"/>
        <v>0.51237960508604508</v>
      </c>
      <c r="H8389" s="13">
        <f t="shared" ca="1" si="785"/>
        <v>0</v>
      </c>
    </row>
    <row r="8390" spans="3:8">
      <c r="C8390" s="13">
        <f t="shared" ca="1" si="780"/>
        <v>2017.5746625498002</v>
      </c>
      <c r="D8390" s="13">
        <f t="shared" ca="1" si="781"/>
        <v>99.454301902071265</v>
      </c>
      <c r="E8390" s="13">
        <f t="shared" ca="1" si="782"/>
        <v>989181.51123881945</v>
      </c>
      <c r="F8390" s="13">
        <f t="shared" ca="1" si="783"/>
        <v>4.0002258898542689</v>
      </c>
      <c r="G8390" s="13">
        <f t="shared" ca="1" si="784"/>
        <v>0.50876694001867995</v>
      </c>
      <c r="H8390" s="13">
        <f t="shared" ca="1" si="785"/>
        <v>0</v>
      </c>
    </row>
    <row r="8391" spans="3:8">
      <c r="C8391" s="13">
        <f t="shared" ca="1" si="780"/>
        <v>2007.880323034022</v>
      </c>
      <c r="D8391" s="13">
        <f t="shared" ca="1" si="781"/>
        <v>100.07705555206088</v>
      </c>
      <c r="E8391" s="13">
        <f t="shared" ca="1" si="782"/>
        <v>992544.90799960191</v>
      </c>
      <c r="F8391" s="13">
        <f t="shared" ca="1" si="783"/>
        <v>3.9969363136382241</v>
      </c>
      <c r="G8391" s="13">
        <f t="shared" ca="1" si="784"/>
        <v>0.50699213505484475</v>
      </c>
      <c r="H8391" s="13">
        <f t="shared" ca="1" si="785"/>
        <v>0</v>
      </c>
    </row>
    <row r="8392" spans="3:8">
      <c r="C8392" s="13">
        <f t="shared" ca="1" si="780"/>
        <v>2007.5626090822047</v>
      </c>
      <c r="D8392" s="13">
        <f t="shared" ca="1" si="781"/>
        <v>100.31279065611967</v>
      </c>
      <c r="E8392" s="13">
        <f t="shared" ca="1" si="782"/>
        <v>1008075.5322360934</v>
      </c>
      <c r="F8392" s="13">
        <f t="shared" ca="1" si="783"/>
        <v>4.0003586440588021</v>
      </c>
      <c r="G8392" s="13">
        <f t="shared" ca="1" si="784"/>
        <v>0.49848931597284157</v>
      </c>
      <c r="H8392" s="13">
        <f t="shared" ca="1" si="785"/>
        <v>0</v>
      </c>
    </row>
    <row r="8393" spans="3:8">
      <c r="C8393" s="13">
        <f t="shared" ca="1" si="780"/>
        <v>2003.2712294941873</v>
      </c>
      <c r="D8393" s="13">
        <f t="shared" ca="1" si="781"/>
        <v>100.02765061096963</v>
      </c>
      <c r="E8393" s="13">
        <f t="shared" ca="1" si="782"/>
        <v>1009798.2219532133</v>
      </c>
      <c r="F8393" s="13">
        <f t="shared" ca="1" si="783"/>
        <v>3.9984909289344914</v>
      </c>
      <c r="G8393" s="13">
        <f t="shared" ca="1" si="784"/>
        <v>0.49502900807795014</v>
      </c>
      <c r="H8393" s="13">
        <f t="shared" ca="1" si="785"/>
        <v>0</v>
      </c>
    </row>
    <row r="8394" spans="3:8">
      <c r="C8394" s="13">
        <f t="shared" ca="1" si="780"/>
        <v>1993.0773900029278</v>
      </c>
      <c r="D8394" s="13">
        <f t="shared" ca="1" si="781"/>
        <v>100.1205075790037</v>
      </c>
      <c r="E8394" s="13">
        <f t="shared" ca="1" si="782"/>
        <v>990581.26843854121</v>
      </c>
      <c r="F8394" s="13">
        <f t="shared" ca="1" si="783"/>
        <v>3.999414801395667</v>
      </c>
      <c r="G8394" s="13">
        <f t="shared" ca="1" si="784"/>
        <v>0.49951161669892857</v>
      </c>
      <c r="H8394" s="13">
        <f t="shared" ca="1" si="785"/>
        <v>0</v>
      </c>
    </row>
    <row r="8395" spans="3:8">
      <c r="C8395" s="13">
        <f t="shared" ca="1" si="780"/>
        <v>2002.5960314293488</v>
      </c>
      <c r="D8395" s="13">
        <f t="shared" ca="1" si="781"/>
        <v>100.03448554145304</v>
      </c>
      <c r="E8395" s="13">
        <f t="shared" ca="1" si="782"/>
        <v>1004454.9062861732</v>
      </c>
      <c r="F8395" s="13">
        <f t="shared" ca="1" si="783"/>
        <v>3.9943158709058193</v>
      </c>
      <c r="G8395" s="13">
        <f t="shared" ca="1" si="784"/>
        <v>0.4994436684493388</v>
      </c>
      <c r="H8395" s="13">
        <f t="shared" ca="1" si="785"/>
        <v>0</v>
      </c>
    </row>
    <row r="8396" spans="3:8">
      <c r="C8396" s="13">
        <f t="shared" ca="1" si="780"/>
        <v>2007.6410775687787</v>
      </c>
      <c r="D8396" s="13">
        <f t="shared" ca="1" si="781"/>
        <v>99.19638227244036</v>
      </c>
      <c r="E8396" s="13">
        <f t="shared" ca="1" si="782"/>
        <v>994942.16257530882</v>
      </c>
      <c r="F8396" s="13">
        <f t="shared" ca="1" si="783"/>
        <v>4.0019276364783201</v>
      </c>
      <c r="G8396" s="13">
        <f t="shared" ca="1" si="784"/>
        <v>0.49870457630374315</v>
      </c>
      <c r="H8396" s="13">
        <f t="shared" ca="1" si="785"/>
        <v>0</v>
      </c>
    </row>
    <row r="8397" spans="3:8">
      <c r="C8397" s="13">
        <f t="shared" ca="1" si="780"/>
        <v>2025.5252294198938</v>
      </c>
      <c r="D8397" s="13">
        <f t="shared" ca="1" si="781"/>
        <v>100.40747441972185</v>
      </c>
      <c r="E8397" s="13">
        <f t="shared" ca="1" si="782"/>
        <v>996747.248955074</v>
      </c>
      <c r="F8397" s="13">
        <f t="shared" ca="1" si="783"/>
        <v>3.9880582150590378</v>
      </c>
      <c r="G8397" s="13">
        <f t="shared" ca="1" si="784"/>
        <v>0.52006842766796857</v>
      </c>
      <c r="H8397" s="13">
        <f t="shared" ca="1" si="785"/>
        <v>0</v>
      </c>
    </row>
    <row r="8398" spans="3:8">
      <c r="C8398" s="13">
        <f t="shared" ca="1" si="780"/>
        <v>1997.8581415627125</v>
      </c>
      <c r="D8398" s="13">
        <f t="shared" ca="1" si="781"/>
        <v>100.16807308240492</v>
      </c>
      <c r="E8398" s="13">
        <f t="shared" ca="1" si="782"/>
        <v>995015.33201744745</v>
      </c>
      <c r="F8398" s="13">
        <f t="shared" ca="1" si="783"/>
        <v>3.9966523813541732</v>
      </c>
      <c r="G8398" s="13">
        <f t="shared" ca="1" si="784"/>
        <v>0.5012951151092202</v>
      </c>
      <c r="H8398" s="13">
        <f t="shared" ca="1" si="785"/>
        <v>0</v>
      </c>
    </row>
    <row r="8399" spans="3:8">
      <c r="C8399" s="13">
        <f t="shared" ca="1" si="780"/>
        <v>1996.8587449420843</v>
      </c>
      <c r="D8399" s="13">
        <f t="shared" ca="1" si="781"/>
        <v>100.0089162854394</v>
      </c>
      <c r="E8399" s="13">
        <f t="shared" ca="1" si="782"/>
        <v>996021.86466727301</v>
      </c>
      <c r="F8399" s="13">
        <f t="shared" ca="1" si="783"/>
        <v>4.0034472784685518</v>
      </c>
      <c r="G8399" s="13">
        <f t="shared" ca="1" si="784"/>
        <v>0.49611027095543719</v>
      </c>
      <c r="H8399" s="13">
        <f t="shared" ca="1" si="785"/>
        <v>0</v>
      </c>
    </row>
    <row r="8400" spans="3:8">
      <c r="C8400" s="13">
        <f t="shared" ca="1" si="780"/>
        <v>2004.9612782895404</v>
      </c>
      <c r="D8400" s="13">
        <f t="shared" ca="1" si="781"/>
        <v>100.15073050154713</v>
      </c>
      <c r="E8400" s="13">
        <f t="shared" ca="1" si="782"/>
        <v>998501.2218321698</v>
      </c>
      <c r="F8400" s="13">
        <f t="shared" ca="1" si="783"/>
        <v>3.9929148265873837</v>
      </c>
      <c r="G8400" s="13">
        <f t="shared" ca="1" si="784"/>
        <v>0.5049024165856868</v>
      </c>
      <c r="H8400" s="13">
        <f t="shared" ca="1" si="785"/>
        <v>0</v>
      </c>
    </row>
    <row r="8401" spans="3:8">
      <c r="C8401" s="13">
        <f t="shared" ca="1" si="780"/>
        <v>2004.2826024849437</v>
      </c>
      <c r="D8401" s="13">
        <f t="shared" ca="1" si="781"/>
        <v>98.876901097224206</v>
      </c>
      <c r="E8401" s="13">
        <f t="shared" ca="1" si="782"/>
        <v>995399.00283708784</v>
      </c>
      <c r="F8401" s="13">
        <f t="shared" ca="1" si="783"/>
        <v>4.0014222141943145</v>
      </c>
      <c r="G8401" s="13">
        <f t="shared" ca="1" si="784"/>
        <v>0.49545952079196237</v>
      </c>
      <c r="H8401" s="13">
        <f t="shared" ca="1" si="785"/>
        <v>0</v>
      </c>
    </row>
    <row r="8402" spans="3:8">
      <c r="C8402" s="13">
        <f t="shared" ca="1" si="780"/>
        <v>2005.9583476864707</v>
      </c>
      <c r="D8402" s="13">
        <f t="shared" ca="1" si="781"/>
        <v>99.98410200760101</v>
      </c>
      <c r="E8402" s="13">
        <f t="shared" ca="1" si="782"/>
        <v>998158.50714519015</v>
      </c>
      <c r="F8402" s="13">
        <f t="shared" ca="1" si="783"/>
        <v>3.9985348059494297</v>
      </c>
      <c r="G8402" s="13">
        <f t="shared" ca="1" si="784"/>
        <v>0.501905403658368</v>
      </c>
      <c r="H8402" s="13">
        <f t="shared" ca="1" si="785"/>
        <v>0</v>
      </c>
    </row>
    <row r="8403" spans="3:8">
      <c r="C8403" s="13">
        <f t="shared" ca="1" si="780"/>
        <v>2007.299305507901</v>
      </c>
      <c r="D8403" s="13">
        <f t="shared" ca="1" si="781"/>
        <v>100.87599961036116</v>
      </c>
      <c r="E8403" s="13">
        <f t="shared" ca="1" si="782"/>
        <v>1002498.2168928691</v>
      </c>
      <c r="F8403" s="13">
        <f t="shared" ca="1" si="783"/>
        <v>3.9934232659477602</v>
      </c>
      <c r="G8403" s="13">
        <f t="shared" ca="1" si="784"/>
        <v>0.50745468980612929</v>
      </c>
      <c r="H8403" s="13">
        <f t="shared" ca="1" si="785"/>
        <v>0</v>
      </c>
    </row>
    <row r="8404" spans="3:8">
      <c r="C8404" s="13">
        <f t="shared" ca="1" si="780"/>
        <v>1999.4437242690669</v>
      </c>
      <c r="D8404" s="13">
        <f t="shared" ca="1" si="781"/>
        <v>99.435619526259146</v>
      </c>
      <c r="E8404" s="13">
        <f t="shared" ca="1" si="782"/>
        <v>1001172.6515762928</v>
      </c>
      <c r="F8404" s="13">
        <f t="shared" ca="1" si="783"/>
        <v>3.9951493949444172</v>
      </c>
      <c r="G8404" s="13">
        <f t="shared" ca="1" si="784"/>
        <v>0.49610021488533379</v>
      </c>
      <c r="H8404" s="13">
        <f t="shared" ca="1" si="785"/>
        <v>0</v>
      </c>
    </row>
    <row r="8405" spans="3:8">
      <c r="C8405" s="13">
        <f t="shared" ca="1" si="780"/>
        <v>1988.4260713267522</v>
      </c>
      <c r="D8405" s="13">
        <f t="shared" ca="1" si="781"/>
        <v>99.872452128989778</v>
      </c>
      <c r="E8405" s="13">
        <f t="shared" ca="1" si="782"/>
        <v>992128.04823683912</v>
      </c>
      <c r="F8405" s="13">
        <f t="shared" ca="1" si="783"/>
        <v>4.0037657997752243</v>
      </c>
      <c r="G8405" s="13">
        <f t="shared" ca="1" si="784"/>
        <v>0.49302887559497277</v>
      </c>
      <c r="H8405" s="13">
        <f t="shared" ca="1" si="785"/>
        <v>0</v>
      </c>
    </row>
    <row r="8406" spans="3:8">
      <c r="C8406" s="13">
        <f t="shared" ca="1" si="780"/>
        <v>2003.7118447449077</v>
      </c>
      <c r="D8406" s="13">
        <f t="shared" ca="1" si="781"/>
        <v>100.69723831479874</v>
      </c>
      <c r="E8406" s="13">
        <f t="shared" ca="1" si="782"/>
        <v>1004654.3966915857</v>
      </c>
      <c r="F8406" s="13">
        <f t="shared" ca="1" si="783"/>
        <v>4.0135554730059724</v>
      </c>
      <c r="G8406" s="13">
        <f t="shared" ca="1" si="784"/>
        <v>0.49363330869521882</v>
      </c>
      <c r="H8406" s="13">
        <f t="shared" ca="1" si="785"/>
        <v>0</v>
      </c>
    </row>
    <row r="8407" spans="3:8">
      <c r="C8407" s="13">
        <f t="shared" ca="1" si="780"/>
        <v>2009.7872002342892</v>
      </c>
      <c r="D8407" s="13">
        <f t="shared" ca="1" si="781"/>
        <v>100.00503157538931</v>
      </c>
      <c r="E8407" s="13">
        <f t="shared" ca="1" si="782"/>
        <v>989271.37390580017</v>
      </c>
      <c r="F8407" s="13">
        <f t="shared" ca="1" si="783"/>
        <v>3.991629965286112</v>
      </c>
      <c r="G8407" s="13">
        <f t="shared" ca="1" si="784"/>
        <v>0.51198306840547481</v>
      </c>
      <c r="H8407" s="13">
        <f t="shared" ca="1" si="785"/>
        <v>0</v>
      </c>
    </row>
    <row r="8408" spans="3:8">
      <c r="C8408" s="13">
        <f t="shared" ref="C8408:C8471" ca="1" si="786">NORMINV(RAND(),$D$3,$G$3)</f>
        <v>2000.5053168017728</v>
      </c>
      <c r="D8408" s="13">
        <f t="shared" ref="D8408:D8471" ca="1" si="787">NORMINV(RAND(),$D$4,$G$4)</f>
        <v>99.791212544726392</v>
      </c>
      <c r="E8408" s="13">
        <f t="shared" ref="E8408:E8471" ca="1" si="788">NORMINV(RAND(),$D$5,$G$5)</f>
        <v>998638.56884425401</v>
      </c>
      <c r="F8408" s="13">
        <f t="shared" ref="F8408:F8471" ca="1" si="789">NORMINV(RAND(),$D$6,$G$6)</f>
        <v>3.9933641204818806</v>
      </c>
      <c r="G8408" s="13">
        <f t="shared" ref="G8408:G8471" ca="1" si="790">C8408^2*D8408/(E8408*3.1415926*F8408^4)</f>
        <v>0.50056199504829502</v>
      </c>
      <c r="H8408" s="13">
        <f t="shared" ref="H8408:H8471" ca="1" si="791">IF(G8408&gt;0.54,1,IF(G8408&lt;0.46,1,0))</f>
        <v>0</v>
      </c>
    </row>
    <row r="8409" spans="3:8">
      <c r="C8409" s="13">
        <f t="shared" ca="1" si="786"/>
        <v>1991.5778332664008</v>
      </c>
      <c r="D8409" s="13">
        <f t="shared" ca="1" si="787"/>
        <v>99.942089192628686</v>
      </c>
      <c r="E8409" s="13">
        <f t="shared" ca="1" si="788"/>
        <v>991551.13602140441</v>
      </c>
      <c r="F8409" s="13">
        <f t="shared" ca="1" si="789"/>
        <v>4.0102754826821956</v>
      </c>
      <c r="G8409" s="13">
        <f t="shared" ca="1" si="790"/>
        <v>0.49201821491842324</v>
      </c>
      <c r="H8409" s="13">
        <f t="shared" ca="1" si="791"/>
        <v>0</v>
      </c>
    </row>
    <row r="8410" spans="3:8">
      <c r="C8410" s="13">
        <f t="shared" ca="1" si="786"/>
        <v>2006.2156073859958</v>
      </c>
      <c r="D8410" s="13">
        <f t="shared" ca="1" si="787"/>
        <v>100.24517389296629</v>
      </c>
      <c r="E8410" s="13">
        <f t="shared" ca="1" si="788"/>
        <v>988968.60916742671</v>
      </c>
      <c r="F8410" s="13">
        <f t="shared" ca="1" si="789"/>
        <v>3.9959932431710352</v>
      </c>
      <c r="G8410" s="13">
        <f t="shared" ca="1" si="790"/>
        <v>0.50931601209606836</v>
      </c>
      <c r="H8410" s="13">
        <f t="shared" ca="1" si="791"/>
        <v>0</v>
      </c>
    </row>
    <row r="8411" spans="3:8">
      <c r="C8411" s="13">
        <f t="shared" ca="1" si="786"/>
        <v>1974.8114436322069</v>
      </c>
      <c r="D8411" s="13">
        <f t="shared" ca="1" si="787"/>
        <v>99.322504710470426</v>
      </c>
      <c r="E8411" s="13">
        <f t="shared" ca="1" si="788"/>
        <v>1000154.0422023395</v>
      </c>
      <c r="F8411" s="13">
        <f t="shared" ca="1" si="789"/>
        <v>3.9917381336364883</v>
      </c>
      <c r="G8411" s="13">
        <f t="shared" ca="1" si="790"/>
        <v>0.48555004861013235</v>
      </c>
      <c r="H8411" s="13">
        <f t="shared" ca="1" si="791"/>
        <v>0</v>
      </c>
    </row>
    <row r="8412" spans="3:8">
      <c r="C8412" s="13">
        <f t="shared" ca="1" si="786"/>
        <v>2006.2526178812911</v>
      </c>
      <c r="D8412" s="13">
        <f t="shared" ca="1" si="787"/>
        <v>99.178486370507017</v>
      </c>
      <c r="E8412" s="13">
        <f t="shared" ca="1" si="788"/>
        <v>1000691.5656529758</v>
      </c>
      <c r="F8412" s="13">
        <f t="shared" ca="1" si="789"/>
        <v>4.0087716698147862</v>
      </c>
      <c r="G8412" s="13">
        <f t="shared" ca="1" si="790"/>
        <v>0.49169220347275289</v>
      </c>
      <c r="H8412" s="13">
        <f t="shared" ca="1" si="791"/>
        <v>0</v>
      </c>
    </row>
    <row r="8413" spans="3:8">
      <c r="C8413" s="13">
        <f t="shared" ca="1" si="786"/>
        <v>2008.897840266349</v>
      </c>
      <c r="D8413" s="13">
        <f t="shared" ca="1" si="787"/>
        <v>100.41670604669608</v>
      </c>
      <c r="E8413" s="13">
        <f t="shared" ca="1" si="788"/>
        <v>992468.76982722385</v>
      </c>
      <c r="F8413" s="13">
        <f t="shared" ca="1" si="789"/>
        <v>3.9879375246046251</v>
      </c>
      <c r="G8413" s="13">
        <f t="shared" ca="1" si="790"/>
        <v>0.51387983499249557</v>
      </c>
      <c r="H8413" s="13">
        <f t="shared" ca="1" si="791"/>
        <v>0</v>
      </c>
    </row>
    <row r="8414" spans="3:8">
      <c r="C8414" s="13">
        <f t="shared" ca="1" si="786"/>
        <v>1980.9879056434688</v>
      </c>
      <c r="D8414" s="13">
        <f t="shared" ca="1" si="787"/>
        <v>99.655868216447374</v>
      </c>
      <c r="E8414" s="13">
        <f t="shared" ca="1" si="788"/>
        <v>987917.56081619044</v>
      </c>
      <c r="F8414" s="13">
        <f t="shared" ca="1" si="789"/>
        <v>3.9984767606803477</v>
      </c>
      <c r="G8414" s="13">
        <f t="shared" ca="1" si="790"/>
        <v>0.49296677514713927</v>
      </c>
      <c r="H8414" s="13">
        <f t="shared" ca="1" si="791"/>
        <v>0</v>
      </c>
    </row>
    <row r="8415" spans="3:8">
      <c r="C8415" s="13">
        <f t="shared" ca="1" si="786"/>
        <v>2028.0379087984238</v>
      </c>
      <c r="D8415" s="13">
        <f t="shared" ca="1" si="787"/>
        <v>100.18917259567617</v>
      </c>
      <c r="E8415" s="13">
        <f t="shared" ca="1" si="788"/>
        <v>989208.90226183308</v>
      </c>
      <c r="F8415" s="13">
        <f t="shared" ca="1" si="789"/>
        <v>3.9924246889917709</v>
      </c>
      <c r="G8415" s="13">
        <f t="shared" ca="1" si="790"/>
        <v>0.52190098410707342</v>
      </c>
      <c r="H8415" s="13">
        <f t="shared" ca="1" si="791"/>
        <v>0</v>
      </c>
    </row>
    <row r="8416" spans="3:8">
      <c r="C8416" s="13">
        <f t="shared" ca="1" si="786"/>
        <v>1989.1832075454554</v>
      </c>
      <c r="D8416" s="13">
        <f t="shared" ca="1" si="787"/>
        <v>100.02496296121338</v>
      </c>
      <c r="E8416" s="13">
        <f t="shared" ca="1" si="788"/>
        <v>986012.42866517231</v>
      </c>
      <c r="F8416" s="13">
        <f t="shared" ca="1" si="789"/>
        <v>4.0056612643019296</v>
      </c>
      <c r="G8416" s="13">
        <f t="shared" ca="1" si="790"/>
        <v>0.49628235043090235</v>
      </c>
      <c r="H8416" s="13">
        <f t="shared" ca="1" si="791"/>
        <v>0</v>
      </c>
    </row>
    <row r="8417" spans="3:8">
      <c r="C8417" s="13">
        <f t="shared" ca="1" si="786"/>
        <v>2005.5267880918313</v>
      </c>
      <c r="D8417" s="13">
        <f t="shared" ca="1" si="787"/>
        <v>99.235689168869484</v>
      </c>
      <c r="E8417" s="13">
        <f t="shared" ca="1" si="788"/>
        <v>997210.57798633026</v>
      </c>
      <c r="F8417" s="13">
        <f t="shared" ca="1" si="789"/>
        <v>3.9897811200830335</v>
      </c>
      <c r="G8417" s="13">
        <f t="shared" ca="1" si="790"/>
        <v>0.50279598285354044</v>
      </c>
      <c r="H8417" s="13">
        <f t="shared" ca="1" si="791"/>
        <v>0</v>
      </c>
    </row>
    <row r="8418" spans="3:8">
      <c r="C8418" s="13">
        <f t="shared" ca="1" si="786"/>
        <v>1986.9015875450086</v>
      </c>
      <c r="D8418" s="13">
        <f t="shared" ca="1" si="787"/>
        <v>99.848374531669279</v>
      </c>
      <c r="E8418" s="13">
        <f t="shared" ca="1" si="788"/>
        <v>991555.60298135749</v>
      </c>
      <c r="F8418" s="13">
        <f t="shared" ca="1" si="789"/>
        <v>4.0013639741572806</v>
      </c>
      <c r="G8418" s="13">
        <f t="shared" ca="1" si="790"/>
        <v>0.49362204140638388</v>
      </c>
      <c r="H8418" s="13">
        <f t="shared" ca="1" si="791"/>
        <v>0</v>
      </c>
    </row>
    <row r="8419" spans="3:8">
      <c r="C8419" s="13">
        <f t="shared" ca="1" si="786"/>
        <v>2002.8083009112854</v>
      </c>
      <c r="D8419" s="13">
        <f t="shared" ca="1" si="787"/>
        <v>99.667607711311987</v>
      </c>
      <c r="E8419" s="13">
        <f t="shared" ca="1" si="788"/>
        <v>992248.51818601287</v>
      </c>
      <c r="F8419" s="13">
        <f t="shared" ca="1" si="789"/>
        <v>4.0016244952423943</v>
      </c>
      <c r="G8419" s="13">
        <f t="shared" ca="1" si="790"/>
        <v>0.50016942938597686</v>
      </c>
      <c r="H8419" s="13">
        <f t="shared" ca="1" si="791"/>
        <v>0</v>
      </c>
    </row>
    <row r="8420" spans="3:8">
      <c r="C8420" s="13">
        <f t="shared" ca="1" si="786"/>
        <v>2009.1174619318022</v>
      </c>
      <c r="D8420" s="13">
        <f t="shared" ca="1" si="787"/>
        <v>100.61796004156096</v>
      </c>
      <c r="E8420" s="13">
        <f t="shared" ca="1" si="788"/>
        <v>990343.07758253056</v>
      </c>
      <c r="F8420" s="13">
        <f t="shared" ca="1" si="789"/>
        <v>3.9976493509192328</v>
      </c>
      <c r="G8420" s="13">
        <f t="shared" ca="1" si="790"/>
        <v>0.51113054823298287</v>
      </c>
      <c r="H8420" s="13">
        <f t="shared" ca="1" si="791"/>
        <v>0</v>
      </c>
    </row>
    <row r="8421" spans="3:8">
      <c r="C8421" s="13">
        <f t="shared" ca="1" si="786"/>
        <v>2006.5669437153804</v>
      </c>
      <c r="D8421" s="13">
        <f t="shared" ca="1" si="787"/>
        <v>100.67705792408749</v>
      </c>
      <c r="E8421" s="13">
        <f t="shared" ca="1" si="788"/>
        <v>1000894.610075062</v>
      </c>
      <c r="F8421" s="13">
        <f t="shared" ca="1" si="789"/>
        <v>3.9904055427017684</v>
      </c>
      <c r="G8421" s="13">
        <f t="shared" ca="1" si="790"/>
        <v>0.5084303491623311</v>
      </c>
      <c r="H8421" s="13">
        <f t="shared" ca="1" si="791"/>
        <v>0</v>
      </c>
    </row>
    <row r="8422" spans="3:8">
      <c r="C8422" s="13">
        <f t="shared" ca="1" si="786"/>
        <v>2022.0435507771303</v>
      </c>
      <c r="D8422" s="13">
        <f t="shared" ca="1" si="787"/>
        <v>99.652146222059997</v>
      </c>
      <c r="E8422" s="13">
        <f t="shared" ca="1" si="788"/>
        <v>985961.59748759272</v>
      </c>
      <c r="F8422" s="13">
        <f t="shared" ca="1" si="789"/>
        <v>3.9978130751064507</v>
      </c>
      <c r="G8422" s="13">
        <f t="shared" ca="1" si="790"/>
        <v>0.51495332385493409</v>
      </c>
      <c r="H8422" s="13">
        <f t="shared" ca="1" si="791"/>
        <v>0</v>
      </c>
    </row>
    <row r="8423" spans="3:8">
      <c r="C8423" s="13">
        <f t="shared" ca="1" si="786"/>
        <v>2030.6945096324441</v>
      </c>
      <c r="D8423" s="13">
        <f t="shared" ca="1" si="787"/>
        <v>99.248349253454236</v>
      </c>
      <c r="E8423" s="13">
        <f t="shared" ca="1" si="788"/>
        <v>996184.77994720463</v>
      </c>
      <c r="F8423" s="13">
        <f t="shared" ca="1" si="789"/>
        <v>4.0034773575646669</v>
      </c>
      <c r="G8423" s="13">
        <f t="shared" ca="1" si="790"/>
        <v>0.50906496325622153</v>
      </c>
      <c r="H8423" s="13">
        <f t="shared" ca="1" si="791"/>
        <v>0</v>
      </c>
    </row>
    <row r="8424" spans="3:8">
      <c r="C8424" s="13">
        <f t="shared" ca="1" si="786"/>
        <v>2004.276014998431</v>
      </c>
      <c r="D8424" s="13">
        <f t="shared" ca="1" si="787"/>
        <v>99.708999571495426</v>
      </c>
      <c r="E8424" s="13">
        <f t="shared" ca="1" si="788"/>
        <v>997979.82170704717</v>
      </c>
      <c r="F8424" s="13">
        <f t="shared" ca="1" si="789"/>
        <v>4.0015974845917635</v>
      </c>
      <c r="G8424" s="13">
        <f t="shared" ca="1" si="790"/>
        <v>0.49824641933801889</v>
      </c>
      <c r="H8424" s="13">
        <f t="shared" ca="1" si="791"/>
        <v>0</v>
      </c>
    </row>
    <row r="8425" spans="3:8">
      <c r="C8425" s="13">
        <f t="shared" ca="1" si="786"/>
        <v>2001.9101204037886</v>
      </c>
      <c r="D8425" s="13">
        <f t="shared" ca="1" si="787"/>
        <v>100.25832205015655</v>
      </c>
      <c r="E8425" s="13">
        <f t="shared" ca="1" si="788"/>
        <v>994477.45203594817</v>
      </c>
      <c r="F8425" s="13">
        <f t="shared" ca="1" si="789"/>
        <v>4.0056557367274266</v>
      </c>
      <c r="G8425" s="13">
        <f t="shared" ca="1" si="790"/>
        <v>0.49954002395769304</v>
      </c>
      <c r="H8425" s="13">
        <f t="shared" ca="1" si="791"/>
        <v>0</v>
      </c>
    </row>
    <row r="8426" spans="3:8">
      <c r="C8426" s="13">
        <f t="shared" ca="1" si="786"/>
        <v>2015.1682915177207</v>
      </c>
      <c r="D8426" s="13">
        <f t="shared" ca="1" si="787"/>
        <v>99.880750682290142</v>
      </c>
      <c r="E8426" s="13">
        <f t="shared" ca="1" si="788"/>
        <v>995728.06418781588</v>
      </c>
      <c r="F8426" s="13">
        <f t="shared" ca="1" si="789"/>
        <v>3.9996086528722512</v>
      </c>
      <c r="G8426" s="13">
        <f t="shared" ca="1" si="790"/>
        <v>0.50669174586219623</v>
      </c>
      <c r="H8426" s="13">
        <f t="shared" ca="1" si="791"/>
        <v>0</v>
      </c>
    </row>
    <row r="8427" spans="3:8">
      <c r="C8427" s="13">
        <f t="shared" ca="1" si="786"/>
        <v>1988.2361025300104</v>
      </c>
      <c r="D8427" s="13">
        <f t="shared" ca="1" si="787"/>
        <v>101.25871695573959</v>
      </c>
      <c r="E8427" s="13">
        <f t="shared" ca="1" si="788"/>
        <v>986731.62433560193</v>
      </c>
      <c r="F8427" s="13">
        <f t="shared" ca="1" si="789"/>
        <v>4.0010399390279732</v>
      </c>
      <c r="G8427" s="13">
        <f t="shared" ca="1" si="790"/>
        <v>0.50388087177159058</v>
      </c>
      <c r="H8427" s="13">
        <f t="shared" ca="1" si="791"/>
        <v>0</v>
      </c>
    </row>
    <row r="8428" spans="3:8">
      <c r="C8428" s="13">
        <f t="shared" ca="1" si="786"/>
        <v>1977.7481905787424</v>
      </c>
      <c r="D8428" s="13">
        <f t="shared" ca="1" si="787"/>
        <v>100.57302120318376</v>
      </c>
      <c r="E8428" s="13">
        <f t="shared" ca="1" si="788"/>
        <v>985941.66665962513</v>
      </c>
      <c r="F8428" s="13">
        <f t="shared" ca="1" si="789"/>
        <v>4.0073695793163253</v>
      </c>
      <c r="G8428" s="13">
        <f t="shared" ca="1" si="790"/>
        <v>0.49247570896766052</v>
      </c>
      <c r="H8428" s="13">
        <f t="shared" ca="1" si="791"/>
        <v>0</v>
      </c>
    </row>
    <row r="8429" spans="3:8">
      <c r="C8429" s="13">
        <f t="shared" ca="1" si="786"/>
        <v>2014.0698074326128</v>
      </c>
      <c r="D8429" s="13">
        <f t="shared" ca="1" si="787"/>
        <v>98.774910389923718</v>
      </c>
      <c r="E8429" s="13">
        <f t="shared" ca="1" si="788"/>
        <v>1000323.9689536722</v>
      </c>
      <c r="F8429" s="13">
        <f t="shared" ca="1" si="789"/>
        <v>3.9944333006953672</v>
      </c>
      <c r="G8429" s="13">
        <f t="shared" ca="1" si="790"/>
        <v>0.50082320986835716</v>
      </c>
      <c r="H8429" s="13">
        <f t="shared" ca="1" si="791"/>
        <v>0</v>
      </c>
    </row>
    <row r="8430" spans="3:8">
      <c r="C8430" s="13">
        <f t="shared" ca="1" si="786"/>
        <v>2003.2906602751261</v>
      </c>
      <c r="D8430" s="13">
        <f t="shared" ca="1" si="787"/>
        <v>99.918600685486055</v>
      </c>
      <c r="E8430" s="13">
        <f t="shared" ca="1" si="788"/>
        <v>987624.06658124761</v>
      </c>
      <c r="F8430" s="13">
        <f t="shared" ca="1" si="789"/>
        <v>4.0028670690599313</v>
      </c>
      <c r="G8430" s="13">
        <f t="shared" ca="1" si="790"/>
        <v>0.5033940461444254</v>
      </c>
      <c r="H8430" s="13">
        <f t="shared" ca="1" si="791"/>
        <v>0</v>
      </c>
    </row>
    <row r="8431" spans="3:8">
      <c r="C8431" s="13">
        <f t="shared" ca="1" si="786"/>
        <v>1992.0816195598813</v>
      </c>
      <c r="D8431" s="13">
        <f t="shared" ca="1" si="787"/>
        <v>100.92213642402341</v>
      </c>
      <c r="E8431" s="13">
        <f t="shared" ca="1" si="788"/>
        <v>995156.07299638423</v>
      </c>
      <c r="F8431" s="13">
        <f t="shared" ca="1" si="789"/>
        <v>4.012263703474451</v>
      </c>
      <c r="G8431" s="13">
        <f t="shared" ca="1" si="790"/>
        <v>0.49431268254422234</v>
      </c>
      <c r="H8431" s="13">
        <f t="shared" ca="1" si="791"/>
        <v>0</v>
      </c>
    </row>
    <row r="8432" spans="3:8">
      <c r="C8432" s="13">
        <f t="shared" ca="1" si="786"/>
        <v>2005.9643972513761</v>
      </c>
      <c r="D8432" s="13">
        <f t="shared" ca="1" si="787"/>
        <v>100.37268037415161</v>
      </c>
      <c r="E8432" s="13">
        <f t="shared" ca="1" si="788"/>
        <v>996881.69620946876</v>
      </c>
      <c r="F8432" s="13">
        <f t="shared" ca="1" si="789"/>
        <v>4.003585216813736</v>
      </c>
      <c r="G8432" s="13">
        <f t="shared" ca="1" si="790"/>
        <v>0.50196353388930826</v>
      </c>
      <c r="H8432" s="13">
        <f t="shared" ca="1" si="791"/>
        <v>0</v>
      </c>
    </row>
    <row r="8433" spans="3:8">
      <c r="C8433" s="13">
        <f t="shared" ca="1" si="786"/>
        <v>1997.0241556985668</v>
      </c>
      <c r="D8433" s="13">
        <f t="shared" ca="1" si="787"/>
        <v>99.523161528839367</v>
      </c>
      <c r="E8433" s="13">
        <f t="shared" ca="1" si="788"/>
        <v>988791.14410948986</v>
      </c>
      <c r="F8433" s="13">
        <f t="shared" ca="1" si="789"/>
        <v>4.0106189155866989</v>
      </c>
      <c r="G8433" s="13">
        <f t="shared" ca="1" si="790"/>
        <v>0.49384512993781327</v>
      </c>
      <c r="H8433" s="13">
        <f t="shared" ca="1" si="791"/>
        <v>0</v>
      </c>
    </row>
    <row r="8434" spans="3:8">
      <c r="C8434" s="13">
        <f t="shared" ca="1" si="786"/>
        <v>1998.0744386130389</v>
      </c>
      <c r="D8434" s="13">
        <f t="shared" ca="1" si="787"/>
        <v>100.30877829649687</v>
      </c>
      <c r="E8434" s="13">
        <f t="shared" ca="1" si="788"/>
        <v>1001381.6930367484</v>
      </c>
      <c r="F8434" s="13">
        <f t="shared" ca="1" si="789"/>
        <v>3.9976533561898573</v>
      </c>
      <c r="G8434" s="13">
        <f t="shared" ca="1" si="790"/>
        <v>0.49841628549367883</v>
      </c>
      <c r="H8434" s="13">
        <f t="shared" ca="1" si="791"/>
        <v>0</v>
      </c>
    </row>
    <row r="8435" spans="3:8">
      <c r="C8435" s="13">
        <f t="shared" ca="1" si="786"/>
        <v>2003.3335811671438</v>
      </c>
      <c r="D8435" s="13">
        <f t="shared" ca="1" si="787"/>
        <v>99.685432929937193</v>
      </c>
      <c r="E8435" s="13">
        <f t="shared" ca="1" si="788"/>
        <v>1006662.4859770816</v>
      </c>
      <c r="F8435" s="13">
        <f t="shared" ca="1" si="789"/>
        <v>4.0081009981088886</v>
      </c>
      <c r="G8435" s="13">
        <f t="shared" ca="1" si="790"/>
        <v>0.49017354141326602</v>
      </c>
      <c r="H8435" s="13">
        <f t="shared" ca="1" si="791"/>
        <v>0</v>
      </c>
    </row>
    <row r="8436" spans="3:8">
      <c r="C8436" s="13">
        <f t="shared" ca="1" si="786"/>
        <v>2012.3115245980578</v>
      </c>
      <c r="D8436" s="13">
        <f t="shared" ca="1" si="787"/>
        <v>98.825624510449899</v>
      </c>
      <c r="E8436" s="13">
        <f t="shared" ca="1" si="788"/>
        <v>993823.5238502936</v>
      </c>
      <c r="F8436" s="13">
        <f t="shared" ca="1" si="789"/>
        <v>4.0111879910574082</v>
      </c>
      <c r="G8436" s="13">
        <f t="shared" ca="1" si="790"/>
        <v>0.49511808864733786</v>
      </c>
      <c r="H8436" s="13">
        <f t="shared" ca="1" si="791"/>
        <v>0</v>
      </c>
    </row>
    <row r="8437" spans="3:8">
      <c r="C8437" s="13">
        <f t="shared" ca="1" si="786"/>
        <v>2000.0164126099774</v>
      </c>
      <c r="D8437" s="13">
        <f t="shared" ca="1" si="787"/>
        <v>99.887750240971926</v>
      </c>
      <c r="E8437" s="13">
        <f t="shared" ca="1" si="788"/>
        <v>993522.50904207979</v>
      </c>
      <c r="F8437" s="13">
        <f t="shared" ca="1" si="789"/>
        <v>4.0039050251245225</v>
      </c>
      <c r="G8437" s="13">
        <f t="shared" ca="1" si="790"/>
        <v>0.49810018825565672</v>
      </c>
      <c r="H8437" s="13">
        <f t="shared" ca="1" si="791"/>
        <v>0</v>
      </c>
    </row>
    <row r="8438" spans="3:8">
      <c r="C8438" s="13">
        <f t="shared" ca="1" si="786"/>
        <v>2004.7329291811197</v>
      </c>
      <c r="D8438" s="13">
        <f t="shared" ca="1" si="787"/>
        <v>99.471336889365773</v>
      </c>
      <c r="E8438" s="13">
        <f t="shared" ca="1" si="788"/>
        <v>987690.91226141015</v>
      </c>
      <c r="F8438" s="13">
        <f t="shared" ca="1" si="789"/>
        <v>3.9988928341466017</v>
      </c>
      <c r="G8438" s="13">
        <f t="shared" ca="1" si="790"/>
        <v>0.50382651220919206</v>
      </c>
      <c r="H8438" s="13">
        <f t="shared" ca="1" si="791"/>
        <v>0</v>
      </c>
    </row>
    <row r="8439" spans="3:8">
      <c r="C8439" s="13">
        <f t="shared" ca="1" si="786"/>
        <v>2008.4935561290322</v>
      </c>
      <c r="D8439" s="13">
        <f t="shared" ca="1" si="787"/>
        <v>99.0486451640149</v>
      </c>
      <c r="E8439" s="13">
        <f t="shared" ca="1" si="788"/>
        <v>992894.59960058157</v>
      </c>
      <c r="F8439" s="13">
        <f t="shared" ca="1" si="789"/>
        <v>3.9888648118655032</v>
      </c>
      <c r="G8439" s="13">
        <f t="shared" ca="1" si="790"/>
        <v>0.5059867450883524</v>
      </c>
      <c r="H8439" s="13">
        <f t="shared" ca="1" si="791"/>
        <v>0</v>
      </c>
    </row>
    <row r="8440" spans="3:8">
      <c r="C8440" s="13">
        <f t="shared" ca="1" si="786"/>
        <v>2003.6185587969537</v>
      </c>
      <c r="D8440" s="13">
        <f t="shared" ca="1" si="787"/>
        <v>99.123642683515925</v>
      </c>
      <c r="E8440" s="13">
        <f t="shared" ca="1" si="788"/>
        <v>995663.67388001468</v>
      </c>
      <c r="F8440" s="13">
        <f t="shared" ca="1" si="789"/>
        <v>3.9912746139316568</v>
      </c>
      <c r="G8440" s="13">
        <f t="shared" ca="1" si="790"/>
        <v>0.50130077722552557</v>
      </c>
      <c r="H8440" s="13">
        <f t="shared" ca="1" si="791"/>
        <v>0</v>
      </c>
    </row>
    <row r="8441" spans="3:8">
      <c r="C8441" s="13">
        <f t="shared" ca="1" si="786"/>
        <v>2011.8139911452861</v>
      </c>
      <c r="D8441" s="13">
        <f t="shared" ca="1" si="787"/>
        <v>100.07881516499533</v>
      </c>
      <c r="E8441" s="13">
        <f t="shared" ca="1" si="788"/>
        <v>1004088.3368959161</v>
      </c>
      <c r="F8441" s="13">
        <f t="shared" ca="1" si="789"/>
        <v>3.9825357594925617</v>
      </c>
      <c r="G8441" s="13">
        <f t="shared" ca="1" si="790"/>
        <v>0.51045478509560049</v>
      </c>
      <c r="H8441" s="13">
        <f t="shared" ca="1" si="791"/>
        <v>0</v>
      </c>
    </row>
    <row r="8442" spans="3:8">
      <c r="C8442" s="13">
        <f t="shared" ca="1" si="786"/>
        <v>2002.1978797634633</v>
      </c>
      <c r="D8442" s="13">
        <f t="shared" ca="1" si="787"/>
        <v>100.15777461218424</v>
      </c>
      <c r="E8442" s="13">
        <f t="shared" ca="1" si="788"/>
        <v>995996.17765982996</v>
      </c>
      <c r="F8442" s="13">
        <f t="shared" ca="1" si="789"/>
        <v>4.0049555517482833</v>
      </c>
      <c r="G8442" s="13">
        <f t="shared" ca="1" si="790"/>
        <v>0.49876999772386488</v>
      </c>
      <c r="H8442" s="13">
        <f t="shared" ca="1" si="791"/>
        <v>0</v>
      </c>
    </row>
    <row r="8443" spans="3:8">
      <c r="C8443" s="13">
        <f t="shared" ca="1" si="786"/>
        <v>2007.3047391526329</v>
      </c>
      <c r="D8443" s="13">
        <f t="shared" ca="1" si="787"/>
        <v>100.32080722831489</v>
      </c>
      <c r="E8443" s="13">
        <f t="shared" ca="1" si="788"/>
        <v>992046.35094228492</v>
      </c>
      <c r="F8443" s="13">
        <f t="shared" ca="1" si="789"/>
        <v>4.0163138467089681</v>
      </c>
      <c r="G8443" s="13">
        <f t="shared" ca="1" si="790"/>
        <v>0.49845417570828043</v>
      </c>
      <c r="H8443" s="13">
        <f t="shared" ca="1" si="791"/>
        <v>0</v>
      </c>
    </row>
    <row r="8444" spans="3:8">
      <c r="C8444" s="13">
        <f t="shared" ca="1" si="786"/>
        <v>2002.9518874900846</v>
      </c>
      <c r="D8444" s="13">
        <f t="shared" ca="1" si="787"/>
        <v>100.43231579192762</v>
      </c>
      <c r="E8444" s="13">
        <f t="shared" ca="1" si="788"/>
        <v>999848.65804596012</v>
      </c>
      <c r="F8444" s="13">
        <f t="shared" ca="1" si="789"/>
        <v>3.9940733319754207</v>
      </c>
      <c r="G8444" s="13">
        <f t="shared" ca="1" si="790"/>
        <v>0.50404143672018431</v>
      </c>
      <c r="H8444" s="13">
        <f t="shared" ca="1" si="791"/>
        <v>0</v>
      </c>
    </row>
    <row r="8445" spans="3:8">
      <c r="C8445" s="13">
        <f t="shared" ca="1" si="786"/>
        <v>2002.4770066847218</v>
      </c>
      <c r="D8445" s="13">
        <f t="shared" ca="1" si="787"/>
        <v>99.521264098825938</v>
      </c>
      <c r="E8445" s="13">
        <f t="shared" ca="1" si="788"/>
        <v>991771.46571382892</v>
      </c>
      <c r="F8445" s="13">
        <f t="shared" ca="1" si="789"/>
        <v>3.9996934812506688</v>
      </c>
      <c r="G8445" s="13">
        <f t="shared" ca="1" si="790"/>
        <v>0.50047529544937486</v>
      </c>
      <c r="H8445" s="13">
        <f t="shared" ca="1" si="791"/>
        <v>0</v>
      </c>
    </row>
    <row r="8446" spans="3:8">
      <c r="C8446" s="13">
        <f t="shared" ca="1" si="786"/>
        <v>1990.885528602581</v>
      </c>
      <c r="D8446" s="13">
        <f t="shared" ca="1" si="787"/>
        <v>100.74796880583928</v>
      </c>
      <c r="E8446" s="13">
        <f t="shared" ca="1" si="788"/>
        <v>999940.1268778916</v>
      </c>
      <c r="F8446" s="13">
        <f t="shared" ca="1" si="789"/>
        <v>3.9997523225892193</v>
      </c>
      <c r="G8446" s="13">
        <f t="shared" ca="1" si="790"/>
        <v>0.49667536503118714</v>
      </c>
      <c r="H8446" s="13">
        <f t="shared" ca="1" si="791"/>
        <v>0</v>
      </c>
    </row>
    <row r="8447" spans="3:8">
      <c r="C8447" s="13">
        <f t="shared" ca="1" si="786"/>
        <v>1987.0854340347234</v>
      </c>
      <c r="D8447" s="13">
        <f t="shared" ca="1" si="787"/>
        <v>100.25699499923967</v>
      </c>
      <c r="E8447" s="13">
        <f t="shared" ca="1" si="788"/>
        <v>993670.66631807922</v>
      </c>
      <c r="F8447" s="13">
        <f t="shared" ca="1" si="789"/>
        <v>3.9836518123127949</v>
      </c>
      <c r="G8447" s="13">
        <f t="shared" ca="1" si="790"/>
        <v>0.50353532018961145</v>
      </c>
      <c r="H8447" s="13">
        <f t="shared" ca="1" si="791"/>
        <v>0</v>
      </c>
    </row>
    <row r="8448" spans="3:8">
      <c r="C8448" s="13">
        <f t="shared" ca="1" si="786"/>
        <v>2000.9777763152456</v>
      </c>
      <c r="D8448" s="13">
        <f t="shared" ca="1" si="787"/>
        <v>100.08807267329372</v>
      </c>
      <c r="E8448" s="13">
        <f t="shared" ca="1" si="788"/>
        <v>997743.67830471252</v>
      </c>
      <c r="F8448" s="13">
        <f t="shared" ca="1" si="789"/>
        <v>3.9938426465662236</v>
      </c>
      <c r="G8448" s="13">
        <f t="shared" ca="1" si="790"/>
        <v>0.5024978482196133</v>
      </c>
      <c r="H8448" s="13">
        <f t="shared" ca="1" si="791"/>
        <v>0</v>
      </c>
    </row>
    <row r="8449" spans="3:8">
      <c r="C8449" s="13">
        <f t="shared" ca="1" si="786"/>
        <v>1995.1813440884634</v>
      </c>
      <c r="D8449" s="13">
        <f t="shared" ca="1" si="787"/>
        <v>100.36556879253402</v>
      </c>
      <c r="E8449" s="13">
        <f t="shared" ca="1" si="788"/>
        <v>1002207.2336256838</v>
      </c>
      <c r="F8449" s="13">
        <f t="shared" ca="1" si="789"/>
        <v>3.9897406060083354</v>
      </c>
      <c r="G8449" s="13">
        <f t="shared" ca="1" si="790"/>
        <v>0.50079900702583069</v>
      </c>
      <c r="H8449" s="13">
        <f t="shared" ca="1" si="791"/>
        <v>0</v>
      </c>
    </row>
    <row r="8450" spans="3:8">
      <c r="C8450" s="13">
        <f t="shared" ca="1" si="786"/>
        <v>1998.3819885937592</v>
      </c>
      <c r="D8450" s="13">
        <f t="shared" ca="1" si="787"/>
        <v>100.21723951108815</v>
      </c>
      <c r="E8450" s="13">
        <f t="shared" ca="1" si="788"/>
        <v>993438.59883394314</v>
      </c>
      <c r="F8450" s="13">
        <f t="shared" ca="1" si="789"/>
        <v>4.0052017169053711</v>
      </c>
      <c r="G8450" s="13">
        <f t="shared" ca="1" si="790"/>
        <v>0.49832305405255795</v>
      </c>
      <c r="H8450" s="13">
        <f t="shared" ca="1" si="791"/>
        <v>0</v>
      </c>
    </row>
    <row r="8451" spans="3:8">
      <c r="C8451" s="13">
        <f t="shared" ca="1" si="786"/>
        <v>2011.1238398967466</v>
      </c>
      <c r="D8451" s="13">
        <f t="shared" ca="1" si="787"/>
        <v>100.5919215961847</v>
      </c>
      <c r="E8451" s="13">
        <f t="shared" ca="1" si="788"/>
        <v>999268.43493014434</v>
      </c>
      <c r="F8451" s="13">
        <f t="shared" ca="1" si="789"/>
        <v>3.9891300718898646</v>
      </c>
      <c r="G8451" s="13">
        <f t="shared" ca="1" si="790"/>
        <v>0.51179484703272859</v>
      </c>
      <c r="H8451" s="13">
        <f t="shared" ca="1" si="791"/>
        <v>0</v>
      </c>
    </row>
    <row r="8452" spans="3:8">
      <c r="C8452" s="13">
        <f t="shared" ca="1" si="786"/>
        <v>2015.6283923261999</v>
      </c>
      <c r="D8452" s="13">
        <f t="shared" ca="1" si="787"/>
        <v>100.17735337086201</v>
      </c>
      <c r="E8452" s="13">
        <f t="shared" ca="1" si="788"/>
        <v>1011678.4474372361</v>
      </c>
      <c r="F8452" s="13">
        <f t="shared" ca="1" si="789"/>
        <v>3.992830404318374</v>
      </c>
      <c r="G8452" s="13">
        <f t="shared" ca="1" si="790"/>
        <v>0.50381914815685802</v>
      </c>
      <c r="H8452" s="13">
        <f t="shared" ca="1" si="791"/>
        <v>0</v>
      </c>
    </row>
    <row r="8453" spans="3:8">
      <c r="C8453" s="13">
        <f t="shared" ca="1" si="786"/>
        <v>2000.736757280388</v>
      </c>
      <c r="D8453" s="13">
        <f t="shared" ca="1" si="787"/>
        <v>99.842586693971455</v>
      </c>
      <c r="E8453" s="13">
        <f t="shared" ca="1" si="788"/>
        <v>990124.60172607435</v>
      </c>
      <c r="F8453" s="13">
        <f t="shared" ca="1" si="789"/>
        <v>4.0073063195342646</v>
      </c>
      <c r="G8453" s="13">
        <f t="shared" ca="1" si="790"/>
        <v>0.49824832120482654</v>
      </c>
      <c r="H8453" s="13">
        <f t="shared" ca="1" si="791"/>
        <v>0</v>
      </c>
    </row>
    <row r="8454" spans="3:8">
      <c r="C8454" s="13">
        <f t="shared" ca="1" si="786"/>
        <v>1995.3800841747329</v>
      </c>
      <c r="D8454" s="13">
        <f t="shared" ca="1" si="787"/>
        <v>99.735820038080121</v>
      </c>
      <c r="E8454" s="13">
        <f t="shared" ca="1" si="788"/>
        <v>986737.86634052615</v>
      </c>
      <c r="F8454" s="13">
        <f t="shared" ca="1" si="789"/>
        <v>3.9908236028073594</v>
      </c>
      <c r="G8454" s="13">
        <f t="shared" ca="1" si="790"/>
        <v>0.50501077098598901</v>
      </c>
      <c r="H8454" s="13">
        <f t="shared" ca="1" si="791"/>
        <v>0</v>
      </c>
    </row>
    <row r="8455" spans="3:8">
      <c r="C8455" s="13">
        <f t="shared" ca="1" si="786"/>
        <v>2008.3285695479699</v>
      </c>
      <c r="D8455" s="13">
        <f t="shared" ca="1" si="787"/>
        <v>100.8128434515087</v>
      </c>
      <c r="E8455" s="13">
        <f t="shared" ca="1" si="788"/>
        <v>1004070.7434996532</v>
      </c>
      <c r="F8455" s="13">
        <f t="shared" ca="1" si="789"/>
        <v>3.9999569747304524</v>
      </c>
      <c r="G8455" s="13">
        <f t="shared" ca="1" si="790"/>
        <v>0.50355850945509029</v>
      </c>
      <c r="H8455" s="13">
        <f t="shared" ca="1" si="791"/>
        <v>0</v>
      </c>
    </row>
    <row r="8456" spans="3:8">
      <c r="C8456" s="13">
        <f t="shared" ca="1" si="786"/>
        <v>2016.0726235938337</v>
      </c>
      <c r="D8456" s="13">
        <f t="shared" ca="1" si="787"/>
        <v>100.25753024153633</v>
      </c>
      <c r="E8456" s="13">
        <f t="shared" ca="1" si="788"/>
        <v>977360.58308935154</v>
      </c>
      <c r="F8456" s="13">
        <f t="shared" ca="1" si="789"/>
        <v>3.9941122845052632</v>
      </c>
      <c r="G8456" s="13">
        <f t="shared" ca="1" si="790"/>
        <v>0.52148711482904087</v>
      </c>
      <c r="H8456" s="13">
        <f t="shared" ca="1" si="791"/>
        <v>0</v>
      </c>
    </row>
    <row r="8457" spans="3:8">
      <c r="C8457" s="13">
        <f t="shared" ca="1" si="786"/>
        <v>1998.5238721776404</v>
      </c>
      <c r="D8457" s="13">
        <f t="shared" ca="1" si="787"/>
        <v>100.03935026841206</v>
      </c>
      <c r="E8457" s="13">
        <f t="shared" ca="1" si="788"/>
        <v>986013.12259765621</v>
      </c>
      <c r="F8457" s="13">
        <f t="shared" ca="1" si="789"/>
        <v>3.9929206048256218</v>
      </c>
      <c r="G8457" s="13">
        <f t="shared" ca="1" si="790"/>
        <v>0.50745119972932518</v>
      </c>
      <c r="H8457" s="13">
        <f t="shared" ca="1" si="791"/>
        <v>0</v>
      </c>
    </row>
    <row r="8458" spans="3:8">
      <c r="C8458" s="13">
        <f t="shared" ca="1" si="786"/>
        <v>2008.248022035453</v>
      </c>
      <c r="D8458" s="13">
        <f t="shared" ca="1" si="787"/>
        <v>99.957918257100559</v>
      </c>
      <c r="E8458" s="13">
        <f t="shared" ca="1" si="788"/>
        <v>990350.42977189517</v>
      </c>
      <c r="F8458" s="13">
        <f t="shared" ca="1" si="789"/>
        <v>3.9946376788471962</v>
      </c>
      <c r="G8458" s="13">
        <f t="shared" ca="1" si="790"/>
        <v>0.5088661501713454</v>
      </c>
      <c r="H8458" s="13">
        <f t="shared" ca="1" si="791"/>
        <v>0</v>
      </c>
    </row>
    <row r="8459" spans="3:8">
      <c r="C8459" s="13">
        <f t="shared" ca="1" si="786"/>
        <v>1999.295164268804</v>
      </c>
      <c r="D8459" s="13">
        <f t="shared" ca="1" si="787"/>
        <v>98.967518514531974</v>
      </c>
      <c r="E8459" s="13">
        <f t="shared" ca="1" si="788"/>
        <v>989453.13448105764</v>
      </c>
      <c r="F8459" s="13">
        <f t="shared" ca="1" si="789"/>
        <v>3.9930165705708247</v>
      </c>
      <c r="G8459" s="13">
        <f t="shared" ca="1" si="790"/>
        <v>0.50060705791940341</v>
      </c>
      <c r="H8459" s="13">
        <f t="shared" ca="1" si="791"/>
        <v>0</v>
      </c>
    </row>
    <row r="8460" spans="3:8">
      <c r="C8460" s="13">
        <f t="shared" ca="1" si="786"/>
        <v>2010.6134429661845</v>
      </c>
      <c r="D8460" s="13">
        <f t="shared" ca="1" si="787"/>
        <v>100.1865735967598</v>
      </c>
      <c r="E8460" s="13">
        <f t="shared" ca="1" si="788"/>
        <v>995104.97471828153</v>
      </c>
      <c r="F8460" s="13">
        <f t="shared" ca="1" si="789"/>
        <v>3.9999017116734712</v>
      </c>
      <c r="G8460" s="13">
        <f t="shared" ca="1" si="790"/>
        <v>0.50611667517877024</v>
      </c>
      <c r="H8460" s="13">
        <f t="shared" ca="1" si="791"/>
        <v>0</v>
      </c>
    </row>
    <row r="8461" spans="3:8">
      <c r="C8461" s="13">
        <f t="shared" ca="1" si="786"/>
        <v>1992.2662929348744</v>
      </c>
      <c r="D8461" s="13">
        <f t="shared" ca="1" si="787"/>
        <v>99.198649167332363</v>
      </c>
      <c r="E8461" s="13">
        <f t="shared" ca="1" si="788"/>
        <v>988404.14780018548</v>
      </c>
      <c r="F8461" s="13">
        <f t="shared" ca="1" si="789"/>
        <v>3.9994270000355785</v>
      </c>
      <c r="G8461" s="13">
        <f t="shared" ca="1" si="790"/>
        <v>0.49559282630953083</v>
      </c>
      <c r="H8461" s="13">
        <f t="shared" ca="1" si="791"/>
        <v>0</v>
      </c>
    </row>
    <row r="8462" spans="3:8">
      <c r="C8462" s="13">
        <f t="shared" ca="1" si="786"/>
        <v>2000.4253944761913</v>
      </c>
      <c r="D8462" s="13">
        <f t="shared" ca="1" si="787"/>
        <v>99.982040347584984</v>
      </c>
      <c r="E8462" s="13">
        <f t="shared" ca="1" si="788"/>
        <v>997451.03899067186</v>
      </c>
      <c r="F8462" s="13">
        <f t="shared" ca="1" si="789"/>
        <v>4.0063575244954652</v>
      </c>
      <c r="G8462" s="13">
        <f t="shared" ca="1" si="790"/>
        <v>0.49559446775561167</v>
      </c>
      <c r="H8462" s="13">
        <f t="shared" ca="1" si="791"/>
        <v>0</v>
      </c>
    </row>
    <row r="8463" spans="3:8">
      <c r="C8463" s="13">
        <f t="shared" ca="1" si="786"/>
        <v>1985.935938949458</v>
      </c>
      <c r="D8463" s="13">
        <f t="shared" ca="1" si="787"/>
        <v>100.10430089822754</v>
      </c>
      <c r="E8463" s="13">
        <f t="shared" ca="1" si="788"/>
        <v>995429.0780236125</v>
      </c>
      <c r="F8463" s="13">
        <f t="shared" ca="1" si="789"/>
        <v>4.0035938016694432</v>
      </c>
      <c r="G8463" s="13">
        <f t="shared" ca="1" si="790"/>
        <v>0.49138623459446279</v>
      </c>
      <c r="H8463" s="13">
        <f t="shared" ca="1" si="791"/>
        <v>0</v>
      </c>
    </row>
    <row r="8464" spans="3:8">
      <c r="C8464" s="13">
        <f t="shared" ca="1" si="786"/>
        <v>1998.0738951362632</v>
      </c>
      <c r="D8464" s="13">
        <f t="shared" ca="1" si="787"/>
        <v>101.23160768701999</v>
      </c>
      <c r="E8464" s="13">
        <f t="shared" ca="1" si="788"/>
        <v>1000748.2451565677</v>
      </c>
      <c r="F8464" s="13">
        <f t="shared" ca="1" si="789"/>
        <v>4.0008297080716648</v>
      </c>
      <c r="G8464" s="13">
        <f t="shared" ca="1" si="790"/>
        <v>0.5017232854563165</v>
      </c>
      <c r="H8464" s="13">
        <f t="shared" ca="1" si="791"/>
        <v>0</v>
      </c>
    </row>
    <row r="8465" spans="3:8">
      <c r="C8465" s="13">
        <f t="shared" ca="1" si="786"/>
        <v>1992.1500511031156</v>
      </c>
      <c r="D8465" s="13">
        <f t="shared" ca="1" si="787"/>
        <v>100.25981277913411</v>
      </c>
      <c r="E8465" s="13">
        <f t="shared" ca="1" si="788"/>
        <v>983519.62131325342</v>
      </c>
      <c r="F8465" s="13">
        <f t="shared" ca="1" si="789"/>
        <v>3.9903739112136671</v>
      </c>
      <c r="G8465" s="13">
        <f t="shared" ca="1" si="790"/>
        <v>0.50790644006529928</v>
      </c>
      <c r="H8465" s="13">
        <f t="shared" ca="1" si="791"/>
        <v>0</v>
      </c>
    </row>
    <row r="8466" spans="3:8">
      <c r="C8466" s="13">
        <f t="shared" ca="1" si="786"/>
        <v>2003.9523621059891</v>
      </c>
      <c r="D8466" s="13">
        <f t="shared" ca="1" si="787"/>
        <v>99.402127426100265</v>
      </c>
      <c r="E8466" s="13">
        <f t="shared" ca="1" si="788"/>
        <v>992938.96980017086</v>
      </c>
      <c r="F8466" s="13">
        <f t="shared" ca="1" si="789"/>
        <v>3.9928443527893656</v>
      </c>
      <c r="G8466" s="13">
        <f t="shared" ca="1" si="790"/>
        <v>0.50346411444150241</v>
      </c>
      <c r="H8466" s="13">
        <f t="shared" ca="1" si="791"/>
        <v>0</v>
      </c>
    </row>
    <row r="8467" spans="3:8">
      <c r="C8467" s="13">
        <f t="shared" ca="1" si="786"/>
        <v>2007.2305934839878</v>
      </c>
      <c r="D8467" s="13">
        <f t="shared" ca="1" si="787"/>
        <v>101.08118163000576</v>
      </c>
      <c r="E8467" s="13">
        <f t="shared" ca="1" si="788"/>
        <v>993913.69168014009</v>
      </c>
      <c r="F8467" s="13">
        <f t="shared" ca="1" si="789"/>
        <v>4.0024303990921828</v>
      </c>
      <c r="G8467" s="13">
        <f t="shared" ca="1" si="790"/>
        <v>0.50824270448312681</v>
      </c>
      <c r="H8467" s="13">
        <f t="shared" ca="1" si="791"/>
        <v>0</v>
      </c>
    </row>
    <row r="8468" spans="3:8">
      <c r="C8468" s="13">
        <f t="shared" ca="1" si="786"/>
        <v>1995.4241820953459</v>
      </c>
      <c r="D8468" s="13">
        <f t="shared" ca="1" si="787"/>
        <v>99.399587799731734</v>
      </c>
      <c r="E8468" s="13">
        <f t="shared" ca="1" si="788"/>
        <v>973878.85014360305</v>
      </c>
      <c r="F8468" s="13">
        <f t="shared" ca="1" si="789"/>
        <v>3.9968568399529505</v>
      </c>
      <c r="G8468" s="13">
        <f t="shared" ca="1" si="790"/>
        <v>0.50690418205951149</v>
      </c>
      <c r="H8468" s="13">
        <f t="shared" ca="1" si="791"/>
        <v>0</v>
      </c>
    </row>
    <row r="8469" spans="3:8">
      <c r="C8469" s="13">
        <f t="shared" ca="1" si="786"/>
        <v>1988.3318393141085</v>
      </c>
      <c r="D8469" s="13">
        <f t="shared" ca="1" si="787"/>
        <v>99.333340982769244</v>
      </c>
      <c r="E8469" s="13">
        <f t="shared" ca="1" si="788"/>
        <v>998515.20189358527</v>
      </c>
      <c r="F8469" s="13">
        <f t="shared" ca="1" si="789"/>
        <v>4.014147857306293</v>
      </c>
      <c r="G8469" s="13">
        <f t="shared" ca="1" si="790"/>
        <v>0.48216398649439252</v>
      </c>
      <c r="H8469" s="13">
        <f t="shared" ca="1" si="791"/>
        <v>0</v>
      </c>
    </row>
    <row r="8470" spans="3:8">
      <c r="C8470" s="13">
        <f t="shared" ca="1" si="786"/>
        <v>2015.3957992728572</v>
      </c>
      <c r="D8470" s="13">
        <f t="shared" ca="1" si="787"/>
        <v>100.32518502435651</v>
      </c>
      <c r="E8470" s="13">
        <f t="shared" ca="1" si="788"/>
        <v>997994.63071551744</v>
      </c>
      <c r="F8470" s="13">
        <f t="shared" ca="1" si="789"/>
        <v>3.991786232296076</v>
      </c>
      <c r="G8470" s="13">
        <f t="shared" ca="1" si="790"/>
        <v>0.51189807167010803</v>
      </c>
      <c r="H8470" s="13">
        <f t="shared" ca="1" si="791"/>
        <v>0</v>
      </c>
    </row>
    <row r="8471" spans="3:8">
      <c r="C8471" s="13">
        <f t="shared" ca="1" si="786"/>
        <v>1988.3388852433638</v>
      </c>
      <c r="D8471" s="13">
        <f t="shared" ca="1" si="787"/>
        <v>100.49007814869243</v>
      </c>
      <c r="E8471" s="13">
        <f t="shared" ca="1" si="788"/>
        <v>980535.06058295805</v>
      </c>
      <c r="F8471" s="13">
        <f t="shared" ca="1" si="789"/>
        <v>4.0026724670961045</v>
      </c>
      <c r="G8471" s="13">
        <f t="shared" ca="1" si="790"/>
        <v>0.50244761366233293</v>
      </c>
      <c r="H8471" s="13">
        <f t="shared" ca="1" si="791"/>
        <v>0</v>
      </c>
    </row>
    <row r="8472" spans="3:8">
      <c r="C8472" s="13">
        <f t="shared" ref="C8472:C8535" ca="1" si="792">NORMINV(RAND(),$D$3,$G$3)</f>
        <v>1998.0774023290062</v>
      </c>
      <c r="D8472" s="13">
        <f t="shared" ref="D8472:D8535" ca="1" si="793">NORMINV(RAND(),$D$4,$G$4)</f>
        <v>99.586266747970711</v>
      </c>
      <c r="E8472" s="13">
        <f t="shared" ref="E8472:E8535" ca="1" si="794">NORMINV(RAND(),$D$5,$G$5)</f>
        <v>983487.25150682032</v>
      </c>
      <c r="F8472" s="13">
        <f t="shared" ref="F8472:F8535" ca="1" si="795">NORMINV(RAND(),$D$6,$G$6)</f>
        <v>3.9993522162200423</v>
      </c>
      <c r="G8472" s="13">
        <f t="shared" ref="G8472:G8535" ca="1" si="796">C8472^2*D8472/(E8472*3.1415926*F8472^4)</f>
        <v>0.50297552725485739</v>
      </c>
      <c r="H8472" s="13">
        <f t="shared" ref="H8472:H8535" ca="1" si="797">IF(G8472&gt;0.54,1,IF(G8472&lt;0.46,1,0))</f>
        <v>0</v>
      </c>
    </row>
    <row r="8473" spans="3:8">
      <c r="C8473" s="13">
        <f t="shared" ca="1" si="792"/>
        <v>2001.2192746084008</v>
      </c>
      <c r="D8473" s="13">
        <f t="shared" ca="1" si="793"/>
        <v>99.692583355352411</v>
      </c>
      <c r="E8473" s="13">
        <f t="shared" ca="1" si="794"/>
        <v>989683.34141342051</v>
      </c>
      <c r="F8473" s="13">
        <f t="shared" ca="1" si="795"/>
        <v>3.99567124913849</v>
      </c>
      <c r="G8473" s="13">
        <f t="shared" ca="1" si="796"/>
        <v>0.50378714801936497</v>
      </c>
      <c r="H8473" s="13">
        <f t="shared" ca="1" si="797"/>
        <v>0</v>
      </c>
    </row>
    <row r="8474" spans="3:8">
      <c r="C8474" s="13">
        <f t="shared" ca="1" si="792"/>
        <v>1994.4169502269629</v>
      </c>
      <c r="D8474" s="13">
        <f t="shared" ca="1" si="793"/>
        <v>100.47091836152892</v>
      </c>
      <c r="E8474" s="13">
        <f t="shared" ca="1" si="794"/>
        <v>988850.18338094733</v>
      </c>
      <c r="F8474" s="13">
        <f t="shared" ca="1" si="795"/>
        <v>4.0118332586014915</v>
      </c>
      <c r="G8474" s="13">
        <f t="shared" ca="1" si="796"/>
        <v>0.49661567537592993</v>
      </c>
      <c r="H8474" s="13">
        <f t="shared" ca="1" si="797"/>
        <v>0</v>
      </c>
    </row>
    <row r="8475" spans="3:8">
      <c r="C8475" s="13">
        <f t="shared" ca="1" si="792"/>
        <v>1998.8583207848824</v>
      </c>
      <c r="D8475" s="13">
        <f t="shared" ca="1" si="793"/>
        <v>99.571466215583527</v>
      </c>
      <c r="E8475" s="13">
        <f t="shared" ca="1" si="794"/>
        <v>984919.31975229667</v>
      </c>
      <c r="F8475" s="13">
        <f t="shared" ca="1" si="795"/>
        <v>4.0004722675662245</v>
      </c>
      <c r="G8475" s="13">
        <f t="shared" ca="1" si="796"/>
        <v>0.5019995743374418</v>
      </c>
      <c r="H8475" s="13">
        <f t="shared" ca="1" si="797"/>
        <v>0</v>
      </c>
    </row>
    <row r="8476" spans="3:8">
      <c r="C8476" s="13">
        <f t="shared" ca="1" si="792"/>
        <v>2011.6736871758408</v>
      </c>
      <c r="D8476" s="13">
        <f t="shared" ca="1" si="793"/>
        <v>99.917172612101993</v>
      </c>
      <c r="E8476" s="13">
        <f t="shared" ca="1" si="794"/>
        <v>990188.8854977783</v>
      </c>
      <c r="F8476" s="13">
        <f t="shared" ca="1" si="795"/>
        <v>3.9893644986050778</v>
      </c>
      <c r="G8476" s="13">
        <f t="shared" ca="1" si="796"/>
        <v>0.51318318773013105</v>
      </c>
      <c r="H8476" s="13">
        <f t="shared" ca="1" si="797"/>
        <v>0</v>
      </c>
    </row>
    <row r="8477" spans="3:8">
      <c r="C8477" s="13">
        <f t="shared" ca="1" si="792"/>
        <v>1995.5810076605758</v>
      </c>
      <c r="D8477" s="13">
        <f t="shared" ca="1" si="793"/>
        <v>99.744707501033616</v>
      </c>
      <c r="E8477" s="13">
        <f t="shared" ca="1" si="794"/>
        <v>1007455.560592389</v>
      </c>
      <c r="F8477" s="13">
        <f t="shared" ca="1" si="795"/>
        <v>4.0125134022994189</v>
      </c>
      <c r="G8477" s="13">
        <f t="shared" ca="1" si="796"/>
        <v>0.48415769366144301</v>
      </c>
      <c r="H8477" s="13">
        <f t="shared" ca="1" si="797"/>
        <v>0</v>
      </c>
    </row>
    <row r="8478" spans="3:8">
      <c r="C8478" s="13">
        <f t="shared" ca="1" si="792"/>
        <v>2011.5375760647419</v>
      </c>
      <c r="D8478" s="13">
        <f t="shared" ca="1" si="793"/>
        <v>100.25232862917535</v>
      </c>
      <c r="E8478" s="13">
        <f t="shared" ca="1" si="794"/>
        <v>991414.92416187574</v>
      </c>
      <c r="F8478" s="13">
        <f t="shared" ca="1" si="795"/>
        <v>3.9991519996737583</v>
      </c>
      <c r="G8478" s="13">
        <f t="shared" ca="1" si="796"/>
        <v>0.50918289574153164</v>
      </c>
      <c r="H8478" s="13">
        <f t="shared" ca="1" si="797"/>
        <v>0</v>
      </c>
    </row>
    <row r="8479" spans="3:8">
      <c r="C8479" s="13">
        <f t="shared" ca="1" si="792"/>
        <v>2002.2282001133385</v>
      </c>
      <c r="D8479" s="13">
        <f t="shared" ca="1" si="793"/>
        <v>99.291747545122917</v>
      </c>
      <c r="E8479" s="13">
        <f t="shared" ca="1" si="794"/>
        <v>986736.83882811118</v>
      </c>
      <c r="F8479" s="13">
        <f t="shared" ca="1" si="795"/>
        <v>3.9965236996249844</v>
      </c>
      <c r="G8479" s="13">
        <f t="shared" ca="1" si="796"/>
        <v>0.50333777329233476</v>
      </c>
      <c r="H8479" s="13">
        <f t="shared" ca="1" si="797"/>
        <v>0</v>
      </c>
    </row>
    <row r="8480" spans="3:8">
      <c r="C8480" s="13">
        <f t="shared" ca="1" si="792"/>
        <v>2002.8408283824069</v>
      </c>
      <c r="D8480" s="13">
        <f t="shared" ca="1" si="793"/>
        <v>100.57446392993452</v>
      </c>
      <c r="E8480" s="13">
        <f t="shared" ca="1" si="794"/>
        <v>997297.03497211053</v>
      </c>
      <c r="F8480" s="13">
        <f t="shared" ca="1" si="795"/>
        <v>4.0088050790401608</v>
      </c>
      <c r="G8480" s="13">
        <f t="shared" ca="1" si="796"/>
        <v>0.49859330823325321</v>
      </c>
      <c r="H8480" s="13">
        <f t="shared" ca="1" si="797"/>
        <v>0</v>
      </c>
    </row>
    <row r="8481" spans="3:8">
      <c r="C8481" s="13">
        <f t="shared" ca="1" si="792"/>
        <v>2003.1010385551474</v>
      </c>
      <c r="D8481" s="13">
        <f t="shared" ca="1" si="793"/>
        <v>100.21509850570472</v>
      </c>
      <c r="E8481" s="13">
        <f t="shared" ca="1" si="794"/>
        <v>995455.90683707839</v>
      </c>
      <c r="F8481" s="13">
        <f t="shared" ca="1" si="795"/>
        <v>3.9980189474864609</v>
      </c>
      <c r="G8481" s="13">
        <f t="shared" ca="1" si="796"/>
        <v>0.50325440467063065</v>
      </c>
      <c r="H8481" s="13">
        <f t="shared" ca="1" si="797"/>
        <v>0</v>
      </c>
    </row>
    <row r="8482" spans="3:8">
      <c r="C8482" s="13">
        <f t="shared" ca="1" si="792"/>
        <v>1988.5919521756998</v>
      </c>
      <c r="D8482" s="13">
        <f t="shared" ca="1" si="793"/>
        <v>99.748014228058437</v>
      </c>
      <c r="E8482" s="13">
        <f t="shared" ca="1" si="794"/>
        <v>992980.44649857795</v>
      </c>
      <c r="F8482" s="13">
        <f t="shared" ca="1" si="795"/>
        <v>3.9978912250094916</v>
      </c>
      <c r="G8482" s="13">
        <f t="shared" ca="1" si="796"/>
        <v>0.49497259849986736</v>
      </c>
      <c r="H8482" s="13">
        <f t="shared" ca="1" si="797"/>
        <v>0</v>
      </c>
    </row>
    <row r="8483" spans="3:8">
      <c r="C8483" s="13">
        <f t="shared" ca="1" si="792"/>
        <v>2002.5383876057203</v>
      </c>
      <c r="D8483" s="13">
        <f t="shared" ca="1" si="793"/>
        <v>99.053181552689935</v>
      </c>
      <c r="E8483" s="13">
        <f t="shared" ca="1" si="794"/>
        <v>995877.77983161015</v>
      </c>
      <c r="F8483" s="13">
        <f t="shared" ca="1" si="795"/>
        <v>3.9998035544691146</v>
      </c>
      <c r="G8483" s="13">
        <f t="shared" ca="1" si="796"/>
        <v>0.49604328374985818</v>
      </c>
      <c r="H8483" s="13">
        <f t="shared" ca="1" si="797"/>
        <v>0</v>
      </c>
    </row>
    <row r="8484" spans="3:8">
      <c r="C8484" s="13">
        <f t="shared" ca="1" si="792"/>
        <v>1998.0514493119972</v>
      </c>
      <c r="D8484" s="13">
        <f t="shared" ca="1" si="793"/>
        <v>100.91437630864458</v>
      </c>
      <c r="E8484" s="13">
        <f t="shared" ca="1" si="794"/>
        <v>993135.71301467728</v>
      </c>
      <c r="F8484" s="13">
        <f t="shared" ca="1" si="795"/>
        <v>4.007251332220215</v>
      </c>
      <c r="G8484" s="13">
        <f t="shared" ca="1" si="796"/>
        <v>0.50075071952062078</v>
      </c>
      <c r="H8484" s="13">
        <f t="shared" ca="1" si="797"/>
        <v>0</v>
      </c>
    </row>
    <row r="8485" spans="3:8">
      <c r="C8485" s="13">
        <f t="shared" ca="1" si="792"/>
        <v>2003.9183138486951</v>
      </c>
      <c r="D8485" s="13">
        <f t="shared" ca="1" si="793"/>
        <v>100.44247234567175</v>
      </c>
      <c r="E8485" s="13">
        <f t="shared" ca="1" si="794"/>
        <v>997999.42728556402</v>
      </c>
      <c r="F8485" s="13">
        <f t="shared" ca="1" si="795"/>
        <v>3.9998118760910977</v>
      </c>
      <c r="G8485" s="13">
        <f t="shared" ca="1" si="796"/>
        <v>0.50261911739930776</v>
      </c>
      <c r="H8485" s="13">
        <f t="shared" ca="1" si="797"/>
        <v>0</v>
      </c>
    </row>
    <row r="8486" spans="3:8">
      <c r="C8486" s="13">
        <f t="shared" ca="1" si="792"/>
        <v>1992.2494795414354</v>
      </c>
      <c r="D8486" s="13">
        <f t="shared" ca="1" si="793"/>
        <v>99.087690929489597</v>
      </c>
      <c r="E8486" s="13">
        <f t="shared" ca="1" si="794"/>
        <v>999858.88366085652</v>
      </c>
      <c r="F8486" s="13">
        <f t="shared" ca="1" si="795"/>
        <v>3.9906331045463972</v>
      </c>
      <c r="G8486" s="13">
        <f t="shared" ca="1" si="796"/>
        <v>0.49368663860376161</v>
      </c>
      <c r="H8486" s="13">
        <f t="shared" ca="1" si="797"/>
        <v>0</v>
      </c>
    </row>
    <row r="8487" spans="3:8">
      <c r="C8487" s="13">
        <f t="shared" ca="1" si="792"/>
        <v>2003.0129240091449</v>
      </c>
      <c r="D8487" s="13">
        <f t="shared" ca="1" si="793"/>
        <v>99.086671670118562</v>
      </c>
      <c r="E8487" s="13">
        <f t="shared" ca="1" si="794"/>
        <v>994478.0083858365</v>
      </c>
      <c r="F8487" s="13">
        <f t="shared" ca="1" si="795"/>
        <v>4.0027383042683615</v>
      </c>
      <c r="G8487" s="13">
        <f t="shared" ca="1" si="796"/>
        <v>0.49568857125942045</v>
      </c>
      <c r="H8487" s="13">
        <f t="shared" ca="1" si="797"/>
        <v>0</v>
      </c>
    </row>
    <row r="8488" spans="3:8">
      <c r="C8488" s="13">
        <f t="shared" ca="1" si="792"/>
        <v>2006.1224466536501</v>
      </c>
      <c r="D8488" s="13">
        <f t="shared" ca="1" si="793"/>
        <v>100.12920992963345</v>
      </c>
      <c r="E8488" s="13">
        <f t="shared" ca="1" si="794"/>
        <v>991373.99509648478</v>
      </c>
      <c r="F8488" s="13">
        <f t="shared" ca="1" si="795"/>
        <v>4.0014284077102173</v>
      </c>
      <c r="G8488" s="13">
        <f t="shared" ca="1" si="796"/>
        <v>0.50469391884163162</v>
      </c>
      <c r="H8488" s="13">
        <f t="shared" ca="1" si="797"/>
        <v>0</v>
      </c>
    </row>
    <row r="8489" spans="3:8">
      <c r="C8489" s="13">
        <f t="shared" ca="1" si="792"/>
        <v>1996.1251042262288</v>
      </c>
      <c r="D8489" s="13">
        <f t="shared" ca="1" si="793"/>
        <v>99.382097385477152</v>
      </c>
      <c r="E8489" s="13">
        <f t="shared" ca="1" si="794"/>
        <v>977972.87915083568</v>
      </c>
      <c r="F8489" s="13">
        <f t="shared" ca="1" si="795"/>
        <v>3.9976451798088672</v>
      </c>
      <c r="G8489" s="13">
        <f t="shared" ca="1" si="796"/>
        <v>0.50464969586783615</v>
      </c>
      <c r="H8489" s="13">
        <f t="shared" ca="1" si="797"/>
        <v>0</v>
      </c>
    </row>
    <row r="8490" spans="3:8">
      <c r="C8490" s="13">
        <f t="shared" ca="1" si="792"/>
        <v>2012.5926017531656</v>
      </c>
      <c r="D8490" s="13">
        <f t="shared" ca="1" si="793"/>
        <v>99.609200341755937</v>
      </c>
      <c r="E8490" s="13">
        <f t="shared" ca="1" si="794"/>
        <v>976928.28876790847</v>
      </c>
      <c r="F8490" s="13">
        <f t="shared" ca="1" si="795"/>
        <v>4.0042922576092757</v>
      </c>
      <c r="G8490" s="13">
        <f t="shared" ca="1" si="796"/>
        <v>0.51132329263892062</v>
      </c>
      <c r="H8490" s="13">
        <f t="shared" ca="1" si="797"/>
        <v>0</v>
      </c>
    </row>
    <row r="8491" spans="3:8">
      <c r="C8491" s="13">
        <f t="shared" ca="1" si="792"/>
        <v>1993.3278236489284</v>
      </c>
      <c r="D8491" s="13">
        <f t="shared" ca="1" si="793"/>
        <v>99.981420041848139</v>
      </c>
      <c r="E8491" s="13">
        <f t="shared" ca="1" si="794"/>
        <v>990814.69765442575</v>
      </c>
      <c r="F8491" s="13">
        <f t="shared" ca="1" si="795"/>
        <v>3.9942892063865174</v>
      </c>
      <c r="G8491" s="13">
        <f t="shared" ca="1" si="796"/>
        <v>0.50139087515076775</v>
      </c>
      <c r="H8491" s="13">
        <f t="shared" ca="1" si="797"/>
        <v>0</v>
      </c>
    </row>
    <row r="8492" spans="3:8">
      <c r="C8492" s="13">
        <f t="shared" ca="1" si="792"/>
        <v>2022.533508742488</v>
      </c>
      <c r="D8492" s="13">
        <f t="shared" ca="1" si="793"/>
        <v>100.42008804776511</v>
      </c>
      <c r="E8492" s="13">
        <f t="shared" ca="1" si="794"/>
        <v>985298.88812456734</v>
      </c>
      <c r="F8492" s="13">
        <f t="shared" ca="1" si="795"/>
        <v>3.9963773105987865</v>
      </c>
      <c r="G8492" s="13">
        <f t="shared" ca="1" si="796"/>
        <v>0.5202693632452613</v>
      </c>
      <c r="H8492" s="13">
        <f t="shared" ca="1" si="797"/>
        <v>0</v>
      </c>
    </row>
    <row r="8493" spans="3:8">
      <c r="C8493" s="13">
        <f t="shared" ca="1" si="792"/>
        <v>1993.2187048913688</v>
      </c>
      <c r="D8493" s="13">
        <f t="shared" ca="1" si="793"/>
        <v>100.42364963952241</v>
      </c>
      <c r="E8493" s="13">
        <f t="shared" ca="1" si="794"/>
        <v>1000869.0529210564</v>
      </c>
      <c r="F8493" s="13">
        <f t="shared" ca="1" si="795"/>
        <v>3.9920923988768502</v>
      </c>
      <c r="G8493" s="13">
        <f t="shared" ca="1" si="796"/>
        <v>0.49959311397105227</v>
      </c>
      <c r="H8493" s="13">
        <f t="shared" ca="1" si="797"/>
        <v>0</v>
      </c>
    </row>
    <row r="8494" spans="3:8">
      <c r="C8494" s="13">
        <f t="shared" ca="1" si="792"/>
        <v>1983.8322707807788</v>
      </c>
      <c r="D8494" s="13">
        <f t="shared" ca="1" si="793"/>
        <v>100.44253597386066</v>
      </c>
      <c r="E8494" s="13">
        <f t="shared" ca="1" si="794"/>
        <v>991761.18613401498</v>
      </c>
      <c r="F8494" s="13">
        <f t="shared" ca="1" si="795"/>
        <v>3.9999567022063176</v>
      </c>
      <c r="G8494" s="13">
        <f t="shared" ca="1" si="796"/>
        <v>0.49562069954646459</v>
      </c>
      <c r="H8494" s="13">
        <f t="shared" ca="1" si="797"/>
        <v>0</v>
      </c>
    </row>
    <row r="8495" spans="3:8">
      <c r="C8495" s="13">
        <f t="shared" ca="1" si="792"/>
        <v>1995.4428718868246</v>
      </c>
      <c r="D8495" s="13">
        <f t="shared" ca="1" si="793"/>
        <v>99.414609534061455</v>
      </c>
      <c r="E8495" s="13">
        <f t="shared" ca="1" si="794"/>
        <v>996588.93433883844</v>
      </c>
      <c r="F8495" s="13">
        <f t="shared" ca="1" si="795"/>
        <v>3.9977194867505617</v>
      </c>
      <c r="G8495" s="13">
        <f t="shared" ca="1" si="796"/>
        <v>0.49500959153951973</v>
      </c>
      <c r="H8495" s="13">
        <f t="shared" ca="1" si="797"/>
        <v>0</v>
      </c>
    </row>
    <row r="8496" spans="3:8">
      <c r="C8496" s="13">
        <f t="shared" ca="1" si="792"/>
        <v>2017.3641649917163</v>
      </c>
      <c r="D8496" s="13">
        <f t="shared" ca="1" si="793"/>
        <v>99.379707633779603</v>
      </c>
      <c r="E8496" s="13">
        <f t="shared" ca="1" si="794"/>
        <v>984673.98171667045</v>
      </c>
      <c r="F8496" s="13">
        <f t="shared" ca="1" si="795"/>
        <v>3.9953169198477152</v>
      </c>
      <c r="G8496" s="13">
        <f t="shared" ca="1" si="796"/>
        <v>0.51312013053156413</v>
      </c>
      <c r="H8496" s="13">
        <f t="shared" ca="1" si="797"/>
        <v>0</v>
      </c>
    </row>
    <row r="8497" spans="3:8">
      <c r="C8497" s="13">
        <f t="shared" ca="1" si="792"/>
        <v>1991.0589936014578</v>
      </c>
      <c r="D8497" s="13">
        <f t="shared" ca="1" si="793"/>
        <v>100.45148526060187</v>
      </c>
      <c r="E8497" s="13">
        <f t="shared" ca="1" si="794"/>
        <v>992767.30910987</v>
      </c>
      <c r="F8497" s="13">
        <f t="shared" ca="1" si="795"/>
        <v>3.99921919450545</v>
      </c>
      <c r="G8497" s="13">
        <f t="shared" ca="1" si="796"/>
        <v>0.49914468708822407</v>
      </c>
      <c r="H8497" s="13">
        <f t="shared" ca="1" si="797"/>
        <v>0</v>
      </c>
    </row>
    <row r="8498" spans="3:8">
      <c r="C8498" s="13">
        <f t="shared" ca="1" si="792"/>
        <v>2015.4590490483815</v>
      </c>
      <c r="D8498" s="13">
        <f t="shared" ca="1" si="793"/>
        <v>99.887438918752991</v>
      </c>
      <c r="E8498" s="13">
        <f t="shared" ca="1" si="794"/>
        <v>1002113.6795669908</v>
      </c>
      <c r="F8498" s="13">
        <f t="shared" ca="1" si="795"/>
        <v>4.0016499853014933</v>
      </c>
      <c r="G8498" s="13">
        <f t="shared" ca="1" si="796"/>
        <v>0.50261515791029066</v>
      </c>
      <c r="H8498" s="13">
        <f t="shared" ca="1" si="797"/>
        <v>0</v>
      </c>
    </row>
    <row r="8499" spans="3:8">
      <c r="C8499" s="13">
        <f t="shared" ca="1" si="792"/>
        <v>2000.8656571311271</v>
      </c>
      <c r="D8499" s="13">
        <f t="shared" ca="1" si="793"/>
        <v>100.00485835279092</v>
      </c>
      <c r="E8499" s="13">
        <f t="shared" ca="1" si="794"/>
        <v>1003499.027346582</v>
      </c>
      <c r="F8499" s="13">
        <f t="shared" ca="1" si="795"/>
        <v>4.0061667750210361</v>
      </c>
      <c r="G8499" s="13">
        <f t="shared" ca="1" si="796"/>
        <v>0.49303078620536711</v>
      </c>
      <c r="H8499" s="13">
        <f t="shared" ca="1" si="797"/>
        <v>0</v>
      </c>
    </row>
    <row r="8500" spans="3:8">
      <c r="C8500" s="13">
        <f t="shared" ca="1" si="792"/>
        <v>2013.1507433652057</v>
      </c>
      <c r="D8500" s="13">
        <f t="shared" ca="1" si="793"/>
        <v>99.490263458119145</v>
      </c>
      <c r="E8500" s="13">
        <f t="shared" ca="1" si="794"/>
        <v>996131.49592675548</v>
      </c>
      <c r="F8500" s="13">
        <f t="shared" ca="1" si="795"/>
        <v>4.0018764690976152</v>
      </c>
      <c r="G8500" s="13">
        <f t="shared" ca="1" si="796"/>
        <v>0.50235637840459701</v>
      </c>
      <c r="H8500" s="13">
        <f t="shared" ca="1" si="797"/>
        <v>0</v>
      </c>
    </row>
    <row r="8501" spans="3:8">
      <c r="C8501" s="13">
        <f t="shared" ca="1" si="792"/>
        <v>2018.2975199381963</v>
      </c>
      <c r="D8501" s="13">
        <f t="shared" ca="1" si="793"/>
        <v>99.588922794150221</v>
      </c>
      <c r="E8501" s="13">
        <f t="shared" ca="1" si="794"/>
        <v>997751.42698966432</v>
      </c>
      <c r="F8501" s="13">
        <f t="shared" ca="1" si="795"/>
        <v>3.9968394723454597</v>
      </c>
      <c r="G8501" s="13">
        <f t="shared" ca="1" si="796"/>
        <v>0.50715692742023899</v>
      </c>
      <c r="H8501" s="13">
        <f t="shared" ca="1" si="797"/>
        <v>0</v>
      </c>
    </row>
    <row r="8502" spans="3:8">
      <c r="C8502" s="13">
        <f t="shared" ca="1" si="792"/>
        <v>2000.2348347984989</v>
      </c>
      <c r="D8502" s="13">
        <f t="shared" ca="1" si="793"/>
        <v>100.43703523324035</v>
      </c>
      <c r="E8502" s="13">
        <f t="shared" ca="1" si="794"/>
        <v>991874.51822459791</v>
      </c>
      <c r="F8502" s="13">
        <f t="shared" ca="1" si="795"/>
        <v>3.9953674245923083</v>
      </c>
      <c r="G8502" s="13">
        <f t="shared" ca="1" si="796"/>
        <v>0.50608371355253623</v>
      </c>
      <c r="H8502" s="13">
        <f t="shared" ca="1" si="797"/>
        <v>0</v>
      </c>
    </row>
    <row r="8503" spans="3:8">
      <c r="C8503" s="13">
        <f t="shared" ca="1" si="792"/>
        <v>1994.256939390006</v>
      </c>
      <c r="D8503" s="13">
        <f t="shared" ca="1" si="793"/>
        <v>100.485753291593</v>
      </c>
      <c r="E8503" s="13">
        <f t="shared" ca="1" si="794"/>
        <v>1001068.7869435374</v>
      </c>
      <c r="F8503" s="13">
        <f t="shared" ca="1" si="795"/>
        <v>3.9854094325688076</v>
      </c>
      <c r="G8503" s="13">
        <f t="shared" ca="1" si="796"/>
        <v>0.50368747707869677</v>
      </c>
      <c r="H8503" s="13">
        <f t="shared" ca="1" si="797"/>
        <v>0</v>
      </c>
    </row>
    <row r="8504" spans="3:8">
      <c r="C8504" s="13">
        <f t="shared" ca="1" si="792"/>
        <v>1980.7657648592547</v>
      </c>
      <c r="D8504" s="13">
        <f t="shared" ca="1" si="793"/>
        <v>100.74637972555446</v>
      </c>
      <c r="E8504" s="13">
        <f t="shared" ca="1" si="794"/>
        <v>984540.80016970402</v>
      </c>
      <c r="F8504" s="13">
        <f t="shared" ca="1" si="795"/>
        <v>4.0029127736676724</v>
      </c>
      <c r="G8504" s="13">
        <f t="shared" ca="1" si="796"/>
        <v>0.49774579652830536</v>
      </c>
      <c r="H8504" s="13">
        <f t="shared" ca="1" si="797"/>
        <v>0</v>
      </c>
    </row>
    <row r="8505" spans="3:8">
      <c r="C8505" s="13">
        <f t="shared" ca="1" si="792"/>
        <v>2010.1729804883914</v>
      </c>
      <c r="D8505" s="13">
        <f t="shared" ca="1" si="793"/>
        <v>100.0492238293193</v>
      </c>
      <c r="E8505" s="13">
        <f t="shared" ca="1" si="794"/>
        <v>1005998.0544000379</v>
      </c>
      <c r="F8505" s="13">
        <f t="shared" ca="1" si="795"/>
        <v>4.000161239899052</v>
      </c>
      <c r="G8505" s="13">
        <f t="shared" ca="1" si="796"/>
        <v>0.49960133539644086</v>
      </c>
      <c r="H8505" s="13">
        <f t="shared" ca="1" si="797"/>
        <v>0</v>
      </c>
    </row>
    <row r="8506" spans="3:8">
      <c r="C8506" s="13">
        <f t="shared" ca="1" si="792"/>
        <v>2013.6850841264109</v>
      </c>
      <c r="D8506" s="13">
        <f t="shared" ca="1" si="793"/>
        <v>101.34777967931814</v>
      </c>
      <c r="E8506" s="13">
        <f t="shared" ca="1" si="794"/>
        <v>984164.32114479749</v>
      </c>
      <c r="F8506" s="13">
        <f t="shared" ca="1" si="795"/>
        <v>3.9933438792036782</v>
      </c>
      <c r="G8506" s="13">
        <f t="shared" ca="1" si="796"/>
        <v>0.52267655760207166</v>
      </c>
      <c r="H8506" s="13">
        <f t="shared" ca="1" si="797"/>
        <v>0</v>
      </c>
    </row>
    <row r="8507" spans="3:8">
      <c r="C8507" s="13">
        <f t="shared" ca="1" si="792"/>
        <v>1986.0833337254983</v>
      </c>
      <c r="D8507" s="13">
        <f t="shared" ca="1" si="793"/>
        <v>100.13473935555804</v>
      </c>
      <c r="E8507" s="13">
        <f t="shared" ca="1" si="794"/>
        <v>981034.00789216009</v>
      </c>
      <c r="F8507" s="13">
        <f t="shared" ca="1" si="795"/>
        <v>4.0064128341464977</v>
      </c>
      <c r="G8507" s="13">
        <f t="shared" ca="1" si="796"/>
        <v>0.49741970340231489</v>
      </c>
      <c r="H8507" s="13">
        <f t="shared" ca="1" si="797"/>
        <v>0</v>
      </c>
    </row>
    <row r="8508" spans="3:8">
      <c r="C8508" s="13">
        <f t="shared" ca="1" si="792"/>
        <v>1999.4729018125331</v>
      </c>
      <c r="D8508" s="13">
        <f t="shared" ca="1" si="793"/>
        <v>99.112540028069176</v>
      </c>
      <c r="E8508" s="13">
        <f t="shared" ca="1" si="794"/>
        <v>991600.14084590494</v>
      </c>
      <c r="F8508" s="13">
        <f t="shared" ca="1" si="795"/>
        <v>4.0117672246724458</v>
      </c>
      <c r="G8508" s="13">
        <f t="shared" ca="1" si="796"/>
        <v>0.49105518685060329</v>
      </c>
      <c r="H8508" s="13">
        <f t="shared" ca="1" si="797"/>
        <v>0</v>
      </c>
    </row>
    <row r="8509" spans="3:8">
      <c r="C8509" s="13">
        <f t="shared" ca="1" si="792"/>
        <v>1997.3842838482985</v>
      </c>
      <c r="D8509" s="13">
        <f t="shared" ca="1" si="793"/>
        <v>100.07826327833665</v>
      </c>
      <c r="E8509" s="13">
        <f t="shared" ca="1" si="794"/>
        <v>998500.70891364885</v>
      </c>
      <c r="F8509" s="13">
        <f t="shared" ca="1" si="795"/>
        <v>3.9977176475451062</v>
      </c>
      <c r="G8509" s="13">
        <f t="shared" ca="1" si="796"/>
        <v>0.49832916439554048</v>
      </c>
      <c r="H8509" s="13">
        <f t="shared" ca="1" si="797"/>
        <v>0</v>
      </c>
    </row>
    <row r="8510" spans="3:8">
      <c r="C8510" s="13">
        <f t="shared" ca="1" si="792"/>
        <v>2009.792476560453</v>
      </c>
      <c r="D8510" s="13">
        <f t="shared" ca="1" si="793"/>
        <v>99.944184663284418</v>
      </c>
      <c r="E8510" s="13">
        <f t="shared" ca="1" si="794"/>
        <v>990746.26106752222</v>
      </c>
      <c r="F8510" s="13">
        <f t="shared" ca="1" si="795"/>
        <v>4.0037257573137781</v>
      </c>
      <c r="G8510" s="13">
        <f t="shared" ca="1" si="796"/>
        <v>0.50476631647802106</v>
      </c>
      <c r="H8510" s="13">
        <f t="shared" ca="1" si="797"/>
        <v>0</v>
      </c>
    </row>
    <row r="8511" spans="3:8">
      <c r="C8511" s="13">
        <f t="shared" ca="1" si="792"/>
        <v>2005.3942118859152</v>
      </c>
      <c r="D8511" s="13">
        <f t="shared" ca="1" si="793"/>
        <v>99.868685108837511</v>
      </c>
      <c r="E8511" s="13">
        <f t="shared" ca="1" si="794"/>
        <v>981842.60499334685</v>
      </c>
      <c r="F8511" s="13">
        <f t="shared" ca="1" si="795"/>
        <v>4.0160109758064131</v>
      </c>
      <c r="G8511" s="13">
        <f t="shared" ca="1" si="796"/>
        <v>0.50056161491979445</v>
      </c>
      <c r="H8511" s="13">
        <f t="shared" ca="1" si="797"/>
        <v>0</v>
      </c>
    </row>
    <row r="8512" spans="3:8">
      <c r="C8512" s="13">
        <f t="shared" ca="1" si="792"/>
        <v>1982.2464182731369</v>
      </c>
      <c r="D8512" s="13">
        <f t="shared" ca="1" si="793"/>
        <v>100.54384813411028</v>
      </c>
      <c r="E8512" s="13">
        <f t="shared" ca="1" si="794"/>
        <v>1000831.6759208821</v>
      </c>
      <c r="F8512" s="13">
        <f t="shared" ca="1" si="795"/>
        <v>4.0020978086684229</v>
      </c>
      <c r="G8512" s="13">
        <f t="shared" ca="1" si="796"/>
        <v>0.48978906626310759</v>
      </c>
      <c r="H8512" s="13">
        <f t="shared" ca="1" si="797"/>
        <v>0</v>
      </c>
    </row>
    <row r="8513" spans="3:8">
      <c r="C8513" s="13">
        <f t="shared" ca="1" si="792"/>
        <v>1990.8172654759953</v>
      </c>
      <c r="D8513" s="13">
        <f t="shared" ca="1" si="793"/>
        <v>100.52232011120488</v>
      </c>
      <c r="E8513" s="13">
        <f t="shared" ca="1" si="794"/>
        <v>997619.92302242795</v>
      </c>
      <c r="F8513" s="13">
        <f t="shared" ca="1" si="795"/>
        <v>4.0102829937773032</v>
      </c>
      <c r="G8513" s="13">
        <f t="shared" ca="1" si="796"/>
        <v>0.49148496809011222</v>
      </c>
      <c r="H8513" s="13">
        <f t="shared" ca="1" si="797"/>
        <v>0</v>
      </c>
    </row>
    <row r="8514" spans="3:8">
      <c r="C8514" s="13">
        <f t="shared" ca="1" si="792"/>
        <v>2002.5532882420046</v>
      </c>
      <c r="D8514" s="13">
        <f t="shared" ca="1" si="793"/>
        <v>100.23567308122774</v>
      </c>
      <c r="E8514" s="13">
        <f t="shared" ca="1" si="794"/>
        <v>1003458.4475993641</v>
      </c>
      <c r="F8514" s="13">
        <f t="shared" ca="1" si="795"/>
        <v>4.0016250069485846</v>
      </c>
      <c r="G8514" s="13">
        <f t="shared" ca="1" si="796"/>
        <v>0.49727389596821442</v>
      </c>
      <c r="H8514" s="13">
        <f t="shared" ca="1" si="797"/>
        <v>0</v>
      </c>
    </row>
    <row r="8515" spans="3:8">
      <c r="C8515" s="13">
        <f t="shared" ca="1" si="792"/>
        <v>1990.3311008143303</v>
      </c>
      <c r="D8515" s="13">
        <f t="shared" ca="1" si="793"/>
        <v>99.565944018731201</v>
      </c>
      <c r="E8515" s="13">
        <f t="shared" ca="1" si="794"/>
        <v>990923.50243875454</v>
      </c>
      <c r="F8515" s="13">
        <f t="shared" ca="1" si="795"/>
        <v>4.0025889780182018</v>
      </c>
      <c r="G8515" s="13">
        <f t="shared" ca="1" si="796"/>
        <v>0.49363676743310264</v>
      </c>
      <c r="H8515" s="13">
        <f t="shared" ca="1" si="797"/>
        <v>0</v>
      </c>
    </row>
    <row r="8516" spans="3:8">
      <c r="C8516" s="13">
        <f t="shared" ca="1" si="792"/>
        <v>2002.2687334469822</v>
      </c>
      <c r="D8516" s="13">
        <f t="shared" ca="1" si="793"/>
        <v>99.54278913331575</v>
      </c>
      <c r="E8516" s="13">
        <f t="shared" ca="1" si="794"/>
        <v>997244.30188715283</v>
      </c>
      <c r="F8516" s="13">
        <f t="shared" ca="1" si="795"/>
        <v>3.985739001231587</v>
      </c>
      <c r="G8516" s="13">
        <f t="shared" ca="1" si="796"/>
        <v>0.50473995251501369</v>
      </c>
      <c r="H8516" s="13">
        <f t="shared" ca="1" si="797"/>
        <v>0</v>
      </c>
    </row>
    <row r="8517" spans="3:8">
      <c r="C8517" s="13">
        <f t="shared" ca="1" si="792"/>
        <v>2001.7041183131687</v>
      </c>
      <c r="D8517" s="13">
        <f t="shared" ca="1" si="793"/>
        <v>99.454953442437372</v>
      </c>
      <c r="E8517" s="13">
        <f t="shared" ca="1" si="794"/>
        <v>989161.6076199197</v>
      </c>
      <c r="F8517" s="13">
        <f t="shared" ca="1" si="795"/>
        <v>4.0050760011463566</v>
      </c>
      <c r="G8517" s="13">
        <f t="shared" ca="1" si="796"/>
        <v>0.49838621294963298</v>
      </c>
      <c r="H8517" s="13">
        <f t="shared" ca="1" si="797"/>
        <v>0</v>
      </c>
    </row>
    <row r="8518" spans="3:8">
      <c r="C8518" s="13">
        <f t="shared" ca="1" si="792"/>
        <v>2004.7717386542881</v>
      </c>
      <c r="D8518" s="13">
        <f t="shared" ca="1" si="793"/>
        <v>100.52026975705881</v>
      </c>
      <c r="E8518" s="13">
        <f t="shared" ca="1" si="794"/>
        <v>998770.8499843782</v>
      </c>
      <c r="F8518" s="13">
        <f t="shared" ca="1" si="795"/>
        <v>4.0027735777426976</v>
      </c>
      <c r="G8518" s="13">
        <f t="shared" ca="1" si="796"/>
        <v>0.50156091613082088</v>
      </c>
      <c r="H8518" s="13">
        <f t="shared" ca="1" si="797"/>
        <v>0</v>
      </c>
    </row>
    <row r="8519" spans="3:8">
      <c r="C8519" s="13">
        <f t="shared" ca="1" si="792"/>
        <v>1985.9380064336208</v>
      </c>
      <c r="D8519" s="13">
        <f t="shared" ca="1" si="793"/>
        <v>99.474987892114882</v>
      </c>
      <c r="E8519" s="13">
        <f t="shared" ca="1" si="794"/>
        <v>985751.69505504845</v>
      </c>
      <c r="F8519" s="13">
        <f t="shared" ca="1" si="795"/>
        <v>3.9928185084049894</v>
      </c>
      <c r="G8519" s="13">
        <f t="shared" ca="1" si="796"/>
        <v>0.49843621767184354</v>
      </c>
      <c r="H8519" s="13">
        <f t="shared" ca="1" si="797"/>
        <v>0</v>
      </c>
    </row>
    <row r="8520" spans="3:8">
      <c r="C8520" s="13">
        <f t="shared" ca="1" si="792"/>
        <v>2028.7593570802107</v>
      </c>
      <c r="D8520" s="13">
        <f t="shared" ca="1" si="793"/>
        <v>100.58715927905678</v>
      </c>
      <c r="E8520" s="13">
        <f t="shared" ca="1" si="794"/>
        <v>1005914.4602678334</v>
      </c>
      <c r="F8520" s="13">
        <f t="shared" ca="1" si="795"/>
        <v>3.997535558112328</v>
      </c>
      <c r="G8520" s="13">
        <f t="shared" ca="1" si="796"/>
        <v>0.5130070772556693</v>
      </c>
      <c r="H8520" s="13">
        <f t="shared" ca="1" si="797"/>
        <v>0</v>
      </c>
    </row>
    <row r="8521" spans="3:8">
      <c r="C8521" s="13">
        <f t="shared" ca="1" si="792"/>
        <v>1987.1825144109259</v>
      </c>
      <c r="D8521" s="13">
        <f t="shared" ca="1" si="793"/>
        <v>100.71895245734682</v>
      </c>
      <c r="E8521" s="13">
        <f t="shared" ca="1" si="794"/>
        <v>990345.47898319142</v>
      </c>
      <c r="F8521" s="13">
        <f t="shared" ca="1" si="795"/>
        <v>4.0069250780223209</v>
      </c>
      <c r="G8521" s="13">
        <f t="shared" ca="1" si="796"/>
        <v>0.49591270823985317</v>
      </c>
      <c r="H8521" s="13">
        <f t="shared" ca="1" si="797"/>
        <v>0</v>
      </c>
    </row>
    <row r="8522" spans="3:8">
      <c r="C8522" s="13">
        <f t="shared" ca="1" si="792"/>
        <v>2008.6634351248583</v>
      </c>
      <c r="D8522" s="13">
        <f t="shared" ca="1" si="793"/>
        <v>99.628890557906885</v>
      </c>
      <c r="E8522" s="13">
        <f t="shared" ca="1" si="794"/>
        <v>997614.26263673767</v>
      </c>
      <c r="F8522" s="13">
        <f t="shared" ca="1" si="795"/>
        <v>4.0064480547774384</v>
      </c>
      <c r="G8522" s="13">
        <f t="shared" ca="1" si="796"/>
        <v>0.49779331718829123</v>
      </c>
      <c r="H8522" s="13">
        <f t="shared" ca="1" si="797"/>
        <v>0</v>
      </c>
    </row>
    <row r="8523" spans="3:8">
      <c r="C8523" s="13">
        <f t="shared" ca="1" si="792"/>
        <v>2003.7206372779499</v>
      </c>
      <c r="D8523" s="13">
        <f t="shared" ca="1" si="793"/>
        <v>99.66071983010643</v>
      </c>
      <c r="E8523" s="13">
        <f t="shared" ca="1" si="794"/>
        <v>999572.13173894689</v>
      </c>
      <c r="F8523" s="13">
        <f t="shared" ca="1" si="795"/>
        <v>4.0111900018898217</v>
      </c>
      <c r="G8523" s="13">
        <f t="shared" ca="1" si="796"/>
        <v>0.49219978646386159</v>
      </c>
      <c r="H8523" s="13">
        <f t="shared" ca="1" si="797"/>
        <v>0</v>
      </c>
    </row>
    <row r="8524" spans="3:8">
      <c r="C8524" s="13">
        <f t="shared" ca="1" si="792"/>
        <v>1984.650203668722</v>
      </c>
      <c r="D8524" s="13">
        <f t="shared" ca="1" si="793"/>
        <v>99.625108469412197</v>
      </c>
      <c r="E8524" s="13">
        <f t="shared" ca="1" si="794"/>
        <v>997996.65933243721</v>
      </c>
      <c r="F8524" s="13">
        <f t="shared" ca="1" si="795"/>
        <v>3.9982907476386593</v>
      </c>
      <c r="G8524" s="13">
        <f t="shared" ca="1" si="796"/>
        <v>0.48973406382522372</v>
      </c>
      <c r="H8524" s="13">
        <f t="shared" ca="1" si="797"/>
        <v>0</v>
      </c>
    </row>
    <row r="8525" spans="3:8">
      <c r="C8525" s="13">
        <f t="shared" ca="1" si="792"/>
        <v>1995.815493706207</v>
      </c>
      <c r="D8525" s="13">
        <f t="shared" ca="1" si="793"/>
        <v>100.93323150979934</v>
      </c>
      <c r="E8525" s="13">
        <f t="shared" ca="1" si="794"/>
        <v>984566.17907875916</v>
      </c>
      <c r="F8525" s="13">
        <f t="shared" ca="1" si="795"/>
        <v>3.9978293820686654</v>
      </c>
      <c r="G8525" s="13">
        <f t="shared" ca="1" si="796"/>
        <v>0.50884224141245771</v>
      </c>
      <c r="H8525" s="13">
        <f t="shared" ca="1" si="797"/>
        <v>0</v>
      </c>
    </row>
    <row r="8526" spans="3:8">
      <c r="C8526" s="13">
        <f t="shared" ca="1" si="792"/>
        <v>2001.1068906716312</v>
      </c>
      <c r="D8526" s="13">
        <f t="shared" ca="1" si="793"/>
        <v>99.583695147652364</v>
      </c>
      <c r="E8526" s="13">
        <f t="shared" ca="1" si="794"/>
        <v>989167.23893290898</v>
      </c>
      <c r="F8526" s="13">
        <f t="shared" ca="1" si="795"/>
        <v>4.0028623656731739</v>
      </c>
      <c r="G8526" s="13">
        <f t="shared" ca="1" si="796"/>
        <v>0.49983491793725449</v>
      </c>
      <c r="H8526" s="13">
        <f t="shared" ca="1" si="797"/>
        <v>0</v>
      </c>
    </row>
    <row r="8527" spans="3:8">
      <c r="C8527" s="13">
        <f t="shared" ca="1" si="792"/>
        <v>2015.4017230276279</v>
      </c>
      <c r="D8527" s="13">
        <f t="shared" ca="1" si="793"/>
        <v>99.750924777353021</v>
      </c>
      <c r="E8527" s="13">
        <f t="shared" ca="1" si="794"/>
        <v>997660.05482531304</v>
      </c>
      <c r="F8527" s="13">
        <f t="shared" ca="1" si="795"/>
        <v>3.994358364736299</v>
      </c>
      <c r="G8527" s="13">
        <f t="shared" ca="1" si="796"/>
        <v>0.50783149033844033</v>
      </c>
      <c r="H8527" s="13">
        <f t="shared" ca="1" si="797"/>
        <v>0</v>
      </c>
    </row>
    <row r="8528" spans="3:8">
      <c r="C8528" s="13">
        <f t="shared" ca="1" si="792"/>
        <v>2012.5494282643861</v>
      </c>
      <c r="D8528" s="13">
        <f t="shared" ca="1" si="793"/>
        <v>100.17183032950805</v>
      </c>
      <c r="E8528" s="13">
        <f t="shared" ca="1" si="794"/>
        <v>997264.21484545816</v>
      </c>
      <c r="F8528" s="13">
        <f t="shared" ca="1" si="795"/>
        <v>4.0102533595291678</v>
      </c>
      <c r="G8528" s="13">
        <f t="shared" ca="1" si="796"/>
        <v>0.50071589050360243</v>
      </c>
      <c r="H8528" s="13">
        <f t="shared" ca="1" si="797"/>
        <v>0</v>
      </c>
    </row>
    <row r="8529" spans="3:8">
      <c r="C8529" s="13">
        <f t="shared" ca="1" si="792"/>
        <v>2011.7666909449911</v>
      </c>
      <c r="D8529" s="13">
        <f t="shared" ca="1" si="793"/>
        <v>99.594146708378091</v>
      </c>
      <c r="E8529" s="13">
        <f t="shared" ca="1" si="794"/>
        <v>1008952.3972685506</v>
      </c>
      <c r="F8529" s="13">
        <f t="shared" ca="1" si="795"/>
        <v>4.0131061311310932</v>
      </c>
      <c r="G8529" s="13">
        <f t="shared" ca="1" si="796"/>
        <v>0.490281965476833</v>
      </c>
      <c r="H8529" s="13">
        <f t="shared" ca="1" si="797"/>
        <v>0</v>
      </c>
    </row>
    <row r="8530" spans="3:8">
      <c r="C8530" s="13">
        <f t="shared" ca="1" si="792"/>
        <v>1992.8383790324372</v>
      </c>
      <c r="D8530" s="13">
        <f t="shared" ca="1" si="793"/>
        <v>100.14371557996702</v>
      </c>
      <c r="E8530" s="13">
        <f t="shared" ca="1" si="794"/>
        <v>984519.7799159654</v>
      </c>
      <c r="F8530" s="13">
        <f t="shared" ca="1" si="795"/>
        <v>4.011724646326071</v>
      </c>
      <c r="G8530" s="13">
        <f t="shared" ca="1" si="796"/>
        <v>0.4964426441128108</v>
      </c>
      <c r="H8530" s="13">
        <f t="shared" ca="1" si="797"/>
        <v>0</v>
      </c>
    </row>
    <row r="8531" spans="3:8">
      <c r="C8531" s="13">
        <f t="shared" ca="1" si="792"/>
        <v>2004.4233586001367</v>
      </c>
      <c r="D8531" s="13">
        <f t="shared" ca="1" si="793"/>
        <v>100.21426103278233</v>
      </c>
      <c r="E8531" s="13">
        <f t="shared" ca="1" si="794"/>
        <v>990017.18067148048</v>
      </c>
      <c r="F8531" s="13">
        <f t="shared" ca="1" si="795"/>
        <v>4.000954972685645</v>
      </c>
      <c r="G8531" s="13">
        <f t="shared" ca="1" si="796"/>
        <v>0.50519749316000051</v>
      </c>
      <c r="H8531" s="13">
        <f t="shared" ca="1" si="797"/>
        <v>0</v>
      </c>
    </row>
    <row r="8532" spans="3:8">
      <c r="C8532" s="13">
        <f t="shared" ca="1" si="792"/>
        <v>1993.1900564467453</v>
      </c>
      <c r="D8532" s="13">
        <f t="shared" ca="1" si="793"/>
        <v>99.596986760415007</v>
      </c>
      <c r="E8532" s="13">
        <f t="shared" ca="1" si="794"/>
        <v>988616.34860679158</v>
      </c>
      <c r="F8532" s="13">
        <f t="shared" ca="1" si="795"/>
        <v>3.9964561530314677</v>
      </c>
      <c r="G8532" s="13">
        <f t="shared" ca="1" si="796"/>
        <v>0.49941980400301234</v>
      </c>
      <c r="H8532" s="13">
        <f t="shared" ca="1" si="797"/>
        <v>0</v>
      </c>
    </row>
    <row r="8533" spans="3:8">
      <c r="C8533" s="13">
        <f t="shared" ca="1" si="792"/>
        <v>1979.5717228824435</v>
      </c>
      <c r="D8533" s="13">
        <f t="shared" ca="1" si="793"/>
        <v>99.468383556699337</v>
      </c>
      <c r="E8533" s="13">
        <f t="shared" ca="1" si="794"/>
        <v>995959.39025185374</v>
      </c>
      <c r="F8533" s="13">
        <f t="shared" ca="1" si="795"/>
        <v>3.997022009856475</v>
      </c>
      <c r="G8533" s="13">
        <f t="shared" ca="1" si="796"/>
        <v>0.48807873739980195</v>
      </c>
      <c r="H8533" s="13">
        <f t="shared" ca="1" si="797"/>
        <v>0</v>
      </c>
    </row>
    <row r="8534" spans="3:8">
      <c r="C8534" s="13">
        <f t="shared" ca="1" si="792"/>
        <v>2000.2413551146476</v>
      </c>
      <c r="D8534" s="13">
        <f t="shared" ca="1" si="793"/>
        <v>100.68349058065196</v>
      </c>
      <c r="E8534" s="13">
        <f t="shared" ca="1" si="794"/>
        <v>1000045.2740532319</v>
      </c>
      <c r="F8534" s="13">
        <f t="shared" ca="1" si="795"/>
        <v>4.0016567719252336</v>
      </c>
      <c r="G8534" s="13">
        <f t="shared" ca="1" si="796"/>
        <v>0.50002785414652129</v>
      </c>
      <c r="H8534" s="13">
        <f t="shared" ca="1" si="797"/>
        <v>0</v>
      </c>
    </row>
    <row r="8535" spans="3:8">
      <c r="C8535" s="13">
        <f t="shared" ca="1" si="792"/>
        <v>2005.0277140643018</v>
      </c>
      <c r="D8535" s="13">
        <f t="shared" ca="1" si="793"/>
        <v>100.00857170200332</v>
      </c>
      <c r="E8535" s="13">
        <f t="shared" ca="1" si="794"/>
        <v>991328.14926368976</v>
      </c>
      <c r="F8535" s="13">
        <f t="shared" ca="1" si="795"/>
        <v>4.0028669709848712</v>
      </c>
      <c r="G8535" s="13">
        <f t="shared" ca="1" si="796"/>
        <v>0.50283564003249692</v>
      </c>
      <c r="H8535" s="13">
        <f t="shared" ca="1" si="797"/>
        <v>0</v>
      </c>
    </row>
    <row r="8536" spans="3:8">
      <c r="C8536" s="13">
        <f t="shared" ref="C8536:C8599" ca="1" si="798">NORMINV(RAND(),$D$3,$G$3)</f>
        <v>2001.1543261538543</v>
      </c>
      <c r="D8536" s="13">
        <f t="shared" ref="D8536:D8599" ca="1" si="799">NORMINV(RAND(),$D$4,$G$4)</f>
        <v>100.41126883480041</v>
      </c>
      <c r="E8536" s="13">
        <f t="shared" ref="E8536:E8599" ca="1" si="800">NORMINV(RAND(),$D$5,$G$5)</f>
        <v>988190.40638536518</v>
      </c>
      <c r="F8536" s="13">
        <f t="shared" ref="F8536:F8599" ca="1" si="801">NORMINV(RAND(),$D$6,$G$6)</f>
        <v>3.9946362454374906</v>
      </c>
      <c r="G8536" s="13">
        <f t="shared" ref="G8536:G8599" ca="1" si="802">C8536^2*D8536/(E8536*3.1415926*F8536^4)</f>
        <v>0.50867942010274536</v>
      </c>
      <c r="H8536" s="13">
        <f t="shared" ref="H8536:H8599" ca="1" si="803">IF(G8536&gt;0.54,1,IF(G8536&lt;0.46,1,0))</f>
        <v>0</v>
      </c>
    </row>
    <row r="8537" spans="3:8">
      <c r="C8537" s="13">
        <f t="shared" ca="1" si="798"/>
        <v>1991.623202285647</v>
      </c>
      <c r="D8537" s="13">
        <f t="shared" ca="1" si="799"/>
        <v>99.834248075775733</v>
      </c>
      <c r="E8537" s="13">
        <f t="shared" ca="1" si="800"/>
        <v>995503.81036805245</v>
      </c>
      <c r="F8537" s="13">
        <f t="shared" ca="1" si="801"/>
        <v>3.9994523464685918</v>
      </c>
      <c r="G8537" s="13">
        <f t="shared" ca="1" si="802"/>
        <v>0.49487897996244645</v>
      </c>
      <c r="H8537" s="13">
        <f t="shared" ca="1" si="803"/>
        <v>0</v>
      </c>
    </row>
    <row r="8538" spans="3:8">
      <c r="C8538" s="13">
        <f t="shared" ca="1" si="798"/>
        <v>2021.4463645491562</v>
      </c>
      <c r="D8538" s="13">
        <f t="shared" ca="1" si="799"/>
        <v>100.2927754157438</v>
      </c>
      <c r="E8538" s="13">
        <f t="shared" ca="1" si="800"/>
        <v>984260.78506368084</v>
      </c>
      <c r="F8538" s="13">
        <f t="shared" ca="1" si="801"/>
        <v>3.9926905322484254</v>
      </c>
      <c r="G8538" s="13">
        <f t="shared" ca="1" si="802"/>
        <v>0.5215205758716146</v>
      </c>
      <c r="H8538" s="13">
        <f t="shared" ca="1" si="803"/>
        <v>0</v>
      </c>
    </row>
    <row r="8539" spans="3:8">
      <c r="C8539" s="13">
        <f t="shared" ca="1" si="798"/>
        <v>2009.4457766838957</v>
      </c>
      <c r="D8539" s="13">
        <f t="shared" ca="1" si="799"/>
        <v>100.23228352882489</v>
      </c>
      <c r="E8539" s="13">
        <f t="shared" ca="1" si="800"/>
        <v>995969.63783821324</v>
      </c>
      <c r="F8539" s="13">
        <f t="shared" ca="1" si="801"/>
        <v>3.9953089662015215</v>
      </c>
      <c r="G8539" s="13">
        <f t="shared" ca="1" si="802"/>
        <v>0.50764809853866399</v>
      </c>
      <c r="H8539" s="13">
        <f t="shared" ca="1" si="803"/>
        <v>0</v>
      </c>
    </row>
    <row r="8540" spans="3:8">
      <c r="C8540" s="13">
        <f t="shared" ca="1" si="798"/>
        <v>1991.5814848598159</v>
      </c>
      <c r="D8540" s="13">
        <f t="shared" ca="1" si="799"/>
        <v>98.83668460620332</v>
      </c>
      <c r="E8540" s="13">
        <f t="shared" ca="1" si="800"/>
        <v>998555.70826194703</v>
      </c>
      <c r="F8540" s="13">
        <f t="shared" ca="1" si="801"/>
        <v>3.9980445961689646</v>
      </c>
      <c r="G8540" s="13">
        <f t="shared" ca="1" si="802"/>
        <v>0.48910446629100651</v>
      </c>
      <c r="H8540" s="13">
        <f t="shared" ca="1" si="803"/>
        <v>0</v>
      </c>
    </row>
    <row r="8541" spans="3:8">
      <c r="C8541" s="13">
        <f t="shared" ca="1" si="798"/>
        <v>1990.5548173328971</v>
      </c>
      <c r="D8541" s="13">
        <f t="shared" ca="1" si="799"/>
        <v>101.15269603746323</v>
      </c>
      <c r="E8541" s="13">
        <f t="shared" ca="1" si="800"/>
        <v>991012.8932821023</v>
      </c>
      <c r="F8541" s="13">
        <f t="shared" ca="1" si="801"/>
        <v>3.9972840898438009</v>
      </c>
      <c r="G8541" s="13">
        <f t="shared" ca="1" si="802"/>
        <v>0.50423909725610228</v>
      </c>
      <c r="H8541" s="13">
        <f t="shared" ca="1" si="803"/>
        <v>0</v>
      </c>
    </row>
    <row r="8542" spans="3:8">
      <c r="C8542" s="13">
        <f t="shared" ca="1" si="798"/>
        <v>1988.3477061262258</v>
      </c>
      <c r="D8542" s="13">
        <f t="shared" ca="1" si="799"/>
        <v>99.523443451762446</v>
      </c>
      <c r="E8542" s="13">
        <f t="shared" ca="1" si="800"/>
        <v>999793.34334149584</v>
      </c>
      <c r="F8542" s="13">
        <f t="shared" ca="1" si="801"/>
        <v>4.0062456206471948</v>
      </c>
      <c r="G8542" s="13">
        <f t="shared" ca="1" si="802"/>
        <v>0.4862948434976585</v>
      </c>
      <c r="H8542" s="13">
        <f t="shared" ca="1" si="803"/>
        <v>0</v>
      </c>
    </row>
    <row r="8543" spans="3:8">
      <c r="C8543" s="13">
        <f t="shared" ca="1" si="798"/>
        <v>1989.5568948766559</v>
      </c>
      <c r="D8543" s="13">
        <f t="shared" ca="1" si="799"/>
        <v>99.294228507339042</v>
      </c>
      <c r="E8543" s="13">
        <f t="shared" ca="1" si="800"/>
        <v>989666.5995795927</v>
      </c>
      <c r="F8543" s="13">
        <f t="shared" ca="1" si="801"/>
        <v>4.0009860566746847</v>
      </c>
      <c r="G8543" s="13">
        <f t="shared" ca="1" si="802"/>
        <v>0.49332122551565621</v>
      </c>
      <c r="H8543" s="13">
        <f t="shared" ca="1" si="803"/>
        <v>0</v>
      </c>
    </row>
    <row r="8544" spans="3:8">
      <c r="C8544" s="13">
        <f t="shared" ca="1" si="798"/>
        <v>2002.2137676062969</v>
      </c>
      <c r="D8544" s="13">
        <f t="shared" ca="1" si="799"/>
        <v>100.24750344598726</v>
      </c>
      <c r="E8544" s="13">
        <f t="shared" ca="1" si="800"/>
        <v>987405.98649413057</v>
      </c>
      <c r="F8544" s="13">
        <f t="shared" ca="1" si="801"/>
        <v>3.9929097666311284</v>
      </c>
      <c r="G8544" s="13">
        <f t="shared" ca="1" si="802"/>
        <v>0.50967208470836234</v>
      </c>
      <c r="H8544" s="13">
        <f t="shared" ca="1" si="803"/>
        <v>0</v>
      </c>
    </row>
    <row r="8545" spans="3:8">
      <c r="C8545" s="13">
        <f t="shared" ca="1" si="798"/>
        <v>1990.2265082247898</v>
      </c>
      <c r="D8545" s="13">
        <f t="shared" ca="1" si="799"/>
        <v>99.797799778552545</v>
      </c>
      <c r="E8545" s="13">
        <f t="shared" ca="1" si="800"/>
        <v>988282.18143521284</v>
      </c>
      <c r="F8545" s="13">
        <f t="shared" ca="1" si="801"/>
        <v>4.0089786646629539</v>
      </c>
      <c r="G8545" s="13">
        <f t="shared" ca="1" si="802"/>
        <v>0.49290153309393014</v>
      </c>
      <c r="H8545" s="13">
        <f t="shared" ca="1" si="803"/>
        <v>0</v>
      </c>
    </row>
    <row r="8546" spans="3:8">
      <c r="C8546" s="13">
        <f t="shared" ca="1" si="798"/>
        <v>1993.1650578492486</v>
      </c>
      <c r="D8546" s="13">
        <f t="shared" ca="1" si="799"/>
        <v>100.2814727909938</v>
      </c>
      <c r="E8546" s="13">
        <f t="shared" ca="1" si="800"/>
        <v>1005188.2439377357</v>
      </c>
      <c r="F8546" s="13">
        <f t="shared" ca="1" si="801"/>
        <v>3.9843685724135787</v>
      </c>
      <c r="G8546" s="13">
        <f t="shared" ca="1" si="802"/>
        <v>0.5005782136496485</v>
      </c>
      <c r="H8546" s="13">
        <f t="shared" ca="1" si="803"/>
        <v>0</v>
      </c>
    </row>
    <row r="8547" spans="3:8">
      <c r="C8547" s="13">
        <f t="shared" ca="1" si="798"/>
        <v>1997.6424805667548</v>
      </c>
      <c r="D8547" s="13">
        <f t="shared" ca="1" si="799"/>
        <v>99.678075594503554</v>
      </c>
      <c r="E8547" s="13">
        <f t="shared" ca="1" si="800"/>
        <v>984343.32770002633</v>
      </c>
      <c r="F8547" s="13">
        <f t="shared" ca="1" si="801"/>
        <v>4.0019284770798933</v>
      </c>
      <c r="G8547" s="13">
        <f t="shared" ca="1" si="802"/>
        <v>0.501489006547015</v>
      </c>
      <c r="H8547" s="13">
        <f t="shared" ca="1" si="803"/>
        <v>0</v>
      </c>
    </row>
    <row r="8548" spans="3:8">
      <c r="C8548" s="13">
        <f t="shared" ca="1" si="798"/>
        <v>2028.6001308841392</v>
      </c>
      <c r="D8548" s="13">
        <f t="shared" ca="1" si="799"/>
        <v>100.67912186197618</v>
      </c>
      <c r="E8548" s="13">
        <f t="shared" ca="1" si="800"/>
        <v>994719.05459943262</v>
      </c>
      <c r="F8548" s="13">
        <f t="shared" ca="1" si="801"/>
        <v>4.0079440137468589</v>
      </c>
      <c r="G8548" s="13">
        <f t="shared" ca="1" si="802"/>
        <v>0.51380157288647543</v>
      </c>
      <c r="H8548" s="13">
        <f t="shared" ca="1" si="803"/>
        <v>0</v>
      </c>
    </row>
    <row r="8549" spans="3:8">
      <c r="C8549" s="13">
        <f t="shared" ca="1" si="798"/>
        <v>2007.2657234699104</v>
      </c>
      <c r="D8549" s="13">
        <f t="shared" ca="1" si="799"/>
        <v>100.20123415028971</v>
      </c>
      <c r="E8549" s="13">
        <f t="shared" ca="1" si="800"/>
        <v>998214.97040860448</v>
      </c>
      <c r="F8549" s="13">
        <f t="shared" ca="1" si="801"/>
        <v>3.9905098612341896</v>
      </c>
      <c r="G8549" s="13">
        <f t="shared" ca="1" si="802"/>
        <v>0.50768614357617758</v>
      </c>
      <c r="H8549" s="13">
        <f t="shared" ca="1" si="803"/>
        <v>0</v>
      </c>
    </row>
    <row r="8550" spans="3:8">
      <c r="C8550" s="13">
        <f t="shared" ca="1" si="798"/>
        <v>2005.726220281304</v>
      </c>
      <c r="D8550" s="13">
        <f t="shared" ca="1" si="799"/>
        <v>100.18357018190012</v>
      </c>
      <c r="E8550" s="13">
        <f t="shared" ca="1" si="800"/>
        <v>1001762.8555986837</v>
      </c>
      <c r="F8550" s="13">
        <f t="shared" ca="1" si="801"/>
        <v>4.0005462849803237</v>
      </c>
      <c r="G8550" s="13">
        <f t="shared" ca="1" si="802"/>
        <v>0.49997446095063081</v>
      </c>
      <c r="H8550" s="13">
        <f t="shared" ca="1" si="803"/>
        <v>0</v>
      </c>
    </row>
    <row r="8551" spans="3:8">
      <c r="C8551" s="13">
        <f t="shared" ca="1" si="798"/>
        <v>2001.3092376610621</v>
      </c>
      <c r="D8551" s="13">
        <f t="shared" ca="1" si="799"/>
        <v>100.05422640377098</v>
      </c>
      <c r="E8551" s="13">
        <f t="shared" ca="1" si="800"/>
        <v>996630.95577283634</v>
      </c>
      <c r="F8551" s="13">
        <f t="shared" ca="1" si="801"/>
        <v>3.9896284599853731</v>
      </c>
      <c r="G8551" s="13">
        <f t="shared" ca="1" si="802"/>
        <v>0.50518423314326288</v>
      </c>
      <c r="H8551" s="13">
        <f t="shared" ca="1" si="803"/>
        <v>0</v>
      </c>
    </row>
    <row r="8552" spans="3:8">
      <c r="C8552" s="13">
        <f t="shared" ca="1" si="798"/>
        <v>1998.1474778809238</v>
      </c>
      <c r="D8552" s="13">
        <f t="shared" ca="1" si="799"/>
        <v>100.09010542674199</v>
      </c>
      <c r="E8552" s="13">
        <f t="shared" ca="1" si="800"/>
        <v>1004554.8764344541</v>
      </c>
      <c r="F8552" s="13">
        <f t="shared" ca="1" si="801"/>
        <v>3.9960291305949043</v>
      </c>
      <c r="G8552" s="13">
        <f t="shared" ca="1" si="802"/>
        <v>0.49660159657489905</v>
      </c>
      <c r="H8552" s="13">
        <f t="shared" ca="1" si="803"/>
        <v>0</v>
      </c>
    </row>
    <row r="8553" spans="3:8">
      <c r="C8553" s="13">
        <f t="shared" ca="1" si="798"/>
        <v>1992.5001313205685</v>
      </c>
      <c r="D8553" s="13">
        <f t="shared" ca="1" si="799"/>
        <v>98.986158683319985</v>
      </c>
      <c r="E8553" s="13">
        <f t="shared" ca="1" si="800"/>
        <v>1010063.4802939469</v>
      </c>
      <c r="F8553" s="13">
        <f t="shared" ca="1" si="801"/>
        <v>3.9994781023528501</v>
      </c>
      <c r="G8553" s="13">
        <f t="shared" ca="1" si="802"/>
        <v>0.48401560165145191</v>
      </c>
      <c r="H8553" s="13">
        <f t="shared" ca="1" si="803"/>
        <v>0</v>
      </c>
    </row>
    <row r="8554" spans="3:8">
      <c r="C8554" s="13">
        <f t="shared" ca="1" si="798"/>
        <v>2016.7049086998411</v>
      </c>
      <c r="D8554" s="13">
        <f t="shared" ca="1" si="799"/>
        <v>100.2021442753353</v>
      </c>
      <c r="E8554" s="13">
        <f t="shared" ca="1" si="800"/>
        <v>992580.99395103415</v>
      </c>
      <c r="F8554" s="13">
        <f t="shared" ca="1" si="801"/>
        <v>3.9915492984822114</v>
      </c>
      <c r="G8554" s="13">
        <f t="shared" ca="1" si="802"/>
        <v>0.51484905011106874</v>
      </c>
      <c r="H8554" s="13">
        <f t="shared" ca="1" si="803"/>
        <v>0</v>
      </c>
    </row>
    <row r="8555" spans="3:8">
      <c r="C8555" s="13">
        <f t="shared" ca="1" si="798"/>
        <v>1987.0858232407413</v>
      </c>
      <c r="D8555" s="13">
        <f t="shared" ca="1" si="799"/>
        <v>99.273846177626254</v>
      </c>
      <c r="E8555" s="13">
        <f t="shared" ca="1" si="800"/>
        <v>1001533.9365071933</v>
      </c>
      <c r="F8555" s="13">
        <f t="shared" ca="1" si="801"/>
        <v>4.0042172957787123</v>
      </c>
      <c r="G8555" s="13">
        <f t="shared" ca="1" si="802"/>
        <v>0.48459844270979585</v>
      </c>
      <c r="H8555" s="13">
        <f t="shared" ca="1" si="803"/>
        <v>0</v>
      </c>
    </row>
    <row r="8556" spans="3:8">
      <c r="C8556" s="13">
        <f t="shared" ca="1" si="798"/>
        <v>1999.3361111459701</v>
      </c>
      <c r="D8556" s="13">
        <f t="shared" ca="1" si="799"/>
        <v>100.72749516703236</v>
      </c>
      <c r="E8556" s="13">
        <f t="shared" ca="1" si="800"/>
        <v>986272.88227872201</v>
      </c>
      <c r="F8556" s="13">
        <f t="shared" ca="1" si="801"/>
        <v>4.0007006274576478</v>
      </c>
      <c r="G8556" s="13">
        <f t="shared" ca="1" si="802"/>
        <v>0.50725750309096707</v>
      </c>
      <c r="H8556" s="13">
        <f t="shared" ca="1" si="803"/>
        <v>0</v>
      </c>
    </row>
    <row r="8557" spans="3:8">
      <c r="C8557" s="13">
        <f t="shared" ca="1" si="798"/>
        <v>2012.0473860416339</v>
      </c>
      <c r="D8557" s="13">
        <f t="shared" ca="1" si="799"/>
        <v>100.51333054482883</v>
      </c>
      <c r="E8557" s="13">
        <f t="shared" ca="1" si="800"/>
        <v>989361.11010823085</v>
      </c>
      <c r="F8557" s="13">
        <f t="shared" ca="1" si="801"/>
        <v>3.9919265453005308</v>
      </c>
      <c r="G8557" s="13">
        <f t="shared" ca="1" si="802"/>
        <v>0.51554337151011975</v>
      </c>
      <c r="H8557" s="13">
        <f t="shared" ca="1" si="803"/>
        <v>0</v>
      </c>
    </row>
    <row r="8558" spans="3:8">
      <c r="C8558" s="13">
        <f t="shared" ca="1" si="798"/>
        <v>1973.9329371817676</v>
      </c>
      <c r="D8558" s="13">
        <f t="shared" ca="1" si="799"/>
        <v>100.38463270105225</v>
      </c>
      <c r="E8558" s="13">
        <f t="shared" ca="1" si="800"/>
        <v>996090.50543206849</v>
      </c>
      <c r="F8558" s="13">
        <f t="shared" ca="1" si="801"/>
        <v>3.9922666433521741</v>
      </c>
      <c r="G8558" s="13">
        <f t="shared" ca="1" si="802"/>
        <v>0.49204542219917147</v>
      </c>
      <c r="H8558" s="13">
        <f t="shared" ca="1" si="803"/>
        <v>0</v>
      </c>
    </row>
    <row r="8559" spans="3:8">
      <c r="C8559" s="13">
        <f t="shared" ca="1" si="798"/>
        <v>1979.1791098840561</v>
      </c>
      <c r="D8559" s="13">
        <f t="shared" ca="1" si="799"/>
        <v>100.13698401010816</v>
      </c>
      <c r="E8559" s="13">
        <f t="shared" ca="1" si="800"/>
        <v>999582.7983609332</v>
      </c>
      <c r="F8559" s="13">
        <f t="shared" ca="1" si="801"/>
        <v>4.0054109191546665</v>
      </c>
      <c r="G8559" s="13">
        <f t="shared" ca="1" si="802"/>
        <v>0.48529716564012737</v>
      </c>
      <c r="H8559" s="13">
        <f t="shared" ca="1" si="803"/>
        <v>0</v>
      </c>
    </row>
    <row r="8560" spans="3:8">
      <c r="C8560" s="13">
        <f t="shared" ca="1" si="798"/>
        <v>1996.4006287554303</v>
      </c>
      <c r="D8560" s="13">
        <f t="shared" ca="1" si="799"/>
        <v>99.929953389803103</v>
      </c>
      <c r="E8560" s="13">
        <f t="shared" ca="1" si="800"/>
        <v>997768.80700343044</v>
      </c>
      <c r="F8560" s="13">
        <f t="shared" ca="1" si="801"/>
        <v>3.9905137207591137</v>
      </c>
      <c r="G8560" s="13">
        <f t="shared" ca="1" si="802"/>
        <v>0.5010672977111309</v>
      </c>
      <c r="H8560" s="13">
        <f t="shared" ca="1" si="803"/>
        <v>0</v>
      </c>
    </row>
    <row r="8561" spans="3:8">
      <c r="C8561" s="13">
        <f t="shared" ca="1" si="798"/>
        <v>1993.6544909451281</v>
      </c>
      <c r="D8561" s="13">
        <f t="shared" ca="1" si="799"/>
        <v>100.45663628979624</v>
      </c>
      <c r="E8561" s="13">
        <f t="shared" ca="1" si="800"/>
        <v>1004208.2953717849</v>
      </c>
      <c r="F8561" s="13">
        <f t="shared" ca="1" si="801"/>
        <v>3.9956952292537427</v>
      </c>
      <c r="G8561" s="13">
        <f t="shared" ca="1" si="802"/>
        <v>0.49651838314757424</v>
      </c>
      <c r="H8561" s="13">
        <f t="shared" ca="1" si="803"/>
        <v>0</v>
      </c>
    </row>
    <row r="8562" spans="3:8">
      <c r="C8562" s="13">
        <f t="shared" ca="1" si="798"/>
        <v>1974.9977641060234</v>
      </c>
      <c r="D8562" s="13">
        <f t="shared" ca="1" si="799"/>
        <v>100.07911310070881</v>
      </c>
      <c r="E8562" s="13">
        <f t="shared" ca="1" si="800"/>
        <v>989420.0821191899</v>
      </c>
      <c r="F8562" s="13">
        <f t="shared" ca="1" si="801"/>
        <v>4.0015530467130924</v>
      </c>
      <c r="G8562" s="13">
        <f t="shared" ca="1" si="802"/>
        <v>0.48981464315485168</v>
      </c>
      <c r="H8562" s="13">
        <f t="shared" ca="1" si="803"/>
        <v>0</v>
      </c>
    </row>
    <row r="8563" spans="3:8">
      <c r="C8563" s="13">
        <f t="shared" ca="1" si="798"/>
        <v>2002.4654798858087</v>
      </c>
      <c r="D8563" s="13">
        <f t="shared" ca="1" si="799"/>
        <v>99.471921162345836</v>
      </c>
      <c r="E8563" s="13">
        <f t="shared" ca="1" si="800"/>
        <v>986569.45323122817</v>
      </c>
      <c r="F8563" s="13">
        <f t="shared" ca="1" si="801"/>
        <v>4.0052089752815929</v>
      </c>
      <c r="G8563" s="13">
        <f t="shared" ca="1" si="802"/>
        <v>0.50009478929971063</v>
      </c>
      <c r="H8563" s="13">
        <f t="shared" ca="1" si="803"/>
        <v>0</v>
      </c>
    </row>
    <row r="8564" spans="3:8">
      <c r="C8564" s="13">
        <f t="shared" ca="1" si="798"/>
        <v>2017.1200466310754</v>
      </c>
      <c r="D8564" s="13">
        <f t="shared" ca="1" si="799"/>
        <v>99.973088516370296</v>
      </c>
      <c r="E8564" s="13">
        <f t="shared" ca="1" si="800"/>
        <v>998296.8391339872</v>
      </c>
      <c r="F8564" s="13">
        <f t="shared" ca="1" si="801"/>
        <v>4.0048569085236077</v>
      </c>
      <c r="G8564" s="13">
        <f t="shared" ca="1" si="802"/>
        <v>0.50418395953978223</v>
      </c>
      <c r="H8564" s="13">
        <f t="shared" ca="1" si="803"/>
        <v>0</v>
      </c>
    </row>
    <row r="8565" spans="3:8">
      <c r="C8565" s="13">
        <f t="shared" ca="1" si="798"/>
        <v>2013.6452237504136</v>
      </c>
      <c r="D8565" s="13">
        <f t="shared" ca="1" si="799"/>
        <v>100.41261886975465</v>
      </c>
      <c r="E8565" s="13">
        <f t="shared" ca="1" si="800"/>
        <v>984257.91632605938</v>
      </c>
      <c r="F8565" s="13">
        <f t="shared" ca="1" si="801"/>
        <v>3.9961060350858304</v>
      </c>
      <c r="G8565" s="13">
        <f t="shared" ca="1" si="802"/>
        <v>0.51635383963919257</v>
      </c>
      <c r="H8565" s="13">
        <f t="shared" ca="1" si="803"/>
        <v>0</v>
      </c>
    </row>
    <row r="8566" spans="3:8">
      <c r="C8566" s="13">
        <f t="shared" ca="1" si="798"/>
        <v>1990.1208521372625</v>
      </c>
      <c r="D8566" s="13">
        <f t="shared" ca="1" si="799"/>
        <v>100.23767599051621</v>
      </c>
      <c r="E8566" s="13">
        <f t="shared" ca="1" si="800"/>
        <v>994769.02313167066</v>
      </c>
      <c r="F8566" s="13">
        <f t="shared" ca="1" si="801"/>
        <v>4.0028130365678134</v>
      </c>
      <c r="G8566" s="13">
        <f t="shared" ca="1" si="802"/>
        <v>0.49483060072527735</v>
      </c>
      <c r="H8566" s="13">
        <f t="shared" ca="1" si="803"/>
        <v>0</v>
      </c>
    </row>
    <row r="8567" spans="3:8">
      <c r="C8567" s="13">
        <f t="shared" ca="1" si="798"/>
        <v>2005.1668593696979</v>
      </c>
      <c r="D8567" s="13">
        <f t="shared" ca="1" si="799"/>
        <v>100.23366100437831</v>
      </c>
      <c r="E8567" s="13">
        <f t="shared" ca="1" si="800"/>
        <v>991520.54110884515</v>
      </c>
      <c r="F8567" s="13">
        <f t="shared" ca="1" si="801"/>
        <v>3.9976147723893702</v>
      </c>
      <c r="G8567" s="13">
        <f t="shared" ca="1" si="802"/>
        <v>0.50659311509423965</v>
      </c>
      <c r="H8567" s="13">
        <f t="shared" ca="1" si="803"/>
        <v>0</v>
      </c>
    </row>
    <row r="8568" spans="3:8">
      <c r="C8568" s="13">
        <f t="shared" ca="1" si="798"/>
        <v>1995.0048209673428</v>
      </c>
      <c r="D8568" s="13">
        <f t="shared" ca="1" si="799"/>
        <v>99.288810097250249</v>
      </c>
      <c r="E8568" s="13">
        <f t="shared" ca="1" si="800"/>
        <v>995921.3078404438</v>
      </c>
      <c r="F8568" s="13">
        <f t="shared" ca="1" si="801"/>
        <v>3.9895484082739321</v>
      </c>
      <c r="G8568" s="13">
        <f t="shared" ca="1" si="802"/>
        <v>0.49856106482363194</v>
      </c>
      <c r="H8568" s="13">
        <f t="shared" ca="1" si="803"/>
        <v>0</v>
      </c>
    </row>
    <row r="8569" spans="3:8">
      <c r="C8569" s="13">
        <f t="shared" ca="1" si="798"/>
        <v>1996.076895360374</v>
      </c>
      <c r="D8569" s="13">
        <f t="shared" ca="1" si="799"/>
        <v>99.561118678249656</v>
      </c>
      <c r="E8569" s="13">
        <f t="shared" ca="1" si="800"/>
        <v>986622.59392619564</v>
      </c>
      <c r="F8569" s="13">
        <f t="shared" ca="1" si="801"/>
        <v>3.9908080600468692</v>
      </c>
      <c r="G8569" s="13">
        <f t="shared" ca="1" si="802"/>
        <v>0.50454512985041577</v>
      </c>
      <c r="H8569" s="13">
        <f t="shared" ca="1" si="803"/>
        <v>0</v>
      </c>
    </row>
    <row r="8570" spans="3:8">
      <c r="C8570" s="13">
        <f t="shared" ca="1" si="798"/>
        <v>1996.9735115117155</v>
      </c>
      <c r="D8570" s="13">
        <f t="shared" ca="1" si="799"/>
        <v>99.579989247018432</v>
      </c>
      <c r="E8570" s="13">
        <f t="shared" ca="1" si="800"/>
        <v>991705.28463882697</v>
      </c>
      <c r="F8570" s="13">
        <f t="shared" ca="1" si="801"/>
        <v>3.996022576737305</v>
      </c>
      <c r="G8570" s="13">
        <f t="shared" ca="1" si="802"/>
        <v>0.49988770807531213</v>
      </c>
      <c r="H8570" s="13">
        <f t="shared" ca="1" si="803"/>
        <v>0</v>
      </c>
    </row>
    <row r="8571" spans="3:8">
      <c r="C8571" s="13">
        <f t="shared" ca="1" si="798"/>
        <v>2011.5110133828291</v>
      </c>
      <c r="D8571" s="13">
        <f t="shared" ca="1" si="799"/>
        <v>100.76211446397251</v>
      </c>
      <c r="E8571" s="13">
        <f t="shared" ca="1" si="800"/>
        <v>979761.89049309841</v>
      </c>
      <c r="F8571" s="13">
        <f t="shared" ca="1" si="801"/>
        <v>3.996355658590578</v>
      </c>
      <c r="G8571" s="13">
        <f t="shared" ca="1" si="802"/>
        <v>0.51929622718317126</v>
      </c>
      <c r="H8571" s="13">
        <f t="shared" ca="1" si="803"/>
        <v>0</v>
      </c>
    </row>
    <row r="8572" spans="3:8">
      <c r="C8572" s="13">
        <f t="shared" ca="1" si="798"/>
        <v>2010.3147546656503</v>
      </c>
      <c r="D8572" s="13">
        <f t="shared" ca="1" si="799"/>
        <v>100.10574089399951</v>
      </c>
      <c r="E8572" s="13">
        <f t="shared" ca="1" si="800"/>
        <v>1004953.8153144981</v>
      </c>
      <c r="F8572" s="13">
        <f t="shared" ca="1" si="801"/>
        <v>3.9961173416145681</v>
      </c>
      <c r="G8572" s="13">
        <f t="shared" ca="1" si="802"/>
        <v>0.50250247674268955</v>
      </c>
      <c r="H8572" s="13">
        <f t="shared" ca="1" si="803"/>
        <v>0</v>
      </c>
    </row>
    <row r="8573" spans="3:8">
      <c r="C8573" s="13">
        <f t="shared" ca="1" si="798"/>
        <v>2006.5360415750802</v>
      </c>
      <c r="D8573" s="13">
        <f t="shared" ca="1" si="799"/>
        <v>99.923794120906535</v>
      </c>
      <c r="E8573" s="13">
        <f t="shared" ca="1" si="800"/>
        <v>995271.32968390419</v>
      </c>
      <c r="F8573" s="13">
        <f t="shared" ca="1" si="801"/>
        <v>4.0110790254926734</v>
      </c>
      <c r="G8573" s="13">
        <f t="shared" ca="1" si="802"/>
        <v>0.49708037011911077</v>
      </c>
      <c r="H8573" s="13">
        <f t="shared" ca="1" si="803"/>
        <v>0</v>
      </c>
    </row>
    <row r="8574" spans="3:8">
      <c r="C8574" s="13">
        <f t="shared" ca="1" si="798"/>
        <v>2004.1355274347138</v>
      </c>
      <c r="D8574" s="13">
        <f t="shared" ca="1" si="799"/>
        <v>100.19754445099126</v>
      </c>
      <c r="E8574" s="13">
        <f t="shared" ca="1" si="800"/>
        <v>987833.48788983189</v>
      </c>
      <c r="F8574" s="13">
        <f t="shared" ca="1" si="801"/>
        <v>4.0026787765620906</v>
      </c>
      <c r="G8574" s="13">
        <f t="shared" ca="1" si="802"/>
        <v>0.5052131989677221</v>
      </c>
      <c r="H8574" s="13">
        <f t="shared" ca="1" si="803"/>
        <v>0</v>
      </c>
    </row>
    <row r="8575" spans="3:8">
      <c r="C8575" s="13">
        <f t="shared" ca="1" si="798"/>
        <v>1984.236336045298</v>
      </c>
      <c r="D8575" s="13">
        <f t="shared" ca="1" si="799"/>
        <v>99.863871087434049</v>
      </c>
      <c r="E8575" s="13">
        <f t="shared" ca="1" si="800"/>
        <v>988960.03021378152</v>
      </c>
      <c r="F8575" s="13">
        <f t="shared" ca="1" si="801"/>
        <v>3.9880704315932505</v>
      </c>
      <c r="G8575" s="13">
        <f t="shared" ca="1" si="802"/>
        <v>0.50028249876296194</v>
      </c>
      <c r="H8575" s="13">
        <f t="shared" ca="1" si="803"/>
        <v>0</v>
      </c>
    </row>
    <row r="8576" spans="3:8">
      <c r="C8576" s="13">
        <f t="shared" ca="1" si="798"/>
        <v>1983.646516185717</v>
      </c>
      <c r="D8576" s="13">
        <f t="shared" ca="1" si="799"/>
        <v>100.62204765904607</v>
      </c>
      <c r="E8576" s="13">
        <f t="shared" ca="1" si="800"/>
        <v>981747.34055870969</v>
      </c>
      <c r="F8576" s="13">
        <f t="shared" ca="1" si="801"/>
        <v>4.0027681294011934</v>
      </c>
      <c r="G8576" s="13">
        <f t="shared" ca="1" si="802"/>
        <v>0.50006952304882391</v>
      </c>
      <c r="H8576" s="13">
        <f t="shared" ca="1" si="803"/>
        <v>0</v>
      </c>
    </row>
    <row r="8577" spans="3:8">
      <c r="C8577" s="13">
        <f t="shared" ca="1" si="798"/>
        <v>2007.5083887373969</v>
      </c>
      <c r="D8577" s="13">
        <f t="shared" ca="1" si="799"/>
        <v>99.458552361534743</v>
      </c>
      <c r="E8577" s="13">
        <f t="shared" ca="1" si="800"/>
        <v>995969.09159307391</v>
      </c>
      <c r="F8577" s="13">
        <f t="shared" ca="1" si="801"/>
        <v>3.9997241002535016</v>
      </c>
      <c r="G8577" s="13">
        <f t="shared" ca="1" si="802"/>
        <v>0.50054255426419036</v>
      </c>
      <c r="H8577" s="13">
        <f t="shared" ca="1" si="803"/>
        <v>0</v>
      </c>
    </row>
    <row r="8578" spans="3:8">
      <c r="C8578" s="13">
        <f t="shared" ca="1" si="798"/>
        <v>2018.357160420202</v>
      </c>
      <c r="D8578" s="13">
        <f t="shared" ca="1" si="799"/>
        <v>99.266687127263225</v>
      </c>
      <c r="E8578" s="13">
        <f t="shared" ca="1" si="800"/>
        <v>998505.02941055119</v>
      </c>
      <c r="F8578" s="13">
        <f t="shared" ca="1" si="801"/>
        <v>4.0033894254579101</v>
      </c>
      <c r="G8578" s="13">
        <f t="shared" ca="1" si="802"/>
        <v>0.50186637024821246</v>
      </c>
      <c r="H8578" s="13">
        <f t="shared" ca="1" si="803"/>
        <v>0</v>
      </c>
    </row>
    <row r="8579" spans="3:8">
      <c r="C8579" s="13">
        <f t="shared" ca="1" si="798"/>
        <v>2002.8220642055685</v>
      </c>
      <c r="D8579" s="13">
        <f t="shared" ca="1" si="799"/>
        <v>100.72717090970424</v>
      </c>
      <c r="E8579" s="13">
        <f t="shared" ca="1" si="800"/>
        <v>988801.93270026345</v>
      </c>
      <c r="F8579" s="13">
        <f t="shared" ca="1" si="801"/>
        <v>3.994161808581238</v>
      </c>
      <c r="G8579" s="13">
        <f t="shared" ca="1" si="802"/>
        <v>0.51105728078851886</v>
      </c>
      <c r="H8579" s="13">
        <f t="shared" ca="1" si="803"/>
        <v>0</v>
      </c>
    </row>
    <row r="8580" spans="3:8">
      <c r="C8580" s="13">
        <f t="shared" ca="1" si="798"/>
        <v>2013.1749692223493</v>
      </c>
      <c r="D8580" s="13">
        <f t="shared" ca="1" si="799"/>
        <v>99.914333863932256</v>
      </c>
      <c r="E8580" s="13">
        <f t="shared" ca="1" si="800"/>
        <v>1006222.3664567103</v>
      </c>
      <c r="F8580" s="13">
        <f t="shared" ca="1" si="801"/>
        <v>4.0061064646196245</v>
      </c>
      <c r="G8580" s="13">
        <f t="shared" ca="1" si="802"/>
        <v>0.49734420536548768</v>
      </c>
      <c r="H8580" s="13">
        <f t="shared" ca="1" si="803"/>
        <v>0</v>
      </c>
    </row>
    <row r="8581" spans="3:8">
      <c r="C8581" s="13">
        <f t="shared" ca="1" si="798"/>
        <v>1984.1252864577359</v>
      </c>
      <c r="D8581" s="13">
        <f t="shared" ca="1" si="799"/>
        <v>99.533822791016433</v>
      </c>
      <c r="E8581" s="13">
        <f t="shared" ca="1" si="800"/>
        <v>980947.84721917438</v>
      </c>
      <c r="F8581" s="13">
        <f t="shared" ca="1" si="801"/>
        <v>3.9966790452983485</v>
      </c>
      <c r="G8581" s="13">
        <f t="shared" ca="1" si="802"/>
        <v>0.49832880392159334</v>
      </c>
      <c r="H8581" s="13">
        <f t="shared" ca="1" si="803"/>
        <v>0</v>
      </c>
    </row>
    <row r="8582" spans="3:8">
      <c r="C8582" s="13">
        <f t="shared" ca="1" si="798"/>
        <v>2002.0597478609761</v>
      </c>
      <c r="D8582" s="13">
        <f t="shared" ca="1" si="799"/>
        <v>99.485541538317477</v>
      </c>
      <c r="E8582" s="13">
        <f t="shared" ca="1" si="800"/>
        <v>1010187.7539271702</v>
      </c>
      <c r="F8582" s="13">
        <f t="shared" ca="1" si="801"/>
        <v>3.990567264637126</v>
      </c>
      <c r="G8582" s="13">
        <f t="shared" ca="1" si="802"/>
        <v>0.4954770340228048</v>
      </c>
      <c r="H8582" s="13">
        <f t="shared" ca="1" si="803"/>
        <v>0</v>
      </c>
    </row>
    <row r="8583" spans="3:8">
      <c r="C8583" s="13">
        <f t="shared" ca="1" si="798"/>
        <v>2003.8221479674839</v>
      </c>
      <c r="D8583" s="13">
        <f t="shared" ca="1" si="799"/>
        <v>100.45280924965746</v>
      </c>
      <c r="E8583" s="13">
        <f t="shared" ca="1" si="800"/>
        <v>991930.38922065136</v>
      </c>
      <c r="F8583" s="13">
        <f t="shared" ca="1" si="801"/>
        <v>4.0164528993196225</v>
      </c>
      <c r="G8583" s="13">
        <f t="shared" ca="1" si="802"/>
        <v>0.49736893591303066</v>
      </c>
      <c r="H8583" s="13">
        <f t="shared" ca="1" si="803"/>
        <v>0</v>
      </c>
    </row>
    <row r="8584" spans="3:8">
      <c r="C8584" s="13">
        <f t="shared" ca="1" si="798"/>
        <v>1986.9980360559596</v>
      </c>
      <c r="D8584" s="13">
        <f t="shared" ca="1" si="799"/>
        <v>98.73929130041023</v>
      </c>
      <c r="E8584" s="13">
        <f t="shared" ca="1" si="800"/>
        <v>995818.12894587649</v>
      </c>
      <c r="F8584" s="13">
        <f t="shared" ca="1" si="801"/>
        <v>4.0001525412191636</v>
      </c>
      <c r="G8584" s="13">
        <f t="shared" ca="1" si="802"/>
        <v>0.48668591306712161</v>
      </c>
      <c r="H8584" s="13">
        <f t="shared" ca="1" si="803"/>
        <v>0</v>
      </c>
    </row>
    <row r="8585" spans="3:8">
      <c r="C8585" s="13">
        <f t="shared" ca="1" si="798"/>
        <v>1988.6913808098</v>
      </c>
      <c r="D8585" s="13">
        <f t="shared" ca="1" si="799"/>
        <v>99.341933741503496</v>
      </c>
      <c r="E8585" s="13">
        <f t="shared" ca="1" si="800"/>
        <v>988770.99438738485</v>
      </c>
      <c r="F8585" s="13">
        <f t="shared" ca="1" si="801"/>
        <v>3.9925128771489149</v>
      </c>
      <c r="G8585" s="13">
        <f t="shared" ca="1" si="802"/>
        <v>0.49777892679862074</v>
      </c>
      <c r="H8585" s="13">
        <f t="shared" ca="1" si="803"/>
        <v>0</v>
      </c>
    </row>
    <row r="8586" spans="3:8">
      <c r="C8586" s="13">
        <f t="shared" ca="1" si="798"/>
        <v>2017.7757475132064</v>
      </c>
      <c r="D8586" s="13">
        <f t="shared" ca="1" si="799"/>
        <v>99.623549505467096</v>
      </c>
      <c r="E8586" s="13">
        <f t="shared" ca="1" si="800"/>
        <v>992486.11939575174</v>
      </c>
      <c r="F8586" s="13">
        <f t="shared" ca="1" si="801"/>
        <v>4.005067423599856</v>
      </c>
      <c r="G8586" s="13">
        <f t="shared" ca="1" si="802"/>
        <v>0.50558499158236803</v>
      </c>
      <c r="H8586" s="13">
        <f t="shared" ca="1" si="803"/>
        <v>0</v>
      </c>
    </row>
    <row r="8587" spans="3:8">
      <c r="C8587" s="13">
        <f t="shared" ca="1" si="798"/>
        <v>1990.3924830990741</v>
      </c>
      <c r="D8587" s="13">
        <f t="shared" ca="1" si="799"/>
        <v>100.20017010245743</v>
      </c>
      <c r="E8587" s="13">
        <f t="shared" ca="1" si="800"/>
        <v>981869.7335478242</v>
      </c>
      <c r="F8587" s="13">
        <f t="shared" ca="1" si="801"/>
        <v>4.002338496406324</v>
      </c>
      <c r="G8587" s="13">
        <f t="shared" ca="1" si="802"/>
        <v>0.50151843502569571</v>
      </c>
      <c r="H8587" s="13">
        <f t="shared" ca="1" si="803"/>
        <v>0</v>
      </c>
    </row>
    <row r="8588" spans="3:8">
      <c r="C8588" s="13">
        <f t="shared" ca="1" si="798"/>
        <v>1985.4330052246589</v>
      </c>
      <c r="D8588" s="13">
        <f t="shared" ca="1" si="799"/>
        <v>99.480667054554431</v>
      </c>
      <c r="E8588" s="13">
        <f t="shared" ca="1" si="800"/>
        <v>996828.214464869</v>
      </c>
      <c r="F8588" s="13">
        <f t="shared" ca="1" si="801"/>
        <v>3.9982142783932395</v>
      </c>
      <c r="G8588" s="13">
        <f t="shared" ca="1" si="802"/>
        <v>0.49002102320148039</v>
      </c>
      <c r="H8588" s="13">
        <f t="shared" ca="1" si="803"/>
        <v>0</v>
      </c>
    </row>
    <row r="8589" spans="3:8">
      <c r="C8589" s="13">
        <f t="shared" ca="1" si="798"/>
        <v>2005.8490277015976</v>
      </c>
      <c r="D8589" s="13">
        <f t="shared" ca="1" si="799"/>
        <v>100.37556595589011</v>
      </c>
      <c r="E8589" s="13">
        <f t="shared" ca="1" si="800"/>
        <v>1004750.1984840289</v>
      </c>
      <c r="F8589" s="13">
        <f t="shared" ca="1" si="801"/>
        <v>3.9988685403817179</v>
      </c>
      <c r="G8589" s="13">
        <f t="shared" ca="1" si="802"/>
        <v>0.50034321695131578</v>
      </c>
      <c r="H8589" s="13">
        <f t="shared" ca="1" si="803"/>
        <v>0</v>
      </c>
    </row>
    <row r="8590" spans="3:8">
      <c r="C8590" s="13">
        <f t="shared" ca="1" si="798"/>
        <v>2007.0526056310043</v>
      </c>
      <c r="D8590" s="13">
        <f t="shared" ca="1" si="799"/>
        <v>99.638626484381618</v>
      </c>
      <c r="E8590" s="13">
        <f t="shared" ca="1" si="800"/>
        <v>992937.52178991667</v>
      </c>
      <c r="F8590" s="13">
        <f t="shared" ca="1" si="801"/>
        <v>3.997116699383938</v>
      </c>
      <c r="G8590" s="13">
        <f t="shared" ca="1" si="802"/>
        <v>0.50406453634339665</v>
      </c>
      <c r="H8590" s="13">
        <f t="shared" ca="1" si="803"/>
        <v>0</v>
      </c>
    </row>
    <row r="8591" spans="3:8">
      <c r="C8591" s="13">
        <f t="shared" ca="1" si="798"/>
        <v>2000.6490676234284</v>
      </c>
      <c r="D8591" s="13">
        <f t="shared" ca="1" si="799"/>
        <v>100.62926328235933</v>
      </c>
      <c r="E8591" s="13">
        <f t="shared" ca="1" si="800"/>
        <v>1001031.6373368531</v>
      </c>
      <c r="F8591" s="13">
        <f t="shared" ca="1" si="801"/>
        <v>3.9977697754457076</v>
      </c>
      <c r="G8591" s="13">
        <f t="shared" ca="1" si="802"/>
        <v>0.5014150157780729</v>
      </c>
      <c r="H8591" s="13">
        <f t="shared" ca="1" si="803"/>
        <v>0</v>
      </c>
    </row>
    <row r="8592" spans="3:8">
      <c r="C8592" s="13">
        <f t="shared" ca="1" si="798"/>
        <v>2011.7708620838512</v>
      </c>
      <c r="D8592" s="13">
        <f t="shared" ca="1" si="799"/>
        <v>98.869645144292249</v>
      </c>
      <c r="E8592" s="13">
        <f t="shared" ca="1" si="800"/>
        <v>998665.78013628407</v>
      </c>
      <c r="F8592" s="13">
        <f t="shared" ca="1" si="801"/>
        <v>3.9906155092651634</v>
      </c>
      <c r="G8592" s="13">
        <f t="shared" ca="1" si="802"/>
        <v>0.5029101772057567</v>
      </c>
      <c r="H8592" s="13">
        <f t="shared" ca="1" si="803"/>
        <v>0</v>
      </c>
    </row>
    <row r="8593" spans="3:8">
      <c r="C8593" s="13">
        <f t="shared" ca="1" si="798"/>
        <v>2013.0002833527103</v>
      </c>
      <c r="D8593" s="13">
        <f t="shared" ca="1" si="799"/>
        <v>99.62899558465044</v>
      </c>
      <c r="E8593" s="13">
        <f t="shared" ca="1" si="800"/>
        <v>1000194.9372996404</v>
      </c>
      <c r="F8593" s="13">
        <f t="shared" ca="1" si="801"/>
        <v>4.0113283914080604</v>
      </c>
      <c r="G8593" s="13">
        <f t="shared" ca="1" si="802"/>
        <v>0.49623345168940286</v>
      </c>
      <c r="H8593" s="13">
        <f t="shared" ca="1" si="803"/>
        <v>0</v>
      </c>
    </row>
    <row r="8594" spans="3:8">
      <c r="C8594" s="13">
        <f t="shared" ca="1" si="798"/>
        <v>2011.0720307000258</v>
      </c>
      <c r="D8594" s="13">
        <f t="shared" ca="1" si="799"/>
        <v>99.140219804299605</v>
      </c>
      <c r="E8594" s="13">
        <f t="shared" ca="1" si="800"/>
        <v>995569.19372652855</v>
      </c>
      <c r="F8594" s="13">
        <f t="shared" ca="1" si="801"/>
        <v>4.0104766919224071</v>
      </c>
      <c r="G8594" s="13">
        <f t="shared" ca="1" si="802"/>
        <v>0.49556408930344642</v>
      </c>
      <c r="H8594" s="13">
        <f t="shared" ca="1" si="803"/>
        <v>0</v>
      </c>
    </row>
    <row r="8595" spans="3:8">
      <c r="C8595" s="13">
        <f t="shared" ca="1" si="798"/>
        <v>1986.0408969524567</v>
      </c>
      <c r="D8595" s="13">
        <f t="shared" ca="1" si="799"/>
        <v>100.39987498020265</v>
      </c>
      <c r="E8595" s="13">
        <f t="shared" ca="1" si="800"/>
        <v>994341.05996619724</v>
      </c>
      <c r="F8595" s="13">
        <f t="shared" ca="1" si="801"/>
        <v>4.002152606844338</v>
      </c>
      <c r="G8595" s="13">
        <f t="shared" ca="1" si="802"/>
        <v>0.49413967912362422</v>
      </c>
      <c r="H8595" s="13">
        <f t="shared" ca="1" si="803"/>
        <v>0</v>
      </c>
    </row>
    <row r="8596" spans="3:8">
      <c r="C8596" s="13">
        <f t="shared" ca="1" si="798"/>
        <v>2017.3654289496981</v>
      </c>
      <c r="D8596" s="13">
        <f t="shared" ca="1" si="799"/>
        <v>98.807948841011935</v>
      </c>
      <c r="E8596" s="13">
        <f t="shared" ca="1" si="800"/>
        <v>1001692.9373156183</v>
      </c>
      <c r="F8596" s="13">
        <f t="shared" ca="1" si="801"/>
        <v>4.0037545133620043</v>
      </c>
      <c r="G8596" s="13">
        <f t="shared" ca="1" si="802"/>
        <v>0.49728663829634451</v>
      </c>
      <c r="H8596" s="13">
        <f t="shared" ca="1" si="803"/>
        <v>0</v>
      </c>
    </row>
    <row r="8597" spans="3:8">
      <c r="C8597" s="13">
        <f t="shared" ca="1" si="798"/>
        <v>1997.5567100210756</v>
      </c>
      <c r="D8597" s="13">
        <f t="shared" ca="1" si="799"/>
        <v>99.588138547438163</v>
      </c>
      <c r="E8597" s="13">
        <f t="shared" ca="1" si="800"/>
        <v>987426.55690343946</v>
      </c>
      <c r="F8597" s="13">
        <f t="shared" ca="1" si="801"/>
        <v>3.9957767788512304</v>
      </c>
      <c r="G8597" s="13">
        <f t="shared" ca="1" si="802"/>
        <v>0.50251184898569445</v>
      </c>
      <c r="H8597" s="13">
        <f t="shared" ca="1" si="803"/>
        <v>0</v>
      </c>
    </row>
    <row r="8598" spans="3:8">
      <c r="C8598" s="13">
        <f t="shared" ca="1" si="798"/>
        <v>2012.073920087995</v>
      </c>
      <c r="D8598" s="13">
        <f t="shared" ca="1" si="799"/>
        <v>99.537884306386474</v>
      </c>
      <c r="E8598" s="13">
        <f t="shared" ca="1" si="800"/>
        <v>1002080.0029756791</v>
      </c>
      <c r="F8598" s="13">
        <f t="shared" ca="1" si="801"/>
        <v>4.0089366789089684</v>
      </c>
      <c r="G8598" s="13">
        <f t="shared" ca="1" si="802"/>
        <v>0.49557252633400628</v>
      </c>
      <c r="H8598" s="13">
        <f t="shared" ca="1" si="803"/>
        <v>0</v>
      </c>
    </row>
    <row r="8599" spans="3:8">
      <c r="C8599" s="13">
        <f t="shared" ca="1" si="798"/>
        <v>2001.38013255736</v>
      </c>
      <c r="D8599" s="13">
        <f t="shared" ca="1" si="799"/>
        <v>99.063184026513113</v>
      </c>
      <c r="E8599" s="13">
        <f t="shared" ca="1" si="800"/>
        <v>996930.86690494826</v>
      </c>
      <c r="F8599" s="13">
        <f t="shared" ca="1" si="801"/>
        <v>3.996367161581643</v>
      </c>
      <c r="G8599" s="13">
        <f t="shared" ca="1" si="802"/>
        <v>0.49670097949346215</v>
      </c>
      <c r="H8599" s="13">
        <f t="shared" ca="1" si="803"/>
        <v>0</v>
      </c>
    </row>
    <row r="8600" spans="3:8">
      <c r="C8600" s="13">
        <f t="shared" ref="C8600:C8663" ca="1" si="804">NORMINV(RAND(),$D$3,$G$3)</f>
        <v>2001.0547695699954</v>
      </c>
      <c r="D8600" s="13">
        <f t="shared" ref="D8600:D8663" ca="1" si="805">NORMINV(RAND(),$D$4,$G$4)</f>
        <v>100.43871454171952</v>
      </c>
      <c r="E8600" s="13">
        <f t="shared" ref="E8600:E8663" ca="1" si="806">NORMINV(RAND(),$D$5,$G$5)</f>
        <v>998523.44395552401</v>
      </c>
      <c r="F8600" s="13">
        <f t="shared" ref="F8600:F8663" ca="1" si="807">NORMINV(RAND(),$D$6,$G$6)</f>
        <v>4.0029692546024638</v>
      </c>
      <c r="G8600" s="13">
        <f t="shared" ref="G8600:G8663" ca="1" si="808">C8600^2*D8600/(E8600*3.1415926*F8600^4)</f>
        <v>0.49932343316518707</v>
      </c>
      <c r="H8600" s="13">
        <f t="shared" ref="H8600:H8663" ca="1" si="809">IF(G8600&gt;0.54,1,IF(G8600&lt;0.46,1,0))</f>
        <v>0</v>
      </c>
    </row>
    <row r="8601" spans="3:8">
      <c r="C8601" s="13">
        <f t="shared" ca="1" si="804"/>
        <v>1995.7002134523921</v>
      </c>
      <c r="D8601" s="13">
        <f t="shared" ca="1" si="805"/>
        <v>100.50059971971804</v>
      </c>
      <c r="E8601" s="13">
        <f t="shared" ca="1" si="806"/>
        <v>990977.50911026029</v>
      </c>
      <c r="F8601" s="13">
        <f t="shared" ca="1" si="807"/>
        <v>3.9972714402625606</v>
      </c>
      <c r="G8601" s="13">
        <f t="shared" ca="1" si="808"/>
        <v>0.50360616164671279</v>
      </c>
      <c r="H8601" s="13">
        <f t="shared" ca="1" si="809"/>
        <v>0</v>
      </c>
    </row>
    <row r="8602" spans="3:8">
      <c r="C8602" s="13">
        <f t="shared" ca="1" si="804"/>
        <v>1995.3731915587603</v>
      </c>
      <c r="D8602" s="13">
        <f t="shared" ca="1" si="805"/>
        <v>100.81930703223665</v>
      </c>
      <c r="E8602" s="13">
        <f t="shared" ca="1" si="806"/>
        <v>996414.36638781277</v>
      </c>
      <c r="F8602" s="13">
        <f t="shared" ca="1" si="807"/>
        <v>3.991264176185068</v>
      </c>
      <c r="G8602" s="13">
        <f t="shared" ca="1" si="808"/>
        <v>0.50531272147036821</v>
      </c>
      <c r="H8602" s="13">
        <f t="shared" ca="1" si="809"/>
        <v>0</v>
      </c>
    </row>
    <row r="8603" spans="3:8">
      <c r="C8603" s="13">
        <f t="shared" ca="1" si="804"/>
        <v>1988.2431844227078</v>
      </c>
      <c r="D8603" s="13">
        <f t="shared" ca="1" si="805"/>
        <v>99.382322333326641</v>
      </c>
      <c r="E8603" s="13">
        <f t="shared" ca="1" si="806"/>
        <v>986966.19554490712</v>
      </c>
      <c r="F8603" s="13">
        <f t="shared" ca="1" si="807"/>
        <v>3.9920710611879535</v>
      </c>
      <c r="G8603" s="13">
        <f t="shared" ca="1" si="808"/>
        <v>0.49888787506254079</v>
      </c>
      <c r="H8603" s="13">
        <f t="shared" ca="1" si="809"/>
        <v>0</v>
      </c>
    </row>
    <row r="8604" spans="3:8">
      <c r="C8604" s="13">
        <f t="shared" ca="1" si="804"/>
        <v>2015.8472730803537</v>
      </c>
      <c r="D8604" s="13">
        <f t="shared" ca="1" si="805"/>
        <v>100.49430465081024</v>
      </c>
      <c r="E8604" s="13">
        <f t="shared" ca="1" si="806"/>
        <v>991782.62208752066</v>
      </c>
      <c r="F8604" s="13">
        <f t="shared" ca="1" si="807"/>
        <v>4.0106330645362691</v>
      </c>
      <c r="G8604" s="13">
        <f t="shared" ca="1" si="808"/>
        <v>0.50656901408438559</v>
      </c>
      <c r="H8604" s="13">
        <f t="shared" ca="1" si="809"/>
        <v>0</v>
      </c>
    </row>
    <row r="8605" spans="3:8">
      <c r="C8605" s="13">
        <f t="shared" ca="1" si="804"/>
        <v>2018.4491302979259</v>
      </c>
      <c r="D8605" s="13">
        <f t="shared" ca="1" si="805"/>
        <v>100.18647830378464</v>
      </c>
      <c r="E8605" s="13">
        <f t="shared" ca="1" si="806"/>
        <v>994831.41678195889</v>
      </c>
      <c r="F8605" s="13">
        <f t="shared" ca="1" si="807"/>
        <v>3.9919610406230523</v>
      </c>
      <c r="G8605" s="13">
        <f t="shared" ca="1" si="808"/>
        <v>0.51428066206489276</v>
      </c>
      <c r="H8605" s="13">
        <f t="shared" ca="1" si="809"/>
        <v>0</v>
      </c>
    </row>
    <row r="8606" spans="3:8">
      <c r="C8606" s="13">
        <f t="shared" ca="1" si="804"/>
        <v>1995.4087647814067</v>
      </c>
      <c r="D8606" s="13">
        <f t="shared" ca="1" si="805"/>
        <v>100.21505752503899</v>
      </c>
      <c r="E8606" s="13">
        <f t="shared" ca="1" si="806"/>
        <v>1001806.5739995161</v>
      </c>
      <c r="F8606" s="13">
        <f t="shared" ca="1" si="807"/>
        <v>4.0016533202546096</v>
      </c>
      <c r="G8606" s="13">
        <f t="shared" ca="1" si="808"/>
        <v>0.49443037529635586</v>
      </c>
      <c r="H8606" s="13">
        <f t="shared" ca="1" si="809"/>
        <v>0</v>
      </c>
    </row>
    <row r="8607" spans="3:8">
      <c r="C8607" s="13">
        <f t="shared" ca="1" si="804"/>
        <v>2006.2462281967103</v>
      </c>
      <c r="D8607" s="13">
        <f t="shared" ca="1" si="805"/>
        <v>100.16972997208347</v>
      </c>
      <c r="E8607" s="13">
        <f t="shared" ca="1" si="806"/>
        <v>995864.49928049173</v>
      </c>
      <c r="F8607" s="13">
        <f t="shared" ca="1" si="807"/>
        <v>4.001739316479636</v>
      </c>
      <c r="G8607" s="13">
        <f t="shared" ca="1" si="808"/>
        <v>0.50252731943273177</v>
      </c>
      <c r="H8607" s="13">
        <f t="shared" ca="1" si="809"/>
        <v>0</v>
      </c>
    </row>
    <row r="8608" spans="3:8">
      <c r="C8608" s="13">
        <f t="shared" ca="1" si="804"/>
        <v>1998.9559011053805</v>
      </c>
      <c r="D8608" s="13">
        <f t="shared" ca="1" si="805"/>
        <v>100.31352996673816</v>
      </c>
      <c r="E8608" s="13">
        <f t="shared" ca="1" si="806"/>
        <v>994072.36136408313</v>
      </c>
      <c r="F8608" s="13">
        <f t="shared" ca="1" si="807"/>
        <v>4.0012510330854614</v>
      </c>
      <c r="G8608" s="13">
        <f t="shared" ca="1" si="808"/>
        <v>0.50074299002198874</v>
      </c>
      <c r="H8608" s="13">
        <f t="shared" ca="1" si="809"/>
        <v>0</v>
      </c>
    </row>
    <row r="8609" spans="3:8">
      <c r="C8609" s="13">
        <f t="shared" ca="1" si="804"/>
        <v>1983.6670435637768</v>
      </c>
      <c r="D8609" s="13">
        <f t="shared" ca="1" si="805"/>
        <v>99.683526059509262</v>
      </c>
      <c r="E8609" s="13">
        <f t="shared" ca="1" si="806"/>
        <v>995230.98813329928</v>
      </c>
      <c r="F8609" s="13">
        <f t="shared" ca="1" si="807"/>
        <v>3.9909623317557097</v>
      </c>
      <c r="G8609" s="13">
        <f t="shared" ca="1" si="808"/>
        <v>0.49451182082330192</v>
      </c>
      <c r="H8609" s="13">
        <f t="shared" ca="1" si="809"/>
        <v>0</v>
      </c>
    </row>
    <row r="8610" spans="3:8">
      <c r="C8610" s="13">
        <f t="shared" ca="1" si="804"/>
        <v>2005.2656121636815</v>
      </c>
      <c r="D8610" s="13">
        <f t="shared" ca="1" si="805"/>
        <v>99.935240310324772</v>
      </c>
      <c r="E8610" s="13">
        <f t="shared" ca="1" si="806"/>
        <v>996193.85788741801</v>
      </c>
      <c r="F8610" s="13">
        <f t="shared" ca="1" si="807"/>
        <v>3.9935341690935062</v>
      </c>
      <c r="G8610" s="13">
        <f t="shared" ca="1" si="808"/>
        <v>0.50482299611843717</v>
      </c>
      <c r="H8610" s="13">
        <f t="shared" ca="1" si="809"/>
        <v>0</v>
      </c>
    </row>
    <row r="8611" spans="3:8">
      <c r="C8611" s="13">
        <f t="shared" ca="1" si="804"/>
        <v>1993.9504006794994</v>
      </c>
      <c r="D8611" s="13">
        <f t="shared" ca="1" si="805"/>
        <v>98.697063580673969</v>
      </c>
      <c r="E8611" s="13">
        <f t="shared" ca="1" si="806"/>
        <v>1002156.3112717191</v>
      </c>
      <c r="F8611" s="13">
        <f t="shared" ca="1" si="807"/>
        <v>3.99235471041324</v>
      </c>
      <c r="G8611" s="13">
        <f t="shared" ca="1" si="808"/>
        <v>0.49060404171181132</v>
      </c>
      <c r="H8611" s="13">
        <f t="shared" ca="1" si="809"/>
        <v>0</v>
      </c>
    </row>
    <row r="8612" spans="3:8">
      <c r="C8612" s="13">
        <f t="shared" ca="1" si="804"/>
        <v>1979.5479577628939</v>
      </c>
      <c r="D8612" s="13">
        <f t="shared" ca="1" si="805"/>
        <v>100.22454931800745</v>
      </c>
      <c r="E8612" s="13">
        <f t="shared" ca="1" si="806"/>
        <v>995834.99408888887</v>
      </c>
      <c r="F8612" s="13">
        <f t="shared" ca="1" si="807"/>
        <v>3.9934152212708049</v>
      </c>
      <c r="G8612" s="13">
        <f t="shared" ca="1" si="808"/>
        <v>0.49361806224248095</v>
      </c>
      <c r="H8612" s="13">
        <f t="shared" ca="1" si="809"/>
        <v>0</v>
      </c>
    </row>
    <row r="8613" spans="3:8">
      <c r="C8613" s="13">
        <f t="shared" ca="1" si="804"/>
        <v>1986.8251825827053</v>
      </c>
      <c r="D8613" s="13">
        <f t="shared" ca="1" si="805"/>
        <v>99.419960231246662</v>
      </c>
      <c r="E8613" s="13">
        <f t="shared" ca="1" si="806"/>
        <v>988239.08303349069</v>
      </c>
      <c r="F8613" s="13">
        <f t="shared" ca="1" si="807"/>
        <v>4.0160262897772716</v>
      </c>
      <c r="G8613" s="13">
        <f t="shared" ca="1" si="808"/>
        <v>0.48595361560633155</v>
      </c>
      <c r="H8613" s="13">
        <f t="shared" ca="1" si="809"/>
        <v>0</v>
      </c>
    </row>
    <row r="8614" spans="3:8">
      <c r="C8614" s="13">
        <f t="shared" ca="1" si="804"/>
        <v>1995.4468210102966</v>
      </c>
      <c r="D8614" s="13">
        <f t="shared" ca="1" si="805"/>
        <v>99.256977002201282</v>
      </c>
      <c r="E8614" s="13">
        <f t="shared" ca="1" si="806"/>
        <v>992748.55540925905</v>
      </c>
      <c r="F8614" s="13">
        <f t="shared" ca="1" si="807"/>
        <v>4.0011333588698053</v>
      </c>
      <c r="G8614" s="13">
        <f t="shared" ca="1" si="808"/>
        <v>0.49444743060177326</v>
      </c>
      <c r="H8614" s="13">
        <f t="shared" ca="1" si="809"/>
        <v>0</v>
      </c>
    </row>
    <row r="8615" spans="3:8">
      <c r="C8615" s="13">
        <f t="shared" ca="1" si="804"/>
        <v>1999.0079802928278</v>
      </c>
      <c r="D8615" s="13">
        <f t="shared" ca="1" si="805"/>
        <v>100.05173395325366</v>
      </c>
      <c r="E8615" s="13">
        <f t="shared" ca="1" si="806"/>
        <v>992303.55959460046</v>
      </c>
      <c r="F8615" s="13">
        <f t="shared" ca="1" si="807"/>
        <v>4.0034542951327685</v>
      </c>
      <c r="G8615" s="13">
        <f t="shared" ca="1" si="808"/>
        <v>0.49925194051278593</v>
      </c>
      <c r="H8615" s="13">
        <f t="shared" ca="1" si="809"/>
        <v>0</v>
      </c>
    </row>
    <row r="8616" spans="3:8">
      <c r="C8616" s="13">
        <f t="shared" ca="1" si="804"/>
        <v>2005.5473051162701</v>
      </c>
      <c r="D8616" s="13">
        <f t="shared" ca="1" si="805"/>
        <v>100.05357149057005</v>
      </c>
      <c r="E8616" s="13">
        <f t="shared" ca="1" si="806"/>
        <v>995867.66046205396</v>
      </c>
      <c r="F8616" s="13">
        <f t="shared" ca="1" si="807"/>
        <v>3.9932373354117177</v>
      </c>
      <c r="G8616" s="13">
        <f t="shared" ca="1" si="808"/>
        <v>0.50587874158684976</v>
      </c>
      <c r="H8616" s="13">
        <f t="shared" ca="1" si="809"/>
        <v>0</v>
      </c>
    </row>
    <row r="8617" spans="3:8">
      <c r="C8617" s="13">
        <f t="shared" ca="1" si="804"/>
        <v>1994.8023019854029</v>
      </c>
      <c r="D8617" s="13">
        <f t="shared" ca="1" si="805"/>
        <v>99.339099105363829</v>
      </c>
      <c r="E8617" s="13">
        <f t="shared" ca="1" si="806"/>
        <v>985739.37623595214</v>
      </c>
      <c r="F8617" s="13">
        <f t="shared" ca="1" si="807"/>
        <v>4.0101912590883719</v>
      </c>
      <c r="G8617" s="13">
        <f t="shared" ca="1" si="808"/>
        <v>0.49356871492951315</v>
      </c>
      <c r="H8617" s="13">
        <f t="shared" ca="1" si="809"/>
        <v>0</v>
      </c>
    </row>
    <row r="8618" spans="3:8">
      <c r="C8618" s="13">
        <f t="shared" ca="1" si="804"/>
        <v>2021.1310548884455</v>
      </c>
      <c r="D8618" s="13">
        <f t="shared" ca="1" si="805"/>
        <v>100.3440478035189</v>
      </c>
      <c r="E8618" s="13">
        <f t="shared" ca="1" si="806"/>
        <v>992867.81505842623</v>
      </c>
      <c r="F8618" s="13">
        <f t="shared" ca="1" si="807"/>
        <v>4.0007690386173289</v>
      </c>
      <c r="G8618" s="13">
        <f t="shared" ca="1" si="808"/>
        <v>0.51293855718903913</v>
      </c>
      <c r="H8618" s="13">
        <f t="shared" ca="1" si="809"/>
        <v>0</v>
      </c>
    </row>
    <row r="8619" spans="3:8">
      <c r="C8619" s="13">
        <f t="shared" ca="1" si="804"/>
        <v>2001.3417338190341</v>
      </c>
      <c r="D8619" s="13">
        <f t="shared" ca="1" si="805"/>
        <v>100.2018723852664</v>
      </c>
      <c r="E8619" s="13">
        <f t="shared" ca="1" si="806"/>
        <v>994492.96064236504</v>
      </c>
      <c r="F8619" s="13">
        <f t="shared" ca="1" si="807"/>
        <v>3.9982590834078713</v>
      </c>
      <c r="G8619" s="13">
        <f t="shared" ca="1" si="808"/>
        <v>0.50267007495798965</v>
      </c>
      <c r="H8619" s="13">
        <f t="shared" ca="1" si="809"/>
        <v>0</v>
      </c>
    </row>
    <row r="8620" spans="3:8">
      <c r="C8620" s="13">
        <f t="shared" ca="1" si="804"/>
        <v>1982.8087164296608</v>
      </c>
      <c r="D8620" s="13">
        <f t="shared" ca="1" si="805"/>
        <v>99.848515110066799</v>
      </c>
      <c r="E8620" s="13">
        <f t="shared" ca="1" si="806"/>
        <v>1002806.2726655887</v>
      </c>
      <c r="F8620" s="13">
        <f t="shared" ca="1" si="807"/>
        <v>4.0079912901479666</v>
      </c>
      <c r="G8620" s="13">
        <f t="shared" ca="1" si="808"/>
        <v>0.48286893465135017</v>
      </c>
      <c r="H8620" s="13">
        <f t="shared" ca="1" si="809"/>
        <v>0</v>
      </c>
    </row>
    <row r="8621" spans="3:8">
      <c r="C8621" s="13">
        <f t="shared" ca="1" si="804"/>
        <v>2013.1637642151154</v>
      </c>
      <c r="D8621" s="13">
        <f t="shared" ca="1" si="805"/>
        <v>100.66834191536964</v>
      </c>
      <c r="E8621" s="13">
        <f t="shared" ca="1" si="806"/>
        <v>992498.2592819744</v>
      </c>
      <c r="F8621" s="13">
        <f t="shared" ca="1" si="807"/>
        <v>4.0005080895668517</v>
      </c>
      <c r="G8621" s="13">
        <f t="shared" ca="1" si="808"/>
        <v>0.51087058107918271</v>
      </c>
      <c r="H8621" s="13">
        <f t="shared" ca="1" si="809"/>
        <v>0</v>
      </c>
    </row>
    <row r="8622" spans="3:8">
      <c r="C8622" s="13">
        <f t="shared" ca="1" si="804"/>
        <v>1986.5433961783579</v>
      </c>
      <c r="D8622" s="13">
        <f t="shared" ca="1" si="805"/>
        <v>100.12327622264678</v>
      </c>
      <c r="E8622" s="13">
        <f t="shared" ca="1" si="806"/>
        <v>990216.41077515448</v>
      </c>
      <c r="F8622" s="13">
        <f t="shared" ca="1" si="807"/>
        <v>4.0006289816463587</v>
      </c>
      <c r="G8622" s="13">
        <f t="shared" ca="1" si="808"/>
        <v>0.49583602071177546</v>
      </c>
      <c r="H8622" s="13">
        <f t="shared" ca="1" si="809"/>
        <v>0</v>
      </c>
    </row>
    <row r="8623" spans="3:8">
      <c r="C8623" s="13">
        <f t="shared" ca="1" si="804"/>
        <v>1985.613929259363</v>
      </c>
      <c r="D8623" s="13">
        <f t="shared" ca="1" si="805"/>
        <v>100.02016590692311</v>
      </c>
      <c r="E8623" s="13">
        <f t="shared" ca="1" si="806"/>
        <v>984056.37265611801</v>
      </c>
      <c r="F8623" s="13">
        <f t="shared" ca="1" si="807"/>
        <v>4.0007677044156829</v>
      </c>
      <c r="G8623" s="13">
        <f t="shared" ca="1" si="808"/>
        <v>0.49789069009739506</v>
      </c>
      <c r="H8623" s="13">
        <f t="shared" ca="1" si="809"/>
        <v>0</v>
      </c>
    </row>
    <row r="8624" spans="3:8">
      <c r="C8624" s="13">
        <f t="shared" ca="1" si="804"/>
        <v>2001.0795121270573</v>
      </c>
      <c r="D8624" s="13">
        <f t="shared" ca="1" si="805"/>
        <v>100.21264949880796</v>
      </c>
      <c r="E8624" s="13">
        <f t="shared" ca="1" si="806"/>
        <v>1003181.175718133</v>
      </c>
      <c r="F8624" s="13">
        <f t="shared" ca="1" si="807"/>
        <v>4.0031207708805194</v>
      </c>
      <c r="G8624" s="13">
        <f t="shared" ca="1" si="808"/>
        <v>0.49582363570393201</v>
      </c>
      <c r="H8624" s="13">
        <f t="shared" ca="1" si="809"/>
        <v>0</v>
      </c>
    </row>
    <row r="8625" spans="3:8">
      <c r="C8625" s="13">
        <f t="shared" ca="1" si="804"/>
        <v>1988.4251557890707</v>
      </c>
      <c r="D8625" s="13">
        <f t="shared" ca="1" si="805"/>
        <v>100.17561628953023</v>
      </c>
      <c r="E8625" s="13">
        <f t="shared" ca="1" si="806"/>
        <v>986852.072239834</v>
      </c>
      <c r="F8625" s="13">
        <f t="shared" ca="1" si="807"/>
        <v>4.0128988366578504</v>
      </c>
      <c r="G8625" s="13">
        <f t="shared" ca="1" si="808"/>
        <v>0.49265824092346816</v>
      </c>
      <c r="H8625" s="13">
        <f t="shared" ca="1" si="809"/>
        <v>0</v>
      </c>
    </row>
    <row r="8626" spans="3:8">
      <c r="C8626" s="13">
        <f t="shared" ca="1" si="804"/>
        <v>1998.0555958997259</v>
      </c>
      <c r="D8626" s="13">
        <f t="shared" ca="1" si="805"/>
        <v>100.34380242703232</v>
      </c>
      <c r="E8626" s="13">
        <f t="shared" ca="1" si="806"/>
        <v>983492.40601720777</v>
      </c>
      <c r="F8626" s="13">
        <f t="shared" ca="1" si="807"/>
        <v>4.0132100504650943</v>
      </c>
      <c r="G8626" s="13">
        <f t="shared" ca="1" si="808"/>
        <v>0.49982416575419086</v>
      </c>
      <c r="H8626" s="13">
        <f t="shared" ca="1" si="809"/>
        <v>0</v>
      </c>
    </row>
    <row r="8627" spans="3:8">
      <c r="C8627" s="13">
        <f t="shared" ca="1" si="804"/>
        <v>1996.2652527918212</v>
      </c>
      <c r="D8627" s="13">
        <f t="shared" ca="1" si="805"/>
        <v>100.22924605813914</v>
      </c>
      <c r="E8627" s="13">
        <f t="shared" ca="1" si="806"/>
        <v>986509.98184857098</v>
      </c>
      <c r="F8627" s="13">
        <f t="shared" ca="1" si="807"/>
        <v>3.9848293779943522</v>
      </c>
      <c r="G8627" s="13">
        <f t="shared" ca="1" si="808"/>
        <v>0.51114096316582747</v>
      </c>
      <c r="H8627" s="13">
        <f t="shared" ca="1" si="809"/>
        <v>0</v>
      </c>
    </row>
    <row r="8628" spans="3:8">
      <c r="C8628" s="13">
        <f t="shared" ca="1" si="804"/>
        <v>1986.2134980229671</v>
      </c>
      <c r="D8628" s="13">
        <f t="shared" ca="1" si="805"/>
        <v>99.956230961753647</v>
      </c>
      <c r="E8628" s="13">
        <f t="shared" ca="1" si="806"/>
        <v>992813.74911673227</v>
      </c>
      <c r="F8628" s="13">
        <f t="shared" ca="1" si="807"/>
        <v>4.000172882048509</v>
      </c>
      <c r="G8628" s="13">
        <f t="shared" ca="1" si="808"/>
        <v>0.4937749301006647</v>
      </c>
      <c r="H8628" s="13">
        <f t="shared" ca="1" si="809"/>
        <v>0</v>
      </c>
    </row>
    <row r="8629" spans="3:8">
      <c r="C8629" s="13">
        <f t="shared" ca="1" si="804"/>
        <v>2014.2142466721004</v>
      </c>
      <c r="D8629" s="13">
        <f t="shared" ca="1" si="805"/>
        <v>99.888550584232291</v>
      </c>
      <c r="E8629" s="13">
        <f t="shared" ca="1" si="806"/>
        <v>995882.86869509215</v>
      </c>
      <c r="F8629" s="13">
        <f t="shared" ca="1" si="807"/>
        <v>3.9948684018052534</v>
      </c>
      <c r="G8629" s="13">
        <f t="shared" ca="1" si="808"/>
        <v>0.50857967694894002</v>
      </c>
      <c r="H8629" s="13">
        <f t="shared" ca="1" si="809"/>
        <v>0</v>
      </c>
    </row>
    <row r="8630" spans="3:8">
      <c r="C8630" s="13">
        <f t="shared" ca="1" si="804"/>
        <v>1985.8353930145697</v>
      </c>
      <c r="D8630" s="13">
        <f t="shared" ca="1" si="805"/>
        <v>100.29810342087184</v>
      </c>
      <c r="E8630" s="13">
        <f t="shared" ca="1" si="806"/>
        <v>989040.32385348226</v>
      </c>
      <c r="F8630" s="13">
        <f t="shared" ca="1" si="807"/>
        <v>3.996516038316805</v>
      </c>
      <c r="G8630" s="13">
        <f t="shared" ca="1" si="808"/>
        <v>0.49898686068386255</v>
      </c>
      <c r="H8630" s="13">
        <f t="shared" ca="1" si="809"/>
        <v>0</v>
      </c>
    </row>
    <row r="8631" spans="3:8">
      <c r="C8631" s="13">
        <f t="shared" ca="1" si="804"/>
        <v>1999.6584841743934</v>
      </c>
      <c r="D8631" s="13">
        <f t="shared" ca="1" si="805"/>
        <v>100.13168769019001</v>
      </c>
      <c r="E8631" s="13">
        <f t="shared" ca="1" si="806"/>
        <v>987290.26040724164</v>
      </c>
      <c r="F8631" s="13">
        <f t="shared" ca="1" si="807"/>
        <v>4.0042331354134433</v>
      </c>
      <c r="G8631" s="13">
        <f t="shared" ca="1" si="808"/>
        <v>0.50212409013007375</v>
      </c>
      <c r="H8631" s="13">
        <f t="shared" ca="1" si="809"/>
        <v>0</v>
      </c>
    </row>
    <row r="8632" spans="3:8">
      <c r="C8632" s="13">
        <f t="shared" ca="1" si="804"/>
        <v>1998.262570746916</v>
      </c>
      <c r="D8632" s="13">
        <f t="shared" ca="1" si="805"/>
        <v>99.600415690407388</v>
      </c>
      <c r="E8632" s="13">
        <f t="shared" ca="1" si="806"/>
        <v>998170.57198729622</v>
      </c>
      <c r="F8632" s="13">
        <f t="shared" ca="1" si="807"/>
        <v>3.9971727965247252</v>
      </c>
      <c r="G8632" s="13">
        <f t="shared" ca="1" si="808"/>
        <v>0.49682099351142489</v>
      </c>
      <c r="H8632" s="13">
        <f t="shared" ca="1" si="809"/>
        <v>0</v>
      </c>
    </row>
    <row r="8633" spans="3:8">
      <c r="C8633" s="13">
        <f t="shared" ca="1" si="804"/>
        <v>2006.5306113119909</v>
      </c>
      <c r="D8633" s="13">
        <f t="shared" ca="1" si="805"/>
        <v>100.03554931892735</v>
      </c>
      <c r="E8633" s="13">
        <f t="shared" ca="1" si="806"/>
        <v>981162.83129263984</v>
      </c>
      <c r="F8633" s="13">
        <f t="shared" ca="1" si="807"/>
        <v>3.9975724277827753</v>
      </c>
      <c r="G8633" s="13">
        <f t="shared" ca="1" si="808"/>
        <v>0.51164604745985542</v>
      </c>
      <c r="H8633" s="13">
        <f t="shared" ca="1" si="809"/>
        <v>0</v>
      </c>
    </row>
    <row r="8634" spans="3:8">
      <c r="C8634" s="13">
        <f t="shared" ca="1" si="804"/>
        <v>1989.5341703074289</v>
      </c>
      <c r="D8634" s="13">
        <f t="shared" ca="1" si="805"/>
        <v>100.50422594605054</v>
      </c>
      <c r="E8634" s="13">
        <f t="shared" ca="1" si="806"/>
        <v>1002330.1399222002</v>
      </c>
      <c r="F8634" s="13">
        <f t="shared" ca="1" si="807"/>
        <v>3.9948618566202803</v>
      </c>
      <c r="G8634" s="13">
        <f t="shared" ca="1" si="808"/>
        <v>0.49604309626478205</v>
      </c>
      <c r="H8634" s="13">
        <f t="shared" ca="1" si="809"/>
        <v>0</v>
      </c>
    </row>
    <row r="8635" spans="3:8">
      <c r="C8635" s="13">
        <f t="shared" ca="1" si="804"/>
        <v>1999.3320144407978</v>
      </c>
      <c r="D8635" s="13">
        <f t="shared" ca="1" si="805"/>
        <v>100.50752397284391</v>
      </c>
      <c r="E8635" s="13">
        <f t="shared" ca="1" si="806"/>
        <v>1002420.1742529297</v>
      </c>
      <c r="F8635" s="13">
        <f t="shared" ca="1" si="807"/>
        <v>3.991453322903828</v>
      </c>
      <c r="G8635" s="13">
        <f t="shared" ca="1" si="808"/>
        <v>0.50262551522277421</v>
      </c>
      <c r="H8635" s="13">
        <f t="shared" ca="1" si="809"/>
        <v>0</v>
      </c>
    </row>
    <row r="8636" spans="3:8">
      <c r="C8636" s="13">
        <f t="shared" ca="1" si="804"/>
        <v>2014.5743094700783</v>
      </c>
      <c r="D8636" s="13">
        <f t="shared" ca="1" si="805"/>
        <v>99.906267479619487</v>
      </c>
      <c r="E8636" s="13">
        <f t="shared" ca="1" si="806"/>
        <v>1006535.5830810574</v>
      </c>
      <c r="F8636" s="13">
        <f t="shared" ca="1" si="807"/>
        <v>4.0038176834127785</v>
      </c>
      <c r="G8636" s="13">
        <f t="shared" ca="1" si="808"/>
        <v>0.49898000758222738</v>
      </c>
      <c r="H8636" s="13">
        <f t="shared" ca="1" si="809"/>
        <v>0</v>
      </c>
    </row>
    <row r="8637" spans="3:8">
      <c r="C8637" s="13">
        <f t="shared" ca="1" si="804"/>
        <v>1993.4330816827628</v>
      </c>
      <c r="D8637" s="13">
        <f t="shared" ca="1" si="805"/>
        <v>100.34404298126022</v>
      </c>
      <c r="E8637" s="13">
        <f t="shared" ca="1" si="806"/>
        <v>999836.64916466572</v>
      </c>
      <c r="F8637" s="13">
        <f t="shared" ca="1" si="807"/>
        <v>3.999986090759299</v>
      </c>
      <c r="G8637" s="13">
        <f t="shared" ca="1" si="808"/>
        <v>0.49588626116272566</v>
      </c>
      <c r="H8637" s="13">
        <f t="shared" ca="1" si="809"/>
        <v>0</v>
      </c>
    </row>
    <row r="8638" spans="3:8">
      <c r="C8638" s="13">
        <f t="shared" ca="1" si="804"/>
        <v>2004.3532159927893</v>
      </c>
      <c r="D8638" s="13">
        <f t="shared" ca="1" si="805"/>
        <v>100.39454791685517</v>
      </c>
      <c r="E8638" s="13">
        <f t="shared" ca="1" si="806"/>
        <v>982553.10327351175</v>
      </c>
      <c r="F8638" s="13">
        <f t="shared" ca="1" si="807"/>
        <v>3.9956867211150335</v>
      </c>
      <c r="G8638" s="13">
        <f t="shared" ca="1" si="808"/>
        <v>0.51260994144654359</v>
      </c>
      <c r="H8638" s="13">
        <f t="shared" ca="1" si="809"/>
        <v>0</v>
      </c>
    </row>
    <row r="8639" spans="3:8">
      <c r="C8639" s="13">
        <f t="shared" ca="1" si="804"/>
        <v>2017.7073968454688</v>
      </c>
      <c r="D8639" s="13">
        <f t="shared" ca="1" si="805"/>
        <v>100.35652777090216</v>
      </c>
      <c r="E8639" s="13">
        <f t="shared" ca="1" si="806"/>
        <v>990941.21635656583</v>
      </c>
      <c r="F8639" s="13">
        <f t="shared" ca="1" si="807"/>
        <v>3.9874574925889452</v>
      </c>
      <c r="G8639" s="13">
        <f t="shared" ca="1" si="808"/>
        <v>0.51913460046506077</v>
      </c>
      <c r="H8639" s="13">
        <f t="shared" ca="1" si="809"/>
        <v>0</v>
      </c>
    </row>
    <row r="8640" spans="3:8">
      <c r="C8640" s="13">
        <f t="shared" ca="1" si="804"/>
        <v>2006.3900617209358</v>
      </c>
      <c r="D8640" s="13">
        <f t="shared" ca="1" si="805"/>
        <v>100.16732272041854</v>
      </c>
      <c r="E8640" s="13">
        <f t="shared" ca="1" si="806"/>
        <v>988582.73601903161</v>
      </c>
      <c r="F8640" s="13">
        <f t="shared" ca="1" si="807"/>
        <v>3.9964992013154035</v>
      </c>
      <c r="G8640" s="13">
        <f t="shared" ca="1" si="808"/>
        <v>0.50894985234350643</v>
      </c>
      <c r="H8640" s="13">
        <f t="shared" ca="1" si="809"/>
        <v>0</v>
      </c>
    </row>
    <row r="8641" spans="3:8">
      <c r="C8641" s="13">
        <f t="shared" ca="1" si="804"/>
        <v>2003.4759372712858</v>
      </c>
      <c r="D8641" s="13">
        <f t="shared" ca="1" si="805"/>
        <v>101.28524371883545</v>
      </c>
      <c r="E8641" s="13">
        <f t="shared" ca="1" si="806"/>
        <v>997650.33958561264</v>
      </c>
      <c r="F8641" s="13">
        <f t="shared" ca="1" si="807"/>
        <v>4.0031855187874035</v>
      </c>
      <c r="G8641" s="13">
        <f t="shared" ca="1" si="808"/>
        <v>0.50508369730108471</v>
      </c>
      <c r="H8641" s="13">
        <f t="shared" ca="1" si="809"/>
        <v>0</v>
      </c>
    </row>
    <row r="8642" spans="3:8">
      <c r="C8642" s="13">
        <f t="shared" ca="1" si="804"/>
        <v>2010.5024334005257</v>
      </c>
      <c r="D8642" s="13">
        <f t="shared" ca="1" si="805"/>
        <v>99.260755512517861</v>
      </c>
      <c r="E8642" s="13">
        <f t="shared" ca="1" si="806"/>
        <v>988110.60055265378</v>
      </c>
      <c r="F8642" s="13">
        <f t="shared" ca="1" si="807"/>
        <v>4.0027245976914161</v>
      </c>
      <c r="G8642" s="13">
        <f t="shared" ca="1" si="808"/>
        <v>0.50351048497835538</v>
      </c>
      <c r="H8642" s="13">
        <f t="shared" ca="1" si="809"/>
        <v>0</v>
      </c>
    </row>
    <row r="8643" spans="3:8">
      <c r="C8643" s="13">
        <f t="shared" ca="1" si="804"/>
        <v>2000.1608091429944</v>
      </c>
      <c r="D8643" s="13">
        <f t="shared" ca="1" si="805"/>
        <v>99.361634930392569</v>
      </c>
      <c r="E8643" s="13">
        <f t="shared" ca="1" si="806"/>
        <v>985880.85563815152</v>
      </c>
      <c r="F8643" s="13">
        <f t="shared" ca="1" si="807"/>
        <v>3.9962601384288527</v>
      </c>
      <c r="G8643" s="13">
        <f t="shared" ca="1" si="808"/>
        <v>0.50322157542241108</v>
      </c>
      <c r="H8643" s="13">
        <f t="shared" ca="1" si="809"/>
        <v>0</v>
      </c>
    </row>
    <row r="8644" spans="3:8">
      <c r="C8644" s="13">
        <f t="shared" ca="1" si="804"/>
        <v>2002.8170734334642</v>
      </c>
      <c r="D8644" s="13">
        <f t="shared" ca="1" si="805"/>
        <v>100.15301114308311</v>
      </c>
      <c r="E8644" s="13">
        <f t="shared" ca="1" si="806"/>
        <v>1000437.5659970145</v>
      </c>
      <c r="F8644" s="13">
        <f t="shared" ca="1" si="807"/>
        <v>4.0031236146941307</v>
      </c>
      <c r="G8644" s="13">
        <f t="shared" ca="1" si="808"/>
        <v>0.49774937143989678</v>
      </c>
      <c r="H8644" s="13">
        <f t="shared" ca="1" si="809"/>
        <v>0</v>
      </c>
    </row>
    <row r="8645" spans="3:8">
      <c r="C8645" s="13">
        <f t="shared" ca="1" si="804"/>
        <v>2001.2363306895666</v>
      </c>
      <c r="D8645" s="13">
        <f t="shared" ca="1" si="805"/>
        <v>100.27163161150139</v>
      </c>
      <c r="E8645" s="13">
        <f t="shared" ca="1" si="806"/>
        <v>1006206.7914159329</v>
      </c>
      <c r="F8645" s="13">
        <f t="shared" ca="1" si="807"/>
        <v>4.0051409050584752</v>
      </c>
      <c r="G8645" s="13">
        <f t="shared" ca="1" si="808"/>
        <v>0.49370386912942638</v>
      </c>
      <c r="H8645" s="13">
        <f t="shared" ca="1" si="809"/>
        <v>0</v>
      </c>
    </row>
    <row r="8646" spans="3:8">
      <c r="C8646" s="13">
        <f t="shared" ca="1" si="804"/>
        <v>2002.8161815903602</v>
      </c>
      <c r="D8646" s="13">
        <f t="shared" ca="1" si="805"/>
        <v>100.37885409202539</v>
      </c>
      <c r="E8646" s="13">
        <f t="shared" ca="1" si="806"/>
        <v>1001841.0863854599</v>
      </c>
      <c r="F8646" s="13">
        <f t="shared" ca="1" si="807"/>
        <v>3.9967613100763861</v>
      </c>
      <c r="G8646" s="13">
        <f t="shared" ca="1" si="808"/>
        <v>0.50135212781431582</v>
      </c>
      <c r="H8646" s="13">
        <f t="shared" ca="1" si="809"/>
        <v>0</v>
      </c>
    </row>
    <row r="8647" spans="3:8">
      <c r="C8647" s="13">
        <f t="shared" ca="1" si="804"/>
        <v>1994.9510401334862</v>
      </c>
      <c r="D8647" s="13">
        <f t="shared" ca="1" si="805"/>
        <v>99.535313680194392</v>
      </c>
      <c r="E8647" s="13">
        <f t="shared" ca="1" si="806"/>
        <v>997075.17318210972</v>
      </c>
      <c r="F8647" s="13">
        <f t="shared" ca="1" si="807"/>
        <v>4.0017640721119454</v>
      </c>
      <c r="G8647" s="13">
        <f t="shared" ca="1" si="808"/>
        <v>0.49312609149726416</v>
      </c>
      <c r="H8647" s="13">
        <f t="shared" ca="1" si="809"/>
        <v>0</v>
      </c>
    </row>
    <row r="8648" spans="3:8">
      <c r="C8648" s="13">
        <f t="shared" ca="1" si="804"/>
        <v>2030.786937458259</v>
      </c>
      <c r="D8648" s="13">
        <f t="shared" ca="1" si="805"/>
        <v>99.333811781812443</v>
      </c>
      <c r="E8648" s="13">
        <f t="shared" ca="1" si="806"/>
        <v>993593.48745490029</v>
      </c>
      <c r="F8648" s="13">
        <f t="shared" ca="1" si="807"/>
        <v>3.991871061961386</v>
      </c>
      <c r="G8648" s="13">
        <f t="shared" ca="1" si="808"/>
        <v>0.51684605042736376</v>
      </c>
      <c r="H8648" s="13">
        <f t="shared" ca="1" si="809"/>
        <v>0</v>
      </c>
    </row>
    <row r="8649" spans="3:8">
      <c r="C8649" s="13">
        <f t="shared" ca="1" si="804"/>
        <v>1990.8868750204597</v>
      </c>
      <c r="D8649" s="13">
        <f t="shared" ca="1" si="805"/>
        <v>101.21880702547271</v>
      </c>
      <c r="E8649" s="13">
        <f t="shared" ca="1" si="806"/>
        <v>996735.17028217064</v>
      </c>
      <c r="F8649" s="13">
        <f t="shared" ca="1" si="807"/>
        <v>4.0080612448253055</v>
      </c>
      <c r="G8649" s="13">
        <f t="shared" ca="1" si="808"/>
        <v>0.49646351391200227</v>
      </c>
      <c r="H8649" s="13">
        <f t="shared" ca="1" si="809"/>
        <v>0</v>
      </c>
    </row>
    <row r="8650" spans="3:8">
      <c r="C8650" s="13">
        <f t="shared" ca="1" si="804"/>
        <v>2024.420998944747</v>
      </c>
      <c r="D8650" s="13">
        <f t="shared" ca="1" si="805"/>
        <v>100.39430235829937</v>
      </c>
      <c r="E8650" s="13">
        <f t="shared" ca="1" si="806"/>
        <v>992368.6996559531</v>
      </c>
      <c r="F8650" s="13">
        <f t="shared" ca="1" si="807"/>
        <v>3.9993273572544936</v>
      </c>
      <c r="G8650" s="13">
        <f t="shared" ca="1" si="808"/>
        <v>0.51586966966561776</v>
      </c>
      <c r="H8650" s="13">
        <f t="shared" ca="1" si="809"/>
        <v>0</v>
      </c>
    </row>
    <row r="8651" spans="3:8">
      <c r="C8651" s="13">
        <f t="shared" ca="1" si="804"/>
        <v>2009.6867927476435</v>
      </c>
      <c r="D8651" s="13">
        <f t="shared" ca="1" si="805"/>
        <v>100.47711884374364</v>
      </c>
      <c r="E8651" s="13">
        <f t="shared" ca="1" si="806"/>
        <v>999720.36735639977</v>
      </c>
      <c r="F8651" s="13">
        <f t="shared" ca="1" si="807"/>
        <v>3.9880118019296313</v>
      </c>
      <c r="G8651" s="13">
        <f t="shared" ca="1" si="808"/>
        <v>0.5108222259992482</v>
      </c>
      <c r="H8651" s="13">
        <f t="shared" ca="1" si="809"/>
        <v>0</v>
      </c>
    </row>
    <row r="8652" spans="3:8">
      <c r="C8652" s="13">
        <f t="shared" ca="1" si="804"/>
        <v>1979.8064443353462</v>
      </c>
      <c r="D8652" s="13">
        <f t="shared" ca="1" si="805"/>
        <v>99.882848206693581</v>
      </c>
      <c r="E8652" s="13">
        <f t="shared" ca="1" si="806"/>
        <v>991090.18655925593</v>
      </c>
      <c r="F8652" s="13">
        <f t="shared" ca="1" si="807"/>
        <v>3.9961627993430797</v>
      </c>
      <c r="G8652" s="13">
        <f t="shared" ca="1" si="808"/>
        <v>0.4930610014684258</v>
      </c>
      <c r="H8652" s="13">
        <f t="shared" ca="1" si="809"/>
        <v>0</v>
      </c>
    </row>
    <row r="8653" spans="3:8">
      <c r="C8653" s="13">
        <f t="shared" ca="1" si="804"/>
        <v>2010.9150655238093</v>
      </c>
      <c r="D8653" s="13">
        <f t="shared" ca="1" si="805"/>
        <v>100.35290385942032</v>
      </c>
      <c r="E8653" s="13">
        <f t="shared" ca="1" si="806"/>
        <v>995116.14805149485</v>
      </c>
      <c r="F8653" s="13">
        <f t="shared" ca="1" si="807"/>
        <v>4.0006330744779515</v>
      </c>
      <c r="G8653" s="13">
        <f t="shared" ca="1" si="808"/>
        <v>0.50673263648982858</v>
      </c>
      <c r="H8653" s="13">
        <f t="shared" ca="1" si="809"/>
        <v>0</v>
      </c>
    </row>
    <row r="8654" spans="3:8">
      <c r="C8654" s="13">
        <f t="shared" ca="1" si="804"/>
        <v>2001.0874169249896</v>
      </c>
      <c r="D8654" s="13">
        <f t="shared" ca="1" si="805"/>
        <v>100.41607740974003</v>
      </c>
      <c r="E8654" s="13">
        <f t="shared" ca="1" si="806"/>
        <v>983108.09499292332</v>
      </c>
      <c r="F8654" s="13">
        <f t="shared" ca="1" si="807"/>
        <v>3.9970813214234853</v>
      </c>
      <c r="G8654" s="13">
        <f t="shared" ca="1" si="808"/>
        <v>0.51004946982377108</v>
      </c>
      <c r="H8654" s="13">
        <f t="shared" ca="1" si="809"/>
        <v>0</v>
      </c>
    </row>
    <row r="8655" spans="3:8">
      <c r="C8655" s="13">
        <f t="shared" ca="1" si="804"/>
        <v>2012.2296930650512</v>
      </c>
      <c r="D8655" s="13">
        <f t="shared" ca="1" si="805"/>
        <v>100.40909278604298</v>
      </c>
      <c r="E8655" s="13">
        <f t="shared" ca="1" si="806"/>
        <v>994303.58603536373</v>
      </c>
      <c r="F8655" s="13">
        <f t="shared" ca="1" si="807"/>
        <v>4.0158106905773732</v>
      </c>
      <c r="G8655" s="13">
        <f t="shared" ca="1" si="808"/>
        <v>0.50045652108023153</v>
      </c>
      <c r="H8655" s="13">
        <f t="shared" ca="1" si="809"/>
        <v>0</v>
      </c>
    </row>
    <row r="8656" spans="3:8">
      <c r="C8656" s="13">
        <f t="shared" ca="1" si="804"/>
        <v>2012.2437658374247</v>
      </c>
      <c r="D8656" s="13">
        <f t="shared" ca="1" si="805"/>
        <v>99.562231071217454</v>
      </c>
      <c r="E8656" s="13">
        <f t="shared" ca="1" si="806"/>
        <v>997459.01158231008</v>
      </c>
      <c r="F8656" s="13">
        <f t="shared" ca="1" si="807"/>
        <v>3.9995684583036741</v>
      </c>
      <c r="G8656" s="13">
        <f t="shared" ca="1" si="808"/>
        <v>0.5027572459705415</v>
      </c>
      <c r="H8656" s="13">
        <f t="shared" ca="1" si="809"/>
        <v>0</v>
      </c>
    </row>
    <row r="8657" spans="3:8">
      <c r="C8657" s="13">
        <f t="shared" ca="1" si="804"/>
        <v>2011.2587770204677</v>
      </c>
      <c r="D8657" s="13">
        <f t="shared" ca="1" si="805"/>
        <v>99.437416160399422</v>
      </c>
      <c r="E8657" s="13">
        <f t="shared" ca="1" si="806"/>
        <v>998530.07769444271</v>
      </c>
      <c r="F8657" s="13">
        <f t="shared" ca="1" si="807"/>
        <v>4.0115815297535899</v>
      </c>
      <c r="G8657" s="13">
        <f t="shared" ca="1" si="808"/>
        <v>0.49512200322394295</v>
      </c>
      <c r="H8657" s="13">
        <f t="shared" ca="1" si="809"/>
        <v>0</v>
      </c>
    </row>
    <row r="8658" spans="3:8">
      <c r="C8658" s="13">
        <f t="shared" ca="1" si="804"/>
        <v>1979.4719332701711</v>
      </c>
      <c r="D8658" s="13">
        <f t="shared" ca="1" si="805"/>
        <v>100.01320352740112</v>
      </c>
      <c r="E8658" s="13">
        <f t="shared" ca="1" si="806"/>
        <v>997865.37973252824</v>
      </c>
      <c r="F8658" s="13">
        <f t="shared" ca="1" si="807"/>
        <v>3.9867893664530811</v>
      </c>
      <c r="G8658" s="13">
        <f t="shared" ca="1" si="808"/>
        <v>0.49481294111540064</v>
      </c>
      <c r="H8658" s="13">
        <f t="shared" ca="1" si="809"/>
        <v>0</v>
      </c>
    </row>
    <row r="8659" spans="3:8">
      <c r="C8659" s="13">
        <f t="shared" ca="1" si="804"/>
        <v>2012.9360811297774</v>
      </c>
      <c r="D8659" s="13">
        <f t="shared" ca="1" si="805"/>
        <v>100.63951013312754</v>
      </c>
      <c r="E8659" s="13">
        <f t="shared" ca="1" si="806"/>
        <v>999217.39894369384</v>
      </c>
      <c r="F8659" s="13">
        <f t="shared" ca="1" si="807"/>
        <v>4.0081168796095152</v>
      </c>
      <c r="G8659" s="13">
        <f t="shared" ca="1" si="808"/>
        <v>0.50333498849841585</v>
      </c>
      <c r="H8659" s="13">
        <f t="shared" ca="1" si="809"/>
        <v>0</v>
      </c>
    </row>
    <row r="8660" spans="3:8">
      <c r="C8660" s="13">
        <f t="shared" ca="1" si="804"/>
        <v>1993.0973992404781</v>
      </c>
      <c r="D8660" s="13">
        <f t="shared" ca="1" si="805"/>
        <v>100.21010484391165</v>
      </c>
      <c r="E8660" s="13">
        <f t="shared" ca="1" si="806"/>
        <v>996195.06007836747</v>
      </c>
      <c r="F8660" s="13">
        <f t="shared" ca="1" si="807"/>
        <v>3.9972906926951643</v>
      </c>
      <c r="G8660" s="13">
        <f t="shared" ca="1" si="808"/>
        <v>0.49820878682389519</v>
      </c>
      <c r="H8660" s="13">
        <f t="shared" ca="1" si="809"/>
        <v>0</v>
      </c>
    </row>
    <row r="8661" spans="3:8">
      <c r="C8661" s="13">
        <f t="shared" ca="1" si="804"/>
        <v>1999.0334806089361</v>
      </c>
      <c r="D8661" s="13">
        <f t="shared" ca="1" si="805"/>
        <v>100.00216298646639</v>
      </c>
      <c r="E8661" s="13">
        <f t="shared" ca="1" si="806"/>
        <v>992061.31927607115</v>
      </c>
      <c r="F8661" s="13">
        <f t="shared" ca="1" si="807"/>
        <v>3.9958384656654586</v>
      </c>
      <c r="G8661" s="13">
        <f t="shared" ca="1" si="808"/>
        <v>0.50295537571823534</v>
      </c>
      <c r="H8661" s="13">
        <f t="shared" ca="1" si="809"/>
        <v>0</v>
      </c>
    </row>
    <row r="8662" spans="3:8">
      <c r="C8662" s="13">
        <f t="shared" ca="1" si="804"/>
        <v>2000.252388245194</v>
      </c>
      <c r="D8662" s="13">
        <f t="shared" ca="1" si="805"/>
        <v>99.856115522512681</v>
      </c>
      <c r="E8662" s="13">
        <f t="shared" ca="1" si="806"/>
        <v>990309.48825222393</v>
      </c>
      <c r="F8662" s="13">
        <f t="shared" ca="1" si="807"/>
        <v>4.0103024411105341</v>
      </c>
      <c r="G8662" s="13">
        <f t="shared" ca="1" si="808"/>
        <v>0.4964950820673889</v>
      </c>
      <c r="H8662" s="13">
        <f t="shared" ca="1" si="809"/>
        <v>0</v>
      </c>
    </row>
    <row r="8663" spans="3:8">
      <c r="C8663" s="13">
        <f t="shared" ca="1" si="804"/>
        <v>1994.4318151545042</v>
      </c>
      <c r="D8663" s="13">
        <f t="shared" ca="1" si="805"/>
        <v>99.675741773706804</v>
      </c>
      <c r="E8663" s="13">
        <f t="shared" ca="1" si="806"/>
        <v>1004549.1226486258</v>
      </c>
      <c r="F8663" s="13">
        <f t="shared" ca="1" si="807"/>
        <v>4.0070353541386705</v>
      </c>
      <c r="G8663" s="13">
        <f t="shared" ca="1" si="808"/>
        <v>0.48731987283545369</v>
      </c>
      <c r="H8663" s="13">
        <f t="shared" ca="1" si="809"/>
        <v>0</v>
      </c>
    </row>
    <row r="8664" spans="3:8">
      <c r="C8664" s="13">
        <f t="shared" ref="C8664:C8727" ca="1" si="810">NORMINV(RAND(),$D$3,$G$3)</f>
        <v>2008.179953959369</v>
      </c>
      <c r="D8664" s="13">
        <f t="shared" ref="D8664:D8727" ca="1" si="811">NORMINV(RAND(),$D$4,$G$4)</f>
        <v>100.43270165259325</v>
      </c>
      <c r="E8664" s="13">
        <f t="shared" ref="E8664:E8727" ca="1" si="812">NORMINV(RAND(),$D$5,$G$5)</f>
        <v>1000740.4370649734</v>
      </c>
      <c r="F8664" s="13">
        <f t="shared" ref="F8664:F8727" ca="1" si="813">NORMINV(RAND(),$D$6,$G$6)</f>
        <v>3.9996089676572568</v>
      </c>
      <c r="G8664" s="13">
        <f t="shared" ref="G8664:G8727" ca="1" si="814">C8664^2*D8664/(E8664*3.1415926*F8664^4)</f>
        <v>0.50342983837167399</v>
      </c>
      <c r="H8664" s="13">
        <f t="shared" ref="H8664:H8727" ca="1" si="815">IF(G8664&gt;0.54,1,IF(G8664&lt;0.46,1,0))</f>
        <v>0</v>
      </c>
    </row>
    <row r="8665" spans="3:8">
      <c r="C8665" s="13">
        <f t="shared" ca="1" si="810"/>
        <v>1993.3223922845889</v>
      </c>
      <c r="D8665" s="13">
        <f t="shared" ca="1" si="811"/>
        <v>100.0975609445636</v>
      </c>
      <c r="E8665" s="13">
        <f t="shared" ca="1" si="812"/>
        <v>1004523.540279403</v>
      </c>
      <c r="F8665" s="13">
        <f t="shared" ca="1" si="813"/>
        <v>4.0092942749740841</v>
      </c>
      <c r="G8665" s="13">
        <f t="shared" ca="1" si="814"/>
        <v>0.48774953830243767</v>
      </c>
      <c r="H8665" s="13">
        <f t="shared" ca="1" si="815"/>
        <v>0</v>
      </c>
    </row>
    <row r="8666" spans="3:8">
      <c r="C8666" s="13">
        <f t="shared" ca="1" si="810"/>
        <v>2010.0810997187025</v>
      </c>
      <c r="D8666" s="13">
        <f t="shared" ca="1" si="811"/>
        <v>99.946536347624232</v>
      </c>
      <c r="E8666" s="13">
        <f t="shared" ca="1" si="812"/>
        <v>999174.95094735792</v>
      </c>
      <c r="F8666" s="13">
        <f t="shared" ca="1" si="813"/>
        <v>3.9909653060287034</v>
      </c>
      <c r="G8666" s="13">
        <f t="shared" ca="1" si="814"/>
        <v>0.50709776385782512</v>
      </c>
      <c r="H8666" s="13">
        <f t="shared" ca="1" si="815"/>
        <v>0</v>
      </c>
    </row>
    <row r="8667" spans="3:8">
      <c r="C8667" s="13">
        <f t="shared" ca="1" si="810"/>
        <v>2006.8846651334227</v>
      </c>
      <c r="D8667" s="13">
        <f t="shared" ca="1" si="811"/>
        <v>100.18656778589747</v>
      </c>
      <c r="E8667" s="13">
        <f t="shared" ca="1" si="812"/>
        <v>994702.05031332606</v>
      </c>
      <c r="F8667" s="13">
        <f t="shared" ca="1" si="813"/>
        <v>4.0116412726259725</v>
      </c>
      <c r="G8667" s="13">
        <f t="shared" ca="1" si="814"/>
        <v>0.49856649124078151</v>
      </c>
      <c r="H8667" s="13">
        <f t="shared" ca="1" si="815"/>
        <v>0</v>
      </c>
    </row>
    <row r="8668" spans="3:8">
      <c r="C8668" s="13">
        <f t="shared" ca="1" si="810"/>
        <v>1998.1509102767582</v>
      </c>
      <c r="D8668" s="13">
        <f t="shared" ca="1" si="811"/>
        <v>100.31841047098462</v>
      </c>
      <c r="E8668" s="13">
        <f t="shared" ca="1" si="812"/>
        <v>986605.60056558449</v>
      </c>
      <c r="F8668" s="13">
        <f t="shared" ca="1" si="813"/>
        <v>3.9974264819632626</v>
      </c>
      <c r="G8668" s="13">
        <f t="shared" ca="1" si="814"/>
        <v>0.5060830943062502</v>
      </c>
      <c r="H8668" s="13">
        <f t="shared" ca="1" si="815"/>
        <v>0</v>
      </c>
    </row>
    <row r="8669" spans="3:8">
      <c r="C8669" s="13">
        <f t="shared" ca="1" si="810"/>
        <v>2010.9950790846588</v>
      </c>
      <c r="D8669" s="13">
        <f t="shared" ca="1" si="811"/>
        <v>99.497183313971476</v>
      </c>
      <c r="E8669" s="13">
        <f t="shared" ca="1" si="812"/>
        <v>988453.13760957471</v>
      </c>
      <c r="F8669" s="13">
        <f t="shared" ca="1" si="813"/>
        <v>4.0016979278173554</v>
      </c>
      <c r="G8669" s="13">
        <f t="shared" ca="1" si="814"/>
        <v>0.505300401145241</v>
      </c>
      <c r="H8669" s="13">
        <f t="shared" ca="1" si="815"/>
        <v>0</v>
      </c>
    </row>
    <row r="8670" spans="3:8">
      <c r="C8670" s="13">
        <f t="shared" ca="1" si="810"/>
        <v>2015.0319458226279</v>
      </c>
      <c r="D8670" s="13">
        <f t="shared" ca="1" si="811"/>
        <v>99.713490232287015</v>
      </c>
      <c r="E8670" s="13">
        <f t="shared" ca="1" si="812"/>
        <v>998508.55265542457</v>
      </c>
      <c r="F8670" s="13">
        <f t="shared" ca="1" si="813"/>
        <v>3.9952451695265196</v>
      </c>
      <c r="G8670" s="13">
        <f t="shared" ca="1" si="814"/>
        <v>0.50657341543912648</v>
      </c>
      <c r="H8670" s="13">
        <f t="shared" ca="1" si="815"/>
        <v>0</v>
      </c>
    </row>
    <row r="8671" spans="3:8">
      <c r="C8671" s="13">
        <f t="shared" ca="1" si="810"/>
        <v>2010.4748846832842</v>
      </c>
      <c r="D8671" s="13">
        <f t="shared" ca="1" si="811"/>
        <v>100.31926749979083</v>
      </c>
      <c r="E8671" s="13">
        <f t="shared" ca="1" si="812"/>
        <v>992336.6280917438</v>
      </c>
      <c r="F8671" s="13">
        <f t="shared" ca="1" si="813"/>
        <v>4.0056962685443525</v>
      </c>
      <c r="G8671" s="13">
        <f t="shared" ca="1" si="814"/>
        <v>0.50519693386495357</v>
      </c>
      <c r="H8671" s="13">
        <f t="shared" ca="1" si="815"/>
        <v>0</v>
      </c>
    </row>
    <row r="8672" spans="3:8">
      <c r="C8672" s="13">
        <f t="shared" ca="1" si="810"/>
        <v>1986.4185557911344</v>
      </c>
      <c r="D8672" s="13">
        <f t="shared" ca="1" si="811"/>
        <v>100.31083986293326</v>
      </c>
      <c r="E8672" s="13">
        <f t="shared" ca="1" si="812"/>
        <v>992339.24700688897</v>
      </c>
      <c r="F8672" s="13">
        <f t="shared" ca="1" si="813"/>
        <v>4.0102810949241325</v>
      </c>
      <c r="G8672" s="13">
        <f t="shared" ca="1" si="814"/>
        <v>0.49088538304973739</v>
      </c>
      <c r="H8672" s="13">
        <f t="shared" ca="1" si="815"/>
        <v>0</v>
      </c>
    </row>
    <row r="8673" spans="3:8">
      <c r="C8673" s="13">
        <f t="shared" ca="1" si="810"/>
        <v>1988.2898291000527</v>
      </c>
      <c r="D8673" s="13">
        <f t="shared" ca="1" si="811"/>
        <v>100.47240156705703</v>
      </c>
      <c r="E8673" s="13">
        <f t="shared" ca="1" si="812"/>
        <v>993720.4859424046</v>
      </c>
      <c r="F8673" s="13">
        <f t="shared" ca="1" si="813"/>
        <v>4.01010790856634</v>
      </c>
      <c r="G8673" s="13">
        <f t="shared" ca="1" si="814"/>
        <v>0.49200307788378533</v>
      </c>
      <c r="H8673" s="13">
        <f t="shared" ca="1" si="815"/>
        <v>0</v>
      </c>
    </row>
    <row r="8674" spans="3:8">
      <c r="C8674" s="13">
        <f t="shared" ca="1" si="810"/>
        <v>2006.5450454577399</v>
      </c>
      <c r="D8674" s="13">
        <f t="shared" ca="1" si="811"/>
        <v>100.11771306956811</v>
      </c>
      <c r="E8674" s="13">
        <f t="shared" ca="1" si="812"/>
        <v>987507.30844381812</v>
      </c>
      <c r="F8674" s="13">
        <f t="shared" ca="1" si="813"/>
        <v>3.9996881560273456</v>
      </c>
      <c r="G8674" s="13">
        <f t="shared" ca="1" si="814"/>
        <v>0.50770803495128425</v>
      </c>
      <c r="H8674" s="13">
        <f t="shared" ca="1" si="815"/>
        <v>0</v>
      </c>
    </row>
    <row r="8675" spans="3:8">
      <c r="C8675" s="13">
        <f t="shared" ca="1" si="810"/>
        <v>2001.9740632418959</v>
      </c>
      <c r="D8675" s="13">
        <f t="shared" ca="1" si="811"/>
        <v>99.847745988855678</v>
      </c>
      <c r="E8675" s="13">
        <f t="shared" ca="1" si="812"/>
        <v>994544.36100566841</v>
      </c>
      <c r="F8675" s="13">
        <f t="shared" ca="1" si="813"/>
        <v>4.006189345690089</v>
      </c>
      <c r="G8675" s="13">
        <f t="shared" ca="1" si="814"/>
        <v>0.49722762306074347</v>
      </c>
      <c r="H8675" s="13">
        <f t="shared" ca="1" si="815"/>
        <v>0</v>
      </c>
    </row>
    <row r="8676" spans="3:8">
      <c r="C8676" s="13">
        <f t="shared" ca="1" si="810"/>
        <v>1994.7210536015018</v>
      </c>
      <c r="D8676" s="13">
        <f t="shared" ca="1" si="811"/>
        <v>99.650019028301514</v>
      </c>
      <c r="E8676" s="13">
        <f t="shared" ca="1" si="812"/>
        <v>1004198.9489076004</v>
      </c>
      <c r="F8676" s="13">
        <f t="shared" ca="1" si="813"/>
        <v>3.9896736786113038</v>
      </c>
      <c r="G8676" s="13">
        <f t="shared" ca="1" si="814"/>
        <v>0.49604673918167597</v>
      </c>
      <c r="H8676" s="13">
        <f t="shared" ca="1" si="815"/>
        <v>0</v>
      </c>
    </row>
    <row r="8677" spans="3:8">
      <c r="C8677" s="13">
        <f t="shared" ca="1" si="810"/>
        <v>1989.8955129819553</v>
      </c>
      <c r="D8677" s="13">
        <f t="shared" ca="1" si="811"/>
        <v>100.54202013430024</v>
      </c>
      <c r="E8677" s="13">
        <f t="shared" ca="1" si="812"/>
        <v>1002262.4317550786</v>
      </c>
      <c r="F8677" s="13">
        <f t="shared" ca="1" si="813"/>
        <v>3.990510798752946</v>
      </c>
      <c r="G8677" s="13">
        <f t="shared" ca="1" si="814"/>
        <v>0.49861216925482077</v>
      </c>
      <c r="H8677" s="13">
        <f t="shared" ca="1" si="815"/>
        <v>0</v>
      </c>
    </row>
    <row r="8678" spans="3:8">
      <c r="C8678" s="13">
        <f t="shared" ca="1" si="810"/>
        <v>2006.3775576327275</v>
      </c>
      <c r="D8678" s="13">
        <f t="shared" ca="1" si="811"/>
        <v>99.396161195696848</v>
      </c>
      <c r="E8678" s="13">
        <f t="shared" ca="1" si="812"/>
        <v>996553.70763089391</v>
      </c>
      <c r="F8678" s="13">
        <f t="shared" ca="1" si="813"/>
        <v>3.9922755525170444</v>
      </c>
      <c r="G8678" s="13">
        <f t="shared" ca="1" si="814"/>
        <v>0.50310927391646754</v>
      </c>
      <c r="H8678" s="13">
        <f t="shared" ca="1" si="815"/>
        <v>0</v>
      </c>
    </row>
    <row r="8679" spans="3:8">
      <c r="C8679" s="13">
        <f t="shared" ca="1" si="810"/>
        <v>2015.5646759359799</v>
      </c>
      <c r="D8679" s="13">
        <f t="shared" ca="1" si="811"/>
        <v>100.30125939370828</v>
      </c>
      <c r="E8679" s="13">
        <f t="shared" ca="1" si="812"/>
        <v>1004805.3004162081</v>
      </c>
      <c r="F8679" s="13">
        <f t="shared" ca="1" si="813"/>
        <v>4.0063420811153438</v>
      </c>
      <c r="G8679" s="13">
        <f t="shared" ca="1" si="814"/>
        <v>0.50104411497636248</v>
      </c>
      <c r="H8679" s="13">
        <f t="shared" ca="1" si="815"/>
        <v>0</v>
      </c>
    </row>
    <row r="8680" spans="3:8">
      <c r="C8680" s="13">
        <f t="shared" ca="1" si="810"/>
        <v>2000.0979092940331</v>
      </c>
      <c r="D8680" s="13">
        <f t="shared" ca="1" si="811"/>
        <v>99.425424162074322</v>
      </c>
      <c r="E8680" s="13">
        <f t="shared" ca="1" si="812"/>
        <v>1001927.1111632455</v>
      </c>
      <c r="F8680" s="13">
        <f t="shared" ca="1" si="813"/>
        <v>3.9943841279791901</v>
      </c>
      <c r="G8680" s="13">
        <f t="shared" ca="1" si="814"/>
        <v>0.49638044169629036</v>
      </c>
      <c r="H8680" s="13">
        <f t="shared" ca="1" si="815"/>
        <v>0</v>
      </c>
    </row>
    <row r="8681" spans="3:8">
      <c r="C8681" s="13">
        <f t="shared" ca="1" si="810"/>
        <v>1995.3572969749171</v>
      </c>
      <c r="D8681" s="13">
        <f t="shared" ca="1" si="811"/>
        <v>99.445064483001644</v>
      </c>
      <c r="E8681" s="13">
        <f t="shared" ca="1" si="812"/>
        <v>994142.1741934059</v>
      </c>
      <c r="F8681" s="13">
        <f t="shared" ca="1" si="813"/>
        <v>3.9906377823311141</v>
      </c>
      <c r="G8681" s="13">
        <f t="shared" ca="1" si="814"/>
        <v>0.49986988975758201</v>
      </c>
      <c r="H8681" s="13">
        <f t="shared" ca="1" si="815"/>
        <v>0</v>
      </c>
    </row>
    <row r="8682" spans="3:8">
      <c r="C8682" s="13">
        <f t="shared" ca="1" si="810"/>
        <v>1984.5927038119803</v>
      </c>
      <c r="D8682" s="13">
        <f t="shared" ca="1" si="811"/>
        <v>98.975037144992584</v>
      </c>
      <c r="E8682" s="13">
        <f t="shared" ca="1" si="812"/>
        <v>1002320.9361926835</v>
      </c>
      <c r="F8682" s="13">
        <f t="shared" ca="1" si="813"/>
        <v>4.0130182869995066</v>
      </c>
      <c r="G8682" s="13">
        <f t="shared" ca="1" si="814"/>
        <v>0.47733934393713484</v>
      </c>
      <c r="H8682" s="13">
        <f t="shared" ca="1" si="815"/>
        <v>0</v>
      </c>
    </row>
    <row r="8683" spans="3:8">
      <c r="C8683" s="13">
        <f t="shared" ca="1" si="810"/>
        <v>2022.2518491288713</v>
      </c>
      <c r="D8683" s="13">
        <f t="shared" ca="1" si="811"/>
        <v>98.964685093559439</v>
      </c>
      <c r="E8683" s="13">
        <f t="shared" ca="1" si="812"/>
        <v>997523.65370618447</v>
      </c>
      <c r="F8683" s="13">
        <f t="shared" ca="1" si="813"/>
        <v>4.000692102885</v>
      </c>
      <c r="G8683" s="13">
        <f t="shared" ca="1" si="814"/>
        <v>0.50412373560392176</v>
      </c>
      <c r="H8683" s="13">
        <f t="shared" ca="1" si="815"/>
        <v>0</v>
      </c>
    </row>
    <row r="8684" spans="3:8">
      <c r="C8684" s="13">
        <f t="shared" ca="1" si="810"/>
        <v>1996.5419057483757</v>
      </c>
      <c r="D8684" s="13">
        <f t="shared" ca="1" si="811"/>
        <v>99.290503112157694</v>
      </c>
      <c r="E8684" s="13">
        <f t="shared" ca="1" si="812"/>
        <v>998526.46278071625</v>
      </c>
      <c r="F8684" s="13">
        <f t="shared" ca="1" si="813"/>
        <v>4.0044442981083446</v>
      </c>
      <c r="G8684" s="13">
        <f t="shared" ca="1" si="814"/>
        <v>0.49066615147453868</v>
      </c>
      <c r="H8684" s="13">
        <f t="shared" ca="1" si="815"/>
        <v>0</v>
      </c>
    </row>
    <row r="8685" spans="3:8">
      <c r="C8685" s="13">
        <f t="shared" ca="1" si="810"/>
        <v>1992.9763356759836</v>
      </c>
      <c r="D8685" s="13">
        <f t="shared" ca="1" si="811"/>
        <v>100.21113677675493</v>
      </c>
      <c r="E8685" s="13">
        <f t="shared" ca="1" si="812"/>
        <v>994788.53770990029</v>
      </c>
      <c r="F8685" s="13">
        <f t="shared" ca="1" si="813"/>
        <v>3.9963619391415683</v>
      </c>
      <c r="G8685" s="13">
        <f t="shared" ca="1" si="814"/>
        <v>0.49932162847635453</v>
      </c>
      <c r="H8685" s="13">
        <f t="shared" ca="1" si="815"/>
        <v>0</v>
      </c>
    </row>
    <row r="8686" spans="3:8">
      <c r="C8686" s="13">
        <f t="shared" ca="1" si="810"/>
        <v>1994.4273313687531</v>
      </c>
      <c r="D8686" s="13">
        <f t="shared" ca="1" si="811"/>
        <v>100.29952518268952</v>
      </c>
      <c r="E8686" s="13">
        <f t="shared" ca="1" si="812"/>
        <v>1003125.4983893782</v>
      </c>
      <c r="F8686" s="13">
        <f t="shared" ca="1" si="813"/>
        <v>3.9990169465053134</v>
      </c>
      <c r="G8686" s="13">
        <f t="shared" ca="1" si="814"/>
        <v>0.49501367636924193</v>
      </c>
      <c r="H8686" s="13">
        <f t="shared" ca="1" si="815"/>
        <v>0</v>
      </c>
    </row>
    <row r="8687" spans="3:8">
      <c r="C8687" s="13">
        <f t="shared" ca="1" si="810"/>
        <v>1995.0727068312628</v>
      </c>
      <c r="D8687" s="13">
        <f t="shared" ca="1" si="811"/>
        <v>99.886862582959864</v>
      </c>
      <c r="E8687" s="13">
        <f t="shared" ca="1" si="812"/>
        <v>996628.89942745864</v>
      </c>
      <c r="F8687" s="13">
        <f t="shared" ca="1" si="813"/>
        <v>3.9906585475555425</v>
      </c>
      <c r="G8687" s="13">
        <f t="shared" ca="1" si="814"/>
        <v>0.50068456813740314</v>
      </c>
      <c r="H8687" s="13">
        <f t="shared" ca="1" si="815"/>
        <v>0</v>
      </c>
    </row>
    <row r="8688" spans="3:8">
      <c r="C8688" s="13">
        <f t="shared" ca="1" si="810"/>
        <v>2012.2687187848967</v>
      </c>
      <c r="D8688" s="13">
        <f t="shared" ca="1" si="811"/>
        <v>100.0374055168936</v>
      </c>
      <c r="E8688" s="13">
        <f t="shared" ca="1" si="812"/>
        <v>985345.62274228327</v>
      </c>
      <c r="F8688" s="13">
        <f t="shared" ca="1" si="813"/>
        <v>3.9965747834133749</v>
      </c>
      <c r="G8688" s="13">
        <f t="shared" ca="1" si="814"/>
        <v>0.51291351125669815</v>
      </c>
      <c r="H8688" s="13">
        <f t="shared" ca="1" si="815"/>
        <v>0</v>
      </c>
    </row>
    <row r="8689" spans="3:8">
      <c r="C8689" s="13">
        <f t="shared" ca="1" si="810"/>
        <v>1981.7165191368251</v>
      </c>
      <c r="D8689" s="13">
        <f t="shared" ca="1" si="811"/>
        <v>99.411192406539627</v>
      </c>
      <c r="E8689" s="13">
        <f t="shared" ca="1" si="812"/>
        <v>987871.83111109305</v>
      </c>
      <c r="F8689" s="13">
        <f t="shared" ca="1" si="813"/>
        <v>4.0089053481548236</v>
      </c>
      <c r="G8689" s="13">
        <f t="shared" ca="1" si="814"/>
        <v>0.48704003848366184</v>
      </c>
      <c r="H8689" s="13">
        <f t="shared" ca="1" si="815"/>
        <v>0</v>
      </c>
    </row>
    <row r="8690" spans="3:8">
      <c r="C8690" s="13">
        <f t="shared" ca="1" si="810"/>
        <v>1986.4928012432508</v>
      </c>
      <c r="D8690" s="13">
        <f t="shared" ca="1" si="811"/>
        <v>99.714150112684337</v>
      </c>
      <c r="E8690" s="13">
        <f t="shared" ca="1" si="812"/>
        <v>988511.15732773079</v>
      </c>
      <c r="F8690" s="13">
        <f t="shared" ca="1" si="813"/>
        <v>3.9964777288757536</v>
      </c>
      <c r="G8690" s="13">
        <f t="shared" ca="1" si="814"/>
        <v>0.49669496070403341</v>
      </c>
      <c r="H8690" s="13">
        <f t="shared" ca="1" si="815"/>
        <v>0</v>
      </c>
    </row>
    <row r="8691" spans="3:8">
      <c r="C8691" s="13">
        <f t="shared" ca="1" si="810"/>
        <v>1991.1398363590581</v>
      </c>
      <c r="D8691" s="13">
        <f t="shared" ca="1" si="811"/>
        <v>100.88997083590849</v>
      </c>
      <c r="E8691" s="13">
        <f t="shared" ca="1" si="812"/>
        <v>994606.45655455475</v>
      </c>
      <c r="F8691" s="13">
        <f t="shared" ca="1" si="813"/>
        <v>4.0010703918018455</v>
      </c>
      <c r="G8691" s="13">
        <f t="shared" ca="1" si="814"/>
        <v>0.49951163807433407</v>
      </c>
      <c r="H8691" s="13">
        <f t="shared" ca="1" si="815"/>
        <v>0</v>
      </c>
    </row>
    <row r="8692" spans="3:8">
      <c r="C8692" s="13">
        <f t="shared" ca="1" si="810"/>
        <v>2021.2666989493293</v>
      </c>
      <c r="D8692" s="13">
        <f t="shared" ca="1" si="811"/>
        <v>99.426280422951862</v>
      </c>
      <c r="E8692" s="13">
        <f t="shared" ca="1" si="812"/>
        <v>995135.00628239382</v>
      </c>
      <c r="F8692" s="13">
        <f t="shared" ca="1" si="813"/>
        <v>4.0033592308087709</v>
      </c>
      <c r="G8692" s="13">
        <f t="shared" ca="1" si="814"/>
        <v>0.50584599609484493</v>
      </c>
      <c r="H8692" s="13">
        <f t="shared" ca="1" si="815"/>
        <v>0</v>
      </c>
    </row>
    <row r="8693" spans="3:8">
      <c r="C8693" s="13">
        <f t="shared" ca="1" si="810"/>
        <v>1993.0394063473786</v>
      </c>
      <c r="D8693" s="13">
        <f t="shared" ca="1" si="811"/>
        <v>99.250817367674316</v>
      </c>
      <c r="E8693" s="13">
        <f t="shared" ca="1" si="812"/>
        <v>992451.19605443953</v>
      </c>
      <c r="F8693" s="13">
        <f t="shared" ca="1" si="813"/>
        <v>4.0062167590936628</v>
      </c>
      <c r="G8693" s="13">
        <f t="shared" ca="1" si="814"/>
        <v>0.49087290981096865</v>
      </c>
      <c r="H8693" s="13">
        <f t="shared" ca="1" si="815"/>
        <v>0</v>
      </c>
    </row>
    <row r="8694" spans="3:8">
      <c r="C8694" s="13">
        <f t="shared" ca="1" si="810"/>
        <v>2018.661646319066</v>
      </c>
      <c r="D8694" s="13">
        <f t="shared" ca="1" si="811"/>
        <v>100.14065493763846</v>
      </c>
      <c r="E8694" s="13">
        <f t="shared" ca="1" si="812"/>
        <v>1001797.4414137575</v>
      </c>
      <c r="F8694" s="13">
        <f t="shared" ca="1" si="813"/>
        <v>3.9961724236590168</v>
      </c>
      <c r="G8694" s="13">
        <f t="shared" ca="1" si="814"/>
        <v>0.50842960771591605</v>
      </c>
      <c r="H8694" s="13">
        <f t="shared" ca="1" si="815"/>
        <v>0</v>
      </c>
    </row>
    <row r="8695" spans="3:8">
      <c r="C8695" s="13">
        <f t="shared" ca="1" si="810"/>
        <v>2000.7755229998631</v>
      </c>
      <c r="D8695" s="13">
        <f t="shared" ca="1" si="811"/>
        <v>100.74239275289821</v>
      </c>
      <c r="E8695" s="13">
        <f t="shared" ca="1" si="812"/>
        <v>996268.91041706142</v>
      </c>
      <c r="F8695" s="13">
        <f t="shared" ca="1" si="813"/>
        <v>4.0032408698412683</v>
      </c>
      <c r="G8695" s="13">
        <f t="shared" ca="1" si="814"/>
        <v>0.50169025188137972</v>
      </c>
      <c r="H8695" s="13">
        <f t="shared" ca="1" si="815"/>
        <v>0</v>
      </c>
    </row>
    <row r="8696" spans="3:8">
      <c r="C8696" s="13">
        <f t="shared" ca="1" si="810"/>
        <v>2005.0136357287856</v>
      </c>
      <c r="D8696" s="13">
        <f t="shared" ca="1" si="811"/>
        <v>100.39916656628232</v>
      </c>
      <c r="E8696" s="13">
        <f t="shared" ca="1" si="812"/>
        <v>999364.83472825424</v>
      </c>
      <c r="F8696" s="13">
        <f t="shared" ca="1" si="813"/>
        <v>3.9929896940477096</v>
      </c>
      <c r="G8696" s="13">
        <f t="shared" ca="1" si="814"/>
        <v>0.50570597244013327</v>
      </c>
      <c r="H8696" s="13">
        <f t="shared" ca="1" si="815"/>
        <v>0</v>
      </c>
    </row>
    <row r="8697" spans="3:8">
      <c r="C8697" s="13">
        <f t="shared" ca="1" si="810"/>
        <v>1981.3315754547014</v>
      </c>
      <c r="D8697" s="13">
        <f t="shared" ca="1" si="811"/>
        <v>99.782001163597343</v>
      </c>
      <c r="E8697" s="13">
        <f t="shared" ca="1" si="812"/>
        <v>1003384.8264306112</v>
      </c>
      <c r="F8697" s="13">
        <f t="shared" ca="1" si="813"/>
        <v>4.0042960008293589</v>
      </c>
      <c r="G8697" s="13">
        <f t="shared" ca="1" si="814"/>
        <v>0.48333076862003926</v>
      </c>
      <c r="H8697" s="13">
        <f t="shared" ca="1" si="815"/>
        <v>0</v>
      </c>
    </row>
    <row r="8698" spans="3:8">
      <c r="C8698" s="13">
        <f t="shared" ca="1" si="810"/>
        <v>1984.5902449831824</v>
      </c>
      <c r="D8698" s="13">
        <f t="shared" ca="1" si="811"/>
        <v>99.674818271679115</v>
      </c>
      <c r="E8698" s="13">
        <f t="shared" ca="1" si="812"/>
        <v>996302.80908617144</v>
      </c>
      <c r="F8698" s="13">
        <f t="shared" ca="1" si="813"/>
        <v>4.0046772022104316</v>
      </c>
      <c r="G8698" s="13">
        <f t="shared" ca="1" si="814"/>
        <v>0.48765858623311858</v>
      </c>
      <c r="H8698" s="13">
        <f t="shared" ca="1" si="815"/>
        <v>0</v>
      </c>
    </row>
    <row r="8699" spans="3:8">
      <c r="C8699" s="13">
        <f t="shared" ca="1" si="810"/>
        <v>2001.9255013358043</v>
      </c>
      <c r="D8699" s="13">
        <f t="shared" ca="1" si="811"/>
        <v>99.499310315400663</v>
      </c>
      <c r="E8699" s="13">
        <f t="shared" ca="1" si="812"/>
        <v>993079.04724065692</v>
      </c>
      <c r="F8699" s="13">
        <f t="shared" ca="1" si="813"/>
        <v>4.002053128117331</v>
      </c>
      <c r="G8699" s="13">
        <f t="shared" ca="1" si="814"/>
        <v>0.49825401973247285</v>
      </c>
      <c r="H8699" s="13">
        <f t="shared" ca="1" si="815"/>
        <v>0</v>
      </c>
    </row>
    <row r="8700" spans="3:8">
      <c r="C8700" s="13">
        <f t="shared" ca="1" si="810"/>
        <v>1994.5428984987072</v>
      </c>
      <c r="D8700" s="13">
        <f t="shared" ca="1" si="811"/>
        <v>99.761909850111181</v>
      </c>
      <c r="E8700" s="13">
        <f t="shared" ca="1" si="812"/>
        <v>1008767.3308770271</v>
      </c>
      <c r="F8700" s="13">
        <f t="shared" ca="1" si="813"/>
        <v>3.9983615764807352</v>
      </c>
      <c r="G8700" s="13">
        <f t="shared" ca="1" si="814"/>
        <v>0.48998454538163133</v>
      </c>
      <c r="H8700" s="13">
        <f t="shared" ca="1" si="815"/>
        <v>0</v>
      </c>
    </row>
    <row r="8701" spans="3:8">
      <c r="C8701" s="13">
        <f t="shared" ca="1" si="810"/>
        <v>1997.4358222927706</v>
      </c>
      <c r="D8701" s="13">
        <f t="shared" ca="1" si="811"/>
        <v>100.39317026862624</v>
      </c>
      <c r="E8701" s="13">
        <f t="shared" ca="1" si="812"/>
        <v>986131.47491371247</v>
      </c>
      <c r="F8701" s="13">
        <f t="shared" ca="1" si="813"/>
        <v>4.010720932614527</v>
      </c>
      <c r="G8701" s="13">
        <f t="shared" ca="1" si="814"/>
        <v>0.49966090799065521</v>
      </c>
      <c r="H8701" s="13">
        <f t="shared" ca="1" si="815"/>
        <v>0</v>
      </c>
    </row>
    <row r="8702" spans="3:8">
      <c r="C8702" s="13">
        <f t="shared" ca="1" si="810"/>
        <v>2003.2024015441798</v>
      </c>
      <c r="D8702" s="13">
        <f t="shared" ca="1" si="811"/>
        <v>99.736739294699191</v>
      </c>
      <c r="E8702" s="13">
        <f t="shared" ca="1" si="812"/>
        <v>996768.88899471867</v>
      </c>
      <c r="F8702" s="13">
        <f t="shared" ca="1" si="813"/>
        <v>4.0109824195429811</v>
      </c>
      <c r="G8702" s="13">
        <f t="shared" ca="1" si="814"/>
        <v>0.49380724400579279</v>
      </c>
      <c r="H8702" s="13">
        <f t="shared" ca="1" si="815"/>
        <v>0</v>
      </c>
    </row>
    <row r="8703" spans="3:8">
      <c r="C8703" s="13">
        <f t="shared" ca="1" si="810"/>
        <v>2002.778989185289</v>
      </c>
      <c r="D8703" s="13">
        <f t="shared" ca="1" si="811"/>
        <v>100.76794891139433</v>
      </c>
      <c r="E8703" s="13">
        <f t="shared" ca="1" si="812"/>
        <v>986816.39033859456</v>
      </c>
      <c r="F8703" s="13">
        <f t="shared" ca="1" si="813"/>
        <v>3.9978262045997872</v>
      </c>
      <c r="G8703" s="13">
        <f t="shared" ca="1" si="814"/>
        <v>0.51039523501501971</v>
      </c>
      <c r="H8703" s="13">
        <f t="shared" ca="1" si="815"/>
        <v>0</v>
      </c>
    </row>
    <row r="8704" spans="3:8">
      <c r="C8704" s="13">
        <f t="shared" ca="1" si="810"/>
        <v>2010.0472916239194</v>
      </c>
      <c r="D8704" s="13">
        <f t="shared" ca="1" si="811"/>
        <v>100.01705717463443</v>
      </c>
      <c r="E8704" s="13">
        <f t="shared" ca="1" si="812"/>
        <v>987187.61598943768</v>
      </c>
      <c r="F8704" s="13">
        <f t="shared" ca="1" si="813"/>
        <v>4.0032996240669929</v>
      </c>
      <c r="G8704" s="13">
        <f t="shared" ca="1" si="814"/>
        <v>0.5072997823043468</v>
      </c>
      <c r="H8704" s="13">
        <f t="shared" ca="1" si="815"/>
        <v>0</v>
      </c>
    </row>
    <row r="8705" spans="3:8">
      <c r="C8705" s="13">
        <f t="shared" ca="1" si="810"/>
        <v>2015.1941384221598</v>
      </c>
      <c r="D8705" s="13">
        <f t="shared" ca="1" si="811"/>
        <v>99.473914474968254</v>
      </c>
      <c r="E8705" s="13">
        <f t="shared" ca="1" si="812"/>
        <v>989929.88012621272</v>
      </c>
      <c r="F8705" s="13">
        <f t="shared" ca="1" si="813"/>
        <v>3.9985080158724235</v>
      </c>
      <c r="G8705" s="13">
        <f t="shared" ca="1" si="814"/>
        <v>0.50815570835754742</v>
      </c>
      <c r="H8705" s="13">
        <f t="shared" ca="1" si="815"/>
        <v>0</v>
      </c>
    </row>
    <row r="8706" spans="3:8">
      <c r="C8706" s="13">
        <f t="shared" ca="1" si="810"/>
        <v>2003.4489333772283</v>
      </c>
      <c r="D8706" s="13">
        <f t="shared" ca="1" si="811"/>
        <v>100.18735317585507</v>
      </c>
      <c r="E8706" s="13">
        <f t="shared" ca="1" si="812"/>
        <v>985961.79263220495</v>
      </c>
      <c r="F8706" s="13">
        <f t="shared" ca="1" si="813"/>
        <v>4.0009334845944347</v>
      </c>
      <c r="G8706" s="13">
        <f t="shared" ca="1" si="814"/>
        <v>0.50665715603959227</v>
      </c>
      <c r="H8706" s="13">
        <f t="shared" ca="1" si="815"/>
        <v>0</v>
      </c>
    </row>
    <row r="8707" spans="3:8">
      <c r="C8707" s="13">
        <f t="shared" ca="1" si="810"/>
        <v>1996.9322012140221</v>
      </c>
      <c r="D8707" s="13">
        <f t="shared" ca="1" si="811"/>
        <v>99.770816244184388</v>
      </c>
      <c r="E8707" s="13">
        <f t="shared" ca="1" si="812"/>
        <v>1002841.5410921255</v>
      </c>
      <c r="F8707" s="13">
        <f t="shared" ca="1" si="813"/>
        <v>4.0012895802274127</v>
      </c>
      <c r="G8707" s="13">
        <f t="shared" ca="1" si="814"/>
        <v>0.49266085035665658</v>
      </c>
      <c r="H8707" s="13">
        <f t="shared" ca="1" si="815"/>
        <v>0</v>
      </c>
    </row>
    <row r="8708" spans="3:8">
      <c r="C8708" s="13">
        <f t="shared" ca="1" si="810"/>
        <v>1992.8123810284233</v>
      </c>
      <c r="D8708" s="13">
        <f t="shared" ca="1" si="811"/>
        <v>100.36321481348571</v>
      </c>
      <c r="E8708" s="13">
        <f t="shared" ca="1" si="812"/>
        <v>1000219.7368721634</v>
      </c>
      <c r="F8708" s="13">
        <f t="shared" ca="1" si="813"/>
        <v>4.0039882707382635</v>
      </c>
      <c r="G8708" s="13">
        <f t="shared" ca="1" si="814"/>
        <v>0.49350427362457178</v>
      </c>
      <c r="H8708" s="13">
        <f t="shared" ca="1" si="815"/>
        <v>0</v>
      </c>
    </row>
    <row r="8709" spans="3:8">
      <c r="C8709" s="13">
        <f t="shared" ca="1" si="810"/>
        <v>2009.1899139016402</v>
      </c>
      <c r="D8709" s="13">
        <f t="shared" ca="1" si="811"/>
        <v>100.17721142962475</v>
      </c>
      <c r="E8709" s="13">
        <f t="shared" ca="1" si="812"/>
        <v>991994.86626386479</v>
      </c>
      <c r="F8709" s="13">
        <f t="shared" ca="1" si="813"/>
        <v>3.9939112110860626</v>
      </c>
      <c r="G8709" s="13">
        <f t="shared" ca="1" si="814"/>
        <v>0.50998570613535321</v>
      </c>
      <c r="H8709" s="13">
        <f t="shared" ca="1" si="815"/>
        <v>0</v>
      </c>
    </row>
    <row r="8710" spans="3:8">
      <c r="C8710" s="13">
        <f t="shared" ca="1" si="810"/>
        <v>1992.1639171404881</v>
      </c>
      <c r="D8710" s="13">
        <f t="shared" ca="1" si="811"/>
        <v>99.657469761642218</v>
      </c>
      <c r="E8710" s="13">
        <f t="shared" ca="1" si="812"/>
        <v>995753.20301646739</v>
      </c>
      <c r="F8710" s="13">
        <f t="shared" ca="1" si="813"/>
        <v>3.9935501816517291</v>
      </c>
      <c r="G8710" s="13">
        <f t="shared" ca="1" si="814"/>
        <v>0.49707490087918371</v>
      </c>
      <c r="H8710" s="13">
        <f t="shared" ca="1" si="815"/>
        <v>0</v>
      </c>
    </row>
    <row r="8711" spans="3:8">
      <c r="C8711" s="13">
        <f t="shared" ca="1" si="810"/>
        <v>2013.0035375694056</v>
      </c>
      <c r="D8711" s="13">
        <f t="shared" ca="1" si="811"/>
        <v>98.954589505813786</v>
      </c>
      <c r="E8711" s="13">
        <f t="shared" ca="1" si="812"/>
        <v>988592.62465167476</v>
      </c>
      <c r="F8711" s="13">
        <f t="shared" ca="1" si="813"/>
        <v>4.0193849753822333</v>
      </c>
      <c r="G8711" s="13">
        <f t="shared" ca="1" si="814"/>
        <v>0.49467432210406337</v>
      </c>
      <c r="H8711" s="13">
        <f t="shared" ca="1" si="815"/>
        <v>0</v>
      </c>
    </row>
    <row r="8712" spans="3:8">
      <c r="C8712" s="13">
        <f t="shared" ca="1" si="810"/>
        <v>2016.0591223335177</v>
      </c>
      <c r="D8712" s="13">
        <f t="shared" ca="1" si="811"/>
        <v>99.574622311776309</v>
      </c>
      <c r="E8712" s="13">
        <f t="shared" ca="1" si="812"/>
        <v>999272.24326317175</v>
      </c>
      <c r="F8712" s="13">
        <f t="shared" ca="1" si="813"/>
        <v>3.9869102636011302</v>
      </c>
      <c r="G8712" s="13">
        <f t="shared" ca="1" si="814"/>
        <v>0.51024136425282784</v>
      </c>
      <c r="H8712" s="13">
        <f t="shared" ca="1" si="815"/>
        <v>0</v>
      </c>
    </row>
    <row r="8713" spans="3:8">
      <c r="C8713" s="13">
        <f t="shared" ca="1" si="810"/>
        <v>2017.4809184762596</v>
      </c>
      <c r="D8713" s="13">
        <f t="shared" ca="1" si="811"/>
        <v>100.29749025913786</v>
      </c>
      <c r="E8713" s="13">
        <f t="shared" ca="1" si="812"/>
        <v>983540.07719087286</v>
      </c>
      <c r="F8713" s="13">
        <f t="shared" ca="1" si="813"/>
        <v>4.0050078369540794</v>
      </c>
      <c r="G8713" s="13">
        <f t="shared" ca="1" si="814"/>
        <v>0.51351546815841664</v>
      </c>
      <c r="H8713" s="13">
        <f t="shared" ca="1" si="815"/>
        <v>0</v>
      </c>
    </row>
    <row r="8714" spans="3:8">
      <c r="C8714" s="13">
        <f t="shared" ca="1" si="810"/>
        <v>2016.0906980946506</v>
      </c>
      <c r="D8714" s="13">
        <f t="shared" ca="1" si="811"/>
        <v>100.5238814842504</v>
      </c>
      <c r="E8714" s="13">
        <f t="shared" ca="1" si="812"/>
        <v>982106.86388452328</v>
      </c>
      <c r="F8714" s="13">
        <f t="shared" ca="1" si="813"/>
        <v>3.9890004800348451</v>
      </c>
      <c r="G8714" s="13">
        <f t="shared" ca="1" si="814"/>
        <v>0.52302736908220304</v>
      </c>
      <c r="H8714" s="13">
        <f t="shared" ca="1" si="815"/>
        <v>0</v>
      </c>
    </row>
    <row r="8715" spans="3:8">
      <c r="C8715" s="13">
        <f t="shared" ca="1" si="810"/>
        <v>1997.4475476829973</v>
      </c>
      <c r="D8715" s="13">
        <f t="shared" ca="1" si="811"/>
        <v>100.5774555976639</v>
      </c>
      <c r="E8715" s="13">
        <f t="shared" ca="1" si="812"/>
        <v>996297.30440570461</v>
      </c>
      <c r="F8715" s="13">
        <f t="shared" ca="1" si="813"/>
        <v>3.9969889988893983</v>
      </c>
      <c r="G8715" s="13">
        <f t="shared" ca="1" si="814"/>
        <v>0.50232035824394572</v>
      </c>
      <c r="H8715" s="13">
        <f t="shared" ca="1" si="815"/>
        <v>0</v>
      </c>
    </row>
    <row r="8716" spans="3:8">
      <c r="C8716" s="13">
        <f t="shared" ca="1" si="810"/>
        <v>2001.5544604228533</v>
      </c>
      <c r="D8716" s="13">
        <f t="shared" ca="1" si="811"/>
        <v>100.74343919329527</v>
      </c>
      <c r="E8716" s="13">
        <f t="shared" ca="1" si="812"/>
        <v>996757.1010095292</v>
      </c>
      <c r="F8716" s="13">
        <f t="shared" ca="1" si="813"/>
        <v>3.99628796876189</v>
      </c>
      <c r="G8716" s="13">
        <f t="shared" ca="1" si="814"/>
        <v>0.50534187771660199</v>
      </c>
      <c r="H8716" s="13">
        <f t="shared" ca="1" si="815"/>
        <v>0</v>
      </c>
    </row>
    <row r="8717" spans="3:8">
      <c r="C8717" s="13">
        <f t="shared" ca="1" si="810"/>
        <v>2001.1215381103407</v>
      </c>
      <c r="D8717" s="13">
        <f t="shared" ca="1" si="811"/>
        <v>100.50378109716546</v>
      </c>
      <c r="E8717" s="13">
        <f t="shared" ca="1" si="812"/>
        <v>996837.96655426407</v>
      </c>
      <c r="F8717" s="13">
        <f t="shared" ca="1" si="813"/>
        <v>4.0024232605240044</v>
      </c>
      <c r="G8717" s="13">
        <f t="shared" ca="1" si="814"/>
        <v>0.5007982957307624</v>
      </c>
      <c r="H8717" s="13">
        <f t="shared" ca="1" si="815"/>
        <v>0</v>
      </c>
    </row>
    <row r="8718" spans="3:8">
      <c r="C8718" s="13">
        <f t="shared" ca="1" si="810"/>
        <v>2002.8700328125517</v>
      </c>
      <c r="D8718" s="13">
        <f t="shared" ca="1" si="811"/>
        <v>100.4138837024539</v>
      </c>
      <c r="E8718" s="13">
        <f t="shared" ca="1" si="812"/>
        <v>1001153.245403046</v>
      </c>
      <c r="F8718" s="13">
        <f t="shared" ca="1" si="813"/>
        <v>4.0000239681524752</v>
      </c>
      <c r="G8718" s="13">
        <f t="shared" ca="1" si="814"/>
        <v>0.5002631374653741</v>
      </c>
      <c r="H8718" s="13">
        <f t="shared" ca="1" si="815"/>
        <v>0</v>
      </c>
    </row>
    <row r="8719" spans="3:8">
      <c r="C8719" s="13">
        <f t="shared" ca="1" si="810"/>
        <v>1994.0391292392571</v>
      </c>
      <c r="D8719" s="13">
        <f t="shared" ca="1" si="811"/>
        <v>100.59718546639539</v>
      </c>
      <c r="E8719" s="13">
        <f t="shared" ca="1" si="812"/>
        <v>996761.31183956738</v>
      </c>
      <c r="F8719" s="13">
        <f t="shared" ca="1" si="813"/>
        <v>3.9902677964337054</v>
      </c>
      <c r="G8719" s="13">
        <f t="shared" ca="1" si="814"/>
        <v>0.50385314242311663</v>
      </c>
      <c r="H8719" s="13">
        <f t="shared" ca="1" si="815"/>
        <v>0</v>
      </c>
    </row>
    <row r="8720" spans="3:8">
      <c r="C8720" s="13">
        <f t="shared" ca="1" si="810"/>
        <v>1992.2662743140124</v>
      </c>
      <c r="D8720" s="13">
        <f t="shared" ca="1" si="811"/>
        <v>99.518884333647406</v>
      </c>
      <c r="E8720" s="13">
        <f t="shared" ca="1" si="812"/>
        <v>986131.59991860646</v>
      </c>
      <c r="F8720" s="13">
        <f t="shared" ca="1" si="813"/>
        <v>3.9990509162088559</v>
      </c>
      <c r="G8720" s="13">
        <f t="shared" ca="1" si="814"/>
        <v>0.49852597258788983</v>
      </c>
      <c r="H8720" s="13">
        <f t="shared" ca="1" si="815"/>
        <v>0</v>
      </c>
    </row>
    <row r="8721" spans="3:8">
      <c r="C8721" s="13">
        <f t="shared" ca="1" si="810"/>
        <v>1984.7878465185026</v>
      </c>
      <c r="D8721" s="13">
        <f t="shared" ca="1" si="811"/>
        <v>100.16970430029194</v>
      </c>
      <c r="E8721" s="13">
        <f t="shared" ca="1" si="812"/>
        <v>984853.31752487842</v>
      </c>
      <c r="F8721" s="13">
        <f t="shared" ca="1" si="813"/>
        <v>4.0032852865866335</v>
      </c>
      <c r="G8721" s="13">
        <f t="shared" ca="1" si="814"/>
        <v>0.49656601902684544</v>
      </c>
      <c r="H8721" s="13">
        <f t="shared" ca="1" si="815"/>
        <v>0</v>
      </c>
    </row>
    <row r="8722" spans="3:8">
      <c r="C8722" s="13">
        <f t="shared" ca="1" si="810"/>
        <v>1995.6198477838957</v>
      </c>
      <c r="D8722" s="13">
        <f t="shared" ca="1" si="811"/>
        <v>99.721481437598385</v>
      </c>
      <c r="E8722" s="13">
        <f t="shared" ca="1" si="812"/>
        <v>987562.80361407704</v>
      </c>
      <c r="F8722" s="13">
        <f t="shared" ca="1" si="813"/>
        <v>3.9935806735195722</v>
      </c>
      <c r="G8722" s="13">
        <f t="shared" ca="1" si="814"/>
        <v>0.50324551594408029</v>
      </c>
      <c r="H8722" s="13">
        <f t="shared" ca="1" si="815"/>
        <v>0</v>
      </c>
    </row>
    <row r="8723" spans="3:8">
      <c r="C8723" s="13">
        <f t="shared" ca="1" si="810"/>
        <v>2013.9704675799874</v>
      </c>
      <c r="D8723" s="13">
        <f t="shared" ca="1" si="811"/>
        <v>100.44275326413366</v>
      </c>
      <c r="E8723" s="13">
        <f t="shared" ca="1" si="812"/>
        <v>991707.14662501588</v>
      </c>
      <c r="F8723" s="13">
        <f t="shared" ca="1" si="813"/>
        <v>3.9997938219893694</v>
      </c>
      <c r="G8723" s="13">
        <f t="shared" ca="1" si="814"/>
        <v>0.5109060849913134</v>
      </c>
      <c r="H8723" s="13">
        <f t="shared" ca="1" si="815"/>
        <v>0</v>
      </c>
    </row>
    <row r="8724" spans="3:8">
      <c r="C8724" s="13">
        <f t="shared" ca="1" si="810"/>
        <v>1983.0543404620214</v>
      </c>
      <c r="D8724" s="13">
        <f t="shared" ca="1" si="811"/>
        <v>100.06612196208408</v>
      </c>
      <c r="E8724" s="13">
        <f t="shared" ca="1" si="812"/>
        <v>1004475.4986146637</v>
      </c>
      <c r="F8724" s="13">
        <f t="shared" ca="1" si="813"/>
        <v>4.0019057296039069</v>
      </c>
      <c r="G8724" s="13">
        <f t="shared" ca="1" si="814"/>
        <v>0.48618288919429092</v>
      </c>
      <c r="H8724" s="13">
        <f t="shared" ca="1" si="815"/>
        <v>0</v>
      </c>
    </row>
    <row r="8725" spans="3:8">
      <c r="C8725" s="13">
        <f t="shared" ca="1" si="810"/>
        <v>1998.3241103291364</v>
      </c>
      <c r="D8725" s="13">
        <f t="shared" ca="1" si="811"/>
        <v>100.49441465479428</v>
      </c>
      <c r="E8725" s="13">
        <f t="shared" ca="1" si="812"/>
        <v>982739.73807077471</v>
      </c>
      <c r="F8725" s="13">
        <f t="shared" ca="1" si="813"/>
        <v>4.0075556203941405</v>
      </c>
      <c r="G8725" s="13">
        <f t="shared" ca="1" si="814"/>
        <v>0.50392646182272161</v>
      </c>
      <c r="H8725" s="13">
        <f t="shared" ca="1" si="815"/>
        <v>0</v>
      </c>
    </row>
    <row r="8726" spans="3:8">
      <c r="C8726" s="13">
        <f t="shared" ca="1" si="810"/>
        <v>1987.3892346496878</v>
      </c>
      <c r="D8726" s="13">
        <f t="shared" ca="1" si="811"/>
        <v>100.29999907922108</v>
      </c>
      <c r="E8726" s="13">
        <f t="shared" ca="1" si="812"/>
        <v>992137.82679341454</v>
      </c>
      <c r="F8726" s="13">
        <f t="shared" ca="1" si="813"/>
        <v>4.0065445857851794</v>
      </c>
      <c r="G8726" s="13">
        <f t="shared" ca="1" si="814"/>
        <v>0.49324762351543983</v>
      </c>
      <c r="H8726" s="13">
        <f t="shared" ca="1" si="815"/>
        <v>0</v>
      </c>
    </row>
    <row r="8727" spans="3:8">
      <c r="C8727" s="13">
        <f t="shared" ca="1" si="810"/>
        <v>1993.2489764114148</v>
      </c>
      <c r="D8727" s="13">
        <f t="shared" ca="1" si="811"/>
        <v>100.08319722959102</v>
      </c>
      <c r="E8727" s="13">
        <f t="shared" ca="1" si="812"/>
        <v>998811.660403596</v>
      </c>
      <c r="F8727" s="13">
        <f t="shared" ca="1" si="813"/>
        <v>3.9946414370637546</v>
      </c>
      <c r="G8727" s="13">
        <f t="shared" ca="1" si="814"/>
        <v>0.49766785540678676</v>
      </c>
      <c r="H8727" s="13">
        <f t="shared" ca="1" si="815"/>
        <v>0</v>
      </c>
    </row>
    <row r="8728" spans="3:8">
      <c r="C8728" s="13">
        <f t="shared" ref="C8728:C8791" ca="1" si="816">NORMINV(RAND(),$D$3,$G$3)</f>
        <v>2017.5941722617754</v>
      </c>
      <c r="D8728" s="13">
        <f t="shared" ref="D8728:D8791" ca="1" si="817">NORMINV(RAND(),$D$4,$G$4)</f>
        <v>99.816631648917877</v>
      </c>
      <c r="E8728" s="13">
        <f t="shared" ref="E8728:E8791" ca="1" si="818">NORMINV(RAND(),$D$5,$G$5)</f>
        <v>1006698.1540837181</v>
      </c>
      <c r="F8728" s="13">
        <f t="shared" ref="F8728:F8791" ca="1" si="819">NORMINV(RAND(),$D$6,$G$6)</f>
        <v>3.9908611479731886</v>
      </c>
      <c r="G8728" s="13">
        <f t="shared" ref="G8728:G8791" ca="1" si="820">C8728^2*D8728/(E8728*3.1415926*F8728^4)</f>
        <v>0.50647140556629022</v>
      </c>
      <c r="H8728" s="13">
        <f t="shared" ref="H8728:H8791" ca="1" si="821">IF(G8728&gt;0.54,1,IF(G8728&lt;0.46,1,0))</f>
        <v>0</v>
      </c>
    </row>
    <row r="8729" spans="3:8">
      <c r="C8729" s="13">
        <f t="shared" ca="1" si="816"/>
        <v>2017.9228388405081</v>
      </c>
      <c r="D8729" s="13">
        <f t="shared" ca="1" si="817"/>
        <v>99.030502993139791</v>
      </c>
      <c r="E8729" s="13">
        <f t="shared" ca="1" si="818"/>
        <v>984200.39848868933</v>
      </c>
      <c r="F8729" s="13">
        <f t="shared" ca="1" si="819"/>
        <v>4.002951189123257</v>
      </c>
      <c r="G8729" s="13">
        <f t="shared" ca="1" si="820"/>
        <v>0.50795298476705852</v>
      </c>
      <c r="H8729" s="13">
        <f t="shared" ca="1" si="821"/>
        <v>0</v>
      </c>
    </row>
    <row r="8730" spans="3:8">
      <c r="C8730" s="13">
        <f t="shared" ca="1" si="816"/>
        <v>2008.6914495874537</v>
      </c>
      <c r="D8730" s="13">
        <f t="shared" ca="1" si="817"/>
        <v>100.39727218472022</v>
      </c>
      <c r="E8730" s="13">
        <f t="shared" ca="1" si="818"/>
        <v>1004134.8231313177</v>
      </c>
      <c r="F8730" s="13">
        <f t="shared" ca="1" si="819"/>
        <v>4.0135469640610024</v>
      </c>
      <c r="G8730" s="13">
        <f t="shared" ca="1" si="820"/>
        <v>0.49487223052966961</v>
      </c>
      <c r="H8730" s="13">
        <f t="shared" ca="1" si="821"/>
        <v>0</v>
      </c>
    </row>
    <row r="8731" spans="3:8">
      <c r="C8731" s="13">
        <f t="shared" ca="1" si="816"/>
        <v>1986.1362495959795</v>
      </c>
      <c r="D8731" s="13">
        <f t="shared" ca="1" si="817"/>
        <v>100.15383253609542</v>
      </c>
      <c r="E8731" s="13">
        <f t="shared" ca="1" si="818"/>
        <v>984839.66971093789</v>
      </c>
      <c r="F8731" s="13">
        <f t="shared" ca="1" si="819"/>
        <v>3.9925922024494467</v>
      </c>
      <c r="G8731" s="13">
        <f t="shared" ca="1" si="820"/>
        <v>0.50251662303167555</v>
      </c>
      <c r="H8731" s="13">
        <f t="shared" ca="1" si="821"/>
        <v>0</v>
      </c>
    </row>
    <row r="8732" spans="3:8">
      <c r="C8732" s="13">
        <f t="shared" ca="1" si="816"/>
        <v>2000.4246244885489</v>
      </c>
      <c r="D8732" s="13">
        <f t="shared" ca="1" si="817"/>
        <v>101.16576945563997</v>
      </c>
      <c r="E8732" s="13">
        <f t="shared" ca="1" si="818"/>
        <v>990389.49542769208</v>
      </c>
      <c r="F8732" s="13">
        <f t="shared" ca="1" si="819"/>
        <v>4.0086653743180083</v>
      </c>
      <c r="G8732" s="13">
        <f t="shared" ca="1" si="820"/>
        <v>0.50387506031421891</v>
      </c>
      <c r="H8732" s="13">
        <f t="shared" ca="1" si="821"/>
        <v>0</v>
      </c>
    </row>
    <row r="8733" spans="3:8">
      <c r="C8733" s="13">
        <f t="shared" ca="1" si="816"/>
        <v>2017.8017568522216</v>
      </c>
      <c r="D8733" s="13">
        <f t="shared" ca="1" si="817"/>
        <v>100.05051046233817</v>
      </c>
      <c r="E8733" s="13">
        <f t="shared" ca="1" si="818"/>
        <v>998506.7591566873</v>
      </c>
      <c r="F8733" s="13">
        <f t="shared" ca="1" si="819"/>
        <v>3.9985482671580335</v>
      </c>
      <c r="G8733" s="13">
        <f t="shared" ca="1" si="820"/>
        <v>0.50800274002979984</v>
      </c>
      <c r="H8733" s="13">
        <f t="shared" ca="1" si="821"/>
        <v>0</v>
      </c>
    </row>
    <row r="8734" spans="3:8">
      <c r="C8734" s="13">
        <f t="shared" ca="1" si="816"/>
        <v>1998.7681724437784</v>
      </c>
      <c r="D8734" s="13">
        <f t="shared" ca="1" si="817"/>
        <v>99.976692615280328</v>
      </c>
      <c r="E8734" s="13">
        <f t="shared" ca="1" si="818"/>
        <v>988052.07529229484</v>
      </c>
      <c r="F8734" s="13">
        <f t="shared" ca="1" si="819"/>
        <v>4.0020968485612576</v>
      </c>
      <c r="G8734" s="13">
        <f t="shared" ca="1" si="820"/>
        <v>0.5015838442792887</v>
      </c>
      <c r="H8734" s="13">
        <f t="shared" ca="1" si="821"/>
        <v>0</v>
      </c>
    </row>
    <row r="8735" spans="3:8">
      <c r="C8735" s="13">
        <f t="shared" ca="1" si="816"/>
        <v>1999.7786949049132</v>
      </c>
      <c r="D8735" s="13">
        <f t="shared" ca="1" si="817"/>
        <v>100.01200144608035</v>
      </c>
      <c r="E8735" s="13">
        <f t="shared" ca="1" si="818"/>
        <v>999761.75628369686</v>
      </c>
      <c r="F8735" s="13">
        <f t="shared" ca="1" si="819"/>
        <v>3.9957930745077546</v>
      </c>
      <c r="G8735" s="13">
        <f t="shared" ca="1" si="820"/>
        <v>0.49952548317878503</v>
      </c>
      <c r="H8735" s="13">
        <f t="shared" ca="1" si="821"/>
        <v>0</v>
      </c>
    </row>
    <row r="8736" spans="3:8">
      <c r="C8736" s="13">
        <f t="shared" ca="1" si="816"/>
        <v>1984.4641048475016</v>
      </c>
      <c r="D8736" s="13">
        <f t="shared" ca="1" si="817"/>
        <v>99.559011863246226</v>
      </c>
      <c r="E8736" s="13">
        <f t="shared" ca="1" si="818"/>
        <v>999481.50249813055</v>
      </c>
      <c r="F8736" s="13">
        <f t="shared" ca="1" si="819"/>
        <v>3.9927872846481378</v>
      </c>
      <c r="G8736" s="13">
        <f t="shared" ca="1" si="820"/>
        <v>0.49128980447475473</v>
      </c>
      <c r="H8736" s="13">
        <f t="shared" ca="1" si="821"/>
        <v>0</v>
      </c>
    </row>
    <row r="8737" spans="3:8">
      <c r="C8737" s="13">
        <f t="shared" ca="1" si="816"/>
        <v>1997.3358473706508</v>
      </c>
      <c r="D8737" s="13">
        <f t="shared" ca="1" si="817"/>
        <v>100.38331018891424</v>
      </c>
      <c r="E8737" s="13">
        <f t="shared" ca="1" si="818"/>
        <v>983477.08898979973</v>
      </c>
      <c r="F8737" s="13">
        <f t="shared" ca="1" si="819"/>
        <v>4.0140857174800963</v>
      </c>
      <c r="G8737" s="13">
        <f t="shared" ca="1" si="820"/>
        <v>0.49923270046377621</v>
      </c>
      <c r="H8737" s="13">
        <f t="shared" ca="1" si="821"/>
        <v>0</v>
      </c>
    </row>
    <row r="8738" spans="3:8">
      <c r="C8738" s="13">
        <f t="shared" ca="1" si="816"/>
        <v>2027.811416855682</v>
      </c>
      <c r="D8738" s="13">
        <f t="shared" ca="1" si="817"/>
        <v>99.626818211445894</v>
      </c>
      <c r="E8738" s="13">
        <f t="shared" ca="1" si="818"/>
        <v>996388.66351729282</v>
      </c>
      <c r="F8738" s="13">
        <f t="shared" ca="1" si="819"/>
        <v>4.0028169376854619</v>
      </c>
      <c r="G8738" s="13">
        <f t="shared" ca="1" si="820"/>
        <v>0.50978826019917367</v>
      </c>
      <c r="H8738" s="13">
        <f t="shared" ca="1" si="821"/>
        <v>0</v>
      </c>
    </row>
    <row r="8739" spans="3:8">
      <c r="C8739" s="13">
        <f t="shared" ca="1" si="816"/>
        <v>2004.1255988277755</v>
      </c>
      <c r="D8739" s="13">
        <f t="shared" ca="1" si="817"/>
        <v>100.45678160499529</v>
      </c>
      <c r="E8739" s="13">
        <f t="shared" ca="1" si="818"/>
        <v>994420.34732674051</v>
      </c>
      <c r="F8739" s="13">
        <f t="shared" ca="1" si="819"/>
        <v>3.9918903021699728</v>
      </c>
      <c r="G8739" s="13">
        <f t="shared" ca="1" si="820"/>
        <v>0.50862168286290532</v>
      </c>
      <c r="H8739" s="13">
        <f t="shared" ca="1" si="821"/>
        <v>0</v>
      </c>
    </row>
    <row r="8740" spans="3:8">
      <c r="C8740" s="13">
        <f t="shared" ca="1" si="816"/>
        <v>1986.9244049811653</v>
      </c>
      <c r="D8740" s="13">
        <f t="shared" ca="1" si="817"/>
        <v>99.725662185331473</v>
      </c>
      <c r="E8740" s="13">
        <f t="shared" ca="1" si="818"/>
        <v>998491.23005318106</v>
      </c>
      <c r="F8740" s="13">
        <f t="shared" ca="1" si="819"/>
        <v>4.0091818995737016</v>
      </c>
      <c r="G8740" s="13">
        <f t="shared" ca="1" si="820"/>
        <v>0.48579434296005169</v>
      </c>
      <c r="H8740" s="13">
        <f t="shared" ca="1" si="821"/>
        <v>0</v>
      </c>
    </row>
    <row r="8741" spans="3:8">
      <c r="C8741" s="13">
        <f t="shared" ca="1" si="816"/>
        <v>1994.6405419402922</v>
      </c>
      <c r="D8741" s="13">
        <f t="shared" ca="1" si="817"/>
        <v>100.18992640947103</v>
      </c>
      <c r="E8741" s="13">
        <f t="shared" ca="1" si="818"/>
        <v>985658.0916104978</v>
      </c>
      <c r="F8741" s="13">
        <f t="shared" ca="1" si="819"/>
        <v>4.0039437816365187</v>
      </c>
      <c r="G8741" s="13">
        <f t="shared" ca="1" si="820"/>
        <v>0.50087032366534012</v>
      </c>
      <c r="H8741" s="13">
        <f t="shared" ca="1" si="821"/>
        <v>0</v>
      </c>
    </row>
    <row r="8742" spans="3:8">
      <c r="C8742" s="13">
        <f t="shared" ca="1" si="816"/>
        <v>2010.5126317256888</v>
      </c>
      <c r="D8742" s="13">
        <f t="shared" ca="1" si="817"/>
        <v>99.922524033681668</v>
      </c>
      <c r="E8742" s="13">
        <f t="shared" ca="1" si="818"/>
        <v>1006219.7250579463</v>
      </c>
      <c r="F8742" s="13">
        <f t="shared" ca="1" si="819"/>
        <v>3.994162518492824</v>
      </c>
      <c r="G8742" s="13">
        <f t="shared" ca="1" si="820"/>
        <v>0.50203198608457988</v>
      </c>
      <c r="H8742" s="13">
        <f t="shared" ca="1" si="821"/>
        <v>0</v>
      </c>
    </row>
    <row r="8743" spans="3:8">
      <c r="C8743" s="13">
        <f t="shared" ca="1" si="816"/>
        <v>1991.4032020873112</v>
      </c>
      <c r="D8743" s="13">
        <f t="shared" ca="1" si="817"/>
        <v>99.672269497595764</v>
      </c>
      <c r="E8743" s="13">
        <f t="shared" ca="1" si="818"/>
        <v>995092.24812849925</v>
      </c>
      <c r="F8743" s="13">
        <f t="shared" ca="1" si="819"/>
        <v>3.994791948349357</v>
      </c>
      <c r="G8743" s="13">
        <f t="shared" ca="1" si="820"/>
        <v>0.49648127953556537</v>
      </c>
      <c r="H8743" s="13">
        <f t="shared" ca="1" si="821"/>
        <v>0</v>
      </c>
    </row>
    <row r="8744" spans="3:8">
      <c r="C8744" s="13">
        <f t="shared" ca="1" si="816"/>
        <v>1983.9783503787373</v>
      </c>
      <c r="D8744" s="13">
        <f t="shared" ca="1" si="817"/>
        <v>99.5015869074481</v>
      </c>
      <c r="E8744" s="13">
        <f t="shared" ca="1" si="818"/>
        <v>979962.67042820866</v>
      </c>
      <c r="F8744" s="13">
        <f t="shared" ca="1" si="819"/>
        <v>4.0029757458311783</v>
      </c>
      <c r="G8744" s="13">
        <f t="shared" ca="1" si="820"/>
        <v>0.49546460182006957</v>
      </c>
      <c r="H8744" s="13">
        <f t="shared" ca="1" si="821"/>
        <v>0</v>
      </c>
    </row>
    <row r="8745" spans="3:8">
      <c r="C8745" s="13">
        <f t="shared" ca="1" si="816"/>
        <v>1998.6474107414472</v>
      </c>
      <c r="D8745" s="13">
        <f t="shared" ca="1" si="817"/>
        <v>99.467219637620786</v>
      </c>
      <c r="E8745" s="13">
        <f t="shared" ca="1" si="818"/>
        <v>983804.1129905663</v>
      </c>
      <c r="F8745" s="13">
        <f t="shared" ca="1" si="819"/>
        <v>4.0003929401931932</v>
      </c>
      <c r="G8745" s="13">
        <f t="shared" ca="1" si="820"/>
        <v>0.50197633242405071</v>
      </c>
      <c r="H8745" s="13">
        <f t="shared" ca="1" si="821"/>
        <v>0</v>
      </c>
    </row>
    <row r="8746" spans="3:8">
      <c r="C8746" s="13">
        <f t="shared" ca="1" si="816"/>
        <v>1989.9337885811185</v>
      </c>
      <c r="D8746" s="13">
        <f t="shared" ca="1" si="817"/>
        <v>98.902077163324705</v>
      </c>
      <c r="E8746" s="13">
        <f t="shared" ca="1" si="818"/>
        <v>985089.58939087635</v>
      </c>
      <c r="F8746" s="13">
        <f t="shared" ca="1" si="819"/>
        <v>4.0061344888140029</v>
      </c>
      <c r="G8746" s="13">
        <f t="shared" ca="1" si="820"/>
        <v>0.49130928490090081</v>
      </c>
      <c r="H8746" s="13">
        <f t="shared" ca="1" si="821"/>
        <v>0</v>
      </c>
    </row>
    <row r="8747" spans="3:8">
      <c r="C8747" s="13">
        <f t="shared" ca="1" si="816"/>
        <v>1985.0331819000089</v>
      </c>
      <c r="D8747" s="13">
        <f t="shared" ca="1" si="817"/>
        <v>100.16205161207684</v>
      </c>
      <c r="E8747" s="13">
        <f t="shared" ca="1" si="818"/>
        <v>991332.30345774943</v>
      </c>
      <c r="F8747" s="13">
        <f t="shared" ca="1" si="819"/>
        <v>3.9969197944499109</v>
      </c>
      <c r="G8747" s="13">
        <f t="shared" ca="1" si="820"/>
        <v>0.49655561359033346</v>
      </c>
      <c r="H8747" s="13">
        <f t="shared" ca="1" si="821"/>
        <v>0</v>
      </c>
    </row>
    <row r="8748" spans="3:8">
      <c r="C8748" s="13">
        <f t="shared" ca="1" si="816"/>
        <v>1998.9486322961129</v>
      </c>
      <c r="D8748" s="13">
        <f t="shared" ca="1" si="817"/>
        <v>100.75973321362638</v>
      </c>
      <c r="E8748" s="13">
        <f t="shared" ca="1" si="818"/>
        <v>986398.62407582579</v>
      </c>
      <c r="F8748" s="13">
        <f t="shared" ca="1" si="819"/>
        <v>4.0039635772513575</v>
      </c>
      <c r="G8748" s="13">
        <f t="shared" ca="1" si="820"/>
        <v>0.50550735770187694</v>
      </c>
      <c r="H8748" s="13">
        <f t="shared" ca="1" si="821"/>
        <v>0</v>
      </c>
    </row>
    <row r="8749" spans="3:8">
      <c r="C8749" s="13">
        <f t="shared" ca="1" si="816"/>
        <v>1995.4509929317542</v>
      </c>
      <c r="D8749" s="13">
        <f t="shared" ca="1" si="817"/>
        <v>100.64378054860796</v>
      </c>
      <c r="E8749" s="13">
        <f t="shared" ca="1" si="818"/>
        <v>995054.07083955023</v>
      </c>
      <c r="F8749" s="13">
        <f t="shared" ca="1" si="819"/>
        <v>4.0013215726499665</v>
      </c>
      <c r="G8749" s="13">
        <f t="shared" ca="1" si="820"/>
        <v>0.50010213233043654</v>
      </c>
      <c r="H8749" s="13">
        <f t="shared" ca="1" si="821"/>
        <v>0</v>
      </c>
    </row>
    <row r="8750" spans="3:8">
      <c r="C8750" s="13">
        <f t="shared" ca="1" si="816"/>
        <v>2006.6512301489777</v>
      </c>
      <c r="D8750" s="13">
        <f t="shared" ca="1" si="817"/>
        <v>100.59252549351929</v>
      </c>
      <c r="E8750" s="13">
        <f t="shared" ca="1" si="818"/>
        <v>1000119.3680636915</v>
      </c>
      <c r="F8750" s="13">
        <f t="shared" ca="1" si="819"/>
        <v>3.9911159901635984</v>
      </c>
      <c r="G8750" s="13">
        <f t="shared" ca="1" si="820"/>
        <v>0.50807801396884678</v>
      </c>
      <c r="H8750" s="13">
        <f t="shared" ca="1" si="821"/>
        <v>0</v>
      </c>
    </row>
    <row r="8751" spans="3:8">
      <c r="C8751" s="13">
        <f t="shared" ca="1" si="816"/>
        <v>1989.2497847249256</v>
      </c>
      <c r="D8751" s="13">
        <f t="shared" ca="1" si="817"/>
        <v>99.449462169083986</v>
      </c>
      <c r="E8751" s="13">
        <f t="shared" ca="1" si="818"/>
        <v>1008234.9594445945</v>
      </c>
      <c r="F8751" s="13">
        <f t="shared" ca="1" si="819"/>
        <v>4.0008657952651738</v>
      </c>
      <c r="G8751" s="13">
        <f t="shared" ca="1" si="820"/>
        <v>0.48490149843644659</v>
      </c>
      <c r="H8751" s="13">
        <f t="shared" ca="1" si="821"/>
        <v>0</v>
      </c>
    </row>
    <row r="8752" spans="3:8">
      <c r="C8752" s="13">
        <f t="shared" ca="1" si="816"/>
        <v>2022.6067776139373</v>
      </c>
      <c r="D8752" s="13">
        <f t="shared" ca="1" si="817"/>
        <v>100.96391308091236</v>
      </c>
      <c r="E8752" s="13">
        <f t="shared" ca="1" si="818"/>
        <v>985625.00895306794</v>
      </c>
      <c r="F8752" s="13">
        <f t="shared" ca="1" si="819"/>
        <v>3.9930332075855439</v>
      </c>
      <c r="G8752" s="13">
        <f t="shared" ca="1" si="820"/>
        <v>0.52470574932847602</v>
      </c>
      <c r="H8752" s="13">
        <f t="shared" ca="1" si="821"/>
        <v>0</v>
      </c>
    </row>
    <row r="8753" spans="3:8">
      <c r="C8753" s="13">
        <f t="shared" ca="1" si="816"/>
        <v>1995.2088040369667</v>
      </c>
      <c r="D8753" s="13">
        <f t="shared" ca="1" si="817"/>
        <v>100.48861351243738</v>
      </c>
      <c r="E8753" s="13">
        <f t="shared" ca="1" si="818"/>
        <v>989942.394333362</v>
      </c>
      <c r="F8753" s="13">
        <f t="shared" ca="1" si="819"/>
        <v>3.9980072367659094</v>
      </c>
      <c r="G8753" s="13">
        <f t="shared" ca="1" si="820"/>
        <v>0.50345361881531925</v>
      </c>
      <c r="H8753" s="13">
        <f t="shared" ca="1" si="821"/>
        <v>0</v>
      </c>
    </row>
    <row r="8754" spans="3:8">
      <c r="C8754" s="13">
        <f t="shared" ca="1" si="816"/>
        <v>1991.9065417996419</v>
      </c>
      <c r="D8754" s="13">
        <f t="shared" ca="1" si="817"/>
        <v>100.79378762716661</v>
      </c>
      <c r="E8754" s="13">
        <f t="shared" ca="1" si="818"/>
        <v>1002675.2655105905</v>
      </c>
      <c r="F8754" s="13">
        <f t="shared" ca="1" si="819"/>
        <v>3.9990440662462103</v>
      </c>
      <c r="G8754" s="13">
        <f t="shared" ca="1" si="820"/>
        <v>0.49640569506401561</v>
      </c>
      <c r="H8754" s="13">
        <f t="shared" ca="1" si="821"/>
        <v>0</v>
      </c>
    </row>
    <row r="8755" spans="3:8">
      <c r="C8755" s="13">
        <f t="shared" ca="1" si="816"/>
        <v>2000.8775062727486</v>
      </c>
      <c r="D8755" s="13">
        <f t="shared" ca="1" si="817"/>
        <v>100.59253299074139</v>
      </c>
      <c r="E8755" s="13">
        <f t="shared" ca="1" si="818"/>
        <v>985003.36864140781</v>
      </c>
      <c r="F8755" s="13">
        <f t="shared" ca="1" si="819"/>
        <v>3.9947055370685898</v>
      </c>
      <c r="G8755" s="13">
        <f t="shared" ca="1" si="820"/>
        <v>0.51106963791640603</v>
      </c>
      <c r="H8755" s="13">
        <f t="shared" ca="1" si="821"/>
        <v>0</v>
      </c>
    </row>
    <row r="8756" spans="3:8">
      <c r="C8756" s="13">
        <f t="shared" ca="1" si="816"/>
        <v>1999.9068569812018</v>
      </c>
      <c r="D8756" s="13">
        <f t="shared" ca="1" si="817"/>
        <v>100.06984305997622</v>
      </c>
      <c r="E8756" s="13">
        <f t="shared" ca="1" si="818"/>
        <v>992269.02857852553</v>
      </c>
      <c r="F8756" s="13">
        <f t="shared" ca="1" si="819"/>
        <v>3.9973659889155524</v>
      </c>
      <c r="G8756" s="13">
        <f t="shared" ca="1" si="820"/>
        <v>0.50286082575787394</v>
      </c>
      <c r="H8756" s="13">
        <f t="shared" ca="1" si="821"/>
        <v>0</v>
      </c>
    </row>
    <row r="8757" spans="3:8">
      <c r="C8757" s="13">
        <f t="shared" ca="1" si="816"/>
        <v>2006.6157838075258</v>
      </c>
      <c r="D8757" s="13">
        <f t="shared" ca="1" si="817"/>
        <v>100.21151343944911</v>
      </c>
      <c r="E8757" s="13">
        <f t="shared" ca="1" si="818"/>
        <v>991166.8991280006</v>
      </c>
      <c r="F8757" s="13">
        <f t="shared" ca="1" si="819"/>
        <v>4.0045513800043189</v>
      </c>
      <c r="G8757" s="13">
        <f t="shared" ca="1" si="820"/>
        <v>0.50388790397288641</v>
      </c>
      <c r="H8757" s="13">
        <f t="shared" ca="1" si="821"/>
        <v>0</v>
      </c>
    </row>
    <row r="8758" spans="3:8">
      <c r="C8758" s="13">
        <f t="shared" ca="1" si="816"/>
        <v>1973.7576697062543</v>
      </c>
      <c r="D8758" s="13">
        <f t="shared" ca="1" si="817"/>
        <v>101.0072812623991</v>
      </c>
      <c r="E8758" s="13">
        <f t="shared" ca="1" si="818"/>
        <v>996588.48419274623</v>
      </c>
      <c r="F8758" s="13">
        <f t="shared" ca="1" si="819"/>
        <v>4.0005728874329378</v>
      </c>
      <c r="G8758" s="13">
        <f t="shared" ca="1" si="820"/>
        <v>0.4906658854253273</v>
      </c>
      <c r="H8758" s="13">
        <f t="shared" ca="1" si="821"/>
        <v>0</v>
      </c>
    </row>
    <row r="8759" spans="3:8">
      <c r="C8759" s="13">
        <f t="shared" ca="1" si="816"/>
        <v>2012.5489488741462</v>
      </c>
      <c r="D8759" s="13">
        <f t="shared" ca="1" si="817"/>
        <v>100.24621688977331</v>
      </c>
      <c r="E8759" s="13">
        <f t="shared" ca="1" si="818"/>
        <v>995433.59197249368</v>
      </c>
      <c r="F8759" s="13">
        <f t="shared" ca="1" si="819"/>
        <v>3.9929583922242817</v>
      </c>
      <c r="G8759" s="13">
        <f t="shared" ca="1" si="820"/>
        <v>0.51076320030418554</v>
      </c>
      <c r="H8759" s="13">
        <f t="shared" ca="1" si="821"/>
        <v>0</v>
      </c>
    </row>
    <row r="8760" spans="3:8">
      <c r="C8760" s="13">
        <f t="shared" ca="1" si="816"/>
        <v>2000.6985551072544</v>
      </c>
      <c r="D8760" s="13">
        <f t="shared" ca="1" si="817"/>
        <v>100.26479759824988</v>
      </c>
      <c r="E8760" s="13">
        <f t="shared" ca="1" si="818"/>
        <v>1002801.1972984888</v>
      </c>
      <c r="F8760" s="13">
        <f t="shared" ca="1" si="819"/>
        <v>4.0054275944192685</v>
      </c>
      <c r="G8760" s="13">
        <f t="shared" ca="1" si="820"/>
        <v>0.49493885296516815</v>
      </c>
      <c r="H8760" s="13">
        <f t="shared" ca="1" si="821"/>
        <v>0</v>
      </c>
    </row>
    <row r="8761" spans="3:8">
      <c r="C8761" s="13">
        <f t="shared" ca="1" si="816"/>
        <v>1999.6834213085651</v>
      </c>
      <c r="D8761" s="13">
        <f t="shared" ca="1" si="817"/>
        <v>99.694773595510938</v>
      </c>
      <c r="E8761" s="13">
        <f t="shared" ca="1" si="818"/>
        <v>1005801.0003714821</v>
      </c>
      <c r="F8761" s="13">
        <f t="shared" ca="1" si="819"/>
        <v>4.0069365909077064</v>
      </c>
      <c r="G8761" s="13">
        <f t="shared" ca="1" si="820"/>
        <v>0.48942153587705717</v>
      </c>
      <c r="H8761" s="13">
        <f t="shared" ca="1" si="821"/>
        <v>0</v>
      </c>
    </row>
    <row r="8762" spans="3:8">
      <c r="C8762" s="13">
        <f t="shared" ca="1" si="816"/>
        <v>2007.7673461203999</v>
      </c>
      <c r="D8762" s="13">
        <f t="shared" ca="1" si="817"/>
        <v>100.30323134921774</v>
      </c>
      <c r="E8762" s="13">
        <f t="shared" ca="1" si="818"/>
        <v>996988.2019075267</v>
      </c>
      <c r="F8762" s="13">
        <f t="shared" ca="1" si="819"/>
        <v>4.0048586026533641</v>
      </c>
      <c r="G8762" s="13">
        <f t="shared" ca="1" si="820"/>
        <v>0.5018258909018688</v>
      </c>
      <c r="H8762" s="13">
        <f t="shared" ca="1" si="821"/>
        <v>0</v>
      </c>
    </row>
    <row r="8763" spans="3:8">
      <c r="C8763" s="13">
        <f t="shared" ca="1" si="816"/>
        <v>2001.7392131431211</v>
      </c>
      <c r="D8763" s="13">
        <f t="shared" ca="1" si="817"/>
        <v>99.519910575451689</v>
      </c>
      <c r="E8763" s="13">
        <f t="shared" ca="1" si="818"/>
        <v>991246.10142956849</v>
      </c>
      <c r="F8763" s="13">
        <f t="shared" ca="1" si="819"/>
        <v>4.0014203476564658</v>
      </c>
      <c r="G8763" s="13">
        <f t="shared" ca="1" si="820"/>
        <v>0.49950162838380063</v>
      </c>
      <c r="H8763" s="13">
        <f t="shared" ca="1" si="821"/>
        <v>0</v>
      </c>
    </row>
    <row r="8764" spans="3:8">
      <c r="C8764" s="13">
        <f t="shared" ca="1" si="816"/>
        <v>2001.5476857038846</v>
      </c>
      <c r="D8764" s="13">
        <f t="shared" ca="1" si="817"/>
        <v>100.18416631658981</v>
      </c>
      <c r="E8764" s="13">
        <f t="shared" ca="1" si="818"/>
        <v>993149.36994984094</v>
      </c>
      <c r="F8764" s="13">
        <f t="shared" ca="1" si="819"/>
        <v>3.9945868201827182</v>
      </c>
      <c r="G8764" s="13">
        <f t="shared" ca="1" si="820"/>
        <v>0.50521830281072311</v>
      </c>
      <c r="H8764" s="13">
        <f t="shared" ca="1" si="821"/>
        <v>0</v>
      </c>
    </row>
    <row r="8765" spans="3:8">
      <c r="C8765" s="13">
        <f t="shared" ca="1" si="816"/>
        <v>1983.152129224741</v>
      </c>
      <c r="D8765" s="13">
        <f t="shared" ca="1" si="817"/>
        <v>100.22531043449763</v>
      </c>
      <c r="E8765" s="13">
        <f t="shared" ca="1" si="818"/>
        <v>993529.37935835298</v>
      </c>
      <c r="F8765" s="13">
        <f t="shared" ca="1" si="819"/>
        <v>4.0009522526733692</v>
      </c>
      <c r="G8765" s="13">
        <f t="shared" ca="1" si="820"/>
        <v>0.49283939723935921</v>
      </c>
      <c r="H8765" s="13">
        <f t="shared" ca="1" si="821"/>
        <v>0</v>
      </c>
    </row>
    <row r="8766" spans="3:8">
      <c r="C8766" s="13">
        <f t="shared" ca="1" si="816"/>
        <v>1993.3062285795806</v>
      </c>
      <c r="D8766" s="13">
        <f t="shared" ca="1" si="817"/>
        <v>100.79669460181044</v>
      </c>
      <c r="E8766" s="13">
        <f t="shared" ca="1" si="818"/>
        <v>987037.44030377071</v>
      </c>
      <c r="F8766" s="13">
        <f t="shared" ca="1" si="819"/>
        <v>3.9918293680136916</v>
      </c>
      <c r="G8766" s="13">
        <f t="shared" ca="1" si="820"/>
        <v>0.5086545931414107</v>
      </c>
      <c r="H8766" s="13">
        <f t="shared" ca="1" si="821"/>
        <v>0</v>
      </c>
    </row>
    <row r="8767" spans="3:8">
      <c r="C8767" s="13">
        <f t="shared" ca="1" si="816"/>
        <v>2002.2505035097145</v>
      </c>
      <c r="D8767" s="13">
        <f t="shared" ca="1" si="817"/>
        <v>100.14690349629984</v>
      </c>
      <c r="E8767" s="13">
        <f t="shared" ca="1" si="818"/>
        <v>1000039.8572394028</v>
      </c>
      <c r="F8767" s="13">
        <f t="shared" ca="1" si="819"/>
        <v>3.9996404836774251</v>
      </c>
      <c r="G8767" s="13">
        <f t="shared" ca="1" si="820"/>
        <v>0.49937103876731115</v>
      </c>
      <c r="H8767" s="13">
        <f t="shared" ca="1" si="821"/>
        <v>0</v>
      </c>
    </row>
    <row r="8768" spans="3:8">
      <c r="C8768" s="13">
        <f t="shared" ca="1" si="816"/>
        <v>1989.5507479558339</v>
      </c>
      <c r="D8768" s="13">
        <f t="shared" ca="1" si="817"/>
        <v>100.08452303020174</v>
      </c>
      <c r="E8768" s="13">
        <f t="shared" ca="1" si="818"/>
        <v>999571.80032572546</v>
      </c>
      <c r="F8768" s="13">
        <f t="shared" ca="1" si="819"/>
        <v>4.0096550446398522</v>
      </c>
      <c r="G8768" s="13">
        <f t="shared" ca="1" si="820"/>
        <v>0.4880733111859808</v>
      </c>
      <c r="H8768" s="13">
        <f t="shared" ca="1" si="821"/>
        <v>0</v>
      </c>
    </row>
    <row r="8769" spans="3:8">
      <c r="C8769" s="13">
        <f t="shared" ca="1" si="816"/>
        <v>2009.8543414417852</v>
      </c>
      <c r="D8769" s="13">
        <f t="shared" ca="1" si="817"/>
        <v>99.144774723945531</v>
      </c>
      <c r="E8769" s="13">
        <f t="shared" ca="1" si="818"/>
        <v>1006064.8570988334</v>
      </c>
      <c r="F8769" s="13">
        <f t="shared" ca="1" si="819"/>
        <v>4.0057578541008354</v>
      </c>
      <c r="G8769" s="13">
        <f t="shared" ca="1" si="820"/>
        <v>0.49213514795334173</v>
      </c>
      <c r="H8769" s="13">
        <f t="shared" ca="1" si="821"/>
        <v>0</v>
      </c>
    </row>
    <row r="8770" spans="3:8">
      <c r="C8770" s="13">
        <f t="shared" ca="1" si="816"/>
        <v>2004.7595520043571</v>
      </c>
      <c r="D8770" s="13">
        <f t="shared" ca="1" si="817"/>
        <v>100.77861073807698</v>
      </c>
      <c r="E8770" s="13">
        <f t="shared" ca="1" si="818"/>
        <v>995098.34531964245</v>
      </c>
      <c r="F8770" s="13">
        <f t="shared" ca="1" si="819"/>
        <v>3.9973459954008805</v>
      </c>
      <c r="G8770" s="13">
        <f t="shared" ca="1" si="820"/>
        <v>0.50744633180173127</v>
      </c>
      <c r="H8770" s="13">
        <f t="shared" ca="1" si="821"/>
        <v>0</v>
      </c>
    </row>
    <row r="8771" spans="3:8">
      <c r="C8771" s="13">
        <f t="shared" ca="1" si="816"/>
        <v>2000.8521621542536</v>
      </c>
      <c r="D8771" s="13">
        <f t="shared" ca="1" si="817"/>
        <v>100.30519324906015</v>
      </c>
      <c r="E8771" s="13">
        <f t="shared" ca="1" si="818"/>
        <v>973754.35517307918</v>
      </c>
      <c r="F8771" s="13">
        <f t="shared" ca="1" si="819"/>
        <v>4.0122921133921281</v>
      </c>
      <c r="G8771" s="13">
        <f t="shared" ca="1" si="820"/>
        <v>0.50650526703402388</v>
      </c>
      <c r="H8771" s="13">
        <f t="shared" ca="1" si="821"/>
        <v>0</v>
      </c>
    </row>
    <row r="8772" spans="3:8">
      <c r="C8772" s="13">
        <f t="shared" ca="1" si="816"/>
        <v>1996.6906981095735</v>
      </c>
      <c r="D8772" s="13">
        <f t="shared" ca="1" si="817"/>
        <v>100.82035828914508</v>
      </c>
      <c r="E8772" s="13">
        <f t="shared" ca="1" si="818"/>
        <v>998125.48654443515</v>
      </c>
      <c r="F8772" s="13">
        <f t="shared" ca="1" si="819"/>
        <v>4.0021659105199836</v>
      </c>
      <c r="G8772" s="13">
        <f t="shared" ca="1" si="820"/>
        <v>0.49963685006319297</v>
      </c>
      <c r="H8772" s="13">
        <f t="shared" ca="1" si="821"/>
        <v>0</v>
      </c>
    </row>
    <row r="8773" spans="3:8">
      <c r="C8773" s="13">
        <f t="shared" ca="1" si="816"/>
        <v>2008.0869521947177</v>
      </c>
      <c r="D8773" s="13">
        <f t="shared" ca="1" si="817"/>
        <v>99.826914515271369</v>
      </c>
      <c r="E8773" s="13">
        <f t="shared" ca="1" si="818"/>
        <v>993354.1611596786</v>
      </c>
      <c r="F8773" s="13">
        <f t="shared" ca="1" si="819"/>
        <v>4.0089714899961795</v>
      </c>
      <c r="G8773" s="13">
        <f t="shared" ca="1" si="820"/>
        <v>0.49937503242287079</v>
      </c>
      <c r="H8773" s="13">
        <f t="shared" ca="1" si="821"/>
        <v>0</v>
      </c>
    </row>
    <row r="8774" spans="3:8">
      <c r="C8774" s="13">
        <f t="shared" ca="1" si="816"/>
        <v>1999.5115821800446</v>
      </c>
      <c r="D8774" s="13">
        <f t="shared" ca="1" si="817"/>
        <v>99.775178936405354</v>
      </c>
      <c r="E8774" s="13">
        <f t="shared" ca="1" si="818"/>
        <v>993513.16138612234</v>
      </c>
      <c r="F8774" s="13">
        <f t="shared" ca="1" si="819"/>
        <v>3.9875022049431812</v>
      </c>
      <c r="G8774" s="13">
        <f t="shared" ca="1" si="820"/>
        <v>0.50552557136410681</v>
      </c>
      <c r="H8774" s="13">
        <f t="shared" ca="1" si="821"/>
        <v>0</v>
      </c>
    </row>
    <row r="8775" spans="3:8">
      <c r="C8775" s="13">
        <f t="shared" ca="1" si="816"/>
        <v>1992.2294773027663</v>
      </c>
      <c r="D8775" s="13">
        <f t="shared" ca="1" si="817"/>
        <v>100.53073003581996</v>
      </c>
      <c r="E8775" s="13">
        <f t="shared" ca="1" si="818"/>
        <v>993696.50738703203</v>
      </c>
      <c r="F8775" s="13">
        <f t="shared" ca="1" si="819"/>
        <v>4.0044079406981217</v>
      </c>
      <c r="G8775" s="13">
        <f t="shared" ca="1" si="820"/>
        <v>0.49707357416743708</v>
      </c>
      <c r="H8775" s="13">
        <f t="shared" ca="1" si="821"/>
        <v>0</v>
      </c>
    </row>
    <row r="8776" spans="3:8">
      <c r="C8776" s="13">
        <f t="shared" ca="1" si="816"/>
        <v>1991.3362276949404</v>
      </c>
      <c r="D8776" s="13">
        <f t="shared" ca="1" si="817"/>
        <v>100.59101501586748</v>
      </c>
      <c r="E8776" s="13">
        <f t="shared" ca="1" si="818"/>
        <v>990724.3942792858</v>
      </c>
      <c r="F8776" s="13">
        <f t="shared" ca="1" si="819"/>
        <v>3.9925597391243368</v>
      </c>
      <c r="G8776" s="13">
        <f t="shared" ca="1" si="820"/>
        <v>0.50435922178205794</v>
      </c>
      <c r="H8776" s="13">
        <f t="shared" ca="1" si="821"/>
        <v>0</v>
      </c>
    </row>
    <row r="8777" spans="3:8">
      <c r="C8777" s="13">
        <f t="shared" ca="1" si="816"/>
        <v>1993.3782414546456</v>
      </c>
      <c r="D8777" s="13">
        <f t="shared" ca="1" si="817"/>
        <v>99.376410950968236</v>
      </c>
      <c r="E8777" s="13">
        <f t="shared" ca="1" si="818"/>
        <v>990546.84297117463</v>
      </c>
      <c r="F8777" s="13">
        <f t="shared" ca="1" si="819"/>
        <v>4.007349919475975</v>
      </c>
      <c r="G8777" s="13">
        <f t="shared" ca="1" si="820"/>
        <v>0.49204948951219402</v>
      </c>
      <c r="H8777" s="13">
        <f t="shared" ca="1" si="821"/>
        <v>0</v>
      </c>
    </row>
    <row r="8778" spans="3:8">
      <c r="C8778" s="13">
        <f t="shared" ca="1" si="816"/>
        <v>2010.8607392490826</v>
      </c>
      <c r="D8778" s="13">
        <f t="shared" ca="1" si="817"/>
        <v>101.03547769516037</v>
      </c>
      <c r="E8778" s="13">
        <f t="shared" ca="1" si="818"/>
        <v>997450.74957874813</v>
      </c>
      <c r="F8778" s="13">
        <f t="shared" ca="1" si="819"/>
        <v>3.9921292085190516</v>
      </c>
      <c r="G8778" s="13">
        <f t="shared" ca="1" si="820"/>
        <v>0.51330820465881755</v>
      </c>
      <c r="H8778" s="13">
        <f t="shared" ca="1" si="821"/>
        <v>0</v>
      </c>
    </row>
    <row r="8779" spans="3:8">
      <c r="C8779" s="13">
        <f t="shared" ca="1" si="816"/>
        <v>2006.282497887611</v>
      </c>
      <c r="D8779" s="13">
        <f t="shared" ca="1" si="817"/>
        <v>100.22673668846093</v>
      </c>
      <c r="E8779" s="13">
        <f t="shared" ca="1" si="818"/>
        <v>985590.60742816841</v>
      </c>
      <c r="F8779" s="13">
        <f t="shared" ca="1" si="819"/>
        <v>4.000774121942495</v>
      </c>
      <c r="G8779" s="13">
        <f t="shared" ca="1" si="820"/>
        <v>0.50856352460852317</v>
      </c>
      <c r="H8779" s="13">
        <f t="shared" ca="1" si="821"/>
        <v>0</v>
      </c>
    </row>
    <row r="8780" spans="3:8">
      <c r="C8780" s="13">
        <f t="shared" ca="1" si="816"/>
        <v>1995.2748288180355</v>
      </c>
      <c r="D8780" s="13">
        <f t="shared" ca="1" si="817"/>
        <v>99.366351613590311</v>
      </c>
      <c r="E8780" s="13">
        <f t="shared" ca="1" si="818"/>
        <v>996603.60839687963</v>
      </c>
      <c r="F8780" s="13">
        <f t="shared" ca="1" si="819"/>
        <v>4.000573587558101</v>
      </c>
      <c r="G8780" s="13">
        <f t="shared" ca="1" si="820"/>
        <v>0.49326854039543339</v>
      </c>
      <c r="H8780" s="13">
        <f t="shared" ca="1" si="821"/>
        <v>0</v>
      </c>
    </row>
    <row r="8781" spans="3:8">
      <c r="C8781" s="13">
        <f t="shared" ca="1" si="816"/>
        <v>2007.6149194022823</v>
      </c>
      <c r="D8781" s="13">
        <f t="shared" ca="1" si="817"/>
        <v>99.790904270049666</v>
      </c>
      <c r="E8781" s="13">
        <f t="shared" ca="1" si="818"/>
        <v>997023.07808510796</v>
      </c>
      <c r="F8781" s="13">
        <f t="shared" ca="1" si="819"/>
        <v>3.9999795547461154</v>
      </c>
      <c r="G8781" s="13">
        <f t="shared" ca="1" si="820"/>
        <v>0.50160935167168574</v>
      </c>
      <c r="H8781" s="13">
        <f t="shared" ca="1" si="821"/>
        <v>0</v>
      </c>
    </row>
    <row r="8782" spans="3:8">
      <c r="C8782" s="13">
        <f t="shared" ca="1" si="816"/>
        <v>2010.1062678437743</v>
      </c>
      <c r="D8782" s="13">
        <f t="shared" ca="1" si="817"/>
        <v>99.547647721795045</v>
      </c>
      <c r="E8782" s="13">
        <f t="shared" ca="1" si="818"/>
        <v>997012.34597599658</v>
      </c>
      <c r="F8782" s="13">
        <f t="shared" ca="1" si="819"/>
        <v>4.0082981056009119</v>
      </c>
      <c r="G8782" s="13">
        <f t="shared" ca="1" si="820"/>
        <v>0.49748338702618028</v>
      </c>
      <c r="H8782" s="13">
        <f t="shared" ca="1" si="821"/>
        <v>0</v>
      </c>
    </row>
    <row r="8783" spans="3:8">
      <c r="C8783" s="13">
        <f t="shared" ca="1" si="816"/>
        <v>1997.7855839488611</v>
      </c>
      <c r="D8783" s="13">
        <f t="shared" ca="1" si="817"/>
        <v>100.50734842895477</v>
      </c>
      <c r="E8783" s="13">
        <f t="shared" ca="1" si="818"/>
        <v>998552.56654199061</v>
      </c>
      <c r="F8783" s="13">
        <f t="shared" ca="1" si="819"/>
        <v>4.0042320187836742</v>
      </c>
      <c r="G8783" s="13">
        <f t="shared" ca="1" si="820"/>
        <v>0.49739089592530411</v>
      </c>
      <c r="H8783" s="13">
        <f t="shared" ca="1" si="821"/>
        <v>0</v>
      </c>
    </row>
    <row r="8784" spans="3:8">
      <c r="C8784" s="13">
        <f t="shared" ca="1" si="816"/>
        <v>2004.110710597869</v>
      </c>
      <c r="D8784" s="13">
        <f t="shared" ca="1" si="817"/>
        <v>99.979514880565745</v>
      </c>
      <c r="E8784" s="13">
        <f t="shared" ca="1" si="818"/>
        <v>1007912.3728968793</v>
      </c>
      <c r="F8784" s="13">
        <f t="shared" ca="1" si="819"/>
        <v>4.0005703802209807</v>
      </c>
      <c r="G8784" s="13">
        <f t="shared" ca="1" si="820"/>
        <v>0.49510138449274349</v>
      </c>
      <c r="H8784" s="13">
        <f t="shared" ca="1" si="821"/>
        <v>0</v>
      </c>
    </row>
    <row r="8785" spans="3:8">
      <c r="C8785" s="13">
        <f t="shared" ca="1" si="816"/>
        <v>1989.4712243815457</v>
      </c>
      <c r="D8785" s="13">
        <f t="shared" ca="1" si="817"/>
        <v>100.58483344625689</v>
      </c>
      <c r="E8785" s="13">
        <f t="shared" ca="1" si="818"/>
        <v>1004771.159502913</v>
      </c>
      <c r="F8785" s="13">
        <f t="shared" ca="1" si="819"/>
        <v>4.0010792491203517</v>
      </c>
      <c r="G8785" s="13">
        <f t="shared" ca="1" si="820"/>
        <v>0.492132656886556</v>
      </c>
      <c r="H8785" s="13">
        <f t="shared" ca="1" si="821"/>
        <v>0</v>
      </c>
    </row>
    <row r="8786" spans="3:8">
      <c r="C8786" s="13">
        <f t="shared" ca="1" si="816"/>
        <v>1994.5417153210208</v>
      </c>
      <c r="D8786" s="13">
        <f t="shared" ca="1" si="817"/>
        <v>99.147984016189653</v>
      </c>
      <c r="E8786" s="13">
        <f t="shared" ca="1" si="818"/>
        <v>997813.73827770038</v>
      </c>
      <c r="F8786" s="13">
        <f t="shared" ca="1" si="819"/>
        <v>3.9993991502637938</v>
      </c>
      <c r="G8786" s="13">
        <f t="shared" ca="1" si="820"/>
        <v>0.49180369963646003</v>
      </c>
      <c r="H8786" s="13">
        <f t="shared" ca="1" si="821"/>
        <v>0</v>
      </c>
    </row>
    <row r="8787" spans="3:8">
      <c r="C8787" s="13">
        <f t="shared" ca="1" si="816"/>
        <v>2019.0519110460064</v>
      </c>
      <c r="D8787" s="13">
        <f t="shared" ca="1" si="817"/>
        <v>99.334579374248023</v>
      </c>
      <c r="E8787" s="13">
        <f t="shared" ca="1" si="818"/>
        <v>983300.75345556997</v>
      </c>
      <c r="F8787" s="13">
        <f t="shared" ca="1" si="819"/>
        <v>3.9828111726986188</v>
      </c>
      <c r="G8787" s="13">
        <f t="shared" ca="1" si="820"/>
        <v>0.52095513479184385</v>
      </c>
      <c r="H8787" s="13">
        <f t="shared" ca="1" si="821"/>
        <v>0</v>
      </c>
    </row>
    <row r="8788" spans="3:8">
      <c r="C8788" s="13">
        <f t="shared" ca="1" si="816"/>
        <v>1998.117709863064</v>
      </c>
      <c r="D8788" s="13">
        <f t="shared" ca="1" si="817"/>
        <v>99.410097622657815</v>
      </c>
      <c r="E8788" s="13">
        <f t="shared" ca="1" si="818"/>
        <v>1002305.217772338</v>
      </c>
      <c r="F8788" s="13">
        <f t="shared" ca="1" si="819"/>
        <v>4.0064403446112191</v>
      </c>
      <c r="G8788" s="13">
        <f t="shared" ca="1" si="820"/>
        <v>0.48920181521230011</v>
      </c>
      <c r="H8788" s="13">
        <f t="shared" ca="1" si="821"/>
        <v>0</v>
      </c>
    </row>
    <row r="8789" spans="3:8">
      <c r="C8789" s="13">
        <f t="shared" ca="1" si="816"/>
        <v>2012.6235985394082</v>
      </c>
      <c r="D8789" s="13">
        <f t="shared" ca="1" si="817"/>
        <v>100.60201770270143</v>
      </c>
      <c r="E8789" s="13">
        <f t="shared" ca="1" si="818"/>
        <v>1000764.2046328882</v>
      </c>
      <c r="F8789" s="13">
        <f t="shared" ca="1" si="819"/>
        <v>4.0058663083642916</v>
      </c>
      <c r="G8789" s="13">
        <f t="shared" ca="1" si="820"/>
        <v>0.50334340149591261</v>
      </c>
      <c r="H8789" s="13">
        <f t="shared" ca="1" si="821"/>
        <v>0</v>
      </c>
    </row>
    <row r="8790" spans="3:8">
      <c r="C8790" s="13">
        <f t="shared" ca="1" si="816"/>
        <v>1987.6866537617268</v>
      </c>
      <c r="D8790" s="13">
        <f t="shared" ca="1" si="817"/>
        <v>99.322751301311257</v>
      </c>
      <c r="E8790" s="13">
        <f t="shared" ca="1" si="818"/>
        <v>995259.88325508172</v>
      </c>
      <c r="F8790" s="13">
        <f t="shared" ca="1" si="819"/>
        <v>3.9991976116534733</v>
      </c>
      <c r="G8790" s="13">
        <f t="shared" ca="1" si="820"/>
        <v>0.49064430565606926</v>
      </c>
      <c r="H8790" s="13">
        <f t="shared" ca="1" si="821"/>
        <v>0</v>
      </c>
    </row>
    <row r="8791" spans="3:8">
      <c r="C8791" s="13">
        <f t="shared" ca="1" si="816"/>
        <v>2000.932928300454</v>
      </c>
      <c r="D8791" s="13">
        <f t="shared" ca="1" si="817"/>
        <v>99.940266510551112</v>
      </c>
      <c r="E8791" s="13">
        <f t="shared" ca="1" si="818"/>
        <v>991187.42673486669</v>
      </c>
      <c r="F8791" s="13">
        <f t="shared" ca="1" si="819"/>
        <v>3.9978383374294464</v>
      </c>
      <c r="G8791" s="13">
        <f t="shared" ca="1" si="820"/>
        <v>0.5030359258687872</v>
      </c>
      <c r="H8791" s="13">
        <f t="shared" ca="1" si="821"/>
        <v>0</v>
      </c>
    </row>
    <row r="8792" spans="3:8">
      <c r="C8792" s="13">
        <f t="shared" ref="C8792:C8855" ca="1" si="822">NORMINV(RAND(),$D$3,$G$3)</f>
        <v>1987.9403274885042</v>
      </c>
      <c r="D8792" s="13">
        <f t="shared" ref="D8792:D8855" ca="1" si="823">NORMINV(RAND(),$D$4,$G$4)</f>
        <v>100.47133735746606</v>
      </c>
      <c r="E8792" s="13">
        <f t="shared" ref="E8792:E8855" ca="1" si="824">NORMINV(RAND(),$D$5,$G$5)</f>
        <v>999430.31169290666</v>
      </c>
      <c r="F8792" s="13">
        <f t="shared" ref="F8792:F8855" ca="1" si="825">NORMINV(RAND(),$D$6,$G$6)</f>
        <v>3.9982528041598657</v>
      </c>
      <c r="G8792" s="13">
        <f t="shared" ref="G8792:G8855" ca="1" si="826">C8792^2*D8792/(E8792*3.1415926*F8792^4)</f>
        <v>0.49484078439839729</v>
      </c>
      <c r="H8792" s="13">
        <f t="shared" ref="H8792:H8855" ca="1" si="827">IF(G8792&gt;0.54,1,IF(G8792&lt;0.46,1,0))</f>
        <v>0</v>
      </c>
    </row>
    <row r="8793" spans="3:8">
      <c r="C8793" s="13">
        <f t="shared" ca="1" si="822"/>
        <v>2008.5321064791683</v>
      </c>
      <c r="D8793" s="13">
        <f t="shared" ca="1" si="823"/>
        <v>99.924996527571921</v>
      </c>
      <c r="E8793" s="13">
        <f t="shared" ca="1" si="824"/>
        <v>991319.94749027328</v>
      </c>
      <c r="F8793" s="13">
        <f t="shared" ca="1" si="825"/>
        <v>4.0013709852672843</v>
      </c>
      <c r="G8793" s="13">
        <f t="shared" ca="1" si="826"/>
        <v>0.50493178894668644</v>
      </c>
      <c r="H8793" s="13">
        <f t="shared" ca="1" si="827"/>
        <v>0</v>
      </c>
    </row>
    <row r="8794" spans="3:8">
      <c r="C8794" s="13">
        <f t="shared" ca="1" si="822"/>
        <v>2017.09986197946</v>
      </c>
      <c r="D8794" s="13">
        <f t="shared" ca="1" si="823"/>
        <v>100.04575385238094</v>
      </c>
      <c r="E8794" s="13">
        <f t="shared" ca="1" si="824"/>
        <v>988576.62206650595</v>
      </c>
      <c r="F8794" s="13">
        <f t="shared" ca="1" si="825"/>
        <v>3.9999270264935856</v>
      </c>
      <c r="G8794" s="13">
        <f t="shared" ca="1" si="826"/>
        <v>0.51201771367388182</v>
      </c>
      <c r="H8794" s="13">
        <f t="shared" ca="1" si="827"/>
        <v>0</v>
      </c>
    </row>
    <row r="8795" spans="3:8">
      <c r="C8795" s="13">
        <f t="shared" ca="1" si="822"/>
        <v>1990.8535836239514</v>
      </c>
      <c r="D8795" s="13">
        <f t="shared" ca="1" si="823"/>
        <v>100.40388167489976</v>
      </c>
      <c r="E8795" s="13">
        <f t="shared" ca="1" si="824"/>
        <v>987788.71695784153</v>
      </c>
      <c r="F8795" s="13">
        <f t="shared" ca="1" si="825"/>
        <v>4.0073235589062053</v>
      </c>
      <c r="G8795" s="13">
        <f t="shared" ca="1" si="826"/>
        <v>0.4972760932260965</v>
      </c>
      <c r="H8795" s="13">
        <f t="shared" ca="1" si="827"/>
        <v>0</v>
      </c>
    </row>
    <row r="8796" spans="3:8">
      <c r="C8796" s="13">
        <f t="shared" ca="1" si="822"/>
        <v>1987.2541247495406</v>
      </c>
      <c r="D8796" s="13">
        <f t="shared" ca="1" si="823"/>
        <v>99.94062076557158</v>
      </c>
      <c r="E8796" s="13">
        <f t="shared" ca="1" si="824"/>
        <v>998498.40527525719</v>
      </c>
      <c r="F8796" s="13">
        <f t="shared" ca="1" si="825"/>
        <v>4.0027108195095797</v>
      </c>
      <c r="G8796" s="13">
        <f t="shared" ca="1" si="826"/>
        <v>0.49015648782797411</v>
      </c>
      <c r="H8796" s="13">
        <f t="shared" ca="1" si="827"/>
        <v>0</v>
      </c>
    </row>
    <row r="8797" spans="3:8">
      <c r="C8797" s="13">
        <f t="shared" ca="1" si="822"/>
        <v>1995.3845295253846</v>
      </c>
      <c r="D8797" s="13">
        <f t="shared" ca="1" si="823"/>
        <v>99.984807890961804</v>
      </c>
      <c r="E8797" s="13">
        <f t="shared" ca="1" si="824"/>
        <v>982240.30944677675</v>
      </c>
      <c r="F8797" s="13">
        <f t="shared" ca="1" si="825"/>
        <v>3.9947996264513432</v>
      </c>
      <c r="G8797" s="13">
        <f t="shared" ca="1" si="826"/>
        <v>0.50657015277943351</v>
      </c>
      <c r="H8797" s="13">
        <f t="shared" ca="1" si="827"/>
        <v>0</v>
      </c>
    </row>
    <row r="8798" spans="3:8">
      <c r="C8798" s="13">
        <f t="shared" ca="1" si="822"/>
        <v>2012.7060991786882</v>
      </c>
      <c r="D8798" s="13">
        <f t="shared" ca="1" si="823"/>
        <v>100.26366326277989</v>
      </c>
      <c r="E8798" s="13">
        <f t="shared" ca="1" si="824"/>
        <v>993912.71492956136</v>
      </c>
      <c r="F8798" s="13">
        <f t="shared" ca="1" si="825"/>
        <v>4.0026440994717234</v>
      </c>
      <c r="G8798" s="13">
        <f t="shared" ca="1" si="826"/>
        <v>0.50677861218902565</v>
      </c>
      <c r="H8798" s="13">
        <f t="shared" ca="1" si="827"/>
        <v>0</v>
      </c>
    </row>
    <row r="8799" spans="3:8">
      <c r="C8799" s="13">
        <f t="shared" ca="1" si="822"/>
        <v>2006.7536674692219</v>
      </c>
      <c r="D8799" s="13">
        <f t="shared" ca="1" si="823"/>
        <v>100.68047017311901</v>
      </c>
      <c r="E8799" s="13">
        <f t="shared" ca="1" si="824"/>
        <v>992717.91657648247</v>
      </c>
      <c r="F8799" s="13">
        <f t="shared" ca="1" si="825"/>
        <v>4.0113607228081092</v>
      </c>
      <c r="G8799" s="13">
        <f t="shared" ca="1" si="826"/>
        <v>0.50210063328571275</v>
      </c>
      <c r="H8799" s="13">
        <f t="shared" ca="1" si="827"/>
        <v>0</v>
      </c>
    </row>
    <row r="8800" spans="3:8">
      <c r="C8800" s="13">
        <f t="shared" ca="1" si="822"/>
        <v>1994.0296743812282</v>
      </c>
      <c r="D8800" s="13">
        <f t="shared" ca="1" si="823"/>
        <v>99.792766838135222</v>
      </c>
      <c r="E8800" s="13">
        <f t="shared" ca="1" si="824"/>
        <v>989562.27068065107</v>
      </c>
      <c r="F8800" s="13">
        <f t="shared" ca="1" si="825"/>
        <v>3.9973900519590644</v>
      </c>
      <c r="G8800" s="13">
        <f t="shared" ca="1" si="826"/>
        <v>0.49987704626360746</v>
      </c>
      <c r="H8800" s="13">
        <f t="shared" ca="1" si="827"/>
        <v>0</v>
      </c>
    </row>
    <row r="8801" spans="3:8">
      <c r="C8801" s="13">
        <f t="shared" ca="1" si="822"/>
        <v>1988.6583678316608</v>
      </c>
      <c r="D8801" s="13">
        <f t="shared" ca="1" si="823"/>
        <v>100.00239191822541</v>
      </c>
      <c r="E8801" s="13">
        <f t="shared" ca="1" si="824"/>
        <v>998192.9948804375</v>
      </c>
      <c r="F8801" s="13">
        <f t="shared" ca="1" si="825"/>
        <v>4.0041988610433448</v>
      </c>
      <c r="G8801" s="13">
        <f t="shared" ca="1" si="826"/>
        <v>0.49057319847681508</v>
      </c>
      <c r="H8801" s="13">
        <f t="shared" ca="1" si="827"/>
        <v>0</v>
      </c>
    </row>
    <row r="8802" spans="3:8">
      <c r="C8802" s="13">
        <f t="shared" ca="1" si="822"/>
        <v>2001.6746063731428</v>
      </c>
      <c r="D8802" s="13">
        <f t="shared" ca="1" si="823"/>
        <v>98.684035715989154</v>
      </c>
      <c r="E8802" s="13">
        <f t="shared" ca="1" si="824"/>
        <v>998139.67845761706</v>
      </c>
      <c r="F8802" s="13">
        <f t="shared" ca="1" si="825"/>
        <v>4.0068995330509392</v>
      </c>
      <c r="G8802" s="13">
        <f t="shared" ca="1" si="826"/>
        <v>0.48916892758033981</v>
      </c>
      <c r="H8802" s="13">
        <f t="shared" ca="1" si="827"/>
        <v>0</v>
      </c>
    </row>
    <row r="8803" spans="3:8">
      <c r="C8803" s="13">
        <f t="shared" ca="1" si="822"/>
        <v>2017.6039063705869</v>
      </c>
      <c r="D8803" s="13">
        <f t="shared" ca="1" si="823"/>
        <v>100.49139434774375</v>
      </c>
      <c r="E8803" s="13">
        <f t="shared" ca="1" si="824"/>
        <v>994451.33351274068</v>
      </c>
      <c r="F8803" s="13">
        <f t="shared" ca="1" si="825"/>
        <v>3.9991325141219427</v>
      </c>
      <c r="G8803" s="13">
        <f t="shared" ca="1" si="826"/>
        <v>0.5119223755993666</v>
      </c>
      <c r="H8803" s="13">
        <f t="shared" ca="1" si="827"/>
        <v>0</v>
      </c>
    </row>
    <row r="8804" spans="3:8">
      <c r="C8804" s="13">
        <f t="shared" ca="1" si="822"/>
        <v>1998.7397779167095</v>
      </c>
      <c r="D8804" s="13">
        <f t="shared" ca="1" si="823"/>
        <v>99.928747415846829</v>
      </c>
      <c r="E8804" s="13">
        <f t="shared" ca="1" si="824"/>
        <v>1005447.5161057411</v>
      </c>
      <c r="F8804" s="13">
        <f t="shared" ca="1" si="825"/>
        <v>3.9949169677722498</v>
      </c>
      <c r="G8804" s="13">
        <f t="shared" ca="1" si="826"/>
        <v>0.49620673597305442</v>
      </c>
      <c r="H8804" s="13">
        <f t="shared" ca="1" si="827"/>
        <v>0</v>
      </c>
    </row>
    <row r="8805" spans="3:8">
      <c r="C8805" s="13">
        <f t="shared" ca="1" si="822"/>
        <v>2015.365151297598</v>
      </c>
      <c r="D8805" s="13">
        <f t="shared" ca="1" si="823"/>
        <v>100.23149142450283</v>
      </c>
      <c r="E8805" s="13">
        <f t="shared" ca="1" si="824"/>
        <v>996102.69846974348</v>
      </c>
      <c r="F8805" s="13">
        <f t="shared" ca="1" si="825"/>
        <v>3.9986006276252697</v>
      </c>
      <c r="G8805" s="13">
        <f t="shared" ca="1" si="826"/>
        <v>0.50889194981888508</v>
      </c>
      <c r="H8805" s="13">
        <f t="shared" ca="1" si="827"/>
        <v>0</v>
      </c>
    </row>
    <row r="8806" spans="3:8">
      <c r="C8806" s="13">
        <f t="shared" ca="1" si="822"/>
        <v>2013.0216939095603</v>
      </c>
      <c r="D8806" s="13">
        <f t="shared" ca="1" si="823"/>
        <v>100.04411286702361</v>
      </c>
      <c r="E8806" s="13">
        <f t="shared" ca="1" si="824"/>
        <v>1002424.5785377759</v>
      </c>
      <c r="F8806" s="13">
        <f t="shared" ca="1" si="825"/>
        <v>3.9903706944448221</v>
      </c>
      <c r="G8806" s="13">
        <f t="shared" ca="1" si="826"/>
        <v>0.50773126451825978</v>
      </c>
      <c r="H8806" s="13">
        <f t="shared" ca="1" si="827"/>
        <v>0</v>
      </c>
    </row>
    <row r="8807" spans="3:8">
      <c r="C8807" s="13">
        <f t="shared" ca="1" si="822"/>
        <v>2015.1095234511995</v>
      </c>
      <c r="D8807" s="13">
        <f t="shared" ca="1" si="823"/>
        <v>99.501891581864768</v>
      </c>
      <c r="E8807" s="13">
        <f t="shared" ca="1" si="824"/>
        <v>992495.24561064749</v>
      </c>
      <c r="F8807" s="13">
        <f t="shared" ca="1" si="825"/>
        <v>3.99928152810058</v>
      </c>
      <c r="G8807" s="13">
        <f t="shared" ca="1" si="826"/>
        <v>0.50655013891277678</v>
      </c>
      <c r="H8807" s="13">
        <f t="shared" ca="1" si="827"/>
        <v>0</v>
      </c>
    </row>
    <row r="8808" spans="3:8">
      <c r="C8808" s="13">
        <f t="shared" ca="1" si="822"/>
        <v>1986.3902980155499</v>
      </c>
      <c r="D8808" s="13">
        <f t="shared" ca="1" si="823"/>
        <v>99.719639940372218</v>
      </c>
      <c r="E8808" s="13">
        <f t="shared" ca="1" si="824"/>
        <v>996513.53580541804</v>
      </c>
      <c r="F8808" s="13">
        <f t="shared" ca="1" si="825"/>
        <v>3.9961360026116255</v>
      </c>
      <c r="G8808" s="13">
        <f t="shared" ca="1" si="826"/>
        <v>0.49285113774930972</v>
      </c>
      <c r="H8808" s="13">
        <f t="shared" ca="1" si="827"/>
        <v>0</v>
      </c>
    </row>
    <row r="8809" spans="3:8">
      <c r="C8809" s="13">
        <f t="shared" ca="1" si="822"/>
        <v>2013.781786868703</v>
      </c>
      <c r="D8809" s="13">
        <f t="shared" ca="1" si="823"/>
        <v>100.38221570965516</v>
      </c>
      <c r="E8809" s="13">
        <f t="shared" ca="1" si="824"/>
        <v>999596.4007768681</v>
      </c>
      <c r="F8809" s="13">
        <f t="shared" ca="1" si="825"/>
        <v>4.0057757461754457</v>
      </c>
      <c r="G8809" s="13">
        <f t="shared" ca="1" si="826"/>
        <v>0.5034548339275019</v>
      </c>
      <c r="H8809" s="13">
        <f t="shared" ca="1" si="827"/>
        <v>0</v>
      </c>
    </row>
    <row r="8810" spans="3:8">
      <c r="C8810" s="13">
        <f t="shared" ca="1" si="822"/>
        <v>2001.3446527556239</v>
      </c>
      <c r="D8810" s="13">
        <f t="shared" ca="1" si="823"/>
        <v>101.13115338313786</v>
      </c>
      <c r="E8810" s="13">
        <f t="shared" ca="1" si="824"/>
        <v>997854.59459742822</v>
      </c>
      <c r="F8810" s="13">
        <f t="shared" ca="1" si="825"/>
        <v>4.0008286600003995</v>
      </c>
      <c r="G8810" s="13">
        <f t="shared" ca="1" si="826"/>
        <v>0.50432650538951296</v>
      </c>
      <c r="H8810" s="13">
        <f t="shared" ca="1" si="827"/>
        <v>0</v>
      </c>
    </row>
    <row r="8811" spans="3:8">
      <c r="C8811" s="13">
        <f t="shared" ca="1" si="822"/>
        <v>2011.6448033044314</v>
      </c>
      <c r="D8811" s="13">
        <f t="shared" ca="1" si="823"/>
        <v>100.22411022431557</v>
      </c>
      <c r="E8811" s="13">
        <f t="shared" ca="1" si="824"/>
        <v>989083.26249108638</v>
      </c>
      <c r="F8811" s="13">
        <f t="shared" ca="1" si="825"/>
        <v>3.9984547990238286</v>
      </c>
      <c r="G8811" s="13">
        <f t="shared" ca="1" si="826"/>
        <v>0.51064998943985729</v>
      </c>
      <c r="H8811" s="13">
        <f t="shared" ca="1" si="827"/>
        <v>0</v>
      </c>
    </row>
    <row r="8812" spans="3:8">
      <c r="C8812" s="13">
        <f t="shared" ca="1" si="822"/>
        <v>1984.356330900212</v>
      </c>
      <c r="D8812" s="13">
        <f t="shared" ca="1" si="823"/>
        <v>99.877867418736585</v>
      </c>
      <c r="E8812" s="13">
        <f t="shared" ca="1" si="824"/>
        <v>992449.72927685524</v>
      </c>
      <c r="F8812" s="13">
        <f t="shared" ca="1" si="825"/>
        <v>4.0064717160761152</v>
      </c>
      <c r="G8812" s="13">
        <f t="shared" ca="1" si="826"/>
        <v>0.4895554338627765</v>
      </c>
      <c r="H8812" s="13">
        <f t="shared" ca="1" si="827"/>
        <v>0</v>
      </c>
    </row>
    <row r="8813" spans="3:8">
      <c r="C8813" s="13">
        <f t="shared" ca="1" si="822"/>
        <v>2001.163605863472</v>
      </c>
      <c r="D8813" s="13">
        <f t="shared" ca="1" si="823"/>
        <v>99.148133417816027</v>
      </c>
      <c r="E8813" s="13">
        <f t="shared" ca="1" si="824"/>
        <v>979376.88041567139</v>
      </c>
      <c r="F8813" s="13">
        <f t="shared" ca="1" si="825"/>
        <v>4.0041461067588475</v>
      </c>
      <c r="G8813" s="13">
        <f t="shared" ca="1" si="826"/>
        <v>0.50200767562711912</v>
      </c>
      <c r="H8813" s="13">
        <f t="shared" ca="1" si="827"/>
        <v>0</v>
      </c>
    </row>
    <row r="8814" spans="3:8">
      <c r="C8814" s="13">
        <f t="shared" ca="1" si="822"/>
        <v>2001.5920085907667</v>
      </c>
      <c r="D8814" s="13">
        <f t="shared" ca="1" si="823"/>
        <v>99.711781639981581</v>
      </c>
      <c r="E8814" s="13">
        <f t="shared" ca="1" si="824"/>
        <v>987763.42486631917</v>
      </c>
      <c r="F8814" s="13">
        <f t="shared" ca="1" si="825"/>
        <v>3.9968236484433941</v>
      </c>
      <c r="G8814" s="13">
        <f t="shared" ca="1" si="826"/>
        <v>0.50446941563405123</v>
      </c>
      <c r="H8814" s="13">
        <f t="shared" ca="1" si="827"/>
        <v>0</v>
      </c>
    </row>
    <row r="8815" spans="3:8">
      <c r="C8815" s="13">
        <f t="shared" ca="1" si="822"/>
        <v>1996.7966199348718</v>
      </c>
      <c r="D8815" s="13">
        <f t="shared" ca="1" si="823"/>
        <v>99.71746539921466</v>
      </c>
      <c r="E8815" s="13">
        <f t="shared" ca="1" si="824"/>
        <v>1000013.8666124607</v>
      </c>
      <c r="F8815" s="13">
        <f t="shared" ca="1" si="825"/>
        <v>3.9985995272381425</v>
      </c>
      <c r="G8815" s="13">
        <f t="shared" ca="1" si="826"/>
        <v>0.49505262558812835</v>
      </c>
      <c r="H8815" s="13">
        <f t="shared" ca="1" si="827"/>
        <v>0</v>
      </c>
    </row>
    <row r="8816" spans="3:8">
      <c r="C8816" s="13">
        <f t="shared" ca="1" si="822"/>
        <v>2000.3277879295108</v>
      </c>
      <c r="D8816" s="13">
        <f t="shared" ca="1" si="823"/>
        <v>100.51067264983872</v>
      </c>
      <c r="E8816" s="13">
        <f t="shared" ca="1" si="824"/>
        <v>1001009.8832178223</v>
      </c>
      <c r="F8816" s="13">
        <f t="shared" ca="1" si="825"/>
        <v>4.0039114048869058</v>
      </c>
      <c r="G8816" s="13">
        <f t="shared" ca="1" si="826"/>
        <v>0.4976092536962643</v>
      </c>
      <c r="H8816" s="13">
        <f t="shared" ca="1" si="827"/>
        <v>0</v>
      </c>
    </row>
    <row r="8817" spans="3:8">
      <c r="C8817" s="13">
        <f t="shared" ca="1" si="822"/>
        <v>1989.2157949712039</v>
      </c>
      <c r="D8817" s="13">
        <f t="shared" ca="1" si="823"/>
        <v>99.982643190142397</v>
      </c>
      <c r="E8817" s="13">
        <f t="shared" ca="1" si="824"/>
        <v>998363.23769200826</v>
      </c>
      <c r="F8817" s="13">
        <f t="shared" ca="1" si="825"/>
        <v>4.0111317008882992</v>
      </c>
      <c r="G8817" s="13">
        <f t="shared" ca="1" si="826"/>
        <v>0.48728414259722241</v>
      </c>
      <c r="H8817" s="13">
        <f t="shared" ca="1" si="827"/>
        <v>0</v>
      </c>
    </row>
    <row r="8818" spans="3:8">
      <c r="C8818" s="13">
        <f t="shared" ca="1" si="822"/>
        <v>1988.8000072827431</v>
      </c>
      <c r="D8818" s="13">
        <f t="shared" ca="1" si="823"/>
        <v>99.603202687511839</v>
      </c>
      <c r="E8818" s="13">
        <f t="shared" ca="1" si="824"/>
        <v>1000898.6802362895</v>
      </c>
      <c r="F8818" s="13">
        <f t="shared" ca="1" si="825"/>
        <v>3.9899907633962535</v>
      </c>
      <c r="G8818" s="13">
        <f t="shared" ca="1" si="826"/>
        <v>0.49434254119599713</v>
      </c>
      <c r="H8818" s="13">
        <f t="shared" ca="1" si="827"/>
        <v>0</v>
      </c>
    </row>
    <row r="8819" spans="3:8">
      <c r="C8819" s="13">
        <f t="shared" ca="1" si="822"/>
        <v>1977.9678837963856</v>
      </c>
      <c r="D8819" s="13">
        <f t="shared" ca="1" si="823"/>
        <v>100.1738605707901</v>
      </c>
      <c r="E8819" s="13">
        <f t="shared" ca="1" si="824"/>
        <v>994659.97147964512</v>
      </c>
      <c r="F8819" s="13">
        <f t="shared" ca="1" si="825"/>
        <v>4.0067785437545247</v>
      </c>
      <c r="G8819" s="13">
        <f t="shared" ca="1" si="826"/>
        <v>0.48661671058880046</v>
      </c>
      <c r="H8819" s="13">
        <f t="shared" ca="1" si="827"/>
        <v>0</v>
      </c>
    </row>
    <row r="8820" spans="3:8">
      <c r="C8820" s="13">
        <f t="shared" ca="1" si="822"/>
        <v>2013.3400121778952</v>
      </c>
      <c r="D8820" s="13">
        <f t="shared" ca="1" si="823"/>
        <v>99.169550126366516</v>
      </c>
      <c r="E8820" s="13">
        <f t="shared" ca="1" si="824"/>
        <v>994447.82109015458</v>
      </c>
      <c r="F8820" s="13">
        <f t="shared" ca="1" si="825"/>
        <v>4.0022920277031391</v>
      </c>
      <c r="G8820" s="13">
        <f t="shared" ca="1" si="826"/>
        <v>0.50147077871432189</v>
      </c>
      <c r="H8820" s="13">
        <f t="shared" ca="1" si="827"/>
        <v>0</v>
      </c>
    </row>
    <row r="8821" spans="3:8">
      <c r="C8821" s="13">
        <f t="shared" ca="1" si="822"/>
        <v>2012.7517239140241</v>
      </c>
      <c r="D8821" s="13">
        <f t="shared" ca="1" si="823"/>
        <v>100.15823939076871</v>
      </c>
      <c r="E8821" s="13">
        <f t="shared" ca="1" si="824"/>
        <v>986627.9876374728</v>
      </c>
      <c r="F8821" s="13">
        <f t="shared" ca="1" si="825"/>
        <v>3.9958441478293336</v>
      </c>
      <c r="G8821" s="13">
        <f t="shared" ca="1" si="826"/>
        <v>0.5134872172627527</v>
      </c>
      <c r="H8821" s="13">
        <f t="shared" ca="1" si="827"/>
        <v>0</v>
      </c>
    </row>
    <row r="8822" spans="3:8">
      <c r="C8822" s="13">
        <f t="shared" ca="1" si="822"/>
        <v>1992.3828550518185</v>
      </c>
      <c r="D8822" s="13">
        <f t="shared" ca="1" si="823"/>
        <v>99.833840887434349</v>
      </c>
      <c r="E8822" s="13">
        <f t="shared" ca="1" si="824"/>
        <v>993367.35106600123</v>
      </c>
      <c r="F8822" s="13">
        <f t="shared" ca="1" si="825"/>
        <v>4.0006841827672694</v>
      </c>
      <c r="G8822" s="13">
        <f t="shared" ca="1" si="826"/>
        <v>0.49570870755406621</v>
      </c>
      <c r="H8822" s="13">
        <f t="shared" ca="1" si="827"/>
        <v>0</v>
      </c>
    </row>
    <row r="8823" spans="3:8">
      <c r="C8823" s="13">
        <f t="shared" ca="1" si="822"/>
        <v>1989.0331589989207</v>
      </c>
      <c r="D8823" s="13">
        <f t="shared" ca="1" si="823"/>
        <v>99.91481716735619</v>
      </c>
      <c r="E8823" s="13">
        <f t="shared" ca="1" si="824"/>
        <v>987533.61162864917</v>
      </c>
      <c r="F8823" s="13">
        <f t="shared" ca="1" si="825"/>
        <v>3.9935312312317635</v>
      </c>
      <c r="G8823" s="13">
        <f t="shared" ca="1" si="826"/>
        <v>0.50093785573303395</v>
      </c>
      <c r="H8823" s="13">
        <f t="shared" ca="1" si="827"/>
        <v>0</v>
      </c>
    </row>
    <row r="8824" spans="3:8">
      <c r="C8824" s="13">
        <f t="shared" ca="1" si="822"/>
        <v>1994.1522655527547</v>
      </c>
      <c r="D8824" s="13">
        <f t="shared" ca="1" si="823"/>
        <v>99.096938880611631</v>
      </c>
      <c r="E8824" s="13">
        <f t="shared" ca="1" si="824"/>
        <v>1005537.3156861952</v>
      </c>
      <c r="F8824" s="13">
        <f t="shared" ca="1" si="825"/>
        <v>3.9978214088162427</v>
      </c>
      <c r="G8824" s="13">
        <f t="shared" ca="1" si="826"/>
        <v>0.48835457098698826</v>
      </c>
      <c r="H8824" s="13">
        <f t="shared" ca="1" si="827"/>
        <v>0</v>
      </c>
    </row>
    <row r="8825" spans="3:8">
      <c r="C8825" s="13">
        <f t="shared" ca="1" si="822"/>
        <v>1987.6600511186343</v>
      </c>
      <c r="D8825" s="13">
        <f t="shared" ca="1" si="823"/>
        <v>100.45586786632369</v>
      </c>
      <c r="E8825" s="13">
        <f t="shared" ca="1" si="824"/>
        <v>986967.6218119266</v>
      </c>
      <c r="F8825" s="13">
        <f t="shared" ca="1" si="825"/>
        <v>4.0016854874780643</v>
      </c>
      <c r="G8825" s="13">
        <f t="shared" ca="1" si="826"/>
        <v>0.49915445137936831</v>
      </c>
      <c r="H8825" s="13">
        <f t="shared" ca="1" si="827"/>
        <v>0</v>
      </c>
    </row>
    <row r="8826" spans="3:8">
      <c r="C8826" s="13">
        <f t="shared" ca="1" si="822"/>
        <v>1998.1192375903702</v>
      </c>
      <c r="D8826" s="13">
        <f t="shared" ca="1" si="823"/>
        <v>100.61170187261064</v>
      </c>
      <c r="E8826" s="13">
        <f t="shared" ca="1" si="824"/>
        <v>989321.96312861331</v>
      </c>
      <c r="F8826" s="13">
        <f t="shared" ca="1" si="825"/>
        <v>3.996360358851152</v>
      </c>
      <c r="G8826" s="13">
        <f t="shared" ca="1" si="826"/>
        <v>0.5066933587374356</v>
      </c>
      <c r="H8826" s="13">
        <f t="shared" ca="1" si="827"/>
        <v>0</v>
      </c>
    </row>
    <row r="8827" spans="3:8">
      <c r="C8827" s="13">
        <f t="shared" ca="1" si="822"/>
        <v>2011.3343250744269</v>
      </c>
      <c r="D8827" s="13">
        <f t="shared" ca="1" si="823"/>
        <v>100.47225721936333</v>
      </c>
      <c r="E8827" s="13">
        <f t="shared" ca="1" si="824"/>
        <v>1003823.5763031527</v>
      </c>
      <c r="F8827" s="13">
        <f t="shared" ca="1" si="825"/>
        <v>4.0074348881162187</v>
      </c>
      <c r="G8827" s="13">
        <f t="shared" ca="1" si="826"/>
        <v>0.49973703288359517</v>
      </c>
      <c r="H8827" s="13">
        <f t="shared" ca="1" si="827"/>
        <v>0</v>
      </c>
    </row>
    <row r="8828" spans="3:8">
      <c r="C8828" s="13">
        <f t="shared" ca="1" si="822"/>
        <v>1990.8864927325021</v>
      </c>
      <c r="D8828" s="13">
        <f t="shared" ca="1" si="823"/>
        <v>100.52636434269766</v>
      </c>
      <c r="E8828" s="13">
        <f t="shared" ca="1" si="824"/>
        <v>1002111.3400943984</v>
      </c>
      <c r="F8828" s="13">
        <f t="shared" ca="1" si="825"/>
        <v>4.004564633748676</v>
      </c>
      <c r="G8828" s="13">
        <f t="shared" ca="1" si="826"/>
        <v>0.49213687131776174</v>
      </c>
      <c r="H8828" s="13">
        <f t="shared" ca="1" si="827"/>
        <v>0</v>
      </c>
    </row>
    <row r="8829" spans="3:8">
      <c r="C8829" s="13">
        <f t="shared" ca="1" si="822"/>
        <v>1990.2166206775928</v>
      </c>
      <c r="D8829" s="13">
        <f t="shared" ca="1" si="823"/>
        <v>99.258032598333955</v>
      </c>
      <c r="E8829" s="13">
        <f t="shared" ca="1" si="824"/>
        <v>1003268.7647818692</v>
      </c>
      <c r="F8829" s="13">
        <f t="shared" ca="1" si="825"/>
        <v>3.9926876165229097</v>
      </c>
      <c r="G8829" s="13">
        <f t="shared" ca="1" si="826"/>
        <v>0.49083765489155134</v>
      </c>
      <c r="H8829" s="13">
        <f t="shared" ca="1" si="827"/>
        <v>0</v>
      </c>
    </row>
    <row r="8830" spans="3:8">
      <c r="C8830" s="13">
        <f t="shared" ca="1" si="822"/>
        <v>2007.7438152031009</v>
      </c>
      <c r="D8830" s="13">
        <f t="shared" ca="1" si="823"/>
        <v>99.283448200308982</v>
      </c>
      <c r="E8830" s="13">
        <f t="shared" ca="1" si="824"/>
        <v>988217.54223556735</v>
      </c>
      <c r="F8830" s="13">
        <f t="shared" ca="1" si="825"/>
        <v>3.9930964839017924</v>
      </c>
      <c r="G8830" s="13">
        <f t="shared" ca="1" si="826"/>
        <v>0.5070511888111926</v>
      </c>
      <c r="H8830" s="13">
        <f t="shared" ca="1" si="827"/>
        <v>0</v>
      </c>
    </row>
    <row r="8831" spans="3:8">
      <c r="C8831" s="13">
        <f t="shared" ca="1" si="822"/>
        <v>2007.7707225991328</v>
      </c>
      <c r="D8831" s="13">
        <f t="shared" ca="1" si="823"/>
        <v>99.969998873697492</v>
      </c>
      <c r="E8831" s="13">
        <f t="shared" ca="1" si="824"/>
        <v>996170.54005548509</v>
      </c>
      <c r="F8831" s="13">
        <f t="shared" ca="1" si="825"/>
        <v>4.0020287259448422</v>
      </c>
      <c r="G8831" s="13">
        <f t="shared" ca="1" si="826"/>
        <v>0.50198825426842286</v>
      </c>
      <c r="H8831" s="13">
        <f t="shared" ca="1" si="827"/>
        <v>0</v>
      </c>
    </row>
    <row r="8832" spans="3:8">
      <c r="C8832" s="13">
        <f t="shared" ca="1" si="822"/>
        <v>2004.4700787017225</v>
      </c>
      <c r="D8832" s="13">
        <f t="shared" ca="1" si="823"/>
        <v>101.07697118975139</v>
      </c>
      <c r="E8832" s="13">
        <f t="shared" ca="1" si="824"/>
        <v>994874.67012055928</v>
      </c>
      <c r="F8832" s="13">
        <f t="shared" ca="1" si="825"/>
        <v>4.0028381876250334</v>
      </c>
      <c r="G8832" s="13">
        <f t="shared" ca="1" si="826"/>
        <v>0.5061287397932368</v>
      </c>
      <c r="H8832" s="13">
        <f t="shared" ca="1" si="827"/>
        <v>0</v>
      </c>
    </row>
    <row r="8833" spans="3:8">
      <c r="C8833" s="13">
        <f t="shared" ca="1" si="822"/>
        <v>2008.9365959202537</v>
      </c>
      <c r="D8833" s="13">
        <f t="shared" ca="1" si="823"/>
        <v>100.14746987668937</v>
      </c>
      <c r="E8833" s="13">
        <f t="shared" ca="1" si="824"/>
        <v>986991.99391851039</v>
      </c>
      <c r="F8833" s="13">
        <f t="shared" ca="1" si="825"/>
        <v>3.9892606824886983</v>
      </c>
      <c r="G8833" s="13">
        <f t="shared" ca="1" si="826"/>
        <v>0.51468235599278878</v>
      </c>
      <c r="H8833" s="13">
        <f t="shared" ca="1" si="827"/>
        <v>0</v>
      </c>
    </row>
    <row r="8834" spans="3:8">
      <c r="C8834" s="13">
        <f t="shared" ca="1" si="822"/>
        <v>2002.564308409043</v>
      </c>
      <c r="D8834" s="13">
        <f t="shared" ca="1" si="823"/>
        <v>100.53310504369081</v>
      </c>
      <c r="E8834" s="13">
        <f t="shared" ca="1" si="824"/>
        <v>1005947.2091627691</v>
      </c>
      <c r="F8834" s="13">
        <f t="shared" ca="1" si="825"/>
        <v>3.994765806330185</v>
      </c>
      <c r="G8834" s="13">
        <f t="shared" ca="1" si="826"/>
        <v>0.50094689443815044</v>
      </c>
      <c r="H8834" s="13">
        <f t="shared" ca="1" si="827"/>
        <v>0</v>
      </c>
    </row>
    <row r="8835" spans="3:8">
      <c r="C8835" s="13">
        <f t="shared" ca="1" si="822"/>
        <v>1993.8987621594395</v>
      </c>
      <c r="D8835" s="13">
        <f t="shared" ca="1" si="823"/>
        <v>100.74256306480021</v>
      </c>
      <c r="E8835" s="13">
        <f t="shared" ca="1" si="824"/>
        <v>998015.56032555387</v>
      </c>
      <c r="F8835" s="13">
        <f t="shared" ca="1" si="825"/>
        <v>4.0097833909805995</v>
      </c>
      <c r="G8835" s="13">
        <f t="shared" ca="1" si="826"/>
        <v>0.49413813879477492</v>
      </c>
      <c r="H8835" s="13">
        <f t="shared" ca="1" si="827"/>
        <v>0</v>
      </c>
    </row>
    <row r="8836" spans="3:8">
      <c r="C8836" s="13">
        <f t="shared" ca="1" si="822"/>
        <v>1996.0765801741227</v>
      </c>
      <c r="D8836" s="13">
        <f t="shared" ca="1" si="823"/>
        <v>99.787083928579236</v>
      </c>
      <c r="E8836" s="13">
        <f t="shared" ca="1" si="824"/>
        <v>995286.37313330441</v>
      </c>
      <c r="F8836" s="13">
        <f t="shared" ca="1" si="825"/>
        <v>4.0126334191868329</v>
      </c>
      <c r="G8836" s="13">
        <f t="shared" ca="1" si="826"/>
        <v>0.49047046807893657</v>
      </c>
      <c r="H8836" s="13">
        <f t="shared" ca="1" si="827"/>
        <v>0</v>
      </c>
    </row>
    <row r="8837" spans="3:8">
      <c r="C8837" s="13">
        <f t="shared" ca="1" si="822"/>
        <v>1996.3270984429398</v>
      </c>
      <c r="D8837" s="13">
        <f t="shared" ca="1" si="823"/>
        <v>100.62076377027429</v>
      </c>
      <c r="E8837" s="13">
        <f t="shared" ca="1" si="824"/>
        <v>996038.59818727954</v>
      </c>
      <c r="F8837" s="13">
        <f t="shared" ca="1" si="825"/>
        <v>4.0029177843541364</v>
      </c>
      <c r="G8837" s="13">
        <f t="shared" ca="1" si="826"/>
        <v>0.49913531559280633</v>
      </c>
      <c r="H8837" s="13">
        <f t="shared" ca="1" si="827"/>
        <v>0</v>
      </c>
    </row>
    <row r="8838" spans="3:8">
      <c r="C8838" s="13">
        <f t="shared" ca="1" si="822"/>
        <v>1993.3586798630763</v>
      </c>
      <c r="D8838" s="13">
        <f t="shared" ca="1" si="823"/>
        <v>100.11093838884339</v>
      </c>
      <c r="E8838" s="13">
        <f t="shared" ca="1" si="824"/>
        <v>993921.98727148981</v>
      </c>
      <c r="F8838" s="13">
        <f t="shared" ca="1" si="825"/>
        <v>3.9984867218153464</v>
      </c>
      <c r="G8838" s="13">
        <f t="shared" ca="1" si="826"/>
        <v>0.49838807167391219</v>
      </c>
      <c r="H8838" s="13">
        <f t="shared" ca="1" si="827"/>
        <v>0</v>
      </c>
    </row>
    <row r="8839" spans="3:8">
      <c r="C8839" s="13">
        <f t="shared" ca="1" si="822"/>
        <v>2012.9734440101531</v>
      </c>
      <c r="D8839" s="13">
        <f t="shared" ca="1" si="823"/>
        <v>100.33373760147698</v>
      </c>
      <c r="E8839" s="13">
        <f t="shared" ca="1" si="824"/>
        <v>985724.39682745887</v>
      </c>
      <c r="F8839" s="13">
        <f t="shared" ca="1" si="825"/>
        <v>3.996953806082221</v>
      </c>
      <c r="G8839" s="13">
        <f t="shared" ca="1" si="826"/>
        <v>0.51440027830828827</v>
      </c>
      <c r="H8839" s="13">
        <f t="shared" ca="1" si="827"/>
        <v>0</v>
      </c>
    </row>
    <row r="8840" spans="3:8">
      <c r="C8840" s="13">
        <f t="shared" ca="1" si="822"/>
        <v>1991.803958592363</v>
      </c>
      <c r="D8840" s="13">
        <f t="shared" ca="1" si="823"/>
        <v>100.8261721715588</v>
      </c>
      <c r="E8840" s="13">
        <f t="shared" ca="1" si="824"/>
        <v>999368.70645892341</v>
      </c>
      <c r="F8840" s="13">
        <f t="shared" ca="1" si="825"/>
        <v>3.9882845547609529</v>
      </c>
      <c r="G8840" s="13">
        <f t="shared" ca="1" si="826"/>
        <v>0.50355429438736232</v>
      </c>
      <c r="H8840" s="13">
        <f t="shared" ca="1" si="827"/>
        <v>0</v>
      </c>
    </row>
    <row r="8841" spans="3:8">
      <c r="C8841" s="13">
        <f t="shared" ca="1" si="822"/>
        <v>1986.8159717665051</v>
      </c>
      <c r="D8841" s="13">
        <f t="shared" ca="1" si="823"/>
        <v>99.571294267319033</v>
      </c>
      <c r="E8841" s="13">
        <f t="shared" ca="1" si="824"/>
        <v>988006.80992242438</v>
      </c>
      <c r="F8841" s="13">
        <f t="shared" ca="1" si="825"/>
        <v>3.9956084306301927</v>
      </c>
      <c r="G8841" s="13">
        <f t="shared" ca="1" si="826"/>
        <v>0.49683015905384248</v>
      </c>
      <c r="H8841" s="13">
        <f t="shared" ca="1" si="827"/>
        <v>0</v>
      </c>
    </row>
    <row r="8842" spans="3:8">
      <c r="C8842" s="13">
        <f t="shared" ca="1" si="822"/>
        <v>2003.9888310503977</v>
      </c>
      <c r="D8842" s="13">
        <f t="shared" ca="1" si="823"/>
        <v>99.458004530819863</v>
      </c>
      <c r="E8842" s="13">
        <f t="shared" ca="1" si="824"/>
        <v>996950.01804424089</v>
      </c>
      <c r="F8842" s="13">
        <f t="shared" ca="1" si="825"/>
        <v>3.9838764676774261</v>
      </c>
      <c r="G8842" s="13">
        <f t="shared" ca="1" si="826"/>
        <v>0.50627167590243805</v>
      </c>
      <c r="H8842" s="13">
        <f t="shared" ca="1" si="827"/>
        <v>0</v>
      </c>
    </row>
    <row r="8843" spans="3:8">
      <c r="C8843" s="13">
        <f t="shared" ca="1" si="822"/>
        <v>1994.4379420746791</v>
      </c>
      <c r="D8843" s="13">
        <f t="shared" ca="1" si="823"/>
        <v>101.1277456947755</v>
      </c>
      <c r="E8843" s="13">
        <f t="shared" ca="1" si="824"/>
        <v>990005.42772914493</v>
      </c>
      <c r="F8843" s="13">
        <f t="shared" ca="1" si="825"/>
        <v>4.0024702533413787</v>
      </c>
      <c r="G8843" s="13">
        <f t="shared" ca="1" si="826"/>
        <v>0.50397789568697737</v>
      </c>
      <c r="H8843" s="13">
        <f t="shared" ca="1" si="827"/>
        <v>0</v>
      </c>
    </row>
    <row r="8844" spans="3:8">
      <c r="C8844" s="13">
        <f t="shared" ca="1" si="822"/>
        <v>2001.974654242433</v>
      </c>
      <c r="D8844" s="13">
        <f t="shared" ca="1" si="823"/>
        <v>100.64572370394031</v>
      </c>
      <c r="E8844" s="13">
        <f t="shared" ca="1" si="824"/>
        <v>985576.78773536568</v>
      </c>
      <c r="F8844" s="13">
        <f t="shared" ca="1" si="825"/>
        <v>4.0053628509947083</v>
      </c>
      <c r="G8844" s="13">
        <f t="shared" ca="1" si="826"/>
        <v>0.50617965211933624</v>
      </c>
      <c r="H8844" s="13">
        <f t="shared" ca="1" si="827"/>
        <v>0</v>
      </c>
    </row>
    <row r="8845" spans="3:8">
      <c r="C8845" s="13">
        <f t="shared" ca="1" si="822"/>
        <v>1993.2107212726592</v>
      </c>
      <c r="D8845" s="13">
        <f t="shared" ca="1" si="823"/>
        <v>100.26932890469126</v>
      </c>
      <c r="E8845" s="13">
        <f t="shared" ca="1" si="824"/>
        <v>995907.43605480273</v>
      </c>
      <c r="F8845" s="13">
        <f t="shared" ca="1" si="825"/>
        <v>4.0037045284949784</v>
      </c>
      <c r="G8845" s="13">
        <f t="shared" ca="1" si="826"/>
        <v>0.49551592886430212</v>
      </c>
      <c r="H8845" s="13">
        <f t="shared" ca="1" si="827"/>
        <v>0</v>
      </c>
    </row>
    <row r="8846" spans="3:8">
      <c r="C8846" s="13">
        <f t="shared" ca="1" si="822"/>
        <v>1996.6266388023885</v>
      </c>
      <c r="D8846" s="13">
        <f t="shared" ca="1" si="823"/>
        <v>99.412069651629778</v>
      </c>
      <c r="E8846" s="13">
        <f t="shared" ca="1" si="824"/>
        <v>997455.22703142336</v>
      </c>
      <c r="F8846" s="13">
        <f t="shared" ca="1" si="825"/>
        <v>4.0034226290793447</v>
      </c>
      <c r="G8846" s="13">
        <f t="shared" ca="1" si="826"/>
        <v>0.49233850572851534</v>
      </c>
      <c r="H8846" s="13">
        <f t="shared" ca="1" si="827"/>
        <v>0</v>
      </c>
    </row>
    <row r="8847" spans="3:8">
      <c r="C8847" s="13">
        <f t="shared" ca="1" si="822"/>
        <v>2005.0535890335852</v>
      </c>
      <c r="D8847" s="13">
        <f t="shared" ca="1" si="823"/>
        <v>100.91430370915207</v>
      </c>
      <c r="E8847" s="13">
        <f t="shared" ca="1" si="824"/>
        <v>992525.48348911048</v>
      </c>
      <c r="F8847" s="13">
        <f t="shared" ca="1" si="825"/>
        <v>3.9951755633805499</v>
      </c>
      <c r="G8847" s="13">
        <f t="shared" ca="1" si="826"/>
        <v>0.51070450738591366</v>
      </c>
      <c r="H8847" s="13">
        <f t="shared" ca="1" si="827"/>
        <v>0</v>
      </c>
    </row>
    <row r="8848" spans="3:8">
      <c r="C8848" s="13">
        <f t="shared" ca="1" si="822"/>
        <v>1997.7629965906983</v>
      </c>
      <c r="D8848" s="13">
        <f t="shared" ca="1" si="823"/>
        <v>100.4640719447393</v>
      </c>
      <c r="E8848" s="13">
        <f t="shared" ca="1" si="824"/>
        <v>1005001.8755529057</v>
      </c>
      <c r="F8848" s="13">
        <f t="shared" ca="1" si="825"/>
        <v>4.0040165507972603</v>
      </c>
      <c r="G8848" s="13">
        <f t="shared" ca="1" si="826"/>
        <v>0.49408140874744794</v>
      </c>
      <c r="H8848" s="13">
        <f t="shared" ca="1" si="827"/>
        <v>0</v>
      </c>
    </row>
    <row r="8849" spans="3:8">
      <c r="C8849" s="13">
        <f t="shared" ca="1" si="822"/>
        <v>2007.8714285621511</v>
      </c>
      <c r="D8849" s="13">
        <f t="shared" ca="1" si="823"/>
        <v>101.16409974337762</v>
      </c>
      <c r="E8849" s="13">
        <f t="shared" ca="1" si="824"/>
        <v>989954.25519606727</v>
      </c>
      <c r="F8849" s="13">
        <f t="shared" ca="1" si="825"/>
        <v>3.9884292752488735</v>
      </c>
      <c r="G8849" s="13">
        <f t="shared" ca="1" si="826"/>
        <v>0.5182336956698671</v>
      </c>
      <c r="H8849" s="13">
        <f t="shared" ca="1" si="827"/>
        <v>0</v>
      </c>
    </row>
    <row r="8850" spans="3:8">
      <c r="C8850" s="13">
        <f t="shared" ca="1" si="822"/>
        <v>2004.2026626918912</v>
      </c>
      <c r="D8850" s="13">
        <f t="shared" ca="1" si="823"/>
        <v>99.59336115870255</v>
      </c>
      <c r="E8850" s="13">
        <f t="shared" ca="1" si="824"/>
        <v>1006792.8911186121</v>
      </c>
      <c r="F8850" s="13">
        <f t="shared" ca="1" si="825"/>
        <v>3.9959421627176304</v>
      </c>
      <c r="G8850" s="13">
        <f t="shared" ca="1" si="826"/>
        <v>0.49607447218370054</v>
      </c>
      <c r="H8850" s="13">
        <f t="shared" ca="1" si="827"/>
        <v>0</v>
      </c>
    </row>
    <row r="8851" spans="3:8">
      <c r="C8851" s="13">
        <f t="shared" ca="1" si="822"/>
        <v>2016.3250193450497</v>
      </c>
      <c r="D8851" s="13">
        <f t="shared" ca="1" si="823"/>
        <v>100.23985014006351</v>
      </c>
      <c r="E8851" s="13">
        <f t="shared" ca="1" si="824"/>
        <v>1005590.5017500718</v>
      </c>
      <c r="F8851" s="13">
        <f t="shared" ca="1" si="825"/>
        <v>4.0092962370126681</v>
      </c>
      <c r="G8851" s="13">
        <f t="shared" ca="1" si="826"/>
        <v>0.49924976991330033</v>
      </c>
      <c r="H8851" s="13">
        <f t="shared" ca="1" si="827"/>
        <v>0</v>
      </c>
    </row>
    <row r="8852" spans="3:8">
      <c r="C8852" s="13">
        <f t="shared" ca="1" si="822"/>
        <v>2007.5951860983935</v>
      </c>
      <c r="D8852" s="13">
        <f t="shared" ca="1" si="823"/>
        <v>99.975475411298987</v>
      </c>
      <c r="E8852" s="13">
        <f t="shared" ca="1" si="824"/>
        <v>993706.13449810469</v>
      </c>
      <c r="F8852" s="13">
        <f t="shared" ca="1" si="825"/>
        <v>3.9826488527822459</v>
      </c>
      <c r="G8852" s="13">
        <f t="shared" ca="1" si="826"/>
        <v>0.5130383928387785</v>
      </c>
      <c r="H8852" s="13">
        <f t="shared" ca="1" si="827"/>
        <v>0</v>
      </c>
    </row>
    <row r="8853" spans="3:8">
      <c r="C8853" s="13">
        <f t="shared" ca="1" si="822"/>
        <v>1986.6040433841774</v>
      </c>
      <c r="D8853" s="13">
        <f t="shared" ca="1" si="823"/>
        <v>100.91888783517192</v>
      </c>
      <c r="E8853" s="13">
        <f t="shared" ca="1" si="824"/>
        <v>986904.50894218648</v>
      </c>
      <c r="F8853" s="13">
        <f t="shared" ca="1" si="825"/>
        <v>4.0121139439244802</v>
      </c>
      <c r="G8853" s="13">
        <f t="shared" ca="1" si="826"/>
        <v>0.49576635883676851</v>
      </c>
      <c r="H8853" s="13">
        <f t="shared" ca="1" si="827"/>
        <v>0</v>
      </c>
    </row>
    <row r="8854" spans="3:8">
      <c r="C8854" s="13">
        <f t="shared" ca="1" si="822"/>
        <v>2021.9971352636674</v>
      </c>
      <c r="D8854" s="13">
        <f t="shared" ca="1" si="823"/>
        <v>98.256698143793813</v>
      </c>
      <c r="E8854" s="13">
        <f t="shared" ca="1" si="824"/>
        <v>988495.78944085282</v>
      </c>
      <c r="F8854" s="13">
        <f t="shared" ca="1" si="825"/>
        <v>3.9978444710114029</v>
      </c>
      <c r="G8854" s="13">
        <f t="shared" ca="1" si="826"/>
        <v>0.50640148443066857</v>
      </c>
      <c r="H8854" s="13">
        <f t="shared" ca="1" si="827"/>
        <v>0</v>
      </c>
    </row>
    <row r="8855" spans="3:8">
      <c r="C8855" s="13">
        <f t="shared" ca="1" si="822"/>
        <v>2010.5556823391603</v>
      </c>
      <c r="D8855" s="13">
        <f t="shared" ca="1" si="823"/>
        <v>99.217672534724414</v>
      </c>
      <c r="E8855" s="13">
        <f t="shared" ca="1" si="824"/>
        <v>996601.16466111073</v>
      </c>
      <c r="F8855" s="13">
        <f t="shared" ca="1" si="825"/>
        <v>4.0007450998085137</v>
      </c>
      <c r="G8855" s="13">
        <f t="shared" ca="1" si="826"/>
        <v>0.50001894827017146</v>
      </c>
      <c r="H8855" s="13">
        <f t="shared" ca="1" si="827"/>
        <v>0</v>
      </c>
    </row>
    <row r="8856" spans="3:8">
      <c r="C8856" s="13">
        <f t="shared" ref="C8856:C8919" ca="1" si="828">NORMINV(RAND(),$D$3,$G$3)</f>
        <v>1997.9137489839668</v>
      </c>
      <c r="D8856" s="13">
        <f t="shared" ref="D8856:D8919" ca="1" si="829">NORMINV(RAND(),$D$4,$G$4)</f>
        <v>100.27698838223188</v>
      </c>
      <c r="E8856" s="13">
        <f t="shared" ref="E8856:E8919" ca="1" si="830">NORMINV(RAND(),$D$5,$G$5)</f>
        <v>997268.94867973391</v>
      </c>
      <c r="F8856" s="13">
        <f t="shared" ref="F8856:F8919" ca="1" si="831">NORMINV(RAND(),$D$6,$G$6)</f>
        <v>3.9960060558241808</v>
      </c>
      <c r="G8856" s="13">
        <f t="shared" ref="G8856:G8919" ca="1" si="832">C8856^2*D8856/(E8856*3.1415926*F8856^4)</f>
        <v>0.50105804597146308</v>
      </c>
      <c r="H8856" s="13">
        <f t="shared" ref="H8856:H8919" ca="1" si="833">IF(G8856&gt;0.54,1,IF(G8856&lt;0.46,1,0))</f>
        <v>0</v>
      </c>
    </row>
    <row r="8857" spans="3:8">
      <c r="C8857" s="13">
        <f t="shared" ca="1" si="828"/>
        <v>1992.7415436076735</v>
      </c>
      <c r="D8857" s="13">
        <f t="shared" ca="1" si="829"/>
        <v>99.685140669574324</v>
      </c>
      <c r="E8857" s="13">
        <f t="shared" ca="1" si="830"/>
        <v>995309.43720409996</v>
      </c>
      <c r="F8857" s="13">
        <f t="shared" ca="1" si="831"/>
        <v>3.9897163514126759</v>
      </c>
      <c r="G8857" s="13">
        <f t="shared" ca="1" si="832"/>
        <v>0.49963897174041805</v>
      </c>
      <c r="H8857" s="13">
        <f t="shared" ca="1" si="833"/>
        <v>0</v>
      </c>
    </row>
    <row r="8858" spans="3:8">
      <c r="C8858" s="13">
        <f t="shared" ca="1" si="828"/>
        <v>2018.2010765656421</v>
      </c>
      <c r="D8858" s="13">
        <f t="shared" ca="1" si="829"/>
        <v>98.839874260450145</v>
      </c>
      <c r="E8858" s="13">
        <f t="shared" ca="1" si="830"/>
        <v>995581.97562370368</v>
      </c>
      <c r="F8858" s="13">
        <f t="shared" ca="1" si="831"/>
        <v>3.9956653471869137</v>
      </c>
      <c r="G8858" s="13">
        <f t="shared" ca="1" si="832"/>
        <v>0.5049841322435209</v>
      </c>
      <c r="H8858" s="13">
        <f t="shared" ca="1" si="833"/>
        <v>0</v>
      </c>
    </row>
    <row r="8859" spans="3:8">
      <c r="C8859" s="13">
        <f t="shared" ca="1" si="828"/>
        <v>1990.3606327442135</v>
      </c>
      <c r="D8859" s="13">
        <f t="shared" ca="1" si="829"/>
        <v>100.40201057707469</v>
      </c>
      <c r="E8859" s="13">
        <f t="shared" ca="1" si="830"/>
        <v>997763.8159128601</v>
      </c>
      <c r="F8859" s="13">
        <f t="shared" ca="1" si="831"/>
        <v>4.0007351883744384</v>
      </c>
      <c r="G8859" s="13">
        <f t="shared" ca="1" si="832"/>
        <v>0.49530089932049404</v>
      </c>
      <c r="H8859" s="13">
        <f t="shared" ca="1" si="833"/>
        <v>0</v>
      </c>
    </row>
    <row r="8860" spans="3:8">
      <c r="C8860" s="13">
        <f t="shared" ca="1" si="828"/>
        <v>2000.2220667104427</v>
      </c>
      <c r="D8860" s="13">
        <f t="shared" ca="1" si="829"/>
        <v>100.72685086726506</v>
      </c>
      <c r="E8860" s="13">
        <f t="shared" ca="1" si="830"/>
        <v>999243.42290418688</v>
      </c>
      <c r="F8860" s="13">
        <f t="shared" ca="1" si="831"/>
        <v>4.0097977623748449</v>
      </c>
      <c r="G8860" s="13">
        <f t="shared" ca="1" si="832"/>
        <v>0.4965816239196118</v>
      </c>
      <c r="H8860" s="13">
        <f t="shared" ca="1" si="833"/>
        <v>0</v>
      </c>
    </row>
    <row r="8861" spans="3:8">
      <c r="C8861" s="13">
        <f t="shared" ca="1" si="828"/>
        <v>1975.0476155451929</v>
      </c>
      <c r="D8861" s="13">
        <f t="shared" ca="1" si="829"/>
        <v>100.12455232450435</v>
      </c>
      <c r="E8861" s="13">
        <f t="shared" ca="1" si="830"/>
        <v>994544.77868542972</v>
      </c>
      <c r="F8861" s="13">
        <f t="shared" ca="1" si="831"/>
        <v>3.9919818295186285</v>
      </c>
      <c r="G8861" s="13">
        <f t="shared" ca="1" si="832"/>
        <v>0.49222911417418536</v>
      </c>
      <c r="H8861" s="13">
        <f t="shared" ca="1" si="833"/>
        <v>0</v>
      </c>
    </row>
    <row r="8862" spans="3:8">
      <c r="C8862" s="13">
        <f t="shared" ca="1" si="828"/>
        <v>1999.8185418571952</v>
      </c>
      <c r="D8862" s="13">
        <f t="shared" ca="1" si="829"/>
        <v>100.57874859752789</v>
      </c>
      <c r="E8862" s="13">
        <f t="shared" ca="1" si="830"/>
        <v>996687.05047763721</v>
      </c>
      <c r="F8862" s="13">
        <f t="shared" ca="1" si="831"/>
        <v>3.990733378367473</v>
      </c>
      <c r="G8862" s="13">
        <f t="shared" ca="1" si="832"/>
        <v>0.50648650047891841</v>
      </c>
      <c r="H8862" s="13">
        <f t="shared" ca="1" si="833"/>
        <v>0</v>
      </c>
    </row>
    <row r="8863" spans="3:8">
      <c r="C8863" s="13">
        <f t="shared" ca="1" si="828"/>
        <v>2009.2441764014084</v>
      </c>
      <c r="D8863" s="13">
        <f t="shared" ca="1" si="829"/>
        <v>100.09370862472038</v>
      </c>
      <c r="E8863" s="13">
        <f t="shared" ca="1" si="830"/>
        <v>995020.67411537096</v>
      </c>
      <c r="F8863" s="13">
        <f t="shared" ca="1" si="831"/>
        <v>3.9922133778942901</v>
      </c>
      <c r="G8863" s="13">
        <f t="shared" ca="1" si="832"/>
        <v>0.50890329763711595</v>
      </c>
      <c r="H8863" s="13">
        <f t="shared" ca="1" si="833"/>
        <v>0</v>
      </c>
    </row>
    <row r="8864" spans="3:8">
      <c r="C8864" s="13">
        <f t="shared" ca="1" si="828"/>
        <v>1994.5468846163358</v>
      </c>
      <c r="D8864" s="13">
        <f t="shared" ca="1" si="829"/>
        <v>99.634704221590084</v>
      </c>
      <c r="E8864" s="13">
        <f t="shared" ca="1" si="830"/>
        <v>989970.74087314343</v>
      </c>
      <c r="F8864" s="13">
        <f t="shared" ca="1" si="831"/>
        <v>4.0011165060092804</v>
      </c>
      <c r="G8864" s="13">
        <f t="shared" ca="1" si="832"/>
        <v>0.49728129126882187</v>
      </c>
      <c r="H8864" s="13">
        <f t="shared" ca="1" si="833"/>
        <v>0</v>
      </c>
    </row>
    <row r="8865" spans="3:8">
      <c r="C8865" s="13">
        <f t="shared" ca="1" si="828"/>
        <v>1996.9662667584205</v>
      </c>
      <c r="D8865" s="13">
        <f t="shared" ca="1" si="829"/>
        <v>100.1260244611931</v>
      </c>
      <c r="E8865" s="13">
        <f t="shared" ca="1" si="830"/>
        <v>1004447.6451884502</v>
      </c>
      <c r="F8865" s="13">
        <f t="shared" ca="1" si="831"/>
        <v>4.0046932496802716</v>
      </c>
      <c r="G8865" s="13">
        <f t="shared" ca="1" si="832"/>
        <v>0.49196503425628768</v>
      </c>
      <c r="H8865" s="13">
        <f t="shared" ca="1" si="833"/>
        <v>0</v>
      </c>
    </row>
    <row r="8866" spans="3:8">
      <c r="C8866" s="13">
        <f t="shared" ca="1" si="828"/>
        <v>1998.4070456146376</v>
      </c>
      <c r="D8866" s="13">
        <f t="shared" ca="1" si="829"/>
        <v>99.597627745379839</v>
      </c>
      <c r="E8866" s="13">
        <f t="shared" ca="1" si="830"/>
        <v>989971.61580909614</v>
      </c>
      <c r="F8866" s="13">
        <f t="shared" ca="1" si="831"/>
        <v>3.9958558265138295</v>
      </c>
      <c r="G8866" s="13">
        <f t="shared" ca="1" si="832"/>
        <v>0.50165488998611107</v>
      </c>
      <c r="H8866" s="13">
        <f t="shared" ca="1" si="833"/>
        <v>0</v>
      </c>
    </row>
    <row r="8867" spans="3:8">
      <c r="C8867" s="13">
        <f t="shared" ca="1" si="828"/>
        <v>1985.9058474239662</v>
      </c>
      <c r="D8867" s="13">
        <f t="shared" ca="1" si="829"/>
        <v>99.870122068467822</v>
      </c>
      <c r="E8867" s="13">
        <f t="shared" ca="1" si="830"/>
        <v>991668.52035513648</v>
      </c>
      <c r="F8867" s="13">
        <f t="shared" ca="1" si="831"/>
        <v>4.0131687552200503</v>
      </c>
      <c r="G8867" s="13">
        <f t="shared" ca="1" si="832"/>
        <v>0.48740144002438174</v>
      </c>
      <c r="H8867" s="13">
        <f t="shared" ca="1" si="833"/>
        <v>0</v>
      </c>
    </row>
    <row r="8868" spans="3:8">
      <c r="C8868" s="13">
        <f t="shared" ca="1" si="828"/>
        <v>2007.3869191555373</v>
      </c>
      <c r="D8868" s="13">
        <f t="shared" ca="1" si="829"/>
        <v>100.27667418554478</v>
      </c>
      <c r="E8868" s="13">
        <f t="shared" ca="1" si="830"/>
        <v>1002246.6894145303</v>
      </c>
      <c r="F8868" s="13">
        <f t="shared" ca="1" si="831"/>
        <v>4.0010717752948981</v>
      </c>
      <c r="G8868" s="13">
        <f t="shared" ca="1" si="832"/>
        <v>0.50076300446521849</v>
      </c>
      <c r="H8868" s="13">
        <f t="shared" ca="1" si="833"/>
        <v>0</v>
      </c>
    </row>
    <row r="8869" spans="3:8">
      <c r="C8869" s="13">
        <f t="shared" ca="1" si="828"/>
        <v>2013.8862026228965</v>
      </c>
      <c r="D8869" s="13">
        <f t="shared" ca="1" si="829"/>
        <v>99.949752337147146</v>
      </c>
      <c r="E8869" s="13">
        <f t="shared" ca="1" si="830"/>
        <v>990343.16839102702</v>
      </c>
      <c r="F8869" s="13">
        <f t="shared" ca="1" si="831"/>
        <v>4.0031295709506933</v>
      </c>
      <c r="G8869" s="13">
        <f t="shared" ca="1" si="832"/>
        <v>0.50736138556721744</v>
      </c>
      <c r="H8869" s="13">
        <f t="shared" ca="1" si="833"/>
        <v>0</v>
      </c>
    </row>
    <row r="8870" spans="3:8">
      <c r="C8870" s="13">
        <f t="shared" ca="1" si="828"/>
        <v>1999.7614252328715</v>
      </c>
      <c r="D8870" s="13">
        <f t="shared" ca="1" si="829"/>
        <v>100.00779771418058</v>
      </c>
      <c r="E8870" s="13">
        <f t="shared" ca="1" si="830"/>
        <v>1001529.7712556591</v>
      </c>
      <c r="F8870" s="13">
        <f t="shared" ca="1" si="831"/>
        <v>3.9928442703102029</v>
      </c>
      <c r="G8870" s="13">
        <f t="shared" ca="1" si="832"/>
        <v>0.50008867538513757</v>
      </c>
      <c r="H8870" s="13">
        <f t="shared" ca="1" si="833"/>
        <v>0</v>
      </c>
    </row>
    <row r="8871" spans="3:8">
      <c r="C8871" s="13">
        <f t="shared" ca="1" si="828"/>
        <v>2014.5670145293877</v>
      </c>
      <c r="D8871" s="13">
        <f t="shared" ca="1" si="829"/>
        <v>100.47954921318477</v>
      </c>
      <c r="E8871" s="13">
        <f t="shared" ca="1" si="830"/>
        <v>988488.01619568095</v>
      </c>
      <c r="F8871" s="13">
        <f t="shared" ca="1" si="831"/>
        <v>3.992731477728376</v>
      </c>
      <c r="G8871" s="13">
        <f t="shared" ca="1" si="832"/>
        <v>0.51670114864260008</v>
      </c>
      <c r="H8871" s="13">
        <f t="shared" ca="1" si="833"/>
        <v>0</v>
      </c>
    </row>
    <row r="8872" spans="3:8">
      <c r="C8872" s="13">
        <f t="shared" ca="1" si="828"/>
        <v>1992.8562044387436</v>
      </c>
      <c r="D8872" s="13">
        <f t="shared" ca="1" si="829"/>
        <v>99.535595439900746</v>
      </c>
      <c r="E8872" s="13">
        <f t="shared" ca="1" si="830"/>
        <v>988933.91967660899</v>
      </c>
      <c r="F8872" s="13">
        <f t="shared" ca="1" si="831"/>
        <v>4.0015510121648052</v>
      </c>
      <c r="G8872" s="13">
        <f t="shared" ca="1" si="832"/>
        <v>0.49624914992539015</v>
      </c>
      <c r="H8872" s="13">
        <f t="shared" ca="1" si="833"/>
        <v>0</v>
      </c>
    </row>
    <row r="8873" spans="3:8">
      <c r="C8873" s="13">
        <f t="shared" ca="1" si="828"/>
        <v>1986.6391713404814</v>
      </c>
      <c r="D8873" s="13">
        <f t="shared" ca="1" si="829"/>
        <v>99.834674539953895</v>
      </c>
      <c r="E8873" s="13">
        <f t="shared" ca="1" si="830"/>
        <v>996412.73026414285</v>
      </c>
      <c r="F8873" s="13">
        <f t="shared" ca="1" si="831"/>
        <v>4.00631777108857</v>
      </c>
      <c r="G8873" s="13">
        <f t="shared" ca="1" si="832"/>
        <v>0.4885946289816972</v>
      </c>
      <c r="H8873" s="13">
        <f t="shared" ca="1" si="833"/>
        <v>0</v>
      </c>
    </row>
    <row r="8874" spans="3:8">
      <c r="C8874" s="13">
        <f t="shared" ca="1" si="828"/>
        <v>1995.5859004251749</v>
      </c>
      <c r="D8874" s="13">
        <f t="shared" ca="1" si="829"/>
        <v>99.549802732545771</v>
      </c>
      <c r="E8874" s="13">
        <f t="shared" ca="1" si="830"/>
        <v>995112.76513012208</v>
      </c>
      <c r="F8874" s="13">
        <f t="shared" ca="1" si="831"/>
        <v>3.999449385359124</v>
      </c>
      <c r="G8874" s="13">
        <f t="shared" ca="1" si="832"/>
        <v>0.49563078622444295</v>
      </c>
      <c r="H8874" s="13">
        <f t="shared" ca="1" si="833"/>
        <v>0</v>
      </c>
    </row>
    <row r="8875" spans="3:8">
      <c r="C8875" s="13">
        <f t="shared" ca="1" si="828"/>
        <v>2005.6671636159786</v>
      </c>
      <c r="D8875" s="13">
        <f t="shared" ca="1" si="829"/>
        <v>100.46879221243377</v>
      </c>
      <c r="E8875" s="13">
        <f t="shared" ca="1" si="830"/>
        <v>1002965.0733267822</v>
      </c>
      <c r="F8875" s="13">
        <f t="shared" ca="1" si="831"/>
        <v>3.9871407897832527</v>
      </c>
      <c r="G8875" s="13">
        <f t="shared" ca="1" si="832"/>
        <v>0.50753611390655784</v>
      </c>
      <c r="H8875" s="13">
        <f t="shared" ca="1" si="833"/>
        <v>0</v>
      </c>
    </row>
    <row r="8876" spans="3:8">
      <c r="C8876" s="13">
        <f t="shared" ca="1" si="828"/>
        <v>1989.2429451829946</v>
      </c>
      <c r="D8876" s="13">
        <f t="shared" ca="1" si="829"/>
        <v>98.631611987896477</v>
      </c>
      <c r="E8876" s="13">
        <f t="shared" ca="1" si="830"/>
        <v>1006048.2355827217</v>
      </c>
      <c r="F8876" s="13">
        <f t="shared" ca="1" si="831"/>
        <v>4.0044534811493824</v>
      </c>
      <c r="G8876" s="13">
        <f t="shared" ca="1" si="832"/>
        <v>0.48023090278515407</v>
      </c>
      <c r="H8876" s="13">
        <f t="shared" ca="1" si="833"/>
        <v>0</v>
      </c>
    </row>
    <row r="8877" spans="3:8">
      <c r="C8877" s="13">
        <f t="shared" ca="1" si="828"/>
        <v>2001.7231750076257</v>
      </c>
      <c r="D8877" s="13">
        <f t="shared" ca="1" si="829"/>
        <v>100.3517412945403</v>
      </c>
      <c r="E8877" s="13">
        <f t="shared" ca="1" si="830"/>
        <v>1004505.7668036448</v>
      </c>
      <c r="F8877" s="13">
        <f t="shared" ca="1" si="831"/>
        <v>4.0010151093790451</v>
      </c>
      <c r="G8877" s="13">
        <f t="shared" ca="1" si="832"/>
        <v>0.49722147989140586</v>
      </c>
      <c r="H8877" s="13">
        <f t="shared" ca="1" si="833"/>
        <v>0</v>
      </c>
    </row>
    <row r="8878" spans="3:8">
      <c r="C8878" s="13">
        <f t="shared" ca="1" si="828"/>
        <v>1977.1050982471443</v>
      </c>
      <c r="D8878" s="13">
        <f t="shared" ca="1" si="829"/>
        <v>100.02180350473834</v>
      </c>
      <c r="E8878" s="13">
        <f t="shared" ca="1" si="830"/>
        <v>997622.85927116929</v>
      </c>
      <c r="F8878" s="13">
        <f t="shared" ca="1" si="831"/>
        <v>4.0007333990326392</v>
      </c>
      <c r="G8878" s="13">
        <f t="shared" ca="1" si="832"/>
        <v>0.48694452664907428</v>
      </c>
      <c r="H8878" s="13">
        <f t="shared" ca="1" si="833"/>
        <v>0</v>
      </c>
    </row>
    <row r="8879" spans="3:8">
      <c r="C8879" s="13">
        <f t="shared" ca="1" si="828"/>
        <v>2000.7464233442754</v>
      </c>
      <c r="D8879" s="13">
        <f t="shared" ca="1" si="829"/>
        <v>99.830185827509169</v>
      </c>
      <c r="E8879" s="13">
        <f t="shared" ca="1" si="830"/>
        <v>998412.73985641124</v>
      </c>
      <c r="F8879" s="13">
        <f t="shared" ca="1" si="831"/>
        <v>4.0034107413807165</v>
      </c>
      <c r="G8879" s="13">
        <f t="shared" ca="1" si="832"/>
        <v>0.49598140932488549</v>
      </c>
      <c r="H8879" s="13">
        <f t="shared" ca="1" si="833"/>
        <v>0</v>
      </c>
    </row>
    <row r="8880" spans="3:8">
      <c r="C8880" s="13">
        <f t="shared" ca="1" si="828"/>
        <v>1981.8958872175788</v>
      </c>
      <c r="D8880" s="13">
        <f t="shared" ca="1" si="829"/>
        <v>99.492513427518688</v>
      </c>
      <c r="E8880" s="13">
        <f t="shared" ca="1" si="830"/>
        <v>1004159.4112498821</v>
      </c>
      <c r="F8880" s="13">
        <f t="shared" ca="1" si="831"/>
        <v>4.0003238999714066</v>
      </c>
      <c r="G8880" s="13">
        <f t="shared" ca="1" si="832"/>
        <v>0.48374770695600072</v>
      </c>
      <c r="H8880" s="13">
        <f t="shared" ca="1" si="833"/>
        <v>0</v>
      </c>
    </row>
    <row r="8881" spans="3:8">
      <c r="C8881" s="13">
        <f t="shared" ca="1" si="828"/>
        <v>2007.86026787992</v>
      </c>
      <c r="D8881" s="13">
        <f t="shared" ca="1" si="829"/>
        <v>100.21656655061926</v>
      </c>
      <c r="E8881" s="13">
        <f t="shared" ca="1" si="830"/>
        <v>993847.24193145998</v>
      </c>
      <c r="F8881" s="13">
        <f t="shared" ca="1" si="831"/>
        <v>3.9968465510652793</v>
      </c>
      <c r="G8881" s="13">
        <f t="shared" ca="1" si="832"/>
        <v>0.50706903388638136</v>
      </c>
      <c r="H8881" s="13">
        <f t="shared" ca="1" si="833"/>
        <v>0</v>
      </c>
    </row>
    <row r="8882" spans="3:8">
      <c r="C8882" s="13">
        <f t="shared" ca="1" si="828"/>
        <v>1979.5298529539557</v>
      </c>
      <c r="D8882" s="13">
        <f t="shared" ca="1" si="829"/>
        <v>99.684126514730508</v>
      </c>
      <c r="E8882" s="13">
        <f t="shared" ca="1" si="830"/>
        <v>1000476.6002338344</v>
      </c>
      <c r="F8882" s="13">
        <f t="shared" ca="1" si="831"/>
        <v>3.9932035612900183</v>
      </c>
      <c r="G8882" s="13">
        <f t="shared" ca="1" si="832"/>
        <v>0.488773350950783</v>
      </c>
      <c r="H8882" s="13">
        <f t="shared" ca="1" si="833"/>
        <v>0</v>
      </c>
    </row>
    <row r="8883" spans="3:8">
      <c r="C8883" s="13">
        <f t="shared" ca="1" si="828"/>
        <v>1989.4853183752753</v>
      </c>
      <c r="D8883" s="13">
        <f t="shared" ca="1" si="829"/>
        <v>100.03551713854719</v>
      </c>
      <c r="E8883" s="13">
        <f t="shared" ca="1" si="830"/>
        <v>984212.5223553594</v>
      </c>
      <c r="F8883" s="13">
        <f t="shared" ca="1" si="831"/>
        <v>3.9919612082307889</v>
      </c>
      <c r="G8883" s="13">
        <f t="shared" ca="1" si="832"/>
        <v>0.50425672342360794</v>
      </c>
      <c r="H8883" s="13">
        <f t="shared" ca="1" si="833"/>
        <v>0</v>
      </c>
    </row>
    <row r="8884" spans="3:8">
      <c r="C8884" s="13">
        <f t="shared" ca="1" si="828"/>
        <v>1981.6921992721436</v>
      </c>
      <c r="D8884" s="13">
        <f t="shared" ca="1" si="829"/>
        <v>99.638871443998511</v>
      </c>
      <c r="E8884" s="13">
        <f t="shared" ca="1" si="830"/>
        <v>995242.63759219495</v>
      </c>
      <c r="F8884" s="13">
        <f t="shared" ca="1" si="831"/>
        <v>4.0058093827599288</v>
      </c>
      <c r="G8884" s="13">
        <f t="shared" ca="1" si="832"/>
        <v>0.48602794767946816</v>
      </c>
      <c r="H8884" s="13">
        <f t="shared" ca="1" si="833"/>
        <v>0</v>
      </c>
    </row>
    <row r="8885" spans="3:8">
      <c r="C8885" s="13">
        <f t="shared" ca="1" si="828"/>
        <v>2003.4784006536493</v>
      </c>
      <c r="D8885" s="13">
        <f t="shared" ca="1" si="829"/>
        <v>99.556225886578474</v>
      </c>
      <c r="E8885" s="13">
        <f t="shared" ca="1" si="830"/>
        <v>994825.13009796804</v>
      </c>
      <c r="F8885" s="13">
        <f t="shared" ca="1" si="831"/>
        <v>4.0082568577105091</v>
      </c>
      <c r="G8885" s="13">
        <f t="shared" ca="1" si="832"/>
        <v>0.49535775231759643</v>
      </c>
      <c r="H8885" s="13">
        <f t="shared" ca="1" si="833"/>
        <v>0</v>
      </c>
    </row>
    <row r="8886" spans="3:8">
      <c r="C8886" s="13">
        <f t="shared" ca="1" si="828"/>
        <v>2004.4765701732517</v>
      </c>
      <c r="D8886" s="13">
        <f t="shared" ca="1" si="829"/>
        <v>99.416705097422508</v>
      </c>
      <c r="E8886" s="13">
        <f t="shared" ca="1" si="830"/>
        <v>990061.7193425874</v>
      </c>
      <c r="F8886" s="13">
        <f t="shared" ca="1" si="831"/>
        <v>4.0049881992565446</v>
      </c>
      <c r="G8886" s="13">
        <f t="shared" ca="1" si="832"/>
        <v>0.4991651270151381</v>
      </c>
      <c r="H8886" s="13">
        <f t="shared" ca="1" si="833"/>
        <v>0</v>
      </c>
    </row>
    <row r="8887" spans="3:8">
      <c r="C8887" s="13">
        <f t="shared" ca="1" si="828"/>
        <v>2014.75671050296</v>
      </c>
      <c r="D8887" s="13">
        <f t="shared" ca="1" si="829"/>
        <v>99.160259716297944</v>
      </c>
      <c r="E8887" s="13">
        <f t="shared" ca="1" si="830"/>
        <v>992872.76129340043</v>
      </c>
      <c r="F8887" s="13">
        <f t="shared" ca="1" si="831"/>
        <v>4.005760365578114</v>
      </c>
      <c r="G8887" s="13">
        <f t="shared" ca="1" si="832"/>
        <v>0.50118672028045286</v>
      </c>
      <c r="H8887" s="13">
        <f t="shared" ca="1" si="833"/>
        <v>0</v>
      </c>
    </row>
    <row r="8888" spans="3:8">
      <c r="C8888" s="13">
        <f t="shared" ca="1" si="828"/>
        <v>2007.2952514379674</v>
      </c>
      <c r="D8888" s="13">
        <f t="shared" ca="1" si="829"/>
        <v>99.98327427758575</v>
      </c>
      <c r="E8888" s="13">
        <f t="shared" ca="1" si="830"/>
        <v>998300.76994831068</v>
      </c>
      <c r="F8888" s="13">
        <f t="shared" ca="1" si="831"/>
        <v>4.0036322843863861</v>
      </c>
      <c r="G8888" s="13">
        <f t="shared" ca="1" si="832"/>
        <v>0.49994458352014576</v>
      </c>
      <c r="H8888" s="13">
        <f t="shared" ca="1" si="833"/>
        <v>0</v>
      </c>
    </row>
    <row r="8889" spans="3:8">
      <c r="C8889" s="13">
        <f t="shared" ca="1" si="828"/>
        <v>2000.1009833727323</v>
      </c>
      <c r="D8889" s="13">
        <f t="shared" ca="1" si="829"/>
        <v>100.00428468665355</v>
      </c>
      <c r="E8889" s="13">
        <f t="shared" ca="1" si="830"/>
        <v>996158.81698982348</v>
      </c>
      <c r="F8889" s="13">
        <f t="shared" ca="1" si="831"/>
        <v>4.0032156327002246</v>
      </c>
      <c r="G8889" s="13">
        <f t="shared" ca="1" si="832"/>
        <v>0.49774633413018415</v>
      </c>
      <c r="H8889" s="13">
        <f t="shared" ca="1" si="833"/>
        <v>0</v>
      </c>
    </row>
    <row r="8890" spans="3:8">
      <c r="C8890" s="13">
        <f t="shared" ca="1" si="828"/>
        <v>1988.885863722079</v>
      </c>
      <c r="D8890" s="13">
        <f t="shared" ca="1" si="829"/>
        <v>100.41831693129834</v>
      </c>
      <c r="E8890" s="13">
        <f t="shared" ca="1" si="830"/>
        <v>994725.67560628906</v>
      </c>
      <c r="F8890" s="13">
        <f t="shared" ca="1" si="831"/>
        <v>4.0044303257191194</v>
      </c>
      <c r="G8890" s="13">
        <f t="shared" ca="1" si="832"/>
        <v>0.49432946768855679</v>
      </c>
      <c r="H8890" s="13">
        <f t="shared" ca="1" si="833"/>
        <v>0</v>
      </c>
    </row>
    <row r="8891" spans="3:8">
      <c r="C8891" s="13">
        <f t="shared" ca="1" si="828"/>
        <v>2008.4756827619801</v>
      </c>
      <c r="D8891" s="13">
        <f t="shared" ca="1" si="829"/>
        <v>99.55526525078443</v>
      </c>
      <c r="E8891" s="13">
        <f t="shared" ca="1" si="830"/>
        <v>994633.48466004059</v>
      </c>
      <c r="F8891" s="13">
        <f t="shared" ca="1" si="831"/>
        <v>3.9937711741957842</v>
      </c>
      <c r="G8891" s="13">
        <f t="shared" ca="1" si="832"/>
        <v>0.50518649995336762</v>
      </c>
      <c r="H8891" s="13">
        <f t="shared" ca="1" si="833"/>
        <v>0</v>
      </c>
    </row>
    <row r="8892" spans="3:8">
      <c r="C8892" s="13">
        <f t="shared" ca="1" si="828"/>
        <v>2003.5909073071487</v>
      </c>
      <c r="D8892" s="13">
        <f t="shared" ca="1" si="829"/>
        <v>100.06999352555782</v>
      </c>
      <c r="E8892" s="13">
        <f t="shared" ca="1" si="830"/>
        <v>998579.00631795265</v>
      </c>
      <c r="F8892" s="13">
        <f t="shared" ca="1" si="831"/>
        <v>3.9944690669743599</v>
      </c>
      <c r="G8892" s="13">
        <f t="shared" ca="1" si="832"/>
        <v>0.50298314241317155</v>
      </c>
      <c r="H8892" s="13">
        <f t="shared" ca="1" si="833"/>
        <v>0</v>
      </c>
    </row>
    <row r="8893" spans="3:8">
      <c r="C8893" s="13">
        <f t="shared" ca="1" si="828"/>
        <v>2001.6428884602603</v>
      </c>
      <c r="D8893" s="13">
        <f t="shared" ca="1" si="829"/>
        <v>100.17157281876263</v>
      </c>
      <c r="E8893" s="13">
        <f t="shared" ca="1" si="830"/>
        <v>997389.1657972153</v>
      </c>
      <c r="F8893" s="13">
        <f t="shared" ca="1" si="831"/>
        <v>3.9985787168677711</v>
      </c>
      <c r="G8893" s="13">
        <f t="shared" ca="1" si="832"/>
        <v>0.50104943504306576</v>
      </c>
      <c r="H8893" s="13">
        <f t="shared" ca="1" si="833"/>
        <v>0</v>
      </c>
    </row>
    <row r="8894" spans="3:8">
      <c r="C8894" s="13">
        <f t="shared" ca="1" si="828"/>
        <v>1999.5528274491312</v>
      </c>
      <c r="D8894" s="13">
        <f t="shared" ca="1" si="829"/>
        <v>99.717394549869113</v>
      </c>
      <c r="E8894" s="13">
        <f t="shared" ca="1" si="830"/>
        <v>992714.22289791878</v>
      </c>
      <c r="F8894" s="13">
        <f t="shared" ca="1" si="831"/>
        <v>3.9952850160666733</v>
      </c>
      <c r="G8894" s="13">
        <f t="shared" ca="1" si="832"/>
        <v>0.50173166652271317</v>
      </c>
      <c r="H8894" s="13">
        <f t="shared" ca="1" si="833"/>
        <v>0</v>
      </c>
    </row>
    <row r="8895" spans="3:8">
      <c r="C8895" s="13">
        <f t="shared" ca="1" si="828"/>
        <v>1997.9078293190771</v>
      </c>
      <c r="D8895" s="13">
        <f t="shared" ca="1" si="829"/>
        <v>100.10297382229761</v>
      </c>
      <c r="E8895" s="13">
        <f t="shared" ca="1" si="830"/>
        <v>980177.39106082532</v>
      </c>
      <c r="F8895" s="13">
        <f t="shared" ca="1" si="831"/>
        <v>3.999251015237741</v>
      </c>
      <c r="G8895" s="13">
        <f t="shared" ca="1" si="832"/>
        <v>0.50725773262118234</v>
      </c>
      <c r="H8895" s="13">
        <f t="shared" ca="1" si="833"/>
        <v>0</v>
      </c>
    </row>
    <row r="8896" spans="3:8">
      <c r="C8896" s="13">
        <f t="shared" ca="1" si="828"/>
        <v>1993.4179423978799</v>
      </c>
      <c r="D8896" s="13">
        <f t="shared" ca="1" si="829"/>
        <v>100.07651029579252</v>
      </c>
      <c r="E8896" s="13">
        <f t="shared" ca="1" si="830"/>
        <v>989533.96066829108</v>
      </c>
      <c r="F8896" s="13">
        <f t="shared" ca="1" si="831"/>
        <v>3.9923655271147234</v>
      </c>
      <c r="G8896" s="13">
        <f t="shared" ca="1" si="832"/>
        <v>0.50353205387413935</v>
      </c>
      <c r="H8896" s="13">
        <f t="shared" ca="1" si="833"/>
        <v>0</v>
      </c>
    </row>
    <row r="8897" spans="3:8">
      <c r="C8897" s="13">
        <f t="shared" ca="1" si="828"/>
        <v>1990.3221538777525</v>
      </c>
      <c r="D8897" s="13">
        <f t="shared" ca="1" si="829"/>
        <v>99.113374117584826</v>
      </c>
      <c r="E8897" s="13">
        <f t="shared" ca="1" si="830"/>
        <v>982970.87409414246</v>
      </c>
      <c r="F8897" s="13">
        <f t="shared" ca="1" si="831"/>
        <v>3.9994975263322172</v>
      </c>
      <c r="G8897" s="13">
        <f t="shared" ca="1" si="832"/>
        <v>0.49689745251679429</v>
      </c>
      <c r="H8897" s="13">
        <f t="shared" ca="1" si="833"/>
        <v>0</v>
      </c>
    </row>
    <row r="8898" spans="3:8">
      <c r="C8898" s="13">
        <f t="shared" ca="1" si="828"/>
        <v>2009.685336870308</v>
      </c>
      <c r="D8898" s="13">
        <f t="shared" ca="1" si="829"/>
        <v>99.228102822742514</v>
      </c>
      <c r="E8898" s="13">
        <f t="shared" ca="1" si="830"/>
        <v>993322.51691806572</v>
      </c>
      <c r="F8898" s="13">
        <f t="shared" ca="1" si="831"/>
        <v>3.9978991333022145</v>
      </c>
      <c r="G8898" s="13">
        <f t="shared" ca="1" si="832"/>
        <v>0.50271673092500013</v>
      </c>
      <c r="H8898" s="13">
        <f t="shared" ca="1" si="833"/>
        <v>0</v>
      </c>
    </row>
    <row r="8899" spans="3:8">
      <c r="C8899" s="13">
        <f t="shared" ca="1" si="828"/>
        <v>2012.0753796956737</v>
      </c>
      <c r="D8899" s="13">
        <f t="shared" ca="1" si="829"/>
        <v>99.944709565936407</v>
      </c>
      <c r="E8899" s="13">
        <f t="shared" ca="1" si="830"/>
        <v>996250.85534387804</v>
      </c>
      <c r="F8899" s="13">
        <f t="shared" ca="1" si="831"/>
        <v>4.0065738136495019</v>
      </c>
      <c r="G8899" s="13">
        <f t="shared" ca="1" si="832"/>
        <v>0.50169195720094673</v>
      </c>
      <c r="H8899" s="13">
        <f t="shared" ca="1" si="833"/>
        <v>0</v>
      </c>
    </row>
    <row r="8900" spans="3:8">
      <c r="C8900" s="13">
        <f t="shared" ca="1" si="828"/>
        <v>2008.7026713223599</v>
      </c>
      <c r="D8900" s="13">
        <f t="shared" ca="1" si="829"/>
        <v>99.436726754838531</v>
      </c>
      <c r="E8900" s="13">
        <f t="shared" ca="1" si="830"/>
        <v>993085.59695871559</v>
      </c>
      <c r="F8900" s="13">
        <f t="shared" ca="1" si="831"/>
        <v>3.995267352844122</v>
      </c>
      <c r="G8900" s="13">
        <f t="shared" ca="1" si="832"/>
        <v>0.50472893160003518</v>
      </c>
      <c r="H8900" s="13">
        <f t="shared" ca="1" si="833"/>
        <v>0</v>
      </c>
    </row>
    <row r="8901" spans="3:8">
      <c r="C8901" s="13">
        <f t="shared" ca="1" si="828"/>
        <v>1976.0405715895708</v>
      </c>
      <c r="D8901" s="13">
        <f t="shared" ca="1" si="829"/>
        <v>99.976373595974621</v>
      </c>
      <c r="E8901" s="13">
        <f t="shared" ca="1" si="830"/>
        <v>989224.56524968974</v>
      </c>
      <c r="F8901" s="13">
        <f t="shared" ca="1" si="831"/>
        <v>3.9909651541931508</v>
      </c>
      <c r="G8901" s="13">
        <f t="shared" ca="1" si="832"/>
        <v>0.49514522198075189</v>
      </c>
      <c r="H8901" s="13">
        <f t="shared" ca="1" si="833"/>
        <v>0</v>
      </c>
    </row>
    <row r="8902" spans="3:8">
      <c r="C8902" s="13">
        <f t="shared" ca="1" si="828"/>
        <v>2011.2835383386862</v>
      </c>
      <c r="D8902" s="13">
        <f t="shared" ca="1" si="829"/>
        <v>99.746222096137373</v>
      </c>
      <c r="E8902" s="13">
        <f t="shared" ca="1" si="830"/>
        <v>1001331.8648681145</v>
      </c>
      <c r="F8902" s="13">
        <f t="shared" ca="1" si="831"/>
        <v>4.0097706864326748</v>
      </c>
      <c r="G8902" s="13">
        <f t="shared" ca="1" si="832"/>
        <v>0.4961774301772745</v>
      </c>
      <c r="H8902" s="13">
        <f t="shared" ca="1" si="833"/>
        <v>0</v>
      </c>
    </row>
    <row r="8903" spans="3:8">
      <c r="C8903" s="13">
        <f t="shared" ca="1" si="828"/>
        <v>1995.4792372383506</v>
      </c>
      <c r="D8903" s="13">
        <f t="shared" ca="1" si="829"/>
        <v>100.04360222412986</v>
      </c>
      <c r="E8903" s="13">
        <f t="shared" ca="1" si="830"/>
        <v>995340.77627054998</v>
      </c>
      <c r="F8903" s="13">
        <f t="shared" ca="1" si="831"/>
        <v>4.0040762456478012</v>
      </c>
      <c r="G8903" s="13">
        <f t="shared" ca="1" si="832"/>
        <v>0.49562445952282924</v>
      </c>
      <c r="H8903" s="13">
        <f t="shared" ca="1" si="833"/>
        <v>0</v>
      </c>
    </row>
    <row r="8904" spans="3:8">
      <c r="C8904" s="13">
        <f t="shared" ca="1" si="828"/>
        <v>2000.4942543899895</v>
      </c>
      <c r="D8904" s="13">
        <f t="shared" ca="1" si="829"/>
        <v>100.79308244463091</v>
      </c>
      <c r="E8904" s="13">
        <f t="shared" ca="1" si="830"/>
        <v>991764.78021728946</v>
      </c>
      <c r="F8904" s="13">
        <f t="shared" ca="1" si="831"/>
        <v>4.0032294827275692</v>
      </c>
      <c r="G8904" s="13">
        <f t="shared" ca="1" si="832"/>
        <v>0.50408624965430104</v>
      </c>
      <c r="H8904" s="13">
        <f t="shared" ca="1" si="833"/>
        <v>0</v>
      </c>
    </row>
    <row r="8905" spans="3:8">
      <c r="C8905" s="13">
        <f t="shared" ca="1" si="828"/>
        <v>2006.7538803461659</v>
      </c>
      <c r="D8905" s="13">
        <f t="shared" ca="1" si="829"/>
        <v>100.46242951585987</v>
      </c>
      <c r="E8905" s="13">
        <f t="shared" ca="1" si="830"/>
        <v>984774.00579179486</v>
      </c>
      <c r="F8905" s="13">
        <f t="shared" ca="1" si="831"/>
        <v>3.9993726037004538</v>
      </c>
      <c r="G8905" s="13">
        <f t="shared" ca="1" si="832"/>
        <v>0.51113778733431636</v>
      </c>
      <c r="H8905" s="13">
        <f t="shared" ca="1" si="833"/>
        <v>0</v>
      </c>
    </row>
    <row r="8906" spans="3:8">
      <c r="C8906" s="13">
        <f t="shared" ca="1" si="828"/>
        <v>1973.4984658329572</v>
      </c>
      <c r="D8906" s="13">
        <f t="shared" ca="1" si="829"/>
        <v>99.782065077816767</v>
      </c>
      <c r="E8906" s="13">
        <f t="shared" ca="1" si="830"/>
        <v>994476.94815850188</v>
      </c>
      <c r="F8906" s="13">
        <f t="shared" ca="1" si="831"/>
        <v>3.9924849998741161</v>
      </c>
      <c r="G8906" s="13">
        <f t="shared" ca="1" si="832"/>
        <v>0.48956269350159687</v>
      </c>
      <c r="H8906" s="13">
        <f t="shared" ca="1" si="833"/>
        <v>0</v>
      </c>
    </row>
    <row r="8907" spans="3:8">
      <c r="C8907" s="13">
        <f t="shared" ca="1" si="828"/>
        <v>1994.8873543047077</v>
      </c>
      <c r="D8907" s="13">
        <f t="shared" ca="1" si="829"/>
        <v>99.925846262888953</v>
      </c>
      <c r="E8907" s="13">
        <f t="shared" ca="1" si="830"/>
        <v>1000110.5080347857</v>
      </c>
      <c r="F8907" s="13">
        <f t="shared" ca="1" si="831"/>
        <v>4.0059385070545561</v>
      </c>
      <c r="G8907" s="13">
        <f t="shared" ca="1" si="832"/>
        <v>0.49147295056881224</v>
      </c>
      <c r="H8907" s="13">
        <f t="shared" ca="1" si="833"/>
        <v>0</v>
      </c>
    </row>
    <row r="8908" spans="3:8">
      <c r="C8908" s="13">
        <f t="shared" ca="1" si="828"/>
        <v>2011.518443058839</v>
      </c>
      <c r="D8908" s="13">
        <f t="shared" ca="1" si="829"/>
        <v>100.99766895016663</v>
      </c>
      <c r="E8908" s="13">
        <f t="shared" ca="1" si="830"/>
        <v>990271.99931438733</v>
      </c>
      <c r="F8908" s="13">
        <f t="shared" ca="1" si="831"/>
        <v>3.9989573503289111</v>
      </c>
      <c r="G8908" s="13">
        <f t="shared" ca="1" si="832"/>
        <v>0.51365075900232604</v>
      </c>
      <c r="H8908" s="13">
        <f t="shared" ca="1" si="833"/>
        <v>0</v>
      </c>
    </row>
    <row r="8909" spans="3:8">
      <c r="C8909" s="13">
        <f t="shared" ca="1" si="828"/>
        <v>1999.8263252135769</v>
      </c>
      <c r="D8909" s="13">
        <f t="shared" ca="1" si="829"/>
        <v>99.332996100417446</v>
      </c>
      <c r="E8909" s="13">
        <f t="shared" ca="1" si="830"/>
        <v>1008101.2681947094</v>
      </c>
      <c r="F8909" s="13">
        <f t="shared" ca="1" si="831"/>
        <v>3.9958999866022022</v>
      </c>
      <c r="G8909" s="13">
        <f t="shared" ca="1" si="832"/>
        <v>0.492000599205828</v>
      </c>
      <c r="H8909" s="13">
        <f t="shared" ca="1" si="833"/>
        <v>0</v>
      </c>
    </row>
    <row r="8910" spans="3:8">
      <c r="C8910" s="13">
        <f t="shared" ca="1" si="828"/>
        <v>2000.770576831264</v>
      </c>
      <c r="D8910" s="13">
        <f t="shared" ca="1" si="829"/>
        <v>101.48081884964634</v>
      </c>
      <c r="E8910" s="13">
        <f t="shared" ca="1" si="830"/>
        <v>997057.18887423514</v>
      </c>
      <c r="F8910" s="13">
        <f t="shared" ca="1" si="831"/>
        <v>4.0055243403635652</v>
      </c>
      <c r="G8910" s="13">
        <f t="shared" ca="1" si="832"/>
        <v>0.50381502139155854</v>
      </c>
      <c r="H8910" s="13">
        <f t="shared" ca="1" si="833"/>
        <v>0</v>
      </c>
    </row>
    <row r="8911" spans="3:8">
      <c r="C8911" s="13">
        <f t="shared" ca="1" si="828"/>
        <v>1999.4039086806968</v>
      </c>
      <c r="D8911" s="13">
        <f t="shared" ca="1" si="829"/>
        <v>100.39757081903802</v>
      </c>
      <c r="E8911" s="13">
        <f t="shared" ca="1" si="830"/>
        <v>992793.78611935012</v>
      </c>
      <c r="F8911" s="13">
        <f t="shared" ca="1" si="831"/>
        <v>4.0055318595744964</v>
      </c>
      <c r="G8911" s="13">
        <f t="shared" ca="1" si="832"/>
        <v>0.49989017522269147</v>
      </c>
      <c r="H8911" s="13">
        <f t="shared" ca="1" si="833"/>
        <v>0</v>
      </c>
    </row>
    <row r="8912" spans="3:8">
      <c r="C8912" s="13">
        <f t="shared" ca="1" si="828"/>
        <v>2004.870595770125</v>
      </c>
      <c r="D8912" s="13">
        <f t="shared" ca="1" si="829"/>
        <v>99.959959606885647</v>
      </c>
      <c r="E8912" s="13">
        <f t="shared" ca="1" si="830"/>
        <v>995002.41516607639</v>
      </c>
      <c r="F8912" s="13">
        <f t="shared" ca="1" si="831"/>
        <v>4.0016137169882207</v>
      </c>
      <c r="G8912" s="13">
        <f t="shared" ca="1" si="832"/>
        <v>0.50128431060803191</v>
      </c>
      <c r="H8912" s="13">
        <f t="shared" ca="1" si="833"/>
        <v>0</v>
      </c>
    </row>
    <row r="8913" spans="3:8">
      <c r="C8913" s="13">
        <f t="shared" ca="1" si="828"/>
        <v>2010.6337440910374</v>
      </c>
      <c r="D8913" s="13">
        <f t="shared" ca="1" si="829"/>
        <v>99.684568842305325</v>
      </c>
      <c r="E8913" s="13">
        <f t="shared" ca="1" si="830"/>
        <v>991400.91003966646</v>
      </c>
      <c r="F8913" s="13">
        <f t="shared" ca="1" si="831"/>
        <v>3.9952814962354868</v>
      </c>
      <c r="G8913" s="13">
        <f t="shared" ca="1" si="832"/>
        <v>0.50781456689055593</v>
      </c>
      <c r="H8913" s="13">
        <f t="shared" ca="1" si="833"/>
        <v>0</v>
      </c>
    </row>
    <row r="8914" spans="3:8">
      <c r="C8914" s="13">
        <f t="shared" ca="1" si="828"/>
        <v>2004.5104675978239</v>
      </c>
      <c r="D8914" s="13">
        <f t="shared" ca="1" si="829"/>
        <v>100.45804182401315</v>
      </c>
      <c r="E8914" s="13">
        <f t="shared" ca="1" si="830"/>
        <v>982468.16478320013</v>
      </c>
      <c r="F8914" s="13">
        <f t="shared" ca="1" si="831"/>
        <v>3.9975195327085657</v>
      </c>
      <c r="G8914" s="13">
        <f t="shared" ca="1" si="832"/>
        <v>0.51211870134751614</v>
      </c>
      <c r="H8914" s="13">
        <f t="shared" ca="1" si="833"/>
        <v>0</v>
      </c>
    </row>
    <row r="8915" spans="3:8">
      <c r="C8915" s="13">
        <f t="shared" ca="1" si="828"/>
        <v>1987.7253589015529</v>
      </c>
      <c r="D8915" s="13">
        <f t="shared" ca="1" si="829"/>
        <v>100.16740278945103</v>
      </c>
      <c r="E8915" s="13">
        <f t="shared" ca="1" si="830"/>
        <v>1006655.7203606031</v>
      </c>
      <c r="F8915" s="13">
        <f t="shared" ca="1" si="831"/>
        <v>4.0003967569564507</v>
      </c>
      <c r="G8915" s="13">
        <f t="shared" ca="1" si="832"/>
        <v>0.48864794061325145</v>
      </c>
      <c r="H8915" s="13">
        <f t="shared" ca="1" si="833"/>
        <v>0</v>
      </c>
    </row>
    <row r="8916" spans="3:8">
      <c r="C8916" s="13">
        <f t="shared" ca="1" si="828"/>
        <v>2002.5914084767965</v>
      </c>
      <c r="D8916" s="13">
        <f t="shared" ca="1" si="829"/>
        <v>100.29769029432407</v>
      </c>
      <c r="E8916" s="13">
        <f t="shared" ca="1" si="830"/>
        <v>993432.43737275165</v>
      </c>
      <c r="F8916" s="13">
        <f t="shared" ca="1" si="831"/>
        <v>3.987377541030801</v>
      </c>
      <c r="G8916" s="13">
        <f t="shared" ca="1" si="832"/>
        <v>0.50984479984324482</v>
      </c>
      <c r="H8916" s="13">
        <f t="shared" ca="1" si="833"/>
        <v>0</v>
      </c>
    </row>
    <row r="8917" spans="3:8">
      <c r="C8917" s="13">
        <f t="shared" ca="1" si="828"/>
        <v>2007.6191897455676</v>
      </c>
      <c r="D8917" s="13">
        <f t="shared" ca="1" si="829"/>
        <v>100.18774115727366</v>
      </c>
      <c r="E8917" s="13">
        <f t="shared" ca="1" si="830"/>
        <v>999570.81636780163</v>
      </c>
      <c r="F8917" s="13">
        <f t="shared" ca="1" si="831"/>
        <v>4.0093056822618296</v>
      </c>
      <c r="G8917" s="13">
        <f t="shared" ca="1" si="832"/>
        <v>0.49766505924351162</v>
      </c>
      <c r="H8917" s="13">
        <f t="shared" ca="1" si="833"/>
        <v>0</v>
      </c>
    </row>
    <row r="8918" spans="3:8">
      <c r="C8918" s="13">
        <f t="shared" ca="1" si="828"/>
        <v>2017.9727768075127</v>
      </c>
      <c r="D8918" s="13">
        <f t="shared" ca="1" si="829"/>
        <v>100.9450089982399</v>
      </c>
      <c r="E8918" s="13">
        <f t="shared" ca="1" si="830"/>
        <v>995828.90214389667</v>
      </c>
      <c r="F8918" s="13">
        <f t="shared" ca="1" si="831"/>
        <v>4.0076196963254755</v>
      </c>
      <c r="G8918" s="13">
        <f t="shared" ca="1" si="832"/>
        <v>0.50937175087177644</v>
      </c>
      <c r="H8918" s="13">
        <f t="shared" ca="1" si="833"/>
        <v>0</v>
      </c>
    </row>
    <row r="8919" spans="3:8">
      <c r="C8919" s="13">
        <f t="shared" ca="1" si="828"/>
        <v>1997.4024957293946</v>
      </c>
      <c r="D8919" s="13">
        <f t="shared" ca="1" si="829"/>
        <v>99.839240882869717</v>
      </c>
      <c r="E8919" s="13">
        <f t="shared" ca="1" si="830"/>
        <v>992911.8254594662</v>
      </c>
      <c r="F8919" s="13">
        <f t="shared" ca="1" si="831"/>
        <v>3.9926127034174814</v>
      </c>
      <c r="G8919" s="13">
        <f t="shared" ca="1" si="832"/>
        <v>0.50250820949430985</v>
      </c>
      <c r="H8919" s="13">
        <f t="shared" ca="1" si="833"/>
        <v>0</v>
      </c>
    </row>
    <row r="8920" spans="3:8">
      <c r="C8920" s="13">
        <f t="shared" ref="C8920:C8983" ca="1" si="834">NORMINV(RAND(),$D$3,$G$3)</f>
        <v>1997.6378236542496</v>
      </c>
      <c r="D8920" s="13">
        <f t="shared" ref="D8920:D8983" ca="1" si="835">NORMINV(RAND(),$D$4,$G$4)</f>
        <v>100.38232423659986</v>
      </c>
      <c r="E8920" s="13">
        <f t="shared" ref="E8920:E8983" ca="1" si="836">NORMINV(RAND(),$D$5,$G$5)</f>
        <v>989308.49531049782</v>
      </c>
      <c r="F8920" s="13">
        <f t="shared" ref="F8920:F8983" ca="1" si="837">NORMINV(RAND(),$D$6,$G$6)</f>
        <v>3.9999338783808587</v>
      </c>
      <c r="G8920" s="13">
        <f t="shared" ref="G8920:G8983" ca="1" si="838">C8920^2*D8920/(E8920*3.1415926*F8920^4)</f>
        <v>0.50349817343538184</v>
      </c>
      <c r="H8920" s="13">
        <f t="shared" ref="H8920:H8983" ca="1" si="839">IF(G8920&gt;0.54,1,IF(G8920&lt;0.46,1,0))</f>
        <v>0</v>
      </c>
    </row>
    <row r="8921" spans="3:8">
      <c r="C8921" s="13">
        <f t="shared" ca="1" si="834"/>
        <v>1994.5400634894204</v>
      </c>
      <c r="D8921" s="13">
        <f t="shared" ca="1" si="835"/>
        <v>100.80411764770551</v>
      </c>
      <c r="E8921" s="13">
        <f t="shared" ca="1" si="836"/>
        <v>992007.72321269114</v>
      </c>
      <c r="F8921" s="13">
        <f t="shared" ca="1" si="837"/>
        <v>4.0075591377606141</v>
      </c>
      <c r="G8921" s="13">
        <f t="shared" ca="1" si="838"/>
        <v>0.49886050648040908</v>
      </c>
      <c r="H8921" s="13">
        <f t="shared" ca="1" si="839"/>
        <v>0</v>
      </c>
    </row>
    <row r="8922" spans="3:8">
      <c r="C8922" s="13">
        <f t="shared" ca="1" si="834"/>
        <v>1983.9708433629035</v>
      </c>
      <c r="D8922" s="13">
        <f t="shared" ca="1" si="835"/>
        <v>100.69098114538156</v>
      </c>
      <c r="E8922" s="13">
        <f t="shared" ca="1" si="836"/>
        <v>996908.78148263146</v>
      </c>
      <c r="F8922" s="13">
        <f t="shared" ca="1" si="837"/>
        <v>3.9996790613941116</v>
      </c>
      <c r="G8922" s="13">
        <f t="shared" ca="1" si="838"/>
        <v>0.49448745576698772</v>
      </c>
      <c r="H8922" s="13">
        <f t="shared" ca="1" si="839"/>
        <v>0</v>
      </c>
    </row>
    <row r="8923" spans="3:8">
      <c r="C8923" s="13">
        <f t="shared" ca="1" si="834"/>
        <v>1982.029597024411</v>
      </c>
      <c r="D8923" s="13">
        <f t="shared" ca="1" si="835"/>
        <v>100.30063405342953</v>
      </c>
      <c r="E8923" s="13">
        <f t="shared" ca="1" si="836"/>
        <v>987406.72859083023</v>
      </c>
      <c r="F8923" s="13">
        <f t="shared" ca="1" si="837"/>
        <v>3.9997073098180476</v>
      </c>
      <c r="G8923" s="13">
        <f t="shared" ca="1" si="838"/>
        <v>0.49632386102160692</v>
      </c>
      <c r="H8923" s="13">
        <f t="shared" ca="1" si="839"/>
        <v>0</v>
      </c>
    </row>
    <row r="8924" spans="3:8">
      <c r="C8924" s="13">
        <f t="shared" ca="1" si="834"/>
        <v>2004.0207044960271</v>
      </c>
      <c r="D8924" s="13">
        <f t="shared" ca="1" si="835"/>
        <v>99.044732114620928</v>
      </c>
      <c r="E8924" s="13">
        <f t="shared" ca="1" si="836"/>
        <v>999397.45479017752</v>
      </c>
      <c r="F8924" s="13">
        <f t="shared" ca="1" si="837"/>
        <v>3.9968480993578979</v>
      </c>
      <c r="G8924" s="13">
        <f t="shared" ca="1" si="838"/>
        <v>0.49645182658442993</v>
      </c>
      <c r="H8924" s="13">
        <f t="shared" ca="1" si="839"/>
        <v>0</v>
      </c>
    </row>
    <row r="8925" spans="3:8">
      <c r="C8925" s="13">
        <f t="shared" ca="1" si="834"/>
        <v>1995.8725745788445</v>
      </c>
      <c r="D8925" s="13">
        <f t="shared" ca="1" si="835"/>
        <v>100.72530029996481</v>
      </c>
      <c r="E8925" s="13">
        <f t="shared" ca="1" si="836"/>
        <v>1002190.8843035618</v>
      </c>
      <c r="F8925" s="13">
        <f t="shared" ca="1" si="837"/>
        <v>3.9992097092749979</v>
      </c>
      <c r="G8925" s="13">
        <f t="shared" ca="1" si="838"/>
        <v>0.49820394937155882</v>
      </c>
      <c r="H8925" s="13">
        <f t="shared" ca="1" si="839"/>
        <v>0</v>
      </c>
    </row>
    <row r="8926" spans="3:8">
      <c r="C8926" s="13">
        <f t="shared" ca="1" si="834"/>
        <v>2016.2807841628485</v>
      </c>
      <c r="D8926" s="13">
        <f t="shared" ca="1" si="835"/>
        <v>100.5919068310785</v>
      </c>
      <c r="E8926" s="13">
        <f t="shared" ca="1" si="836"/>
        <v>997664.16136551567</v>
      </c>
      <c r="F8926" s="13">
        <f t="shared" ca="1" si="837"/>
        <v>3.9948167882078365</v>
      </c>
      <c r="G8926" s="13">
        <f t="shared" ca="1" si="838"/>
        <v>0.51232241915198329</v>
      </c>
      <c r="H8926" s="13">
        <f t="shared" ca="1" si="839"/>
        <v>0</v>
      </c>
    </row>
    <row r="8927" spans="3:8">
      <c r="C8927" s="13">
        <f t="shared" ca="1" si="834"/>
        <v>1995.6836369774969</v>
      </c>
      <c r="D8927" s="13">
        <f t="shared" ca="1" si="835"/>
        <v>99.819403052456465</v>
      </c>
      <c r="E8927" s="13">
        <f t="shared" ca="1" si="836"/>
        <v>994947.45775783097</v>
      </c>
      <c r="F8927" s="13">
        <f t="shared" ca="1" si="837"/>
        <v>3.9944708562246096</v>
      </c>
      <c r="G8927" s="13">
        <f t="shared" ca="1" si="838"/>
        <v>0.49958722194518618</v>
      </c>
      <c r="H8927" s="13">
        <f t="shared" ca="1" si="839"/>
        <v>0</v>
      </c>
    </row>
    <row r="8928" spans="3:8">
      <c r="C8928" s="13">
        <f t="shared" ca="1" si="834"/>
        <v>2001.0678700324613</v>
      </c>
      <c r="D8928" s="13">
        <f t="shared" ca="1" si="835"/>
        <v>100.00487771232289</v>
      </c>
      <c r="E8928" s="13">
        <f t="shared" ca="1" si="836"/>
        <v>997559.25087065471</v>
      </c>
      <c r="F8928" s="13">
        <f t="shared" ca="1" si="837"/>
        <v>3.9986471383204276</v>
      </c>
      <c r="G8928" s="13">
        <f t="shared" ca="1" si="838"/>
        <v>0.4998088358039226</v>
      </c>
      <c r="H8928" s="13">
        <f t="shared" ca="1" si="839"/>
        <v>0</v>
      </c>
    </row>
    <row r="8929" spans="3:8">
      <c r="C8929" s="13">
        <f t="shared" ca="1" si="834"/>
        <v>1993.2006949236713</v>
      </c>
      <c r="D8929" s="13">
        <f t="shared" ca="1" si="835"/>
        <v>100.85428645197339</v>
      </c>
      <c r="E8929" s="13">
        <f t="shared" ca="1" si="836"/>
        <v>997972.33400206908</v>
      </c>
      <c r="F8929" s="13">
        <f t="shared" ca="1" si="837"/>
        <v>4.0062478297343773</v>
      </c>
      <c r="G8929" s="13">
        <f t="shared" ca="1" si="838"/>
        <v>0.49610865920164865</v>
      </c>
      <c r="H8929" s="13">
        <f t="shared" ca="1" si="839"/>
        <v>0</v>
      </c>
    </row>
    <row r="8930" spans="3:8">
      <c r="C8930" s="13">
        <f t="shared" ca="1" si="834"/>
        <v>2009.385451159568</v>
      </c>
      <c r="D8930" s="13">
        <f t="shared" ca="1" si="835"/>
        <v>100.15793322262448</v>
      </c>
      <c r="E8930" s="13">
        <f t="shared" ca="1" si="836"/>
        <v>999794.69374360726</v>
      </c>
      <c r="F8930" s="13">
        <f t="shared" ca="1" si="837"/>
        <v>4.0002548018328214</v>
      </c>
      <c r="G8930" s="13">
        <f t="shared" ca="1" si="838"/>
        <v>0.50280611119499141</v>
      </c>
      <c r="H8930" s="13">
        <f t="shared" ca="1" si="839"/>
        <v>0</v>
      </c>
    </row>
    <row r="8931" spans="3:8">
      <c r="C8931" s="13">
        <f t="shared" ca="1" si="834"/>
        <v>1991.0169707580303</v>
      </c>
      <c r="D8931" s="13">
        <f t="shared" ca="1" si="835"/>
        <v>100.20361193810567</v>
      </c>
      <c r="E8931" s="13">
        <f t="shared" ca="1" si="836"/>
        <v>989252.19761429587</v>
      </c>
      <c r="F8931" s="13">
        <f t="shared" ca="1" si="837"/>
        <v>4.0092313367675159</v>
      </c>
      <c r="G8931" s="13">
        <f t="shared" ca="1" si="838"/>
        <v>0.49468865004069179</v>
      </c>
      <c r="H8931" s="13">
        <f t="shared" ca="1" si="839"/>
        <v>0</v>
      </c>
    </row>
    <row r="8932" spans="3:8">
      <c r="C8932" s="13">
        <f t="shared" ca="1" si="834"/>
        <v>1991.1932971503159</v>
      </c>
      <c r="D8932" s="13">
        <f t="shared" ca="1" si="835"/>
        <v>99.821363205138027</v>
      </c>
      <c r="E8932" s="13">
        <f t="shared" ca="1" si="836"/>
        <v>995468.97683528287</v>
      </c>
      <c r="F8932" s="13">
        <f t="shared" ca="1" si="837"/>
        <v>4.0050796810267402</v>
      </c>
      <c r="G8932" s="13">
        <f t="shared" ca="1" si="838"/>
        <v>0.49184481936941415</v>
      </c>
      <c r="H8932" s="13">
        <f t="shared" ca="1" si="839"/>
        <v>0</v>
      </c>
    </row>
    <row r="8933" spans="3:8">
      <c r="C8933" s="13">
        <f t="shared" ca="1" si="834"/>
        <v>1997.459893677918</v>
      </c>
      <c r="D8933" s="13">
        <f t="shared" ca="1" si="835"/>
        <v>100.48941085224322</v>
      </c>
      <c r="E8933" s="13">
        <f t="shared" ca="1" si="836"/>
        <v>985805.46468903427</v>
      </c>
      <c r="F8933" s="13">
        <f t="shared" ca="1" si="837"/>
        <v>3.9960510866757026</v>
      </c>
      <c r="G8933" s="13">
        <f t="shared" ca="1" si="838"/>
        <v>0.50770474529902976</v>
      </c>
      <c r="H8933" s="13">
        <f t="shared" ca="1" si="839"/>
        <v>0</v>
      </c>
    </row>
    <row r="8934" spans="3:8">
      <c r="C8934" s="13">
        <f t="shared" ca="1" si="834"/>
        <v>2014.6903361747211</v>
      </c>
      <c r="D8934" s="13">
        <f t="shared" ca="1" si="835"/>
        <v>100.03744893699181</v>
      </c>
      <c r="E8934" s="13">
        <f t="shared" ca="1" si="836"/>
        <v>994114.15338149085</v>
      </c>
      <c r="F8934" s="13">
        <f t="shared" ca="1" si="837"/>
        <v>3.9952958164645063</v>
      </c>
      <c r="G8934" s="13">
        <f t="shared" ca="1" si="838"/>
        <v>0.51026682126812473</v>
      </c>
      <c r="H8934" s="13">
        <f t="shared" ca="1" si="839"/>
        <v>0</v>
      </c>
    </row>
    <row r="8935" spans="3:8">
      <c r="C8935" s="13">
        <f t="shared" ca="1" si="834"/>
        <v>2014.5493838600953</v>
      </c>
      <c r="D8935" s="13">
        <f t="shared" ca="1" si="835"/>
        <v>100.17274042869819</v>
      </c>
      <c r="E8935" s="13">
        <f t="shared" ca="1" si="836"/>
        <v>993797.63008012658</v>
      </c>
      <c r="F8935" s="13">
        <f t="shared" ca="1" si="837"/>
        <v>3.9928801769805822</v>
      </c>
      <c r="G8935" s="13">
        <f t="shared" ca="1" si="838"/>
        <v>0.51228596596503906</v>
      </c>
      <c r="H8935" s="13">
        <f t="shared" ca="1" si="839"/>
        <v>0</v>
      </c>
    </row>
    <row r="8936" spans="3:8">
      <c r="C8936" s="13">
        <f t="shared" ca="1" si="834"/>
        <v>1990.2388567356224</v>
      </c>
      <c r="D8936" s="13">
        <f t="shared" ca="1" si="835"/>
        <v>99.12371572284033</v>
      </c>
      <c r="E8936" s="13">
        <f t="shared" ca="1" si="836"/>
        <v>993426.64298725268</v>
      </c>
      <c r="F8936" s="13">
        <f t="shared" ca="1" si="837"/>
        <v>3.9860049827651096</v>
      </c>
      <c r="G8936" s="13">
        <f t="shared" ca="1" si="838"/>
        <v>0.49836892861068427</v>
      </c>
      <c r="H8936" s="13">
        <f t="shared" ca="1" si="839"/>
        <v>0</v>
      </c>
    </row>
    <row r="8937" spans="3:8">
      <c r="C8937" s="13">
        <f t="shared" ca="1" si="834"/>
        <v>2014.403461653181</v>
      </c>
      <c r="D8937" s="13">
        <f t="shared" ca="1" si="835"/>
        <v>99.75189004804551</v>
      </c>
      <c r="E8937" s="13">
        <f t="shared" ca="1" si="836"/>
        <v>983305.87475935253</v>
      </c>
      <c r="F8937" s="13">
        <f t="shared" ca="1" si="837"/>
        <v>3.9883071160394143</v>
      </c>
      <c r="G8937" s="13">
        <f t="shared" ca="1" si="838"/>
        <v>0.51787050731729223</v>
      </c>
      <c r="H8937" s="13">
        <f t="shared" ca="1" si="839"/>
        <v>0</v>
      </c>
    </row>
    <row r="8938" spans="3:8">
      <c r="C8938" s="13">
        <f t="shared" ca="1" si="834"/>
        <v>2011.7749177883286</v>
      </c>
      <c r="D8938" s="13">
        <f t="shared" ca="1" si="835"/>
        <v>100.34626104802348</v>
      </c>
      <c r="E8938" s="13">
        <f t="shared" ca="1" si="836"/>
        <v>994116.03826474457</v>
      </c>
      <c r="F8938" s="13">
        <f t="shared" ca="1" si="837"/>
        <v>4.0014619062304639</v>
      </c>
      <c r="G8938" s="13">
        <f t="shared" ca="1" si="838"/>
        <v>0.507222231825325</v>
      </c>
      <c r="H8938" s="13">
        <f t="shared" ca="1" si="839"/>
        <v>0</v>
      </c>
    </row>
    <row r="8939" spans="3:8">
      <c r="C8939" s="13">
        <f t="shared" ca="1" si="834"/>
        <v>1987.2062429489247</v>
      </c>
      <c r="D8939" s="13">
        <f t="shared" ca="1" si="835"/>
        <v>101.07683912547273</v>
      </c>
      <c r="E8939" s="13">
        <f t="shared" ca="1" si="836"/>
        <v>1003860.3365408104</v>
      </c>
      <c r="F8939" s="13">
        <f t="shared" ca="1" si="837"/>
        <v>3.9949488285486594</v>
      </c>
      <c r="G8939" s="13">
        <f t="shared" ca="1" si="838"/>
        <v>0.4969005692735271</v>
      </c>
      <c r="H8939" s="13">
        <f t="shared" ca="1" si="839"/>
        <v>0</v>
      </c>
    </row>
    <row r="8940" spans="3:8">
      <c r="C8940" s="13">
        <f t="shared" ca="1" si="834"/>
        <v>2000.1180987669245</v>
      </c>
      <c r="D8940" s="13">
        <f t="shared" ca="1" si="835"/>
        <v>100.31937523675712</v>
      </c>
      <c r="E8940" s="13">
        <f t="shared" ca="1" si="836"/>
        <v>995925.85974371305</v>
      </c>
      <c r="F8940" s="13">
        <f t="shared" ca="1" si="837"/>
        <v>3.9966797436572645</v>
      </c>
      <c r="G8940" s="13">
        <f t="shared" ca="1" si="838"/>
        <v>0.5027149796121354</v>
      </c>
      <c r="H8940" s="13">
        <f t="shared" ca="1" si="839"/>
        <v>0</v>
      </c>
    </row>
    <row r="8941" spans="3:8">
      <c r="C8941" s="13">
        <f t="shared" ca="1" si="834"/>
        <v>2010.0076062929115</v>
      </c>
      <c r="D8941" s="13">
        <f t="shared" ca="1" si="835"/>
        <v>100.23227749110204</v>
      </c>
      <c r="E8941" s="13">
        <f t="shared" ca="1" si="836"/>
        <v>987858.15684820944</v>
      </c>
      <c r="F8941" s="13">
        <f t="shared" ca="1" si="837"/>
        <v>4.0078936855400933</v>
      </c>
      <c r="G8941" s="13">
        <f t="shared" ca="1" si="838"/>
        <v>0.50570095482679878</v>
      </c>
      <c r="H8941" s="13">
        <f t="shared" ca="1" si="839"/>
        <v>0</v>
      </c>
    </row>
    <row r="8942" spans="3:8">
      <c r="C8942" s="13">
        <f t="shared" ca="1" si="834"/>
        <v>2011.1624020271968</v>
      </c>
      <c r="D8942" s="13">
        <f t="shared" ca="1" si="835"/>
        <v>99.103112214783479</v>
      </c>
      <c r="E8942" s="13">
        <f t="shared" ca="1" si="836"/>
        <v>997729.79483813501</v>
      </c>
      <c r="F8942" s="13">
        <f t="shared" ca="1" si="837"/>
        <v>3.994560181831543</v>
      </c>
      <c r="G8942" s="13">
        <f t="shared" ca="1" si="838"/>
        <v>0.50227654103479125</v>
      </c>
      <c r="H8942" s="13">
        <f t="shared" ca="1" si="839"/>
        <v>0</v>
      </c>
    </row>
    <row r="8943" spans="3:8">
      <c r="C8943" s="13">
        <f t="shared" ca="1" si="834"/>
        <v>1982.8851711784514</v>
      </c>
      <c r="D8943" s="13">
        <f t="shared" ca="1" si="835"/>
        <v>98.891401880729646</v>
      </c>
      <c r="E8943" s="13">
        <f t="shared" ca="1" si="836"/>
        <v>990662.92808238755</v>
      </c>
      <c r="F8943" s="13">
        <f t="shared" ca="1" si="837"/>
        <v>4.0010922647532929</v>
      </c>
      <c r="G8943" s="13">
        <f t="shared" ca="1" si="838"/>
        <v>0.48748765425859364</v>
      </c>
      <c r="H8943" s="13">
        <f t="shared" ca="1" si="839"/>
        <v>0</v>
      </c>
    </row>
    <row r="8944" spans="3:8">
      <c r="C8944" s="13">
        <f t="shared" ca="1" si="834"/>
        <v>2018.1693753617787</v>
      </c>
      <c r="D8944" s="13">
        <f t="shared" ca="1" si="835"/>
        <v>101.17914052509511</v>
      </c>
      <c r="E8944" s="13">
        <f t="shared" ca="1" si="836"/>
        <v>1000499.8868347768</v>
      </c>
      <c r="F8944" s="13">
        <f t="shared" ca="1" si="837"/>
        <v>3.9878674591826115</v>
      </c>
      <c r="G8944" s="13">
        <f t="shared" ca="1" si="838"/>
        <v>0.5184136612538115</v>
      </c>
      <c r="H8944" s="13">
        <f t="shared" ca="1" si="839"/>
        <v>0</v>
      </c>
    </row>
    <row r="8945" spans="3:8">
      <c r="C8945" s="13">
        <f t="shared" ca="1" si="834"/>
        <v>2003.4588882160122</v>
      </c>
      <c r="D8945" s="13">
        <f t="shared" ca="1" si="835"/>
        <v>99.339538682162427</v>
      </c>
      <c r="E8945" s="13">
        <f t="shared" ca="1" si="836"/>
        <v>991772.06272447412</v>
      </c>
      <c r="F8945" s="13">
        <f t="shared" ca="1" si="837"/>
        <v>4.0067103967197726</v>
      </c>
      <c r="G8945" s="13">
        <f t="shared" ca="1" si="838"/>
        <v>0.49655740324618008</v>
      </c>
      <c r="H8945" s="13">
        <f t="shared" ca="1" si="839"/>
        <v>0</v>
      </c>
    </row>
    <row r="8946" spans="3:8">
      <c r="C8946" s="13">
        <f t="shared" ca="1" si="834"/>
        <v>2007.2678200133785</v>
      </c>
      <c r="D8946" s="13">
        <f t="shared" ca="1" si="835"/>
        <v>99.989469021901144</v>
      </c>
      <c r="E8946" s="13">
        <f t="shared" ca="1" si="836"/>
        <v>991515.57112027728</v>
      </c>
      <c r="F8946" s="13">
        <f t="shared" ca="1" si="837"/>
        <v>4.0021313481840011</v>
      </c>
      <c r="G8946" s="13">
        <f t="shared" ca="1" si="838"/>
        <v>0.5041388318150678</v>
      </c>
      <c r="H8946" s="13">
        <f t="shared" ca="1" si="839"/>
        <v>0</v>
      </c>
    </row>
    <row r="8947" spans="3:8">
      <c r="C8947" s="13">
        <f t="shared" ca="1" si="834"/>
        <v>1975.9230281907689</v>
      </c>
      <c r="D8947" s="13">
        <f t="shared" ca="1" si="835"/>
        <v>100.05098511366815</v>
      </c>
      <c r="E8947" s="13">
        <f t="shared" ca="1" si="836"/>
        <v>1007575.6107108598</v>
      </c>
      <c r="F8947" s="13">
        <f t="shared" ca="1" si="837"/>
        <v>4.0014620025869858</v>
      </c>
      <c r="G8947" s="13">
        <f t="shared" ca="1" si="838"/>
        <v>0.48134793587035463</v>
      </c>
      <c r="H8947" s="13">
        <f t="shared" ca="1" si="839"/>
        <v>0</v>
      </c>
    </row>
    <row r="8948" spans="3:8">
      <c r="C8948" s="13">
        <f t="shared" ca="1" si="834"/>
        <v>2006.9221005960096</v>
      </c>
      <c r="D8948" s="13">
        <f t="shared" ca="1" si="835"/>
        <v>100.23329856814796</v>
      </c>
      <c r="E8948" s="13">
        <f t="shared" ca="1" si="836"/>
        <v>986704.92629874626</v>
      </c>
      <c r="F8948" s="13">
        <f t="shared" ca="1" si="837"/>
        <v>4.0011325880943822</v>
      </c>
      <c r="G8948" s="13">
        <f t="shared" ca="1" si="838"/>
        <v>0.50816426278960969</v>
      </c>
      <c r="H8948" s="13">
        <f t="shared" ca="1" si="839"/>
        <v>0</v>
      </c>
    </row>
    <row r="8949" spans="3:8">
      <c r="C8949" s="13">
        <f t="shared" ca="1" si="834"/>
        <v>2002.6223054522272</v>
      </c>
      <c r="D8949" s="13">
        <f t="shared" ca="1" si="835"/>
        <v>99.220948830386945</v>
      </c>
      <c r="E8949" s="13">
        <f t="shared" ca="1" si="836"/>
        <v>987628.89212134504</v>
      </c>
      <c r="F8949" s="13">
        <f t="shared" ca="1" si="837"/>
        <v>3.9972308975549709</v>
      </c>
      <c r="G8949" s="13">
        <f t="shared" ca="1" si="838"/>
        <v>0.5023667410486421</v>
      </c>
      <c r="H8949" s="13">
        <f t="shared" ca="1" si="839"/>
        <v>0</v>
      </c>
    </row>
    <row r="8950" spans="3:8">
      <c r="C8950" s="13">
        <f t="shared" ca="1" si="834"/>
        <v>2003.582542224779</v>
      </c>
      <c r="D8950" s="13">
        <f t="shared" ca="1" si="835"/>
        <v>101.21349374856972</v>
      </c>
      <c r="E8950" s="13">
        <f t="shared" ca="1" si="836"/>
        <v>1002400.8517937997</v>
      </c>
      <c r="F8950" s="13">
        <f t="shared" ca="1" si="837"/>
        <v>4.0041590649515797</v>
      </c>
      <c r="G8950" s="13">
        <f t="shared" ca="1" si="838"/>
        <v>0.50189898335006</v>
      </c>
      <c r="H8950" s="13">
        <f t="shared" ca="1" si="839"/>
        <v>0</v>
      </c>
    </row>
    <row r="8951" spans="3:8">
      <c r="C8951" s="13">
        <f t="shared" ca="1" si="834"/>
        <v>2007.8662155741115</v>
      </c>
      <c r="D8951" s="13">
        <f t="shared" ca="1" si="835"/>
        <v>99.694540487601031</v>
      </c>
      <c r="E8951" s="13">
        <f t="shared" ca="1" si="836"/>
        <v>1003460.2965828413</v>
      </c>
      <c r="F8951" s="13">
        <f t="shared" ca="1" si="837"/>
        <v>3.9956840135638547</v>
      </c>
      <c r="G8951" s="13">
        <f t="shared" ca="1" si="838"/>
        <v>0.50017999449179207</v>
      </c>
      <c r="H8951" s="13">
        <f t="shared" ca="1" si="839"/>
        <v>0</v>
      </c>
    </row>
    <row r="8952" spans="3:8">
      <c r="C8952" s="13">
        <f t="shared" ca="1" si="834"/>
        <v>2011.251664278037</v>
      </c>
      <c r="D8952" s="13">
        <f t="shared" ca="1" si="835"/>
        <v>100.83090661102931</v>
      </c>
      <c r="E8952" s="13">
        <f t="shared" ca="1" si="836"/>
        <v>994529.7735067457</v>
      </c>
      <c r="F8952" s="13">
        <f t="shared" ca="1" si="837"/>
        <v>3.9995645920992073</v>
      </c>
      <c r="G8952" s="13">
        <f t="shared" ca="1" si="838"/>
        <v>0.51016186399371433</v>
      </c>
      <c r="H8952" s="13">
        <f t="shared" ca="1" si="839"/>
        <v>0</v>
      </c>
    </row>
    <row r="8953" spans="3:8">
      <c r="C8953" s="13">
        <f t="shared" ca="1" si="834"/>
        <v>1997.8981482401207</v>
      </c>
      <c r="D8953" s="13">
        <f t="shared" ca="1" si="835"/>
        <v>99.202447069801778</v>
      </c>
      <c r="E8953" s="13">
        <f t="shared" ca="1" si="836"/>
        <v>981908.32711676485</v>
      </c>
      <c r="F8953" s="13">
        <f t="shared" ca="1" si="837"/>
        <v>4.001172284828276</v>
      </c>
      <c r="G8953" s="13">
        <f t="shared" ca="1" si="838"/>
        <v>0.50084028959904259</v>
      </c>
      <c r="H8953" s="13">
        <f t="shared" ca="1" si="839"/>
        <v>0</v>
      </c>
    </row>
    <row r="8954" spans="3:8">
      <c r="C8954" s="13">
        <f t="shared" ca="1" si="834"/>
        <v>1980.6732190433258</v>
      </c>
      <c r="D8954" s="13">
        <f t="shared" ca="1" si="835"/>
        <v>99.994343335178698</v>
      </c>
      <c r="E8954" s="13">
        <f t="shared" ca="1" si="836"/>
        <v>1000858.9900461728</v>
      </c>
      <c r="F8954" s="13">
        <f t="shared" ca="1" si="837"/>
        <v>4.005655854902197</v>
      </c>
      <c r="G8954" s="13">
        <f t="shared" ca="1" si="838"/>
        <v>0.48460042971007972</v>
      </c>
      <c r="H8954" s="13">
        <f t="shared" ca="1" si="839"/>
        <v>0</v>
      </c>
    </row>
    <row r="8955" spans="3:8">
      <c r="C8955" s="13">
        <f t="shared" ca="1" si="834"/>
        <v>2002.0644140216657</v>
      </c>
      <c r="D8955" s="13">
        <f t="shared" ca="1" si="835"/>
        <v>100.29632040190916</v>
      </c>
      <c r="E8955" s="13">
        <f t="shared" ca="1" si="836"/>
        <v>1005673.2685688557</v>
      </c>
      <c r="F8955" s="13">
        <f t="shared" ca="1" si="837"/>
        <v>4.0109123007300891</v>
      </c>
      <c r="G8955" s="13">
        <f t="shared" ca="1" si="838"/>
        <v>0.49165635419091325</v>
      </c>
      <c r="H8955" s="13">
        <f t="shared" ca="1" si="839"/>
        <v>0</v>
      </c>
    </row>
    <row r="8956" spans="3:8">
      <c r="C8956" s="13">
        <f t="shared" ca="1" si="834"/>
        <v>1995.0666961185134</v>
      </c>
      <c r="D8956" s="13">
        <f t="shared" ca="1" si="835"/>
        <v>99.450519079420445</v>
      </c>
      <c r="E8956" s="13">
        <f t="shared" ca="1" si="836"/>
        <v>1000087.8823558412</v>
      </c>
      <c r="F8956" s="13">
        <f t="shared" ca="1" si="837"/>
        <v>3.9980260760961386</v>
      </c>
      <c r="G8956" s="13">
        <f t="shared" ca="1" si="838"/>
        <v>0.49311858663469865</v>
      </c>
      <c r="H8956" s="13">
        <f t="shared" ca="1" si="839"/>
        <v>0</v>
      </c>
    </row>
    <row r="8957" spans="3:8">
      <c r="C8957" s="13">
        <f t="shared" ca="1" si="834"/>
        <v>2017.8975551124122</v>
      </c>
      <c r="D8957" s="13">
        <f t="shared" ca="1" si="835"/>
        <v>100.60343230080842</v>
      </c>
      <c r="E8957" s="13">
        <f t="shared" ca="1" si="836"/>
        <v>989117.93859075033</v>
      </c>
      <c r="F8957" s="13">
        <f t="shared" ca="1" si="837"/>
        <v>3.9883387108400599</v>
      </c>
      <c r="G8957" s="13">
        <f t="shared" ca="1" si="838"/>
        <v>0.52100866644849686</v>
      </c>
      <c r="H8957" s="13">
        <f t="shared" ca="1" si="839"/>
        <v>0</v>
      </c>
    </row>
    <row r="8958" spans="3:8">
      <c r="C8958" s="13">
        <f t="shared" ca="1" si="834"/>
        <v>2014.0870157040697</v>
      </c>
      <c r="D8958" s="13">
        <f t="shared" ca="1" si="835"/>
        <v>100.45339141711439</v>
      </c>
      <c r="E8958" s="13">
        <f t="shared" ca="1" si="836"/>
        <v>993953.73388846975</v>
      </c>
      <c r="F8958" s="13">
        <f t="shared" ca="1" si="837"/>
        <v>4.0069241098388773</v>
      </c>
      <c r="G8958" s="13">
        <f t="shared" ca="1" si="838"/>
        <v>0.50624478197447864</v>
      </c>
      <c r="H8958" s="13">
        <f t="shared" ca="1" si="839"/>
        <v>0</v>
      </c>
    </row>
    <row r="8959" spans="3:8">
      <c r="C8959" s="13">
        <f t="shared" ca="1" si="834"/>
        <v>2011.8158174210771</v>
      </c>
      <c r="D8959" s="13">
        <f t="shared" ca="1" si="835"/>
        <v>100.02042148518288</v>
      </c>
      <c r="E8959" s="13">
        <f t="shared" ca="1" si="836"/>
        <v>992557.07282672962</v>
      </c>
      <c r="F8959" s="13">
        <f t="shared" ca="1" si="837"/>
        <v>3.997674513032373</v>
      </c>
      <c r="G8959" s="13">
        <f t="shared" ca="1" si="838"/>
        <v>0.5083116201005391</v>
      </c>
      <c r="H8959" s="13">
        <f t="shared" ca="1" si="839"/>
        <v>0</v>
      </c>
    </row>
    <row r="8960" spans="3:8">
      <c r="C8960" s="13">
        <f t="shared" ca="1" si="834"/>
        <v>2008.148240430533</v>
      </c>
      <c r="D8960" s="13">
        <f t="shared" ca="1" si="835"/>
        <v>100.63468386693746</v>
      </c>
      <c r="E8960" s="13">
        <f t="shared" ca="1" si="836"/>
        <v>989137.83554679854</v>
      </c>
      <c r="F8960" s="13">
        <f t="shared" ca="1" si="837"/>
        <v>3.9975725135232762</v>
      </c>
      <c r="G8960" s="13">
        <f t="shared" ca="1" si="838"/>
        <v>0.51138400929356442</v>
      </c>
      <c r="H8960" s="13">
        <f t="shared" ca="1" si="839"/>
        <v>0</v>
      </c>
    </row>
    <row r="8961" spans="3:8">
      <c r="C8961" s="13">
        <f t="shared" ca="1" si="834"/>
        <v>1990.5261709867459</v>
      </c>
      <c r="D8961" s="13">
        <f t="shared" ca="1" si="835"/>
        <v>99.502511006272485</v>
      </c>
      <c r="E8961" s="13">
        <f t="shared" ca="1" si="836"/>
        <v>995236.79201174539</v>
      </c>
      <c r="F8961" s="13">
        <f t="shared" ca="1" si="837"/>
        <v>3.9953122149647031</v>
      </c>
      <c r="G8961" s="13">
        <f t="shared" ca="1" si="838"/>
        <v>0.49486945016919992</v>
      </c>
      <c r="H8961" s="13">
        <f t="shared" ca="1" si="839"/>
        <v>0</v>
      </c>
    </row>
    <row r="8962" spans="3:8">
      <c r="C8962" s="13">
        <f t="shared" ca="1" si="834"/>
        <v>1994.0801431482494</v>
      </c>
      <c r="D8962" s="13">
        <f t="shared" ca="1" si="835"/>
        <v>100.59987975466606</v>
      </c>
      <c r="E8962" s="13">
        <f t="shared" ca="1" si="836"/>
        <v>1001326.6247102194</v>
      </c>
      <c r="F8962" s="13">
        <f t="shared" ca="1" si="837"/>
        <v>3.9959469873125961</v>
      </c>
      <c r="G8962" s="13">
        <f t="shared" ca="1" si="838"/>
        <v>0.49874456743210283</v>
      </c>
      <c r="H8962" s="13">
        <f t="shared" ca="1" si="839"/>
        <v>0</v>
      </c>
    </row>
    <row r="8963" spans="3:8">
      <c r="C8963" s="13">
        <f t="shared" ca="1" si="834"/>
        <v>1988.982359457327</v>
      </c>
      <c r="D8963" s="13">
        <f t="shared" ca="1" si="835"/>
        <v>100.99295941804421</v>
      </c>
      <c r="E8963" s="13">
        <f t="shared" ca="1" si="836"/>
        <v>989856.56815058761</v>
      </c>
      <c r="F8963" s="13">
        <f t="shared" ca="1" si="837"/>
        <v>4.0022387201696361</v>
      </c>
      <c r="G8963" s="13">
        <f t="shared" ca="1" si="838"/>
        <v>0.50074759214607778</v>
      </c>
      <c r="H8963" s="13">
        <f t="shared" ca="1" si="839"/>
        <v>0</v>
      </c>
    </row>
    <row r="8964" spans="3:8">
      <c r="C8964" s="13">
        <f t="shared" ca="1" si="834"/>
        <v>1990.1825479503389</v>
      </c>
      <c r="D8964" s="13">
        <f t="shared" ca="1" si="835"/>
        <v>100.40770098965386</v>
      </c>
      <c r="E8964" s="13">
        <f t="shared" ca="1" si="836"/>
        <v>994542.63578836143</v>
      </c>
      <c r="F8964" s="13">
        <f t="shared" ca="1" si="837"/>
        <v>4.004447892605719</v>
      </c>
      <c r="G8964" s="13">
        <f t="shared" ca="1" si="838"/>
        <v>0.49500432306883241</v>
      </c>
      <c r="H8964" s="13">
        <f t="shared" ca="1" si="839"/>
        <v>0</v>
      </c>
    </row>
    <row r="8965" spans="3:8">
      <c r="C8965" s="13">
        <f t="shared" ca="1" si="834"/>
        <v>2011.7338640447174</v>
      </c>
      <c r="D8965" s="13">
        <f t="shared" ca="1" si="835"/>
        <v>99.591611572009015</v>
      </c>
      <c r="E8965" s="13">
        <f t="shared" ca="1" si="836"/>
        <v>1001273.8696486087</v>
      </c>
      <c r="F8965" s="13">
        <f t="shared" ca="1" si="837"/>
        <v>3.9982163219111726</v>
      </c>
      <c r="G8965" s="13">
        <f t="shared" ca="1" si="838"/>
        <v>0.50141337507876149</v>
      </c>
      <c r="H8965" s="13">
        <f t="shared" ca="1" si="839"/>
        <v>0</v>
      </c>
    </row>
    <row r="8966" spans="3:8">
      <c r="C8966" s="13">
        <f t="shared" ca="1" si="834"/>
        <v>2005.5079860281296</v>
      </c>
      <c r="D8966" s="13">
        <f t="shared" ca="1" si="835"/>
        <v>99.74546867491199</v>
      </c>
      <c r="E8966" s="13">
        <f t="shared" ca="1" si="836"/>
        <v>993195.16507959203</v>
      </c>
      <c r="F8966" s="13">
        <f t="shared" ca="1" si="837"/>
        <v>4.0062326539347337</v>
      </c>
      <c r="G8966" s="13">
        <f t="shared" ca="1" si="838"/>
        <v>0.49912904041924216</v>
      </c>
      <c r="H8966" s="13">
        <f t="shared" ca="1" si="839"/>
        <v>0</v>
      </c>
    </row>
    <row r="8967" spans="3:8">
      <c r="C8967" s="13">
        <f t="shared" ca="1" si="834"/>
        <v>1996.2058963481986</v>
      </c>
      <c r="D8967" s="13">
        <f t="shared" ca="1" si="835"/>
        <v>99.870238072588208</v>
      </c>
      <c r="E8967" s="13">
        <f t="shared" ca="1" si="836"/>
        <v>1002657.2059255845</v>
      </c>
      <c r="F8967" s="13">
        <f t="shared" ca="1" si="837"/>
        <v>4.008594723531874</v>
      </c>
      <c r="G8967" s="13">
        <f t="shared" ca="1" si="838"/>
        <v>0.48930066580276926</v>
      </c>
      <c r="H8967" s="13">
        <f t="shared" ca="1" si="839"/>
        <v>0</v>
      </c>
    </row>
    <row r="8968" spans="3:8">
      <c r="C8968" s="13">
        <f t="shared" ca="1" si="834"/>
        <v>2004.1084518552027</v>
      </c>
      <c r="D8968" s="13">
        <f t="shared" ca="1" si="835"/>
        <v>99.817123247818245</v>
      </c>
      <c r="E8968" s="13">
        <f t="shared" ca="1" si="836"/>
        <v>993785.61556249007</v>
      </c>
      <c r="F8968" s="13">
        <f t="shared" ca="1" si="837"/>
        <v>3.9898361152350184</v>
      </c>
      <c r="G8968" s="13">
        <f t="shared" ca="1" si="838"/>
        <v>0.50673941783076437</v>
      </c>
      <c r="H8968" s="13">
        <f t="shared" ca="1" si="839"/>
        <v>0</v>
      </c>
    </row>
    <row r="8969" spans="3:8">
      <c r="C8969" s="13">
        <f t="shared" ca="1" si="834"/>
        <v>2013.2178606667244</v>
      </c>
      <c r="D8969" s="13">
        <f t="shared" ca="1" si="835"/>
        <v>100.23448969533929</v>
      </c>
      <c r="E8969" s="13">
        <f t="shared" ca="1" si="836"/>
        <v>995581.89457808388</v>
      </c>
      <c r="F8969" s="13">
        <f t="shared" ca="1" si="837"/>
        <v>4.0076011308953534</v>
      </c>
      <c r="G8969" s="13">
        <f t="shared" ca="1" si="838"/>
        <v>0.5035399306655961</v>
      </c>
      <c r="H8969" s="13">
        <f t="shared" ca="1" si="839"/>
        <v>0</v>
      </c>
    </row>
    <row r="8970" spans="3:8">
      <c r="C8970" s="13">
        <f t="shared" ca="1" si="834"/>
        <v>1991.5398042832849</v>
      </c>
      <c r="D8970" s="13">
        <f t="shared" ca="1" si="835"/>
        <v>99.430404844179563</v>
      </c>
      <c r="E8970" s="13">
        <f t="shared" ca="1" si="836"/>
        <v>1000658.6722001691</v>
      </c>
      <c r="F8970" s="13">
        <f t="shared" ca="1" si="837"/>
        <v>4.0034486548650978</v>
      </c>
      <c r="G8970" s="13">
        <f t="shared" ca="1" si="838"/>
        <v>0.48834226023518573</v>
      </c>
      <c r="H8970" s="13">
        <f t="shared" ca="1" si="839"/>
        <v>0</v>
      </c>
    </row>
    <row r="8971" spans="3:8">
      <c r="C8971" s="13">
        <f t="shared" ca="1" si="834"/>
        <v>2014.4942254156688</v>
      </c>
      <c r="D8971" s="13">
        <f t="shared" ca="1" si="835"/>
        <v>99.645800535018722</v>
      </c>
      <c r="E8971" s="13">
        <f t="shared" ca="1" si="836"/>
        <v>1004500.4480831942</v>
      </c>
      <c r="F8971" s="13">
        <f t="shared" ca="1" si="837"/>
        <v>4.00604435098629</v>
      </c>
      <c r="G8971" s="13">
        <f t="shared" ca="1" si="838"/>
        <v>0.49754004580885369</v>
      </c>
      <c r="H8971" s="13">
        <f t="shared" ca="1" si="839"/>
        <v>0</v>
      </c>
    </row>
    <row r="8972" spans="3:8">
      <c r="C8972" s="13">
        <f t="shared" ca="1" si="834"/>
        <v>2010.2976522558006</v>
      </c>
      <c r="D8972" s="13">
        <f t="shared" ca="1" si="835"/>
        <v>100.38716464036865</v>
      </c>
      <c r="E8972" s="13">
        <f t="shared" ca="1" si="836"/>
        <v>993539.57689565967</v>
      </c>
      <c r="F8972" s="13">
        <f t="shared" ca="1" si="837"/>
        <v>4.0019912049445541</v>
      </c>
      <c r="G8972" s="13">
        <f t="shared" ca="1" si="838"/>
        <v>0.50670986866589962</v>
      </c>
      <c r="H8972" s="13">
        <f t="shared" ca="1" si="839"/>
        <v>0</v>
      </c>
    </row>
    <row r="8973" spans="3:8">
      <c r="C8973" s="13">
        <f t="shared" ca="1" si="834"/>
        <v>2011.8384483133036</v>
      </c>
      <c r="D8973" s="13">
        <f t="shared" ca="1" si="835"/>
        <v>100.04425310887925</v>
      </c>
      <c r="E8973" s="13">
        <f t="shared" ca="1" si="836"/>
        <v>995174.50729487895</v>
      </c>
      <c r="F8973" s="13">
        <f t="shared" ca="1" si="837"/>
        <v>4.0017043498311802</v>
      </c>
      <c r="G8973" s="13">
        <f t="shared" ca="1" si="838"/>
        <v>0.50506729656530425</v>
      </c>
      <c r="H8973" s="13">
        <f t="shared" ca="1" si="839"/>
        <v>0</v>
      </c>
    </row>
    <row r="8974" spans="3:8">
      <c r="C8974" s="13">
        <f t="shared" ca="1" si="834"/>
        <v>1999.1486678097529</v>
      </c>
      <c r="D8974" s="13">
        <f t="shared" ca="1" si="835"/>
        <v>100.44657541412488</v>
      </c>
      <c r="E8974" s="13">
        <f t="shared" ca="1" si="836"/>
        <v>991123.67429886945</v>
      </c>
      <c r="F8974" s="13">
        <f t="shared" ca="1" si="837"/>
        <v>3.9837956190126973</v>
      </c>
      <c r="G8974" s="13">
        <f t="shared" ca="1" si="838"/>
        <v>0.51186967890196378</v>
      </c>
      <c r="H8974" s="13">
        <f t="shared" ca="1" si="839"/>
        <v>0</v>
      </c>
    </row>
    <row r="8975" spans="3:8">
      <c r="C8975" s="13">
        <f t="shared" ca="1" si="834"/>
        <v>2017.7991016609897</v>
      </c>
      <c r="D8975" s="13">
        <f t="shared" ca="1" si="835"/>
        <v>100.55619262680439</v>
      </c>
      <c r="E8975" s="13">
        <f t="shared" ca="1" si="836"/>
        <v>1002440.4376022359</v>
      </c>
      <c r="F8975" s="13">
        <f t="shared" ca="1" si="837"/>
        <v>4.0000159356922413</v>
      </c>
      <c r="G8975" s="13">
        <f t="shared" ca="1" si="838"/>
        <v>0.50781946213214346</v>
      </c>
      <c r="H8975" s="13">
        <f t="shared" ca="1" si="839"/>
        <v>0</v>
      </c>
    </row>
    <row r="8976" spans="3:8">
      <c r="C8976" s="13">
        <f t="shared" ca="1" si="834"/>
        <v>1982.1406832885577</v>
      </c>
      <c r="D8976" s="13">
        <f t="shared" ca="1" si="835"/>
        <v>100.11030439778939</v>
      </c>
      <c r="E8976" s="13">
        <f t="shared" ca="1" si="836"/>
        <v>997286.48282486841</v>
      </c>
      <c r="F8976" s="13">
        <f t="shared" ca="1" si="837"/>
        <v>3.9993186035740416</v>
      </c>
      <c r="G8976" s="13">
        <f t="shared" ca="1" si="838"/>
        <v>0.49072018403309825</v>
      </c>
      <c r="H8976" s="13">
        <f t="shared" ca="1" si="839"/>
        <v>0</v>
      </c>
    </row>
    <row r="8977" spans="3:8">
      <c r="C8977" s="13">
        <f t="shared" ca="1" si="834"/>
        <v>1989.8047378259885</v>
      </c>
      <c r="D8977" s="13">
        <f t="shared" ca="1" si="835"/>
        <v>99.249803443519184</v>
      </c>
      <c r="E8977" s="13">
        <f t="shared" ca="1" si="836"/>
        <v>997931.36181960488</v>
      </c>
      <c r="F8977" s="13">
        <f t="shared" ca="1" si="837"/>
        <v>3.9973891937190591</v>
      </c>
      <c r="G8977" s="13">
        <f t="shared" ca="1" si="838"/>
        <v>0.49090143721313034</v>
      </c>
      <c r="H8977" s="13">
        <f t="shared" ca="1" si="839"/>
        <v>0</v>
      </c>
    </row>
    <row r="8978" spans="3:8">
      <c r="C8978" s="13">
        <f t="shared" ca="1" si="834"/>
        <v>1999.1555967691336</v>
      </c>
      <c r="D8978" s="13">
        <f t="shared" ca="1" si="835"/>
        <v>98.604823449306053</v>
      </c>
      <c r="E8978" s="13">
        <f t="shared" ca="1" si="836"/>
        <v>993508.59721684898</v>
      </c>
      <c r="F8978" s="13">
        <f t="shared" ca="1" si="837"/>
        <v>4.0070429314733023</v>
      </c>
      <c r="G8978" s="13">
        <f t="shared" ca="1" si="838"/>
        <v>0.48974936010753273</v>
      </c>
      <c r="H8978" s="13">
        <f t="shared" ca="1" si="839"/>
        <v>0</v>
      </c>
    </row>
    <row r="8979" spans="3:8">
      <c r="C8979" s="13">
        <f t="shared" ca="1" si="834"/>
        <v>2020.7935793319805</v>
      </c>
      <c r="D8979" s="13">
        <f t="shared" ca="1" si="835"/>
        <v>100.10119821956826</v>
      </c>
      <c r="E8979" s="13">
        <f t="shared" ca="1" si="836"/>
        <v>990985.24882594799</v>
      </c>
      <c r="F8979" s="13">
        <f t="shared" ca="1" si="837"/>
        <v>4.0117646580750659</v>
      </c>
      <c r="G8979" s="13">
        <f t="shared" ca="1" si="838"/>
        <v>0.50690238558996192</v>
      </c>
      <c r="H8979" s="13">
        <f t="shared" ca="1" si="839"/>
        <v>0</v>
      </c>
    </row>
    <row r="8980" spans="3:8">
      <c r="C8980" s="13">
        <f t="shared" ca="1" si="834"/>
        <v>1991.6819620042929</v>
      </c>
      <c r="D8980" s="13">
        <f t="shared" ca="1" si="835"/>
        <v>100.27929120750407</v>
      </c>
      <c r="E8980" s="13">
        <f t="shared" ca="1" si="836"/>
        <v>994049.05206635164</v>
      </c>
      <c r="F8980" s="13">
        <f t="shared" ca="1" si="837"/>
        <v>3.9988322610224603</v>
      </c>
      <c r="G8980" s="13">
        <f t="shared" ca="1" si="838"/>
        <v>0.49815077052734807</v>
      </c>
      <c r="H8980" s="13">
        <f t="shared" ca="1" si="839"/>
        <v>0</v>
      </c>
    </row>
    <row r="8981" spans="3:8">
      <c r="C8981" s="13">
        <f t="shared" ca="1" si="834"/>
        <v>1991.5553750090032</v>
      </c>
      <c r="D8981" s="13">
        <f t="shared" ca="1" si="835"/>
        <v>100.88821400815156</v>
      </c>
      <c r="E8981" s="13">
        <f t="shared" ca="1" si="836"/>
        <v>986170.02513748372</v>
      </c>
      <c r="F8981" s="13">
        <f t="shared" ca="1" si="837"/>
        <v>4.0040102526788157</v>
      </c>
      <c r="G8981" s="13">
        <f t="shared" ca="1" si="838"/>
        <v>0.50250781481005691</v>
      </c>
      <c r="H8981" s="13">
        <f t="shared" ca="1" si="839"/>
        <v>0</v>
      </c>
    </row>
    <row r="8982" spans="3:8">
      <c r="C8982" s="13">
        <f t="shared" ca="1" si="834"/>
        <v>1973.9192692105412</v>
      </c>
      <c r="D8982" s="13">
        <f t="shared" ca="1" si="835"/>
        <v>100.0337354565153</v>
      </c>
      <c r="E8982" s="13">
        <f t="shared" ca="1" si="836"/>
        <v>993621.8519429554</v>
      </c>
      <c r="F8982" s="13">
        <f t="shared" ca="1" si="837"/>
        <v>4.0040171455723899</v>
      </c>
      <c r="G8982" s="13">
        <f t="shared" ca="1" si="838"/>
        <v>0.48579221009002455</v>
      </c>
      <c r="H8982" s="13">
        <f t="shared" ca="1" si="839"/>
        <v>0</v>
      </c>
    </row>
    <row r="8983" spans="3:8">
      <c r="C8983" s="13">
        <f t="shared" ca="1" si="834"/>
        <v>2011.4458148404995</v>
      </c>
      <c r="D8983" s="13">
        <f t="shared" ca="1" si="835"/>
        <v>99.608094991902618</v>
      </c>
      <c r="E8983" s="13">
        <f t="shared" ca="1" si="836"/>
        <v>986406.87722844246</v>
      </c>
      <c r="F8983" s="13">
        <f t="shared" ca="1" si="837"/>
        <v>4.0044190526873331</v>
      </c>
      <c r="G8983" s="13">
        <f t="shared" ca="1" si="838"/>
        <v>0.50576325907351771</v>
      </c>
      <c r="H8983" s="13">
        <f t="shared" ca="1" si="839"/>
        <v>0</v>
      </c>
    </row>
    <row r="8984" spans="3:8">
      <c r="C8984" s="13">
        <f t="shared" ref="C8984:C9047" ca="1" si="840">NORMINV(RAND(),$D$3,$G$3)</f>
        <v>2013.3175994120311</v>
      </c>
      <c r="D8984" s="13">
        <f t="shared" ref="D8984:D9047" ca="1" si="841">NORMINV(RAND(),$D$4,$G$4)</f>
        <v>100.5923225214474</v>
      </c>
      <c r="E8984" s="13">
        <f t="shared" ref="E8984:E9047" ca="1" si="842">NORMINV(RAND(),$D$5,$G$5)</f>
        <v>993974.57694865519</v>
      </c>
      <c r="F8984" s="13">
        <f t="shared" ref="F8984:F9047" ca="1" si="843">NORMINV(RAND(),$D$6,$G$6)</f>
        <v>3.992417404562381</v>
      </c>
      <c r="G8984" s="13">
        <f t="shared" ref="G8984:G9047" ca="1" si="844">C8984^2*D8984/(E8984*3.1415926*F8984^4)</f>
        <v>0.51394957679318531</v>
      </c>
      <c r="H8984" s="13">
        <f t="shared" ref="H8984:H9047" ca="1" si="845">IF(G8984&gt;0.54,1,IF(G8984&lt;0.46,1,0))</f>
        <v>0</v>
      </c>
    </row>
    <row r="8985" spans="3:8">
      <c r="C8985" s="13">
        <f t="shared" ca="1" si="840"/>
        <v>1990.1070581232091</v>
      </c>
      <c r="D8985" s="13">
        <f t="shared" ca="1" si="841"/>
        <v>99.604155222983067</v>
      </c>
      <c r="E8985" s="13">
        <f t="shared" ca="1" si="842"/>
        <v>997919.82709494722</v>
      </c>
      <c r="F8985" s="13">
        <f t="shared" ca="1" si="843"/>
        <v>3.9950060061647488</v>
      </c>
      <c r="G8985" s="13">
        <f t="shared" ca="1" si="844"/>
        <v>0.49398649196783317</v>
      </c>
      <c r="H8985" s="13">
        <f t="shared" ca="1" si="845"/>
        <v>0</v>
      </c>
    </row>
    <row r="8986" spans="3:8">
      <c r="C8986" s="13">
        <f t="shared" ca="1" si="840"/>
        <v>1989.8931854101693</v>
      </c>
      <c r="D8986" s="13">
        <f t="shared" ca="1" si="841"/>
        <v>99.502476589723258</v>
      </c>
      <c r="E8986" s="13">
        <f t="shared" ca="1" si="842"/>
        <v>1007734.3072315456</v>
      </c>
      <c r="F8986" s="13">
        <f t="shared" ca="1" si="843"/>
        <v>4.0090211591058198</v>
      </c>
      <c r="G8986" s="13">
        <f t="shared" ca="1" si="844"/>
        <v>0.48177484128222253</v>
      </c>
      <c r="H8986" s="13">
        <f t="shared" ca="1" si="845"/>
        <v>0</v>
      </c>
    </row>
    <row r="8987" spans="3:8">
      <c r="C8987" s="13">
        <f t="shared" ca="1" si="840"/>
        <v>1988.1994344887391</v>
      </c>
      <c r="D8987" s="13">
        <f t="shared" ca="1" si="841"/>
        <v>99.749328785070091</v>
      </c>
      <c r="E8987" s="13">
        <f t="shared" ca="1" si="842"/>
        <v>997478.87802085094</v>
      </c>
      <c r="F8987" s="13">
        <f t="shared" ca="1" si="843"/>
        <v>4.0048419987104493</v>
      </c>
      <c r="G8987" s="13">
        <f t="shared" ca="1" si="844"/>
        <v>0.48914177315904916</v>
      </c>
      <c r="H8987" s="13">
        <f t="shared" ca="1" si="845"/>
        <v>0</v>
      </c>
    </row>
    <row r="8988" spans="3:8">
      <c r="C8988" s="13">
        <f t="shared" ca="1" si="840"/>
        <v>1989.4466208206118</v>
      </c>
      <c r="D8988" s="13">
        <f t="shared" ca="1" si="841"/>
        <v>99.265158010410119</v>
      </c>
      <c r="E8988" s="13">
        <f t="shared" ca="1" si="842"/>
        <v>994900.09000391769</v>
      </c>
      <c r="F8988" s="13">
        <f t="shared" ca="1" si="843"/>
        <v>3.9987611628751778</v>
      </c>
      <c r="G8988" s="13">
        <f t="shared" ca="1" si="844"/>
        <v>0.49162077031628859</v>
      </c>
      <c r="H8988" s="13">
        <f t="shared" ca="1" si="845"/>
        <v>0</v>
      </c>
    </row>
    <row r="8989" spans="3:8">
      <c r="C8989" s="13">
        <f t="shared" ca="1" si="840"/>
        <v>2010.2776623168081</v>
      </c>
      <c r="D8989" s="13">
        <f t="shared" ca="1" si="841"/>
        <v>100.21618794132189</v>
      </c>
      <c r="E8989" s="13">
        <f t="shared" ca="1" si="842"/>
        <v>1001390.5705588893</v>
      </c>
      <c r="F8989" s="13">
        <f t="shared" ca="1" si="843"/>
        <v>3.9893781325273969</v>
      </c>
      <c r="G8989" s="13">
        <f t="shared" ca="1" si="844"/>
        <v>0.50824814080728109</v>
      </c>
      <c r="H8989" s="13">
        <f t="shared" ca="1" si="845"/>
        <v>0</v>
      </c>
    </row>
    <row r="8990" spans="3:8">
      <c r="C8990" s="13">
        <f t="shared" ca="1" si="840"/>
        <v>2007.2637131056856</v>
      </c>
      <c r="D8990" s="13">
        <f t="shared" ca="1" si="841"/>
        <v>100.53591363758188</v>
      </c>
      <c r="E8990" s="13">
        <f t="shared" ca="1" si="842"/>
        <v>997943.83756728494</v>
      </c>
      <c r="F8990" s="13">
        <f t="shared" ca="1" si="843"/>
        <v>4.0012640153880339</v>
      </c>
      <c r="G8990" s="13">
        <f t="shared" ca="1" si="844"/>
        <v>0.5040635534422907</v>
      </c>
      <c r="H8990" s="13">
        <f t="shared" ca="1" si="845"/>
        <v>0</v>
      </c>
    </row>
    <row r="8991" spans="3:8">
      <c r="C8991" s="13">
        <f t="shared" ca="1" si="840"/>
        <v>1994.4380260267319</v>
      </c>
      <c r="D8991" s="13">
        <f t="shared" ca="1" si="841"/>
        <v>99.100759804280088</v>
      </c>
      <c r="E8991" s="13">
        <f t="shared" ca="1" si="842"/>
        <v>1011830.4716216802</v>
      </c>
      <c r="F8991" s="13">
        <f t="shared" ca="1" si="843"/>
        <v>3.9899580181127732</v>
      </c>
      <c r="G8991" s="13">
        <f t="shared" ca="1" si="844"/>
        <v>0.48931344819663758</v>
      </c>
      <c r="H8991" s="13">
        <f t="shared" ca="1" si="845"/>
        <v>0</v>
      </c>
    </row>
    <row r="8992" spans="3:8">
      <c r="C8992" s="13">
        <f t="shared" ca="1" si="840"/>
        <v>2001.8138090779571</v>
      </c>
      <c r="D8992" s="13">
        <f t="shared" ca="1" si="841"/>
        <v>99.830226029916915</v>
      </c>
      <c r="E8992" s="13">
        <f t="shared" ca="1" si="842"/>
        <v>995228.26505558961</v>
      </c>
      <c r="F8992" s="13">
        <f t="shared" ca="1" si="843"/>
        <v>3.9996552869640807</v>
      </c>
      <c r="G8992" s="13">
        <f t="shared" ca="1" si="844"/>
        <v>0.49997305218148125</v>
      </c>
      <c r="H8992" s="13">
        <f t="shared" ca="1" si="845"/>
        <v>0</v>
      </c>
    </row>
    <row r="8993" spans="3:8">
      <c r="C8993" s="13">
        <f t="shared" ca="1" si="840"/>
        <v>2009.8190241782859</v>
      </c>
      <c r="D8993" s="13">
        <f t="shared" ca="1" si="841"/>
        <v>99.967077804432805</v>
      </c>
      <c r="E8993" s="13">
        <f t="shared" ca="1" si="842"/>
        <v>1001902.9391058084</v>
      </c>
      <c r="F8993" s="13">
        <f t="shared" ca="1" si="843"/>
        <v>4.0076933967749255</v>
      </c>
      <c r="G8993" s="13">
        <f t="shared" ca="1" si="844"/>
        <v>0.49729882234191497</v>
      </c>
      <c r="H8993" s="13">
        <f t="shared" ca="1" si="845"/>
        <v>0</v>
      </c>
    </row>
    <row r="8994" spans="3:8">
      <c r="C8994" s="13">
        <f t="shared" ca="1" si="840"/>
        <v>2002.0620738755538</v>
      </c>
      <c r="D8994" s="13">
        <f t="shared" ca="1" si="841"/>
        <v>100.42507617862094</v>
      </c>
      <c r="E8994" s="13">
        <f t="shared" ca="1" si="842"/>
        <v>998032.13988777413</v>
      </c>
      <c r="F8994" s="13">
        <f t="shared" ca="1" si="843"/>
        <v>4.0152255110551396</v>
      </c>
      <c r="G8994" s="13">
        <f t="shared" ca="1" si="844"/>
        <v>0.49392736341027271</v>
      </c>
      <c r="H8994" s="13">
        <f t="shared" ca="1" si="845"/>
        <v>0</v>
      </c>
    </row>
    <row r="8995" spans="3:8">
      <c r="C8995" s="13">
        <f t="shared" ca="1" si="840"/>
        <v>2007.5993036209913</v>
      </c>
      <c r="D8995" s="13">
        <f t="shared" ca="1" si="841"/>
        <v>100.72633329209</v>
      </c>
      <c r="E8995" s="13">
        <f t="shared" ca="1" si="842"/>
        <v>991984.2637441674</v>
      </c>
      <c r="F8995" s="13">
        <f t="shared" ca="1" si="843"/>
        <v>3.9956636938838725</v>
      </c>
      <c r="G8995" s="13">
        <f t="shared" ca="1" si="844"/>
        <v>0.51107747375295698</v>
      </c>
      <c r="H8995" s="13">
        <f t="shared" ca="1" si="845"/>
        <v>0</v>
      </c>
    </row>
    <row r="8996" spans="3:8">
      <c r="C8996" s="13">
        <f t="shared" ca="1" si="840"/>
        <v>2004.3402237411719</v>
      </c>
      <c r="D8996" s="13">
        <f t="shared" ca="1" si="841"/>
        <v>99.809580413475473</v>
      </c>
      <c r="E8996" s="13">
        <f t="shared" ca="1" si="842"/>
        <v>996790.83763051103</v>
      </c>
      <c r="F8996" s="13">
        <f t="shared" ca="1" si="843"/>
        <v>4.0066412413363599</v>
      </c>
      <c r="G8996" s="13">
        <f t="shared" ca="1" si="844"/>
        <v>0.49686611894630417</v>
      </c>
      <c r="H8996" s="13">
        <f t="shared" ca="1" si="845"/>
        <v>0</v>
      </c>
    </row>
    <row r="8997" spans="3:8">
      <c r="C8997" s="13">
        <f t="shared" ca="1" si="840"/>
        <v>1996.295005133466</v>
      </c>
      <c r="D8997" s="13">
        <f t="shared" ca="1" si="841"/>
        <v>100.19357727392588</v>
      </c>
      <c r="E8997" s="13">
        <f t="shared" ca="1" si="842"/>
        <v>986142.22751625534</v>
      </c>
      <c r="F8997" s="13">
        <f t="shared" ca="1" si="843"/>
        <v>3.9915342993023346</v>
      </c>
      <c r="G8997" s="13">
        <f t="shared" ca="1" si="844"/>
        <v>0.50773890208944428</v>
      </c>
      <c r="H8997" s="13">
        <f t="shared" ca="1" si="845"/>
        <v>0</v>
      </c>
    </row>
    <row r="8998" spans="3:8">
      <c r="C8998" s="13">
        <f t="shared" ca="1" si="840"/>
        <v>2019.9239239047661</v>
      </c>
      <c r="D8998" s="13">
        <f t="shared" ca="1" si="841"/>
        <v>99.98132311022249</v>
      </c>
      <c r="E8998" s="13">
        <f t="shared" ca="1" si="842"/>
        <v>990785.58656151278</v>
      </c>
      <c r="F8998" s="13">
        <f t="shared" ca="1" si="843"/>
        <v>3.998785368760946</v>
      </c>
      <c r="G8998" s="13">
        <f t="shared" ca="1" si="844"/>
        <v>0.51256268121212289</v>
      </c>
      <c r="H8998" s="13">
        <f t="shared" ca="1" si="845"/>
        <v>0</v>
      </c>
    </row>
    <row r="8999" spans="3:8">
      <c r="C8999" s="13">
        <f t="shared" ca="1" si="840"/>
        <v>2008.7574347809436</v>
      </c>
      <c r="D8999" s="13">
        <f t="shared" ca="1" si="841"/>
        <v>100.30341913301945</v>
      </c>
      <c r="E8999" s="13">
        <f t="shared" ca="1" si="842"/>
        <v>990361.08357773803</v>
      </c>
      <c r="F8999" s="13">
        <f t="shared" ca="1" si="843"/>
        <v>4.0057369014168227</v>
      </c>
      <c r="G8999" s="13">
        <f t="shared" ca="1" si="844"/>
        <v>0.505239870608023</v>
      </c>
      <c r="H8999" s="13">
        <f t="shared" ca="1" si="845"/>
        <v>0</v>
      </c>
    </row>
    <row r="9000" spans="3:8">
      <c r="C9000" s="13">
        <f t="shared" ca="1" si="840"/>
        <v>2003.4643420819666</v>
      </c>
      <c r="D9000" s="13">
        <f t="shared" ca="1" si="841"/>
        <v>100.39529161578174</v>
      </c>
      <c r="E9000" s="13">
        <f t="shared" ca="1" si="842"/>
        <v>1002410.5625561473</v>
      </c>
      <c r="F9000" s="13">
        <f t="shared" ca="1" si="843"/>
        <v>3.9957433647944569</v>
      </c>
      <c r="G9000" s="13">
        <f t="shared" ca="1" si="844"/>
        <v>0.50198499144678566</v>
      </c>
      <c r="H9000" s="13">
        <f t="shared" ca="1" si="845"/>
        <v>0</v>
      </c>
    </row>
    <row r="9001" spans="3:8">
      <c r="C9001" s="13">
        <f t="shared" ca="1" si="840"/>
        <v>2010.8486800026951</v>
      </c>
      <c r="D9001" s="13">
        <f t="shared" ca="1" si="841"/>
        <v>100.59991586092583</v>
      </c>
      <c r="E9001" s="13">
        <f t="shared" ca="1" si="842"/>
        <v>993181.43160960462</v>
      </c>
      <c r="F9001" s="13">
        <f t="shared" ca="1" si="843"/>
        <v>3.999114364697129</v>
      </c>
      <c r="G9001" s="13">
        <f t="shared" ca="1" si="844"/>
        <v>0.50970940287487154</v>
      </c>
      <c r="H9001" s="13">
        <f t="shared" ca="1" si="845"/>
        <v>0</v>
      </c>
    </row>
    <row r="9002" spans="3:8">
      <c r="C9002" s="13">
        <f t="shared" ca="1" si="840"/>
        <v>2005.8512614293854</v>
      </c>
      <c r="D9002" s="13">
        <f t="shared" ca="1" si="841"/>
        <v>99.430878464930828</v>
      </c>
      <c r="E9002" s="13">
        <f t="shared" ca="1" si="842"/>
        <v>990196.61051779229</v>
      </c>
      <c r="F9002" s="13">
        <f t="shared" ca="1" si="843"/>
        <v>3.9976619537166362</v>
      </c>
      <c r="G9002" s="13">
        <f t="shared" ca="1" si="844"/>
        <v>0.50352745980215541</v>
      </c>
      <c r="H9002" s="13">
        <f t="shared" ca="1" si="845"/>
        <v>0</v>
      </c>
    </row>
    <row r="9003" spans="3:8">
      <c r="C9003" s="13">
        <f t="shared" ca="1" si="840"/>
        <v>1990.4452538837093</v>
      </c>
      <c r="D9003" s="13">
        <f t="shared" ca="1" si="841"/>
        <v>100.65290085551221</v>
      </c>
      <c r="E9003" s="13">
        <f t="shared" ca="1" si="842"/>
        <v>988256.3221768752</v>
      </c>
      <c r="F9003" s="13">
        <f t="shared" ca="1" si="843"/>
        <v>4.0045891246327185</v>
      </c>
      <c r="G9003" s="13">
        <f t="shared" ca="1" si="844"/>
        <v>0.4994309462076964</v>
      </c>
      <c r="H9003" s="13">
        <f t="shared" ca="1" si="845"/>
        <v>0</v>
      </c>
    </row>
    <row r="9004" spans="3:8">
      <c r="C9004" s="13">
        <f t="shared" ca="1" si="840"/>
        <v>2019.2266165535646</v>
      </c>
      <c r="D9004" s="13">
        <f t="shared" ca="1" si="841"/>
        <v>100.05060568888605</v>
      </c>
      <c r="E9004" s="13">
        <f t="shared" ca="1" si="842"/>
        <v>990955.80026513909</v>
      </c>
      <c r="F9004" s="13">
        <f t="shared" ca="1" si="843"/>
        <v>4.0031159875510536</v>
      </c>
      <c r="G9004" s="13">
        <f t="shared" ca="1" si="844"/>
        <v>0.51026173649630135</v>
      </c>
      <c r="H9004" s="13">
        <f t="shared" ca="1" si="845"/>
        <v>0</v>
      </c>
    </row>
    <row r="9005" spans="3:8">
      <c r="C9005" s="13">
        <f t="shared" ca="1" si="840"/>
        <v>2009.2144356222746</v>
      </c>
      <c r="D9005" s="13">
        <f t="shared" ca="1" si="841"/>
        <v>99.464973026382125</v>
      </c>
      <c r="E9005" s="13">
        <f t="shared" ca="1" si="842"/>
        <v>993323.86834036582</v>
      </c>
      <c r="F9005" s="13">
        <f t="shared" ca="1" si="843"/>
        <v>3.9973719185318717</v>
      </c>
      <c r="G9005" s="13">
        <f t="shared" ca="1" si="844"/>
        <v>0.50394574586420304</v>
      </c>
      <c r="H9005" s="13">
        <f t="shared" ca="1" si="845"/>
        <v>0</v>
      </c>
    </row>
    <row r="9006" spans="3:8">
      <c r="C9006" s="13">
        <f t="shared" ca="1" si="840"/>
        <v>1985.9419681082338</v>
      </c>
      <c r="D9006" s="13">
        <f t="shared" ca="1" si="841"/>
        <v>100.96560304319614</v>
      </c>
      <c r="E9006" s="13">
        <f t="shared" ca="1" si="842"/>
        <v>992160.61701681453</v>
      </c>
      <c r="F9006" s="13">
        <f t="shared" ca="1" si="843"/>
        <v>4.0161656724873032</v>
      </c>
      <c r="G9006" s="13">
        <f t="shared" ca="1" si="844"/>
        <v>0.49105283474390088</v>
      </c>
      <c r="H9006" s="13">
        <f t="shared" ca="1" si="845"/>
        <v>0</v>
      </c>
    </row>
    <row r="9007" spans="3:8">
      <c r="C9007" s="13">
        <f t="shared" ca="1" si="840"/>
        <v>2020.1557516075286</v>
      </c>
      <c r="D9007" s="13">
        <f t="shared" ca="1" si="841"/>
        <v>99.237530248215947</v>
      </c>
      <c r="E9007" s="13">
        <f t="shared" ca="1" si="842"/>
        <v>987312.62916344265</v>
      </c>
      <c r="F9007" s="13">
        <f t="shared" ca="1" si="843"/>
        <v>4.0094907701990419</v>
      </c>
      <c r="G9007" s="13">
        <f t="shared" ca="1" si="844"/>
        <v>0.5052242944792289</v>
      </c>
      <c r="H9007" s="13">
        <f t="shared" ca="1" si="845"/>
        <v>0</v>
      </c>
    </row>
    <row r="9008" spans="3:8">
      <c r="C9008" s="13">
        <f t="shared" ca="1" si="840"/>
        <v>1993.9079448358241</v>
      </c>
      <c r="D9008" s="13">
        <f t="shared" ca="1" si="841"/>
        <v>100.27784343356468</v>
      </c>
      <c r="E9008" s="13">
        <f t="shared" ca="1" si="842"/>
        <v>984772.69245913648</v>
      </c>
      <c r="F9008" s="13">
        <f t="shared" ca="1" si="843"/>
        <v>4.0122136818448704</v>
      </c>
      <c r="G9008" s="13">
        <f t="shared" ca="1" si="844"/>
        <v>0.49727097689884414</v>
      </c>
      <c r="H9008" s="13">
        <f t="shared" ca="1" si="845"/>
        <v>0</v>
      </c>
    </row>
    <row r="9009" spans="3:8">
      <c r="C9009" s="13">
        <f t="shared" ca="1" si="840"/>
        <v>1999.2445095298676</v>
      </c>
      <c r="D9009" s="13">
        <f t="shared" ca="1" si="841"/>
        <v>99.012862392021503</v>
      </c>
      <c r="E9009" s="13">
        <f t="shared" ca="1" si="842"/>
        <v>987368.42459139542</v>
      </c>
      <c r="F9009" s="13">
        <f t="shared" ca="1" si="843"/>
        <v>3.9901654582022701</v>
      </c>
      <c r="G9009" s="13">
        <f t="shared" ca="1" si="844"/>
        <v>0.50330439288693118</v>
      </c>
      <c r="H9009" s="13">
        <f t="shared" ca="1" si="845"/>
        <v>0</v>
      </c>
    </row>
    <row r="9010" spans="3:8">
      <c r="C9010" s="13">
        <f t="shared" ca="1" si="840"/>
        <v>2017.352810954523</v>
      </c>
      <c r="D9010" s="13">
        <f t="shared" ca="1" si="841"/>
        <v>99.48244295721156</v>
      </c>
      <c r="E9010" s="13">
        <f t="shared" ca="1" si="842"/>
        <v>996599.76735246531</v>
      </c>
      <c r="F9010" s="13">
        <f t="shared" ca="1" si="843"/>
        <v>4.0056267946281707</v>
      </c>
      <c r="G9010" s="13">
        <f t="shared" ca="1" si="844"/>
        <v>0.5022935210699272</v>
      </c>
      <c r="H9010" s="13">
        <f t="shared" ca="1" si="845"/>
        <v>0</v>
      </c>
    </row>
    <row r="9011" spans="3:8">
      <c r="C9011" s="13">
        <f t="shared" ca="1" si="840"/>
        <v>2013.5485149515644</v>
      </c>
      <c r="D9011" s="13">
        <f t="shared" ca="1" si="841"/>
        <v>100.94226159407407</v>
      </c>
      <c r="E9011" s="13">
        <f t="shared" ca="1" si="842"/>
        <v>998926.48467931908</v>
      </c>
      <c r="F9011" s="13">
        <f t="shared" ca="1" si="843"/>
        <v>4.001915053092695</v>
      </c>
      <c r="G9011" s="13">
        <f t="shared" ca="1" si="844"/>
        <v>0.50844311477737369</v>
      </c>
      <c r="H9011" s="13">
        <f t="shared" ca="1" si="845"/>
        <v>0</v>
      </c>
    </row>
    <row r="9012" spans="3:8">
      <c r="C9012" s="13">
        <f t="shared" ca="1" si="840"/>
        <v>2000.4199223252463</v>
      </c>
      <c r="D9012" s="13">
        <f t="shared" ca="1" si="841"/>
        <v>100.66039325345474</v>
      </c>
      <c r="E9012" s="13">
        <f t="shared" ca="1" si="842"/>
        <v>986809.29904810409</v>
      </c>
      <c r="F9012" s="13">
        <f t="shared" ca="1" si="843"/>
        <v>4.0042361170067169</v>
      </c>
      <c r="G9012" s="13">
        <f t="shared" ca="1" si="844"/>
        <v>0.50540455551726216</v>
      </c>
      <c r="H9012" s="13">
        <f t="shared" ca="1" si="845"/>
        <v>0</v>
      </c>
    </row>
    <row r="9013" spans="3:8">
      <c r="C9013" s="13">
        <f t="shared" ca="1" si="840"/>
        <v>2012.1134823483735</v>
      </c>
      <c r="D9013" s="13">
        <f t="shared" ca="1" si="841"/>
        <v>99.797040535290265</v>
      </c>
      <c r="E9013" s="13">
        <f t="shared" ca="1" si="842"/>
        <v>977880.66022275714</v>
      </c>
      <c r="F9013" s="13">
        <f t="shared" ca="1" si="843"/>
        <v>4.0071698923635157</v>
      </c>
      <c r="G9013" s="13">
        <f t="shared" ca="1" si="844"/>
        <v>0.51007713941504873</v>
      </c>
      <c r="H9013" s="13">
        <f t="shared" ca="1" si="845"/>
        <v>0</v>
      </c>
    </row>
    <row r="9014" spans="3:8">
      <c r="C9014" s="13">
        <f t="shared" ca="1" si="840"/>
        <v>1996.0599061765749</v>
      </c>
      <c r="D9014" s="13">
        <f t="shared" ca="1" si="841"/>
        <v>101.0483689543245</v>
      </c>
      <c r="E9014" s="13">
        <f t="shared" ca="1" si="842"/>
        <v>1005067.4848708854</v>
      </c>
      <c r="F9014" s="13">
        <f t="shared" ca="1" si="843"/>
        <v>4.0062333756730384</v>
      </c>
      <c r="G9014" s="13">
        <f t="shared" ca="1" si="844"/>
        <v>0.49497855447523487</v>
      </c>
      <c r="H9014" s="13">
        <f t="shared" ca="1" si="845"/>
        <v>0</v>
      </c>
    </row>
    <row r="9015" spans="3:8">
      <c r="C9015" s="13">
        <f t="shared" ca="1" si="840"/>
        <v>2004.4840371450573</v>
      </c>
      <c r="D9015" s="13">
        <f t="shared" ca="1" si="841"/>
        <v>100.11347781902552</v>
      </c>
      <c r="E9015" s="13">
        <f t="shared" ca="1" si="842"/>
        <v>997721.25109910266</v>
      </c>
      <c r="F9015" s="13">
        <f t="shared" ca="1" si="843"/>
        <v>4.0011552301072051</v>
      </c>
      <c r="G9015" s="13">
        <f t="shared" ca="1" si="844"/>
        <v>0.50072244797493781</v>
      </c>
      <c r="H9015" s="13">
        <f t="shared" ca="1" si="845"/>
        <v>0</v>
      </c>
    </row>
    <row r="9016" spans="3:8">
      <c r="C9016" s="13">
        <f t="shared" ca="1" si="840"/>
        <v>1995.901397093091</v>
      </c>
      <c r="D9016" s="13">
        <f t="shared" ca="1" si="841"/>
        <v>100.45192690249991</v>
      </c>
      <c r="E9016" s="13">
        <f t="shared" ca="1" si="842"/>
        <v>996030.89827670634</v>
      </c>
      <c r="F9016" s="13">
        <f t="shared" ca="1" si="843"/>
        <v>4.0097532346702591</v>
      </c>
      <c r="G9016" s="13">
        <f t="shared" ca="1" si="844"/>
        <v>0.49470143974467745</v>
      </c>
      <c r="H9016" s="13">
        <f t="shared" ca="1" si="845"/>
        <v>0</v>
      </c>
    </row>
    <row r="9017" spans="3:8">
      <c r="C9017" s="13">
        <f t="shared" ca="1" si="840"/>
        <v>1995.0241752523077</v>
      </c>
      <c r="D9017" s="13">
        <f t="shared" ca="1" si="841"/>
        <v>99.532173401248457</v>
      </c>
      <c r="E9017" s="13">
        <f t="shared" ca="1" si="842"/>
        <v>998815.33404723532</v>
      </c>
      <c r="F9017" s="13">
        <f t="shared" ca="1" si="843"/>
        <v>4.0055302064323781</v>
      </c>
      <c r="G9017" s="13">
        <f t="shared" ca="1" si="844"/>
        <v>0.49043866529873903</v>
      </c>
      <c r="H9017" s="13">
        <f t="shared" ca="1" si="845"/>
        <v>0</v>
      </c>
    </row>
    <row r="9018" spans="3:8">
      <c r="C9018" s="13">
        <f t="shared" ca="1" si="840"/>
        <v>2000.2084405566734</v>
      </c>
      <c r="D9018" s="13">
        <f t="shared" ca="1" si="841"/>
        <v>99.569159609956642</v>
      </c>
      <c r="E9018" s="13">
        <f t="shared" ca="1" si="842"/>
        <v>1002739.796876985</v>
      </c>
      <c r="F9018" s="13">
        <f t="shared" ca="1" si="843"/>
        <v>4.0014075138017269</v>
      </c>
      <c r="G9018" s="13">
        <f t="shared" ca="1" si="844"/>
        <v>0.49327158957975498</v>
      </c>
      <c r="H9018" s="13">
        <f t="shared" ca="1" si="845"/>
        <v>0</v>
      </c>
    </row>
    <row r="9019" spans="3:8">
      <c r="C9019" s="13">
        <f t="shared" ca="1" si="840"/>
        <v>1999.0535884877991</v>
      </c>
      <c r="D9019" s="13">
        <f t="shared" ca="1" si="841"/>
        <v>100.23537568331753</v>
      </c>
      <c r="E9019" s="13">
        <f t="shared" ca="1" si="842"/>
        <v>995418.16801213392</v>
      </c>
      <c r="F9019" s="13">
        <f t="shared" ca="1" si="843"/>
        <v>3.9994221902629876</v>
      </c>
      <c r="G9019" s="13">
        <f t="shared" ca="1" si="844"/>
        <v>0.50063990022542226</v>
      </c>
      <c r="H9019" s="13">
        <f t="shared" ca="1" si="845"/>
        <v>0</v>
      </c>
    </row>
    <row r="9020" spans="3:8">
      <c r="C9020" s="13">
        <f t="shared" ca="1" si="840"/>
        <v>1997.2393454474166</v>
      </c>
      <c r="D9020" s="13">
        <f t="shared" ca="1" si="841"/>
        <v>99.71918820153229</v>
      </c>
      <c r="E9020" s="13">
        <f t="shared" ca="1" si="842"/>
        <v>983705.86025507073</v>
      </c>
      <c r="F9020" s="13">
        <f t="shared" ca="1" si="843"/>
        <v>3.9988176678664282</v>
      </c>
      <c r="G9020" s="13">
        <f t="shared" ca="1" si="844"/>
        <v>0.50338170495922763</v>
      </c>
      <c r="H9020" s="13">
        <f t="shared" ca="1" si="845"/>
        <v>0</v>
      </c>
    </row>
    <row r="9021" spans="3:8">
      <c r="C9021" s="13">
        <f t="shared" ca="1" si="840"/>
        <v>1989.3052129990317</v>
      </c>
      <c r="D9021" s="13">
        <f t="shared" ca="1" si="841"/>
        <v>101.01889196860068</v>
      </c>
      <c r="E9021" s="13">
        <f t="shared" ca="1" si="842"/>
        <v>1004901.1901329421</v>
      </c>
      <c r="F9021" s="13">
        <f t="shared" ca="1" si="843"/>
        <v>3.9949537560302182</v>
      </c>
      <c r="G9021" s="13">
        <f t="shared" ca="1" si="844"/>
        <v>0.49714742044560795</v>
      </c>
      <c r="H9021" s="13">
        <f t="shared" ca="1" si="845"/>
        <v>0</v>
      </c>
    </row>
    <row r="9022" spans="3:8">
      <c r="C9022" s="13">
        <f t="shared" ca="1" si="840"/>
        <v>2022.2560927754632</v>
      </c>
      <c r="D9022" s="13">
        <f t="shared" ca="1" si="841"/>
        <v>99.930327545153574</v>
      </c>
      <c r="E9022" s="13">
        <f t="shared" ca="1" si="842"/>
        <v>995803.04854134948</v>
      </c>
      <c r="F9022" s="13">
        <f t="shared" ca="1" si="843"/>
        <v>3.9980653432337552</v>
      </c>
      <c r="G9022" s="13">
        <f t="shared" ca="1" si="844"/>
        <v>0.51126580640172858</v>
      </c>
      <c r="H9022" s="13">
        <f t="shared" ca="1" si="845"/>
        <v>0</v>
      </c>
    </row>
    <row r="9023" spans="3:8">
      <c r="C9023" s="13">
        <f t="shared" ca="1" si="840"/>
        <v>1996.4346029624246</v>
      </c>
      <c r="D9023" s="13">
        <f t="shared" ca="1" si="841"/>
        <v>99.864953152327601</v>
      </c>
      <c r="E9023" s="13">
        <f t="shared" ca="1" si="842"/>
        <v>994584.77098191518</v>
      </c>
      <c r="F9023" s="13">
        <f t="shared" ca="1" si="843"/>
        <v>4.0010186294769374</v>
      </c>
      <c r="G9023" s="13">
        <f t="shared" ca="1" si="844"/>
        <v>0.49710635517868595</v>
      </c>
      <c r="H9023" s="13">
        <f t="shared" ca="1" si="845"/>
        <v>0</v>
      </c>
    </row>
    <row r="9024" spans="3:8">
      <c r="C9024" s="13">
        <f t="shared" ca="1" si="840"/>
        <v>2000.6608632213538</v>
      </c>
      <c r="D9024" s="13">
        <f t="shared" ca="1" si="841"/>
        <v>99.863852103209581</v>
      </c>
      <c r="E9024" s="13">
        <f t="shared" ca="1" si="842"/>
        <v>992270.23164948553</v>
      </c>
      <c r="F9024" s="13">
        <f t="shared" ca="1" si="843"/>
        <v>3.997487917654984</v>
      </c>
      <c r="G9024" s="13">
        <f t="shared" ca="1" si="844"/>
        <v>0.50214229194136473</v>
      </c>
      <c r="H9024" s="13">
        <f t="shared" ca="1" si="845"/>
        <v>0</v>
      </c>
    </row>
    <row r="9025" spans="3:8">
      <c r="C9025" s="13">
        <f t="shared" ca="1" si="840"/>
        <v>1997.6028667426312</v>
      </c>
      <c r="D9025" s="13">
        <f t="shared" ca="1" si="841"/>
        <v>99.731035845223033</v>
      </c>
      <c r="E9025" s="13">
        <f t="shared" ca="1" si="842"/>
        <v>997949.51631305134</v>
      </c>
      <c r="F9025" s="13">
        <f t="shared" ca="1" si="843"/>
        <v>4.0016313575707683</v>
      </c>
      <c r="G9025" s="13">
        <f t="shared" ca="1" si="844"/>
        <v>0.49504181835725392</v>
      </c>
      <c r="H9025" s="13">
        <f t="shared" ca="1" si="845"/>
        <v>0</v>
      </c>
    </row>
    <row r="9026" spans="3:8">
      <c r="C9026" s="13">
        <f t="shared" ca="1" si="840"/>
        <v>2010.4875722082945</v>
      </c>
      <c r="D9026" s="13">
        <f t="shared" ca="1" si="841"/>
        <v>99.559798705273906</v>
      </c>
      <c r="E9026" s="13">
        <f t="shared" ca="1" si="842"/>
        <v>990316.9053523792</v>
      </c>
      <c r="F9026" s="13">
        <f t="shared" ca="1" si="843"/>
        <v>4.010315867879175</v>
      </c>
      <c r="G9026" s="13">
        <f t="shared" ca="1" si="844"/>
        <v>0.50009028156204793</v>
      </c>
      <c r="H9026" s="13">
        <f t="shared" ca="1" si="845"/>
        <v>0</v>
      </c>
    </row>
    <row r="9027" spans="3:8">
      <c r="C9027" s="13">
        <f t="shared" ca="1" si="840"/>
        <v>1997.4703254993055</v>
      </c>
      <c r="D9027" s="13">
        <f t="shared" ca="1" si="841"/>
        <v>99.775052241897356</v>
      </c>
      <c r="E9027" s="13">
        <f t="shared" ca="1" si="842"/>
        <v>995226.90226793138</v>
      </c>
      <c r="F9027" s="13">
        <f t="shared" ca="1" si="843"/>
        <v>3.9911239291876042</v>
      </c>
      <c r="G9027" s="13">
        <f t="shared" ca="1" si="844"/>
        <v>0.50179902178794689</v>
      </c>
      <c r="H9027" s="13">
        <f t="shared" ca="1" si="845"/>
        <v>0</v>
      </c>
    </row>
    <row r="9028" spans="3:8">
      <c r="C9028" s="13">
        <f t="shared" ca="1" si="840"/>
        <v>2001.0944711454181</v>
      </c>
      <c r="D9028" s="13">
        <f t="shared" ca="1" si="841"/>
        <v>99.740291611891166</v>
      </c>
      <c r="E9028" s="13">
        <f t="shared" ca="1" si="842"/>
        <v>989967.70058758289</v>
      </c>
      <c r="F9028" s="13">
        <f t="shared" ca="1" si="843"/>
        <v>4.0074987498227257</v>
      </c>
      <c r="G9028" s="13">
        <f t="shared" ca="1" si="844"/>
        <v>0.49789910436390655</v>
      </c>
      <c r="H9028" s="13">
        <f t="shared" ca="1" si="845"/>
        <v>0</v>
      </c>
    </row>
    <row r="9029" spans="3:8">
      <c r="C9029" s="13">
        <f t="shared" ca="1" si="840"/>
        <v>2005.1132287062915</v>
      </c>
      <c r="D9029" s="13">
        <f t="shared" ca="1" si="841"/>
        <v>99.898413657742537</v>
      </c>
      <c r="E9029" s="13">
        <f t="shared" ca="1" si="842"/>
        <v>987204.31423318025</v>
      </c>
      <c r="F9029" s="13">
        <f t="shared" ca="1" si="843"/>
        <v>3.9996336569988604</v>
      </c>
      <c r="G9029" s="13">
        <f t="shared" ca="1" si="844"/>
        <v>0.50605605918477614</v>
      </c>
      <c r="H9029" s="13">
        <f t="shared" ca="1" si="845"/>
        <v>0</v>
      </c>
    </row>
    <row r="9030" spans="3:8">
      <c r="C9030" s="13">
        <f t="shared" ca="1" si="840"/>
        <v>2006.4938685698185</v>
      </c>
      <c r="D9030" s="13">
        <f t="shared" ca="1" si="841"/>
        <v>99.588852228524871</v>
      </c>
      <c r="E9030" s="13">
        <f t="shared" ca="1" si="842"/>
        <v>989263.6268755988</v>
      </c>
      <c r="F9030" s="13">
        <f t="shared" ca="1" si="843"/>
        <v>3.9998286856496383</v>
      </c>
      <c r="G9030" s="13">
        <f t="shared" ca="1" si="844"/>
        <v>0.50403295375490642</v>
      </c>
      <c r="H9030" s="13">
        <f t="shared" ca="1" si="845"/>
        <v>0</v>
      </c>
    </row>
    <row r="9031" spans="3:8">
      <c r="C9031" s="13">
        <f t="shared" ca="1" si="840"/>
        <v>1985.0575478748747</v>
      </c>
      <c r="D9031" s="13">
        <f t="shared" ca="1" si="841"/>
        <v>100.53667436992433</v>
      </c>
      <c r="E9031" s="13">
        <f t="shared" ca="1" si="842"/>
        <v>996074.78076233761</v>
      </c>
      <c r="F9031" s="13">
        <f t="shared" ca="1" si="843"/>
        <v>3.9972109237938729</v>
      </c>
      <c r="G9031" s="13">
        <f t="shared" ca="1" si="844"/>
        <v>0.49590746562813742</v>
      </c>
      <c r="H9031" s="13">
        <f t="shared" ca="1" si="845"/>
        <v>0</v>
      </c>
    </row>
    <row r="9032" spans="3:8">
      <c r="C9032" s="13">
        <f t="shared" ca="1" si="840"/>
        <v>1989.5607398064005</v>
      </c>
      <c r="D9032" s="13">
        <f t="shared" ca="1" si="841"/>
        <v>100.5411341062953</v>
      </c>
      <c r="E9032" s="13">
        <f t="shared" ca="1" si="842"/>
        <v>999268.70954409067</v>
      </c>
      <c r="F9032" s="13">
        <f t="shared" ca="1" si="843"/>
        <v>4.0134824973405516</v>
      </c>
      <c r="G9032" s="13">
        <f t="shared" ca="1" si="844"/>
        <v>0.48858545868647252</v>
      </c>
      <c r="H9032" s="13">
        <f t="shared" ca="1" si="845"/>
        <v>0</v>
      </c>
    </row>
    <row r="9033" spans="3:8">
      <c r="C9033" s="13">
        <f t="shared" ca="1" si="840"/>
        <v>1994.3012953006551</v>
      </c>
      <c r="D9033" s="13">
        <f t="shared" ca="1" si="841"/>
        <v>98.946315347190975</v>
      </c>
      <c r="E9033" s="13">
        <f t="shared" ca="1" si="842"/>
        <v>1001359.8975175031</v>
      </c>
      <c r="F9033" s="13">
        <f t="shared" ca="1" si="843"/>
        <v>4.0127942958291607</v>
      </c>
      <c r="G9033" s="13">
        <f t="shared" ca="1" si="844"/>
        <v>0.48245134214589924</v>
      </c>
      <c r="H9033" s="13">
        <f t="shared" ca="1" si="845"/>
        <v>0</v>
      </c>
    </row>
    <row r="9034" spans="3:8">
      <c r="C9034" s="13">
        <f t="shared" ca="1" si="840"/>
        <v>1998.9008706472309</v>
      </c>
      <c r="D9034" s="13">
        <f t="shared" ca="1" si="841"/>
        <v>99.896527738747537</v>
      </c>
      <c r="E9034" s="13">
        <f t="shared" ca="1" si="842"/>
        <v>996261.13612290623</v>
      </c>
      <c r="F9034" s="13">
        <f t="shared" ca="1" si="843"/>
        <v>4.0002236844301766</v>
      </c>
      <c r="G9034" s="13">
        <f t="shared" ca="1" si="844"/>
        <v>0.49804977197252642</v>
      </c>
      <c r="H9034" s="13">
        <f t="shared" ca="1" si="845"/>
        <v>0</v>
      </c>
    </row>
    <row r="9035" spans="3:8">
      <c r="C9035" s="13">
        <f t="shared" ca="1" si="840"/>
        <v>1995.443124238381</v>
      </c>
      <c r="D9035" s="13">
        <f t="shared" ca="1" si="841"/>
        <v>100.63414328097547</v>
      </c>
      <c r="E9035" s="13">
        <f t="shared" ca="1" si="842"/>
        <v>996465.27794737683</v>
      </c>
      <c r="F9035" s="13">
        <f t="shared" ca="1" si="843"/>
        <v>4.0140506214611582</v>
      </c>
      <c r="G9035" s="13">
        <f t="shared" ca="1" si="844"/>
        <v>0.49303828624156332</v>
      </c>
      <c r="H9035" s="13">
        <f t="shared" ca="1" si="845"/>
        <v>0</v>
      </c>
    </row>
    <row r="9036" spans="3:8">
      <c r="C9036" s="13">
        <f t="shared" ca="1" si="840"/>
        <v>1996.3859089649018</v>
      </c>
      <c r="D9036" s="13">
        <f t="shared" ca="1" si="841"/>
        <v>100.17512137534048</v>
      </c>
      <c r="E9036" s="13">
        <f t="shared" ca="1" si="842"/>
        <v>993416.48079782457</v>
      </c>
      <c r="F9036" s="13">
        <f t="shared" ca="1" si="843"/>
        <v>4.0094658021562219</v>
      </c>
      <c r="G9036" s="13">
        <f t="shared" ca="1" si="844"/>
        <v>0.49501868094149354</v>
      </c>
      <c r="H9036" s="13">
        <f t="shared" ca="1" si="845"/>
        <v>0</v>
      </c>
    </row>
    <row r="9037" spans="3:8">
      <c r="C9037" s="13">
        <f t="shared" ca="1" si="840"/>
        <v>1986.4928213014841</v>
      </c>
      <c r="D9037" s="13">
        <f t="shared" ca="1" si="841"/>
        <v>100.69329478132651</v>
      </c>
      <c r="E9037" s="13">
        <f t="shared" ca="1" si="842"/>
        <v>989059.92118475819</v>
      </c>
      <c r="F9037" s="13">
        <f t="shared" ca="1" si="843"/>
        <v>4.0036667902804881</v>
      </c>
      <c r="G9037" s="13">
        <f t="shared" ca="1" si="844"/>
        <v>0.49770313911630509</v>
      </c>
      <c r="H9037" s="13">
        <f t="shared" ca="1" si="845"/>
        <v>0</v>
      </c>
    </row>
    <row r="9038" spans="3:8">
      <c r="C9038" s="13">
        <f t="shared" ca="1" si="840"/>
        <v>2011.3258582437118</v>
      </c>
      <c r="D9038" s="13">
        <f t="shared" ca="1" si="841"/>
        <v>99.85770683830458</v>
      </c>
      <c r="E9038" s="13">
        <f t="shared" ca="1" si="842"/>
        <v>1004365.0014459626</v>
      </c>
      <c r="F9038" s="13">
        <f t="shared" ca="1" si="843"/>
        <v>3.9971261999655332</v>
      </c>
      <c r="G9038" s="13">
        <f t="shared" ca="1" si="844"/>
        <v>0.5015492501780402</v>
      </c>
      <c r="H9038" s="13">
        <f t="shared" ca="1" si="845"/>
        <v>0</v>
      </c>
    </row>
    <row r="9039" spans="3:8">
      <c r="C9039" s="13">
        <f t="shared" ca="1" si="840"/>
        <v>2007.6994242304147</v>
      </c>
      <c r="D9039" s="13">
        <f t="shared" ca="1" si="841"/>
        <v>98.945487770307281</v>
      </c>
      <c r="E9039" s="13">
        <f t="shared" ca="1" si="842"/>
        <v>988500.73303364485</v>
      </c>
      <c r="F9039" s="13">
        <f t="shared" ca="1" si="843"/>
        <v>4.0055640819495437</v>
      </c>
      <c r="G9039" s="13">
        <f t="shared" ca="1" si="844"/>
        <v>0.49889802580149378</v>
      </c>
      <c r="H9039" s="13">
        <f t="shared" ca="1" si="845"/>
        <v>0</v>
      </c>
    </row>
    <row r="9040" spans="3:8">
      <c r="C9040" s="13">
        <f t="shared" ca="1" si="840"/>
        <v>1988.0147266671079</v>
      </c>
      <c r="D9040" s="13">
        <f t="shared" ca="1" si="841"/>
        <v>99.537555505494424</v>
      </c>
      <c r="E9040" s="13">
        <f t="shared" ca="1" si="842"/>
        <v>993384.02350506024</v>
      </c>
      <c r="F9040" s="13">
        <f t="shared" ca="1" si="843"/>
        <v>4.009041101150749</v>
      </c>
      <c r="G9040" s="13">
        <f t="shared" ca="1" si="844"/>
        <v>0.48797446230871527</v>
      </c>
      <c r="H9040" s="13">
        <f t="shared" ca="1" si="845"/>
        <v>0</v>
      </c>
    </row>
    <row r="9041" spans="3:8">
      <c r="C9041" s="13">
        <f t="shared" ca="1" si="840"/>
        <v>1995.965740285392</v>
      </c>
      <c r="D9041" s="13">
        <f t="shared" ca="1" si="841"/>
        <v>98.324360836824042</v>
      </c>
      <c r="E9041" s="13">
        <f t="shared" ca="1" si="842"/>
        <v>1009057.152153941</v>
      </c>
      <c r="F9041" s="13">
        <f t="shared" ca="1" si="843"/>
        <v>3.9971885887419969</v>
      </c>
      <c r="G9041" s="13">
        <f t="shared" ca="1" si="844"/>
        <v>0.48404207182188563</v>
      </c>
      <c r="H9041" s="13">
        <f t="shared" ca="1" si="845"/>
        <v>0</v>
      </c>
    </row>
    <row r="9042" spans="3:8">
      <c r="C9042" s="13">
        <f t="shared" ca="1" si="840"/>
        <v>1977.5973603255418</v>
      </c>
      <c r="D9042" s="13">
        <f t="shared" ca="1" si="841"/>
        <v>99.584524825471405</v>
      </c>
      <c r="E9042" s="13">
        <f t="shared" ca="1" si="842"/>
        <v>991031.21846624906</v>
      </c>
      <c r="F9042" s="13">
        <f t="shared" ca="1" si="843"/>
        <v>4.0044449264034654</v>
      </c>
      <c r="G9042" s="13">
        <f t="shared" ca="1" si="844"/>
        <v>0.48647564396625737</v>
      </c>
      <c r="H9042" s="13">
        <f t="shared" ca="1" si="845"/>
        <v>0</v>
      </c>
    </row>
    <row r="9043" spans="3:8">
      <c r="C9043" s="13">
        <f t="shared" ca="1" si="840"/>
        <v>2004.1464279587176</v>
      </c>
      <c r="D9043" s="13">
        <f t="shared" ca="1" si="841"/>
        <v>100.02246611671295</v>
      </c>
      <c r="E9043" s="13">
        <f t="shared" ca="1" si="842"/>
        <v>982051.47884194728</v>
      </c>
      <c r="F9043" s="13">
        <f t="shared" ca="1" si="843"/>
        <v>4.0001765111396228</v>
      </c>
      <c r="G9043" s="13">
        <f t="shared" ca="1" si="844"/>
        <v>0.50857582872385132</v>
      </c>
      <c r="H9043" s="13">
        <f t="shared" ca="1" si="845"/>
        <v>0</v>
      </c>
    </row>
    <row r="9044" spans="3:8">
      <c r="C9044" s="13">
        <f t="shared" ca="1" si="840"/>
        <v>1991.5008068195198</v>
      </c>
      <c r="D9044" s="13">
        <f t="shared" ca="1" si="841"/>
        <v>100.35706926870255</v>
      </c>
      <c r="E9044" s="13">
        <f t="shared" ca="1" si="842"/>
        <v>1006210.3593013183</v>
      </c>
      <c r="F9044" s="13">
        <f t="shared" ca="1" si="843"/>
        <v>3.9978603364634648</v>
      </c>
      <c r="G9044" s="13">
        <f t="shared" ca="1" si="844"/>
        <v>0.49290113857470003</v>
      </c>
      <c r="H9044" s="13">
        <f t="shared" ca="1" si="845"/>
        <v>0</v>
      </c>
    </row>
    <row r="9045" spans="3:8">
      <c r="C9045" s="13">
        <f t="shared" ca="1" si="840"/>
        <v>2001.1518317581883</v>
      </c>
      <c r="D9045" s="13">
        <f t="shared" ca="1" si="841"/>
        <v>99.803052291990895</v>
      </c>
      <c r="E9045" s="13">
        <f t="shared" ca="1" si="842"/>
        <v>992502.17643713695</v>
      </c>
      <c r="F9045" s="13">
        <f t="shared" ca="1" si="843"/>
        <v>4.002821344580453</v>
      </c>
      <c r="G9045" s="13">
        <f t="shared" ca="1" si="844"/>
        <v>0.49929560615854712</v>
      </c>
      <c r="H9045" s="13">
        <f t="shared" ca="1" si="845"/>
        <v>0</v>
      </c>
    </row>
    <row r="9046" spans="3:8">
      <c r="C9046" s="13">
        <f t="shared" ca="1" si="840"/>
        <v>2010.0369423416748</v>
      </c>
      <c r="D9046" s="13">
        <f t="shared" ca="1" si="841"/>
        <v>99.963578027261732</v>
      </c>
      <c r="E9046" s="13">
        <f t="shared" ca="1" si="842"/>
        <v>983858.66649325041</v>
      </c>
      <c r="F9046" s="13">
        <f t="shared" ca="1" si="843"/>
        <v>4.001836557848403</v>
      </c>
      <c r="G9046" s="13">
        <f t="shared" ca="1" si="844"/>
        <v>0.50948323916114679</v>
      </c>
      <c r="H9046" s="13">
        <f t="shared" ca="1" si="845"/>
        <v>0</v>
      </c>
    </row>
    <row r="9047" spans="3:8">
      <c r="C9047" s="13">
        <f t="shared" ca="1" si="840"/>
        <v>2001.0045013635759</v>
      </c>
      <c r="D9047" s="13">
        <f t="shared" ca="1" si="841"/>
        <v>100.1999802060368</v>
      </c>
      <c r="E9047" s="13">
        <f t="shared" ca="1" si="842"/>
        <v>1002725.8469078406</v>
      </c>
      <c r="F9047" s="13">
        <f t="shared" ca="1" si="843"/>
        <v>4.0085570492014551</v>
      </c>
      <c r="G9047" s="13">
        <f t="shared" ca="1" si="844"/>
        <v>0.49326399584894753</v>
      </c>
      <c r="H9047" s="13">
        <f t="shared" ca="1" si="845"/>
        <v>0</v>
      </c>
    </row>
    <row r="9048" spans="3:8">
      <c r="C9048" s="13">
        <f t="shared" ref="C9048:C9111" ca="1" si="846">NORMINV(RAND(),$D$3,$G$3)</f>
        <v>2004.0169753318146</v>
      </c>
      <c r="D9048" s="13">
        <f t="shared" ref="D9048:D9111" ca="1" si="847">NORMINV(RAND(),$D$4,$G$4)</f>
        <v>100.09644322029649</v>
      </c>
      <c r="E9048" s="13">
        <f t="shared" ref="E9048:E9111" ca="1" si="848">NORMINV(RAND(),$D$5,$G$5)</f>
        <v>996621.48551060329</v>
      </c>
      <c r="F9048" s="13">
        <f t="shared" ref="F9048:F9111" ca="1" si="849">NORMINV(RAND(),$D$6,$G$6)</f>
        <v>3.9934165859943827</v>
      </c>
      <c r="G9048" s="13">
        <f t="shared" ref="G9048:G9111" ca="1" si="850">C9048^2*D9048/(E9048*3.1415926*F9048^4)</f>
        <v>0.50485057739228001</v>
      </c>
      <c r="H9048" s="13">
        <f t="shared" ref="H9048:H9111" ca="1" si="851">IF(G9048&gt;0.54,1,IF(G9048&lt;0.46,1,0))</f>
        <v>0</v>
      </c>
    </row>
    <row r="9049" spans="3:8">
      <c r="C9049" s="13">
        <f t="shared" ca="1" si="846"/>
        <v>2003.6357001685642</v>
      </c>
      <c r="D9049" s="13">
        <f t="shared" ca="1" si="847"/>
        <v>99.488290271140215</v>
      </c>
      <c r="E9049" s="13">
        <f t="shared" ca="1" si="848"/>
        <v>999421.64684888104</v>
      </c>
      <c r="F9049" s="13">
        <f t="shared" ca="1" si="849"/>
        <v>4.0071633100885373</v>
      </c>
      <c r="G9049" s="13">
        <f t="shared" ca="1" si="850"/>
        <v>0.49335860088783334</v>
      </c>
      <c r="H9049" s="13">
        <f t="shared" ca="1" si="851"/>
        <v>0</v>
      </c>
    </row>
    <row r="9050" spans="3:8">
      <c r="C9050" s="13">
        <f t="shared" ca="1" si="846"/>
        <v>1992.3668731038542</v>
      </c>
      <c r="D9050" s="13">
        <f t="shared" ca="1" si="847"/>
        <v>100.35442677395248</v>
      </c>
      <c r="E9050" s="13">
        <f t="shared" ca="1" si="848"/>
        <v>988505.62375481206</v>
      </c>
      <c r="F9050" s="13">
        <f t="shared" ca="1" si="849"/>
        <v>4.0052068729011312</v>
      </c>
      <c r="G9050" s="13">
        <f t="shared" ca="1" si="850"/>
        <v>0.49847839305026842</v>
      </c>
      <c r="H9050" s="13">
        <f t="shared" ca="1" si="851"/>
        <v>0</v>
      </c>
    </row>
    <row r="9051" spans="3:8">
      <c r="C9051" s="13">
        <f t="shared" ca="1" si="846"/>
        <v>2002.6959771940619</v>
      </c>
      <c r="D9051" s="13">
        <f t="shared" ca="1" si="847"/>
        <v>99.887391095148445</v>
      </c>
      <c r="E9051" s="13">
        <f t="shared" ca="1" si="848"/>
        <v>992403.43224612274</v>
      </c>
      <c r="F9051" s="13">
        <f t="shared" ca="1" si="849"/>
        <v>3.9975577889805818</v>
      </c>
      <c r="G9051" s="13">
        <f t="shared" ca="1" si="850"/>
        <v>0.50318026042174169</v>
      </c>
      <c r="H9051" s="13">
        <f t="shared" ca="1" si="851"/>
        <v>0</v>
      </c>
    </row>
    <row r="9052" spans="3:8">
      <c r="C9052" s="13">
        <f t="shared" ca="1" si="846"/>
        <v>2001.9147792035881</v>
      </c>
      <c r="D9052" s="13">
        <f t="shared" ca="1" si="847"/>
        <v>99.880469898443863</v>
      </c>
      <c r="E9052" s="13">
        <f t="shared" ca="1" si="848"/>
        <v>991962.28495987947</v>
      </c>
      <c r="F9052" s="13">
        <f t="shared" ca="1" si="849"/>
        <v>3.9998920444133232</v>
      </c>
      <c r="G9052" s="13">
        <f t="shared" ca="1" si="850"/>
        <v>0.50180344977642954</v>
      </c>
      <c r="H9052" s="13">
        <f t="shared" ca="1" si="851"/>
        <v>0</v>
      </c>
    </row>
    <row r="9053" spans="3:8">
      <c r="C9053" s="13">
        <f t="shared" ca="1" si="846"/>
        <v>2010.3466206726621</v>
      </c>
      <c r="D9053" s="13">
        <f t="shared" ca="1" si="847"/>
        <v>99.698068292575982</v>
      </c>
      <c r="E9053" s="13">
        <f t="shared" ca="1" si="848"/>
        <v>985531.87191655277</v>
      </c>
      <c r="F9053" s="13">
        <f t="shared" ca="1" si="849"/>
        <v>4.0068720614888536</v>
      </c>
      <c r="G9053" s="13">
        <f t="shared" ca="1" si="850"/>
        <v>0.5048777015794228</v>
      </c>
      <c r="H9053" s="13">
        <f t="shared" ca="1" si="851"/>
        <v>0</v>
      </c>
    </row>
    <row r="9054" spans="3:8">
      <c r="C9054" s="13">
        <f t="shared" ca="1" si="846"/>
        <v>1999.1174106767367</v>
      </c>
      <c r="D9054" s="13">
        <f t="shared" ca="1" si="847"/>
        <v>99.567953664424195</v>
      </c>
      <c r="E9054" s="13">
        <f t="shared" ca="1" si="848"/>
        <v>989631.77295956702</v>
      </c>
      <c r="F9054" s="13">
        <f t="shared" ca="1" si="849"/>
        <v>4.0058234721930752</v>
      </c>
      <c r="G9054" s="13">
        <f t="shared" ca="1" si="850"/>
        <v>0.49705616090382065</v>
      </c>
      <c r="H9054" s="13">
        <f t="shared" ca="1" si="851"/>
        <v>0</v>
      </c>
    </row>
    <row r="9055" spans="3:8">
      <c r="C9055" s="13">
        <f t="shared" ca="1" si="846"/>
        <v>2017.8731474064602</v>
      </c>
      <c r="D9055" s="13">
        <f t="shared" ca="1" si="847"/>
        <v>100.329223402705</v>
      </c>
      <c r="E9055" s="13">
        <f t="shared" ca="1" si="848"/>
        <v>1006343.6577653441</v>
      </c>
      <c r="F9055" s="13">
        <f t="shared" ca="1" si="849"/>
        <v>4.0008419299849081</v>
      </c>
      <c r="G9055" s="13">
        <f t="shared" ca="1" si="850"/>
        <v>0.50432839544281793</v>
      </c>
      <c r="H9055" s="13">
        <f t="shared" ca="1" si="851"/>
        <v>0</v>
      </c>
    </row>
    <row r="9056" spans="3:8">
      <c r="C9056" s="13">
        <f t="shared" ca="1" si="846"/>
        <v>1986.1343253941852</v>
      </c>
      <c r="D9056" s="13">
        <f t="shared" ca="1" si="847"/>
        <v>100.81482514828781</v>
      </c>
      <c r="E9056" s="13">
        <f t="shared" ca="1" si="848"/>
        <v>987737.34499286336</v>
      </c>
      <c r="F9056" s="13">
        <f t="shared" ca="1" si="849"/>
        <v>4.0041433009162439</v>
      </c>
      <c r="G9056" s="13">
        <f t="shared" ca="1" si="850"/>
        <v>0.49855359172275104</v>
      </c>
      <c r="H9056" s="13">
        <f t="shared" ca="1" si="851"/>
        <v>0</v>
      </c>
    </row>
    <row r="9057" spans="3:8">
      <c r="C9057" s="13">
        <f t="shared" ca="1" si="846"/>
        <v>2015.1731713976189</v>
      </c>
      <c r="D9057" s="13">
        <f t="shared" ca="1" si="847"/>
        <v>98.905087590461093</v>
      </c>
      <c r="E9057" s="13">
        <f t="shared" ca="1" si="848"/>
        <v>991234.74583251704</v>
      </c>
      <c r="F9057" s="13">
        <f t="shared" ca="1" si="849"/>
        <v>3.9943219403687054</v>
      </c>
      <c r="G9057" s="13">
        <f t="shared" ca="1" si="850"/>
        <v>0.50669279804888279</v>
      </c>
      <c r="H9057" s="13">
        <f t="shared" ca="1" si="851"/>
        <v>0</v>
      </c>
    </row>
    <row r="9058" spans="3:8">
      <c r="C9058" s="13">
        <f t="shared" ca="1" si="846"/>
        <v>1993.3555470706688</v>
      </c>
      <c r="D9058" s="13">
        <f t="shared" ca="1" si="847"/>
        <v>100.04481000166025</v>
      </c>
      <c r="E9058" s="13">
        <f t="shared" ca="1" si="848"/>
        <v>1000506.383807164</v>
      </c>
      <c r="F9058" s="13">
        <f t="shared" ca="1" si="849"/>
        <v>4.0095283704108473</v>
      </c>
      <c r="G9058" s="13">
        <f t="shared" ca="1" si="850"/>
        <v>0.48935182168892377</v>
      </c>
      <c r="H9058" s="13">
        <f t="shared" ca="1" si="851"/>
        <v>0</v>
      </c>
    </row>
    <row r="9059" spans="3:8">
      <c r="C9059" s="13">
        <f t="shared" ca="1" si="846"/>
        <v>1999.0611096358591</v>
      </c>
      <c r="D9059" s="13">
        <f t="shared" ca="1" si="847"/>
        <v>100.47319870669112</v>
      </c>
      <c r="E9059" s="13">
        <f t="shared" ca="1" si="848"/>
        <v>992097.73139128147</v>
      </c>
      <c r="F9059" s="13">
        <f t="shared" ca="1" si="849"/>
        <v>4.0014553333649641</v>
      </c>
      <c r="G9059" s="13">
        <f t="shared" ca="1" si="850"/>
        <v>0.50248853147642236</v>
      </c>
      <c r="H9059" s="13">
        <f t="shared" ca="1" si="851"/>
        <v>0</v>
      </c>
    </row>
    <row r="9060" spans="3:8">
      <c r="C9060" s="13">
        <f t="shared" ca="1" si="846"/>
        <v>2001.4527521429968</v>
      </c>
      <c r="D9060" s="13">
        <f t="shared" ca="1" si="847"/>
        <v>100.150176641157</v>
      </c>
      <c r="E9060" s="13">
        <f t="shared" ca="1" si="848"/>
        <v>995734.25499230262</v>
      </c>
      <c r="F9060" s="13">
        <f t="shared" ca="1" si="849"/>
        <v>3.9990739299398101</v>
      </c>
      <c r="G9060" s="13">
        <f t="shared" ca="1" si="850"/>
        <v>0.50143120725065737</v>
      </c>
      <c r="H9060" s="13">
        <f t="shared" ca="1" si="851"/>
        <v>0</v>
      </c>
    </row>
    <row r="9061" spans="3:8">
      <c r="C9061" s="13">
        <f t="shared" ca="1" si="846"/>
        <v>1990.9172362579229</v>
      </c>
      <c r="D9061" s="13">
        <f t="shared" ca="1" si="847"/>
        <v>99.039312619455515</v>
      </c>
      <c r="E9061" s="13">
        <f t="shared" ca="1" si="848"/>
        <v>989327.73422329291</v>
      </c>
      <c r="F9061" s="13">
        <f t="shared" ca="1" si="849"/>
        <v>3.9981078812945161</v>
      </c>
      <c r="G9061" s="13">
        <f t="shared" ca="1" si="850"/>
        <v>0.49431745585443149</v>
      </c>
      <c r="H9061" s="13">
        <f t="shared" ca="1" si="851"/>
        <v>0</v>
      </c>
    </row>
    <row r="9062" spans="3:8">
      <c r="C9062" s="13">
        <f t="shared" ca="1" si="846"/>
        <v>2002.4022083264299</v>
      </c>
      <c r="D9062" s="13">
        <f t="shared" ca="1" si="847"/>
        <v>99.647618757369841</v>
      </c>
      <c r="E9062" s="13">
        <f t="shared" ca="1" si="848"/>
        <v>988223.94408985565</v>
      </c>
      <c r="F9062" s="13">
        <f t="shared" ca="1" si="849"/>
        <v>4.0001767833797492</v>
      </c>
      <c r="G9062" s="13">
        <f t="shared" ca="1" si="850"/>
        <v>0.50262904219723681</v>
      </c>
      <c r="H9062" s="13">
        <f t="shared" ca="1" si="851"/>
        <v>0</v>
      </c>
    </row>
    <row r="9063" spans="3:8">
      <c r="C9063" s="13">
        <f t="shared" ca="1" si="846"/>
        <v>1990.6752875279381</v>
      </c>
      <c r="D9063" s="13">
        <f t="shared" ca="1" si="847"/>
        <v>99.692099070826004</v>
      </c>
      <c r="E9063" s="13">
        <f t="shared" ca="1" si="848"/>
        <v>1000191.31660983</v>
      </c>
      <c r="F9063" s="13">
        <f t="shared" ca="1" si="849"/>
        <v>4.0070602784712355</v>
      </c>
      <c r="G9063" s="13">
        <f t="shared" ca="1" si="850"/>
        <v>0.48766899297405814</v>
      </c>
      <c r="H9063" s="13">
        <f t="shared" ca="1" si="851"/>
        <v>0</v>
      </c>
    </row>
    <row r="9064" spans="3:8">
      <c r="C9064" s="13">
        <f t="shared" ca="1" si="846"/>
        <v>2021.7515705358828</v>
      </c>
      <c r="D9064" s="13">
        <f t="shared" ca="1" si="847"/>
        <v>100.55789495898586</v>
      </c>
      <c r="E9064" s="13">
        <f t="shared" ca="1" si="848"/>
        <v>988067.79723040015</v>
      </c>
      <c r="F9064" s="13">
        <f t="shared" ca="1" si="849"/>
        <v>3.9891818561118702</v>
      </c>
      <c r="G9064" s="13">
        <f t="shared" ca="1" si="850"/>
        <v>0.52287731566817153</v>
      </c>
      <c r="H9064" s="13">
        <f t="shared" ca="1" si="851"/>
        <v>0</v>
      </c>
    </row>
    <row r="9065" spans="3:8">
      <c r="C9065" s="13">
        <f t="shared" ca="1" si="846"/>
        <v>1989.9486216108714</v>
      </c>
      <c r="D9065" s="13">
        <f t="shared" ca="1" si="847"/>
        <v>99.115567929364786</v>
      </c>
      <c r="E9065" s="13">
        <f t="shared" ca="1" si="848"/>
        <v>1003279.9510092966</v>
      </c>
      <c r="F9065" s="13">
        <f t="shared" ca="1" si="849"/>
        <v>3.9978466103263921</v>
      </c>
      <c r="G9065" s="13">
        <f t="shared" ca="1" si="850"/>
        <v>0.48747134727495423</v>
      </c>
      <c r="H9065" s="13">
        <f t="shared" ca="1" si="851"/>
        <v>0</v>
      </c>
    </row>
    <row r="9066" spans="3:8">
      <c r="C9066" s="13">
        <f t="shared" ca="1" si="846"/>
        <v>2010.6777471203723</v>
      </c>
      <c r="D9066" s="13">
        <f t="shared" ca="1" si="847"/>
        <v>100.17210929440746</v>
      </c>
      <c r="E9066" s="13">
        <f t="shared" ca="1" si="848"/>
        <v>994739.9934544086</v>
      </c>
      <c r="F9066" s="13">
        <f t="shared" ca="1" si="849"/>
        <v>4.0143710198567746</v>
      </c>
      <c r="G9066" s="13">
        <f t="shared" ca="1" si="850"/>
        <v>0.49900199528565908</v>
      </c>
      <c r="H9066" s="13">
        <f t="shared" ca="1" si="851"/>
        <v>0</v>
      </c>
    </row>
    <row r="9067" spans="3:8">
      <c r="C9067" s="13">
        <f t="shared" ca="1" si="846"/>
        <v>2031.9478363810167</v>
      </c>
      <c r="D9067" s="13">
        <f t="shared" ca="1" si="847"/>
        <v>100.2241910662862</v>
      </c>
      <c r="E9067" s="13">
        <f t="shared" ca="1" si="848"/>
        <v>987706.15728710929</v>
      </c>
      <c r="F9067" s="13">
        <f t="shared" ca="1" si="849"/>
        <v>3.9926847155926866</v>
      </c>
      <c r="G9067" s="13">
        <f t="shared" ca="1" si="850"/>
        <v>0.52475909390619457</v>
      </c>
      <c r="H9067" s="13">
        <f t="shared" ca="1" si="851"/>
        <v>0</v>
      </c>
    </row>
    <row r="9068" spans="3:8">
      <c r="C9068" s="13">
        <f t="shared" ca="1" si="846"/>
        <v>1987.2340515091596</v>
      </c>
      <c r="D9068" s="13">
        <f t="shared" ca="1" si="847"/>
        <v>100.86857230286925</v>
      </c>
      <c r="E9068" s="13">
        <f t="shared" ca="1" si="848"/>
        <v>986769.29906997713</v>
      </c>
      <c r="F9068" s="13">
        <f t="shared" ca="1" si="849"/>
        <v>3.9940334163431941</v>
      </c>
      <c r="G9068" s="13">
        <f t="shared" ca="1" si="850"/>
        <v>0.50494217179635126</v>
      </c>
      <c r="H9068" s="13">
        <f t="shared" ca="1" si="851"/>
        <v>0</v>
      </c>
    </row>
    <row r="9069" spans="3:8">
      <c r="C9069" s="13">
        <f t="shared" ca="1" si="846"/>
        <v>2013.0104239843606</v>
      </c>
      <c r="D9069" s="13">
        <f t="shared" ca="1" si="847"/>
        <v>99.705040400339342</v>
      </c>
      <c r="E9069" s="13">
        <f t="shared" ca="1" si="848"/>
        <v>988814.08809662634</v>
      </c>
      <c r="F9069" s="13">
        <f t="shared" ca="1" si="849"/>
        <v>3.9923218440012538</v>
      </c>
      <c r="G9069" s="13">
        <f t="shared" ca="1" si="850"/>
        <v>0.51196759214198528</v>
      </c>
      <c r="H9069" s="13">
        <f t="shared" ca="1" si="851"/>
        <v>0</v>
      </c>
    </row>
    <row r="9070" spans="3:8">
      <c r="C9070" s="13">
        <f t="shared" ca="1" si="846"/>
        <v>2006.3024382639035</v>
      </c>
      <c r="D9070" s="13">
        <f t="shared" ca="1" si="847"/>
        <v>99.517139902552444</v>
      </c>
      <c r="E9070" s="13">
        <f t="shared" ca="1" si="848"/>
        <v>988901.8071127556</v>
      </c>
      <c r="F9070" s="13">
        <f t="shared" ca="1" si="849"/>
        <v>3.9974318544995162</v>
      </c>
      <c r="G9070" s="13">
        <f t="shared" ca="1" si="850"/>
        <v>0.50496744051441511</v>
      </c>
      <c r="H9070" s="13">
        <f t="shared" ca="1" si="851"/>
        <v>0</v>
      </c>
    </row>
    <row r="9071" spans="3:8">
      <c r="C9071" s="13">
        <f t="shared" ca="1" si="846"/>
        <v>1982.7066408359963</v>
      </c>
      <c r="D9071" s="13">
        <f t="shared" ca="1" si="847"/>
        <v>99.228213745420859</v>
      </c>
      <c r="E9071" s="13">
        <f t="shared" ca="1" si="848"/>
        <v>985169.12166434072</v>
      </c>
      <c r="F9071" s="13">
        <f t="shared" ca="1" si="849"/>
        <v>3.996017420094828</v>
      </c>
      <c r="G9071" s="13">
        <f t="shared" ca="1" si="850"/>
        <v>0.49429014097291485</v>
      </c>
      <c r="H9071" s="13">
        <f t="shared" ca="1" si="851"/>
        <v>0</v>
      </c>
    </row>
    <row r="9072" spans="3:8">
      <c r="C9072" s="13">
        <f t="shared" ca="1" si="846"/>
        <v>2000.3912023136606</v>
      </c>
      <c r="D9072" s="13">
        <f t="shared" ca="1" si="847"/>
        <v>100.5136336933796</v>
      </c>
      <c r="E9072" s="13">
        <f t="shared" ca="1" si="848"/>
        <v>1005968.7115007447</v>
      </c>
      <c r="F9072" s="13">
        <f t="shared" ca="1" si="849"/>
        <v>4.0080299965514694</v>
      </c>
      <c r="G9072" s="13">
        <f t="shared" ca="1" si="850"/>
        <v>0.4931700044960976</v>
      </c>
      <c r="H9072" s="13">
        <f t="shared" ca="1" si="851"/>
        <v>0</v>
      </c>
    </row>
    <row r="9073" spans="3:8">
      <c r="C9073" s="13">
        <f t="shared" ca="1" si="846"/>
        <v>1972.1985356621874</v>
      </c>
      <c r="D9073" s="13">
        <f t="shared" ca="1" si="847"/>
        <v>100.55051193816614</v>
      </c>
      <c r="E9073" s="13">
        <f t="shared" ca="1" si="848"/>
        <v>990074.71981200855</v>
      </c>
      <c r="F9073" s="13">
        <f t="shared" ca="1" si="849"/>
        <v>3.9996998456558099</v>
      </c>
      <c r="G9073" s="13">
        <f t="shared" ca="1" si="850"/>
        <v>0.49131283327951952</v>
      </c>
      <c r="H9073" s="13">
        <f t="shared" ca="1" si="851"/>
        <v>0</v>
      </c>
    </row>
    <row r="9074" spans="3:8">
      <c r="C9074" s="13">
        <f t="shared" ca="1" si="846"/>
        <v>2001.5501085109861</v>
      </c>
      <c r="D9074" s="13">
        <f t="shared" ca="1" si="847"/>
        <v>100.00994526821728</v>
      </c>
      <c r="E9074" s="13">
        <f t="shared" ca="1" si="848"/>
        <v>996825.06204302481</v>
      </c>
      <c r="F9074" s="13">
        <f t="shared" ca="1" si="849"/>
        <v>3.9992749767503555</v>
      </c>
      <c r="G9074" s="13">
        <f t="shared" ca="1" si="850"/>
        <v>0.50012924068888887</v>
      </c>
      <c r="H9074" s="13">
        <f t="shared" ca="1" si="851"/>
        <v>0</v>
      </c>
    </row>
    <row r="9075" spans="3:8">
      <c r="C9075" s="13">
        <f t="shared" ca="1" si="846"/>
        <v>1988.769665708428</v>
      </c>
      <c r="D9075" s="13">
        <f t="shared" ca="1" si="847"/>
        <v>100.58540700633466</v>
      </c>
      <c r="E9075" s="13">
        <f t="shared" ca="1" si="848"/>
        <v>997665.33087010495</v>
      </c>
      <c r="F9075" s="13">
        <f t="shared" ca="1" si="849"/>
        <v>3.9916054402598466</v>
      </c>
      <c r="G9075" s="13">
        <f t="shared" ca="1" si="850"/>
        <v>0.50001010631768272</v>
      </c>
      <c r="H9075" s="13">
        <f t="shared" ca="1" si="851"/>
        <v>0</v>
      </c>
    </row>
    <row r="9076" spans="3:8">
      <c r="C9076" s="13">
        <f t="shared" ca="1" si="846"/>
        <v>2001.1992128695617</v>
      </c>
      <c r="D9076" s="13">
        <f t="shared" ca="1" si="847"/>
        <v>99.876549158174271</v>
      </c>
      <c r="E9076" s="13">
        <f t="shared" ca="1" si="848"/>
        <v>997789.01433866541</v>
      </c>
      <c r="F9076" s="13">
        <f t="shared" ca="1" si="849"/>
        <v>3.9999417849239385</v>
      </c>
      <c r="G9076" s="13">
        <f t="shared" ca="1" si="850"/>
        <v>0.4984721619699658</v>
      </c>
      <c r="H9076" s="13">
        <f t="shared" ca="1" si="851"/>
        <v>0</v>
      </c>
    </row>
    <row r="9077" spans="3:8">
      <c r="C9077" s="13">
        <f t="shared" ca="1" si="846"/>
        <v>1988.886358164177</v>
      </c>
      <c r="D9077" s="13">
        <f t="shared" ca="1" si="847"/>
        <v>99.553599373027723</v>
      </c>
      <c r="E9077" s="13">
        <f t="shared" ca="1" si="848"/>
        <v>989156.74197484739</v>
      </c>
      <c r="F9077" s="13">
        <f t="shared" ca="1" si="849"/>
        <v>4.0084127793037343</v>
      </c>
      <c r="G9077" s="13">
        <f t="shared" ca="1" si="850"/>
        <v>0.49087642110108787</v>
      </c>
      <c r="H9077" s="13">
        <f t="shared" ca="1" si="851"/>
        <v>0</v>
      </c>
    </row>
    <row r="9078" spans="3:8">
      <c r="C9078" s="13">
        <f t="shared" ca="1" si="846"/>
        <v>2000.4869841732352</v>
      </c>
      <c r="D9078" s="13">
        <f t="shared" ca="1" si="847"/>
        <v>100.62972350251731</v>
      </c>
      <c r="E9078" s="13">
        <f t="shared" ca="1" si="848"/>
        <v>995050.35076656833</v>
      </c>
      <c r="F9078" s="13">
        <f t="shared" ca="1" si="849"/>
        <v>4.0052492247501963</v>
      </c>
      <c r="G9078" s="13">
        <f t="shared" ca="1" si="850"/>
        <v>0.50059284390297876</v>
      </c>
      <c r="H9078" s="13">
        <f t="shared" ca="1" si="851"/>
        <v>0</v>
      </c>
    </row>
    <row r="9079" spans="3:8">
      <c r="C9079" s="13">
        <f t="shared" ca="1" si="846"/>
        <v>1999.3078673255877</v>
      </c>
      <c r="D9079" s="13">
        <f t="shared" ca="1" si="847"/>
        <v>99.886957475944399</v>
      </c>
      <c r="E9079" s="13">
        <f t="shared" ca="1" si="848"/>
        <v>1000409.1518974445</v>
      </c>
      <c r="F9079" s="13">
        <f t="shared" ca="1" si="849"/>
        <v>4.0045329039997402</v>
      </c>
      <c r="G9079" s="13">
        <f t="shared" ca="1" si="850"/>
        <v>0.49400705079404006</v>
      </c>
      <c r="H9079" s="13">
        <f t="shared" ca="1" si="851"/>
        <v>0</v>
      </c>
    </row>
    <row r="9080" spans="3:8">
      <c r="C9080" s="13">
        <f t="shared" ca="1" si="846"/>
        <v>1996.511482980314</v>
      </c>
      <c r="D9080" s="13">
        <f t="shared" ca="1" si="847"/>
        <v>100.87764603735779</v>
      </c>
      <c r="E9080" s="13">
        <f t="shared" ca="1" si="848"/>
        <v>1002815.565470015</v>
      </c>
      <c r="F9080" s="13">
        <f t="shared" ca="1" si="849"/>
        <v>3.9985087355267601</v>
      </c>
      <c r="G9080" s="13">
        <f t="shared" ca="1" si="850"/>
        <v>0.49931594627918513</v>
      </c>
      <c r="H9080" s="13">
        <f t="shared" ca="1" si="851"/>
        <v>0</v>
      </c>
    </row>
    <row r="9081" spans="3:8">
      <c r="C9081" s="13">
        <f t="shared" ca="1" si="846"/>
        <v>1980.3744284559339</v>
      </c>
      <c r="D9081" s="13">
        <f t="shared" ca="1" si="847"/>
        <v>99.921676667139963</v>
      </c>
      <c r="E9081" s="13">
        <f t="shared" ca="1" si="848"/>
        <v>990979.6425342107</v>
      </c>
      <c r="F9081" s="13">
        <f t="shared" ca="1" si="849"/>
        <v>4.0081744931489354</v>
      </c>
      <c r="G9081" s="13">
        <f t="shared" ca="1" si="850"/>
        <v>0.48770056011222424</v>
      </c>
      <c r="H9081" s="13">
        <f t="shared" ca="1" si="851"/>
        <v>0</v>
      </c>
    </row>
    <row r="9082" spans="3:8">
      <c r="C9082" s="13">
        <f t="shared" ca="1" si="846"/>
        <v>2004.5140929870247</v>
      </c>
      <c r="D9082" s="13">
        <f t="shared" ca="1" si="847"/>
        <v>99.892242735480451</v>
      </c>
      <c r="E9082" s="13">
        <f t="shared" ca="1" si="848"/>
        <v>991671.8386308382</v>
      </c>
      <c r="F9082" s="13">
        <f t="shared" ca="1" si="849"/>
        <v>3.9927390356522827</v>
      </c>
      <c r="G9082" s="13">
        <f t="shared" ca="1" si="850"/>
        <v>0.50693052485033685</v>
      </c>
      <c r="H9082" s="13">
        <f t="shared" ca="1" si="851"/>
        <v>0</v>
      </c>
    </row>
    <row r="9083" spans="3:8">
      <c r="C9083" s="13">
        <f t="shared" ca="1" si="846"/>
        <v>1986.2226782780344</v>
      </c>
      <c r="D9083" s="13">
        <f t="shared" ca="1" si="847"/>
        <v>99.488936028444996</v>
      </c>
      <c r="E9083" s="13">
        <f t="shared" ca="1" si="848"/>
        <v>992403.85465089604</v>
      </c>
      <c r="F9083" s="13">
        <f t="shared" ca="1" si="849"/>
        <v>4.0032030986682425</v>
      </c>
      <c r="G9083" s="13">
        <f t="shared" ca="1" si="850"/>
        <v>0.49018707346089174</v>
      </c>
      <c r="H9083" s="13">
        <f t="shared" ca="1" si="851"/>
        <v>0</v>
      </c>
    </row>
    <row r="9084" spans="3:8">
      <c r="C9084" s="13">
        <f t="shared" ca="1" si="846"/>
        <v>2005.0248864008595</v>
      </c>
      <c r="D9084" s="13">
        <f t="shared" ca="1" si="847"/>
        <v>99.226988334588967</v>
      </c>
      <c r="E9084" s="13">
        <f t="shared" ca="1" si="848"/>
        <v>1006432.7251145917</v>
      </c>
      <c r="F9084" s="13">
        <f t="shared" ca="1" si="849"/>
        <v>4.0028661853021159</v>
      </c>
      <c r="G9084" s="13">
        <f t="shared" ca="1" si="850"/>
        <v>0.4914173005746002</v>
      </c>
      <c r="H9084" s="13">
        <f t="shared" ca="1" si="851"/>
        <v>0</v>
      </c>
    </row>
    <row r="9085" spans="3:8">
      <c r="C9085" s="13">
        <f t="shared" ca="1" si="846"/>
        <v>2008.5952530521411</v>
      </c>
      <c r="D9085" s="13">
        <f t="shared" ca="1" si="847"/>
        <v>100.35145311212042</v>
      </c>
      <c r="E9085" s="13">
        <f t="shared" ca="1" si="848"/>
        <v>1003482.9650382665</v>
      </c>
      <c r="F9085" s="13">
        <f t="shared" ca="1" si="849"/>
        <v>4.0053169289264492</v>
      </c>
      <c r="G9085" s="13">
        <f t="shared" ca="1" si="850"/>
        <v>0.49900065417010603</v>
      </c>
      <c r="H9085" s="13">
        <f t="shared" ca="1" si="851"/>
        <v>0</v>
      </c>
    </row>
    <row r="9086" spans="3:8">
      <c r="C9086" s="13">
        <f t="shared" ca="1" si="846"/>
        <v>1995.4161693835852</v>
      </c>
      <c r="D9086" s="13">
        <f t="shared" ca="1" si="847"/>
        <v>100.16009571739147</v>
      </c>
      <c r="E9086" s="13">
        <f t="shared" ca="1" si="848"/>
        <v>1006204.3890953506</v>
      </c>
      <c r="F9086" s="13">
        <f t="shared" ca="1" si="849"/>
        <v>4.0005496327766927</v>
      </c>
      <c r="G9086" s="13">
        <f t="shared" ca="1" si="850"/>
        <v>0.49254620928048831</v>
      </c>
      <c r="H9086" s="13">
        <f t="shared" ca="1" si="851"/>
        <v>0</v>
      </c>
    </row>
    <row r="9087" spans="3:8">
      <c r="C9087" s="13">
        <f t="shared" ca="1" si="846"/>
        <v>1998.336322383492</v>
      </c>
      <c r="D9087" s="13">
        <f t="shared" ca="1" si="847"/>
        <v>99.42232902697171</v>
      </c>
      <c r="E9087" s="13">
        <f t="shared" ca="1" si="848"/>
        <v>1002264.3609896429</v>
      </c>
      <c r="F9087" s="13">
        <f t="shared" ca="1" si="849"/>
        <v>4.0001140970671543</v>
      </c>
      <c r="G9087" s="13">
        <f t="shared" ca="1" si="850"/>
        <v>0.49249228069852147</v>
      </c>
      <c r="H9087" s="13">
        <f t="shared" ca="1" si="851"/>
        <v>0</v>
      </c>
    </row>
    <row r="9088" spans="3:8">
      <c r="C9088" s="13">
        <f t="shared" ca="1" si="846"/>
        <v>2008.6396980162685</v>
      </c>
      <c r="D9088" s="13">
        <f t="shared" ca="1" si="847"/>
        <v>100.04595458352355</v>
      </c>
      <c r="E9088" s="13">
        <f t="shared" ca="1" si="848"/>
        <v>992448.89390725165</v>
      </c>
      <c r="F9088" s="13">
        <f t="shared" ca="1" si="849"/>
        <v>3.9959774438328104</v>
      </c>
      <c r="G9088" s="13">
        <f t="shared" ca="1" si="850"/>
        <v>0.50775415508759014</v>
      </c>
      <c r="H9088" s="13">
        <f t="shared" ca="1" si="851"/>
        <v>0</v>
      </c>
    </row>
    <row r="9089" spans="3:8">
      <c r="C9089" s="13">
        <f t="shared" ca="1" si="846"/>
        <v>2004.5923416354078</v>
      </c>
      <c r="D9089" s="13">
        <f t="shared" ca="1" si="847"/>
        <v>100.4031957356721</v>
      </c>
      <c r="E9089" s="13">
        <f t="shared" ca="1" si="848"/>
        <v>997369.98906340078</v>
      </c>
      <c r="F9089" s="13">
        <f t="shared" ca="1" si="849"/>
        <v>4.0128989025330233</v>
      </c>
      <c r="G9089" s="13">
        <f t="shared" ca="1" si="850"/>
        <v>0.49654731050732781</v>
      </c>
      <c r="H9089" s="13">
        <f t="shared" ca="1" si="851"/>
        <v>0</v>
      </c>
    </row>
    <row r="9090" spans="3:8">
      <c r="C9090" s="13">
        <f t="shared" ca="1" si="846"/>
        <v>2003.9697872000347</v>
      </c>
      <c r="D9090" s="13">
        <f t="shared" ca="1" si="847"/>
        <v>100.30379069995745</v>
      </c>
      <c r="E9090" s="13">
        <f t="shared" ca="1" si="848"/>
        <v>986068.9545152433</v>
      </c>
      <c r="F9090" s="13">
        <f t="shared" ca="1" si="849"/>
        <v>4.0091229234602856</v>
      </c>
      <c r="G9090" s="13">
        <f t="shared" ca="1" si="850"/>
        <v>0.50332099357339721</v>
      </c>
      <c r="H9090" s="13">
        <f t="shared" ca="1" si="851"/>
        <v>0</v>
      </c>
    </row>
    <row r="9091" spans="3:8">
      <c r="C9091" s="13">
        <f t="shared" ca="1" si="846"/>
        <v>1987.4626005184668</v>
      </c>
      <c r="D9091" s="13">
        <f t="shared" ca="1" si="847"/>
        <v>100.02198527036741</v>
      </c>
      <c r="E9091" s="13">
        <f t="shared" ca="1" si="848"/>
        <v>990682.19562019827</v>
      </c>
      <c r="F9091" s="13">
        <f t="shared" ca="1" si="849"/>
        <v>4.0035683903428563</v>
      </c>
      <c r="G9091" s="13">
        <f t="shared" ca="1" si="850"/>
        <v>0.4941060485594197</v>
      </c>
      <c r="H9091" s="13">
        <f t="shared" ca="1" si="851"/>
        <v>0</v>
      </c>
    </row>
    <row r="9092" spans="3:8">
      <c r="C9092" s="13">
        <f t="shared" ca="1" si="846"/>
        <v>2006.4281997973133</v>
      </c>
      <c r="D9092" s="13">
        <f t="shared" ca="1" si="847"/>
        <v>100.14255642704194</v>
      </c>
      <c r="E9092" s="13">
        <f t="shared" ca="1" si="848"/>
        <v>996220.81154297199</v>
      </c>
      <c r="F9092" s="13">
        <f t="shared" ca="1" si="849"/>
        <v>4.0033152725842829</v>
      </c>
      <c r="G9092" s="13">
        <f t="shared" ca="1" si="850"/>
        <v>0.50151193290605112</v>
      </c>
      <c r="H9092" s="13">
        <f t="shared" ca="1" si="851"/>
        <v>0</v>
      </c>
    </row>
    <row r="9093" spans="3:8">
      <c r="C9093" s="13">
        <f t="shared" ca="1" si="846"/>
        <v>2002.391795535653</v>
      </c>
      <c r="D9093" s="13">
        <f t="shared" ca="1" si="847"/>
        <v>99.68633558262465</v>
      </c>
      <c r="E9093" s="13">
        <f t="shared" ca="1" si="848"/>
        <v>993743.08884221944</v>
      </c>
      <c r="F9093" s="13">
        <f t="shared" ca="1" si="849"/>
        <v>4.0005156608888006</v>
      </c>
      <c r="G9093" s="13">
        <f t="shared" ca="1" si="850"/>
        <v>0.49985709400405165</v>
      </c>
      <c r="H9093" s="13">
        <f t="shared" ca="1" si="851"/>
        <v>0</v>
      </c>
    </row>
    <row r="9094" spans="3:8">
      <c r="C9094" s="13">
        <f t="shared" ca="1" si="846"/>
        <v>1992.0017541922359</v>
      </c>
      <c r="D9094" s="13">
        <f t="shared" ca="1" si="847"/>
        <v>99.94394306656244</v>
      </c>
      <c r="E9094" s="13">
        <f t="shared" ca="1" si="848"/>
        <v>978622.81620652089</v>
      </c>
      <c r="F9094" s="13">
        <f t="shared" ca="1" si="849"/>
        <v>3.9988056665933289</v>
      </c>
      <c r="G9094" s="13">
        <f t="shared" ca="1" si="850"/>
        <v>0.50448646038508416</v>
      </c>
      <c r="H9094" s="13">
        <f t="shared" ca="1" si="851"/>
        <v>0</v>
      </c>
    </row>
    <row r="9095" spans="3:8">
      <c r="C9095" s="13">
        <f t="shared" ca="1" si="846"/>
        <v>2017.6134449163255</v>
      </c>
      <c r="D9095" s="13">
        <f t="shared" ca="1" si="847"/>
        <v>99.949198316427953</v>
      </c>
      <c r="E9095" s="13">
        <f t="shared" ca="1" si="848"/>
        <v>989246.22277564358</v>
      </c>
      <c r="F9095" s="13">
        <f t="shared" ca="1" si="849"/>
        <v>3.9879468167324208</v>
      </c>
      <c r="G9095" s="13">
        <f t="shared" ca="1" si="850"/>
        <v>0.51761105572671262</v>
      </c>
      <c r="H9095" s="13">
        <f t="shared" ca="1" si="851"/>
        <v>0</v>
      </c>
    </row>
    <row r="9096" spans="3:8">
      <c r="C9096" s="13">
        <f t="shared" ca="1" si="846"/>
        <v>1997.2253386937325</v>
      </c>
      <c r="D9096" s="13">
        <f t="shared" ca="1" si="847"/>
        <v>99.850598655689481</v>
      </c>
      <c r="E9096" s="13">
        <f t="shared" ca="1" si="848"/>
        <v>1002718.8724625666</v>
      </c>
      <c r="F9096" s="13">
        <f t="shared" ca="1" si="849"/>
        <v>4.0069343035651404</v>
      </c>
      <c r="G9096" s="13">
        <f t="shared" ca="1" si="850"/>
        <v>0.49048628213241802</v>
      </c>
      <c r="H9096" s="13">
        <f t="shared" ca="1" si="851"/>
        <v>0</v>
      </c>
    </row>
    <row r="9097" spans="3:8">
      <c r="C9097" s="13">
        <f t="shared" ca="1" si="846"/>
        <v>2000.4183631719841</v>
      </c>
      <c r="D9097" s="13">
        <f t="shared" ca="1" si="847"/>
        <v>99.341092886802343</v>
      </c>
      <c r="E9097" s="13">
        <f t="shared" ca="1" si="848"/>
        <v>1004895.1395514347</v>
      </c>
      <c r="F9097" s="13">
        <f t="shared" ca="1" si="849"/>
        <v>3.993079683511743</v>
      </c>
      <c r="G9097" s="13">
        <f t="shared" ca="1" si="850"/>
        <v>0.49529971777388238</v>
      </c>
      <c r="H9097" s="13">
        <f t="shared" ca="1" si="851"/>
        <v>0</v>
      </c>
    </row>
    <row r="9098" spans="3:8">
      <c r="C9098" s="13">
        <f t="shared" ca="1" si="846"/>
        <v>2005.7256992332366</v>
      </c>
      <c r="D9098" s="13">
        <f t="shared" ca="1" si="847"/>
        <v>100.41101665542807</v>
      </c>
      <c r="E9098" s="13">
        <f t="shared" ca="1" si="848"/>
        <v>987498.79785781947</v>
      </c>
      <c r="F9098" s="13">
        <f t="shared" ca="1" si="849"/>
        <v>3.9928371122611996</v>
      </c>
      <c r="G9098" s="13">
        <f t="shared" ca="1" si="850"/>
        <v>0.51228498575433479</v>
      </c>
      <c r="H9098" s="13">
        <f t="shared" ca="1" si="851"/>
        <v>0</v>
      </c>
    </row>
    <row r="9099" spans="3:8">
      <c r="C9099" s="13">
        <f t="shared" ca="1" si="846"/>
        <v>2003.5048686564105</v>
      </c>
      <c r="D9099" s="13">
        <f t="shared" ca="1" si="847"/>
        <v>99.594028125060049</v>
      </c>
      <c r="E9099" s="13">
        <f t="shared" ca="1" si="848"/>
        <v>994260.52658528986</v>
      </c>
      <c r="F9099" s="13">
        <f t="shared" ca="1" si="849"/>
        <v>3.9938458301216579</v>
      </c>
      <c r="G9099" s="13">
        <f t="shared" ca="1" si="850"/>
        <v>0.50303575381000054</v>
      </c>
      <c r="H9099" s="13">
        <f t="shared" ca="1" si="851"/>
        <v>0</v>
      </c>
    </row>
    <row r="9100" spans="3:8">
      <c r="C9100" s="13">
        <f t="shared" ca="1" si="846"/>
        <v>2003.2819669611463</v>
      </c>
      <c r="D9100" s="13">
        <f t="shared" ca="1" si="847"/>
        <v>100.41248899154225</v>
      </c>
      <c r="E9100" s="13">
        <f t="shared" ca="1" si="848"/>
        <v>999079.94527176849</v>
      </c>
      <c r="F9100" s="13">
        <f t="shared" ca="1" si="849"/>
        <v>4.0072445646651635</v>
      </c>
      <c r="G9100" s="13">
        <f t="shared" ca="1" si="850"/>
        <v>0.49789572218836731</v>
      </c>
      <c r="H9100" s="13">
        <f t="shared" ca="1" si="851"/>
        <v>0</v>
      </c>
    </row>
    <row r="9101" spans="3:8">
      <c r="C9101" s="13">
        <f t="shared" ca="1" si="846"/>
        <v>1990.3950830819285</v>
      </c>
      <c r="D9101" s="13">
        <f t="shared" ca="1" si="847"/>
        <v>99.2308956815572</v>
      </c>
      <c r="E9101" s="13">
        <f t="shared" ca="1" si="848"/>
        <v>986668.72374841175</v>
      </c>
      <c r="F9101" s="13">
        <f t="shared" ca="1" si="849"/>
        <v>4.0016725616243107</v>
      </c>
      <c r="G9101" s="13">
        <f t="shared" ca="1" si="850"/>
        <v>0.49458172720655985</v>
      </c>
      <c r="H9101" s="13">
        <f t="shared" ca="1" si="851"/>
        <v>0</v>
      </c>
    </row>
    <row r="9102" spans="3:8">
      <c r="C9102" s="13">
        <f t="shared" ca="1" si="846"/>
        <v>2000.6057802423829</v>
      </c>
      <c r="D9102" s="13">
        <f t="shared" ca="1" si="847"/>
        <v>100.02816086723746</v>
      </c>
      <c r="E9102" s="13">
        <f t="shared" ca="1" si="848"/>
        <v>999153.24585195957</v>
      </c>
      <c r="F9102" s="13">
        <f t="shared" ca="1" si="849"/>
        <v>3.9858946835919253</v>
      </c>
      <c r="G9102" s="13">
        <f t="shared" ca="1" si="850"/>
        <v>0.50531253964926337</v>
      </c>
      <c r="H9102" s="13">
        <f t="shared" ca="1" si="851"/>
        <v>0</v>
      </c>
    </row>
    <row r="9103" spans="3:8">
      <c r="C9103" s="13">
        <f t="shared" ca="1" si="846"/>
        <v>1998.9787850387199</v>
      </c>
      <c r="D9103" s="13">
        <f t="shared" ca="1" si="847"/>
        <v>100.37422428442535</v>
      </c>
      <c r="E9103" s="13">
        <f t="shared" ca="1" si="848"/>
        <v>996027.8265100416</v>
      </c>
      <c r="F9103" s="13">
        <f t="shared" ca="1" si="849"/>
        <v>4.0079516885245354</v>
      </c>
      <c r="G9103" s="13">
        <f t="shared" ca="1" si="850"/>
        <v>0.49673793006605516</v>
      </c>
      <c r="H9103" s="13">
        <f t="shared" ca="1" si="851"/>
        <v>0</v>
      </c>
    </row>
    <row r="9104" spans="3:8">
      <c r="C9104" s="13">
        <f t="shared" ca="1" si="846"/>
        <v>1998.294497745615</v>
      </c>
      <c r="D9104" s="13">
        <f t="shared" ca="1" si="847"/>
        <v>100.68883815386884</v>
      </c>
      <c r="E9104" s="13">
        <f t="shared" ca="1" si="848"/>
        <v>994996.50770243735</v>
      </c>
      <c r="F9104" s="13">
        <f t="shared" ca="1" si="849"/>
        <v>4.0086372645829753</v>
      </c>
      <c r="G9104" s="13">
        <f t="shared" ca="1" si="850"/>
        <v>0.49812903355131816</v>
      </c>
      <c r="H9104" s="13">
        <f t="shared" ca="1" si="851"/>
        <v>0</v>
      </c>
    </row>
    <row r="9105" spans="3:8">
      <c r="C9105" s="13">
        <f t="shared" ca="1" si="846"/>
        <v>1983.1674758930601</v>
      </c>
      <c r="D9105" s="13">
        <f t="shared" ca="1" si="847"/>
        <v>100.05242927519467</v>
      </c>
      <c r="E9105" s="13">
        <f t="shared" ca="1" si="848"/>
        <v>984397.0033643241</v>
      </c>
      <c r="F9105" s="13">
        <f t="shared" ca="1" si="849"/>
        <v>4.0193499405815203</v>
      </c>
      <c r="G9105" s="13">
        <f t="shared" ca="1" si="850"/>
        <v>0.48753185251129916</v>
      </c>
      <c r="H9105" s="13">
        <f t="shared" ca="1" si="851"/>
        <v>0</v>
      </c>
    </row>
    <row r="9106" spans="3:8">
      <c r="C9106" s="13">
        <f t="shared" ca="1" si="846"/>
        <v>1993.320091047651</v>
      </c>
      <c r="D9106" s="13">
        <f t="shared" ca="1" si="847"/>
        <v>100.32775194684115</v>
      </c>
      <c r="E9106" s="13">
        <f t="shared" ca="1" si="848"/>
        <v>1003247.9313742318</v>
      </c>
      <c r="F9106" s="13">
        <f t="shared" ca="1" si="849"/>
        <v>3.9987117805269374</v>
      </c>
      <c r="G9106" s="13">
        <f t="shared" ca="1" si="850"/>
        <v>0.49469397669948761</v>
      </c>
      <c r="H9106" s="13">
        <f t="shared" ca="1" si="851"/>
        <v>0</v>
      </c>
    </row>
    <row r="9107" spans="3:8">
      <c r="C9107" s="13">
        <f t="shared" ca="1" si="846"/>
        <v>2003.4808432350403</v>
      </c>
      <c r="D9107" s="13">
        <f t="shared" ca="1" si="847"/>
        <v>99.389890381347598</v>
      </c>
      <c r="E9107" s="13">
        <f t="shared" ca="1" si="848"/>
        <v>1000866.0288390744</v>
      </c>
      <c r="F9107" s="13">
        <f t="shared" ca="1" si="849"/>
        <v>3.9907474136387835</v>
      </c>
      <c r="G9107" s="13">
        <f t="shared" ca="1" si="850"/>
        <v>0.50023010207364083</v>
      </c>
      <c r="H9107" s="13">
        <f t="shared" ca="1" si="851"/>
        <v>0</v>
      </c>
    </row>
    <row r="9108" spans="3:8">
      <c r="C9108" s="13">
        <f t="shared" ca="1" si="846"/>
        <v>1997.3034176563283</v>
      </c>
      <c r="D9108" s="13">
        <f t="shared" ca="1" si="847"/>
        <v>100.05790710472739</v>
      </c>
      <c r="E9108" s="13">
        <f t="shared" ca="1" si="848"/>
        <v>984286.72452617181</v>
      </c>
      <c r="F9108" s="13">
        <f t="shared" ca="1" si="849"/>
        <v>3.9955783720220457</v>
      </c>
      <c r="G9108" s="13">
        <f t="shared" ca="1" si="850"/>
        <v>0.50646495242729195</v>
      </c>
      <c r="H9108" s="13">
        <f t="shared" ca="1" si="851"/>
        <v>0</v>
      </c>
    </row>
    <row r="9109" spans="3:8">
      <c r="C9109" s="13">
        <f t="shared" ca="1" si="846"/>
        <v>2007.5708047229903</v>
      </c>
      <c r="D9109" s="13">
        <f t="shared" ca="1" si="847"/>
        <v>100.55031234500355</v>
      </c>
      <c r="E9109" s="13">
        <f t="shared" ca="1" si="848"/>
        <v>997541.39526140119</v>
      </c>
      <c r="F9109" s="13">
        <f t="shared" ca="1" si="849"/>
        <v>3.9942382342635421</v>
      </c>
      <c r="G9109" s="13">
        <f t="shared" ca="1" si="850"/>
        <v>0.50805241046327854</v>
      </c>
      <c r="H9109" s="13">
        <f t="shared" ca="1" si="851"/>
        <v>0</v>
      </c>
    </row>
    <row r="9110" spans="3:8">
      <c r="C9110" s="13">
        <f t="shared" ca="1" si="846"/>
        <v>1998.5953575940928</v>
      </c>
      <c r="D9110" s="13">
        <f t="shared" ca="1" si="847"/>
        <v>99.906733080779972</v>
      </c>
      <c r="E9110" s="13">
        <f t="shared" ca="1" si="848"/>
        <v>997274.5161532705</v>
      </c>
      <c r="F9110" s="13">
        <f t="shared" ca="1" si="849"/>
        <v>4.0076724279008635</v>
      </c>
      <c r="G9110" s="13">
        <f t="shared" ca="1" si="850"/>
        <v>0.49375448427044472</v>
      </c>
      <c r="H9110" s="13">
        <f t="shared" ca="1" si="851"/>
        <v>0</v>
      </c>
    </row>
    <row r="9111" spans="3:8">
      <c r="C9111" s="13">
        <f t="shared" ca="1" si="846"/>
        <v>2009.7519693893496</v>
      </c>
      <c r="D9111" s="13">
        <f t="shared" ca="1" si="847"/>
        <v>99.970563462704604</v>
      </c>
      <c r="E9111" s="13">
        <f t="shared" ca="1" si="848"/>
        <v>1000981.2741160195</v>
      </c>
      <c r="F9111" s="13">
        <f t="shared" ca="1" si="849"/>
        <v>3.9927769546519012</v>
      </c>
      <c r="G9111" s="13">
        <f t="shared" ca="1" si="850"/>
        <v>0.5052205956953002</v>
      </c>
      <c r="H9111" s="13">
        <f t="shared" ca="1" si="851"/>
        <v>0</v>
      </c>
    </row>
    <row r="9112" spans="3:8">
      <c r="C9112" s="13">
        <f t="shared" ref="C9112:C9175" ca="1" si="852">NORMINV(RAND(),$D$3,$G$3)</f>
        <v>2010.8104355543392</v>
      </c>
      <c r="D9112" s="13">
        <f t="shared" ref="D9112:D9175" ca="1" si="853">NORMINV(RAND(),$D$4,$G$4)</f>
        <v>100.73432987678916</v>
      </c>
      <c r="E9112" s="13">
        <f t="shared" ref="E9112:E9175" ca="1" si="854">NORMINV(RAND(),$D$5,$G$5)</f>
        <v>994011.3672009164</v>
      </c>
      <c r="F9112" s="13">
        <f t="shared" ref="F9112:F9175" ca="1" si="855">NORMINV(RAND(),$D$6,$G$6)</f>
        <v>4.0040786861752782</v>
      </c>
      <c r="G9112" s="13">
        <f t="shared" ref="G9112:G9175" ca="1" si="856">C9112^2*D9112/(E9112*3.1415926*F9112^4)</f>
        <v>0.50742064457379832</v>
      </c>
      <c r="H9112" s="13">
        <f t="shared" ref="H9112:H9175" ca="1" si="857">IF(G9112&gt;0.54,1,IF(G9112&lt;0.46,1,0))</f>
        <v>0</v>
      </c>
    </row>
    <row r="9113" spans="3:8">
      <c r="C9113" s="13">
        <f t="shared" ca="1" si="852"/>
        <v>2007.9395996284354</v>
      </c>
      <c r="D9113" s="13">
        <f t="shared" ca="1" si="853"/>
        <v>100.01619118837628</v>
      </c>
      <c r="E9113" s="13">
        <f t="shared" ca="1" si="854"/>
        <v>999640.85869714757</v>
      </c>
      <c r="F9113" s="13">
        <f t="shared" ca="1" si="855"/>
        <v>3.9963790272980879</v>
      </c>
      <c r="G9113" s="13">
        <f t="shared" ca="1" si="856"/>
        <v>0.50339749771999442</v>
      </c>
      <c r="H9113" s="13">
        <f t="shared" ca="1" si="857"/>
        <v>0</v>
      </c>
    </row>
    <row r="9114" spans="3:8">
      <c r="C9114" s="13">
        <f t="shared" ca="1" si="852"/>
        <v>1999.7178833336511</v>
      </c>
      <c r="D9114" s="13">
        <f t="shared" ca="1" si="853"/>
        <v>100.10554122328566</v>
      </c>
      <c r="E9114" s="13">
        <f t="shared" ca="1" si="854"/>
        <v>981910.09315658966</v>
      </c>
      <c r="F9114" s="13">
        <f t="shared" ca="1" si="855"/>
        <v>3.9963235522164009</v>
      </c>
      <c r="G9114" s="13">
        <f t="shared" ca="1" si="856"/>
        <v>0.50878162649893099</v>
      </c>
      <c r="H9114" s="13">
        <f t="shared" ca="1" si="857"/>
        <v>0</v>
      </c>
    </row>
    <row r="9115" spans="3:8">
      <c r="C9115" s="13">
        <f t="shared" ca="1" si="852"/>
        <v>1986.3491730882085</v>
      </c>
      <c r="D9115" s="13">
        <f t="shared" ca="1" si="853"/>
        <v>99.186744924790304</v>
      </c>
      <c r="E9115" s="13">
        <f t="shared" ca="1" si="854"/>
        <v>996182.28908043448</v>
      </c>
      <c r="F9115" s="13">
        <f t="shared" ca="1" si="855"/>
        <v>4.0055750129616143</v>
      </c>
      <c r="G9115" s="13">
        <f t="shared" ca="1" si="856"/>
        <v>0.48575431517051448</v>
      </c>
      <c r="H9115" s="13">
        <f t="shared" ca="1" si="857"/>
        <v>0</v>
      </c>
    </row>
    <row r="9116" spans="3:8">
      <c r="C9116" s="13">
        <f t="shared" ca="1" si="852"/>
        <v>2006.2006834866415</v>
      </c>
      <c r="D9116" s="13">
        <f t="shared" ca="1" si="853"/>
        <v>100.59162730590198</v>
      </c>
      <c r="E9116" s="13">
        <f t="shared" ca="1" si="854"/>
        <v>997030.10556654772</v>
      </c>
      <c r="F9116" s="13">
        <f t="shared" ca="1" si="855"/>
        <v>4.00924195237637</v>
      </c>
      <c r="G9116" s="13">
        <f t="shared" ca="1" si="856"/>
        <v>0.50026875593514153</v>
      </c>
      <c r="H9116" s="13">
        <f t="shared" ca="1" si="857"/>
        <v>0</v>
      </c>
    </row>
    <row r="9117" spans="3:8">
      <c r="C9117" s="13">
        <f t="shared" ca="1" si="852"/>
        <v>2017.6500009528004</v>
      </c>
      <c r="D9117" s="13">
        <f t="shared" ca="1" si="853"/>
        <v>99.516497052098742</v>
      </c>
      <c r="E9117" s="13">
        <f t="shared" ca="1" si="854"/>
        <v>999259.655857509</v>
      </c>
      <c r="F9117" s="13">
        <f t="shared" ca="1" si="855"/>
        <v>4.0121796607758462</v>
      </c>
      <c r="G9117" s="13">
        <f t="shared" ca="1" si="856"/>
        <v>0.49800882377685035</v>
      </c>
      <c r="H9117" s="13">
        <f t="shared" ca="1" si="857"/>
        <v>0</v>
      </c>
    </row>
    <row r="9118" spans="3:8">
      <c r="C9118" s="13">
        <f t="shared" ca="1" si="852"/>
        <v>2002.4421420782794</v>
      </c>
      <c r="D9118" s="13">
        <f t="shared" ca="1" si="853"/>
        <v>99.439218796193444</v>
      </c>
      <c r="E9118" s="13">
        <f t="shared" ca="1" si="854"/>
        <v>990686.77307454403</v>
      </c>
      <c r="F9118" s="13">
        <f t="shared" ca="1" si="855"/>
        <v>3.9935894323941392</v>
      </c>
      <c r="G9118" s="13">
        <f t="shared" ca="1" si="856"/>
        <v>0.50366035719764635</v>
      </c>
      <c r="H9118" s="13">
        <f t="shared" ca="1" si="857"/>
        <v>0</v>
      </c>
    </row>
    <row r="9119" spans="3:8">
      <c r="C9119" s="13">
        <f t="shared" ca="1" si="852"/>
        <v>1980.0961848311422</v>
      </c>
      <c r="D9119" s="13">
        <f t="shared" ca="1" si="853"/>
        <v>100.01808847824654</v>
      </c>
      <c r="E9119" s="13">
        <f t="shared" ca="1" si="854"/>
        <v>995158.37230646494</v>
      </c>
      <c r="F9119" s="13">
        <f t="shared" ca="1" si="855"/>
        <v>4.0056992667231928</v>
      </c>
      <c r="G9119" s="13">
        <f t="shared" ca="1" si="856"/>
        <v>0.48718700321124003</v>
      </c>
      <c r="H9119" s="13">
        <f t="shared" ca="1" si="857"/>
        <v>0</v>
      </c>
    </row>
    <row r="9120" spans="3:8">
      <c r="C9120" s="13">
        <f t="shared" ca="1" si="852"/>
        <v>1998.5443434351366</v>
      </c>
      <c r="D9120" s="13">
        <f t="shared" ca="1" si="853"/>
        <v>99.150328192859348</v>
      </c>
      <c r="E9120" s="13">
        <f t="shared" ca="1" si="854"/>
        <v>999722.30405293358</v>
      </c>
      <c r="F9120" s="13">
        <f t="shared" ca="1" si="855"/>
        <v>3.9971004533079491</v>
      </c>
      <c r="G9120" s="13">
        <f t="shared" ca="1" si="856"/>
        <v>0.49398326393154207</v>
      </c>
      <c r="H9120" s="13">
        <f t="shared" ca="1" si="857"/>
        <v>0</v>
      </c>
    </row>
    <row r="9121" spans="3:8">
      <c r="C9121" s="13">
        <f t="shared" ca="1" si="852"/>
        <v>1990.0790200961976</v>
      </c>
      <c r="D9121" s="13">
        <f t="shared" ca="1" si="853"/>
        <v>99.820162645159471</v>
      </c>
      <c r="E9121" s="13">
        <f t="shared" ca="1" si="854"/>
        <v>997208.85319946567</v>
      </c>
      <c r="F9121" s="13">
        <f t="shared" ca="1" si="855"/>
        <v>4.0015728744888879</v>
      </c>
      <c r="G9121" s="13">
        <f t="shared" ca="1" si="856"/>
        <v>0.4921528486339003</v>
      </c>
      <c r="H9121" s="13">
        <f t="shared" ca="1" si="857"/>
        <v>0</v>
      </c>
    </row>
    <row r="9122" spans="3:8">
      <c r="C9122" s="13">
        <f t="shared" ca="1" si="852"/>
        <v>1998.4825620761717</v>
      </c>
      <c r="D9122" s="13">
        <f t="shared" ca="1" si="853"/>
        <v>100.1109099876444</v>
      </c>
      <c r="E9122" s="13">
        <f t="shared" ca="1" si="854"/>
        <v>986576.2425472911</v>
      </c>
      <c r="F9122" s="13">
        <f t="shared" ca="1" si="855"/>
        <v>4.0051514776539907</v>
      </c>
      <c r="G9122" s="13">
        <f t="shared" ca="1" si="856"/>
        <v>0.50133246888617899</v>
      </c>
      <c r="H9122" s="13">
        <f t="shared" ca="1" si="857"/>
        <v>0</v>
      </c>
    </row>
    <row r="9123" spans="3:8">
      <c r="C9123" s="13">
        <f t="shared" ca="1" si="852"/>
        <v>2019.5751034775726</v>
      </c>
      <c r="D9123" s="13">
        <f t="shared" ca="1" si="853"/>
        <v>100.5043402968529</v>
      </c>
      <c r="E9123" s="13">
        <f t="shared" ca="1" si="854"/>
        <v>999663.78082398372</v>
      </c>
      <c r="F9123" s="13">
        <f t="shared" ca="1" si="855"/>
        <v>3.99686287263971</v>
      </c>
      <c r="G9123" s="13">
        <f t="shared" ca="1" si="856"/>
        <v>0.51147453651617647</v>
      </c>
      <c r="H9123" s="13">
        <f t="shared" ca="1" si="857"/>
        <v>0</v>
      </c>
    </row>
    <row r="9124" spans="3:8">
      <c r="C9124" s="13">
        <f t="shared" ca="1" si="852"/>
        <v>1988.475202254986</v>
      </c>
      <c r="D9124" s="13">
        <f t="shared" ca="1" si="853"/>
        <v>100.87030254749142</v>
      </c>
      <c r="E9124" s="13">
        <f t="shared" ca="1" si="854"/>
        <v>992314.4963280987</v>
      </c>
      <c r="F9124" s="13">
        <f t="shared" ca="1" si="855"/>
        <v>3.9880954150691661</v>
      </c>
      <c r="G9124" s="13">
        <f t="shared" ca="1" si="856"/>
        <v>0.50575748643398599</v>
      </c>
      <c r="H9124" s="13">
        <f t="shared" ca="1" si="857"/>
        <v>0</v>
      </c>
    </row>
    <row r="9125" spans="3:8">
      <c r="C9125" s="13">
        <f t="shared" ca="1" si="852"/>
        <v>1986.726429567392</v>
      </c>
      <c r="D9125" s="13">
        <f t="shared" ca="1" si="853"/>
        <v>99.84673982239832</v>
      </c>
      <c r="E9125" s="13">
        <f t="shared" ca="1" si="854"/>
        <v>983226.54568737652</v>
      </c>
      <c r="F9125" s="13">
        <f t="shared" ca="1" si="855"/>
        <v>4.0155548248277917</v>
      </c>
      <c r="G9125" s="13">
        <f t="shared" ca="1" si="856"/>
        <v>0.49070934399067601</v>
      </c>
      <c r="H9125" s="13">
        <f t="shared" ca="1" si="857"/>
        <v>0</v>
      </c>
    </row>
    <row r="9126" spans="3:8">
      <c r="C9126" s="13">
        <f t="shared" ca="1" si="852"/>
        <v>1986.27502825243</v>
      </c>
      <c r="D9126" s="13">
        <f t="shared" ca="1" si="853"/>
        <v>100.16995299571666</v>
      </c>
      <c r="E9126" s="13">
        <f t="shared" ca="1" si="854"/>
        <v>988154.63773479126</v>
      </c>
      <c r="F9126" s="13">
        <f t="shared" ca="1" si="855"/>
        <v>4.0074809643102149</v>
      </c>
      <c r="G9126" s="13">
        <f t="shared" ca="1" si="856"/>
        <v>0.49357776171280743</v>
      </c>
      <c r="H9126" s="13">
        <f t="shared" ca="1" si="857"/>
        <v>0</v>
      </c>
    </row>
    <row r="9127" spans="3:8">
      <c r="C9127" s="13">
        <f t="shared" ca="1" si="852"/>
        <v>1995.8231981051108</v>
      </c>
      <c r="D9127" s="13">
        <f t="shared" ca="1" si="853"/>
        <v>100.59716079741244</v>
      </c>
      <c r="E9127" s="13">
        <f t="shared" ca="1" si="854"/>
        <v>987391.7512588863</v>
      </c>
      <c r="F9127" s="13">
        <f t="shared" ca="1" si="855"/>
        <v>3.985200181507722</v>
      </c>
      <c r="G9127" s="13">
        <f t="shared" ca="1" si="856"/>
        <v>0.51214145426901969</v>
      </c>
      <c r="H9127" s="13">
        <f t="shared" ca="1" si="857"/>
        <v>0</v>
      </c>
    </row>
    <row r="9128" spans="3:8">
      <c r="C9128" s="13">
        <f t="shared" ca="1" si="852"/>
        <v>2015.9219119677862</v>
      </c>
      <c r="D9128" s="13">
        <f t="shared" ca="1" si="853"/>
        <v>100.55791296564155</v>
      </c>
      <c r="E9128" s="13">
        <f t="shared" ca="1" si="854"/>
        <v>988267.95873963041</v>
      </c>
      <c r="F9128" s="13">
        <f t="shared" ca="1" si="855"/>
        <v>4.000528797941401</v>
      </c>
      <c r="G9128" s="13">
        <f t="shared" ca="1" si="856"/>
        <v>0.51388918457793786</v>
      </c>
      <c r="H9128" s="13">
        <f t="shared" ca="1" si="857"/>
        <v>0</v>
      </c>
    </row>
    <row r="9129" spans="3:8">
      <c r="C9129" s="13">
        <f t="shared" ca="1" si="852"/>
        <v>2001.2134680457827</v>
      </c>
      <c r="D9129" s="13">
        <f t="shared" ca="1" si="853"/>
        <v>99.912724465357044</v>
      </c>
      <c r="E9129" s="13">
        <f t="shared" ca="1" si="854"/>
        <v>989772.57730610087</v>
      </c>
      <c r="F9129" s="13">
        <f t="shared" ca="1" si="855"/>
        <v>4.0066753727197471</v>
      </c>
      <c r="G9129" s="13">
        <f t="shared" ca="1" si="856"/>
        <v>0.49932777796214844</v>
      </c>
      <c r="H9129" s="13">
        <f t="shared" ca="1" si="857"/>
        <v>0</v>
      </c>
    </row>
    <row r="9130" spans="3:8">
      <c r="C9130" s="13">
        <f t="shared" ca="1" si="852"/>
        <v>1997.0298357501479</v>
      </c>
      <c r="D9130" s="13">
        <f t="shared" ca="1" si="853"/>
        <v>100.52180829978342</v>
      </c>
      <c r="E9130" s="13">
        <f t="shared" ca="1" si="854"/>
        <v>998651.90238177334</v>
      </c>
      <c r="F9130" s="13">
        <f t="shared" ca="1" si="855"/>
        <v>3.9928314702232917</v>
      </c>
      <c r="G9130" s="13">
        <f t="shared" ca="1" si="856"/>
        <v>0.50273773118862963</v>
      </c>
      <c r="H9130" s="13">
        <f t="shared" ca="1" si="857"/>
        <v>0</v>
      </c>
    </row>
    <row r="9131" spans="3:8">
      <c r="C9131" s="13">
        <f t="shared" ca="1" si="852"/>
        <v>2007.2321613699451</v>
      </c>
      <c r="D9131" s="13">
        <f t="shared" ca="1" si="853"/>
        <v>99.595576811329181</v>
      </c>
      <c r="E9131" s="13">
        <f t="shared" ca="1" si="854"/>
        <v>1000033.1578418635</v>
      </c>
      <c r="F9131" s="13">
        <f t="shared" ca="1" si="855"/>
        <v>3.9949933737242471</v>
      </c>
      <c r="G9131" s="13">
        <f t="shared" ca="1" si="856"/>
        <v>0.50142588135324406</v>
      </c>
      <c r="H9131" s="13">
        <f t="shared" ca="1" si="857"/>
        <v>0</v>
      </c>
    </row>
    <row r="9132" spans="3:8">
      <c r="C9132" s="13">
        <f t="shared" ca="1" si="852"/>
        <v>1991.3336440961748</v>
      </c>
      <c r="D9132" s="13">
        <f t="shared" ca="1" si="853"/>
        <v>100.14408262927196</v>
      </c>
      <c r="E9132" s="13">
        <f t="shared" ca="1" si="854"/>
        <v>1001439.2987225285</v>
      </c>
      <c r="F9132" s="13">
        <f t="shared" ca="1" si="855"/>
        <v>4.0074973584721985</v>
      </c>
      <c r="G9132" s="13">
        <f t="shared" ca="1" si="856"/>
        <v>0.48937962155854686</v>
      </c>
      <c r="H9132" s="13">
        <f t="shared" ca="1" si="857"/>
        <v>0</v>
      </c>
    </row>
    <row r="9133" spans="3:8">
      <c r="C9133" s="13">
        <f t="shared" ca="1" si="852"/>
        <v>1987.4260110517994</v>
      </c>
      <c r="D9133" s="13">
        <f t="shared" ca="1" si="853"/>
        <v>100.59048376588201</v>
      </c>
      <c r="E9133" s="13">
        <f t="shared" ca="1" si="854"/>
        <v>1003115.3824638864</v>
      </c>
      <c r="F9133" s="13">
        <f t="shared" ca="1" si="855"/>
        <v>4.0085064855056967</v>
      </c>
      <c r="G9133" s="13">
        <f t="shared" ca="1" si="856"/>
        <v>0.48832360474568759</v>
      </c>
      <c r="H9133" s="13">
        <f t="shared" ca="1" si="857"/>
        <v>0</v>
      </c>
    </row>
    <row r="9134" spans="3:8">
      <c r="C9134" s="13">
        <f t="shared" ca="1" si="852"/>
        <v>1999.6524179206017</v>
      </c>
      <c r="D9134" s="13">
        <f t="shared" ca="1" si="853"/>
        <v>99.846090544151664</v>
      </c>
      <c r="E9134" s="13">
        <f t="shared" ca="1" si="854"/>
        <v>1003279.4412424391</v>
      </c>
      <c r="F9134" s="13">
        <f t="shared" ca="1" si="855"/>
        <v>4.0001506538010103</v>
      </c>
      <c r="G9134" s="13">
        <f t="shared" ca="1" si="856"/>
        <v>0.49472393196420955</v>
      </c>
      <c r="H9134" s="13">
        <f t="shared" ca="1" si="857"/>
        <v>0</v>
      </c>
    </row>
    <row r="9135" spans="3:8">
      <c r="C9135" s="13">
        <f t="shared" ca="1" si="852"/>
        <v>1998.223052807384</v>
      </c>
      <c r="D9135" s="13">
        <f t="shared" ca="1" si="853"/>
        <v>99.166545244172269</v>
      </c>
      <c r="E9135" s="13">
        <f t="shared" ca="1" si="854"/>
        <v>995969.33699373563</v>
      </c>
      <c r="F9135" s="13">
        <f t="shared" ca="1" si="855"/>
        <v>3.991956206848327</v>
      </c>
      <c r="G9135" s="13">
        <f t="shared" ca="1" si="856"/>
        <v>0.49832675755754074</v>
      </c>
      <c r="H9135" s="13">
        <f t="shared" ca="1" si="857"/>
        <v>0</v>
      </c>
    </row>
    <row r="9136" spans="3:8">
      <c r="C9136" s="13">
        <f t="shared" ca="1" si="852"/>
        <v>1988.0379564372852</v>
      </c>
      <c r="D9136" s="13">
        <f t="shared" ca="1" si="853"/>
        <v>100.05886604581481</v>
      </c>
      <c r="E9136" s="13">
        <f t="shared" ca="1" si="854"/>
        <v>996786.57871482556</v>
      </c>
      <c r="F9136" s="13">
        <f t="shared" ca="1" si="855"/>
        <v>3.9913874515326286</v>
      </c>
      <c r="G9136" s="13">
        <f t="shared" ca="1" si="856"/>
        <v>0.49757359227390374</v>
      </c>
      <c r="H9136" s="13">
        <f t="shared" ca="1" si="857"/>
        <v>0</v>
      </c>
    </row>
    <row r="9137" spans="3:8">
      <c r="C9137" s="13">
        <f t="shared" ca="1" si="852"/>
        <v>1993.8055645549196</v>
      </c>
      <c r="D9137" s="13">
        <f t="shared" ca="1" si="853"/>
        <v>99.935722203981669</v>
      </c>
      <c r="E9137" s="13">
        <f t="shared" ca="1" si="854"/>
        <v>1008796.1207226266</v>
      </c>
      <c r="F9137" s="13">
        <f t="shared" ca="1" si="855"/>
        <v>3.9954742929043752</v>
      </c>
      <c r="G9137" s="13">
        <f t="shared" ca="1" si="856"/>
        <v>0.49188064184792163</v>
      </c>
      <c r="H9137" s="13">
        <f t="shared" ca="1" si="857"/>
        <v>0</v>
      </c>
    </row>
    <row r="9138" spans="3:8">
      <c r="C9138" s="13">
        <f t="shared" ca="1" si="852"/>
        <v>2010.5504997199018</v>
      </c>
      <c r="D9138" s="13">
        <f t="shared" ca="1" si="853"/>
        <v>99.478186372172374</v>
      </c>
      <c r="E9138" s="13">
        <f t="shared" ca="1" si="854"/>
        <v>998279.19033878541</v>
      </c>
      <c r="F9138" s="13">
        <f t="shared" ca="1" si="855"/>
        <v>3.995690341490687</v>
      </c>
      <c r="G9138" s="13">
        <f t="shared" ca="1" si="856"/>
        <v>0.50302393690040936</v>
      </c>
      <c r="H9138" s="13">
        <f t="shared" ca="1" si="857"/>
        <v>0</v>
      </c>
    </row>
    <row r="9139" spans="3:8">
      <c r="C9139" s="13">
        <f t="shared" ca="1" si="852"/>
        <v>2002.0713802687947</v>
      </c>
      <c r="D9139" s="13">
        <f t="shared" ca="1" si="853"/>
        <v>100.52241187265895</v>
      </c>
      <c r="E9139" s="13">
        <f t="shared" ca="1" si="854"/>
        <v>1007035.2878298024</v>
      </c>
      <c r="F9139" s="13">
        <f t="shared" ca="1" si="855"/>
        <v>4.0019126624670855</v>
      </c>
      <c r="G9139" s="13">
        <f t="shared" ca="1" si="856"/>
        <v>0.49654319592106833</v>
      </c>
      <c r="H9139" s="13">
        <f t="shared" ca="1" si="857"/>
        <v>0</v>
      </c>
    </row>
    <row r="9140" spans="3:8">
      <c r="C9140" s="13">
        <f t="shared" ca="1" si="852"/>
        <v>2019.153624629326</v>
      </c>
      <c r="D9140" s="13">
        <f t="shared" ca="1" si="853"/>
        <v>100.04876402605935</v>
      </c>
      <c r="E9140" s="13">
        <f t="shared" ca="1" si="854"/>
        <v>999148.83826751669</v>
      </c>
      <c r="F9140" s="13">
        <f t="shared" ca="1" si="855"/>
        <v>4.0063565052549865</v>
      </c>
      <c r="G9140" s="13">
        <f t="shared" ca="1" si="856"/>
        <v>0.50439646166396379</v>
      </c>
      <c r="H9140" s="13">
        <f t="shared" ca="1" si="857"/>
        <v>0</v>
      </c>
    </row>
    <row r="9141" spans="3:8">
      <c r="C9141" s="13">
        <f t="shared" ca="1" si="852"/>
        <v>1980.2695514822219</v>
      </c>
      <c r="D9141" s="13">
        <f t="shared" ca="1" si="853"/>
        <v>99.630253809280276</v>
      </c>
      <c r="E9141" s="13">
        <f t="shared" ca="1" si="854"/>
        <v>983172.58921319502</v>
      </c>
      <c r="F9141" s="13">
        <f t="shared" ca="1" si="855"/>
        <v>3.9993905597686998</v>
      </c>
      <c r="G9141" s="13">
        <f t="shared" ca="1" si="856"/>
        <v>0.49440739785375915</v>
      </c>
      <c r="H9141" s="13">
        <f t="shared" ca="1" si="857"/>
        <v>0</v>
      </c>
    </row>
    <row r="9142" spans="3:8">
      <c r="C9142" s="13">
        <f t="shared" ca="1" si="852"/>
        <v>1990.5149094352018</v>
      </c>
      <c r="D9142" s="13">
        <f t="shared" ca="1" si="853"/>
        <v>99.586191934486806</v>
      </c>
      <c r="E9142" s="13">
        <f t="shared" ca="1" si="854"/>
        <v>990607.27096812089</v>
      </c>
      <c r="F9142" s="13">
        <f t="shared" ca="1" si="855"/>
        <v>4.0019847332839777</v>
      </c>
      <c r="G9142" s="13">
        <f t="shared" ca="1" si="856"/>
        <v>0.49428440531620765</v>
      </c>
      <c r="H9142" s="13">
        <f t="shared" ca="1" si="857"/>
        <v>0</v>
      </c>
    </row>
    <row r="9143" spans="3:8">
      <c r="C9143" s="13">
        <f t="shared" ca="1" si="852"/>
        <v>2019.5039850757607</v>
      </c>
      <c r="D9143" s="13">
        <f t="shared" ca="1" si="853"/>
        <v>100.06214970105857</v>
      </c>
      <c r="E9143" s="13">
        <f t="shared" ca="1" si="854"/>
        <v>989040.76980849297</v>
      </c>
      <c r="F9143" s="13">
        <f t="shared" ca="1" si="855"/>
        <v>4.0050103083433815</v>
      </c>
      <c r="G9143" s="13">
        <f t="shared" ca="1" si="856"/>
        <v>0.5104822494953184</v>
      </c>
      <c r="H9143" s="13">
        <f t="shared" ca="1" si="857"/>
        <v>0</v>
      </c>
    </row>
    <row r="9144" spans="3:8">
      <c r="C9144" s="13">
        <f t="shared" ca="1" si="852"/>
        <v>1999.9654807352829</v>
      </c>
      <c r="D9144" s="13">
        <f t="shared" ca="1" si="853"/>
        <v>100.351679912088</v>
      </c>
      <c r="E9144" s="13">
        <f t="shared" ca="1" si="854"/>
        <v>988426.32032447937</v>
      </c>
      <c r="F9144" s="13">
        <f t="shared" ca="1" si="855"/>
        <v>4.0002157981248008</v>
      </c>
      <c r="G9144" s="13">
        <f t="shared" ca="1" si="856"/>
        <v>0.50482609649615173</v>
      </c>
      <c r="H9144" s="13">
        <f t="shared" ca="1" si="857"/>
        <v>0</v>
      </c>
    </row>
    <row r="9145" spans="3:8">
      <c r="C9145" s="13">
        <f t="shared" ca="1" si="852"/>
        <v>2004.5349125027822</v>
      </c>
      <c r="D9145" s="13">
        <f t="shared" ca="1" si="853"/>
        <v>101.14001887698453</v>
      </c>
      <c r="E9145" s="13">
        <f t="shared" ca="1" si="854"/>
        <v>985989.44102100073</v>
      </c>
      <c r="F9145" s="13">
        <f t="shared" ca="1" si="855"/>
        <v>3.9984758705261081</v>
      </c>
      <c r="G9145" s="13">
        <f t="shared" ca="1" si="856"/>
        <v>0.5132751423668227</v>
      </c>
      <c r="H9145" s="13">
        <f t="shared" ca="1" si="857"/>
        <v>0</v>
      </c>
    </row>
    <row r="9146" spans="3:8">
      <c r="C9146" s="13">
        <f t="shared" ca="1" si="852"/>
        <v>1995.5484823089294</v>
      </c>
      <c r="D9146" s="13">
        <f t="shared" ca="1" si="853"/>
        <v>99.811433182866367</v>
      </c>
      <c r="E9146" s="13">
        <f t="shared" ca="1" si="854"/>
        <v>1001168.2520289629</v>
      </c>
      <c r="F9146" s="13">
        <f t="shared" ca="1" si="855"/>
        <v>4.0072795313079528</v>
      </c>
      <c r="G9146" s="13">
        <f t="shared" ca="1" si="856"/>
        <v>0.49006013101890716</v>
      </c>
      <c r="H9146" s="13">
        <f t="shared" ca="1" si="857"/>
        <v>0</v>
      </c>
    </row>
    <row r="9147" spans="3:8">
      <c r="C9147" s="13">
        <f t="shared" ca="1" si="852"/>
        <v>1997.50135217817</v>
      </c>
      <c r="D9147" s="13">
        <f t="shared" ca="1" si="853"/>
        <v>99.059230663659051</v>
      </c>
      <c r="E9147" s="13">
        <f t="shared" ca="1" si="854"/>
        <v>999715.42931217712</v>
      </c>
      <c r="F9147" s="13">
        <f t="shared" ca="1" si="855"/>
        <v>3.9878392633532669</v>
      </c>
      <c r="G9147" s="13">
        <f t="shared" ca="1" si="856"/>
        <v>0.49761363793962143</v>
      </c>
      <c r="H9147" s="13">
        <f t="shared" ca="1" si="857"/>
        <v>0</v>
      </c>
    </row>
    <row r="9148" spans="3:8">
      <c r="C9148" s="13">
        <f t="shared" ca="1" si="852"/>
        <v>2006.2250827237988</v>
      </c>
      <c r="D9148" s="13">
        <f t="shared" ca="1" si="853"/>
        <v>100.0644745029858</v>
      </c>
      <c r="E9148" s="13">
        <f t="shared" ca="1" si="854"/>
        <v>984162.98121220956</v>
      </c>
      <c r="F9148" s="13">
        <f t="shared" ca="1" si="855"/>
        <v>4.0024362953685513</v>
      </c>
      <c r="G9148" s="13">
        <f t="shared" ca="1" si="856"/>
        <v>0.50760352261426467</v>
      </c>
      <c r="H9148" s="13">
        <f t="shared" ca="1" si="857"/>
        <v>0</v>
      </c>
    </row>
    <row r="9149" spans="3:8">
      <c r="C9149" s="13">
        <f t="shared" ca="1" si="852"/>
        <v>1991.677111808141</v>
      </c>
      <c r="D9149" s="13">
        <f t="shared" ca="1" si="853"/>
        <v>99.1888049601463</v>
      </c>
      <c r="E9149" s="13">
        <f t="shared" ca="1" si="854"/>
        <v>996950.27607476024</v>
      </c>
      <c r="F9149" s="13">
        <f t="shared" ca="1" si="855"/>
        <v>3.9946986384859979</v>
      </c>
      <c r="G9149" s="13">
        <f t="shared" ca="1" si="856"/>
        <v>0.49333402938819565</v>
      </c>
      <c r="H9149" s="13">
        <f t="shared" ca="1" si="857"/>
        <v>0</v>
      </c>
    </row>
    <row r="9150" spans="3:8">
      <c r="C9150" s="13">
        <f t="shared" ca="1" si="852"/>
        <v>1993.7634044185406</v>
      </c>
      <c r="D9150" s="13">
        <f t="shared" ca="1" si="853"/>
        <v>101.51820622063467</v>
      </c>
      <c r="E9150" s="13">
        <f t="shared" ca="1" si="854"/>
        <v>1001183.2935672094</v>
      </c>
      <c r="F9150" s="13">
        <f t="shared" ca="1" si="855"/>
        <v>4.0049672412181243</v>
      </c>
      <c r="G9150" s="13">
        <f t="shared" ca="1" si="856"/>
        <v>0.49869136013361542</v>
      </c>
      <c r="H9150" s="13">
        <f t="shared" ca="1" si="857"/>
        <v>0</v>
      </c>
    </row>
    <row r="9151" spans="3:8">
      <c r="C9151" s="13">
        <f t="shared" ca="1" si="852"/>
        <v>2007.0418062981012</v>
      </c>
      <c r="D9151" s="13">
        <f t="shared" ca="1" si="853"/>
        <v>100.76008990875613</v>
      </c>
      <c r="E9151" s="13">
        <f t="shared" ca="1" si="854"/>
        <v>985544.91950071475</v>
      </c>
      <c r="F9151" s="13">
        <f t="shared" ca="1" si="855"/>
        <v>3.9999910023075658</v>
      </c>
      <c r="G9151" s="13">
        <f t="shared" ca="1" si="856"/>
        <v>0.5120814425633744</v>
      </c>
      <c r="H9151" s="13">
        <f t="shared" ca="1" si="857"/>
        <v>0</v>
      </c>
    </row>
    <row r="9152" spans="3:8">
      <c r="C9152" s="13">
        <f t="shared" ca="1" si="852"/>
        <v>1980.3644481090621</v>
      </c>
      <c r="D9152" s="13">
        <f t="shared" ca="1" si="853"/>
        <v>100.50193647482671</v>
      </c>
      <c r="E9152" s="13">
        <f t="shared" ca="1" si="854"/>
        <v>987369.70919855032</v>
      </c>
      <c r="F9152" s="13">
        <f t="shared" ca="1" si="855"/>
        <v>3.9965804820999167</v>
      </c>
      <c r="G9152" s="13">
        <f t="shared" ca="1" si="856"/>
        <v>0.49805895706926695</v>
      </c>
      <c r="H9152" s="13">
        <f t="shared" ca="1" si="857"/>
        <v>0</v>
      </c>
    </row>
    <row r="9153" spans="3:8">
      <c r="C9153" s="13">
        <f t="shared" ca="1" si="852"/>
        <v>1982.9280314502612</v>
      </c>
      <c r="D9153" s="13">
        <f t="shared" ca="1" si="853"/>
        <v>99.657536189362901</v>
      </c>
      <c r="E9153" s="13">
        <f t="shared" ca="1" si="854"/>
        <v>990421.35355127417</v>
      </c>
      <c r="F9153" s="13">
        <f t="shared" ca="1" si="855"/>
        <v>3.999009224976342</v>
      </c>
      <c r="G9153" s="13">
        <f t="shared" ca="1" si="856"/>
        <v>0.49243007105671965</v>
      </c>
      <c r="H9153" s="13">
        <f t="shared" ca="1" si="857"/>
        <v>0</v>
      </c>
    </row>
    <row r="9154" spans="3:8">
      <c r="C9154" s="13">
        <f t="shared" ca="1" si="852"/>
        <v>1996.8880655635487</v>
      </c>
      <c r="D9154" s="13">
        <f t="shared" ca="1" si="853"/>
        <v>100.03542588798913</v>
      </c>
      <c r="E9154" s="13">
        <f t="shared" ca="1" si="854"/>
        <v>988919.86175389832</v>
      </c>
      <c r="F9154" s="13">
        <f t="shared" ca="1" si="855"/>
        <v>4.0003348781330317</v>
      </c>
      <c r="G9154" s="13">
        <f t="shared" ca="1" si="856"/>
        <v>0.50137757857193133</v>
      </c>
      <c r="H9154" s="13">
        <f t="shared" ca="1" si="857"/>
        <v>0</v>
      </c>
    </row>
    <row r="9155" spans="3:8">
      <c r="C9155" s="13">
        <f t="shared" ca="1" si="852"/>
        <v>1984.63485671839</v>
      </c>
      <c r="D9155" s="13">
        <f t="shared" ca="1" si="853"/>
        <v>99.962212665638503</v>
      </c>
      <c r="E9155" s="13">
        <f t="shared" ca="1" si="854"/>
        <v>990840.1859515236</v>
      </c>
      <c r="F9155" s="13">
        <f t="shared" ca="1" si="855"/>
        <v>4.0028870297919843</v>
      </c>
      <c r="G9155" s="13">
        <f t="shared" ca="1" si="856"/>
        <v>0.49266337598841187</v>
      </c>
      <c r="H9155" s="13">
        <f t="shared" ca="1" si="857"/>
        <v>0</v>
      </c>
    </row>
    <row r="9156" spans="3:8">
      <c r="C9156" s="13">
        <f t="shared" ca="1" si="852"/>
        <v>2014.1524376100217</v>
      </c>
      <c r="D9156" s="13">
        <f t="shared" ca="1" si="853"/>
        <v>99.697315617359422</v>
      </c>
      <c r="E9156" s="13">
        <f t="shared" ca="1" si="854"/>
        <v>992623.3564685171</v>
      </c>
      <c r="F9156" s="13">
        <f t="shared" ca="1" si="855"/>
        <v>4.0041161295018064</v>
      </c>
      <c r="G9156" s="13">
        <f t="shared" ca="1" si="856"/>
        <v>0.5045533845361897</v>
      </c>
      <c r="H9156" s="13">
        <f t="shared" ca="1" si="857"/>
        <v>0</v>
      </c>
    </row>
    <row r="9157" spans="3:8">
      <c r="C9157" s="13">
        <f t="shared" ca="1" si="852"/>
        <v>2000.7639611614159</v>
      </c>
      <c r="D9157" s="13">
        <f t="shared" ca="1" si="853"/>
        <v>100.49461130571315</v>
      </c>
      <c r="E9157" s="13">
        <f t="shared" ca="1" si="854"/>
        <v>996586.41579203389</v>
      </c>
      <c r="F9157" s="13">
        <f t="shared" ca="1" si="855"/>
        <v>3.9976362642678014</v>
      </c>
      <c r="G9157" s="13">
        <f t="shared" ca="1" si="856"/>
        <v>0.50310259098634946</v>
      </c>
      <c r="H9157" s="13">
        <f t="shared" ca="1" si="857"/>
        <v>0</v>
      </c>
    </row>
    <row r="9158" spans="3:8">
      <c r="C9158" s="13">
        <f t="shared" ca="1" si="852"/>
        <v>2004.861510799193</v>
      </c>
      <c r="D9158" s="13">
        <f t="shared" ca="1" si="853"/>
        <v>99.899106018493271</v>
      </c>
      <c r="E9158" s="13">
        <f t="shared" ca="1" si="854"/>
        <v>976179.53204421559</v>
      </c>
      <c r="F9158" s="13">
        <f t="shared" ca="1" si="855"/>
        <v>4.0029642137284736</v>
      </c>
      <c r="G9158" s="13">
        <f t="shared" ca="1" si="856"/>
        <v>0.50994573711033142</v>
      </c>
      <c r="H9158" s="13">
        <f t="shared" ca="1" si="857"/>
        <v>0</v>
      </c>
    </row>
    <row r="9159" spans="3:8">
      <c r="C9159" s="13">
        <f t="shared" ca="1" si="852"/>
        <v>1993.5793073552479</v>
      </c>
      <c r="D9159" s="13">
        <f t="shared" ca="1" si="853"/>
        <v>99.892898208569378</v>
      </c>
      <c r="E9159" s="13">
        <f t="shared" ca="1" si="854"/>
        <v>994537.22968510096</v>
      </c>
      <c r="F9159" s="13">
        <f t="shared" ca="1" si="855"/>
        <v>4.0008900294443643</v>
      </c>
      <c r="G9159" s="13">
        <f t="shared" ca="1" si="856"/>
        <v>0.49591161498134151</v>
      </c>
      <c r="H9159" s="13">
        <f t="shared" ca="1" si="857"/>
        <v>0</v>
      </c>
    </row>
    <row r="9160" spans="3:8">
      <c r="C9160" s="13">
        <f t="shared" ca="1" si="852"/>
        <v>2004.4913306710409</v>
      </c>
      <c r="D9160" s="13">
        <f t="shared" ca="1" si="853"/>
        <v>100.71798097482036</v>
      </c>
      <c r="E9160" s="13">
        <f t="shared" ca="1" si="854"/>
        <v>997871.7739016402</v>
      </c>
      <c r="F9160" s="13">
        <f t="shared" ca="1" si="855"/>
        <v>4.0094509441040689</v>
      </c>
      <c r="G9160" s="13">
        <f t="shared" ca="1" si="856"/>
        <v>0.49951801475505109</v>
      </c>
      <c r="H9160" s="13">
        <f t="shared" ca="1" si="857"/>
        <v>0</v>
      </c>
    </row>
    <row r="9161" spans="3:8">
      <c r="C9161" s="13">
        <f t="shared" ca="1" si="852"/>
        <v>1996.69123461719</v>
      </c>
      <c r="D9161" s="13">
        <f t="shared" ca="1" si="853"/>
        <v>99.943040194748122</v>
      </c>
      <c r="E9161" s="13">
        <f t="shared" ca="1" si="854"/>
        <v>985202.71272662631</v>
      </c>
      <c r="F9161" s="13">
        <f t="shared" ca="1" si="855"/>
        <v>4.0014987464340974</v>
      </c>
      <c r="G9161" s="13">
        <f t="shared" ca="1" si="856"/>
        <v>0.50212075603472162</v>
      </c>
      <c r="H9161" s="13">
        <f t="shared" ca="1" si="857"/>
        <v>0</v>
      </c>
    </row>
    <row r="9162" spans="3:8">
      <c r="C9162" s="13">
        <f t="shared" ca="1" si="852"/>
        <v>2023.3427850301109</v>
      </c>
      <c r="D9162" s="13">
        <f t="shared" ca="1" si="853"/>
        <v>99.61148988014115</v>
      </c>
      <c r="E9162" s="13">
        <f t="shared" ca="1" si="854"/>
        <v>994242.57266694936</v>
      </c>
      <c r="F9162" s="13">
        <f t="shared" ca="1" si="855"/>
        <v>3.9946453694335746</v>
      </c>
      <c r="G9162" s="13">
        <f t="shared" ca="1" si="856"/>
        <v>0.51273530756837882</v>
      </c>
      <c r="H9162" s="13">
        <f t="shared" ca="1" si="857"/>
        <v>0</v>
      </c>
    </row>
    <row r="9163" spans="3:8">
      <c r="C9163" s="13">
        <f t="shared" ca="1" si="852"/>
        <v>2004.5521720003794</v>
      </c>
      <c r="D9163" s="13">
        <f t="shared" ca="1" si="853"/>
        <v>100.29575123909166</v>
      </c>
      <c r="E9163" s="13">
        <f t="shared" ca="1" si="854"/>
        <v>1003509.0946641675</v>
      </c>
      <c r="F9163" s="13">
        <f t="shared" ca="1" si="855"/>
        <v>3.9948590217797828</v>
      </c>
      <c r="G9163" s="13">
        <f t="shared" ca="1" si="856"/>
        <v>0.50192664938795584</v>
      </c>
      <c r="H9163" s="13">
        <f t="shared" ca="1" si="857"/>
        <v>0</v>
      </c>
    </row>
    <row r="9164" spans="3:8">
      <c r="C9164" s="13">
        <f t="shared" ca="1" si="852"/>
        <v>1993.0638021689697</v>
      </c>
      <c r="D9164" s="13">
        <f t="shared" ca="1" si="853"/>
        <v>99.515177506099604</v>
      </c>
      <c r="E9164" s="13">
        <f t="shared" ca="1" si="854"/>
        <v>998206.26444306027</v>
      </c>
      <c r="F9164" s="13">
        <f t="shared" ca="1" si="855"/>
        <v>3.9920653289072709</v>
      </c>
      <c r="G9164" s="13">
        <f t="shared" ca="1" si="856"/>
        <v>0.4963305525307446</v>
      </c>
      <c r="H9164" s="13">
        <f t="shared" ca="1" si="857"/>
        <v>0</v>
      </c>
    </row>
    <row r="9165" spans="3:8">
      <c r="C9165" s="13">
        <f t="shared" ca="1" si="852"/>
        <v>2003.6107498348147</v>
      </c>
      <c r="D9165" s="13">
        <f t="shared" ca="1" si="853"/>
        <v>100.47883108021647</v>
      </c>
      <c r="E9165" s="13">
        <f t="shared" ca="1" si="854"/>
        <v>993694.17554753891</v>
      </c>
      <c r="F9165" s="13">
        <f t="shared" ca="1" si="855"/>
        <v>4.0034639348331709</v>
      </c>
      <c r="G9165" s="13">
        <f t="shared" ca="1" si="856"/>
        <v>0.50298494779833858</v>
      </c>
      <c r="H9165" s="13">
        <f t="shared" ca="1" si="857"/>
        <v>0</v>
      </c>
    </row>
    <row r="9166" spans="3:8">
      <c r="C9166" s="13">
        <f t="shared" ca="1" si="852"/>
        <v>1995.9112298598629</v>
      </c>
      <c r="D9166" s="13">
        <f t="shared" ca="1" si="853"/>
        <v>100.564681185971</v>
      </c>
      <c r="E9166" s="13">
        <f t="shared" ca="1" si="854"/>
        <v>997789.93824419717</v>
      </c>
      <c r="F9166" s="13">
        <f t="shared" ca="1" si="855"/>
        <v>4.0019827606953955</v>
      </c>
      <c r="G9166" s="13">
        <f t="shared" ca="1" si="856"/>
        <v>0.4982394197041875</v>
      </c>
      <c r="H9166" s="13">
        <f t="shared" ca="1" si="857"/>
        <v>0</v>
      </c>
    </row>
    <row r="9167" spans="3:8">
      <c r="C9167" s="13">
        <f t="shared" ca="1" si="852"/>
        <v>2005.3139623547822</v>
      </c>
      <c r="D9167" s="13">
        <f t="shared" ca="1" si="853"/>
        <v>100.0956458323482</v>
      </c>
      <c r="E9167" s="13">
        <f t="shared" ca="1" si="854"/>
        <v>1002466.1086672259</v>
      </c>
      <c r="F9167" s="13">
        <f t="shared" ca="1" si="855"/>
        <v>3.9971530940676168</v>
      </c>
      <c r="G9167" s="13">
        <f t="shared" ca="1" si="856"/>
        <v>0.50067654610345713</v>
      </c>
      <c r="H9167" s="13">
        <f t="shared" ca="1" si="857"/>
        <v>0</v>
      </c>
    </row>
    <row r="9168" spans="3:8">
      <c r="C9168" s="13">
        <f t="shared" ca="1" si="852"/>
        <v>2008.8309029096868</v>
      </c>
      <c r="D9168" s="13">
        <f t="shared" ca="1" si="853"/>
        <v>99.830693759287584</v>
      </c>
      <c r="E9168" s="13">
        <f t="shared" ca="1" si="854"/>
        <v>988614.36737112503</v>
      </c>
      <c r="F9168" s="13">
        <f t="shared" ca="1" si="855"/>
        <v>3.9957582723702649</v>
      </c>
      <c r="G9168" s="13">
        <f t="shared" ca="1" si="856"/>
        <v>0.50883530729174442</v>
      </c>
      <c r="H9168" s="13">
        <f t="shared" ca="1" si="857"/>
        <v>0</v>
      </c>
    </row>
    <row r="9169" spans="3:8">
      <c r="C9169" s="13">
        <f t="shared" ca="1" si="852"/>
        <v>1986.0713915946585</v>
      </c>
      <c r="D9169" s="13">
        <f t="shared" ca="1" si="853"/>
        <v>99.698147422527313</v>
      </c>
      <c r="E9169" s="13">
        <f t="shared" ca="1" si="854"/>
        <v>999591.00039208762</v>
      </c>
      <c r="F9169" s="13">
        <f t="shared" ca="1" si="855"/>
        <v>3.9984792206849016</v>
      </c>
      <c r="G9169" s="13">
        <f t="shared" ca="1" si="856"/>
        <v>0.48992006128213955</v>
      </c>
      <c r="H9169" s="13">
        <f t="shared" ca="1" si="857"/>
        <v>0</v>
      </c>
    </row>
    <row r="9170" spans="3:8">
      <c r="C9170" s="13">
        <f t="shared" ca="1" si="852"/>
        <v>1987.9584928036843</v>
      </c>
      <c r="D9170" s="13">
        <f t="shared" ca="1" si="853"/>
        <v>99.754975013087602</v>
      </c>
      <c r="E9170" s="13">
        <f t="shared" ca="1" si="854"/>
        <v>995289.4054666271</v>
      </c>
      <c r="F9170" s="13">
        <f t="shared" ca="1" si="855"/>
        <v>3.9909365327630373</v>
      </c>
      <c r="G9170" s="13">
        <f t="shared" ca="1" si="856"/>
        <v>0.49699344097413845</v>
      </c>
      <c r="H9170" s="13">
        <f t="shared" ca="1" si="857"/>
        <v>0</v>
      </c>
    </row>
    <row r="9171" spans="3:8">
      <c r="C9171" s="13">
        <f t="shared" ca="1" si="852"/>
        <v>2004.0490830989143</v>
      </c>
      <c r="D9171" s="13">
        <f t="shared" ca="1" si="853"/>
        <v>100.69465111649173</v>
      </c>
      <c r="E9171" s="13">
        <f t="shared" ca="1" si="854"/>
        <v>995246.95011568523</v>
      </c>
      <c r="F9171" s="13">
        <f t="shared" ca="1" si="855"/>
        <v>4.011559194609073</v>
      </c>
      <c r="G9171" s="13">
        <f t="shared" ca="1" si="856"/>
        <v>0.4994471839630496</v>
      </c>
      <c r="H9171" s="13">
        <f t="shared" ca="1" si="857"/>
        <v>0</v>
      </c>
    </row>
    <row r="9172" spans="3:8">
      <c r="C9172" s="13">
        <f t="shared" ca="1" si="852"/>
        <v>2011.4689378272426</v>
      </c>
      <c r="D9172" s="13">
        <f t="shared" ca="1" si="853"/>
        <v>100.24747971512753</v>
      </c>
      <c r="E9172" s="13">
        <f t="shared" ca="1" si="854"/>
        <v>1001843.3024452553</v>
      </c>
      <c r="F9172" s="13">
        <f t="shared" ca="1" si="855"/>
        <v>4.0044465902131092</v>
      </c>
      <c r="G9172" s="13">
        <f t="shared" ca="1" si="856"/>
        <v>0.50116465781556319</v>
      </c>
      <c r="H9172" s="13">
        <f t="shared" ca="1" si="857"/>
        <v>0</v>
      </c>
    </row>
    <row r="9173" spans="3:8">
      <c r="C9173" s="13">
        <f t="shared" ca="1" si="852"/>
        <v>1988.9958285448545</v>
      </c>
      <c r="D9173" s="13">
        <f t="shared" ca="1" si="853"/>
        <v>100.20791624749107</v>
      </c>
      <c r="E9173" s="13">
        <f t="shared" ca="1" si="854"/>
        <v>989643.9374983802</v>
      </c>
      <c r="F9173" s="13">
        <f t="shared" ca="1" si="855"/>
        <v>4.0015666756682053</v>
      </c>
      <c r="G9173" s="13">
        <f t="shared" ca="1" si="856"/>
        <v>0.4973025789550623</v>
      </c>
      <c r="H9173" s="13">
        <f t="shared" ca="1" si="857"/>
        <v>0</v>
      </c>
    </row>
    <row r="9174" spans="3:8">
      <c r="C9174" s="13">
        <f t="shared" ca="1" si="852"/>
        <v>2001.0251472764223</v>
      </c>
      <c r="D9174" s="13">
        <f t="shared" ca="1" si="853"/>
        <v>100.44399103261064</v>
      </c>
      <c r="E9174" s="13">
        <f t="shared" ca="1" si="854"/>
        <v>999388.59942439955</v>
      </c>
      <c r="F9174" s="13">
        <f t="shared" ca="1" si="855"/>
        <v>4.0092350364597573</v>
      </c>
      <c r="G9174" s="13">
        <f t="shared" ca="1" si="856"/>
        <v>0.49579110359772455</v>
      </c>
      <c r="H9174" s="13">
        <f t="shared" ca="1" si="857"/>
        <v>0</v>
      </c>
    </row>
    <row r="9175" spans="3:8">
      <c r="C9175" s="13">
        <f t="shared" ca="1" si="852"/>
        <v>2013.5805084047317</v>
      </c>
      <c r="D9175" s="13">
        <f t="shared" ca="1" si="853"/>
        <v>99.795079284031488</v>
      </c>
      <c r="E9175" s="13">
        <f t="shared" ca="1" si="854"/>
        <v>983169.19610623922</v>
      </c>
      <c r="F9175" s="13">
        <f t="shared" ca="1" si="855"/>
        <v>4.0005514737871266</v>
      </c>
      <c r="G9175" s="13">
        <f t="shared" ca="1" si="856"/>
        <v>0.51143393993620445</v>
      </c>
      <c r="H9175" s="13">
        <f t="shared" ca="1" si="857"/>
        <v>0</v>
      </c>
    </row>
    <row r="9176" spans="3:8">
      <c r="C9176" s="13">
        <f t="shared" ref="C9176:C9239" ca="1" si="858">NORMINV(RAND(),$D$3,$G$3)</f>
        <v>1999.703006573794</v>
      </c>
      <c r="D9176" s="13">
        <f t="shared" ref="D9176:D9239" ca="1" si="859">NORMINV(RAND(),$D$4,$G$4)</f>
        <v>100.91436233907658</v>
      </c>
      <c r="E9176" s="13">
        <f t="shared" ref="E9176:E9239" ca="1" si="860">NORMINV(RAND(),$D$5,$G$5)</f>
        <v>997741.56783971249</v>
      </c>
      <c r="F9176" s="13">
        <f t="shared" ref="F9176:F9239" ca="1" si="861">NORMINV(RAND(),$D$6,$G$6)</f>
        <v>4.0003405388867694</v>
      </c>
      <c r="G9176" s="13">
        <f t="shared" ref="G9176:G9239" ca="1" si="862">C9176^2*D9176/(E9176*3.1415926*F9176^4)</f>
        <v>0.50272235157724909</v>
      </c>
      <c r="H9176" s="13">
        <f t="shared" ref="H9176:H9239" ca="1" si="863">IF(G9176&gt;0.54,1,IF(G9176&lt;0.46,1,0))</f>
        <v>0</v>
      </c>
    </row>
    <row r="9177" spans="3:8">
      <c r="C9177" s="13">
        <f t="shared" ca="1" si="858"/>
        <v>1990.1884818405024</v>
      </c>
      <c r="D9177" s="13">
        <f t="shared" ca="1" si="859"/>
        <v>100.75312548640909</v>
      </c>
      <c r="E9177" s="13">
        <f t="shared" ca="1" si="860"/>
        <v>992582.03457600053</v>
      </c>
      <c r="F9177" s="13">
        <f t="shared" ca="1" si="861"/>
        <v>3.9972721341444184</v>
      </c>
      <c r="G9177" s="13">
        <f t="shared" ca="1" si="862"/>
        <v>0.50127472171265308</v>
      </c>
      <c r="H9177" s="13">
        <f t="shared" ca="1" si="863"/>
        <v>0</v>
      </c>
    </row>
    <row r="9178" spans="3:8">
      <c r="C9178" s="13">
        <f t="shared" ca="1" si="858"/>
        <v>2009.0023858874281</v>
      </c>
      <c r="D9178" s="13">
        <f t="shared" ca="1" si="859"/>
        <v>99.925361101081009</v>
      </c>
      <c r="E9178" s="13">
        <f t="shared" ca="1" si="860"/>
        <v>1004963.736854731</v>
      </c>
      <c r="F9178" s="13">
        <f t="shared" ca="1" si="861"/>
        <v>4.0045467892651212</v>
      </c>
      <c r="G9178" s="13">
        <f t="shared" ca="1" si="862"/>
        <v>0.49673285460503286</v>
      </c>
      <c r="H9178" s="13">
        <f t="shared" ca="1" si="863"/>
        <v>0</v>
      </c>
    </row>
    <row r="9179" spans="3:8">
      <c r="C9179" s="13">
        <f t="shared" ca="1" si="858"/>
        <v>2007.8371515691119</v>
      </c>
      <c r="D9179" s="13">
        <f t="shared" ca="1" si="859"/>
        <v>98.603577554585058</v>
      </c>
      <c r="E9179" s="13">
        <f t="shared" ca="1" si="860"/>
        <v>987271.75529123168</v>
      </c>
      <c r="F9179" s="13">
        <f t="shared" ca="1" si="861"/>
        <v>3.9954696617580829</v>
      </c>
      <c r="G9179" s="13">
        <f t="shared" ca="1" si="862"/>
        <v>0.50291167391741032</v>
      </c>
      <c r="H9179" s="13">
        <f t="shared" ca="1" si="863"/>
        <v>0</v>
      </c>
    </row>
    <row r="9180" spans="3:8">
      <c r="C9180" s="13">
        <f t="shared" ca="1" si="858"/>
        <v>1994.3430762573173</v>
      </c>
      <c r="D9180" s="13">
        <f t="shared" ca="1" si="859"/>
        <v>99.190351797488461</v>
      </c>
      <c r="E9180" s="13">
        <f t="shared" ca="1" si="860"/>
        <v>978598.38942256267</v>
      </c>
      <c r="F9180" s="13">
        <f t="shared" ca="1" si="861"/>
        <v>4.0016062825617595</v>
      </c>
      <c r="G9180" s="13">
        <f t="shared" ca="1" si="862"/>
        <v>0.50046923234276841</v>
      </c>
      <c r="H9180" s="13">
        <f t="shared" ca="1" si="863"/>
        <v>0</v>
      </c>
    </row>
    <row r="9181" spans="3:8">
      <c r="C9181" s="13">
        <f t="shared" ca="1" si="858"/>
        <v>1984.3212355001288</v>
      </c>
      <c r="D9181" s="13">
        <f t="shared" ca="1" si="859"/>
        <v>99.699135619819671</v>
      </c>
      <c r="E9181" s="13">
        <f t="shared" ca="1" si="860"/>
        <v>993732.66189440235</v>
      </c>
      <c r="F9181" s="13">
        <f t="shared" ca="1" si="861"/>
        <v>3.997858232000719</v>
      </c>
      <c r="G9181" s="13">
        <f t="shared" ca="1" si="862"/>
        <v>0.49225072599487091</v>
      </c>
      <c r="H9181" s="13">
        <f t="shared" ca="1" si="863"/>
        <v>0</v>
      </c>
    </row>
    <row r="9182" spans="3:8">
      <c r="C9182" s="13">
        <f t="shared" ca="1" si="858"/>
        <v>1993.9538340791489</v>
      </c>
      <c r="D9182" s="13">
        <f t="shared" ca="1" si="859"/>
        <v>100.3943630574627</v>
      </c>
      <c r="E9182" s="13">
        <f t="shared" ca="1" si="860"/>
        <v>1006460.5473334517</v>
      </c>
      <c r="F9182" s="13">
        <f t="shared" ca="1" si="861"/>
        <v>4.0035032164617022</v>
      </c>
      <c r="G9182" s="13">
        <f t="shared" ca="1" si="862"/>
        <v>0.49139663560572794</v>
      </c>
      <c r="H9182" s="13">
        <f t="shared" ca="1" si="863"/>
        <v>0</v>
      </c>
    </row>
    <row r="9183" spans="3:8">
      <c r="C9183" s="13">
        <f t="shared" ca="1" si="858"/>
        <v>1995.2876515042487</v>
      </c>
      <c r="D9183" s="13">
        <f t="shared" ca="1" si="859"/>
        <v>99.622513435043942</v>
      </c>
      <c r="E9183" s="13">
        <f t="shared" ca="1" si="860"/>
        <v>995985.89093337615</v>
      </c>
      <c r="F9183" s="13">
        <f t="shared" ca="1" si="861"/>
        <v>3.9965540952872409</v>
      </c>
      <c r="G9183" s="13">
        <f t="shared" ca="1" si="862"/>
        <v>0.49684702039602091</v>
      </c>
      <c r="H9183" s="13">
        <f t="shared" ca="1" si="863"/>
        <v>0</v>
      </c>
    </row>
    <row r="9184" spans="3:8">
      <c r="C9184" s="13">
        <f t="shared" ca="1" si="858"/>
        <v>1986.7388380419054</v>
      </c>
      <c r="D9184" s="13">
        <f t="shared" ca="1" si="859"/>
        <v>99.90686050772976</v>
      </c>
      <c r="E9184" s="13">
        <f t="shared" ca="1" si="860"/>
        <v>1005672.0298518401</v>
      </c>
      <c r="F9184" s="13">
        <f t="shared" ca="1" si="861"/>
        <v>3.9997380555852611</v>
      </c>
      <c r="G9184" s="13">
        <f t="shared" ca="1" si="862"/>
        <v>0.48769065957164492</v>
      </c>
      <c r="H9184" s="13">
        <f t="shared" ca="1" si="863"/>
        <v>0</v>
      </c>
    </row>
    <row r="9185" spans="3:8">
      <c r="C9185" s="13">
        <f t="shared" ca="1" si="858"/>
        <v>2012.7015789479915</v>
      </c>
      <c r="D9185" s="13">
        <f t="shared" ca="1" si="859"/>
        <v>99.613562136171694</v>
      </c>
      <c r="E9185" s="13">
        <f t="shared" ca="1" si="860"/>
        <v>983221.31553034659</v>
      </c>
      <c r="F9185" s="13">
        <f t="shared" ca="1" si="861"/>
        <v>4.0043980153271166</v>
      </c>
      <c r="G9185" s="13">
        <f t="shared" ca="1" si="862"/>
        <v>0.50807420334417253</v>
      </c>
      <c r="H9185" s="13">
        <f t="shared" ca="1" si="863"/>
        <v>0</v>
      </c>
    </row>
    <row r="9186" spans="3:8">
      <c r="C9186" s="13">
        <f t="shared" ca="1" si="858"/>
        <v>2004.3275650106295</v>
      </c>
      <c r="D9186" s="13">
        <f t="shared" ca="1" si="859"/>
        <v>100.19150798642578</v>
      </c>
      <c r="E9186" s="13">
        <f t="shared" ca="1" si="860"/>
        <v>1001190.6537987178</v>
      </c>
      <c r="F9186" s="13">
        <f t="shared" ca="1" si="861"/>
        <v>4.0100865424391561</v>
      </c>
      <c r="G9186" s="13">
        <f t="shared" ca="1" si="862"/>
        <v>0.49486493118288405</v>
      </c>
      <c r="H9186" s="13">
        <f t="shared" ca="1" si="863"/>
        <v>0</v>
      </c>
    </row>
    <row r="9187" spans="3:8">
      <c r="C9187" s="13">
        <f t="shared" ca="1" si="858"/>
        <v>2010.8045951552549</v>
      </c>
      <c r="D9187" s="13">
        <f t="shared" ca="1" si="859"/>
        <v>100.0198441276153</v>
      </c>
      <c r="E9187" s="13">
        <f t="shared" ca="1" si="860"/>
        <v>1001745.1799372646</v>
      </c>
      <c r="F9187" s="13">
        <f t="shared" ca="1" si="861"/>
        <v>4.0024460771243913</v>
      </c>
      <c r="G9187" s="13">
        <f t="shared" ca="1" si="862"/>
        <v>0.50074523613109845</v>
      </c>
      <c r="H9187" s="13">
        <f t="shared" ca="1" si="863"/>
        <v>0</v>
      </c>
    </row>
    <row r="9188" spans="3:8">
      <c r="C9188" s="13">
        <f t="shared" ca="1" si="858"/>
        <v>2026.7863439089911</v>
      </c>
      <c r="D9188" s="13">
        <f t="shared" ca="1" si="859"/>
        <v>99.753247111937711</v>
      </c>
      <c r="E9188" s="13">
        <f t="shared" ca="1" si="860"/>
        <v>1007426.8163525233</v>
      </c>
      <c r="F9188" s="13">
        <f t="shared" ca="1" si="861"/>
        <v>3.9924532152210679</v>
      </c>
      <c r="G9188" s="13">
        <f t="shared" ca="1" si="862"/>
        <v>0.50958925902729135</v>
      </c>
      <c r="H9188" s="13">
        <f t="shared" ca="1" si="863"/>
        <v>0</v>
      </c>
    </row>
    <row r="9189" spans="3:8">
      <c r="C9189" s="13">
        <f t="shared" ca="1" si="858"/>
        <v>2012.8145216900418</v>
      </c>
      <c r="D9189" s="13">
        <f t="shared" ca="1" si="859"/>
        <v>100.37894430968396</v>
      </c>
      <c r="E9189" s="13">
        <f t="shared" ca="1" si="860"/>
        <v>981714.88803913596</v>
      </c>
      <c r="F9189" s="13">
        <f t="shared" ca="1" si="861"/>
        <v>3.9949276839608139</v>
      </c>
      <c r="G9189" s="13">
        <f t="shared" ca="1" si="862"/>
        <v>0.51770124197066225</v>
      </c>
      <c r="H9189" s="13">
        <f t="shared" ca="1" si="863"/>
        <v>0</v>
      </c>
    </row>
    <row r="9190" spans="3:8">
      <c r="C9190" s="13">
        <f t="shared" ca="1" si="858"/>
        <v>1992.407951779453</v>
      </c>
      <c r="D9190" s="13">
        <f t="shared" ca="1" si="859"/>
        <v>100.38631441695097</v>
      </c>
      <c r="E9190" s="13">
        <f t="shared" ca="1" si="860"/>
        <v>993624.13111518149</v>
      </c>
      <c r="F9190" s="13">
        <f t="shared" ca="1" si="861"/>
        <v>4.0147862805642376</v>
      </c>
      <c r="G9190" s="13">
        <f t="shared" ca="1" si="862"/>
        <v>0.49137077368204818</v>
      </c>
      <c r="H9190" s="13">
        <f t="shared" ca="1" si="863"/>
        <v>0</v>
      </c>
    </row>
    <row r="9191" spans="3:8">
      <c r="C9191" s="13">
        <f t="shared" ca="1" si="858"/>
        <v>2007.3773881165373</v>
      </c>
      <c r="D9191" s="13">
        <f t="shared" ca="1" si="859"/>
        <v>99.882865005877136</v>
      </c>
      <c r="E9191" s="13">
        <f t="shared" ca="1" si="860"/>
        <v>1004809.9102843249</v>
      </c>
      <c r="F9191" s="13">
        <f t="shared" ca="1" si="861"/>
        <v>4.0074174896854888</v>
      </c>
      <c r="G9191" s="13">
        <f t="shared" ca="1" si="862"/>
        <v>0.49437547084446826</v>
      </c>
      <c r="H9191" s="13">
        <f t="shared" ca="1" si="863"/>
        <v>0</v>
      </c>
    </row>
    <row r="9192" spans="3:8">
      <c r="C9192" s="13">
        <f t="shared" ca="1" si="858"/>
        <v>2005.11315143508</v>
      </c>
      <c r="D9192" s="13">
        <f t="shared" ca="1" si="859"/>
        <v>99.975045260084158</v>
      </c>
      <c r="E9192" s="13">
        <f t="shared" ca="1" si="860"/>
        <v>989453.62476614537</v>
      </c>
      <c r="F9192" s="13">
        <f t="shared" ca="1" si="861"/>
        <v>4.0034660697585096</v>
      </c>
      <c r="G9192" s="13">
        <f t="shared" ca="1" si="862"/>
        <v>0.50336088306572035</v>
      </c>
      <c r="H9192" s="13">
        <f t="shared" ca="1" si="863"/>
        <v>0</v>
      </c>
    </row>
    <row r="9193" spans="3:8">
      <c r="C9193" s="13">
        <f t="shared" ca="1" si="858"/>
        <v>1991.0830366367838</v>
      </c>
      <c r="D9193" s="13">
        <f t="shared" ca="1" si="859"/>
        <v>99.408303098841188</v>
      </c>
      <c r="E9193" s="13">
        <f t="shared" ca="1" si="860"/>
        <v>988183.85701718449</v>
      </c>
      <c r="F9193" s="13">
        <f t="shared" ca="1" si="861"/>
        <v>4.0009145725410962</v>
      </c>
      <c r="G9193" s="13">
        <f t="shared" ca="1" si="862"/>
        <v>0.49542357757535688</v>
      </c>
      <c r="H9193" s="13">
        <f t="shared" ca="1" si="863"/>
        <v>0</v>
      </c>
    </row>
    <row r="9194" spans="3:8">
      <c r="C9194" s="13">
        <f t="shared" ca="1" si="858"/>
        <v>2001.4788125110492</v>
      </c>
      <c r="D9194" s="13">
        <f t="shared" ca="1" si="859"/>
        <v>99.709398723401307</v>
      </c>
      <c r="E9194" s="13">
        <f t="shared" ca="1" si="860"/>
        <v>1002932.7760285808</v>
      </c>
      <c r="F9194" s="13">
        <f t="shared" ca="1" si="861"/>
        <v>3.9949704688933951</v>
      </c>
      <c r="G9194" s="13">
        <f t="shared" ca="1" si="862"/>
        <v>0.49769366011179156</v>
      </c>
      <c r="H9194" s="13">
        <f t="shared" ca="1" si="863"/>
        <v>0</v>
      </c>
    </row>
    <row r="9195" spans="3:8">
      <c r="C9195" s="13">
        <f t="shared" ca="1" si="858"/>
        <v>2015.8396800469534</v>
      </c>
      <c r="D9195" s="13">
        <f t="shared" ca="1" si="859"/>
        <v>99.957557928811369</v>
      </c>
      <c r="E9195" s="13">
        <f t="shared" ca="1" si="860"/>
        <v>1001184.0985534142</v>
      </c>
      <c r="F9195" s="13">
        <f t="shared" ca="1" si="861"/>
        <v>4.003097024475716</v>
      </c>
      <c r="G9195" s="13">
        <f t="shared" ca="1" si="862"/>
        <v>0.50289734470923797</v>
      </c>
      <c r="H9195" s="13">
        <f t="shared" ca="1" si="863"/>
        <v>0</v>
      </c>
    </row>
    <row r="9196" spans="3:8">
      <c r="C9196" s="13">
        <f t="shared" ca="1" si="858"/>
        <v>1995.1519860354922</v>
      </c>
      <c r="D9196" s="13">
        <f t="shared" ca="1" si="859"/>
        <v>99.567865493690022</v>
      </c>
      <c r="E9196" s="13">
        <f t="shared" ca="1" si="860"/>
        <v>984259.51421951992</v>
      </c>
      <c r="F9196" s="13">
        <f t="shared" ca="1" si="861"/>
        <v>4.0045378156777414</v>
      </c>
      <c r="G9196" s="13">
        <f t="shared" ca="1" si="862"/>
        <v>0.49842760020505561</v>
      </c>
      <c r="H9196" s="13">
        <f t="shared" ca="1" si="863"/>
        <v>0</v>
      </c>
    </row>
    <row r="9197" spans="3:8">
      <c r="C9197" s="13">
        <f t="shared" ca="1" si="858"/>
        <v>1994.0121650131739</v>
      </c>
      <c r="D9197" s="13">
        <f t="shared" ca="1" si="859"/>
        <v>100.54787769340243</v>
      </c>
      <c r="E9197" s="13">
        <f t="shared" ca="1" si="860"/>
        <v>985317.12390747853</v>
      </c>
      <c r="F9197" s="13">
        <f t="shared" ca="1" si="861"/>
        <v>3.9981690196958946</v>
      </c>
      <c r="G9197" s="13">
        <f t="shared" ca="1" si="862"/>
        <v>0.50542651415589435</v>
      </c>
      <c r="H9197" s="13">
        <f t="shared" ca="1" si="863"/>
        <v>0</v>
      </c>
    </row>
    <row r="9198" spans="3:8">
      <c r="C9198" s="13">
        <f t="shared" ca="1" si="858"/>
        <v>1978.4582835972997</v>
      </c>
      <c r="D9198" s="13">
        <f t="shared" ca="1" si="859"/>
        <v>100.29573207343715</v>
      </c>
      <c r="E9198" s="13">
        <f t="shared" ca="1" si="860"/>
        <v>990079.37708944548</v>
      </c>
      <c r="F9198" s="13">
        <f t="shared" ca="1" si="861"/>
        <v>3.9874796700225104</v>
      </c>
      <c r="G9198" s="13">
        <f t="shared" ca="1" si="862"/>
        <v>0.4992550201671897</v>
      </c>
      <c r="H9198" s="13">
        <f t="shared" ca="1" si="863"/>
        <v>0</v>
      </c>
    </row>
    <row r="9199" spans="3:8">
      <c r="C9199" s="13">
        <f t="shared" ca="1" si="858"/>
        <v>2011.5803394348588</v>
      </c>
      <c r="D9199" s="13">
        <f t="shared" ca="1" si="859"/>
        <v>99.548252946272612</v>
      </c>
      <c r="E9199" s="13">
        <f t="shared" ca="1" si="860"/>
        <v>997268.80896378332</v>
      </c>
      <c r="F9199" s="13">
        <f t="shared" ca="1" si="861"/>
        <v>3.9891039409886244</v>
      </c>
      <c r="G9199" s="13">
        <f t="shared" ca="1" si="862"/>
        <v>0.50774411191868385</v>
      </c>
      <c r="H9199" s="13">
        <f t="shared" ca="1" si="863"/>
        <v>0</v>
      </c>
    </row>
    <row r="9200" spans="3:8">
      <c r="C9200" s="13">
        <f t="shared" ca="1" si="858"/>
        <v>1997.0223894346648</v>
      </c>
      <c r="D9200" s="13">
        <f t="shared" ca="1" si="859"/>
        <v>99.90295114834413</v>
      </c>
      <c r="E9200" s="13">
        <f t="shared" ca="1" si="860"/>
        <v>1000532.1869470717</v>
      </c>
      <c r="F9200" s="13">
        <f t="shared" ca="1" si="861"/>
        <v>4.0105119591278262</v>
      </c>
      <c r="G9200" s="13">
        <f t="shared" ca="1" si="862"/>
        <v>0.48996379849835348</v>
      </c>
      <c r="H9200" s="13">
        <f t="shared" ca="1" si="863"/>
        <v>0</v>
      </c>
    </row>
    <row r="9201" spans="3:8">
      <c r="C9201" s="13">
        <f t="shared" ca="1" si="858"/>
        <v>2010.9702150175071</v>
      </c>
      <c r="D9201" s="13">
        <f t="shared" ca="1" si="859"/>
        <v>99.900675252487261</v>
      </c>
      <c r="E9201" s="13">
        <f t="shared" ca="1" si="860"/>
        <v>1015341.762933176</v>
      </c>
      <c r="F9201" s="13">
        <f t="shared" ca="1" si="861"/>
        <v>3.9943204738453306</v>
      </c>
      <c r="G9201" s="13">
        <f t="shared" ca="1" si="862"/>
        <v>0.4975605730004905</v>
      </c>
      <c r="H9201" s="13">
        <f t="shared" ca="1" si="863"/>
        <v>0</v>
      </c>
    </row>
    <row r="9202" spans="3:8">
      <c r="C9202" s="13">
        <f t="shared" ca="1" si="858"/>
        <v>1988.9374239470519</v>
      </c>
      <c r="D9202" s="13">
        <f t="shared" ca="1" si="859"/>
        <v>100.04157625208211</v>
      </c>
      <c r="E9202" s="13">
        <f t="shared" ca="1" si="860"/>
        <v>984417.63628448464</v>
      </c>
      <c r="F9202" s="13">
        <f t="shared" ca="1" si="861"/>
        <v>4.0082754964226108</v>
      </c>
      <c r="G9202" s="13">
        <f t="shared" ca="1" si="862"/>
        <v>0.49575061183929309</v>
      </c>
      <c r="H9202" s="13">
        <f t="shared" ca="1" si="863"/>
        <v>0</v>
      </c>
    </row>
    <row r="9203" spans="3:8">
      <c r="C9203" s="13">
        <f t="shared" ca="1" si="858"/>
        <v>1985.8862986987929</v>
      </c>
      <c r="D9203" s="13">
        <f t="shared" ca="1" si="859"/>
        <v>100.60305842088516</v>
      </c>
      <c r="E9203" s="13">
        <f t="shared" ca="1" si="860"/>
        <v>991165.15842002584</v>
      </c>
      <c r="F9203" s="13">
        <f t="shared" ca="1" si="861"/>
        <v>3.9994774025700481</v>
      </c>
      <c r="G9203" s="13">
        <f t="shared" ca="1" si="862"/>
        <v>0.49797903693194245</v>
      </c>
      <c r="H9203" s="13">
        <f t="shared" ca="1" si="863"/>
        <v>0</v>
      </c>
    </row>
    <row r="9204" spans="3:8">
      <c r="C9204" s="13">
        <f t="shared" ca="1" si="858"/>
        <v>1987.4439226504098</v>
      </c>
      <c r="D9204" s="13">
        <f t="shared" ca="1" si="859"/>
        <v>100.48732601499489</v>
      </c>
      <c r="E9204" s="13">
        <f t="shared" ca="1" si="860"/>
        <v>990307.154509724</v>
      </c>
      <c r="F9204" s="13">
        <f t="shared" ca="1" si="861"/>
        <v>3.9965014945969792</v>
      </c>
      <c r="G9204" s="13">
        <f t="shared" ca="1" si="862"/>
        <v>0.50010518352327915</v>
      </c>
      <c r="H9204" s="13">
        <f t="shared" ca="1" si="863"/>
        <v>0</v>
      </c>
    </row>
    <row r="9205" spans="3:8">
      <c r="C9205" s="13">
        <f t="shared" ca="1" si="858"/>
        <v>1997.1769073104613</v>
      </c>
      <c r="D9205" s="13">
        <f t="shared" ca="1" si="859"/>
        <v>99.369000975978295</v>
      </c>
      <c r="E9205" s="13">
        <f t="shared" ca="1" si="860"/>
        <v>993207.33939428942</v>
      </c>
      <c r="F9205" s="13">
        <f t="shared" ca="1" si="861"/>
        <v>3.998317994564331</v>
      </c>
      <c r="G9205" s="13">
        <f t="shared" ca="1" si="862"/>
        <v>0.49703261034771035</v>
      </c>
      <c r="H9205" s="13">
        <f t="shared" ca="1" si="863"/>
        <v>0</v>
      </c>
    </row>
    <row r="9206" spans="3:8">
      <c r="C9206" s="13">
        <f t="shared" ca="1" si="858"/>
        <v>1997.4124889969369</v>
      </c>
      <c r="D9206" s="13">
        <f t="shared" ca="1" si="859"/>
        <v>98.881618397671829</v>
      </c>
      <c r="E9206" s="13">
        <f t="shared" ca="1" si="860"/>
        <v>987037.72625738394</v>
      </c>
      <c r="F9206" s="13">
        <f t="shared" ca="1" si="861"/>
        <v>3.9984926034500794</v>
      </c>
      <c r="G9206" s="13">
        <f t="shared" ca="1" si="862"/>
        <v>0.4977167794189517</v>
      </c>
      <c r="H9206" s="13">
        <f t="shared" ca="1" si="863"/>
        <v>0</v>
      </c>
    </row>
    <row r="9207" spans="3:8">
      <c r="C9207" s="13">
        <f t="shared" ca="1" si="858"/>
        <v>2002.1496049762884</v>
      </c>
      <c r="D9207" s="13">
        <f t="shared" ca="1" si="859"/>
        <v>100.77440001201113</v>
      </c>
      <c r="E9207" s="13">
        <f t="shared" ca="1" si="860"/>
        <v>991829.43841475435</v>
      </c>
      <c r="F9207" s="13">
        <f t="shared" ca="1" si="861"/>
        <v>3.9882060005280007</v>
      </c>
      <c r="G9207" s="13">
        <f t="shared" ca="1" si="862"/>
        <v>0.51244361081020662</v>
      </c>
      <c r="H9207" s="13">
        <f t="shared" ca="1" si="863"/>
        <v>0</v>
      </c>
    </row>
    <row r="9208" spans="3:8">
      <c r="C9208" s="13">
        <f t="shared" ca="1" si="858"/>
        <v>1989.4896367775807</v>
      </c>
      <c r="D9208" s="13">
        <f t="shared" ca="1" si="859"/>
        <v>100.32319005765012</v>
      </c>
      <c r="E9208" s="13">
        <f t="shared" ca="1" si="860"/>
        <v>1001965.9837875947</v>
      </c>
      <c r="F9208" s="13">
        <f t="shared" ca="1" si="861"/>
        <v>4.0055753061810666</v>
      </c>
      <c r="G9208" s="13">
        <f t="shared" ca="1" si="862"/>
        <v>0.49002952612302014</v>
      </c>
      <c r="H9208" s="13">
        <f t="shared" ca="1" si="863"/>
        <v>0</v>
      </c>
    </row>
    <row r="9209" spans="3:8">
      <c r="C9209" s="13">
        <f t="shared" ca="1" si="858"/>
        <v>1988.2557299840782</v>
      </c>
      <c r="D9209" s="13">
        <f t="shared" ca="1" si="859"/>
        <v>99.584958119799012</v>
      </c>
      <c r="E9209" s="13">
        <f t="shared" ca="1" si="860"/>
        <v>997003.68939555413</v>
      </c>
      <c r="F9209" s="13">
        <f t="shared" ca="1" si="861"/>
        <v>3.9948790023796068</v>
      </c>
      <c r="G9209" s="13">
        <f t="shared" ca="1" si="862"/>
        <v>0.49348854980091872</v>
      </c>
      <c r="H9209" s="13">
        <f t="shared" ca="1" si="863"/>
        <v>0</v>
      </c>
    </row>
    <row r="9210" spans="3:8">
      <c r="C9210" s="13">
        <f t="shared" ca="1" si="858"/>
        <v>2001.6355217148187</v>
      </c>
      <c r="D9210" s="13">
        <f t="shared" ca="1" si="859"/>
        <v>99.380496820822344</v>
      </c>
      <c r="E9210" s="13">
        <f t="shared" ca="1" si="860"/>
        <v>994148.65533008287</v>
      </c>
      <c r="F9210" s="13">
        <f t="shared" ca="1" si="861"/>
        <v>4.0051801296088705</v>
      </c>
      <c r="G9210" s="13">
        <f t="shared" ca="1" si="862"/>
        <v>0.49542937861852104</v>
      </c>
      <c r="H9210" s="13">
        <f t="shared" ca="1" si="863"/>
        <v>0</v>
      </c>
    </row>
    <row r="9211" spans="3:8">
      <c r="C9211" s="13">
        <f t="shared" ca="1" si="858"/>
        <v>1992.6453217115989</v>
      </c>
      <c r="D9211" s="13">
        <f t="shared" ca="1" si="859"/>
        <v>100.56105884646011</v>
      </c>
      <c r="E9211" s="13">
        <f t="shared" ca="1" si="860"/>
        <v>1007037.6503351061</v>
      </c>
      <c r="F9211" s="13">
        <f t="shared" ca="1" si="861"/>
        <v>4.005961562848408</v>
      </c>
      <c r="G9211" s="13">
        <f t="shared" ca="1" si="862"/>
        <v>0.49008020423428678</v>
      </c>
      <c r="H9211" s="13">
        <f t="shared" ca="1" si="863"/>
        <v>0</v>
      </c>
    </row>
    <row r="9212" spans="3:8">
      <c r="C9212" s="13">
        <f t="shared" ca="1" si="858"/>
        <v>2005.8584262513903</v>
      </c>
      <c r="D9212" s="13">
        <f t="shared" ca="1" si="859"/>
        <v>100.36336691859222</v>
      </c>
      <c r="E9212" s="13">
        <f t="shared" ca="1" si="860"/>
        <v>983119.73090850085</v>
      </c>
      <c r="F9212" s="13">
        <f t="shared" ca="1" si="861"/>
        <v>3.9962195550367747</v>
      </c>
      <c r="G9212" s="13">
        <f t="shared" ca="1" si="862"/>
        <v>0.5126513867307787</v>
      </c>
      <c r="H9212" s="13">
        <f t="shared" ca="1" si="863"/>
        <v>0</v>
      </c>
    </row>
    <row r="9213" spans="3:8">
      <c r="C9213" s="13">
        <f t="shared" ca="1" si="858"/>
        <v>2002.8989231126282</v>
      </c>
      <c r="D9213" s="13">
        <f t="shared" ca="1" si="859"/>
        <v>99.921991161550991</v>
      </c>
      <c r="E9213" s="13">
        <f t="shared" ca="1" si="860"/>
        <v>996076.96947521821</v>
      </c>
      <c r="F9213" s="13">
        <f t="shared" ca="1" si="861"/>
        <v>3.991426576591544</v>
      </c>
      <c r="G9213" s="13">
        <f t="shared" ca="1" si="862"/>
        <v>0.50468895787217438</v>
      </c>
      <c r="H9213" s="13">
        <f t="shared" ca="1" si="863"/>
        <v>0</v>
      </c>
    </row>
    <row r="9214" spans="3:8">
      <c r="C9214" s="13">
        <f t="shared" ca="1" si="858"/>
        <v>2010.6173613989563</v>
      </c>
      <c r="D9214" s="13">
        <f t="shared" ca="1" si="859"/>
        <v>99.427603362009179</v>
      </c>
      <c r="E9214" s="13">
        <f t="shared" ca="1" si="860"/>
        <v>996201.96307247656</v>
      </c>
      <c r="F9214" s="13">
        <f t="shared" ca="1" si="861"/>
        <v>3.9999566932826278</v>
      </c>
      <c r="G9214" s="13">
        <f t="shared" ca="1" si="862"/>
        <v>0.50170382480467968</v>
      </c>
      <c r="H9214" s="13">
        <f t="shared" ca="1" si="863"/>
        <v>0</v>
      </c>
    </row>
    <row r="9215" spans="3:8">
      <c r="C9215" s="13">
        <f t="shared" ca="1" si="858"/>
        <v>2007.9589828924393</v>
      </c>
      <c r="D9215" s="13">
        <f t="shared" ca="1" si="859"/>
        <v>100.48669978555287</v>
      </c>
      <c r="E9215" s="13">
        <f t="shared" ca="1" si="860"/>
        <v>997406.21913214249</v>
      </c>
      <c r="F9215" s="13">
        <f t="shared" ca="1" si="861"/>
        <v>3.9928259026920276</v>
      </c>
      <c r="G9215" s="13">
        <f t="shared" ca="1" si="862"/>
        <v>0.50871532774134809</v>
      </c>
      <c r="H9215" s="13">
        <f t="shared" ca="1" si="863"/>
        <v>0</v>
      </c>
    </row>
    <row r="9216" spans="3:8">
      <c r="C9216" s="13">
        <f t="shared" ca="1" si="858"/>
        <v>2000.4276543899584</v>
      </c>
      <c r="D9216" s="13">
        <f t="shared" ca="1" si="859"/>
        <v>99.442641946199444</v>
      </c>
      <c r="E9216" s="13">
        <f t="shared" ca="1" si="860"/>
        <v>991829.6168993098</v>
      </c>
      <c r="F9216" s="13">
        <f t="shared" ca="1" si="861"/>
        <v>3.9966723305721295</v>
      </c>
      <c r="G9216" s="13">
        <f t="shared" ca="1" si="862"/>
        <v>0.5005382145438374</v>
      </c>
      <c r="H9216" s="13">
        <f t="shared" ca="1" si="863"/>
        <v>0</v>
      </c>
    </row>
    <row r="9217" spans="3:8">
      <c r="C9217" s="13">
        <f t="shared" ca="1" si="858"/>
        <v>1994.1964318713428</v>
      </c>
      <c r="D9217" s="13">
        <f t="shared" ca="1" si="859"/>
        <v>99.870601363680336</v>
      </c>
      <c r="E9217" s="13">
        <f t="shared" ca="1" si="860"/>
        <v>1000360.8935996916</v>
      </c>
      <c r="F9217" s="13">
        <f t="shared" ca="1" si="861"/>
        <v>3.9978773399360761</v>
      </c>
      <c r="G9217" s="13">
        <f t="shared" ca="1" si="862"/>
        <v>0.49470819253511072</v>
      </c>
      <c r="H9217" s="13">
        <f t="shared" ca="1" si="863"/>
        <v>0</v>
      </c>
    </row>
    <row r="9218" spans="3:8">
      <c r="C9218" s="13">
        <f t="shared" ca="1" si="858"/>
        <v>1992.021742434312</v>
      </c>
      <c r="D9218" s="13">
        <f t="shared" ca="1" si="859"/>
        <v>100.5950287938367</v>
      </c>
      <c r="E9218" s="13">
        <f t="shared" ca="1" si="860"/>
        <v>1001450.0223833752</v>
      </c>
      <c r="F9218" s="13">
        <f t="shared" ca="1" si="861"/>
        <v>3.9986502029199724</v>
      </c>
      <c r="G9218" s="13">
        <f t="shared" ca="1" si="862"/>
        <v>0.49628581828748519</v>
      </c>
      <c r="H9218" s="13">
        <f t="shared" ca="1" si="863"/>
        <v>0</v>
      </c>
    </row>
    <row r="9219" spans="3:8">
      <c r="C9219" s="13">
        <f t="shared" ca="1" si="858"/>
        <v>1998.9952222681086</v>
      </c>
      <c r="D9219" s="13">
        <f t="shared" ca="1" si="859"/>
        <v>99.883552984451157</v>
      </c>
      <c r="E9219" s="13">
        <f t="shared" ca="1" si="860"/>
        <v>1000213.0655410454</v>
      </c>
      <c r="F9219" s="13">
        <f t="shared" ca="1" si="861"/>
        <v>4.0098793656758902</v>
      </c>
      <c r="G9219" s="13">
        <f t="shared" ca="1" si="862"/>
        <v>0.49130352087294993</v>
      </c>
      <c r="H9219" s="13">
        <f t="shared" ca="1" si="863"/>
        <v>0</v>
      </c>
    </row>
    <row r="9220" spans="3:8">
      <c r="C9220" s="13">
        <f t="shared" ca="1" si="858"/>
        <v>2005.3174949543718</v>
      </c>
      <c r="D9220" s="13">
        <f t="shared" ca="1" si="859"/>
        <v>100.50935818171092</v>
      </c>
      <c r="E9220" s="13">
        <f t="shared" ca="1" si="860"/>
        <v>1005349.3247699628</v>
      </c>
      <c r="F9220" s="13">
        <f t="shared" ca="1" si="861"/>
        <v>4.0055756109074689</v>
      </c>
      <c r="G9220" s="13">
        <f t="shared" ca="1" si="862"/>
        <v>0.49710278133891356</v>
      </c>
      <c r="H9220" s="13">
        <f t="shared" ca="1" si="863"/>
        <v>0</v>
      </c>
    </row>
    <row r="9221" spans="3:8">
      <c r="C9221" s="13">
        <f t="shared" ca="1" si="858"/>
        <v>2009.3533994992681</v>
      </c>
      <c r="D9221" s="13">
        <f t="shared" ca="1" si="859"/>
        <v>100.63701142412546</v>
      </c>
      <c r="E9221" s="13">
        <f t="shared" ca="1" si="860"/>
        <v>1000782.4362481736</v>
      </c>
      <c r="F9221" s="13">
        <f t="shared" ca="1" si="861"/>
        <v>4.0100192290077707</v>
      </c>
      <c r="G9221" s="13">
        <f t="shared" ca="1" si="862"/>
        <v>0.49979858509759251</v>
      </c>
      <c r="H9221" s="13">
        <f t="shared" ca="1" si="863"/>
        <v>0</v>
      </c>
    </row>
    <row r="9222" spans="3:8">
      <c r="C9222" s="13">
        <f t="shared" ca="1" si="858"/>
        <v>2005.2326803986127</v>
      </c>
      <c r="D9222" s="13">
        <f t="shared" ca="1" si="859"/>
        <v>101.15025317708943</v>
      </c>
      <c r="E9222" s="13">
        <f t="shared" ca="1" si="860"/>
        <v>993167.06500213256</v>
      </c>
      <c r="F9222" s="13">
        <f t="shared" ca="1" si="861"/>
        <v>4.0051757775265751</v>
      </c>
      <c r="G9222" s="13">
        <f t="shared" ca="1" si="862"/>
        <v>0.50656831695955162</v>
      </c>
      <c r="H9222" s="13">
        <f t="shared" ca="1" si="863"/>
        <v>0</v>
      </c>
    </row>
    <row r="9223" spans="3:8">
      <c r="C9223" s="13">
        <f t="shared" ca="1" si="858"/>
        <v>1994.4948770648389</v>
      </c>
      <c r="D9223" s="13">
        <f t="shared" ca="1" si="859"/>
        <v>100.42365679716056</v>
      </c>
      <c r="E9223" s="13">
        <f t="shared" ca="1" si="860"/>
        <v>999171.50780908298</v>
      </c>
      <c r="F9223" s="13">
        <f t="shared" ca="1" si="861"/>
        <v>3.9986002210944531</v>
      </c>
      <c r="G9223" s="13">
        <f t="shared" ca="1" si="862"/>
        <v>0.49782881741747043</v>
      </c>
      <c r="H9223" s="13">
        <f t="shared" ca="1" si="863"/>
        <v>0</v>
      </c>
    </row>
    <row r="9224" spans="3:8">
      <c r="C9224" s="13">
        <f t="shared" ca="1" si="858"/>
        <v>2013.2742334066004</v>
      </c>
      <c r="D9224" s="13">
        <f t="shared" ca="1" si="859"/>
        <v>99.94597445919689</v>
      </c>
      <c r="E9224" s="13">
        <f t="shared" ca="1" si="860"/>
        <v>1002601.0394079544</v>
      </c>
      <c r="F9224" s="13">
        <f t="shared" ca="1" si="861"/>
        <v>3.9924470278151905</v>
      </c>
      <c r="G9224" s="13">
        <f t="shared" ca="1" si="862"/>
        <v>0.506216749871922</v>
      </c>
      <c r="H9224" s="13">
        <f t="shared" ca="1" si="863"/>
        <v>0</v>
      </c>
    </row>
    <row r="9225" spans="3:8">
      <c r="C9225" s="13">
        <f t="shared" ca="1" si="858"/>
        <v>2010.7198304520914</v>
      </c>
      <c r="D9225" s="13">
        <f t="shared" ca="1" si="859"/>
        <v>99.683583287711016</v>
      </c>
      <c r="E9225" s="13">
        <f t="shared" ca="1" si="860"/>
        <v>991461.68789536774</v>
      </c>
      <c r="F9225" s="13">
        <f t="shared" ca="1" si="861"/>
        <v>4.0050724929914461</v>
      </c>
      <c r="G9225" s="13">
        <f t="shared" ca="1" si="862"/>
        <v>0.50287429384008586</v>
      </c>
      <c r="H9225" s="13">
        <f t="shared" ca="1" si="863"/>
        <v>0</v>
      </c>
    </row>
    <row r="9226" spans="3:8">
      <c r="C9226" s="13">
        <f t="shared" ca="1" si="858"/>
        <v>1988.9577658660201</v>
      </c>
      <c r="D9226" s="13">
        <f t="shared" ca="1" si="859"/>
        <v>99.413988373908055</v>
      </c>
      <c r="E9226" s="13">
        <f t="shared" ca="1" si="860"/>
        <v>983684.17547430715</v>
      </c>
      <c r="F9226" s="13">
        <f t="shared" ca="1" si="861"/>
        <v>3.9876967662558984</v>
      </c>
      <c r="G9226" s="13">
        <f t="shared" ca="1" si="862"/>
        <v>0.50327408199792567</v>
      </c>
      <c r="H9226" s="13">
        <f t="shared" ca="1" si="863"/>
        <v>0</v>
      </c>
    </row>
    <row r="9227" spans="3:8">
      <c r="C9227" s="13">
        <f t="shared" ca="1" si="858"/>
        <v>2003.0986475464963</v>
      </c>
      <c r="D9227" s="13">
        <f t="shared" ca="1" si="859"/>
        <v>100.23972409702195</v>
      </c>
      <c r="E9227" s="13">
        <f t="shared" ca="1" si="860"/>
        <v>1001927.3500936429</v>
      </c>
      <c r="F9227" s="13">
        <f t="shared" ca="1" si="861"/>
        <v>4.0011045303787895</v>
      </c>
      <c r="G9227" s="13">
        <f t="shared" ca="1" si="862"/>
        <v>0.49858458874885958</v>
      </c>
      <c r="H9227" s="13">
        <f t="shared" ca="1" si="863"/>
        <v>0</v>
      </c>
    </row>
    <row r="9228" spans="3:8">
      <c r="C9228" s="13">
        <f t="shared" ca="1" si="858"/>
        <v>1987.3611743474196</v>
      </c>
      <c r="D9228" s="13">
        <f t="shared" ca="1" si="859"/>
        <v>100.64486909842478</v>
      </c>
      <c r="E9228" s="13">
        <f t="shared" ca="1" si="860"/>
        <v>987950.12842346926</v>
      </c>
      <c r="F9228" s="13">
        <f t="shared" ca="1" si="861"/>
        <v>4.0031057845922549</v>
      </c>
      <c r="G9228" s="13">
        <f t="shared" ca="1" si="862"/>
        <v>0.49873757250684014</v>
      </c>
      <c r="H9228" s="13">
        <f t="shared" ca="1" si="863"/>
        <v>0</v>
      </c>
    </row>
    <row r="9229" spans="3:8">
      <c r="C9229" s="13">
        <f t="shared" ca="1" si="858"/>
        <v>2001.4672103893017</v>
      </c>
      <c r="D9229" s="13">
        <f t="shared" ca="1" si="859"/>
        <v>100.02308033303051</v>
      </c>
      <c r="E9229" s="13">
        <f t="shared" ca="1" si="860"/>
        <v>989803.39684385131</v>
      </c>
      <c r="F9229" s="13">
        <f t="shared" ca="1" si="861"/>
        <v>4.0096089666257022</v>
      </c>
      <c r="G9229" s="13">
        <f t="shared" ca="1" si="862"/>
        <v>0.49852885085826437</v>
      </c>
      <c r="H9229" s="13">
        <f t="shared" ca="1" si="863"/>
        <v>0</v>
      </c>
    </row>
    <row r="9230" spans="3:8">
      <c r="C9230" s="13">
        <f t="shared" ca="1" si="858"/>
        <v>2024.3694323553952</v>
      </c>
      <c r="D9230" s="13">
        <f t="shared" ca="1" si="859"/>
        <v>100.68198097868172</v>
      </c>
      <c r="E9230" s="13">
        <f t="shared" ca="1" si="860"/>
        <v>998095.65496688522</v>
      </c>
      <c r="F9230" s="13">
        <f t="shared" ca="1" si="861"/>
        <v>3.9995829941211674</v>
      </c>
      <c r="G9230" s="13">
        <f t="shared" ca="1" si="862"/>
        <v>0.51422171329239241</v>
      </c>
      <c r="H9230" s="13">
        <f t="shared" ca="1" si="863"/>
        <v>0</v>
      </c>
    </row>
    <row r="9231" spans="3:8">
      <c r="C9231" s="13">
        <f t="shared" ca="1" si="858"/>
        <v>1990.8661198723123</v>
      </c>
      <c r="D9231" s="13">
        <f t="shared" ca="1" si="859"/>
        <v>100.74598543371326</v>
      </c>
      <c r="E9231" s="13">
        <f t="shared" ca="1" si="860"/>
        <v>986839.4839860854</v>
      </c>
      <c r="F9231" s="13">
        <f t="shared" ca="1" si="861"/>
        <v>3.9957986497978935</v>
      </c>
      <c r="G9231" s="13">
        <f t="shared" ca="1" si="862"/>
        <v>0.5052439189116108</v>
      </c>
      <c r="H9231" s="13">
        <f t="shared" ca="1" si="863"/>
        <v>0</v>
      </c>
    </row>
    <row r="9232" spans="3:8">
      <c r="C9232" s="13">
        <f t="shared" ca="1" si="858"/>
        <v>1974.2056964281105</v>
      </c>
      <c r="D9232" s="13">
        <f t="shared" ca="1" si="859"/>
        <v>100.3007067575242</v>
      </c>
      <c r="E9232" s="13">
        <f t="shared" ca="1" si="860"/>
        <v>1006979.940329554</v>
      </c>
      <c r="F9232" s="13">
        <f t="shared" ca="1" si="861"/>
        <v>4.0081812305007007</v>
      </c>
      <c r="G9232" s="13">
        <f t="shared" ca="1" si="862"/>
        <v>0.47877196307808201</v>
      </c>
      <c r="H9232" s="13">
        <f t="shared" ca="1" si="863"/>
        <v>0</v>
      </c>
    </row>
    <row r="9233" spans="3:8">
      <c r="C9233" s="13">
        <f t="shared" ca="1" si="858"/>
        <v>1991.3999656902429</v>
      </c>
      <c r="D9233" s="13">
        <f t="shared" ca="1" si="859"/>
        <v>100.37121257853438</v>
      </c>
      <c r="E9233" s="13">
        <f t="shared" ca="1" si="860"/>
        <v>995972.77676569636</v>
      </c>
      <c r="F9233" s="13">
        <f t="shared" ca="1" si="861"/>
        <v>3.9966014798625062</v>
      </c>
      <c r="G9233" s="13">
        <f t="shared" ca="1" si="862"/>
        <v>0.49861512574881428</v>
      </c>
      <c r="H9233" s="13">
        <f t="shared" ca="1" si="863"/>
        <v>0</v>
      </c>
    </row>
    <row r="9234" spans="3:8">
      <c r="C9234" s="13">
        <f t="shared" ca="1" si="858"/>
        <v>1998.4478414330986</v>
      </c>
      <c r="D9234" s="13">
        <f t="shared" ca="1" si="859"/>
        <v>99.410741178272701</v>
      </c>
      <c r="E9234" s="13">
        <f t="shared" ca="1" si="860"/>
        <v>1002739.6993085493</v>
      </c>
      <c r="F9234" s="13">
        <f t="shared" ca="1" si="861"/>
        <v>4.006912595311185</v>
      </c>
      <c r="G9234" s="13">
        <f t="shared" ca="1" si="862"/>
        <v>0.48892404551311047</v>
      </c>
      <c r="H9234" s="13">
        <f t="shared" ca="1" si="863"/>
        <v>0</v>
      </c>
    </row>
    <row r="9235" spans="3:8">
      <c r="C9235" s="13">
        <f t="shared" ca="1" si="858"/>
        <v>2005.9526370292817</v>
      </c>
      <c r="D9235" s="13">
        <f t="shared" ca="1" si="859"/>
        <v>99.516892843985005</v>
      </c>
      <c r="E9235" s="13">
        <f t="shared" ca="1" si="860"/>
        <v>996472.86611470161</v>
      </c>
      <c r="F9235" s="13">
        <f t="shared" ca="1" si="861"/>
        <v>3.9942469306898998</v>
      </c>
      <c r="G9235" s="13">
        <f t="shared" ca="1" si="862"/>
        <v>0.50255450886410591</v>
      </c>
      <c r="H9235" s="13">
        <f t="shared" ca="1" si="863"/>
        <v>0</v>
      </c>
    </row>
    <row r="9236" spans="3:8">
      <c r="C9236" s="13">
        <f t="shared" ca="1" si="858"/>
        <v>2002.2542659242642</v>
      </c>
      <c r="D9236" s="13">
        <f t="shared" ca="1" si="859"/>
        <v>99.498659526757805</v>
      </c>
      <c r="E9236" s="13">
        <f t="shared" ca="1" si="860"/>
        <v>993931.2992911191</v>
      </c>
      <c r="F9236" s="13">
        <f t="shared" ca="1" si="861"/>
        <v>4.0052629094218899</v>
      </c>
      <c r="G9236" s="13">
        <f t="shared" ca="1" si="862"/>
        <v>0.49639264433357438</v>
      </c>
      <c r="H9236" s="13">
        <f t="shared" ca="1" si="863"/>
        <v>0</v>
      </c>
    </row>
    <row r="9237" spans="3:8">
      <c r="C9237" s="13">
        <f t="shared" ca="1" si="858"/>
        <v>2010.3422500370996</v>
      </c>
      <c r="D9237" s="13">
        <f t="shared" ca="1" si="859"/>
        <v>99.702360034148938</v>
      </c>
      <c r="E9237" s="13">
        <f t="shared" ca="1" si="860"/>
        <v>987421.54817745078</v>
      </c>
      <c r="F9237" s="13">
        <f t="shared" ca="1" si="861"/>
        <v>4.0103891054624565</v>
      </c>
      <c r="G9237" s="13">
        <f t="shared" ca="1" si="862"/>
        <v>0.50216556163119064</v>
      </c>
      <c r="H9237" s="13">
        <f t="shared" ca="1" si="863"/>
        <v>0</v>
      </c>
    </row>
    <row r="9238" spans="3:8">
      <c r="C9238" s="13">
        <f t="shared" ca="1" si="858"/>
        <v>2008.2206678251334</v>
      </c>
      <c r="D9238" s="13">
        <f t="shared" ca="1" si="859"/>
        <v>99.914052544760452</v>
      </c>
      <c r="E9238" s="13">
        <f t="shared" ca="1" si="860"/>
        <v>994411.29330229701</v>
      </c>
      <c r="F9238" s="13">
        <f t="shared" ca="1" si="861"/>
        <v>3.9865354973574503</v>
      </c>
      <c r="G9238" s="13">
        <f t="shared" ca="1" si="862"/>
        <v>0.51068250952206917</v>
      </c>
      <c r="H9238" s="13">
        <f t="shared" ca="1" si="863"/>
        <v>0</v>
      </c>
    </row>
    <row r="9239" spans="3:8">
      <c r="C9239" s="13">
        <f t="shared" ca="1" si="858"/>
        <v>2002.8992059883237</v>
      </c>
      <c r="D9239" s="13">
        <f t="shared" ca="1" si="859"/>
        <v>99.828490112074192</v>
      </c>
      <c r="E9239" s="13">
        <f t="shared" ca="1" si="860"/>
        <v>990528.12102900038</v>
      </c>
      <c r="F9239" s="13">
        <f t="shared" ca="1" si="861"/>
        <v>3.9988960864203</v>
      </c>
      <c r="G9239" s="13">
        <f t="shared" ca="1" si="862"/>
        <v>0.50326362420043624</v>
      </c>
      <c r="H9239" s="13">
        <f t="shared" ca="1" si="863"/>
        <v>0</v>
      </c>
    </row>
    <row r="9240" spans="3:8">
      <c r="C9240" s="13">
        <f t="shared" ref="C9240:C9303" ca="1" si="864">NORMINV(RAND(),$D$3,$G$3)</f>
        <v>1980.1357470918858</v>
      </c>
      <c r="D9240" s="13">
        <f t="shared" ref="D9240:D9303" ca="1" si="865">NORMINV(RAND(),$D$4,$G$4)</f>
        <v>100.03897516566639</v>
      </c>
      <c r="E9240" s="13">
        <f t="shared" ref="E9240:E9303" ca="1" si="866">NORMINV(RAND(),$D$5,$G$5)</f>
        <v>987574.81014747673</v>
      </c>
      <c r="F9240" s="13">
        <f t="shared" ref="F9240:F9303" ca="1" si="867">NORMINV(RAND(),$D$6,$G$6)</f>
        <v>3.9953753121064657</v>
      </c>
      <c r="G9240" s="13">
        <f t="shared" ref="G9240:G9303" ca="1" si="868">C9240^2*D9240/(E9240*3.1415926*F9240^4)</f>
        <v>0.49614539646278821</v>
      </c>
      <c r="H9240" s="13">
        <f t="shared" ref="H9240:H9303" ca="1" si="869">IF(G9240&gt;0.54,1,IF(G9240&lt;0.46,1,0))</f>
        <v>0</v>
      </c>
    </row>
    <row r="9241" spans="3:8">
      <c r="C9241" s="13">
        <f t="shared" ca="1" si="864"/>
        <v>1997.7569856053303</v>
      </c>
      <c r="D9241" s="13">
        <f t="shared" ca="1" si="865"/>
        <v>100.11198554191208</v>
      </c>
      <c r="E9241" s="13">
        <f t="shared" ca="1" si="866"/>
        <v>986673.48413284612</v>
      </c>
      <c r="F9241" s="13">
        <f t="shared" ca="1" si="867"/>
        <v>3.9889730317748344</v>
      </c>
      <c r="G9241" s="13">
        <f t="shared" ca="1" si="868"/>
        <v>0.50910066889554895</v>
      </c>
      <c r="H9241" s="13">
        <f t="shared" ca="1" si="869"/>
        <v>0</v>
      </c>
    </row>
    <row r="9242" spans="3:8">
      <c r="C9242" s="13">
        <f t="shared" ca="1" si="864"/>
        <v>1992.005858147294</v>
      </c>
      <c r="D9242" s="13">
        <f t="shared" ca="1" si="865"/>
        <v>99.373880260927436</v>
      </c>
      <c r="E9242" s="13">
        <f t="shared" ca="1" si="866"/>
        <v>995795.05358524935</v>
      </c>
      <c r="F9242" s="13">
        <f t="shared" ca="1" si="867"/>
        <v>4.0062348684683711</v>
      </c>
      <c r="G9242" s="13">
        <f t="shared" ca="1" si="868"/>
        <v>0.48931442000716624</v>
      </c>
      <c r="H9242" s="13">
        <f t="shared" ca="1" si="869"/>
        <v>0</v>
      </c>
    </row>
    <row r="9243" spans="3:8">
      <c r="C9243" s="13">
        <f t="shared" ca="1" si="864"/>
        <v>2003.0335375107356</v>
      </c>
      <c r="D9243" s="13">
        <f t="shared" ca="1" si="865"/>
        <v>99.752111854539365</v>
      </c>
      <c r="E9243" s="13">
        <f t="shared" ca="1" si="866"/>
        <v>998704.83277509524</v>
      </c>
      <c r="F9243" s="13">
        <f t="shared" ca="1" si="867"/>
        <v>4.0072684604102227</v>
      </c>
      <c r="G9243" s="13">
        <f t="shared" ca="1" si="868"/>
        <v>0.49467250383361033</v>
      </c>
      <c r="H9243" s="13">
        <f t="shared" ca="1" si="869"/>
        <v>0</v>
      </c>
    </row>
    <row r="9244" spans="3:8">
      <c r="C9244" s="13">
        <f t="shared" ca="1" si="864"/>
        <v>1996.8451183384734</v>
      </c>
      <c r="D9244" s="13">
        <f t="shared" ca="1" si="865"/>
        <v>99.764670639200702</v>
      </c>
      <c r="E9244" s="13">
        <f t="shared" ca="1" si="866"/>
        <v>1007687.828541535</v>
      </c>
      <c r="F9244" s="13">
        <f t="shared" ca="1" si="867"/>
        <v>4.0065107131761097</v>
      </c>
      <c r="G9244" s="13">
        <f t="shared" ca="1" si="868"/>
        <v>0.48766818472104961</v>
      </c>
      <c r="H9244" s="13">
        <f t="shared" ca="1" si="869"/>
        <v>0</v>
      </c>
    </row>
    <row r="9245" spans="3:8">
      <c r="C9245" s="13">
        <f t="shared" ca="1" si="864"/>
        <v>1995.193260930025</v>
      </c>
      <c r="D9245" s="13">
        <f t="shared" ca="1" si="865"/>
        <v>100.06129560320595</v>
      </c>
      <c r="E9245" s="13">
        <f t="shared" ca="1" si="866"/>
        <v>985990.15136841452</v>
      </c>
      <c r="F9245" s="13">
        <f t="shared" ca="1" si="867"/>
        <v>3.9997417664280523</v>
      </c>
      <c r="G9245" s="13">
        <f t="shared" ca="1" si="868"/>
        <v>0.50244184975247219</v>
      </c>
      <c r="H9245" s="13">
        <f t="shared" ca="1" si="869"/>
        <v>0</v>
      </c>
    </row>
    <row r="9246" spans="3:8">
      <c r="C9246" s="13">
        <f t="shared" ca="1" si="864"/>
        <v>2000.5619601857686</v>
      </c>
      <c r="D9246" s="13">
        <f t="shared" ca="1" si="865"/>
        <v>100.32092114813926</v>
      </c>
      <c r="E9246" s="13">
        <f t="shared" ca="1" si="866"/>
        <v>988758.27068904752</v>
      </c>
      <c r="F9246" s="13">
        <f t="shared" ca="1" si="867"/>
        <v>3.9978929758580311</v>
      </c>
      <c r="G9246" s="13">
        <f t="shared" ca="1" si="868"/>
        <v>0.50597711522981659</v>
      </c>
      <c r="H9246" s="13">
        <f t="shared" ca="1" si="869"/>
        <v>0</v>
      </c>
    </row>
    <row r="9247" spans="3:8">
      <c r="C9247" s="13">
        <f t="shared" ca="1" si="864"/>
        <v>1988.7209007098722</v>
      </c>
      <c r="D9247" s="13">
        <f t="shared" ca="1" si="865"/>
        <v>99.895431286856379</v>
      </c>
      <c r="E9247" s="13">
        <f t="shared" ca="1" si="866"/>
        <v>998446.25770483282</v>
      </c>
      <c r="F9247" s="13">
        <f t="shared" ca="1" si="867"/>
        <v>3.9966936579528811</v>
      </c>
      <c r="G9247" s="13">
        <f t="shared" ca="1" si="868"/>
        <v>0.49364563147188389</v>
      </c>
      <c r="H9247" s="13">
        <f t="shared" ca="1" si="869"/>
        <v>0</v>
      </c>
    </row>
    <row r="9248" spans="3:8">
      <c r="C9248" s="13">
        <f t="shared" ca="1" si="864"/>
        <v>2011.6510573836065</v>
      </c>
      <c r="D9248" s="13">
        <f t="shared" ca="1" si="865"/>
        <v>100.42677022105866</v>
      </c>
      <c r="E9248" s="13">
        <f t="shared" ca="1" si="866"/>
        <v>997795.35686986183</v>
      </c>
      <c r="F9248" s="13">
        <f t="shared" ca="1" si="867"/>
        <v>3.9997180892042423</v>
      </c>
      <c r="G9248" s="13">
        <f t="shared" ca="1" si="868"/>
        <v>0.50657753083177459</v>
      </c>
      <c r="H9248" s="13">
        <f t="shared" ca="1" si="869"/>
        <v>0</v>
      </c>
    </row>
    <row r="9249" spans="3:8">
      <c r="C9249" s="13">
        <f t="shared" ca="1" si="864"/>
        <v>1994.8185366009541</v>
      </c>
      <c r="D9249" s="13">
        <f t="shared" ca="1" si="865"/>
        <v>99.053181480381667</v>
      </c>
      <c r="E9249" s="13">
        <f t="shared" ca="1" si="866"/>
        <v>983929.04704729945</v>
      </c>
      <c r="F9249" s="13">
        <f t="shared" ca="1" si="867"/>
        <v>3.997342055850754</v>
      </c>
      <c r="G9249" s="13">
        <f t="shared" ca="1" si="868"/>
        <v>0.49943194937071411</v>
      </c>
      <c r="H9249" s="13">
        <f t="shared" ca="1" si="869"/>
        <v>0</v>
      </c>
    </row>
    <row r="9250" spans="3:8">
      <c r="C9250" s="13">
        <f t="shared" ca="1" si="864"/>
        <v>2004.5689046588177</v>
      </c>
      <c r="D9250" s="13">
        <f t="shared" ca="1" si="865"/>
        <v>100.73971839272733</v>
      </c>
      <c r="E9250" s="13">
        <f t="shared" ca="1" si="866"/>
        <v>999831.37462503312</v>
      </c>
      <c r="F9250" s="13">
        <f t="shared" ca="1" si="867"/>
        <v>3.9980780422735736</v>
      </c>
      <c r="G9250" s="13">
        <f t="shared" ca="1" si="868"/>
        <v>0.50438366816885249</v>
      </c>
      <c r="H9250" s="13">
        <f t="shared" ca="1" si="869"/>
        <v>0</v>
      </c>
    </row>
    <row r="9251" spans="3:8">
      <c r="C9251" s="13">
        <f t="shared" ca="1" si="864"/>
        <v>2007.2353343339023</v>
      </c>
      <c r="D9251" s="13">
        <f t="shared" ca="1" si="865"/>
        <v>100.02452277226453</v>
      </c>
      <c r="E9251" s="13">
        <f t="shared" ca="1" si="866"/>
        <v>1000676.6503849846</v>
      </c>
      <c r="F9251" s="13">
        <f t="shared" ca="1" si="867"/>
        <v>3.9939749555547781</v>
      </c>
      <c r="G9251" s="13">
        <f t="shared" ca="1" si="868"/>
        <v>0.50377671991405271</v>
      </c>
      <c r="H9251" s="13">
        <f t="shared" ca="1" si="869"/>
        <v>0</v>
      </c>
    </row>
    <row r="9252" spans="3:8">
      <c r="C9252" s="13">
        <f t="shared" ca="1" si="864"/>
        <v>1999.3170835907206</v>
      </c>
      <c r="D9252" s="13">
        <f t="shared" ca="1" si="865"/>
        <v>99.902248382724238</v>
      </c>
      <c r="E9252" s="13">
        <f t="shared" ca="1" si="866"/>
        <v>987816.09151410696</v>
      </c>
      <c r="F9252" s="13">
        <f t="shared" ca="1" si="867"/>
        <v>4.0018634505201218</v>
      </c>
      <c r="G9252" s="13">
        <f t="shared" ca="1" si="868"/>
        <v>0.5017225158984141</v>
      </c>
      <c r="H9252" s="13">
        <f t="shared" ca="1" si="869"/>
        <v>0</v>
      </c>
    </row>
    <row r="9253" spans="3:8">
      <c r="C9253" s="13">
        <f t="shared" ca="1" si="864"/>
        <v>2007.8546651860165</v>
      </c>
      <c r="D9253" s="13">
        <f t="shared" ca="1" si="865"/>
        <v>99.946136244919032</v>
      </c>
      <c r="E9253" s="13">
        <f t="shared" ca="1" si="866"/>
        <v>989198.64619339921</v>
      </c>
      <c r="F9253" s="13">
        <f t="shared" ca="1" si="867"/>
        <v>3.9991490403341752</v>
      </c>
      <c r="G9253" s="13">
        <f t="shared" ca="1" si="868"/>
        <v>0.50690528613318397</v>
      </c>
      <c r="H9253" s="13">
        <f t="shared" ca="1" si="869"/>
        <v>0</v>
      </c>
    </row>
    <row r="9254" spans="3:8">
      <c r="C9254" s="13">
        <f t="shared" ca="1" si="864"/>
        <v>1996.1708716109736</v>
      </c>
      <c r="D9254" s="13">
        <f t="shared" ca="1" si="865"/>
        <v>100.39557569380578</v>
      </c>
      <c r="E9254" s="13">
        <f t="shared" ca="1" si="866"/>
        <v>1006165.6851902248</v>
      </c>
      <c r="F9254" s="13">
        <f t="shared" ca="1" si="867"/>
        <v>4.0034763336382042</v>
      </c>
      <c r="G9254" s="13">
        <f t="shared" ca="1" si="868"/>
        <v>0.4926535007333932</v>
      </c>
      <c r="H9254" s="13">
        <f t="shared" ca="1" si="869"/>
        <v>0</v>
      </c>
    </row>
    <row r="9255" spans="3:8">
      <c r="C9255" s="13">
        <f t="shared" ca="1" si="864"/>
        <v>1990.8030709169336</v>
      </c>
      <c r="D9255" s="13">
        <f t="shared" ca="1" si="865"/>
        <v>99.734981945885465</v>
      </c>
      <c r="E9255" s="13">
        <f t="shared" ca="1" si="866"/>
        <v>1001090.8029887025</v>
      </c>
      <c r="F9255" s="13">
        <f t="shared" ca="1" si="867"/>
        <v>4.0058996099272939</v>
      </c>
      <c r="G9255" s="13">
        <f t="shared" ca="1" si="868"/>
        <v>0.48806822543595491</v>
      </c>
      <c r="H9255" s="13">
        <f t="shared" ca="1" si="869"/>
        <v>0</v>
      </c>
    </row>
    <row r="9256" spans="3:8">
      <c r="C9256" s="13">
        <f t="shared" ca="1" si="864"/>
        <v>2002.3151735948338</v>
      </c>
      <c r="D9256" s="13">
        <f t="shared" ca="1" si="865"/>
        <v>99.794254602584246</v>
      </c>
      <c r="E9256" s="13">
        <f t="shared" ca="1" si="866"/>
        <v>995608.15394893452</v>
      </c>
      <c r="F9256" s="13">
        <f t="shared" ca="1" si="867"/>
        <v>4.0085334649703697</v>
      </c>
      <c r="G9256" s="13">
        <f t="shared" ca="1" si="868"/>
        <v>0.49543884092685719</v>
      </c>
      <c r="H9256" s="13">
        <f t="shared" ca="1" si="869"/>
        <v>0</v>
      </c>
    </row>
    <row r="9257" spans="3:8">
      <c r="C9257" s="13">
        <f t="shared" ca="1" si="864"/>
        <v>1997.7859127060733</v>
      </c>
      <c r="D9257" s="13">
        <f t="shared" ca="1" si="865"/>
        <v>99.54098322946237</v>
      </c>
      <c r="E9257" s="13">
        <f t="shared" ca="1" si="866"/>
        <v>990830.03265194839</v>
      </c>
      <c r="F9257" s="13">
        <f t="shared" ca="1" si="867"/>
        <v>3.9977928093264929</v>
      </c>
      <c r="G9257" s="13">
        <f t="shared" ca="1" si="868"/>
        <v>0.49965433751035299</v>
      </c>
      <c r="H9257" s="13">
        <f t="shared" ca="1" si="869"/>
        <v>0</v>
      </c>
    </row>
    <row r="9258" spans="3:8">
      <c r="C9258" s="13">
        <f t="shared" ca="1" si="864"/>
        <v>2003.9212596507393</v>
      </c>
      <c r="D9258" s="13">
        <f t="shared" ca="1" si="865"/>
        <v>101.0084428853577</v>
      </c>
      <c r="E9258" s="13">
        <f t="shared" ca="1" si="866"/>
        <v>998885.66076557455</v>
      </c>
      <c r="F9258" s="13">
        <f t="shared" ca="1" si="867"/>
        <v>4.0023106374966098</v>
      </c>
      <c r="G9258" s="13">
        <f t="shared" ca="1" si="868"/>
        <v>0.5037443230919022</v>
      </c>
      <c r="H9258" s="13">
        <f t="shared" ca="1" si="869"/>
        <v>0</v>
      </c>
    </row>
    <row r="9259" spans="3:8">
      <c r="C9259" s="13">
        <f t="shared" ca="1" si="864"/>
        <v>2012.158568078107</v>
      </c>
      <c r="D9259" s="13">
        <f t="shared" ca="1" si="865"/>
        <v>99.769741396153364</v>
      </c>
      <c r="E9259" s="13">
        <f t="shared" ca="1" si="866"/>
        <v>992011.50581077312</v>
      </c>
      <c r="F9259" s="13">
        <f t="shared" ca="1" si="867"/>
        <v>3.9942786121863816</v>
      </c>
      <c r="G9259" s="13">
        <f t="shared" ca="1" si="868"/>
        <v>0.50921742574725237</v>
      </c>
      <c r="H9259" s="13">
        <f t="shared" ca="1" si="869"/>
        <v>0</v>
      </c>
    </row>
    <row r="9260" spans="3:8">
      <c r="C9260" s="13">
        <f t="shared" ca="1" si="864"/>
        <v>1997.3598756148779</v>
      </c>
      <c r="D9260" s="13">
        <f t="shared" ca="1" si="865"/>
        <v>99.856371588424935</v>
      </c>
      <c r="E9260" s="13">
        <f t="shared" ca="1" si="866"/>
        <v>1004946.7271451906</v>
      </c>
      <c r="F9260" s="13">
        <f t="shared" ca="1" si="867"/>
        <v>4.0009805808608849</v>
      </c>
      <c r="G9260" s="13">
        <f t="shared" ca="1" si="868"/>
        <v>0.49241326567382587</v>
      </c>
      <c r="H9260" s="13">
        <f t="shared" ca="1" si="869"/>
        <v>0</v>
      </c>
    </row>
    <row r="9261" spans="3:8">
      <c r="C9261" s="13">
        <f t="shared" ca="1" si="864"/>
        <v>2007.4510348001952</v>
      </c>
      <c r="D9261" s="13">
        <f t="shared" ca="1" si="865"/>
        <v>98.905528199442813</v>
      </c>
      <c r="E9261" s="13">
        <f t="shared" ca="1" si="866"/>
        <v>1002759.8735381082</v>
      </c>
      <c r="F9261" s="13">
        <f t="shared" ca="1" si="867"/>
        <v>4.0007325828300431</v>
      </c>
      <c r="G9261" s="13">
        <f t="shared" ca="1" si="868"/>
        <v>0.49386196873138005</v>
      </c>
      <c r="H9261" s="13">
        <f t="shared" ca="1" si="869"/>
        <v>0</v>
      </c>
    </row>
    <row r="9262" spans="3:8">
      <c r="C9262" s="13">
        <f t="shared" ca="1" si="864"/>
        <v>2003.9577389902202</v>
      </c>
      <c r="D9262" s="13">
        <f t="shared" ca="1" si="865"/>
        <v>99.985796251960139</v>
      </c>
      <c r="E9262" s="13">
        <f t="shared" ca="1" si="866"/>
        <v>1004021.7297793459</v>
      </c>
      <c r="F9262" s="13">
        <f t="shared" ca="1" si="867"/>
        <v>3.9951953325737026</v>
      </c>
      <c r="G9262" s="13">
        <f t="shared" ca="1" si="868"/>
        <v>0.49965516204466864</v>
      </c>
      <c r="H9262" s="13">
        <f t="shared" ca="1" si="869"/>
        <v>0</v>
      </c>
    </row>
    <row r="9263" spans="3:8">
      <c r="C9263" s="13">
        <f t="shared" ca="1" si="864"/>
        <v>2004.5248776727135</v>
      </c>
      <c r="D9263" s="13">
        <f t="shared" ca="1" si="865"/>
        <v>100.00059484217739</v>
      </c>
      <c r="E9263" s="13">
        <f t="shared" ca="1" si="866"/>
        <v>1002163.3919179956</v>
      </c>
      <c r="F9263" s="13">
        <f t="shared" ca="1" si="867"/>
        <v>3.9993452139535681</v>
      </c>
      <c r="G9263" s="13">
        <f t="shared" ca="1" si="868"/>
        <v>0.49886325118066754</v>
      </c>
      <c r="H9263" s="13">
        <f t="shared" ca="1" si="869"/>
        <v>0</v>
      </c>
    </row>
    <row r="9264" spans="3:8">
      <c r="C9264" s="13">
        <f t="shared" ca="1" si="864"/>
        <v>2002.9101635427367</v>
      </c>
      <c r="D9264" s="13">
        <f t="shared" ca="1" si="865"/>
        <v>100.70836409992177</v>
      </c>
      <c r="E9264" s="13">
        <f t="shared" ca="1" si="866"/>
        <v>998390.6320069877</v>
      </c>
      <c r="F9264" s="13">
        <f t="shared" ca="1" si="867"/>
        <v>4.0087727173487515</v>
      </c>
      <c r="G9264" s="13">
        <f t="shared" ca="1" si="868"/>
        <v>0.49876088080511083</v>
      </c>
      <c r="H9264" s="13">
        <f t="shared" ca="1" si="869"/>
        <v>0</v>
      </c>
    </row>
    <row r="9265" spans="3:8">
      <c r="C9265" s="13">
        <f t="shared" ca="1" si="864"/>
        <v>2006.9905906238143</v>
      </c>
      <c r="D9265" s="13">
        <f t="shared" ca="1" si="865"/>
        <v>98.912156361128922</v>
      </c>
      <c r="E9265" s="13">
        <f t="shared" ca="1" si="866"/>
        <v>991404.87389099621</v>
      </c>
      <c r="F9265" s="13">
        <f t="shared" ca="1" si="867"/>
        <v>3.997880381445853</v>
      </c>
      <c r="G9265" s="13">
        <f t="shared" ca="1" si="868"/>
        <v>0.50074917804995744</v>
      </c>
      <c r="H9265" s="13">
        <f t="shared" ca="1" si="869"/>
        <v>0</v>
      </c>
    </row>
    <row r="9266" spans="3:8">
      <c r="C9266" s="13">
        <f t="shared" ca="1" si="864"/>
        <v>1992.7918998919688</v>
      </c>
      <c r="D9266" s="13">
        <f t="shared" ca="1" si="865"/>
        <v>99.520505653590945</v>
      </c>
      <c r="E9266" s="13">
        <f t="shared" ca="1" si="866"/>
        <v>986952.46064135246</v>
      </c>
      <c r="F9266" s="13">
        <f t="shared" ca="1" si="867"/>
        <v>4.00062048243921</v>
      </c>
      <c r="G9266" s="13">
        <f t="shared" ca="1" si="868"/>
        <v>0.49760067008333786</v>
      </c>
      <c r="H9266" s="13">
        <f t="shared" ca="1" si="869"/>
        <v>0</v>
      </c>
    </row>
    <row r="9267" spans="3:8">
      <c r="C9267" s="13">
        <f t="shared" ca="1" si="864"/>
        <v>1996.853459936166</v>
      </c>
      <c r="D9267" s="13">
        <f t="shared" ca="1" si="865"/>
        <v>100.24612220191459</v>
      </c>
      <c r="E9267" s="13">
        <f t="shared" ca="1" si="866"/>
        <v>996534.1963756585</v>
      </c>
      <c r="F9267" s="13">
        <f t="shared" ca="1" si="867"/>
        <v>4.000559434903689</v>
      </c>
      <c r="G9267" s="13">
        <f t="shared" ca="1" si="868"/>
        <v>0.49846537110420858</v>
      </c>
      <c r="H9267" s="13">
        <f t="shared" ca="1" si="869"/>
        <v>0</v>
      </c>
    </row>
    <row r="9268" spans="3:8">
      <c r="C9268" s="13">
        <f t="shared" ca="1" si="864"/>
        <v>1985.1321967889287</v>
      </c>
      <c r="D9268" s="13">
        <f t="shared" ca="1" si="865"/>
        <v>99.64354673681477</v>
      </c>
      <c r="E9268" s="13">
        <f t="shared" ca="1" si="866"/>
        <v>995353.37989470421</v>
      </c>
      <c r="F9268" s="13">
        <f t="shared" ca="1" si="867"/>
        <v>4.0065449068318095</v>
      </c>
      <c r="G9268" s="13">
        <f t="shared" ca="1" si="868"/>
        <v>0.48732739275482079</v>
      </c>
      <c r="H9268" s="13">
        <f t="shared" ca="1" si="869"/>
        <v>0</v>
      </c>
    </row>
    <row r="9269" spans="3:8">
      <c r="C9269" s="13">
        <f t="shared" ca="1" si="864"/>
        <v>2024.2541948748635</v>
      </c>
      <c r="D9269" s="13">
        <f t="shared" ca="1" si="865"/>
        <v>99.901373796392065</v>
      </c>
      <c r="E9269" s="13">
        <f t="shared" ca="1" si="866"/>
        <v>993498.48992719455</v>
      </c>
      <c r="F9269" s="13">
        <f t="shared" ca="1" si="867"/>
        <v>4.0091434164546049</v>
      </c>
      <c r="G9269" s="13">
        <f t="shared" ca="1" si="868"/>
        <v>0.50766603786834441</v>
      </c>
      <c r="H9269" s="13">
        <f t="shared" ca="1" si="869"/>
        <v>0</v>
      </c>
    </row>
    <row r="9270" spans="3:8">
      <c r="C9270" s="13">
        <f t="shared" ca="1" si="864"/>
        <v>2010.80155508803</v>
      </c>
      <c r="D9270" s="13">
        <f t="shared" ca="1" si="865"/>
        <v>99.180084629084547</v>
      </c>
      <c r="E9270" s="13">
        <f t="shared" ca="1" si="866"/>
        <v>1002613.8084073426</v>
      </c>
      <c r="F9270" s="13">
        <f t="shared" ca="1" si="867"/>
        <v>4.0013104280554002</v>
      </c>
      <c r="G9270" s="13">
        <f t="shared" ca="1" si="868"/>
        <v>0.49667279080081767</v>
      </c>
      <c r="H9270" s="13">
        <f t="shared" ca="1" si="869"/>
        <v>0</v>
      </c>
    </row>
    <row r="9271" spans="3:8">
      <c r="C9271" s="13">
        <f t="shared" ca="1" si="864"/>
        <v>1998.1486491608514</v>
      </c>
      <c r="D9271" s="13">
        <f t="shared" ca="1" si="865"/>
        <v>100.52959786949742</v>
      </c>
      <c r="E9271" s="13">
        <f t="shared" ca="1" si="866"/>
        <v>998741.07531649258</v>
      </c>
      <c r="F9271" s="13">
        <f t="shared" ca="1" si="867"/>
        <v>4.0020889654149352</v>
      </c>
      <c r="G9271" s="13">
        <f t="shared" ca="1" si="868"/>
        <v>0.49865456750886727</v>
      </c>
      <c r="H9271" s="13">
        <f t="shared" ca="1" si="869"/>
        <v>0</v>
      </c>
    </row>
    <row r="9272" spans="3:8">
      <c r="C9272" s="13">
        <f t="shared" ca="1" si="864"/>
        <v>2001.8960392706006</v>
      </c>
      <c r="D9272" s="13">
        <f t="shared" ca="1" si="865"/>
        <v>100.85462603690297</v>
      </c>
      <c r="E9272" s="13">
        <f t="shared" ca="1" si="866"/>
        <v>989335.77117171802</v>
      </c>
      <c r="F9272" s="13">
        <f t="shared" ca="1" si="867"/>
        <v>3.997037680892193</v>
      </c>
      <c r="G9272" s="13">
        <f t="shared" ca="1" si="868"/>
        <v>0.50948607295374726</v>
      </c>
      <c r="H9272" s="13">
        <f t="shared" ca="1" si="869"/>
        <v>0</v>
      </c>
    </row>
    <row r="9273" spans="3:8">
      <c r="C9273" s="13">
        <f t="shared" ca="1" si="864"/>
        <v>2016.5086259663785</v>
      </c>
      <c r="D9273" s="13">
        <f t="shared" ca="1" si="865"/>
        <v>100.74942037563433</v>
      </c>
      <c r="E9273" s="13">
        <f t="shared" ca="1" si="866"/>
        <v>990401.30570914247</v>
      </c>
      <c r="F9273" s="13">
        <f t="shared" ca="1" si="867"/>
        <v>4.0068335101394004</v>
      </c>
      <c r="G9273" s="13">
        <f t="shared" ca="1" si="868"/>
        <v>0.51083008410067021</v>
      </c>
      <c r="H9273" s="13">
        <f t="shared" ca="1" si="869"/>
        <v>0</v>
      </c>
    </row>
    <row r="9274" spans="3:8">
      <c r="C9274" s="13">
        <f t="shared" ca="1" si="864"/>
        <v>1986.6901941797435</v>
      </c>
      <c r="D9274" s="13">
        <f t="shared" ca="1" si="865"/>
        <v>99.373715733156203</v>
      </c>
      <c r="E9274" s="13">
        <f t="shared" ca="1" si="866"/>
        <v>992640.33561216225</v>
      </c>
      <c r="F9274" s="13">
        <f t="shared" ca="1" si="867"/>
        <v>3.99782622827595</v>
      </c>
      <c r="G9274" s="13">
        <f t="shared" ca="1" si="868"/>
        <v>0.49237318161190358</v>
      </c>
      <c r="H9274" s="13">
        <f t="shared" ca="1" si="869"/>
        <v>0</v>
      </c>
    </row>
    <row r="9275" spans="3:8">
      <c r="C9275" s="13">
        <f t="shared" ca="1" si="864"/>
        <v>1983.9012183654136</v>
      </c>
      <c r="D9275" s="13">
        <f t="shared" ca="1" si="865"/>
        <v>99.951057657146791</v>
      </c>
      <c r="E9275" s="13">
        <f t="shared" ca="1" si="866"/>
        <v>998937.20150984835</v>
      </c>
      <c r="F9275" s="13">
        <f t="shared" ca="1" si="867"/>
        <v>4.0113015940807699</v>
      </c>
      <c r="G9275" s="13">
        <f t="shared" ca="1" si="868"/>
        <v>0.48417032248552599</v>
      </c>
      <c r="H9275" s="13">
        <f t="shared" ca="1" si="869"/>
        <v>0</v>
      </c>
    </row>
    <row r="9276" spans="3:8">
      <c r="C9276" s="13">
        <f t="shared" ca="1" si="864"/>
        <v>1995.0995996215584</v>
      </c>
      <c r="D9276" s="13">
        <f t="shared" ca="1" si="865"/>
        <v>100.63554093209962</v>
      </c>
      <c r="E9276" s="13">
        <f t="shared" ca="1" si="866"/>
        <v>999347.36117824365</v>
      </c>
      <c r="F9276" s="13">
        <f t="shared" ca="1" si="867"/>
        <v>4.0013016876250083</v>
      </c>
      <c r="G9276" s="13">
        <f t="shared" ca="1" si="868"/>
        <v>0.49774742717228865</v>
      </c>
      <c r="H9276" s="13">
        <f t="shared" ca="1" si="869"/>
        <v>0</v>
      </c>
    </row>
    <row r="9277" spans="3:8">
      <c r="C9277" s="13">
        <f t="shared" ca="1" si="864"/>
        <v>1999.1317294220469</v>
      </c>
      <c r="D9277" s="13">
        <f t="shared" ca="1" si="865"/>
        <v>99.629207815141925</v>
      </c>
      <c r="E9277" s="13">
        <f t="shared" ca="1" si="866"/>
        <v>996606.97469746228</v>
      </c>
      <c r="F9277" s="13">
        <f t="shared" ca="1" si="867"/>
        <v>3.9978345113466229</v>
      </c>
      <c r="G9277" s="13">
        <f t="shared" ca="1" si="868"/>
        <v>0.49784765182018442</v>
      </c>
      <c r="H9277" s="13">
        <f t="shared" ca="1" si="869"/>
        <v>0</v>
      </c>
    </row>
    <row r="9278" spans="3:8">
      <c r="C9278" s="13">
        <f t="shared" ca="1" si="864"/>
        <v>2013.4569955494328</v>
      </c>
      <c r="D9278" s="13">
        <f t="shared" ca="1" si="865"/>
        <v>99.766812501939867</v>
      </c>
      <c r="E9278" s="13">
        <f t="shared" ca="1" si="866"/>
        <v>988903.12164253497</v>
      </c>
      <c r="F9278" s="13">
        <f t="shared" ca="1" si="867"/>
        <v>4.0019639611729856</v>
      </c>
      <c r="G9278" s="13">
        <f t="shared" ca="1" si="868"/>
        <v>0.50754494499026848</v>
      </c>
      <c r="H9278" s="13">
        <f t="shared" ca="1" si="869"/>
        <v>0</v>
      </c>
    </row>
    <row r="9279" spans="3:8">
      <c r="C9279" s="13">
        <f t="shared" ca="1" si="864"/>
        <v>2000.46841867903</v>
      </c>
      <c r="D9279" s="13">
        <f t="shared" ca="1" si="865"/>
        <v>99.886700795710681</v>
      </c>
      <c r="E9279" s="13">
        <f t="shared" ca="1" si="866"/>
        <v>1000626.5681974805</v>
      </c>
      <c r="F9279" s="13">
        <f t="shared" ca="1" si="867"/>
        <v>3.9887916872546976</v>
      </c>
      <c r="G9279" s="13">
        <f t="shared" ca="1" si="868"/>
        <v>0.50232379198973598</v>
      </c>
      <c r="H9279" s="13">
        <f t="shared" ca="1" si="869"/>
        <v>0</v>
      </c>
    </row>
    <row r="9280" spans="3:8">
      <c r="C9280" s="13">
        <f t="shared" ca="1" si="864"/>
        <v>2015.9373676282335</v>
      </c>
      <c r="D9280" s="13">
        <f t="shared" ca="1" si="865"/>
        <v>100.01911737383941</v>
      </c>
      <c r="E9280" s="13">
        <f t="shared" ca="1" si="866"/>
        <v>998127.10175021121</v>
      </c>
      <c r="F9280" s="13">
        <f t="shared" ca="1" si="867"/>
        <v>4.0040642761413254</v>
      </c>
      <c r="G9280" s="13">
        <f t="shared" ca="1" si="868"/>
        <v>0.50430957363013185</v>
      </c>
      <c r="H9280" s="13">
        <f t="shared" ca="1" si="869"/>
        <v>0</v>
      </c>
    </row>
    <row r="9281" spans="3:8">
      <c r="C9281" s="13">
        <f t="shared" ca="1" si="864"/>
        <v>2014.6133998739258</v>
      </c>
      <c r="D9281" s="13">
        <f t="shared" ca="1" si="865"/>
        <v>100.28313097856828</v>
      </c>
      <c r="E9281" s="13">
        <f t="shared" ca="1" si="866"/>
        <v>999858.77624845284</v>
      </c>
      <c r="F9281" s="13">
        <f t="shared" ca="1" si="867"/>
        <v>4.0067547236314258</v>
      </c>
      <c r="G9281" s="13">
        <f t="shared" ca="1" si="868"/>
        <v>0.50274963347713753</v>
      </c>
      <c r="H9281" s="13">
        <f t="shared" ca="1" si="869"/>
        <v>0</v>
      </c>
    </row>
    <row r="9282" spans="3:8">
      <c r="C9282" s="13">
        <f t="shared" ca="1" si="864"/>
        <v>2012.2385547316121</v>
      </c>
      <c r="D9282" s="13">
        <f t="shared" ca="1" si="865"/>
        <v>100.49886829267656</v>
      </c>
      <c r="E9282" s="13">
        <f t="shared" ca="1" si="866"/>
        <v>994650.73966044001</v>
      </c>
      <c r="F9282" s="13">
        <f t="shared" ca="1" si="867"/>
        <v>3.9921707658279995</v>
      </c>
      <c r="G9282" s="13">
        <f t="shared" ca="1" si="868"/>
        <v>0.51269984675653857</v>
      </c>
      <c r="H9282" s="13">
        <f t="shared" ca="1" si="869"/>
        <v>0</v>
      </c>
    </row>
    <row r="9283" spans="3:8">
      <c r="C9283" s="13">
        <f t="shared" ca="1" si="864"/>
        <v>2009.5010743746795</v>
      </c>
      <c r="D9283" s="13">
        <f t="shared" ca="1" si="865"/>
        <v>99.854568621604017</v>
      </c>
      <c r="E9283" s="13">
        <f t="shared" ca="1" si="866"/>
        <v>997838.61909476318</v>
      </c>
      <c r="F9283" s="13">
        <f t="shared" ca="1" si="867"/>
        <v>4.009958651408688</v>
      </c>
      <c r="G9283" s="13">
        <f t="shared" ca="1" si="868"/>
        <v>0.4974789098507334</v>
      </c>
      <c r="H9283" s="13">
        <f t="shared" ca="1" si="869"/>
        <v>0</v>
      </c>
    </row>
    <row r="9284" spans="3:8">
      <c r="C9284" s="13">
        <f t="shared" ca="1" si="864"/>
        <v>1985.040234107134</v>
      </c>
      <c r="D9284" s="13">
        <f t="shared" ca="1" si="865"/>
        <v>99.22323787173022</v>
      </c>
      <c r="E9284" s="13">
        <f t="shared" ca="1" si="866"/>
        <v>992732.64115827694</v>
      </c>
      <c r="F9284" s="13">
        <f t="shared" ca="1" si="867"/>
        <v>3.9953637924354255</v>
      </c>
      <c r="G9284" s="13">
        <f t="shared" ca="1" si="868"/>
        <v>0.49197670238754854</v>
      </c>
      <c r="H9284" s="13">
        <f t="shared" ca="1" si="869"/>
        <v>0</v>
      </c>
    </row>
    <row r="9285" spans="3:8">
      <c r="C9285" s="13">
        <f t="shared" ca="1" si="864"/>
        <v>2006.3274174149301</v>
      </c>
      <c r="D9285" s="13">
        <f t="shared" ca="1" si="865"/>
        <v>99.780698543463387</v>
      </c>
      <c r="E9285" s="13">
        <f t="shared" ca="1" si="866"/>
        <v>990037.04772995308</v>
      </c>
      <c r="F9285" s="13">
        <f t="shared" ca="1" si="867"/>
        <v>4.0038492304720439</v>
      </c>
      <c r="G9285" s="13">
        <f t="shared" ca="1" si="868"/>
        <v>0.50250221833250164</v>
      </c>
      <c r="H9285" s="13">
        <f t="shared" ca="1" si="869"/>
        <v>0</v>
      </c>
    </row>
    <row r="9286" spans="3:8">
      <c r="C9286" s="13">
        <f t="shared" ca="1" si="864"/>
        <v>2016.4668012907373</v>
      </c>
      <c r="D9286" s="13">
        <f t="shared" ca="1" si="865"/>
        <v>99.903211230053827</v>
      </c>
      <c r="E9286" s="13">
        <f t="shared" ca="1" si="866"/>
        <v>982721.06361851247</v>
      </c>
      <c r="F9286" s="13">
        <f t="shared" ca="1" si="867"/>
        <v>4.0075437071326014</v>
      </c>
      <c r="G9286" s="13">
        <f t="shared" ca="1" si="868"/>
        <v>0.51011535958767884</v>
      </c>
      <c r="H9286" s="13">
        <f t="shared" ca="1" si="869"/>
        <v>0</v>
      </c>
    </row>
    <row r="9287" spans="3:8">
      <c r="C9287" s="13">
        <f t="shared" ca="1" si="864"/>
        <v>2014.6326442080854</v>
      </c>
      <c r="D9287" s="13">
        <f t="shared" ca="1" si="865"/>
        <v>99.957064054083105</v>
      </c>
      <c r="E9287" s="13">
        <f t="shared" ca="1" si="866"/>
        <v>1000491.4156785591</v>
      </c>
      <c r="F9287" s="13">
        <f t="shared" ca="1" si="867"/>
        <v>4.0032899706246434</v>
      </c>
      <c r="G9287" s="13">
        <f t="shared" ca="1" si="868"/>
        <v>0.50254366069331169</v>
      </c>
      <c r="H9287" s="13">
        <f t="shared" ca="1" si="869"/>
        <v>0</v>
      </c>
    </row>
    <row r="9288" spans="3:8">
      <c r="C9288" s="13">
        <f t="shared" ca="1" si="864"/>
        <v>1995.0036935876578</v>
      </c>
      <c r="D9288" s="13">
        <f t="shared" ca="1" si="865"/>
        <v>99.44673913535658</v>
      </c>
      <c r="E9288" s="13">
        <f t="shared" ca="1" si="866"/>
        <v>989332.66667036782</v>
      </c>
      <c r="F9288" s="13">
        <f t="shared" ca="1" si="867"/>
        <v>3.9990858804611942</v>
      </c>
      <c r="G9288" s="13">
        <f t="shared" ca="1" si="868"/>
        <v>0.49790079294880046</v>
      </c>
      <c r="H9288" s="13">
        <f t="shared" ca="1" si="869"/>
        <v>0</v>
      </c>
    </row>
    <row r="9289" spans="3:8">
      <c r="C9289" s="13">
        <f t="shared" ca="1" si="864"/>
        <v>1986.2269780481417</v>
      </c>
      <c r="D9289" s="13">
        <f t="shared" ca="1" si="865"/>
        <v>100.45574036916885</v>
      </c>
      <c r="E9289" s="13">
        <f t="shared" ca="1" si="866"/>
        <v>995571.00578835746</v>
      </c>
      <c r="F9289" s="13">
        <f t="shared" ca="1" si="867"/>
        <v>3.9923042264718478</v>
      </c>
      <c r="G9289" s="13">
        <f t="shared" ca="1" si="868"/>
        <v>0.49878788018613746</v>
      </c>
      <c r="H9289" s="13">
        <f t="shared" ca="1" si="869"/>
        <v>0</v>
      </c>
    </row>
    <row r="9290" spans="3:8">
      <c r="C9290" s="13">
        <f t="shared" ca="1" si="864"/>
        <v>1993.0537884223575</v>
      </c>
      <c r="D9290" s="13">
        <f t="shared" ca="1" si="865"/>
        <v>100.60397874200395</v>
      </c>
      <c r="E9290" s="13">
        <f t="shared" ca="1" si="866"/>
        <v>998212.11109401146</v>
      </c>
      <c r="F9290" s="13">
        <f t="shared" ca="1" si="867"/>
        <v>3.9984922218970471</v>
      </c>
      <c r="G9290" s="13">
        <f t="shared" ca="1" si="868"/>
        <v>0.49853479343543033</v>
      </c>
      <c r="H9290" s="13">
        <f t="shared" ca="1" si="869"/>
        <v>0</v>
      </c>
    </row>
    <row r="9291" spans="3:8">
      <c r="C9291" s="13">
        <f t="shared" ca="1" si="864"/>
        <v>1995.4121666595017</v>
      </c>
      <c r="D9291" s="13">
        <f t="shared" ca="1" si="865"/>
        <v>100.42616581274419</v>
      </c>
      <c r="E9291" s="13">
        <f t="shared" ca="1" si="866"/>
        <v>986619.66052913817</v>
      </c>
      <c r="F9291" s="13">
        <f t="shared" ca="1" si="867"/>
        <v>3.9998394944001636</v>
      </c>
      <c r="G9291" s="13">
        <f t="shared" ca="1" si="868"/>
        <v>0.50401356580398604</v>
      </c>
      <c r="H9291" s="13">
        <f t="shared" ca="1" si="869"/>
        <v>0</v>
      </c>
    </row>
    <row r="9292" spans="3:8">
      <c r="C9292" s="13">
        <f t="shared" ca="1" si="864"/>
        <v>2001.2205601970563</v>
      </c>
      <c r="D9292" s="13">
        <f t="shared" ca="1" si="865"/>
        <v>99.965440784628981</v>
      </c>
      <c r="E9292" s="13">
        <f t="shared" ca="1" si="866"/>
        <v>1001797.6951612603</v>
      </c>
      <c r="F9292" s="13">
        <f t="shared" ca="1" si="867"/>
        <v>4.0014284793482142</v>
      </c>
      <c r="G9292" s="13">
        <f t="shared" ca="1" si="868"/>
        <v>0.4961918981139713</v>
      </c>
      <c r="H9292" s="13">
        <f t="shared" ca="1" si="869"/>
        <v>0</v>
      </c>
    </row>
    <row r="9293" spans="3:8">
      <c r="C9293" s="13">
        <f t="shared" ca="1" si="864"/>
        <v>1993.4564366556303</v>
      </c>
      <c r="D9293" s="13">
        <f t="shared" ca="1" si="865"/>
        <v>99.779569424761888</v>
      </c>
      <c r="E9293" s="13">
        <f t="shared" ca="1" si="866"/>
        <v>987355.32756399794</v>
      </c>
      <c r="F9293" s="13">
        <f t="shared" ca="1" si="867"/>
        <v>4.0045741411575575</v>
      </c>
      <c r="G9293" s="13">
        <f t="shared" ca="1" si="868"/>
        <v>0.49705727036049757</v>
      </c>
      <c r="H9293" s="13">
        <f t="shared" ca="1" si="869"/>
        <v>0</v>
      </c>
    </row>
    <row r="9294" spans="3:8">
      <c r="C9294" s="13">
        <f t="shared" ca="1" si="864"/>
        <v>1993.5599766142893</v>
      </c>
      <c r="D9294" s="13">
        <f t="shared" ca="1" si="865"/>
        <v>100.77730258058698</v>
      </c>
      <c r="E9294" s="13">
        <f t="shared" ca="1" si="866"/>
        <v>998069.0409620218</v>
      </c>
      <c r="F9294" s="13">
        <f t="shared" ca="1" si="867"/>
        <v>3.9958897622999499</v>
      </c>
      <c r="G9294" s="13">
        <f t="shared" ca="1" si="868"/>
        <v>0.501022117479623</v>
      </c>
      <c r="H9294" s="13">
        <f t="shared" ca="1" si="869"/>
        <v>0</v>
      </c>
    </row>
    <row r="9295" spans="3:8">
      <c r="C9295" s="13">
        <f t="shared" ca="1" si="864"/>
        <v>2009.9320597891899</v>
      </c>
      <c r="D9295" s="13">
        <f t="shared" ca="1" si="865"/>
        <v>99.705378515177799</v>
      </c>
      <c r="E9295" s="13">
        <f t="shared" ca="1" si="866"/>
        <v>996215.71917906986</v>
      </c>
      <c r="F9295" s="13">
        <f t="shared" ca="1" si="867"/>
        <v>3.9973444677660446</v>
      </c>
      <c r="G9295" s="13">
        <f t="shared" ca="1" si="868"/>
        <v>0.50407108633940623</v>
      </c>
      <c r="H9295" s="13">
        <f t="shared" ca="1" si="869"/>
        <v>0</v>
      </c>
    </row>
    <row r="9296" spans="3:8">
      <c r="C9296" s="13">
        <f t="shared" ca="1" si="864"/>
        <v>2013.1704650516037</v>
      </c>
      <c r="D9296" s="13">
        <f t="shared" ca="1" si="865"/>
        <v>101.20929843434821</v>
      </c>
      <c r="E9296" s="13">
        <f t="shared" ca="1" si="866"/>
        <v>1004827.3777153369</v>
      </c>
      <c r="F9296" s="13">
        <f t="shared" ca="1" si="867"/>
        <v>3.9969295148743083</v>
      </c>
      <c r="G9296" s="13">
        <f t="shared" ca="1" si="868"/>
        <v>0.50913649891651658</v>
      </c>
      <c r="H9296" s="13">
        <f t="shared" ca="1" si="869"/>
        <v>0</v>
      </c>
    </row>
    <row r="9297" spans="3:8">
      <c r="C9297" s="13">
        <f t="shared" ca="1" si="864"/>
        <v>2014.6032179017477</v>
      </c>
      <c r="D9297" s="13">
        <f t="shared" ca="1" si="865"/>
        <v>99.887582613558749</v>
      </c>
      <c r="E9297" s="13">
        <f t="shared" ca="1" si="866"/>
        <v>1002965.8017338454</v>
      </c>
      <c r="F9297" s="13">
        <f t="shared" ca="1" si="867"/>
        <v>3.9961060179053103</v>
      </c>
      <c r="G9297" s="13">
        <f t="shared" ca="1" si="868"/>
        <v>0.50455272078875812</v>
      </c>
      <c r="H9297" s="13">
        <f t="shared" ca="1" si="869"/>
        <v>0</v>
      </c>
    </row>
    <row r="9298" spans="3:8">
      <c r="C9298" s="13">
        <f t="shared" ca="1" si="864"/>
        <v>2004.2855239451669</v>
      </c>
      <c r="D9298" s="13">
        <f t="shared" ca="1" si="865"/>
        <v>99.53708274458657</v>
      </c>
      <c r="E9298" s="13">
        <f t="shared" ca="1" si="866"/>
        <v>990337.78407117445</v>
      </c>
      <c r="F9298" s="13">
        <f t="shared" ca="1" si="867"/>
        <v>3.997315644257418</v>
      </c>
      <c r="G9298" s="13">
        <f t="shared" ca="1" si="868"/>
        <v>0.50338132607408825</v>
      </c>
      <c r="H9298" s="13">
        <f t="shared" ca="1" si="869"/>
        <v>0</v>
      </c>
    </row>
    <row r="9299" spans="3:8">
      <c r="C9299" s="13">
        <f t="shared" ca="1" si="864"/>
        <v>1989.0865718882158</v>
      </c>
      <c r="D9299" s="13">
        <f t="shared" ca="1" si="865"/>
        <v>100.25254672180132</v>
      </c>
      <c r="E9299" s="13">
        <f t="shared" ca="1" si="866"/>
        <v>978061.46358941204</v>
      </c>
      <c r="F9299" s="13">
        <f t="shared" ca="1" si="867"/>
        <v>3.9974113679588341</v>
      </c>
      <c r="G9299" s="13">
        <f t="shared" ca="1" si="868"/>
        <v>0.50555847966564071</v>
      </c>
      <c r="H9299" s="13">
        <f t="shared" ca="1" si="869"/>
        <v>0</v>
      </c>
    </row>
    <row r="9300" spans="3:8">
      <c r="C9300" s="13">
        <f t="shared" ca="1" si="864"/>
        <v>2006.2695377559535</v>
      </c>
      <c r="D9300" s="13">
        <f t="shared" ca="1" si="865"/>
        <v>100.70848295432431</v>
      </c>
      <c r="E9300" s="13">
        <f t="shared" ca="1" si="866"/>
        <v>1002602.0619766894</v>
      </c>
      <c r="F9300" s="13">
        <f t="shared" ca="1" si="867"/>
        <v>3.9963363156614102</v>
      </c>
      <c r="G9300" s="13">
        <f t="shared" ca="1" si="868"/>
        <v>0.50456606116277458</v>
      </c>
      <c r="H9300" s="13">
        <f t="shared" ca="1" si="869"/>
        <v>0</v>
      </c>
    </row>
    <row r="9301" spans="3:8">
      <c r="C9301" s="13">
        <f t="shared" ca="1" si="864"/>
        <v>1995.3993286463119</v>
      </c>
      <c r="D9301" s="13">
        <f t="shared" ca="1" si="865"/>
        <v>99.004672584132564</v>
      </c>
      <c r="E9301" s="13">
        <f t="shared" ca="1" si="866"/>
        <v>996179.32988642063</v>
      </c>
      <c r="F9301" s="13">
        <f t="shared" ca="1" si="867"/>
        <v>4.0047827087697447</v>
      </c>
      <c r="G9301" s="13">
        <f t="shared" ca="1" si="868"/>
        <v>0.48967971689685946</v>
      </c>
      <c r="H9301" s="13">
        <f t="shared" ca="1" si="869"/>
        <v>0</v>
      </c>
    </row>
    <row r="9302" spans="3:8">
      <c r="C9302" s="13">
        <f t="shared" ca="1" si="864"/>
        <v>2001.5576601963544</v>
      </c>
      <c r="D9302" s="13">
        <f t="shared" ca="1" si="865"/>
        <v>100.07329690593866</v>
      </c>
      <c r="E9302" s="13">
        <f t="shared" ca="1" si="866"/>
        <v>995462.91746720928</v>
      </c>
      <c r="F9302" s="13">
        <f t="shared" ca="1" si="867"/>
        <v>3.9986348945765067</v>
      </c>
      <c r="G9302" s="13">
        <f t="shared" ca="1" si="868"/>
        <v>0.50145557140845121</v>
      </c>
      <c r="H9302" s="13">
        <f t="shared" ca="1" si="869"/>
        <v>0</v>
      </c>
    </row>
    <row r="9303" spans="3:8">
      <c r="C9303" s="13">
        <f t="shared" ca="1" si="864"/>
        <v>1994.8117320684551</v>
      </c>
      <c r="D9303" s="13">
        <f t="shared" ca="1" si="865"/>
        <v>99.55637679673535</v>
      </c>
      <c r="E9303" s="13">
        <f t="shared" ca="1" si="866"/>
        <v>1002553.1046857752</v>
      </c>
      <c r="F9303" s="13">
        <f t="shared" ca="1" si="867"/>
        <v>3.9997011431974911</v>
      </c>
      <c r="G9303" s="13">
        <f t="shared" ca="1" si="868"/>
        <v>0.49147959320422041</v>
      </c>
      <c r="H9303" s="13">
        <f t="shared" ca="1" si="869"/>
        <v>0</v>
      </c>
    </row>
    <row r="9304" spans="3:8">
      <c r="C9304" s="13">
        <f t="shared" ref="C9304:C9367" ca="1" si="870">NORMINV(RAND(),$D$3,$G$3)</f>
        <v>2002.2392098515245</v>
      </c>
      <c r="D9304" s="13">
        <f t="shared" ref="D9304:D9367" ca="1" si="871">NORMINV(RAND(),$D$4,$G$4)</f>
        <v>99.662629728724824</v>
      </c>
      <c r="E9304" s="13">
        <f t="shared" ref="E9304:E9367" ca="1" si="872">NORMINV(RAND(),$D$5,$G$5)</f>
        <v>1000991.9879604853</v>
      </c>
      <c r="F9304" s="13">
        <f t="shared" ref="F9304:F9367" ca="1" si="873">NORMINV(RAND(),$D$6,$G$6)</f>
        <v>3.9900172920605268</v>
      </c>
      <c r="G9304" s="13">
        <f t="shared" ref="G9304:G9367" ca="1" si="874">C9304^2*D9304/(E9304*3.1415926*F9304^4)</f>
        <v>0.50128497555560303</v>
      </c>
      <c r="H9304" s="13">
        <f t="shared" ref="H9304:H9367" ca="1" si="875">IF(G9304&gt;0.54,1,IF(G9304&lt;0.46,1,0))</f>
        <v>0</v>
      </c>
    </row>
    <row r="9305" spans="3:8">
      <c r="C9305" s="13">
        <f t="shared" ca="1" si="870"/>
        <v>1995.9653962443199</v>
      </c>
      <c r="D9305" s="13">
        <f t="shared" ca="1" si="871"/>
        <v>99.171928839484636</v>
      </c>
      <c r="E9305" s="13">
        <f t="shared" ca="1" si="872"/>
        <v>1000194.1291042303</v>
      </c>
      <c r="F9305" s="13">
        <f t="shared" ca="1" si="873"/>
        <v>4.0008990378296128</v>
      </c>
      <c r="G9305" s="13">
        <f t="shared" ca="1" si="874"/>
        <v>0.49071602493092298</v>
      </c>
      <c r="H9305" s="13">
        <f t="shared" ca="1" si="875"/>
        <v>0</v>
      </c>
    </row>
    <row r="9306" spans="3:8">
      <c r="C9306" s="13">
        <f t="shared" ca="1" si="870"/>
        <v>2002.9095068309243</v>
      </c>
      <c r="D9306" s="13">
        <f t="shared" ca="1" si="871"/>
        <v>99.220155004728923</v>
      </c>
      <c r="E9306" s="13">
        <f t="shared" ca="1" si="872"/>
        <v>995322.40347391309</v>
      </c>
      <c r="F9306" s="13">
        <f t="shared" ca="1" si="873"/>
        <v>3.9946754995625167</v>
      </c>
      <c r="G9306" s="13">
        <f t="shared" ca="1" si="874"/>
        <v>0.49989971414690482</v>
      </c>
      <c r="H9306" s="13">
        <f t="shared" ca="1" si="875"/>
        <v>0</v>
      </c>
    </row>
    <row r="9307" spans="3:8">
      <c r="C9307" s="13">
        <f t="shared" ca="1" si="870"/>
        <v>1997.3771002106475</v>
      </c>
      <c r="D9307" s="13">
        <f t="shared" ca="1" si="871"/>
        <v>99.926141178254483</v>
      </c>
      <c r="E9307" s="13">
        <f t="shared" ca="1" si="872"/>
        <v>1004321.103814707</v>
      </c>
      <c r="F9307" s="13">
        <f t="shared" ca="1" si="873"/>
        <v>3.9893046820133464</v>
      </c>
      <c r="G9307" s="13">
        <f t="shared" ca="1" si="874"/>
        <v>0.49887066716382111</v>
      </c>
      <c r="H9307" s="13">
        <f t="shared" ca="1" si="875"/>
        <v>0</v>
      </c>
    </row>
    <row r="9308" spans="3:8">
      <c r="C9308" s="13">
        <f t="shared" ca="1" si="870"/>
        <v>1997.0859681553386</v>
      </c>
      <c r="D9308" s="13">
        <f t="shared" ca="1" si="871"/>
        <v>100.44362391521088</v>
      </c>
      <c r="E9308" s="13">
        <f t="shared" ca="1" si="872"/>
        <v>1001036.1304362484</v>
      </c>
      <c r="F9308" s="13">
        <f t="shared" ca="1" si="873"/>
        <v>4.0005143172908291</v>
      </c>
      <c r="G9308" s="13">
        <f t="shared" ca="1" si="874"/>
        <v>0.4973395071264739</v>
      </c>
      <c r="H9308" s="13">
        <f t="shared" ca="1" si="875"/>
        <v>0</v>
      </c>
    </row>
    <row r="9309" spans="3:8">
      <c r="C9309" s="13">
        <f t="shared" ca="1" si="870"/>
        <v>2012.4463243295336</v>
      </c>
      <c r="D9309" s="13">
        <f t="shared" ca="1" si="871"/>
        <v>100.17076077048358</v>
      </c>
      <c r="E9309" s="13">
        <f t="shared" ca="1" si="872"/>
        <v>1000500.4965851143</v>
      </c>
      <c r="F9309" s="13">
        <f t="shared" ca="1" si="873"/>
        <v>4.0081522424461671</v>
      </c>
      <c r="G9309" s="13">
        <f t="shared" ca="1" si="874"/>
        <v>0.50008700986666499</v>
      </c>
      <c r="H9309" s="13">
        <f t="shared" ca="1" si="875"/>
        <v>0</v>
      </c>
    </row>
    <row r="9310" spans="3:8">
      <c r="C9310" s="13">
        <f t="shared" ca="1" si="870"/>
        <v>1994.0281179022347</v>
      </c>
      <c r="D9310" s="13">
        <f t="shared" ca="1" si="871"/>
        <v>100.35132838114788</v>
      </c>
      <c r="E9310" s="13">
        <f t="shared" ca="1" si="872"/>
        <v>1002668.6663836413</v>
      </c>
      <c r="F9310" s="13">
        <f t="shared" ca="1" si="873"/>
        <v>4.0007666561046618</v>
      </c>
      <c r="G9310" s="13">
        <f t="shared" ca="1" si="874"/>
        <v>0.4944307640741501</v>
      </c>
      <c r="H9310" s="13">
        <f t="shared" ca="1" si="875"/>
        <v>0</v>
      </c>
    </row>
    <row r="9311" spans="3:8">
      <c r="C9311" s="13">
        <f t="shared" ca="1" si="870"/>
        <v>2001.9625733593177</v>
      </c>
      <c r="D9311" s="13">
        <f t="shared" ca="1" si="871"/>
        <v>99.866768303497935</v>
      </c>
      <c r="E9311" s="13">
        <f t="shared" ca="1" si="872"/>
        <v>990778.01092000562</v>
      </c>
      <c r="F9311" s="13">
        <f t="shared" ca="1" si="873"/>
        <v>4.008478933436149</v>
      </c>
      <c r="G9311" s="13">
        <f t="shared" ca="1" si="874"/>
        <v>0.49806756170194916</v>
      </c>
      <c r="H9311" s="13">
        <f t="shared" ca="1" si="875"/>
        <v>0</v>
      </c>
    </row>
    <row r="9312" spans="3:8">
      <c r="C9312" s="13">
        <f t="shared" ca="1" si="870"/>
        <v>2009.6976397615642</v>
      </c>
      <c r="D9312" s="13">
        <f t="shared" ca="1" si="871"/>
        <v>98.781219796517732</v>
      </c>
      <c r="E9312" s="13">
        <f t="shared" ca="1" si="872"/>
        <v>987237.08838830213</v>
      </c>
      <c r="F9312" s="13">
        <f t="shared" ca="1" si="873"/>
        <v>4.0057476690204554</v>
      </c>
      <c r="G9312" s="13">
        <f t="shared" ca="1" si="874"/>
        <v>0.4996088781802413</v>
      </c>
      <c r="H9312" s="13">
        <f t="shared" ca="1" si="875"/>
        <v>0</v>
      </c>
    </row>
    <row r="9313" spans="3:8">
      <c r="C9313" s="13">
        <f t="shared" ca="1" si="870"/>
        <v>1977.6764617640863</v>
      </c>
      <c r="D9313" s="13">
        <f t="shared" ca="1" si="871"/>
        <v>100.51774553285469</v>
      </c>
      <c r="E9313" s="13">
        <f t="shared" ca="1" si="872"/>
        <v>991260.34592162399</v>
      </c>
      <c r="F9313" s="13">
        <f t="shared" ca="1" si="873"/>
        <v>4.001700289679337</v>
      </c>
      <c r="G9313" s="13">
        <f t="shared" ca="1" si="874"/>
        <v>0.49230856937345785</v>
      </c>
      <c r="H9313" s="13">
        <f t="shared" ca="1" si="875"/>
        <v>0</v>
      </c>
    </row>
    <row r="9314" spans="3:8">
      <c r="C9314" s="13">
        <f t="shared" ca="1" si="870"/>
        <v>1980.3814222591461</v>
      </c>
      <c r="D9314" s="13">
        <f t="shared" ca="1" si="871"/>
        <v>99.819329703372546</v>
      </c>
      <c r="E9314" s="13">
        <f t="shared" ca="1" si="872"/>
        <v>996676.35235901829</v>
      </c>
      <c r="F9314" s="13">
        <f t="shared" ca="1" si="873"/>
        <v>3.9973130790641864</v>
      </c>
      <c r="G9314" s="13">
        <f t="shared" ca="1" si="874"/>
        <v>0.48970626344811485</v>
      </c>
      <c r="H9314" s="13">
        <f t="shared" ca="1" si="875"/>
        <v>0</v>
      </c>
    </row>
    <row r="9315" spans="3:8">
      <c r="C9315" s="13">
        <f t="shared" ca="1" si="870"/>
        <v>2001.4180687391597</v>
      </c>
      <c r="D9315" s="13">
        <f t="shared" ca="1" si="871"/>
        <v>99.400554988070652</v>
      </c>
      <c r="E9315" s="13">
        <f t="shared" ca="1" si="872"/>
        <v>1000558.0373951157</v>
      </c>
      <c r="F9315" s="13">
        <f t="shared" ca="1" si="873"/>
        <v>4.006810532166341</v>
      </c>
      <c r="G9315" s="13">
        <f t="shared" ca="1" si="874"/>
        <v>0.49144742604854691</v>
      </c>
      <c r="H9315" s="13">
        <f t="shared" ca="1" si="875"/>
        <v>0</v>
      </c>
    </row>
    <row r="9316" spans="3:8">
      <c r="C9316" s="13">
        <f t="shared" ca="1" si="870"/>
        <v>2002.6976343871397</v>
      </c>
      <c r="D9316" s="13">
        <f t="shared" ca="1" si="871"/>
        <v>100.13463826385109</v>
      </c>
      <c r="E9316" s="13">
        <f t="shared" ca="1" si="872"/>
        <v>993181.13677807373</v>
      </c>
      <c r="F9316" s="13">
        <f t="shared" ca="1" si="873"/>
        <v>3.9928571232420489</v>
      </c>
      <c r="G9316" s="13">
        <f t="shared" ca="1" si="874"/>
        <v>0.50640932575897013</v>
      </c>
      <c r="H9316" s="13">
        <f t="shared" ca="1" si="875"/>
        <v>0</v>
      </c>
    </row>
    <row r="9317" spans="3:8">
      <c r="C9317" s="13">
        <f t="shared" ca="1" si="870"/>
        <v>1994.6760628084724</v>
      </c>
      <c r="D9317" s="13">
        <f t="shared" ca="1" si="871"/>
        <v>99.483442211085773</v>
      </c>
      <c r="E9317" s="13">
        <f t="shared" ca="1" si="872"/>
        <v>990954.84830523934</v>
      </c>
      <c r="F9317" s="13">
        <f t="shared" ca="1" si="873"/>
        <v>3.9992282816804501</v>
      </c>
      <c r="G9317" s="13">
        <f t="shared" ca="1" si="874"/>
        <v>0.49703508221039738</v>
      </c>
      <c r="H9317" s="13">
        <f t="shared" ca="1" si="875"/>
        <v>0</v>
      </c>
    </row>
    <row r="9318" spans="3:8">
      <c r="C9318" s="13">
        <f t="shared" ca="1" si="870"/>
        <v>1987.1013336241338</v>
      </c>
      <c r="D9318" s="13">
        <f t="shared" ca="1" si="871"/>
        <v>100.47386746420116</v>
      </c>
      <c r="E9318" s="13">
        <f t="shared" ca="1" si="872"/>
        <v>996499.25657772366</v>
      </c>
      <c r="F9318" s="13">
        <f t="shared" ca="1" si="873"/>
        <v>3.9976251797934537</v>
      </c>
      <c r="G9318" s="13">
        <f t="shared" ca="1" si="874"/>
        <v>0.49620143643618553</v>
      </c>
      <c r="H9318" s="13">
        <f t="shared" ca="1" si="875"/>
        <v>0</v>
      </c>
    </row>
    <row r="9319" spans="3:8">
      <c r="C9319" s="13">
        <f t="shared" ca="1" si="870"/>
        <v>1994.793378902903</v>
      </c>
      <c r="D9319" s="13">
        <f t="shared" ca="1" si="871"/>
        <v>99.854137209835756</v>
      </c>
      <c r="E9319" s="13">
        <f t="shared" ca="1" si="872"/>
        <v>998744.76263047277</v>
      </c>
      <c r="F9319" s="13">
        <f t="shared" ca="1" si="873"/>
        <v>4.0030422194019613</v>
      </c>
      <c r="G9319" s="13">
        <f t="shared" ca="1" si="874"/>
        <v>0.49317021232245078</v>
      </c>
      <c r="H9319" s="13">
        <f t="shared" ca="1" si="875"/>
        <v>0</v>
      </c>
    </row>
    <row r="9320" spans="3:8">
      <c r="C9320" s="13">
        <f t="shared" ca="1" si="870"/>
        <v>1988.9943458457135</v>
      </c>
      <c r="D9320" s="13">
        <f t="shared" ca="1" si="871"/>
        <v>100.48499568409116</v>
      </c>
      <c r="E9320" s="13">
        <f t="shared" ca="1" si="872"/>
        <v>989084.52487807884</v>
      </c>
      <c r="F9320" s="13">
        <f t="shared" ca="1" si="873"/>
        <v>4.0028057758070217</v>
      </c>
      <c r="G9320" s="13">
        <f t="shared" ca="1" si="874"/>
        <v>0.49834140457595383</v>
      </c>
      <c r="H9320" s="13">
        <f t="shared" ca="1" si="875"/>
        <v>0</v>
      </c>
    </row>
    <row r="9321" spans="3:8">
      <c r="C9321" s="13">
        <f t="shared" ca="1" si="870"/>
        <v>1998.7672776583215</v>
      </c>
      <c r="D9321" s="13">
        <f t="shared" ca="1" si="871"/>
        <v>99.965660508627494</v>
      </c>
      <c r="E9321" s="13">
        <f t="shared" ca="1" si="872"/>
        <v>1001115.8378500263</v>
      </c>
      <c r="F9321" s="13">
        <f t="shared" ca="1" si="873"/>
        <v>3.9910472912649655</v>
      </c>
      <c r="G9321" s="13">
        <f t="shared" ca="1" si="874"/>
        <v>0.500487930385766</v>
      </c>
      <c r="H9321" s="13">
        <f t="shared" ca="1" si="875"/>
        <v>0</v>
      </c>
    </row>
    <row r="9322" spans="3:8">
      <c r="C9322" s="13">
        <f t="shared" ca="1" si="870"/>
        <v>1999.9544847924928</v>
      </c>
      <c r="D9322" s="13">
        <f t="shared" ca="1" si="871"/>
        <v>100.22549561298084</v>
      </c>
      <c r="E9322" s="13">
        <f t="shared" ca="1" si="872"/>
        <v>985840.46551901824</v>
      </c>
      <c r="F9322" s="13">
        <f t="shared" ca="1" si="873"/>
        <v>3.9957247670879252</v>
      </c>
      <c r="G9322" s="13">
        <f t="shared" ca="1" si="874"/>
        <v>0.50778476711480991</v>
      </c>
      <c r="H9322" s="13">
        <f t="shared" ca="1" si="875"/>
        <v>0</v>
      </c>
    </row>
    <row r="9323" spans="3:8">
      <c r="C9323" s="13">
        <f t="shared" ca="1" si="870"/>
        <v>1987.4925837244587</v>
      </c>
      <c r="D9323" s="13">
        <f t="shared" ca="1" si="871"/>
        <v>100.56078239566072</v>
      </c>
      <c r="E9323" s="13">
        <f t="shared" ca="1" si="872"/>
        <v>989752.00931926921</v>
      </c>
      <c r="F9323" s="13">
        <f t="shared" ca="1" si="873"/>
        <v>4.0096208986952737</v>
      </c>
      <c r="G9323" s="13">
        <f t="shared" ca="1" si="874"/>
        <v>0.49425397196988735</v>
      </c>
      <c r="H9323" s="13">
        <f t="shared" ca="1" si="875"/>
        <v>0</v>
      </c>
    </row>
    <row r="9324" spans="3:8">
      <c r="C9324" s="13">
        <f t="shared" ca="1" si="870"/>
        <v>2008.9760543710584</v>
      </c>
      <c r="D9324" s="13">
        <f t="shared" ca="1" si="871"/>
        <v>100.85734807974114</v>
      </c>
      <c r="E9324" s="13">
        <f t="shared" ca="1" si="872"/>
        <v>995843.48807107867</v>
      </c>
      <c r="F9324" s="13">
        <f t="shared" ca="1" si="873"/>
        <v>3.9934579740694365</v>
      </c>
      <c r="G9324" s="13">
        <f t="shared" ca="1" si="874"/>
        <v>0.51158716317807695</v>
      </c>
      <c r="H9324" s="13">
        <f t="shared" ca="1" si="875"/>
        <v>0</v>
      </c>
    </row>
    <row r="9325" spans="3:8">
      <c r="C9325" s="13">
        <f t="shared" ca="1" si="870"/>
        <v>2007.7730021831119</v>
      </c>
      <c r="D9325" s="13">
        <f t="shared" ca="1" si="871"/>
        <v>99.718547487589206</v>
      </c>
      <c r="E9325" s="13">
        <f t="shared" ca="1" si="872"/>
        <v>987780.1199315011</v>
      </c>
      <c r="F9325" s="13">
        <f t="shared" ca="1" si="873"/>
        <v>4.0064877495940827</v>
      </c>
      <c r="G9325" s="13">
        <f t="shared" ca="1" si="874"/>
        <v>0.50273571702466224</v>
      </c>
      <c r="H9325" s="13">
        <f t="shared" ca="1" si="875"/>
        <v>0</v>
      </c>
    </row>
    <row r="9326" spans="3:8">
      <c r="C9326" s="13">
        <f t="shared" ca="1" si="870"/>
        <v>1989.0831282371489</v>
      </c>
      <c r="D9326" s="13">
        <f t="shared" ca="1" si="871"/>
        <v>99.408851951795711</v>
      </c>
      <c r="E9326" s="13">
        <f t="shared" ca="1" si="872"/>
        <v>992321.27599195053</v>
      </c>
      <c r="F9326" s="13">
        <f t="shared" ca="1" si="873"/>
        <v>4.0121389304755155</v>
      </c>
      <c r="G9326" s="13">
        <f t="shared" ca="1" si="874"/>
        <v>0.48688332920962801</v>
      </c>
      <c r="H9326" s="13">
        <f t="shared" ca="1" si="875"/>
        <v>0</v>
      </c>
    </row>
    <row r="9327" spans="3:8">
      <c r="C9327" s="13">
        <f t="shared" ca="1" si="870"/>
        <v>1993.5459979832533</v>
      </c>
      <c r="D9327" s="13">
        <f t="shared" ca="1" si="871"/>
        <v>99.834779471362111</v>
      </c>
      <c r="E9327" s="13">
        <f t="shared" ca="1" si="872"/>
        <v>993664.6085020313</v>
      </c>
      <c r="F9327" s="13">
        <f t="shared" ca="1" si="873"/>
        <v>3.9933722572748342</v>
      </c>
      <c r="G9327" s="13">
        <f t="shared" ca="1" si="874"/>
        <v>0.49978763992536224</v>
      </c>
      <c r="H9327" s="13">
        <f t="shared" ca="1" si="875"/>
        <v>0</v>
      </c>
    </row>
    <row r="9328" spans="3:8">
      <c r="C9328" s="13">
        <f t="shared" ca="1" si="870"/>
        <v>2012.8491029412733</v>
      </c>
      <c r="D9328" s="13">
        <f t="shared" ca="1" si="871"/>
        <v>100.46330758221711</v>
      </c>
      <c r="E9328" s="13">
        <f t="shared" ca="1" si="872"/>
        <v>989449.5070473504</v>
      </c>
      <c r="F9328" s="13">
        <f t="shared" ca="1" si="873"/>
        <v>3.9955688177948172</v>
      </c>
      <c r="G9328" s="13">
        <f t="shared" ca="1" si="874"/>
        <v>0.51377379211922458</v>
      </c>
      <c r="H9328" s="13">
        <f t="shared" ca="1" si="875"/>
        <v>0</v>
      </c>
    </row>
    <row r="9329" spans="3:8">
      <c r="C9329" s="13">
        <f t="shared" ca="1" si="870"/>
        <v>1991.1522980380839</v>
      </c>
      <c r="D9329" s="13">
        <f t="shared" ca="1" si="871"/>
        <v>99.746752748809755</v>
      </c>
      <c r="E9329" s="13">
        <f t="shared" ca="1" si="872"/>
        <v>990393.77655819955</v>
      </c>
      <c r="F9329" s="13">
        <f t="shared" ca="1" si="873"/>
        <v>3.9948705895504157</v>
      </c>
      <c r="G9329" s="13">
        <f t="shared" ca="1" si="874"/>
        <v>0.49904429572666359</v>
      </c>
      <c r="H9329" s="13">
        <f t="shared" ca="1" si="875"/>
        <v>0</v>
      </c>
    </row>
    <row r="9330" spans="3:8">
      <c r="C9330" s="13">
        <f t="shared" ca="1" si="870"/>
        <v>2009.0031274286234</v>
      </c>
      <c r="D9330" s="13">
        <f t="shared" ca="1" si="871"/>
        <v>99.565859109588217</v>
      </c>
      <c r="E9330" s="13">
        <f t="shared" ca="1" si="872"/>
        <v>990618.61147656944</v>
      </c>
      <c r="F9330" s="13">
        <f t="shared" ca="1" si="873"/>
        <v>4.0029006766534874</v>
      </c>
      <c r="G9330" s="13">
        <f t="shared" ca="1" si="874"/>
        <v>0.50293987094808035</v>
      </c>
      <c r="H9330" s="13">
        <f t="shared" ca="1" si="875"/>
        <v>0</v>
      </c>
    </row>
    <row r="9331" spans="3:8">
      <c r="C9331" s="13">
        <f t="shared" ca="1" si="870"/>
        <v>2002.5227780174878</v>
      </c>
      <c r="D9331" s="13">
        <f t="shared" ca="1" si="871"/>
        <v>99.534964100820559</v>
      </c>
      <c r="E9331" s="13">
        <f t="shared" ca="1" si="872"/>
        <v>995698.28849073045</v>
      </c>
      <c r="F9331" s="13">
        <f t="shared" ca="1" si="873"/>
        <v>3.9951798262710456</v>
      </c>
      <c r="G9331" s="13">
        <f t="shared" ca="1" si="874"/>
        <v>0.50084995556262313</v>
      </c>
      <c r="H9331" s="13">
        <f t="shared" ca="1" si="875"/>
        <v>0</v>
      </c>
    </row>
    <row r="9332" spans="3:8">
      <c r="C9332" s="13">
        <f t="shared" ca="1" si="870"/>
        <v>1999.6024567292734</v>
      </c>
      <c r="D9332" s="13">
        <f t="shared" ca="1" si="871"/>
        <v>100.22760475907781</v>
      </c>
      <c r="E9332" s="13">
        <f t="shared" ca="1" si="872"/>
        <v>1002861.4600673274</v>
      </c>
      <c r="F9332" s="13">
        <f t="shared" ca="1" si="873"/>
        <v>4.0054675527310488</v>
      </c>
      <c r="G9332" s="13">
        <f t="shared" ca="1" si="874"/>
        <v>0.49416387754734847</v>
      </c>
      <c r="H9332" s="13">
        <f t="shared" ca="1" si="875"/>
        <v>0</v>
      </c>
    </row>
    <row r="9333" spans="3:8">
      <c r="C9333" s="13">
        <f t="shared" ca="1" si="870"/>
        <v>1996.5887638616903</v>
      </c>
      <c r="D9333" s="13">
        <f t="shared" ca="1" si="871"/>
        <v>99.222586808061038</v>
      </c>
      <c r="E9333" s="13">
        <f t="shared" ca="1" si="872"/>
        <v>996868.0300562178</v>
      </c>
      <c r="F9333" s="13">
        <f t="shared" ca="1" si="873"/>
        <v>3.9946473319206097</v>
      </c>
      <c r="G9333" s="13">
        <f t="shared" ca="1" si="874"/>
        <v>0.4960054892523349</v>
      </c>
      <c r="H9333" s="13">
        <f t="shared" ca="1" si="875"/>
        <v>0</v>
      </c>
    </row>
    <row r="9334" spans="3:8">
      <c r="C9334" s="13">
        <f t="shared" ca="1" si="870"/>
        <v>2002.0795487097189</v>
      </c>
      <c r="D9334" s="13">
        <f t="shared" ca="1" si="871"/>
        <v>100.2831525840331</v>
      </c>
      <c r="E9334" s="13">
        <f t="shared" ca="1" si="872"/>
        <v>993864.15561876458</v>
      </c>
      <c r="F9334" s="13">
        <f t="shared" ca="1" si="873"/>
        <v>4.0006844323321635</v>
      </c>
      <c r="G9334" s="13">
        <f t="shared" ca="1" si="874"/>
        <v>0.50254685432236756</v>
      </c>
      <c r="H9334" s="13">
        <f t="shared" ca="1" si="875"/>
        <v>0</v>
      </c>
    </row>
    <row r="9335" spans="3:8">
      <c r="C9335" s="13">
        <f t="shared" ca="1" si="870"/>
        <v>2000.9014855544704</v>
      </c>
      <c r="D9335" s="13">
        <f t="shared" ca="1" si="871"/>
        <v>100.61550191606563</v>
      </c>
      <c r="E9335" s="13">
        <f t="shared" ca="1" si="872"/>
        <v>987016.33050421381</v>
      </c>
      <c r="F9335" s="13">
        <f t="shared" ca="1" si="873"/>
        <v>3.9983019228932406</v>
      </c>
      <c r="G9335" s="13">
        <f t="shared" ca="1" si="874"/>
        <v>0.50832300462457713</v>
      </c>
      <c r="H9335" s="13">
        <f t="shared" ca="1" si="875"/>
        <v>0</v>
      </c>
    </row>
    <row r="9336" spans="3:8">
      <c r="C9336" s="13">
        <f t="shared" ca="1" si="870"/>
        <v>2018.24231701604</v>
      </c>
      <c r="D9336" s="13">
        <f t="shared" ca="1" si="871"/>
        <v>99.840094452768625</v>
      </c>
      <c r="E9336" s="13">
        <f t="shared" ca="1" si="872"/>
        <v>994735.7827747293</v>
      </c>
      <c r="F9336" s="13">
        <f t="shared" ca="1" si="873"/>
        <v>3.9963315693390515</v>
      </c>
      <c r="G9336" s="13">
        <f t="shared" ca="1" si="874"/>
        <v>0.51020879165154098</v>
      </c>
      <c r="H9336" s="13">
        <f t="shared" ca="1" si="875"/>
        <v>0</v>
      </c>
    </row>
    <row r="9337" spans="3:8">
      <c r="C9337" s="13">
        <f t="shared" ca="1" si="870"/>
        <v>2010.4620570612342</v>
      </c>
      <c r="D9337" s="13">
        <f t="shared" ca="1" si="871"/>
        <v>99.938533912352298</v>
      </c>
      <c r="E9337" s="13">
        <f t="shared" ca="1" si="872"/>
        <v>993748.11109311483</v>
      </c>
      <c r="F9337" s="13">
        <f t="shared" ca="1" si="873"/>
        <v>4.0003746871693204</v>
      </c>
      <c r="G9337" s="13">
        <f t="shared" ca="1" si="874"/>
        <v>0.5052378434846011</v>
      </c>
      <c r="H9337" s="13">
        <f t="shared" ca="1" si="875"/>
        <v>0</v>
      </c>
    </row>
    <row r="9338" spans="3:8">
      <c r="C9338" s="13">
        <f t="shared" ca="1" si="870"/>
        <v>2006.8213685975481</v>
      </c>
      <c r="D9338" s="13">
        <f t="shared" ca="1" si="871"/>
        <v>100.15433150928759</v>
      </c>
      <c r="E9338" s="13">
        <f t="shared" ca="1" si="872"/>
        <v>982228.10138609738</v>
      </c>
      <c r="F9338" s="13">
        <f t="shared" ca="1" si="873"/>
        <v>3.9961849413165367</v>
      </c>
      <c r="G9338" s="13">
        <f t="shared" ca="1" si="874"/>
        <v>0.51255754864328473</v>
      </c>
      <c r="H9338" s="13">
        <f t="shared" ca="1" si="875"/>
        <v>0</v>
      </c>
    </row>
    <row r="9339" spans="3:8">
      <c r="C9339" s="13">
        <f t="shared" ca="1" si="870"/>
        <v>2012.4771364488256</v>
      </c>
      <c r="D9339" s="13">
        <f t="shared" ca="1" si="871"/>
        <v>100.19682126230428</v>
      </c>
      <c r="E9339" s="13">
        <f t="shared" ca="1" si="872"/>
        <v>972720.2136376868</v>
      </c>
      <c r="F9339" s="13">
        <f t="shared" ca="1" si="873"/>
        <v>4.0137755342049122</v>
      </c>
      <c r="G9339" s="13">
        <f t="shared" ca="1" si="874"/>
        <v>0.51164145134892003</v>
      </c>
      <c r="H9339" s="13">
        <f t="shared" ca="1" si="875"/>
        <v>0</v>
      </c>
    </row>
    <row r="9340" spans="3:8">
      <c r="C9340" s="13">
        <f t="shared" ca="1" si="870"/>
        <v>1990.9763075558972</v>
      </c>
      <c r="D9340" s="13">
        <f t="shared" ca="1" si="871"/>
        <v>100.11388515851884</v>
      </c>
      <c r="E9340" s="13">
        <f t="shared" ca="1" si="872"/>
        <v>995605.74938155699</v>
      </c>
      <c r="F9340" s="13">
        <f t="shared" ca="1" si="873"/>
        <v>4.0117469211430059</v>
      </c>
      <c r="G9340" s="13">
        <f t="shared" ca="1" si="874"/>
        <v>0.48984099253506774</v>
      </c>
      <c r="H9340" s="13">
        <f t="shared" ca="1" si="875"/>
        <v>0</v>
      </c>
    </row>
    <row r="9341" spans="3:8">
      <c r="C9341" s="13">
        <f t="shared" ca="1" si="870"/>
        <v>1997.6651989809855</v>
      </c>
      <c r="D9341" s="13">
        <f t="shared" ca="1" si="871"/>
        <v>99.864877679893567</v>
      </c>
      <c r="E9341" s="13">
        <f t="shared" ca="1" si="872"/>
        <v>1008881.4841906661</v>
      </c>
      <c r="F9341" s="13">
        <f t="shared" ca="1" si="873"/>
        <v>3.9943772575692691</v>
      </c>
      <c r="G9341" s="13">
        <f t="shared" ca="1" si="874"/>
        <v>0.49393732330570839</v>
      </c>
      <c r="H9341" s="13">
        <f t="shared" ca="1" si="875"/>
        <v>0</v>
      </c>
    </row>
    <row r="9342" spans="3:8">
      <c r="C9342" s="13">
        <f t="shared" ca="1" si="870"/>
        <v>2012.9489612142429</v>
      </c>
      <c r="D9342" s="13">
        <f t="shared" ca="1" si="871"/>
        <v>100.42599301237009</v>
      </c>
      <c r="E9342" s="13">
        <f t="shared" ca="1" si="872"/>
        <v>984246.61821654055</v>
      </c>
      <c r="F9342" s="13">
        <f t="shared" ca="1" si="873"/>
        <v>3.9981448656262901</v>
      </c>
      <c r="G9342" s="13">
        <f t="shared" ca="1" si="874"/>
        <v>0.51501960467210672</v>
      </c>
      <c r="H9342" s="13">
        <f t="shared" ca="1" si="875"/>
        <v>0</v>
      </c>
    </row>
    <row r="9343" spans="3:8">
      <c r="C9343" s="13">
        <f t="shared" ca="1" si="870"/>
        <v>2014.6452933233461</v>
      </c>
      <c r="D9343" s="13">
        <f t="shared" ca="1" si="871"/>
        <v>99.843560789078381</v>
      </c>
      <c r="E9343" s="13">
        <f t="shared" ca="1" si="872"/>
        <v>998366.86735936766</v>
      </c>
      <c r="F9343" s="13">
        <f t="shared" ca="1" si="873"/>
        <v>4.0045407164645965</v>
      </c>
      <c r="G9343" s="13">
        <f t="shared" ca="1" si="874"/>
        <v>0.50241936268233234</v>
      </c>
      <c r="H9343" s="13">
        <f t="shared" ca="1" si="875"/>
        <v>0</v>
      </c>
    </row>
    <row r="9344" spans="3:8">
      <c r="C9344" s="13">
        <f t="shared" ca="1" si="870"/>
        <v>1993.6539609526455</v>
      </c>
      <c r="D9344" s="13">
        <f t="shared" ca="1" si="871"/>
        <v>99.496151291809497</v>
      </c>
      <c r="E9344" s="13">
        <f t="shared" ca="1" si="872"/>
        <v>991235.69288695115</v>
      </c>
      <c r="F9344" s="13">
        <f t="shared" ca="1" si="873"/>
        <v>4.0042326711199108</v>
      </c>
      <c r="G9344" s="13">
        <f t="shared" ca="1" si="874"/>
        <v>0.493971423128714</v>
      </c>
      <c r="H9344" s="13">
        <f t="shared" ca="1" si="875"/>
        <v>0</v>
      </c>
    </row>
    <row r="9345" spans="3:8">
      <c r="C9345" s="13">
        <f t="shared" ca="1" si="870"/>
        <v>1990.7249920605591</v>
      </c>
      <c r="D9345" s="13">
        <f t="shared" ca="1" si="871"/>
        <v>99.577093741743255</v>
      </c>
      <c r="E9345" s="13">
        <f t="shared" ca="1" si="872"/>
        <v>990503.8764615712</v>
      </c>
      <c r="F9345" s="13">
        <f t="shared" ca="1" si="873"/>
        <v>3.9927528465885462</v>
      </c>
      <c r="G9345" s="13">
        <f t="shared" ca="1" si="874"/>
        <v>0.49898354889901214</v>
      </c>
      <c r="H9345" s="13">
        <f t="shared" ca="1" si="875"/>
        <v>0</v>
      </c>
    </row>
    <row r="9346" spans="3:8">
      <c r="C9346" s="13">
        <f t="shared" ca="1" si="870"/>
        <v>1979.0405861269317</v>
      </c>
      <c r="D9346" s="13">
        <f t="shared" ca="1" si="871"/>
        <v>100.29418457331336</v>
      </c>
      <c r="E9346" s="13">
        <f t="shared" ca="1" si="872"/>
        <v>994380.85512893565</v>
      </c>
      <c r="F9346" s="13">
        <f t="shared" ca="1" si="873"/>
        <v>3.9940789337544222</v>
      </c>
      <c r="G9346" s="13">
        <f t="shared" ca="1" si="874"/>
        <v>0.49410125850133829</v>
      </c>
      <c r="H9346" s="13">
        <f t="shared" ca="1" si="875"/>
        <v>0</v>
      </c>
    </row>
    <row r="9347" spans="3:8">
      <c r="C9347" s="13">
        <f t="shared" ca="1" si="870"/>
        <v>1978.1367555785682</v>
      </c>
      <c r="D9347" s="13">
        <f t="shared" ca="1" si="871"/>
        <v>100.22296631977754</v>
      </c>
      <c r="E9347" s="13">
        <f t="shared" ca="1" si="872"/>
        <v>987160.43390342523</v>
      </c>
      <c r="F9347" s="13">
        <f t="shared" ca="1" si="873"/>
        <v>3.9918412736718873</v>
      </c>
      <c r="G9347" s="13">
        <f t="shared" ca="1" si="874"/>
        <v>0.49802278806004008</v>
      </c>
      <c r="H9347" s="13">
        <f t="shared" ca="1" si="875"/>
        <v>0</v>
      </c>
    </row>
    <row r="9348" spans="3:8">
      <c r="C9348" s="13">
        <f t="shared" ca="1" si="870"/>
        <v>1987.2843913448407</v>
      </c>
      <c r="D9348" s="13">
        <f t="shared" ca="1" si="871"/>
        <v>100.45733354465681</v>
      </c>
      <c r="E9348" s="13">
        <f t="shared" ca="1" si="872"/>
        <v>991546.77445235441</v>
      </c>
      <c r="F9348" s="13">
        <f t="shared" ca="1" si="873"/>
        <v>4.004112899967919</v>
      </c>
      <c r="G9348" s="13">
        <f t="shared" ca="1" si="874"/>
        <v>0.49546543307451207</v>
      </c>
      <c r="H9348" s="13">
        <f t="shared" ca="1" si="875"/>
        <v>0</v>
      </c>
    </row>
    <row r="9349" spans="3:8">
      <c r="C9349" s="13">
        <f t="shared" ca="1" si="870"/>
        <v>1997.335706031897</v>
      </c>
      <c r="D9349" s="13">
        <f t="shared" ca="1" si="871"/>
        <v>100.09545958491256</v>
      </c>
      <c r="E9349" s="13">
        <f t="shared" ca="1" si="872"/>
        <v>996891.82236797281</v>
      </c>
      <c r="F9349" s="13">
        <f t="shared" ca="1" si="873"/>
        <v>4.0122440529555963</v>
      </c>
      <c r="G9349" s="13">
        <f t="shared" ca="1" si="874"/>
        <v>0.4920046903672079</v>
      </c>
      <c r="H9349" s="13">
        <f t="shared" ca="1" si="875"/>
        <v>0</v>
      </c>
    </row>
    <row r="9350" spans="3:8">
      <c r="C9350" s="13">
        <f t="shared" ca="1" si="870"/>
        <v>1999.6273870050936</v>
      </c>
      <c r="D9350" s="13">
        <f t="shared" ca="1" si="871"/>
        <v>99.934079696012546</v>
      </c>
      <c r="E9350" s="13">
        <f t="shared" ca="1" si="872"/>
        <v>982886.18832976557</v>
      </c>
      <c r="F9350" s="13">
        <f t="shared" ca="1" si="873"/>
        <v>3.9994797848468284</v>
      </c>
      <c r="G9350" s="13">
        <f t="shared" ca="1" si="874"/>
        <v>0.50576019759239976</v>
      </c>
      <c r="H9350" s="13">
        <f t="shared" ca="1" si="875"/>
        <v>0</v>
      </c>
    </row>
    <row r="9351" spans="3:8">
      <c r="C9351" s="13">
        <f t="shared" ca="1" si="870"/>
        <v>2029.1079930685767</v>
      </c>
      <c r="D9351" s="13">
        <f t="shared" ca="1" si="871"/>
        <v>100.23165456158577</v>
      </c>
      <c r="E9351" s="13">
        <f t="shared" ca="1" si="872"/>
        <v>1006528.0671590529</v>
      </c>
      <c r="F9351" s="13">
        <f t="shared" ca="1" si="873"/>
        <v>3.9956229426777026</v>
      </c>
      <c r="G9351" s="13">
        <f t="shared" ca="1" si="874"/>
        <v>0.51203715407265471</v>
      </c>
      <c r="H9351" s="13">
        <f t="shared" ca="1" si="875"/>
        <v>0</v>
      </c>
    </row>
    <row r="9352" spans="3:8">
      <c r="C9352" s="13">
        <f t="shared" ca="1" si="870"/>
        <v>1996.8299448922367</v>
      </c>
      <c r="D9352" s="13">
        <f t="shared" ca="1" si="871"/>
        <v>100.19158877190841</v>
      </c>
      <c r="E9352" s="13">
        <f t="shared" ca="1" si="872"/>
        <v>991899.1935478464</v>
      </c>
      <c r="F9352" s="13">
        <f t="shared" ca="1" si="873"/>
        <v>4.0021891350666579</v>
      </c>
      <c r="G9352" s="13">
        <f t="shared" ca="1" si="874"/>
        <v>0.49969567219717798</v>
      </c>
      <c r="H9352" s="13">
        <f t="shared" ca="1" si="875"/>
        <v>0</v>
      </c>
    </row>
    <row r="9353" spans="3:8">
      <c r="C9353" s="13">
        <f t="shared" ca="1" si="870"/>
        <v>1990.333756487918</v>
      </c>
      <c r="D9353" s="13">
        <f t="shared" ca="1" si="871"/>
        <v>100.43549616979413</v>
      </c>
      <c r="E9353" s="13">
        <f t="shared" ca="1" si="872"/>
        <v>984893.93765208346</v>
      </c>
      <c r="F9353" s="13">
        <f t="shared" ca="1" si="873"/>
        <v>3.9901250510269937</v>
      </c>
      <c r="G9353" s="13">
        <f t="shared" ca="1" si="874"/>
        <v>0.50728695035291016</v>
      </c>
      <c r="H9353" s="13">
        <f t="shared" ca="1" si="875"/>
        <v>0</v>
      </c>
    </row>
    <row r="9354" spans="3:8">
      <c r="C9354" s="13">
        <f t="shared" ca="1" si="870"/>
        <v>2021.5373021794442</v>
      </c>
      <c r="D9354" s="13">
        <f t="shared" ca="1" si="871"/>
        <v>101.43067017190849</v>
      </c>
      <c r="E9354" s="13">
        <f t="shared" ca="1" si="872"/>
        <v>989763.47914133104</v>
      </c>
      <c r="F9354" s="13">
        <f t="shared" ca="1" si="873"/>
        <v>4.0020246892966176</v>
      </c>
      <c r="G9354" s="13">
        <f t="shared" ca="1" si="874"/>
        <v>0.51967577158330591</v>
      </c>
      <c r="H9354" s="13">
        <f t="shared" ca="1" si="875"/>
        <v>0</v>
      </c>
    </row>
    <row r="9355" spans="3:8">
      <c r="C9355" s="13">
        <f t="shared" ca="1" si="870"/>
        <v>1994.0660800258306</v>
      </c>
      <c r="D9355" s="13">
        <f t="shared" ca="1" si="871"/>
        <v>99.971845117876057</v>
      </c>
      <c r="E9355" s="13">
        <f t="shared" ca="1" si="872"/>
        <v>1000590.1750502279</v>
      </c>
      <c r="F9355" s="13">
        <f t="shared" ca="1" si="873"/>
        <v>3.9953910183047694</v>
      </c>
      <c r="G9355" s="13">
        <f t="shared" ca="1" si="874"/>
        <v>0.49626488285412756</v>
      </c>
      <c r="H9355" s="13">
        <f t="shared" ca="1" si="875"/>
        <v>0</v>
      </c>
    </row>
    <row r="9356" spans="3:8">
      <c r="C9356" s="13">
        <f t="shared" ca="1" si="870"/>
        <v>1996.9204173622541</v>
      </c>
      <c r="D9356" s="13">
        <f t="shared" ca="1" si="871"/>
        <v>99.429838207667515</v>
      </c>
      <c r="E9356" s="13">
        <f t="shared" ca="1" si="872"/>
        <v>991628.97798551014</v>
      </c>
      <c r="F9356" s="13">
        <f t="shared" ca="1" si="873"/>
        <v>3.999895663744744</v>
      </c>
      <c r="G9356" s="13">
        <f t="shared" ca="1" si="874"/>
        <v>0.49721534201729584</v>
      </c>
      <c r="H9356" s="13">
        <f t="shared" ca="1" si="875"/>
        <v>0</v>
      </c>
    </row>
    <row r="9357" spans="3:8">
      <c r="C9357" s="13">
        <f t="shared" ca="1" si="870"/>
        <v>2016.1302608321498</v>
      </c>
      <c r="D9357" s="13">
        <f t="shared" ca="1" si="871"/>
        <v>100.0228939687798</v>
      </c>
      <c r="E9357" s="13">
        <f t="shared" ca="1" si="872"/>
        <v>1002443.3137798838</v>
      </c>
      <c r="F9357" s="13">
        <f t="shared" ca="1" si="873"/>
        <v>3.9960612958524511</v>
      </c>
      <c r="G9357" s="13">
        <f t="shared" ca="1" si="874"/>
        <v>0.50628882118222496</v>
      </c>
      <c r="H9357" s="13">
        <f t="shared" ca="1" si="875"/>
        <v>0</v>
      </c>
    </row>
    <row r="9358" spans="3:8">
      <c r="C9358" s="13">
        <f t="shared" ca="1" si="870"/>
        <v>2015.3096245835602</v>
      </c>
      <c r="D9358" s="13">
        <f t="shared" ca="1" si="871"/>
        <v>99.838245558580994</v>
      </c>
      <c r="E9358" s="13">
        <f t="shared" ca="1" si="872"/>
        <v>1003590.3190765165</v>
      </c>
      <c r="F9358" s="13">
        <f t="shared" ca="1" si="873"/>
        <v>4.0087740845984721</v>
      </c>
      <c r="G9358" s="13">
        <f t="shared" ca="1" si="874"/>
        <v>0.49799827824439202</v>
      </c>
      <c r="H9358" s="13">
        <f t="shared" ca="1" si="875"/>
        <v>0</v>
      </c>
    </row>
    <row r="9359" spans="3:8">
      <c r="C9359" s="13">
        <f t="shared" ca="1" si="870"/>
        <v>1987.4422917817785</v>
      </c>
      <c r="D9359" s="13">
        <f t="shared" ca="1" si="871"/>
        <v>100.43217958493456</v>
      </c>
      <c r="E9359" s="13">
        <f t="shared" ca="1" si="872"/>
        <v>987865.51433595922</v>
      </c>
      <c r="F9359" s="13">
        <f t="shared" ca="1" si="873"/>
        <v>3.9962451260847835</v>
      </c>
      <c r="G9359" s="13">
        <f t="shared" ca="1" si="874"/>
        <v>0.50119389665934044</v>
      </c>
      <c r="H9359" s="13">
        <f t="shared" ca="1" si="875"/>
        <v>0</v>
      </c>
    </row>
    <row r="9360" spans="3:8">
      <c r="C9360" s="13">
        <f t="shared" ca="1" si="870"/>
        <v>1983.5182882772579</v>
      </c>
      <c r="D9360" s="13">
        <f t="shared" ca="1" si="871"/>
        <v>99.569955065162674</v>
      </c>
      <c r="E9360" s="13">
        <f t="shared" ca="1" si="872"/>
        <v>993475.63696669228</v>
      </c>
      <c r="F9360" s="13">
        <f t="shared" ca="1" si="873"/>
        <v>3.9961248211968901</v>
      </c>
      <c r="G9360" s="13">
        <f t="shared" ca="1" si="874"/>
        <v>0.49219529951157354</v>
      </c>
      <c r="H9360" s="13">
        <f t="shared" ca="1" si="875"/>
        <v>0</v>
      </c>
    </row>
    <row r="9361" spans="3:8">
      <c r="C9361" s="13">
        <f t="shared" ca="1" si="870"/>
        <v>1990.042020664074</v>
      </c>
      <c r="D9361" s="13">
        <f t="shared" ca="1" si="871"/>
        <v>100.33612809435078</v>
      </c>
      <c r="E9361" s="13">
        <f t="shared" ca="1" si="872"/>
        <v>993260.67903617525</v>
      </c>
      <c r="F9361" s="13">
        <f t="shared" ca="1" si="873"/>
        <v>3.9945033186959091</v>
      </c>
      <c r="G9361" s="13">
        <f t="shared" ca="1" si="874"/>
        <v>0.50016992926164006</v>
      </c>
      <c r="H9361" s="13">
        <f t="shared" ca="1" si="875"/>
        <v>0</v>
      </c>
    </row>
    <row r="9362" spans="3:8">
      <c r="C9362" s="13">
        <f t="shared" ca="1" si="870"/>
        <v>2025.5464034229472</v>
      </c>
      <c r="D9362" s="13">
        <f t="shared" ca="1" si="871"/>
        <v>99.839984649500821</v>
      </c>
      <c r="E9362" s="13">
        <f t="shared" ca="1" si="872"/>
        <v>991207.86670309398</v>
      </c>
      <c r="F9362" s="13">
        <f t="shared" ca="1" si="873"/>
        <v>4.0013558142676366</v>
      </c>
      <c r="G9362" s="13">
        <f t="shared" ca="1" si="874"/>
        <v>0.51315150359707673</v>
      </c>
      <c r="H9362" s="13">
        <f t="shared" ca="1" si="875"/>
        <v>0</v>
      </c>
    </row>
    <row r="9363" spans="3:8">
      <c r="C9363" s="13">
        <f t="shared" ca="1" si="870"/>
        <v>1985.5945800625168</v>
      </c>
      <c r="D9363" s="13">
        <f t="shared" ca="1" si="871"/>
        <v>99.967352312407741</v>
      </c>
      <c r="E9363" s="13">
        <f t="shared" ca="1" si="872"/>
        <v>1002721.0859495867</v>
      </c>
      <c r="F9363" s="13">
        <f t="shared" ca="1" si="873"/>
        <v>4.0202557120072253</v>
      </c>
      <c r="G9363" s="13">
        <f t="shared" ca="1" si="874"/>
        <v>0.47895490309211924</v>
      </c>
      <c r="H9363" s="13">
        <f t="shared" ca="1" si="875"/>
        <v>0</v>
      </c>
    </row>
    <row r="9364" spans="3:8">
      <c r="C9364" s="13">
        <f t="shared" ca="1" si="870"/>
        <v>2006.7967967691559</v>
      </c>
      <c r="D9364" s="13">
        <f t="shared" ca="1" si="871"/>
        <v>99.94988272390799</v>
      </c>
      <c r="E9364" s="13">
        <f t="shared" ca="1" si="872"/>
        <v>988047.04785913136</v>
      </c>
      <c r="F9364" s="13">
        <f t="shared" ca="1" si="873"/>
        <v>3.9822427207153543</v>
      </c>
      <c r="G9364" s="13">
        <f t="shared" ca="1" si="874"/>
        <v>0.51564485484298039</v>
      </c>
      <c r="H9364" s="13">
        <f t="shared" ca="1" si="875"/>
        <v>0</v>
      </c>
    </row>
    <row r="9365" spans="3:8">
      <c r="C9365" s="13">
        <f t="shared" ca="1" si="870"/>
        <v>1992.3092906835871</v>
      </c>
      <c r="D9365" s="13">
        <f t="shared" ca="1" si="871"/>
        <v>100.06660956458737</v>
      </c>
      <c r="E9365" s="13">
        <f t="shared" ca="1" si="872"/>
        <v>1002299.8088137317</v>
      </c>
      <c r="F9365" s="13">
        <f t="shared" ca="1" si="873"/>
        <v>3.997076190455239</v>
      </c>
      <c r="G9365" s="13">
        <f t="shared" ca="1" si="874"/>
        <v>0.49418036554209582</v>
      </c>
      <c r="H9365" s="13">
        <f t="shared" ca="1" si="875"/>
        <v>0</v>
      </c>
    </row>
    <row r="9366" spans="3:8">
      <c r="C9366" s="13">
        <f t="shared" ca="1" si="870"/>
        <v>1993.809924108818</v>
      </c>
      <c r="D9366" s="13">
        <f t="shared" ca="1" si="871"/>
        <v>99.516671115726737</v>
      </c>
      <c r="E9366" s="13">
        <f t="shared" ca="1" si="872"/>
        <v>993995.37137762737</v>
      </c>
      <c r="F9366" s="13">
        <f t="shared" ca="1" si="873"/>
        <v>3.9989258494133484</v>
      </c>
      <c r="G9366" s="13">
        <f t="shared" ca="1" si="874"/>
        <v>0.49539967183753314</v>
      </c>
      <c r="H9366" s="13">
        <f t="shared" ca="1" si="875"/>
        <v>0</v>
      </c>
    </row>
    <row r="9367" spans="3:8">
      <c r="C9367" s="13">
        <f t="shared" ca="1" si="870"/>
        <v>1993.5852644478643</v>
      </c>
      <c r="D9367" s="13">
        <f t="shared" ca="1" si="871"/>
        <v>99.698996959841978</v>
      </c>
      <c r="E9367" s="13">
        <f t="shared" ca="1" si="872"/>
        <v>989490.39688732312</v>
      </c>
      <c r="F9367" s="13">
        <f t="shared" ca="1" si="873"/>
        <v>4.0002629410088071</v>
      </c>
      <c r="G9367" s="13">
        <f t="shared" ca="1" si="874"/>
        <v>0.49778844871329353</v>
      </c>
      <c r="H9367" s="13">
        <f t="shared" ca="1" si="875"/>
        <v>0</v>
      </c>
    </row>
    <row r="9368" spans="3:8">
      <c r="C9368" s="13">
        <f t="shared" ref="C9368:C9431" ca="1" si="876">NORMINV(RAND(),$D$3,$G$3)</f>
        <v>2021.6518184920444</v>
      </c>
      <c r="D9368" s="13">
        <f t="shared" ref="D9368:D9431" ca="1" si="877">NORMINV(RAND(),$D$4,$G$4)</f>
        <v>99.948075196259595</v>
      </c>
      <c r="E9368" s="13">
        <f t="shared" ref="E9368:E9431" ca="1" si="878">NORMINV(RAND(),$D$5,$G$5)</f>
        <v>991720.42364376981</v>
      </c>
      <c r="F9368" s="13">
        <f t="shared" ref="F9368:F9431" ca="1" si="879">NORMINV(RAND(),$D$6,$G$6)</f>
        <v>4.0059241428381052</v>
      </c>
      <c r="G9368" s="13">
        <f t="shared" ref="G9368:G9431" ca="1" si="880">C9368^2*D9368/(E9368*3.1415926*F9368^4)</f>
        <v>0.50913991930609437</v>
      </c>
      <c r="H9368" s="13">
        <f t="shared" ref="H9368:H9431" ca="1" si="881">IF(G9368&gt;0.54,1,IF(G9368&lt;0.46,1,0))</f>
        <v>0</v>
      </c>
    </row>
    <row r="9369" spans="3:8">
      <c r="C9369" s="13">
        <f t="shared" ca="1" si="876"/>
        <v>2000.1692956644185</v>
      </c>
      <c r="D9369" s="13">
        <f t="shared" ca="1" si="877"/>
        <v>99.971302146498459</v>
      </c>
      <c r="E9369" s="13">
        <f t="shared" ca="1" si="878"/>
        <v>1000847.7349786388</v>
      </c>
      <c r="F9369" s="13">
        <f t="shared" ca="1" si="879"/>
        <v>4.0095918604867054</v>
      </c>
      <c r="G9369" s="13">
        <f t="shared" ca="1" si="880"/>
        <v>0.49214186940600047</v>
      </c>
      <c r="H9369" s="13">
        <f t="shared" ca="1" si="881"/>
        <v>0</v>
      </c>
    </row>
    <row r="9370" spans="3:8">
      <c r="C9370" s="13">
        <f t="shared" ca="1" si="876"/>
        <v>2012.6359394463875</v>
      </c>
      <c r="D9370" s="13">
        <f t="shared" ca="1" si="877"/>
        <v>100.38378365103377</v>
      </c>
      <c r="E9370" s="13">
        <f t="shared" ca="1" si="878"/>
        <v>993321.16222951747</v>
      </c>
      <c r="F9370" s="13">
        <f t="shared" ca="1" si="879"/>
        <v>4.0084217680348537</v>
      </c>
      <c r="G9370" s="13">
        <f t="shared" ca="1" si="880"/>
        <v>0.50473196197008585</v>
      </c>
      <c r="H9370" s="13">
        <f t="shared" ca="1" si="881"/>
        <v>0</v>
      </c>
    </row>
    <row r="9371" spans="3:8">
      <c r="C9371" s="13">
        <f t="shared" ca="1" si="876"/>
        <v>1998.8129288119642</v>
      </c>
      <c r="D9371" s="13">
        <f t="shared" ca="1" si="877"/>
        <v>99.624453373257623</v>
      </c>
      <c r="E9371" s="13">
        <f t="shared" ca="1" si="878"/>
        <v>994775.90944708325</v>
      </c>
      <c r="F9371" s="13">
        <f t="shared" ca="1" si="879"/>
        <v>3.9960772633271842</v>
      </c>
      <c r="G9371" s="13">
        <f t="shared" ca="1" si="880"/>
        <v>0.49945874331447615</v>
      </c>
      <c r="H9371" s="13">
        <f t="shared" ca="1" si="881"/>
        <v>0</v>
      </c>
    </row>
    <row r="9372" spans="3:8">
      <c r="C9372" s="13">
        <f t="shared" ca="1" si="876"/>
        <v>2018.4301238446624</v>
      </c>
      <c r="D9372" s="13">
        <f t="shared" ca="1" si="877"/>
        <v>100.38860950742861</v>
      </c>
      <c r="E9372" s="13">
        <f t="shared" ca="1" si="878"/>
        <v>980526.8610521541</v>
      </c>
      <c r="F9372" s="13">
        <f t="shared" ca="1" si="879"/>
        <v>3.993286284597346</v>
      </c>
      <c r="G9372" s="13">
        <f t="shared" ca="1" si="880"/>
        <v>0.52213250440820347</v>
      </c>
      <c r="H9372" s="13">
        <f t="shared" ca="1" si="881"/>
        <v>0</v>
      </c>
    </row>
    <row r="9373" spans="3:8">
      <c r="C9373" s="13">
        <f t="shared" ca="1" si="876"/>
        <v>2019.5197418987323</v>
      </c>
      <c r="D9373" s="13">
        <f t="shared" ca="1" si="877"/>
        <v>99.938353764011183</v>
      </c>
      <c r="E9373" s="13">
        <f t="shared" ca="1" si="878"/>
        <v>989384.11331946484</v>
      </c>
      <c r="F9373" s="13">
        <f t="shared" ca="1" si="879"/>
        <v>3.9992469762999647</v>
      </c>
      <c r="G9373" s="13">
        <f t="shared" ca="1" si="880"/>
        <v>0.51262608192062598</v>
      </c>
      <c r="H9373" s="13">
        <f t="shared" ca="1" si="881"/>
        <v>0</v>
      </c>
    </row>
    <row r="9374" spans="3:8">
      <c r="C9374" s="13">
        <f t="shared" ca="1" si="876"/>
        <v>1996.0324129339074</v>
      </c>
      <c r="D9374" s="13">
        <f t="shared" ca="1" si="877"/>
        <v>100.35845758075605</v>
      </c>
      <c r="E9374" s="13">
        <f t="shared" ca="1" si="878"/>
        <v>998804.20771896082</v>
      </c>
      <c r="F9374" s="13">
        <f t="shared" ca="1" si="879"/>
        <v>4.0006725877150888</v>
      </c>
      <c r="G9374" s="13">
        <f t="shared" ca="1" si="880"/>
        <v>0.49742417268472217</v>
      </c>
      <c r="H9374" s="13">
        <f t="shared" ca="1" si="881"/>
        <v>0</v>
      </c>
    </row>
    <row r="9375" spans="3:8">
      <c r="C9375" s="13">
        <f t="shared" ca="1" si="876"/>
        <v>1999.6774352779867</v>
      </c>
      <c r="D9375" s="13">
        <f t="shared" ca="1" si="877"/>
        <v>100.27188752022515</v>
      </c>
      <c r="E9375" s="13">
        <f t="shared" ca="1" si="878"/>
        <v>1000385.2293258323</v>
      </c>
      <c r="F9375" s="13">
        <f t="shared" ca="1" si="879"/>
        <v>3.986874409040408</v>
      </c>
      <c r="G9375" s="13">
        <f t="shared" ca="1" si="880"/>
        <v>0.50495389395774992</v>
      </c>
      <c r="H9375" s="13">
        <f t="shared" ca="1" si="881"/>
        <v>0</v>
      </c>
    </row>
    <row r="9376" spans="3:8">
      <c r="C9376" s="13">
        <f t="shared" ca="1" si="876"/>
        <v>1997.4933963658539</v>
      </c>
      <c r="D9376" s="13">
        <f t="shared" ca="1" si="877"/>
        <v>100.68723443319372</v>
      </c>
      <c r="E9376" s="13">
        <f t="shared" ca="1" si="878"/>
        <v>1001272.2980456218</v>
      </c>
      <c r="F9376" s="13">
        <f t="shared" ca="1" si="879"/>
        <v>3.9851627082965839</v>
      </c>
      <c r="G9376" s="13">
        <f t="shared" ca="1" si="880"/>
        <v>0.50635933387540466</v>
      </c>
      <c r="H9376" s="13">
        <f t="shared" ca="1" si="881"/>
        <v>0</v>
      </c>
    </row>
    <row r="9377" spans="3:8">
      <c r="C9377" s="13">
        <f t="shared" ca="1" si="876"/>
        <v>1994.2040038784205</v>
      </c>
      <c r="D9377" s="13">
        <f t="shared" ca="1" si="877"/>
        <v>101.22151206997124</v>
      </c>
      <c r="E9377" s="13">
        <f t="shared" ca="1" si="878"/>
        <v>1001492.2613355821</v>
      </c>
      <c r="F9377" s="13">
        <f t="shared" ca="1" si="879"/>
        <v>4.0045836409517044</v>
      </c>
      <c r="G9377" s="13">
        <f t="shared" ca="1" si="880"/>
        <v>0.49749079525378348</v>
      </c>
      <c r="H9377" s="13">
        <f t="shared" ca="1" si="881"/>
        <v>0</v>
      </c>
    </row>
    <row r="9378" spans="3:8">
      <c r="C9378" s="13">
        <f t="shared" ca="1" si="876"/>
        <v>1988.1487701808517</v>
      </c>
      <c r="D9378" s="13">
        <f t="shared" ca="1" si="877"/>
        <v>99.83282891055552</v>
      </c>
      <c r="E9378" s="13">
        <f t="shared" ca="1" si="878"/>
        <v>993052.39960820705</v>
      </c>
      <c r="F9378" s="13">
        <f t="shared" ca="1" si="879"/>
        <v>3.9972774850265478</v>
      </c>
      <c r="G9378" s="13">
        <f t="shared" ca="1" si="880"/>
        <v>0.49544096789713393</v>
      </c>
      <c r="H9378" s="13">
        <f t="shared" ca="1" si="881"/>
        <v>0</v>
      </c>
    </row>
    <row r="9379" spans="3:8">
      <c r="C9379" s="13">
        <f t="shared" ca="1" si="876"/>
        <v>1990.3823890030608</v>
      </c>
      <c r="D9379" s="13">
        <f t="shared" ca="1" si="877"/>
        <v>99.997907914500303</v>
      </c>
      <c r="E9379" s="13">
        <f t="shared" ca="1" si="878"/>
        <v>984321.40987329709</v>
      </c>
      <c r="F9379" s="13">
        <f t="shared" ca="1" si="879"/>
        <v>4.0041459220173747</v>
      </c>
      <c r="G9379" s="13">
        <f t="shared" ca="1" si="880"/>
        <v>0.49835357050035728</v>
      </c>
      <c r="H9379" s="13">
        <f t="shared" ca="1" si="881"/>
        <v>0</v>
      </c>
    </row>
    <row r="9380" spans="3:8">
      <c r="C9380" s="13">
        <f t="shared" ca="1" si="876"/>
        <v>1979.2908966603923</v>
      </c>
      <c r="D9380" s="13">
        <f t="shared" ca="1" si="877"/>
        <v>99.600203769218282</v>
      </c>
      <c r="E9380" s="13">
        <f t="shared" ca="1" si="878"/>
        <v>995888.39731838601</v>
      </c>
      <c r="F9380" s="13">
        <f t="shared" ca="1" si="879"/>
        <v>3.9950234585943694</v>
      </c>
      <c r="G9380" s="13">
        <f t="shared" ca="1" si="880"/>
        <v>0.48960022442431606</v>
      </c>
      <c r="H9380" s="13">
        <f t="shared" ca="1" si="881"/>
        <v>0</v>
      </c>
    </row>
    <row r="9381" spans="3:8">
      <c r="C9381" s="13">
        <f t="shared" ca="1" si="876"/>
        <v>1999.261721236722</v>
      </c>
      <c r="D9381" s="13">
        <f t="shared" ca="1" si="877"/>
        <v>100.05516196043126</v>
      </c>
      <c r="E9381" s="13">
        <f t="shared" ca="1" si="878"/>
        <v>996280.92655129684</v>
      </c>
      <c r="F9381" s="13">
        <f t="shared" ca="1" si="879"/>
        <v>4.0006725835052412</v>
      </c>
      <c r="G9381" s="13">
        <f t="shared" ca="1" si="880"/>
        <v>0.49878694702495963</v>
      </c>
      <c r="H9381" s="13">
        <f t="shared" ca="1" si="881"/>
        <v>0</v>
      </c>
    </row>
    <row r="9382" spans="3:8">
      <c r="C9382" s="13">
        <f t="shared" ca="1" si="876"/>
        <v>1997.5407982263521</v>
      </c>
      <c r="D9382" s="13">
        <f t="shared" ca="1" si="877"/>
        <v>99.678082678542694</v>
      </c>
      <c r="E9382" s="13">
        <f t="shared" ca="1" si="878"/>
        <v>992158.62193927483</v>
      </c>
      <c r="F9382" s="13">
        <f t="shared" ca="1" si="879"/>
        <v>4.0033547079116349</v>
      </c>
      <c r="G9382" s="13">
        <f t="shared" ca="1" si="880"/>
        <v>0.49677957337505069</v>
      </c>
      <c r="H9382" s="13">
        <f t="shared" ca="1" si="881"/>
        <v>0</v>
      </c>
    </row>
    <row r="9383" spans="3:8">
      <c r="C9383" s="13">
        <f t="shared" ca="1" si="876"/>
        <v>2004.2099270288329</v>
      </c>
      <c r="D9383" s="13">
        <f t="shared" ca="1" si="877"/>
        <v>102.02546794158997</v>
      </c>
      <c r="E9383" s="13">
        <f t="shared" ca="1" si="878"/>
        <v>992546.9200612813</v>
      </c>
      <c r="F9383" s="13">
        <f t="shared" ca="1" si="879"/>
        <v>4.0100217231174788</v>
      </c>
      <c r="G9383" s="13">
        <f t="shared" ca="1" si="880"/>
        <v>0.50828489141380051</v>
      </c>
      <c r="H9383" s="13">
        <f t="shared" ca="1" si="881"/>
        <v>0</v>
      </c>
    </row>
    <row r="9384" spans="3:8">
      <c r="C9384" s="13">
        <f t="shared" ca="1" si="876"/>
        <v>2008.7486569518405</v>
      </c>
      <c r="D9384" s="13">
        <f t="shared" ca="1" si="877"/>
        <v>100.13487779612849</v>
      </c>
      <c r="E9384" s="13">
        <f t="shared" ca="1" si="878"/>
        <v>992412.1586223729</v>
      </c>
      <c r="F9384" s="13">
        <f t="shared" ca="1" si="879"/>
        <v>4.0050501179732247</v>
      </c>
      <c r="G9384" s="13">
        <f t="shared" ca="1" si="880"/>
        <v>0.50368939716487438</v>
      </c>
      <c r="H9384" s="13">
        <f t="shared" ca="1" si="881"/>
        <v>0</v>
      </c>
    </row>
    <row r="9385" spans="3:8">
      <c r="C9385" s="13">
        <f t="shared" ca="1" si="876"/>
        <v>1994.3343057091242</v>
      </c>
      <c r="D9385" s="13">
        <f t="shared" ca="1" si="877"/>
        <v>98.723975480468837</v>
      </c>
      <c r="E9385" s="13">
        <f t="shared" ca="1" si="878"/>
        <v>997606.43809430499</v>
      </c>
      <c r="F9385" s="13">
        <f t="shared" ca="1" si="879"/>
        <v>4.0087797497667319</v>
      </c>
      <c r="G9385" s="13">
        <f t="shared" ca="1" si="880"/>
        <v>0.48513282753681619</v>
      </c>
      <c r="H9385" s="13">
        <f t="shared" ca="1" si="881"/>
        <v>0</v>
      </c>
    </row>
    <row r="9386" spans="3:8">
      <c r="C9386" s="13">
        <f t="shared" ca="1" si="876"/>
        <v>1988.816949021319</v>
      </c>
      <c r="D9386" s="13">
        <f t="shared" ca="1" si="877"/>
        <v>99.459285888582514</v>
      </c>
      <c r="E9386" s="13">
        <f t="shared" ca="1" si="878"/>
        <v>983138.90848646522</v>
      </c>
      <c r="F9386" s="13">
        <f t="shared" ca="1" si="879"/>
        <v>3.997553872107261</v>
      </c>
      <c r="G9386" s="13">
        <f t="shared" ca="1" si="880"/>
        <v>0.4987614878501419</v>
      </c>
      <c r="H9386" s="13">
        <f t="shared" ca="1" si="881"/>
        <v>0</v>
      </c>
    </row>
    <row r="9387" spans="3:8">
      <c r="C9387" s="13">
        <f t="shared" ca="1" si="876"/>
        <v>2006.2240970817459</v>
      </c>
      <c r="D9387" s="13">
        <f t="shared" ca="1" si="877"/>
        <v>99.59657341331598</v>
      </c>
      <c r="E9387" s="13">
        <f t="shared" ca="1" si="878"/>
        <v>994371.79363967874</v>
      </c>
      <c r="F9387" s="13">
        <f t="shared" ca="1" si="879"/>
        <v>4.0035195431820796</v>
      </c>
      <c r="G9387" s="13">
        <f t="shared" ca="1" si="880"/>
        <v>0.49950151360929917</v>
      </c>
      <c r="H9387" s="13">
        <f t="shared" ca="1" si="881"/>
        <v>0</v>
      </c>
    </row>
    <row r="9388" spans="3:8">
      <c r="C9388" s="13">
        <f t="shared" ca="1" si="876"/>
        <v>1996.0469149395897</v>
      </c>
      <c r="D9388" s="13">
        <f t="shared" ca="1" si="877"/>
        <v>100.31897640710805</v>
      </c>
      <c r="E9388" s="13">
        <f t="shared" ca="1" si="878"/>
        <v>984222.03657070152</v>
      </c>
      <c r="F9388" s="13">
        <f t="shared" ca="1" si="879"/>
        <v>4.0021363937151895</v>
      </c>
      <c r="G9388" s="13">
        <f t="shared" ca="1" si="880"/>
        <v>0.5038648818273308</v>
      </c>
      <c r="H9388" s="13">
        <f t="shared" ca="1" si="881"/>
        <v>0</v>
      </c>
    </row>
    <row r="9389" spans="3:8">
      <c r="C9389" s="13">
        <f t="shared" ca="1" si="876"/>
        <v>1975.4191837374008</v>
      </c>
      <c r="D9389" s="13">
        <f t="shared" ca="1" si="877"/>
        <v>99.873975284359048</v>
      </c>
      <c r="E9389" s="13">
        <f t="shared" ca="1" si="878"/>
        <v>992087.23840234906</v>
      </c>
      <c r="F9389" s="13">
        <f t="shared" ca="1" si="879"/>
        <v>3.9952587938526238</v>
      </c>
      <c r="G9389" s="13">
        <f t="shared" ca="1" si="880"/>
        <v>0.49078522239523981</v>
      </c>
      <c r="H9389" s="13">
        <f t="shared" ca="1" si="881"/>
        <v>0</v>
      </c>
    </row>
    <row r="9390" spans="3:8">
      <c r="C9390" s="13">
        <f t="shared" ca="1" si="876"/>
        <v>2002.7446922827128</v>
      </c>
      <c r="D9390" s="13">
        <f t="shared" ca="1" si="877"/>
        <v>99.006370452084909</v>
      </c>
      <c r="E9390" s="13">
        <f t="shared" ca="1" si="878"/>
        <v>997281.93073877541</v>
      </c>
      <c r="F9390" s="13">
        <f t="shared" ca="1" si="879"/>
        <v>4.0074732032025793</v>
      </c>
      <c r="G9390" s="13">
        <f t="shared" ca="1" si="880"/>
        <v>0.49143263623945488</v>
      </c>
      <c r="H9390" s="13">
        <f t="shared" ca="1" si="881"/>
        <v>0</v>
      </c>
    </row>
    <row r="9391" spans="3:8">
      <c r="C9391" s="13">
        <f t="shared" ca="1" si="876"/>
        <v>1996.2283193882613</v>
      </c>
      <c r="D9391" s="13">
        <f t="shared" ca="1" si="877"/>
        <v>99.251366811513307</v>
      </c>
      <c r="E9391" s="13">
        <f t="shared" ca="1" si="878"/>
        <v>990546.87935594318</v>
      </c>
      <c r="F9391" s="13">
        <f t="shared" ca="1" si="879"/>
        <v>3.9999385375026537</v>
      </c>
      <c r="G9391" s="13">
        <f t="shared" ca="1" si="880"/>
        <v>0.49649942440192057</v>
      </c>
      <c r="H9391" s="13">
        <f t="shared" ca="1" si="881"/>
        <v>0</v>
      </c>
    </row>
    <row r="9392" spans="3:8">
      <c r="C9392" s="13">
        <f t="shared" ca="1" si="876"/>
        <v>1990.2095243969147</v>
      </c>
      <c r="D9392" s="13">
        <f t="shared" ca="1" si="877"/>
        <v>99.790889071928461</v>
      </c>
      <c r="E9392" s="13">
        <f t="shared" ca="1" si="878"/>
        <v>989151.92363723263</v>
      </c>
      <c r="F9392" s="13">
        <f t="shared" ca="1" si="879"/>
        <v>3.9995153798347345</v>
      </c>
      <c r="G9392" s="13">
        <f t="shared" ca="1" si="880"/>
        <v>0.49710272355103186</v>
      </c>
      <c r="H9392" s="13">
        <f t="shared" ca="1" si="881"/>
        <v>0</v>
      </c>
    </row>
    <row r="9393" spans="3:8">
      <c r="C9393" s="13">
        <f t="shared" ca="1" si="876"/>
        <v>1986.7428876337094</v>
      </c>
      <c r="D9393" s="13">
        <f t="shared" ca="1" si="877"/>
        <v>100.40842032190889</v>
      </c>
      <c r="E9393" s="13">
        <f t="shared" ca="1" si="878"/>
        <v>997646.37555843266</v>
      </c>
      <c r="F9393" s="13">
        <f t="shared" ca="1" si="879"/>
        <v>4.0036643939842618</v>
      </c>
      <c r="G9393" s="13">
        <f t="shared" ca="1" si="880"/>
        <v>0.49214866480977609</v>
      </c>
      <c r="H9393" s="13">
        <f t="shared" ca="1" si="881"/>
        <v>0</v>
      </c>
    </row>
    <row r="9394" spans="3:8">
      <c r="C9394" s="13">
        <f t="shared" ca="1" si="876"/>
        <v>1994.8217679810243</v>
      </c>
      <c r="D9394" s="13">
        <f t="shared" ca="1" si="877"/>
        <v>100.05808476331947</v>
      </c>
      <c r="E9394" s="13">
        <f t="shared" ca="1" si="878"/>
        <v>994543.37789990962</v>
      </c>
      <c r="F9394" s="13">
        <f t="shared" ca="1" si="879"/>
        <v>3.9940283751497301</v>
      </c>
      <c r="G9394" s="13">
        <f t="shared" ca="1" si="880"/>
        <v>0.50077449769835902</v>
      </c>
      <c r="H9394" s="13">
        <f t="shared" ca="1" si="881"/>
        <v>0</v>
      </c>
    </row>
    <row r="9395" spans="3:8">
      <c r="C9395" s="13">
        <f t="shared" ca="1" si="876"/>
        <v>1993.5414303917789</v>
      </c>
      <c r="D9395" s="13">
        <f t="shared" ca="1" si="877"/>
        <v>100.20700937978842</v>
      </c>
      <c r="E9395" s="13">
        <f t="shared" ca="1" si="878"/>
        <v>1003679.1012848117</v>
      </c>
      <c r="F9395" s="13">
        <f t="shared" ca="1" si="879"/>
        <v>4.0012047825909445</v>
      </c>
      <c r="G9395" s="13">
        <f t="shared" ca="1" si="880"/>
        <v>0.4927660389598168</v>
      </c>
      <c r="H9395" s="13">
        <f t="shared" ca="1" si="881"/>
        <v>0</v>
      </c>
    </row>
    <row r="9396" spans="3:8">
      <c r="C9396" s="13">
        <f t="shared" ca="1" si="876"/>
        <v>2028.2672911561608</v>
      </c>
      <c r="D9396" s="13">
        <f t="shared" ca="1" si="877"/>
        <v>100.264781853524</v>
      </c>
      <c r="E9396" s="13">
        <f t="shared" ca="1" si="878"/>
        <v>993699.16616318608</v>
      </c>
      <c r="F9396" s="13">
        <f t="shared" ca="1" si="879"/>
        <v>4.0020651925316013</v>
      </c>
      <c r="G9396" s="13">
        <f t="shared" ca="1" si="880"/>
        <v>0.51505945162703681</v>
      </c>
      <c r="H9396" s="13">
        <f t="shared" ca="1" si="881"/>
        <v>0</v>
      </c>
    </row>
    <row r="9397" spans="3:8">
      <c r="C9397" s="13">
        <f t="shared" ca="1" si="876"/>
        <v>2002.992915346739</v>
      </c>
      <c r="D9397" s="13">
        <f t="shared" ca="1" si="877"/>
        <v>99.835237823819938</v>
      </c>
      <c r="E9397" s="13">
        <f t="shared" ca="1" si="878"/>
        <v>994907.03323553782</v>
      </c>
      <c r="F9397" s="13">
        <f t="shared" ca="1" si="879"/>
        <v>3.9959517543416849</v>
      </c>
      <c r="G9397" s="13">
        <f t="shared" ca="1" si="880"/>
        <v>0.50260797181204353</v>
      </c>
      <c r="H9397" s="13">
        <f t="shared" ca="1" si="881"/>
        <v>0</v>
      </c>
    </row>
    <row r="9398" spans="3:8">
      <c r="C9398" s="13">
        <f t="shared" ca="1" si="876"/>
        <v>1993.050656669076</v>
      </c>
      <c r="D9398" s="13">
        <f t="shared" ca="1" si="877"/>
        <v>100.2205957240479</v>
      </c>
      <c r="E9398" s="13">
        <f t="shared" ca="1" si="878"/>
        <v>995905.47189140122</v>
      </c>
      <c r="F9398" s="13">
        <f t="shared" ca="1" si="879"/>
        <v>4.0007148263240628</v>
      </c>
      <c r="G9398" s="13">
        <f t="shared" ca="1" si="880"/>
        <v>0.49667841630203163</v>
      </c>
      <c r="H9398" s="13">
        <f t="shared" ca="1" si="881"/>
        <v>0</v>
      </c>
    </row>
    <row r="9399" spans="3:8">
      <c r="C9399" s="13">
        <f t="shared" ca="1" si="876"/>
        <v>2006.5594614712691</v>
      </c>
      <c r="D9399" s="13">
        <f t="shared" ca="1" si="877"/>
        <v>100.53160770652555</v>
      </c>
      <c r="E9399" s="13">
        <f t="shared" ca="1" si="878"/>
        <v>994642.20817230595</v>
      </c>
      <c r="F9399" s="13">
        <f t="shared" ca="1" si="879"/>
        <v>4.0002329597776329</v>
      </c>
      <c r="G9399" s="13">
        <f t="shared" ca="1" si="880"/>
        <v>0.50588151460089759</v>
      </c>
      <c r="H9399" s="13">
        <f t="shared" ca="1" si="881"/>
        <v>0</v>
      </c>
    </row>
    <row r="9400" spans="3:8">
      <c r="C9400" s="13">
        <f t="shared" ca="1" si="876"/>
        <v>2009.4556068947888</v>
      </c>
      <c r="D9400" s="13">
        <f t="shared" ca="1" si="877"/>
        <v>101.04773220879616</v>
      </c>
      <c r="E9400" s="13">
        <f t="shared" ca="1" si="878"/>
        <v>985006.77344889345</v>
      </c>
      <c r="F9400" s="13">
        <f t="shared" ca="1" si="879"/>
        <v>3.9881429308286118</v>
      </c>
      <c r="G9400" s="13">
        <f t="shared" ca="1" si="880"/>
        <v>0.52120846793025499</v>
      </c>
      <c r="H9400" s="13">
        <f t="shared" ca="1" si="881"/>
        <v>0</v>
      </c>
    </row>
    <row r="9401" spans="3:8">
      <c r="C9401" s="13">
        <f t="shared" ca="1" si="876"/>
        <v>2015.5196978393731</v>
      </c>
      <c r="D9401" s="13">
        <f t="shared" ca="1" si="877"/>
        <v>100.09660113736432</v>
      </c>
      <c r="E9401" s="13">
        <f t="shared" ca="1" si="878"/>
        <v>981621.37606099597</v>
      </c>
      <c r="F9401" s="13">
        <f t="shared" ca="1" si="879"/>
        <v>3.9976630964778606</v>
      </c>
      <c r="G9401" s="13">
        <f t="shared" ca="1" si="880"/>
        <v>0.51626750190271153</v>
      </c>
      <c r="H9401" s="13">
        <f t="shared" ca="1" si="881"/>
        <v>0</v>
      </c>
    </row>
    <row r="9402" spans="3:8">
      <c r="C9402" s="13">
        <f t="shared" ca="1" si="876"/>
        <v>1967.7188265848372</v>
      </c>
      <c r="D9402" s="13">
        <f t="shared" ca="1" si="877"/>
        <v>99.275289273122453</v>
      </c>
      <c r="E9402" s="13">
        <f t="shared" ca="1" si="878"/>
        <v>991302.43611391366</v>
      </c>
      <c r="F9402" s="13">
        <f t="shared" ca="1" si="879"/>
        <v>4.0154887356215099</v>
      </c>
      <c r="G9402" s="13">
        <f t="shared" ca="1" si="880"/>
        <v>0.47474189212406709</v>
      </c>
      <c r="H9402" s="13">
        <f t="shared" ca="1" si="881"/>
        <v>0</v>
      </c>
    </row>
    <row r="9403" spans="3:8">
      <c r="C9403" s="13">
        <f t="shared" ca="1" si="876"/>
        <v>2026.6578366347378</v>
      </c>
      <c r="D9403" s="13">
        <f t="shared" ca="1" si="877"/>
        <v>100.31740619169854</v>
      </c>
      <c r="E9403" s="13">
        <f t="shared" ca="1" si="878"/>
        <v>1004190.2247936639</v>
      </c>
      <c r="F9403" s="13">
        <f t="shared" ca="1" si="879"/>
        <v>4.0044771051417207</v>
      </c>
      <c r="G9403" s="13">
        <f t="shared" ca="1" si="880"/>
        <v>0.50791149805281643</v>
      </c>
      <c r="H9403" s="13">
        <f t="shared" ca="1" si="881"/>
        <v>0</v>
      </c>
    </row>
    <row r="9404" spans="3:8">
      <c r="C9404" s="13">
        <f t="shared" ca="1" si="876"/>
        <v>1994.6160063424963</v>
      </c>
      <c r="D9404" s="13">
        <f t="shared" ca="1" si="877"/>
        <v>100.16764424284992</v>
      </c>
      <c r="E9404" s="13">
        <f t="shared" ca="1" si="878"/>
        <v>988473.83745728224</v>
      </c>
      <c r="F9404" s="13">
        <f t="shared" ca="1" si="879"/>
        <v>3.9936535040073662</v>
      </c>
      <c r="G9404" s="13">
        <f t="shared" ca="1" si="880"/>
        <v>0.50448642810667033</v>
      </c>
      <c r="H9404" s="13">
        <f t="shared" ca="1" si="881"/>
        <v>0</v>
      </c>
    </row>
    <row r="9405" spans="3:8">
      <c r="C9405" s="13">
        <f t="shared" ca="1" si="876"/>
        <v>2012.6597304513577</v>
      </c>
      <c r="D9405" s="13">
        <f t="shared" ca="1" si="877"/>
        <v>100.25012295126668</v>
      </c>
      <c r="E9405" s="13">
        <f t="shared" ca="1" si="878"/>
        <v>997959.36715459486</v>
      </c>
      <c r="F9405" s="13">
        <f t="shared" ca="1" si="879"/>
        <v>3.9974373123547027</v>
      </c>
      <c r="G9405" s="13">
        <f t="shared" ca="1" si="880"/>
        <v>0.50726658683246051</v>
      </c>
      <c r="H9405" s="13">
        <f t="shared" ca="1" si="881"/>
        <v>0</v>
      </c>
    </row>
    <row r="9406" spans="3:8">
      <c r="C9406" s="13">
        <f t="shared" ca="1" si="876"/>
        <v>2009.9798316615313</v>
      </c>
      <c r="D9406" s="13">
        <f t="shared" ca="1" si="877"/>
        <v>99.894616153092841</v>
      </c>
      <c r="E9406" s="13">
        <f t="shared" ca="1" si="878"/>
        <v>999807.7671712205</v>
      </c>
      <c r="F9406" s="13">
        <f t="shared" ca="1" si="879"/>
        <v>4.0035963339244782</v>
      </c>
      <c r="G9406" s="13">
        <f t="shared" ca="1" si="880"/>
        <v>0.50010129440417828</v>
      </c>
      <c r="H9406" s="13">
        <f t="shared" ca="1" si="881"/>
        <v>0</v>
      </c>
    </row>
    <row r="9407" spans="3:8">
      <c r="C9407" s="13">
        <f t="shared" ca="1" si="876"/>
        <v>2004.4230151559727</v>
      </c>
      <c r="D9407" s="13">
        <f t="shared" ca="1" si="877"/>
        <v>99.720788871702055</v>
      </c>
      <c r="E9407" s="13">
        <f t="shared" ca="1" si="878"/>
        <v>995651.02734537807</v>
      </c>
      <c r="F9407" s="13">
        <f t="shared" ca="1" si="879"/>
        <v>3.9915407272425174</v>
      </c>
      <c r="G9407" s="13">
        <f t="shared" ca="1" si="880"/>
        <v>0.50459761776355816</v>
      </c>
      <c r="H9407" s="13">
        <f t="shared" ca="1" si="881"/>
        <v>0</v>
      </c>
    </row>
    <row r="9408" spans="3:8">
      <c r="C9408" s="13">
        <f t="shared" ca="1" si="876"/>
        <v>2002.5855120091467</v>
      </c>
      <c r="D9408" s="13">
        <f t="shared" ca="1" si="877"/>
        <v>99.739475762761032</v>
      </c>
      <c r="E9408" s="13">
        <f t="shared" ca="1" si="878"/>
        <v>986222.56626785616</v>
      </c>
      <c r="F9408" s="13">
        <f t="shared" ca="1" si="879"/>
        <v>3.9982301888990741</v>
      </c>
      <c r="G9408" s="13">
        <f t="shared" ca="1" si="880"/>
        <v>0.50518825363547692</v>
      </c>
      <c r="H9408" s="13">
        <f t="shared" ca="1" si="881"/>
        <v>0</v>
      </c>
    </row>
    <row r="9409" spans="3:8">
      <c r="C9409" s="13">
        <f t="shared" ca="1" si="876"/>
        <v>1995.2698420115414</v>
      </c>
      <c r="D9409" s="13">
        <f t="shared" ca="1" si="877"/>
        <v>100.3302771428506</v>
      </c>
      <c r="E9409" s="13">
        <f t="shared" ca="1" si="878"/>
        <v>1004653.2718763762</v>
      </c>
      <c r="F9409" s="13">
        <f t="shared" ca="1" si="879"/>
        <v>4.0048873168205006</v>
      </c>
      <c r="G9409" s="13">
        <f t="shared" ca="1" si="880"/>
        <v>0.49193533221332614</v>
      </c>
      <c r="H9409" s="13">
        <f t="shared" ca="1" si="881"/>
        <v>0</v>
      </c>
    </row>
    <row r="9410" spans="3:8">
      <c r="C9410" s="13">
        <f t="shared" ca="1" si="876"/>
        <v>1988.3707510705221</v>
      </c>
      <c r="D9410" s="13">
        <f t="shared" ca="1" si="877"/>
        <v>100.8223928550611</v>
      </c>
      <c r="E9410" s="13">
        <f t="shared" ca="1" si="878"/>
        <v>996068.9001337894</v>
      </c>
      <c r="F9410" s="13">
        <f t="shared" ca="1" si="879"/>
        <v>3.9945879657880319</v>
      </c>
      <c r="G9410" s="13">
        <f t="shared" ca="1" si="880"/>
        <v>0.50029311889655936</v>
      </c>
      <c r="H9410" s="13">
        <f t="shared" ca="1" si="881"/>
        <v>0</v>
      </c>
    </row>
    <row r="9411" spans="3:8">
      <c r="C9411" s="13">
        <f t="shared" ca="1" si="876"/>
        <v>2011.992562490713</v>
      </c>
      <c r="D9411" s="13">
        <f t="shared" ca="1" si="877"/>
        <v>100.90397581981047</v>
      </c>
      <c r="E9411" s="13">
        <f t="shared" ca="1" si="878"/>
        <v>993082.94087945228</v>
      </c>
      <c r="F9411" s="13">
        <f t="shared" ca="1" si="879"/>
        <v>3.9930838715183135</v>
      </c>
      <c r="G9411" s="13">
        <f t="shared" ca="1" si="880"/>
        <v>0.51498182795918379</v>
      </c>
      <c r="H9411" s="13">
        <f t="shared" ca="1" si="881"/>
        <v>0</v>
      </c>
    </row>
    <row r="9412" spans="3:8">
      <c r="C9412" s="13">
        <f t="shared" ca="1" si="876"/>
        <v>2002.1497112678428</v>
      </c>
      <c r="D9412" s="13">
        <f t="shared" ca="1" si="877"/>
        <v>100.9113916918613</v>
      </c>
      <c r="E9412" s="13">
        <f t="shared" ca="1" si="878"/>
        <v>997192.29243528855</v>
      </c>
      <c r="F9412" s="13">
        <f t="shared" ca="1" si="879"/>
        <v>4.0147423741007602</v>
      </c>
      <c r="G9412" s="13">
        <f t="shared" ca="1" si="880"/>
        <v>0.49701991141817314</v>
      </c>
      <c r="H9412" s="13">
        <f t="shared" ca="1" si="881"/>
        <v>0</v>
      </c>
    </row>
    <row r="9413" spans="3:8">
      <c r="C9413" s="13">
        <f t="shared" ca="1" si="876"/>
        <v>1989.833341584902</v>
      </c>
      <c r="D9413" s="13">
        <f t="shared" ca="1" si="877"/>
        <v>98.960581235653279</v>
      </c>
      <c r="E9413" s="13">
        <f t="shared" ca="1" si="878"/>
        <v>992198.59008541598</v>
      </c>
      <c r="F9413" s="13">
        <f t="shared" ca="1" si="879"/>
        <v>4.0062328863947947</v>
      </c>
      <c r="G9413" s="13">
        <f t="shared" ca="1" si="880"/>
        <v>0.48798043194358437</v>
      </c>
      <c r="H9413" s="13">
        <f t="shared" ca="1" si="881"/>
        <v>0</v>
      </c>
    </row>
    <row r="9414" spans="3:8">
      <c r="C9414" s="13">
        <f t="shared" ca="1" si="876"/>
        <v>1992.6919637433734</v>
      </c>
      <c r="D9414" s="13">
        <f t="shared" ca="1" si="877"/>
        <v>100.55561571565026</v>
      </c>
      <c r="E9414" s="13">
        <f t="shared" ca="1" si="878"/>
        <v>1004976.2935642528</v>
      </c>
      <c r="F9414" s="13">
        <f t="shared" ca="1" si="879"/>
        <v>4.0012997807673667</v>
      </c>
      <c r="G9414" s="13">
        <f t="shared" ca="1" si="880"/>
        <v>0.4933744150526102</v>
      </c>
      <c r="H9414" s="13">
        <f t="shared" ca="1" si="881"/>
        <v>0</v>
      </c>
    </row>
    <row r="9415" spans="3:8">
      <c r="C9415" s="13">
        <f t="shared" ca="1" si="876"/>
        <v>1987.1210058522049</v>
      </c>
      <c r="D9415" s="13">
        <f t="shared" ca="1" si="877"/>
        <v>99.284168747607367</v>
      </c>
      <c r="E9415" s="13">
        <f t="shared" ca="1" si="878"/>
        <v>996268.20008419803</v>
      </c>
      <c r="F9415" s="13">
        <f t="shared" ca="1" si="879"/>
        <v>3.9958096963488021</v>
      </c>
      <c r="G9415" s="13">
        <f t="shared" ca="1" si="880"/>
        <v>0.49134134846220817</v>
      </c>
      <c r="H9415" s="13">
        <f t="shared" ca="1" si="881"/>
        <v>0</v>
      </c>
    </row>
    <row r="9416" spans="3:8">
      <c r="C9416" s="13">
        <f t="shared" ca="1" si="876"/>
        <v>2020.8045912235125</v>
      </c>
      <c r="D9416" s="13">
        <f t="shared" ca="1" si="877"/>
        <v>100.21833667785241</v>
      </c>
      <c r="E9416" s="13">
        <f t="shared" ca="1" si="878"/>
        <v>997086.25077058095</v>
      </c>
      <c r="F9416" s="13">
        <f t="shared" ca="1" si="879"/>
        <v>4.0074251033306769</v>
      </c>
      <c r="G9416" s="13">
        <f t="shared" ca="1" si="880"/>
        <v>0.50658412956055876</v>
      </c>
      <c r="H9416" s="13">
        <f t="shared" ca="1" si="881"/>
        <v>0</v>
      </c>
    </row>
    <row r="9417" spans="3:8">
      <c r="C9417" s="13">
        <f t="shared" ca="1" si="876"/>
        <v>2014.8385407417352</v>
      </c>
      <c r="D9417" s="13">
        <f t="shared" ca="1" si="877"/>
        <v>100.03734021307525</v>
      </c>
      <c r="E9417" s="13">
        <f t="shared" ca="1" si="878"/>
        <v>1001415.2036936443</v>
      </c>
      <c r="F9417" s="13">
        <f t="shared" ca="1" si="879"/>
        <v>3.9916535079183384</v>
      </c>
      <c r="G9417" s="13">
        <f t="shared" ca="1" si="880"/>
        <v>0.50847223902800442</v>
      </c>
      <c r="H9417" s="13">
        <f t="shared" ca="1" si="881"/>
        <v>0</v>
      </c>
    </row>
    <row r="9418" spans="3:8">
      <c r="C9418" s="13">
        <f t="shared" ca="1" si="876"/>
        <v>1989.153850088554</v>
      </c>
      <c r="D9418" s="13">
        <f t="shared" ca="1" si="877"/>
        <v>99.799408103627954</v>
      </c>
      <c r="E9418" s="13">
        <f t="shared" ca="1" si="878"/>
        <v>986536.27924403595</v>
      </c>
      <c r="F9418" s="13">
        <f t="shared" ca="1" si="879"/>
        <v>4.0060013245559354</v>
      </c>
      <c r="G9418" s="13">
        <f t="shared" ca="1" si="880"/>
        <v>0.49471768389661008</v>
      </c>
      <c r="H9418" s="13">
        <f t="shared" ca="1" si="881"/>
        <v>0</v>
      </c>
    </row>
    <row r="9419" spans="3:8">
      <c r="C9419" s="13">
        <f t="shared" ca="1" si="876"/>
        <v>2004.0176589227201</v>
      </c>
      <c r="D9419" s="13">
        <f t="shared" ca="1" si="877"/>
        <v>99.978275580527708</v>
      </c>
      <c r="E9419" s="13">
        <f t="shared" ca="1" si="878"/>
        <v>993929.30093857448</v>
      </c>
      <c r="F9419" s="13">
        <f t="shared" ca="1" si="879"/>
        <v>3.9970030382552255</v>
      </c>
      <c r="G9419" s="13">
        <f t="shared" ca="1" si="880"/>
        <v>0.50380846175882998</v>
      </c>
      <c r="H9419" s="13">
        <f t="shared" ca="1" si="881"/>
        <v>0</v>
      </c>
    </row>
    <row r="9420" spans="3:8">
      <c r="C9420" s="13">
        <f t="shared" ca="1" si="876"/>
        <v>1981.0217799728284</v>
      </c>
      <c r="D9420" s="13">
        <f t="shared" ca="1" si="877"/>
        <v>100.00984555993392</v>
      </c>
      <c r="E9420" s="13">
        <f t="shared" ca="1" si="878"/>
        <v>1007419.91128843</v>
      </c>
      <c r="F9420" s="13">
        <f t="shared" ca="1" si="879"/>
        <v>3.9887761195826701</v>
      </c>
      <c r="G9420" s="13">
        <f t="shared" ca="1" si="880"/>
        <v>0.48989410933004818</v>
      </c>
      <c r="H9420" s="13">
        <f t="shared" ca="1" si="881"/>
        <v>0</v>
      </c>
    </row>
    <row r="9421" spans="3:8">
      <c r="C9421" s="13">
        <f t="shared" ca="1" si="876"/>
        <v>1990.6757853436395</v>
      </c>
      <c r="D9421" s="13">
        <f t="shared" ca="1" si="877"/>
        <v>99.248436396933585</v>
      </c>
      <c r="E9421" s="13">
        <f t="shared" ca="1" si="878"/>
        <v>1005133.1385935157</v>
      </c>
      <c r="F9421" s="13">
        <f t="shared" ca="1" si="879"/>
        <v>3.9982781440539701</v>
      </c>
      <c r="G9421" s="13">
        <f t="shared" ca="1" si="880"/>
        <v>0.48737053800156899</v>
      </c>
      <c r="H9421" s="13">
        <f t="shared" ca="1" si="881"/>
        <v>0</v>
      </c>
    </row>
    <row r="9422" spans="3:8">
      <c r="C9422" s="13">
        <f t="shared" ca="1" si="876"/>
        <v>1996.0881365419575</v>
      </c>
      <c r="D9422" s="13">
        <f t="shared" ca="1" si="877"/>
        <v>99.210776229090939</v>
      </c>
      <c r="E9422" s="13">
        <f t="shared" ca="1" si="878"/>
        <v>993874.53415696148</v>
      </c>
      <c r="F9422" s="13">
        <f t="shared" ca="1" si="879"/>
        <v>3.9922523301928967</v>
      </c>
      <c r="G9422" s="13">
        <f t="shared" ca="1" si="880"/>
        <v>0.49838494418675061</v>
      </c>
      <c r="H9422" s="13">
        <f t="shared" ca="1" si="881"/>
        <v>0</v>
      </c>
    </row>
    <row r="9423" spans="3:8">
      <c r="C9423" s="13">
        <f t="shared" ca="1" si="876"/>
        <v>1977.9142091782358</v>
      </c>
      <c r="D9423" s="13">
        <f t="shared" ca="1" si="877"/>
        <v>100.71774002696129</v>
      </c>
      <c r="E9423" s="13">
        <f t="shared" ca="1" si="878"/>
        <v>995036.99192265852</v>
      </c>
      <c r="F9423" s="13">
        <f t="shared" ca="1" si="879"/>
        <v>4.0038215302633429</v>
      </c>
      <c r="G9423" s="13">
        <f t="shared" ca="1" si="880"/>
        <v>0.49049314104653469</v>
      </c>
      <c r="H9423" s="13">
        <f t="shared" ca="1" si="881"/>
        <v>0</v>
      </c>
    </row>
    <row r="9424" spans="3:8">
      <c r="C9424" s="13">
        <f t="shared" ca="1" si="876"/>
        <v>2007.9216933691944</v>
      </c>
      <c r="D9424" s="13">
        <f t="shared" ca="1" si="877"/>
        <v>99.605950316560154</v>
      </c>
      <c r="E9424" s="13">
        <f t="shared" ca="1" si="878"/>
        <v>993911.19945495622</v>
      </c>
      <c r="F9424" s="13">
        <f t="shared" ca="1" si="879"/>
        <v>4.0054281124142195</v>
      </c>
      <c r="G9424" s="13">
        <f t="shared" ca="1" si="880"/>
        <v>0.49967268713236002</v>
      </c>
      <c r="H9424" s="13">
        <f t="shared" ca="1" si="881"/>
        <v>0</v>
      </c>
    </row>
    <row r="9425" spans="3:8">
      <c r="C9425" s="13">
        <f t="shared" ca="1" si="876"/>
        <v>2004.8680724172225</v>
      </c>
      <c r="D9425" s="13">
        <f t="shared" ca="1" si="877"/>
        <v>100.99560908130775</v>
      </c>
      <c r="E9425" s="13">
        <f t="shared" ca="1" si="878"/>
        <v>988345.49191111547</v>
      </c>
      <c r="F9425" s="13">
        <f t="shared" ca="1" si="879"/>
        <v>4.0028806945945403</v>
      </c>
      <c r="G9425" s="13">
        <f t="shared" ca="1" si="880"/>
        <v>0.5092427519262811</v>
      </c>
      <c r="H9425" s="13">
        <f t="shared" ca="1" si="881"/>
        <v>0</v>
      </c>
    </row>
    <row r="9426" spans="3:8">
      <c r="C9426" s="13">
        <f t="shared" ca="1" si="876"/>
        <v>1998.0633959090906</v>
      </c>
      <c r="D9426" s="13">
        <f t="shared" ca="1" si="877"/>
        <v>99.838386289112805</v>
      </c>
      <c r="E9426" s="13">
        <f t="shared" ca="1" si="878"/>
        <v>996969.49771546782</v>
      </c>
      <c r="F9426" s="13">
        <f t="shared" ca="1" si="879"/>
        <v>3.9929848632038305</v>
      </c>
      <c r="G9426" s="13">
        <f t="shared" ca="1" si="880"/>
        <v>0.50060327699838303</v>
      </c>
      <c r="H9426" s="13">
        <f t="shared" ca="1" si="881"/>
        <v>0</v>
      </c>
    </row>
    <row r="9427" spans="3:8">
      <c r="C9427" s="13">
        <f t="shared" ca="1" si="876"/>
        <v>1986.6155211994662</v>
      </c>
      <c r="D9427" s="13">
        <f t="shared" ca="1" si="877"/>
        <v>100.36878798624815</v>
      </c>
      <c r="E9427" s="13">
        <f t="shared" ca="1" si="878"/>
        <v>984721.1488102912</v>
      </c>
      <c r="F9427" s="13">
        <f t="shared" ca="1" si="879"/>
        <v>3.9924003570351543</v>
      </c>
      <c r="G9427" s="13">
        <f t="shared" ca="1" si="880"/>
        <v>0.50399572728374997</v>
      </c>
      <c r="H9427" s="13">
        <f t="shared" ca="1" si="881"/>
        <v>0</v>
      </c>
    </row>
    <row r="9428" spans="3:8">
      <c r="C9428" s="13">
        <f t="shared" ca="1" si="876"/>
        <v>2001.8098061715591</v>
      </c>
      <c r="D9428" s="13">
        <f t="shared" ca="1" si="877"/>
        <v>100.33665612095689</v>
      </c>
      <c r="E9428" s="13">
        <f t="shared" ca="1" si="878"/>
        <v>992365.40025365015</v>
      </c>
      <c r="F9428" s="13">
        <f t="shared" ca="1" si="879"/>
        <v>4.0043538958509126</v>
      </c>
      <c r="G9428" s="13">
        <f t="shared" ca="1" si="880"/>
        <v>0.50159587827834051</v>
      </c>
      <c r="H9428" s="13">
        <f t="shared" ca="1" si="881"/>
        <v>0</v>
      </c>
    </row>
    <row r="9429" spans="3:8">
      <c r="C9429" s="13">
        <f t="shared" ca="1" si="876"/>
        <v>2011.1255517206689</v>
      </c>
      <c r="D9429" s="13">
        <f t="shared" ca="1" si="877"/>
        <v>100.29404901214052</v>
      </c>
      <c r="E9429" s="13">
        <f t="shared" ca="1" si="878"/>
        <v>994471.26060597925</v>
      </c>
      <c r="F9429" s="13">
        <f t="shared" ca="1" si="879"/>
        <v>3.9967082621285277</v>
      </c>
      <c r="G9429" s="13">
        <f t="shared" ca="1" si="880"/>
        <v>0.50886389410624056</v>
      </c>
      <c r="H9429" s="13">
        <f t="shared" ca="1" si="881"/>
        <v>0</v>
      </c>
    </row>
    <row r="9430" spans="3:8">
      <c r="C9430" s="13">
        <f t="shared" ca="1" si="876"/>
        <v>1993.7378855381266</v>
      </c>
      <c r="D9430" s="13">
        <f t="shared" ca="1" si="877"/>
        <v>99.456900336679752</v>
      </c>
      <c r="E9430" s="13">
        <f t="shared" ca="1" si="878"/>
        <v>1001209.9935506345</v>
      </c>
      <c r="F9430" s="13">
        <f t="shared" ca="1" si="879"/>
        <v>4.0000570162032165</v>
      </c>
      <c r="G9430" s="13">
        <f t="shared" ca="1" si="880"/>
        <v>0.49094322921030831</v>
      </c>
      <c r="H9430" s="13">
        <f t="shared" ca="1" si="881"/>
        <v>0</v>
      </c>
    </row>
    <row r="9431" spans="3:8">
      <c r="C9431" s="13">
        <f t="shared" ca="1" si="876"/>
        <v>2011.6127171438302</v>
      </c>
      <c r="D9431" s="13">
        <f t="shared" ca="1" si="877"/>
        <v>100.36660733139757</v>
      </c>
      <c r="E9431" s="13">
        <f t="shared" ca="1" si="878"/>
        <v>992564.23013761104</v>
      </c>
      <c r="F9431" s="13">
        <f t="shared" ca="1" si="879"/>
        <v>3.9892915029090692</v>
      </c>
      <c r="G9431" s="13">
        <f t="shared" ca="1" si="880"/>
        <v>0.51426434620065908</v>
      </c>
      <c r="H9431" s="13">
        <f t="shared" ca="1" si="881"/>
        <v>0</v>
      </c>
    </row>
    <row r="9432" spans="3:8">
      <c r="C9432" s="13">
        <f t="shared" ref="C9432:C9495" ca="1" si="882">NORMINV(RAND(),$D$3,$G$3)</f>
        <v>2022.6574326086209</v>
      </c>
      <c r="D9432" s="13">
        <f t="shared" ref="D9432:D9495" ca="1" si="883">NORMINV(RAND(),$D$4,$G$4)</f>
        <v>100.13933020998</v>
      </c>
      <c r="E9432" s="13">
        <f t="shared" ref="E9432:E9495" ca="1" si="884">NORMINV(RAND(),$D$5,$G$5)</f>
        <v>992541.884594228</v>
      </c>
      <c r="F9432" s="13">
        <f t="shared" ref="F9432:F9495" ca="1" si="885">NORMINV(RAND(),$D$6,$G$6)</f>
        <v>4.0044425989476027</v>
      </c>
      <c r="G9432" s="13">
        <f t="shared" ref="G9432:G9495" ca="1" si="886">C9432^2*D9432/(E9432*3.1415926*F9432^4)</f>
        <v>0.51095464637318966</v>
      </c>
      <c r="H9432" s="13">
        <f t="shared" ref="H9432:H9495" ca="1" si="887">IF(G9432&gt;0.54,1,IF(G9432&lt;0.46,1,0))</f>
        <v>0</v>
      </c>
    </row>
    <row r="9433" spans="3:8">
      <c r="C9433" s="13">
        <f t="shared" ca="1" si="882"/>
        <v>2001.8508909268221</v>
      </c>
      <c r="D9433" s="13">
        <f t="shared" ca="1" si="883"/>
        <v>100.52317536809014</v>
      </c>
      <c r="E9433" s="13">
        <f t="shared" ca="1" si="884"/>
        <v>987904.38320991129</v>
      </c>
      <c r="F9433" s="13">
        <f t="shared" ca="1" si="885"/>
        <v>3.9949268168606968</v>
      </c>
      <c r="G9433" s="13">
        <f t="shared" ca="1" si="886"/>
        <v>0.50960016624525328</v>
      </c>
      <c r="H9433" s="13">
        <f t="shared" ca="1" si="887"/>
        <v>0</v>
      </c>
    </row>
    <row r="9434" spans="3:8">
      <c r="C9434" s="13">
        <f t="shared" ca="1" si="882"/>
        <v>1998.3805808825537</v>
      </c>
      <c r="D9434" s="13">
        <f t="shared" ca="1" si="883"/>
        <v>98.862047072021767</v>
      </c>
      <c r="E9434" s="13">
        <f t="shared" ca="1" si="884"/>
        <v>1000552.1975577013</v>
      </c>
      <c r="F9434" s="13">
        <f t="shared" ca="1" si="885"/>
        <v>4.0053711736454121</v>
      </c>
      <c r="G9434" s="13">
        <f t="shared" ca="1" si="886"/>
        <v>0.4880061705472023</v>
      </c>
      <c r="H9434" s="13">
        <f t="shared" ca="1" si="887"/>
        <v>0</v>
      </c>
    </row>
    <row r="9435" spans="3:8">
      <c r="C9435" s="13">
        <f t="shared" ca="1" si="882"/>
        <v>2001.8021807401944</v>
      </c>
      <c r="D9435" s="13">
        <f t="shared" ca="1" si="883"/>
        <v>99.411044146778565</v>
      </c>
      <c r="E9435" s="13">
        <f t="shared" ca="1" si="884"/>
        <v>1000307.5241835036</v>
      </c>
      <c r="F9435" s="13">
        <f t="shared" ca="1" si="885"/>
        <v>4.0014308456412753</v>
      </c>
      <c r="G9435" s="13">
        <f t="shared" ca="1" si="886"/>
        <v>0.4944612791714571</v>
      </c>
      <c r="H9435" s="13">
        <f t="shared" ca="1" si="887"/>
        <v>0</v>
      </c>
    </row>
    <row r="9436" spans="3:8">
      <c r="C9436" s="13">
        <f t="shared" ca="1" si="882"/>
        <v>1993.8504544404104</v>
      </c>
      <c r="D9436" s="13">
        <f t="shared" ca="1" si="883"/>
        <v>98.981242581378311</v>
      </c>
      <c r="E9436" s="13">
        <f t="shared" ca="1" si="884"/>
        <v>1004515.9574894186</v>
      </c>
      <c r="F9436" s="13">
        <f t="shared" ca="1" si="885"/>
        <v>4.0102361573619465</v>
      </c>
      <c r="G9436" s="13">
        <f t="shared" ca="1" si="886"/>
        <v>0.48211602337466908</v>
      </c>
      <c r="H9436" s="13">
        <f t="shared" ca="1" si="887"/>
        <v>0</v>
      </c>
    </row>
    <row r="9437" spans="3:8">
      <c r="C9437" s="13">
        <f t="shared" ca="1" si="882"/>
        <v>1997.4404285160631</v>
      </c>
      <c r="D9437" s="13">
        <f t="shared" ca="1" si="883"/>
        <v>99.50946372150311</v>
      </c>
      <c r="E9437" s="13">
        <f t="shared" ca="1" si="884"/>
        <v>1007966.7447746299</v>
      </c>
      <c r="F9437" s="13">
        <f t="shared" ca="1" si="885"/>
        <v>3.997281424156367</v>
      </c>
      <c r="G9437" s="13">
        <f t="shared" ca="1" si="886"/>
        <v>0.4910854723751758</v>
      </c>
      <c r="H9437" s="13">
        <f t="shared" ca="1" si="887"/>
        <v>0</v>
      </c>
    </row>
    <row r="9438" spans="3:8">
      <c r="C9438" s="13">
        <f t="shared" ca="1" si="882"/>
        <v>2005.484972483441</v>
      </c>
      <c r="D9438" s="13">
        <f t="shared" ca="1" si="883"/>
        <v>99.368146346098001</v>
      </c>
      <c r="E9438" s="13">
        <f t="shared" ca="1" si="884"/>
        <v>997610.15515636152</v>
      </c>
      <c r="F9438" s="13">
        <f t="shared" ca="1" si="885"/>
        <v>3.99717001395691</v>
      </c>
      <c r="G9438" s="13">
        <f t="shared" ca="1" si="886"/>
        <v>0.4995337121063228</v>
      </c>
      <c r="H9438" s="13">
        <f t="shared" ca="1" si="887"/>
        <v>0</v>
      </c>
    </row>
    <row r="9439" spans="3:8">
      <c r="C9439" s="13">
        <f t="shared" ca="1" si="882"/>
        <v>1983.9480172183171</v>
      </c>
      <c r="D9439" s="13">
        <f t="shared" ca="1" si="883"/>
        <v>100.81762017274113</v>
      </c>
      <c r="E9439" s="13">
        <f t="shared" ca="1" si="884"/>
        <v>1006967.5579483061</v>
      </c>
      <c r="F9439" s="13">
        <f t="shared" ca="1" si="885"/>
        <v>4.0004701819139594</v>
      </c>
      <c r="G9439" s="13">
        <f t="shared" ca="1" si="886"/>
        <v>0.48976474983972368</v>
      </c>
      <c r="H9439" s="13">
        <f t="shared" ca="1" si="887"/>
        <v>0</v>
      </c>
    </row>
    <row r="9440" spans="3:8">
      <c r="C9440" s="13">
        <f t="shared" ca="1" si="882"/>
        <v>1988.7285076167311</v>
      </c>
      <c r="D9440" s="13">
        <f t="shared" ca="1" si="883"/>
        <v>99.353766270727206</v>
      </c>
      <c r="E9440" s="13">
        <f t="shared" ca="1" si="884"/>
        <v>991842.58869139059</v>
      </c>
      <c r="F9440" s="13">
        <f t="shared" ca="1" si="885"/>
        <v>3.9997720687095941</v>
      </c>
      <c r="G9440" s="13">
        <f t="shared" ca="1" si="886"/>
        <v>0.49272175990894568</v>
      </c>
      <c r="H9440" s="13">
        <f t="shared" ca="1" si="887"/>
        <v>0</v>
      </c>
    </row>
    <row r="9441" spans="3:8">
      <c r="C9441" s="13">
        <f t="shared" ca="1" si="882"/>
        <v>1994.7160118370316</v>
      </c>
      <c r="D9441" s="13">
        <f t="shared" ca="1" si="883"/>
        <v>100.68924054584345</v>
      </c>
      <c r="E9441" s="13">
        <f t="shared" ca="1" si="884"/>
        <v>1004058.4120305444</v>
      </c>
      <c r="F9441" s="13">
        <f t="shared" ca="1" si="885"/>
        <v>4.0089678304508665</v>
      </c>
      <c r="G9441" s="13">
        <f t="shared" ca="1" si="886"/>
        <v>0.4917066515689531</v>
      </c>
      <c r="H9441" s="13">
        <f t="shared" ca="1" si="887"/>
        <v>0</v>
      </c>
    </row>
    <row r="9442" spans="3:8">
      <c r="C9442" s="13">
        <f t="shared" ca="1" si="882"/>
        <v>2003.9744381522132</v>
      </c>
      <c r="D9442" s="13">
        <f t="shared" ca="1" si="883"/>
        <v>100.13836289229542</v>
      </c>
      <c r="E9442" s="13">
        <f t="shared" ca="1" si="884"/>
        <v>984575.36348604702</v>
      </c>
      <c r="F9442" s="13">
        <f t="shared" ca="1" si="885"/>
        <v>4.0011399686613727</v>
      </c>
      <c r="G9442" s="13">
        <f t="shared" ca="1" si="886"/>
        <v>0.50728384921715863</v>
      </c>
      <c r="H9442" s="13">
        <f t="shared" ca="1" si="887"/>
        <v>0</v>
      </c>
    </row>
    <row r="9443" spans="3:8">
      <c r="C9443" s="13">
        <f t="shared" ca="1" si="882"/>
        <v>1977.3977101909607</v>
      </c>
      <c r="D9443" s="13">
        <f t="shared" ca="1" si="883"/>
        <v>99.671043943214102</v>
      </c>
      <c r="E9443" s="13">
        <f t="shared" ca="1" si="884"/>
        <v>995021.80526578054</v>
      </c>
      <c r="F9443" s="13">
        <f t="shared" ca="1" si="885"/>
        <v>4.0067220821112226</v>
      </c>
      <c r="G9443" s="13">
        <f t="shared" ca="1" si="886"/>
        <v>0.48374637012771754</v>
      </c>
      <c r="H9443" s="13">
        <f t="shared" ca="1" si="887"/>
        <v>0</v>
      </c>
    </row>
    <row r="9444" spans="3:8">
      <c r="C9444" s="13">
        <f t="shared" ca="1" si="882"/>
        <v>1991.0775628646256</v>
      </c>
      <c r="D9444" s="13">
        <f t="shared" ca="1" si="883"/>
        <v>100.47891956479781</v>
      </c>
      <c r="E9444" s="13">
        <f t="shared" ca="1" si="884"/>
        <v>999209.35861242411</v>
      </c>
      <c r="F9444" s="13">
        <f t="shared" ca="1" si="885"/>
        <v>4.0021280876411449</v>
      </c>
      <c r="G9444" s="13">
        <f t="shared" ca="1" si="886"/>
        <v>0.49463064390765293</v>
      </c>
      <c r="H9444" s="13">
        <f t="shared" ca="1" si="887"/>
        <v>0</v>
      </c>
    </row>
    <row r="9445" spans="3:8">
      <c r="C9445" s="13">
        <f t="shared" ca="1" si="882"/>
        <v>2006.5249932717745</v>
      </c>
      <c r="D9445" s="13">
        <f t="shared" ca="1" si="883"/>
        <v>99.639742857188381</v>
      </c>
      <c r="E9445" s="13">
        <f t="shared" ca="1" si="884"/>
        <v>999940.73786226742</v>
      </c>
      <c r="F9445" s="13">
        <f t="shared" ca="1" si="885"/>
        <v>4.004241298260637</v>
      </c>
      <c r="G9445" s="13">
        <f t="shared" ca="1" si="886"/>
        <v>0.49672572947434729</v>
      </c>
      <c r="H9445" s="13">
        <f t="shared" ca="1" si="887"/>
        <v>0</v>
      </c>
    </row>
    <row r="9446" spans="3:8">
      <c r="C9446" s="13">
        <f t="shared" ca="1" si="882"/>
        <v>2012.8636158968948</v>
      </c>
      <c r="D9446" s="13">
        <f t="shared" ca="1" si="883"/>
        <v>99.545392632931652</v>
      </c>
      <c r="E9446" s="13">
        <f t="shared" ca="1" si="884"/>
        <v>973663.68269071996</v>
      </c>
      <c r="F9446" s="13">
        <f t="shared" ca="1" si="885"/>
        <v>4.0066169735088302</v>
      </c>
      <c r="G9446" s="13">
        <f t="shared" ca="1" si="886"/>
        <v>0.51165794318393887</v>
      </c>
      <c r="H9446" s="13">
        <f t="shared" ca="1" si="887"/>
        <v>0</v>
      </c>
    </row>
    <row r="9447" spans="3:8">
      <c r="C9447" s="13">
        <f t="shared" ca="1" si="882"/>
        <v>2009.3394917686603</v>
      </c>
      <c r="D9447" s="13">
        <f t="shared" ca="1" si="883"/>
        <v>100.05245118440835</v>
      </c>
      <c r="E9447" s="13">
        <f t="shared" ca="1" si="884"/>
        <v>991837.47510838497</v>
      </c>
      <c r="F9447" s="13">
        <f t="shared" ca="1" si="885"/>
        <v>3.9816383271595988</v>
      </c>
      <c r="G9447" s="13">
        <f t="shared" ca="1" si="886"/>
        <v>0.5158183181540742</v>
      </c>
      <c r="H9447" s="13">
        <f t="shared" ca="1" si="887"/>
        <v>0</v>
      </c>
    </row>
    <row r="9448" spans="3:8">
      <c r="C9448" s="13">
        <f t="shared" ca="1" si="882"/>
        <v>1998.3120875974887</v>
      </c>
      <c r="D9448" s="13">
        <f t="shared" ca="1" si="883"/>
        <v>99.820335376928625</v>
      </c>
      <c r="E9448" s="13">
        <f t="shared" ca="1" si="884"/>
        <v>993947.05366207927</v>
      </c>
      <c r="F9448" s="13">
        <f t="shared" ca="1" si="885"/>
        <v>4.0041156102579087</v>
      </c>
      <c r="G9448" s="13">
        <f t="shared" ca="1" si="886"/>
        <v>0.49659930366498295</v>
      </c>
      <c r="H9448" s="13">
        <f t="shared" ca="1" si="887"/>
        <v>0</v>
      </c>
    </row>
    <row r="9449" spans="3:8">
      <c r="C9449" s="13">
        <f t="shared" ca="1" si="882"/>
        <v>2021.2655345520416</v>
      </c>
      <c r="D9449" s="13">
        <f t="shared" ca="1" si="883"/>
        <v>99.04696838689793</v>
      </c>
      <c r="E9449" s="13">
        <f t="shared" ca="1" si="884"/>
        <v>997136.96282484184</v>
      </c>
      <c r="F9449" s="13">
        <f t="shared" ca="1" si="885"/>
        <v>3.9986638749744925</v>
      </c>
      <c r="G9449" s="13">
        <f t="shared" ca="1" si="886"/>
        <v>0.50527016085431242</v>
      </c>
      <c r="H9449" s="13">
        <f t="shared" ca="1" si="887"/>
        <v>0</v>
      </c>
    </row>
    <row r="9450" spans="3:8">
      <c r="C9450" s="13">
        <f t="shared" ca="1" si="882"/>
        <v>1993.5961302535786</v>
      </c>
      <c r="D9450" s="13">
        <f t="shared" ca="1" si="883"/>
        <v>99.940043604958234</v>
      </c>
      <c r="E9450" s="13">
        <f t="shared" ca="1" si="884"/>
        <v>989075.40839546314</v>
      </c>
      <c r="F9450" s="13">
        <f t="shared" ca="1" si="885"/>
        <v>3.9932525548812459</v>
      </c>
      <c r="G9450" s="13">
        <f t="shared" ca="1" si="886"/>
        <v>0.50272156627758524</v>
      </c>
      <c r="H9450" s="13">
        <f t="shared" ca="1" si="887"/>
        <v>0</v>
      </c>
    </row>
    <row r="9451" spans="3:8">
      <c r="C9451" s="13">
        <f t="shared" ca="1" si="882"/>
        <v>2009.8003734689278</v>
      </c>
      <c r="D9451" s="13">
        <f t="shared" ca="1" si="883"/>
        <v>100.2037092744259</v>
      </c>
      <c r="E9451" s="13">
        <f t="shared" ca="1" si="884"/>
        <v>980018.90711697494</v>
      </c>
      <c r="F9451" s="13">
        <f t="shared" ca="1" si="885"/>
        <v>4.0043516425175714</v>
      </c>
      <c r="G9451" s="13">
        <f t="shared" ca="1" si="886"/>
        <v>0.51130082248004416</v>
      </c>
      <c r="H9451" s="13">
        <f t="shared" ca="1" si="887"/>
        <v>0</v>
      </c>
    </row>
    <row r="9452" spans="3:8">
      <c r="C9452" s="13">
        <f t="shared" ca="1" si="882"/>
        <v>1984.2374964224427</v>
      </c>
      <c r="D9452" s="13">
        <f t="shared" ca="1" si="883"/>
        <v>99.74554653027208</v>
      </c>
      <c r="E9452" s="13">
        <f t="shared" ca="1" si="884"/>
        <v>983501.70642005466</v>
      </c>
      <c r="F9452" s="13">
        <f t="shared" ca="1" si="885"/>
        <v>3.9990397965870352</v>
      </c>
      <c r="G9452" s="13">
        <f t="shared" ca="1" si="886"/>
        <v>0.49697315674828146</v>
      </c>
      <c r="H9452" s="13">
        <f t="shared" ca="1" si="887"/>
        <v>0</v>
      </c>
    </row>
    <row r="9453" spans="3:8">
      <c r="C9453" s="13">
        <f t="shared" ca="1" si="882"/>
        <v>2012.9314592040155</v>
      </c>
      <c r="D9453" s="13">
        <f t="shared" ca="1" si="883"/>
        <v>99.850930134714616</v>
      </c>
      <c r="E9453" s="13">
        <f t="shared" ca="1" si="884"/>
        <v>990717.28671656735</v>
      </c>
      <c r="F9453" s="13">
        <f t="shared" ca="1" si="885"/>
        <v>3.9974213236730907</v>
      </c>
      <c r="G9453" s="13">
        <f t="shared" ca="1" si="886"/>
        <v>0.50908556619303802</v>
      </c>
      <c r="H9453" s="13">
        <f t="shared" ca="1" si="887"/>
        <v>0</v>
      </c>
    </row>
    <row r="9454" spans="3:8">
      <c r="C9454" s="13">
        <f t="shared" ca="1" si="882"/>
        <v>2011.1730224065402</v>
      </c>
      <c r="D9454" s="13">
        <f t="shared" ca="1" si="883"/>
        <v>99.776471251323585</v>
      </c>
      <c r="E9454" s="13">
        <f t="shared" ca="1" si="884"/>
        <v>995862.37471695291</v>
      </c>
      <c r="F9454" s="13">
        <f t="shared" ca="1" si="885"/>
        <v>3.9873585776448421</v>
      </c>
      <c r="G9454" s="13">
        <f t="shared" ca="1" si="886"/>
        <v>0.51031301970667253</v>
      </c>
      <c r="H9454" s="13">
        <f t="shared" ca="1" si="887"/>
        <v>0</v>
      </c>
    </row>
    <row r="9455" spans="3:8">
      <c r="C9455" s="13">
        <f t="shared" ca="1" si="882"/>
        <v>1984.3745296271334</v>
      </c>
      <c r="D9455" s="13">
        <f t="shared" ca="1" si="883"/>
        <v>99.944073645233516</v>
      </c>
      <c r="E9455" s="13">
        <f t="shared" ca="1" si="884"/>
        <v>991870.68393245246</v>
      </c>
      <c r="F9455" s="13">
        <f t="shared" ca="1" si="885"/>
        <v>4.0059914230362796</v>
      </c>
      <c r="G9455" s="13">
        <f t="shared" ca="1" si="886"/>
        <v>0.49041004249946979</v>
      </c>
      <c r="H9455" s="13">
        <f t="shared" ca="1" si="887"/>
        <v>0</v>
      </c>
    </row>
    <row r="9456" spans="3:8">
      <c r="C9456" s="13">
        <f t="shared" ca="1" si="882"/>
        <v>1997.4118060772792</v>
      </c>
      <c r="D9456" s="13">
        <f t="shared" ca="1" si="883"/>
        <v>100.01413129300491</v>
      </c>
      <c r="E9456" s="13">
        <f t="shared" ca="1" si="884"/>
        <v>991901.41854759329</v>
      </c>
      <c r="F9456" s="13">
        <f t="shared" ca="1" si="885"/>
        <v>3.9983082665901537</v>
      </c>
      <c r="G9456" s="13">
        <f t="shared" ca="1" si="886"/>
        <v>0.50104082764267688</v>
      </c>
      <c r="H9456" s="13">
        <f t="shared" ca="1" si="887"/>
        <v>0</v>
      </c>
    </row>
    <row r="9457" spans="3:8">
      <c r="C9457" s="13">
        <f t="shared" ca="1" si="882"/>
        <v>1998.3321232580704</v>
      </c>
      <c r="D9457" s="13">
        <f t="shared" ca="1" si="883"/>
        <v>99.344973164782672</v>
      </c>
      <c r="E9457" s="13">
        <f t="shared" ca="1" si="884"/>
        <v>995988.68675006414</v>
      </c>
      <c r="F9457" s="13">
        <f t="shared" ca="1" si="885"/>
        <v>4.0051605750344788</v>
      </c>
      <c r="G9457" s="13">
        <f t="shared" ca="1" si="886"/>
        <v>0.49271664682890487</v>
      </c>
      <c r="H9457" s="13">
        <f t="shared" ca="1" si="887"/>
        <v>0</v>
      </c>
    </row>
    <row r="9458" spans="3:8">
      <c r="C9458" s="13">
        <f t="shared" ca="1" si="882"/>
        <v>2017.1664196485999</v>
      </c>
      <c r="D9458" s="13">
        <f t="shared" ca="1" si="883"/>
        <v>99.687804958382088</v>
      </c>
      <c r="E9458" s="13">
        <f t="shared" ca="1" si="884"/>
        <v>981543.7995969021</v>
      </c>
      <c r="F9458" s="13">
        <f t="shared" ca="1" si="885"/>
        <v>4.0043045782471953</v>
      </c>
      <c r="G9458" s="13">
        <f t="shared" ca="1" si="886"/>
        <v>0.51163179878596232</v>
      </c>
      <c r="H9458" s="13">
        <f t="shared" ca="1" si="887"/>
        <v>0</v>
      </c>
    </row>
    <row r="9459" spans="3:8">
      <c r="C9459" s="13">
        <f t="shared" ca="1" si="882"/>
        <v>2001.780311763644</v>
      </c>
      <c r="D9459" s="13">
        <f t="shared" ca="1" si="883"/>
        <v>100.10833166589988</v>
      </c>
      <c r="E9459" s="13">
        <f t="shared" ca="1" si="884"/>
        <v>981640.29439828871</v>
      </c>
      <c r="F9459" s="13">
        <f t="shared" ca="1" si="885"/>
        <v>4.0065535719896062</v>
      </c>
      <c r="G9459" s="13">
        <f t="shared" ca="1" si="886"/>
        <v>0.5047972636254866</v>
      </c>
      <c r="H9459" s="13">
        <f t="shared" ca="1" si="887"/>
        <v>0</v>
      </c>
    </row>
    <row r="9460" spans="3:8">
      <c r="C9460" s="13">
        <f t="shared" ca="1" si="882"/>
        <v>2011.9277986235859</v>
      </c>
      <c r="D9460" s="13">
        <f t="shared" ca="1" si="883"/>
        <v>99.704535087347182</v>
      </c>
      <c r="E9460" s="13">
        <f t="shared" ca="1" si="884"/>
        <v>995936.39400234714</v>
      </c>
      <c r="F9460" s="13">
        <f t="shared" ca="1" si="885"/>
        <v>3.9969239099849903</v>
      </c>
      <c r="G9460" s="13">
        <f t="shared" ca="1" si="886"/>
        <v>0.50542265493865068</v>
      </c>
      <c r="H9460" s="13">
        <f t="shared" ca="1" si="887"/>
        <v>0</v>
      </c>
    </row>
    <row r="9461" spans="3:8">
      <c r="C9461" s="13">
        <f t="shared" ca="1" si="882"/>
        <v>1997.33275552444</v>
      </c>
      <c r="D9461" s="13">
        <f t="shared" ca="1" si="883"/>
        <v>100.10798026995819</v>
      </c>
      <c r="E9461" s="13">
        <f t="shared" ca="1" si="884"/>
        <v>993649.26139266067</v>
      </c>
      <c r="F9461" s="13">
        <f t="shared" ca="1" si="885"/>
        <v>4.0056461845177012</v>
      </c>
      <c r="G9461" s="13">
        <f t="shared" ca="1" si="886"/>
        <v>0.49693115498337481</v>
      </c>
      <c r="H9461" s="13">
        <f t="shared" ca="1" si="887"/>
        <v>0</v>
      </c>
    </row>
    <row r="9462" spans="3:8">
      <c r="C9462" s="13">
        <f t="shared" ca="1" si="882"/>
        <v>2019.7882338654417</v>
      </c>
      <c r="D9462" s="13">
        <f t="shared" ca="1" si="883"/>
        <v>100.39669914136493</v>
      </c>
      <c r="E9462" s="13">
        <f t="shared" ca="1" si="884"/>
        <v>988143.10885599675</v>
      </c>
      <c r="F9462" s="13">
        <f t="shared" ca="1" si="885"/>
        <v>4.0095924001397059</v>
      </c>
      <c r="G9462" s="13">
        <f t="shared" ca="1" si="886"/>
        <v>0.51045856343532559</v>
      </c>
      <c r="H9462" s="13">
        <f t="shared" ca="1" si="887"/>
        <v>0</v>
      </c>
    </row>
    <row r="9463" spans="3:8">
      <c r="C9463" s="13">
        <f t="shared" ca="1" si="882"/>
        <v>2017.1954885261293</v>
      </c>
      <c r="D9463" s="13">
        <f t="shared" ca="1" si="883"/>
        <v>100.18850835962378</v>
      </c>
      <c r="E9463" s="13">
        <f t="shared" ca="1" si="884"/>
        <v>987768.39611080743</v>
      </c>
      <c r="F9463" s="13">
        <f t="shared" ca="1" si="885"/>
        <v>3.9997154871099525</v>
      </c>
      <c r="G9463" s="13">
        <f t="shared" ca="1" si="886"/>
        <v>0.51332509545725558</v>
      </c>
      <c r="H9463" s="13">
        <f t="shared" ca="1" si="887"/>
        <v>0</v>
      </c>
    </row>
    <row r="9464" spans="3:8">
      <c r="C9464" s="13">
        <f t="shared" ca="1" si="882"/>
        <v>1995.0795421358678</v>
      </c>
      <c r="D9464" s="13">
        <f t="shared" ca="1" si="883"/>
        <v>99.420427370457347</v>
      </c>
      <c r="E9464" s="13">
        <f t="shared" ca="1" si="884"/>
        <v>1002558.9024150372</v>
      </c>
      <c r="F9464" s="13">
        <f t="shared" ca="1" si="885"/>
        <v>4.0016305796911809</v>
      </c>
      <c r="G9464" s="13">
        <f t="shared" ca="1" si="886"/>
        <v>0.48999124527405791</v>
      </c>
      <c r="H9464" s="13">
        <f t="shared" ca="1" si="887"/>
        <v>0</v>
      </c>
    </row>
    <row r="9465" spans="3:8">
      <c r="C9465" s="13">
        <f t="shared" ca="1" si="882"/>
        <v>1980.1424621158462</v>
      </c>
      <c r="D9465" s="13">
        <f t="shared" ca="1" si="883"/>
        <v>101.10539928470781</v>
      </c>
      <c r="E9465" s="13">
        <f t="shared" ca="1" si="884"/>
        <v>986340.0082542852</v>
      </c>
      <c r="F9465" s="13">
        <f t="shared" ca="1" si="885"/>
        <v>4.0013073459828066</v>
      </c>
      <c r="G9465" s="13">
        <f t="shared" ca="1" si="886"/>
        <v>0.49909481940196204</v>
      </c>
      <c r="H9465" s="13">
        <f t="shared" ca="1" si="887"/>
        <v>0</v>
      </c>
    </row>
    <row r="9466" spans="3:8">
      <c r="C9466" s="13">
        <f t="shared" ca="1" si="882"/>
        <v>2013.9055047176255</v>
      </c>
      <c r="D9466" s="13">
        <f t="shared" ca="1" si="883"/>
        <v>99.222382443370236</v>
      </c>
      <c r="E9466" s="13">
        <f t="shared" ca="1" si="884"/>
        <v>994103.55656674097</v>
      </c>
      <c r="F9466" s="13">
        <f t="shared" ca="1" si="885"/>
        <v>3.9988320694466055</v>
      </c>
      <c r="G9466" s="13">
        <f t="shared" ca="1" si="886"/>
        <v>0.50393401112344804</v>
      </c>
      <c r="H9466" s="13">
        <f t="shared" ca="1" si="887"/>
        <v>0</v>
      </c>
    </row>
    <row r="9467" spans="3:8">
      <c r="C9467" s="13">
        <f t="shared" ca="1" si="882"/>
        <v>2006.9522153375594</v>
      </c>
      <c r="D9467" s="13">
        <f t="shared" ca="1" si="883"/>
        <v>99.77469651324131</v>
      </c>
      <c r="E9467" s="13">
        <f t="shared" ca="1" si="884"/>
        <v>1000622.0238899079</v>
      </c>
      <c r="F9467" s="13">
        <f t="shared" ca="1" si="885"/>
        <v>3.980921832843944</v>
      </c>
      <c r="G9467" s="13">
        <f t="shared" ca="1" si="886"/>
        <v>0.50902598935265109</v>
      </c>
      <c r="H9467" s="13">
        <f t="shared" ca="1" si="887"/>
        <v>0</v>
      </c>
    </row>
    <row r="9468" spans="3:8">
      <c r="C9468" s="13">
        <f t="shared" ca="1" si="882"/>
        <v>1994.9833109816029</v>
      </c>
      <c r="D9468" s="13">
        <f t="shared" ca="1" si="883"/>
        <v>99.908708724132794</v>
      </c>
      <c r="E9468" s="13">
        <f t="shared" ca="1" si="884"/>
        <v>989945.27308868628</v>
      </c>
      <c r="F9468" s="13">
        <f t="shared" ca="1" si="885"/>
        <v>4.0073757255022686</v>
      </c>
      <c r="G9468" s="13">
        <f t="shared" ca="1" si="886"/>
        <v>0.49577037958891595</v>
      </c>
      <c r="H9468" s="13">
        <f t="shared" ca="1" si="887"/>
        <v>0</v>
      </c>
    </row>
    <row r="9469" spans="3:8">
      <c r="C9469" s="13">
        <f t="shared" ca="1" si="882"/>
        <v>1979.4322256861183</v>
      </c>
      <c r="D9469" s="13">
        <f t="shared" ca="1" si="883"/>
        <v>99.639154723653419</v>
      </c>
      <c r="E9469" s="13">
        <f t="shared" ca="1" si="884"/>
        <v>1008570.9619523793</v>
      </c>
      <c r="F9469" s="13">
        <f t="shared" ca="1" si="885"/>
        <v>4.0034766631119281</v>
      </c>
      <c r="G9469" s="13">
        <f t="shared" ca="1" si="886"/>
        <v>0.47962937855257298</v>
      </c>
      <c r="H9469" s="13">
        <f t="shared" ca="1" si="887"/>
        <v>0</v>
      </c>
    </row>
    <row r="9470" spans="3:8">
      <c r="C9470" s="13">
        <f t="shared" ca="1" si="882"/>
        <v>1979.9314515461158</v>
      </c>
      <c r="D9470" s="13">
        <f t="shared" ca="1" si="883"/>
        <v>99.572058726834257</v>
      </c>
      <c r="E9470" s="13">
        <f t="shared" ca="1" si="884"/>
        <v>999913.28279639396</v>
      </c>
      <c r="F9470" s="13">
        <f t="shared" ca="1" si="885"/>
        <v>3.9918527733208546</v>
      </c>
      <c r="G9470" s="13">
        <f t="shared" ca="1" si="886"/>
        <v>0.48935894522499518</v>
      </c>
      <c r="H9470" s="13">
        <f t="shared" ca="1" si="887"/>
        <v>0</v>
      </c>
    </row>
    <row r="9471" spans="3:8">
      <c r="C9471" s="13">
        <f t="shared" ca="1" si="882"/>
        <v>1996.6922735139876</v>
      </c>
      <c r="D9471" s="13">
        <f t="shared" ca="1" si="883"/>
        <v>100.17307928165999</v>
      </c>
      <c r="E9471" s="13">
        <f t="shared" ca="1" si="884"/>
        <v>985994.45127935114</v>
      </c>
      <c r="F9471" s="13">
        <f t="shared" ca="1" si="885"/>
        <v>4.0060274669089218</v>
      </c>
      <c r="G9471" s="13">
        <f t="shared" ca="1" si="886"/>
        <v>0.50060279711184263</v>
      </c>
      <c r="H9471" s="13">
        <f t="shared" ca="1" si="887"/>
        <v>0</v>
      </c>
    </row>
    <row r="9472" spans="3:8">
      <c r="C9472" s="13">
        <f t="shared" ca="1" si="882"/>
        <v>1990.0680964720252</v>
      </c>
      <c r="D9472" s="13">
        <f t="shared" ca="1" si="883"/>
        <v>98.630782134281162</v>
      </c>
      <c r="E9472" s="13">
        <f t="shared" ca="1" si="884"/>
        <v>986774.53221745393</v>
      </c>
      <c r="F9472" s="13">
        <f t="shared" ca="1" si="885"/>
        <v>4.0048665952090907</v>
      </c>
      <c r="G9472" s="13">
        <f t="shared" ca="1" si="886"/>
        <v>0.48981077917323335</v>
      </c>
      <c r="H9472" s="13">
        <f t="shared" ca="1" si="887"/>
        <v>0</v>
      </c>
    </row>
    <row r="9473" spans="3:8">
      <c r="C9473" s="13">
        <f t="shared" ca="1" si="882"/>
        <v>2005.5348809985462</v>
      </c>
      <c r="D9473" s="13">
        <f t="shared" ca="1" si="883"/>
        <v>99.585559043328942</v>
      </c>
      <c r="E9473" s="13">
        <f t="shared" ca="1" si="884"/>
        <v>995712.5408179498</v>
      </c>
      <c r="F9473" s="13">
        <f t="shared" ca="1" si="885"/>
        <v>4.0041894088682284</v>
      </c>
      <c r="G9473" s="13">
        <f t="shared" ca="1" si="886"/>
        <v>0.49809767281432954</v>
      </c>
      <c r="H9473" s="13">
        <f t="shared" ca="1" si="887"/>
        <v>0</v>
      </c>
    </row>
    <row r="9474" spans="3:8">
      <c r="C9474" s="13">
        <f t="shared" ca="1" si="882"/>
        <v>2011.8156278642643</v>
      </c>
      <c r="D9474" s="13">
        <f t="shared" ca="1" si="883"/>
        <v>101.48548719007037</v>
      </c>
      <c r="E9474" s="13">
        <f t="shared" ca="1" si="884"/>
        <v>996110.23240916093</v>
      </c>
      <c r="F9474" s="13">
        <f t="shared" ca="1" si="885"/>
        <v>4.0051857887979248</v>
      </c>
      <c r="G9474" s="13">
        <f t="shared" ca="1" si="886"/>
        <v>0.51007303250676128</v>
      </c>
      <c r="H9474" s="13">
        <f t="shared" ca="1" si="887"/>
        <v>0</v>
      </c>
    </row>
    <row r="9475" spans="3:8">
      <c r="C9475" s="13">
        <f t="shared" ca="1" si="882"/>
        <v>2016.8865421672413</v>
      </c>
      <c r="D9475" s="13">
        <f t="shared" ca="1" si="883"/>
        <v>100.68413761286166</v>
      </c>
      <c r="E9475" s="13">
        <f t="shared" ca="1" si="884"/>
        <v>985655.20260377065</v>
      </c>
      <c r="F9475" s="13">
        <f t="shared" ca="1" si="885"/>
        <v>4.0010714559928653</v>
      </c>
      <c r="G9475" s="13">
        <f t="shared" ca="1" si="886"/>
        <v>0.51611190448998989</v>
      </c>
      <c r="H9475" s="13">
        <f t="shared" ca="1" si="887"/>
        <v>0</v>
      </c>
    </row>
    <row r="9476" spans="3:8">
      <c r="C9476" s="13">
        <f t="shared" ca="1" si="882"/>
        <v>1985.4579220925834</v>
      </c>
      <c r="D9476" s="13">
        <f t="shared" ca="1" si="883"/>
        <v>100.02666734344659</v>
      </c>
      <c r="E9476" s="13">
        <f t="shared" ca="1" si="884"/>
        <v>997665.99828850769</v>
      </c>
      <c r="F9476" s="13">
        <f t="shared" ca="1" si="885"/>
        <v>3.9977117738001895</v>
      </c>
      <c r="G9476" s="13">
        <f t="shared" ca="1" si="886"/>
        <v>0.49255668862631508</v>
      </c>
      <c r="H9476" s="13">
        <f t="shared" ca="1" si="887"/>
        <v>0</v>
      </c>
    </row>
    <row r="9477" spans="3:8">
      <c r="C9477" s="13">
        <f t="shared" ca="1" si="882"/>
        <v>1996.2827368819292</v>
      </c>
      <c r="D9477" s="13">
        <f t="shared" ca="1" si="883"/>
        <v>99.956467863058009</v>
      </c>
      <c r="E9477" s="13">
        <f t="shared" ca="1" si="884"/>
        <v>990778.15956557263</v>
      </c>
      <c r="F9477" s="13">
        <f t="shared" ca="1" si="885"/>
        <v>4.0071198758108757</v>
      </c>
      <c r="G9477" s="13">
        <f t="shared" ca="1" si="886"/>
        <v>0.49636296970531624</v>
      </c>
      <c r="H9477" s="13">
        <f t="shared" ca="1" si="887"/>
        <v>0</v>
      </c>
    </row>
    <row r="9478" spans="3:8">
      <c r="C9478" s="13">
        <f t="shared" ca="1" si="882"/>
        <v>2009.6051491823036</v>
      </c>
      <c r="D9478" s="13">
        <f t="shared" ca="1" si="883"/>
        <v>100.21060399944209</v>
      </c>
      <c r="E9478" s="13">
        <f t="shared" ca="1" si="884"/>
        <v>1006344.7075766568</v>
      </c>
      <c r="F9478" s="13">
        <f t="shared" ca="1" si="885"/>
        <v>3.9880526905701315</v>
      </c>
      <c r="G9478" s="13">
        <f t="shared" ca="1" si="886"/>
        <v>0.50605179156542701</v>
      </c>
      <c r="H9478" s="13">
        <f t="shared" ca="1" si="887"/>
        <v>0</v>
      </c>
    </row>
    <row r="9479" spans="3:8">
      <c r="C9479" s="13">
        <f t="shared" ca="1" si="882"/>
        <v>1992.7721394851455</v>
      </c>
      <c r="D9479" s="13">
        <f t="shared" ca="1" si="883"/>
        <v>99.621996185656343</v>
      </c>
      <c r="E9479" s="13">
        <f t="shared" ca="1" si="884"/>
        <v>1004829.421552805</v>
      </c>
      <c r="F9479" s="13">
        <f t="shared" ca="1" si="885"/>
        <v>4.0049883353426665</v>
      </c>
      <c r="G9479" s="13">
        <f t="shared" ca="1" si="886"/>
        <v>0.48710579365453927</v>
      </c>
      <c r="H9479" s="13">
        <f t="shared" ca="1" si="887"/>
        <v>0</v>
      </c>
    </row>
    <row r="9480" spans="3:8">
      <c r="C9480" s="13">
        <f t="shared" ca="1" si="882"/>
        <v>1999.1193950200236</v>
      </c>
      <c r="D9480" s="13">
        <f t="shared" ca="1" si="883"/>
        <v>100.02950258733105</v>
      </c>
      <c r="E9480" s="13">
        <f t="shared" ca="1" si="884"/>
        <v>994107.09524470451</v>
      </c>
      <c r="F9480" s="13">
        <f t="shared" ca="1" si="885"/>
        <v>3.9956143495095948</v>
      </c>
      <c r="G9480" s="13">
        <f t="shared" ca="1" si="886"/>
        <v>0.50221338003133342</v>
      </c>
      <c r="H9480" s="13">
        <f t="shared" ca="1" si="887"/>
        <v>0</v>
      </c>
    </row>
    <row r="9481" spans="3:8">
      <c r="C9481" s="13">
        <f t="shared" ca="1" si="882"/>
        <v>2013.2137883836378</v>
      </c>
      <c r="D9481" s="13">
        <f t="shared" ca="1" si="883"/>
        <v>99.624453188796664</v>
      </c>
      <c r="E9481" s="13">
        <f t="shared" ca="1" si="884"/>
        <v>991137.4385880453</v>
      </c>
      <c r="F9481" s="13">
        <f t="shared" ca="1" si="885"/>
        <v>3.9962300390838528</v>
      </c>
      <c r="G9481" s="13">
        <f t="shared" ca="1" si="886"/>
        <v>0.50846384413961587</v>
      </c>
      <c r="H9481" s="13">
        <f t="shared" ca="1" si="887"/>
        <v>0</v>
      </c>
    </row>
    <row r="9482" spans="3:8">
      <c r="C9482" s="13">
        <f t="shared" ca="1" si="882"/>
        <v>1966.8360590488667</v>
      </c>
      <c r="D9482" s="13">
        <f t="shared" ca="1" si="883"/>
        <v>99.494300555852789</v>
      </c>
      <c r="E9482" s="13">
        <f t="shared" ca="1" si="884"/>
        <v>986752.91523436503</v>
      </c>
      <c r="F9482" s="13">
        <f t="shared" ca="1" si="885"/>
        <v>4.0018163653526431</v>
      </c>
      <c r="G9482" s="13">
        <f t="shared" ca="1" si="886"/>
        <v>0.48411397516973581</v>
      </c>
      <c r="H9482" s="13">
        <f t="shared" ca="1" si="887"/>
        <v>0</v>
      </c>
    </row>
    <row r="9483" spans="3:8">
      <c r="C9483" s="13">
        <f t="shared" ca="1" si="882"/>
        <v>2007.8606226244983</v>
      </c>
      <c r="D9483" s="13">
        <f t="shared" ca="1" si="883"/>
        <v>99.579523286207717</v>
      </c>
      <c r="E9483" s="13">
        <f t="shared" ca="1" si="884"/>
        <v>1010285.2172715405</v>
      </c>
      <c r="F9483" s="13">
        <f t="shared" ca="1" si="885"/>
        <v>3.9943585421141692</v>
      </c>
      <c r="G9483" s="13">
        <f t="shared" ca="1" si="886"/>
        <v>0.49688412597577664</v>
      </c>
      <c r="H9483" s="13">
        <f t="shared" ca="1" si="887"/>
        <v>0</v>
      </c>
    </row>
    <row r="9484" spans="3:8">
      <c r="C9484" s="13">
        <f t="shared" ca="1" si="882"/>
        <v>1990.6005523903102</v>
      </c>
      <c r="D9484" s="13">
        <f t="shared" ca="1" si="883"/>
        <v>100.23720453372009</v>
      </c>
      <c r="E9484" s="13">
        <f t="shared" ca="1" si="884"/>
        <v>995143.39460703405</v>
      </c>
      <c r="F9484" s="13">
        <f t="shared" ca="1" si="885"/>
        <v>4.0056181078222641</v>
      </c>
      <c r="G9484" s="13">
        <f t="shared" ca="1" si="886"/>
        <v>0.49349583333113795</v>
      </c>
      <c r="H9484" s="13">
        <f t="shared" ca="1" si="887"/>
        <v>0</v>
      </c>
    </row>
    <row r="9485" spans="3:8">
      <c r="C9485" s="13">
        <f t="shared" ca="1" si="882"/>
        <v>1997.1686189202906</v>
      </c>
      <c r="D9485" s="13">
        <f t="shared" ca="1" si="883"/>
        <v>99.774273950365355</v>
      </c>
      <c r="E9485" s="13">
        <f t="shared" ca="1" si="884"/>
        <v>997415.64551572944</v>
      </c>
      <c r="F9485" s="13">
        <f t="shared" ca="1" si="885"/>
        <v>4.010434381634723</v>
      </c>
      <c r="G9485" s="13">
        <f t="shared" ca="1" si="886"/>
        <v>0.4909715669639147</v>
      </c>
      <c r="H9485" s="13">
        <f t="shared" ca="1" si="887"/>
        <v>0</v>
      </c>
    </row>
    <row r="9486" spans="3:8">
      <c r="C9486" s="13">
        <f t="shared" ca="1" si="882"/>
        <v>2002.3297375500636</v>
      </c>
      <c r="D9486" s="13">
        <f t="shared" ca="1" si="883"/>
        <v>100.33050190806726</v>
      </c>
      <c r="E9486" s="13">
        <f t="shared" ca="1" si="884"/>
        <v>1002035.3925976371</v>
      </c>
      <c r="F9486" s="13">
        <f t="shared" ca="1" si="885"/>
        <v>3.9953585316284861</v>
      </c>
      <c r="G9486" s="13">
        <f t="shared" ca="1" si="886"/>
        <v>0.50147377021870765</v>
      </c>
      <c r="H9486" s="13">
        <f t="shared" ca="1" si="887"/>
        <v>0</v>
      </c>
    </row>
    <row r="9487" spans="3:8">
      <c r="C9487" s="13">
        <f t="shared" ca="1" si="882"/>
        <v>2000.1553460330736</v>
      </c>
      <c r="D9487" s="13">
        <f t="shared" ca="1" si="883"/>
        <v>100.24063843818399</v>
      </c>
      <c r="E9487" s="13">
        <f t="shared" ca="1" si="884"/>
        <v>1012344.8714764089</v>
      </c>
      <c r="F9487" s="13">
        <f t="shared" ca="1" si="885"/>
        <v>3.9930718543730745</v>
      </c>
      <c r="G9487" s="13">
        <f t="shared" ca="1" si="886"/>
        <v>0.49598029794737097</v>
      </c>
      <c r="H9487" s="13">
        <f t="shared" ca="1" si="887"/>
        <v>0</v>
      </c>
    </row>
    <row r="9488" spans="3:8">
      <c r="C9488" s="13">
        <f t="shared" ca="1" si="882"/>
        <v>1988.8438973607858</v>
      </c>
      <c r="D9488" s="13">
        <f t="shared" ca="1" si="883"/>
        <v>99.544885869708537</v>
      </c>
      <c r="E9488" s="13">
        <f t="shared" ca="1" si="884"/>
        <v>979250.17936600721</v>
      </c>
      <c r="F9488" s="13">
        <f t="shared" ca="1" si="885"/>
        <v>3.9950077359496783</v>
      </c>
      <c r="G9488" s="13">
        <f t="shared" ca="1" si="886"/>
        <v>0.50246558765347404</v>
      </c>
      <c r="H9488" s="13">
        <f t="shared" ca="1" si="887"/>
        <v>0</v>
      </c>
    </row>
    <row r="9489" spans="3:8">
      <c r="C9489" s="13">
        <f t="shared" ca="1" si="882"/>
        <v>2022.4752868788869</v>
      </c>
      <c r="D9489" s="13">
        <f t="shared" ca="1" si="883"/>
        <v>100.31858393173917</v>
      </c>
      <c r="E9489" s="13">
        <f t="shared" ca="1" si="884"/>
        <v>991589.85273251159</v>
      </c>
      <c r="F9489" s="13">
        <f t="shared" ca="1" si="885"/>
        <v>3.9984811929103654</v>
      </c>
      <c r="G9489" s="13">
        <f t="shared" ca="1" si="886"/>
        <v>0.51533029064627622</v>
      </c>
      <c r="H9489" s="13">
        <f t="shared" ca="1" si="887"/>
        <v>0</v>
      </c>
    </row>
    <row r="9490" spans="3:8">
      <c r="C9490" s="13">
        <f t="shared" ca="1" si="882"/>
        <v>1989.1248117544849</v>
      </c>
      <c r="D9490" s="13">
        <f t="shared" ca="1" si="883"/>
        <v>99.690348883238102</v>
      </c>
      <c r="E9490" s="13">
        <f t="shared" ca="1" si="884"/>
        <v>988013.88177037996</v>
      </c>
      <c r="F9490" s="13">
        <f t="shared" ca="1" si="885"/>
        <v>4.0004970003741782</v>
      </c>
      <c r="G9490" s="13">
        <f t="shared" ca="1" si="886"/>
        <v>0.49614483775490381</v>
      </c>
      <c r="H9490" s="13">
        <f t="shared" ca="1" si="887"/>
        <v>0</v>
      </c>
    </row>
    <row r="9491" spans="3:8">
      <c r="C9491" s="13">
        <f t="shared" ca="1" si="882"/>
        <v>1986.4793113199612</v>
      </c>
      <c r="D9491" s="13">
        <f t="shared" ca="1" si="883"/>
        <v>99.945786180343205</v>
      </c>
      <c r="E9491" s="13">
        <f t="shared" ca="1" si="884"/>
        <v>992962.94763165258</v>
      </c>
      <c r="F9491" s="13">
        <f t="shared" ca="1" si="885"/>
        <v>3.9894084571411064</v>
      </c>
      <c r="G9491" s="13">
        <f t="shared" ca="1" si="886"/>
        <v>0.49913227915427855</v>
      </c>
      <c r="H9491" s="13">
        <f t="shared" ca="1" si="887"/>
        <v>0</v>
      </c>
    </row>
    <row r="9492" spans="3:8">
      <c r="C9492" s="13">
        <f t="shared" ca="1" si="882"/>
        <v>2004.7215401866245</v>
      </c>
      <c r="D9492" s="13">
        <f t="shared" ca="1" si="883"/>
        <v>100.27358152369264</v>
      </c>
      <c r="E9492" s="13">
        <f t="shared" ca="1" si="884"/>
        <v>992350.82073349645</v>
      </c>
      <c r="F9492" s="13">
        <f t="shared" ca="1" si="885"/>
        <v>4.0019026775961857</v>
      </c>
      <c r="G9492" s="13">
        <f t="shared" ca="1" si="886"/>
        <v>0.50398017264087425</v>
      </c>
      <c r="H9492" s="13">
        <f t="shared" ca="1" si="887"/>
        <v>0</v>
      </c>
    </row>
    <row r="9493" spans="3:8">
      <c r="C9493" s="13">
        <f t="shared" ca="1" si="882"/>
        <v>1992.4544566313052</v>
      </c>
      <c r="D9493" s="13">
        <f t="shared" ca="1" si="883"/>
        <v>100.1610210699218</v>
      </c>
      <c r="E9493" s="13">
        <f t="shared" ca="1" si="884"/>
        <v>992360.85498097329</v>
      </c>
      <c r="F9493" s="13">
        <f t="shared" ca="1" si="885"/>
        <v>4.0011608239655043</v>
      </c>
      <c r="G9493" s="13">
        <f t="shared" ca="1" si="886"/>
        <v>0.49763627198311022</v>
      </c>
      <c r="H9493" s="13">
        <f t="shared" ca="1" si="887"/>
        <v>0</v>
      </c>
    </row>
    <row r="9494" spans="3:8">
      <c r="C9494" s="13">
        <f t="shared" ca="1" si="882"/>
        <v>2018.3498262725561</v>
      </c>
      <c r="D9494" s="13">
        <f t="shared" ca="1" si="883"/>
        <v>100.54642529163756</v>
      </c>
      <c r="E9494" s="13">
        <f t="shared" ca="1" si="884"/>
        <v>992523.51258668373</v>
      </c>
      <c r="F9494" s="13">
        <f t="shared" ca="1" si="885"/>
        <v>4.001535964671505</v>
      </c>
      <c r="G9494" s="13">
        <f t="shared" ca="1" si="886"/>
        <v>0.51234434923372907</v>
      </c>
      <c r="H9494" s="13">
        <f t="shared" ca="1" si="887"/>
        <v>0</v>
      </c>
    </row>
    <row r="9495" spans="3:8">
      <c r="C9495" s="13">
        <f t="shared" ca="1" si="882"/>
        <v>2005.2842537314793</v>
      </c>
      <c r="D9495" s="13">
        <f t="shared" ca="1" si="883"/>
        <v>101.15752223575227</v>
      </c>
      <c r="E9495" s="13">
        <f t="shared" ca="1" si="884"/>
        <v>992950.64545419288</v>
      </c>
      <c r="F9495" s="13">
        <f t="shared" ca="1" si="885"/>
        <v>3.9967982824920374</v>
      </c>
      <c r="G9495" s="13">
        <f t="shared" ca="1" si="886"/>
        <v>0.51100320294901147</v>
      </c>
      <c r="H9495" s="13">
        <f t="shared" ca="1" si="887"/>
        <v>0</v>
      </c>
    </row>
    <row r="9496" spans="3:8">
      <c r="C9496" s="13">
        <f t="shared" ref="C9496:C9559" ca="1" si="888">NORMINV(RAND(),$D$3,$G$3)</f>
        <v>1984.3075546809973</v>
      </c>
      <c r="D9496" s="13">
        <f t="shared" ref="D9496:D9559" ca="1" si="889">NORMINV(RAND(),$D$4,$G$4)</f>
        <v>100.01398059826388</v>
      </c>
      <c r="E9496" s="13">
        <f t="shared" ref="E9496:E9559" ca="1" si="890">NORMINV(RAND(),$D$5,$G$5)</f>
        <v>987393.22334329947</v>
      </c>
      <c r="F9496" s="13">
        <f t="shared" ref="F9496:F9559" ca="1" si="891">NORMINV(RAND(),$D$6,$G$6)</f>
        <v>4.001249763723405</v>
      </c>
      <c r="G9496" s="13">
        <f t="shared" ref="G9496:G9559" ca="1" si="892">C9496^2*D9496/(E9496*3.1415926*F9496^4)</f>
        <v>0.49528597566104032</v>
      </c>
      <c r="H9496" s="13">
        <f t="shared" ref="H9496:H9559" ca="1" si="893">IF(G9496&gt;0.54,1,IF(G9496&lt;0.46,1,0))</f>
        <v>0</v>
      </c>
    </row>
    <row r="9497" spans="3:8">
      <c r="C9497" s="13">
        <f t="shared" ca="1" si="888"/>
        <v>2011.0671888238078</v>
      </c>
      <c r="D9497" s="13">
        <f t="shared" ca="1" si="889"/>
        <v>99.603724300571386</v>
      </c>
      <c r="E9497" s="13">
        <f t="shared" ca="1" si="890"/>
        <v>996797.38585892122</v>
      </c>
      <c r="F9497" s="13">
        <f t="shared" ca="1" si="891"/>
        <v>3.9981928856681082</v>
      </c>
      <c r="G9497" s="13">
        <f t="shared" ca="1" si="892"/>
        <v>0.50340440849307311</v>
      </c>
      <c r="H9497" s="13">
        <f t="shared" ca="1" si="893"/>
        <v>0</v>
      </c>
    </row>
    <row r="9498" spans="3:8">
      <c r="C9498" s="13">
        <f t="shared" ca="1" si="888"/>
        <v>1996.047977213311</v>
      </c>
      <c r="D9498" s="13">
        <f t="shared" ca="1" si="889"/>
        <v>100.53102025001709</v>
      </c>
      <c r="E9498" s="13">
        <f t="shared" ca="1" si="890"/>
        <v>986536.73916904838</v>
      </c>
      <c r="F9498" s="13">
        <f t="shared" ca="1" si="891"/>
        <v>4.0032341457644316</v>
      </c>
      <c r="G9498" s="13">
        <f t="shared" ca="1" si="892"/>
        <v>0.50319340874467511</v>
      </c>
      <c r="H9498" s="13">
        <f t="shared" ca="1" si="893"/>
        <v>0</v>
      </c>
    </row>
    <row r="9499" spans="3:8">
      <c r="C9499" s="13">
        <f t="shared" ca="1" si="888"/>
        <v>2010.261944423358</v>
      </c>
      <c r="D9499" s="13">
        <f t="shared" ca="1" si="889"/>
        <v>100.57456843114673</v>
      </c>
      <c r="E9499" s="13">
        <f t="shared" ca="1" si="890"/>
        <v>991325.78407270345</v>
      </c>
      <c r="F9499" s="13">
        <f t="shared" ca="1" si="891"/>
        <v>3.9917144643040854</v>
      </c>
      <c r="G9499" s="13">
        <f t="shared" ca="1" si="892"/>
        <v>0.51403103635500047</v>
      </c>
      <c r="H9499" s="13">
        <f t="shared" ca="1" si="893"/>
        <v>0</v>
      </c>
    </row>
    <row r="9500" spans="3:8">
      <c r="C9500" s="13">
        <f t="shared" ca="1" si="888"/>
        <v>1994.706534913224</v>
      </c>
      <c r="D9500" s="13">
        <f t="shared" ca="1" si="889"/>
        <v>99.766290868864331</v>
      </c>
      <c r="E9500" s="13">
        <f t="shared" ca="1" si="890"/>
        <v>988074.60954024456</v>
      </c>
      <c r="F9500" s="13">
        <f t="shared" ca="1" si="891"/>
        <v>4.0132326119802189</v>
      </c>
      <c r="G9500" s="13">
        <f t="shared" ca="1" si="892"/>
        <v>0.49297501811230149</v>
      </c>
      <c r="H9500" s="13">
        <f t="shared" ca="1" si="893"/>
        <v>0</v>
      </c>
    </row>
    <row r="9501" spans="3:8">
      <c r="C9501" s="13">
        <f t="shared" ca="1" si="888"/>
        <v>2000.661413907065</v>
      </c>
      <c r="D9501" s="13">
        <f t="shared" ca="1" si="889"/>
        <v>99.931426350106733</v>
      </c>
      <c r="E9501" s="13">
        <f t="shared" ca="1" si="890"/>
        <v>1005543.1627667628</v>
      </c>
      <c r="F9501" s="13">
        <f t="shared" ca="1" si="891"/>
        <v>4.0022917912498155</v>
      </c>
      <c r="G9501" s="13">
        <f t="shared" ca="1" si="892"/>
        <v>0.49347334966898121</v>
      </c>
      <c r="H9501" s="13">
        <f t="shared" ca="1" si="893"/>
        <v>0</v>
      </c>
    </row>
    <row r="9502" spans="3:8">
      <c r="C9502" s="13">
        <f t="shared" ca="1" si="888"/>
        <v>2010.3244928751208</v>
      </c>
      <c r="D9502" s="13">
        <f t="shared" ca="1" si="889"/>
        <v>98.813728197892161</v>
      </c>
      <c r="E9502" s="13">
        <f t="shared" ca="1" si="890"/>
        <v>981469.42921640165</v>
      </c>
      <c r="F9502" s="13">
        <f t="shared" ca="1" si="891"/>
        <v>3.988543307324464</v>
      </c>
      <c r="G9502" s="13">
        <f t="shared" ca="1" si="892"/>
        <v>0.51175927606888061</v>
      </c>
      <c r="H9502" s="13">
        <f t="shared" ca="1" si="893"/>
        <v>0</v>
      </c>
    </row>
    <row r="9503" spans="3:8">
      <c r="C9503" s="13">
        <f t="shared" ca="1" si="888"/>
        <v>2022.8713553081736</v>
      </c>
      <c r="D9503" s="13">
        <f t="shared" ca="1" si="889"/>
        <v>100.25317987773568</v>
      </c>
      <c r="E9503" s="13">
        <f t="shared" ca="1" si="890"/>
        <v>997651.74252731318</v>
      </c>
      <c r="F9503" s="13">
        <f t="shared" ca="1" si="891"/>
        <v>3.9886996531818859</v>
      </c>
      <c r="G9503" s="13">
        <f t="shared" ca="1" si="892"/>
        <v>0.51710711525655229</v>
      </c>
      <c r="H9503" s="13">
        <f t="shared" ca="1" si="893"/>
        <v>0</v>
      </c>
    </row>
    <row r="9504" spans="3:8">
      <c r="C9504" s="13">
        <f t="shared" ca="1" si="888"/>
        <v>1994.3364535727817</v>
      </c>
      <c r="D9504" s="13">
        <f t="shared" ca="1" si="889"/>
        <v>100.50696073221623</v>
      </c>
      <c r="E9504" s="13">
        <f t="shared" ca="1" si="890"/>
        <v>999054.97288085741</v>
      </c>
      <c r="F9504" s="13">
        <f t="shared" ca="1" si="891"/>
        <v>4.0008467748565035</v>
      </c>
      <c r="G9504" s="13">
        <f t="shared" ca="1" si="892"/>
        <v>0.49710263861825443</v>
      </c>
      <c r="H9504" s="13">
        <f t="shared" ca="1" si="893"/>
        <v>0</v>
      </c>
    </row>
    <row r="9505" spans="3:8">
      <c r="C9505" s="13">
        <f t="shared" ca="1" si="888"/>
        <v>2013.3986910858071</v>
      </c>
      <c r="D9505" s="13">
        <f t="shared" ca="1" si="889"/>
        <v>99.781685327118595</v>
      </c>
      <c r="E9505" s="13">
        <f t="shared" ca="1" si="890"/>
        <v>990349.76286524907</v>
      </c>
      <c r="F9505" s="13">
        <f t="shared" ca="1" si="891"/>
        <v>3.9896959660865816</v>
      </c>
      <c r="G9505" s="13">
        <f t="shared" ca="1" si="892"/>
        <v>0.51311265408457396</v>
      </c>
      <c r="H9505" s="13">
        <f t="shared" ca="1" si="893"/>
        <v>0</v>
      </c>
    </row>
    <row r="9506" spans="3:8">
      <c r="C9506" s="13">
        <f t="shared" ca="1" si="888"/>
        <v>2006.5955989754889</v>
      </c>
      <c r="D9506" s="13">
        <f t="shared" ca="1" si="889"/>
        <v>100.2903770435402</v>
      </c>
      <c r="E9506" s="13">
        <f t="shared" ca="1" si="890"/>
        <v>995713.48351010832</v>
      </c>
      <c r="F9506" s="13">
        <f t="shared" ca="1" si="891"/>
        <v>3.9937553875353831</v>
      </c>
      <c r="G9506" s="13">
        <f t="shared" ca="1" si="892"/>
        <v>0.50742151295717997</v>
      </c>
      <c r="H9506" s="13">
        <f t="shared" ca="1" si="893"/>
        <v>0</v>
      </c>
    </row>
    <row r="9507" spans="3:8">
      <c r="C9507" s="13">
        <f t="shared" ca="1" si="888"/>
        <v>1994.5100708607956</v>
      </c>
      <c r="D9507" s="13">
        <f t="shared" ca="1" si="889"/>
        <v>100.75579025578288</v>
      </c>
      <c r="E9507" s="13">
        <f t="shared" ca="1" si="890"/>
        <v>1002861.8661967586</v>
      </c>
      <c r="F9507" s="13">
        <f t="shared" ca="1" si="891"/>
        <v>3.9941769523151232</v>
      </c>
      <c r="G9507" s="13">
        <f t="shared" ca="1" si="892"/>
        <v>0.49985298799346412</v>
      </c>
      <c r="H9507" s="13">
        <f t="shared" ca="1" si="893"/>
        <v>0</v>
      </c>
    </row>
    <row r="9508" spans="3:8">
      <c r="C9508" s="13">
        <f t="shared" ca="1" si="888"/>
        <v>1997.5152888402606</v>
      </c>
      <c r="D9508" s="13">
        <f t="shared" ca="1" si="889"/>
        <v>99.331778010670931</v>
      </c>
      <c r="E9508" s="13">
        <f t="shared" ca="1" si="890"/>
        <v>991201.65982682793</v>
      </c>
      <c r="F9508" s="13">
        <f t="shared" ca="1" si="891"/>
        <v>4.0085557252565662</v>
      </c>
      <c r="G9508" s="13">
        <f t="shared" ca="1" si="892"/>
        <v>0.49295224189450421</v>
      </c>
      <c r="H9508" s="13">
        <f t="shared" ca="1" si="893"/>
        <v>0</v>
      </c>
    </row>
    <row r="9509" spans="3:8">
      <c r="C9509" s="13">
        <f t="shared" ca="1" si="888"/>
        <v>1988.8989255714716</v>
      </c>
      <c r="D9509" s="13">
        <f t="shared" ca="1" si="889"/>
        <v>99.901492206867999</v>
      </c>
      <c r="E9509" s="13">
        <f t="shared" ca="1" si="890"/>
        <v>989420.38290204713</v>
      </c>
      <c r="F9509" s="13">
        <f t="shared" ca="1" si="891"/>
        <v>4.0071692198764559</v>
      </c>
      <c r="G9509" s="13">
        <f t="shared" ca="1" si="892"/>
        <v>0.49307837068004817</v>
      </c>
      <c r="H9509" s="13">
        <f t="shared" ca="1" si="893"/>
        <v>0</v>
      </c>
    </row>
    <row r="9510" spans="3:8">
      <c r="C9510" s="13">
        <f t="shared" ca="1" si="888"/>
        <v>2000.9806057726057</v>
      </c>
      <c r="D9510" s="13">
        <f t="shared" ca="1" si="889"/>
        <v>100.03961556592093</v>
      </c>
      <c r="E9510" s="13">
        <f t="shared" ca="1" si="890"/>
        <v>993771.07022261329</v>
      </c>
      <c r="F9510" s="13">
        <f t="shared" ca="1" si="891"/>
        <v>3.9945634633098415</v>
      </c>
      <c r="G9510" s="13">
        <f t="shared" ca="1" si="892"/>
        <v>0.50389988149705456</v>
      </c>
      <c r="H9510" s="13">
        <f t="shared" ca="1" si="893"/>
        <v>0</v>
      </c>
    </row>
    <row r="9511" spans="3:8">
      <c r="C9511" s="13">
        <f t="shared" ca="1" si="888"/>
        <v>2007.6443913999876</v>
      </c>
      <c r="D9511" s="13">
        <f t="shared" ca="1" si="889"/>
        <v>99.537536359707602</v>
      </c>
      <c r="E9511" s="13">
        <f t="shared" ca="1" si="890"/>
        <v>990919.35701630369</v>
      </c>
      <c r="F9511" s="13">
        <f t="shared" ca="1" si="891"/>
        <v>4.0072586253150071</v>
      </c>
      <c r="G9511" s="13">
        <f t="shared" ca="1" si="892"/>
        <v>0.49978451975885263</v>
      </c>
      <c r="H9511" s="13">
        <f t="shared" ca="1" si="893"/>
        <v>0</v>
      </c>
    </row>
    <row r="9512" spans="3:8">
      <c r="C9512" s="13">
        <f t="shared" ca="1" si="888"/>
        <v>2003.5874331343548</v>
      </c>
      <c r="D9512" s="13">
        <f t="shared" ca="1" si="889"/>
        <v>99.94075863274692</v>
      </c>
      <c r="E9512" s="13">
        <f t="shared" ca="1" si="890"/>
        <v>989946.1314729423</v>
      </c>
      <c r="F9512" s="13">
        <f t="shared" ca="1" si="891"/>
        <v>4.0120820853298449</v>
      </c>
      <c r="G9512" s="13">
        <f t="shared" ca="1" si="892"/>
        <v>0.49787299692906833</v>
      </c>
      <c r="H9512" s="13">
        <f t="shared" ca="1" si="893"/>
        <v>0</v>
      </c>
    </row>
    <row r="9513" spans="3:8">
      <c r="C9513" s="13">
        <f t="shared" ca="1" si="888"/>
        <v>1969.4397760341114</v>
      </c>
      <c r="D9513" s="13">
        <f t="shared" ca="1" si="889"/>
        <v>100.0147028285875</v>
      </c>
      <c r="E9513" s="13">
        <f t="shared" ca="1" si="890"/>
        <v>991686.87817489461</v>
      </c>
      <c r="F9513" s="13">
        <f t="shared" ca="1" si="891"/>
        <v>4.0025336588673444</v>
      </c>
      <c r="G9513" s="13">
        <f t="shared" ca="1" si="892"/>
        <v>0.48515985290109831</v>
      </c>
      <c r="H9513" s="13">
        <f t="shared" ca="1" si="893"/>
        <v>0</v>
      </c>
    </row>
    <row r="9514" spans="3:8">
      <c r="C9514" s="13">
        <f t="shared" ca="1" si="888"/>
        <v>1998.9933107803392</v>
      </c>
      <c r="D9514" s="13">
        <f t="shared" ca="1" si="889"/>
        <v>99.58033273621929</v>
      </c>
      <c r="E9514" s="13">
        <f t="shared" ca="1" si="890"/>
        <v>988832.92330307188</v>
      </c>
      <c r="F9514" s="13">
        <f t="shared" ca="1" si="891"/>
        <v>3.9984695826931955</v>
      </c>
      <c r="G9514" s="13">
        <f t="shared" ca="1" si="892"/>
        <v>0.50112755703616341</v>
      </c>
      <c r="H9514" s="13">
        <f t="shared" ca="1" si="893"/>
        <v>0</v>
      </c>
    </row>
    <row r="9515" spans="3:8">
      <c r="C9515" s="13">
        <f t="shared" ca="1" si="888"/>
        <v>1999.1697438409844</v>
      </c>
      <c r="D9515" s="13">
        <f t="shared" ca="1" si="889"/>
        <v>100.66970698636034</v>
      </c>
      <c r="E9515" s="13">
        <f t="shared" ca="1" si="890"/>
        <v>990578.75185624685</v>
      </c>
      <c r="F9515" s="13">
        <f t="shared" ca="1" si="891"/>
        <v>3.9823357686116507</v>
      </c>
      <c r="G9515" s="13">
        <f t="shared" ca="1" si="892"/>
        <v>0.51405285296825798</v>
      </c>
      <c r="H9515" s="13">
        <f t="shared" ca="1" si="893"/>
        <v>0</v>
      </c>
    </row>
    <row r="9516" spans="3:8">
      <c r="C9516" s="13">
        <f t="shared" ca="1" si="888"/>
        <v>2008.6940919464164</v>
      </c>
      <c r="D9516" s="13">
        <f t="shared" ca="1" si="889"/>
        <v>100.35350067243354</v>
      </c>
      <c r="E9516" s="13">
        <f t="shared" ca="1" si="890"/>
        <v>998636.64010541758</v>
      </c>
      <c r="F9516" s="13">
        <f t="shared" ca="1" si="891"/>
        <v>3.9986334383036466</v>
      </c>
      <c r="G9516" s="13">
        <f t="shared" ca="1" si="892"/>
        <v>0.50484306626980724</v>
      </c>
      <c r="H9516" s="13">
        <f t="shared" ca="1" si="893"/>
        <v>0</v>
      </c>
    </row>
    <row r="9517" spans="3:8">
      <c r="C9517" s="13">
        <f t="shared" ca="1" si="888"/>
        <v>1988.4467694752209</v>
      </c>
      <c r="D9517" s="13">
        <f t="shared" ca="1" si="889"/>
        <v>100.56391592680363</v>
      </c>
      <c r="E9517" s="13">
        <f t="shared" ca="1" si="890"/>
        <v>998133.38945341995</v>
      </c>
      <c r="F9517" s="13">
        <f t="shared" ca="1" si="891"/>
        <v>4.0050022893184458</v>
      </c>
      <c r="G9517" s="13">
        <f t="shared" ca="1" si="892"/>
        <v>0.49285661672262943</v>
      </c>
      <c r="H9517" s="13">
        <f t="shared" ca="1" si="893"/>
        <v>0</v>
      </c>
    </row>
    <row r="9518" spans="3:8">
      <c r="C9518" s="13">
        <f t="shared" ca="1" si="888"/>
        <v>2009.0820723737447</v>
      </c>
      <c r="D9518" s="13">
        <f t="shared" ca="1" si="889"/>
        <v>100.42137717467509</v>
      </c>
      <c r="E9518" s="13">
        <f t="shared" ca="1" si="890"/>
        <v>995260.6597223751</v>
      </c>
      <c r="F9518" s="13">
        <f t="shared" ca="1" si="891"/>
        <v>4.0036629279170883</v>
      </c>
      <c r="G9518" s="13">
        <f t="shared" ca="1" si="892"/>
        <v>0.50455068462999852</v>
      </c>
      <c r="H9518" s="13">
        <f t="shared" ca="1" si="893"/>
        <v>0</v>
      </c>
    </row>
    <row r="9519" spans="3:8">
      <c r="C9519" s="13">
        <f t="shared" ca="1" si="888"/>
        <v>1991.061381860985</v>
      </c>
      <c r="D9519" s="13">
        <f t="shared" ca="1" si="889"/>
        <v>99.544941211386814</v>
      </c>
      <c r="E9519" s="13">
        <f t="shared" ca="1" si="890"/>
        <v>983433.49688789668</v>
      </c>
      <c r="F9519" s="13">
        <f t="shared" ca="1" si="891"/>
        <v>4.0052408504600159</v>
      </c>
      <c r="G9519" s="13">
        <f t="shared" ca="1" si="892"/>
        <v>0.49633977827124104</v>
      </c>
      <c r="H9519" s="13">
        <f t="shared" ca="1" si="893"/>
        <v>0</v>
      </c>
    </row>
    <row r="9520" spans="3:8">
      <c r="C9520" s="13">
        <f t="shared" ca="1" si="888"/>
        <v>1995.3421471340207</v>
      </c>
      <c r="D9520" s="13">
        <f t="shared" ca="1" si="889"/>
        <v>99.006396687692529</v>
      </c>
      <c r="E9520" s="13">
        <f t="shared" ca="1" si="890"/>
        <v>988446.0541181342</v>
      </c>
      <c r="F9520" s="13">
        <f t="shared" ca="1" si="891"/>
        <v>4.0063326172087432</v>
      </c>
      <c r="G9520" s="13">
        <f t="shared" ca="1" si="892"/>
        <v>0.49272790472399453</v>
      </c>
      <c r="H9520" s="13">
        <f t="shared" ca="1" si="893"/>
        <v>0</v>
      </c>
    </row>
    <row r="9521" spans="3:8">
      <c r="C9521" s="13">
        <f t="shared" ca="1" si="888"/>
        <v>1981.5678912332478</v>
      </c>
      <c r="D9521" s="13">
        <f t="shared" ca="1" si="889"/>
        <v>99.839692065515138</v>
      </c>
      <c r="E9521" s="13">
        <f t="shared" ca="1" si="890"/>
        <v>982272.55853980465</v>
      </c>
      <c r="F9521" s="13">
        <f t="shared" ca="1" si="891"/>
        <v>4.0093265960758773</v>
      </c>
      <c r="G9521" s="13">
        <f t="shared" ca="1" si="892"/>
        <v>0.49164715378684803</v>
      </c>
      <c r="H9521" s="13">
        <f t="shared" ca="1" si="893"/>
        <v>0</v>
      </c>
    </row>
    <row r="9522" spans="3:8">
      <c r="C9522" s="13">
        <f t="shared" ca="1" si="888"/>
        <v>1999.4873925388524</v>
      </c>
      <c r="D9522" s="13">
        <f t="shared" ca="1" si="889"/>
        <v>100.34378548447278</v>
      </c>
      <c r="E9522" s="13">
        <f t="shared" ca="1" si="890"/>
        <v>992323.51195563027</v>
      </c>
      <c r="F9522" s="13">
        <f t="shared" ca="1" si="891"/>
        <v>4.0039112495953484</v>
      </c>
      <c r="G9522" s="13">
        <f t="shared" ca="1" si="892"/>
        <v>0.50071073741810013</v>
      </c>
      <c r="H9522" s="13">
        <f t="shared" ca="1" si="893"/>
        <v>0</v>
      </c>
    </row>
    <row r="9523" spans="3:8">
      <c r="C9523" s="13">
        <f t="shared" ca="1" si="888"/>
        <v>1995.605650424234</v>
      </c>
      <c r="D9523" s="13">
        <f t="shared" ca="1" si="889"/>
        <v>99.136210492177455</v>
      </c>
      <c r="E9523" s="13">
        <f t="shared" ca="1" si="890"/>
        <v>992906.76946889632</v>
      </c>
      <c r="F9523" s="13">
        <f t="shared" ca="1" si="891"/>
        <v>3.9974125260541475</v>
      </c>
      <c r="G9523" s="13">
        <f t="shared" ca="1" si="892"/>
        <v>0.49568702467825498</v>
      </c>
      <c r="H9523" s="13">
        <f t="shared" ca="1" si="893"/>
        <v>0</v>
      </c>
    </row>
    <row r="9524" spans="3:8">
      <c r="C9524" s="13">
        <f t="shared" ca="1" si="888"/>
        <v>1993.8961055446437</v>
      </c>
      <c r="D9524" s="13">
        <f t="shared" ca="1" si="889"/>
        <v>99.930094521605469</v>
      </c>
      <c r="E9524" s="13">
        <f t="shared" ca="1" si="890"/>
        <v>1006851.4713769645</v>
      </c>
      <c r="F9524" s="13">
        <f t="shared" ca="1" si="891"/>
        <v>4.0032095556197147</v>
      </c>
      <c r="G9524" s="13">
        <f t="shared" ca="1" si="892"/>
        <v>0.48904945062798805</v>
      </c>
      <c r="H9524" s="13">
        <f t="shared" ca="1" si="893"/>
        <v>0</v>
      </c>
    </row>
    <row r="9525" spans="3:8">
      <c r="C9525" s="13">
        <f t="shared" ca="1" si="888"/>
        <v>2002.1250768095449</v>
      </c>
      <c r="D9525" s="13">
        <f t="shared" ca="1" si="889"/>
        <v>100.02168270602196</v>
      </c>
      <c r="E9525" s="13">
        <f t="shared" ca="1" si="890"/>
        <v>991691.68630638078</v>
      </c>
      <c r="F9525" s="13">
        <f t="shared" ca="1" si="891"/>
        <v>3.9968190715332459</v>
      </c>
      <c r="G9525" s="13">
        <f t="shared" ca="1" si="892"/>
        <v>0.5043036057276159</v>
      </c>
      <c r="H9525" s="13">
        <f t="shared" ca="1" si="893"/>
        <v>0</v>
      </c>
    </row>
    <row r="9526" spans="3:8">
      <c r="C9526" s="13">
        <f t="shared" ca="1" si="888"/>
        <v>2010.1590372657004</v>
      </c>
      <c r="D9526" s="13">
        <f t="shared" ca="1" si="889"/>
        <v>99.645716110679246</v>
      </c>
      <c r="E9526" s="13">
        <f t="shared" ca="1" si="890"/>
        <v>993949.2212114227</v>
      </c>
      <c r="F9526" s="13">
        <f t="shared" ca="1" si="891"/>
        <v>3.9908610593545153</v>
      </c>
      <c r="G9526" s="13">
        <f t="shared" ca="1" si="892"/>
        <v>0.50832207955216124</v>
      </c>
      <c r="H9526" s="13">
        <f t="shared" ca="1" si="893"/>
        <v>0</v>
      </c>
    </row>
    <row r="9527" spans="3:8">
      <c r="C9527" s="13">
        <f t="shared" ca="1" si="888"/>
        <v>1995.588511165857</v>
      </c>
      <c r="D9527" s="13">
        <f t="shared" ca="1" si="889"/>
        <v>99.952543824982428</v>
      </c>
      <c r="E9527" s="13">
        <f t="shared" ca="1" si="890"/>
        <v>995688.14766092354</v>
      </c>
      <c r="F9527" s="13">
        <f t="shared" ca="1" si="891"/>
        <v>3.9866993581894112</v>
      </c>
      <c r="G9527" s="13">
        <f t="shared" ca="1" si="892"/>
        <v>0.50374261678183863</v>
      </c>
      <c r="H9527" s="13">
        <f t="shared" ca="1" si="893"/>
        <v>0</v>
      </c>
    </row>
    <row r="9528" spans="3:8">
      <c r="C9528" s="13">
        <f t="shared" ca="1" si="888"/>
        <v>1964.9861112924689</v>
      </c>
      <c r="D9528" s="13">
        <f t="shared" ca="1" si="889"/>
        <v>100.18178490506935</v>
      </c>
      <c r="E9528" s="13">
        <f t="shared" ca="1" si="890"/>
        <v>988920.32163835352</v>
      </c>
      <c r="F9528" s="13">
        <f t="shared" ca="1" si="891"/>
        <v>3.99931625502879</v>
      </c>
      <c r="G9528" s="13">
        <f t="shared" ca="1" si="892"/>
        <v>0.48669129141821499</v>
      </c>
      <c r="H9528" s="13">
        <f t="shared" ca="1" si="893"/>
        <v>0</v>
      </c>
    </row>
    <row r="9529" spans="3:8">
      <c r="C9529" s="13">
        <f t="shared" ca="1" si="888"/>
        <v>2003.0250392188311</v>
      </c>
      <c r="D9529" s="13">
        <f t="shared" ca="1" si="889"/>
        <v>100.37822162158081</v>
      </c>
      <c r="E9529" s="13">
        <f t="shared" ca="1" si="890"/>
        <v>998552.7532558433</v>
      </c>
      <c r="F9529" s="13">
        <f t="shared" ca="1" si="891"/>
        <v>3.9926693607344959</v>
      </c>
      <c r="G9529" s="13">
        <f t="shared" ca="1" si="892"/>
        <v>0.5051705060500713</v>
      </c>
      <c r="H9529" s="13">
        <f t="shared" ca="1" si="893"/>
        <v>0</v>
      </c>
    </row>
    <row r="9530" spans="3:8">
      <c r="C9530" s="13">
        <f t="shared" ca="1" si="888"/>
        <v>1999.690316406389</v>
      </c>
      <c r="D9530" s="13">
        <f t="shared" ca="1" si="889"/>
        <v>100.22834452196246</v>
      </c>
      <c r="E9530" s="13">
        <f t="shared" ca="1" si="890"/>
        <v>985397.95166257524</v>
      </c>
      <c r="F9530" s="13">
        <f t="shared" ca="1" si="891"/>
        <v>4.0025902454901026</v>
      </c>
      <c r="G9530" s="13">
        <f t="shared" ca="1" si="892"/>
        <v>0.50441732323814314</v>
      </c>
      <c r="H9530" s="13">
        <f t="shared" ca="1" si="893"/>
        <v>0</v>
      </c>
    </row>
    <row r="9531" spans="3:8">
      <c r="C9531" s="13">
        <f t="shared" ca="1" si="888"/>
        <v>1986.3106657786614</v>
      </c>
      <c r="D9531" s="13">
        <f t="shared" ca="1" si="889"/>
        <v>99.882216539594523</v>
      </c>
      <c r="E9531" s="13">
        <f t="shared" ca="1" si="890"/>
        <v>987115.07332499221</v>
      </c>
      <c r="F9531" s="13">
        <f t="shared" ca="1" si="891"/>
        <v>3.9942783656898446</v>
      </c>
      <c r="G9531" s="13">
        <f t="shared" ca="1" si="892"/>
        <v>0.4992425117414514</v>
      </c>
      <c r="H9531" s="13">
        <f t="shared" ca="1" si="893"/>
        <v>0</v>
      </c>
    </row>
    <row r="9532" spans="3:8">
      <c r="C9532" s="13">
        <f t="shared" ca="1" si="888"/>
        <v>2011.4180537659395</v>
      </c>
      <c r="D9532" s="13">
        <f t="shared" ca="1" si="889"/>
        <v>99.803682851929068</v>
      </c>
      <c r="E9532" s="13">
        <f t="shared" ca="1" si="890"/>
        <v>990423.46247942629</v>
      </c>
      <c r="F9532" s="13">
        <f t="shared" ca="1" si="891"/>
        <v>4.009887441722646</v>
      </c>
      <c r="G9532" s="13">
        <f t="shared" ca="1" si="892"/>
        <v>0.50193992533601206</v>
      </c>
      <c r="H9532" s="13">
        <f t="shared" ca="1" si="893"/>
        <v>0</v>
      </c>
    </row>
    <row r="9533" spans="3:8">
      <c r="C9533" s="13">
        <f t="shared" ca="1" si="888"/>
        <v>1993.0397117676825</v>
      </c>
      <c r="D9533" s="13">
        <f t="shared" ca="1" si="889"/>
        <v>100.35185522220999</v>
      </c>
      <c r="E9533" s="13">
        <f t="shared" ca="1" si="890"/>
        <v>986426.28166968457</v>
      </c>
      <c r="F9533" s="13">
        <f t="shared" ca="1" si="891"/>
        <v>4.0085790350613726</v>
      </c>
      <c r="G9533" s="13">
        <f t="shared" ca="1" si="892"/>
        <v>0.49817394184520852</v>
      </c>
      <c r="H9533" s="13">
        <f t="shared" ca="1" si="893"/>
        <v>0</v>
      </c>
    </row>
    <row r="9534" spans="3:8">
      <c r="C9534" s="13">
        <f t="shared" ca="1" si="888"/>
        <v>2009.6978556414795</v>
      </c>
      <c r="D9534" s="13">
        <f t="shared" ca="1" si="889"/>
        <v>100.57667524883423</v>
      </c>
      <c r="E9534" s="13">
        <f t="shared" ca="1" si="890"/>
        <v>991734.00015564368</v>
      </c>
      <c r="F9534" s="13">
        <f t="shared" ca="1" si="891"/>
        <v>4.0070816094238122</v>
      </c>
      <c r="G9534" s="13">
        <f t="shared" ca="1" si="892"/>
        <v>0.50570936409350353</v>
      </c>
      <c r="H9534" s="13">
        <f t="shared" ca="1" si="893"/>
        <v>0</v>
      </c>
    </row>
    <row r="9535" spans="3:8">
      <c r="C9535" s="13">
        <f t="shared" ca="1" si="888"/>
        <v>1983.8535508005421</v>
      </c>
      <c r="D9535" s="13">
        <f t="shared" ca="1" si="889"/>
        <v>99.887695516690911</v>
      </c>
      <c r="E9535" s="13">
        <f t="shared" ca="1" si="890"/>
        <v>986541.65753952658</v>
      </c>
      <c r="F9535" s="13">
        <f t="shared" ca="1" si="891"/>
        <v>4.0012325202009755</v>
      </c>
      <c r="G9535" s="13">
        <f t="shared" ca="1" si="892"/>
        <v>0.49486958057174951</v>
      </c>
      <c r="H9535" s="13">
        <f t="shared" ca="1" si="893"/>
        <v>0</v>
      </c>
    </row>
    <row r="9536" spans="3:8">
      <c r="C9536" s="13">
        <f t="shared" ca="1" si="888"/>
        <v>2002.2537091316265</v>
      </c>
      <c r="D9536" s="13">
        <f t="shared" ca="1" si="889"/>
        <v>99.952036780665765</v>
      </c>
      <c r="E9536" s="13">
        <f t="shared" ca="1" si="890"/>
        <v>997690.08119652863</v>
      </c>
      <c r="F9536" s="13">
        <f t="shared" ca="1" si="891"/>
        <v>3.9979469003040076</v>
      </c>
      <c r="G9536" s="13">
        <f t="shared" ca="1" si="892"/>
        <v>0.50042184034277948</v>
      </c>
      <c r="H9536" s="13">
        <f t="shared" ca="1" si="893"/>
        <v>0</v>
      </c>
    </row>
    <row r="9537" spans="3:8">
      <c r="C9537" s="13">
        <f t="shared" ca="1" si="888"/>
        <v>2004.5773019863045</v>
      </c>
      <c r="D9537" s="13">
        <f t="shared" ca="1" si="889"/>
        <v>99.606375836274779</v>
      </c>
      <c r="E9537" s="13">
        <f t="shared" ca="1" si="890"/>
        <v>1000959.4006447855</v>
      </c>
      <c r="F9537" s="13">
        <f t="shared" ca="1" si="891"/>
        <v>4.0025558603740494</v>
      </c>
      <c r="G9537" s="13">
        <f t="shared" ca="1" si="892"/>
        <v>0.49592593498674564</v>
      </c>
      <c r="H9537" s="13">
        <f t="shared" ca="1" si="893"/>
        <v>0</v>
      </c>
    </row>
    <row r="9538" spans="3:8">
      <c r="C9538" s="13">
        <f t="shared" ca="1" si="888"/>
        <v>2027.1192600787556</v>
      </c>
      <c r="D9538" s="13">
        <f t="shared" ca="1" si="889"/>
        <v>100.31211898935305</v>
      </c>
      <c r="E9538" s="13">
        <f t="shared" ca="1" si="890"/>
        <v>1004421.1642704002</v>
      </c>
      <c r="F9538" s="13">
        <f t="shared" ca="1" si="891"/>
        <v>4.0011210088623814</v>
      </c>
      <c r="G9538" s="13">
        <f t="shared" ca="1" si="892"/>
        <v>0.50970575709047672</v>
      </c>
      <c r="H9538" s="13">
        <f t="shared" ca="1" si="893"/>
        <v>0</v>
      </c>
    </row>
    <row r="9539" spans="3:8">
      <c r="C9539" s="13">
        <f t="shared" ca="1" si="888"/>
        <v>2005.583603297677</v>
      </c>
      <c r="D9539" s="13">
        <f t="shared" ca="1" si="889"/>
        <v>100.59518355883297</v>
      </c>
      <c r="E9539" s="13">
        <f t="shared" ca="1" si="890"/>
        <v>1008419.0431067856</v>
      </c>
      <c r="F9539" s="13">
        <f t="shared" ca="1" si="891"/>
        <v>4.0098624851833939</v>
      </c>
      <c r="G9539" s="13">
        <f t="shared" ca="1" si="892"/>
        <v>0.49402611622041748</v>
      </c>
      <c r="H9539" s="13">
        <f t="shared" ca="1" si="893"/>
        <v>0</v>
      </c>
    </row>
    <row r="9540" spans="3:8">
      <c r="C9540" s="13">
        <f t="shared" ca="1" si="888"/>
        <v>1992.5814073749225</v>
      </c>
      <c r="D9540" s="13">
        <f t="shared" ca="1" si="889"/>
        <v>99.975267445887766</v>
      </c>
      <c r="E9540" s="13">
        <f t="shared" ca="1" si="890"/>
        <v>985572.59246786148</v>
      </c>
      <c r="F9540" s="13">
        <f t="shared" ca="1" si="891"/>
        <v>3.9994673969796053</v>
      </c>
      <c r="G9540" s="13">
        <f t="shared" ca="1" si="892"/>
        <v>0.50104599542350547</v>
      </c>
      <c r="H9540" s="13">
        <f t="shared" ca="1" si="893"/>
        <v>0</v>
      </c>
    </row>
    <row r="9541" spans="3:8">
      <c r="C9541" s="13">
        <f t="shared" ca="1" si="888"/>
        <v>2010.2323236679861</v>
      </c>
      <c r="D9541" s="13">
        <f t="shared" ca="1" si="889"/>
        <v>100.71060012132017</v>
      </c>
      <c r="E9541" s="13">
        <f t="shared" ca="1" si="890"/>
        <v>985254.38027448335</v>
      </c>
      <c r="F9541" s="13">
        <f t="shared" ca="1" si="891"/>
        <v>4.0032816711886863</v>
      </c>
      <c r="G9541" s="13">
        <f t="shared" ca="1" si="892"/>
        <v>0.51192325139440931</v>
      </c>
      <c r="H9541" s="13">
        <f t="shared" ca="1" si="893"/>
        <v>0</v>
      </c>
    </row>
    <row r="9542" spans="3:8">
      <c r="C9542" s="13">
        <f t="shared" ca="1" si="888"/>
        <v>1976.8026868176321</v>
      </c>
      <c r="D9542" s="13">
        <f t="shared" ca="1" si="889"/>
        <v>100.03593063756846</v>
      </c>
      <c r="E9542" s="13">
        <f t="shared" ca="1" si="890"/>
        <v>990476.00774807064</v>
      </c>
      <c r="F9542" s="13">
        <f t="shared" ca="1" si="891"/>
        <v>3.9942415113490717</v>
      </c>
      <c r="G9542" s="13">
        <f t="shared" ca="1" si="892"/>
        <v>0.49357318040039921</v>
      </c>
      <c r="H9542" s="13">
        <f t="shared" ca="1" si="893"/>
        <v>0</v>
      </c>
    </row>
    <row r="9543" spans="3:8">
      <c r="C9543" s="13">
        <f t="shared" ca="1" si="888"/>
        <v>1998.2423340004184</v>
      </c>
      <c r="D9543" s="13">
        <f t="shared" ca="1" si="889"/>
        <v>99.465673890213537</v>
      </c>
      <c r="E9543" s="13">
        <f t="shared" ca="1" si="890"/>
        <v>992393.54559326882</v>
      </c>
      <c r="F9543" s="13">
        <f t="shared" ca="1" si="891"/>
        <v>3.9900639964104956</v>
      </c>
      <c r="G9543" s="13">
        <f t="shared" ca="1" si="892"/>
        <v>0.50259284159109019</v>
      </c>
      <c r="H9543" s="13">
        <f t="shared" ca="1" si="893"/>
        <v>0</v>
      </c>
    </row>
    <row r="9544" spans="3:8">
      <c r="C9544" s="13">
        <f t="shared" ca="1" si="888"/>
        <v>2021.3699365467799</v>
      </c>
      <c r="D9544" s="13">
        <f t="shared" ca="1" si="889"/>
        <v>99.946542218243238</v>
      </c>
      <c r="E9544" s="13">
        <f t="shared" ca="1" si="890"/>
        <v>1000572.6599080772</v>
      </c>
      <c r="F9544" s="13">
        <f t="shared" ca="1" si="891"/>
        <v>3.9877244078660183</v>
      </c>
      <c r="G9544" s="13">
        <f t="shared" ca="1" si="892"/>
        <v>0.51376005525427149</v>
      </c>
      <c r="H9544" s="13">
        <f t="shared" ca="1" si="893"/>
        <v>0</v>
      </c>
    </row>
    <row r="9545" spans="3:8">
      <c r="C9545" s="13">
        <f t="shared" ca="1" si="888"/>
        <v>2013.9375452478148</v>
      </c>
      <c r="D9545" s="13">
        <f t="shared" ca="1" si="889"/>
        <v>100.07601655823542</v>
      </c>
      <c r="E9545" s="13">
        <f t="shared" ca="1" si="890"/>
        <v>980420.91977481532</v>
      </c>
      <c r="F9545" s="13">
        <f t="shared" ca="1" si="891"/>
        <v>3.9987815009780978</v>
      </c>
      <c r="G9545" s="13">
        <f t="shared" ca="1" si="892"/>
        <v>0.5154052939662559</v>
      </c>
      <c r="H9545" s="13">
        <f t="shared" ca="1" si="893"/>
        <v>0</v>
      </c>
    </row>
    <row r="9546" spans="3:8">
      <c r="C9546" s="13">
        <f t="shared" ca="1" si="888"/>
        <v>2012.8506060191735</v>
      </c>
      <c r="D9546" s="13">
        <f t="shared" ca="1" si="889"/>
        <v>100.77995557290161</v>
      </c>
      <c r="E9546" s="13">
        <f t="shared" ca="1" si="890"/>
        <v>1002839.345396335</v>
      </c>
      <c r="F9546" s="13">
        <f t="shared" ca="1" si="891"/>
        <v>4.0016699278843531</v>
      </c>
      <c r="G9546" s="13">
        <f t="shared" ca="1" si="892"/>
        <v>0.505418301029679</v>
      </c>
      <c r="H9546" s="13">
        <f t="shared" ca="1" si="893"/>
        <v>0</v>
      </c>
    </row>
    <row r="9547" spans="3:8">
      <c r="C9547" s="13">
        <f t="shared" ca="1" si="888"/>
        <v>2009.4968410629865</v>
      </c>
      <c r="D9547" s="13">
        <f t="shared" ca="1" si="889"/>
        <v>99.856365091437112</v>
      </c>
      <c r="E9547" s="13">
        <f t="shared" ca="1" si="890"/>
        <v>1000964.135000877</v>
      </c>
      <c r="F9547" s="13">
        <f t="shared" ca="1" si="891"/>
        <v>4.0072140523956277</v>
      </c>
      <c r="G9547" s="13">
        <f t="shared" ca="1" si="892"/>
        <v>0.49729244346194701</v>
      </c>
      <c r="H9547" s="13">
        <f t="shared" ca="1" si="893"/>
        <v>0</v>
      </c>
    </row>
    <row r="9548" spans="3:8">
      <c r="C9548" s="13">
        <f t="shared" ca="1" si="888"/>
        <v>1999.100050391537</v>
      </c>
      <c r="D9548" s="13">
        <f t="shared" ca="1" si="889"/>
        <v>100.26238050688805</v>
      </c>
      <c r="E9548" s="13">
        <f t="shared" ca="1" si="890"/>
        <v>992635.91183429048</v>
      </c>
      <c r="F9548" s="13">
        <f t="shared" ca="1" si="891"/>
        <v>4.0006569268573555</v>
      </c>
      <c r="G9548" s="13">
        <f t="shared" ca="1" si="892"/>
        <v>0.50158204517652472</v>
      </c>
      <c r="H9548" s="13">
        <f t="shared" ca="1" si="893"/>
        <v>0</v>
      </c>
    </row>
    <row r="9549" spans="3:8">
      <c r="C9549" s="13">
        <f t="shared" ca="1" si="888"/>
        <v>1993.5843151217621</v>
      </c>
      <c r="D9549" s="13">
        <f t="shared" ca="1" si="889"/>
        <v>100.37027379735906</v>
      </c>
      <c r="E9549" s="13">
        <f t="shared" ca="1" si="890"/>
        <v>1007414.0784928692</v>
      </c>
      <c r="F9549" s="13">
        <f t="shared" ca="1" si="891"/>
        <v>4.0163069030468224</v>
      </c>
      <c r="G9549" s="13">
        <f t="shared" ca="1" si="892"/>
        <v>0.4844052899823813</v>
      </c>
      <c r="H9549" s="13">
        <f t="shared" ca="1" si="893"/>
        <v>0</v>
      </c>
    </row>
    <row r="9550" spans="3:8">
      <c r="C9550" s="13">
        <f t="shared" ca="1" si="888"/>
        <v>2012.7450390351057</v>
      </c>
      <c r="D9550" s="13">
        <f t="shared" ca="1" si="889"/>
        <v>99.730887002085339</v>
      </c>
      <c r="E9550" s="13">
        <f t="shared" ca="1" si="890"/>
        <v>997957.86878569773</v>
      </c>
      <c r="F9550" s="13">
        <f t="shared" ca="1" si="891"/>
        <v>4.004914603527248</v>
      </c>
      <c r="G9550" s="13">
        <f t="shared" ca="1" si="892"/>
        <v>0.50092429873886524</v>
      </c>
      <c r="H9550" s="13">
        <f t="shared" ca="1" si="893"/>
        <v>0</v>
      </c>
    </row>
    <row r="9551" spans="3:8">
      <c r="C9551" s="13">
        <f t="shared" ca="1" si="888"/>
        <v>2002.6701733236939</v>
      </c>
      <c r="D9551" s="13">
        <f t="shared" ca="1" si="889"/>
        <v>99.862519539399173</v>
      </c>
      <c r="E9551" s="13">
        <f t="shared" ca="1" si="890"/>
        <v>999167.62493682303</v>
      </c>
      <c r="F9551" s="13">
        <f t="shared" ca="1" si="891"/>
        <v>3.9890109023684306</v>
      </c>
      <c r="G9551" s="13">
        <f t="shared" ca="1" si="892"/>
        <v>0.50393238221705439</v>
      </c>
      <c r="H9551" s="13">
        <f t="shared" ca="1" si="893"/>
        <v>0</v>
      </c>
    </row>
    <row r="9552" spans="3:8">
      <c r="C9552" s="13">
        <f t="shared" ca="1" si="888"/>
        <v>1990.2429137478455</v>
      </c>
      <c r="D9552" s="13">
        <f t="shared" ca="1" si="889"/>
        <v>99.214751135096662</v>
      </c>
      <c r="E9552" s="13">
        <f t="shared" ca="1" si="890"/>
        <v>989468.39603477228</v>
      </c>
      <c r="F9552" s="13">
        <f t="shared" ca="1" si="891"/>
        <v>4.0060873209289003</v>
      </c>
      <c r="G9552" s="13">
        <f t="shared" ca="1" si="892"/>
        <v>0.49085699213457867</v>
      </c>
      <c r="H9552" s="13">
        <f t="shared" ca="1" si="893"/>
        <v>0</v>
      </c>
    </row>
    <row r="9553" spans="3:8">
      <c r="C9553" s="13">
        <f t="shared" ca="1" si="888"/>
        <v>1993.2188853732048</v>
      </c>
      <c r="D9553" s="13">
        <f t="shared" ca="1" si="889"/>
        <v>100.36978189576728</v>
      </c>
      <c r="E9553" s="13">
        <f t="shared" ca="1" si="890"/>
        <v>993484.51688398316</v>
      </c>
      <c r="F9553" s="13">
        <f t="shared" ca="1" si="891"/>
        <v>4.0128429987361933</v>
      </c>
      <c r="G9553" s="13">
        <f t="shared" ca="1" si="892"/>
        <v>0.49271221030988721</v>
      </c>
      <c r="H9553" s="13">
        <f t="shared" ca="1" si="893"/>
        <v>0</v>
      </c>
    </row>
    <row r="9554" spans="3:8">
      <c r="C9554" s="13">
        <f t="shared" ca="1" si="888"/>
        <v>2001.1072196136447</v>
      </c>
      <c r="D9554" s="13">
        <f t="shared" ca="1" si="889"/>
        <v>100.0332126279261</v>
      </c>
      <c r="E9554" s="13">
        <f t="shared" ca="1" si="890"/>
        <v>998365.72261799255</v>
      </c>
      <c r="F9554" s="13">
        <f t="shared" ca="1" si="891"/>
        <v>3.993310001047965</v>
      </c>
      <c r="G9554" s="13">
        <f t="shared" ca="1" si="892"/>
        <v>0.50224231939219133</v>
      </c>
      <c r="H9554" s="13">
        <f t="shared" ca="1" si="893"/>
        <v>0</v>
      </c>
    </row>
    <row r="9555" spans="3:8">
      <c r="C9555" s="13">
        <f t="shared" ca="1" si="888"/>
        <v>1999.9780504914811</v>
      </c>
      <c r="D9555" s="13">
        <f t="shared" ca="1" si="889"/>
        <v>98.717736797852368</v>
      </c>
      <c r="E9555" s="13">
        <f t="shared" ca="1" si="890"/>
        <v>996918.37904128642</v>
      </c>
      <c r="F9555" s="13">
        <f t="shared" ca="1" si="891"/>
        <v>4.0026560976443299</v>
      </c>
      <c r="G9555" s="13">
        <f t="shared" ca="1" si="892"/>
        <v>0.49118270886012572</v>
      </c>
      <c r="H9555" s="13">
        <f t="shared" ca="1" si="893"/>
        <v>0</v>
      </c>
    </row>
    <row r="9556" spans="3:8">
      <c r="C9556" s="13">
        <f t="shared" ca="1" si="888"/>
        <v>1988.4925589850723</v>
      </c>
      <c r="D9556" s="13">
        <f t="shared" ca="1" si="889"/>
        <v>99.471941068979589</v>
      </c>
      <c r="E9556" s="13">
        <f t="shared" ca="1" si="890"/>
        <v>987877.7018147856</v>
      </c>
      <c r="F9556" s="13">
        <f t="shared" ca="1" si="891"/>
        <v>3.9946303544951762</v>
      </c>
      <c r="G9556" s="13">
        <f t="shared" ca="1" si="892"/>
        <v>0.49772458577229695</v>
      </c>
      <c r="H9556" s="13">
        <f t="shared" ca="1" si="893"/>
        <v>0</v>
      </c>
    </row>
    <row r="9557" spans="3:8">
      <c r="C9557" s="13">
        <f t="shared" ca="1" si="888"/>
        <v>1995.9010540289819</v>
      </c>
      <c r="D9557" s="13">
        <f t="shared" ca="1" si="889"/>
        <v>99.810447519883951</v>
      </c>
      <c r="E9557" s="13">
        <f t="shared" ca="1" si="890"/>
        <v>992273.63163890387</v>
      </c>
      <c r="F9557" s="13">
        <f t="shared" ca="1" si="891"/>
        <v>3.9943959659707029</v>
      </c>
      <c r="G9557" s="13">
        <f t="shared" ca="1" si="892"/>
        <v>0.50103520692370374</v>
      </c>
      <c r="H9557" s="13">
        <f t="shared" ca="1" si="893"/>
        <v>0</v>
      </c>
    </row>
    <row r="9558" spans="3:8">
      <c r="C9558" s="13">
        <f t="shared" ca="1" si="888"/>
        <v>1995.6461097662457</v>
      </c>
      <c r="D9558" s="13">
        <f t="shared" ca="1" si="889"/>
        <v>99.511156798711369</v>
      </c>
      <c r="E9558" s="13">
        <f t="shared" ca="1" si="890"/>
        <v>989632.56917853642</v>
      </c>
      <c r="F9558" s="13">
        <f t="shared" ca="1" si="891"/>
        <v>4.0067231789668574</v>
      </c>
      <c r="G9558" s="13">
        <f t="shared" ca="1" si="892"/>
        <v>0.49460401314109487</v>
      </c>
      <c r="H9558" s="13">
        <f t="shared" ca="1" si="893"/>
        <v>0</v>
      </c>
    </row>
    <row r="9559" spans="3:8">
      <c r="C9559" s="13">
        <f t="shared" ca="1" si="888"/>
        <v>2014.3375158177846</v>
      </c>
      <c r="D9559" s="13">
        <f t="shared" ca="1" si="889"/>
        <v>100.11674189466109</v>
      </c>
      <c r="E9559" s="13">
        <f t="shared" ca="1" si="890"/>
        <v>998108.83726446528</v>
      </c>
      <c r="F9559" s="13">
        <f t="shared" ca="1" si="891"/>
        <v>4.0068236203979222</v>
      </c>
      <c r="G9559" s="13">
        <f t="shared" ca="1" si="892"/>
        <v>0.50262319111816023</v>
      </c>
      <c r="H9559" s="13">
        <f t="shared" ca="1" si="893"/>
        <v>0</v>
      </c>
    </row>
    <row r="9560" spans="3:8">
      <c r="C9560" s="13">
        <f t="shared" ref="C9560:C9623" ca="1" si="894">NORMINV(RAND(),$D$3,$G$3)</f>
        <v>1991.334158972184</v>
      </c>
      <c r="D9560" s="13">
        <f t="shared" ref="D9560:D9623" ca="1" si="895">NORMINV(RAND(),$D$4,$G$4)</f>
        <v>99.801613987440348</v>
      </c>
      <c r="E9560" s="13">
        <f t="shared" ref="E9560:E9623" ca="1" si="896">NORMINV(RAND(),$D$5,$G$5)</f>
        <v>994529.93268205249</v>
      </c>
      <c r="F9560" s="13">
        <f t="shared" ref="F9560:F9623" ca="1" si="897">NORMINV(RAND(),$D$6,$G$6)</f>
        <v>4.0000950115086962</v>
      </c>
      <c r="G9560" s="13">
        <f t="shared" ref="G9560:G9623" ca="1" si="898">C9560^2*D9560/(E9560*3.1415926*F9560^4)</f>
        <v>0.49473985805363069</v>
      </c>
      <c r="H9560" s="13">
        <f t="shared" ref="H9560:H9623" ca="1" si="899">IF(G9560&gt;0.54,1,IF(G9560&lt;0.46,1,0))</f>
        <v>0</v>
      </c>
    </row>
    <row r="9561" spans="3:8">
      <c r="C9561" s="13">
        <f t="shared" ca="1" si="894"/>
        <v>2015.4424282561922</v>
      </c>
      <c r="D9561" s="13">
        <f t="shared" ca="1" si="895"/>
        <v>100.250644413844</v>
      </c>
      <c r="E9561" s="13">
        <f t="shared" ca="1" si="896"/>
        <v>992042.63340640569</v>
      </c>
      <c r="F9561" s="13">
        <f t="shared" ca="1" si="897"/>
        <v>3.9897392210192253</v>
      </c>
      <c r="G9561" s="13">
        <f t="shared" ca="1" si="898"/>
        <v>0.51566745705831751</v>
      </c>
      <c r="H9561" s="13">
        <f t="shared" ca="1" si="899"/>
        <v>0</v>
      </c>
    </row>
    <row r="9562" spans="3:8">
      <c r="C9562" s="13">
        <f t="shared" ca="1" si="894"/>
        <v>2011.0875655901668</v>
      </c>
      <c r="D9562" s="13">
        <f t="shared" ca="1" si="895"/>
        <v>100.11462584489846</v>
      </c>
      <c r="E9562" s="13">
        <f t="shared" ca="1" si="896"/>
        <v>981644.35046140105</v>
      </c>
      <c r="F9562" s="13">
        <f t="shared" ca="1" si="897"/>
        <v>4.0030195699627917</v>
      </c>
      <c r="G9562" s="13">
        <f t="shared" ca="1" si="898"/>
        <v>0.51133391662403094</v>
      </c>
      <c r="H9562" s="13">
        <f t="shared" ca="1" si="899"/>
        <v>0</v>
      </c>
    </row>
    <row r="9563" spans="3:8">
      <c r="C9563" s="13">
        <f t="shared" ca="1" si="894"/>
        <v>2016.0054331119659</v>
      </c>
      <c r="D9563" s="13">
        <f t="shared" ca="1" si="895"/>
        <v>100.49967008504179</v>
      </c>
      <c r="E9563" s="13">
        <f t="shared" ca="1" si="896"/>
        <v>992985.50655086117</v>
      </c>
      <c r="F9563" s="13">
        <f t="shared" ca="1" si="897"/>
        <v>4.0019456967188285</v>
      </c>
      <c r="G9563" s="13">
        <f t="shared" ca="1" si="898"/>
        <v>0.51047031542803789</v>
      </c>
      <c r="H9563" s="13">
        <f t="shared" ca="1" si="899"/>
        <v>0</v>
      </c>
    </row>
    <row r="9564" spans="3:8">
      <c r="C9564" s="13">
        <f t="shared" ca="1" si="894"/>
        <v>2000.7370279253291</v>
      </c>
      <c r="D9564" s="13">
        <f t="shared" ca="1" si="895"/>
        <v>100.25602224034101</v>
      </c>
      <c r="E9564" s="13">
        <f t="shared" ca="1" si="896"/>
        <v>1004359.8764117141</v>
      </c>
      <c r="F9564" s="13">
        <f t="shared" ca="1" si="897"/>
        <v>3.9996440620183229</v>
      </c>
      <c r="G9564" s="13">
        <f t="shared" ca="1" si="898"/>
        <v>0.49701087628293444</v>
      </c>
      <c r="H9564" s="13">
        <f t="shared" ca="1" si="899"/>
        <v>0</v>
      </c>
    </row>
    <row r="9565" spans="3:8">
      <c r="C9565" s="13">
        <f t="shared" ca="1" si="894"/>
        <v>1988.7441584143762</v>
      </c>
      <c r="D9565" s="13">
        <f t="shared" ca="1" si="895"/>
        <v>99.661180363760295</v>
      </c>
      <c r="E9565" s="13">
        <f t="shared" ca="1" si="896"/>
        <v>993283.09571541462</v>
      </c>
      <c r="F9565" s="13">
        <f t="shared" ca="1" si="897"/>
        <v>3.9956633136688997</v>
      </c>
      <c r="G9565" s="13">
        <f t="shared" ca="1" si="898"/>
        <v>0.49557045442175124</v>
      </c>
      <c r="H9565" s="13">
        <f t="shared" ca="1" si="899"/>
        <v>0</v>
      </c>
    </row>
    <row r="9566" spans="3:8">
      <c r="C9566" s="13">
        <f t="shared" ca="1" si="894"/>
        <v>2009.4474563327353</v>
      </c>
      <c r="D9566" s="13">
        <f t="shared" ca="1" si="895"/>
        <v>99.975756945334922</v>
      </c>
      <c r="E9566" s="13">
        <f t="shared" ca="1" si="896"/>
        <v>997287.18274451455</v>
      </c>
      <c r="F9566" s="13">
        <f t="shared" ca="1" si="897"/>
        <v>3.9917506591341758</v>
      </c>
      <c r="G9566" s="13">
        <f t="shared" ca="1" si="898"/>
        <v>0.5074862557446459</v>
      </c>
      <c r="H9566" s="13">
        <f t="shared" ca="1" si="899"/>
        <v>0</v>
      </c>
    </row>
    <row r="9567" spans="3:8">
      <c r="C9567" s="13">
        <f t="shared" ca="1" si="894"/>
        <v>1999.308667948537</v>
      </c>
      <c r="D9567" s="13">
        <f t="shared" ca="1" si="895"/>
        <v>99.071865330240826</v>
      </c>
      <c r="E9567" s="13">
        <f t="shared" ca="1" si="896"/>
        <v>997014.20864700095</v>
      </c>
      <c r="F9567" s="13">
        <f t="shared" ca="1" si="897"/>
        <v>3.9858578034935959</v>
      </c>
      <c r="G9567" s="13">
        <f t="shared" ca="1" si="898"/>
        <v>0.50092374705139475</v>
      </c>
      <c r="H9567" s="13">
        <f t="shared" ca="1" si="899"/>
        <v>0</v>
      </c>
    </row>
    <row r="9568" spans="3:8">
      <c r="C9568" s="13">
        <f t="shared" ca="1" si="894"/>
        <v>2014.2410482561393</v>
      </c>
      <c r="D9568" s="13">
        <f t="shared" ca="1" si="895"/>
        <v>99.320478230127634</v>
      </c>
      <c r="E9568" s="13">
        <f t="shared" ca="1" si="896"/>
        <v>997116.66051360627</v>
      </c>
      <c r="F9568" s="13">
        <f t="shared" ca="1" si="897"/>
        <v>4.0004039361226731</v>
      </c>
      <c r="G9568" s="13">
        <f t="shared" ca="1" si="898"/>
        <v>0.50228529595174087</v>
      </c>
      <c r="H9568" s="13">
        <f t="shared" ca="1" si="899"/>
        <v>0</v>
      </c>
    </row>
    <row r="9569" spans="3:8">
      <c r="C9569" s="13">
        <f t="shared" ca="1" si="894"/>
        <v>1997.0477185719669</v>
      </c>
      <c r="D9569" s="13">
        <f t="shared" ca="1" si="895"/>
        <v>100.55536004714227</v>
      </c>
      <c r="E9569" s="13">
        <f t="shared" ca="1" si="896"/>
        <v>989305.428640572</v>
      </c>
      <c r="F9569" s="13">
        <f t="shared" ca="1" si="897"/>
        <v>3.9915031389093127</v>
      </c>
      <c r="G9569" s="13">
        <f t="shared" ca="1" si="898"/>
        <v>0.5083419515656401</v>
      </c>
      <c r="H9569" s="13">
        <f t="shared" ca="1" si="899"/>
        <v>0</v>
      </c>
    </row>
    <row r="9570" spans="3:8">
      <c r="C9570" s="13">
        <f t="shared" ca="1" si="894"/>
        <v>1994.7850529349901</v>
      </c>
      <c r="D9570" s="13">
        <f t="shared" ca="1" si="895"/>
        <v>101.05223769146363</v>
      </c>
      <c r="E9570" s="13">
        <f t="shared" ca="1" si="896"/>
        <v>986785.59166092973</v>
      </c>
      <c r="F9570" s="13">
        <f t="shared" ca="1" si="897"/>
        <v>3.9943352000024532</v>
      </c>
      <c r="G9570" s="13">
        <f t="shared" ca="1" si="898"/>
        <v>0.50955075631275115</v>
      </c>
      <c r="H9570" s="13">
        <f t="shared" ca="1" si="899"/>
        <v>0</v>
      </c>
    </row>
    <row r="9571" spans="3:8">
      <c r="C9571" s="13">
        <f t="shared" ca="1" si="894"/>
        <v>1994.2970050140957</v>
      </c>
      <c r="D9571" s="13">
        <f t="shared" ca="1" si="895"/>
        <v>99.298805052373908</v>
      </c>
      <c r="E9571" s="13">
        <f t="shared" ca="1" si="896"/>
        <v>1002453.9311889386</v>
      </c>
      <c r="F9571" s="13">
        <f t="shared" ca="1" si="897"/>
        <v>3.9930122713577441</v>
      </c>
      <c r="G9571" s="13">
        <f t="shared" ca="1" si="898"/>
        <v>0.49329513037922035</v>
      </c>
      <c r="H9571" s="13">
        <f t="shared" ca="1" si="899"/>
        <v>0</v>
      </c>
    </row>
    <row r="9572" spans="3:8">
      <c r="C9572" s="13">
        <f t="shared" ca="1" si="894"/>
        <v>1984.5071019180018</v>
      </c>
      <c r="D9572" s="13">
        <f t="shared" ca="1" si="895"/>
        <v>99.936822654661029</v>
      </c>
      <c r="E9572" s="13">
        <f t="shared" ca="1" si="896"/>
        <v>998451.55347592395</v>
      </c>
      <c r="F9572" s="13">
        <f t="shared" ca="1" si="897"/>
        <v>4.000814351996163</v>
      </c>
      <c r="G9572" s="13">
        <f t="shared" ca="1" si="898"/>
        <v>0.48973415347463412</v>
      </c>
      <c r="H9572" s="13">
        <f t="shared" ca="1" si="899"/>
        <v>0</v>
      </c>
    </row>
    <row r="9573" spans="3:8">
      <c r="C9573" s="13">
        <f t="shared" ca="1" si="894"/>
        <v>2009.3063206381833</v>
      </c>
      <c r="D9573" s="13">
        <f t="shared" ca="1" si="895"/>
        <v>100.17954363037907</v>
      </c>
      <c r="E9573" s="13">
        <f t="shared" ca="1" si="896"/>
        <v>993044.15817000682</v>
      </c>
      <c r="F9573" s="13">
        <f t="shared" ca="1" si="897"/>
        <v>3.99682977573356</v>
      </c>
      <c r="G9573" s="13">
        <f t="shared" ca="1" si="898"/>
        <v>0.50803111851140625</v>
      </c>
      <c r="H9573" s="13">
        <f t="shared" ca="1" si="899"/>
        <v>0</v>
      </c>
    </row>
    <row r="9574" spans="3:8">
      <c r="C9574" s="13">
        <f t="shared" ca="1" si="894"/>
        <v>1985.6494228373272</v>
      </c>
      <c r="D9574" s="13">
        <f t="shared" ca="1" si="895"/>
        <v>99.484437602255156</v>
      </c>
      <c r="E9574" s="13">
        <f t="shared" ca="1" si="896"/>
        <v>989798.20047750627</v>
      </c>
      <c r="F9574" s="13">
        <f t="shared" ca="1" si="897"/>
        <v>4.0066993735751151</v>
      </c>
      <c r="G9574" s="13">
        <f t="shared" ca="1" si="898"/>
        <v>0.48945947408643309</v>
      </c>
      <c r="H9574" s="13">
        <f t="shared" ca="1" si="899"/>
        <v>0</v>
      </c>
    </row>
    <row r="9575" spans="3:8">
      <c r="C9575" s="13">
        <f t="shared" ca="1" si="894"/>
        <v>1994.2856173714872</v>
      </c>
      <c r="D9575" s="13">
        <f t="shared" ca="1" si="895"/>
        <v>100.3512908575821</v>
      </c>
      <c r="E9575" s="13">
        <f t="shared" ca="1" si="896"/>
        <v>997132.02947988117</v>
      </c>
      <c r="F9575" s="13">
        <f t="shared" ca="1" si="897"/>
        <v>4.0060017853350098</v>
      </c>
      <c r="G9575" s="13">
        <f t="shared" ca="1" si="898"/>
        <v>0.49470988886926176</v>
      </c>
      <c r="H9575" s="13">
        <f t="shared" ca="1" si="899"/>
        <v>0</v>
      </c>
    </row>
    <row r="9576" spans="3:8">
      <c r="C9576" s="13">
        <f t="shared" ca="1" si="894"/>
        <v>2012.4509107022627</v>
      </c>
      <c r="D9576" s="13">
        <f t="shared" ca="1" si="895"/>
        <v>100.92835502969625</v>
      </c>
      <c r="E9576" s="13">
        <f t="shared" ca="1" si="896"/>
        <v>984094.62211860879</v>
      </c>
      <c r="F9576" s="13">
        <f t="shared" ca="1" si="897"/>
        <v>3.992985065190215</v>
      </c>
      <c r="G9576" s="13">
        <f t="shared" ca="1" si="898"/>
        <v>0.52009935954345576</v>
      </c>
      <c r="H9576" s="13">
        <f t="shared" ca="1" si="899"/>
        <v>0</v>
      </c>
    </row>
    <row r="9577" spans="3:8">
      <c r="C9577" s="13">
        <f t="shared" ca="1" si="894"/>
        <v>1980.7775478870417</v>
      </c>
      <c r="D9577" s="13">
        <f t="shared" ca="1" si="895"/>
        <v>99.354308977906513</v>
      </c>
      <c r="E9577" s="13">
        <f t="shared" ca="1" si="896"/>
        <v>993240.13363055361</v>
      </c>
      <c r="F9577" s="13">
        <f t="shared" ca="1" si="897"/>
        <v>4.0084149247471661</v>
      </c>
      <c r="G9577" s="13">
        <f t="shared" ca="1" si="898"/>
        <v>0.48390856549042216</v>
      </c>
      <c r="H9577" s="13">
        <f t="shared" ca="1" si="899"/>
        <v>0</v>
      </c>
    </row>
    <row r="9578" spans="3:8">
      <c r="C9578" s="13">
        <f t="shared" ca="1" si="894"/>
        <v>1992.5117201870842</v>
      </c>
      <c r="D9578" s="13">
        <f t="shared" ca="1" si="895"/>
        <v>100.02940524649399</v>
      </c>
      <c r="E9578" s="13">
        <f t="shared" ca="1" si="896"/>
        <v>998947.26388378127</v>
      </c>
      <c r="F9578" s="13">
        <f t="shared" ca="1" si="897"/>
        <v>3.9950173145212697</v>
      </c>
      <c r="G9578" s="13">
        <f t="shared" ca="1" si="898"/>
        <v>0.49677801213746942</v>
      </c>
      <c r="H9578" s="13">
        <f t="shared" ca="1" si="899"/>
        <v>0</v>
      </c>
    </row>
    <row r="9579" spans="3:8">
      <c r="C9579" s="13">
        <f t="shared" ca="1" si="894"/>
        <v>1980.0138751932438</v>
      </c>
      <c r="D9579" s="13">
        <f t="shared" ca="1" si="895"/>
        <v>99.532984626289945</v>
      </c>
      <c r="E9579" s="13">
        <f t="shared" ca="1" si="896"/>
        <v>999433.66552842513</v>
      </c>
      <c r="F9579" s="13">
        <f t="shared" ca="1" si="897"/>
        <v>4.0006622731827415</v>
      </c>
      <c r="G9579" s="13">
        <f t="shared" ca="1" si="898"/>
        <v>0.4851455941293496</v>
      </c>
      <c r="H9579" s="13">
        <f t="shared" ca="1" si="899"/>
        <v>0</v>
      </c>
    </row>
    <row r="9580" spans="3:8">
      <c r="C9580" s="13">
        <f t="shared" ca="1" si="894"/>
        <v>2003.5094226508327</v>
      </c>
      <c r="D9580" s="13">
        <f t="shared" ca="1" si="895"/>
        <v>100.12951441127078</v>
      </c>
      <c r="E9580" s="13">
        <f t="shared" ca="1" si="896"/>
        <v>1000787.3371676108</v>
      </c>
      <c r="F9580" s="13">
        <f t="shared" ca="1" si="897"/>
        <v>4.0012376879670288</v>
      </c>
      <c r="G9580" s="13">
        <f t="shared" ca="1" si="898"/>
        <v>0.4987418575166136</v>
      </c>
      <c r="H9580" s="13">
        <f t="shared" ca="1" si="899"/>
        <v>0</v>
      </c>
    </row>
    <row r="9581" spans="3:8">
      <c r="C9581" s="13">
        <f t="shared" ca="1" si="894"/>
        <v>2007.5776050266218</v>
      </c>
      <c r="D9581" s="13">
        <f t="shared" ca="1" si="895"/>
        <v>100.06211042527276</v>
      </c>
      <c r="E9581" s="13">
        <f t="shared" ca="1" si="896"/>
        <v>1002892.9556107402</v>
      </c>
      <c r="F9581" s="13">
        <f t="shared" ca="1" si="897"/>
        <v>4.0036861814010756</v>
      </c>
      <c r="G9581" s="13">
        <f t="shared" ca="1" si="898"/>
        <v>0.4981610644897575</v>
      </c>
      <c r="H9581" s="13">
        <f t="shared" ca="1" si="899"/>
        <v>0</v>
      </c>
    </row>
    <row r="9582" spans="3:8">
      <c r="C9582" s="13">
        <f t="shared" ca="1" si="894"/>
        <v>2022.6844480058207</v>
      </c>
      <c r="D9582" s="13">
        <f t="shared" ca="1" si="895"/>
        <v>98.593371190262133</v>
      </c>
      <c r="E9582" s="13">
        <f t="shared" ca="1" si="896"/>
        <v>987425.1818507564</v>
      </c>
      <c r="F9582" s="13">
        <f t="shared" ca="1" si="897"/>
        <v>4.0014116683915928</v>
      </c>
      <c r="G9582" s="13">
        <f t="shared" ca="1" si="898"/>
        <v>0.50722072015506225</v>
      </c>
      <c r="H9582" s="13">
        <f t="shared" ca="1" si="899"/>
        <v>0</v>
      </c>
    </row>
    <row r="9583" spans="3:8">
      <c r="C9583" s="13">
        <f t="shared" ca="1" si="894"/>
        <v>2013.788307796751</v>
      </c>
      <c r="D9583" s="13">
        <f t="shared" ca="1" si="895"/>
        <v>99.750011733167199</v>
      </c>
      <c r="E9583" s="13">
        <f t="shared" ca="1" si="896"/>
        <v>1009117.0081793143</v>
      </c>
      <c r="F9583" s="13">
        <f t="shared" ca="1" si="897"/>
        <v>4.0172199831483448</v>
      </c>
      <c r="G9583" s="13">
        <f t="shared" ca="1" si="898"/>
        <v>0.48994433060360504</v>
      </c>
      <c r="H9583" s="13">
        <f t="shared" ca="1" si="899"/>
        <v>0</v>
      </c>
    </row>
    <row r="9584" spans="3:8">
      <c r="C9584" s="13">
        <f t="shared" ca="1" si="894"/>
        <v>2018.4902231859035</v>
      </c>
      <c r="D9584" s="13">
        <f t="shared" ca="1" si="895"/>
        <v>99.918620874654081</v>
      </c>
      <c r="E9584" s="13">
        <f t="shared" ca="1" si="896"/>
        <v>984958.3541465759</v>
      </c>
      <c r="F9584" s="13">
        <f t="shared" ca="1" si="897"/>
        <v>4.0005940717080728</v>
      </c>
      <c r="G9584" s="13">
        <f t="shared" ca="1" si="898"/>
        <v>0.51361068469321292</v>
      </c>
      <c r="H9584" s="13">
        <f t="shared" ca="1" si="899"/>
        <v>0</v>
      </c>
    </row>
    <row r="9585" spans="3:8">
      <c r="C9585" s="13">
        <f t="shared" ca="1" si="894"/>
        <v>1985.9863131300192</v>
      </c>
      <c r="D9585" s="13">
        <f t="shared" ca="1" si="895"/>
        <v>99.487738654373828</v>
      </c>
      <c r="E9585" s="13">
        <f t="shared" ca="1" si="896"/>
        <v>981024.36022980267</v>
      </c>
      <c r="F9585" s="13">
        <f t="shared" ca="1" si="897"/>
        <v>4.0117732325319313</v>
      </c>
      <c r="G9585" s="13">
        <f t="shared" ca="1" si="898"/>
        <v>0.49152645731837524</v>
      </c>
      <c r="H9585" s="13">
        <f t="shared" ca="1" si="899"/>
        <v>0</v>
      </c>
    </row>
    <row r="9586" spans="3:8">
      <c r="C9586" s="13">
        <f t="shared" ca="1" si="894"/>
        <v>2012.0036390393257</v>
      </c>
      <c r="D9586" s="13">
        <f t="shared" ca="1" si="895"/>
        <v>100.27167023997885</v>
      </c>
      <c r="E9586" s="13">
        <f t="shared" ca="1" si="896"/>
        <v>987783.39118134347</v>
      </c>
      <c r="F9586" s="13">
        <f t="shared" ca="1" si="897"/>
        <v>4.0057410392680293</v>
      </c>
      <c r="G9586" s="13">
        <f t="shared" ca="1" si="898"/>
        <v>0.50803391849554846</v>
      </c>
      <c r="H9586" s="13">
        <f t="shared" ca="1" si="899"/>
        <v>0</v>
      </c>
    </row>
    <row r="9587" spans="3:8">
      <c r="C9587" s="13">
        <f t="shared" ca="1" si="894"/>
        <v>2021.7852888389095</v>
      </c>
      <c r="D9587" s="13">
        <f t="shared" ca="1" si="895"/>
        <v>99.147366890507627</v>
      </c>
      <c r="E9587" s="13">
        <f t="shared" ca="1" si="896"/>
        <v>999582.45007532137</v>
      </c>
      <c r="F9587" s="13">
        <f t="shared" ca="1" si="897"/>
        <v>3.9915746017748042</v>
      </c>
      <c r="G9587" s="13">
        <f t="shared" ca="1" si="898"/>
        <v>0.50840025435797442</v>
      </c>
      <c r="H9587" s="13">
        <f t="shared" ca="1" si="899"/>
        <v>0</v>
      </c>
    </row>
    <row r="9588" spans="3:8">
      <c r="C9588" s="13">
        <f t="shared" ca="1" si="894"/>
        <v>2005.5247122172505</v>
      </c>
      <c r="D9588" s="13">
        <f t="shared" ca="1" si="895"/>
        <v>99.365364968393393</v>
      </c>
      <c r="E9588" s="13">
        <f t="shared" ca="1" si="896"/>
        <v>997587.47804175154</v>
      </c>
      <c r="F9588" s="13">
        <f t="shared" ca="1" si="897"/>
        <v>3.9977977576991428</v>
      </c>
      <c r="G9588" s="13">
        <f t="shared" ca="1" si="898"/>
        <v>0.49923719324413557</v>
      </c>
      <c r="H9588" s="13">
        <f t="shared" ca="1" si="899"/>
        <v>0</v>
      </c>
    </row>
    <row r="9589" spans="3:8">
      <c r="C9589" s="13">
        <f t="shared" ca="1" si="894"/>
        <v>2015.7015560063464</v>
      </c>
      <c r="D9589" s="13">
        <f t="shared" ca="1" si="895"/>
        <v>99.822480796763841</v>
      </c>
      <c r="E9589" s="13">
        <f t="shared" ca="1" si="896"/>
        <v>988901.2635992131</v>
      </c>
      <c r="F9589" s="13">
        <f t="shared" ca="1" si="897"/>
        <v>3.9929299334553137</v>
      </c>
      <c r="G9589" s="13">
        <f t="shared" ca="1" si="898"/>
        <v>0.5135837406842636</v>
      </c>
      <c r="H9589" s="13">
        <f t="shared" ca="1" si="899"/>
        <v>0</v>
      </c>
    </row>
    <row r="9590" spans="3:8">
      <c r="C9590" s="13">
        <f t="shared" ca="1" si="894"/>
        <v>2000.1083713764019</v>
      </c>
      <c r="D9590" s="13">
        <f t="shared" ca="1" si="895"/>
        <v>101.08636460428326</v>
      </c>
      <c r="E9590" s="13">
        <f t="shared" ca="1" si="896"/>
        <v>991084.26691778284</v>
      </c>
      <c r="F9590" s="13">
        <f t="shared" ca="1" si="897"/>
        <v>4.0100598722248204</v>
      </c>
      <c r="G9590" s="13">
        <f t="shared" ca="1" si="898"/>
        <v>0.50226828771637344</v>
      </c>
      <c r="H9590" s="13">
        <f t="shared" ca="1" si="899"/>
        <v>0</v>
      </c>
    </row>
    <row r="9591" spans="3:8">
      <c r="C9591" s="13">
        <f t="shared" ca="1" si="894"/>
        <v>1973.7876627207111</v>
      </c>
      <c r="D9591" s="13">
        <f t="shared" ca="1" si="895"/>
        <v>100.22735136594557</v>
      </c>
      <c r="E9591" s="13">
        <f t="shared" ca="1" si="896"/>
        <v>994059.13343880104</v>
      </c>
      <c r="F9591" s="13">
        <f t="shared" ca="1" si="897"/>
        <v>4.0084356226774958</v>
      </c>
      <c r="G9591" s="13">
        <f t="shared" ca="1" si="898"/>
        <v>0.48431216352848128</v>
      </c>
      <c r="H9591" s="13">
        <f t="shared" ca="1" si="899"/>
        <v>0</v>
      </c>
    </row>
    <row r="9592" spans="3:8">
      <c r="C9592" s="13">
        <f t="shared" ca="1" si="894"/>
        <v>2014.1075639700919</v>
      </c>
      <c r="D9592" s="13">
        <f t="shared" ca="1" si="895"/>
        <v>99.650086179442198</v>
      </c>
      <c r="E9592" s="13">
        <f t="shared" ca="1" si="896"/>
        <v>987416.19117858738</v>
      </c>
      <c r="F9592" s="13">
        <f t="shared" ca="1" si="897"/>
        <v>3.987922216148732</v>
      </c>
      <c r="G9592" s="13">
        <f t="shared" ca="1" si="898"/>
        <v>0.51523596976107522</v>
      </c>
      <c r="H9592" s="13">
        <f t="shared" ca="1" si="899"/>
        <v>0</v>
      </c>
    </row>
    <row r="9593" spans="3:8">
      <c r="C9593" s="13">
        <f t="shared" ca="1" si="894"/>
        <v>1991.980057425644</v>
      </c>
      <c r="D9593" s="13">
        <f t="shared" ca="1" si="895"/>
        <v>99.968600060349047</v>
      </c>
      <c r="E9593" s="13">
        <f t="shared" ca="1" si="896"/>
        <v>1006436.6057036174</v>
      </c>
      <c r="F9593" s="13">
        <f t="shared" ca="1" si="897"/>
        <v>3.9977552007083279</v>
      </c>
      <c r="G9593" s="13">
        <f t="shared" ca="1" si="898"/>
        <v>0.49117076067730886</v>
      </c>
      <c r="H9593" s="13">
        <f t="shared" ca="1" si="899"/>
        <v>0</v>
      </c>
    </row>
    <row r="9594" spans="3:8">
      <c r="C9594" s="13">
        <f t="shared" ca="1" si="894"/>
        <v>2013.9463703740976</v>
      </c>
      <c r="D9594" s="13">
        <f t="shared" ca="1" si="895"/>
        <v>99.802437426792352</v>
      </c>
      <c r="E9594" s="13">
        <f t="shared" ca="1" si="896"/>
        <v>1003940.9983221762</v>
      </c>
      <c r="F9594" s="13">
        <f t="shared" ca="1" si="897"/>
        <v>4.0047226849286393</v>
      </c>
      <c r="G9594" s="13">
        <f t="shared" ca="1" si="898"/>
        <v>0.49898685405076654</v>
      </c>
      <c r="H9594" s="13">
        <f t="shared" ca="1" si="899"/>
        <v>0</v>
      </c>
    </row>
    <row r="9595" spans="3:8">
      <c r="C9595" s="13">
        <f t="shared" ca="1" si="894"/>
        <v>1985.9470909394636</v>
      </c>
      <c r="D9595" s="13">
        <f t="shared" ca="1" si="895"/>
        <v>99.89671056102469</v>
      </c>
      <c r="E9595" s="13">
        <f t="shared" ca="1" si="896"/>
        <v>992365.42343367904</v>
      </c>
      <c r="F9595" s="13">
        <f t="shared" ca="1" si="897"/>
        <v>3.988381682041819</v>
      </c>
      <c r="G9595" s="13">
        <f t="shared" ca="1" si="898"/>
        <v>0.49943410377263808</v>
      </c>
      <c r="H9595" s="13">
        <f t="shared" ca="1" si="899"/>
        <v>0</v>
      </c>
    </row>
    <row r="9596" spans="3:8">
      <c r="C9596" s="13">
        <f t="shared" ca="1" si="894"/>
        <v>2004.3743928381937</v>
      </c>
      <c r="D9596" s="13">
        <f t="shared" ca="1" si="895"/>
        <v>100.98796196936141</v>
      </c>
      <c r="E9596" s="13">
        <f t="shared" ca="1" si="896"/>
        <v>983382.97905846441</v>
      </c>
      <c r="F9596" s="13">
        <f t="shared" ca="1" si="897"/>
        <v>4.0117656889210789</v>
      </c>
      <c r="G9596" s="13">
        <f t="shared" ca="1" si="898"/>
        <v>0.50700531039314456</v>
      </c>
      <c r="H9596" s="13">
        <f t="shared" ca="1" si="899"/>
        <v>0</v>
      </c>
    </row>
    <row r="9597" spans="3:8">
      <c r="C9597" s="13">
        <f t="shared" ca="1" si="894"/>
        <v>2005.6195994258633</v>
      </c>
      <c r="D9597" s="13">
        <f t="shared" ca="1" si="895"/>
        <v>99.896732763396585</v>
      </c>
      <c r="E9597" s="13">
        <f t="shared" ca="1" si="896"/>
        <v>990115.32837985002</v>
      </c>
      <c r="F9597" s="13">
        <f t="shared" ca="1" si="897"/>
        <v>4.0032211485630871</v>
      </c>
      <c r="G9597" s="13">
        <f t="shared" ca="1" si="898"/>
        <v>0.50300747112978228</v>
      </c>
      <c r="H9597" s="13">
        <f t="shared" ca="1" si="899"/>
        <v>0</v>
      </c>
    </row>
    <row r="9598" spans="3:8">
      <c r="C9598" s="13">
        <f t="shared" ca="1" si="894"/>
        <v>1995.4135915684658</v>
      </c>
      <c r="D9598" s="13">
        <f t="shared" ca="1" si="895"/>
        <v>99.528103530270698</v>
      </c>
      <c r="E9598" s="13">
        <f t="shared" ca="1" si="896"/>
        <v>1002060.7152229791</v>
      </c>
      <c r="F9598" s="13">
        <f t="shared" ca="1" si="897"/>
        <v>3.9894734714609017</v>
      </c>
      <c r="G9598" s="13">
        <f t="shared" ca="1" si="898"/>
        <v>0.49694159911730412</v>
      </c>
      <c r="H9598" s="13">
        <f t="shared" ca="1" si="899"/>
        <v>0</v>
      </c>
    </row>
    <row r="9599" spans="3:8">
      <c r="C9599" s="13">
        <f t="shared" ca="1" si="894"/>
        <v>2000.1084631297326</v>
      </c>
      <c r="D9599" s="13">
        <f t="shared" ca="1" si="895"/>
        <v>99.39658031338459</v>
      </c>
      <c r="E9599" s="13">
        <f t="shared" ca="1" si="896"/>
        <v>994139.02555896039</v>
      </c>
      <c r="F9599" s="13">
        <f t="shared" ca="1" si="897"/>
        <v>4.0005226555794779</v>
      </c>
      <c r="G9599" s="13">
        <f t="shared" ca="1" si="898"/>
        <v>0.49706663558189401</v>
      </c>
      <c r="H9599" s="13">
        <f t="shared" ca="1" si="899"/>
        <v>0</v>
      </c>
    </row>
    <row r="9600" spans="3:8">
      <c r="C9600" s="13">
        <f t="shared" ca="1" si="894"/>
        <v>2009.7385913555095</v>
      </c>
      <c r="D9600" s="13">
        <f t="shared" ca="1" si="895"/>
        <v>100.02994758304574</v>
      </c>
      <c r="E9600" s="13">
        <f t="shared" ca="1" si="896"/>
        <v>1005057.1154544698</v>
      </c>
      <c r="F9600" s="13">
        <f t="shared" ca="1" si="897"/>
        <v>3.988437804826213</v>
      </c>
      <c r="G9600" s="13">
        <f t="shared" ca="1" si="898"/>
        <v>0.50565846377515811</v>
      </c>
      <c r="H9600" s="13">
        <f t="shared" ca="1" si="899"/>
        <v>0</v>
      </c>
    </row>
    <row r="9601" spans="3:8">
      <c r="C9601" s="13">
        <f t="shared" ca="1" si="894"/>
        <v>1989.9868413733907</v>
      </c>
      <c r="D9601" s="13">
        <f t="shared" ca="1" si="895"/>
        <v>100.52836022094715</v>
      </c>
      <c r="E9601" s="13">
        <f t="shared" ca="1" si="896"/>
        <v>988605.10512984102</v>
      </c>
      <c r="F9601" s="13">
        <f t="shared" ca="1" si="897"/>
        <v>3.9936286056153842</v>
      </c>
      <c r="G9601" s="13">
        <f t="shared" ca="1" si="898"/>
        <v>0.50390143605826232</v>
      </c>
      <c r="H9601" s="13">
        <f t="shared" ca="1" si="899"/>
        <v>0</v>
      </c>
    </row>
    <row r="9602" spans="3:8">
      <c r="C9602" s="13">
        <f t="shared" ca="1" si="894"/>
        <v>2000.9869213157926</v>
      </c>
      <c r="D9602" s="13">
        <f t="shared" ca="1" si="895"/>
        <v>99.662366148173717</v>
      </c>
      <c r="E9602" s="13">
        <f t="shared" ca="1" si="896"/>
        <v>998969.75689297088</v>
      </c>
      <c r="F9602" s="13">
        <f t="shared" ca="1" si="897"/>
        <v>3.9985732821119346</v>
      </c>
      <c r="G9602" s="13">
        <f t="shared" ca="1" si="898"/>
        <v>0.49739022851995135</v>
      </c>
      <c r="H9602" s="13">
        <f t="shared" ca="1" si="899"/>
        <v>0</v>
      </c>
    </row>
    <row r="9603" spans="3:8">
      <c r="C9603" s="13">
        <f t="shared" ca="1" si="894"/>
        <v>1995.3296846952524</v>
      </c>
      <c r="D9603" s="13">
        <f t="shared" ca="1" si="895"/>
        <v>99.71341768145264</v>
      </c>
      <c r="E9603" s="13">
        <f t="shared" ca="1" si="896"/>
        <v>1002440.4042300521</v>
      </c>
      <c r="F9603" s="13">
        <f t="shared" ca="1" si="897"/>
        <v>3.9969424140625995</v>
      </c>
      <c r="G9603" s="13">
        <f t="shared" ca="1" si="898"/>
        <v>0.49392719233465915</v>
      </c>
      <c r="H9603" s="13">
        <f t="shared" ca="1" si="899"/>
        <v>0</v>
      </c>
    </row>
    <row r="9604" spans="3:8">
      <c r="C9604" s="13">
        <f t="shared" ca="1" si="894"/>
        <v>1985.7331974016945</v>
      </c>
      <c r="D9604" s="13">
        <f t="shared" ca="1" si="895"/>
        <v>99.108627551475919</v>
      </c>
      <c r="E9604" s="13">
        <f t="shared" ca="1" si="896"/>
        <v>992411.26188997028</v>
      </c>
      <c r="F9604" s="13">
        <f t="shared" ca="1" si="897"/>
        <v>4.0155947457866992</v>
      </c>
      <c r="G9604" s="13">
        <f t="shared" ca="1" si="898"/>
        <v>0.48207232089956376</v>
      </c>
      <c r="H9604" s="13">
        <f t="shared" ca="1" si="899"/>
        <v>0</v>
      </c>
    </row>
    <row r="9605" spans="3:8">
      <c r="C9605" s="13">
        <f t="shared" ca="1" si="894"/>
        <v>1998.3614155523267</v>
      </c>
      <c r="D9605" s="13">
        <f t="shared" ca="1" si="895"/>
        <v>100.19311788591155</v>
      </c>
      <c r="E9605" s="13">
        <f t="shared" ca="1" si="896"/>
        <v>994792.57882467273</v>
      </c>
      <c r="F9605" s="13">
        <f t="shared" ca="1" si="897"/>
        <v>4.0087776717117212</v>
      </c>
      <c r="G9605" s="13">
        <f t="shared" ca="1" si="898"/>
        <v>0.4957419580610184</v>
      </c>
      <c r="H9605" s="13">
        <f t="shared" ca="1" si="899"/>
        <v>0</v>
      </c>
    </row>
    <row r="9606" spans="3:8">
      <c r="C9606" s="13">
        <f t="shared" ca="1" si="894"/>
        <v>1997.7146044763003</v>
      </c>
      <c r="D9606" s="13">
        <f t="shared" ca="1" si="895"/>
        <v>99.422246476610368</v>
      </c>
      <c r="E9606" s="13">
        <f t="shared" ca="1" si="896"/>
        <v>995891.55631980975</v>
      </c>
      <c r="F9606" s="13">
        <f t="shared" ca="1" si="897"/>
        <v>3.9942329172088948</v>
      </c>
      <c r="G9606" s="13">
        <f t="shared" ca="1" si="898"/>
        <v>0.49825882528804022</v>
      </c>
      <c r="H9606" s="13">
        <f t="shared" ca="1" si="899"/>
        <v>0</v>
      </c>
    </row>
    <row r="9607" spans="3:8">
      <c r="C9607" s="13">
        <f t="shared" ca="1" si="894"/>
        <v>1993.1324080727579</v>
      </c>
      <c r="D9607" s="13">
        <f t="shared" ca="1" si="895"/>
        <v>100.29187414834784</v>
      </c>
      <c r="E9607" s="13">
        <f t="shared" ca="1" si="896"/>
        <v>1003246.6543033439</v>
      </c>
      <c r="F9607" s="13">
        <f t="shared" ca="1" si="897"/>
        <v>4.0036990775302028</v>
      </c>
      <c r="G9607" s="13">
        <f t="shared" ca="1" si="898"/>
        <v>0.4919656168580856</v>
      </c>
      <c r="H9607" s="13">
        <f t="shared" ca="1" si="899"/>
        <v>0</v>
      </c>
    </row>
    <row r="9608" spans="3:8">
      <c r="C9608" s="13">
        <f t="shared" ca="1" si="894"/>
        <v>1994.6291971663818</v>
      </c>
      <c r="D9608" s="13">
        <f t="shared" ca="1" si="895"/>
        <v>99.837166812284366</v>
      </c>
      <c r="E9608" s="13">
        <f t="shared" ca="1" si="896"/>
        <v>991027.13807306509</v>
      </c>
      <c r="F9608" s="13">
        <f t="shared" ca="1" si="897"/>
        <v>4.0063304853965827</v>
      </c>
      <c r="G9608" s="13">
        <f t="shared" ca="1" si="898"/>
        <v>0.49521534373538711</v>
      </c>
      <c r="H9608" s="13">
        <f t="shared" ca="1" si="899"/>
        <v>0</v>
      </c>
    </row>
    <row r="9609" spans="3:8">
      <c r="C9609" s="13">
        <f t="shared" ca="1" si="894"/>
        <v>2005.8322366852353</v>
      </c>
      <c r="D9609" s="13">
        <f t="shared" ca="1" si="895"/>
        <v>100.42256393744537</v>
      </c>
      <c r="E9609" s="13">
        <f t="shared" ca="1" si="896"/>
        <v>987527.52251749625</v>
      </c>
      <c r="F9609" s="13">
        <f t="shared" ca="1" si="897"/>
        <v>4.0038749547124652</v>
      </c>
      <c r="G9609" s="13">
        <f t="shared" ca="1" si="898"/>
        <v>0.50675661111938275</v>
      </c>
      <c r="H9609" s="13">
        <f t="shared" ca="1" si="899"/>
        <v>0</v>
      </c>
    </row>
    <row r="9610" spans="3:8">
      <c r="C9610" s="13">
        <f t="shared" ca="1" si="894"/>
        <v>1994.5043154579405</v>
      </c>
      <c r="D9610" s="13">
        <f t="shared" ca="1" si="895"/>
        <v>99.924601585555109</v>
      </c>
      <c r="E9610" s="13">
        <f t="shared" ca="1" si="896"/>
        <v>1002853.5016344021</v>
      </c>
      <c r="F9610" s="13">
        <f t="shared" ca="1" si="897"/>
        <v>4.0056828772471142</v>
      </c>
      <c r="G9610" s="13">
        <f t="shared" ca="1" si="898"/>
        <v>0.49005945130528855</v>
      </c>
      <c r="H9610" s="13">
        <f t="shared" ca="1" si="899"/>
        <v>0</v>
      </c>
    </row>
    <row r="9611" spans="3:8">
      <c r="C9611" s="13">
        <f t="shared" ca="1" si="894"/>
        <v>2003.992078830453</v>
      </c>
      <c r="D9611" s="13">
        <f t="shared" ca="1" si="895"/>
        <v>98.566426618072981</v>
      </c>
      <c r="E9611" s="13">
        <f t="shared" ca="1" si="896"/>
        <v>1002827.3523879533</v>
      </c>
      <c r="F9611" s="13">
        <f t="shared" ca="1" si="897"/>
        <v>4.002267885153846</v>
      </c>
      <c r="G9611" s="13">
        <f t="shared" ca="1" si="898"/>
        <v>0.48968901391869696</v>
      </c>
      <c r="H9611" s="13">
        <f t="shared" ca="1" si="899"/>
        <v>0</v>
      </c>
    </row>
    <row r="9612" spans="3:8">
      <c r="C9612" s="13">
        <f t="shared" ca="1" si="894"/>
        <v>2000.8041828934777</v>
      </c>
      <c r="D9612" s="13">
        <f t="shared" ca="1" si="895"/>
        <v>100.42178309579238</v>
      </c>
      <c r="E9612" s="13">
        <f t="shared" ca="1" si="896"/>
        <v>987768.88013081532</v>
      </c>
      <c r="F9612" s="13">
        <f t="shared" ca="1" si="897"/>
        <v>3.9920482243342699</v>
      </c>
      <c r="G9612" s="13">
        <f t="shared" ca="1" si="898"/>
        <v>0.51009231569853752</v>
      </c>
      <c r="H9612" s="13">
        <f t="shared" ca="1" si="899"/>
        <v>0</v>
      </c>
    </row>
    <row r="9613" spans="3:8">
      <c r="C9613" s="13">
        <f t="shared" ca="1" si="894"/>
        <v>1994.520010988686</v>
      </c>
      <c r="D9613" s="13">
        <f t="shared" ca="1" si="895"/>
        <v>99.750586455247131</v>
      </c>
      <c r="E9613" s="13">
        <f t="shared" ca="1" si="896"/>
        <v>992376.8235294685</v>
      </c>
      <c r="F9613" s="13">
        <f t="shared" ca="1" si="897"/>
        <v>3.990724950301046</v>
      </c>
      <c r="G9613" s="13">
        <f t="shared" ca="1" si="898"/>
        <v>0.50183227613452153</v>
      </c>
      <c r="H9613" s="13">
        <f t="shared" ca="1" si="899"/>
        <v>0</v>
      </c>
    </row>
    <row r="9614" spans="3:8">
      <c r="C9614" s="13">
        <f t="shared" ca="1" si="894"/>
        <v>2003.2243832782215</v>
      </c>
      <c r="D9614" s="13">
        <f t="shared" ca="1" si="895"/>
        <v>100.30683235423321</v>
      </c>
      <c r="E9614" s="13">
        <f t="shared" ca="1" si="896"/>
        <v>987803.30917652848</v>
      </c>
      <c r="F9614" s="13">
        <f t="shared" ca="1" si="897"/>
        <v>4.0016086876149659</v>
      </c>
      <c r="G9614" s="13">
        <f t="shared" ca="1" si="898"/>
        <v>0.50586065307818129</v>
      </c>
      <c r="H9614" s="13">
        <f t="shared" ca="1" si="899"/>
        <v>0</v>
      </c>
    </row>
    <row r="9615" spans="3:8">
      <c r="C9615" s="13">
        <f t="shared" ca="1" si="894"/>
        <v>2003.4614344432239</v>
      </c>
      <c r="D9615" s="13">
        <f t="shared" ca="1" si="895"/>
        <v>100.52775825659756</v>
      </c>
      <c r="E9615" s="13">
        <f t="shared" ca="1" si="896"/>
        <v>993825.24105321558</v>
      </c>
      <c r="F9615" s="13">
        <f t="shared" ca="1" si="897"/>
        <v>4.0114676176663622</v>
      </c>
      <c r="G9615" s="13">
        <f t="shared" ca="1" si="898"/>
        <v>0.49908546375768981</v>
      </c>
      <c r="H9615" s="13">
        <f t="shared" ca="1" si="899"/>
        <v>0</v>
      </c>
    </row>
    <row r="9616" spans="3:8">
      <c r="C9616" s="13">
        <f t="shared" ca="1" si="894"/>
        <v>2009.7931799656956</v>
      </c>
      <c r="D9616" s="13">
        <f t="shared" ca="1" si="895"/>
        <v>100.66230253304239</v>
      </c>
      <c r="E9616" s="13">
        <f t="shared" ca="1" si="896"/>
        <v>991977.92082126543</v>
      </c>
      <c r="F9616" s="13">
        <f t="shared" ca="1" si="897"/>
        <v>4.0067920524752791</v>
      </c>
      <c r="G9616" s="13">
        <f t="shared" ca="1" si="898"/>
        <v>0.50620975568437543</v>
      </c>
      <c r="H9616" s="13">
        <f t="shared" ca="1" si="899"/>
        <v>0</v>
      </c>
    </row>
    <row r="9617" spans="3:8">
      <c r="C9617" s="13">
        <f t="shared" ca="1" si="894"/>
        <v>2021.7151634200736</v>
      </c>
      <c r="D9617" s="13">
        <f t="shared" ca="1" si="895"/>
        <v>100.71155271862411</v>
      </c>
      <c r="E9617" s="13">
        <f t="shared" ca="1" si="896"/>
        <v>995042.89576092211</v>
      </c>
      <c r="F9617" s="13">
        <f t="shared" ca="1" si="897"/>
        <v>3.9925114148462009</v>
      </c>
      <c r="G9617" s="13">
        <f t="shared" ca="1" si="898"/>
        <v>0.51825427597081508</v>
      </c>
      <c r="H9617" s="13">
        <f t="shared" ca="1" si="899"/>
        <v>0</v>
      </c>
    </row>
    <row r="9618" spans="3:8">
      <c r="C9618" s="13">
        <f t="shared" ca="1" si="894"/>
        <v>1996.2903216405618</v>
      </c>
      <c r="D9618" s="13">
        <f t="shared" ca="1" si="895"/>
        <v>100.1395059527181</v>
      </c>
      <c r="E9618" s="13">
        <f t="shared" ca="1" si="896"/>
        <v>999078.68482114817</v>
      </c>
      <c r="F9618" s="13">
        <f t="shared" ca="1" si="897"/>
        <v>3.9973985668548142</v>
      </c>
      <c r="G9618" s="13">
        <f t="shared" ca="1" si="898"/>
        <v>0.49795887654767507</v>
      </c>
      <c r="H9618" s="13">
        <f t="shared" ca="1" si="899"/>
        <v>0</v>
      </c>
    </row>
    <row r="9619" spans="3:8">
      <c r="C9619" s="13">
        <f t="shared" ca="1" si="894"/>
        <v>2015.2695483828923</v>
      </c>
      <c r="D9619" s="13">
        <f t="shared" ca="1" si="895"/>
        <v>98.894615832074933</v>
      </c>
      <c r="E9619" s="13">
        <f t="shared" ca="1" si="896"/>
        <v>993778.13180865929</v>
      </c>
      <c r="F9619" s="13">
        <f t="shared" ca="1" si="897"/>
        <v>4.0047045151863605</v>
      </c>
      <c r="G9619" s="13">
        <f t="shared" ca="1" si="898"/>
        <v>0.50017009518308941</v>
      </c>
      <c r="H9619" s="13">
        <f t="shared" ca="1" si="899"/>
        <v>0</v>
      </c>
    </row>
    <row r="9620" spans="3:8">
      <c r="C9620" s="13">
        <f t="shared" ca="1" si="894"/>
        <v>1993.5261712776971</v>
      </c>
      <c r="D9620" s="13">
        <f t="shared" ca="1" si="895"/>
        <v>99.51193662693187</v>
      </c>
      <c r="E9620" s="13">
        <f t="shared" ca="1" si="896"/>
        <v>1003106.9914645725</v>
      </c>
      <c r="F9620" s="13">
        <f t="shared" ca="1" si="897"/>
        <v>4.0015105681517715</v>
      </c>
      <c r="G9620" s="13">
        <f t="shared" ca="1" si="898"/>
        <v>0.48946998536278902</v>
      </c>
      <c r="H9620" s="13">
        <f t="shared" ca="1" si="899"/>
        <v>0</v>
      </c>
    </row>
    <row r="9621" spans="3:8">
      <c r="C9621" s="13">
        <f t="shared" ca="1" si="894"/>
        <v>1993.7122947116754</v>
      </c>
      <c r="D9621" s="13">
        <f t="shared" ca="1" si="895"/>
        <v>100.96117630233127</v>
      </c>
      <c r="E9621" s="13">
        <f t="shared" ca="1" si="896"/>
        <v>1003539.5757801175</v>
      </c>
      <c r="F9621" s="13">
        <f t="shared" ca="1" si="897"/>
        <v>3.9975771390742905</v>
      </c>
      <c r="G9621" s="13">
        <f t="shared" ca="1" si="898"/>
        <v>0.49843392633169581</v>
      </c>
      <c r="H9621" s="13">
        <f t="shared" ca="1" si="899"/>
        <v>0</v>
      </c>
    </row>
    <row r="9622" spans="3:8">
      <c r="C9622" s="13">
        <f t="shared" ca="1" si="894"/>
        <v>2004.9433746112536</v>
      </c>
      <c r="D9622" s="13">
        <f t="shared" ca="1" si="895"/>
        <v>99.729895139382549</v>
      </c>
      <c r="E9622" s="13">
        <f t="shared" ca="1" si="896"/>
        <v>996672.13029201096</v>
      </c>
      <c r="F9622" s="13">
        <f t="shared" ca="1" si="897"/>
        <v>4.0033023310017901</v>
      </c>
      <c r="G9622" s="13">
        <f t="shared" ca="1" si="898"/>
        <v>0.49848701256078948</v>
      </c>
      <c r="H9622" s="13">
        <f t="shared" ca="1" si="899"/>
        <v>0</v>
      </c>
    </row>
    <row r="9623" spans="3:8">
      <c r="C9623" s="13">
        <f t="shared" ca="1" si="894"/>
        <v>1995.3615370152979</v>
      </c>
      <c r="D9623" s="13">
        <f t="shared" ca="1" si="895"/>
        <v>100.18965100254216</v>
      </c>
      <c r="E9623" s="13">
        <f t="shared" ca="1" si="896"/>
        <v>991912.24157301057</v>
      </c>
      <c r="F9623" s="13">
        <f t="shared" ca="1" si="897"/>
        <v>4.0140544993315075</v>
      </c>
      <c r="G9623" s="13">
        <f t="shared" ca="1" si="898"/>
        <v>0.49307147954066022</v>
      </c>
      <c r="H9623" s="13">
        <f t="shared" ca="1" si="899"/>
        <v>0</v>
      </c>
    </row>
    <row r="9624" spans="3:8">
      <c r="C9624" s="13">
        <f t="shared" ref="C9624:C9687" ca="1" si="900">NORMINV(RAND(),$D$3,$G$3)</f>
        <v>2007.8937223583644</v>
      </c>
      <c r="D9624" s="13">
        <f t="shared" ref="D9624:D9687" ca="1" si="901">NORMINV(RAND(),$D$4,$G$4)</f>
        <v>99.636655961349931</v>
      </c>
      <c r="E9624" s="13">
        <f t="shared" ref="E9624:E9687" ca="1" si="902">NORMINV(RAND(),$D$5,$G$5)</f>
        <v>987410.56346649257</v>
      </c>
      <c r="F9624" s="13">
        <f t="shared" ref="F9624:F9687" ca="1" si="903">NORMINV(RAND(),$D$6,$G$6)</f>
        <v>3.9928349051229506</v>
      </c>
      <c r="G9624" s="13">
        <f t="shared" ref="G9624:G9687" ca="1" si="904">C9624^2*D9624/(E9624*3.1415926*F9624^4)</f>
        <v>0.50948046773873978</v>
      </c>
      <c r="H9624" s="13">
        <f t="shared" ref="H9624:H9687" ca="1" si="905">IF(G9624&gt;0.54,1,IF(G9624&lt;0.46,1,0))</f>
        <v>0</v>
      </c>
    </row>
    <row r="9625" spans="3:8">
      <c r="C9625" s="13">
        <f t="shared" ca="1" si="900"/>
        <v>1996.8429164610523</v>
      </c>
      <c r="D9625" s="13">
        <f t="shared" ca="1" si="901"/>
        <v>100.06379332709497</v>
      </c>
      <c r="E9625" s="13">
        <f t="shared" ca="1" si="902"/>
        <v>1006992.7495955327</v>
      </c>
      <c r="F9625" s="13">
        <f t="shared" ca="1" si="903"/>
        <v>4.0053219698069018</v>
      </c>
      <c r="G9625" s="13">
        <f t="shared" ca="1" si="904"/>
        <v>0.4900482318017696</v>
      </c>
      <c r="H9625" s="13">
        <f t="shared" ca="1" si="905"/>
        <v>0</v>
      </c>
    </row>
    <row r="9626" spans="3:8">
      <c r="C9626" s="13">
        <f t="shared" ca="1" si="900"/>
        <v>2008.5815127292942</v>
      </c>
      <c r="D9626" s="13">
        <f t="shared" ca="1" si="901"/>
        <v>99.966821375927893</v>
      </c>
      <c r="E9626" s="13">
        <f t="shared" ca="1" si="902"/>
        <v>993658.82239815965</v>
      </c>
      <c r="F9626" s="13">
        <f t="shared" ca="1" si="903"/>
        <v>3.9951515499128414</v>
      </c>
      <c r="G9626" s="13">
        <f t="shared" ca="1" si="904"/>
        <v>0.50712452522915041</v>
      </c>
      <c r="H9626" s="13">
        <f t="shared" ca="1" si="905"/>
        <v>0</v>
      </c>
    </row>
    <row r="9627" spans="3:8">
      <c r="C9627" s="13">
        <f t="shared" ca="1" si="900"/>
        <v>1991.1236000909487</v>
      </c>
      <c r="D9627" s="13">
        <f t="shared" ca="1" si="901"/>
        <v>100.70826123093842</v>
      </c>
      <c r="E9627" s="13">
        <f t="shared" ca="1" si="902"/>
        <v>991209.91313392902</v>
      </c>
      <c r="F9627" s="13">
        <f t="shared" ca="1" si="903"/>
        <v>4.0037533752133854</v>
      </c>
      <c r="G9627" s="13">
        <f t="shared" ca="1" si="904"/>
        <v>0.49897267636422515</v>
      </c>
      <c r="H9627" s="13">
        <f t="shared" ca="1" si="905"/>
        <v>0</v>
      </c>
    </row>
    <row r="9628" spans="3:8">
      <c r="C9628" s="13">
        <f t="shared" ca="1" si="900"/>
        <v>1994.9452616964329</v>
      </c>
      <c r="D9628" s="13">
        <f t="shared" ca="1" si="901"/>
        <v>100.66460224260705</v>
      </c>
      <c r="E9628" s="13">
        <f t="shared" ca="1" si="902"/>
        <v>1001913.0415487072</v>
      </c>
      <c r="F9628" s="13">
        <f t="shared" ca="1" si="903"/>
        <v>3.9945109297529959</v>
      </c>
      <c r="G9628" s="13">
        <f t="shared" ca="1" si="904"/>
        <v>0.49992447501351994</v>
      </c>
      <c r="H9628" s="13">
        <f t="shared" ca="1" si="905"/>
        <v>0</v>
      </c>
    </row>
    <row r="9629" spans="3:8">
      <c r="C9629" s="13">
        <f t="shared" ca="1" si="900"/>
        <v>1997.5594594682932</v>
      </c>
      <c r="D9629" s="13">
        <f t="shared" ca="1" si="901"/>
        <v>100.28887587735287</v>
      </c>
      <c r="E9629" s="13">
        <f t="shared" ca="1" si="902"/>
        <v>1000402.0211888825</v>
      </c>
      <c r="F9629" s="13">
        <f t="shared" ca="1" si="903"/>
        <v>3.9877628781274628</v>
      </c>
      <c r="G9629" s="13">
        <f t="shared" ca="1" si="904"/>
        <v>0.50351273987720913</v>
      </c>
      <c r="H9629" s="13">
        <f t="shared" ca="1" si="905"/>
        <v>0</v>
      </c>
    </row>
    <row r="9630" spans="3:8">
      <c r="C9630" s="13">
        <f t="shared" ca="1" si="900"/>
        <v>1991.0950407369874</v>
      </c>
      <c r="D9630" s="13">
        <f t="shared" ca="1" si="901"/>
        <v>99.531646995326042</v>
      </c>
      <c r="E9630" s="13">
        <f t="shared" ca="1" si="902"/>
        <v>992339.72901056334</v>
      </c>
      <c r="F9630" s="13">
        <f t="shared" ca="1" si="903"/>
        <v>4.0034153449678902</v>
      </c>
      <c r="G9630" s="13">
        <f t="shared" ca="1" si="904"/>
        <v>0.49273377184520695</v>
      </c>
      <c r="H9630" s="13">
        <f t="shared" ca="1" si="905"/>
        <v>0</v>
      </c>
    </row>
    <row r="9631" spans="3:8">
      <c r="C9631" s="13">
        <f t="shared" ca="1" si="900"/>
        <v>2005.6382941917855</v>
      </c>
      <c r="D9631" s="13">
        <f t="shared" ca="1" si="901"/>
        <v>99.256593660131273</v>
      </c>
      <c r="E9631" s="13">
        <f t="shared" ca="1" si="902"/>
        <v>981029.2572686394</v>
      </c>
      <c r="F9631" s="13">
        <f t="shared" ca="1" si="903"/>
        <v>4.0100103611887112</v>
      </c>
      <c r="G9631" s="13">
        <f t="shared" ca="1" si="904"/>
        <v>0.50101506994773426</v>
      </c>
      <c r="H9631" s="13">
        <f t="shared" ca="1" si="905"/>
        <v>0</v>
      </c>
    </row>
    <row r="9632" spans="3:8">
      <c r="C9632" s="13">
        <f t="shared" ca="1" si="900"/>
        <v>1993.0821419905549</v>
      </c>
      <c r="D9632" s="13">
        <f t="shared" ca="1" si="901"/>
        <v>99.623939311629329</v>
      </c>
      <c r="E9632" s="13">
        <f t="shared" ca="1" si="902"/>
        <v>1000242.0230890756</v>
      </c>
      <c r="F9632" s="13">
        <f t="shared" ca="1" si="903"/>
        <v>3.991692691211445</v>
      </c>
      <c r="G9632" s="13">
        <f t="shared" ca="1" si="904"/>
        <v>0.49605604812002796</v>
      </c>
      <c r="H9632" s="13">
        <f t="shared" ca="1" si="905"/>
        <v>0</v>
      </c>
    </row>
    <row r="9633" spans="3:8">
      <c r="C9633" s="13">
        <f t="shared" ca="1" si="900"/>
        <v>1993.162929569331</v>
      </c>
      <c r="D9633" s="13">
        <f t="shared" ca="1" si="901"/>
        <v>99.726347938524952</v>
      </c>
      <c r="E9633" s="13">
        <f t="shared" ca="1" si="902"/>
        <v>989197.48492259916</v>
      </c>
      <c r="F9633" s="13">
        <f t="shared" ca="1" si="903"/>
        <v>4.0069815393660466</v>
      </c>
      <c r="G9633" s="13">
        <f t="shared" ca="1" si="904"/>
        <v>0.49453072852891333</v>
      </c>
      <c r="H9633" s="13">
        <f t="shared" ca="1" si="905"/>
        <v>0</v>
      </c>
    </row>
    <row r="9634" spans="3:8">
      <c r="C9634" s="13">
        <f t="shared" ca="1" si="900"/>
        <v>1982.7857026534957</v>
      </c>
      <c r="D9634" s="13">
        <f t="shared" ca="1" si="901"/>
        <v>100.42075072079851</v>
      </c>
      <c r="E9634" s="13">
        <f t="shared" ca="1" si="902"/>
        <v>999574.23020356451</v>
      </c>
      <c r="F9634" s="13">
        <f t="shared" ca="1" si="903"/>
        <v>3.9978162524278376</v>
      </c>
      <c r="G9634" s="13">
        <f t="shared" ca="1" si="904"/>
        <v>0.49217413625587125</v>
      </c>
      <c r="H9634" s="13">
        <f t="shared" ca="1" si="905"/>
        <v>0</v>
      </c>
    </row>
    <row r="9635" spans="3:8">
      <c r="C9635" s="13">
        <f t="shared" ca="1" si="900"/>
        <v>1992.3434967011806</v>
      </c>
      <c r="D9635" s="13">
        <f t="shared" ca="1" si="901"/>
        <v>99.846049767951072</v>
      </c>
      <c r="E9635" s="13">
        <f t="shared" ca="1" si="902"/>
        <v>1001367.3339710797</v>
      </c>
      <c r="F9635" s="13">
        <f t="shared" ca="1" si="903"/>
        <v>4.0014563155176104</v>
      </c>
      <c r="G9635" s="13">
        <f t="shared" ca="1" si="904"/>
        <v>0.49140968919813555</v>
      </c>
      <c r="H9635" s="13">
        <f t="shared" ca="1" si="905"/>
        <v>0</v>
      </c>
    </row>
    <row r="9636" spans="3:8">
      <c r="C9636" s="13">
        <f t="shared" ca="1" si="900"/>
        <v>2005.8380445629759</v>
      </c>
      <c r="D9636" s="13">
        <f t="shared" ca="1" si="901"/>
        <v>99.979767805585851</v>
      </c>
      <c r="E9636" s="13">
        <f t="shared" ca="1" si="902"/>
        <v>1001855.1206546072</v>
      </c>
      <c r="F9636" s="13">
        <f t="shared" ca="1" si="903"/>
        <v>4.0090379586382836</v>
      </c>
      <c r="G9636" s="13">
        <f t="shared" ca="1" si="904"/>
        <v>0.49475294915940488</v>
      </c>
      <c r="H9636" s="13">
        <f t="shared" ca="1" si="905"/>
        <v>0</v>
      </c>
    </row>
    <row r="9637" spans="3:8">
      <c r="C9637" s="13">
        <f t="shared" ca="1" si="900"/>
        <v>2010.4262205406792</v>
      </c>
      <c r="D9637" s="13">
        <f t="shared" ca="1" si="901"/>
        <v>99.707106214802636</v>
      </c>
      <c r="E9637" s="13">
        <f t="shared" ca="1" si="902"/>
        <v>993124.43346186087</v>
      </c>
      <c r="F9637" s="13">
        <f t="shared" ca="1" si="903"/>
        <v>4.0016940893401074</v>
      </c>
      <c r="G9637" s="13">
        <f t="shared" ca="1" si="904"/>
        <v>0.50370158365513429</v>
      </c>
      <c r="H9637" s="13">
        <f t="shared" ca="1" si="905"/>
        <v>0</v>
      </c>
    </row>
    <row r="9638" spans="3:8">
      <c r="C9638" s="13">
        <f t="shared" ca="1" si="900"/>
        <v>2016.5482848437864</v>
      </c>
      <c r="D9638" s="13">
        <f t="shared" ca="1" si="901"/>
        <v>99.972322827362419</v>
      </c>
      <c r="E9638" s="13">
        <f t="shared" ca="1" si="902"/>
        <v>994848.66675518069</v>
      </c>
      <c r="F9638" s="13">
        <f t="shared" ca="1" si="903"/>
        <v>3.9849882797358167</v>
      </c>
      <c r="G9638" s="13">
        <f t="shared" ca="1" si="904"/>
        <v>0.51580072989522185</v>
      </c>
      <c r="H9638" s="13">
        <f t="shared" ca="1" si="905"/>
        <v>0</v>
      </c>
    </row>
    <row r="9639" spans="3:8">
      <c r="C9639" s="13">
        <f t="shared" ca="1" si="900"/>
        <v>1997.930208673356</v>
      </c>
      <c r="D9639" s="13">
        <f t="shared" ca="1" si="901"/>
        <v>99.20049666034302</v>
      </c>
      <c r="E9639" s="13">
        <f t="shared" ca="1" si="902"/>
        <v>993441.38248689077</v>
      </c>
      <c r="F9639" s="13">
        <f t="shared" ca="1" si="903"/>
        <v>4.0002401920866912</v>
      </c>
      <c r="G9639" s="13">
        <f t="shared" ca="1" si="904"/>
        <v>0.49549364069281016</v>
      </c>
      <c r="H9639" s="13">
        <f t="shared" ca="1" si="905"/>
        <v>0</v>
      </c>
    </row>
    <row r="9640" spans="3:8">
      <c r="C9640" s="13">
        <f t="shared" ca="1" si="900"/>
        <v>1987.5937560011612</v>
      </c>
      <c r="D9640" s="13">
        <f t="shared" ca="1" si="901"/>
        <v>99.661744673628448</v>
      </c>
      <c r="E9640" s="13">
        <f t="shared" ca="1" si="902"/>
        <v>1001121.7683744999</v>
      </c>
      <c r="F9640" s="13">
        <f t="shared" ca="1" si="903"/>
        <v>4.0014555869224422</v>
      </c>
      <c r="G9640" s="13">
        <f t="shared" ca="1" si="904"/>
        <v>0.48828677228981116</v>
      </c>
      <c r="H9640" s="13">
        <f t="shared" ca="1" si="905"/>
        <v>0</v>
      </c>
    </row>
    <row r="9641" spans="3:8">
      <c r="C9641" s="13">
        <f t="shared" ca="1" si="900"/>
        <v>1997.2235588594549</v>
      </c>
      <c r="D9641" s="13">
        <f t="shared" ca="1" si="901"/>
        <v>99.188705367002626</v>
      </c>
      <c r="E9641" s="13">
        <f t="shared" ca="1" si="902"/>
        <v>1001346.2308133512</v>
      </c>
      <c r="F9641" s="13">
        <f t="shared" ca="1" si="903"/>
        <v>3.9959401835052022</v>
      </c>
      <c r="G9641" s="13">
        <f t="shared" ca="1" si="904"/>
        <v>0.49329366203693292</v>
      </c>
      <c r="H9641" s="13">
        <f t="shared" ca="1" si="905"/>
        <v>0</v>
      </c>
    </row>
    <row r="9642" spans="3:8">
      <c r="C9642" s="13">
        <f t="shared" ca="1" si="900"/>
        <v>2007.0582028208528</v>
      </c>
      <c r="D9642" s="13">
        <f t="shared" ca="1" si="901"/>
        <v>99.231777645096301</v>
      </c>
      <c r="E9642" s="13">
        <f t="shared" ca="1" si="902"/>
        <v>991417.93419966649</v>
      </c>
      <c r="F9642" s="13">
        <f t="shared" ca="1" si="903"/>
        <v>3.9924361452698012</v>
      </c>
      <c r="G9642" s="13">
        <f t="shared" ca="1" si="904"/>
        <v>0.50514045812855879</v>
      </c>
      <c r="H9642" s="13">
        <f t="shared" ca="1" si="905"/>
        <v>0</v>
      </c>
    </row>
    <row r="9643" spans="3:8">
      <c r="C9643" s="13">
        <f t="shared" ca="1" si="900"/>
        <v>2021.9021307471533</v>
      </c>
      <c r="D9643" s="13">
        <f t="shared" ca="1" si="901"/>
        <v>99.739584929970135</v>
      </c>
      <c r="E9643" s="13">
        <f t="shared" ca="1" si="902"/>
        <v>998091.06517774879</v>
      </c>
      <c r="F9643" s="13">
        <f t="shared" ca="1" si="903"/>
        <v>4.0115506039835864</v>
      </c>
      <c r="G9643" s="13">
        <f t="shared" ca="1" si="904"/>
        <v>0.50213290665706012</v>
      </c>
      <c r="H9643" s="13">
        <f t="shared" ca="1" si="905"/>
        <v>0</v>
      </c>
    </row>
    <row r="9644" spans="3:8">
      <c r="C9644" s="13">
        <f t="shared" ca="1" si="900"/>
        <v>1996.5426056841343</v>
      </c>
      <c r="D9644" s="13">
        <f t="shared" ca="1" si="901"/>
        <v>99.867922916293239</v>
      </c>
      <c r="E9644" s="13">
        <f t="shared" ca="1" si="902"/>
        <v>1009130.8360281449</v>
      </c>
      <c r="F9644" s="13">
        <f t="shared" ca="1" si="903"/>
        <v>3.9943341032758166</v>
      </c>
      <c r="G9644" s="13">
        <f t="shared" ca="1" si="904"/>
        <v>0.49329678662530685</v>
      </c>
      <c r="H9644" s="13">
        <f t="shared" ca="1" si="905"/>
        <v>0</v>
      </c>
    </row>
    <row r="9645" spans="3:8">
      <c r="C9645" s="13">
        <f t="shared" ca="1" si="900"/>
        <v>1985.2357103769641</v>
      </c>
      <c r="D9645" s="13">
        <f t="shared" ca="1" si="901"/>
        <v>100.12800106702731</v>
      </c>
      <c r="E9645" s="13">
        <f t="shared" ca="1" si="902"/>
        <v>995735.10954151093</v>
      </c>
      <c r="F9645" s="13">
        <f t="shared" ca="1" si="903"/>
        <v>3.988179507763979</v>
      </c>
      <c r="G9645" s="13">
        <f t="shared" ca="1" si="904"/>
        <v>0.49864012982950096</v>
      </c>
      <c r="H9645" s="13">
        <f t="shared" ca="1" si="905"/>
        <v>0</v>
      </c>
    </row>
    <row r="9646" spans="3:8">
      <c r="C9646" s="13">
        <f t="shared" ca="1" si="900"/>
        <v>1996.2055324419136</v>
      </c>
      <c r="D9646" s="13">
        <f t="shared" ca="1" si="901"/>
        <v>101.11155708887759</v>
      </c>
      <c r="E9646" s="13">
        <f t="shared" ca="1" si="902"/>
        <v>988426.4053861656</v>
      </c>
      <c r="F9646" s="13">
        <f t="shared" ca="1" si="903"/>
        <v>4.0089611534220113</v>
      </c>
      <c r="G9646" s="13">
        <f t="shared" ca="1" si="904"/>
        <v>0.50233068982616758</v>
      </c>
      <c r="H9646" s="13">
        <f t="shared" ca="1" si="905"/>
        <v>0</v>
      </c>
    </row>
    <row r="9647" spans="3:8">
      <c r="C9647" s="13">
        <f t="shared" ca="1" si="900"/>
        <v>2001.6425174032304</v>
      </c>
      <c r="D9647" s="13">
        <f t="shared" ca="1" si="901"/>
        <v>99.091196283442386</v>
      </c>
      <c r="E9647" s="13">
        <f t="shared" ca="1" si="902"/>
        <v>1006256.8249417206</v>
      </c>
      <c r="F9647" s="13">
        <f t="shared" ca="1" si="903"/>
        <v>3.9946581591774173</v>
      </c>
      <c r="G9647" s="13">
        <f t="shared" ca="1" si="904"/>
        <v>0.49320891623515684</v>
      </c>
      <c r="H9647" s="13">
        <f t="shared" ca="1" si="905"/>
        <v>0</v>
      </c>
    </row>
    <row r="9648" spans="3:8">
      <c r="C9648" s="13">
        <f t="shared" ca="1" si="900"/>
        <v>2005.1408248078192</v>
      </c>
      <c r="D9648" s="13">
        <f t="shared" ca="1" si="901"/>
        <v>100.14932677708633</v>
      </c>
      <c r="E9648" s="13">
        <f t="shared" ca="1" si="902"/>
        <v>1004214.918049949</v>
      </c>
      <c r="F9648" s="13">
        <f t="shared" ca="1" si="903"/>
        <v>4.0099424008227809</v>
      </c>
      <c r="G9648" s="13">
        <f t="shared" ca="1" si="904"/>
        <v>0.4936381558976225</v>
      </c>
      <c r="H9648" s="13">
        <f t="shared" ca="1" si="905"/>
        <v>0</v>
      </c>
    </row>
    <row r="9649" spans="3:8">
      <c r="C9649" s="13">
        <f t="shared" ca="1" si="900"/>
        <v>2000.4326555920863</v>
      </c>
      <c r="D9649" s="13">
        <f t="shared" ca="1" si="901"/>
        <v>99.211646379358783</v>
      </c>
      <c r="E9649" s="13">
        <f t="shared" ca="1" si="902"/>
        <v>1001938.4288541921</v>
      </c>
      <c r="F9649" s="13">
        <f t="shared" ca="1" si="903"/>
        <v>3.9958605171536008</v>
      </c>
      <c r="G9649" s="13">
        <f t="shared" ca="1" si="904"/>
        <v>0.49474150782852999</v>
      </c>
      <c r="H9649" s="13">
        <f t="shared" ca="1" si="905"/>
        <v>0</v>
      </c>
    </row>
    <row r="9650" spans="3:8">
      <c r="C9650" s="13">
        <f t="shared" ca="1" si="900"/>
        <v>1984.5921398461219</v>
      </c>
      <c r="D9650" s="13">
        <f t="shared" ca="1" si="901"/>
        <v>99.142409451415148</v>
      </c>
      <c r="E9650" s="13">
        <f t="shared" ca="1" si="902"/>
        <v>994656.98781797197</v>
      </c>
      <c r="F9650" s="13">
        <f t="shared" ca="1" si="903"/>
        <v>4.0006328790343106</v>
      </c>
      <c r="G9650" s="13">
        <f t="shared" ca="1" si="904"/>
        <v>0.487824940745262</v>
      </c>
      <c r="H9650" s="13">
        <f t="shared" ca="1" si="905"/>
        <v>0</v>
      </c>
    </row>
    <row r="9651" spans="3:8">
      <c r="C9651" s="13">
        <f t="shared" ca="1" si="900"/>
        <v>1995.6640807615629</v>
      </c>
      <c r="D9651" s="13">
        <f t="shared" ca="1" si="901"/>
        <v>99.839649221532866</v>
      </c>
      <c r="E9651" s="13">
        <f t="shared" ca="1" si="902"/>
        <v>988673.68497108785</v>
      </c>
      <c r="F9651" s="13">
        <f t="shared" ca="1" si="903"/>
        <v>3.9978926828566297</v>
      </c>
      <c r="G9651" s="13">
        <f t="shared" ca="1" si="904"/>
        <v>0.5011301814804473</v>
      </c>
      <c r="H9651" s="13">
        <f t="shared" ca="1" si="905"/>
        <v>0</v>
      </c>
    </row>
    <row r="9652" spans="3:8">
      <c r="C9652" s="13">
        <f t="shared" ca="1" si="900"/>
        <v>2005.8204118541839</v>
      </c>
      <c r="D9652" s="13">
        <f t="shared" ca="1" si="901"/>
        <v>100.39771272603525</v>
      </c>
      <c r="E9652" s="13">
        <f t="shared" ca="1" si="902"/>
        <v>990366.49712972913</v>
      </c>
      <c r="F9652" s="13">
        <f t="shared" ca="1" si="903"/>
        <v>3.9967062459140292</v>
      </c>
      <c r="G9652" s="13">
        <f t="shared" ca="1" si="904"/>
        <v>0.50880713104170083</v>
      </c>
      <c r="H9652" s="13">
        <f t="shared" ca="1" si="905"/>
        <v>0</v>
      </c>
    </row>
    <row r="9653" spans="3:8">
      <c r="C9653" s="13">
        <f t="shared" ca="1" si="900"/>
        <v>1995.6347845994997</v>
      </c>
      <c r="D9653" s="13">
        <f t="shared" ca="1" si="901"/>
        <v>99.847171656884839</v>
      </c>
      <c r="E9653" s="13">
        <f t="shared" ca="1" si="902"/>
        <v>999786.93144925474</v>
      </c>
      <c r="F9653" s="13">
        <f t="shared" ca="1" si="903"/>
        <v>4.0020642458387492</v>
      </c>
      <c r="G9653" s="13">
        <f t="shared" ca="1" si="904"/>
        <v>0.49351953965491463</v>
      </c>
      <c r="H9653" s="13">
        <f t="shared" ca="1" si="905"/>
        <v>0</v>
      </c>
    </row>
    <row r="9654" spans="3:8">
      <c r="C9654" s="13">
        <f t="shared" ca="1" si="900"/>
        <v>2007.4197251597272</v>
      </c>
      <c r="D9654" s="13">
        <f t="shared" ca="1" si="901"/>
        <v>101.16488397590959</v>
      </c>
      <c r="E9654" s="13">
        <f t="shared" ca="1" si="902"/>
        <v>994259.90968674386</v>
      </c>
      <c r="F9654" s="13">
        <f t="shared" ca="1" si="903"/>
        <v>3.9944740716005356</v>
      </c>
      <c r="G9654" s="13">
        <f t="shared" ca="1" si="904"/>
        <v>0.51264643655217024</v>
      </c>
      <c r="H9654" s="13">
        <f t="shared" ca="1" si="905"/>
        <v>0</v>
      </c>
    </row>
    <row r="9655" spans="3:8">
      <c r="C9655" s="13">
        <f t="shared" ca="1" si="900"/>
        <v>1982.2731222896366</v>
      </c>
      <c r="D9655" s="13">
        <f t="shared" ca="1" si="901"/>
        <v>100.25499633150783</v>
      </c>
      <c r="E9655" s="13">
        <f t="shared" ca="1" si="902"/>
        <v>1000018.5998979646</v>
      </c>
      <c r="F9655" s="13">
        <f t="shared" ca="1" si="903"/>
        <v>4.0061181469813025</v>
      </c>
      <c r="G9655" s="13">
        <f t="shared" ca="1" si="904"/>
        <v>0.48683305060509102</v>
      </c>
      <c r="H9655" s="13">
        <f t="shared" ca="1" si="905"/>
        <v>0</v>
      </c>
    </row>
    <row r="9656" spans="3:8">
      <c r="C9656" s="13">
        <f t="shared" ca="1" si="900"/>
        <v>2006.1361950326245</v>
      </c>
      <c r="D9656" s="13">
        <f t="shared" ca="1" si="901"/>
        <v>99.853945947867331</v>
      </c>
      <c r="E9656" s="13">
        <f t="shared" ca="1" si="902"/>
        <v>986159.91495281155</v>
      </c>
      <c r="F9656" s="13">
        <f t="shared" ca="1" si="903"/>
        <v>3.9991172228388896</v>
      </c>
      <c r="G9656" s="13">
        <f t="shared" ca="1" si="904"/>
        <v>0.50714518941795717</v>
      </c>
      <c r="H9656" s="13">
        <f t="shared" ca="1" si="905"/>
        <v>0</v>
      </c>
    </row>
    <row r="9657" spans="3:8">
      <c r="C9657" s="13">
        <f t="shared" ca="1" si="900"/>
        <v>2020.8771538522856</v>
      </c>
      <c r="D9657" s="13">
        <f t="shared" ca="1" si="901"/>
        <v>99.972376929101117</v>
      </c>
      <c r="E9657" s="13">
        <f t="shared" ca="1" si="902"/>
        <v>1006181.4822331828</v>
      </c>
      <c r="F9657" s="13">
        <f t="shared" ca="1" si="903"/>
        <v>4.0003485527471643</v>
      </c>
      <c r="G9657" s="13">
        <f t="shared" ca="1" si="904"/>
        <v>0.50436196433720637</v>
      </c>
      <c r="H9657" s="13">
        <f t="shared" ca="1" si="905"/>
        <v>0</v>
      </c>
    </row>
    <row r="9658" spans="3:8">
      <c r="C9658" s="13">
        <f t="shared" ca="1" si="900"/>
        <v>2005.1173691898982</v>
      </c>
      <c r="D9658" s="13">
        <f t="shared" ca="1" si="901"/>
        <v>100.5516921267746</v>
      </c>
      <c r="E9658" s="13">
        <f t="shared" ca="1" si="902"/>
        <v>998370.77459930966</v>
      </c>
      <c r="F9658" s="13">
        <f t="shared" ca="1" si="903"/>
        <v>3.988220267751895</v>
      </c>
      <c r="G9658" s="13">
        <f t="shared" ca="1" si="904"/>
        <v>0.50946072828298972</v>
      </c>
      <c r="H9658" s="13">
        <f t="shared" ca="1" si="905"/>
        <v>0</v>
      </c>
    </row>
    <row r="9659" spans="3:8">
      <c r="C9659" s="13">
        <f t="shared" ca="1" si="900"/>
        <v>1993.301599644019</v>
      </c>
      <c r="D9659" s="13">
        <f t="shared" ca="1" si="901"/>
        <v>100.94351240727161</v>
      </c>
      <c r="E9659" s="13">
        <f t="shared" ca="1" si="902"/>
        <v>991674.50397432293</v>
      </c>
      <c r="F9659" s="13">
        <f t="shared" ca="1" si="903"/>
        <v>4.0108592540893451</v>
      </c>
      <c r="G9659" s="13">
        <f t="shared" ca="1" si="904"/>
        <v>0.49745722239115708</v>
      </c>
      <c r="H9659" s="13">
        <f t="shared" ca="1" si="905"/>
        <v>0</v>
      </c>
    </row>
    <row r="9660" spans="3:8">
      <c r="C9660" s="13">
        <f t="shared" ca="1" si="900"/>
        <v>1969.5597374984386</v>
      </c>
      <c r="D9660" s="13">
        <f t="shared" ca="1" si="901"/>
        <v>100.40875992991653</v>
      </c>
      <c r="E9660" s="13">
        <f t="shared" ca="1" si="902"/>
        <v>986570.73160031054</v>
      </c>
      <c r="F9660" s="13">
        <f t="shared" ca="1" si="903"/>
        <v>3.9904747063855259</v>
      </c>
      <c r="G9660" s="13">
        <f t="shared" ca="1" si="904"/>
        <v>0.49560260083945429</v>
      </c>
      <c r="H9660" s="13">
        <f t="shared" ca="1" si="905"/>
        <v>0</v>
      </c>
    </row>
    <row r="9661" spans="3:8">
      <c r="C9661" s="13">
        <f t="shared" ca="1" si="900"/>
        <v>1997.1426142960954</v>
      </c>
      <c r="D9661" s="13">
        <f t="shared" ca="1" si="901"/>
        <v>100.58246990456539</v>
      </c>
      <c r="E9661" s="13">
        <f t="shared" ca="1" si="902"/>
        <v>982294.1102174446</v>
      </c>
      <c r="F9661" s="13">
        <f t="shared" ca="1" si="903"/>
        <v>3.9988294940590055</v>
      </c>
      <c r="G9661" s="13">
        <f t="shared" ca="1" si="904"/>
        <v>0.50841400011871951</v>
      </c>
      <c r="H9661" s="13">
        <f t="shared" ca="1" si="905"/>
        <v>0</v>
      </c>
    </row>
    <row r="9662" spans="3:8">
      <c r="C9662" s="13">
        <f t="shared" ca="1" si="900"/>
        <v>2013.6252508089531</v>
      </c>
      <c r="D9662" s="13">
        <f t="shared" ca="1" si="901"/>
        <v>100.7869658410913</v>
      </c>
      <c r="E9662" s="13">
        <f t="shared" ca="1" si="902"/>
        <v>989674.39375154127</v>
      </c>
      <c r="F9662" s="13">
        <f t="shared" ca="1" si="903"/>
        <v>3.9997150727507802</v>
      </c>
      <c r="G9662" s="13">
        <f t="shared" ca="1" si="904"/>
        <v>0.51357426199862488</v>
      </c>
      <c r="H9662" s="13">
        <f t="shared" ca="1" si="905"/>
        <v>0</v>
      </c>
    </row>
    <row r="9663" spans="3:8">
      <c r="C9663" s="13">
        <f t="shared" ca="1" si="900"/>
        <v>2014.0617374983567</v>
      </c>
      <c r="D9663" s="13">
        <f t="shared" ca="1" si="901"/>
        <v>100.14448874575672</v>
      </c>
      <c r="E9663" s="13">
        <f t="shared" ca="1" si="902"/>
        <v>994335.96870018146</v>
      </c>
      <c r="F9663" s="13">
        <f t="shared" ca="1" si="903"/>
        <v>3.9976421326371891</v>
      </c>
      <c r="G9663" s="13">
        <f t="shared" ca="1" si="904"/>
        <v>0.50918305459122204</v>
      </c>
      <c r="H9663" s="13">
        <f t="shared" ca="1" si="905"/>
        <v>0</v>
      </c>
    </row>
    <row r="9664" spans="3:8">
      <c r="C9664" s="13">
        <f t="shared" ca="1" si="900"/>
        <v>2002.1787717943407</v>
      </c>
      <c r="D9664" s="13">
        <f t="shared" ca="1" si="901"/>
        <v>100.18026546035674</v>
      </c>
      <c r="E9664" s="13">
        <f t="shared" ca="1" si="902"/>
        <v>995375.67088916362</v>
      </c>
      <c r="F9664" s="13">
        <f t="shared" ca="1" si="903"/>
        <v>4.0032743490770528</v>
      </c>
      <c r="G9664" s="13">
        <f t="shared" ca="1" si="904"/>
        <v>0.50002253891965631</v>
      </c>
      <c r="H9664" s="13">
        <f t="shared" ca="1" si="905"/>
        <v>0</v>
      </c>
    </row>
    <row r="9665" spans="3:8">
      <c r="C9665" s="13">
        <f t="shared" ca="1" si="900"/>
        <v>2008.2601858428407</v>
      </c>
      <c r="D9665" s="13">
        <f t="shared" ca="1" si="901"/>
        <v>99.631902291647464</v>
      </c>
      <c r="E9665" s="13">
        <f t="shared" ca="1" si="902"/>
        <v>1002231.2594748687</v>
      </c>
      <c r="F9665" s="13">
        <f t="shared" ca="1" si="903"/>
        <v>4.0027210174124592</v>
      </c>
      <c r="G9665" s="13">
        <f t="shared" ca="1" si="904"/>
        <v>0.49716355328274103</v>
      </c>
      <c r="H9665" s="13">
        <f t="shared" ca="1" si="905"/>
        <v>0</v>
      </c>
    </row>
    <row r="9666" spans="3:8">
      <c r="C9666" s="13">
        <f t="shared" ca="1" si="900"/>
        <v>2004.0264254032741</v>
      </c>
      <c r="D9666" s="13">
        <f t="shared" ca="1" si="901"/>
        <v>99.863722824540716</v>
      </c>
      <c r="E9666" s="13">
        <f t="shared" ca="1" si="902"/>
        <v>998501.12923631293</v>
      </c>
      <c r="F9666" s="13">
        <f t="shared" ca="1" si="903"/>
        <v>4.0127873132686362</v>
      </c>
      <c r="G9666" s="13">
        <f t="shared" ca="1" si="904"/>
        <v>0.49309619038209873</v>
      </c>
      <c r="H9666" s="13">
        <f t="shared" ca="1" si="905"/>
        <v>0</v>
      </c>
    </row>
    <row r="9667" spans="3:8">
      <c r="C9667" s="13">
        <f t="shared" ca="1" si="900"/>
        <v>1993.3930064882793</v>
      </c>
      <c r="D9667" s="13">
        <f t="shared" ca="1" si="901"/>
        <v>98.177778706652504</v>
      </c>
      <c r="E9667" s="13">
        <f t="shared" ca="1" si="902"/>
        <v>994948.68223788065</v>
      </c>
      <c r="F9667" s="13">
        <f t="shared" ca="1" si="903"/>
        <v>3.9930934956630315</v>
      </c>
      <c r="G9667" s="13">
        <f t="shared" ca="1" si="904"/>
        <v>0.49091985790553982</v>
      </c>
      <c r="H9667" s="13">
        <f t="shared" ca="1" si="905"/>
        <v>0</v>
      </c>
    </row>
    <row r="9668" spans="3:8">
      <c r="C9668" s="13">
        <f t="shared" ca="1" si="900"/>
        <v>2010.1238168074231</v>
      </c>
      <c r="D9668" s="13">
        <f t="shared" ca="1" si="901"/>
        <v>99.64753135620272</v>
      </c>
      <c r="E9668" s="13">
        <f t="shared" ca="1" si="902"/>
        <v>1008840.4435427946</v>
      </c>
      <c r="F9668" s="13">
        <f t="shared" ca="1" si="903"/>
        <v>4.0067896043348963</v>
      </c>
      <c r="G9668" s="13">
        <f t="shared" ca="1" si="904"/>
        <v>0.49289414548848642</v>
      </c>
      <c r="H9668" s="13">
        <f t="shared" ca="1" si="905"/>
        <v>0</v>
      </c>
    </row>
    <row r="9669" spans="3:8">
      <c r="C9669" s="13">
        <f t="shared" ca="1" si="900"/>
        <v>2008.3656190934475</v>
      </c>
      <c r="D9669" s="13">
        <f t="shared" ca="1" si="901"/>
        <v>98.806756363382732</v>
      </c>
      <c r="E9669" s="13">
        <f t="shared" ca="1" si="902"/>
        <v>976919.47136021079</v>
      </c>
      <c r="F9669" s="13">
        <f t="shared" ca="1" si="903"/>
        <v>3.9996061074436495</v>
      </c>
      <c r="G9669" s="13">
        <f t="shared" ca="1" si="904"/>
        <v>0.50745165840973527</v>
      </c>
      <c r="H9669" s="13">
        <f t="shared" ca="1" si="905"/>
        <v>0</v>
      </c>
    </row>
    <row r="9670" spans="3:8">
      <c r="C9670" s="13">
        <f t="shared" ca="1" si="900"/>
        <v>1987.3060250159881</v>
      </c>
      <c r="D9670" s="13">
        <f t="shared" ca="1" si="901"/>
        <v>100.2518964235104</v>
      </c>
      <c r="E9670" s="13">
        <f t="shared" ca="1" si="902"/>
        <v>1006554.742995055</v>
      </c>
      <c r="F9670" s="13">
        <f t="shared" ca="1" si="903"/>
        <v>4.0079323819755572</v>
      </c>
      <c r="G9670" s="13">
        <f t="shared" ca="1" si="904"/>
        <v>0.48523630455635136</v>
      </c>
      <c r="H9670" s="13">
        <f t="shared" ca="1" si="905"/>
        <v>0</v>
      </c>
    </row>
    <row r="9671" spans="3:8">
      <c r="C9671" s="13">
        <f t="shared" ca="1" si="900"/>
        <v>1994.1764497541201</v>
      </c>
      <c r="D9671" s="13">
        <f t="shared" ca="1" si="901"/>
        <v>100.30993667733975</v>
      </c>
      <c r="E9671" s="13">
        <f t="shared" ca="1" si="902"/>
        <v>997145.21514958341</v>
      </c>
      <c r="F9671" s="13">
        <f t="shared" ca="1" si="903"/>
        <v>3.9920487415439045</v>
      </c>
      <c r="G9671" s="13">
        <f t="shared" ca="1" si="904"/>
        <v>0.50139443190230326</v>
      </c>
      <c r="H9671" s="13">
        <f t="shared" ca="1" si="905"/>
        <v>0</v>
      </c>
    </row>
    <row r="9672" spans="3:8">
      <c r="C9672" s="13">
        <f t="shared" ca="1" si="900"/>
        <v>1986.6075557506028</v>
      </c>
      <c r="D9672" s="13">
        <f t="shared" ca="1" si="901"/>
        <v>100.21590766078161</v>
      </c>
      <c r="E9672" s="13">
        <f t="shared" ca="1" si="902"/>
        <v>995932.79414496094</v>
      </c>
      <c r="F9672" s="13">
        <f t="shared" ca="1" si="903"/>
        <v>3.9935142695866066</v>
      </c>
      <c r="G9672" s="13">
        <f t="shared" ca="1" si="904"/>
        <v>0.4970040976214764</v>
      </c>
      <c r="H9672" s="13">
        <f t="shared" ca="1" si="905"/>
        <v>0</v>
      </c>
    </row>
    <row r="9673" spans="3:8">
      <c r="C9673" s="13">
        <f t="shared" ca="1" si="900"/>
        <v>2011.8580044292432</v>
      </c>
      <c r="D9673" s="13">
        <f t="shared" ca="1" si="901"/>
        <v>100.54851347251854</v>
      </c>
      <c r="E9673" s="13">
        <f t="shared" ca="1" si="902"/>
        <v>981677.28530595824</v>
      </c>
      <c r="F9673" s="13">
        <f t="shared" ca="1" si="903"/>
        <v>3.9945581765312039</v>
      </c>
      <c r="G9673" s="13">
        <f t="shared" ca="1" si="904"/>
        <v>0.5182946131600048</v>
      </c>
      <c r="H9673" s="13">
        <f t="shared" ca="1" si="905"/>
        <v>0</v>
      </c>
    </row>
    <row r="9674" spans="3:8">
      <c r="C9674" s="13">
        <f t="shared" ca="1" si="900"/>
        <v>1983.8711745097573</v>
      </c>
      <c r="D9674" s="13">
        <f t="shared" ca="1" si="901"/>
        <v>100.51722389340436</v>
      </c>
      <c r="E9674" s="13">
        <f t="shared" ca="1" si="902"/>
        <v>1002132.2323775507</v>
      </c>
      <c r="F9674" s="13">
        <f t="shared" ca="1" si="903"/>
        <v>4.0021796769508509</v>
      </c>
      <c r="G9674" s="13">
        <f t="shared" ca="1" si="904"/>
        <v>0.48978580553071349</v>
      </c>
      <c r="H9674" s="13">
        <f t="shared" ca="1" si="905"/>
        <v>0</v>
      </c>
    </row>
    <row r="9675" spans="3:8">
      <c r="C9675" s="13">
        <f t="shared" ca="1" si="900"/>
        <v>2003.838301873064</v>
      </c>
      <c r="D9675" s="13">
        <f t="shared" ca="1" si="901"/>
        <v>101.02309923807547</v>
      </c>
      <c r="E9675" s="13">
        <f t="shared" ca="1" si="902"/>
        <v>1001976.6167052056</v>
      </c>
      <c r="F9675" s="13">
        <f t="shared" ca="1" si="903"/>
        <v>3.9985762740714903</v>
      </c>
      <c r="G9675" s="13">
        <f t="shared" ca="1" si="904"/>
        <v>0.50410040267266132</v>
      </c>
      <c r="H9675" s="13">
        <f t="shared" ca="1" si="905"/>
        <v>0</v>
      </c>
    </row>
    <row r="9676" spans="3:8">
      <c r="C9676" s="13">
        <f t="shared" ca="1" si="900"/>
        <v>1995.0111337394346</v>
      </c>
      <c r="D9676" s="13">
        <f t="shared" ca="1" si="901"/>
        <v>100.13518763459751</v>
      </c>
      <c r="E9676" s="13">
        <f t="shared" ca="1" si="902"/>
        <v>991663.79171409074</v>
      </c>
      <c r="F9676" s="13">
        <f t="shared" ca="1" si="903"/>
        <v>3.9991649190631713</v>
      </c>
      <c r="G9676" s="13">
        <f t="shared" ca="1" si="904"/>
        <v>0.50013331570126474</v>
      </c>
      <c r="H9676" s="13">
        <f t="shared" ca="1" si="905"/>
        <v>0</v>
      </c>
    </row>
    <row r="9677" spans="3:8">
      <c r="C9677" s="13">
        <f t="shared" ca="1" si="900"/>
        <v>2010.6776697254879</v>
      </c>
      <c r="D9677" s="13">
        <f t="shared" ca="1" si="901"/>
        <v>100.20947276177441</v>
      </c>
      <c r="E9677" s="13">
        <f t="shared" ca="1" si="902"/>
        <v>993343.17078513198</v>
      </c>
      <c r="F9677" s="13">
        <f t="shared" ca="1" si="903"/>
        <v>3.9934696004538721</v>
      </c>
      <c r="G9677" s="13">
        <f t="shared" ca="1" si="904"/>
        <v>0.51043797822553338</v>
      </c>
      <c r="H9677" s="13">
        <f t="shared" ca="1" si="905"/>
        <v>0</v>
      </c>
    </row>
    <row r="9678" spans="3:8">
      <c r="C9678" s="13">
        <f t="shared" ca="1" si="900"/>
        <v>1987.9069863370753</v>
      </c>
      <c r="D9678" s="13">
        <f t="shared" ca="1" si="901"/>
        <v>99.840297664586672</v>
      </c>
      <c r="E9678" s="13">
        <f t="shared" ca="1" si="902"/>
        <v>992720.73536052636</v>
      </c>
      <c r="F9678" s="13">
        <f t="shared" ca="1" si="903"/>
        <v>3.988003761799642</v>
      </c>
      <c r="G9678" s="13">
        <f t="shared" ca="1" si="904"/>
        <v>0.50014829359403123</v>
      </c>
      <c r="H9678" s="13">
        <f t="shared" ca="1" si="905"/>
        <v>0</v>
      </c>
    </row>
    <row r="9679" spans="3:8">
      <c r="C9679" s="13">
        <f t="shared" ca="1" si="900"/>
        <v>1993.8977417184822</v>
      </c>
      <c r="D9679" s="13">
        <f t="shared" ca="1" si="901"/>
        <v>99.840072418087772</v>
      </c>
      <c r="E9679" s="13">
        <f t="shared" ca="1" si="902"/>
        <v>991267.50350684416</v>
      </c>
      <c r="F9679" s="13">
        <f t="shared" ca="1" si="903"/>
        <v>4.0014327938985845</v>
      </c>
      <c r="G9679" s="13">
        <f t="shared" ca="1" si="904"/>
        <v>0.49717331168347667</v>
      </c>
      <c r="H9679" s="13">
        <f t="shared" ca="1" si="905"/>
        <v>0</v>
      </c>
    </row>
    <row r="9680" spans="3:8">
      <c r="C9680" s="13">
        <f t="shared" ca="1" si="900"/>
        <v>2027.4999172582623</v>
      </c>
      <c r="D9680" s="13">
        <f t="shared" ca="1" si="901"/>
        <v>99.862052775188573</v>
      </c>
      <c r="E9680" s="13">
        <f t="shared" ca="1" si="902"/>
        <v>988082.34948988026</v>
      </c>
      <c r="F9680" s="13">
        <f t="shared" ca="1" si="903"/>
        <v>3.9937928865067076</v>
      </c>
      <c r="G9680" s="13">
        <f t="shared" ca="1" si="904"/>
        <v>0.51980088720927986</v>
      </c>
      <c r="H9680" s="13">
        <f t="shared" ca="1" si="905"/>
        <v>0</v>
      </c>
    </row>
    <row r="9681" spans="3:8">
      <c r="C9681" s="13">
        <f t="shared" ca="1" si="900"/>
        <v>2006.6523003025532</v>
      </c>
      <c r="D9681" s="13">
        <f t="shared" ca="1" si="901"/>
        <v>99.544009714807373</v>
      </c>
      <c r="E9681" s="13">
        <f t="shared" ca="1" si="902"/>
        <v>991599.6412242885</v>
      </c>
      <c r="F9681" s="13">
        <f t="shared" ca="1" si="903"/>
        <v>3.9882649839785667</v>
      </c>
      <c r="G9681" s="13">
        <f t="shared" ca="1" si="904"/>
        <v>0.5085540727639869</v>
      </c>
      <c r="H9681" s="13">
        <f t="shared" ca="1" si="905"/>
        <v>0</v>
      </c>
    </row>
    <row r="9682" spans="3:8">
      <c r="C9682" s="13">
        <f t="shared" ca="1" si="900"/>
        <v>1990.2381927268859</v>
      </c>
      <c r="D9682" s="13">
        <f t="shared" ca="1" si="901"/>
        <v>99.674365024758131</v>
      </c>
      <c r="E9682" s="13">
        <f t="shared" ca="1" si="902"/>
        <v>996562.18860117556</v>
      </c>
      <c r="F9682" s="13">
        <f t="shared" ca="1" si="903"/>
        <v>4.0025513212767709</v>
      </c>
      <c r="G9682" s="13">
        <f t="shared" ca="1" si="904"/>
        <v>0.49135081701705707</v>
      </c>
      <c r="H9682" s="13">
        <f t="shared" ca="1" si="905"/>
        <v>0</v>
      </c>
    </row>
    <row r="9683" spans="3:8">
      <c r="C9683" s="13">
        <f t="shared" ca="1" si="900"/>
        <v>1983.2543033192367</v>
      </c>
      <c r="D9683" s="13">
        <f t="shared" ca="1" si="901"/>
        <v>100.54003149411346</v>
      </c>
      <c r="E9683" s="13">
        <f t="shared" ca="1" si="902"/>
        <v>1003396.2540746804</v>
      </c>
      <c r="F9683" s="13">
        <f t="shared" ca="1" si="903"/>
        <v>4.0002589044038013</v>
      </c>
      <c r="G9683" s="13">
        <f t="shared" ca="1" si="904"/>
        <v>0.48991539230506093</v>
      </c>
      <c r="H9683" s="13">
        <f t="shared" ca="1" si="905"/>
        <v>0</v>
      </c>
    </row>
    <row r="9684" spans="3:8">
      <c r="C9684" s="13">
        <f t="shared" ca="1" si="900"/>
        <v>2023.9035466620915</v>
      </c>
      <c r="D9684" s="13">
        <f t="shared" ca="1" si="901"/>
        <v>100.23152113197027</v>
      </c>
      <c r="E9684" s="13">
        <f t="shared" ca="1" si="902"/>
        <v>998954.56564124161</v>
      </c>
      <c r="F9684" s="13">
        <f t="shared" ca="1" si="903"/>
        <v>3.9979810552077133</v>
      </c>
      <c r="G9684" s="13">
        <f t="shared" ca="1" si="904"/>
        <v>0.51206538076383223</v>
      </c>
      <c r="H9684" s="13">
        <f t="shared" ca="1" si="905"/>
        <v>0</v>
      </c>
    </row>
    <row r="9685" spans="3:8">
      <c r="C9685" s="13">
        <f t="shared" ca="1" si="900"/>
        <v>2006.0393020704942</v>
      </c>
      <c r="D9685" s="13">
        <f t="shared" ca="1" si="901"/>
        <v>99.396588623937916</v>
      </c>
      <c r="E9685" s="13">
        <f t="shared" ca="1" si="902"/>
        <v>994081.35777836142</v>
      </c>
      <c r="F9685" s="13">
        <f t="shared" ca="1" si="903"/>
        <v>4.0050402514559984</v>
      </c>
      <c r="G9685" s="13">
        <f t="shared" ca="1" si="904"/>
        <v>0.49779555993477964</v>
      </c>
      <c r="H9685" s="13">
        <f t="shared" ca="1" si="905"/>
        <v>0</v>
      </c>
    </row>
    <row r="9686" spans="3:8">
      <c r="C9686" s="13">
        <f t="shared" ca="1" si="900"/>
        <v>2007.0053581481536</v>
      </c>
      <c r="D9686" s="13">
        <f t="shared" ca="1" si="901"/>
        <v>99.745090622453915</v>
      </c>
      <c r="E9686" s="13">
        <f t="shared" ca="1" si="902"/>
        <v>994185.00836169801</v>
      </c>
      <c r="F9686" s="13">
        <f t="shared" ca="1" si="903"/>
        <v>4.0087419706935226</v>
      </c>
      <c r="G9686" s="13">
        <f t="shared" ca="1" si="904"/>
        <v>0.49812587953468851</v>
      </c>
      <c r="H9686" s="13">
        <f t="shared" ca="1" si="905"/>
        <v>0</v>
      </c>
    </row>
    <row r="9687" spans="3:8">
      <c r="C9687" s="13">
        <f t="shared" ca="1" si="900"/>
        <v>2005.9805949175347</v>
      </c>
      <c r="D9687" s="13">
        <f t="shared" ca="1" si="901"/>
        <v>101.16334298683556</v>
      </c>
      <c r="E9687" s="13">
        <f t="shared" ca="1" si="902"/>
        <v>988124.1728000259</v>
      </c>
      <c r="F9687" s="13">
        <f t="shared" ca="1" si="903"/>
        <v>3.9969187724332675</v>
      </c>
      <c r="G9687" s="13">
        <f t="shared" ca="1" si="904"/>
        <v>0.5138234831728079</v>
      </c>
      <c r="H9687" s="13">
        <f t="shared" ca="1" si="905"/>
        <v>0</v>
      </c>
    </row>
    <row r="9688" spans="3:8">
      <c r="C9688" s="13">
        <f t="shared" ref="C9688:C9751" ca="1" si="906">NORMINV(RAND(),$D$3,$G$3)</f>
        <v>2013.9422085836745</v>
      </c>
      <c r="D9688" s="13">
        <f t="shared" ref="D9688:D9751" ca="1" si="907">NORMINV(RAND(),$D$4,$G$4)</f>
        <v>99.83913632250561</v>
      </c>
      <c r="E9688" s="13">
        <f t="shared" ref="E9688:E9751" ca="1" si="908">NORMINV(RAND(),$D$5,$G$5)</f>
        <v>986538.632593035</v>
      </c>
      <c r="F9688" s="13">
        <f t="shared" ref="F9688:F9751" ca="1" si="909">NORMINV(RAND(),$D$6,$G$6)</f>
        <v>3.9987038291348598</v>
      </c>
      <c r="G9688" s="13">
        <f t="shared" ref="G9688:G9751" ca="1" si="910">C9688^2*D9688/(E9688*3.1415926*F9688^4)</f>
        <v>0.51103883823734397</v>
      </c>
      <c r="H9688" s="13">
        <f t="shared" ref="H9688:H9751" ca="1" si="911">IF(G9688&gt;0.54,1,IF(G9688&lt;0.46,1,0))</f>
        <v>0</v>
      </c>
    </row>
    <row r="9689" spans="3:8">
      <c r="C9689" s="13">
        <f t="shared" ca="1" si="906"/>
        <v>2010.2560392715011</v>
      </c>
      <c r="D9689" s="13">
        <f t="shared" ca="1" si="907"/>
        <v>99.806267337042726</v>
      </c>
      <c r="E9689" s="13">
        <f t="shared" ca="1" si="908"/>
        <v>1003981.5310755086</v>
      </c>
      <c r="F9689" s="13">
        <f t="shared" ca="1" si="909"/>
        <v>3.9999248863259074</v>
      </c>
      <c r="G9689" s="13">
        <f t="shared" ca="1" si="910"/>
        <v>0.49954846879653497</v>
      </c>
      <c r="H9689" s="13">
        <f t="shared" ca="1" si="911"/>
        <v>0</v>
      </c>
    </row>
    <row r="9690" spans="3:8">
      <c r="C9690" s="13">
        <f t="shared" ca="1" si="906"/>
        <v>1999.5550957620594</v>
      </c>
      <c r="D9690" s="13">
        <f t="shared" ca="1" si="907"/>
        <v>99.245946469880693</v>
      </c>
      <c r="E9690" s="13">
        <f t="shared" ca="1" si="908"/>
        <v>992130.64500526758</v>
      </c>
      <c r="F9690" s="13">
        <f t="shared" ca="1" si="909"/>
        <v>4.0134986856732464</v>
      </c>
      <c r="G9690" s="13">
        <f t="shared" ca="1" si="910"/>
        <v>0.49064604016177549</v>
      </c>
      <c r="H9690" s="13">
        <f t="shared" ca="1" si="911"/>
        <v>0</v>
      </c>
    </row>
    <row r="9691" spans="3:8">
      <c r="C9691" s="13">
        <f t="shared" ca="1" si="906"/>
        <v>2009.7320285434953</v>
      </c>
      <c r="D9691" s="13">
        <f t="shared" ca="1" si="907"/>
        <v>100.17553666984435</v>
      </c>
      <c r="E9691" s="13">
        <f t="shared" ca="1" si="908"/>
        <v>987905.61518027063</v>
      </c>
      <c r="F9691" s="13">
        <f t="shared" ca="1" si="909"/>
        <v>4.0015099199378596</v>
      </c>
      <c r="G9691" s="13">
        <f t="shared" ca="1" si="910"/>
        <v>0.50848374560949361</v>
      </c>
      <c r="H9691" s="13">
        <f t="shared" ca="1" si="911"/>
        <v>0</v>
      </c>
    </row>
    <row r="9692" spans="3:8">
      <c r="C9692" s="13">
        <f t="shared" ca="1" si="906"/>
        <v>2000.5773330859026</v>
      </c>
      <c r="D9692" s="13">
        <f t="shared" ca="1" si="907"/>
        <v>99.843354929361936</v>
      </c>
      <c r="E9692" s="13">
        <f t="shared" ca="1" si="908"/>
        <v>987527.21778512513</v>
      </c>
      <c r="F9692" s="13">
        <f t="shared" ca="1" si="909"/>
        <v>3.9946605006616283</v>
      </c>
      <c r="G9692" s="13">
        <f t="shared" ca="1" si="910"/>
        <v>0.5058379546587104</v>
      </c>
      <c r="H9692" s="13">
        <f t="shared" ca="1" si="911"/>
        <v>0</v>
      </c>
    </row>
    <row r="9693" spans="3:8">
      <c r="C9693" s="13">
        <f t="shared" ca="1" si="906"/>
        <v>2011.1789651338195</v>
      </c>
      <c r="D9693" s="13">
        <f t="shared" ca="1" si="907"/>
        <v>100.17883379589794</v>
      </c>
      <c r="E9693" s="13">
        <f t="shared" ca="1" si="908"/>
        <v>992266.82444567734</v>
      </c>
      <c r="F9693" s="13">
        <f t="shared" ca="1" si="909"/>
        <v>4.0084731225669881</v>
      </c>
      <c r="G9693" s="13">
        <f t="shared" ca="1" si="910"/>
        <v>0.50348109433955068</v>
      </c>
      <c r="H9693" s="13">
        <f t="shared" ca="1" si="911"/>
        <v>0</v>
      </c>
    </row>
    <row r="9694" spans="3:8">
      <c r="C9694" s="13">
        <f t="shared" ca="1" si="906"/>
        <v>2017.9714127988182</v>
      </c>
      <c r="D9694" s="13">
        <f t="shared" ca="1" si="907"/>
        <v>100.10031645554122</v>
      </c>
      <c r="E9694" s="13">
        <f t="shared" ca="1" si="908"/>
        <v>1004864.654220616</v>
      </c>
      <c r="F9694" s="13">
        <f t="shared" ca="1" si="909"/>
        <v>3.9914462002303797</v>
      </c>
      <c r="G9694" s="13">
        <f t="shared" ca="1" si="910"/>
        <v>0.50872949110170484</v>
      </c>
      <c r="H9694" s="13">
        <f t="shared" ca="1" si="911"/>
        <v>0</v>
      </c>
    </row>
    <row r="9695" spans="3:8">
      <c r="C9695" s="13">
        <f t="shared" ca="1" si="906"/>
        <v>1997.0666598413125</v>
      </c>
      <c r="D9695" s="13">
        <f t="shared" ca="1" si="907"/>
        <v>100.98681202950404</v>
      </c>
      <c r="E9695" s="13">
        <f t="shared" ca="1" si="908"/>
        <v>991423.0171443508</v>
      </c>
      <c r="F9695" s="13">
        <f t="shared" ca="1" si="909"/>
        <v>4.0005143062962691</v>
      </c>
      <c r="G9695" s="13">
        <f t="shared" ca="1" si="910"/>
        <v>0.50486772860717011</v>
      </c>
      <c r="H9695" s="13">
        <f t="shared" ca="1" si="911"/>
        <v>0</v>
      </c>
    </row>
    <row r="9696" spans="3:8">
      <c r="C9696" s="13">
        <f t="shared" ca="1" si="906"/>
        <v>2011.0840755179465</v>
      </c>
      <c r="D9696" s="13">
        <f t="shared" ca="1" si="907"/>
        <v>99.469333551198375</v>
      </c>
      <c r="E9696" s="13">
        <f t="shared" ca="1" si="908"/>
        <v>993187.71039605793</v>
      </c>
      <c r="F9696" s="13">
        <f t="shared" ca="1" si="909"/>
        <v>3.9970978790180309</v>
      </c>
      <c r="G9696" s="13">
        <f t="shared" ca="1" si="910"/>
        <v>0.50511390877470197</v>
      </c>
      <c r="H9696" s="13">
        <f t="shared" ca="1" si="911"/>
        <v>0</v>
      </c>
    </row>
    <row r="9697" spans="3:8">
      <c r="C9697" s="13">
        <f t="shared" ca="1" si="906"/>
        <v>1997.4383836787895</v>
      </c>
      <c r="D9697" s="13">
        <f t="shared" ca="1" si="907"/>
        <v>99.897756311604354</v>
      </c>
      <c r="E9697" s="13">
        <f t="shared" ca="1" si="908"/>
        <v>1001878.3127039879</v>
      </c>
      <c r="F9697" s="13">
        <f t="shared" ca="1" si="909"/>
        <v>3.9951930621041329</v>
      </c>
      <c r="G9697" s="13">
        <f t="shared" ca="1" si="910"/>
        <v>0.49703456569499399</v>
      </c>
      <c r="H9697" s="13">
        <f t="shared" ca="1" si="911"/>
        <v>0</v>
      </c>
    </row>
    <row r="9698" spans="3:8">
      <c r="C9698" s="13">
        <f t="shared" ca="1" si="906"/>
        <v>2001.4360615499595</v>
      </c>
      <c r="D9698" s="13">
        <f t="shared" ca="1" si="907"/>
        <v>99.523300579514881</v>
      </c>
      <c r="E9698" s="13">
        <f t="shared" ca="1" si="908"/>
        <v>1000681.3981743396</v>
      </c>
      <c r="F9698" s="13">
        <f t="shared" ca="1" si="909"/>
        <v>4.0085953791638111</v>
      </c>
      <c r="G9698" s="13">
        <f t="shared" ca="1" si="910"/>
        <v>0.49112680006313653</v>
      </c>
      <c r="H9698" s="13">
        <f t="shared" ca="1" si="911"/>
        <v>0</v>
      </c>
    </row>
    <row r="9699" spans="3:8">
      <c r="C9699" s="13">
        <f t="shared" ca="1" si="906"/>
        <v>2009.8164452130507</v>
      </c>
      <c r="D9699" s="13">
        <f t="shared" ca="1" si="907"/>
        <v>98.857488984475566</v>
      </c>
      <c r="E9699" s="13">
        <f t="shared" ca="1" si="908"/>
        <v>997004.87409199704</v>
      </c>
      <c r="F9699" s="13">
        <f t="shared" ca="1" si="909"/>
        <v>3.9890414767126505</v>
      </c>
      <c r="G9699" s="13">
        <f t="shared" ca="1" si="910"/>
        <v>0.50350178128970913</v>
      </c>
      <c r="H9699" s="13">
        <f t="shared" ca="1" si="911"/>
        <v>0</v>
      </c>
    </row>
    <row r="9700" spans="3:8">
      <c r="C9700" s="13">
        <f t="shared" ca="1" si="906"/>
        <v>2014.5296179824884</v>
      </c>
      <c r="D9700" s="13">
        <f t="shared" ca="1" si="907"/>
        <v>100.66763238662099</v>
      </c>
      <c r="E9700" s="13">
        <f t="shared" ca="1" si="908"/>
        <v>984633.75837174582</v>
      </c>
      <c r="F9700" s="13">
        <f t="shared" ca="1" si="909"/>
        <v>4.001353439879809</v>
      </c>
      <c r="G9700" s="13">
        <f t="shared" ca="1" si="910"/>
        <v>0.51521075935020577</v>
      </c>
      <c r="H9700" s="13">
        <f t="shared" ca="1" si="911"/>
        <v>0</v>
      </c>
    </row>
    <row r="9701" spans="3:8">
      <c r="C9701" s="13">
        <f t="shared" ca="1" si="906"/>
        <v>1998.8137592373403</v>
      </c>
      <c r="D9701" s="13">
        <f t="shared" ca="1" si="907"/>
        <v>99.470593780213207</v>
      </c>
      <c r="E9701" s="13">
        <f t="shared" ca="1" si="908"/>
        <v>996568.0158990504</v>
      </c>
      <c r="F9701" s="13">
        <f t="shared" ca="1" si="909"/>
        <v>4.0069774694213462</v>
      </c>
      <c r="G9701" s="13">
        <f t="shared" ca="1" si="910"/>
        <v>0.49239650221332104</v>
      </c>
      <c r="H9701" s="13">
        <f t="shared" ca="1" si="911"/>
        <v>0</v>
      </c>
    </row>
    <row r="9702" spans="3:8">
      <c r="C9702" s="13">
        <f t="shared" ca="1" si="906"/>
        <v>1995.6029343789887</v>
      </c>
      <c r="D9702" s="13">
        <f t="shared" ca="1" si="907"/>
        <v>99.882687052892905</v>
      </c>
      <c r="E9702" s="13">
        <f t="shared" ca="1" si="908"/>
        <v>991733.6777549301</v>
      </c>
      <c r="F9702" s="13">
        <f t="shared" ca="1" si="909"/>
        <v>4.0042333942740651</v>
      </c>
      <c r="G9702" s="13">
        <f t="shared" ca="1" si="910"/>
        <v>0.49661064595293131</v>
      </c>
      <c r="H9702" s="13">
        <f t="shared" ca="1" si="911"/>
        <v>0</v>
      </c>
    </row>
    <row r="9703" spans="3:8">
      <c r="C9703" s="13">
        <f t="shared" ca="1" si="906"/>
        <v>1995.1019276953152</v>
      </c>
      <c r="D9703" s="13">
        <f t="shared" ca="1" si="907"/>
        <v>99.196841554422292</v>
      </c>
      <c r="E9703" s="13">
        <f t="shared" ca="1" si="908"/>
        <v>991861.88286856166</v>
      </c>
      <c r="F9703" s="13">
        <f t="shared" ca="1" si="909"/>
        <v>3.9945943868796494</v>
      </c>
      <c r="G9703" s="13">
        <f t="shared" ca="1" si="910"/>
        <v>0.4976639763117352</v>
      </c>
      <c r="H9703" s="13">
        <f t="shared" ca="1" si="911"/>
        <v>0</v>
      </c>
    </row>
    <row r="9704" spans="3:8">
      <c r="C9704" s="13">
        <f t="shared" ca="1" si="906"/>
        <v>1984.6000713221911</v>
      </c>
      <c r="D9704" s="13">
        <f t="shared" ca="1" si="907"/>
        <v>100.20360266558042</v>
      </c>
      <c r="E9704" s="13">
        <f t="shared" ca="1" si="908"/>
        <v>983179.00774529099</v>
      </c>
      <c r="F9704" s="13">
        <f t="shared" ca="1" si="909"/>
        <v>4.011590207947112</v>
      </c>
      <c r="G9704" s="13">
        <f t="shared" ca="1" si="910"/>
        <v>0.49337896406769155</v>
      </c>
      <c r="H9704" s="13">
        <f t="shared" ca="1" si="911"/>
        <v>0</v>
      </c>
    </row>
    <row r="9705" spans="3:8">
      <c r="C9705" s="13">
        <f t="shared" ca="1" si="906"/>
        <v>2029.2750738756665</v>
      </c>
      <c r="D9705" s="13">
        <f t="shared" ca="1" si="907"/>
        <v>99.339485747468288</v>
      </c>
      <c r="E9705" s="13">
        <f t="shared" ca="1" si="908"/>
        <v>993594.09335590049</v>
      </c>
      <c r="F9705" s="13">
        <f t="shared" ca="1" si="909"/>
        <v>3.993542739706696</v>
      </c>
      <c r="G9705" s="13">
        <f t="shared" ca="1" si="910"/>
        <v>0.51524233055210689</v>
      </c>
      <c r="H9705" s="13">
        <f t="shared" ca="1" si="911"/>
        <v>0</v>
      </c>
    </row>
    <row r="9706" spans="3:8">
      <c r="C9706" s="13">
        <f t="shared" ca="1" si="906"/>
        <v>2007.733508961679</v>
      </c>
      <c r="D9706" s="13">
        <f t="shared" ca="1" si="907"/>
        <v>100.0478758409604</v>
      </c>
      <c r="E9706" s="13">
        <f t="shared" ca="1" si="908"/>
        <v>992101.03943149082</v>
      </c>
      <c r="F9706" s="13">
        <f t="shared" ca="1" si="909"/>
        <v>4.0031689951827705</v>
      </c>
      <c r="G9706" s="13">
        <f t="shared" ca="1" si="910"/>
        <v>0.50384684068243135</v>
      </c>
      <c r="H9706" s="13">
        <f t="shared" ca="1" si="911"/>
        <v>0</v>
      </c>
    </row>
    <row r="9707" spans="3:8">
      <c r="C9707" s="13">
        <f t="shared" ca="1" si="906"/>
        <v>2003.1075705642049</v>
      </c>
      <c r="D9707" s="13">
        <f t="shared" ca="1" si="907"/>
        <v>100.81343704129283</v>
      </c>
      <c r="E9707" s="13">
        <f t="shared" ca="1" si="908"/>
        <v>996051.27284762543</v>
      </c>
      <c r="F9707" s="13">
        <f t="shared" ca="1" si="909"/>
        <v>4.0024292699669441</v>
      </c>
      <c r="G9707" s="13">
        <f t="shared" ca="1" si="910"/>
        <v>0.5037333938936952</v>
      </c>
      <c r="H9707" s="13">
        <f t="shared" ca="1" si="911"/>
        <v>0</v>
      </c>
    </row>
    <row r="9708" spans="3:8">
      <c r="C9708" s="13">
        <f t="shared" ca="1" si="906"/>
        <v>1990.4786264620407</v>
      </c>
      <c r="D9708" s="13">
        <f t="shared" ca="1" si="907"/>
        <v>100.63317530521262</v>
      </c>
      <c r="E9708" s="13">
        <f t="shared" ca="1" si="908"/>
        <v>985300.9069872679</v>
      </c>
      <c r="F9708" s="13">
        <f t="shared" ca="1" si="909"/>
        <v>3.9961675785933251</v>
      </c>
      <c r="G9708" s="13">
        <f t="shared" ca="1" si="910"/>
        <v>0.50508293742759369</v>
      </c>
      <c r="H9708" s="13">
        <f t="shared" ca="1" si="911"/>
        <v>0</v>
      </c>
    </row>
    <row r="9709" spans="3:8">
      <c r="C9709" s="13">
        <f t="shared" ca="1" si="906"/>
        <v>2004.8465745836597</v>
      </c>
      <c r="D9709" s="13">
        <f t="shared" ca="1" si="907"/>
        <v>100.25952580236103</v>
      </c>
      <c r="E9709" s="13">
        <f t="shared" ca="1" si="908"/>
        <v>999199.07020255725</v>
      </c>
      <c r="F9709" s="13">
        <f t="shared" ca="1" si="909"/>
        <v>4.0003651658168478</v>
      </c>
      <c r="G9709" s="13">
        <f t="shared" ca="1" si="910"/>
        <v>0.50128821858695982</v>
      </c>
      <c r="H9709" s="13">
        <f t="shared" ca="1" si="911"/>
        <v>0</v>
      </c>
    </row>
    <row r="9710" spans="3:8">
      <c r="C9710" s="13">
        <f t="shared" ca="1" si="906"/>
        <v>2021.1153733856788</v>
      </c>
      <c r="D9710" s="13">
        <f t="shared" ca="1" si="907"/>
        <v>99.723249845426523</v>
      </c>
      <c r="E9710" s="13">
        <f t="shared" ca="1" si="908"/>
        <v>990930.6890500884</v>
      </c>
      <c r="F9710" s="13">
        <f t="shared" ca="1" si="909"/>
        <v>4.0051907946708587</v>
      </c>
      <c r="G9710" s="13">
        <f t="shared" ca="1" si="910"/>
        <v>0.50850198527078982</v>
      </c>
      <c r="H9710" s="13">
        <f t="shared" ca="1" si="911"/>
        <v>0</v>
      </c>
    </row>
    <row r="9711" spans="3:8">
      <c r="C9711" s="13">
        <f t="shared" ca="1" si="906"/>
        <v>2015.300226579317</v>
      </c>
      <c r="D9711" s="13">
        <f t="shared" ca="1" si="907"/>
        <v>99.271112441673182</v>
      </c>
      <c r="E9711" s="13">
        <f t="shared" ca="1" si="908"/>
        <v>994884.2124623243</v>
      </c>
      <c r="F9711" s="13">
        <f t="shared" ca="1" si="909"/>
        <v>3.9974333632067953</v>
      </c>
      <c r="G9711" s="13">
        <f t="shared" ca="1" si="910"/>
        <v>0.50519036634009795</v>
      </c>
      <c r="H9711" s="13">
        <f t="shared" ca="1" si="911"/>
        <v>0</v>
      </c>
    </row>
    <row r="9712" spans="3:8">
      <c r="C9712" s="13">
        <f t="shared" ca="1" si="906"/>
        <v>2004.288003004976</v>
      </c>
      <c r="D9712" s="13">
        <f t="shared" ca="1" si="907"/>
        <v>100.19892899573713</v>
      </c>
      <c r="E9712" s="13">
        <f t="shared" ca="1" si="908"/>
        <v>992696.34078059229</v>
      </c>
      <c r="F9712" s="13">
        <f t="shared" ca="1" si="909"/>
        <v>4.0057772022207079</v>
      </c>
      <c r="G9712" s="13">
        <f t="shared" ca="1" si="910"/>
        <v>0.50126788905813036</v>
      </c>
      <c r="H9712" s="13">
        <f t="shared" ca="1" si="911"/>
        <v>0</v>
      </c>
    </row>
    <row r="9713" spans="3:8">
      <c r="C9713" s="13">
        <f t="shared" ca="1" si="906"/>
        <v>2012.9636075160713</v>
      </c>
      <c r="D9713" s="13">
        <f t="shared" ca="1" si="907"/>
        <v>99.399407550279832</v>
      </c>
      <c r="E9713" s="13">
        <f t="shared" ca="1" si="908"/>
        <v>990235.13369462988</v>
      </c>
      <c r="F9713" s="13">
        <f t="shared" ca="1" si="909"/>
        <v>3.9933183042494278</v>
      </c>
      <c r="G9713" s="13">
        <f t="shared" ca="1" si="910"/>
        <v>0.50913356688114941</v>
      </c>
      <c r="H9713" s="13">
        <f t="shared" ca="1" si="911"/>
        <v>0</v>
      </c>
    </row>
    <row r="9714" spans="3:8">
      <c r="C9714" s="13">
        <f t="shared" ca="1" si="906"/>
        <v>1996.3583386498049</v>
      </c>
      <c r="D9714" s="13">
        <f t="shared" ca="1" si="907"/>
        <v>101.14426937684811</v>
      </c>
      <c r="E9714" s="13">
        <f t="shared" ca="1" si="908"/>
        <v>993130.44993486814</v>
      </c>
      <c r="F9714" s="13">
        <f t="shared" ca="1" si="909"/>
        <v>3.9975051472786389</v>
      </c>
      <c r="G9714" s="13">
        <f t="shared" ca="1" si="910"/>
        <v>0.50594812205985928</v>
      </c>
      <c r="H9714" s="13">
        <f t="shared" ca="1" si="911"/>
        <v>0</v>
      </c>
    </row>
    <row r="9715" spans="3:8">
      <c r="C9715" s="13">
        <f t="shared" ca="1" si="906"/>
        <v>1998.3063025512356</v>
      </c>
      <c r="D9715" s="13">
        <f t="shared" ca="1" si="907"/>
        <v>100.50310985164742</v>
      </c>
      <c r="E9715" s="13">
        <f t="shared" ca="1" si="908"/>
        <v>990613.38436840393</v>
      </c>
      <c r="F9715" s="13">
        <f t="shared" ca="1" si="909"/>
        <v>4.0070784719053982</v>
      </c>
      <c r="G9715" s="13">
        <f t="shared" ca="1" si="910"/>
        <v>0.50019364527645671</v>
      </c>
      <c r="H9715" s="13">
        <f t="shared" ca="1" si="911"/>
        <v>0</v>
      </c>
    </row>
    <row r="9716" spans="3:8">
      <c r="C9716" s="13">
        <f t="shared" ca="1" si="906"/>
        <v>2025.4415650668086</v>
      </c>
      <c r="D9716" s="13">
        <f t="shared" ca="1" si="907"/>
        <v>100.54427166350132</v>
      </c>
      <c r="E9716" s="13">
        <f t="shared" ca="1" si="908"/>
        <v>984611.5520800699</v>
      </c>
      <c r="F9716" s="13">
        <f t="shared" ca="1" si="909"/>
        <v>3.9811723669477805</v>
      </c>
      <c r="G9716" s="13">
        <f t="shared" ca="1" si="910"/>
        <v>0.53080872459803907</v>
      </c>
      <c r="H9716" s="13">
        <f t="shared" ca="1" si="911"/>
        <v>0</v>
      </c>
    </row>
    <row r="9717" spans="3:8">
      <c r="C9717" s="13">
        <f t="shared" ca="1" si="906"/>
        <v>2003.7909310328878</v>
      </c>
      <c r="D9717" s="13">
        <f t="shared" ca="1" si="907"/>
        <v>100.47657533726745</v>
      </c>
      <c r="E9717" s="13">
        <f t="shared" ca="1" si="908"/>
        <v>992376.0653660536</v>
      </c>
      <c r="F9717" s="13">
        <f t="shared" ca="1" si="909"/>
        <v>4.0026151979005782</v>
      </c>
      <c r="G9717" s="13">
        <f t="shared" ca="1" si="910"/>
        <v>0.50415970392178355</v>
      </c>
      <c r="H9717" s="13">
        <f t="shared" ca="1" si="911"/>
        <v>0</v>
      </c>
    </row>
    <row r="9718" spans="3:8">
      <c r="C9718" s="13">
        <f t="shared" ca="1" si="906"/>
        <v>1996.8952288264152</v>
      </c>
      <c r="D9718" s="13">
        <f t="shared" ca="1" si="907"/>
        <v>99.928357972134819</v>
      </c>
      <c r="E9718" s="13">
        <f t="shared" ca="1" si="908"/>
        <v>1001322.2744294798</v>
      </c>
      <c r="F9718" s="13">
        <f t="shared" ca="1" si="909"/>
        <v>3.9960427999941168</v>
      </c>
      <c r="G9718" s="13">
        <f t="shared" ca="1" si="910"/>
        <v>0.49676963617932834</v>
      </c>
      <c r="H9718" s="13">
        <f t="shared" ca="1" si="911"/>
        <v>0</v>
      </c>
    </row>
    <row r="9719" spans="3:8">
      <c r="C9719" s="13">
        <f t="shared" ca="1" si="906"/>
        <v>2011.4456028457485</v>
      </c>
      <c r="D9719" s="13">
        <f t="shared" ca="1" si="907"/>
        <v>99.602887236355599</v>
      </c>
      <c r="E9719" s="13">
        <f t="shared" ca="1" si="908"/>
        <v>988649.56948074477</v>
      </c>
      <c r="F9719" s="13">
        <f t="shared" ca="1" si="909"/>
        <v>3.9978379448582535</v>
      </c>
      <c r="G9719" s="13">
        <f t="shared" ca="1" si="910"/>
        <v>0.50792024339604525</v>
      </c>
      <c r="H9719" s="13">
        <f t="shared" ca="1" si="911"/>
        <v>0</v>
      </c>
    </row>
    <row r="9720" spans="3:8">
      <c r="C9720" s="13">
        <f t="shared" ca="1" si="906"/>
        <v>1994.7560097979458</v>
      </c>
      <c r="D9720" s="13">
        <f t="shared" ca="1" si="907"/>
        <v>99.733804069849484</v>
      </c>
      <c r="E9720" s="13">
        <f t="shared" ca="1" si="908"/>
        <v>1006481.7645665184</v>
      </c>
      <c r="F9720" s="13">
        <f t="shared" ca="1" si="909"/>
        <v>3.9929795786363833</v>
      </c>
      <c r="G9720" s="13">
        <f t="shared" ca="1" si="910"/>
        <v>0.49371669866992446</v>
      </c>
      <c r="H9720" s="13">
        <f t="shared" ca="1" si="911"/>
        <v>0</v>
      </c>
    </row>
    <row r="9721" spans="3:8">
      <c r="C9721" s="13">
        <f t="shared" ca="1" si="906"/>
        <v>2026.1648638207473</v>
      </c>
      <c r="D9721" s="13">
        <f t="shared" ca="1" si="907"/>
        <v>100.16630839455073</v>
      </c>
      <c r="E9721" s="13">
        <f t="shared" ca="1" si="908"/>
        <v>998623.20451257622</v>
      </c>
      <c r="F9721" s="13">
        <f t="shared" ca="1" si="909"/>
        <v>3.9977818346269403</v>
      </c>
      <c r="G9721" s="13">
        <f t="shared" ca="1" si="910"/>
        <v>0.51314883620867047</v>
      </c>
      <c r="H9721" s="13">
        <f t="shared" ca="1" si="911"/>
        <v>0</v>
      </c>
    </row>
    <row r="9722" spans="3:8">
      <c r="C9722" s="13">
        <f t="shared" ca="1" si="906"/>
        <v>1998.711723335872</v>
      </c>
      <c r="D9722" s="13">
        <f t="shared" ca="1" si="907"/>
        <v>101.2759927931051</v>
      </c>
      <c r="E9722" s="13">
        <f t="shared" ca="1" si="908"/>
        <v>994025.96724236547</v>
      </c>
      <c r="F9722" s="13">
        <f t="shared" ca="1" si="909"/>
        <v>3.9940553959403267</v>
      </c>
      <c r="G9722" s="13">
        <f t="shared" ca="1" si="910"/>
        <v>0.50909976610008145</v>
      </c>
      <c r="H9722" s="13">
        <f t="shared" ca="1" si="911"/>
        <v>0</v>
      </c>
    </row>
    <row r="9723" spans="3:8">
      <c r="C9723" s="13">
        <f t="shared" ca="1" si="906"/>
        <v>1993.960617650346</v>
      </c>
      <c r="D9723" s="13">
        <f t="shared" ca="1" si="907"/>
        <v>100.94486108060295</v>
      </c>
      <c r="E9723" s="13">
        <f t="shared" ca="1" si="908"/>
        <v>999086.17468156037</v>
      </c>
      <c r="F9723" s="13">
        <f t="shared" ca="1" si="909"/>
        <v>3.9830006273265606</v>
      </c>
      <c r="G9723" s="13">
        <f t="shared" ca="1" si="910"/>
        <v>0.50806941716695009</v>
      </c>
      <c r="H9723" s="13">
        <f t="shared" ca="1" si="911"/>
        <v>0</v>
      </c>
    </row>
    <row r="9724" spans="3:8">
      <c r="C9724" s="13">
        <f t="shared" ca="1" si="906"/>
        <v>1998.4838039934205</v>
      </c>
      <c r="D9724" s="13">
        <f t="shared" ca="1" si="907"/>
        <v>99.758048624655771</v>
      </c>
      <c r="E9724" s="13">
        <f t="shared" ca="1" si="908"/>
        <v>996406.84947771195</v>
      </c>
      <c r="F9724" s="13">
        <f t="shared" ca="1" si="909"/>
        <v>4.0019217801227303</v>
      </c>
      <c r="G9724" s="13">
        <f t="shared" ca="1" si="910"/>
        <v>0.4962359896104917</v>
      </c>
      <c r="H9724" s="13">
        <f t="shared" ca="1" si="911"/>
        <v>0</v>
      </c>
    </row>
    <row r="9725" spans="3:8">
      <c r="C9725" s="13">
        <f t="shared" ca="1" si="906"/>
        <v>2016.3788609330609</v>
      </c>
      <c r="D9725" s="13">
        <f t="shared" ca="1" si="907"/>
        <v>99.597740041392925</v>
      </c>
      <c r="E9725" s="13">
        <f t="shared" ca="1" si="908"/>
        <v>1005465.524739222</v>
      </c>
      <c r="F9725" s="13">
        <f t="shared" ca="1" si="909"/>
        <v>4.007544114518387</v>
      </c>
      <c r="G9725" s="13">
        <f t="shared" ca="1" si="910"/>
        <v>0.49700809152661773</v>
      </c>
      <c r="H9725" s="13">
        <f t="shared" ca="1" si="911"/>
        <v>0</v>
      </c>
    </row>
    <row r="9726" spans="3:8">
      <c r="C9726" s="13">
        <f t="shared" ca="1" si="906"/>
        <v>2019.4640584987271</v>
      </c>
      <c r="D9726" s="13">
        <f t="shared" ca="1" si="907"/>
        <v>99.903408602849552</v>
      </c>
      <c r="E9726" s="13">
        <f t="shared" ca="1" si="908"/>
        <v>994326.10358043283</v>
      </c>
      <c r="F9726" s="13">
        <f t="shared" ca="1" si="909"/>
        <v>3.9903300178362535</v>
      </c>
      <c r="G9726" s="13">
        <f t="shared" ca="1" si="910"/>
        <v>0.51444457932214094</v>
      </c>
      <c r="H9726" s="13">
        <f t="shared" ca="1" si="911"/>
        <v>0</v>
      </c>
    </row>
    <row r="9727" spans="3:8">
      <c r="C9727" s="13">
        <f t="shared" ca="1" si="906"/>
        <v>2007.5708532027579</v>
      </c>
      <c r="D9727" s="13">
        <f t="shared" ca="1" si="907"/>
        <v>100.24139852705233</v>
      </c>
      <c r="E9727" s="13">
        <f t="shared" ca="1" si="908"/>
        <v>1005176.4243997785</v>
      </c>
      <c r="F9727" s="13">
        <f t="shared" ca="1" si="909"/>
        <v>4.0010873214502682</v>
      </c>
      <c r="G9727" s="13">
        <f t="shared" ca="1" si="910"/>
        <v>0.49921152436276495</v>
      </c>
      <c r="H9727" s="13">
        <f t="shared" ca="1" si="911"/>
        <v>0</v>
      </c>
    </row>
    <row r="9728" spans="3:8">
      <c r="C9728" s="13">
        <f t="shared" ca="1" si="906"/>
        <v>1989.8848813792792</v>
      </c>
      <c r="D9728" s="13">
        <f t="shared" ca="1" si="907"/>
        <v>100.56548706580715</v>
      </c>
      <c r="E9728" s="13">
        <f t="shared" ca="1" si="908"/>
        <v>988827.37023093714</v>
      </c>
      <c r="F9728" s="13">
        <f t="shared" ca="1" si="909"/>
        <v>3.9999655594519905</v>
      </c>
      <c r="G9728" s="13">
        <f t="shared" ca="1" si="910"/>
        <v>0.50073680500105555</v>
      </c>
      <c r="H9728" s="13">
        <f t="shared" ca="1" si="911"/>
        <v>0</v>
      </c>
    </row>
    <row r="9729" spans="3:8">
      <c r="C9729" s="13">
        <f t="shared" ca="1" si="906"/>
        <v>1993.2492252893803</v>
      </c>
      <c r="D9729" s="13">
        <f t="shared" ca="1" si="907"/>
        <v>99.857022340827214</v>
      </c>
      <c r="E9729" s="13">
        <f t="shared" ca="1" si="908"/>
        <v>974846.55588095379</v>
      </c>
      <c r="F9729" s="13">
        <f t="shared" ca="1" si="909"/>
        <v>3.9960650762089007</v>
      </c>
      <c r="G9729" s="13">
        <f t="shared" ca="1" si="910"/>
        <v>0.50802546736808396</v>
      </c>
      <c r="H9729" s="13">
        <f t="shared" ca="1" si="911"/>
        <v>0</v>
      </c>
    </row>
    <row r="9730" spans="3:8">
      <c r="C9730" s="13">
        <f t="shared" ca="1" si="906"/>
        <v>1991.389245097376</v>
      </c>
      <c r="D9730" s="13">
        <f t="shared" ca="1" si="907"/>
        <v>100.12342887758659</v>
      </c>
      <c r="E9730" s="13">
        <f t="shared" ca="1" si="908"/>
        <v>991617.45514571154</v>
      </c>
      <c r="F9730" s="13">
        <f t="shared" ca="1" si="909"/>
        <v>4.0128038204888359</v>
      </c>
      <c r="G9730" s="13">
        <f t="shared" ca="1" si="910"/>
        <v>0.49154387345669498</v>
      </c>
      <c r="H9730" s="13">
        <f t="shared" ca="1" si="911"/>
        <v>0</v>
      </c>
    </row>
    <row r="9731" spans="3:8">
      <c r="C9731" s="13">
        <f t="shared" ca="1" si="906"/>
        <v>1987.4353750579703</v>
      </c>
      <c r="D9731" s="13">
        <f t="shared" ca="1" si="907"/>
        <v>100.03379597419499</v>
      </c>
      <c r="E9731" s="13">
        <f t="shared" ca="1" si="908"/>
        <v>990996.02746562462</v>
      </c>
      <c r="F9731" s="13">
        <f t="shared" ca="1" si="909"/>
        <v>3.9921864751142602</v>
      </c>
      <c r="G9731" s="13">
        <f t="shared" ca="1" si="910"/>
        <v>0.49965211012236199</v>
      </c>
      <c r="H9731" s="13">
        <f t="shared" ca="1" si="911"/>
        <v>0</v>
      </c>
    </row>
    <row r="9732" spans="3:8">
      <c r="C9732" s="13">
        <f t="shared" ca="1" si="906"/>
        <v>1997.5054960021348</v>
      </c>
      <c r="D9732" s="13">
        <f t="shared" ca="1" si="907"/>
        <v>99.81598545470743</v>
      </c>
      <c r="E9732" s="13">
        <f t="shared" ca="1" si="908"/>
        <v>1003355.0840775399</v>
      </c>
      <c r="F9732" s="13">
        <f t="shared" ca="1" si="909"/>
        <v>4.0012637229553372</v>
      </c>
      <c r="G9732" s="13">
        <f t="shared" ca="1" si="910"/>
        <v>0.49292726101430667</v>
      </c>
      <c r="H9732" s="13">
        <f t="shared" ca="1" si="911"/>
        <v>0</v>
      </c>
    </row>
    <row r="9733" spans="3:8">
      <c r="C9733" s="13">
        <f t="shared" ca="1" si="906"/>
        <v>2008.8787880117729</v>
      </c>
      <c r="D9733" s="13">
        <f t="shared" ca="1" si="907"/>
        <v>100.15612243157905</v>
      </c>
      <c r="E9733" s="13">
        <f t="shared" ca="1" si="908"/>
        <v>1000890.8159229254</v>
      </c>
      <c r="F9733" s="13">
        <f t="shared" ca="1" si="909"/>
        <v>3.9896293228818855</v>
      </c>
      <c r="G9733" s="13">
        <f t="shared" ca="1" si="910"/>
        <v>0.50736231951078703</v>
      </c>
      <c r="H9733" s="13">
        <f t="shared" ca="1" si="911"/>
        <v>0</v>
      </c>
    </row>
    <row r="9734" spans="3:8">
      <c r="C9734" s="13">
        <f t="shared" ca="1" si="906"/>
        <v>1984.6293156492268</v>
      </c>
      <c r="D9734" s="13">
        <f t="shared" ca="1" si="907"/>
        <v>100.0720406352696</v>
      </c>
      <c r="E9734" s="13">
        <f t="shared" ca="1" si="908"/>
        <v>1002641.0993615984</v>
      </c>
      <c r="F9734" s="13">
        <f t="shared" ca="1" si="909"/>
        <v>3.9938228775059628</v>
      </c>
      <c r="G9734" s="13">
        <f t="shared" ca="1" si="910"/>
        <v>0.4918367663942449</v>
      </c>
      <c r="H9734" s="13">
        <f t="shared" ca="1" si="911"/>
        <v>0</v>
      </c>
    </row>
    <row r="9735" spans="3:8">
      <c r="C9735" s="13">
        <f t="shared" ca="1" si="906"/>
        <v>2001.3445806248558</v>
      </c>
      <c r="D9735" s="13">
        <f t="shared" ca="1" si="907"/>
        <v>99.986255529610972</v>
      </c>
      <c r="E9735" s="13">
        <f t="shared" ca="1" si="908"/>
        <v>998010.56154158467</v>
      </c>
      <c r="F9735" s="13">
        <f t="shared" ca="1" si="909"/>
        <v>4.0037806882995675</v>
      </c>
      <c r="G9735" s="13">
        <f t="shared" ca="1" si="910"/>
        <v>0.49707041931270213</v>
      </c>
      <c r="H9735" s="13">
        <f t="shared" ca="1" si="911"/>
        <v>0</v>
      </c>
    </row>
    <row r="9736" spans="3:8">
      <c r="C9736" s="13">
        <f t="shared" ca="1" si="906"/>
        <v>1997.6070846666114</v>
      </c>
      <c r="D9736" s="13">
        <f t="shared" ca="1" si="907"/>
        <v>100.49252329616935</v>
      </c>
      <c r="E9736" s="13">
        <f t="shared" ca="1" si="908"/>
        <v>994871.91641326807</v>
      </c>
      <c r="F9736" s="13">
        <f t="shared" ca="1" si="909"/>
        <v>3.994311838777691</v>
      </c>
      <c r="G9736" s="13">
        <f t="shared" ca="1" si="910"/>
        <v>0.50404461969976089</v>
      </c>
      <c r="H9736" s="13">
        <f t="shared" ca="1" si="911"/>
        <v>0</v>
      </c>
    </row>
    <row r="9737" spans="3:8">
      <c r="C9737" s="13">
        <f t="shared" ca="1" si="906"/>
        <v>1993.130511600069</v>
      </c>
      <c r="D9737" s="13">
        <f t="shared" ca="1" si="907"/>
        <v>99.541214012849537</v>
      </c>
      <c r="E9737" s="13">
        <f t="shared" ca="1" si="908"/>
        <v>1001394.456425752</v>
      </c>
      <c r="F9737" s="13">
        <f t="shared" ca="1" si="909"/>
        <v>4.0077272165947138</v>
      </c>
      <c r="G9737" s="13">
        <f t="shared" ca="1" si="910"/>
        <v>0.48722183656837664</v>
      </c>
      <c r="H9737" s="13">
        <f t="shared" ca="1" si="911"/>
        <v>0</v>
      </c>
    </row>
    <row r="9738" spans="3:8">
      <c r="C9738" s="13">
        <f t="shared" ca="1" si="906"/>
        <v>1994.4278637212246</v>
      </c>
      <c r="D9738" s="13">
        <f t="shared" ca="1" si="907"/>
        <v>100.13204026991865</v>
      </c>
      <c r="E9738" s="13">
        <f t="shared" ca="1" si="908"/>
        <v>984415.4146416696</v>
      </c>
      <c r="F9738" s="13">
        <f t="shared" ca="1" si="909"/>
        <v>4.0095000463901922</v>
      </c>
      <c r="G9738" s="13">
        <f t="shared" ca="1" si="910"/>
        <v>0.49833405756235954</v>
      </c>
      <c r="H9738" s="13">
        <f t="shared" ca="1" si="911"/>
        <v>0</v>
      </c>
    </row>
    <row r="9739" spans="3:8">
      <c r="C9739" s="13">
        <f t="shared" ca="1" si="906"/>
        <v>2009.1547294501815</v>
      </c>
      <c r="D9739" s="13">
        <f t="shared" ca="1" si="907"/>
        <v>99.43851532844856</v>
      </c>
      <c r="E9739" s="13">
        <f t="shared" ca="1" si="908"/>
        <v>1003366.9019975435</v>
      </c>
      <c r="F9739" s="13">
        <f t="shared" ca="1" si="909"/>
        <v>4.002320846204964</v>
      </c>
      <c r="G9739" s="13">
        <f t="shared" ca="1" si="910"/>
        <v>0.49627701293714793</v>
      </c>
      <c r="H9739" s="13">
        <f t="shared" ca="1" si="911"/>
        <v>0</v>
      </c>
    </row>
    <row r="9740" spans="3:8">
      <c r="C9740" s="13">
        <f t="shared" ca="1" si="906"/>
        <v>1997.4238465276458</v>
      </c>
      <c r="D9740" s="13">
        <f t="shared" ca="1" si="907"/>
        <v>100.810254238434</v>
      </c>
      <c r="E9740" s="13">
        <f t="shared" ca="1" si="908"/>
        <v>999229.44238579692</v>
      </c>
      <c r="F9740" s="13">
        <f t="shared" ca="1" si="909"/>
        <v>3.9946951583856181</v>
      </c>
      <c r="G9740" s="13">
        <f t="shared" ca="1" si="910"/>
        <v>0.50314772197988622</v>
      </c>
      <c r="H9740" s="13">
        <f t="shared" ca="1" si="911"/>
        <v>0</v>
      </c>
    </row>
    <row r="9741" spans="3:8">
      <c r="C9741" s="13">
        <f t="shared" ca="1" si="906"/>
        <v>1996.9502494680366</v>
      </c>
      <c r="D9741" s="13">
        <f t="shared" ca="1" si="907"/>
        <v>99.806766954668035</v>
      </c>
      <c r="E9741" s="13">
        <f t="shared" ca="1" si="908"/>
        <v>992895.16367734864</v>
      </c>
      <c r="F9741" s="13">
        <f t="shared" ca="1" si="909"/>
        <v>4.0067999243755867</v>
      </c>
      <c r="G9741" s="13">
        <f t="shared" ca="1" si="910"/>
        <v>0.49505173867294933</v>
      </c>
      <c r="H9741" s="13">
        <f t="shared" ca="1" si="911"/>
        <v>0</v>
      </c>
    </row>
    <row r="9742" spans="3:8">
      <c r="C9742" s="13">
        <f t="shared" ca="1" si="906"/>
        <v>1996.9142353932327</v>
      </c>
      <c r="D9742" s="13">
        <f t="shared" ca="1" si="907"/>
        <v>99.491233218293488</v>
      </c>
      <c r="E9742" s="13">
        <f t="shared" ca="1" si="908"/>
        <v>1000657.3247088937</v>
      </c>
      <c r="F9742" s="13">
        <f t="shared" ca="1" si="909"/>
        <v>3.9925121053295096</v>
      </c>
      <c r="G9742" s="13">
        <f t="shared" ca="1" si="910"/>
        <v>0.49668772785313581</v>
      </c>
      <c r="H9742" s="13">
        <f t="shared" ca="1" si="911"/>
        <v>0</v>
      </c>
    </row>
    <row r="9743" spans="3:8">
      <c r="C9743" s="13">
        <f t="shared" ca="1" si="906"/>
        <v>2009.2053539334242</v>
      </c>
      <c r="D9743" s="13">
        <f t="shared" ca="1" si="907"/>
        <v>98.918056947342762</v>
      </c>
      <c r="E9743" s="13">
        <f t="shared" ca="1" si="908"/>
        <v>1004232.3926828185</v>
      </c>
      <c r="F9743" s="13">
        <f t="shared" ca="1" si="909"/>
        <v>3.9929239840513282</v>
      </c>
      <c r="G9743" s="13">
        <f t="shared" ca="1" si="910"/>
        <v>0.49793880178522704</v>
      </c>
      <c r="H9743" s="13">
        <f t="shared" ca="1" si="911"/>
        <v>0</v>
      </c>
    </row>
    <row r="9744" spans="3:8">
      <c r="C9744" s="13">
        <f t="shared" ca="1" si="906"/>
        <v>1971.3139172288602</v>
      </c>
      <c r="D9744" s="13">
        <f t="shared" ca="1" si="907"/>
        <v>100.02621911409707</v>
      </c>
      <c r="E9744" s="13">
        <f t="shared" ca="1" si="908"/>
        <v>995396.86309498013</v>
      </c>
      <c r="F9744" s="13">
        <f t="shared" ca="1" si="909"/>
        <v>3.9999726487546776</v>
      </c>
      <c r="G9744" s="13">
        <f t="shared" ca="1" si="910"/>
        <v>0.48556928726193743</v>
      </c>
      <c r="H9744" s="13">
        <f t="shared" ca="1" si="911"/>
        <v>0</v>
      </c>
    </row>
    <row r="9745" spans="3:8">
      <c r="C9745" s="13">
        <f t="shared" ca="1" si="906"/>
        <v>2018.2107123144378</v>
      </c>
      <c r="D9745" s="13">
        <f t="shared" ca="1" si="907"/>
        <v>99.662837583533005</v>
      </c>
      <c r="E9745" s="13">
        <f t="shared" ca="1" si="908"/>
        <v>1002378.8971904888</v>
      </c>
      <c r="F9745" s="13">
        <f t="shared" ca="1" si="909"/>
        <v>4.0069222982130652</v>
      </c>
      <c r="G9745" s="13">
        <f t="shared" ca="1" si="910"/>
        <v>0.50008151200704465</v>
      </c>
      <c r="H9745" s="13">
        <f t="shared" ca="1" si="911"/>
        <v>0</v>
      </c>
    </row>
    <row r="9746" spans="3:8">
      <c r="C9746" s="13">
        <f t="shared" ca="1" si="906"/>
        <v>2000.0771110311448</v>
      </c>
      <c r="D9746" s="13">
        <f t="shared" ca="1" si="907"/>
        <v>99.566003216911383</v>
      </c>
      <c r="E9746" s="13">
        <f t="shared" ca="1" si="908"/>
        <v>989405.45164672274</v>
      </c>
      <c r="F9746" s="13">
        <f t="shared" ca="1" si="909"/>
        <v>4.0023149148830788</v>
      </c>
      <c r="G9746" s="13">
        <f t="shared" ca="1" si="910"/>
        <v>0.49938484671230798</v>
      </c>
      <c r="H9746" s="13">
        <f t="shared" ca="1" si="911"/>
        <v>0</v>
      </c>
    </row>
    <row r="9747" spans="3:8">
      <c r="C9747" s="13">
        <f t="shared" ca="1" si="906"/>
        <v>2005.7261992463773</v>
      </c>
      <c r="D9747" s="13">
        <f t="shared" ca="1" si="907"/>
        <v>100.28482002700656</v>
      </c>
      <c r="E9747" s="13">
        <f t="shared" ca="1" si="908"/>
        <v>1000236.063398383</v>
      </c>
      <c r="F9747" s="13">
        <f t="shared" ca="1" si="909"/>
        <v>4.0009994955240815</v>
      </c>
      <c r="G9747" s="13">
        <f t="shared" ca="1" si="910"/>
        <v>0.50101662088889654</v>
      </c>
      <c r="H9747" s="13">
        <f t="shared" ca="1" si="911"/>
        <v>0</v>
      </c>
    </row>
    <row r="9748" spans="3:8">
      <c r="C9748" s="13">
        <f t="shared" ca="1" si="906"/>
        <v>2027.052854328331</v>
      </c>
      <c r="D9748" s="13">
        <f t="shared" ca="1" si="907"/>
        <v>99.732774102681589</v>
      </c>
      <c r="E9748" s="13">
        <f t="shared" ca="1" si="908"/>
        <v>997745.94971128437</v>
      </c>
      <c r="F9748" s="13">
        <f t="shared" ca="1" si="909"/>
        <v>4.0075488397232508</v>
      </c>
      <c r="G9748" s="13">
        <f t="shared" ca="1" si="910"/>
        <v>0.50685403836041687</v>
      </c>
      <c r="H9748" s="13">
        <f t="shared" ca="1" si="911"/>
        <v>0</v>
      </c>
    </row>
    <row r="9749" spans="3:8">
      <c r="C9749" s="13">
        <f t="shared" ca="1" si="906"/>
        <v>2002.1152812239229</v>
      </c>
      <c r="D9749" s="13">
        <f t="shared" ca="1" si="907"/>
        <v>100.82752295211536</v>
      </c>
      <c r="E9749" s="13">
        <f t="shared" ca="1" si="908"/>
        <v>994005.29741417442</v>
      </c>
      <c r="F9749" s="13">
        <f t="shared" ca="1" si="909"/>
        <v>4.0054010872316166</v>
      </c>
      <c r="G9749" s="13">
        <f t="shared" ca="1" si="910"/>
        <v>0.50284559393826755</v>
      </c>
      <c r="H9749" s="13">
        <f t="shared" ca="1" si="911"/>
        <v>0</v>
      </c>
    </row>
    <row r="9750" spans="3:8">
      <c r="C9750" s="13">
        <f t="shared" ca="1" si="906"/>
        <v>2000.1016670080592</v>
      </c>
      <c r="D9750" s="13">
        <f t="shared" ca="1" si="907"/>
        <v>99.734067708067826</v>
      </c>
      <c r="E9750" s="13">
        <f t="shared" ca="1" si="908"/>
        <v>994872.12177631864</v>
      </c>
      <c r="F9750" s="13">
        <f t="shared" ca="1" si="909"/>
        <v>4.002027190095899</v>
      </c>
      <c r="G9750" s="13">
        <f t="shared" ca="1" si="910"/>
        <v>0.49763441766807964</v>
      </c>
      <c r="H9750" s="13">
        <f t="shared" ca="1" si="911"/>
        <v>0</v>
      </c>
    </row>
    <row r="9751" spans="3:8">
      <c r="C9751" s="13">
        <f t="shared" ca="1" si="906"/>
        <v>1987.1150937643908</v>
      </c>
      <c r="D9751" s="13">
        <f t="shared" ca="1" si="907"/>
        <v>99.711011462297691</v>
      </c>
      <c r="E9751" s="13">
        <f t="shared" ca="1" si="908"/>
        <v>1000823.0802033533</v>
      </c>
      <c r="F9751" s="13">
        <f t="shared" ca="1" si="909"/>
        <v>4.0109846634242485</v>
      </c>
      <c r="G9751" s="13">
        <f t="shared" ca="1" si="910"/>
        <v>0.48381350069146567</v>
      </c>
      <c r="H9751" s="13">
        <f t="shared" ca="1" si="911"/>
        <v>0</v>
      </c>
    </row>
    <row r="9752" spans="3:8">
      <c r="C9752" s="13">
        <f t="shared" ref="C9752:C9815" ca="1" si="912">NORMINV(RAND(),$D$3,$G$3)</f>
        <v>1995.528376960418</v>
      </c>
      <c r="D9752" s="13">
        <f t="shared" ref="D9752:D9815" ca="1" si="913">NORMINV(RAND(),$D$4,$G$4)</f>
        <v>100.43611443652469</v>
      </c>
      <c r="E9752" s="13">
        <f t="shared" ref="E9752:E9815" ca="1" si="914">NORMINV(RAND(),$D$5,$G$5)</f>
        <v>988993.48832835222</v>
      </c>
      <c r="F9752" s="13">
        <f t="shared" ref="F9752:F9815" ca="1" si="915">NORMINV(RAND(),$D$6,$G$6)</f>
        <v>3.996547462336915</v>
      </c>
      <c r="G9752" s="13">
        <f t="shared" ref="G9752:G9815" ca="1" si="916">C9752^2*D9752/(E9752*3.1415926*F9752^4)</f>
        <v>0.50457127363244625</v>
      </c>
      <c r="H9752" s="13">
        <f t="shared" ref="H9752:H9815" ca="1" si="917">IF(G9752&gt;0.54,1,IF(G9752&lt;0.46,1,0))</f>
        <v>0</v>
      </c>
    </row>
    <row r="9753" spans="3:8">
      <c r="C9753" s="13">
        <f t="shared" ca="1" si="912"/>
        <v>1997.2333327547119</v>
      </c>
      <c r="D9753" s="13">
        <f t="shared" ca="1" si="913"/>
        <v>100.01656197249402</v>
      </c>
      <c r="E9753" s="13">
        <f t="shared" ca="1" si="914"/>
        <v>993654.84920007701</v>
      </c>
      <c r="F9753" s="13">
        <f t="shared" ca="1" si="915"/>
        <v>3.9888242750667837</v>
      </c>
      <c r="G9753" s="13">
        <f t="shared" ca="1" si="916"/>
        <v>0.50485248072002609</v>
      </c>
      <c r="H9753" s="13">
        <f t="shared" ca="1" si="917"/>
        <v>0</v>
      </c>
    </row>
    <row r="9754" spans="3:8">
      <c r="C9754" s="13">
        <f t="shared" ca="1" si="912"/>
        <v>1993.6397210044477</v>
      </c>
      <c r="D9754" s="13">
        <f t="shared" ca="1" si="913"/>
        <v>100.79996549401912</v>
      </c>
      <c r="E9754" s="13">
        <f t="shared" ca="1" si="914"/>
        <v>1004192.3340691047</v>
      </c>
      <c r="F9754" s="13">
        <f t="shared" ca="1" si="915"/>
        <v>3.9926003341251146</v>
      </c>
      <c r="G9754" s="13">
        <f t="shared" ca="1" si="916"/>
        <v>0.49976244441987711</v>
      </c>
      <c r="H9754" s="13">
        <f t="shared" ca="1" si="917"/>
        <v>0</v>
      </c>
    </row>
    <row r="9755" spans="3:8">
      <c r="C9755" s="13">
        <f t="shared" ca="1" si="912"/>
        <v>2008.844103865513</v>
      </c>
      <c r="D9755" s="13">
        <f t="shared" ca="1" si="913"/>
        <v>100.32646296454229</v>
      </c>
      <c r="E9755" s="13">
        <f t="shared" ca="1" si="914"/>
        <v>991572.48528953642</v>
      </c>
      <c r="F9755" s="13">
        <f t="shared" ca="1" si="915"/>
        <v>4.0149855176160196</v>
      </c>
      <c r="G9755" s="13">
        <f t="shared" ca="1" si="916"/>
        <v>0.50014704345483119</v>
      </c>
      <c r="H9755" s="13">
        <f t="shared" ca="1" si="917"/>
        <v>0</v>
      </c>
    </row>
    <row r="9756" spans="3:8">
      <c r="C9756" s="13">
        <f t="shared" ca="1" si="912"/>
        <v>1983.8675016433865</v>
      </c>
      <c r="D9756" s="13">
        <f t="shared" ca="1" si="913"/>
        <v>99.424442951441435</v>
      </c>
      <c r="E9756" s="13">
        <f t="shared" ca="1" si="914"/>
        <v>994575.4687507482</v>
      </c>
      <c r="F9756" s="13">
        <f t="shared" ca="1" si="915"/>
        <v>4.0104429938797086</v>
      </c>
      <c r="G9756" s="13">
        <f t="shared" ca="1" si="916"/>
        <v>0.4841294416372533</v>
      </c>
      <c r="H9756" s="13">
        <f t="shared" ca="1" si="917"/>
        <v>0</v>
      </c>
    </row>
    <row r="9757" spans="3:8">
      <c r="C9757" s="13">
        <f t="shared" ca="1" si="912"/>
        <v>2009.3891421681069</v>
      </c>
      <c r="D9757" s="13">
        <f t="shared" ca="1" si="913"/>
        <v>101.19752622381206</v>
      </c>
      <c r="E9757" s="13">
        <f t="shared" ca="1" si="914"/>
        <v>989582.47208955896</v>
      </c>
      <c r="F9757" s="13">
        <f t="shared" ca="1" si="915"/>
        <v>4.0094658836018864</v>
      </c>
      <c r="G9757" s="13">
        <f t="shared" ca="1" si="916"/>
        <v>0.50856919359612407</v>
      </c>
      <c r="H9757" s="13">
        <f t="shared" ca="1" si="917"/>
        <v>0</v>
      </c>
    </row>
    <row r="9758" spans="3:8">
      <c r="C9758" s="13">
        <f t="shared" ca="1" si="912"/>
        <v>2008.0936248615142</v>
      </c>
      <c r="D9758" s="13">
        <f t="shared" ca="1" si="913"/>
        <v>100.06707878093565</v>
      </c>
      <c r="E9758" s="13">
        <f t="shared" ca="1" si="914"/>
        <v>996172.60410789028</v>
      </c>
      <c r="F9758" s="13">
        <f t="shared" ca="1" si="915"/>
        <v>4.0122283871450151</v>
      </c>
      <c r="G9758" s="13">
        <f t="shared" ca="1" si="916"/>
        <v>0.49754468597180812</v>
      </c>
      <c r="H9758" s="13">
        <f t="shared" ca="1" si="917"/>
        <v>0</v>
      </c>
    </row>
    <row r="9759" spans="3:8">
      <c r="C9759" s="13">
        <f t="shared" ca="1" si="912"/>
        <v>2002.5503542771269</v>
      </c>
      <c r="D9759" s="13">
        <f t="shared" ca="1" si="913"/>
        <v>100.06462329502851</v>
      </c>
      <c r="E9759" s="13">
        <f t="shared" ca="1" si="914"/>
        <v>978351.95353395306</v>
      </c>
      <c r="F9759" s="13">
        <f t="shared" ca="1" si="915"/>
        <v>4.0132008498151812</v>
      </c>
      <c r="G9759" s="13">
        <f t="shared" ca="1" si="916"/>
        <v>0.50331386159057778</v>
      </c>
      <c r="H9759" s="13">
        <f t="shared" ca="1" si="917"/>
        <v>0</v>
      </c>
    </row>
    <row r="9760" spans="3:8">
      <c r="C9760" s="13">
        <f t="shared" ca="1" si="912"/>
        <v>2004.7597364183587</v>
      </c>
      <c r="D9760" s="13">
        <f t="shared" ca="1" si="913"/>
        <v>100.16766002756029</v>
      </c>
      <c r="E9760" s="13">
        <f t="shared" ca="1" si="914"/>
        <v>990883.97260511364</v>
      </c>
      <c r="F9760" s="13">
        <f t="shared" ca="1" si="915"/>
        <v>3.9953573430300966</v>
      </c>
      <c r="G9760" s="13">
        <f t="shared" ca="1" si="916"/>
        <v>0.50752449550522727</v>
      </c>
      <c r="H9760" s="13">
        <f t="shared" ca="1" si="917"/>
        <v>0</v>
      </c>
    </row>
    <row r="9761" spans="3:8">
      <c r="C9761" s="13">
        <f t="shared" ca="1" si="912"/>
        <v>1996.0232810887858</v>
      </c>
      <c r="D9761" s="13">
        <f t="shared" ca="1" si="913"/>
        <v>100.16211825406185</v>
      </c>
      <c r="E9761" s="13">
        <f t="shared" ca="1" si="914"/>
        <v>993761.12019143568</v>
      </c>
      <c r="F9761" s="13">
        <f t="shared" ca="1" si="915"/>
        <v>3.9940664153013818</v>
      </c>
      <c r="G9761" s="13">
        <f t="shared" ca="1" si="916"/>
        <v>0.50227517046980186</v>
      </c>
      <c r="H9761" s="13">
        <f t="shared" ca="1" si="917"/>
        <v>0</v>
      </c>
    </row>
    <row r="9762" spans="3:8">
      <c r="C9762" s="13">
        <f t="shared" ca="1" si="912"/>
        <v>2003.9071274545142</v>
      </c>
      <c r="D9762" s="13">
        <f t="shared" ca="1" si="913"/>
        <v>100.81120584619984</v>
      </c>
      <c r="E9762" s="13">
        <f t="shared" ca="1" si="914"/>
        <v>995649.58130260382</v>
      </c>
      <c r="F9762" s="13">
        <f t="shared" ca="1" si="915"/>
        <v>4.0010094021598306</v>
      </c>
      <c r="G9762" s="13">
        <f t="shared" ca="1" si="916"/>
        <v>0.50504412206764504</v>
      </c>
      <c r="H9762" s="13">
        <f t="shared" ca="1" si="917"/>
        <v>0</v>
      </c>
    </row>
    <row r="9763" spans="3:8">
      <c r="C9763" s="13">
        <f t="shared" ca="1" si="912"/>
        <v>1999.2300392833356</v>
      </c>
      <c r="D9763" s="13">
        <f t="shared" ca="1" si="913"/>
        <v>100.02991268726957</v>
      </c>
      <c r="E9763" s="13">
        <f t="shared" ca="1" si="914"/>
        <v>997872.43292579264</v>
      </c>
      <c r="F9763" s="13">
        <f t="shared" ca="1" si="915"/>
        <v>3.9894902566828008</v>
      </c>
      <c r="G9763" s="13">
        <f t="shared" ca="1" si="916"/>
        <v>0.50345528201569023</v>
      </c>
      <c r="H9763" s="13">
        <f t="shared" ca="1" si="917"/>
        <v>0</v>
      </c>
    </row>
    <row r="9764" spans="3:8">
      <c r="C9764" s="13">
        <f t="shared" ca="1" si="912"/>
        <v>2012.623649661125</v>
      </c>
      <c r="D9764" s="13">
        <f t="shared" ca="1" si="913"/>
        <v>99.91935014474214</v>
      </c>
      <c r="E9764" s="13">
        <f t="shared" ca="1" si="914"/>
        <v>988841.51226816396</v>
      </c>
      <c r="F9764" s="13">
        <f t="shared" ca="1" si="915"/>
        <v>4.0012727729577522</v>
      </c>
      <c r="G9764" s="13">
        <f t="shared" ca="1" si="916"/>
        <v>0.50828296307468579</v>
      </c>
      <c r="H9764" s="13">
        <f t="shared" ca="1" si="917"/>
        <v>0</v>
      </c>
    </row>
    <row r="9765" spans="3:8">
      <c r="C9765" s="13">
        <f t="shared" ca="1" si="912"/>
        <v>1994.6436735266793</v>
      </c>
      <c r="D9765" s="13">
        <f t="shared" ca="1" si="913"/>
        <v>99.740472310346462</v>
      </c>
      <c r="E9765" s="13">
        <f t="shared" ca="1" si="914"/>
        <v>988409.69505384227</v>
      </c>
      <c r="F9765" s="13">
        <f t="shared" ca="1" si="915"/>
        <v>4.0025823723933804</v>
      </c>
      <c r="G9765" s="13">
        <f t="shared" ca="1" si="916"/>
        <v>0.49791371920120914</v>
      </c>
      <c r="H9765" s="13">
        <f t="shared" ca="1" si="917"/>
        <v>0</v>
      </c>
    </row>
    <row r="9766" spans="3:8">
      <c r="C9766" s="13">
        <f t="shared" ca="1" si="912"/>
        <v>1998.5422150512702</v>
      </c>
      <c r="D9766" s="13">
        <f t="shared" ca="1" si="913"/>
        <v>100.23186435382047</v>
      </c>
      <c r="E9766" s="13">
        <f t="shared" ca="1" si="914"/>
        <v>994041.87854977744</v>
      </c>
      <c r="F9766" s="13">
        <f t="shared" ca="1" si="915"/>
        <v>3.987173881443725</v>
      </c>
      <c r="G9766" s="13">
        <f t="shared" ca="1" si="916"/>
        <v>0.50724434186837386</v>
      </c>
      <c r="H9766" s="13">
        <f t="shared" ca="1" si="917"/>
        <v>0</v>
      </c>
    </row>
    <row r="9767" spans="3:8">
      <c r="C9767" s="13">
        <f t="shared" ca="1" si="912"/>
        <v>2018.9360019544488</v>
      </c>
      <c r="D9767" s="13">
        <f t="shared" ca="1" si="913"/>
        <v>100.33434646069072</v>
      </c>
      <c r="E9767" s="13">
        <f t="shared" ca="1" si="914"/>
        <v>996414.7095753043</v>
      </c>
      <c r="F9767" s="13">
        <f t="shared" ca="1" si="915"/>
        <v>4.0031885659541704</v>
      </c>
      <c r="G9767" s="13">
        <f t="shared" ca="1" si="916"/>
        <v>0.50872203055474585</v>
      </c>
      <c r="H9767" s="13">
        <f t="shared" ca="1" si="917"/>
        <v>0</v>
      </c>
    </row>
    <row r="9768" spans="3:8">
      <c r="C9768" s="13">
        <f t="shared" ca="1" si="912"/>
        <v>2006.6690342313595</v>
      </c>
      <c r="D9768" s="13">
        <f t="shared" ca="1" si="913"/>
        <v>99.961186985522232</v>
      </c>
      <c r="E9768" s="13">
        <f t="shared" ca="1" si="914"/>
        <v>993941.72316279588</v>
      </c>
      <c r="F9768" s="13">
        <f t="shared" ca="1" si="915"/>
        <v>4.001919671625954</v>
      </c>
      <c r="G9768" s="13">
        <f t="shared" ca="1" si="916"/>
        <v>0.5025724148666102</v>
      </c>
      <c r="H9768" s="13">
        <f t="shared" ca="1" si="917"/>
        <v>0</v>
      </c>
    </row>
    <row r="9769" spans="3:8">
      <c r="C9769" s="13">
        <f t="shared" ca="1" si="912"/>
        <v>2000.3204190742395</v>
      </c>
      <c r="D9769" s="13">
        <f t="shared" ca="1" si="913"/>
        <v>100.95259822716393</v>
      </c>
      <c r="E9769" s="13">
        <f t="shared" ca="1" si="914"/>
        <v>998192.19849133294</v>
      </c>
      <c r="F9769" s="13">
        <f t="shared" ca="1" si="915"/>
        <v>4.0114410515676377</v>
      </c>
      <c r="G9769" s="13">
        <f t="shared" ca="1" si="916"/>
        <v>0.49745172638171248</v>
      </c>
      <c r="H9769" s="13">
        <f t="shared" ca="1" si="917"/>
        <v>0</v>
      </c>
    </row>
    <row r="9770" spans="3:8">
      <c r="C9770" s="13">
        <f t="shared" ca="1" si="912"/>
        <v>2023.1675859986401</v>
      </c>
      <c r="D9770" s="13">
        <f t="shared" ca="1" si="913"/>
        <v>100.51363528187503</v>
      </c>
      <c r="E9770" s="13">
        <f t="shared" ca="1" si="914"/>
        <v>991959.28535709367</v>
      </c>
      <c r="F9770" s="13">
        <f t="shared" ca="1" si="915"/>
        <v>4.0122556454756602</v>
      </c>
      <c r="G9770" s="13">
        <f t="shared" ca="1" si="916"/>
        <v>0.50943713303882265</v>
      </c>
      <c r="H9770" s="13">
        <f t="shared" ca="1" si="917"/>
        <v>0</v>
      </c>
    </row>
    <row r="9771" spans="3:8">
      <c r="C9771" s="13">
        <f t="shared" ca="1" si="912"/>
        <v>1986.1448593540529</v>
      </c>
      <c r="D9771" s="13">
        <f t="shared" ca="1" si="913"/>
        <v>99.684473964317377</v>
      </c>
      <c r="E9771" s="13">
        <f t="shared" ca="1" si="914"/>
        <v>998201.48429540172</v>
      </c>
      <c r="F9771" s="13">
        <f t="shared" ca="1" si="915"/>
        <v>4.0062400929094348</v>
      </c>
      <c r="G9771" s="13">
        <f t="shared" ca="1" si="916"/>
        <v>0.48678074875416505</v>
      </c>
      <c r="H9771" s="13">
        <f t="shared" ca="1" si="917"/>
        <v>0</v>
      </c>
    </row>
    <row r="9772" spans="3:8">
      <c r="C9772" s="13">
        <f t="shared" ca="1" si="912"/>
        <v>1988.8193268283364</v>
      </c>
      <c r="D9772" s="13">
        <f t="shared" ca="1" si="913"/>
        <v>99.000733912299665</v>
      </c>
      <c r="E9772" s="13">
        <f t="shared" ca="1" si="914"/>
        <v>996231.59977885894</v>
      </c>
      <c r="F9772" s="13">
        <f t="shared" ca="1" si="915"/>
        <v>3.9926160467248959</v>
      </c>
      <c r="G9772" s="13">
        <f t="shared" ca="1" si="916"/>
        <v>0.49236673922558283</v>
      </c>
      <c r="H9772" s="13">
        <f t="shared" ca="1" si="917"/>
        <v>0</v>
      </c>
    </row>
    <row r="9773" spans="3:8">
      <c r="C9773" s="13">
        <f t="shared" ca="1" si="912"/>
        <v>2013.5644765212699</v>
      </c>
      <c r="D9773" s="13">
        <f t="shared" ca="1" si="913"/>
        <v>99.446560810647611</v>
      </c>
      <c r="E9773" s="13">
        <f t="shared" ca="1" si="914"/>
        <v>993910.35536432383</v>
      </c>
      <c r="F9773" s="13">
        <f t="shared" ca="1" si="915"/>
        <v>4.0008248682980483</v>
      </c>
      <c r="G9773" s="13">
        <f t="shared" ca="1" si="916"/>
        <v>0.5039942770857736</v>
      </c>
      <c r="H9773" s="13">
        <f t="shared" ca="1" si="917"/>
        <v>0</v>
      </c>
    </row>
    <row r="9774" spans="3:8">
      <c r="C9774" s="13">
        <f t="shared" ca="1" si="912"/>
        <v>2002.5053321605208</v>
      </c>
      <c r="D9774" s="13">
        <f t="shared" ca="1" si="913"/>
        <v>99.888625019403975</v>
      </c>
      <c r="E9774" s="13">
        <f t="shared" ca="1" si="914"/>
        <v>1007492.3213847134</v>
      </c>
      <c r="F9774" s="13">
        <f t="shared" ca="1" si="915"/>
        <v>4.0032523210325834</v>
      </c>
      <c r="G9774" s="13">
        <f t="shared" ca="1" si="916"/>
        <v>0.49274239578921081</v>
      </c>
      <c r="H9774" s="13">
        <f t="shared" ca="1" si="917"/>
        <v>0</v>
      </c>
    </row>
    <row r="9775" spans="3:8">
      <c r="C9775" s="13">
        <f t="shared" ca="1" si="912"/>
        <v>1999.8242361521873</v>
      </c>
      <c r="D9775" s="13">
        <f t="shared" ca="1" si="913"/>
        <v>99.772675561316106</v>
      </c>
      <c r="E9775" s="13">
        <f t="shared" ca="1" si="914"/>
        <v>996565.69390015351</v>
      </c>
      <c r="F9775" s="13">
        <f t="shared" ca="1" si="915"/>
        <v>4.005692930069765</v>
      </c>
      <c r="G9775" s="13">
        <f t="shared" ca="1" si="916"/>
        <v>0.49502696867505736</v>
      </c>
      <c r="H9775" s="13">
        <f t="shared" ca="1" si="917"/>
        <v>0</v>
      </c>
    </row>
    <row r="9776" spans="3:8">
      <c r="C9776" s="13">
        <f t="shared" ca="1" si="912"/>
        <v>1985.0388011896209</v>
      </c>
      <c r="D9776" s="13">
        <f t="shared" ca="1" si="913"/>
        <v>99.815184411472288</v>
      </c>
      <c r="E9776" s="13">
        <f t="shared" ca="1" si="914"/>
        <v>1000094.6849363947</v>
      </c>
      <c r="F9776" s="13">
        <f t="shared" ca="1" si="915"/>
        <v>4.0104360251009128</v>
      </c>
      <c r="G9776" s="13">
        <f t="shared" ca="1" si="916"/>
        <v>0.48392410801517821</v>
      </c>
      <c r="H9776" s="13">
        <f t="shared" ca="1" si="917"/>
        <v>0</v>
      </c>
    </row>
    <row r="9777" spans="3:8">
      <c r="C9777" s="13">
        <f t="shared" ca="1" si="912"/>
        <v>1988.259836309383</v>
      </c>
      <c r="D9777" s="13">
        <f t="shared" ca="1" si="913"/>
        <v>100.12124769383844</v>
      </c>
      <c r="E9777" s="13">
        <f t="shared" ca="1" si="914"/>
        <v>978142.64418771828</v>
      </c>
      <c r="F9777" s="13">
        <f t="shared" ca="1" si="915"/>
        <v>4.0028167724618724</v>
      </c>
      <c r="G9777" s="13">
        <f t="shared" ca="1" si="916"/>
        <v>0.50171562934975467</v>
      </c>
      <c r="H9777" s="13">
        <f t="shared" ca="1" si="917"/>
        <v>0</v>
      </c>
    </row>
    <row r="9778" spans="3:8">
      <c r="C9778" s="13">
        <f t="shared" ca="1" si="912"/>
        <v>1986.7195934153269</v>
      </c>
      <c r="D9778" s="13">
        <f t="shared" ca="1" si="913"/>
        <v>98.019643448204903</v>
      </c>
      <c r="E9778" s="13">
        <f t="shared" ca="1" si="914"/>
        <v>1000122.2692835757</v>
      </c>
      <c r="F9778" s="13">
        <f t="shared" ca="1" si="915"/>
        <v>3.9988994450145485</v>
      </c>
      <c r="G9778" s="13">
        <f t="shared" ca="1" si="916"/>
        <v>0.48152780602359019</v>
      </c>
      <c r="H9778" s="13">
        <f t="shared" ca="1" si="917"/>
        <v>0</v>
      </c>
    </row>
    <row r="9779" spans="3:8">
      <c r="C9779" s="13">
        <f t="shared" ca="1" si="912"/>
        <v>1996.5792827136488</v>
      </c>
      <c r="D9779" s="13">
        <f t="shared" ca="1" si="913"/>
        <v>99.989749740767067</v>
      </c>
      <c r="E9779" s="13">
        <f t="shared" ca="1" si="914"/>
        <v>1002908.5514597974</v>
      </c>
      <c r="F9779" s="13">
        <f t="shared" ca="1" si="915"/>
        <v>3.9999350565831278</v>
      </c>
      <c r="G9779" s="13">
        <f t="shared" ca="1" si="916"/>
        <v>0.49420330107031835</v>
      </c>
      <c r="H9779" s="13">
        <f t="shared" ca="1" si="917"/>
        <v>0</v>
      </c>
    </row>
    <row r="9780" spans="3:8">
      <c r="C9780" s="13">
        <f t="shared" ca="1" si="912"/>
        <v>2004.7121523575156</v>
      </c>
      <c r="D9780" s="13">
        <f t="shared" ca="1" si="913"/>
        <v>100.25714032542538</v>
      </c>
      <c r="E9780" s="13">
        <f t="shared" ca="1" si="914"/>
        <v>989544.90070444311</v>
      </c>
      <c r="F9780" s="13">
        <f t="shared" ca="1" si="915"/>
        <v>4.0175033558348856</v>
      </c>
      <c r="G9780" s="13">
        <f t="shared" ca="1" si="916"/>
        <v>0.4975182265402161</v>
      </c>
      <c r="H9780" s="13">
        <f t="shared" ca="1" si="917"/>
        <v>0</v>
      </c>
    </row>
    <row r="9781" spans="3:8">
      <c r="C9781" s="13">
        <f t="shared" ca="1" si="912"/>
        <v>2000.5731965957416</v>
      </c>
      <c r="D9781" s="13">
        <f t="shared" ca="1" si="913"/>
        <v>99.5799892598924</v>
      </c>
      <c r="E9781" s="13">
        <f t="shared" ca="1" si="914"/>
        <v>999909.16579727887</v>
      </c>
      <c r="F9781" s="13">
        <f t="shared" ca="1" si="915"/>
        <v>4.009851979952769</v>
      </c>
      <c r="G9781" s="13">
        <f t="shared" ca="1" si="916"/>
        <v>0.49074647283863287</v>
      </c>
      <c r="H9781" s="13">
        <f t="shared" ca="1" si="917"/>
        <v>0</v>
      </c>
    </row>
    <row r="9782" spans="3:8">
      <c r="C9782" s="13">
        <f t="shared" ca="1" si="912"/>
        <v>1992.4356381141813</v>
      </c>
      <c r="D9782" s="13">
        <f t="shared" ca="1" si="913"/>
        <v>100.07762164854087</v>
      </c>
      <c r="E9782" s="13">
        <f t="shared" ca="1" si="914"/>
        <v>995198.89469297894</v>
      </c>
      <c r="F9782" s="13">
        <f t="shared" ca="1" si="915"/>
        <v>3.9958917372211924</v>
      </c>
      <c r="G9782" s="13">
        <f t="shared" ca="1" si="916"/>
        <v>0.49841485222694709</v>
      </c>
      <c r="H9782" s="13">
        <f t="shared" ca="1" si="917"/>
        <v>0</v>
      </c>
    </row>
    <row r="9783" spans="3:8">
      <c r="C9783" s="13">
        <f t="shared" ca="1" si="912"/>
        <v>2007.511773635114</v>
      </c>
      <c r="D9783" s="13">
        <f t="shared" ca="1" si="913"/>
        <v>100.71155890803701</v>
      </c>
      <c r="E9783" s="13">
        <f t="shared" ca="1" si="914"/>
        <v>994361.2515346749</v>
      </c>
      <c r="F9783" s="13">
        <f t="shared" ca="1" si="915"/>
        <v>3.9986553343847353</v>
      </c>
      <c r="G9783" s="13">
        <f t="shared" ca="1" si="916"/>
        <v>0.50821277363592532</v>
      </c>
      <c r="H9783" s="13">
        <f t="shared" ca="1" si="917"/>
        <v>0</v>
      </c>
    </row>
    <row r="9784" spans="3:8">
      <c r="C9784" s="13">
        <f t="shared" ca="1" si="912"/>
        <v>1993.0097971986031</v>
      </c>
      <c r="D9784" s="13">
        <f t="shared" ca="1" si="913"/>
        <v>100.618605262461</v>
      </c>
      <c r="E9784" s="13">
        <f t="shared" ca="1" si="914"/>
        <v>1004071.2628575217</v>
      </c>
      <c r="F9784" s="13">
        <f t="shared" ca="1" si="915"/>
        <v>4.0074717954894012</v>
      </c>
      <c r="G9784" s="13">
        <f t="shared" ca="1" si="916"/>
        <v>0.49124807268899578</v>
      </c>
      <c r="H9784" s="13">
        <f t="shared" ca="1" si="917"/>
        <v>0</v>
      </c>
    </row>
    <row r="9785" spans="3:8">
      <c r="C9785" s="13">
        <f t="shared" ca="1" si="912"/>
        <v>1997.2684519955967</v>
      </c>
      <c r="D9785" s="13">
        <f t="shared" ca="1" si="913"/>
        <v>100.1516754384556</v>
      </c>
      <c r="E9785" s="13">
        <f t="shared" ca="1" si="914"/>
        <v>985726.1015090876</v>
      </c>
      <c r="F9785" s="13">
        <f t="shared" ca="1" si="915"/>
        <v>3.9902458045846037</v>
      </c>
      <c r="G9785" s="13">
        <f t="shared" ca="1" si="916"/>
        <v>0.50889288958073886</v>
      </c>
      <c r="H9785" s="13">
        <f t="shared" ca="1" si="917"/>
        <v>0</v>
      </c>
    </row>
    <row r="9786" spans="3:8">
      <c r="C9786" s="13">
        <f t="shared" ca="1" si="912"/>
        <v>1992.6993166416316</v>
      </c>
      <c r="D9786" s="13">
        <f t="shared" ca="1" si="913"/>
        <v>99.32962634800451</v>
      </c>
      <c r="E9786" s="13">
        <f t="shared" ca="1" si="914"/>
        <v>992800.90583860304</v>
      </c>
      <c r="F9786" s="13">
        <f t="shared" ca="1" si="915"/>
        <v>3.9992886655267252</v>
      </c>
      <c r="G9786" s="13">
        <f t="shared" ca="1" si="916"/>
        <v>0.49433266173435347</v>
      </c>
      <c r="H9786" s="13">
        <f t="shared" ca="1" si="917"/>
        <v>0</v>
      </c>
    </row>
    <row r="9787" spans="3:8">
      <c r="C9787" s="13">
        <f t="shared" ca="1" si="912"/>
        <v>1993.1900373221501</v>
      </c>
      <c r="D9787" s="13">
        <f t="shared" ca="1" si="913"/>
        <v>99.928498227191312</v>
      </c>
      <c r="E9787" s="13">
        <f t="shared" ca="1" si="914"/>
        <v>983014.77819868107</v>
      </c>
      <c r="F9787" s="13">
        <f t="shared" ca="1" si="915"/>
        <v>3.999985693610145</v>
      </c>
      <c r="G9787" s="13">
        <f t="shared" ca="1" si="916"/>
        <v>0.50216115193843092</v>
      </c>
      <c r="H9787" s="13">
        <f t="shared" ca="1" si="917"/>
        <v>0</v>
      </c>
    </row>
    <row r="9788" spans="3:8">
      <c r="C9788" s="13">
        <f t="shared" ca="1" si="912"/>
        <v>2017.8142723151268</v>
      </c>
      <c r="D9788" s="13">
        <f t="shared" ca="1" si="913"/>
        <v>99.406745237338086</v>
      </c>
      <c r="E9788" s="13">
        <f t="shared" ca="1" si="914"/>
        <v>993063.92601724714</v>
      </c>
      <c r="F9788" s="13">
        <f t="shared" ca="1" si="915"/>
        <v>4.0083546893081552</v>
      </c>
      <c r="G9788" s="13">
        <f t="shared" ca="1" si="916"/>
        <v>0.50255845673059196</v>
      </c>
      <c r="H9788" s="13">
        <f t="shared" ca="1" si="917"/>
        <v>0</v>
      </c>
    </row>
    <row r="9789" spans="3:8">
      <c r="C9789" s="13">
        <f t="shared" ca="1" si="912"/>
        <v>1991.2587425028164</v>
      </c>
      <c r="D9789" s="13">
        <f t="shared" ca="1" si="913"/>
        <v>99.213409707543676</v>
      </c>
      <c r="E9789" s="13">
        <f t="shared" ca="1" si="914"/>
        <v>1004244.8192647853</v>
      </c>
      <c r="F9789" s="13">
        <f t="shared" ca="1" si="915"/>
        <v>3.9931068695492331</v>
      </c>
      <c r="G9789" s="13">
        <f t="shared" ca="1" si="916"/>
        <v>0.49044754726528145</v>
      </c>
      <c r="H9789" s="13">
        <f t="shared" ca="1" si="917"/>
        <v>0</v>
      </c>
    </row>
    <row r="9790" spans="3:8">
      <c r="C9790" s="13">
        <f t="shared" ca="1" si="912"/>
        <v>1977.1230142216807</v>
      </c>
      <c r="D9790" s="13">
        <f t="shared" ca="1" si="913"/>
        <v>99.906470610817806</v>
      </c>
      <c r="E9790" s="13">
        <f t="shared" ca="1" si="914"/>
        <v>990378.52002303803</v>
      </c>
      <c r="F9790" s="13">
        <f t="shared" ca="1" si="915"/>
        <v>4.0025930447692941</v>
      </c>
      <c r="G9790" s="13">
        <f t="shared" ca="1" si="916"/>
        <v>0.48903976775436669</v>
      </c>
      <c r="H9790" s="13">
        <f t="shared" ca="1" si="917"/>
        <v>0</v>
      </c>
    </row>
    <row r="9791" spans="3:8">
      <c r="C9791" s="13">
        <f t="shared" ca="1" si="912"/>
        <v>1987.8989096676648</v>
      </c>
      <c r="D9791" s="13">
        <f t="shared" ca="1" si="913"/>
        <v>99.314158204289782</v>
      </c>
      <c r="E9791" s="13">
        <f t="shared" ca="1" si="914"/>
        <v>997307.64978273236</v>
      </c>
      <c r="F9791" s="13">
        <f t="shared" ca="1" si="915"/>
        <v>3.9914797701002018</v>
      </c>
      <c r="G9791" s="13">
        <f t="shared" ca="1" si="916"/>
        <v>0.4934975618115196</v>
      </c>
      <c r="H9791" s="13">
        <f t="shared" ca="1" si="917"/>
        <v>0</v>
      </c>
    </row>
    <row r="9792" spans="3:8">
      <c r="C9792" s="13">
        <f t="shared" ca="1" si="912"/>
        <v>1987.9514487335516</v>
      </c>
      <c r="D9792" s="13">
        <f t="shared" ca="1" si="913"/>
        <v>99.867966479666151</v>
      </c>
      <c r="E9792" s="13">
        <f t="shared" ca="1" si="914"/>
        <v>998627.97447892767</v>
      </c>
      <c r="F9792" s="13">
        <f t="shared" ca="1" si="915"/>
        <v>3.9920820222828373</v>
      </c>
      <c r="G9792" s="13">
        <f t="shared" ca="1" si="916"/>
        <v>0.49532053977986884</v>
      </c>
      <c r="H9792" s="13">
        <f t="shared" ca="1" si="917"/>
        <v>0</v>
      </c>
    </row>
    <row r="9793" spans="3:8">
      <c r="C9793" s="13">
        <f t="shared" ca="1" si="912"/>
        <v>1987.9840241862582</v>
      </c>
      <c r="D9793" s="13">
        <f t="shared" ca="1" si="913"/>
        <v>100.17228748463114</v>
      </c>
      <c r="E9793" s="13">
        <f t="shared" ca="1" si="914"/>
        <v>994438.54863550945</v>
      </c>
      <c r="F9793" s="13">
        <f t="shared" ca="1" si="915"/>
        <v>3.972778946744945</v>
      </c>
      <c r="G9793" s="13">
        <f t="shared" ca="1" si="916"/>
        <v>0.50870727908466107</v>
      </c>
      <c r="H9793" s="13">
        <f t="shared" ca="1" si="917"/>
        <v>0</v>
      </c>
    </row>
    <row r="9794" spans="3:8">
      <c r="C9794" s="13">
        <f t="shared" ca="1" si="912"/>
        <v>2017.3020190662967</v>
      </c>
      <c r="D9794" s="13">
        <f t="shared" ca="1" si="913"/>
        <v>99.728586680035249</v>
      </c>
      <c r="E9794" s="13">
        <f t="shared" ca="1" si="914"/>
        <v>999357.92042139359</v>
      </c>
      <c r="F9794" s="13">
        <f t="shared" ca="1" si="915"/>
        <v>3.9920827571569859</v>
      </c>
      <c r="G9794" s="13">
        <f t="shared" ca="1" si="916"/>
        <v>0.50897030347370653</v>
      </c>
      <c r="H9794" s="13">
        <f t="shared" ca="1" si="917"/>
        <v>0</v>
      </c>
    </row>
    <row r="9795" spans="3:8">
      <c r="C9795" s="13">
        <f t="shared" ca="1" si="912"/>
        <v>2001.9509600516635</v>
      </c>
      <c r="D9795" s="13">
        <f t="shared" ca="1" si="913"/>
        <v>98.808832215788513</v>
      </c>
      <c r="E9795" s="13">
        <f t="shared" ca="1" si="914"/>
        <v>979174.70737409464</v>
      </c>
      <c r="F9795" s="13">
        <f t="shared" ca="1" si="915"/>
        <v>3.9966943043444285</v>
      </c>
      <c r="G9795" s="13">
        <f t="shared" ca="1" si="916"/>
        <v>0.50453216371152632</v>
      </c>
      <c r="H9795" s="13">
        <f t="shared" ca="1" si="917"/>
        <v>0</v>
      </c>
    </row>
    <row r="9796" spans="3:8">
      <c r="C9796" s="13">
        <f t="shared" ca="1" si="912"/>
        <v>1994.031381574438</v>
      </c>
      <c r="D9796" s="13">
        <f t="shared" ca="1" si="913"/>
        <v>99.061638829433704</v>
      </c>
      <c r="E9796" s="13">
        <f t="shared" ca="1" si="914"/>
        <v>999023.08552581677</v>
      </c>
      <c r="F9796" s="13">
        <f t="shared" ca="1" si="915"/>
        <v>3.9939336518408224</v>
      </c>
      <c r="G9796" s="13">
        <f t="shared" ca="1" si="916"/>
        <v>0.4932200385995919</v>
      </c>
      <c r="H9796" s="13">
        <f t="shared" ca="1" si="917"/>
        <v>0</v>
      </c>
    </row>
    <row r="9797" spans="3:8">
      <c r="C9797" s="13">
        <f t="shared" ca="1" si="912"/>
        <v>2007.7757540922453</v>
      </c>
      <c r="D9797" s="13">
        <f t="shared" ca="1" si="913"/>
        <v>99.594229845714224</v>
      </c>
      <c r="E9797" s="13">
        <f t="shared" ca="1" si="914"/>
        <v>1004416.1142184625</v>
      </c>
      <c r="F9797" s="13">
        <f t="shared" ca="1" si="915"/>
        <v>4.0050626331090191</v>
      </c>
      <c r="G9797" s="13">
        <f t="shared" ca="1" si="916"/>
        <v>0.49449716115613357</v>
      </c>
      <c r="H9797" s="13">
        <f t="shared" ca="1" si="917"/>
        <v>0</v>
      </c>
    </row>
    <row r="9798" spans="3:8">
      <c r="C9798" s="13">
        <f t="shared" ca="1" si="912"/>
        <v>1974.8611738036927</v>
      </c>
      <c r="D9798" s="13">
        <f t="shared" ca="1" si="913"/>
        <v>99.941547156559849</v>
      </c>
      <c r="E9798" s="13">
        <f t="shared" ca="1" si="914"/>
        <v>983798.90952846012</v>
      </c>
      <c r="F9798" s="13">
        <f t="shared" ca="1" si="915"/>
        <v>3.9926854401764333</v>
      </c>
      <c r="G9798" s="13">
        <f t="shared" ca="1" si="916"/>
        <v>0.49625240558812439</v>
      </c>
      <c r="H9798" s="13">
        <f t="shared" ca="1" si="917"/>
        <v>0</v>
      </c>
    </row>
    <row r="9799" spans="3:8">
      <c r="C9799" s="13">
        <f t="shared" ca="1" si="912"/>
        <v>2000.0210707457657</v>
      </c>
      <c r="D9799" s="13">
        <f t="shared" ca="1" si="913"/>
        <v>99.968836809386744</v>
      </c>
      <c r="E9799" s="13">
        <f t="shared" ca="1" si="914"/>
        <v>990444.16692581296</v>
      </c>
      <c r="F9799" s="13">
        <f t="shared" ca="1" si="915"/>
        <v>3.9988076407299413</v>
      </c>
      <c r="G9799" s="13">
        <f t="shared" ca="1" si="916"/>
        <v>0.50261085522154825</v>
      </c>
      <c r="H9799" s="13">
        <f t="shared" ca="1" si="917"/>
        <v>0</v>
      </c>
    </row>
    <row r="9800" spans="3:8">
      <c r="C9800" s="13">
        <f t="shared" ca="1" si="912"/>
        <v>2010.0822571626059</v>
      </c>
      <c r="D9800" s="13">
        <f t="shared" ca="1" si="913"/>
        <v>101.01062707303682</v>
      </c>
      <c r="E9800" s="13">
        <f t="shared" ca="1" si="914"/>
        <v>999802.07161139918</v>
      </c>
      <c r="F9800" s="13">
        <f t="shared" ca="1" si="915"/>
        <v>3.999668853618624</v>
      </c>
      <c r="G9800" s="13">
        <f t="shared" ca="1" si="916"/>
        <v>0.50773217501825918</v>
      </c>
      <c r="H9800" s="13">
        <f t="shared" ca="1" si="917"/>
        <v>0</v>
      </c>
    </row>
    <row r="9801" spans="3:8">
      <c r="C9801" s="13">
        <f t="shared" ca="1" si="912"/>
        <v>1988.8274179731086</v>
      </c>
      <c r="D9801" s="13">
        <f t="shared" ca="1" si="913"/>
        <v>100.18475119703317</v>
      </c>
      <c r="E9801" s="13">
        <f t="shared" ca="1" si="914"/>
        <v>994910.43495843397</v>
      </c>
      <c r="F9801" s="13">
        <f t="shared" ca="1" si="915"/>
        <v>4.0159763505591695</v>
      </c>
      <c r="G9801" s="13">
        <f t="shared" ca="1" si="916"/>
        <v>0.48741330857435128</v>
      </c>
      <c r="H9801" s="13">
        <f t="shared" ca="1" si="917"/>
        <v>0</v>
      </c>
    </row>
    <row r="9802" spans="3:8">
      <c r="C9802" s="13">
        <f t="shared" ca="1" si="912"/>
        <v>1999.9163870097573</v>
      </c>
      <c r="D9802" s="13">
        <f t="shared" ca="1" si="913"/>
        <v>100.05448017201809</v>
      </c>
      <c r="E9802" s="13">
        <f t="shared" ca="1" si="914"/>
        <v>986353.70333789964</v>
      </c>
      <c r="F9802" s="13">
        <f t="shared" ca="1" si="915"/>
        <v>4.003101765123148</v>
      </c>
      <c r="G9802" s="13">
        <f t="shared" ca="1" si="916"/>
        <v>0.50291101783396652</v>
      </c>
      <c r="H9802" s="13">
        <f t="shared" ca="1" si="917"/>
        <v>0</v>
      </c>
    </row>
    <row r="9803" spans="3:8">
      <c r="C9803" s="13">
        <f t="shared" ca="1" si="912"/>
        <v>2011.0437657040789</v>
      </c>
      <c r="D9803" s="13">
        <f t="shared" ca="1" si="913"/>
        <v>99.318405248235379</v>
      </c>
      <c r="E9803" s="13">
        <f t="shared" ca="1" si="914"/>
        <v>990490.2946210457</v>
      </c>
      <c r="F9803" s="13">
        <f t="shared" ca="1" si="915"/>
        <v>4.0098867778713121</v>
      </c>
      <c r="G9803" s="13">
        <f t="shared" ca="1" si="916"/>
        <v>0.49928009398717332</v>
      </c>
      <c r="H9803" s="13">
        <f t="shared" ca="1" si="917"/>
        <v>0</v>
      </c>
    </row>
    <row r="9804" spans="3:8">
      <c r="C9804" s="13">
        <f t="shared" ca="1" si="912"/>
        <v>1986.2871974320024</v>
      </c>
      <c r="D9804" s="13">
        <f t="shared" ca="1" si="913"/>
        <v>99.71973538044324</v>
      </c>
      <c r="E9804" s="13">
        <f t="shared" ca="1" si="914"/>
        <v>1004592.2900902145</v>
      </c>
      <c r="F9804" s="13">
        <f t="shared" ca="1" si="915"/>
        <v>4.0017181742211472</v>
      </c>
      <c r="G9804" s="13">
        <f t="shared" ca="1" si="916"/>
        <v>0.48611553405900898</v>
      </c>
      <c r="H9804" s="13">
        <f t="shared" ca="1" si="917"/>
        <v>0</v>
      </c>
    </row>
    <row r="9805" spans="3:8">
      <c r="C9805" s="13">
        <f t="shared" ca="1" si="912"/>
        <v>1997.1299764870066</v>
      </c>
      <c r="D9805" s="13">
        <f t="shared" ca="1" si="913"/>
        <v>100.6206037712835</v>
      </c>
      <c r="E9805" s="13">
        <f t="shared" ca="1" si="914"/>
        <v>991775.22384151025</v>
      </c>
      <c r="F9805" s="13">
        <f t="shared" ca="1" si="915"/>
        <v>3.9988161545793988</v>
      </c>
      <c r="G9805" s="13">
        <f t="shared" ca="1" si="916"/>
        <v>0.50374495308729783</v>
      </c>
      <c r="H9805" s="13">
        <f t="shared" ca="1" si="917"/>
        <v>0</v>
      </c>
    </row>
    <row r="9806" spans="3:8">
      <c r="C9806" s="13">
        <f t="shared" ca="1" si="912"/>
        <v>1999.3086021664903</v>
      </c>
      <c r="D9806" s="13">
        <f t="shared" ca="1" si="913"/>
        <v>99.738748772530428</v>
      </c>
      <c r="E9806" s="13">
        <f t="shared" ca="1" si="914"/>
        <v>1000233.5261947606</v>
      </c>
      <c r="F9806" s="13">
        <f t="shared" ca="1" si="915"/>
        <v>3.9990560702007576</v>
      </c>
      <c r="G9806" s="13">
        <f t="shared" ca="1" si="916"/>
        <v>0.4960692861911622</v>
      </c>
      <c r="H9806" s="13">
        <f t="shared" ca="1" si="917"/>
        <v>0</v>
      </c>
    </row>
    <row r="9807" spans="3:8">
      <c r="C9807" s="13">
        <f t="shared" ca="1" si="912"/>
        <v>1992.4788744083348</v>
      </c>
      <c r="D9807" s="13">
        <f t="shared" ca="1" si="913"/>
        <v>99.602060574206035</v>
      </c>
      <c r="E9807" s="13">
        <f t="shared" ca="1" si="914"/>
        <v>992518.19457779534</v>
      </c>
      <c r="F9807" s="13">
        <f t="shared" ca="1" si="915"/>
        <v>3.9936618229666059</v>
      </c>
      <c r="G9807" s="13">
        <f t="shared" ca="1" si="916"/>
        <v>0.49851965412335314</v>
      </c>
      <c r="H9807" s="13">
        <f t="shared" ca="1" si="917"/>
        <v>0</v>
      </c>
    </row>
    <row r="9808" spans="3:8">
      <c r="C9808" s="13">
        <f t="shared" ca="1" si="912"/>
        <v>2008.2895687891453</v>
      </c>
      <c r="D9808" s="13">
        <f t="shared" ca="1" si="913"/>
        <v>100.88324150844515</v>
      </c>
      <c r="E9808" s="13">
        <f t="shared" ca="1" si="914"/>
        <v>989131.00625637092</v>
      </c>
      <c r="F9808" s="13">
        <f t="shared" ca="1" si="915"/>
        <v>4.0000567969326699</v>
      </c>
      <c r="G9808" s="13">
        <f t="shared" ca="1" si="916"/>
        <v>0.5114502324601059</v>
      </c>
      <c r="H9808" s="13">
        <f t="shared" ca="1" si="917"/>
        <v>0</v>
      </c>
    </row>
    <row r="9809" spans="3:8">
      <c r="C9809" s="13">
        <f t="shared" ca="1" si="912"/>
        <v>2008.7197606609329</v>
      </c>
      <c r="D9809" s="13">
        <f t="shared" ca="1" si="913"/>
        <v>99.297966460862241</v>
      </c>
      <c r="E9809" s="13">
        <f t="shared" ca="1" si="914"/>
        <v>997451.71502960508</v>
      </c>
      <c r="F9809" s="13">
        <f t="shared" ca="1" si="915"/>
        <v>3.988133732050386</v>
      </c>
      <c r="G9809" s="13">
        <f t="shared" ca="1" si="916"/>
        <v>0.50542702567447906</v>
      </c>
      <c r="H9809" s="13">
        <f t="shared" ca="1" si="917"/>
        <v>0</v>
      </c>
    </row>
    <row r="9810" spans="3:8">
      <c r="C9810" s="13">
        <f t="shared" ca="1" si="912"/>
        <v>2021.6401423822449</v>
      </c>
      <c r="D9810" s="13">
        <f t="shared" ca="1" si="913"/>
        <v>99.516851721535971</v>
      </c>
      <c r="E9810" s="13">
        <f t="shared" ca="1" si="914"/>
        <v>998269.02664850699</v>
      </c>
      <c r="F9810" s="13">
        <f t="shared" ca="1" si="915"/>
        <v>4.0019340604155786</v>
      </c>
      <c r="G9810" s="13">
        <f t="shared" ca="1" si="916"/>
        <v>0.50562339173518278</v>
      </c>
      <c r="H9810" s="13">
        <f t="shared" ca="1" si="917"/>
        <v>0</v>
      </c>
    </row>
    <row r="9811" spans="3:8">
      <c r="C9811" s="13">
        <f t="shared" ca="1" si="912"/>
        <v>2012.7163450220182</v>
      </c>
      <c r="D9811" s="13">
        <f t="shared" ca="1" si="913"/>
        <v>99.942710747739909</v>
      </c>
      <c r="E9811" s="13">
        <f t="shared" ca="1" si="914"/>
        <v>996864.63363398938</v>
      </c>
      <c r="F9811" s="13">
        <f t="shared" ca="1" si="915"/>
        <v>4.0121616261231736</v>
      </c>
      <c r="G9811" s="13">
        <f t="shared" ca="1" si="916"/>
        <v>0.49890348584188732</v>
      </c>
      <c r="H9811" s="13">
        <f t="shared" ca="1" si="917"/>
        <v>0</v>
      </c>
    </row>
    <row r="9812" spans="3:8">
      <c r="C9812" s="13">
        <f t="shared" ca="1" si="912"/>
        <v>2001.4593174249146</v>
      </c>
      <c r="D9812" s="13">
        <f t="shared" ca="1" si="913"/>
        <v>100.20887811148661</v>
      </c>
      <c r="E9812" s="13">
        <f t="shared" ca="1" si="914"/>
        <v>982205.35555956</v>
      </c>
      <c r="F9812" s="13">
        <f t="shared" ca="1" si="915"/>
        <v>3.991491899732996</v>
      </c>
      <c r="G9812" s="13">
        <f t="shared" ca="1" si="916"/>
        <v>0.51251497756943254</v>
      </c>
      <c r="H9812" s="13">
        <f t="shared" ca="1" si="917"/>
        <v>0</v>
      </c>
    </row>
    <row r="9813" spans="3:8">
      <c r="C9813" s="13">
        <f t="shared" ca="1" si="912"/>
        <v>1997.2184842736212</v>
      </c>
      <c r="D9813" s="13">
        <f t="shared" ca="1" si="913"/>
        <v>100.24357624035878</v>
      </c>
      <c r="E9813" s="13">
        <f t="shared" ca="1" si="914"/>
        <v>1001916.1069986525</v>
      </c>
      <c r="F9813" s="13">
        <f t="shared" ca="1" si="915"/>
        <v>4.0082108958707616</v>
      </c>
      <c r="G9813" s="13">
        <f t="shared" ca="1" si="916"/>
        <v>0.49218029774370303</v>
      </c>
      <c r="H9813" s="13">
        <f t="shared" ca="1" si="917"/>
        <v>0</v>
      </c>
    </row>
    <row r="9814" spans="3:8">
      <c r="C9814" s="13">
        <f t="shared" ca="1" si="912"/>
        <v>1993.3015729893139</v>
      </c>
      <c r="D9814" s="13">
        <f t="shared" ca="1" si="913"/>
        <v>99.957296989669345</v>
      </c>
      <c r="E9814" s="13">
        <f t="shared" ca="1" si="914"/>
        <v>987006.40856062237</v>
      </c>
      <c r="F9814" s="13">
        <f t="shared" ca="1" si="915"/>
        <v>3.996987047837635</v>
      </c>
      <c r="G9814" s="13">
        <f t="shared" ca="1" si="916"/>
        <v>0.50183358273267498</v>
      </c>
      <c r="H9814" s="13">
        <f t="shared" ca="1" si="917"/>
        <v>0</v>
      </c>
    </row>
    <row r="9815" spans="3:8">
      <c r="C9815" s="13">
        <f t="shared" ca="1" si="912"/>
        <v>2001.6069651785945</v>
      </c>
      <c r="D9815" s="13">
        <f t="shared" ca="1" si="913"/>
        <v>100.35209304640804</v>
      </c>
      <c r="E9815" s="13">
        <f t="shared" ca="1" si="914"/>
        <v>993153.3571600666</v>
      </c>
      <c r="F9815" s="13">
        <f t="shared" ca="1" si="915"/>
        <v>4.0023166916982413</v>
      </c>
      <c r="G9815" s="13">
        <f t="shared" ca="1" si="916"/>
        <v>0.50219462653620883</v>
      </c>
      <c r="H9815" s="13">
        <f t="shared" ca="1" si="917"/>
        <v>0</v>
      </c>
    </row>
    <row r="9816" spans="3:8">
      <c r="C9816" s="13">
        <f t="shared" ref="C9816:C9879" ca="1" si="918">NORMINV(RAND(),$D$3,$G$3)</f>
        <v>1990.1445413729839</v>
      </c>
      <c r="D9816" s="13">
        <f t="shared" ref="D9816:D9879" ca="1" si="919">NORMINV(RAND(),$D$4,$G$4)</f>
        <v>100.32066211731822</v>
      </c>
      <c r="E9816" s="13">
        <f t="shared" ref="E9816:E9879" ca="1" si="920">NORMINV(RAND(),$D$5,$G$5)</f>
        <v>1004331.060537299</v>
      </c>
      <c r="F9816" s="13">
        <f t="shared" ref="F9816:F9879" ca="1" si="921">NORMINV(RAND(),$D$6,$G$6)</f>
        <v>4.0013089206608052</v>
      </c>
      <c r="G9816" s="13">
        <f t="shared" ref="G9816:G9879" ca="1" si="922">C9816^2*D9816/(E9816*3.1415926*F9816^4)</f>
        <v>0.4912748599995016</v>
      </c>
      <c r="H9816" s="13">
        <f t="shared" ref="H9816:H9879" ca="1" si="923">IF(G9816&gt;0.54,1,IF(G9816&lt;0.46,1,0))</f>
        <v>0</v>
      </c>
    </row>
    <row r="9817" spans="3:8">
      <c r="C9817" s="13">
        <f t="shared" ca="1" si="918"/>
        <v>2000.989768157996</v>
      </c>
      <c r="D9817" s="13">
        <f t="shared" ca="1" si="919"/>
        <v>100.38726854237835</v>
      </c>
      <c r="E9817" s="13">
        <f t="shared" ca="1" si="920"/>
        <v>998019.97273818764</v>
      </c>
      <c r="F9817" s="13">
        <f t="shared" ca="1" si="921"/>
        <v>3.9958312557392173</v>
      </c>
      <c r="G9817" s="13">
        <f t="shared" ca="1" si="922"/>
        <v>0.50286419833180229</v>
      </c>
      <c r="H9817" s="13">
        <f t="shared" ca="1" si="923"/>
        <v>0</v>
      </c>
    </row>
    <row r="9818" spans="3:8">
      <c r="C9818" s="13">
        <f t="shared" ca="1" si="918"/>
        <v>1995.2212584114131</v>
      </c>
      <c r="D9818" s="13">
        <f t="shared" ca="1" si="919"/>
        <v>100.55780860066132</v>
      </c>
      <c r="E9818" s="13">
        <f t="shared" ca="1" si="920"/>
        <v>993085.16236316576</v>
      </c>
      <c r="F9818" s="13">
        <f t="shared" ca="1" si="921"/>
        <v>3.9977168603391497</v>
      </c>
      <c r="G9818" s="13">
        <f t="shared" ca="1" si="922"/>
        <v>0.50235813744731728</v>
      </c>
      <c r="H9818" s="13">
        <f t="shared" ca="1" si="923"/>
        <v>0</v>
      </c>
    </row>
    <row r="9819" spans="3:8">
      <c r="C9819" s="13">
        <f t="shared" ca="1" si="918"/>
        <v>1985.9357317848619</v>
      </c>
      <c r="D9819" s="13">
        <f t="shared" ca="1" si="919"/>
        <v>99.787418459814361</v>
      </c>
      <c r="E9819" s="13">
        <f t="shared" ca="1" si="920"/>
        <v>995202.45819696458</v>
      </c>
      <c r="F9819" s="13">
        <f t="shared" ca="1" si="921"/>
        <v>4.0035338774103595</v>
      </c>
      <c r="G9819" s="13">
        <f t="shared" ca="1" si="922"/>
        <v>0.48997151273222589</v>
      </c>
      <c r="H9819" s="13">
        <f t="shared" ca="1" si="923"/>
        <v>0</v>
      </c>
    </row>
    <row r="9820" spans="3:8">
      <c r="C9820" s="13">
        <f t="shared" ca="1" si="918"/>
        <v>2008.7270172218268</v>
      </c>
      <c r="D9820" s="13">
        <f t="shared" ca="1" si="919"/>
        <v>99.295503931252895</v>
      </c>
      <c r="E9820" s="13">
        <f t="shared" ca="1" si="920"/>
        <v>992067.08668078552</v>
      </c>
      <c r="F9820" s="13">
        <f t="shared" ca="1" si="921"/>
        <v>4.0022260297760548</v>
      </c>
      <c r="G9820" s="13">
        <f t="shared" ca="1" si="922"/>
        <v>0.50104192846054219</v>
      </c>
      <c r="H9820" s="13">
        <f t="shared" ca="1" si="923"/>
        <v>0</v>
      </c>
    </row>
    <row r="9821" spans="3:8">
      <c r="C9821" s="13">
        <f t="shared" ca="1" si="918"/>
        <v>2002.6960615528794</v>
      </c>
      <c r="D9821" s="13">
        <f t="shared" ca="1" si="919"/>
        <v>100.33415244660361</v>
      </c>
      <c r="E9821" s="13">
        <f t="shared" ca="1" si="920"/>
        <v>990171.49654485495</v>
      </c>
      <c r="F9821" s="13">
        <f t="shared" ca="1" si="921"/>
        <v>4.002157180586849</v>
      </c>
      <c r="G9821" s="13">
        <f t="shared" ca="1" si="922"/>
        <v>0.50424549145365583</v>
      </c>
      <c r="H9821" s="13">
        <f t="shared" ca="1" si="923"/>
        <v>0</v>
      </c>
    </row>
    <row r="9822" spans="3:8">
      <c r="C9822" s="13">
        <f t="shared" ca="1" si="918"/>
        <v>1978.8434198588614</v>
      </c>
      <c r="D9822" s="13">
        <f t="shared" ca="1" si="919"/>
        <v>99.985567640369368</v>
      </c>
      <c r="E9822" s="13">
        <f t="shared" ca="1" si="920"/>
        <v>992300.43678082491</v>
      </c>
      <c r="F9822" s="13">
        <f t="shared" ca="1" si="921"/>
        <v>4.0003235351862694</v>
      </c>
      <c r="G9822" s="13">
        <f t="shared" ca="1" si="922"/>
        <v>0.49044087858198748</v>
      </c>
      <c r="H9822" s="13">
        <f t="shared" ca="1" si="923"/>
        <v>0</v>
      </c>
    </row>
    <row r="9823" spans="3:8">
      <c r="C9823" s="13">
        <f t="shared" ca="1" si="918"/>
        <v>1989.4983121935902</v>
      </c>
      <c r="D9823" s="13">
        <f t="shared" ca="1" si="919"/>
        <v>100.05677643526899</v>
      </c>
      <c r="E9823" s="13">
        <f t="shared" ca="1" si="920"/>
        <v>1001614.9288805727</v>
      </c>
      <c r="F9823" s="13">
        <f t="shared" ca="1" si="921"/>
        <v>4.0081422319264828</v>
      </c>
      <c r="G9823" s="13">
        <f t="shared" ca="1" si="922"/>
        <v>0.48765255632849358</v>
      </c>
      <c r="H9823" s="13">
        <f t="shared" ca="1" si="923"/>
        <v>0</v>
      </c>
    </row>
    <row r="9824" spans="3:8">
      <c r="C9824" s="13">
        <f t="shared" ca="1" si="918"/>
        <v>2017.9398504357498</v>
      </c>
      <c r="D9824" s="13">
        <f t="shared" ca="1" si="919"/>
        <v>99.926873742817321</v>
      </c>
      <c r="E9824" s="13">
        <f t="shared" ca="1" si="920"/>
        <v>1003408.3316787286</v>
      </c>
      <c r="F9824" s="13">
        <f t="shared" ca="1" si="921"/>
        <v>4.0057169894295299</v>
      </c>
      <c r="G9824" s="13">
        <f t="shared" ca="1" si="922"/>
        <v>0.50136050202864535</v>
      </c>
      <c r="H9824" s="13">
        <f t="shared" ca="1" si="923"/>
        <v>0</v>
      </c>
    </row>
    <row r="9825" spans="3:8">
      <c r="C9825" s="13">
        <f t="shared" ca="1" si="918"/>
        <v>2018.5480599840314</v>
      </c>
      <c r="D9825" s="13">
        <f t="shared" ca="1" si="919"/>
        <v>100.16732098023958</v>
      </c>
      <c r="E9825" s="13">
        <f t="shared" ca="1" si="920"/>
        <v>998686.16831045074</v>
      </c>
      <c r="F9825" s="13">
        <f t="shared" ca="1" si="921"/>
        <v>4.0007697329094434</v>
      </c>
      <c r="G9825" s="13">
        <f t="shared" ca="1" si="922"/>
        <v>0.50775139174923201</v>
      </c>
      <c r="H9825" s="13">
        <f t="shared" ca="1" si="923"/>
        <v>0</v>
      </c>
    </row>
    <row r="9826" spans="3:8">
      <c r="C9826" s="13">
        <f t="shared" ca="1" si="918"/>
        <v>1975.7015341060212</v>
      </c>
      <c r="D9826" s="13">
        <f t="shared" ca="1" si="919"/>
        <v>100.4032539774131</v>
      </c>
      <c r="E9826" s="13">
        <f t="shared" ca="1" si="920"/>
        <v>992054.37316951819</v>
      </c>
      <c r="F9826" s="13">
        <f t="shared" ca="1" si="921"/>
        <v>4.0004889834527697</v>
      </c>
      <c r="G9826" s="13">
        <f t="shared" ca="1" si="922"/>
        <v>0.49096756934306246</v>
      </c>
      <c r="H9826" s="13">
        <f t="shared" ca="1" si="923"/>
        <v>0</v>
      </c>
    </row>
    <row r="9827" spans="3:8">
      <c r="C9827" s="13">
        <f t="shared" ca="1" si="918"/>
        <v>2004.7251607292942</v>
      </c>
      <c r="D9827" s="13">
        <f t="shared" ca="1" si="919"/>
        <v>100.17070963039052</v>
      </c>
      <c r="E9827" s="13">
        <f t="shared" ca="1" si="920"/>
        <v>991243.29187272571</v>
      </c>
      <c r="F9827" s="13">
        <f t="shared" ca="1" si="921"/>
        <v>3.9993825713514659</v>
      </c>
      <c r="G9827" s="13">
        <f t="shared" ca="1" si="922"/>
        <v>0.50529907975614763</v>
      </c>
      <c r="H9827" s="13">
        <f t="shared" ca="1" si="923"/>
        <v>0</v>
      </c>
    </row>
    <row r="9828" spans="3:8">
      <c r="C9828" s="13">
        <f t="shared" ca="1" si="918"/>
        <v>1994.4575655528563</v>
      </c>
      <c r="D9828" s="13">
        <f t="shared" ca="1" si="919"/>
        <v>100.49928399464709</v>
      </c>
      <c r="E9828" s="13">
        <f t="shared" ca="1" si="920"/>
        <v>995521.27400964848</v>
      </c>
      <c r="F9828" s="13">
        <f t="shared" ca="1" si="921"/>
        <v>3.9854746152571092</v>
      </c>
      <c r="G9828" s="13">
        <f t="shared" ca="1" si="922"/>
        <v>0.50663124381722924</v>
      </c>
      <c r="H9828" s="13">
        <f t="shared" ca="1" si="923"/>
        <v>0</v>
      </c>
    </row>
    <row r="9829" spans="3:8">
      <c r="C9829" s="13">
        <f t="shared" ca="1" si="918"/>
        <v>1989.3649694030787</v>
      </c>
      <c r="D9829" s="13">
        <f t="shared" ca="1" si="919"/>
        <v>99.505521400200323</v>
      </c>
      <c r="E9829" s="13">
        <f t="shared" ca="1" si="920"/>
        <v>993328.36396443041</v>
      </c>
      <c r="F9829" s="13">
        <f t="shared" ca="1" si="921"/>
        <v>3.9930291213446658</v>
      </c>
      <c r="G9829" s="13">
        <f t="shared" ca="1" si="922"/>
        <v>0.49639054423000567</v>
      </c>
      <c r="H9829" s="13">
        <f t="shared" ca="1" si="923"/>
        <v>0</v>
      </c>
    </row>
    <row r="9830" spans="3:8">
      <c r="C9830" s="13">
        <f t="shared" ca="1" si="918"/>
        <v>2012.1138323848763</v>
      </c>
      <c r="D9830" s="13">
        <f t="shared" ca="1" si="919"/>
        <v>99.716519882150322</v>
      </c>
      <c r="E9830" s="13">
        <f t="shared" ca="1" si="920"/>
        <v>988817.32491992845</v>
      </c>
      <c r="F9830" s="13">
        <f t="shared" ca="1" si="921"/>
        <v>4.0011565694745119</v>
      </c>
      <c r="G9830" s="13">
        <f t="shared" ca="1" si="922"/>
        <v>0.50706553144190503</v>
      </c>
      <c r="H9830" s="13">
        <f t="shared" ca="1" si="923"/>
        <v>0</v>
      </c>
    </row>
    <row r="9831" spans="3:8">
      <c r="C9831" s="13">
        <f t="shared" ca="1" si="918"/>
        <v>1974.7692521215836</v>
      </c>
      <c r="D9831" s="13">
        <f t="shared" ca="1" si="919"/>
        <v>99.75242674877174</v>
      </c>
      <c r="E9831" s="13">
        <f t="shared" ca="1" si="920"/>
        <v>996331.60255451174</v>
      </c>
      <c r="F9831" s="13">
        <f t="shared" ca="1" si="921"/>
        <v>3.9807784053838762</v>
      </c>
      <c r="G9831" s="13">
        <f t="shared" ca="1" si="922"/>
        <v>0.49491475377654492</v>
      </c>
      <c r="H9831" s="13">
        <f t="shared" ca="1" si="923"/>
        <v>0</v>
      </c>
    </row>
    <row r="9832" spans="3:8">
      <c r="C9832" s="13">
        <f t="shared" ca="1" si="918"/>
        <v>1989.4588823889278</v>
      </c>
      <c r="D9832" s="13">
        <f t="shared" ca="1" si="919"/>
        <v>99.525034100756201</v>
      </c>
      <c r="E9832" s="13">
        <f t="shared" ca="1" si="920"/>
        <v>992950.65413817903</v>
      </c>
      <c r="F9832" s="13">
        <f t="shared" ca="1" si="921"/>
        <v>3.9974499382641491</v>
      </c>
      <c r="G9832" s="13">
        <f t="shared" ca="1" si="922"/>
        <v>0.49452995658871002</v>
      </c>
      <c r="H9832" s="13">
        <f t="shared" ca="1" si="923"/>
        <v>0</v>
      </c>
    </row>
    <row r="9833" spans="3:8">
      <c r="C9833" s="13">
        <f t="shared" ca="1" si="918"/>
        <v>1996.9654586902718</v>
      </c>
      <c r="D9833" s="13">
        <f t="shared" ca="1" si="919"/>
        <v>99.766804064875728</v>
      </c>
      <c r="E9833" s="13">
        <f t="shared" ca="1" si="920"/>
        <v>991913.47277277149</v>
      </c>
      <c r="F9833" s="13">
        <f t="shared" ca="1" si="921"/>
        <v>4.0059548447959257</v>
      </c>
      <c r="G9833" s="13">
        <f t="shared" ca="1" si="922"/>
        <v>0.49576893847086828</v>
      </c>
      <c r="H9833" s="13">
        <f t="shared" ca="1" si="923"/>
        <v>0</v>
      </c>
    </row>
    <row r="9834" spans="3:8">
      <c r="C9834" s="13">
        <f t="shared" ca="1" si="918"/>
        <v>2011.3425992200725</v>
      </c>
      <c r="D9834" s="13">
        <f t="shared" ca="1" si="919"/>
        <v>99.601319618457069</v>
      </c>
      <c r="E9834" s="13">
        <f t="shared" ca="1" si="920"/>
        <v>998113.03745482024</v>
      </c>
      <c r="F9834" s="13">
        <f t="shared" ca="1" si="921"/>
        <v>3.9934899633588068</v>
      </c>
      <c r="G9834" s="13">
        <f t="shared" ca="1" si="922"/>
        <v>0.50523940298444825</v>
      </c>
      <c r="H9834" s="13">
        <f t="shared" ca="1" si="923"/>
        <v>0</v>
      </c>
    </row>
    <row r="9835" spans="3:8">
      <c r="C9835" s="13">
        <f t="shared" ca="1" si="918"/>
        <v>2006.9448297394995</v>
      </c>
      <c r="D9835" s="13">
        <f t="shared" ca="1" si="919"/>
        <v>100.66151317477538</v>
      </c>
      <c r="E9835" s="13">
        <f t="shared" ca="1" si="920"/>
        <v>991971.91170746856</v>
      </c>
      <c r="F9835" s="13">
        <f t="shared" ca="1" si="921"/>
        <v>4.0015124975841303</v>
      </c>
      <c r="G9835" s="13">
        <f t="shared" ca="1" si="922"/>
        <v>0.50744429214748887</v>
      </c>
      <c r="H9835" s="13">
        <f t="shared" ca="1" si="923"/>
        <v>0</v>
      </c>
    </row>
    <row r="9836" spans="3:8">
      <c r="C9836" s="13">
        <f t="shared" ca="1" si="918"/>
        <v>2004.2754707525</v>
      </c>
      <c r="D9836" s="13">
        <f t="shared" ca="1" si="919"/>
        <v>99.777427392065462</v>
      </c>
      <c r="E9836" s="13">
        <f t="shared" ca="1" si="920"/>
        <v>977590.65114114899</v>
      </c>
      <c r="F9836" s="13">
        <f t="shared" ca="1" si="921"/>
        <v>4.0064064600209148</v>
      </c>
      <c r="G9836" s="13">
        <f t="shared" ca="1" si="922"/>
        <v>0.5065475161402555</v>
      </c>
      <c r="H9836" s="13">
        <f t="shared" ca="1" si="923"/>
        <v>0</v>
      </c>
    </row>
    <row r="9837" spans="3:8">
      <c r="C9837" s="13">
        <f t="shared" ca="1" si="918"/>
        <v>1993.8521860519561</v>
      </c>
      <c r="D9837" s="13">
        <f t="shared" ca="1" si="919"/>
        <v>100.04926953017019</v>
      </c>
      <c r="E9837" s="13">
        <f t="shared" ca="1" si="920"/>
        <v>992618.67944570782</v>
      </c>
      <c r="F9837" s="13">
        <f t="shared" ca="1" si="921"/>
        <v>4.0129558558408442</v>
      </c>
      <c r="G9837" s="13">
        <f t="shared" ca="1" si="922"/>
        <v>0.49182432148045435</v>
      </c>
      <c r="H9837" s="13">
        <f t="shared" ca="1" si="923"/>
        <v>0</v>
      </c>
    </row>
    <row r="9838" spans="3:8">
      <c r="C9838" s="13">
        <f t="shared" ca="1" si="918"/>
        <v>1996.9505697096693</v>
      </c>
      <c r="D9838" s="13">
        <f t="shared" ca="1" si="919"/>
        <v>99.061364445189923</v>
      </c>
      <c r="E9838" s="13">
        <f t="shared" ca="1" si="920"/>
        <v>994560.32458987099</v>
      </c>
      <c r="F9838" s="13">
        <f t="shared" ca="1" si="921"/>
        <v>3.9935751493459866</v>
      </c>
      <c r="G9838" s="13">
        <f t="shared" ca="1" si="922"/>
        <v>0.49706192243129677</v>
      </c>
      <c r="H9838" s="13">
        <f t="shared" ca="1" si="923"/>
        <v>0</v>
      </c>
    </row>
    <row r="9839" spans="3:8">
      <c r="C9839" s="13">
        <f t="shared" ca="1" si="918"/>
        <v>2007.0243851955656</v>
      </c>
      <c r="D9839" s="13">
        <f t="shared" ca="1" si="919"/>
        <v>100.30245141633786</v>
      </c>
      <c r="E9839" s="13">
        <f t="shared" ca="1" si="920"/>
        <v>991077.92686562927</v>
      </c>
      <c r="F9839" s="13">
        <f t="shared" ca="1" si="921"/>
        <v>4.0039898188103891</v>
      </c>
      <c r="G9839" s="13">
        <f t="shared" ca="1" si="922"/>
        <v>0.50487901368623556</v>
      </c>
      <c r="H9839" s="13">
        <f t="shared" ca="1" si="923"/>
        <v>0</v>
      </c>
    </row>
    <row r="9840" spans="3:8">
      <c r="C9840" s="13">
        <f t="shared" ca="1" si="918"/>
        <v>2022.3030610543694</v>
      </c>
      <c r="D9840" s="13">
        <f t="shared" ca="1" si="919"/>
        <v>100.59118943658422</v>
      </c>
      <c r="E9840" s="13">
        <f t="shared" ca="1" si="920"/>
        <v>996081.76337165921</v>
      </c>
      <c r="F9840" s="13">
        <f t="shared" ca="1" si="921"/>
        <v>4.0115818250396247</v>
      </c>
      <c r="G9840" s="13">
        <f t="shared" ca="1" si="922"/>
        <v>0.50762727355438875</v>
      </c>
      <c r="H9840" s="13">
        <f t="shared" ca="1" si="923"/>
        <v>0</v>
      </c>
    </row>
    <row r="9841" spans="3:8">
      <c r="C9841" s="13">
        <f t="shared" ca="1" si="918"/>
        <v>2008.2275132874599</v>
      </c>
      <c r="D9841" s="13">
        <f t="shared" ca="1" si="919"/>
        <v>99.711066721922663</v>
      </c>
      <c r="E9841" s="13">
        <f t="shared" ca="1" si="920"/>
        <v>993894.0577750681</v>
      </c>
      <c r="F9841" s="13">
        <f t="shared" ca="1" si="921"/>
        <v>4.0058202307537218</v>
      </c>
      <c r="G9841" s="13">
        <f t="shared" ca="1" si="922"/>
        <v>0.50016512488475318</v>
      </c>
      <c r="H9841" s="13">
        <f t="shared" ca="1" si="923"/>
        <v>0</v>
      </c>
    </row>
    <row r="9842" spans="3:8">
      <c r="C9842" s="13">
        <f t="shared" ca="1" si="918"/>
        <v>2017.6221143289285</v>
      </c>
      <c r="D9842" s="13">
        <f t="shared" ca="1" si="919"/>
        <v>99.198625011039809</v>
      </c>
      <c r="E9842" s="13">
        <f t="shared" ca="1" si="920"/>
        <v>1002748.8910082679</v>
      </c>
      <c r="F9842" s="13">
        <f t="shared" ca="1" si="921"/>
        <v>3.9961501234776251</v>
      </c>
      <c r="G9842" s="13">
        <f t="shared" ca="1" si="922"/>
        <v>0.5026620238961349</v>
      </c>
      <c r="H9842" s="13">
        <f t="shared" ca="1" si="923"/>
        <v>0</v>
      </c>
    </row>
    <row r="9843" spans="3:8">
      <c r="C9843" s="13">
        <f t="shared" ca="1" si="918"/>
        <v>2001.8273130188595</v>
      </c>
      <c r="D9843" s="13">
        <f t="shared" ca="1" si="919"/>
        <v>100.48479036027479</v>
      </c>
      <c r="E9843" s="13">
        <f t="shared" ca="1" si="920"/>
        <v>993537.84178106091</v>
      </c>
      <c r="F9843" s="13">
        <f t="shared" ca="1" si="921"/>
        <v>3.9881735613277103</v>
      </c>
      <c r="G9843" s="13">
        <f t="shared" ca="1" si="922"/>
        <v>0.50994468883993105</v>
      </c>
      <c r="H9843" s="13">
        <f t="shared" ca="1" si="923"/>
        <v>0</v>
      </c>
    </row>
    <row r="9844" spans="3:8">
      <c r="C9844" s="13">
        <f t="shared" ca="1" si="918"/>
        <v>1996.9418552406109</v>
      </c>
      <c r="D9844" s="13">
        <f t="shared" ca="1" si="919"/>
        <v>100.05539441895408</v>
      </c>
      <c r="E9844" s="13">
        <f t="shared" ca="1" si="920"/>
        <v>996080.48534704524</v>
      </c>
      <c r="F9844" s="13">
        <f t="shared" ca="1" si="921"/>
        <v>3.9997930240502497</v>
      </c>
      <c r="G9844" s="13">
        <f t="shared" ca="1" si="922"/>
        <v>0.49816931829558164</v>
      </c>
      <c r="H9844" s="13">
        <f t="shared" ca="1" si="923"/>
        <v>0</v>
      </c>
    </row>
    <row r="9845" spans="3:8">
      <c r="C9845" s="13">
        <f t="shared" ca="1" si="918"/>
        <v>2009.1903709179312</v>
      </c>
      <c r="D9845" s="13">
        <f t="shared" ca="1" si="919"/>
        <v>99.977084135832442</v>
      </c>
      <c r="E9845" s="13">
        <f t="shared" ca="1" si="920"/>
        <v>996015.42374048149</v>
      </c>
      <c r="F9845" s="13">
        <f t="shared" ca="1" si="921"/>
        <v>4.0002911786490172</v>
      </c>
      <c r="G9845" s="13">
        <f t="shared" ca="1" si="922"/>
        <v>0.50368648218378875</v>
      </c>
      <c r="H9845" s="13">
        <f t="shared" ca="1" si="923"/>
        <v>0</v>
      </c>
    </row>
    <row r="9846" spans="3:8">
      <c r="C9846" s="13">
        <f t="shared" ca="1" si="918"/>
        <v>1997.6447265667109</v>
      </c>
      <c r="D9846" s="13">
        <f t="shared" ca="1" si="919"/>
        <v>99.220542321612115</v>
      </c>
      <c r="E9846" s="13">
        <f t="shared" ca="1" si="920"/>
        <v>992812.07685965288</v>
      </c>
      <c r="F9846" s="13">
        <f t="shared" ca="1" si="921"/>
        <v>4.006703705968361</v>
      </c>
      <c r="G9846" s="13">
        <f t="shared" ca="1" si="922"/>
        <v>0.49257489697802093</v>
      </c>
      <c r="H9846" s="13">
        <f t="shared" ca="1" si="923"/>
        <v>0</v>
      </c>
    </row>
    <row r="9847" spans="3:8">
      <c r="C9847" s="13">
        <f t="shared" ca="1" si="918"/>
        <v>1994.4417715460015</v>
      </c>
      <c r="D9847" s="13">
        <f t="shared" ca="1" si="919"/>
        <v>100.28861670193393</v>
      </c>
      <c r="E9847" s="13">
        <f t="shared" ca="1" si="920"/>
        <v>998695.78682140284</v>
      </c>
      <c r="F9847" s="13">
        <f t="shared" ca="1" si="921"/>
        <v>3.9992332419949048</v>
      </c>
      <c r="G9847" s="13">
        <f t="shared" ca="1" si="922"/>
        <v>0.49705488495022615</v>
      </c>
      <c r="H9847" s="13">
        <f t="shared" ca="1" si="923"/>
        <v>0</v>
      </c>
    </row>
    <row r="9848" spans="3:8">
      <c r="C9848" s="13">
        <f t="shared" ca="1" si="918"/>
        <v>2012.1756035772723</v>
      </c>
      <c r="D9848" s="13">
        <f t="shared" ca="1" si="919"/>
        <v>100.51951077693653</v>
      </c>
      <c r="E9848" s="13">
        <f t="shared" ca="1" si="920"/>
        <v>987206.07292801025</v>
      </c>
      <c r="F9848" s="13">
        <f t="shared" ca="1" si="921"/>
        <v>4.0071288337258864</v>
      </c>
      <c r="G9848" s="13">
        <f t="shared" ca="1" si="922"/>
        <v>0.5089688671783833</v>
      </c>
      <c r="H9848" s="13">
        <f t="shared" ca="1" si="923"/>
        <v>0</v>
      </c>
    </row>
    <row r="9849" spans="3:8">
      <c r="C9849" s="13">
        <f t="shared" ca="1" si="918"/>
        <v>2020.4727847639363</v>
      </c>
      <c r="D9849" s="13">
        <f t="shared" ca="1" si="919"/>
        <v>99.539630100615881</v>
      </c>
      <c r="E9849" s="13">
        <f t="shared" ca="1" si="920"/>
        <v>1003612.588008308</v>
      </c>
      <c r="F9849" s="13">
        <f t="shared" ca="1" si="921"/>
        <v>4.0001284661740781</v>
      </c>
      <c r="G9849" s="13">
        <f t="shared" ca="1" si="922"/>
        <v>0.50337345628205055</v>
      </c>
      <c r="H9849" s="13">
        <f t="shared" ca="1" si="923"/>
        <v>0</v>
      </c>
    </row>
    <row r="9850" spans="3:8">
      <c r="C9850" s="13">
        <f t="shared" ca="1" si="918"/>
        <v>2012.4339896493734</v>
      </c>
      <c r="D9850" s="13">
        <f t="shared" ca="1" si="919"/>
        <v>100.24395318283615</v>
      </c>
      <c r="E9850" s="13">
        <f t="shared" ca="1" si="920"/>
        <v>1001828.0231431548</v>
      </c>
      <c r="F9850" s="13">
        <f t="shared" ca="1" si="921"/>
        <v>3.9985508055608685</v>
      </c>
      <c r="G9850" s="13">
        <f t="shared" ca="1" si="922"/>
        <v>0.50460082672287598</v>
      </c>
      <c r="H9850" s="13">
        <f t="shared" ca="1" si="923"/>
        <v>0</v>
      </c>
    </row>
    <row r="9851" spans="3:8">
      <c r="C9851" s="13">
        <f t="shared" ca="1" si="918"/>
        <v>1998.9902196061958</v>
      </c>
      <c r="D9851" s="13">
        <f t="shared" ca="1" si="919"/>
        <v>100.02931374176543</v>
      </c>
      <c r="E9851" s="13">
        <f t="shared" ca="1" si="920"/>
        <v>995290.40127506352</v>
      </c>
      <c r="F9851" s="13">
        <f t="shared" ca="1" si="921"/>
        <v>3.9953248367641798</v>
      </c>
      <c r="G9851" s="13">
        <f t="shared" ca="1" si="922"/>
        <v>0.50169591704941907</v>
      </c>
      <c r="H9851" s="13">
        <f t="shared" ca="1" si="923"/>
        <v>0</v>
      </c>
    </row>
    <row r="9852" spans="3:8">
      <c r="C9852" s="13">
        <f t="shared" ca="1" si="918"/>
        <v>1979.1684342518613</v>
      </c>
      <c r="D9852" s="13">
        <f t="shared" ca="1" si="919"/>
        <v>100.13664583183569</v>
      </c>
      <c r="E9852" s="13">
        <f t="shared" ca="1" si="920"/>
        <v>989934.65911686013</v>
      </c>
      <c r="F9852" s="13">
        <f t="shared" ca="1" si="921"/>
        <v>3.9949342149962721</v>
      </c>
      <c r="G9852" s="13">
        <f t="shared" ca="1" si="922"/>
        <v>0.4951806072975366</v>
      </c>
      <c r="H9852" s="13">
        <f t="shared" ca="1" si="923"/>
        <v>0</v>
      </c>
    </row>
    <row r="9853" spans="3:8">
      <c r="C9853" s="13">
        <f t="shared" ca="1" si="918"/>
        <v>2016.0182580799494</v>
      </c>
      <c r="D9853" s="13">
        <f t="shared" ca="1" si="919"/>
        <v>100.28632719448164</v>
      </c>
      <c r="E9853" s="13">
        <f t="shared" ca="1" si="920"/>
        <v>983971.49531398003</v>
      </c>
      <c r="F9853" s="13">
        <f t="shared" ca="1" si="921"/>
        <v>3.9927880454695259</v>
      </c>
      <c r="G9853" s="13">
        <f t="shared" ca="1" si="922"/>
        <v>0.51879196269630234</v>
      </c>
      <c r="H9853" s="13">
        <f t="shared" ca="1" si="923"/>
        <v>0</v>
      </c>
    </row>
    <row r="9854" spans="3:8">
      <c r="C9854" s="13">
        <f t="shared" ca="1" si="918"/>
        <v>1980.1051556479417</v>
      </c>
      <c r="D9854" s="13">
        <f t="shared" ca="1" si="919"/>
        <v>99.626263768310281</v>
      </c>
      <c r="E9854" s="13">
        <f t="shared" ca="1" si="920"/>
        <v>982977.75917753612</v>
      </c>
      <c r="F9854" s="13">
        <f t="shared" ca="1" si="921"/>
        <v>3.9997107004141572</v>
      </c>
      <c r="G9854" s="13">
        <f t="shared" ca="1" si="922"/>
        <v>0.49424521813274797</v>
      </c>
      <c r="H9854" s="13">
        <f t="shared" ca="1" si="923"/>
        <v>0</v>
      </c>
    </row>
    <row r="9855" spans="3:8">
      <c r="C9855" s="13">
        <f t="shared" ca="1" si="918"/>
        <v>2001.3384743227953</v>
      </c>
      <c r="D9855" s="13">
        <f t="shared" ca="1" si="919"/>
        <v>101.09661780342793</v>
      </c>
      <c r="E9855" s="13">
        <f t="shared" ca="1" si="920"/>
        <v>1000606.5388593806</v>
      </c>
      <c r="F9855" s="13">
        <f t="shared" ca="1" si="921"/>
        <v>3.99170145243763</v>
      </c>
      <c r="G9855" s="13">
        <f t="shared" ca="1" si="922"/>
        <v>0.5073787863231165</v>
      </c>
      <c r="H9855" s="13">
        <f t="shared" ca="1" si="923"/>
        <v>0</v>
      </c>
    </row>
    <row r="9856" spans="3:8">
      <c r="C9856" s="13">
        <f t="shared" ca="1" si="918"/>
        <v>1996.0999854605072</v>
      </c>
      <c r="D9856" s="13">
        <f t="shared" ca="1" si="919"/>
        <v>100.79024801535144</v>
      </c>
      <c r="E9856" s="13">
        <f t="shared" ca="1" si="920"/>
        <v>995277.08102516294</v>
      </c>
      <c r="F9856" s="13">
        <f t="shared" ca="1" si="921"/>
        <v>3.9948003343824809</v>
      </c>
      <c r="G9856" s="13">
        <f t="shared" ca="1" si="922"/>
        <v>0.50432316611748884</v>
      </c>
      <c r="H9856" s="13">
        <f t="shared" ca="1" si="923"/>
        <v>0</v>
      </c>
    </row>
    <row r="9857" spans="3:8">
      <c r="C9857" s="13">
        <f t="shared" ca="1" si="918"/>
        <v>1997.474575061105</v>
      </c>
      <c r="D9857" s="13">
        <f t="shared" ca="1" si="919"/>
        <v>100.74183927466542</v>
      </c>
      <c r="E9857" s="13">
        <f t="shared" ca="1" si="920"/>
        <v>1000738.9644391484</v>
      </c>
      <c r="F9857" s="13">
        <f t="shared" ca="1" si="921"/>
        <v>3.9910639896212041</v>
      </c>
      <c r="G9857" s="13">
        <f t="shared" ca="1" si="922"/>
        <v>0.50390301508252</v>
      </c>
      <c r="H9857" s="13">
        <f t="shared" ca="1" si="923"/>
        <v>0</v>
      </c>
    </row>
    <row r="9858" spans="3:8">
      <c r="C9858" s="13">
        <f t="shared" ca="1" si="918"/>
        <v>2004.1743935396594</v>
      </c>
      <c r="D9858" s="13">
        <f t="shared" ca="1" si="919"/>
        <v>99.5861212965021</v>
      </c>
      <c r="E9858" s="13">
        <f t="shared" ca="1" si="920"/>
        <v>990007.35216187534</v>
      </c>
      <c r="F9858" s="13">
        <f t="shared" ca="1" si="921"/>
        <v>3.9987665057930895</v>
      </c>
      <c r="G9858" s="13">
        <f t="shared" ca="1" si="922"/>
        <v>0.50301086707582188</v>
      </c>
      <c r="H9858" s="13">
        <f t="shared" ca="1" si="923"/>
        <v>0</v>
      </c>
    </row>
    <row r="9859" spans="3:8">
      <c r="C9859" s="13">
        <f t="shared" ca="1" si="918"/>
        <v>2005.4871911523271</v>
      </c>
      <c r="D9859" s="13">
        <f t="shared" ca="1" si="919"/>
        <v>98.717694812442971</v>
      </c>
      <c r="E9859" s="13">
        <f t="shared" ca="1" si="920"/>
        <v>995596.78533277975</v>
      </c>
      <c r="F9859" s="13">
        <f t="shared" ca="1" si="921"/>
        <v>4.0059461889571795</v>
      </c>
      <c r="G9859" s="13">
        <f t="shared" ca="1" si="922"/>
        <v>0.49292516983957935</v>
      </c>
      <c r="H9859" s="13">
        <f t="shared" ca="1" si="923"/>
        <v>0</v>
      </c>
    </row>
    <row r="9860" spans="3:8">
      <c r="C9860" s="13">
        <f t="shared" ca="1" si="918"/>
        <v>1979.3439857727067</v>
      </c>
      <c r="D9860" s="13">
        <f t="shared" ca="1" si="919"/>
        <v>100.09153872451313</v>
      </c>
      <c r="E9860" s="13">
        <f t="shared" ca="1" si="920"/>
        <v>988697.5612956332</v>
      </c>
      <c r="F9860" s="13">
        <f t="shared" ca="1" si="921"/>
        <v>3.9936596006864717</v>
      </c>
      <c r="G9860" s="13">
        <f t="shared" ca="1" si="922"/>
        <v>0.49629786740017789</v>
      </c>
      <c r="H9860" s="13">
        <f t="shared" ca="1" si="923"/>
        <v>0</v>
      </c>
    </row>
    <row r="9861" spans="3:8">
      <c r="C9861" s="13">
        <f t="shared" ca="1" si="918"/>
        <v>2007.962368674642</v>
      </c>
      <c r="D9861" s="13">
        <f t="shared" ca="1" si="919"/>
        <v>100.26153549197758</v>
      </c>
      <c r="E9861" s="13">
        <f t="shared" ca="1" si="920"/>
        <v>1002345.8412204867</v>
      </c>
      <c r="F9861" s="13">
        <f t="shared" ca="1" si="921"/>
        <v>4.0015651519367363</v>
      </c>
      <c r="G9861" s="13">
        <f t="shared" ca="1" si="922"/>
        <v>0.50067794728812254</v>
      </c>
      <c r="H9861" s="13">
        <f t="shared" ca="1" si="923"/>
        <v>0</v>
      </c>
    </row>
    <row r="9862" spans="3:8">
      <c r="C9862" s="13">
        <f t="shared" ca="1" si="918"/>
        <v>2003.7077876992821</v>
      </c>
      <c r="D9862" s="13">
        <f t="shared" ca="1" si="919"/>
        <v>99.814194560287874</v>
      </c>
      <c r="E9862" s="13">
        <f t="shared" ca="1" si="920"/>
        <v>998339.57278940605</v>
      </c>
      <c r="F9862" s="13">
        <f t="shared" ca="1" si="921"/>
        <v>4.0091407373612444</v>
      </c>
      <c r="G9862" s="13">
        <f t="shared" ca="1" si="922"/>
        <v>0.49456994316461361</v>
      </c>
      <c r="H9862" s="13">
        <f t="shared" ca="1" si="923"/>
        <v>0</v>
      </c>
    </row>
    <row r="9863" spans="3:8">
      <c r="C9863" s="13">
        <f t="shared" ca="1" si="918"/>
        <v>1994.0080051039713</v>
      </c>
      <c r="D9863" s="13">
        <f t="shared" ca="1" si="919"/>
        <v>100.6496396042987</v>
      </c>
      <c r="E9863" s="13">
        <f t="shared" ca="1" si="920"/>
        <v>1007196.1897484274</v>
      </c>
      <c r="F9863" s="13">
        <f t="shared" ca="1" si="921"/>
        <v>4.0073184762330953</v>
      </c>
      <c r="G9863" s="13">
        <f t="shared" ca="1" si="922"/>
        <v>0.49044085920032737</v>
      </c>
      <c r="H9863" s="13">
        <f t="shared" ca="1" si="923"/>
        <v>0</v>
      </c>
    </row>
    <row r="9864" spans="3:8">
      <c r="C9864" s="13">
        <f t="shared" ca="1" si="918"/>
        <v>2007.3526724073217</v>
      </c>
      <c r="D9864" s="13">
        <f t="shared" ca="1" si="919"/>
        <v>98.854995198353421</v>
      </c>
      <c r="E9864" s="13">
        <f t="shared" ca="1" si="920"/>
        <v>998091.87972220103</v>
      </c>
      <c r="F9864" s="13">
        <f t="shared" ca="1" si="921"/>
        <v>3.9998967865435882</v>
      </c>
      <c r="G9864" s="13">
        <f t="shared" ca="1" si="922"/>
        <v>0.49628420477516799</v>
      </c>
      <c r="H9864" s="13">
        <f t="shared" ca="1" si="923"/>
        <v>0</v>
      </c>
    </row>
    <row r="9865" spans="3:8">
      <c r="C9865" s="13">
        <f t="shared" ca="1" si="918"/>
        <v>1990.1308587800904</v>
      </c>
      <c r="D9865" s="13">
        <f t="shared" ca="1" si="919"/>
        <v>99.454442343628742</v>
      </c>
      <c r="E9865" s="13">
        <f t="shared" ca="1" si="920"/>
        <v>1001593.2394712459</v>
      </c>
      <c r="F9865" s="13">
        <f t="shared" ca="1" si="921"/>
        <v>4.002924973245821</v>
      </c>
      <c r="G9865" s="13">
        <f t="shared" ca="1" si="922"/>
        <v>0.48756935778411259</v>
      </c>
      <c r="H9865" s="13">
        <f t="shared" ca="1" si="923"/>
        <v>0</v>
      </c>
    </row>
    <row r="9866" spans="3:8">
      <c r="C9866" s="13">
        <f t="shared" ca="1" si="918"/>
        <v>2005.6938656568236</v>
      </c>
      <c r="D9866" s="13">
        <f t="shared" ca="1" si="919"/>
        <v>99.815131105293162</v>
      </c>
      <c r="E9866" s="13">
        <f t="shared" ca="1" si="920"/>
        <v>995712.06506072509</v>
      </c>
      <c r="F9866" s="13">
        <f t="shared" ca="1" si="921"/>
        <v>4.0068932322424899</v>
      </c>
      <c r="G9866" s="13">
        <f t="shared" ca="1" si="922"/>
        <v>0.49797891856965681</v>
      </c>
      <c r="H9866" s="13">
        <f t="shared" ca="1" si="923"/>
        <v>0</v>
      </c>
    </row>
    <row r="9867" spans="3:8">
      <c r="C9867" s="13">
        <f t="shared" ca="1" si="918"/>
        <v>2000.7021712075407</v>
      </c>
      <c r="D9867" s="13">
        <f t="shared" ca="1" si="919"/>
        <v>99.924213289149876</v>
      </c>
      <c r="E9867" s="13">
        <f t="shared" ca="1" si="920"/>
        <v>986397.94192268234</v>
      </c>
      <c r="F9867" s="13">
        <f t="shared" ca="1" si="921"/>
        <v>3.9962025175993898</v>
      </c>
      <c r="G9867" s="13">
        <f t="shared" ca="1" si="922"/>
        <v>0.506108516660846</v>
      </c>
      <c r="H9867" s="13">
        <f t="shared" ca="1" si="923"/>
        <v>0</v>
      </c>
    </row>
    <row r="9868" spans="3:8">
      <c r="C9868" s="13">
        <f t="shared" ca="1" si="918"/>
        <v>2007.1026009137263</v>
      </c>
      <c r="D9868" s="13">
        <f t="shared" ca="1" si="919"/>
        <v>100.45551802262244</v>
      </c>
      <c r="E9868" s="13">
        <f t="shared" ca="1" si="920"/>
        <v>993246.31699079368</v>
      </c>
      <c r="F9868" s="13">
        <f t="shared" ca="1" si="921"/>
        <v>3.9913996463205033</v>
      </c>
      <c r="G9868" s="13">
        <f t="shared" ca="1" si="922"/>
        <v>0.51098159585516534</v>
      </c>
      <c r="H9868" s="13">
        <f t="shared" ca="1" si="923"/>
        <v>0</v>
      </c>
    </row>
    <row r="9869" spans="3:8">
      <c r="C9869" s="13">
        <f t="shared" ca="1" si="918"/>
        <v>1979.2863175657517</v>
      </c>
      <c r="D9869" s="13">
        <f t="shared" ca="1" si="919"/>
        <v>99.905225510772141</v>
      </c>
      <c r="E9869" s="13">
        <f t="shared" ca="1" si="920"/>
        <v>1001899.2452730153</v>
      </c>
      <c r="F9869" s="13">
        <f t="shared" ca="1" si="921"/>
        <v>4.013530899198285</v>
      </c>
      <c r="G9869" s="13">
        <f t="shared" ca="1" si="922"/>
        <v>0.47920913829378903</v>
      </c>
      <c r="H9869" s="13">
        <f t="shared" ca="1" si="923"/>
        <v>0</v>
      </c>
    </row>
    <row r="9870" spans="3:8">
      <c r="C9870" s="13">
        <f t="shared" ca="1" si="918"/>
        <v>1995.4814201575145</v>
      </c>
      <c r="D9870" s="13">
        <f t="shared" ca="1" si="919"/>
        <v>100.77120024151704</v>
      </c>
      <c r="E9870" s="13">
        <f t="shared" ca="1" si="920"/>
        <v>1003935.6192087634</v>
      </c>
      <c r="F9870" s="13">
        <f t="shared" ca="1" si="921"/>
        <v>3.9962871392221628</v>
      </c>
      <c r="G9870" s="13">
        <f t="shared" ca="1" si="922"/>
        <v>0.49882629448969062</v>
      </c>
      <c r="H9870" s="13">
        <f t="shared" ca="1" si="923"/>
        <v>0</v>
      </c>
    </row>
    <row r="9871" spans="3:8">
      <c r="C9871" s="13">
        <f t="shared" ca="1" si="918"/>
        <v>2008.9184186133468</v>
      </c>
      <c r="D9871" s="13">
        <f t="shared" ca="1" si="919"/>
        <v>99.993561839224867</v>
      </c>
      <c r="E9871" s="13">
        <f t="shared" ca="1" si="920"/>
        <v>990459.83170580294</v>
      </c>
      <c r="F9871" s="13">
        <f t="shared" ca="1" si="921"/>
        <v>4.0019651832777017</v>
      </c>
      <c r="G9871" s="13">
        <f t="shared" ca="1" si="922"/>
        <v>0.50561119704762192</v>
      </c>
      <c r="H9871" s="13">
        <f t="shared" ca="1" si="923"/>
        <v>0</v>
      </c>
    </row>
    <row r="9872" spans="3:8">
      <c r="C9872" s="13">
        <f t="shared" ca="1" si="918"/>
        <v>1989.3915283730191</v>
      </c>
      <c r="D9872" s="13">
        <f t="shared" ca="1" si="919"/>
        <v>99.907355656294882</v>
      </c>
      <c r="E9872" s="13">
        <f t="shared" ca="1" si="920"/>
        <v>998814.09801945277</v>
      </c>
      <c r="F9872" s="13">
        <f t="shared" ca="1" si="921"/>
        <v>3.996739491008714</v>
      </c>
      <c r="G9872" s="13">
        <f t="shared" ca="1" si="922"/>
        <v>0.4938329873976412</v>
      </c>
      <c r="H9872" s="13">
        <f t="shared" ca="1" si="923"/>
        <v>0</v>
      </c>
    </row>
    <row r="9873" spans="3:8">
      <c r="C9873" s="13">
        <f t="shared" ca="1" si="918"/>
        <v>1986.2304933763753</v>
      </c>
      <c r="D9873" s="13">
        <f t="shared" ca="1" si="919"/>
        <v>100.93246146200681</v>
      </c>
      <c r="E9873" s="13">
        <f t="shared" ca="1" si="920"/>
        <v>993537.0180661754</v>
      </c>
      <c r="F9873" s="13">
        <f t="shared" ca="1" si="921"/>
        <v>3.9946050880560207</v>
      </c>
      <c r="G9873" s="13">
        <f t="shared" ca="1" si="922"/>
        <v>0.50102665699220716</v>
      </c>
      <c r="H9873" s="13">
        <f t="shared" ca="1" si="923"/>
        <v>0</v>
      </c>
    </row>
    <row r="9874" spans="3:8">
      <c r="C9874" s="13">
        <f t="shared" ca="1" si="918"/>
        <v>1995.8725838773612</v>
      </c>
      <c r="D9874" s="13">
        <f t="shared" ca="1" si="919"/>
        <v>99.612218715844392</v>
      </c>
      <c r="E9874" s="13">
        <f t="shared" ca="1" si="920"/>
        <v>994034.06315507973</v>
      </c>
      <c r="F9874" s="13">
        <f t="shared" ca="1" si="921"/>
        <v>4.0037093164810571</v>
      </c>
      <c r="G9874" s="13">
        <f t="shared" ca="1" si="922"/>
        <v>0.49451213335048033</v>
      </c>
      <c r="H9874" s="13">
        <f t="shared" ca="1" si="923"/>
        <v>0</v>
      </c>
    </row>
    <row r="9875" spans="3:8">
      <c r="C9875" s="13">
        <f t="shared" ca="1" si="918"/>
        <v>1995.7811379130899</v>
      </c>
      <c r="D9875" s="13">
        <f t="shared" ca="1" si="919"/>
        <v>100.36626444708649</v>
      </c>
      <c r="E9875" s="13">
        <f t="shared" ca="1" si="920"/>
        <v>989557.25223819423</v>
      </c>
      <c r="F9875" s="13">
        <f t="shared" ca="1" si="921"/>
        <v>4.0035484547635081</v>
      </c>
      <c r="G9875" s="13">
        <f t="shared" ca="1" si="922"/>
        <v>0.50054420782768971</v>
      </c>
      <c r="H9875" s="13">
        <f t="shared" ca="1" si="923"/>
        <v>0</v>
      </c>
    </row>
    <row r="9876" spans="3:8">
      <c r="C9876" s="13">
        <f t="shared" ca="1" si="918"/>
        <v>2002.7060483548833</v>
      </c>
      <c r="D9876" s="13">
        <f t="shared" ca="1" si="919"/>
        <v>100.34616120523535</v>
      </c>
      <c r="E9876" s="13">
        <f t="shared" ca="1" si="920"/>
        <v>991464.65757362545</v>
      </c>
      <c r="F9876" s="13">
        <f t="shared" ca="1" si="921"/>
        <v>4.008207142448672</v>
      </c>
      <c r="G9876" s="13">
        <f t="shared" ca="1" si="922"/>
        <v>0.50061913849724371</v>
      </c>
      <c r="H9876" s="13">
        <f t="shared" ca="1" si="923"/>
        <v>0</v>
      </c>
    </row>
    <row r="9877" spans="3:8">
      <c r="C9877" s="13">
        <f t="shared" ca="1" si="918"/>
        <v>1994.453120462633</v>
      </c>
      <c r="D9877" s="13">
        <f t="shared" ca="1" si="919"/>
        <v>100.44334165676062</v>
      </c>
      <c r="E9877" s="13">
        <f t="shared" ca="1" si="920"/>
        <v>998296.56149199314</v>
      </c>
      <c r="F9877" s="13">
        <f t="shared" ca="1" si="921"/>
        <v>3.9959260487061323</v>
      </c>
      <c r="G9877" s="13">
        <f t="shared" ca="1" si="922"/>
        <v>0.49967728664579392</v>
      </c>
      <c r="H9877" s="13">
        <f t="shared" ca="1" si="923"/>
        <v>0</v>
      </c>
    </row>
    <row r="9878" spans="3:8">
      <c r="C9878" s="13">
        <f t="shared" ca="1" si="918"/>
        <v>1994.0401797799118</v>
      </c>
      <c r="D9878" s="13">
        <f t="shared" ca="1" si="919"/>
        <v>100.36253080171117</v>
      </c>
      <c r="E9878" s="13">
        <f t="shared" ca="1" si="920"/>
        <v>991750.90443774313</v>
      </c>
      <c r="F9878" s="13">
        <f t="shared" ca="1" si="921"/>
        <v>4.0053175897714883</v>
      </c>
      <c r="G9878" s="13">
        <f t="shared" ca="1" si="922"/>
        <v>0.49766730762773914</v>
      </c>
      <c r="H9878" s="13">
        <f t="shared" ca="1" si="923"/>
        <v>0</v>
      </c>
    </row>
    <row r="9879" spans="3:8">
      <c r="C9879" s="13">
        <f t="shared" ca="1" si="918"/>
        <v>2015.5978014874174</v>
      </c>
      <c r="D9879" s="13">
        <f t="shared" ca="1" si="919"/>
        <v>101.46067573707947</v>
      </c>
      <c r="E9879" s="13">
        <f t="shared" ca="1" si="920"/>
        <v>1002402.8497672322</v>
      </c>
      <c r="F9879" s="13">
        <f t="shared" ca="1" si="921"/>
        <v>3.9996440425093294</v>
      </c>
      <c r="G9879" s="13">
        <f t="shared" ca="1" si="922"/>
        <v>0.51147919900150829</v>
      </c>
      <c r="H9879" s="13">
        <f t="shared" ca="1" si="923"/>
        <v>0</v>
      </c>
    </row>
    <row r="9880" spans="3:8">
      <c r="C9880" s="13">
        <f t="shared" ref="C9880:C9943" ca="1" si="924">NORMINV(RAND(),$D$3,$G$3)</f>
        <v>2016.4225013034488</v>
      </c>
      <c r="D9880" s="13">
        <f t="shared" ref="D9880:D9943" ca="1" si="925">NORMINV(RAND(),$D$4,$G$4)</f>
        <v>100.44565036492283</v>
      </c>
      <c r="E9880" s="13">
        <f t="shared" ref="E9880:E9943" ca="1" si="926">NORMINV(RAND(),$D$5,$G$5)</f>
        <v>995045.6674791401</v>
      </c>
      <c r="F9880" s="13">
        <f t="shared" ref="F9880:F9943" ca="1" si="927">NORMINV(RAND(),$D$6,$G$6)</f>
        <v>3.9972626412816683</v>
      </c>
      <c r="G9880" s="13">
        <f t="shared" ref="G9880:G9943" ca="1" si="928">C9880^2*D9880/(E9880*3.1415926*F9880^4)</f>
        <v>0.51174144172892333</v>
      </c>
      <c r="H9880" s="13">
        <f t="shared" ref="H9880:H9943" ca="1" si="929">IF(G9880&gt;0.54,1,IF(G9880&lt;0.46,1,0))</f>
        <v>0</v>
      </c>
    </row>
    <row r="9881" spans="3:8">
      <c r="C9881" s="13">
        <f t="shared" ca="1" si="924"/>
        <v>2003.022954362624</v>
      </c>
      <c r="D9881" s="13">
        <f t="shared" ca="1" si="925"/>
        <v>99.965737727667275</v>
      </c>
      <c r="E9881" s="13">
        <f t="shared" ca="1" si="926"/>
        <v>1002751.3584454862</v>
      </c>
      <c r="F9881" s="13">
        <f t="shared" ca="1" si="927"/>
        <v>3.9993062128681589</v>
      </c>
      <c r="G9881" s="13">
        <f t="shared" ca="1" si="928"/>
        <v>0.49766978283336766</v>
      </c>
      <c r="H9881" s="13">
        <f t="shared" ca="1" si="929"/>
        <v>0</v>
      </c>
    </row>
    <row r="9882" spans="3:8">
      <c r="C9882" s="13">
        <f t="shared" ca="1" si="924"/>
        <v>2011.3202208503151</v>
      </c>
      <c r="D9882" s="13">
        <f t="shared" ca="1" si="925"/>
        <v>101.07947070934938</v>
      </c>
      <c r="E9882" s="13">
        <f t="shared" ca="1" si="926"/>
        <v>985249.72229149402</v>
      </c>
      <c r="F9882" s="13">
        <f t="shared" ca="1" si="927"/>
        <v>4.0172453793096645</v>
      </c>
      <c r="G9882" s="13">
        <f t="shared" ca="1" si="928"/>
        <v>0.50724266166772281</v>
      </c>
      <c r="H9882" s="13">
        <f t="shared" ca="1" si="929"/>
        <v>0</v>
      </c>
    </row>
    <row r="9883" spans="3:8">
      <c r="C9883" s="13">
        <f t="shared" ca="1" si="924"/>
        <v>1988.1660534503965</v>
      </c>
      <c r="D9883" s="13">
        <f t="shared" ca="1" si="925"/>
        <v>99.935421294979335</v>
      </c>
      <c r="E9883" s="13">
        <f t="shared" ca="1" si="926"/>
        <v>989075.59770972084</v>
      </c>
      <c r="F9883" s="13">
        <f t="shared" ca="1" si="927"/>
        <v>3.998418078159852</v>
      </c>
      <c r="G9883" s="13">
        <f t="shared" ca="1" si="928"/>
        <v>0.49738489738774661</v>
      </c>
      <c r="H9883" s="13">
        <f t="shared" ca="1" si="929"/>
        <v>0</v>
      </c>
    </row>
    <row r="9884" spans="3:8">
      <c r="C9884" s="13">
        <f t="shared" ca="1" si="924"/>
        <v>2002.8744389148794</v>
      </c>
      <c r="D9884" s="13">
        <f t="shared" ca="1" si="925"/>
        <v>99.556749626729001</v>
      </c>
      <c r="E9884" s="13">
        <f t="shared" ca="1" si="926"/>
        <v>1011269.8485071036</v>
      </c>
      <c r="F9884" s="13">
        <f t="shared" ca="1" si="927"/>
        <v>4.0076174515736227</v>
      </c>
      <c r="G9884" s="13">
        <f t="shared" ca="1" si="928"/>
        <v>0.48732220062319742</v>
      </c>
      <c r="H9884" s="13">
        <f t="shared" ca="1" si="929"/>
        <v>0</v>
      </c>
    </row>
    <row r="9885" spans="3:8">
      <c r="C9885" s="13">
        <f t="shared" ca="1" si="924"/>
        <v>2001.8108676280519</v>
      </c>
      <c r="D9885" s="13">
        <f t="shared" ca="1" si="925"/>
        <v>100.0411709237318</v>
      </c>
      <c r="E9885" s="13">
        <f t="shared" ca="1" si="926"/>
        <v>993925.61869043671</v>
      </c>
      <c r="F9885" s="13">
        <f t="shared" ca="1" si="927"/>
        <v>4.0049876122139123</v>
      </c>
      <c r="G9885" s="13">
        <f t="shared" ca="1" si="928"/>
        <v>0.49901820886377485</v>
      </c>
      <c r="H9885" s="13">
        <f t="shared" ca="1" si="929"/>
        <v>0</v>
      </c>
    </row>
    <row r="9886" spans="3:8">
      <c r="C9886" s="13">
        <f t="shared" ca="1" si="924"/>
        <v>2008.5778617495141</v>
      </c>
      <c r="D9886" s="13">
        <f t="shared" ca="1" si="925"/>
        <v>100.13706123989834</v>
      </c>
      <c r="E9886" s="13">
        <f t="shared" ca="1" si="926"/>
        <v>993804.57206673652</v>
      </c>
      <c r="F9886" s="13">
        <f t="shared" ca="1" si="927"/>
        <v>4.0013309151166352</v>
      </c>
      <c r="G9886" s="13">
        <f t="shared" ca="1" si="928"/>
        <v>0.50478152480650484</v>
      </c>
      <c r="H9886" s="13">
        <f t="shared" ca="1" si="929"/>
        <v>0</v>
      </c>
    </row>
    <row r="9887" spans="3:8">
      <c r="C9887" s="13">
        <f t="shared" ca="1" si="924"/>
        <v>2000.7021897703166</v>
      </c>
      <c r="D9887" s="13">
        <f t="shared" ca="1" si="925"/>
        <v>101.07298890830035</v>
      </c>
      <c r="E9887" s="13">
        <f t="shared" ca="1" si="926"/>
        <v>993894.8733187567</v>
      </c>
      <c r="F9887" s="13">
        <f t="shared" ca="1" si="927"/>
        <v>4.0046793876688564</v>
      </c>
      <c r="G9887" s="13">
        <f t="shared" ca="1" si="928"/>
        <v>0.50377739711628622</v>
      </c>
      <c r="H9887" s="13">
        <f t="shared" ca="1" si="929"/>
        <v>0</v>
      </c>
    </row>
    <row r="9888" spans="3:8">
      <c r="C9888" s="13">
        <f t="shared" ca="1" si="924"/>
        <v>1974.1355008537771</v>
      </c>
      <c r="D9888" s="13">
        <f t="shared" ca="1" si="925"/>
        <v>100.26088826809463</v>
      </c>
      <c r="E9888" s="13">
        <f t="shared" ca="1" si="926"/>
        <v>987007.55791880342</v>
      </c>
      <c r="F9888" s="13">
        <f t="shared" ca="1" si="927"/>
        <v>4.0019190761936834</v>
      </c>
      <c r="G9888" s="13">
        <f t="shared" ca="1" si="928"/>
        <v>0.49129451072777341</v>
      </c>
      <c r="H9888" s="13">
        <f t="shared" ca="1" si="929"/>
        <v>0</v>
      </c>
    </row>
    <row r="9889" spans="3:8">
      <c r="C9889" s="13">
        <f t="shared" ca="1" si="924"/>
        <v>1989.4473332279936</v>
      </c>
      <c r="D9889" s="13">
        <f t="shared" ca="1" si="925"/>
        <v>100.03474773649997</v>
      </c>
      <c r="E9889" s="13">
        <f t="shared" ca="1" si="926"/>
        <v>981056.94124312862</v>
      </c>
      <c r="F9889" s="13">
        <f t="shared" ca="1" si="927"/>
        <v>4.0000630280197305</v>
      </c>
      <c r="G9889" s="13">
        <f t="shared" ca="1" si="928"/>
        <v>0.50176961221839445</v>
      </c>
      <c r="H9889" s="13">
        <f t="shared" ca="1" si="929"/>
        <v>0</v>
      </c>
    </row>
    <row r="9890" spans="3:8">
      <c r="C9890" s="13">
        <f t="shared" ca="1" si="924"/>
        <v>2002.33859853587</v>
      </c>
      <c r="D9890" s="13">
        <f t="shared" ca="1" si="925"/>
        <v>100.0067634210282</v>
      </c>
      <c r="E9890" s="13">
        <f t="shared" ca="1" si="926"/>
        <v>994092.75144479121</v>
      </c>
      <c r="F9890" s="13">
        <f t="shared" ca="1" si="927"/>
        <v>4.0123181812577</v>
      </c>
      <c r="G9890" s="13">
        <f t="shared" ca="1" si="928"/>
        <v>0.4953887904553127</v>
      </c>
      <c r="H9890" s="13">
        <f t="shared" ca="1" si="929"/>
        <v>0</v>
      </c>
    </row>
    <row r="9891" spans="3:8">
      <c r="C9891" s="13">
        <f t="shared" ca="1" si="924"/>
        <v>1994.2049268798542</v>
      </c>
      <c r="D9891" s="13">
        <f t="shared" ca="1" si="925"/>
        <v>99.859696319227183</v>
      </c>
      <c r="E9891" s="13">
        <f t="shared" ca="1" si="926"/>
        <v>1002405.8417862429</v>
      </c>
      <c r="F9891" s="13">
        <f t="shared" ca="1" si="927"/>
        <v>3.9974660477315309</v>
      </c>
      <c r="G9891" s="13">
        <f t="shared" ca="1" si="928"/>
        <v>0.49385245998546617</v>
      </c>
      <c r="H9891" s="13">
        <f t="shared" ca="1" si="929"/>
        <v>0</v>
      </c>
    </row>
    <row r="9892" spans="3:8">
      <c r="C9892" s="13">
        <f t="shared" ca="1" si="924"/>
        <v>1995.0442146143625</v>
      </c>
      <c r="D9892" s="13">
        <f t="shared" ca="1" si="925"/>
        <v>99.655081448861807</v>
      </c>
      <c r="E9892" s="13">
        <f t="shared" ca="1" si="926"/>
        <v>994867.32014101127</v>
      </c>
      <c r="F9892" s="13">
        <f t="shared" ca="1" si="927"/>
        <v>3.9994920538452963</v>
      </c>
      <c r="G9892" s="13">
        <f t="shared" ca="1" si="928"/>
        <v>0.49598679598370016</v>
      </c>
      <c r="H9892" s="13">
        <f t="shared" ca="1" si="929"/>
        <v>0</v>
      </c>
    </row>
    <row r="9893" spans="3:8">
      <c r="C9893" s="13">
        <f t="shared" ca="1" si="924"/>
        <v>2009.2680325108399</v>
      </c>
      <c r="D9893" s="13">
        <f t="shared" ca="1" si="925"/>
        <v>101.43454648605045</v>
      </c>
      <c r="E9893" s="13">
        <f t="shared" ca="1" si="926"/>
        <v>996159.74271584314</v>
      </c>
      <c r="F9893" s="13">
        <f t="shared" ca="1" si="927"/>
        <v>4.0007886390043188</v>
      </c>
      <c r="G9893" s="13">
        <f t="shared" ca="1" si="928"/>
        <v>0.51074056890726849</v>
      </c>
      <c r="H9893" s="13">
        <f t="shared" ca="1" si="929"/>
        <v>0</v>
      </c>
    </row>
    <row r="9894" spans="3:8">
      <c r="C9894" s="13">
        <f t="shared" ca="1" si="924"/>
        <v>2002.7035692180255</v>
      </c>
      <c r="D9894" s="13">
        <f t="shared" ca="1" si="925"/>
        <v>101.22062963039764</v>
      </c>
      <c r="E9894" s="13">
        <f t="shared" ca="1" si="926"/>
        <v>983761.53830713651</v>
      </c>
      <c r="F9894" s="13">
        <f t="shared" ca="1" si="927"/>
        <v>4.0044041740222545</v>
      </c>
      <c r="G9894" s="13">
        <f t="shared" ca="1" si="928"/>
        <v>0.51087076684618093</v>
      </c>
      <c r="H9894" s="13">
        <f t="shared" ca="1" si="929"/>
        <v>0</v>
      </c>
    </row>
    <row r="9895" spans="3:8">
      <c r="C9895" s="13">
        <f t="shared" ca="1" si="924"/>
        <v>2016.6074727347404</v>
      </c>
      <c r="D9895" s="13">
        <f t="shared" ca="1" si="925"/>
        <v>99.40323943500016</v>
      </c>
      <c r="E9895" s="13">
        <f t="shared" ca="1" si="926"/>
        <v>1001211.3258742657</v>
      </c>
      <c r="F9895" s="13">
        <f t="shared" ca="1" si="927"/>
        <v>4.0005742634883585</v>
      </c>
      <c r="G9895" s="13">
        <f t="shared" ca="1" si="928"/>
        <v>0.5017395271500642</v>
      </c>
      <c r="H9895" s="13">
        <f t="shared" ca="1" si="929"/>
        <v>0</v>
      </c>
    </row>
    <row r="9896" spans="3:8">
      <c r="C9896" s="13">
        <f t="shared" ca="1" si="924"/>
        <v>1962.8828897890635</v>
      </c>
      <c r="D9896" s="13">
        <f t="shared" ca="1" si="925"/>
        <v>99.789867601859925</v>
      </c>
      <c r="E9896" s="13">
        <f t="shared" ca="1" si="926"/>
        <v>995037.94616665749</v>
      </c>
      <c r="F9896" s="13">
        <f t="shared" ca="1" si="927"/>
        <v>4.0016140675653133</v>
      </c>
      <c r="G9896" s="13">
        <f t="shared" ca="1" si="928"/>
        <v>0.47967260102500092</v>
      </c>
      <c r="H9896" s="13">
        <f t="shared" ca="1" si="929"/>
        <v>0</v>
      </c>
    </row>
    <row r="9897" spans="3:8">
      <c r="C9897" s="13">
        <f t="shared" ca="1" si="924"/>
        <v>1998.1529878007616</v>
      </c>
      <c r="D9897" s="13">
        <f t="shared" ca="1" si="925"/>
        <v>99.886521870579159</v>
      </c>
      <c r="E9897" s="13">
        <f t="shared" ca="1" si="926"/>
        <v>995957.77549458342</v>
      </c>
      <c r="F9897" s="13">
        <f t="shared" ca="1" si="927"/>
        <v>3.9919091621293621</v>
      </c>
      <c r="G9897" s="13">
        <f t="shared" ca="1" si="928"/>
        <v>0.50193903575195986</v>
      </c>
      <c r="H9897" s="13">
        <f t="shared" ca="1" si="929"/>
        <v>0</v>
      </c>
    </row>
    <row r="9898" spans="3:8">
      <c r="C9898" s="13">
        <f t="shared" ca="1" si="924"/>
        <v>1996.3886452768036</v>
      </c>
      <c r="D9898" s="13">
        <f t="shared" ca="1" si="925"/>
        <v>98.937810551777773</v>
      </c>
      <c r="E9898" s="13">
        <f t="shared" ca="1" si="926"/>
        <v>992091.71801611874</v>
      </c>
      <c r="F9898" s="13">
        <f t="shared" ca="1" si="927"/>
        <v>3.986576855393781</v>
      </c>
      <c r="G9898" s="13">
        <f t="shared" ca="1" si="928"/>
        <v>0.50089906825866881</v>
      </c>
      <c r="H9898" s="13">
        <f t="shared" ca="1" si="929"/>
        <v>0</v>
      </c>
    </row>
    <row r="9899" spans="3:8">
      <c r="C9899" s="13">
        <f t="shared" ca="1" si="924"/>
        <v>2007.7358028966805</v>
      </c>
      <c r="D9899" s="13">
        <f t="shared" ca="1" si="925"/>
        <v>99.992700808244919</v>
      </c>
      <c r="E9899" s="13">
        <f t="shared" ca="1" si="926"/>
        <v>993344.73049832729</v>
      </c>
      <c r="F9899" s="13">
        <f t="shared" ca="1" si="927"/>
        <v>3.9998122945956291</v>
      </c>
      <c r="G9899" s="13">
        <f t="shared" ca="1" si="928"/>
        <v>0.5046300685470575</v>
      </c>
      <c r="H9899" s="13">
        <f t="shared" ca="1" si="929"/>
        <v>0</v>
      </c>
    </row>
    <row r="9900" spans="3:8">
      <c r="C9900" s="13">
        <f t="shared" ca="1" si="924"/>
        <v>1993.6075088599209</v>
      </c>
      <c r="D9900" s="13">
        <f t="shared" ca="1" si="925"/>
        <v>100.51712924954647</v>
      </c>
      <c r="E9900" s="13">
        <f t="shared" ca="1" si="926"/>
        <v>1002801.9672487077</v>
      </c>
      <c r="F9900" s="13">
        <f t="shared" ca="1" si="927"/>
        <v>4.0003173377708867</v>
      </c>
      <c r="G9900" s="13">
        <f t="shared" ca="1" si="928"/>
        <v>0.49519537264724761</v>
      </c>
      <c r="H9900" s="13">
        <f t="shared" ca="1" si="929"/>
        <v>0</v>
      </c>
    </row>
    <row r="9901" spans="3:8">
      <c r="C9901" s="13">
        <f t="shared" ca="1" si="924"/>
        <v>1999.1128423055457</v>
      </c>
      <c r="D9901" s="13">
        <f t="shared" ca="1" si="925"/>
        <v>100.46179433353394</v>
      </c>
      <c r="E9901" s="13">
        <f t="shared" ca="1" si="926"/>
        <v>1002533.430779359</v>
      </c>
      <c r="F9901" s="13">
        <f t="shared" ca="1" si="927"/>
        <v>3.998791709683895</v>
      </c>
      <c r="G9901" s="13">
        <f t="shared" ca="1" si="928"/>
        <v>0.49855340619150684</v>
      </c>
      <c r="H9901" s="13">
        <f t="shared" ca="1" si="929"/>
        <v>0</v>
      </c>
    </row>
    <row r="9902" spans="3:8">
      <c r="C9902" s="13">
        <f t="shared" ca="1" si="924"/>
        <v>2011.8456669861559</v>
      </c>
      <c r="D9902" s="13">
        <f t="shared" ca="1" si="925"/>
        <v>99.756651638092436</v>
      </c>
      <c r="E9902" s="13">
        <f t="shared" ca="1" si="926"/>
        <v>991659.24658461066</v>
      </c>
      <c r="F9902" s="13">
        <f t="shared" ca="1" si="927"/>
        <v>3.9974675580229495</v>
      </c>
      <c r="G9902" s="13">
        <f t="shared" ca="1" si="928"/>
        <v>0.50755027218699689</v>
      </c>
      <c r="H9902" s="13">
        <f t="shared" ca="1" si="929"/>
        <v>0</v>
      </c>
    </row>
    <row r="9903" spans="3:8">
      <c r="C9903" s="13">
        <f t="shared" ca="1" si="924"/>
        <v>2017.9438771337677</v>
      </c>
      <c r="D9903" s="13">
        <f t="shared" ca="1" si="925"/>
        <v>99.42222195018951</v>
      </c>
      <c r="E9903" s="13">
        <f t="shared" ca="1" si="926"/>
        <v>994647.03846386459</v>
      </c>
      <c r="F9903" s="13">
        <f t="shared" ca="1" si="927"/>
        <v>3.9992040810019596</v>
      </c>
      <c r="G9903" s="13">
        <f t="shared" ca="1" si="928"/>
        <v>0.50651056091535929</v>
      </c>
      <c r="H9903" s="13">
        <f t="shared" ca="1" si="929"/>
        <v>0</v>
      </c>
    </row>
    <row r="9904" spans="3:8">
      <c r="C9904" s="13">
        <f t="shared" ca="1" si="924"/>
        <v>2007.7682627342731</v>
      </c>
      <c r="D9904" s="13">
        <f t="shared" ca="1" si="925"/>
        <v>99.85675747274243</v>
      </c>
      <c r="E9904" s="13">
        <f t="shared" ca="1" si="926"/>
        <v>994715.28270946257</v>
      </c>
      <c r="F9904" s="13">
        <f t="shared" ca="1" si="927"/>
        <v>4.0066427074602613</v>
      </c>
      <c r="G9904" s="13">
        <f t="shared" ca="1" si="928"/>
        <v>0.49984287987730652</v>
      </c>
      <c r="H9904" s="13">
        <f t="shared" ca="1" si="929"/>
        <v>0</v>
      </c>
    </row>
    <row r="9905" spans="3:8">
      <c r="C9905" s="13">
        <f t="shared" ca="1" si="924"/>
        <v>2017.6885627872659</v>
      </c>
      <c r="D9905" s="13">
        <f t="shared" ca="1" si="925"/>
        <v>100.68780403486005</v>
      </c>
      <c r="E9905" s="13">
        <f t="shared" ca="1" si="926"/>
        <v>989906.1084257873</v>
      </c>
      <c r="F9905" s="13">
        <f t="shared" ca="1" si="927"/>
        <v>3.9959215720919468</v>
      </c>
      <c r="G9905" s="13">
        <f t="shared" ca="1" si="928"/>
        <v>0.51697964162962351</v>
      </c>
      <c r="H9905" s="13">
        <f t="shared" ca="1" si="929"/>
        <v>0</v>
      </c>
    </row>
    <row r="9906" spans="3:8">
      <c r="C9906" s="13">
        <f t="shared" ca="1" si="924"/>
        <v>1991.7096936798698</v>
      </c>
      <c r="D9906" s="13">
        <f t="shared" ca="1" si="925"/>
        <v>99.915132976954339</v>
      </c>
      <c r="E9906" s="13">
        <f t="shared" ca="1" si="926"/>
        <v>995738.58949991502</v>
      </c>
      <c r="F9906" s="13">
        <f t="shared" ca="1" si="927"/>
        <v>4.0079099336696302</v>
      </c>
      <c r="G9906" s="13">
        <f t="shared" ca="1" si="928"/>
        <v>0.4910393853421039</v>
      </c>
      <c r="H9906" s="13">
        <f t="shared" ca="1" si="929"/>
        <v>0</v>
      </c>
    </row>
    <row r="9907" spans="3:8">
      <c r="C9907" s="13">
        <f t="shared" ca="1" si="924"/>
        <v>1986.297319118908</v>
      </c>
      <c r="D9907" s="13">
        <f t="shared" ca="1" si="925"/>
        <v>100.26377501152285</v>
      </c>
      <c r="E9907" s="13">
        <f t="shared" ca="1" si="926"/>
        <v>1003149.5451424669</v>
      </c>
      <c r="F9907" s="13">
        <f t="shared" ca="1" si="927"/>
        <v>4.009515229246027</v>
      </c>
      <c r="G9907" s="13">
        <f t="shared" ca="1" si="928"/>
        <v>0.48567925043446442</v>
      </c>
      <c r="H9907" s="13">
        <f t="shared" ca="1" si="929"/>
        <v>0</v>
      </c>
    </row>
    <row r="9908" spans="3:8">
      <c r="C9908" s="13">
        <f t="shared" ca="1" si="924"/>
        <v>2008.2590548179192</v>
      </c>
      <c r="D9908" s="13">
        <f t="shared" ca="1" si="925"/>
        <v>99.550240671628515</v>
      </c>
      <c r="E9908" s="13">
        <f t="shared" ca="1" si="926"/>
        <v>996613.55318653223</v>
      </c>
      <c r="F9908" s="13">
        <f t="shared" ca="1" si="927"/>
        <v>4.0018771338700345</v>
      </c>
      <c r="G9908" s="13">
        <f t="shared" ca="1" si="928"/>
        <v>0.4999771132159494</v>
      </c>
      <c r="H9908" s="13">
        <f t="shared" ca="1" si="929"/>
        <v>0</v>
      </c>
    </row>
    <row r="9909" spans="3:8">
      <c r="C9909" s="13">
        <f t="shared" ca="1" si="924"/>
        <v>2004.450533669067</v>
      </c>
      <c r="D9909" s="13">
        <f t="shared" ca="1" si="925"/>
        <v>99.852841960888185</v>
      </c>
      <c r="E9909" s="13">
        <f t="shared" ca="1" si="926"/>
        <v>994040.0681940323</v>
      </c>
      <c r="F9909" s="13">
        <f t="shared" ca="1" si="927"/>
        <v>4.0111851089339696</v>
      </c>
      <c r="G9909" s="13">
        <f t="shared" ca="1" si="928"/>
        <v>0.49625688262334638</v>
      </c>
      <c r="H9909" s="13">
        <f t="shared" ca="1" si="929"/>
        <v>0</v>
      </c>
    </row>
    <row r="9910" spans="3:8">
      <c r="C9910" s="13">
        <f t="shared" ca="1" si="924"/>
        <v>1992.4674238912228</v>
      </c>
      <c r="D9910" s="13">
        <f t="shared" ca="1" si="925"/>
        <v>99.54820533281567</v>
      </c>
      <c r="E9910" s="13">
        <f t="shared" ca="1" si="926"/>
        <v>993130.06763240218</v>
      </c>
      <c r="F9910" s="13">
        <f t="shared" ca="1" si="927"/>
        <v>3.9928323668673631</v>
      </c>
      <c r="G9910" s="13">
        <f t="shared" ca="1" si="928"/>
        <v>0.49835129216968538</v>
      </c>
      <c r="H9910" s="13">
        <f t="shared" ca="1" si="929"/>
        <v>0</v>
      </c>
    </row>
    <row r="9911" spans="3:8">
      <c r="C9911" s="13">
        <f t="shared" ca="1" si="924"/>
        <v>2021.6702320297129</v>
      </c>
      <c r="D9911" s="13">
        <f t="shared" ca="1" si="925"/>
        <v>99.938463605157352</v>
      </c>
      <c r="E9911" s="13">
        <f t="shared" ca="1" si="926"/>
        <v>996845.02408583043</v>
      </c>
      <c r="F9911" s="13">
        <f t="shared" ca="1" si="927"/>
        <v>4.0090040826757303</v>
      </c>
      <c r="G9911" s="13">
        <f t="shared" ca="1" si="928"/>
        <v>0.50492839776323706</v>
      </c>
      <c r="H9911" s="13">
        <f t="shared" ca="1" si="929"/>
        <v>0</v>
      </c>
    </row>
    <row r="9912" spans="3:8">
      <c r="C9912" s="13">
        <f t="shared" ca="1" si="924"/>
        <v>2000.6266639030896</v>
      </c>
      <c r="D9912" s="13">
        <f t="shared" ca="1" si="925"/>
        <v>99.959154780816775</v>
      </c>
      <c r="E9912" s="13">
        <f t="shared" ca="1" si="926"/>
        <v>990944.14143867651</v>
      </c>
      <c r="F9912" s="13">
        <f t="shared" ca="1" si="927"/>
        <v>4.0165163516448024</v>
      </c>
      <c r="G9912" s="13">
        <f t="shared" ca="1" si="928"/>
        <v>0.49380727453394518</v>
      </c>
      <c r="H9912" s="13">
        <f t="shared" ca="1" si="929"/>
        <v>0</v>
      </c>
    </row>
    <row r="9913" spans="3:8">
      <c r="C9913" s="13">
        <f t="shared" ca="1" si="924"/>
        <v>1997.216681784673</v>
      </c>
      <c r="D9913" s="13">
        <f t="shared" ca="1" si="925"/>
        <v>99.649260111414847</v>
      </c>
      <c r="E9913" s="13">
        <f t="shared" ca="1" si="926"/>
        <v>995257.1212750409</v>
      </c>
      <c r="F9913" s="13">
        <f t="shared" ca="1" si="927"/>
        <v>3.9937229945381438</v>
      </c>
      <c r="G9913" s="13">
        <f t="shared" ca="1" si="928"/>
        <v>0.49972092342429492</v>
      </c>
      <c r="H9913" s="13">
        <f t="shared" ca="1" si="929"/>
        <v>0</v>
      </c>
    </row>
    <row r="9914" spans="3:8">
      <c r="C9914" s="13">
        <f t="shared" ca="1" si="924"/>
        <v>1992.8734856889207</v>
      </c>
      <c r="D9914" s="13">
        <f t="shared" ca="1" si="925"/>
        <v>99.848043126674327</v>
      </c>
      <c r="E9914" s="13">
        <f t="shared" ca="1" si="926"/>
        <v>995203.24502778111</v>
      </c>
      <c r="F9914" s="13">
        <f t="shared" ca="1" si="927"/>
        <v>4.009023505535791</v>
      </c>
      <c r="G9914" s="13">
        <f t="shared" ca="1" si="928"/>
        <v>0.49100165599089046</v>
      </c>
      <c r="H9914" s="13">
        <f t="shared" ca="1" si="929"/>
        <v>0</v>
      </c>
    </row>
    <row r="9915" spans="3:8">
      <c r="C9915" s="13">
        <f t="shared" ca="1" si="924"/>
        <v>2000.9419421999673</v>
      </c>
      <c r="D9915" s="13">
        <f t="shared" ca="1" si="925"/>
        <v>100.10546053161917</v>
      </c>
      <c r="E9915" s="13">
        <f t="shared" ca="1" si="926"/>
        <v>989075.85306935047</v>
      </c>
      <c r="F9915" s="13">
        <f t="shared" ca="1" si="927"/>
        <v>3.9850367942644698</v>
      </c>
      <c r="G9915" s="13">
        <f t="shared" ca="1" si="928"/>
        <v>0.51146737449140511</v>
      </c>
      <c r="H9915" s="13">
        <f t="shared" ca="1" si="929"/>
        <v>0</v>
      </c>
    </row>
    <row r="9916" spans="3:8">
      <c r="C9916" s="13">
        <f t="shared" ca="1" si="924"/>
        <v>1996.4631455416468</v>
      </c>
      <c r="D9916" s="13">
        <f t="shared" ca="1" si="925"/>
        <v>99.394039123473007</v>
      </c>
      <c r="E9916" s="13">
        <f t="shared" ca="1" si="926"/>
        <v>992022.74376365182</v>
      </c>
      <c r="F9916" s="13">
        <f t="shared" ca="1" si="927"/>
        <v>4.0084564688311062</v>
      </c>
      <c r="G9916" s="13">
        <f t="shared" ca="1" si="928"/>
        <v>0.49238266421869092</v>
      </c>
      <c r="H9916" s="13">
        <f t="shared" ca="1" si="929"/>
        <v>0</v>
      </c>
    </row>
    <row r="9917" spans="3:8">
      <c r="C9917" s="13">
        <f t="shared" ca="1" si="924"/>
        <v>2017.489709300258</v>
      </c>
      <c r="D9917" s="13">
        <f t="shared" ca="1" si="925"/>
        <v>99.581116036940017</v>
      </c>
      <c r="E9917" s="13">
        <f t="shared" ca="1" si="926"/>
        <v>991707.92435853125</v>
      </c>
      <c r="F9917" s="13">
        <f t="shared" ca="1" si="927"/>
        <v>4.001360771009475</v>
      </c>
      <c r="G9917" s="13">
        <f t="shared" ca="1" si="928"/>
        <v>0.50749896002652717</v>
      </c>
      <c r="H9917" s="13">
        <f t="shared" ca="1" si="929"/>
        <v>0</v>
      </c>
    </row>
    <row r="9918" spans="3:8">
      <c r="C9918" s="13">
        <f t="shared" ca="1" si="924"/>
        <v>2007.462993939977</v>
      </c>
      <c r="D9918" s="13">
        <f t="shared" ca="1" si="925"/>
        <v>99.885852294626218</v>
      </c>
      <c r="E9918" s="13">
        <f t="shared" ca="1" si="926"/>
        <v>981224.24881559797</v>
      </c>
      <c r="F9918" s="13">
        <f t="shared" ca="1" si="927"/>
        <v>4.0010383354165642</v>
      </c>
      <c r="G9918" s="13">
        <f t="shared" ca="1" si="928"/>
        <v>0.50955385105315143</v>
      </c>
      <c r="H9918" s="13">
        <f t="shared" ca="1" si="929"/>
        <v>0</v>
      </c>
    </row>
    <row r="9919" spans="3:8">
      <c r="C9919" s="13">
        <f t="shared" ca="1" si="924"/>
        <v>2003.1568621166703</v>
      </c>
      <c r="D9919" s="13">
        <f t="shared" ca="1" si="925"/>
        <v>99.677772432564893</v>
      </c>
      <c r="E9919" s="13">
        <f t="shared" ca="1" si="926"/>
        <v>1001497.0802184066</v>
      </c>
      <c r="F9919" s="13">
        <f t="shared" ca="1" si="927"/>
        <v>3.9983496832075396</v>
      </c>
      <c r="G9919" s="13">
        <f t="shared" ca="1" si="928"/>
        <v>0.49739978759781645</v>
      </c>
      <c r="H9919" s="13">
        <f t="shared" ca="1" si="929"/>
        <v>0</v>
      </c>
    </row>
    <row r="9920" spans="3:8">
      <c r="C9920" s="13">
        <f t="shared" ca="1" si="924"/>
        <v>2015.0939676945452</v>
      </c>
      <c r="D9920" s="13">
        <f t="shared" ca="1" si="925"/>
        <v>101.32852433617218</v>
      </c>
      <c r="E9920" s="13">
        <f t="shared" ca="1" si="926"/>
        <v>1002804.5055276245</v>
      </c>
      <c r="F9920" s="13">
        <f t="shared" ca="1" si="927"/>
        <v>3.9997956336442999</v>
      </c>
      <c r="G9920" s="13">
        <f t="shared" ca="1" si="928"/>
        <v>0.51027580224349278</v>
      </c>
      <c r="H9920" s="13">
        <f t="shared" ca="1" si="929"/>
        <v>0</v>
      </c>
    </row>
    <row r="9921" spans="3:8">
      <c r="C9921" s="13">
        <f t="shared" ca="1" si="924"/>
        <v>1993.4768553250403</v>
      </c>
      <c r="D9921" s="13">
        <f t="shared" ca="1" si="925"/>
        <v>99.797110235930276</v>
      </c>
      <c r="E9921" s="13">
        <f t="shared" ca="1" si="926"/>
        <v>1003214.5886642149</v>
      </c>
      <c r="F9921" s="13">
        <f t="shared" ca="1" si="927"/>
        <v>4.0057159347047202</v>
      </c>
      <c r="G9921" s="13">
        <f t="shared" ca="1" si="928"/>
        <v>0.4887379522844596</v>
      </c>
      <c r="H9921" s="13">
        <f t="shared" ca="1" si="929"/>
        <v>0</v>
      </c>
    </row>
    <row r="9922" spans="3:8">
      <c r="C9922" s="13">
        <f t="shared" ca="1" si="924"/>
        <v>2018.4693776580134</v>
      </c>
      <c r="D9922" s="13">
        <f t="shared" ca="1" si="925"/>
        <v>100.60064743552749</v>
      </c>
      <c r="E9922" s="13">
        <f t="shared" ca="1" si="926"/>
        <v>990788.50020160864</v>
      </c>
      <c r="F9922" s="13">
        <f t="shared" ca="1" si="927"/>
        <v>4.0002942200356895</v>
      </c>
      <c r="G9922" s="13">
        <f t="shared" ca="1" si="928"/>
        <v>0.5142171353696332</v>
      </c>
      <c r="H9922" s="13">
        <f t="shared" ca="1" si="929"/>
        <v>0</v>
      </c>
    </row>
    <row r="9923" spans="3:8">
      <c r="C9923" s="13">
        <f t="shared" ca="1" si="924"/>
        <v>1987.3606020786945</v>
      </c>
      <c r="D9923" s="13">
        <f t="shared" ca="1" si="925"/>
        <v>100.5242654946274</v>
      </c>
      <c r="E9923" s="13">
        <f t="shared" ca="1" si="926"/>
        <v>990216.4625154055</v>
      </c>
      <c r="F9923" s="13">
        <f t="shared" ca="1" si="927"/>
        <v>4.0028589052478969</v>
      </c>
      <c r="G9923" s="13">
        <f t="shared" ca="1" si="928"/>
        <v>0.49712216165461276</v>
      </c>
      <c r="H9923" s="13">
        <f t="shared" ca="1" si="929"/>
        <v>0</v>
      </c>
    </row>
    <row r="9924" spans="3:8">
      <c r="C9924" s="13">
        <f t="shared" ca="1" si="924"/>
        <v>1991.8841511603744</v>
      </c>
      <c r="D9924" s="13">
        <f t="shared" ca="1" si="925"/>
        <v>99.779990052792527</v>
      </c>
      <c r="E9924" s="13">
        <f t="shared" ca="1" si="926"/>
        <v>995008.3710498279</v>
      </c>
      <c r="F9924" s="13">
        <f t="shared" ca="1" si="927"/>
        <v>4.0013951974978541</v>
      </c>
      <c r="G9924" s="13">
        <f t="shared" ca="1" si="928"/>
        <v>0.49402533624118999</v>
      </c>
      <c r="H9924" s="13">
        <f t="shared" ca="1" si="929"/>
        <v>0</v>
      </c>
    </row>
    <row r="9925" spans="3:8">
      <c r="C9925" s="13">
        <f t="shared" ca="1" si="924"/>
        <v>2000.7098647524554</v>
      </c>
      <c r="D9925" s="13">
        <f t="shared" ca="1" si="925"/>
        <v>100.19069841855172</v>
      </c>
      <c r="E9925" s="13">
        <f t="shared" ca="1" si="926"/>
        <v>994892.96695699135</v>
      </c>
      <c r="F9925" s="13">
        <f t="shared" ca="1" si="927"/>
        <v>4.0094447448353829</v>
      </c>
      <c r="G9925" s="13">
        <f t="shared" ca="1" si="928"/>
        <v>0.49651511512506957</v>
      </c>
      <c r="H9925" s="13">
        <f t="shared" ca="1" si="929"/>
        <v>0</v>
      </c>
    </row>
    <row r="9926" spans="3:8">
      <c r="C9926" s="13">
        <f t="shared" ca="1" si="924"/>
        <v>1983.929814941938</v>
      </c>
      <c r="D9926" s="13">
        <f t="shared" ca="1" si="925"/>
        <v>99.955004104216471</v>
      </c>
      <c r="E9926" s="13">
        <f t="shared" ca="1" si="926"/>
        <v>990760.972072209</v>
      </c>
      <c r="F9926" s="13">
        <f t="shared" ca="1" si="927"/>
        <v>3.9992528518697332</v>
      </c>
      <c r="G9926" s="13">
        <f t="shared" ca="1" si="928"/>
        <v>0.49410920092657684</v>
      </c>
      <c r="H9926" s="13">
        <f t="shared" ca="1" si="929"/>
        <v>0</v>
      </c>
    </row>
    <row r="9927" spans="3:8">
      <c r="C9927" s="13">
        <f t="shared" ca="1" si="924"/>
        <v>2008.916990744249</v>
      </c>
      <c r="D9927" s="13">
        <f t="shared" ca="1" si="925"/>
        <v>100.90979443070613</v>
      </c>
      <c r="E9927" s="13">
        <f t="shared" ca="1" si="926"/>
        <v>990172.30436790828</v>
      </c>
      <c r="F9927" s="13">
        <f t="shared" ca="1" si="927"/>
        <v>3.9958206602416619</v>
      </c>
      <c r="G9927" s="13">
        <f t="shared" ca="1" si="928"/>
        <v>0.51353815090089949</v>
      </c>
      <c r="H9927" s="13">
        <f t="shared" ca="1" si="929"/>
        <v>0</v>
      </c>
    </row>
    <row r="9928" spans="3:8">
      <c r="C9928" s="13">
        <f t="shared" ca="1" si="924"/>
        <v>1999.8746190423321</v>
      </c>
      <c r="D9928" s="13">
        <f t="shared" ca="1" si="925"/>
        <v>100.70686441344218</v>
      </c>
      <c r="E9928" s="13">
        <f t="shared" ca="1" si="926"/>
        <v>1005850.1593322788</v>
      </c>
      <c r="F9928" s="13">
        <f t="shared" ca="1" si="927"/>
        <v>4.005579773547681</v>
      </c>
      <c r="G9928" s="13">
        <f t="shared" ca="1" si="928"/>
        <v>0.4951307689038883</v>
      </c>
      <c r="H9928" s="13">
        <f t="shared" ca="1" si="929"/>
        <v>0</v>
      </c>
    </row>
    <row r="9929" spans="3:8">
      <c r="C9929" s="13">
        <f t="shared" ca="1" si="924"/>
        <v>1997.4094921521603</v>
      </c>
      <c r="D9929" s="13">
        <f t="shared" ca="1" si="925"/>
        <v>99.676177968086975</v>
      </c>
      <c r="E9929" s="13">
        <f t="shared" ca="1" si="926"/>
        <v>991923.30865630542</v>
      </c>
      <c r="F9929" s="13">
        <f t="shared" ca="1" si="927"/>
        <v>3.9939729199830731</v>
      </c>
      <c r="G9929" s="13">
        <f t="shared" ca="1" si="928"/>
        <v>0.50150719835142066</v>
      </c>
      <c r="H9929" s="13">
        <f t="shared" ca="1" si="929"/>
        <v>0</v>
      </c>
    </row>
    <row r="9930" spans="3:8">
      <c r="C9930" s="13">
        <f t="shared" ca="1" si="924"/>
        <v>2001.649670971357</v>
      </c>
      <c r="D9930" s="13">
        <f t="shared" ca="1" si="925"/>
        <v>99.915861689276838</v>
      </c>
      <c r="E9930" s="13">
        <f t="shared" ca="1" si="926"/>
        <v>997566.29261332215</v>
      </c>
      <c r="F9930" s="13">
        <f t="shared" ca="1" si="927"/>
        <v>3.9943072274529872</v>
      </c>
      <c r="G9930" s="13">
        <f t="shared" ca="1" si="928"/>
        <v>0.5018259104235665</v>
      </c>
      <c r="H9930" s="13">
        <f t="shared" ca="1" si="929"/>
        <v>0</v>
      </c>
    </row>
    <row r="9931" spans="3:8">
      <c r="C9931" s="13">
        <f t="shared" ca="1" si="924"/>
        <v>2001.7175050767919</v>
      </c>
      <c r="D9931" s="13">
        <f t="shared" ca="1" si="925"/>
        <v>100.02786301312653</v>
      </c>
      <c r="E9931" s="13">
        <f t="shared" ca="1" si="926"/>
        <v>985854.04819887143</v>
      </c>
      <c r="F9931" s="13">
        <f t="shared" ca="1" si="927"/>
        <v>4.0078789125057144</v>
      </c>
      <c r="G9931" s="13">
        <f t="shared" ca="1" si="928"/>
        <v>0.50154015231612104</v>
      </c>
      <c r="H9931" s="13">
        <f t="shared" ca="1" si="929"/>
        <v>0</v>
      </c>
    </row>
    <row r="9932" spans="3:8">
      <c r="C9932" s="13">
        <f t="shared" ca="1" si="924"/>
        <v>1998.5555216380337</v>
      </c>
      <c r="D9932" s="13">
        <f t="shared" ca="1" si="925"/>
        <v>100.57855350808333</v>
      </c>
      <c r="E9932" s="13">
        <f t="shared" ca="1" si="926"/>
        <v>992739.47824440221</v>
      </c>
      <c r="F9932" s="13">
        <f t="shared" ca="1" si="927"/>
        <v>3.9992168585114656</v>
      </c>
      <c r="G9932" s="13">
        <f t="shared" ca="1" si="928"/>
        <v>0.50356187858905621</v>
      </c>
      <c r="H9932" s="13">
        <f t="shared" ca="1" si="929"/>
        <v>0</v>
      </c>
    </row>
    <row r="9933" spans="3:8">
      <c r="C9933" s="13">
        <f t="shared" ca="1" si="924"/>
        <v>1996.3822611392338</v>
      </c>
      <c r="D9933" s="13">
        <f t="shared" ca="1" si="925"/>
        <v>100.32096717882581</v>
      </c>
      <c r="E9933" s="13">
        <f t="shared" ca="1" si="926"/>
        <v>989297.66278782114</v>
      </c>
      <c r="F9933" s="13">
        <f t="shared" ca="1" si="927"/>
        <v>3.9992713766173034</v>
      </c>
      <c r="G9933" s="13">
        <f t="shared" ca="1" si="928"/>
        <v>0.5028966786114607</v>
      </c>
      <c r="H9933" s="13">
        <f t="shared" ca="1" si="929"/>
        <v>0</v>
      </c>
    </row>
    <row r="9934" spans="3:8">
      <c r="C9934" s="13">
        <f t="shared" ca="1" si="924"/>
        <v>2001.4901229203988</v>
      </c>
      <c r="D9934" s="13">
        <f t="shared" ca="1" si="925"/>
        <v>100.31397192384578</v>
      </c>
      <c r="E9934" s="13">
        <f t="shared" ca="1" si="926"/>
        <v>995750.53118685051</v>
      </c>
      <c r="F9934" s="13">
        <f t="shared" ca="1" si="927"/>
        <v>3.9897859825709472</v>
      </c>
      <c r="G9934" s="13">
        <f t="shared" ca="1" si="928"/>
        <v>0.50695512327261405</v>
      </c>
      <c r="H9934" s="13">
        <f t="shared" ca="1" si="929"/>
        <v>0</v>
      </c>
    </row>
    <row r="9935" spans="3:8">
      <c r="C9935" s="13">
        <f t="shared" ca="1" si="924"/>
        <v>2004.4656485228059</v>
      </c>
      <c r="D9935" s="13">
        <f t="shared" ca="1" si="925"/>
        <v>100.32408333332643</v>
      </c>
      <c r="E9935" s="13">
        <f t="shared" ca="1" si="926"/>
        <v>990727.92482786276</v>
      </c>
      <c r="F9935" s="13">
        <f t="shared" ca="1" si="927"/>
        <v>3.996932820154298</v>
      </c>
      <c r="G9935" s="13">
        <f t="shared" ca="1" si="928"/>
        <v>0.50744709604114635</v>
      </c>
      <c r="H9935" s="13">
        <f t="shared" ca="1" si="929"/>
        <v>0</v>
      </c>
    </row>
    <row r="9936" spans="3:8">
      <c r="C9936" s="13">
        <f t="shared" ca="1" si="924"/>
        <v>2008.6155630608816</v>
      </c>
      <c r="D9936" s="13">
        <f t="shared" ca="1" si="925"/>
        <v>99.672776137366029</v>
      </c>
      <c r="E9936" s="13">
        <f t="shared" ca="1" si="926"/>
        <v>995201.24433401518</v>
      </c>
      <c r="F9936" s="13">
        <f t="shared" ca="1" si="927"/>
        <v>4.0023184923679072</v>
      </c>
      <c r="G9936" s="13">
        <f t="shared" ca="1" si="928"/>
        <v>0.50125976206550349</v>
      </c>
      <c r="H9936" s="13">
        <f t="shared" ca="1" si="929"/>
        <v>0</v>
      </c>
    </row>
    <row r="9937" spans="3:8">
      <c r="C9937" s="13">
        <f t="shared" ca="1" si="924"/>
        <v>1993.7898805271179</v>
      </c>
      <c r="D9937" s="13">
        <f t="shared" ca="1" si="925"/>
        <v>100.04857203024768</v>
      </c>
      <c r="E9937" s="13">
        <f t="shared" ca="1" si="926"/>
        <v>1003198.6423228845</v>
      </c>
      <c r="F9937" s="13">
        <f t="shared" ca="1" si="927"/>
        <v>3.999114738812398</v>
      </c>
      <c r="G9937" s="13">
        <f t="shared" ca="1" si="928"/>
        <v>0.49337530685720621</v>
      </c>
      <c r="H9937" s="13">
        <f t="shared" ca="1" si="929"/>
        <v>0</v>
      </c>
    </row>
    <row r="9938" spans="3:8">
      <c r="C9938" s="13">
        <f t="shared" ca="1" si="924"/>
        <v>1987.7100385333995</v>
      </c>
      <c r="D9938" s="13">
        <f t="shared" ca="1" si="925"/>
        <v>100.13559871155365</v>
      </c>
      <c r="E9938" s="13">
        <f t="shared" ca="1" si="926"/>
        <v>993535.84448660479</v>
      </c>
      <c r="F9938" s="13">
        <f t="shared" ca="1" si="927"/>
        <v>3.9959141193145427</v>
      </c>
      <c r="G9938" s="13">
        <f t="shared" ca="1" si="928"/>
        <v>0.49716045014096599</v>
      </c>
      <c r="H9938" s="13">
        <f t="shared" ca="1" si="929"/>
        <v>0</v>
      </c>
    </row>
    <row r="9939" spans="3:8">
      <c r="C9939" s="13">
        <f t="shared" ca="1" si="924"/>
        <v>2000.7182031820432</v>
      </c>
      <c r="D9939" s="13">
        <f t="shared" ca="1" si="925"/>
        <v>99.510114116145843</v>
      </c>
      <c r="E9939" s="13">
        <f t="shared" ca="1" si="926"/>
        <v>986299.70660370763</v>
      </c>
      <c r="F9939" s="13">
        <f t="shared" ca="1" si="927"/>
        <v>4.0049047762108065</v>
      </c>
      <c r="G9939" s="13">
        <f t="shared" ca="1" si="928"/>
        <v>0.49970250254282894</v>
      </c>
      <c r="H9939" s="13">
        <f t="shared" ca="1" si="929"/>
        <v>0</v>
      </c>
    </row>
    <row r="9940" spans="3:8">
      <c r="C9940" s="13">
        <f t="shared" ca="1" si="924"/>
        <v>1984.944215816254</v>
      </c>
      <c r="D9940" s="13">
        <f t="shared" ca="1" si="925"/>
        <v>100.95600400908856</v>
      </c>
      <c r="E9940" s="13">
        <f t="shared" ca="1" si="926"/>
        <v>999340.28166785301</v>
      </c>
      <c r="F9940" s="13">
        <f t="shared" ca="1" si="927"/>
        <v>4.0053356155872795</v>
      </c>
      <c r="G9940" s="13">
        <f t="shared" ca="1" si="928"/>
        <v>0.49227735209676743</v>
      </c>
      <c r="H9940" s="13">
        <f t="shared" ca="1" si="929"/>
        <v>0</v>
      </c>
    </row>
    <row r="9941" spans="3:8">
      <c r="C9941" s="13">
        <f t="shared" ca="1" si="924"/>
        <v>2016.0021240974245</v>
      </c>
      <c r="D9941" s="13">
        <f t="shared" ca="1" si="925"/>
        <v>98.432038650516105</v>
      </c>
      <c r="E9941" s="13">
        <f t="shared" ca="1" si="926"/>
        <v>1002077.2725354593</v>
      </c>
      <c r="F9941" s="13">
        <f t="shared" ca="1" si="927"/>
        <v>4.0027873999593782</v>
      </c>
      <c r="G9941" s="13">
        <f t="shared" ca="1" si="928"/>
        <v>0.49501376649082451</v>
      </c>
      <c r="H9941" s="13">
        <f t="shared" ca="1" si="929"/>
        <v>0</v>
      </c>
    </row>
    <row r="9942" spans="3:8">
      <c r="C9942" s="13">
        <f t="shared" ca="1" si="924"/>
        <v>2014.5449814090996</v>
      </c>
      <c r="D9942" s="13">
        <f t="shared" ca="1" si="925"/>
        <v>100.40663414695213</v>
      </c>
      <c r="E9942" s="13">
        <f t="shared" ca="1" si="926"/>
        <v>1008343.3375145451</v>
      </c>
      <c r="F9942" s="13">
        <f t="shared" ca="1" si="927"/>
        <v>4.0037785824787644</v>
      </c>
      <c r="G9942" s="13">
        <f t="shared" ca="1" si="928"/>
        <v>0.50058500937279515</v>
      </c>
      <c r="H9942" s="13">
        <f t="shared" ca="1" si="929"/>
        <v>0</v>
      </c>
    </row>
    <row r="9943" spans="3:8">
      <c r="C9943" s="13">
        <f t="shared" ca="1" si="924"/>
        <v>1996.2432042499099</v>
      </c>
      <c r="D9943" s="13">
        <f t="shared" ca="1" si="925"/>
        <v>99.282990381890585</v>
      </c>
      <c r="E9943" s="13">
        <f t="shared" ca="1" si="926"/>
        <v>992332.62345988431</v>
      </c>
      <c r="F9943" s="13">
        <f t="shared" ca="1" si="927"/>
        <v>4.0108460859967918</v>
      </c>
      <c r="G9943" s="13">
        <f t="shared" ca="1" si="928"/>
        <v>0.4904001907423241</v>
      </c>
      <c r="H9943" s="13">
        <f t="shared" ca="1" si="929"/>
        <v>0</v>
      </c>
    </row>
    <row r="9944" spans="3:8">
      <c r="C9944" s="13">
        <f t="shared" ref="C9944:C10007" ca="1" si="930">NORMINV(RAND(),$D$3,$G$3)</f>
        <v>1999.826011217935</v>
      </c>
      <c r="D9944" s="13">
        <f t="shared" ref="D9944:D10007" ca="1" si="931">NORMINV(RAND(),$D$4,$G$4)</f>
        <v>100.19466426125128</v>
      </c>
      <c r="E9944" s="13">
        <f t="shared" ref="E9944:E10007" ca="1" si="932">NORMINV(RAND(),$D$5,$G$5)</f>
        <v>998423.41152698046</v>
      </c>
      <c r="F9944" s="13">
        <f t="shared" ref="F9944:F10007" ca="1" si="933">NORMINV(RAND(),$D$6,$G$6)</f>
        <v>3.9955471302470751</v>
      </c>
      <c r="G9944" s="13">
        <f t="shared" ref="G9944:G10007" ca="1" si="934">C9944^2*D9944/(E9944*3.1415926*F9944^4)</f>
        <v>0.50125574982337551</v>
      </c>
      <c r="H9944" s="13">
        <f t="shared" ref="H9944:H10007" ca="1" si="935">IF(G9944&gt;0.54,1,IF(G9944&lt;0.46,1,0))</f>
        <v>0</v>
      </c>
    </row>
    <row r="9945" spans="3:8">
      <c r="C9945" s="13">
        <f t="shared" ca="1" si="930"/>
        <v>2004.5903698016789</v>
      </c>
      <c r="D9945" s="13">
        <f t="shared" ca="1" si="931"/>
        <v>99.632173008666769</v>
      </c>
      <c r="E9945" s="13">
        <f t="shared" ca="1" si="932"/>
        <v>995835.75627028861</v>
      </c>
      <c r="F9945" s="13">
        <f t="shared" ca="1" si="933"/>
        <v>4.0030254277565724</v>
      </c>
      <c r="G9945" s="13">
        <f t="shared" ca="1" si="934"/>
        <v>0.49837919626885074</v>
      </c>
      <c r="H9945" s="13">
        <f t="shared" ca="1" si="935"/>
        <v>0</v>
      </c>
    </row>
    <row r="9946" spans="3:8">
      <c r="C9946" s="13">
        <f t="shared" ca="1" si="930"/>
        <v>1996.5181511702533</v>
      </c>
      <c r="D9946" s="13">
        <f t="shared" ca="1" si="931"/>
        <v>100.37439655018451</v>
      </c>
      <c r="E9946" s="13">
        <f t="shared" ca="1" si="932"/>
        <v>985745.56314276881</v>
      </c>
      <c r="F9946" s="13">
        <f t="shared" ca="1" si="933"/>
        <v>3.998148252393511</v>
      </c>
      <c r="G9946" s="13">
        <f t="shared" ca="1" si="934"/>
        <v>0.50561412904544545</v>
      </c>
      <c r="H9946" s="13">
        <f t="shared" ca="1" si="935"/>
        <v>0</v>
      </c>
    </row>
    <row r="9947" spans="3:8">
      <c r="C9947" s="13">
        <f t="shared" ca="1" si="930"/>
        <v>2005.8084462048307</v>
      </c>
      <c r="D9947" s="13">
        <f t="shared" ca="1" si="931"/>
        <v>99.772914386087734</v>
      </c>
      <c r="E9947" s="13">
        <f t="shared" ca="1" si="932"/>
        <v>996214.66818546795</v>
      </c>
      <c r="F9947" s="13">
        <f t="shared" ca="1" si="933"/>
        <v>4.0017248459373178</v>
      </c>
      <c r="G9947" s="13">
        <f t="shared" ca="1" si="934"/>
        <v>0.50014954440844417</v>
      </c>
      <c r="H9947" s="13">
        <f t="shared" ca="1" si="935"/>
        <v>0</v>
      </c>
    </row>
    <row r="9948" spans="3:8">
      <c r="C9948" s="13">
        <f t="shared" ca="1" si="930"/>
        <v>2013.8732025108839</v>
      </c>
      <c r="D9948" s="13">
        <f t="shared" ca="1" si="931"/>
        <v>99.801734254436298</v>
      </c>
      <c r="E9948" s="13">
        <f t="shared" ca="1" si="932"/>
        <v>1003132.6785650516</v>
      </c>
      <c r="F9948" s="13">
        <f t="shared" ca="1" si="933"/>
        <v>3.9973617300620123</v>
      </c>
      <c r="G9948" s="13">
        <f t="shared" ca="1" si="934"/>
        <v>0.50303741606937646</v>
      </c>
      <c r="H9948" s="13">
        <f t="shared" ca="1" si="935"/>
        <v>0</v>
      </c>
    </row>
    <row r="9949" spans="3:8">
      <c r="C9949" s="13">
        <f t="shared" ca="1" si="930"/>
        <v>1998.1093867778718</v>
      </c>
      <c r="D9949" s="13">
        <f t="shared" ca="1" si="931"/>
        <v>99.867046394944495</v>
      </c>
      <c r="E9949" s="13">
        <f t="shared" ca="1" si="932"/>
        <v>1008112.0689095953</v>
      </c>
      <c r="F9949" s="13">
        <f t="shared" ca="1" si="933"/>
        <v>3.9965463047036121</v>
      </c>
      <c r="G9949" s="13">
        <f t="shared" ca="1" si="934"/>
        <v>0.49347215263071759</v>
      </c>
      <c r="H9949" s="13">
        <f t="shared" ca="1" si="935"/>
        <v>0</v>
      </c>
    </row>
    <row r="9950" spans="3:8">
      <c r="C9950" s="13">
        <f t="shared" ca="1" si="930"/>
        <v>2001.4247433379376</v>
      </c>
      <c r="D9950" s="13">
        <f t="shared" ca="1" si="931"/>
        <v>99.552829792734158</v>
      </c>
      <c r="E9950" s="13">
        <f t="shared" ca="1" si="932"/>
        <v>993401.33979903185</v>
      </c>
      <c r="F9950" s="13">
        <f t="shared" ca="1" si="933"/>
        <v>4.0068812990108018</v>
      </c>
      <c r="G9950" s="13">
        <f t="shared" ca="1" si="934"/>
        <v>0.49571450177350934</v>
      </c>
      <c r="H9950" s="13">
        <f t="shared" ca="1" si="935"/>
        <v>0</v>
      </c>
    </row>
    <row r="9951" spans="3:8">
      <c r="C9951" s="13">
        <f t="shared" ca="1" si="930"/>
        <v>1987.5081949167261</v>
      </c>
      <c r="D9951" s="13">
        <f t="shared" ca="1" si="931"/>
        <v>100.51258818969922</v>
      </c>
      <c r="E9951" s="13">
        <f t="shared" ca="1" si="932"/>
        <v>991973.58830909652</v>
      </c>
      <c r="F9951" s="13">
        <f t="shared" ca="1" si="933"/>
        <v>4.0025082720269953</v>
      </c>
      <c r="G9951" s="13">
        <f t="shared" ca="1" si="934"/>
        <v>0.49643156211581951</v>
      </c>
      <c r="H9951" s="13">
        <f t="shared" ca="1" si="935"/>
        <v>0</v>
      </c>
    </row>
    <row r="9952" spans="3:8">
      <c r="C9952" s="13">
        <f t="shared" ca="1" si="930"/>
        <v>2023.1015901456296</v>
      </c>
      <c r="D9952" s="13">
        <f t="shared" ca="1" si="931"/>
        <v>100.88777987736617</v>
      </c>
      <c r="E9952" s="13">
        <f t="shared" ca="1" si="932"/>
        <v>996752.06692069338</v>
      </c>
      <c r="F9952" s="13">
        <f t="shared" ca="1" si="933"/>
        <v>4.0104058212867972</v>
      </c>
      <c r="G9952" s="13">
        <f t="shared" ca="1" si="934"/>
        <v>0.50978100573971719</v>
      </c>
      <c r="H9952" s="13">
        <f t="shared" ca="1" si="935"/>
        <v>0</v>
      </c>
    </row>
    <row r="9953" spans="3:8">
      <c r="C9953" s="13">
        <f t="shared" ca="1" si="930"/>
        <v>1999.7399679975274</v>
      </c>
      <c r="D9953" s="13">
        <f t="shared" ca="1" si="931"/>
        <v>100.69991074183346</v>
      </c>
      <c r="E9953" s="13">
        <f t="shared" ca="1" si="932"/>
        <v>1000851.1082258336</v>
      </c>
      <c r="F9953" s="13">
        <f t="shared" ca="1" si="933"/>
        <v>4.0030823635537054</v>
      </c>
      <c r="G9953" s="13">
        <f t="shared" ca="1" si="934"/>
        <v>0.49874516229046328</v>
      </c>
      <c r="H9953" s="13">
        <f t="shared" ca="1" si="935"/>
        <v>0</v>
      </c>
    </row>
    <row r="9954" spans="3:8">
      <c r="C9954" s="13">
        <f t="shared" ca="1" si="930"/>
        <v>1981.7120116000435</v>
      </c>
      <c r="D9954" s="13">
        <f t="shared" ca="1" si="931"/>
        <v>101.08171377312202</v>
      </c>
      <c r="E9954" s="13">
        <f t="shared" ca="1" si="932"/>
        <v>994159.88106989791</v>
      </c>
      <c r="F9954" s="13">
        <f t="shared" ca="1" si="933"/>
        <v>3.9981172088449055</v>
      </c>
      <c r="G9954" s="13">
        <f t="shared" ca="1" si="934"/>
        <v>0.49742257835703713</v>
      </c>
      <c r="H9954" s="13">
        <f t="shared" ca="1" si="935"/>
        <v>0</v>
      </c>
    </row>
    <row r="9955" spans="3:8">
      <c r="C9955" s="13">
        <f t="shared" ca="1" si="930"/>
        <v>2007.0368894642231</v>
      </c>
      <c r="D9955" s="13">
        <f t="shared" ca="1" si="931"/>
        <v>98.847046920875201</v>
      </c>
      <c r="E9955" s="13">
        <f t="shared" ca="1" si="932"/>
        <v>998802.60605746123</v>
      </c>
      <c r="F9955" s="13">
        <f t="shared" ca="1" si="933"/>
        <v>3.9918698318276706</v>
      </c>
      <c r="G9955" s="13">
        <f t="shared" ca="1" si="934"/>
        <v>0.49973456819714063</v>
      </c>
      <c r="H9955" s="13">
        <f t="shared" ca="1" si="935"/>
        <v>0</v>
      </c>
    </row>
    <row r="9956" spans="3:8">
      <c r="C9956" s="13">
        <f t="shared" ca="1" si="930"/>
        <v>2001.6997660563561</v>
      </c>
      <c r="D9956" s="13">
        <f t="shared" ca="1" si="931"/>
        <v>100.03385424878424</v>
      </c>
      <c r="E9956" s="13">
        <f t="shared" ca="1" si="932"/>
        <v>995778.34350786544</v>
      </c>
      <c r="F9956" s="13">
        <f t="shared" ca="1" si="933"/>
        <v>4.0015180126943326</v>
      </c>
      <c r="G9956" s="13">
        <f t="shared" ca="1" si="934"/>
        <v>0.49972748023315855</v>
      </c>
      <c r="H9956" s="13">
        <f t="shared" ca="1" si="935"/>
        <v>0</v>
      </c>
    </row>
    <row r="9957" spans="3:8">
      <c r="C9957" s="13">
        <f t="shared" ca="1" si="930"/>
        <v>1999.6851181777383</v>
      </c>
      <c r="D9957" s="13">
        <f t="shared" ca="1" si="931"/>
        <v>99.747677695113126</v>
      </c>
      <c r="E9957" s="13">
        <f t="shared" ca="1" si="932"/>
        <v>994746.76851640234</v>
      </c>
      <c r="F9957" s="13">
        <f t="shared" ca="1" si="933"/>
        <v>4.0109047835292824</v>
      </c>
      <c r="G9957" s="13">
        <f t="shared" ca="1" si="934"/>
        <v>0.49316723050978173</v>
      </c>
      <c r="H9957" s="13">
        <f t="shared" ca="1" si="935"/>
        <v>0</v>
      </c>
    </row>
    <row r="9958" spans="3:8">
      <c r="C9958" s="13">
        <f t="shared" ca="1" si="930"/>
        <v>2000.5573552613057</v>
      </c>
      <c r="D9958" s="13">
        <f t="shared" ca="1" si="931"/>
        <v>100.16746387415978</v>
      </c>
      <c r="E9958" s="13">
        <f t="shared" ca="1" si="932"/>
        <v>994395.10322352627</v>
      </c>
      <c r="F9958" s="13">
        <f t="shared" ca="1" si="933"/>
        <v>3.9954804582762407</v>
      </c>
      <c r="G9958" s="13">
        <f t="shared" ca="1" si="934"/>
        <v>0.5035513981179639</v>
      </c>
      <c r="H9958" s="13">
        <f t="shared" ca="1" si="935"/>
        <v>0</v>
      </c>
    </row>
    <row r="9959" spans="3:8">
      <c r="C9959" s="13">
        <f t="shared" ca="1" si="930"/>
        <v>2003.6680642979402</v>
      </c>
      <c r="D9959" s="13">
        <f t="shared" ca="1" si="931"/>
        <v>100.35801123794045</v>
      </c>
      <c r="E9959" s="13">
        <f t="shared" ca="1" si="932"/>
        <v>998196.80911352811</v>
      </c>
      <c r="F9959" s="13">
        <f t="shared" ca="1" si="933"/>
        <v>4.0130351831532858</v>
      </c>
      <c r="G9959" s="13">
        <f t="shared" ca="1" si="934"/>
        <v>0.49538823361435275</v>
      </c>
      <c r="H9959" s="13">
        <f t="shared" ca="1" si="935"/>
        <v>0</v>
      </c>
    </row>
    <row r="9960" spans="3:8">
      <c r="C9960" s="13">
        <f t="shared" ca="1" si="930"/>
        <v>2009.9695265085788</v>
      </c>
      <c r="D9960" s="13">
        <f t="shared" ca="1" si="931"/>
        <v>99.909416612187286</v>
      </c>
      <c r="E9960" s="13">
        <f t="shared" ca="1" si="932"/>
        <v>1001857.2531161862</v>
      </c>
      <c r="F9960" s="13">
        <f t="shared" ca="1" si="933"/>
        <v>3.9959552802095124</v>
      </c>
      <c r="G9960" s="13">
        <f t="shared" ca="1" si="934"/>
        <v>0.5029759042726164</v>
      </c>
      <c r="H9960" s="13">
        <f t="shared" ca="1" si="935"/>
        <v>0</v>
      </c>
    </row>
    <row r="9961" spans="3:8">
      <c r="C9961" s="13">
        <f t="shared" ca="1" si="930"/>
        <v>2005.1981704861553</v>
      </c>
      <c r="D9961" s="13">
        <f t="shared" ca="1" si="931"/>
        <v>101.08191766014893</v>
      </c>
      <c r="E9961" s="13">
        <f t="shared" ca="1" si="932"/>
        <v>989990.15584965853</v>
      </c>
      <c r="F9961" s="13">
        <f t="shared" ca="1" si="933"/>
        <v>3.9952595197052827</v>
      </c>
      <c r="G9961" s="13">
        <f t="shared" ca="1" si="934"/>
        <v>0.51289368338391905</v>
      </c>
      <c r="H9961" s="13">
        <f t="shared" ca="1" si="935"/>
        <v>0</v>
      </c>
    </row>
    <row r="9962" spans="3:8">
      <c r="C9962" s="13">
        <f t="shared" ca="1" si="930"/>
        <v>1999.6942575607698</v>
      </c>
      <c r="D9962" s="13">
        <f t="shared" ca="1" si="931"/>
        <v>100.70721002370674</v>
      </c>
      <c r="E9962" s="13">
        <f t="shared" ca="1" si="932"/>
        <v>993707.93971562176</v>
      </c>
      <c r="F9962" s="13">
        <f t="shared" ca="1" si="933"/>
        <v>4.0035227825912525</v>
      </c>
      <c r="G9962" s="13">
        <f t="shared" ca="1" si="934"/>
        <v>0.50212277610220823</v>
      </c>
      <c r="H9962" s="13">
        <f t="shared" ca="1" si="935"/>
        <v>0</v>
      </c>
    </row>
    <row r="9963" spans="3:8">
      <c r="C9963" s="13">
        <f t="shared" ca="1" si="930"/>
        <v>2011.1616558643236</v>
      </c>
      <c r="D9963" s="13">
        <f t="shared" ca="1" si="931"/>
        <v>100.49941528577186</v>
      </c>
      <c r="E9963" s="13">
        <f t="shared" ca="1" si="932"/>
        <v>997036.95086132316</v>
      </c>
      <c r="F9963" s="13">
        <f t="shared" ca="1" si="933"/>
        <v>3.9898495272868386</v>
      </c>
      <c r="G9963" s="13">
        <f t="shared" ca="1" si="934"/>
        <v>0.51211831539315933</v>
      </c>
      <c r="H9963" s="13">
        <f t="shared" ca="1" si="935"/>
        <v>0</v>
      </c>
    </row>
    <row r="9964" spans="3:8">
      <c r="C9964" s="13">
        <f t="shared" ca="1" si="930"/>
        <v>1997.5979015229109</v>
      </c>
      <c r="D9964" s="13">
        <f t="shared" ca="1" si="931"/>
        <v>100.1201831677779</v>
      </c>
      <c r="E9964" s="13">
        <f t="shared" ca="1" si="932"/>
        <v>997415.66275768389</v>
      </c>
      <c r="F9964" s="13">
        <f t="shared" ca="1" si="933"/>
        <v>4.0064826057928329</v>
      </c>
      <c r="G9964" s="13">
        <f t="shared" ca="1" si="934"/>
        <v>0.49483303601506201</v>
      </c>
      <c r="H9964" s="13">
        <f t="shared" ca="1" si="935"/>
        <v>0</v>
      </c>
    </row>
    <row r="9965" spans="3:8">
      <c r="C9965" s="13">
        <f t="shared" ca="1" si="930"/>
        <v>1995.6194474362378</v>
      </c>
      <c r="D9965" s="13">
        <f t="shared" ca="1" si="931"/>
        <v>98.90723661161887</v>
      </c>
      <c r="E9965" s="13">
        <f t="shared" ca="1" si="932"/>
        <v>990580.43357259594</v>
      </c>
      <c r="F9965" s="13">
        <f t="shared" ca="1" si="933"/>
        <v>3.99043194459203</v>
      </c>
      <c r="G9965" s="13">
        <f t="shared" ca="1" si="934"/>
        <v>0.49918816316217285</v>
      </c>
      <c r="H9965" s="13">
        <f t="shared" ca="1" si="935"/>
        <v>0</v>
      </c>
    </row>
    <row r="9966" spans="3:8">
      <c r="C9966" s="13">
        <f t="shared" ca="1" si="930"/>
        <v>1998.4854118152107</v>
      </c>
      <c r="D9966" s="13">
        <f t="shared" ca="1" si="931"/>
        <v>99.082100756035487</v>
      </c>
      <c r="E9966" s="13">
        <f t="shared" ca="1" si="932"/>
        <v>993355.2756834079</v>
      </c>
      <c r="F9966" s="13">
        <f t="shared" ca="1" si="933"/>
        <v>3.9993668063627448</v>
      </c>
      <c r="G9966" s="13">
        <f t="shared" ca="1" si="934"/>
        <v>0.49565301452485516</v>
      </c>
      <c r="H9966" s="13">
        <f t="shared" ca="1" si="935"/>
        <v>0</v>
      </c>
    </row>
    <row r="9967" spans="3:8">
      <c r="C9967" s="13">
        <f t="shared" ca="1" si="930"/>
        <v>1997.5001492196598</v>
      </c>
      <c r="D9967" s="13">
        <f t="shared" ca="1" si="931"/>
        <v>100.12264177629291</v>
      </c>
      <c r="E9967" s="13">
        <f t="shared" ca="1" si="932"/>
        <v>991378.19123198639</v>
      </c>
      <c r="F9967" s="13">
        <f t="shared" ca="1" si="933"/>
        <v>3.99423556681554</v>
      </c>
      <c r="G9967" s="13">
        <f t="shared" ca="1" si="934"/>
        <v>0.5039436957771567</v>
      </c>
      <c r="H9967" s="13">
        <f t="shared" ca="1" si="935"/>
        <v>0</v>
      </c>
    </row>
    <row r="9968" spans="3:8">
      <c r="C9968" s="13">
        <f t="shared" ca="1" si="930"/>
        <v>1990.0507414960337</v>
      </c>
      <c r="D9968" s="13">
        <f t="shared" ca="1" si="931"/>
        <v>99.835152106988758</v>
      </c>
      <c r="E9968" s="13">
        <f t="shared" ca="1" si="932"/>
        <v>989471.33067492058</v>
      </c>
      <c r="F9968" s="13">
        <f t="shared" ca="1" si="933"/>
        <v>3.9935890845489737</v>
      </c>
      <c r="G9968" s="13">
        <f t="shared" ca="1" si="934"/>
        <v>0.5000405185141017</v>
      </c>
      <c r="H9968" s="13">
        <f t="shared" ca="1" si="935"/>
        <v>0</v>
      </c>
    </row>
    <row r="9969" spans="3:8">
      <c r="C9969" s="13">
        <f t="shared" ca="1" si="930"/>
        <v>1997.663588400975</v>
      </c>
      <c r="D9969" s="13">
        <f t="shared" ca="1" si="931"/>
        <v>100.06048406373604</v>
      </c>
      <c r="E9969" s="13">
        <f t="shared" ca="1" si="932"/>
        <v>990965.55529614654</v>
      </c>
      <c r="F9969" s="13">
        <f t="shared" ca="1" si="933"/>
        <v>3.9960488380905335</v>
      </c>
      <c r="G9969" s="13">
        <f t="shared" ca="1" si="934"/>
        <v>0.50300897389193777</v>
      </c>
      <c r="H9969" s="13">
        <f t="shared" ca="1" si="935"/>
        <v>0</v>
      </c>
    </row>
    <row r="9970" spans="3:8">
      <c r="C9970" s="13">
        <f t="shared" ca="1" si="930"/>
        <v>2005.0694325495278</v>
      </c>
      <c r="D9970" s="13">
        <f t="shared" ca="1" si="931"/>
        <v>99.913326065101074</v>
      </c>
      <c r="E9970" s="13">
        <f t="shared" ca="1" si="932"/>
        <v>998405.28725666995</v>
      </c>
      <c r="F9970" s="13">
        <f t="shared" ca="1" si="933"/>
        <v>4.0098649028578395</v>
      </c>
      <c r="G9970" s="13">
        <f t="shared" ca="1" si="934"/>
        <v>0.49534359030313158</v>
      </c>
      <c r="H9970" s="13">
        <f t="shared" ca="1" si="935"/>
        <v>0</v>
      </c>
    </row>
    <row r="9971" spans="3:8">
      <c r="C9971" s="13">
        <f t="shared" ca="1" si="930"/>
        <v>2005.6157450153021</v>
      </c>
      <c r="D9971" s="13">
        <f t="shared" ca="1" si="931"/>
        <v>100.10040436151971</v>
      </c>
      <c r="E9971" s="13">
        <f t="shared" ca="1" si="932"/>
        <v>986834.62582577928</v>
      </c>
      <c r="F9971" s="13">
        <f t="shared" ca="1" si="933"/>
        <v>3.9851778488565088</v>
      </c>
      <c r="G9971" s="13">
        <f t="shared" ca="1" si="934"/>
        <v>0.51492765519711248</v>
      </c>
      <c r="H9971" s="13">
        <f t="shared" ca="1" si="935"/>
        <v>0</v>
      </c>
    </row>
    <row r="9972" spans="3:8">
      <c r="C9972" s="13">
        <f t="shared" ca="1" si="930"/>
        <v>2007.5043644160078</v>
      </c>
      <c r="D9972" s="13">
        <f t="shared" ca="1" si="931"/>
        <v>100.06244845910881</v>
      </c>
      <c r="E9972" s="13">
        <f t="shared" ca="1" si="932"/>
        <v>994559.33226868336</v>
      </c>
      <c r="F9972" s="13">
        <f t="shared" ca="1" si="933"/>
        <v>3.993201709987495</v>
      </c>
      <c r="G9972" s="13">
        <f t="shared" ca="1" si="934"/>
        <v>0.50759643820926159</v>
      </c>
      <c r="H9972" s="13">
        <f t="shared" ca="1" si="935"/>
        <v>0</v>
      </c>
    </row>
    <row r="9973" spans="3:8">
      <c r="C9973" s="13">
        <f t="shared" ca="1" si="930"/>
        <v>1997.4941819044386</v>
      </c>
      <c r="D9973" s="13">
        <f t="shared" ca="1" si="931"/>
        <v>100.19810410910982</v>
      </c>
      <c r="E9973" s="13">
        <f t="shared" ca="1" si="932"/>
        <v>994076.76493230741</v>
      </c>
      <c r="F9973" s="13">
        <f t="shared" ca="1" si="933"/>
        <v>3.9916953305226559</v>
      </c>
      <c r="G9973" s="13">
        <f t="shared" ca="1" si="934"/>
        <v>0.50423294533737217</v>
      </c>
      <c r="H9973" s="13">
        <f t="shared" ca="1" si="935"/>
        <v>0</v>
      </c>
    </row>
    <row r="9974" spans="3:8">
      <c r="C9974" s="13">
        <f t="shared" ca="1" si="930"/>
        <v>2003.7375199055468</v>
      </c>
      <c r="D9974" s="13">
        <f t="shared" ca="1" si="931"/>
        <v>99.105622302107591</v>
      </c>
      <c r="E9974" s="13">
        <f t="shared" ca="1" si="932"/>
        <v>988884.09557284589</v>
      </c>
      <c r="F9974" s="13">
        <f t="shared" ca="1" si="933"/>
        <v>4.0064769640443805</v>
      </c>
      <c r="G9974" s="13">
        <f t="shared" ca="1" si="934"/>
        <v>0.49708893519188657</v>
      </c>
      <c r="H9974" s="13">
        <f t="shared" ca="1" si="935"/>
        <v>0</v>
      </c>
    </row>
    <row r="9975" spans="3:8">
      <c r="C9975" s="13">
        <f t="shared" ca="1" si="930"/>
        <v>2001.2768197329658</v>
      </c>
      <c r="D9975" s="13">
        <f t="shared" ca="1" si="931"/>
        <v>99.252702794282825</v>
      </c>
      <c r="E9975" s="13">
        <f t="shared" ca="1" si="932"/>
        <v>983463.65378789953</v>
      </c>
      <c r="F9975" s="13">
        <f t="shared" ca="1" si="933"/>
        <v>4.0097584735769853</v>
      </c>
      <c r="G9975" s="13">
        <f t="shared" ca="1" si="934"/>
        <v>0.49770916427559858</v>
      </c>
      <c r="H9975" s="13">
        <f t="shared" ca="1" si="935"/>
        <v>0</v>
      </c>
    </row>
    <row r="9976" spans="3:8">
      <c r="C9976" s="13">
        <f t="shared" ca="1" si="930"/>
        <v>2000.3269389909442</v>
      </c>
      <c r="D9976" s="13">
        <f t="shared" ca="1" si="931"/>
        <v>100.73557504596459</v>
      </c>
      <c r="E9976" s="13">
        <f t="shared" ca="1" si="932"/>
        <v>990846.4640598814</v>
      </c>
      <c r="F9976" s="13">
        <f t="shared" ca="1" si="933"/>
        <v>3.995332199811561</v>
      </c>
      <c r="G9976" s="13">
        <f t="shared" ca="1" si="934"/>
        <v>0.50817936541146991</v>
      </c>
      <c r="H9976" s="13">
        <f t="shared" ca="1" si="935"/>
        <v>0</v>
      </c>
    </row>
    <row r="9977" spans="3:8">
      <c r="C9977" s="13">
        <f t="shared" ca="1" si="930"/>
        <v>1969.4126640634868</v>
      </c>
      <c r="D9977" s="13">
        <f t="shared" ca="1" si="931"/>
        <v>99.578021438974517</v>
      </c>
      <c r="E9977" s="13">
        <f t="shared" ca="1" si="932"/>
        <v>986017.03928475571</v>
      </c>
      <c r="F9977" s="13">
        <f t="shared" ca="1" si="933"/>
        <v>4.0022965431469695</v>
      </c>
      <c r="G9977" s="13">
        <f t="shared" ca="1" si="934"/>
        <v>0.4859209290788718</v>
      </c>
      <c r="H9977" s="13">
        <f t="shared" ca="1" si="935"/>
        <v>0</v>
      </c>
    </row>
    <row r="9978" spans="3:8">
      <c r="C9978" s="13">
        <f t="shared" ca="1" si="930"/>
        <v>1999.2586421025073</v>
      </c>
      <c r="D9978" s="13">
        <f t="shared" ca="1" si="931"/>
        <v>99.44815665468137</v>
      </c>
      <c r="E9978" s="13">
        <f t="shared" ca="1" si="932"/>
        <v>997736.39085872541</v>
      </c>
      <c r="F9978" s="13">
        <f t="shared" ca="1" si="933"/>
        <v>4.009307287705667</v>
      </c>
      <c r="G9978" s="13">
        <f t="shared" ca="1" si="934"/>
        <v>0.49078541712285106</v>
      </c>
      <c r="H9978" s="13">
        <f t="shared" ca="1" si="935"/>
        <v>0</v>
      </c>
    </row>
    <row r="9979" spans="3:8">
      <c r="C9979" s="13">
        <f t="shared" ca="1" si="930"/>
        <v>2005.7467011274741</v>
      </c>
      <c r="D9979" s="13">
        <f t="shared" ca="1" si="931"/>
        <v>100.27990154605452</v>
      </c>
      <c r="E9979" s="13">
        <f t="shared" ca="1" si="932"/>
        <v>1000405.032735378</v>
      </c>
      <c r="F9979" s="13">
        <f t="shared" ca="1" si="933"/>
        <v>4.0000784371408358</v>
      </c>
      <c r="G9979" s="13">
        <f t="shared" ca="1" si="934"/>
        <v>0.5013791954743303</v>
      </c>
      <c r="H9979" s="13">
        <f t="shared" ca="1" si="935"/>
        <v>0</v>
      </c>
    </row>
    <row r="9980" spans="3:8">
      <c r="C9980" s="13">
        <f t="shared" ca="1" si="930"/>
        <v>2018.7237738265712</v>
      </c>
      <c r="D9980" s="13">
        <f t="shared" ca="1" si="931"/>
        <v>99.84035752534443</v>
      </c>
      <c r="E9980" s="13">
        <f t="shared" ca="1" si="932"/>
        <v>999784.75395531615</v>
      </c>
      <c r="F9980" s="13">
        <f t="shared" ca="1" si="933"/>
        <v>3.9894714173724788</v>
      </c>
      <c r="G9980" s="13">
        <f t="shared" ca="1" si="934"/>
        <v>0.51137808915767047</v>
      </c>
      <c r="H9980" s="13">
        <f t="shared" ca="1" si="935"/>
        <v>0</v>
      </c>
    </row>
    <row r="9981" spans="3:8">
      <c r="C9981" s="13">
        <f t="shared" ca="1" si="930"/>
        <v>1994.9804077369347</v>
      </c>
      <c r="D9981" s="13">
        <f t="shared" ca="1" si="931"/>
        <v>99.922835176043037</v>
      </c>
      <c r="E9981" s="13">
        <f t="shared" ca="1" si="932"/>
        <v>991742.93673469289</v>
      </c>
      <c r="F9981" s="13">
        <f t="shared" ca="1" si="933"/>
        <v>4.0086707021608898</v>
      </c>
      <c r="G9981" s="13">
        <f t="shared" ca="1" si="934"/>
        <v>0.49430102223517308</v>
      </c>
      <c r="H9981" s="13">
        <f t="shared" ca="1" si="935"/>
        <v>0</v>
      </c>
    </row>
    <row r="9982" spans="3:8">
      <c r="C9982" s="13">
        <f t="shared" ca="1" si="930"/>
        <v>2014.5899567260028</v>
      </c>
      <c r="D9982" s="13">
        <f t="shared" ca="1" si="931"/>
        <v>99.518198132347763</v>
      </c>
      <c r="E9982" s="13">
        <f t="shared" ca="1" si="932"/>
        <v>988181.71336570824</v>
      </c>
      <c r="F9982" s="13">
        <f t="shared" ca="1" si="933"/>
        <v>3.9953365705198927</v>
      </c>
      <c r="G9982" s="13">
        <f t="shared" ca="1" si="934"/>
        <v>0.51059395987401723</v>
      </c>
      <c r="H9982" s="13">
        <f t="shared" ca="1" si="935"/>
        <v>0</v>
      </c>
    </row>
    <row r="9983" spans="3:8">
      <c r="C9983" s="13">
        <f t="shared" ca="1" si="930"/>
        <v>2006.3200469613018</v>
      </c>
      <c r="D9983" s="13">
        <f t="shared" ca="1" si="931"/>
        <v>100.03025683427902</v>
      </c>
      <c r="E9983" s="13">
        <f t="shared" ca="1" si="932"/>
        <v>981963.31192736968</v>
      </c>
      <c r="F9983" s="13">
        <f t="shared" ca="1" si="933"/>
        <v>3.9972400986629939</v>
      </c>
      <c r="G9983" s="13">
        <f t="shared" ca="1" si="934"/>
        <v>0.51126461993242645</v>
      </c>
      <c r="H9983" s="13">
        <f t="shared" ca="1" si="935"/>
        <v>0</v>
      </c>
    </row>
    <row r="9984" spans="3:8">
      <c r="C9984" s="13">
        <f t="shared" ca="1" si="930"/>
        <v>2001.4816285553327</v>
      </c>
      <c r="D9984" s="13">
        <f t="shared" ca="1" si="931"/>
        <v>100.25546055345171</v>
      </c>
      <c r="E9984" s="13">
        <f t="shared" ca="1" si="932"/>
        <v>990027.83393539302</v>
      </c>
      <c r="F9984" s="13">
        <f t="shared" ca="1" si="933"/>
        <v>3.9973463885754303</v>
      </c>
      <c r="G9984" s="13">
        <f t="shared" ca="1" si="934"/>
        <v>0.50573946940913495</v>
      </c>
      <c r="H9984" s="13">
        <f t="shared" ca="1" si="935"/>
        <v>0</v>
      </c>
    </row>
    <row r="9985" spans="3:8">
      <c r="C9985" s="13">
        <f t="shared" ca="1" si="930"/>
        <v>1997.0537193706107</v>
      </c>
      <c r="D9985" s="13">
        <f t="shared" ca="1" si="931"/>
        <v>99.999345030314828</v>
      </c>
      <c r="E9985" s="13">
        <f t="shared" ca="1" si="932"/>
        <v>995204.78029269981</v>
      </c>
      <c r="F9985" s="13">
        <f t="shared" ca="1" si="933"/>
        <v>4.0019898643726171</v>
      </c>
      <c r="G9985" s="13">
        <f t="shared" ca="1" si="934"/>
        <v>0.49729076450030074</v>
      </c>
      <c r="H9985" s="13">
        <f t="shared" ca="1" si="935"/>
        <v>0</v>
      </c>
    </row>
    <row r="9986" spans="3:8">
      <c r="C9986" s="13">
        <f t="shared" ca="1" si="930"/>
        <v>1998.6446378657888</v>
      </c>
      <c r="D9986" s="13">
        <f t="shared" ca="1" si="931"/>
        <v>100.35159144971493</v>
      </c>
      <c r="E9986" s="13">
        <f t="shared" ca="1" si="932"/>
        <v>1003580.6019225823</v>
      </c>
      <c r="F9986" s="13">
        <f t="shared" ca="1" si="933"/>
        <v>4.0004523614872065</v>
      </c>
      <c r="G9986" s="13">
        <f t="shared" ca="1" si="934"/>
        <v>0.49642871423258889</v>
      </c>
      <c r="H9986" s="13">
        <f t="shared" ca="1" si="935"/>
        <v>0</v>
      </c>
    </row>
    <row r="9987" spans="3:8">
      <c r="C9987" s="13">
        <f t="shared" ca="1" si="930"/>
        <v>2008.9624944064553</v>
      </c>
      <c r="D9987" s="13">
        <f t="shared" ca="1" si="931"/>
        <v>99.717411514730259</v>
      </c>
      <c r="E9987" s="13">
        <f t="shared" ca="1" si="932"/>
        <v>991487.35583962407</v>
      </c>
      <c r="F9987" s="13">
        <f t="shared" ca="1" si="933"/>
        <v>4.0071063553004889</v>
      </c>
      <c r="G9987" s="13">
        <f t="shared" ca="1" si="934"/>
        <v>0.50113430232202749</v>
      </c>
      <c r="H9987" s="13">
        <f t="shared" ca="1" si="935"/>
        <v>0</v>
      </c>
    </row>
    <row r="9988" spans="3:8">
      <c r="C9988" s="13">
        <f t="shared" ca="1" si="930"/>
        <v>1988.8319897331651</v>
      </c>
      <c r="D9988" s="13">
        <f t="shared" ca="1" si="931"/>
        <v>100.42853822944161</v>
      </c>
      <c r="E9988" s="13">
        <f t="shared" ca="1" si="932"/>
        <v>994487.86047950981</v>
      </c>
      <c r="F9988" s="13">
        <f t="shared" ca="1" si="933"/>
        <v>3.9996292808552565</v>
      </c>
      <c r="G9988" s="13">
        <f t="shared" ca="1" si="934"/>
        <v>0.49684969450378857</v>
      </c>
      <c r="H9988" s="13">
        <f t="shared" ca="1" si="935"/>
        <v>0</v>
      </c>
    </row>
    <row r="9989" spans="3:8">
      <c r="C9989" s="13">
        <f t="shared" ca="1" si="930"/>
        <v>1999.5059871460992</v>
      </c>
      <c r="D9989" s="13">
        <f t="shared" ca="1" si="931"/>
        <v>99.909224122901676</v>
      </c>
      <c r="E9989" s="13">
        <f t="shared" ca="1" si="932"/>
        <v>1001923.0282499248</v>
      </c>
      <c r="F9989" s="13">
        <f t="shared" ca="1" si="933"/>
        <v>4.0125982489110497</v>
      </c>
      <c r="G9989" s="13">
        <f t="shared" ca="1" si="934"/>
        <v>0.48951281202513924</v>
      </c>
      <c r="H9989" s="13">
        <f t="shared" ca="1" si="935"/>
        <v>0</v>
      </c>
    </row>
    <row r="9990" spans="3:8">
      <c r="C9990" s="13">
        <f t="shared" ca="1" si="930"/>
        <v>2019.2476367764616</v>
      </c>
      <c r="D9990" s="13">
        <f t="shared" ca="1" si="931"/>
        <v>99.736420909951804</v>
      </c>
      <c r="E9990" s="13">
        <f t="shared" ca="1" si="932"/>
        <v>996805.44620628015</v>
      </c>
      <c r="F9990" s="13">
        <f t="shared" ca="1" si="933"/>
        <v>3.9832409801826651</v>
      </c>
      <c r="G9990" s="13">
        <f t="shared" ca="1" si="934"/>
        <v>0.51585346599789672</v>
      </c>
      <c r="H9990" s="13">
        <f t="shared" ca="1" si="935"/>
        <v>0</v>
      </c>
    </row>
    <row r="9991" spans="3:8">
      <c r="C9991" s="13">
        <f t="shared" ca="1" si="930"/>
        <v>1992.1316744916435</v>
      </c>
      <c r="D9991" s="13">
        <f t="shared" ca="1" si="931"/>
        <v>100.46887475896729</v>
      </c>
      <c r="E9991" s="13">
        <f t="shared" ca="1" si="932"/>
        <v>992534.46233954828</v>
      </c>
      <c r="F9991" s="13">
        <f t="shared" ca="1" si="933"/>
        <v>3.9900281852500949</v>
      </c>
      <c r="G9991" s="13">
        <f t="shared" ca="1" si="934"/>
        <v>0.50450828807683257</v>
      </c>
      <c r="H9991" s="13">
        <f t="shared" ca="1" si="935"/>
        <v>0</v>
      </c>
    </row>
    <row r="9992" spans="3:8">
      <c r="C9992" s="13">
        <f t="shared" ca="1" si="930"/>
        <v>1988.3137642040174</v>
      </c>
      <c r="D9992" s="13">
        <f t="shared" ca="1" si="931"/>
        <v>99.789148802439428</v>
      </c>
      <c r="E9992" s="13">
        <f t="shared" ca="1" si="932"/>
        <v>1003671.7952974475</v>
      </c>
      <c r="F9992" s="13">
        <f t="shared" ca="1" si="933"/>
        <v>3.9817370960444567</v>
      </c>
      <c r="G9992" s="13">
        <f t="shared" ca="1" si="934"/>
        <v>0.49776143481323126</v>
      </c>
      <c r="H9992" s="13">
        <f t="shared" ca="1" si="935"/>
        <v>0</v>
      </c>
    </row>
    <row r="9993" spans="3:8">
      <c r="C9993" s="13">
        <f t="shared" ca="1" si="930"/>
        <v>2027.9900436878668</v>
      </c>
      <c r="D9993" s="13">
        <f t="shared" ca="1" si="931"/>
        <v>99.346527218953725</v>
      </c>
      <c r="E9993" s="13">
        <f t="shared" ca="1" si="932"/>
        <v>986287.86925297324</v>
      </c>
      <c r="F9993" s="13">
        <f t="shared" ca="1" si="933"/>
        <v>3.996668280827306</v>
      </c>
      <c r="G9993" s="13">
        <f t="shared" ca="1" si="934"/>
        <v>0.51681886200906491</v>
      </c>
      <c r="H9993" s="13">
        <f t="shared" ca="1" si="935"/>
        <v>0</v>
      </c>
    </row>
    <row r="9994" spans="3:8">
      <c r="C9994" s="13">
        <f t="shared" ca="1" si="930"/>
        <v>2000.1183611072399</v>
      </c>
      <c r="D9994" s="13">
        <f t="shared" ca="1" si="931"/>
        <v>100.85123496422382</v>
      </c>
      <c r="E9994" s="13">
        <f t="shared" ca="1" si="932"/>
        <v>1001932.5347801315</v>
      </c>
      <c r="F9994" s="13">
        <f t="shared" ca="1" si="933"/>
        <v>4.0073076522089002</v>
      </c>
      <c r="G9994" s="13">
        <f t="shared" ca="1" si="934"/>
        <v>0.49704250191616756</v>
      </c>
      <c r="H9994" s="13">
        <f t="shared" ca="1" si="935"/>
        <v>0</v>
      </c>
    </row>
    <row r="9995" spans="3:8">
      <c r="C9995" s="13">
        <f t="shared" ca="1" si="930"/>
        <v>1989.7907191714717</v>
      </c>
      <c r="D9995" s="13">
        <f t="shared" ca="1" si="931"/>
        <v>99.099719399330951</v>
      </c>
      <c r="E9995" s="13">
        <f t="shared" ca="1" si="932"/>
        <v>996587.21790683025</v>
      </c>
      <c r="F9995" s="13">
        <f t="shared" ca="1" si="933"/>
        <v>4.0024878410058191</v>
      </c>
      <c r="G9995" s="13">
        <f t="shared" ca="1" si="934"/>
        <v>0.48831713458498693</v>
      </c>
      <c r="H9995" s="13">
        <f t="shared" ca="1" si="935"/>
        <v>0</v>
      </c>
    </row>
    <row r="9996" spans="3:8">
      <c r="C9996" s="13">
        <f t="shared" ca="1" si="930"/>
        <v>1985.2433332022563</v>
      </c>
      <c r="D9996" s="13">
        <f t="shared" ca="1" si="931"/>
        <v>100.13270737286909</v>
      </c>
      <c r="E9996" s="13">
        <f t="shared" ca="1" si="932"/>
        <v>999825.87538542121</v>
      </c>
      <c r="F9996" s="13">
        <f t="shared" ca="1" si="933"/>
        <v>3.9934988302431367</v>
      </c>
      <c r="G9996" s="13">
        <f t="shared" ca="1" si="934"/>
        <v>0.49398637177323435</v>
      </c>
      <c r="H9996" s="13">
        <f t="shared" ca="1" si="935"/>
        <v>0</v>
      </c>
    </row>
    <row r="9997" spans="3:8">
      <c r="C9997" s="13">
        <f t="shared" ca="1" si="930"/>
        <v>1986.1427866453751</v>
      </c>
      <c r="D9997" s="13">
        <f t="shared" ca="1" si="931"/>
        <v>100.28867848385052</v>
      </c>
      <c r="E9997" s="13">
        <f t="shared" ca="1" si="932"/>
        <v>1000558.2663285197</v>
      </c>
      <c r="F9997" s="13">
        <f t="shared" ca="1" si="933"/>
        <v>4.0141176414857487</v>
      </c>
      <c r="G9997" s="13">
        <f t="shared" ca="1" si="934"/>
        <v>0.48475266899079161</v>
      </c>
      <c r="H9997" s="13">
        <f t="shared" ca="1" si="935"/>
        <v>0</v>
      </c>
    </row>
    <row r="9998" spans="3:8">
      <c r="C9998" s="13">
        <f t="shared" ca="1" si="930"/>
        <v>1996.6257335248879</v>
      </c>
      <c r="D9998" s="13">
        <f t="shared" ca="1" si="931"/>
        <v>100.2220813504929</v>
      </c>
      <c r="E9998" s="13">
        <f t="shared" ca="1" si="932"/>
        <v>1002580.6158924338</v>
      </c>
      <c r="F9998" s="13">
        <f t="shared" ca="1" si="933"/>
        <v>3.9916461325495378</v>
      </c>
      <c r="G9998" s="13">
        <f t="shared" ca="1" si="934"/>
        <v>0.49966559219023232</v>
      </c>
      <c r="H9998" s="13">
        <f t="shared" ca="1" si="935"/>
        <v>0</v>
      </c>
    </row>
    <row r="9999" spans="3:8">
      <c r="C9999" s="13">
        <f t="shared" ca="1" si="930"/>
        <v>2006.6947195337978</v>
      </c>
      <c r="D9999" s="13">
        <f t="shared" ca="1" si="931"/>
        <v>99.121397664297248</v>
      </c>
      <c r="E9999" s="13">
        <f t="shared" ca="1" si="932"/>
        <v>996701.39354020089</v>
      </c>
      <c r="F9999" s="13">
        <f t="shared" ca="1" si="933"/>
        <v>3.9933088684191547</v>
      </c>
      <c r="G9999" s="13">
        <f t="shared" ca="1" si="934"/>
        <v>0.50128359435436332</v>
      </c>
      <c r="H9999" s="13">
        <f t="shared" ca="1" si="935"/>
        <v>0</v>
      </c>
    </row>
    <row r="10000" spans="3:8">
      <c r="C10000" s="13">
        <f t="shared" ca="1" si="930"/>
        <v>1996.035356463643</v>
      </c>
      <c r="D10000" s="13">
        <f t="shared" ca="1" si="931"/>
        <v>100.26997151410606</v>
      </c>
      <c r="E10000" s="13">
        <f t="shared" ca="1" si="932"/>
        <v>981339.10387183982</v>
      </c>
      <c r="F10000" s="13">
        <f t="shared" ca="1" si="933"/>
        <v>4.0026020558451743</v>
      </c>
      <c r="G10000" s="13">
        <f t="shared" ca="1" si="934"/>
        <v>0.50485739819039566</v>
      </c>
      <c r="H10000" s="13">
        <f t="shared" ca="1" si="935"/>
        <v>0</v>
      </c>
    </row>
    <row r="10001" spans="3:8">
      <c r="C10001" s="13">
        <f t="shared" ca="1" si="930"/>
        <v>2001.0312421913009</v>
      </c>
      <c r="D10001" s="13">
        <f t="shared" ca="1" si="931"/>
        <v>100.5429343130552</v>
      </c>
      <c r="E10001" s="13">
        <f t="shared" ca="1" si="932"/>
        <v>1001032.1836494858</v>
      </c>
      <c r="F10001" s="13">
        <f t="shared" ca="1" si="933"/>
        <v>4.0098780537598913</v>
      </c>
      <c r="G10001" s="13">
        <f t="shared" ca="1" si="934"/>
        <v>0.49514993638537597</v>
      </c>
      <c r="H10001" s="13">
        <f t="shared" ca="1" si="935"/>
        <v>0</v>
      </c>
    </row>
    <row r="10002" spans="3:8">
      <c r="C10002" s="13">
        <f t="shared" ca="1" si="930"/>
        <v>2003.8965468354847</v>
      </c>
      <c r="D10002" s="13">
        <f t="shared" ca="1" si="931"/>
        <v>99.896038838209535</v>
      </c>
      <c r="E10002" s="13">
        <f t="shared" ca="1" si="932"/>
        <v>995585.6761668839</v>
      </c>
      <c r="F10002" s="13">
        <f t="shared" ca="1" si="933"/>
        <v>4.011388592501433</v>
      </c>
      <c r="G10002" s="13">
        <f t="shared" ca="1" si="934"/>
        <v>0.49532633176429591</v>
      </c>
      <c r="H10002" s="13">
        <f t="shared" ca="1" si="935"/>
        <v>0</v>
      </c>
    </row>
    <row r="10003" spans="3:8">
      <c r="C10003" s="13">
        <f t="shared" ca="1" si="930"/>
        <v>1984.091769635613</v>
      </c>
      <c r="D10003" s="13">
        <f t="shared" ca="1" si="931"/>
        <v>100.87533971640507</v>
      </c>
      <c r="E10003" s="13">
        <f t="shared" ca="1" si="932"/>
        <v>994212.41752765782</v>
      </c>
      <c r="F10003" s="13">
        <f t="shared" ca="1" si="933"/>
        <v>3.9932493050875411</v>
      </c>
      <c r="G10003" s="13">
        <f t="shared" ca="1" si="934"/>
        <v>0.50000434007614747</v>
      </c>
      <c r="H10003" s="13">
        <f t="shared" ca="1" si="935"/>
        <v>0</v>
      </c>
    </row>
    <row r="10004" spans="3:8">
      <c r="C10004" s="13">
        <f t="shared" ca="1" si="930"/>
        <v>2005.3998493720578</v>
      </c>
      <c r="D10004" s="13">
        <f t="shared" ca="1" si="931"/>
        <v>99.729776585576161</v>
      </c>
      <c r="E10004" s="13">
        <f t="shared" ca="1" si="932"/>
        <v>997969.21169722802</v>
      </c>
      <c r="F10004" s="13">
        <f t="shared" ca="1" si="933"/>
        <v>3.9932175867591142</v>
      </c>
      <c r="G10004" s="13">
        <f t="shared" ca="1" si="934"/>
        <v>0.50311572688276185</v>
      </c>
      <c r="H10004" s="13">
        <f t="shared" ca="1" si="935"/>
        <v>0</v>
      </c>
    </row>
    <row r="10005" spans="3:8">
      <c r="C10005" s="13">
        <f t="shared" ca="1" si="930"/>
        <v>1995.9565623379456</v>
      </c>
      <c r="D10005" s="13">
        <f t="shared" ca="1" si="931"/>
        <v>99.559335501275996</v>
      </c>
      <c r="E10005" s="13">
        <f t="shared" ca="1" si="932"/>
        <v>1000114.8744871975</v>
      </c>
      <c r="F10005" s="13">
        <f t="shared" ca="1" si="933"/>
        <v>4.0036291569698266</v>
      </c>
      <c r="G10005" s="13">
        <f t="shared" ca="1" si="934"/>
        <v>0.49132519487644299</v>
      </c>
      <c r="H10005" s="13">
        <f t="shared" ca="1" si="935"/>
        <v>0</v>
      </c>
    </row>
    <row r="10006" spans="3:8">
      <c r="C10006" s="13">
        <f t="shared" ca="1" si="930"/>
        <v>1986.6058847852314</v>
      </c>
      <c r="D10006" s="13">
        <f t="shared" ca="1" si="931"/>
        <v>100.56523573634327</v>
      </c>
      <c r="E10006" s="13">
        <f t="shared" ca="1" si="932"/>
        <v>991301.48583857063</v>
      </c>
      <c r="F10006" s="13">
        <f t="shared" ca="1" si="933"/>
        <v>3.9927998684065553</v>
      </c>
      <c r="G10006" s="13">
        <f t="shared" ca="1" si="934"/>
        <v>0.50142446363216853</v>
      </c>
      <c r="H10006" s="13">
        <f t="shared" ca="1" si="935"/>
        <v>0</v>
      </c>
    </row>
    <row r="10007" spans="3:8">
      <c r="C10007" s="13">
        <f t="shared" ca="1" si="930"/>
        <v>1988.2947241063152</v>
      </c>
      <c r="D10007" s="13">
        <f t="shared" ca="1" si="931"/>
        <v>99.780599970304593</v>
      </c>
      <c r="E10007" s="13">
        <f t="shared" ca="1" si="932"/>
        <v>989128.57124504168</v>
      </c>
      <c r="F10007" s="13">
        <f t="shared" ca="1" si="933"/>
        <v>3.9934556272883843</v>
      </c>
      <c r="G10007" s="13">
        <f t="shared" ca="1" si="934"/>
        <v>0.49912527951087371</v>
      </c>
      <c r="H10007" s="13">
        <f t="shared" ca="1" si="935"/>
        <v>0</v>
      </c>
    </row>
    <row r="10008" spans="3:8">
      <c r="C10008" s="13">
        <f t="shared" ref="C10008:C10071" ca="1" si="936">NORMINV(RAND(),$D$3,$G$3)</f>
        <v>2014.9037300336622</v>
      </c>
      <c r="D10008" s="13">
        <f t="shared" ref="D10008:D10023" ca="1" si="937">NORMINV(RAND(),$D$4,$G$4)</f>
        <v>99.370110946717517</v>
      </c>
      <c r="E10008" s="13">
        <f t="shared" ref="E10008:E10023" ca="1" si="938">NORMINV(RAND(),$D$5,$G$5)</f>
        <v>1004739.3824121973</v>
      </c>
      <c r="F10008" s="13">
        <f t="shared" ref="F10008:F10023" ca="1" si="939">NORMINV(RAND(),$D$6,$G$6)</f>
        <v>3.9886232386581653</v>
      </c>
      <c r="G10008" s="13">
        <f t="shared" ref="G10008:G10023" ca="1" si="940">C10008^2*D10008/(E10008*3.1415926*F10008^4)</f>
        <v>0.50497400801648906</v>
      </c>
      <c r="H10008" s="13">
        <f t="shared" ref="H10008:H10023" ca="1" si="941">IF(G10008&gt;0.54,1,IF(G10008&lt;0.46,1,0))</f>
        <v>0</v>
      </c>
    </row>
    <row r="10009" spans="3:8">
      <c r="C10009" s="13">
        <f t="shared" ca="1" si="936"/>
        <v>1994.2538112641789</v>
      </c>
      <c r="D10009" s="13">
        <f t="shared" ca="1" si="937"/>
        <v>99.933288093232889</v>
      </c>
      <c r="E10009" s="13">
        <f t="shared" ca="1" si="938"/>
        <v>983092.58578070928</v>
      </c>
      <c r="F10009" s="13">
        <f t="shared" ca="1" si="939"/>
        <v>3.999995458796767</v>
      </c>
      <c r="G10009" s="13">
        <f t="shared" ca="1" si="940"/>
        <v>0.50267670476578408</v>
      </c>
      <c r="H10009" s="13">
        <f t="shared" ca="1" si="941"/>
        <v>0</v>
      </c>
    </row>
    <row r="10010" spans="3:8">
      <c r="C10010" s="13">
        <f t="shared" ca="1" si="936"/>
        <v>2005.3991690612713</v>
      </c>
      <c r="D10010" s="13">
        <f t="shared" ca="1" si="937"/>
        <v>98.912212098301467</v>
      </c>
      <c r="E10010" s="13">
        <f t="shared" ca="1" si="938"/>
        <v>995232.53194553102</v>
      </c>
      <c r="F10010" s="13">
        <f t="shared" ca="1" si="939"/>
        <v>3.9998479530642204</v>
      </c>
      <c r="G10010" s="13">
        <f t="shared" ca="1" si="940"/>
        <v>0.49705359136464539</v>
      </c>
      <c r="H10010" s="13">
        <f t="shared" ca="1" si="941"/>
        <v>0</v>
      </c>
    </row>
    <row r="10011" spans="3:8">
      <c r="C10011" s="13">
        <f t="shared" ca="1" si="936"/>
        <v>2000.2435123767054</v>
      </c>
      <c r="D10011" s="13">
        <f t="shared" ca="1" si="937"/>
        <v>99.830540962830355</v>
      </c>
      <c r="E10011" s="13">
        <f t="shared" ca="1" si="938"/>
        <v>982643.72528710461</v>
      </c>
      <c r="F10011" s="13">
        <f t="shared" ca="1" si="939"/>
        <v>3.9946834623843954</v>
      </c>
      <c r="G10011" s="13">
        <f t="shared" ca="1" si="940"/>
        <v>0.50810530386140085</v>
      </c>
      <c r="H10011" s="13">
        <f t="shared" ca="1" si="941"/>
        <v>0</v>
      </c>
    </row>
    <row r="10012" spans="3:8">
      <c r="C10012" s="13">
        <f t="shared" ca="1" si="936"/>
        <v>2008.4843515052798</v>
      </c>
      <c r="D10012" s="13">
        <f t="shared" ca="1" si="937"/>
        <v>100.5447407705457</v>
      </c>
      <c r="E10012" s="13">
        <f t="shared" ca="1" si="938"/>
        <v>986803.94616450043</v>
      </c>
      <c r="F10012" s="13">
        <f t="shared" ca="1" si="939"/>
        <v>3.9923740418667135</v>
      </c>
      <c r="G10012" s="13">
        <f t="shared" ca="1" si="940"/>
        <v>0.51498031437643998</v>
      </c>
      <c r="H10012" s="13">
        <f t="shared" ca="1" si="941"/>
        <v>0</v>
      </c>
    </row>
    <row r="10013" spans="3:8">
      <c r="C10013" s="13">
        <f t="shared" ca="1" si="936"/>
        <v>1997.0676124295708</v>
      </c>
      <c r="D10013" s="13">
        <f t="shared" ca="1" si="937"/>
        <v>100.33085191905515</v>
      </c>
      <c r="E10013" s="13">
        <f t="shared" ca="1" si="938"/>
        <v>996255.85870651435</v>
      </c>
      <c r="F10013" s="13">
        <f t="shared" ca="1" si="939"/>
        <v>3.9982994147679136</v>
      </c>
      <c r="G10013" s="13">
        <f t="shared" ca="1" si="940"/>
        <v>0.5002625929564033</v>
      </c>
      <c r="H10013" s="13">
        <f t="shared" ca="1" si="941"/>
        <v>0</v>
      </c>
    </row>
    <row r="10014" spans="3:8">
      <c r="C10014" s="13">
        <f t="shared" ca="1" si="936"/>
        <v>1988.7750594717747</v>
      </c>
      <c r="D10014" s="13">
        <f t="shared" ca="1" si="937"/>
        <v>99.823476584083352</v>
      </c>
      <c r="E10014" s="13">
        <f t="shared" ca="1" si="938"/>
        <v>994616.60424966796</v>
      </c>
      <c r="F10014" s="13">
        <f t="shared" ca="1" si="939"/>
        <v>3.9999959374454042</v>
      </c>
      <c r="G10014" s="13">
        <f t="shared" ca="1" si="940"/>
        <v>0.49358306413169456</v>
      </c>
      <c r="H10014" s="13">
        <f t="shared" ca="1" si="941"/>
        <v>0</v>
      </c>
    </row>
    <row r="10015" spans="3:8">
      <c r="C10015" s="13">
        <f t="shared" ca="1" si="936"/>
        <v>1997.8081019793701</v>
      </c>
      <c r="D10015" s="13">
        <f t="shared" ca="1" si="937"/>
        <v>99.845791680160488</v>
      </c>
      <c r="E10015" s="13">
        <f t="shared" ca="1" si="938"/>
        <v>984795.25475107692</v>
      </c>
      <c r="F10015" s="13">
        <f t="shared" ca="1" si="939"/>
        <v>4.001157254886623</v>
      </c>
      <c r="G10015" s="13">
        <f t="shared" ca="1" si="940"/>
        <v>0.50257283488933768</v>
      </c>
      <c r="H10015" s="13">
        <f t="shared" ca="1" si="941"/>
        <v>0</v>
      </c>
    </row>
    <row r="10016" spans="3:8">
      <c r="C10016" s="13">
        <f t="shared" ca="1" si="936"/>
        <v>2005.4718816965919</v>
      </c>
      <c r="D10016" s="13">
        <f t="shared" ca="1" si="937"/>
        <v>99.395116915334128</v>
      </c>
      <c r="E10016" s="13">
        <f t="shared" ca="1" si="938"/>
        <v>998990.27114744589</v>
      </c>
      <c r="F10016" s="13">
        <f t="shared" ca="1" si="939"/>
        <v>4.0129006892009826</v>
      </c>
      <c r="G10016" s="13">
        <f t="shared" ca="1" si="940"/>
        <v>0.49119442757644544</v>
      </c>
      <c r="H10016" s="13">
        <f t="shared" ca="1" si="941"/>
        <v>0</v>
      </c>
    </row>
    <row r="10017" spans="3:8">
      <c r="C10017" s="13">
        <f t="shared" ca="1" si="936"/>
        <v>2000.102969037913</v>
      </c>
      <c r="D10017" s="13">
        <f t="shared" ca="1" si="937"/>
        <v>100.37019946575107</v>
      </c>
      <c r="E10017" s="13">
        <f t="shared" ca="1" si="938"/>
        <v>994791.55617090117</v>
      </c>
      <c r="F10017" s="13">
        <f t="shared" ca="1" si="939"/>
        <v>4.0066367336312636</v>
      </c>
      <c r="G10017" s="13">
        <f t="shared" ca="1" si="940"/>
        <v>0.49854879061530105</v>
      </c>
      <c r="H10017" s="13">
        <f t="shared" ca="1" si="941"/>
        <v>0</v>
      </c>
    </row>
    <row r="10018" spans="3:8">
      <c r="C10018" s="13">
        <f t="shared" ca="1" si="936"/>
        <v>1990.4060292562158</v>
      </c>
      <c r="D10018" s="13">
        <f t="shared" ca="1" si="937"/>
        <v>99.058495519867989</v>
      </c>
      <c r="E10018" s="13">
        <f t="shared" ca="1" si="938"/>
        <v>989980.05214105081</v>
      </c>
      <c r="F10018" s="13">
        <f t="shared" ca="1" si="939"/>
        <v>3.9990223802580442</v>
      </c>
      <c r="G10018" s="13">
        <f t="shared" ca="1" si="940"/>
        <v>0.49338215463032137</v>
      </c>
      <c r="H10018" s="13">
        <f t="shared" ca="1" si="941"/>
        <v>0</v>
      </c>
    </row>
    <row r="10019" spans="3:8">
      <c r="C10019" s="13">
        <f t="shared" ca="1" si="936"/>
        <v>1995.7286276478849</v>
      </c>
      <c r="D10019" s="13">
        <f t="shared" ca="1" si="937"/>
        <v>101.00329660891103</v>
      </c>
      <c r="E10019" s="13">
        <f t="shared" ca="1" si="938"/>
        <v>1003798.0415146854</v>
      </c>
      <c r="F10019" s="13">
        <f t="shared" ca="1" si="939"/>
        <v>3.9884485732230317</v>
      </c>
      <c r="G10019" s="13">
        <f t="shared" ca="1" si="940"/>
        <v>0.50411117751148971</v>
      </c>
      <c r="H10019" s="13">
        <f t="shared" ca="1" si="941"/>
        <v>0</v>
      </c>
    </row>
    <row r="10020" spans="3:8">
      <c r="C10020" s="13">
        <f t="shared" ca="1" si="936"/>
        <v>2019.0614746609697</v>
      </c>
      <c r="D10020" s="13">
        <f t="shared" ca="1" si="937"/>
        <v>100.10970720245416</v>
      </c>
      <c r="E10020" s="13">
        <f t="shared" ca="1" si="938"/>
        <v>993061.29738919274</v>
      </c>
      <c r="F10020" s="13">
        <f t="shared" ca="1" si="939"/>
        <v>4.0050337929681756</v>
      </c>
      <c r="G10020" s="13">
        <f t="shared" ca="1" si="940"/>
        <v>0.50842232741225735</v>
      </c>
      <c r="H10020" s="13">
        <f t="shared" ca="1" si="941"/>
        <v>0</v>
      </c>
    </row>
    <row r="10021" spans="3:8">
      <c r="C10021" s="13">
        <f t="shared" ca="1" si="936"/>
        <v>2014.744700074616</v>
      </c>
      <c r="D10021" s="13">
        <f t="shared" ca="1" si="937"/>
        <v>99.644437114577286</v>
      </c>
      <c r="E10021" s="13">
        <f t="shared" ca="1" si="938"/>
        <v>996197.50019141519</v>
      </c>
      <c r="F10021" s="13">
        <f t="shared" ca="1" si="939"/>
        <v>4.0053223414720334</v>
      </c>
      <c r="G10021" s="13">
        <f t="shared" ca="1" si="940"/>
        <v>0.5021666847342211</v>
      </c>
      <c r="H10021" s="13">
        <f t="shared" ca="1" si="941"/>
        <v>0</v>
      </c>
    </row>
    <row r="10022" spans="3:8">
      <c r="C10022" s="13">
        <f t="shared" ca="1" si="936"/>
        <v>1984.4409582216667</v>
      </c>
      <c r="D10022" s="13">
        <f t="shared" ca="1" si="937"/>
        <v>99.732471475227939</v>
      </c>
      <c r="E10022" s="13">
        <f t="shared" ca="1" si="938"/>
        <v>982651.67296366219</v>
      </c>
      <c r="F10022" s="13">
        <f t="shared" ca="1" si="939"/>
        <v>3.9971131083170621</v>
      </c>
      <c r="G10022" s="13">
        <f t="shared" ca="1" si="940"/>
        <v>0.49839965274803866</v>
      </c>
      <c r="H10022" s="13">
        <f t="shared" ca="1" si="941"/>
        <v>0</v>
      </c>
    </row>
    <row r="10023" spans="3:8">
      <c r="C10023" s="13">
        <f t="shared" ca="1" si="936"/>
        <v>1994.0923037056523</v>
      </c>
      <c r="D10023" s="13">
        <f t="shared" ca="1" si="937"/>
        <v>99.600898380359922</v>
      </c>
      <c r="E10023" s="13">
        <f t="shared" ca="1" si="938"/>
        <v>997371.555658328</v>
      </c>
      <c r="F10023" s="13">
        <f t="shared" ca="1" si="939"/>
        <v>3.9942843642026702</v>
      </c>
      <c r="G10023" s="13">
        <f t="shared" ca="1" si="940"/>
        <v>0.49658203704967713</v>
      </c>
      <c r="H10023" s="13">
        <f t="shared" ca="1" si="941"/>
        <v>0</v>
      </c>
    </row>
    <row r="10024" spans="3:8">
      <c r="C10024" s="13">
        <f t="shared" ca="1" si="936"/>
        <v>1989.8268466600782</v>
      </c>
    </row>
    <row r="10025" spans="3:8">
      <c r="C10025" s="13">
        <f t="shared" ca="1" si="936"/>
        <v>2024.358142311723</v>
      </c>
    </row>
    <row r="10026" spans="3:8">
      <c r="C10026" s="13">
        <f t="shared" ca="1" si="936"/>
        <v>1979.6489091445796</v>
      </c>
    </row>
    <row r="10027" spans="3:8">
      <c r="C10027" s="13">
        <f t="shared" ca="1" si="936"/>
        <v>2005.486293773145</v>
      </c>
    </row>
    <row r="10028" spans="3:8">
      <c r="C10028" s="13">
        <f t="shared" ca="1" si="936"/>
        <v>2018.5839088825885</v>
      </c>
    </row>
    <row r="10029" spans="3:8">
      <c r="C10029" s="13">
        <f t="shared" ca="1" si="936"/>
        <v>1985.3967671735031</v>
      </c>
    </row>
    <row r="10030" spans="3:8">
      <c r="C10030" s="13">
        <f t="shared" ca="1" si="936"/>
        <v>2005.65556055916</v>
      </c>
    </row>
    <row r="10031" spans="3:8">
      <c r="C10031" s="13">
        <f t="shared" ca="1" si="936"/>
        <v>1990.7031945314113</v>
      </c>
    </row>
    <row r="10032" spans="3:8">
      <c r="C10032" s="13">
        <f t="shared" ca="1" si="936"/>
        <v>2007.1305087046924</v>
      </c>
    </row>
    <row r="10033" spans="3:3">
      <c r="C10033" s="13">
        <f t="shared" ca="1" si="936"/>
        <v>2012.3602821176123</v>
      </c>
    </row>
    <row r="10034" spans="3:3">
      <c r="C10034" s="13">
        <f t="shared" ca="1" si="936"/>
        <v>2014.7160388921984</v>
      </c>
    </row>
    <row r="10035" spans="3:3">
      <c r="C10035" s="13">
        <f t="shared" ca="1" si="936"/>
        <v>2001.0925825978331</v>
      </c>
    </row>
    <row r="10036" spans="3:3">
      <c r="C10036" s="13">
        <f t="shared" ca="1" si="936"/>
        <v>2013.0617728458501</v>
      </c>
    </row>
    <row r="10037" spans="3:3">
      <c r="C10037" s="13">
        <f t="shared" ca="1" si="936"/>
        <v>1999.1955916574145</v>
      </c>
    </row>
    <row r="10038" spans="3:3">
      <c r="C10038" s="13">
        <f t="shared" ca="1" si="936"/>
        <v>1998.8899701824462</v>
      </c>
    </row>
    <row r="10039" spans="3:3">
      <c r="C10039" s="13">
        <f t="shared" ca="1" si="936"/>
        <v>1992.3486202036404</v>
      </c>
    </row>
    <row r="10040" spans="3:3">
      <c r="C10040" s="13">
        <f t="shared" ca="1" si="936"/>
        <v>2008.8309713523242</v>
      </c>
    </row>
    <row r="10041" spans="3:3">
      <c r="C10041" s="13">
        <f t="shared" ca="1" si="936"/>
        <v>1999.974904602301</v>
      </c>
    </row>
    <row r="10042" spans="3:3">
      <c r="C10042" s="13">
        <f t="shared" ca="1" si="936"/>
        <v>1994.8102214762159</v>
      </c>
    </row>
    <row r="10043" spans="3:3">
      <c r="C10043" s="13">
        <f t="shared" ca="1" si="936"/>
        <v>1984.0946944342363</v>
      </c>
    </row>
    <row r="10044" spans="3:3">
      <c r="C10044" s="13">
        <f t="shared" ca="1" si="936"/>
        <v>2014.050121452274</v>
      </c>
    </row>
    <row r="10045" spans="3:3">
      <c r="C10045" s="13">
        <f t="shared" ca="1" si="936"/>
        <v>1999.5330163892788</v>
      </c>
    </row>
    <row r="10046" spans="3:3">
      <c r="C10046" s="13">
        <f t="shared" ca="1" si="936"/>
        <v>1990.0128570528909</v>
      </c>
    </row>
    <row r="10047" spans="3:3">
      <c r="C10047" s="13">
        <f t="shared" ca="1" si="936"/>
        <v>2011.2074028027532</v>
      </c>
    </row>
    <row r="10048" spans="3:3">
      <c r="C10048" s="13">
        <f t="shared" ca="1" si="936"/>
        <v>2007.7538276712608</v>
      </c>
    </row>
    <row r="10049" spans="3:3">
      <c r="C10049" s="13">
        <f t="shared" ca="1" si="936"/>
        <v>2008.3728065102391</v>
      </c>
    </row>
    <row r="10050" spans="3:3">
      <c r="C10050" s="13">
        <f t="shared" ca="1" si="936"/>
        <v>2020.531018700741</v>
      </c>
    </row>
    <row r="10051" spans="3:3">
      <c r="C10051" s="13">
        <f t="shared" ca="1" si="936"/>
        <v>1992.3362893093019</v>
      </c>
    </row>
    <row r="10052" spans="3:3">
      <c r="C10052" s="13">
        <f t="shared" ca="1" si="936"/>
        <v>2008.5091772871733</v>
      </c>
    </row>
    <row r="10053" spans="3:3">
      <c r="C10053" s="13">
        <f t="shared" ca="1" si="936"/>
        <v>1998.0869359435749</v>
      </c>
    </row>
    <row r="10054" spans="3:3">
      <c r="C10054" s="13">
        <f t="shared" ca="1" si="936"/>
        <v>2004.0977403430575</v>
      </c>
    </row>
    <row r="10055" spans="3:3">
      <c r="C10055" s="13">
        <f t="shared" ca="1" si="936"/>
        <v>2022.9223634354028</v>
      </c>
    </row>
    <row r="10056" spans="3:3">
      <c r="C10056" s="13">
        <f t="shared" ca="1" si="936"/>
        <v>2008.4486601317606</v>
      </c>
    </row>
    <row r="10057" spans="3:3">
      <c r="C10057" s="13">
        <f t="shared" ca="1" si="936"/>
        <v>2011.5984605472636</v>
      </c>
    </row>
    <row r="10058" spans="3:3">
      <c r="C10058" s="13">
        <f t="shared" ca="1" si="936"/>
        <v>2019.3463404246118</v>
      </c>
    </row>
    <row r="10059" spans="3:3">
      <c r="C10059" s="13">
        <f t="shared" ca="1" si="936"/>
        <v>1990.2231803674547</v>
      </c>
    </row>
    <row r="10060" spans="3:3">
      <c r="C10060" s="13">
        <f t="shared" ca="1" si="936"/>
        <v>2012.2186345554098</v>
      </c>
    </row>
    <row r="10061" spans="3:3">
      <c r="C10061" s="13">
        <f t="shared" ca="1" si="936"/>
        <v>1981.5594624168116</v>
      </c>
    </row>
    <row r="10062" spans="3:3">
      <c r="C10062" s="13">
        <f t="shared" ca="1" si="936"/>
        <v>1988.5831963047574</v>
      </c>
    </row>
    <row r="10063" spans="3:3">
      <c r="C10063" s="13">
        <f t="shared" ca="1" si="936"/>
        <v>2012.7036620393408</v>
      </c>
    </row>
    <row r="10064" spans="3:3">
      <c r="C10064" s="13">
        <f t="shared" ca="1" si="936"/>
        <v>1997.9987247215067</v>
      </c>
    </row>
    <row r="10065" spans="3:3">
      <c r="C10065" s="13">
        <f t="shared" ca="1" si="936"/>
        <v>2012.4798848845128</v>
      </c>
    </row>
    <row r="10066" spans="3:3">
      <c r="C10066" s="13">
        <f t="shared" ca="1" si="936"/>
        <v>1981.928164091458</v>
      </c>
    </row>
    <row r="10067" spans="3:3">
      <c r="C10067" s="13">
        <f t="shared" ca="1" si="936"/>
        <v>1992.7437465166056</v>
      </c>
    </row>
    <row r="10068" spans="3:3">
      <c r="C10068" s="13">
        <f t="shared" ca="1" si="936"/>
        <v>2000.2533198152992</v>
      </c>
    </row>
    <row r="10069" spans="3:3">
      <c r="C10069" s="13">
        <f t="shared" ca="1" si="936"/>
        <v>2001.1800711097483</v>
      </c>
    </row>
    <row r="10070" spans="3:3">
      <c r="C10070" s="13">
        <f t="shared" ca="1" si="936"/>
        <v>1998.078890975195</v>
      </c>
    </row>
    <row r="10071" spans="3:3">
      <c r="C10071" s="13">
        <f t="shared" ca="1" si="936"/>
        <v>1991.2592705353745</v>
      </c>
    </row>
    <row r="10072" spans="3:3">
      <c r="C10072" s="13">
        <f t="shared" ref="C10072:C10135" ca="1" si="942">NORMINV(RAND(),$D$3,$G$3)</f>
        <v>2002.8282734434488</v>
      </c>
    </row>
    <row r="10073" spans="3:3">
      <c r="C10073" s="13">
        <f t="shared" ca="1" si="942"/>
        <v>1984.638810150866</v>
      </c>
    </row>
    <row r="10074" spans="3:3">
      <c r="C10074" s="13">
        <f t="shared" ca="1" si="942"/>
        <v>1986.6657886104545</v>
      </c>
    </row>
    <row r="10075" spans="3:3">
      <c r="C10075" s="13">
        <f t="shared" ca="1" si="942"/>
        <v>2017.3831260956651</v>
      </c>
    </row>
    <row r="10076" spans="3:3">
      <c r="C10076" s="13">
        <f t="shared" ca="1" si="942"/>
        <v>1998.8974109216667</v>
      </c>
    </row>
    <row r="10077" spans="3:3">
      <c r="C10077" s="13">
        <f t="shared" ca="1" si="942"/>
        <v>2005.3221902775308</v>
      </c>
    </row>
    <row r="10078" spans="3:3">
      <c r="C10078" s="13">
        <f t="shared" ca="1" si="942"/>
        <v>1996.1584146164162</v>
      </c>
    </row>
    <row r="10079" spans="3:3">
      <c r="C10079" s="13">
        <f t="shared" ca="1" si="942"/>
        <v>2019.7152365982492</v>
      </c>
    </row>
    <row r="10080" spans="3:3">
      <c r="C10080" s="13">
        <f t="shared" ca="1" si="942"/>
        <v>2005.2771870022823</v>
      </c>
    </row>
    <row r="10081" spans="3:3">
      <c r="C10081" s="13">
        <f t="shared" ca="1" si="942"/>
        <v>1987.9715384159415</v>
      </c>
    </row>
    <row r="10082" spans="3:3">
      <c r="C10082" s="13">
        <f t="shared" ca="1" si="942"/>
        <v>2027.6227813653218</v>
      </c>
    </row>
    <row r="10083" spans="3:3">
      <c r="C10083" s="13">
        <f t="shared" ca="1" si="942"/>
        <v>2029.3879093279286</v>
      </c>
    </row>
    <row r="10084" spans="3:3">
      <c r="C10084" s="13">
        <f t="shared" ca="1" si="942"/>
        <v>1987.5400285139406</v>
      </c>
    </row>
    <row r="10085" spans="3:3">
      <c r="C10085" s="13">
        <f t="shared" ca="1" si="942"/>
        <v>1997.7872232000996</v>
      </c>
    </row>
    <row r="10086" spans="3:3">
      <c r="C10086" s="13">
        <f t="shared" ca="1" si="942"/>
        <v>2021.5653177336305</v>
      </c>
    </row>
    <row r="10087" spans="3:3">
      <c r="C10087" s="13">
        <f t="shared" ca="1" si="942"/>
        <v>2012.3725913852631</v>
      </c>
    </row>
    <row r="10088" spans="3:3">
      <c r="C10088" s="13">
        <f t="shared" ca="1" si="942"/>
        <v>2014.0711550092626</v>
      </c>
    </row>
    <row r="10089" spans="3:3">
      <c r="C10089" s="13">
        <f t="shared" ca="1" si="942"/>
        <v>1990.633096116391</v>
      </c>
    </row>
    <row r="10090" spans="3:3">
      <c r="C10090" s="13">
        <f t="shared" ca="1" si="942"/>
        <v>2018.7191978600815</v>
      </c>
    </row>
    <row r="10091" spans="3:3">
      <c r="C10091" s="13">
        <f t="shared" ca="1" si="942"/>
        <v>2016.9254249755941</v>
      </c>
    </row>
    <row r="10092" spans="3:3">
      <c r="C10092" s="13">
        <f t="shared" ca="1" si="942"/>
        <v>1999.2311533409954</v>
      </c>
    </row>
    <row r="10093" spans="3:3">
      <c r="C10093" s="13">
        <f t="shared" ca="1" si="942"/>
        <v>1991.8702938485999</v>
      </c>
    </row>
    <row r="10094" spans="3:3">
      <c r="C10094" s="13">
        <f t="shared" ca="1" si="942"/>
        <v>2016.1014075044254</v>
      </c>
    </row>
    <row r="10095" spans="3:3">
      <c r="C10095" s="13">
        <f t="shared" ca="1" si="942"/>
        <v>1998.5434149178891</v>
      </c>
    </row>
    <row r="10096" spans="3:3">
      <c r="C10096" s="13">
        <f t="shared" ca="1" si="942"/>
        <v>2013.1373326639352</v>
      </c>
    </row>
    <row r="10097" spans="3:3">
      <c r="C10097" s="13">
        <f t="shared" ca="1" si="942"/>
        <v>1980.4477296713544</v>
      </c>
    </row>
    <row r="10098" spans="3:3">
      <c r="C10098" s="13">
        <f t="shared" ca="1" si="942"/>
        <v>2015.8989491561065</v>
      </c>
    </row>
    <row r="10099" spans="3:3">
      <c r="C10099" s="13">
        <f t="shared" ca="1" si="942"/>
        <v>1991.4889793829921</v>
      </c>
    </row>
    <row r="10100" spans="3:3">
      <c r="C10100" s="13">
        <f t="shared" ca="1" si="942"/>
        <v>2001.9223913925448</v>
      </c>
    </row>
    <row r="10101" spans="3:3">
      <c r="C10101" s="13">
        <f t="shared" ca="1" si="942"/>
        <v>2009.3778669245614</v>
      </c>
    </row>
    <row r="10102" spans="3:3">
      <c r="C10102" s="13">
        <f t="shared" ca="1" si="942"/>
        <v>2004.3403327633603</v>
      </c>
    </row>
    <row r="10103" spans="3:3">
      <c r="C10103" s="13">
        <f t="shared" ca="1" si="942"/>
        <v>1996.821714950941</v>
      </c>
    </row>
    <row r="10104" spans="3:3">
      <c r="C10104" s="13">
        <f t="shared" ca="1" si="942"/>
        <v>2010.5609411672788</v>
      </c>
    </row>
    <row r="10105" spans="3:3">
      <c r="C10105" s="13">
        <f t="shared" ca="1" si="942"/>
        <v>2009.9225778480481</v>
      </c>
    </row>
    <row r="10106" spans="3:3">
      <c r="C10106" s="13">
        <f t="shared" ca="1" si="942"/>
        <v>2025.1536836446701</v>
      </c>
    </row>
    <row r="10107" spans="3:3">
      <c r="C10107" s="13">
        <f t="shared" ca="1" si="942"/>
        <v>2001.9412616854825</v>
      </c>
    </row>
    <row r="10108" spans="3:3">
      <c r="C10108" s="13">
        <f t="shared" ca="1" si="942"/>
        <v>2001.0637488540019</v>
      </c>
    </row>
    <row r="10109" spans="3:3">
      <c r="C10109" s="13">
        <f t="shared" ca="1" si="942"/>
        <v>1997.1009563433201</v>
      </c>
    </row>
    <row r="10110" spans="3:3">
      <c r="C10110" s="13">
        <f t="shared" ca="1" si="942"/>
        <v>1989.417381379111</v>
      </c>
    </row>
    <row r="10111" spans="3:3">
      <c r="C10111" s="13">
        <f t="shared" ca="1" si="942"/>
        <v>1989.4634991106748</v>
      </c>
    </row>
    <row r="10112" spans="3:3">
      <c r="C10112" s="13">
        <f t="shared" ca="1" si="942"/>
        <v>2010.6607152810507</v>
      </c>
    </row>
    <row r="10113" spans="3:3">
      <c r="C10113" s="13">
        <f t="shared" ca="1" si="942"/>
        <v>1988.0617219559922</v>
      </c>
    </row>
    <row r="10114" spans="3:3">
      <c r="C10114" s="13">
        <f t="shared" ca="1" si="942"/>
        <v>2000.6457854725411</v>
      </c>
    </row>
    <row r="10115" spans="3:3">
      <c r="C10115" s="13">
        <f t="shared" ca="1" si="942"/>
        <v>1994.7884988393678</v>
      </c>
    </row>
    <row r="10116" spans="3:3">
      <c r="C10116" s="13">
        <f t="shared" ca="1" si="942"/>
        <v>1982.3371642833301</v>
      </c>
    </row>
    <row r="10117" spans="3:3">
      <c r="C10117" s="13">
        <f t="shared" ca="1" si="942"/>
        <v>1999.0914463130744</v>
      </c>
    </row>
    <row r="10118" spans="3:3">
      <c r="C10118" s="13">
        <f t="shared" ca="1" si="942"/>
        <v>2013.0480960979451</v>
      </c>
    </row>
    <row r="10119" spans="3:3">
      <c r="C10119" s="13">
        <f t="shared" ca="1" si="942"/>
        <v>1987.4087842395552</v>
      </c>
    </row>
    <row r="10120" spans="3:3">
      <c r="C10120" s="13">
        <f t="shared" ca="1" si="942"/>
        <v>1998.8338713473604</v>
      </c>
    </row>
    <row r="10121" spans="3:3">
      <c r="C10121" s="13">
        <f t="shared" ca="1" si="942"/>
        <v>1991.8632500134593</v>
      </c>
    </row>
    <row r="10122" spans="3:3">
      <c r="C10122" s="13">
        <f t="shared" ca="1" si="942"/>
        <v>1995.1476989058253</v>
      </c>
    </row>
    <row r="10123" spans="3:3">
      <c r="C10123" s="13">
        <f t="shared" ca="1" si="942"/>
        <v>1998.2148208653241</v>
      </c>
    </row>
    <row r="10124" spans="3:3">
      <c r="C10124" s="13">
        <f t="shared" ca="1" si="942"/>
        <v>2014.1561525200457</v>
      </c>
    </row>
    <row r="10125" spans="3:3">
      <c r="C10125" s="13">
        <f t="shared" ca="1" si="942"/>
        <v>1997.691513107434</v>
      </c>
    </row>
    <row r="10126" spans="3:3">
      <c r="C10126" s="13">
        <f t="shared" ca="1" si="942"/>
        <v>2000.4419358147727</v>
      </c>
    </row>
    <row r="10127" spans="3:3">
      <c r="C10127" s="13">
        <f t="shared" ca="1" si="942"/>
        <v>2000.0164487310137</v>
      </c>
    </row>
    <row r="10128" spans="3:3">
      <c r="C10128" s="13">
        <f t="shared" ca="1" si="942"/>
        <v>2035.9557333323939</v>
      </c>
    </row>
    <row r="10129" spans="3:3">
      <c r="C10129" s="13">
        <f t="shared" ca="1" si="942"/>
        <v>1991.9807718686566</v>
      </c>
    </row>
    <row r="10130" spans="3:3">
      <c r="C10130" s="13">
        <f t="shared" ca="1" si="942"/>
        <v>1993.7958445359923</v>
      </c>
    </row>
    <row r="10131" spans="3:3">
      <c r="C10131" s="13">
        <f t="shared" ca="1" si="942"/>
        <v>2002.1175994117489</v>
      </c>
    </row>
    <row r="10132" spans="3:3">
      <c r="C10132" s="13">
        <f t="shared" ca="1" si="942"/>
        <v>1996.971681916538</v>
      </c>
    </row>
    <row r="10133" spans="3:3">
      <c r="C10133" s="13">
        <f t="shared" ca="1" si="942"/>
        <v>2022.6806096950954</v>
      </c>
    </row>
    <row r="10134" spans="3:3">
      <c r="C10134" s="13">
        <f t="shared" ca="1" si="942"/>
        <v>2008.1098063628417</v>
      </c>
    </row>
    <row r="10135" spans="3:3">
      <c r="C10135" s="13">
        <f t="shared" ca="1" si="942"/>
        <v>2013.40570208024</v>
      </c>
    </row>
    <row r="10136" spans="3:3">
      <c r="C10136" s="13">
        <f t="shared" ref="C10136:C10199" ca="1" si="943">NORMINV(RAND(),$D$3,$G$3)</f>
        <v>2000.4311026189148</v>
      </c>
    </row>
    <row r="10137" spans="3:3">
      <c r="C10137" s="13">
        <f t="shared" ca="1" si="943"/>
        <v>1990.1745592511593</v>
      </c>
    </row>
    <row r="10138" spans="3:3">
      <c r="C10138" s="13">
        <f t="shared" ca="1" si="943"/>
        <v>2018.615075063939</v>
      </c>
    </row>
    <row r="10139" spans="3:3">
      <c r="C10139" s="13">
        <f t="shared" ca="1" si="943"/>
        <v>1992.9129057491673</v>
      </c>
    </row>
    <row r="10140" spans="3:3">
      <c r="C10140" s="13">
        <f t="shared" ca="1" si="943"/>
        <v>1991.3486223585962</v>
      </c>
    </row>
    <row r="10141" spans="3:3">
      <c r="C10141" s="13">
        <f t="shared" ca="1" si="943"/>
        <v>2011.7076638885173</v>
      </c>
    </row>
    <row r="10142" spans="3:3">
      <c r="C10142" s="13">
        <f t="shared" ca="1" si="943"/>
        <v>2014.8397381290952</v>
      </c>
    </row>
    <row r="10143" spans="3:3">
      <c r="C10143" s="13">
        <f t="shared" ca="1" si="943"/>
        <v>2007.0247123391412</v>
      </c>
    </row>
    <row r="10144" spans="3:3">
      <c r="C10144" s="13">
        <f t="shared" ca="1" si="943"/>
        <v>2009.6465895409717</v>
      </c>
    </row>
    <row r="10145" spans="3:3">
      <c r="C10145" s="13">
        <f t="shared" ca="1" si="943"/>
        <v>2010.1368540928254</v>
      </c>
    </row>
    <row r="10146" spans="3:3">
      <c r="C10146" s="13">
        <f t="shared" ca="1" si="943"/>
        <v>2003.8723367910832</v>
      </c>
    </row>
    <row r="10147" spans="3:3">
      <c r="C10147" s="13">
        <f t="shared" ca="1" si="943"/>
        <v>2009.1713881776068</v>
      </c>
    </row>
    <row r="10148" spans="3:3">
      <c r="C10148" s="13">
        <f t="shared" ca="1" si="943"/>
        <v>1990.481368043321</v>
      </c>
    </row>
    <row r="10149" spans="3:3">
      <c r="C10149" s="13">
        <f t="shared" ca="1" si="943"/>
        <v>2000.6555438781056</v>
      </c>
    </row>
    <row r="10150" spans="3:3">
      <c r="C10150" s="13">
        <f t="shared" ca="1" si="943"/>
        <v>2004.1391670910875</v>
      </c>
    </row>
    <row r="10151" spans="3:3">
      <c r="C10151" s="13">
        <f t="shared" ca="1" si="943"/>
        <v>2004.0458609477987</v>
      </c>
    </row>
    <row r="10152" spans="3:3">
      <c r="C10152" s="13">
        <f t="shared" ca="1" si="943"/>
        <v>1995.8444274506285</v>
      </c>
    </row>
    <row r="10153" spans="3:3">
      <c r="C10153" s="13">
        <f t="shared" ca="1" si="943"/>
        <v>2002.6448829879405</v>
      </c>
    </row>
    <row r="10154" spans="3:3">
      <c r="C10154" s="13">
        <f t="shared" ca="1" si="943"/>
        <v>1999.0634130576846</v>
      </c>
    </row>
    <row r="10155" spans="3:3">
      <c r="C10155" s="13">
        <f t="shared" ca="1" si="943"/>
        <v>1991.5913285299496</v>
      </c>
    </row>
    <row r="10156" spans="3:3">
      <c r="C10156" s="13">
        <f t="shared" ca="1" si="943"/>
        <v>2001.3853760867864</v>
      </c>
    </row>
    <row r="10157" spans="3:3">
      <c r="C10157" s="13">
        <f t="shared" ca="1" si="943"/>
        <v>1989.747739995385</v>
      </c>
    </row>
    <row r="10158" spans="3:3">
      <c r="C10158" s="13">
        <f t="shared" ca="1" si="943"/>
        <v>2015.0338544295623</v>
      </c>
    </row>
    <row r="10159" spans="3:3">
      <c r="C10159" s="13">
        <f t="shared" ca="1" si="943"/>
        <v>1992.5336170118701</v>
      </c>
    </row>
    <row r="10160" spans="3:3">
      <c r="C10160" s="13">
        <f t="shared" ca="1" si="943"/>
        <v>1993.0325521662792</v>
      </c>
    </row>
    <row r="10161" spans="3:3">
      <c r="C10161" s="13">
        <f t="shared" ca="1" si="943"/>
        <v>1982.0246451540447</v>
      </c>
    </row>
    <row r="10162" spans="3:3">
      <c r="C10162" s="13">
        <f t="shared" ca="1" si="943"/>
        <v>1975.5323161508495</v>
      </c>
    </row>
    <row r="10163" spans="3:3">
      <c r="C10163" s="13">
        <f t="shared" ca="1" si="943"/>
        <v>2018.2351114092387</v>
      </c>
    </row>
    <row r="10164" spans="3:3">
      <c r="C10164" s="13">
        <f t="shared" ca="1" si="943"/>
        <v>2006.7988436097919</v>
      </c>
    </row>
    <row r="10165" spans="3:3">
      <c r="C10165" s="13">
        <f t="shared" ca="1" si="943"/>
        <v>1994.0382690453489</v>
      </c>
    </row>
    <row r="10166" spans="3:3">
      <c r="C10166" s="13">
        <f t="shared" ca="1" si="943"/>
        <v>1986.4742959285916</v>
      </c>
    </row>
    <row r="10167" spans="3:3">
      <c r="C10167" s="13">
        <f t="shared" ca="1" si="943"/>
        <v>2012.5354319032647</v>
      </c>
    </row>
    <row r="10168" spans="3:3">
      <c r="C10168" s="13">
        <f t="shared" ca="1" si="943"/>
        <v>2005.2925815590304</v>
      </c>
    </row>
    <row r="10169" spans="3:3">
      <c r="C10169" s="13">
        <f t="shared" ca="1" si="943"/>
        <v>2009.2175808626027</v>
      </c>
    </row>
    <row r="10170" spans="3:3">
      <c r="C10170" s="13">
        <f t="shared" ca="1" si="943"/>
        <v>2004.972972083455</v>
      </c>
    </row>
    <row r="10171" spans="3:3">
      <c r="C10171" s="13">
        <f t="shared" ca="1" si="943"/>
        <v>2005.3377465974095</v>
      </c>
    </row>
    <row r="10172" spans="3:3">
      <c r="C10172" s="13">
        <f t="shared" ca="1" si="943"/>
        <v>2002.3582704786133</v>
      </c>
    </row>
    <row r="10173" spans="3:3">
      <c r="C10173" s="13">
        <f t="shared" ca="1" si="943"/>
        <v>2006.186266980151</v>
      </c>
    </row>
    <row r="10174" spans="3:3">
      <c r="C10174" s="13">
        <f t="shared" ca="1" si="943"/>
        <v>1989.0103439600991</v>
      </c>
    </row>
    <row r="10175" spans="3:3">
      <c r="C10175" s="13">
        <f t="shared" ca="1" si="943"/>
        <v>1995.5225604001007</v>
      </c>
    </row>
    <row r="10176" spans="3:3">
      <c r="C10176" s="13">
        <f t="shared" ca="1" si="943"/>
        <v>2005.8036075426244</v>
      </c>
    </row>
    <row r="10177" spans="3:3">
      <c r="C10177" s="13">
        <f t="shared" ca="1" si="943"/>
        <v>1997.180975994778</v>
      </c>
    </row>
    <row r="10178" spans="3:3">
      <c r="C10178" s="13">
        <f t="shared" ca="1" si="943"/>
        <v>1990.1839815484227</v>
      </c>
    </row>
    <row r="10179" spans="3:3">
      <c r="C10179" s="13">
        <f t="shared" ca="1" si="943"/>
        <v>1985.7956530517542</v>
      </c>
    </row>
    <row r="10180" spans="3:3">
      <c r="C10180" s="13">
        <f t="shared" ca="1" si="943"/>
        <v>2003.2704228384221</v>
      </c>
    </row>
    <row r="10181" spans="3:3">
      <c r="C10181" s="13">
        <f t="shared" ca="1" si="943"/>
        <v>1997.263154639599</v>
      </c>
    </row>
    <row r="10182" spans="3:3">
      <c r="C10182" s="13">
        <f t="shared" ca="1" si="943"/>
        <v>2000.0447515753078</v>
      </c>
    </row>
    <row r="10183" spans="3:3">
      <c r="C10183" s="13">
        <f t="shared" ca="1" si="943"/>
        <v>1995.3222304439121</v>
      </c>
    </row>
    <row r="10184" spans="3:3">
      <c r="C10184" s="13">
        <f t="shared" ca="1" si="943"/>
        <v>2008.1438069351152</v>
      </c>
    </row>
    <row r="10185" spans="3:3">
      <c r="C10185" s="13">
        <f t="shared" ca="1" si="943"/>
        <v>2025.7896635286061</v>
      </c>
    </row>
    <row r="10186" spans="3:3">
      <c r="C10186" s="13">
        <f t="shared" ca="1" si="943"/>
        <v>2006.6976901738037</v>
      </c>
    </row>
    <row r="10187" spans="3:3">
      <c r="C10187" s="13">
        <f t="shared" ca="1" si="943"/>
        <v>2009.9700489138702</v>
      </c>
    </row>
    <row r="10188" spans="3:3">
      <c r="C10188" s="13">
        <f t="shared" ca="1" si="943"/>
        <v>1998.1536130732181</v>
      </c>
    </row>
    <row r="10189" spans="3:3">
      <c r="C10189" s="13">
        <f t="shared" ca="1" si="943"/>
        <v>2008.9918259187061</v>
      </c>
    </row>
    <row r="10190" spans="3:3">
      <c r="C10190" s="13">
        <f t="shared" ca="1" si="943"/>
        <v>1987.8456565063157</v>
      </c>
    </row>
    <row r="10191" spans="3:3">
      <c r="C10191" s="13">
        <f t="shared" ca="1" si="943"/>
        <v>1964.1459217280694</v>
      </c>
    </row>
    <row r="10192" spans="3:3">
      <c r="C10192" s="13">
        <f t="shared" ca="1" si="943"/>
        <v>2014.0232462924193</v>
      </c>
    </row>
    <row r="10193" spans="3:3">
      <c r="C10193" s="13">
        <f t="shared" ca="1" si="943"/>
        <v>1997.6605981492846</v>
      </c>
    </row>
    <row r="10194" spans="3:3">
      <c r="C10194" s="13">
        <f t="shared" ca="1" si="943"/>
        <v>1997.1723578454778</v>
      </c>
    </row>
    <row r="10195" spans="3:3">
      <c r="C10195" s="13">
        <f t="shared" ca="1" si="943"/>
        <v>1988.9073093006257</v>
      </c>
    </row>
    <row r="10196" spans="3:3">
      <c r="C10196" s="13">
        <f t="shared" ca="1" si="943"/>
        <v>1988.2292437156327</v>
      </c>
    </row>
    <row r="10197" spans="3:3">
      <c r="C10197" s="13">
        <f t="shared" ca="1" si="943"/>
        <v>2007.0652022133497</v>
      </c>
    </row>
    <row r="10198" spans="3:3">
      <c r="C10198" s="13">
        <f t="shared" ca="1" si="943"/>
        <v>2000.8634553578206</v>
      </c>
    </row>
    <row r="10199" spans="3:3">
      <c r="C10199" s="13">
        <f t="shared" ca="1" si="943"/>
        <v>2001.1822800107564</v>
      </c>
    </row>
    <row r="10200" spans="3:3">
      <c r="C10200" s="13">
        <f t="shared" ref="C10200:C10263" ca="1" si="944">NORMINV(RAND(),$D$3,$G$3)</f>
        <v>1988.2147472288241</v>
      </c>
    </row>
    <row r="10201" spans="3:3">
      <c r="C10201" s="13">
        <f t="shared" ca="1" si="944"/>
        <v>2015.6929081572889</v>
      </c>
    </row>
    <row r="10202" spans="3:3">
      <c r="C10202" s="13">
        <f t="shared" ca="1" si="944"/>
        <v>2003.4384372515726</v>
      </c>
    </row>
    <row r="10203" spans="3:3">
      <c r="C10203" s="13">
        <f t="shared" ca="1" si="944"/>
        <v>1993.3439433451335</v>
      </c>
    </row>
    <row r="10204" spans="3:3">
      <c r="C10204" s="13">
        <f t="shared" ca="1" si="944"/>
        <v>2008.6142072113075</v>
      </c>
    </row>
    <row r="10205" spans="3:3">
      <c r="C10205" s="13">
        <f t="shared" ca="1" si="944"/>
        <v>2002.7934187894964</v>
      </c>
    </row>
    <row r="10206" spans="3:3">
      <c r="C10206" s="13">
        <f t="shared" ca="1" si="944"/>
        <v>2000.1466818691902</v>
      </c>
    </row>
    <row r="10207" spans="3:3">
      <c r="C10207" s="13">
        <f t="shared" ca="1" si="944"/>
        <v>2016.5720615417422</v>
      </c>
    </row>
    <row r="10208" spans="3:3">
      <c r="C10208" s="13">
        <f t="shared" ca="1" si="944"/>
        <v>1986.7296489182254</v>
      </c>
    </row>
    <row r="10209" spans="3:3">
      <c r="C10209" s="13">
        <f t="shared" ca="1" si="944"/>
        <v>1992.9858861403234</v>
      </c>
    </row>
    <row r="10210" spans="3:3">
      <c r="C10210" s="13">
        <f t="shared" ca="1" si="944"/>
        <v>1983.0877262775123</v>
      </c>
    </row>
    <row r="10211" spans="3:3">
      <c r="C10211" s="13">
        <f t="shared" ca="1" si="944"/>
        <v>1999.951785827046</v>
      </c>
    </row>
    <row r="10212" spans="3:3">
      <c r="C10212" s="13">
        <f t="shared" ca="1" si="944"/>
        <v>2004.2347470944871</v>
      </c>
    </row>
    <row r="10213" spans="3:3">
      <c r="C10213" s="13">
        <f t="shared" ca="1" si="944"/>
        <v>1997.2516772643464</v>
      </c>
    </row>
    <row r="10214" spans="3:3">
      <c r="C10214" s="13">
        <f t="shared" ca="1" si="944"/>
        <v>1997.237051125016</v>
      </c>
    </row>
    <row r="10215" spans="3:3">
      <c r="C10215" s="13">
        <f t="shared" ca="1" si="944"/>
        <v>1983.0960823087676</v>
      </c>
    </row>
    <row r="10216" spans="3:3">
      <c r="C10216" s="13">
        <f t="shared" ca="1" si="944"/>
        <v>1983.1161102437011</v>
      </c>
    </row>
    <row r="10217" spans="3:3">
      <c r="C10217" s="13">
        <f t="shared" ca="1" si="944"/>
        <v>2002.0822516861172</v>
      </c>
    </row>
    <row r="10218" spans="3:3">
      <c r="C10218" s="13">
        <f t="shared" ca="1" si="944"/>
        <v>1984.1416111438086</v>
      </c>
    </row>
    <row r="10219" spans="3:3">
      <c r="C10219" s="13">
        <f t="shared" ca="1" si="944"/>
        <v>1995.8577513844743</v>
      </c>
    </row>
    <row r="10220" spans="3:3">
      <c r="C10220" s="13">
        <f t="shared" ca="1" si="944"/>
        <v>2004.5931667444845</v>
      </c>
    </row>
    <row r="10221" spans="3:3">
      <c r="C10221" s="13">
        <f t="shared" ca="1" si="944"/>
        <v>2018.3243523168555</v>
      </c>
    </row>
    <row r="10222" spans="3:3">
      <c r="C10222" s="13">
        <f t="shared" ca="1" si="944"/>
        <v>1994.4461234965581</v>
      </c>
    </row>
    <row r="10223" spans="3:3">
      <c r="C10223" s="13">
        <f t="shared" ca="1" si="944"/>
        <v>1991.5131914380102</v>
      </c>
    </row>
    <row r="10224" spans="3:3">
      <c r="C10224" s="13">
        <f t="shared" ca="1" si="944"/>
        <v>2020.188489434023</v>
      </c>
    </row>
    <row r="10225" spans="3:3">
      <c r="C10225" s="13">
        <f t="shared" ca="1" si="944"/>
        <v>1989.5772194748204</v>
      </c>
    </row>
    <row r="10226" spans="3:3">
      <c r="C10226" s="13">
        <f t="shared" ca="1" si="944"/>
        <v>2008.9706255740196</v>
      </c>
    </row>
    <row r="10227" spans="3:3">
      <c r="C10227" s="13">
        <f t="shared" ca="1" si="944"/>
        <v>1975.0884109583676</v>
      </c>
    </row>
    <row r="10228" spans="3:3">
      <c r="C10228" s="13">
        <f t="shared" ca="1" si="944"/>
        <v>2004.8787281294974</v>
      </c>
    </row>
    <row r="10229" spans="3:3">
      <c r="C10229" s="13">
        <f t="shared" ca="1" si="944"/>
        <v>2006.6522042578135</v>
      </c>
    </row>
    <row r="10230" spans="3:3">
      <c r="C10230" s="13">
        <f t="shared" ca="1" si="944"/>
        <v>1976.0550304313558</v>
      </c>
    </row>
    <row r="10231" spans="3:3">
      <c r="C10231" s="13">
        <f t="shared" ca="1" si="944"/>
        <v>1994.6548697027354</v>
      </c>
    </row>
    <row r="10232" spans="3:3">
      <c r="C10232" s="13">
        <f t="shared" ca="1" si="944"/>
        <v>2012.6365771360649</v>
      </c>
    </row>
    <row r="10233" spans="3:3">
      <c r="C10233" s="13">
        <f t="shared" ca="1" si="944"/>
        <v>2005.9786401139718</v>
      </c>
    </row>
    <row r="10234" spans="3:3">
      <c r="C10234" s="13">
        <f t="shared" ca="1" si="944"/>
        <v>1988.8325387004986</v>
      </c>
    </row>
    <row r="10235" spans="3:3">
      <c r="C10235" s="13">
        <f t="shared" ca="1" si="944"/>
        <v>2010.724487470646</v>
      </c>
    </row>
    <row r="10236" spans="3:3">
      <c r="C10236" s="13">
        <f t="shared" ca="1" si="944"/>
        <v>1988.9152102026239</v>
      </c>
    </row>
    <row r="10237" spans="3:3">
      <c r="C10237" s="13">
        <f t="shared" ca="1" si="944"/>
        <v>1995.1920306455288</v>
      </c>
    </row>
    <row r="10238" spans="3:3">
      <c r="C10238" s="13">
        <f t="shared" ca="1" si="944"/>
        <v>1998.0949688254018</v>
      </c>
    </row>
    <row r="10239" spans="3:3">
      <c r="C10239" s="13">
        <f t="shared" ca="1" si="944"/>
        <v>2000.0738529757691</v>
      </c>
    </row>
    <row r="10240" spans="3:3">
      <c r="C10240" s="13">
        <f t="shared" ca="1" si="944"/>
        <v>2007.0309681340991</v>
      </c>
    </row>
    <row r="10241" spans="3:3">
      <c r="C10241" s="13">
        <f t="shared" ca="1" si="944"/>
        <v>1999.0314970438801</v>
      </c>
    </row>
    <row r="10242" spans="3:3">
      <c r="C10242" s="13">
        <f t="shared" ca="1" si="944"/>
        <v>2013.8436972637614</v>
      </c>
    </row>
    <row r="10243" spans="3:3">
      <c r="C10243" s="13">
        <f t="shared" ca="1" si="944"/>
        <v>2003.671206869323</v>
      </c>
    </row>
    <row r="10244" spans="3:3">
      <c r="C10244" s="13">
        <f t="shared" ca="1" si="944"/>
        <v>1986.9000574254014</v>
      </c>
    </row>
    <row r="10245" spans="3:3">
      <c r="C10245" s="13">
        <f t="shared" ca="1" si="944"/>
        <v>1998.6162716411081</v>
      </c>
    </row>
    <row r="10246" spans="3:3">
      <c r="C10246" s="13">
        <f t="shared" ca="1" si="944"/>
        <v>2002.2544114421728</v>
      </c>
    </row>
    <row r="10247" spans="3:3">
      <c r="C10247" s="13">
        <f t="shared" ca="1" si="944"/>
        <v>1989.9070454644523</v>
      </c>
    </row>
    <row r="10248" spans="3:3">
      <c r="C10248" s="13">
        <f t="shared" ca="1" si="944"/>
        <v>2012.0816058212429</v>
      </c>
    </row>
    <row r="10249" spans="3:3">
      <c r="C10249" s="13">
        <f t="shared" ca="1" si="944"/>
        <v>1997.4015890850305</v>
      </c>
    </row>
    <row r="10250" spans="3:3">
      <c r="C10250" s="13">
        <f t="shared" ca="1" si="944"/>
        <v>2008.4368350185193</v>
      </c>
    </row>
    <row r="10251" spans="3:3">
      <c r="C10251" s="13">
        <f t="shared" ca="1" si="944"/>
        <v>2006.5036012961168</v>
      </c>
    </row>
    <row r="10252" spans="3:3">
      <c r="C10252" s="13">
        <f t="shared" ca="1" si="944"/>
        <v>1984.442151277914</v>
      </c>
    </row>
    <row r="10253" spans="3:3">
      <c r="C10253" s="13">
        <f t="shared" ca="1" si="944"/>
        <v>1992.7682462912073</v>
      </c>
    </row>
    <row r="10254" spans="3:3">
      <c r="C10254" s="13">
        <f t="shared" ca="1" si="944"/>
        <v>2009.2391257138559</v>
      </c>
    </row>
    <row r="10255" spans="3:3">
      <c r="C10255" s="13">
        <f t="shared" ca="1" si="944"/>
        <v>1989.2070517300506</v>
      </c>
    </row>
    <row r="10256" spans="3:3">
      <c r="C10256" s="13">
        <f t="shared" ca="1" si="944"/>
        <v>2002.2855371574308</v>
      </c>
    </row>
    <row r="10257" spans="3:3">
      <c r="C10257" s="13">
        <f t="shared" ca="1" si="944"/>
        <v>2002.8527233657808</v>
      </c>
    </row>
    <row r="10258" spans="3:3">
      <c r="C10258" s="13">
        <f t="shared" ca="1" si="944"/>
        <v>1987.7650908091155</v>
      </c>
    </row>
    <row r="10259" spans="3:3">
      <c r="C10259" s="13">
        <f t="shared" ca="1" si="944"/>
        <v>1990.4846663403107</v>
      </c>
    </row>
    <row r="10260" spans="3:3">
      <c r="C10260" s="13">
        <f t="shared" ca="1" si="944"/>
        <v>2027.7580921709116</v>
      </c>
    </row>
    <row r="10261" spans="3:3">
      <c r="C10261" s="13">
        <f t="shared" ca="1" si="944"/>
        <v>1997.9173097442524</v>
      </c>
    </row>
    <row r="10262" spans="3:3">
      <c r="C10262" s="13">
        <f t="shared" ca="1" si="944"/>
        <v>2004.7275847352973</v>
      </c>
    </row>
    <row r="10263" spans="3:3">
      <c r="C10263" s="13">
        <f t="shared" ca="1" si="944"/>
        <v>2014.3068704606474</v>
      </c>
    </row>
    <row r="10264" spans="3:3">
      <c r="C10264" s="13">
        <f t="shared" ref="C10264:C10327" ca="1" si="945">NORMINV(RAND(),$D$3,$G$3)</f>
        <v>1994.5844208755079</v>
      </c>
    </row>
    <row r="10265" spans="3:3">
      <c r="C10265" s="13">
        <f t="shared" ca="1" si="945"/>
        <v>1978.5121358172071</v>
      </c>
    </row>
    <row r="10266" spans="3:3">
      <c r="C10266" s="13">
        <f t="shared" ca="1" si="945"/>
        <v>1998.2755358318511</v>
      </c>
    </row>
    <row r="10267" spans="3:3">
      <c r="C10267" s="13">
        <f t="shared" ca="1" si="945"/>
        <v>1998.7895625349815</v>
      </c>
    </row>
    <row r="10268" spans="3:3">
      <c r="C10268" s="13">
        <f t="shared" ca="1" si="945"/>
        <v>1998.5054767272597</v>
      </c>
    </row>
    <row r="10269" spans="3:3">
      <c r="C10269" s="13">
        <f t="shared" ca="1" si="945"/>
        <v>1988.0447826581044</v>
      </c>
    </row>
    <row r="10270" spans="3:3">
      <c r="C10270" s="13">
        <f t="shared" ca="1" si="945"/>
        <v>2008.7708038989263</v>
      </c>
    </row>
    <row r="10271" spans="3:3">
      <c r="C10271" s="13">
        <f t="shared" ca="1" si="945"/>
        <v>2005.42820902013</v>
      </c>
    </row>
    <row r="10272" spans="3:3">
      <c r="C10272" s="13">
        <f t="shared" ca="1" si="945"/>
        <v>1999.9962647051707</v>
      </c>
    </row>
    <row r="10273" spans="3:3">
      <c r="C10273" s="13">
        <f t="shared" ca="1" si="945"/>
        <v>2008.68687894663</v>
      </c>
    </row>
    <row r="10274" spans="3:3">
      <c r="C10274" s="13">
        <f t="shared" ca="1" si="945"/>
        <v>2001.0629013951429</v>
      </c>
    </row>
    <row r="10275" spans="3:3">
      <c r="C10275" s="13">
        <f t="shared" ca="1" si="945"/>
        <v>1997.9369604415479</v>
      </c>
    </row>
    <row r="10276" spans="3:3">
      <c r="C10276" s="13">
        <f t="shared" ca="1" si="945"/>
        <v>1989.6282134619391</v>
      </c>
    </row>
    <row r="10277" spans="3:3">
      <c r="C10277" s="13">
        <f t="shared" ca="1" si="945"/>
        <v>2005.7118154051564</v>
      </c>
    </row>
    <row r="10278" spans="3:3">
      <c r="C10278" s="13">
        <f t="shared" ca="1" si="945"/>
        <v>2002.023497282167</v>
      </c>
    </row>
    <row r="10279" spans="3:3">
      <c r="C10279" s="13">
        <f t="shared" ca="1" si="945"/>
        <v>2011.1566394877666</v>
      </c>
    </row>
    <row r="10280" spans="3:3">
      <c r="C10280" s="13">
        <f t="shared" ca="1" si="945"/>
        <v>1992.2650973193663</v>
      </c>
    </row>
    <row r="10281" spans="3:3">
      <c r="C10281" s="13">
        <f t="shared" ca="1" si="945"/>
        <v>2002.2589899463992</v>
      </c>
    </row>
    <row r="10282" spans="3:3">
      <c r="C10282" s="13">
        <f t="shared" ca="1" si="945"/>
        <v>2001.5683508640136</v>
      </c>
    </row>
    <row r="10283" spans="3:3">
      <c r="C10283" s="13">
        <f t="shared" ca="1" si="945"/>
        <v>2000.8624054052239</v>
      </c>
    </row>
    <row r="10284" spans="3:3">
      <c r="C10284" s="13">
        <f t="shared" ca="1" si="945"/>
        <v>2005.367763105653</v>
      </c>
    </row>
    <row r="10285" spans="3:3">
      <c r="C10285" s="13">
        <f t="shared" ca="1" si="945"/>
        <v>2037.2165917548323</v>
      </c>
    </row>
    <row r="10286" spans="3:3">
      <c r="C10286" s="13">
        <f t="shared" ca="1" si="945"/>
        <v>1993.13207074607</v>
      </c>
    </row>
    <row r="10287" spans="3:3">
      <c r="C10287" s="13">
        <f t="shared" ca="1" si="945"/>
        <v>2013.6076640020942</v>
      </c>
    </row>
    <row r="10288" spans="3:3">
      <c r="C10288" s="13">
        <f t="shared" ca="1" si="945"/>
        <v>1982.2909293659909</v>
      </c>
    </row>
    <row r="10289" spans="3:3">
      <c r="C10289" s="13">
        <f t="shared" ca="1" si="945"/>
        <v>2026.3462469276153</v>
      </c>
    </row>
    <row r="10290" spans="3:3">
      <c r="C10290" s="13">
        <f t="shared" ca="1" si="945"/>
        <v>2006.9363697221017</v>
      </c>
    </row>
    <row r="10291" spans="3:3">
      <c r="C10291" s="13">
        <f t="shared" ca="1" si="945"/>
        <v>2009.2663699679558</v>
      </c>
    </row>
    <row r="10292" spans="3:3">
      <c r="C10292" s="13">
        <f t="shared" ca="1" si="945"/>
        <v>2001.9854378050641</v>
      </c>
    </row>
    <row r="10293" spans="3:3">
      <c r="C10293" s="13">
        <f t="shared" ca="1" si="945"/>
        <v>2008.2140967163348</v>
      </c>
    </row>
    <row r="10294" spans="3:3">
      <c r="C10294" s="13">
        <f t="shared" ca="1" si="945"/>
        <v>1994.8245962057576</v>
      </c>
    </row>
    <row r="10295" spans="3:3">
      <c r="C10295" s="13">
        <f t="shared" ca="1" si="945"/>
        <v>2016.665991718183</v>
      </c>
    </row>
    <row r="10296" spans="3:3">
      <c r="C10296" s="13">
        <f t="shared" ca="1" si="945"/>
        <v>1998.0118733880674</v>
      </c>
    </row>
    <row r="10297" spans="3:3">
      <c r="C10297" s="13">
        <f t="shared" ca="1" si="945"/>
        <v>2024.0963123696424</v>
      </c>
    </row>
    <row r="10298" spans="3:3">
      <c r="C10298" s="13">
        <f t="shared" ca="1" si="945"/>
        <v>2004.7397738451082</v>
      </c>
    </row>
    <row r="10299" spans="3:3">
      <c r="C10299" s="13">
        <f t="shared" ca="1" si="945"/>
        <v>1966.9920411690173</v>
      </c>
    </row>
    <row r="10300" spans="3:3">
      <c r="C10300" s="13">
        <f t="shared" ca="1" si="945"/>
        <v>2000.3981910421321</v>
      </c>
    </row>
    <row r="10301" spans="3:3">
      <c r="C10301" s="13">
        <f t="shared" ca="1" si="945"/>
        <v>2014.7133750311475</v>
      </c>
    </row>
    <row r="10302" spans="3:3">
      <c r="C10302" s="13">
        <f t="shared" ca="1" si="945"/>
        <v>1990.3568306923291</v>
      </c>
    </row>
    <row r="10303" spans="3:3">
      <c r="C10303" s="13">
        <f t="shared" ca="1" si="945"/>
        <v>2015.2553580998558</v>
      </c>
    </row>
    <row r="10304" spans="3:3">
      <c r="C10304" s="13">
        <f t="shared" ca="1" si="945"/>
        <v>1998.2539324440922</v>
      </c>
    </row>
    <row r="10305" spans="3:3">
      <c r="C10305" s="13">
        <f t="shared" ca="1" si="945"/>
        <v>2007.3903999282304</v>
      </c>
    </row>
    <row r="10306" spans="3:3">
      <c r="C10306" s="13">
        <f t="shared" ca="1" si="945"/>
        <v>2000.2669966306155</v>
      </c>
    </row>
    <row r="10307" spans="3:3">
      <c r="C10307" s="13">
        <f t="shared" ca="1" si="945"/>
        <v>2016.8125588578059</v>
      </c>
    </row>
    <row r="10308" spans="3:3">
      <c r="C10308" s="13">
        <f t="shared" ca="1" si="945"/>
        <v>2020.8395799986308</v>
      </c>
    </row>
    <row r="10309" spans="3:3">
      <c r="C10309" s="13">
        <f t="shared" ca="1" si="945"/>
        <v>2002.9494958903651</v>
      </c>
    </row>
    <row r="10310" spans="3:3">
      <c r="C10310" s="13">
        <f t="shared" ca="1" si="945"/>
        <v>1981.9142771552438</v>
      </c>
    </row>
    <row r="10311" spans="3:3">
      <c r="C10311" s="13">
        <f t="shared" ca="1" si="945"/>
        <v>1978.9536948059388</v>
      </c>
    </row>
    <row r="10312" spans="3:3">
      <c r="C10312" s="13">
        <f t="shared" ca="1" si="945"/>
        <v>2003.4983450777938</v>
      </c>
    </row>
    <row r="10313" spans="3:3">
      <c r="C10313" s="13">
        <f t="shared" ca="1" si="945"/>
        <v>2002.4371764114037</v>
      </c>
    </row>
    <row r="10314" spans="3:3">
      <c r="C10314" s="13">
        <f t="shared" ca="1" si="945"/>
        <v>1971.0225766931717</v>
      </c>
    </row>
    <row r="10315" spans="3:3">
      <c r="C10315" s="13">
        <f t="shared" ca="1" si="945"/>
        <v>2002.1849123965651</v>
      </c>
    </row>
    <row r="10316" spans="3:3">
      <c r="C10316" s="13">
        <f t="shared" ca="1" si="945"/>
        <v>2003.5662309403999</v>
      </c>
    </row>
    <row r="10317" spans="3:3">
      <c r="C10317" s="13">
        <f t="shared" ca="1" si="945"/>
        <v>1995.2510692218286</v>
      </c>
    </row>
    <row r="10318" spans="3:3">
      <c r="C10318" s="13">
        <f t="shared" ca="1" si="945"/>
        <v>1993.3080759608883</v>
      </c>
    </row>
    <row r="10319" spans="3:3">
      <c r="C10319" s="13">
        <f t="shared" ca="1" si="945"/>
        <v>1989.6167759422287</v>
      </c>
    </row>
    <row r="10320" spans="3:3">
      <c r="C10320" s="13">
        <f t="shared" ca="1" si="945"/>
        <v>1997.5633652866495</v>
      </c>
    </row>
    <row r="10321" spans="3:3">
      <c r="C10321" s="13">
        <f t="shared" ca="1" si="945"/>
        <v>2005.5393699838771</v>
      </c>
    </row>
    <row r="10322" spans="3:3">
      <c r="C10322" s="13">
        <f t="shared" ca="1" si="945"/>
        <v>2003.6358964450917</v>
      </c>
    </row>
    <row r="10323" spans="3:3">
      <c r="C10323" s="13">
        <f t="shared" ca="1" si="945"/>
        <v>2011.6477415655281</v>
      </c>
    </row>
    <row r="10324" spans="3:3">
      <c r="C10324" s="13">
        <f t="shared" ca="1" si="945"/>
        <v>1978.9183776709349</v>
      </c>
    </row>
    <row r="10325" spans="3:3">
      <c r="C10325" s="13">
        <f t="shared" ca="1" si="945"/>
        <v>2001.8365083181898</v>
      </c>
    </row>
    <row r="10326" spans="3:3">
      <c r="C10326" s="13">
        <f t="shared" ca="1" si="945"/>
        <v>1990.8290219312146</v>
      </c>
    </row>
    <row r="10327" spans="3:3">
      <c r="C10327" s="13">
        <f t="shared" ca="1" si="945"/>
        <v>1995.5776008568669</v>
      </c>
    </row>
    <row r="10328" spans="3:3">
      <c r="C10328" s="13">
        <f t="shared" ref="C10328:C10391" ca="1" si="946">NORMINV(RAND(),$D$3,$G$3)</f>
        <v>1986.911140991321</v>
      </c>
    </row>
    <row r="10329" spans="3:3">
      <c r="C10329" s="13">
        <f t="shared" ca="1" si="946"/>
        <v>2005.5882838447678</v>
      </c>
    </row>
    <row r="10330" spans="3:3">
      <c r="C10330" s="13">
        <f t="shared" ca="1" si="946"/>
        <v>1990.7130468761193</v>
      </c>
    </row>
    <row r="10331" spans="3:3">
      <c r="C10331" s="13">
        <f t="shared" ca="1" si="946"/>
        <v>1996.6366406888176</v>
      </c>
    </row>
    <row r="10332" spans="3:3">
      <c r="C10332" s="13">
        <f t="shared" ca="1" si="946"/>
        <v>2000.1698393878567</v>
      </c>
    </row>
    <row r="10333" spans="3:3">
      <c r="C10333" s="13">
        <f t="shared" ca="1" si="946"/>
        <v>2017.2894189601668</v>
      </c>
    </row>
    <row r="10334" spans="3:3">
      <c r="C10334" s="13">
        <f t="shared" ca="1" si="946"/>
        <v>1987.024090786231</v>
      </c>
    </row>
    <row r="10335" spans="3:3">
      <c r="C10335" s="13">
        <f t="shared" ca="1" si="946"/>
        <v>2020.2206150398799</v>
      </c>
    </row>
    <row r="10336" spans="3:3">
      <c r="C10336" s="13">
        <f t="shared" ca="1" si="946"/>
        <v>2000.2674110780979</v>
      </c>
    </row>
    <row r="10337" spans="3:3">
      <c r="C10337" s="13">
        <f t="shared" ca="1" si="946"/>
        <v>1991.4198647190317</v>
      </c>
    </row>
    <row r="10338" spans="3:3">
      <c r="C10338" s="13">
        <f t="shared" ca="1" si="946"/>
        <v>1992.6373833799942</v>
      </c>
    </row>
    <row r="10339" spans="3:3">
      <c r="C10339" s="13">
        <f t="shared" ca="1" si="946"/>
        <v>1991.6363650761591</v>
      </c>
    </row>
    <row r="10340" spans="3:3">
      <c r="C10340" s="13">
        <f t="shared" ca="1" si="946"/>
        <v>2001.4525637635204</v>
      </c>
    </row>
    <row r="10341" spans="3:3">
      <c r="C10341" s="13">
        <f t="shared" ca="1" si="946"/>
        <v>2008.5383191477349</v>
      </c>
    </row>
    <row r="10342" spans="3:3">
      <c r="C10342" s="13">
        <f t="shared" ca="1" si="946"/>
        <v>1985.1094219751217</v>
      </c>
    </row>
    <row r="10343" spans="3:3">
      <c r="C10343" s="13">
        <f t="shared" ca="1" si="946"/>
        <v>1983.4231962736628</v>
      </c>
    </row>
    <row r="10344" spans="3:3">
      <c r="C10344" s="13">
        <f t="shared" ca="1" si="946"/>
        <v>1995.9205731315221</v>
      </c>
    </row>
    <row r="10345" spans="3:3">
      <c r="C10345" s="13">
        <f t="shared" ca="1" si="946"/>
        <v>2011.4609763539665</v>
      </c>
    </row>
    <row r="10346" spans="3:3">
      <c r="C10346" s="13">
        <f t="shared" ca="1" si="946"/>
        <v>2006.9952158310271</v>
      </c>
    </row>
    <row r="10347" spans="3:3">
      <c r="C10347" s="13">
        <f t="shared" ca="1" si="946"/>
        <v>2023.5395201574531</v>
      </c>
    </row>
    <row r="10348" spans="3:3">
      <c r="C10348" s="13">
        <f t="shared" ca="1" si="946"/>
        <v>2019.1611183616792</v>
      </c>
    </row>
    <row r="10349" spans="3:3">
      <c r="C10349" s="13">
        <f t="shared" ca="1" si="946"/>
        <v>1977.8817167249599</v>
      </c>
    </row>
    <row r="10350" spans="3:3">
      <c r="C10350" s="13">
        <f t="shared" ca="1" si="946"/>
        <v>2009.3827682328119</v>
      </c>
    </row>
    <row r="10351" spans="3:3">
      <c r="C10351" s="13">
        <f t="shared" ca="1" si="946"/>
        <v>1990.7744029571381</v>
      </c>
    </row>
    <row r="10352" spans="3:3">
      <c r="C10352" s="13">
        <f t="shared" ca="1" si="946"/>
        <v>2019.6609475681128</v>
      </c>
    </row>
    <row r="10353" spans="3:3">
      <c r="C10353" s="13">
        <f t="shared" ca="1" si="946"/>
        <v>1993.9651692715765</v>
      </c>
    </row>
    <row r="10354" spans="3:3">
      <c r="C10354" s="13">
        <f t="shared" ca="1" si="946"/>
        <v>2007.8879089251841</v>
      </c>
    </row>
    <row r="10355" spans="3:3">
      <c r="C10355" s="13">
        <f t="shared" ca="1" si="946"/>
        <v>2013.9775137542917</v>
      </c>
    </row>
    <row r="10356" spans="3:3">
      <c r="C10356" s="13">
        <f t="shared" ca="1" si="946"/>
        <v>2007.6554327954807</v>
      </c>
    </row>
    <row r="10357" spans="3:3">
      <c r="C10357" s="13">
        <f t="shared" ca="1" si="946"/>
        <v>2012.1041664243344</v>
      </c>
    </row>
    <row r="10358" spans="3:3">
      <c r="C10358" s="13">
        <f t="shared" ca="1" si="946"/>
        <v>1969.3379485183564</v>
      </c>
    </row>
    <row r="10359" spans="3:3">
      <c r="C10359" s="13">
        <f t="shared" ca="1" si="946"/>
        <v>1994.9579478392632</v>
      </c>
    </row>
    <row r="10360" spans="3:3">
      <c r="C10360" s="13">
        <f t="shared" ca="1" si="946"/>
        <v>2003.7439006587335</v>
      </c>
    </row>
    <row r="10361" spans="3:3">
      <c r="C10361" s="13">
        <f t="shared" ca="1" si="946"/>
        <v>1997.7134193075353</v>
      </c>
    </row>
    <row r="10362" spans="3:3">
      <c r="C10362" s="13">
        <f t="shared" ca="1" si="946"/>
        <v>1971.3551946021519</v>
      </c>
    </row>
    <row r="10363" spans="3:3">
      <c r="C10363" s="13">
        <f t="shared" ca="1" si="946"/>
        <v>2013.4208784631192</v>
      </c>
    </row>
    <row r="10364" spans="3:3">
      <c r="C10364" s="13">
        <f t="shared" ca="1" si="946"/>
        <v>2001.7607548751625</v>
      </c>
    </row>
    <row r="10365" spans="3:3">
      <c r="C10365" s="13">
        <f t="shared" ca="1" si="946"/>
        <v>1998.5463743885393</v>
      </c>
    </row>
    <row r="10366" spans="3:3">
      <c r="C10366" s="13">
        <f t="shared" ca="1" si="946"/>
        <v>2017.8594363658465</v>
      </c>
    </row>
    <row r="10367" spans="3:3">
      <c r="C10367" s="13">
        <f t="shared" ca="1" si="946"/>
        <v>2002.2223079648256</v>
      </c>
    </row>
    <row r="10368" spans="3:3">
      <c r="C10368" s="13">
        <f t="shared" ca="1" si="946"/>
        <v>2000.4506836879489</v>
      </c>
    </row>
    <row r="10369" spans="3:3">
      <c r="C10369" s="13">
        <f t="shared" ca="1" si="946"/>
        <v>2005.0864975979089</v>
      </c>
    </row>
    <row r="10370" spans="3:3">
      <c r="C10370" s="13">
        <f t="shared" ca="1" si="946"/>
        <v>1990.8813258625062</v>
      </c>
    </row>
    <row r="10371" spans="3:3">
      <c r="C10371" s="13">
        <f t="shared" ca="1" si="946"/>
        <v>2002.0865568016939</v>
      </c>
    </row>
    <row r="10372" spans="3:3">
      <c r="C10372" s="13">
        <f t="shared" ca="1" si="946"/>
        <v>2007.7371391665247</v>
      </c>
    </row>
    <row r="10373" spans="3:3">
      <c r="C10373" s="13">
        <f t="shared" ca="1" si="946"/>
        <v>2007.5599704735732</v>
      </c>
    </row>
    <row r="10374" spans="3:3">
      <c r="C10374" s="13">
        <f t="shared" ca="1" si="946"/>
        <v>1995.5544135559026</v>
      </c>
    </row>
    <row r="10375" spans="3:3">
      <c r="C10375" s="13">
        <f t="shared" ca="1" si="946"/>
        <v>1996.4278394828198</v>
      </c>
    </row>
    <row r="10376" spans="3:3">
      <c r="C10376" s="13">
        <f t="shared" ca="1" si="946"/>
        <v>2017.718947391849</v>
      </c>
    </row>
    <row r="10377" spans="3:3">
      <c r="C10377" s="13">
        <f t="shared" ca="1" si="946"/>
        <v>2013.159662560543</v>
      </c>
    </row>
    <row r="10378" spans="3:3">
      <c r="C10378" s="13">
        <f t="shared" ca="1" si="946"/>
        <v>2012.2644006180108</v>
      </c>
    </row>
    <row r="10379" spans="3:3">
      <c r="C10379" s="13">
        <f t="shared" ca="1" si="946"/>
        <v>2002.1481056422176</v>
      </c>
    </row>
    <row r="10380" spans="3:3">
      <c r="C10380" s="13">
        <f t="shared" ca="1" si="946"/>
        <v>1979.7105415800788</v>
      </c>
    </row>
    <row r="10381" spans="3:3">
      <c r="C10381" s="13">
        <f t="shared" ca="1" si="946"/>
        <v>2011.8454998103671</v>
      </c>
    </row>
    <row r="10382" spans="3:3">
      <c r="C10382" s="13">
        <f t="shared" ca="1" si="946"/>
        <v>1989.5268069660947</v>
      </c>
    </row>
    <row r="10383" spans="3:3">
      <c r="C10383" s="13">
        <f t="shared" ca="1" si="946"/>
        <v>1989.4383044401316</v>
      </c>
    </row>
    <row r="10384" spans="3:3">
      <c r="C10384" s="13">
        <f t="shared" ca="1" si="946"/>
        <v>2011.7421226722408</v>
      </c>
    </row>
    <row r="10385" spans="3:3">
      <c r="C10385" s="13">
        <f t="shared" ca="1" si="946"/>
        <v>2008.4731306274248</v>
      </c>
    </row>
    <row r="10386" spans="3:3">
      <c r="C10386" s="13">
        <f t="shared" ca="1" si="946"/>
        <v>2009.0577577529016</v>
      </c>
    </row>
    <row r="10387" spans="3:3">
      <c r="C10387" s="13">
        <f t="shared" ca="1" si="946"/>
        <v>2006.3190140876225</v>
      </c>
    </row>
    <row r="10388" spans="3:3">
      <c r="C10388" s="13">
        <f t="shared" ca="1" si="946"/>
        <v>1999.5735064329126</v>
      </c>
    </row>
    <row r="10389" spans="3:3">
      <c r="C10389" s="13">
        <f t="shared" ca="1" si="946"/>
        <v>1990.0657118408431</v>
      </c>
    </row>
    <row r="10390" spans="3:3">
      <c r="C10390" s="13">
        <f t="shared" ca="1" si="946"/>
        <v>2006.729565761003</v>
      </c>
    </row>
    <row r="10391" spans="3:3">
      <c r="C10391" s="13">
        <f t="shared" ca="1" si="946"/>
        <v>2019.0276848271947</v>
      </c>
    </row>
    <row r="10392" spans="3:3">
      <c r="C10392" s="13">
        <f t="shared" ref="C10392:C10455" ca="1" si="947">NORMINV(RAND(),$D$3,$G$3)</f>
        <v>1971.7913289181181</v>
      </c>
    </row>
    <row r="10393" spans="3:3">
      <c r="C10393" s="13">
        <f t="shared" ca="1" si="947"/>
        <v>2016.9906417340296</v>
      </c>
    </row>
    <row r="10394" spans="3:3">
      <c r="C10394" s="13">
        <f t="shared" ca="1" si="947"/>
        <v>2012.9427639328292</v>
      </c>
    </row>
    <row r="10395" spans="3:3">
      <c r="C10395" s="13">
        <f t="shared" ca="1" si="947"/>
        <v>2014.0206092514272</v>
      </c>
    </row>
    <row r="10396" spans="3:3">
      <c r="C10396" s="13">
        <f t="shared" ca="1" si="947"/>
        <v>1999.5204626937443</v>
      </c>
    </row>
    <row r="10397" spans="3:3">
      <c r="C10397" s="13">
        <f t="shared" ca="1" si="947"/>
        <v>2011.0403778751313</v>
      </c>
    </row>
    <row r="10398" spans="3:3">
      <c r="C10398" s="13">
        <f t="shared" ca="1" si="947"/>
        <v>2007.9428887007782</v>
      </c>
    </row>
    <row r="10399" spans="3:3">
      <c r="C10399" s="13">
        <f t="shared" ca="1" si="947"/>
        <v>1995.7550327203567</v>
      </c>
    </row>
    <row r="10400" spans="3:3">
      <c r="C10400" s="13">
        <f t="shared" ca="1" si="947"/>
        <v>2006.8645765069032</v>
      </c>
    </row>
    <row r="10401" spans="3:3">
      <c r="C10401" s="13">
        <f t="shared" ca="1" si="947"/>
        <v>1996.5040653598119</v>
      </c>
    </row>
    <row r="10402" spans="3:3">
      <c r="C10402" s="13">
        <f t="shared" ca="1" si="947"/>
        <v>2003.485931890521</v>
      </c>
    </row>
    <row r="10403" spans="3:3">
      <c r="C10403" s="13">
        <f t="shared" ca="1" si="947"/>
        <v>2009.681175555975</v>
      </c>
    </row>
    <row r="10404" spans="3:3">
      <c r="C10404" s="13">
        <f t="shared" ca="1" si="947"/>
        <v>1986.3106178335277</v>
      </c>
    </row>
    <row r="10405" spans="3:3">
      <c r="C10405" s="13">
        <f t="shared" ca="1" si="947"/>
        <v>2013.8306995716887</v>
      </c>
    </row>
    <row r="10406" spans="3:3">
      <c r="C10406" s="13">
        <f t="shared" ca="1" si="947"/>
        <v>2000.2967726486477</v>
      </c>
    </row>
    <row r="10407" spans="3:3">
      <c r="C10407" s="13">
        <f t="shared" ca="1" si="947"/>
        <v>2000.1338003109454</v>
      </c>
    </row>
    <row r="10408" spans="3:3">
      <c r="C10408" s="13">
        <f t="shared" ca="1" si="947"/>
        <v>1999.2443303523269</v>
      </c>
    </row>
    <row r="10409" spans="3:3">
      <c r="C10409" s="13">
        <f t="shared" ca="1" si="947"/>
        <v>1995.2727068289564</v>
      </c>
    </row>
    <row r="10410" spans="3:3">
      <c r="C10410" s="13">
        <f t="shared" ca="1" si="947"/>
        <v>1992.8197204962539</v>
      </c>
    </row>
    <row r="10411" spans="3:3">
      <c r="C10411" s="13">
        <f t="shared" ca="1" si="947"/>
        <v>1992.0587671266767</v>
      </c>
    </row>
    <row r="10412" spans="3:3">
      <c r="C10412" s="13">
        <f t="shared" ca="1" si="947"/>
        <v>2021.4443215979175</v>
      </c>
    </row>
    <row r="10413" spans="3:3">
      <c r="C10413" s="13">
        <f t="shared" ca="1" si="947"/>
        <v>2005.7190254807988</v>
      </c>
    </row>
    <row r="10414" spans="3:3">
      <c r="C10414" s="13">
        <f t="shared" ca="1" si="947"/>
        <v>2000.6507702933882</v>
      </c>
    </row>
    <row r="10415" spans="3:3">
      <c r="C10415" s="13">
        <f t="shared" ca="1" si="947"/>
        <v>2030.4366030499393</v>
      </c>
    </row>
    <row r="10416" spans="3:3">
      <c r="C10416" s="13">
        <f t="shared" ca="1" si="947"/>
        <v>2010.0451509757831</v>
      </c>
    </row>
    <row r="10417" spans="3:3">
      <c r="C10417" s="13">
        <f t="shared" ca="1" si="947"/>
        <v>2002.5296975445065</v>
      </c>
    </row>
    <row r="10418" spans="3:3">
      <c r="C10418" s="13">
        <f t="shared" ca="1" si="947"/>
        <v>2005.8718081871411</v>
      </c>
    </row>
    <row r="10419" spans="3:3">
      <c r="C10419" s="13">
        <f t="shared" ca="1" si="947"/>
        <v>1995.635834312171</v>
      </c>
    </row>
    <row r="10420" spans="3:3">
      <c r="C10420" s="13">
        <f t="shared" ca="1" si="947"/>
        <v>1995.0289771713328</v>
      </c>
    </row>
    <row r="10421" spans="3:3">
      <c r="C10421" s="13">
        <f t="shared" ca="1" si="947"/>
        <v>1986.0866748765629</v>
      </c>
    </row>
    <row r="10422" spans="3:3">
      <c r="C10422" s="13">
        <f t="shared" ca="1" si="947"/>
        <v>2014.219023213315</v>
      </c>
    </row>
    <row r="10423" spans="3:3">
      <c r="C10423" s="13">
        <f t="shared" ca="1" si="947"/>
        <v>2004.8992105157797</v>
      </c>
    </row>
    <row r="10424" spans="3:3">
      <c r="C10424" s="13">
        <f t="shared" ca="1" si="947"/>
        <v>1994.5998402792793</v>
      </c>
    </row>
    <row r="10425" spans="3:3">
      <c r="C10425" s="13">
        <f t="shared" ca="1" si="947"/>
        <v>1999.4138032524465</v>
      </c>
    </row>
    <row r="10426" spans="3:3">
      <c r="C10426" s="13">
        <f t="shared" ca="1" si="947"/>
        <v>1986.8821225069119</v>
      </c>
    </row>
    <row r="10427" spans="3:3">
      <c r="C10427" s="13">
        <f t="shared" ca="1" si="947"/>
        <v>2020.6525701569674</v>
      </c>
    </row>
    <row r="10428" spans="3:3">
      <c r="C10428" s="13">
        <f t="shared" ca="1" si="947"/>
        <v>1995.193501029295</v>
      </c>
    </row>
    <row r="10429" spans="3:3">
      <c r="C10429" s="13">
        <f t="shared" ca="1" si="947"/>
        <v>1996.8133297882039</v>
      </c>
    </row>
    <row r="10430" spans="3:3">
      <c r="C10430" s="13">
        <f t="shared" ca="1" si="947"/>
        <v>2020.9195016900314</v>
      </c>
    </row>
    <row r="10431" spans="3:3">
      <c r="C10431" s="13">
        <f t="shared" ca="1" si="947"/>
        <v>2003.5511431057873</v>
      </c>
    </row>
    <row r="10432" spans="3:3">
      <c r="C10432" s="13">
        <f t="shared" ca="1" si="947"/>
        <v>2003.5426415502918</v>
      </c>
    </row>
    <row r="10433" spans="3:3">
      <c r="C10433" s="13">
        <f t="shared" ca="1" si="947"/>
        <v>1998.723381884098</v>
      </c>
    </row>
    <row r="10434" spans="3:3">
      <c r="C10434" s="13">
        <f t="shared" ca="1" si="947"/>
        <v>1992.9798725200101</v>
      </c>
    </row>
    <row r="10435" spans="3:3">
      <c r="C10435" s="13">
        <f t="shared" ca="1" si="947"/>
        <v>2000.3329508640238</v>
      </c>
    </row>
    <row r="10436" spans="3:3">
      <c r="C10436" s="13">
        <f t="shared" ca="1" si="947"/>
        <v>1994.2590432640575</v>
      </c>
    </row>
    <row r="10437" spans="3:3">
      <c r="C10437" s="13">
        <f t="shared" ca="1" si="947"/>
        <v>1997.7140269216284</v>
      </c>
    </row>
    <row r="10438" spans="3:3">
      <c r="C10438" s="13">
        <f t="shared" ca="1" si="947"/>
        <v>1982.8008176221181</v>
      </c>
    </row>
    <row r="10439" spans="3:3">
      <c r="C10439" s="13">
        <f t="shared" ca="1" si="947"/>
        <v>2011.6779763462578</v>
      </c>
    </row>
    <row r="10440" spans="3:3">
      <c r="C10440" s="13">
        <f t="shared" ca="1" si="947"/>
        <v>1988.8875223080834</v>
      </c>
    </row>
    <row r="10441" spans="3:3">
      <c r="C10441" s="13">
        <f t="shared" ca="1" si="947"/>
        <v>2006.2712402822478</v>
      </c>
    </row>
    <row r="10442" spans="3:3">
      <c r="C10442" s="13">
        <f t="shared" ca="1" si="947"/>
        <v>1996.8819266874887</v>
      </c>
    </row>
    <row r="10443" spans="3:3">
      <c r="C10443" s="13">
        <f t="shared" ca="1" si="947"/>
        <v>2010.2928046692775</v>
      </c>
    </row>
    <row r="10444" spans="3:3">
      <c r="C10444" s="13">
        <f t="shared" ca="1" si="947"/>
        <v>2007.1652045290612</v>
      </c>
    </row>
    <row r="10445" spans="3:3">
      <c r="C10445" s="13">
        <f t="shared" ca="1" si="947"/>
        <v>2000.3222223813818</v>
      </c>
    </row>
    <row r="10446" spans="3:3">
      <c r="C10446" s="13">
        <f t="shared" ca="1" si="947"/>
        <v>1990.3336369007643</v>
      </c>
    </row>
    <row r="10447" spans="3:3">
      <c r="C10447" s="13">
        <f t="shared" ca="1" si="947"/>
        <v>1972.2333439340207</v>
      </c>
    </row>
    <row r="10448" spans="3:3">
      <c r="C10448" s="13">
        <f t="shared" ca="1" si="947"/>
        <v>2001.1958585284397</v>
      </c>
    </row>
    <row r="10449" spans="3:3">
      <c r="C10449" s="13">
        <f t="shared" ca="1" si="947"/>
        <v>1990.6007121425557</v>
      </c>
    </row>
    <row r="10450" spans="3:3">
      <c r="C10450" s="13">
        <f t="shared" ca="1" si="947"/>
        <v>2023.6361971993704</v>
      </c>
    </row>
    <row r="10451" spans="3:3">
      <c r="C10451" s="13">
        <f t="shared" ca="1" si="947"/>
        <v>2004.4351438693429</v>
      </c>
    </row>
    <row r="10452" spans="3:3">
      <c r="C10452" s="13">
        <f t="shared" ca="1" si="947"/>
        <v>2008.5116146908538</v>
      </c>
    </row>
    <row r="10453" spans="3:3">
      <c r="C10453" s="13">
        <f t="shared" ca="1" si="947"/>
        <v>1981.6106617504333</v>
      </c>
    </row>
    <row r="10454" spans="3:3">
      <c r="C10454" s="13">
        <f t="shared" ca="1" si="947"/>
        <v>1985.4190662712542</v>
      </c>
    </row>
    <row r="10455" spans="3:3">
      <c r="C10455" s="13">
        <f t="shared" ca="1" si="947"/>
        <v>2023.4312768867474</v>
      </c>
    </row>
    <row r="10456" spans="3:3">
      <c r="C10456" s="13">
        <f t="shared" ref="C10456:C10519" ca="1" si="948">NORMINV(RAND(),$D$3,$G$3)</f>
        <v>1994.6327185836853</v>
      </c>
    </row>
    <row r="10457" spans="3:3">
      <c r="C10457" s="13">
        <f t="shared" ca="1" si="948"/>
        <v>2006.0016465728754</v>
      </c>
    </row>
    <row r="10458" spans="3:3">
      <c r="C10458" s="13">
        <f t="shared" ca="1" si="948"/>
        <v>2015.8200589498545</v>
      </c>
    </row>
    <row r="10459" spans="3:3">
      <c r="C10459" s="13">
        <f t="shared" ca="1" si="948"/>
        <v>2007.657634734431</v>
      </c>
    </row>
    <row r="10460" spans="3:3">
      <c r="C10460" s="13">
        <f t="shared" ca="1" si="948"/>
        <v>1995.1154649468986</v>
      </c>
    </row>
    <row r="10461" spans="3:3">
      <c r="C10461" s="13">
        <f t="shared" ca="1" si="948"/>
        <v>1990.4410872113792</v>
      </c>
    </row>
    <row r="10462" spans="3:3">
      <c r="C10462" s="13">
        <f t="shared" ca="1" si="948"/>
        <v>2010.5030605819466</v>
      </c>
    </row>
    <row r="10463" spans="3:3">
      <c r="C10463" s="13">
        <f t="shared" ca="1" si="948"/>
        <v>2001.0346394406056</v>
      </c>
    </row>
    <row r="10464" spans="3:3">
      <c r="C10464" s="13">
        <f t="shared" ca="1" si="948"/>
        <v>1988.0597083233215</v>
      </c>
    </row>
    <row r="10465" spans="3:3">
      <c r="C10465" s="13">
        <f t="shared" ca="1" si="948"/>
        <v>2004.4242774638053</v>
      </c>
    </row>
    <row r="10466" spans="3:3">
      <c r="C10466" s="13">
        <f t="shared" ca="1" si="948"/>
        <v>2007.7212827464978</v>
      </c>
    </row>
    <row r="10467" spans="3:3">
      <c r="C10467" s="13">
        <f t="shared" ca="1" si="948"/>
        <v>1994.5516761570873</v>
      </c>
    </row>
    <row r="10468" spans="3:3">
      <c r="C10468" s="13">
        <f t="shared" ca="1" si="948"/>
        <v>1988.8299366197368</v>
      </c>
    </row>
    <row r="10469" spans="3:3">
      <c r="C10469" s="13">
        <f t="shared" ca="1" si="948"/>
        <v>2002.1693110117624</v>
      </c>
    </row>
    <row r="10470" spans="3:3">
      <c r="C10470" s="13">
        <f t="shared" ca="1" si="948"/>
        <v>2011.6873685480109</v>
      </c>
    </row>
    <row r="10471" spans="3:3">
      <c r="C10471" s="13">
        <f t="shared" ca="1" si="948"/>
        <v>2005.1611631037465</v>
      </c>
    </row>
    <row r="10472" spans="3:3">
      <c r="C10472" s="13">
        <f t="shared" ca="1" si="948"/>
        <v>1985.801564976417</v>
      </c>
    </row>
    <row r="10473" spans="3:3">
      <c r="C10473" s="13">
        <f t="shared" ca="1" si="948"/>
        <v>2015.8550021060146</v>
      </c>
    </row>
    <row r="10474" spans="3:3">
      <c r="C10474" s="13">
        <f t="shared" ca="1" si="948"/>
        <v>1992.2898937378848</v>
      </c>
    </row>
    <row r="10475" spans="3:3">
      <c r="C10475" s="13">
        <f t="shared" ca="1" si="948"/>
        <v>1991.2142718008213</v>
      </c>
    </row>
    <row r="10476" spans="3:3">
      <c r="C10476" s="13">
        <f t="shared" ca="1" si="948"/>
        <v>1994.1419960209905</v>
      </c>
    </row>
    <row r="10477" spans="3:3">
      <c r="C10477" s="13">
        <f t="shared" ca="1" si="948"/>
        <v>2000.5734161553353</v>
      </c>
    </row>
    <row r="10478" spans="3:3">
      <c r="C10478" s="13">
        <f t="shared" ca="1" si="948"/>
        <v>1992.7071203502569</v>
      </c>
    </row>
    <row r="10479" spans="3:3">
      <c r="C10479" s="13">
        <f t="shared" ca="1" si="948"/>
        <v>1977.2813607331195</v>
      </c>
    </row>
    <row r="10480" spans="3:3">
      <c r="C10480" s="13">
        <f t="shared" ca="1" si="948"/>
        <v>1990.7895736766186</v>
      </c>
    </row>
    <row r="10481" spans="3:3">
      <c r="C10481" s="13">
        <f t="shared" ca="1" si="948"/>
        <v>1983.1391472105383</v>
      </c>
    </row>
    <row r="10482" spans="3:3">
      <c r="C10482" s="13">
        <f t="shared" ca="1" si="948"/>
        <v>1985.1741715574017</v>
      </c>
    </row>
    <row r="10483" spans="3:3">
      <c r="C10483" s="13">
        <f t="shared" ca="1" si="948"/>
        <v>1995.2836234160118</v>
      </c>
    </row>
    <row r="10484" spans="3:3">
      <c r="C10484" s="13">
        <f t="shared" ca="1" si="948"/>
        <v>2015.6669286272961</v>
      </c>
    </row>
    <row r="10485" spans="3:3">
      <c r="C10485" s="13">
        <f t="shared" ca="1" si="948"/>
        <v>1995.2819878417256</v>
      </c>
    </row>
    <row r="10486" spans="3:3">
      <c r="C10486" s="13">
        <f t="shared" ca="1" si="948"/>
        <v>2011.6811323029945</v>
      </c>
    </row>
    <row r="10487" spans="3:3">
      <c r="C10487" s="13">
        <f t="shared" ca="1" si="948"/>
        <v>2007.1274165716693</v>
      </c>
    </row>
    <row r="10488" spans="3:3">
      <c r="C10488" s="13">
        <f t="shared" ca="1" si="948"/>
        <v>2009.4558748904349</v>
      </c>
    </row>
    <row r="10489" spans="3:3">
      <c r="C10489" s="13">
        <f t="shared" ca="1" si="948"/>
        <v>2000.8171285410622</v>
      </c>
    </row>
    <row r="10490" spans="3:3">
      <c r="C10490" s="13">
        <f t="shared" ca="1" si="948"/>
        <v>1985.7091232178093</v>
      </c>
    </row>
    <row r="10491" spans="3:3">
      <c r="C10491" s="13">
        <f t="shared" ca="1" si="948"/>
        <v>2009.8180284366169</v>
      </c>
    </row>
    <row r="10492" spans="3:3">
      <c r="C10492" s="13">
        <f t="shared" ca="1" si="948"/>
        <v>1972.1976015728999</v>
      </c>
    </row>
    <row r="10493" spans="3:3">
      <c r="C10493" s="13">
        <f t="shared" ca="1" si="948"/>
        <v>1991.5579492349698</v>
      </c>
    </row>
    <row r="10494" spans="3:3">
      <c r="C10494" s="13">
        <f t="shared" ca="1" si="948"/>
        <v>1998.4698233736367</v>
      </c>
    </row>
    <row r="10495" spans="3:3">
      <c r="C10495" s="13">
        <f t="shared" ca="1" si="948"/>
        <v>2009.7377637907434</v>
      </c>
    </row>
    <row r="10496" spans="3:3">
      <c r="C10496" s="13">
        <f t="shared" ca="1" si="948"/>
        <v>1991.1648291757747</v>
      </c>
    </row>
    <row r="10497" spans="3:3">
      <c r="C10497" s="13">
        <f t="shared" ca="1" si="948"/>
        <v>1991.7446658034735</v>
      </c>
    </row>
    <row r="10498" spans="3:3">
      <c r="C10498" s="13">
        <f t="shared" ca="1" si="948"/>
        <v>1999.555706365423</v>
      </c>
    </row>
    <row r="10499" spans="3:3">
      <c r="C10499" s="13">
        <f t="shared" ca="1" si="948"/>
        <v>1998.2800912822963</v>
      </c>
    </row>
    <row r="10500" spans="3:3">
      <c r="C10500" s="13">
        <f t="shared" ca="1" si="948"/>
        <v>1999.4705442458653</v>
      </c>
    </row>
    <row r="10501" spans="3:3">
      <c r="C10501" s="13">
        <f t="shared" ca="1" si="948"/>
        <v>2009.577095184485</v>
      </c>
    </row>
    <row r="10502" spans="3:3">
      <c r="C10502" s="13">
        <f t="shared" ca="1" si="948"/>
        <v>2008.3870857098468</v>
      </c>
    </row>
    <row r="10503" spans="3:3">
      <c r="C10503" s="13">
        <f t="shared" ca="1" si="948"/>
        <v>1982.6108737397763</v>
      </c>
    </row>
    <row r="10504" spans="3:3">
      <c r="C10504" s="13">
        <f t="shared" ca="1" si="948"/>
        <v>1998.2004044540877</v>
      </c>
    </row>
    <row r="10505" spans="3:3">
      <c r="C10505" s="13">
        <f t="shared" ca="1" si="948"/>
        <v>1997.9513504553347</v>
      </c>
    </row>
    <row r="10506" spans="3:3">
      <c r="C10506" s="13">
        <f t="shared" ca="1" si="948"/>
        <v>1988.9279568665715</v>
      </c>
    </row>
    <row r="10507" spans="3:3">
      <c r="C10507" s="13">
        <f t="shared" ca="1" si="948"/>
        <v>2000.6249466858408</v>
      </c>
    </row>
    <row r="10508" spans="3:3">
      <c r="C10508" s="13">
        <f t="shared" ca="1" si="948"/>
        <v>2015.6485595853437</v>
      </c>
    </row>
    <row r="10509" spans="3:3">
      <c r="C10509" s="13">
        <f t="shared" ca="1" si="948"/>
        <v>2002.9572247211711</v>
      </c>
    </row>
    <row r="10510" spans="3:3">
      <c r="C10510" s="13">
        <f t="shared" ca="1" si="948"/>
        <v>2012.1851274209905</v>
      </c>
    </row>
    <row r="10511" spans="3:3">
      <c r="C10511" s="13">
        <f t="shared" ca="1" si="948"/>
        <v>1992.556492865383</v>
      </c>
    </row>
    <row r="10512" spans="3:3">
      <c r="C10512" s="13">
        <f t="shared" ca="1" si="948"/>
        <v>2001.1947493171679</v>
      </c>
    </row>
    <row r="10513" spans="3:3">
      <c r="C10513" s="13">
        <f t="shared" ca="1" si="948"/>
        <v>1989.8263235969391</v>
      </c>
    </row>
    <row r="10514" spans="3:3">
      <c r="C10514" s="13">
        <f t="shared" ca="1" si="948"/>
        <v>2011.1755530037967</v>
      </c>
    </row>
    <row r="10515" spans="3:3">
      <c r="C10515" s="13">
        <f t="shared" ca="1" si="948"/>
        <v>2011.5372945518202</v>
      </c>
    </row>
    <row r="10516" spans="3:3">
      <c r="C10516" s="13">
        <f t="shared" ca="1" si="948"/>
        <v>1983.5584824136772</v>
      </c>
    </row>
    <row r="10517" spans="3:3">
      <c r="C10517" s="13">
        <f t="shared" ca="1" si="948"/>
        <v>1992.7893351403923</v>
      </c>
    </row>
    <row r="10518" spans="3:3">
      <c r="C10518" s="13">
        <f t="shared" ca="1" si="948"/>
        <v>1992.5474121809893</v>
      </c>
    </row>
    <row r="10519" spans="3:3">
      <c r="C10519" s="13">
        <f t="shared" ca="1" si="948"/>
        <v>1989.9807859395235</v>
      </c>
    </row>
    <row r="10520" spans="3:3">
      <c r="C10520" s="13">
        <f t="shared" ref="C10520:C10583" ca="1" si="949">NORMINV(RAND(),$D$3,$G$3)</f>
        <v>1978.1336435031305</v>
      </c>
    </row>
    <row r="10521" spans="3:3">
      <c r="C10521" s="13">
        <f t="shared" ca="1" si="949"/>
        <v>2012.4690724121861</v>
      </c>
    </row>
    <row r="10522" spans="3:3">
      <c r="C10522" s="13">
        <f t="shared" ca="1" si="949"/>
        <v>1988.6938857807249</v>
      </c>
    </row>
    <row r="10523" spans="3:3">
      <c r="C10523" s="13">
        <f t="shared" ca="1" si="949"/>
        <v>2011.9131580332125</v>
      </c>
    </row>
    <row r="10524" spans="3:3">
      <c r="C10524" s="13">
        <f t="shared" ca="1" si="949"/>
        <v>2000.6990791983192</v>
      </c>
    </row>
    <row r="10525" spans="3:3">
      <c r="C10525" s="13">
        <f t="shared" ca="1" si="949"/>
        <v>1995.7037813735369</v>
      </c>
    </row>
    <row r="10526" spans="3:3">
      <c r="C10526" s="13">
        <f t="shared" ca="1" si="949"/>
        <v>1997.2221812466234</v>
      </c>
    </row>
    <row r="10527" spans="3:3">
      <c r="C10527" s="13">
        <f t="shared" ca="1" si="949"/>
        <v>1982.2237274723559</v>
      </c>
    </row>
    <row r="10528" spans="3:3">
      <c r="C10528" s="13">
        <f t="shared" ca="1" si="949"/>
        <v>2001.397471116632</v>
      </c>
    </row>
    <row r="10529" spans="3:3">
      <c r="C10529" s="13">
        <f t="shared" ca="1" si="949"/>
        <v>1993.7686905525186</v>
      </c>
    </row>
    <row r="10530" spans="3:3">
      <c r="C10530" s="13">
        <f t="shared" ca="1" si="949"/>
        <v>1984.6128535146966</v>
      </c>
    </row>
    <row r="10531" spans="3:3">
      <c r="C10531" s="13">
        <f t="shared" ca="1" si="949"/>
        <v>2011.328343121553</v>
      </c>
    </row>
    <row r="10532" spans="3:3">
      <c r="C10532" s="13">
        <f t="shared" ca="1" si="949"/>
        <v>2010.8520839085138</v>
      </c>
    </row>
    <row r="10533" spans="3:3">
      <c r="C10533" s="13">
        <f t="shared" ca="1" si="949"/>
        <v>2005.7388227398312</v>
      </c>
    </row>
    <row r="10534" spans="3:3">
      <c r="C10534" s="13">
        <f t="shared" ca="1" si="949"/>
        <v>2000.2199950962342</v>
      </c>
    </row>
    <row r="10535" spans="3:3">
      <c r="C10535" s="13">
        <f t="shared" ca="1" si="949"/>
        <v>1993.4732371226587</v>
      </c>
    </row>
    <row r="10536" spans="3:3">
      <c r="C10536" s="13">
        <f t="shared" ca="1" si="949"/>
        <v>1987.4964017885354</v>
      </c>
    </row>
    <row r="10537" spans="3:3">
      <c r="C10537" s="13">
        <f t="shared" ca="1" si="949"/>
        <v>2007.9629959262256</v>
      </c>
    </row>
    <row r="10538" spans="3:3">
      <c r="C10538" s="13">
        <f t="shared" ca="1" si="949"/>
        <v>2016.9114432393237</v>
      </c>
    </row>
    <row r="10539" spans="3:3">
      <c r="C10539" s="13">
        <f t="shared" ca="1" si="949"/>
        <v>2004.0611148667363</v>
      </c>
    </row>
    <row r="10540" spans="3:3">
      <c r="C10540" s="13">
        <f t="shared" ca="1" si="949"/>
        <v>2017.2907776774371</v>
      </c>
    </row>
    <row r="10541" spans="3:3">
      <c r="C10541" s="13">
        <f t="shared" ca="1" si="949"/>
        <v>1982.4301625105627</v>
      </c>
    </row>
    <row r="10542" spans="3:3">
      <c r="C10542" s="13">
        <f t="shared" ca="1" si="949"/>
        <v>1997.5143089024068</v>
      </c>
    </row>
    <row r="10543" spans="3:3">
      <c r="C10543" s="13">
        <f t="shared" ca="1" si="949"/>
        <v>2002.1752267437698</v>
      </c>
    </row>
    <row r="10544" spans="3:3">
      <c r="C10544" s="13">
        <f t="shared" ca="1" si="949"/>
        <v>1991.6760734917348</v>
      </c>
    </row>
    <row r="10545" spans="3:3">
      <c r="C10545" s="13">
        <f t="shared" ca="1" si="949"/>
        <v>1984.3000720377593</v>
      </c>
    </row>
    <row r="10546" spans="3:3">
      <c r="C10546" s="13">
        <f t="shared" ca="1" si="949"/>
        <v>2012.6830491554051</v>
      </c>
    </row>
    <row r="10547" spans="3:3">
      <c r="C10547" s="13">
        <f t="shared" ca="1" si="949"/>
        <v>1991.0927511297389</v>
      </c>
    </row>
    <row r="10548" spans="3:3">
      <c r="C10548" s="13">
        <f t="shared" ca="1" si="949"/>
        <v>2019.2485714362867</v>
      </c>
    </row>
    <row r="10549" spans="3:3">
      <c r="C10549" s="13">
        <f t="shared" ca="1" si="949"/>
        <v>2001.3414492944717</v>
      </c>
    </row>
    <row r="10550" spans="3:3">
      <c r="C10550" s="13">
        <f t="shared" ca="1" si="949"/>
        <v>1964.1766436236819</v>
      </c>
    </row>
    <row r="10551" spans="3:3">
      <c r="C10551" s="13">
        <f t="shared" ca="1" si="949"/>
        <v>1978.2037447766504</v>
      </c>
    </row>
    <row r="10552" spans="3:3">
      <c r="C10552" s="13">
        <f t="shared" ca="1" si="949"/>
        <v>2018.6480721358289</v>
      </c>
    </row>
    <row r="10553" spans="3:3">
      <c r="C10553" s="13">
        <f t="shared" ca="1" si="949"/>
        <v>2013.0637651244665</v>
      </c>
    </row>
    <row r="10554" spans="3:3">
      <c r="C10554" s="13">
        <f t="shared" ca="1" si="949"/>
        <v>1971.8591514561444</v>
      </c>
    </row>
    <row r="10555" spans="3:3">
      <c r="C10555" s="13">
        <f t="shared" ca="1" si="949"/>
        <v>2008.8380377775964</v>
      </c>
    </row>
    <row r="10556" spans="3:3">
      <c r="C10556" s="13">
        <f t="shared" ca="1" si="949"/>
        <v>2000.9373194126285</v>
      </c>
    </row>
    <row r="10557" spans="3:3">
      <c r="C10557" s="13">
        <f t="shared" ca="1" si="949"/>
        <v>1996.5515214845111</v>
      </c>
    </row>
    <row r="10558" spans="3:3">
      <c r="C10558" s="13">
        <f t="shared" ca="1" si="949"/>
        <v>2006.4718815560411</v>
      </c>
    </row>
    <row r="10559" spans="3:3">
      <c r="C10559" s="13">
        <f t="shared" ca="1" si="949"/>
        <v>1996.911253332556</v>
      </c>
    </row>
    <row r="10560" spans="3:3">
      <c r="C10560" s="13">
        <f t="shared" ca="1" si="949"/>
        <v>1992.4811613813765</v>
      </c>
    </row>
    <row r="10561" spans="3:3">
      <c r="C10561" s="13">
        <f t="shared" ca="1" si="949"/>
        <v>2010.9165461228858</v>
      </c>
    </row>
    <row r="10562" spans="3:3">
      <c r="C10562" s="13">
        <f t="shared" ca="1" si="949"/>
        <v>2003.610533134721</v>
      </c>
    </row>
    <row r="10563" spans="3:3">
      <c r="C10563" s="13">
        <f t="shared" ca="1" si="949"/>
        <v>2010.9388549215464</v>
      </c>
    </row>
    <row r="10564" spans="3:3">
      <c r="C10564" s="13">
        <f t="shared" ca="1" si="949"/>
        <v>2006.9751216040647</v>
      </c>
    </row>
    <row r="10565" spans="3:3">
      <c r="C10565" s="13">
        <f t="shared" ca="1" si="949"/>
        <v>2014.7902002604435</v>
      </c>
    </row>
    <row r="10566" spans="3:3">
      <c r="C10566" s="13">
        <f t="shared" ca="1" si="949"/>
        <v>1980.3647451543532</v>
      </c>
    </row>
    <row r="10567" spans="3:3">
      <c r="C10567" s="13">
        <f t="shared" ca="1" si="949"/>
        <v>1984.4301969734765</v>
      </c>
    </row>
    <row r="10568" spans="3:3">
      <c r="C10568" s="13">
        <f t="shared" ca="1" si="949"/>
        <v>2004.9694091424694</v>
      </c>
    </row>
    <row r="10569" spans="3:3">
      <c r="C10569" s="13">
        <f t="shared" ca="1" si="949"/>
        <v>1989.2359712858181</v>
      </c>
    </row>
    <row r="10570" spans="3:3">
      <c r="C10570" s="13">
        <f t="shared" ca="1" si="949"/>
        <v>2021.5377066349422</v>
      </c>
    </row>
    <row r="10571" spans="3:3">
      <c r="C10571" s="13">
        <f t="shared" ca="1" si="949"/>
        <v>1996.8159683653305</v>
      </c>
    </row>
    <row r="10572" spans="3:3">
      <c r="C10572" s="13">
        <f t="shared" ca="1" si="949"/>
        <v>2012.905779788317</v>
      </c>
    </row>
    <row r="10573" spans="3:3">
      <c r="C10573" s="13">
        <f t="shared" ca="1" si="949"/>
        <v>2000.8562653557758</v>
      </c>
    </row>
    <row r="10574" spans="3:3">
      <c r="C10574" s="13">
        <f t="shared" ca="1" si="949"/>
        <v>2005.5776582675471</v>
      </c>
    </row>
    <row r="10575" spans="3:3">
      <c r="C10575" s="13">
        <f t="shared" ca="1" si="949"/>
        <v>1999.8213261109111</v>
      </c>
    </row>
    <row r="10576" spans="3:3">
      <c r="C10576" s="13">
        <f t="shared" ca="1" si="949"/>
        <v>2000.1554962297448</v>
      </c>
    </row>
    <row r="10577" spans="3:3">
      <c r="C10577" s="13">
        <f t="shared" ca="1" si="949"/>
        <v>2009.9749300051135</v>
      </c>
    </row>
    <row r="10578" spans="3:3">
      <c r="C10578" s="13">
        <f t="shared" ca="1" si="949"/>
        <v>2002.1654342843376</v>
      </c>
    </row>
    <row r="10579" spans="3:3">
      <c r="C10579" s="13">
        <f t="shared" ca="1" si="949"/>
        <v>2004.8380700837056</v>
      </c>
    </row>
    <row r="10580" spans="3:3">
      <c r="C10580" s="13">
        <f t="shared" ca="1" si="949"/>
        <v>1980.5183044785106</v>
      </c>
    </row>
    <row r="10581" spans="3:3">
      <c r="C10581" s="13">
        <f t="shared" ca="1" si="949"/>
        <v>1981.8538929973929</v>
      </c>
    </row>
    <row r="10582" spans="3:3">
      <c r="C10582" s="13">
        <f t="shared" ca="1" si="949"/>
        <v>1985.8146975441778</v>
      </c>
    </row>
    <row r="10583" spans="3:3">
      <c r="C10583" s="13">
        <f t="shared" ca="1" si="949"/>
        <v>1996.9317292842816</v>
      </c>
    </row>
    <row r="10584" spans="3:3">
      <c r="C10584" s="13">
        <f t="shared" ref="C10584:C10647" ca="1" si="950">NORMINV(RAND(),$D$3,$G$3)</f>
        <v>2016.8640183838663</v>
      </c>
    </row>
    <row r="10585" spans="3:3">
      <c r="C10585" s="13">
        <f t="shared" ca="1" si="950"/>
        <v>1989.6647583000099</v>
      </c>
    </row>
    <row r="10586" spans="3:3">
      <c r="C10586" s="13">
        <f t="shared" ca="1" si="950"/>
        <v>1980.1195542797698</v>
      </c>
    </row>
    <row r="10587" spans="3:3">
      <c r="C10587" s="13">
        <f t="shared" ca="1" si="950"/>
        <v>2012.4633878081545</v>
      </c>
    </row>
    <row r="10588" spans="3:3">
      <c r="C10588" s="13">
        <f t="shared" ca="1" si="950"/>
        <v>2014.9327048996076</v>
      </c>
    </row>
    <row r="10589" spans="3:3">
      <c r="C10589" s="13">
        <f t="shared" ca="1" si="950"/>
        <v>1983.4888227757947</v>
      </c>
    </row>
    <row r="10590" spans="3:3">
      <c r="C10590" s="13">
        <f t="shared" ca="1" si="950"/>
        <v>2000.6938672421975</v>
      </c>
    </row>
    <row r="10591" spans="3:3">
      <c r="C10591" s="13">
        <f t="shared" ca="1" si="950"/>
        <v>1986.1738911425357</v>
      </c>
    </row>
    <row r="10592" spans="3:3">
      <c r="C10592" s="13">
        <f t="shared" ca="1" si="950"/>
        <v>2012.8670197279785</v>
      </c>
    </row>
    <row r="10593" spans="3:3">
      <c r="C10593" s="13">
        <f t="shared" ca="1" si="950"/>
        <v>2003.4979183970115</v>
      </c>
    </row>
    <row r="10594" spans="3:3">
      <c r="C10594" s="13">
        <f t="shared" ca="1" si="950"/>
        <v>1995.5273527428874</v>
      </c>
    </row>
    <row r="10595" spans="3:3">
      <c r="C10595" s="13">
        <f t="shared" ca="1" si="950"/>
        <v>2009.9781757220671</v>
      </c>
    </row>
    <row r="10596" spans="3:3">
      <c r="C10596" s="13">
        <f t="shared" ca="1" si="950"/>
        <v>2012.0902322951308</v>
      </c>
    </row>
    <row r="10597" spans="3:3">
      <c r="C10597" s="13">
        <f t="shared" ca="1" si="950"/>
        <v>2002.6930737899913</v>
      </c>
    </row>
    <row r="10598" spans="3:3">
      <c r="C10598" s="13">
        <f t="shared" ca="1" si="950"/>
        <v>2002.6568291449173</v>
      </c>
    </row>
    <row r="10599" spans="3:3">
      <c r="C10599" s="13">
        <f t="shared" ca="1" si="950"/>
        <v>2002.5599430902803</v>
      </c>
    </row>
    <row r="10600" spans="3:3">
      <c r="C10600" s="13">
        <f t="shared" ca="1" si="950"/>
        <v>2018.1307395946253</v>
      </c>
    </row>
    <row r="10601" spans="3:3">
      <c r="C10601" s="13">
        <f t="shared" ca="1" si="950"/>
        <v>1993.2610277151923</v>
      </c>
    </row>
    <row r="10602" spans="3:3">
      <c r="C10602" s="13">
        <f t="shared" ca="1" si="950"/>
        <v>1993.6610768792266</v>
      </c>
    </row>
    <row r="10603" spans="3:3">
      <c r="C10603" s="13">
        <f t="shared" ca="1" si="950"/>
        <v>1993.0660508613937</v>
      </c>
    </row>
    <row r="10604" spans="3:3">
      <c r="C10604" s="13">
        <f t="shared" ca="1" si="950"/>
        <v>2001.9028862757564</v>
      </c>
    </row>
    <row r="10605" spans="3:3">
      <c r="C10605" s="13">
        <f t="shared" ca="1" si="950"/>
        <v>2008.7444131376531</v>
      </c>
    </row>
    <row r="10606" spans="3:3">
      <c r="C10606" s="13">
        <f t="shared" ca="1" si="950"/>
        <v>1994.4221127666797</v>
      </c>
    </row>
    <row r="10607" spans="3:3">
      <c r="C10607" s="13">
        <f t="shared" ca="1" si="950"/>
        <v>1987.3180771493246</v>
      </c>
    </row>
    <row r="10608" spans="3:3">
      <c r="C10608" s="13">
        <f t="shared" ca="1" si="950"/>
        <v>2008.354182996932</v>
      </c>
    </row>
    <row r="10609" spans="3:3">
      <c r="C10609" s="13">
        <f t="shared" ca="1" si="950"/>
        <v>1998.4226955541592</v>
      </c>
    </row>
    <row r="10610" spans="3:3">
      <c r="C10610" s="13">
        <f t="shared" ca="1" si="950"/>
        <v>1988.0289599281775</v>
      </c>
    </row>
    <row r="10611" spans="3:3">
      <c r="C10611" s="13">
        <f t="shared" ca="1" si="950"/>
        <v>2008.424716100626</v>
      </c>
    </row>
    <row r="10612" spans="3:3">
      <c r="C10612" s="13">
        <f t="shared" ca="1" si="950"/>
        <v>2012.784097505978</v>
      </c>
    </row>
    <row r="10613" spans="3:3">
      <c r="C10613" s="13">
        <f t="shared" ca="1" si="950"/>
        <v>2001.5631195888996</v>
      </c>
    </row>
    <row r="10614" spans="3:3">
      <c r="C10614" s="13">
        <f t="shared" ca="1" si="950"/>
        <v>2004.3529651711244</v>
      </c>
    </row>
    <row r="10615" spans="3:3">
      <c r="C10615" s="13">
        <f t="shared" ca="1" si="950"/>
        <v>1991.3550779496788</v>
      </c>
    </row>
    <row r="10616" spans="3:3">
      <c r="C10616" s="13">
        <f t="shared" ca="1" si="950"/>
        <v>2008.4124822087492</v>
      </c>
    </row>
    <row r="10617" spans="3:3">
      <c r="C10617" s="13">
        <f t="shared" ca="1" si="950"/>
        <v>2007.9651898496072</v>
      </c>
    </row>
    <row r="10618" spans="3:3">
      <c r="C10618" s="13">
        <f t="shared" ca="1" si="950"/>
        <v>2011.8135315079369</v>
      </c>
    </row>
    <row r="10619" spans="3:3">
      <c r="C10619" s="13">
        <f t="shared" ca="1" si="950"/>
        <v>1996.5710800300556</v>
      </c>
    </row>
    <row r="10620" spans="3:3">
      <c r="C10620" s="13">
        <f t="shared" ca="1" si="950"/>
        <v>2003.4104929299542</v>
      </c>
    </row>
    <row r="10621" spans="3:3">
      <c r="C10621" s="13">
        <f t="shared" ca="1" si="950"/>
        <v>2001.2633258452145</v>
      </c>
    </row>
    <row r="10622" spans="3:3">
      <c r="C10622" s="13">
        <f t="shared" ca="1" si="950"/>
        <v>2007.8995785260734</v>
      </c>
    </row>
    <row r="10623" spans="3:3">
      <c r="C10623" s="13">
        <f t="shared" ca="1" si="950"/>
        <v>1983.1682434060201</v>
      </c>
    </row>
    <row r="10624" spans="3:3">
      <c r="C10624" s="13">
        <f t="shared" ca="1" si="950"/>
        <v>2008.6240282483245</v>
      </c>
    </row>
    <row r="10625" spans="3:3">
      <c r="C10625" s="13">
        <f t="shared" ca="1" si="950"/>
        <v>1986.7979170142019</v>
      </c>
    </row>
    <row r="10626" spans="3:3">
      <c r="C10626" s="13">
        <f t="shared" ca="1" si="950"/>
        <v>1995.357771124975</v>
      </c>
    </row>
    <row r="10627" spans="3:3">
      <c r="C10627" s="13">
        <f t="shared" ca="1" si="950"/>
        <v>1996.7319609597921</v>
      </c>
    </row>
    <row r="10628" spans="3:3">
      <c r="C10628" s="13">
        <f t="shared" ca="1" si="950"/>
        <v>2010.5828758214234</v>
      </c>
    </row>
    <row r="10629" spans="3:3">
      <c r="C10629" s="13">
        <f t="shared" ca="1" si="950"/>
        <v>2024.0144870013717</v>
      </c>
    </row>
    <row r="10630" spans="3:3">
      <c r="C10630" s="13">
        <f t="shared" ca="1" si="950"/>
        <v>2009.6945958326451</v>
      </c>
    </row>
    <row r="10631" spans="3:3">
      <c r="C10631" s="13">
        <f t="shared" ca="1" si="950"/>
        <v>1994.700853924729</v>
      </c>
    </row>
    <row r="10632" spans="3:3">
      <c r="C10632" s="13">
        <f t="shared" ca="1" si="950"/>
        <v>2003.9343636946342</v>
      </c>
    </row>
    <row r="10633" spans="3:3">
      <c r="C10633" s="13">
        <f t="shared" ca="1" si="950"/>
        <v>2001.8961301504783</v>
      </c>
    </row>
    <row r="10634" spans="3:3">
      <c r="C10634" s="13">
        <f t="shared" ca="1" si="950"/>
        <v>1985.5527125973294</v>
      </c>
    </row>
    <row r="10635" spans="3:3">
      <c r="C10635" s="13">
        <f t="shared" ca="1" si="950"/>
        <v>2020.9187577198111</v>
      </c>
    </row>
    <row r="10636" spans="3:3">
      <c r="C10636" s="13">
        <f t="shared" ca="1" si="950"/>
        <v>2009.9751796583419</v>
      </c>
    </row>
    <row r="10637" spans="3:3">
      <c r="C10637" s="13">
        <f t="shared" ca="1" si="950"/>
        <v>2004.8963924504505</v>
      </c>
    </row>
    <row r="10638" spans="3:3">
      <c r="C10638" s="13">
        <f t="shared" ca="1" si="950"/>
        <v>1998.3434768417528</v>
      </c>
    </row>
    <row r="10639" spans="3:3">
      <c r="C10639" s="13">
        <f t="shared" ca="1" si="950"/>
        <v>1987.5588338099985</v>
      </c>
    </row>
    <row r="10640" spans="3:3">
      <c r="C10640" s="13">
        <f t="shared" ca="1" si="950"/>
        <v>2003.6850516646259</v>
      </c>
    </row>
    <row r="10641" spans="3:3">
      <c r="C10641" s="13">
        <f t="shared" ca="1" si="950"/>
        <v>2007.0198780477824</v>
      </c>
    </row>
    <row r="10642" spans="3:3">
      <c r="C10642" s="13">
        <f t="shared" ca="1" si="950"/>
        <v>1990.5176223977801</v>
      </c>
    </row>
    <row r="10643" spans="3:3">
      <c r="C10643" s="13">
        <f t="shared" ca="1" si="950"/>
        <v>1990.3156591264376</v>
      </c>
    </row>
    <row r="10644" spans="3:3">
      <c r="C10644" s="13">
        <f t="shared" ca="1" si="950"/>
        <v>1993.7890183875625</v>
      </c>
    </row>
    <row r="10645" spans="3:3">
      <c r="C10645" s="13">
        <f t="shared" ca="1" si="950"/>
        <v>1984.1009640613788</v>
      </c>
    </row>
    <row r="10646" spans="3:3">
      <c r="C10646" s="13">
        <f t="shared" ca="1" si="950"/>
        <v>1981.8387150258575</v>
      </c>
    </row>
    <row r="10647" spans="3:3">
      <c r="C10647" s="13">
        <f t="shared" ca="1" si="950"/>
        <v>2016.8638156352335</v>
      </c>
    </row>
    <row r="10648" spans="3:3">
      <c r="C10648" s="13">
        <f t="shared" ref="C10648:C10711" ca="1" si="951">NORMINV(RAND(),$D$3,$G$3)</f>
        <v>1973.7393708769562</v>
      </c>
    </row>
    <row r="10649" spans="3:3">
      <c r="C10649" s="13">
        <f t="shared" ca="1" si="951"/>
        <v>1996.1786731701661</v>
      </c>
    </row>
    <row r="10650" spans="3:3">
      <c r="C10650" s="13">
        <f t="shared" ca="1" si="951"/>
        <v>2011.0113089918325</v>
      </c>
    </row>
    <row r="10651" spans="3:3">
      <c r="C10651" s="13">
        <f t="shared" ca="1" si="951"/>
        <v>1998.0792390496354</v>
      </c>
    </row>
    <row r="10652" spans="3:3">
      <c r="C10652" s="13">
        <f t="shared" ca="1" si="951"/>
        <v>1987.5144792455844</v>
      </c>
    </row>
    <row r="10653" spans="3:3">
      <c r="C10653" s="13">
        <f t="shared" ca="1" si="951"/>
        <v>2007.5296717112187</v>
      </c>
    </row>
    <row r="10654" spans="3:3">
      <c r="C10654" s="13">
        <f t="shared" ca="1" si="951"/>
        <v>2007.9674041290732</v>
      </c>
    </row>
    <row r="10655" spans="3:3">
      <c r="C10655" s="13">
        <f t="shared" ca="1" si="951"/>
        <v>1995.6773442485542</v>
      </c>
    </row>
    <row r="10656" spans="3:3">
      <c r="C10656" s="13">
        <f t="shared" ca="1" si="951"/>
        <v>2008.6010030459865</v>
      </c>
    </row>
    <row r="10657" spans="3:3">
      <c r="C10657" s="13">
        <f t="shared" ca="1" si="951"/>
        <v>1983.1928579294758</v>
      </c>
    </row>
    <row r="10658" spans="3:3">
      <c r="C10658" s="13">
        <f t="shared" ca="1" si="951"/>
        <v>2002.0429268380155</v>
      </c>
    </row>
    <row r="10659" spans="3:3">
      <c r="C10659" s="13">
        <f t="shared" ca="1" si="951"/>
        <v>2011.6680752873585</v>
      </c>
    </row>
    <row r="10660" spans="3:3">
      <c r="C10660" s="13">
        <f t="shared" ca="1" si="951"/>
        <v>1998.1927104048357</v>
      </c>
    </row>
    <row r="10661" spans="3:3">
      <c r="C10661" s="13">
        <f t="shared" ca="1" si="951"/>
        <v>2019.1277463155477</v>
      </c>
    </row>
    <row r="10662" spans="3:3">
      <c r="C10662" s="13">
        <f t="shared" ca="1" si="951"/>
        <v>2007.3934602771462</v>
      </c>
    </row>
    <row r="10663" spans="3:3">
      <c r="C10663" s="13">
        <f t="shared" ca="1" si="951"/>
        <v>1993.4101190307863</v>
      </c>
    </row>
    <row r="10664" spans="3:3">
      <c r="C10664" s="13">
        <f t="shared" ca="1" si="951"/>
        <v>2025.7931237810055</v>
      </c>
    </row>
    <row r="10665" spans="3:3">
      <c r="C10665" s="13">
        <f t="shared" ca="1" si="951"/>
        <v>1994.9466401029517</v>
      </c>
    </row>
    <row r="10666" spans="3:3">
      <c r="C10666" s="13">
        <f t="shared" ca="1" si="951"/>
        <v>2003.9260476827719</v>
      </c>
    </row>
    <row r="10667" spans="3:3">
      <c r="C10667" s="13">
        <f t="shared" ca="1" si="951"/>
        <v>2006.2573228018734</v>
      </c>
    </row>
    <row r="10668" spans="3:3">
      <c r="C10668" s="13">
        <f t="shared" ca="1" si="951"/>
        <v>1997.057917841958</v>
      </c>
    </row>
    <row r="10669" spans="3:3">
      <c r="C10669" s="13">
        <f t="shared" ca="1" si="951"/>
        <v>1989.5163099632603</v>
      </c>
    </row>
    <row r="10670" spans="3:3">
      <c r="C10670" s="13">
        <f t="shared" ca="1" si="951"/>
        <v>2007.8419556883989</v>
      </c>
    </row>
    <row r="10671" spans="3:3">
      <c r="C10671" s="13">
        <f t="shared" ca="1" si="951"/>
        <v>2007.4681868853254</v>
      </c>
    </row>
    <row r="10672" spans="3:3">
      <c r="C10672" s="13">
        <f t="shared" ca="1" si="951"/>
        <v>1993.1494786319734</v>
      </c>
    </row>
    <row r="10673" spans="3:3">
      <c r="C10673" s="13">
        <f t="shared" ca="1" si="951"/>
        <v>1995.8752706661369</v>
      </c>
    </row>
    <row r="10674" spans="3:3">
      <c r="C10674" s="13">
        <f t="shared" ca="1" si="951"/>
        <v>2025.5434646014901</v>
      </c>
    </row>
    <row r="10675" spans="3:3">
      <c r="C10675" s="13">
        <f t="shared" ca="1" si="951"/>
        <v>1997.1482800694</v>
      </c>
    </row>
    <row r="10676" spans="3:3">
      <c r="C10676" s="13">
        <f t="shared" ca="1" si="951"/>
        <v>1996.0241056606337</v>
      </c>
    </row>
    <row r="10677" spans="3:3">
      <c r="C10677" s="13">
        <f t="shared" ca="1" si="951"/>
        <v>2015.4909401398277</v>
      </c>
    </row>
    <row r="10678" spans="3:3">
      <c r="C10678" s="13">
        <f t="shared" ca="1" si="951"/>
        <v>1993.2211388623602</v>
      </c>
    </row>
    <row r="10679" spans="3:3">
      <c r="C10679" s="13">
        <f t="shared" ca="1" si="951"/>
        <v>2008.3473528572238</v>
      </c>
    </row>
    <row r="10680" spans="3:3">
      <c r="C10680" s="13">
        <f t="shared" ca="1" si="951"/>
        <v>2005.8974818495651</v>
      </c>
    </row>
    <row r="10681" spans="3:3">
      <c r="C10681" s="13">
        <f t="shared" ca="1" si="951"/>
        <v>1988.8330509924499</v>
      </c>
    </row>
    <row r="10682" spans="3:3">
      <c r="C10682" s="13">
        <f t="shared" ca="1" si="951"/>
        <v>2005.7009948740422</v>
      </c>
    </row>
    <row r="10683" spans="3:3">
      <c r="C10683" s="13">
        <f t="shared" ca="1" si="951"/>
        <v>1991.7112643827995</v>
      </c>
    </row>
    <row r="10684" spans="3:3">
      <c r="C10684" s="13">
        <f t="shared" ca="1" si="951"/>
        <v>1985.7472223228131</v>
      </c>
    </row>
    <row r="10685" spans="3:3">
      <c r="C10685" s="13">
        <f t="shared" ca="1" si="951"/>
        <v>2017.0263749857086</v>
      </c>
    </row>
    <row r="10686" spans="3:3">
      <c r="C10686" s="13">
        <f t="shared" ca="1" si="951"/>
        <v>1981.0693601741693</v>
      </c>
    </row>
    <row r="10687" spans="3:3">
      <c r="C10687" s="13">
        <f t="shared" ca="1" si="951"/>
        <v>2020.1552571353795</v>
      </c>
    </row>
    <row r="10688" spans="3:3">
      <c r="C10688" s="13">
        <f t="shared" ca="1" si="951"/>
        <v>1994.3825008114566</v>
      </c>
    </row>
    <row r="10689" spans="3:3">
      <c r="C10689" s="13">
        <f t="shared" ca="1" si="951"/>
        <v>1989.509818999263</v>
      </c>
    </row>
    <row r="10690" spans="3:3">
      <c r="C10690" s="13">
        <f t="shared" ca="1" si="951"/>
        <v>1991.7543972545134</v>
      </c>
    </row>
    <row r="10691" spans="3:3">
      <c r="C10691" s="13">
        <f t="shared" ca="1" si="951"/>
        <v>1993.4481003931874</v>
      </c>
    </row>
    <row r="10692" spans="3:3">
      <c r="C10692" s="13">
        <f t="shared" ca="1" si="951"/>
        <v>2003.5638010105872</v>
      </c>
    </row>
    <row r="10693" spans="3:3">
      <c r="C10693" s="13">
        <f t="shared" ca="1" si="951"/>
        <v>2004.0290247391913</v>
      </c>
    </row>
    <row r="10694" spans="3:3">
      <c r="C10694" s="13">
        <f t="shared" ca="1" si="951"/>
        <v>2016.2352925709906</v>
      </c>
    </row>
    <row r="10695" spans="3:3">
      <c r="C10695" s="13">
        <f t="shared" ca="1" si="951"/>
        <v>2004.6113497384083</v>
      </c>
    </row>
    <row r="10696" spans="3:3">
      <c r="C10696" s="13">
        <f t="shared" ca="1" si="951"/>
        <v>1993.7654519502478</v>
      </c>
    </row>
    <row r="10697" spans="3:3">
      <c r="C10697" s="13">
        <f t="shared" ca="1" si="951"/>
        <v>1991.3468796456077</v>
      </c>
    </row>
    <row r="10698" spans="3:3">
      <c r="C10698" s="13">
        <f t="shared" ca="1" si="951"/>
        <v>1998.0286883898054</v>
      </c>
    </row>
    <row r="10699" spans="3:3">
      <c r="C10699" s="13">
        <f t="shared" ca="1" si="951"/>
        <v>2007.9823707599699</v>
      </c>
    </row>
    <row r="10700" spans="3:3">
      <c r="C10700" s="13">
        <f t="shared" ca="1" si="951"/>
        <v>2004.7642021750667</v>
      </c>
    </row>
    <row r="10701" spans="3:3">
      <c r="C10701" s="13">
        <f t="shared" ca="1" si="951"/>
        <v>1997.9339964198618</v>
      </c>
    </row>
    <row r="10702" spans="3:3">
      <c r="C10702" s="13">
        <f t="shared" ca="1" si="951"/>
        <v>1988.1972143680096</v>
      </c>
    </row>
    <row r="10703" spans="3:3">
      <c r="C10703" s="13">
        <f t="shared" ca="1" si="951"/>
        <v>2009.8448952904384</v>
      </c>
    </row>
    <row r="10704" spans="3:3">
      <c r="C10704" s="13">
        <f t="shared" ca="1" si="951"/>
        <v>1995.2411386473564</v>
      </c>
    </row>
    <row r="10705" spans="3:3">
      <c r="C10705" s="13">
        <f t="shared" ca="1" si="951"/>
        <v>1989.2821865612482</v>
      </c>
    </row>
    <row r="10706" spans="3:3">
      <c r="C10706" s="13">
        <f t="shared" ca="1" si="951"/>
        <v>2003.9288533559072</v>
      </c>
    </row>
    <row r="10707" spans="3:3">
      <c r="C10707" s="13">
        <f t="shared" ca="1" si="951"/>
        <v>2032.1228105167831</v>
      </c>
    </row>
    <row r="10708" spans="3:3">
      <c r="C10708" s="13">
        <f t="shared" ca="1" si="951"/>
        <v>1994.5597939302922</v>
      </c>
    </row>
    <row r="10709" spans="3:3">
      <c r="C10709" s="13">
        <f t="shared" ca="1" si="951"/>
        <v>2009.8858306691484</v>
      </c>
    </row>
    <row r="10710" spans="3:3">
      <c r="C10710" s="13">
        <f t="shared" ca="1" si="951"/>
        <v>2002.104916344427</v>
      </c>
    </row>
    <row r="10711" spans="3:3">
      <c r="C10711" s="13">
        <f t="shared" ca="1" si="951"/>
        <v>1993.3654584435444</v>
      </c>
    </row>
    <row r="10712" spans="3:3">
      <c r="C10712" s="13">
        <f t="shared" ref="C10712:C10775" ca="1" si="952">NORMINV(RAND(),$D$3,$G$3)</f>
        <v>1991.7131183647853</v>
      </c>
    </row>
    <row r="10713" spans="3:3">
      <c r="C10713" s="13">
        <f t="shared" ca="1" si="952"/>
        <v>1990.3181288317601</v>
      </c>
    </row>
    <row r="10714" spans="3:3">
      <c r="C10714" s="13">
        <f t="shared" ca="1" si="952"/>
        <v>1989.6786707751446</v>
      </c>
    </row>
    <row r="10715" spans="3:3">
      <c r="C10715" s="13">
        <f t="shared" ca="1" si="952"/>
        <v>1992.1221504856028</v>
      </c>
    </row>
    <row r="10716" spans="3:3">
      <c r="C10716" s="13">
        <f t="shared" ca="1" si="952"/>
        <v>2000.2229290916875</v>
      </c>
    </row>
    <row r="10717" spans="3:3">
      <c r="C10717" s="13">
        <f t="shared" ca="1" si="952"/>
        <v>1995.9412212508666</v>
      </c>
    </row>
    <row r="10718" spans="3:3">
      <c r="C10718" s="13">
        <f t="shared" ca="1" si="952"/>
        <v>2017.3604163677646</v>
      </c>
    </row>
    <row r="10719" spans="3:3">
      <c r="C10719" s="13">
        <f t="shared" ca="1" si="952"/>
        <v>2012.189007749058</v>
      </c>
    </row>
    <row r="10720" spans="3:3">
      <c r="C10720" s="13">
        <f t="shared" ca="1" si="952"/>
        <v>2005.8944198486581</v>
      </c>
    </row>
    <row r="10721" spans="3:3">
      <c r="C10721" s="13">
        <f t="shared" ca="1" si="952"/>
        <v>2002.6874396540095</v>
      </c>
    </row>
    <row r="10722" spans="3:3">
      <c r="C10722" s="13">
        <f t="shared" ca="1" si="952"/>
        <v>1991.5537236381413</v>
      </c>
    </row>
    <row r="10723" spans="3:3">
      <c r="C10723" s="13">
        <f t="shared" ca="1" si="952"/>
        <v>2014.9963010749727</v>
      </c>
    </row>
    <row r="10724" spans="3:3">
      <c r="C10724" s="13">
        <f t="shared" ca="1" si="952"/>
        <v>2008.7670680418773</v>
      </c>
    </row>
    <row r="10725" spans="3:3">
      <c r="C10725" s="13">
        <f t="shared" ca="1" si="952"/>
        <v>2013.7187575050539</v>
      </c>
    </row>
    <row r="10726" spans="3:3">
      <c r="C10726" s="13">
        <f t="shared" ca="1" si="952"/>
        <v>1999.0846593918604</v>
      </c>
    </row>
    <row r="10727" spans="3:3">
      <c r="C10727" s="13">
        <f t="shared" ca="1" si="952"/>
        <v>1995.8181816884019</v>
      </c>
    </row>
    <row r="10728" spans="3:3">
      <c r="C10728" s="13">
        <f t="shared" ca="1" si="952"/>
        <v>2010.4072897751882</v>
      </c>
    </row>
    <row r="10729" spans="3:3">
      <c r="C10729" s="13">
        <f t="shared" ca="1" si="952"/>
        <v>2013.1547283007928</v>
      </c>
    </row>
    <row r="10730" spans="3:3">
      <c r="C10730" s="13">
        <f t="shared" ca="1" si="952"/>
        <v>2001.5693738869402</v>
      </c>
    </row>
    <row r="10731" spans="3:3">
      <c r="C10731" s="13">
        <f t="shared" ca="1" si="952"/>
        <v>1974.6868927400399</v>
      </c>
    </row>
    <row r="10732" spans="3:3">
      <c r="C10732" s="13">
        <f t="shared" ca="1" si="952"/>
        <v>2009.1719678956881</v>
      </c>
    </row>
    <row r="10733" spans="3:3">
      <c r="C10733" s="13">
        <f t="shared" ca="1" si="952"/>
        <v>1990.7362394943289</v>
      </c>
    </row>
    <row r="10734" spans="3:3">
      <c r="C10734" s="13">
        <f t="shared" ca="1" si="952"/>
        <v>1993.3903819880052</v>
      </c>
    </row>
    <row r="10735" spans="3:3">
      <c r="C10735" s="13">
        <f t="shared" ca="1" si="952"/>
        <v>1996.6083706772558</v>
      </c>
    </row>
    <row r="10736" spans="3:3">
      <c r="C10736" s="13">
        <f t="shared" ca="1" si="952"/>
        <v>1994.2591594459634</v>
      </c>
    </row>
    <row r="10737" spans="3:3">
      <c r="C10737" s="13">
        <f t="shared" ca="1" si="952"/>
        <v>1996.8095010264663</v>
      </c>
    </row>
    <row r="10738" spans="3:3">
      <c r="C10738" s="13">
        <f t="shared" ca="1" si="952"/>
        <v>1995.4577771165507</v>
      </c>
    </row>
    <row r="10739" spans="3:3">
      <c r="C10739" s="13">
        <f t="shared" ca="1" si="952"/>
        <v>2016.6433420884177</v>
      </c>
    </row>
    <row r="10740" spans="3:3">
      <c r="C10740" s="13">
        <f t="shared" ca="1" si="952"/>
        <v>1995.5348906484755</v>
      </c>
    </row>
    <row r="10741" spans="3:3">
      <c r="C10741" s="13">
        <f t="shared" ca="1" si="952"/>
        <v>1985.7393612078492</v>
      </c>
    </row>
    <row r="10742" spans="3:3">
      <c r="C10742" s="13">
        <f t="shared" ca="1" si="952"/>
        <v>1994.4746175130965</v>
      </c>
    </row>
    <row r="10743" spans="3:3">
      <c r="C10743" s="13">
        <f t="shared" ca="1" si="952"/>
        <v>2019.7055255109974</v>
      </c>
    </row>
    <row r="10744" spans="3:3">
      <c r="C10744" s="13">
        <f t="shared" ca="1" si="952"/>
        <v>1998.0728070883285</v>
      </c>
    </row>
    <row r="10745" spans="3:3">
      <c r="C10745" s="13">
        <f t="shared" ca="1" si="952"/>
        <v>2012.7210062795416</v>
      </c>
    </row>
    <row r="10746" spans="3:3">
      <c r="C10746" s="13">
        <f t="shared" ca="1" si="952"/>
        <v>1975.6666385394151</v>
      </c>
    </row>
    <row r="10747" spans="3:3">
      <c r="C10747" s="13">
        <f t="shared" ca="1" si="952"/>
        <v>2014.5609854252759</v>
      </c>
    </row>
    <row r="10748" spans="3:3">
      <c r="C10748" s="13">
        <f t="shared" ca="1" si="952"/>
        <v>1999.4927680337444</v>
      </c>
    </row>
    <row r="10749" spans="3:3">
      <c r="C10749" s="13">
        <f t="shared" ca="1" si="952"/>
        <v>1993.6105399975208</v>
      </c>
    </row>
    <row r="10750" spans="3:3">
      <c r="C10750" s="13">
        <f t="shared" ca="1" si="952"/>
        <v>2025.8204486567854</v>
      </c>
    </row>
    <row r="10751" spans="3:3">
      <c r="C10751" s="13">
        <f t="shared" ca="1" si="952"/>
        <v>2012.3067042579146</v>
      </c>
    </row>
    <row r="10752" spans="3:3">
      <c r="C10752" s="13">
        <f t="shared" ca="1" si="952"/>
        <v>1975.9473291060515</v>
      </c>
    </row>
    <row r="10753" spans="3:3">
      <c r="C10753" s="13">
        <f t="shared" ca="1" si="952"/>
        <v>1990.6602217712662</v>
      </c>
    </row>
    <row r="10754" spans="3:3">
      <c r="C10754" s="13">
        <f t="shared" ca="1" si="952"/>
        <v>2013.144443323878</v>
      </c>
    </row>
    <row r="10755" spans="3:3">
      <c r="C10755" s="13">
        <f t="shared" ca="1" si="952"/>
        <v>2005.6224437784101</v>
      </c>
    </row>
    <row r="10756" spans="3:3">
      <c r="C10756" s="13">
        <f t="shared" ca="1" si="952"/>
        <v>1998.8433641736042</v>
      </c>
    </row>
    <row r="10757" spans="3:3">
      <c r="C10757" s="13">
        <f t="shared" ca="1" si="952"/>
        <v>2000.0721692974537</v>
      </c>
    </row>
    <row r="10758" spans="3:3">
      <c r="C10758" s="13">
        <f t="shared" ca="1" si="952"/>
        <v>1997.5218705061063</v>
      </c>
    </row>
    <row r="10759" spans="3:3">
      <c r="C10759" s="13">
        <f t="shared" ca="1" si="952"/>
        <v>2003.9450109847196</v>
      </c>
    </row>
    <row r="10760" spans="3:3">
      <c r="C10760" s="13">
        <f t="shared" ca="1" si="952"/>
        <v>1989.9427572277712</v>
      </c>
    </row>
    <row r="10761" spans="3:3">
      <c r="C10761" s="13">
        <f t="shared" ca="1" si="952"/>
        <v>1994.9280398792539</v>
      </c>
    </row>
    <row r="10762" spans="3:3">
      <c r="C10762" s="13">
        <f t="shared" ca="1" si="952"/>
        <v>1991.2136095719272</v>
      </c>
    </row>
    <row r="10763" spans="3:3">
      <c r="C10763" s="13">
        <f t="shared" ca="1" si="952"/>
        <v>2009.2378408524191</v>
      </c>
    </row>
    <row r="10764" spans="3:3">
      <c r="C10764" s="13">
        <f t="shared" ca="1" si="952"/>
        <v>2010.9413206381419</v>
      </c>
    </row>
    <row r="10765" spans="3:3">
      <c r="C10765" s="13">
        <f t="shared" ca="1" si="952"/>
        <v>2003.9409780426076</v>
      </c>
    </row>
    <row r="10766" spans="3:3">
      <c r="C10766" s="13">
        <f t="shared" ca="1" si="952"/>
        <v>2004.1228948557546</v>
      </c>
    </row>
    <row r="10767" spans="3:3">
      <c r="C10767" s="13">
        <f t="shared" ca="1" si="952"/>
        <v>1986.5541643946262</v>
      </c>
    </row>
    <row r="10768" spans="3:3">
      <c r="C10768" s="13">
        <f t="shared" ca="1" si="952"/>
        <v>1996.1223073255155</v>
      </c>
    </row>
    <row r="10769" spans="3:3">
      <c r="C10769" s="13">
        <f t="shared" ca="1" si="952"/>
        <v>1987.1792648380156</v>
      </c>
    </row>
    <row r="10770" spans="3:3">
      <c r="C10770" s="13">
        <f t="shared" ca="1" si="952"/>
        <v>1998.309126899326</v>
      </c>
    </row>
    <row r="10771" spans="3:3">
      <c r="C10771" s="13">
        <f t="shared" ca="1" si="952"/>
        <v>1991.6999217822597</v>
      </c>
    </row>
    <row r="10772" spans="3:3">
      <c r="C10772" s="13">
        <f t="shared" ca="1" si="952"/>
        <v>1991.8274572857536</v>
      </c>
    </row>
    <row r="10773" spans="3:3">
      <c r="C10773" s="13">
        <f t="shared" ca="1" si="952"/>
        <v>1974.8599131333103</v>
      </c>
    </row>
    <row r="10774" spans="3:3">
      <c r="C10774" s="13">
        <f t="shared" ca="1" si="952"/>
        <v>2000.316430917924</v>
      </c>
    </row>
    <row r="10775" spans="3:3">
      <c r="C10775" s="13">
        <f t="shared" ca="1" si="952"/>
        <v>1996.7667890874386</v>
      </c>
    </row>
    <row r="10776" spans="3:3">
      <c r="C10776" s="13">
        <f t="shared" ref="C10776:C10839" ca="1" si="953">NORMINV(RAND(),$D$3,$G$3)</f>
        <v>1991.4721161180742</v>
      </c>
    </row>
    <row r="10777" spans="3:3">
      <c r="C10777" s="13">
        <f t="shared" ca="1" si="953"/>
        <v>1986.5288741492784</v>
      </c>
    </row>
    <row r="10778" spans="3:3">
      <c r="C10778" s="13">
        <f t="shared" ca="1" si="953"/>
        <v>1988.6793035834742</v>
      </c>
    </row>
    <row r="10779" spans="3:3">
      <c r="C10779" s="13">
        <f t="shared" ca="1" si="953"/>
        <v>1985.8120274395051</v>
      </c>
    </row>
    <row r="10780" spans="3:3">
      <c r="C10780" s="13">
        <f t="shared" ca="1" si="953"/>
        <v>1994.3495097862458</v>
      </c>
    </row>
    <row r="10781" spans="3:3">
      <c r="C10781" s="13">
        <f t="shared" ca="1" si="953"/>
        <v>2013.9178231790929</v>
      </c>
    </row>
    <row r="10782" spans="3:3">
      <c r="C10782" s="13">
        <f t="shared" ca="1" si="953"/>
        <v>2011.9052448180412</v>
      </c>
    </row>
    <row r="10783" spans="3:3">
      <c r="C10783" s="13">
        <f t="shared" ca="1" si="953"/>
        <v>1999.2104241393517</v>
      </c>
    </row>
    <row r="10784" spans="3:3">
      <c r="C10784" s="13">
        <f t="shared" ca="1" si="953"/>
        <v>1990.6542257953477</v>
      </c>
    </row>
    <row r="10785" spans="3:3">
      <c r="C10785" s="13">
        <f t="shared" ca="1" si="953"/>
        <v>2006.1128821946195</v>
      </c>
    </row>
    <row r="10786" spans="3:3">
      <c r="C10786" s="13">
        <f t="shared" ca="1" si="953"/>
        <v>2007.4539186678551</v>
      </c>
    </row>
    <row r="10787" spans="3:3">
      <c r="C10787" s="13">
        <f t="shared" ca="1" si="953"/>
        <v>1994.6528914458042</v>
      </c>
    </row>
    <row r="10788" spans="3:3">
      <c r="C10788" s="13">
        <f t="shared" ca="1" si="953"/>
        <v>1977.3918460051721</v>
      </c>
    </row>
    <row r="10789" spans="3:3">
      <c r="C10789" s="13">
        <f t="shared" ca="1" si="953"/>
        <v>1994.0947610359665</v>
      </c>
    </row>
    <row r="10790" spans="3:3">
      <c r="C10790" s="13">
        <f t="shared" ca="1" si="953"/>
        <v>1993.9368383135479</v>
      </c>
    </row>
    <row r="10791" spans="3:3">
      <c r="C10791" s="13">
        <f t="shared" ca="1" si="953"/>
        <v>2000.0138252480722</v>
      </c>
    </row>
    <row r="10792" spans="3:3">
      <c r="C10792" s="13">
        <f t="shared" ca="1" si="953"/>
        <v>1984.6674297544916</v>
      </c>
    </row>
    <row r="10793" spans="3:3">
      <c r="C10793" s="13">
        <f t="shared" ca="1" si="953"/>
        <v>2006.3410793778289</v>
      </c>
    </row>
    <row r="10794" spans="3:3">
      <c r="C10794" s="13">
        <f t="shared" ca="1" si="953"/>
        <v>1997.2830639765227</v>
      </c>
    </row>
    <row r="10795" spans="3:3">
      <c r="C10795" s="13">
        <f t="shared" ca="1" si="953"/>
        <v>1987.4520598733006</v>
      </c>
    </row>
    <row r="10796" spans="3:3">
      <c r="C10796" s="13">
        <f t="shared" ca="1" si="953"/>
        <v>1994.4006017134197</v>
      </c>
    </row>
    <row r="10797" spans="3:3">
      <c r="C10797" s="13">
        <f t="shared" ca="1" si="953"/>
        <v>1994.8394061036247</v>
      </c>
    </row>
    <row r="10798" spans="3:3">
      <c r="C10798" s="13">
        <f t="shared" ca="1" si="953"/>
        <v>1990.8848380691134</v>
      </c>
    </row>
    <row r="10799" spans="3:3">
      <c r="C10799" s="13">
        <f t="shared" ca="1" si="953"/>
        <v>2009.3467779326822</v>
      </c>
    </row>
    <row r="10800" spans="3:3">
      <c r="C10800" s="13">
        <f t="shared" ca="1" si="953"/>
        <v>1989.2810977592901</v>
      </c>
    </row>
    <row r="10801" spans="3:3">
      <c r="C10801" s="13">
        <f t="shared" ca="1" si="953"/>
        <v>1994.4257896995553</v>
      </c>
    </row>
    <row r="10802" spans="3:3">
      <c r="C10802" s="13">
        <f t="shared" ca="1" si="953"/>
        <v>2011.6738297237696</v>
      </c>
    </row>
    <row r="10803" spans="3:3">
      <c r="C10803" s="13">
        <f t="shared" ca="1" si="953"/>
        <v>2001.8812803714795</v>
      </c>
    </row>
    <row r="10804" spans="3:3">
      <c r="C10804" s="13">
        <f t="shared" ca="1" si="953"/>
        <v>2014.9248826101925</v>
      </c>
    </row>
    <row r="10805" spans="3:3">
      <c r="C10805" s="13">
        <f t="shared" ca="1" si="953"/>
        <v>1988.3508555491153</v>
      </c>
    </row>
    <row r="10806" spans="3:3">
      <c r="C10806" s="13">
        <f t="shared" ca="1" si="953"/>
        <v>2016.4042385025923</v>
      </c>
    </row>
    <row r="10807" spans="3:3">
      <c r="C10807" s="13">
        <f t="shared" ca="1" si="953"/>
        <v>1980.2040202653709</v>
      </c>
    </row>
    <row r="10808" spans="3:3">
      <c r="C10808" s="13">
        <f t="shared" ca="1" si="953"/>
        <v>2005.253293306627</v>
      </c>
    </row>
    <row r="10809" spans="3:3">
      <c r="C10809" s="13">
        <f t="shared" ca="1" si="953"/>
        <v>2001.3118235152651</v>
      </c>
    </row>
    <row r="10810" spans="3:3">
      <c r="C10810" s="13">
        <f t="shared" ca="1" si="953"/>
        <v>1977.253660044036</v>
      </c>
    </row>
    <row r="10811" spans="3:3">
      <c r="C10811" s="13">
        <f t="shared" ca="1" si="953"/>
        <v>1999.5138597948658</v>
      </c>
    </row>
    <row r="10812" spans="3:3">
      <c r="C10812" s="13">
        <f t="shared" ca="1" si="953"/>
        <v>1978.2395022727726</v>
      </c>
    </row>
    <row r="10813" spans="3:3">
      <c r="C10813" s="13">
        <f t="shared" ca="1" si="953"/>
        <v>1984.875792772368</v>
      </c>
    </row>
    <row r="10814" spans="3:3">
      <c r="C10814" s="13">
        <f t="shared" ca="1" si="953"/>
        <v>1993.3820474780184</v>
      </c>
    </row>
    <row r="10815" spans="3:3">
      <c r="C10815" s="13">
        <f t="shared" ca="1" si="953"/>
        <v>1986.2111434027386</v>
      </c>
    </row>
    <row r="10816" spans="3:3">
      <c r="C10816" s="13">
        <f t="shared" ca="1" si="953"/>
        <v>2011.6887519997124</v>
      </c>
    </row>
    <row r="10817" spans="3:3">
      <c r="C10817" s="13">
        <f t="shared" ca="1" si="953"/>
        <v>1988.4554293963229</v>
      </c>
    </row>
    <row r="10818" spans="3:3">
      <c r="C10818" s="13">
        <f t="shared" ca="1" si="953"/>
        <v>2005.8115421661287</v>
      </c>
    </row>
    <row r="10819" spans="3:3">
      <c r="C10819" s="13">
        <f t="shared" ca="1" si="953"/>
        <v>1995.9199334247858</v>
      </c>
    </row>
    <row r="10820" spans="3:3">
      <c r="C10820" s="13">
        <f t="shared" ca="1" si="953"/>
        <v>1995.7463363075919</v>
      </c>
    </row>
    <row r="10821" spans="3:3">
      <c r="C10821" s="13">
        <f t="shared" ca="1" si="953"/>
        <v>1979.9646245285101</v>
      </c>
    </row>
    <row r="10822" spans="3:3">
      <c r="C10822" s="13">
        <f t="shared" ca="1" si="953"/>
        <v>1979.766111206183</v>
      </c>
    </row>
    <row r="10823" spans="3:3">
      <c r="C10823" s="13">
        <f t="shared" ca="1" si="953"/>
        <v>2016.7966654429927</v>
      </c>
    </row>
    <row r="10824" spans="3:3">
      <c r="C10824" s="13">
        <f t="shared" ca="1" si="953"/>
        <v>1998.2768625263193</v>
      </c>
    </row>
    <row r="10825" spans="3:3">
      <c r="C10825" s="13">
        <f t="shared" ca="1" si="953"/>
        <v>1987.4228029711667</v>
      </c>
    </row>
    <row r="10826" spans="3:3">
      <c r="C10826" s="13">
        <f t="shared" ca="1" si="953"/>
        <v>1989.117233597223</v>
      </c>
    </row>
    <row r="10827" spans="3:3">
      <c r="C10827" s="13">
        <f t="shared" ca="1" si="953"/>
        <v>1983.10235990563</v>
      </c>
    </row>
    <row r="10828" spans="3:3">
      <c r="C10828" s="13">
        <f t="shared" ca="1" si="953"/>
        <v>1975.8838986055837</v>
      </c>
    </row>
    <row r="10829" spans="3:3">
      <c r="C10829" s="13">
        <f t="shared" ca="1" si="953"/>
        <v>1990.8061985666227</v>
      </c>
    </row>
    <row r="10830" spans="3:3">
      <c r="C10830" s="13">
        <f t="shared" ca="1" si="953"/>
        <v>2008.1552275436973</v>
      </c>
    </row>
    <row r="10831" spans="3:3">
      <c r="C10831" s="13">
        <f t="shared" ca="1" si="953"/>
        <v>1990.007559357779</v>
      </c>
    </row>
    <row r="10832" spans="3:3">
      <c r="C10832" s="13">
        <f t="shared" ca="1" si="953"/>
        <v>2004.0838355688095</v>
      </c>
    </row>
    <row r="10833" spans="3:3">
      <c r="C10833" s="13">
        <f t="shared" ca="1" si="953"/>
        <v>2007.7920647996959</v>
      </c>
    </row>
    <row r="10834" spans="3:3">
      <c r="C10834" s="13">
        <f t="shared" ca="1" si="953"/>
        <v>2001.7670150572076</v>
      </c>
    </row>
    <row r="10835" spans="3:3">
      <c r="C10835" s="13">
        <f t="shared" ca="1" si="953"/>
        <v>1994.6280034757938</v>
      </c>
    </row>
    <row r="10836" spans="3:3">
      <c r="C10836" s="13">
        <f t="shared" ca="1" si="953"/>
        <v>1978.7095719547006</v>
      </c>
    </row>
    <row r="10837" spans="3:3">
      <c r="C10837" s="13">
        <f t="shared" ca="1" si="953"/>
        <v>2005.4915653672394</v>
      </c>
    </row>
    <row r="10838" spans="3:3">
      <c r="C10838" s="13">
        <f t="shared" ca="1" si="953"/>
        <v>1989.9316527884428</v>
      </c>
    </row>
    <row r="10839" spans="3:3">
      <c r="C10839" s="13">
        <f t="shared" ca="1" si="953"/>
        <v>1995.1413022632441</v>
      </c>
    </row>
    <row r="10840" spans="3:3">
      <c r="C10840" s="13">
        <f t="shared" ref="C10840:C10903" ca="1" si="954">NORMINV(RAND(),$D$3,$G$3)</f>
        <v>1997.042505967532</v>
      </c>
    </row>
    <row r="10841" spans="3:3">
      <c r="C10841" s="13">
        <f t="shared" ca="1" si="954"/>
        <v>2000.3113333034976</v>
      </c>
    </row>
    <row r="10842" spans="3:3">
      <c r="C10842" s="13">
        <f t="shared" ca="1" si="954"/>
        <v>1990.6843475273865</v>
      </c>
    </row>
    <row r="10843" spans="3:3">
      <c r="C10843" s="13">
        <f t="shared" ca="1" si="954"/>
        <v>1973.4189022603548</v>
      </c>
    </row>
    <row r="10844" spans="3:3">
      <c r="C10844" s="13">
        <f t="shared" ca="1" si="954"/>
        <v>2022.4471041766219</v>
      </c>
    </row>
    <row r="10845" spans="3:3">
      <c r="C10845" s="13">
        <f t="shared" ca="1" si="954"/>
        <v>2003.1045621313297</v>
      </c>
    </row>
    <row r="10846" spans="3:3">
      <c r="C10846" s="13">
        <f t="shared" ca="1" si="954"/>
        <v>1995.3009019792626</v>
      </c>
    </row>
    <row r="10847" spans="3:3">
      <c r="C10847" s="13">
        <f t="shared" ca="1" si="954"/>
        <v>2002.1934891213391</v>
      </c>
    </row>
    <row r="10848" spans="3:3">
      <c r="C10848" s="13">
        <f t="shared" ca="1" si="954"/>
        <v>2004.6492550898147</v>
      </c>
    </row>
    <row r="10849" spans="3:3">
      <c r="C10849" s="13">
        <f t="shared" ca="1" si="954"/>
        <v>1999.9794144120774</v>
      </c>
    </row>
    <row r="10850" spans="3:3">
      <c r="C10850" s="13">
        <f t="shared" ca="1" si="954"/>
        <v>2004.535497788037</v>
      </c>
    </row>
    <row r="10851" spans="3:3">
      <c r="C10851" s="13">
        <f t="shared" ca="1" si="954"/>
        <v>2026.3587296572564</v>
      </c>
    </row>
    <row r="10852" spans="3:3">
      <c r="C10852" s="13">
        <f t="shared" ca="1" si="954"/>
        <v>1984.1315834835307</v>
      </c>
    </row>
    <row r="10853" spans="3:3">
      <c r="C10853" s="13">
        <f t="shared" ca="1" si="954"/>
        <v>2009.9820624928641</v>
      </c>
    </row>
    <row r="10854" spans="3:3">
      <c r="C10854" s="13">
        <f t="shared" ca="1" si="954"/>
        <v>1985.7118418126397</v>
      </c>
    </row>
    <row r="10855" spans="3:3">
      <c r="C10855" s="13">
        <f t="shared" ca="1" si="954"/>
        <v>2001.5173775025071</v>
      </c>
    </row>
    <row r="10856" spans="3:3">
      <c r="C10856" s="13">
        <f t="shared" ca="1" si="954"/>
        <v>1994.7681212378511</v>
      </c>
    </row>
    <row r="10857" spans="3:3">
      <c r="C10857" s="13">
        <f t="shared" ca="1" si="954"/>
        <v>2002.2695024831253</v>
      </c>
    </row>
    <row r="10858" spans="3:3">
      <c r="C10858" s="13">
        <f t="shared" ca="1" si="954"/>
        <v>1995.5116052215396</v>
      </c>
    </row>
    <row r="10859" spans="3:3">
      <c r="C10859" s="13">
        <f t="shared" ca="1" si="954"/>
        <v>2013.3915017163142</v>
      </c>
    </row>
    <row r="10860" spans="3:3">
      <c r="C10860" s="13">
        <f t="shared" ca="1" si="954"/>
        <v>1990.8520317817358</v>
      </c>
    </row>
    <row r="10861" spans="3:3">
      <c r="C10861" s="13">
        <f t="shared" ca="1" si="954"/>
        <v>2002.9670086159817</v>
      </c>
    </row>
    <row r="10862" spans="3:3">
      <c r="C10862" s="13">
        <f t="shared" ca="1" si="954"/>
        <v>1988.530820625364</v>
      </c>
    </row>
    <row r="10863" spans="3:3">
      <c r="C10863" s="13">
        <f t="shared" ca="1" si="954"/>
        <v>1985.3502144286022</v>
      </c>
    </row>
    <row r="10864" spans="3:3">
      <c r="C10864" s="13">
        <f t="shared" ca="1" si="954"/>
        <v>1989.6826000390306</v>
      </c>
    </row>
    <row r="10865" spans="3:3">
      <c r="C10865" s="13">
        <f t="shared" ca="1" si="954"/>
        <v>2006.5131266260842</v>
      </c>
    </row>
    <row r="10866" spans="3:3">
      <c r="C10866" s="13">
        <f t="shared" ca="1" si="954"/>
        <v>1999.8836807786324</v>
      </c>
    </row>
    <row r="10867" spans="3:3">
      <c r="C10867" s="13">
        <f t="shared" ca="1" si="954"/>
        <v>1995.6694104926926</v>
      </c>
    </row>
    <row r="10868" spans="3:3">
      <c r="C10868" s="13">
        <f t="shared" ca="1" si="954"/>
        <v>2002.593726142336</v>
      </c>
    </row>
    <row r="10869" spans="3:3">
      <c r="C10869" s="13">
        <f t="shared" ca="1" si="954"/>
        <v>1993.4716995927231</v>
      </c>
    </row>
    <row r="10870" spans="3:3">
      <c r="C10870" s="13">
        <f t="shared" ca="1" si="954"/>
        <v>1982.1915988022213</v>
      </c>
    </row>
    <row r="10871" spans="3:3">
      <c r="C10871" s="13">
        <f t="shared" ca="1" si="954"/>
        <v>1988.2385107763873</v>
      </c>
    </row>
    <row r="10872" spans="3:3">
      <c r="C10872" s="13">
        <f t="shared" ca="1" si="954"/>
        <v>1992.0500807187855</v>
      </c>
    </row>
    <row r="10873" spans="3:3">
      <c r="C10873" s="13">
        <f t="shared" ca="1" si="954"/>
        <v>1982.7267369533356</v>
      </c>
    </row>
    <row r="10874" spans="3:3">
      <c r="C10874" s="13">
        <f t="shared" ca="1" si="954"/>
        <v>1990.8638923287085</v>
      </c>
    </row>
    <row r="10875" spans="3:3">
      <c r="C10875" s="13">
        <f t="shared" ca="1" si="954"/>
        <v>1993.6929746005212</v>
      </c>
    </row>
    <row r="10876" spans="3:3">
      <c r="C10876" s="13">
        <f t="shared" ca="1" si="954"/>
        <v>2019.1550870991312</v>
      </c>
    </row>
    <row r="10877" spans="3:3">
      <c r="C10877" s="13">
        <f t="shared" ca="1" si="954"/>
        <v>1990.8732034525324</v>
      </c>
    </row>
    <row r="10878" spans="3:3">
      <c r="C10878" s="13">
        <f t="shared" ca="1" si="954"/>
        <v>1988.1232401067791</v>
      </c>
    </row>
    <row r="10879" spans="3:3">
      <c r="C10879" s="13">
        <f t="shared" ca="1" si="954"/>
        <v>2019.1125364224972</v>
      </c>
    </row>
    <row r="10880" spans="3:3">
      <c r="C10880" s="13">
        <f t="shared" ca="1" si="954"/>
        <v>1993.633979316196</v>
      </c>
    </row>
    <row r="10881" spans="3:3">
      <c r="C10881" s="13">
        <f t="shared" ca="1" si="954"/>
        <v>2003.8827457251336</v>
      </c>
    </row>
    <row r="10882" spans="3:3">
      <c r="C10882" s="13">
        <f t="shared" ca="1" si="954"/>
        <v>2000.6307215323031</v>
      </c>
    </row>
    <row r="10883" spans="3:3">
      <c r="C10883" s="13">
        <f t="shared" ca="1" si="954"/>
        <v>1985.9191531013748</v>
      </c>
    </row>
    <row r="10884" spans="3:3">
      <c r="C10884" s="13">
        <f t="shared" ca="1" si="954"/>
        <v>1990.3968763498622</v>
      </c>
    </row>
    <row r="10885" spans="3:3">
      <c r="C10885" s="13">
        <f t="shared" ca="1" si="954"/>
        <v>1995.6150303453728</v>
      </c>
    </row>
    <row r="10886" spans="3:3">
      <c r="C10886" s="13">
        <f t="shared" ca="1" si="954"/>
        <v>2015.3931714223991</v>
      </c>
    </row>
    <row r="10887" spans="3:3">
      <c r="C10887" s="13">
        <f t="shared" ca="1" si="954"/>
        <v>1983.6474462890471</v>
      </c>
    </row>
    <row r="10888" spans="3:3">
      <c r="C10888" s="13">
        <f t="shared" ca="1" si="954"/>
        <v>1991.7149540692617</v>
      </c>
    </row>
    <row r="10889" spans="3:3">
      <c r="C10889" s="13">
        <f t="shared" ca="1" si="954"/>
        <v>2004.9079429706458</v>
      </c>
    </row>
    <row r="10890" spans="3:3">
      <c r="C10890" s="13">
        <f t="shared" ca="1" si="954"/>
        <v>1985.9740112286738</v>
      </c>
    </row>
    <row r="10891" spans="3:3">
      <c r="C10891" s="13">
        <f t="shared" ca="1" si="954"/>
        <v>2002.6317945984244</v>
      </c>
    </row>
    <row r="10892" spans="3:3">
      <c r="C10892" s="13">
        <f t="shared" ca="1" si="954"/>
        <v>2000.5291178804189</v>
      </c>
    </row>
    <row r="10893" spans="3:3">
      <c r="C10893" s="13">
        <f t="shared" ca="1" si="954"/>
        <v>1992.7197649110881</v>
      </c>
    </row>
    <row r="10894" spans="3:3">
      <c r="C10894" s="13">
        <f t="shared" ca="1" si="954"/>
        <v>2012.5403002670334</v>
      </c>
    </row>
    <row r="10895" spans="3:3">
      <c r="C10895" s="13">
        <f t="shared" ca="1" si="954"/>
        <v>1993.1087050259232</v>
      </c>
    </row>
    <row r="10896" spans="3:3">
      <c r="C10896" s="13">
        <f t="shared" ca="1" si="954"/>
        <v>2016.230917315057</v>
      </c>
    </row>
    <row r="10897" spans="3:3">
      <c r="C10897" s="13">
        <f t="shared" ca="1" si="954"/>
        <v>1996.792322797992</v>
      </c>
    </row>
    <row r="10898" spans="3:3">
      <c r="C10898" s="13">
        <f t="shared" ca="1" si="954"/>
        <v>1999.7750762282933</v>
      </c>
    </row>
    <row r="10899" spans="3:3">
      <c r="C10899" s="13">
        <f t="shared" ca="1" si="954"/>
        <v>1981.9439177150982</v>
      </c>
    </row>
    <row r="10900" spans="3:3">
      <c r="C10900" s="13">
        <f t="shared" ca="1" si="954"/>
        <v>2011.1169885365427</v>
      </c>
    </row>
    <row r="10901" spans="3:3">
      <c r="C10901" s="13">
        <f t="shared" ca="1" si="954"/>
        <v>2017.2899191036793</v>
      </c>
    </row>
    <row r="10902" spans="3:3">
      <c r="C10902" s="13">
        <f t="shared" ca="1" si="954"/>
        <v>2016.4580790799455</v>
      </c>
    </row>
    <row r="10903" spans="3:3">
      <c r="C10903" s="13">
        <f t="shared" ca="1" si="954"/>
        <v>1997.340543000412</v>
      </c>
    </row>
    <row r="10904" spans="3:3">
      <c r="C10904" s="13">
        <f t="shared" ref="C10904:C10967" ca="1" si="955">NORMINV(RAND(),$D$3,$G$3)</f>
        <v>1999.6849770175725</v>
      </c>
    </row>
    <row r="10905" spans="3:3">
      <c r="C10905" s="13">
        <f t="shared" ca="1" si="955"/>
        <v>2012.2548071459535</v>
      </c>
    </row>
    <row r="10906" spans="3:3">
      <c r="C10906" s="13">
        <f t="shared" ca="1" si="955"/>
        <v>1993.8106018086626</v>
      </c>
    </row>
    <row r="10907" spans="3:3">
      <c r="C10907" s="13">
        <f t="shared" ca="1" si="955"/>
        <v>1987.4659525413506</v>
      </c>
    </row>
    <row r="10908" spans="3:3">
      <c r="C10908" s="13">
        <f t="shared" ca="1" si="955"/>
        <v>1992.5264733404526</v>
      </c>
    </row>
    <row r="10909" spans="3:3">
      <c r="C10909" s="13">
        <f t="shared" ca="1" si="955"/>
        <v>1999.3274004219581</v>
      </c>
    </row>
    <row r="10910" spans="3:3">
      <c r="C10910" s="13">
        <f t="shared" ca="1" si="955"/>
        <v>2001.3291576049187</v>
      </c>
    </row>
    <row r="10911" spans="3:3">
      <c r="C10911" s="13">
        <f t="shared" ca="1" si="955"/>
        <v>2009.404352771309</v>
      </c>
    </row>
    <row r="10912" spans="3:3">
      <c r="C10912" s="13">
        <f t="shared" ca="1" si="955"/>
        <v>1988.386222766833</v>
      </c>
    </row>
    <row r="10913" spans="3:3">
      <c r="C10913" s="13">
        <f t="shared" ca="1" si="955"/>
        <v>1995.3850711850932</v>
      </c>
    </row>
    <row r="10914" spans="3:3">
      <c r="C10914" s="13">
        <f t="shared" ca="1" si="955"/>
        <v>1981.5838038526126</v>
      </c>
    </row>
    <row r="10915" spans="3:3">
      <c r="C10915" s="13">
        <f t="shared" ca="1" si="955"/>
        <v>2012.1933048228937</v>
      </c>
    </row>
    <row r="10916" spans="3:3">
      <c r="C10916" s="13">
        <f t="shared" ca="1" si="955"/>
        <v>2003.7775750771989</v>
      </c>
    </row>
    <row r="10917" spans="3:3">
      <c r="C10917" s="13">
        <f t="shared" ca="1" si="955"/>
        <v>2002.2407343234729</v>
      </c>
    </row>
    <row r="10918" spans="3:3">
      <c r="C10918" s="13">
        <f t="shared" ca="1" si="955"/>
        <v>2011.2009450907365</v>
      </c>
    </row>
    <row r="10919" spans="3:3">
      <c r="C10919" s="13">
        <f t="shared" ca="1" si="955"/>
        <v>2002.5086806819581</v>
      </c>
    </row>
    <row r="10920" spans="3:3">
      <c r="C10920" s="13">
        <f t="shared" ca="1" si="955"/>
        <v>1997.278309677534</v>
      </c>
    </row>
    <row r="10921" spans="3:3">
      <c r="C10921" s="13">
        <f t="shared" ca="1" si="955"/>
        <v>1984.1907794685585</v>
      </c>
    </row>
    <row r="10922" spans="3:3">
      <c r="C10922" s="13">
        <f t="shared" ca="1" si="955"/>
        <v>1989.0259120185283</v>
      </c>
    </row>
    <row r="10923" spans="3:3">
      <c r="C10923" s="13">
        <f t="shared" ca="1" si="955"/>
        <v>1993.9601663896849</v>
      </c>
    </row>
    <row r="10924" spans="3:3">
      <c r="C10924" s="13">
        <f t="shared" ca="1" si="955"/>
        <v>1989.7879026091514</v>
      </c>
    </row>
    <row r="10925" spans="3:3">
      <c r="C10925" s="13">
        <f t="shared" ca="1" si="955"/>
        <v>1985.7002790678296</v>
      </c>
    </row>
    <row r="10926" spans="3:3">
      <c r="C10926" s="13">
        <f t="shared" ca="1" si="955"/>
        <v>1989.6673514657305</v>
      </c>
    </row>
    <row r="10927" spans="3:3">
      <c r="C10927" s="13">
        <f t="shared" ca="1" si="955"/>
        <v>1992.1075695193977</v>
      </c>
    </row>
    <row r="10928" spans="3:3">
      <c r="C10928" s="13">
        <f t="shared" ca="1" si="955"/>
        <v>1994.2488922870295</v>
      </c>
    </row>
    <row r="10929" spans="3:3">
      <c r="C10929" s="13">
        <f t="shared" ca="1" si="955"/>
        <v>1995.5068063704191</v>
      </c>
    </row>
    <row r="10930" spans="3:3">
      <c r="C10930" s="13">
        <f t="shared" ca="1" si="955"/>
        <v>2009.3125364121549</v>
      </c>
    </row>
    <row r="10931" spans="3:3">
      <c r="C10931" s="13">
        <f t="shared" ca="1" si="955"/>
        <v>1985.1546355926391</v>
      </c>
    </row>
    <row r="10932" spans="3:3">
      <c r="C10932" s="13">
        <f t="shared" ca="1" si="955"/>
        <v>2010.5028491809076</v>
      </c>
    </row>
    <row r="10933" spans="3:3">
      <c r="C10933" s="13">
        <f t="shared" ca="1" si="955"/>
        <v>1984.2069211447863</v>
      </c>
    </row>
    <row r="10934" spans="3:3">
      <c r="C10934" s="13">
        <f t="shared" ca="1" si="955"/>
        <v>2009.7329912469547</v>
      </c>
    </row>
    <row r="10935" spans="3:3">
      <c r="C10935" s="13">
        <f t="shared" ca="1" si="955"/>
        <v>2010.2236822321597</v>
      </c>
    </row>
    <row r="10936" spans="3:3">
      <c r="C10936" s="13">
        <f t="shared" ca="1" si="955"/>
        <v>2015.3159853458315</v>
      </c>
    </row>
    <row r="10937" spans="3:3">
      <c r="C10937" s="13">
        <f t="shared" ca="1" si="955"/>
        <v>2006.5777888187108</v>
      </c>
    </row>
    <row r="10938" spans="3:3">
      <c r="C10938" s="13">
        <f t="shared" ca="1" si="955"/>
        <v>1999.2116272192445</v>
      </c>
    </row>
    <row r="10939" spans="3:3">
      <c r="C10939" s="13">
        <f t="shared" ca="1" si="955"/>
        <v>2016.79917021085</v>
      </c>
    </row>
    <row r="10940" spans="3:3">
      <c r="C10940" s="13">
        <f t="shared" ca="1" si="955"/>
        <v>1997.8995624608954</v>
      </c>
    </row>
    <row r="10941" spans="3:3">
      <c r="C10941" s="13">
        <f t="shared" ca="1" si="955"/>
        <v>1998.7231030375242</v>
      </c>
    </row>
    <row r="10942" spans="3:3">
      <c r="C10942" s="13">
        <f t="shared" ca="1" si="955"/>
        <v>1974.2554970649348</v>
      </c>
    </row>
    <row r="10943" spans="3:3">
      <c r="C10943" s="13">
        <f t="shared" ca="1" si="955"/>
        <v>1989.2614828051521</v>
      </c>
    </row>
    <row r="10944" spans="3:3">
      <c r="C10944" s="13">
        <f t="shared" ca="1" si="955"/>
        <v>2001.9747381096045</v>
      </c>
    </row>
    <row r="10945" spans="3:3">
      <c r="C10945" s="13">
        <f t="shared" ca="1" si="955"/>
        <v>2006.1138831024302</v>
      </c>
    </row>
    <row r="10946" spans="3:3">
      <c r="C10946" s="13">
        <f t="shared" ca="1" si="955"/>
        <v>1975.5382293867447</v>
      </c>
    </row>
    <row r="10947" spans="3:3">
      <c r="C10947" s="13">
        <f t="shared" ca="1" si="955"/>
        <v>2011.3131237679258</v>
      </c>
    </row>
    <row r="10948" spans="3:3">
      <c r="C10948" s="13">
        <f t="shared" ca="1" si="955"/>
        <v>1985.956534778277</v>
      </c>
    </row>
    <row r="10949" spans="3:3">
      <c r="C10949" s="13">
        <f t="shared" ca="1" si="955"/>
        <v>1987.0118858157443</v>
      </c>
    </row>
    <row r="10950" spans="3:3">
      <c r="C10950" s="13">
        <f t="shared" ca="1" si="955"/>
        <v>2013.1503561267127</v>
      </c>
    </row>
    <row r="10951" spans="3:3">
      <c r="C10951" s="13">
        <f t="shared" ca="1" si="955"/>
        <v>2016.7976128172515</v>
      </c>
    </row>
    <row r="10952" spans="3:3">
      <c r="C10952" s="13">
        <f t="shared" ca="1" si="955"/>
        <v>1991.0323969419069</v>
      </c>
    </row>
    <row r="10953" spans="3:3">
      <c r="C10953" s="13">
        <f t="shared" ca="1" si="955"/>
        <v>2002.8660321243422</v>
      </c>
    </row>
    <row r="10954" spans="3:3">
      <c r="C10954" s="13">
        <f t="shared" ca="1" si="955"/>
        <v>2007.8898297731378</v>
      </c>
    </row>
    <row r="10955" spans="3:3">
      <c r="C10955" s="13">
        <f t="shared" ca="1" si="955"/>
        <v>2003.624346181645</v>
      </c>
    </row>
    <row r="10956" spans="3:3">
      <c r="C10956" s="13">
        <f t="shared" ca="1" si="955"/>
        <v>1994.1649596409102</v>
      </c>
    </row>
    <row r="10957" spans="3:3">
      <c r="C10957" s="13">
        <f t="shared" ca="1" si="955"/>
        <v>1993.5500894157271</v>
      </c>
    </row>
    <row r="10958" spans="3:3">
      <c r="C10958" s="13">
        <f t="shared" ca="1" si="955"/>
        <v>2009.3507983921372</v>
      </c>
    </row>
    <row r="10959" spans="3:3">
      <c r="C10959" s="13">
        <f t="shared" ca="1" si="955"/>
        <v>2002.6840206376103</v>
      </c>
    </row>
    <row r="10960" spans="3:3">
      <c r="C10960" s="13">
        <f t="shared" ca="1" si="955"/>
        <v>2004.8633785351144</v>
      </c>
    </row>
    <row r="10961" spans="3:3">
      <c r="C10961" s="13">
        <f t="shared" ca="1" si="955"/>
        <v>1990.8212246421824</v>
      </c>
    </row>
    <row r="10962" spans="3:3">
      <c r="C10962" s="13">
        <f t="shared" ca="1" si="955"/>
        <v>1990.9974685239513</v>
      </c>
    </row>
    <row r="10963" spans="3:3">
      <c r="C10963" s="13">
        <f t="shared" ca="1" si="955"/>
        <v>1991.9124627918372</v>
      </c>
    </row>
    <row r="10964" spans="3:3">
      <c r="C10964" s="13">
        <f t="shared" ca="1" si="955"/>
        <v>2002.2944378449738</v>
      </c>
    </row>
    <row r="10965" spans="3:3">
      <c r="C10965" s="13">
        <f t="shared" ca="1" si="955"/>
        <v>1999.8631783015867</v>
      </c>
    </row>
    <row r="10966" spans="3:3">
      <c r="C10966" s="13">
        <f t="shared" ca="1" si="955"/>
        <v>1989.6550244193591</v>
      </c>
    </row>
    <row r="10967" spans="3:3">
      <c r="C10967" s="13">
        <f t="shared" ca="1" si="955"/>
        <v>2007.0392900045454</v>
      </c>
    </row>
    <row r="10968" spans="3:3">
      <c r="C10968" s="13">
        <f t="shared" ref="C10968:C11031" ca="1" si="956">NORMINV(RAND(),$D$3,$G$3)</f>
        <v>1993.6985245100896</v>
      </c>
    </row>
    <row r="10969" spans="3:3">
      <c r="C10969" s="13">
        <f t="shared" ca="1" si="956"/>
        <v>2004.6801746478743</v>
      </c>
    </row>
    <row r="10970" spans="3:3">
      <c r="C10970" s="13">
        <f t="shared" ca="1" si="956"/>
        <v>2016.9628415547286</v>
      </c>
    </row>
    <row r="10971" spans="3:3">
      <c r="C10971" s="13">
        <f t="shared" ca="1" si="956"/>
        <v>1999.6396035493738</v>
      </c>
    </row>
    <row r="10972" spans="3:3">
      <c r="C10972" s="13">
        <f t="shared" ca="1" si="956"/>
        <v>2005.7466939864114</v>
      </c>
    </row>
    <row r="10973" spans="3:3">
      <c r="C10973" s="13">
        <f t="shared" ca="1" si="956"/>
        <v>2015.3526490670758</v>
      </c>
    </row>
    <row r="10974" spans="3:3">
      <c r="C10974" s="13">
        <f t="shared" ca="1" si="956"/>
        <v>2013.4328080207292</v>
      </c>
    </row>
    <row r="10975" spans="3:3">
      <c r="C10975" s="13">
        <f t="shared" ca="1" si="956"/>
        <v>2006.1075417953291</v>
      </c>
    </row>
    <row r="10976" spans="3:3">
      <c r="C10976" s="13">
        <f t="shared" ca="1" si="956"/>
        <v>2015.6258330559729</v>
      </c>
    </row>
    <row r="10977" spans="3:3">
      <c r="C10977" s="13">
        <f t="shared" ca="1" si="956"/>
        <v>1997.1081710739593</v>
      </c>
    </row>
    <row r="10978" spans="3:3">
      <c r="C10978" s="13">
        <f t="shared" ca="1" si="956"/>
        <v>1995.8855050313721</v>
      </c>
    </row>
    <row r="10979" spans="3:3">
      <c r="C10979" s="13">
        <f t="shared" ca="1" si="956"/>
        <v>1994.0406357997147</v>
      </c>
    </row>
    <row r="10980" spans="3:3">
      <c r="C10980" s="13">
        <f t="shared" ca="1" si="956"/>
        <v>2004.1260851084405</v>
      </c>
    </row>
    <row r="10981" spans="3:3">
      <c r="C10981" s="13">
        <f t="shared" ca="1" si="956"/>
        <v>1994.360237184459</v>
      </c>
    </row>
    <row r="10982" spans="3:3">
      <c r="C10982" s="13">
        <f t="shared" ca="1" si="956"/>
        <v>2005.6975121123078</v>
      </c>
    </row>
    <row r="10983" spans="3:3">
      <c r="C10983" s="13">
        <f t="shared" ca="1" si="956"/>
        <v>1987.4316886555798</v>
      </c>
    </row>
    <row r="10984" spans="3:3">
      <c r="C10984" s="13">
        <f t="shared" ca="1" si="956"/>
        <v>1991.5830888648613</v>
      </c>
    </row>
    <row r="10985" spans="3:3">
      <c r="C10985" s="13">
        <f t="shared" ca="1" si="956"/>
        <v>2002.9593103514901</v>
      </c>
    </row>
    <row r="10986" spans="3:3">
      <c r="C10986" s="13">
        <f t="shared" ca="1" si="956"/>
        <v>2003.9963035046426</v>
      </c>
    </row>
    <row r="10987" spans="3:3">
      <c r="C10987" s="13">
        <f t="shared" ca="1" si="956"/>
        <v>1984.4109559304679</v>
      </c>
    </row>
    <row r="10988" spans="3:3">
      <c r="C10988" s="13">
        <f t="shared" ca="1" si="956"/>
        <v>2014.0667383688744</v>
      </c>
    </row>
    <row r="10989" spans="3:3">
      <c r="C10989" s="13">
        <f t="shared" ca="1" si="956"/>
        <v>2000.9022084717517</v>
      </c>
    </row>
    <row r="10990" spans="3:3">
      <c r="C10990" s="13">
        <f t="shared" ca="1" si="956"/>
        <v>2009.1092636991668</v>
      </c>
    </row>
    <row r="10991" spans="3:3">
      <c r="C10991" s="13">
        <f t="shared" ca="1" si="956"/>
        <v>1995.6857437739995</v>
      </c>
    </row>
    <row r="10992" spans="3:3">
      <c r="C10992" s="13">
        <f t="shared" ca="1" si="956"/>
        <v>2007.3415723359444</v>
      </c>
    </row>
    <row r="10993" spans="3:3">
      <c r="C10993" s="13">
        <f t="shared" ca="1" si="956"/>
        <v>1999.4476549851674</v>
      </c>
    </row>
    <row r="10994" spans="3:3">
      <c r="C10994" s="13">
        <f t="shared" ca="1" si="956"/>
        <v>2002.1436495879991</v>
      </c>
    </row>
    <row r="10995" spans="3:3">
      <c r="C10995" s="13">
        <f t="shared" ca="1" si="956"/>
        <v>1992.3499419800462</v>
      </c>
    </row>
    <row r="10996" spans="3:3">
      <c r="C10996" s="13">
        <f t="shared" ca="1" si="956"/>
        <v>2024.0325382158405</v>
      </c>
    </row>
    <row r="10997" spans="3:3">
      <c r="C10997" s="13">
        <f t="shared" ca="1" si="956"/>
        <v>1988.2704324389397</v>
      </c>
    </row>
    <row r="10998" spans="3:3">
      <c r="C10998" s="13">
        <f t="shared" ca="1" si="956"/>
        <v>2005.0413741915002</v>
      </c>
    </row>
    <row r="10999" spans="3:3">
      <c r="C10999" s="13">
        <f t="shared" ca="1" si="956"/>
        <v>1996.1747433868015</v>
      </c>
    </row>
    <row r="11000" spans="3:3">
      <c r="C11000" s="13">
        <f t="shared" ca="1" si="956"/>
        <v>1991.6034421072688</v>
      </c>
    </row>
    <row r="11001" spans="3:3">
      <c r="C11001" s="13">
        <f t="shared" ca="1" si="956"/>
        <v>2001.5794409225439</v>
      </c>
    </row>
    <row r="11002" spans="3:3">
      <c r="C11002" s="13">
        <f t="shared" ca="1" si="956"/>
        <v>1997.6121949002693</v>
      </c>
    </row>
    <row r="11003" spans="3:3">
      <c r="C11003" s="13">
        <f t="shared" ca="1" si="956"/>
        <v>2009.8754332447479</v>
      </c>
    </row>
    <row r="11004" spans="3:3">
      <c r="C11004" s="13">
        <f t="shared" ca="1" si="956"/>
        <v>1997.6380243837914</v>
      </c>
    </row>
    <row r="11005" spans="3:3">
      <c r="C11005" s="13">
        <f t="shared" ca="1" si="956"/>
        <v>2009.7388237254065</v>
      </c>
    </row>
    <row r="11006" spans="3:3">
      <c r="C11006" s="13">
        <f t="shared" ca="1" si="956"/>
        <v>2006.206127017422</v>
      </c>
    </row>
    <row r="11007" spans="3:3">
      <c r="C11007" s="13">
        <f t="shared" ca="1" si="956"/>
        <v>2027.3500162371872</v>
      </c>
    </row>
    <row r="11008" spans="3:3">
      <c r="C11008" s="13">
        <f t="shared" ca="1" si="956"/>
        <v>1999.6270784221001</v>
      </c>
    </row>
    <row r="11009" spans="3:3">
      <c r="C11009" s="13">
        <f t="shared" ca="1" si="956"/>
        <v>2016.7758231542568</v>
      </c>
    </row>
    <row r="11010" spans="3:3">
      <c r="C11010" s="13">
        <f t="shared" ca="1" si="956"/>
        <v>1976.9891557499748</v>
      </c>
    </row>
    <row r="11011" spans="3:3">
      <c r="C11011" s="13">
        <f t="shared" ca="1" si="956"/>
        <v>1981.6510506615282</v>
      </c>
    </row>
    <row r="11012" spans="3:3">
      <c r="C11012" s="13">
        <f t="shared" ca="1" si="956"/>
        <v>1996.0765753855187</v>
      </c>
    </row>
    <row r="11013" spans="3:3">
      <c r="C11013" s="13">
        <f t="shared" ca="1" si="956"/>
        <v>2021.5603311408729</v>
      </c>
    </row>
    <row r="11014" spans="3:3">
      <c r="C11014" s="13">
        <f t="shared" ca="1" si="956"/>
        <v>1991.7952146199755</v>
      </c>
    </row>
    <row r="11015" spans="3:3">
      <c r="C11015" s="13">
        <f t="shared" ca="1" si="956"/>
        <v>2002.4222155178591</v>
      </c>
    </row>
    <row r="11016" spans="3:3">
      <c r="C11016" s="13">
        <f t="shared" ca="1" si="956"/>
        <v>2015.5933706971971</v>
      </c>
    </row>
    <row r="11017" spans="3:3">
      <c r="C11017" s="13">
        <f t="shared" ca="1" si="956"/>
        <v>1990.6259733972372</v>
      </c>
    </row>
    <row r="11018" spans="3:3">
      <c r="C11018" s="13">
        <f t="shared" ca="1" si="956"/>
        <v>2014.3226146416062</v>
      </c>
    </row>
    <row r="11019" spans="3:3">
      <c r="C11019" s="13">
        <f t="shared" ca="1" si="956"/>
        <v>1988.8259311219915</v>
      </c>
    </row>
    <row r="11020" spans="3:3">
      <c r="C11020" s="13">
        <f t="shared" ca="1" si="956"/>
        <v>2006.6158511872891</v>
      </c>
    </row>
    <row r="11021" spans="3:3">
      <c r="C11021" s="13">
        <f t="shared" ca="1" si="956"/>
        <v>2006.3311420269265</v>
      </c>
    </row>
    <row r="11022" spans="3:3">
      <c r="C11022" s="13">
        <f t="shared" ca="1" si="956"/>
        <v>2007.7377701117146</v>
      </c>
    </row>
    <row r="11023" spans="3:3">
      <c r="C11023" s="13">
        <f t="shared" ca="1" si="956"/>
        <v>2010.1703902964125</v>
      </c>
    </row>
    <row r="11024" spans="3:3">
      <c r="C11024" s="13">
        <f t="shared" ca="1" si="956"/>
        <v>1993.700545687723</v>
      </c>
    </row>
    <row r="11025" spans="3:3">
      <c r="C11025" s="13">
        <f t="shared" ca="1" si="956"/>
        <v>1994.6069686540084</v>
      </c>
    </row>
    <row r="11026" spans="3:3">
      <c r="C11026" s="13">
        <f t="shared" ca="1" si="956"/>
        <v>1989.9856923566861</v>
      </c>
    </row>
    <row r="11027" spans="3:3">
      <c r="C11027" s="13">
        <f t="shared" ca="1" si="956"/>
        <v>2013.0409743735722</v>
      </c>
    </row>
    <row r="11028" spans="3:3">
      <c r="C11028" s="13">
        <f t="shared" ca="1" si="956"/>
        <v>1981.8865601346167</v>
      </c>
    </row>
    <row r="11029" spans="3:3">
      <c r="C11029" s="13">
        <f t="shared" ca="1" si="956"/>
        <v>1987.7965008782867</v>
      </c>
    </row>
    <row r="11030" spans="3:3">
      <c r="C11030" s="13">
        <f t="shared" ca="1" si="956"/>
        <v>2005.9761731021772</v>
      </c>
    </row>
    <row r="11031" spans="3:3">
      <c r="C11031" s="13">
        <f t="shared" ca="1" si="956"/>
        <v>1994.5332434939098</v>
      </c>
    </row>
    <row r="11032" spans="3:3">
      <c r="C11032" s="13">
        <f t="shared" ref="C11032:C11095" ca="1" si="957">NORMINV(RAND(),$D$3,$G$3)</f>
        <v>1988.4507288625325</v>
      </c>
    </row>
    <row r="11033" spans="3:3">
      <c r="C11033" s="13">
        <f t="shared" ca="1" si="957"/>
        <v>2013.2390321638381</v>
      </c>
    </row>
    <row r="11034" spans="3:3">
      <c r="C11034" s="13">
        <f t="shared" ca="1" si="957"/>
        <v>1999.8130449136263</v>
      </c>
    </row>
    <row r="11035" spans="3:3">
      <c r="C11035" s="13">
        <f t="shared" ca="1" si="957"/>
        <v>1993.7960049308331</v>
      </c>
    </row>
    <row r="11036" spans="3:3">
      <c r="C11036" s="13">
        <f t="shared" ca="1" si="957"/>
        <v>2003.070584285681</v>
      </c>
    </row>
    <row r="11037" spans="3:3">
      <c r="C11037" s="13">
        <f t="shared" ca="1" si="957"/>
        <v>1989.3767337082859</v>
      </c>
    </row>
    <row r="11038" spans="3:3">
      <c r="C11038" s="13">
        <f t="shared" ca="1" si="957"/>
        <v>2008.7267622096542</v>
      </c>
    </row>
    <row r="11039" spans="3:3">
      <c r="C11039" s="13">
        <f t="shared" ca="1" si="957"/>
        <v>2025.041244050243</v>
      </c>
    </row>
    <row r="11040" spans="3:3">
      <c r="C11040" s="13">
        <f t="shared" ca="1" si="957"/>
        <v>2008.4680046589831</v>
      </c>
    </row>
    <row r="11041" spans="3:3">
      <c r="C11041" s="13">
        <f t="shared" ca="1" si="957"/>
        <v>1998.0046408329752</v>
      </c>
    </row>
    <row r="11042" spans="3:3">
      <c r="C11042" s="13">
        <f t="shared" ca="1" si="957"/>
        <v>2011.3174996120943</v>
      </c>
    </row>
    <row r="11043" spans="3:3">
      <c r="C11043" s="13">
        <f t="shared" ca="1" si="957"/>
        <v>2005.8786842344332</v>
      </c>
    </row>
    <row r="11044" spans="3:3">
      <c r="C11044" s="13">
        <f t="shared" ca="1" si="957"/>
        <v>2004.0435536221205</v>
      </c>
    </row>
    <row r="11045" spans="3:3">
      <c r="C11045" s="13">
        <f t="shared" ca="1" si="957"/>
        <v>2000.526253781557</v>
      </c>
    </row>
    <row r="11046" spans="3:3">
      <c r="C11046" s="13">
        <f t="shared" ca="1" si="957"/>
        <v>2006.1443507729532</v>
      </c>
    </row>
    <row r="11047" spans="3:3">
      <c r="C11047" s="13">
        <f t="shared" ca="1" si="957"/>
        <v>1995.5594989753502</v>
      </c>
    </row>
    <row r="11048" spans="3:3">
      <c r="C11048" s="13">
        <f t="shared" ca="1" si="957"/>
        <v>1993.9212525354003</v>
      </c>
    </row>
    <row r="11049" spans="3:3">
      <c r="C11049" s="13">
        <f t="shared" ca="1" si="957"/>
        <v>1986.2191931955797</v>
      </c>
    </row>
    <row r="11050" spans="3:3">
      <c r="C11050" s="13">
        <f t="shared" ca="1" si="957"/>
        <v>2027.5597769815679</v>
      </c>
    </row>
    <row r="11051" spans="3:3">
      <c r="C11051" s="13">
        <f t="shared" ca="1" si="957"/>
        <v>1997.5750852995336</v>
      </c>
    </row>
    <row r="11052" spans="3:3">
      <c r="C11052" s="13">
        <f t="shared" ca="1" si="957"/>
        <v>1981.0063778731642</v>
      </c>
    </row>
    <row r="11053" spans="3:3">
      <c r="C11053" s="13">
        <f t="shared" ca="1" si="957"/>
        <v>1985.7473057315337</v>
      </c>
    </row>
    <row r="11054" spans="3:3">
      <c r="C11054" s="13">
        <f t="shared" ca="1" si="957"/>
        <v>2013.129605468655</v>
      </c>
    </row>
    <row r="11055" spans="3:3">
      <c r="C11055" s="13">
        <f t="shared" ca="1" si="957"/>
        <v>1995.9413298919628</v>
      </c>
    </row>
    <row r="11056" spans="3:3">
      <c r="C11056" s="13">
        <f t="shared" ca="1" si="957"/>
        <v>1992.5676632693251</v>
      </c>
    </row>
    <row r="11057" spans="3:3">
      <c r="C11057" s="13">
        <f t="shared" ca="1" si="957"/>
        <v>1983.7583180213376</v>
      </c>
    </row>
    <row r="11058" spans="3:3">
      <c r="C11058" s="13">
        <f t="shared" ca="1" si="957"/>
        <v>2013.1366106133785</v>
      </c>
    </row>
    <row r="11059" spans="3:3">
      <c r="C11059" s="13">
        <f t="shared" ca="1" si="957"/>
        <v>1994.7705257054945</v>
      </c>
    </row>
    <row r="11060" spans="3:3">
      <c r="C11060" s="13">
        <f t="shared" ca="1" si="957"/>
        <v>2013.9875406933024</v>
      </c>
    </row>
    <row r="11061" spans="3:3">
      <c r="C11061" s="13">
        <f t="shared" ca="1" si="957"/>
        <v>2013.6440354399956</v>
      </c>
    </row>
    <row r="11062" spans="3:3">
      <c r="C11062" s="13">
        <f t="shared" ca="1" si="957"/>
        <v>2017.4007678704625</v>
      </c>
    </row>
    <row r="11063" spans="3:3">
      <c r="C11063" s="13">
        <f t="shared" ca="1" si="957"/>
        <v>1987.1333479712416</v>
      </c>
    </row>
    <row r="11064" spans="3:3">
      <c r="C11064" s="13">
        <f t="shared" ca="1" si="957"/>
        <v>2000.8746974868677</v>
      </c>
    </row>
    <row r="11065" spans="3:3">
      <c r="C11065" s="13">
        <f t="shared" ca="1" si="957"/>
        <v>1983.0214255005519</v>
      </c>
    </row>
    <row r="11066" spans="3:3">
      <c r="C11066" s="13">
        <f t="shared" ca="1" si="957"/>
        <v>2015.7140278714594</v>
      </c>
    </row>
    <row r="11067" spans="3:3">
      <c r="C11067" s="13">
        <f t="shared" ca="1" si="957"/>
        <v>1999.323503478513</v>
      </c>
    </row>
    <row r="11068" spans="3:3">
      <c r="C11068" s="13">
        <f t="shared" ca="1" si="957"/>
        <v>1981.0483526216783</v>
      </c>
    </row>
    <row r="11069" spans="3:3">
      <c r="C11069" s="13">
        <f t="shared" ca="1" si="957"/>
        <v>1996.9015078965676</v>
      </c>
    </row>
    <row r="11070" spans="3:3">
      <c r="C11070" s="13">
        <f t="shared" ca="1" si="957"/>
        <v>2001.0800139226831</v>
      </c>
    </row>
    <row r="11071" spans="3:3">
      <c r="C11071" s="13">
        <f t="shared" ca="1" si="957"/>
        <v>1989.1235383296782</v>
      </c>
    </row>
    <row r="11072" spans="3:3">
      <c r="C11072" s="13">
        <f t="shared" ca="1" si="957"/>
        <v>1979.5449154962093</v>
      </c>
    </row>
    <row r="11073" spans="3:3">
      <c r="C11073" s="13">
        <f t="shared" ca="1" si="957"/>
        <v>2009.387288538642</v>
      </c>
    </row>
    <row r="11074" spans="3:3">
      <c r="C11074" s="13">
        <f t="shared" ca="1" si="957"/>
        <v>1975.2480162504608</v>
      </c>
    </row>
    <row r="11075" spans="3:3">
      <c r="C11075" s="13">
        <f t="shared" ca="1" si="957"/>
        <v>2015.5769730447146</v>
      </c>
    </row>
    <row r="11076" spans="3:3">
      <c r="C11076" s="13">
        <f t="shared" ca="1" si="957"/>
        <v>1998.5066806605271</v>
      </c>
    </row>
    <row r="11077" spans="3:3">
      <c r="C11077" s="13">
        <f t="shared" ca="1" si="957"/>
        <v>2008.404043241605</v>
      </c>
    </row>
    <row r="11078" spans="3:3">
      <c r="C11078" s="13">
        <f t="shared" ca="1" si="957"/>
        <v>2004.374435837613</v>
      </c>
    </row>
    <row r="11079" spans="3:3">
      <c r="C11079" s="13">
        <f t="shared" ca="1" si="957"/>
        <v>1999.449842770643</v>
      </c>
    </row>
    <row r="11080" spans="3:3">
      <c r="C11080" s="13">
        <f t="shared" ca="1" si="957"/>
        <v>2001.5682179449773</v>
      </c>
    </row>
    <row r="11081" spans="3:3">
      <c r="C11081" s="13">
        <f t="shared" ca="1" si="957"/>
        <v>1992.6436666781658</v>
      </c>
    </row>
    <row r="11082" spans="3:3">
      <c r="C11082" s="13">
        <f t="shared" ca="1" si="957"/>
        <v>2001.7025258783153</v>
      </c>
    </row>
    <row r="11083" spans="3:3">
      <c r="C11083" s="13">
        <f t="shared" ca="1" si="957"/>
        <v>1993.8203655747284</v>
      </c>
    </row>
    <row r="11084" spans="3:3">
      <c r="C11084" s="13">
        <f t="shared" ca="1" si="957"/>
        <v>1989.649052867451</v>
      </c>
    </row>
    <row r="11085" spans="3:3">
      <c r="C11085" s="13">
        <f t="shared" ca="1" si="957"/>
        <v>1991.4271052951974</v>
      </c>
    </row>
    <row r="11086" spans="3:3">
      <c r="C11086" s="13">
        <f t="shared" ca="1" si="957"/>
        <v>1998.9406439816046</v>
      </c>
    </row>
    <row r="11087" spans="3:3">
      <c r="C11087" s="13">
        <f t="shared" ca="1" si="957"/>
        <v>1996.24577402822</v>
      </c>
    </row>
    <row r="11088" spans="3:3">
      <c r="C11088" s="13">
        <f t="shared" ca="1" si="957"/>
        <v>2000.9284825486507</v>
      </c>
    </row>
    <row r="11089" spans="3:3">
      <c r="C11089" s="13">
        <f t="shared" ca="1" si="957"/>
        <v>1984.313695001159</v>
      </c>
    </row>
    <row r="11090" spans="3:3">
      <c r="C11090" s="13">
        <f t="shared" ca="1" si="957"/>
        <v>1983.1921224507096</v>
      </c>
    </row>
    <row r="11091" spans="3:3">
      <c r="C11091" s="13">
        <f t="shared" ca="1" si="957"/>
        <v>1994.9205561916795</v>
      </c>
    </row>
    <row r="11092" spans="3:3">
      <c r="C11092" s="13">
        <f t="shared" ca="1" si="957"/>
        <v>1997.7747387791435</v>
      </c>
    </row>
    <row r="11093" spans="3:3">
      <c r="C11093" s="13">
        <f t="shared" ca="1" si="957"/>
        <v>2009.0355179046198</v>
      </c>
    </row>
    <row r="11094" spans="3:3">
      <c r="C11094" s="13">
        <f t="shared" ca="1" si="957"/>
        <v>1969.9841070198852</v>
      </c>
    </row>
    <row r="11095" spans="3:3">
      <c r="C11095" s="13">
        <f t="shared" ca="1" si="957"/>
        <v>1982.6448799816646</v>
      </c>
    </row>
    <row r="11096" spans="3:3">
      <c r="C11096" s="13">
        <f t="shared" ref="C11096:C11159" ca="1" si="958">NORMINV(RAND(),$D$3,$G$3)</f>
        <v>1978.7511570050128</v>
      </c>
    </row>
    <row r="11097" spans="3:3">
      <c r="C11097" s="13">
        <f t="shared" ca="1" si="958"/>
        <v>2009.2574992219695</v>
      </c>
    </row>
    <row r="11098" spans="3:3">
      <c r="C11098" s="13">
        <f t="shared" ca="1" si="958"/>
        <v>2008.3389623635705</v>
      </c>
    </row>
    <row r="11099" spans="3:3">
      <c r="C11099" s="13">
        <f t="shared" ca="1" si="958"/>
        <v>2034.5364113566191</v>
      </c>
    </row>
    <row r="11100" spans="3:3">
      <c r="C11100" s="13">
        <f t="shared" ca="1" si="958"/>
        <v>1981.303025151477</v>
      </c>
    </row>
    <row r="11101" spans="3:3">
      <c r="C11101" s="13">
        <f t="shared" ca="1" si="958"/>
        <v>1999.6352249936112</v>
      </c>
    </row>
    <row r="11102" spans="3:3">
      <c r="C11102" s="13">
        <f t="shared" ca="1" si="958"/>
        <v>1985.848457090216</v>
      </c>
    </row>
    <row r="11103" spans="3:3">
      <c r="C11103" s="13">
        <f t="shared" ca="1" si="958"/>
        <v>2000.9308598944881</v>
      </c>
    </row>
    <row r="11104" spans="3:3">
      <c r="C11104" s="13">
        <f t="shared" ca="1" si="958"/>
        <v>2009.3827391337873</v>
      </c>
    </row>
    <row r="11105" spans="3:3">
      <c r="C11105" s="13">
        <f t="shared" ca="1" si="958"/>
        <v>1989.8901246216319</v>
      </c>
    </row>
    <row r="11106" spans="3:3">
      <c r="C11106" s="13">
        <f t="shared" ca="1" si="958"/>
        <v>1992.7920404290978</v>
      </c>
    </row>
    <row r="11107" spans="3:3">
      <c r="C11107" s="13">
        <f t="shared" ca="1" si="958"/>
        <v>2003.6743867388714</v>
      </c>
    </row>
    <row r="11108" spans="3:3">
      <c r="C11108" s="13">
        <f t="shared" ca="1" si="958"/>
        <v>2009.4041997659795</v>
      </c>
    </row>
    <row r="11109" spans="3:3">
      <c r="C11109" s="13">
        <f t="shared" ca="1" si="958"/>
        <v>2004.8652822613044</v>
      </c>
    </row>
    <row r="11110" spans="3:3">
      <c r="C11110" s="13">
        <f t="shared" ca="1" si="958"/>
        <v>2005.1188873622532</v>
      </c>
    </row>
    <row r="11111" spans="3:3">
      <c r="C11111" s="13">
        <f t="shared" ca="1" si="958"/>
        <v>1998.8376475339869</v>
      </c>
    </row>
    <row r="11112" spans="3:3">
      <c r="C11112" s="13">
        <f t="shared" ca="1" si="958"/>
        <v>2002.7237171807415</v>
      </c>
    </row>
    <row r="11113" spans="3:3">
      <c r="C11113" s="13">
        <f t="shared" ca="1" si="958"/>
        <v>2003.9088193539721</v>
      </c>
    </row>
    <row r="11114" spans="3:3">
      <c r="C11114" s="13">
        <f t="shared" ca="1" si="958"/>
        <v>2004.3350979207141</v>
      </c>
    </row>
    <row r="11115" spans="3:3">
      <c r="C11115" s="13">
        <f t="shared" ca="1" si="958"/>
        <v>1995.7687982874345</v>
      </c>
    </row>
    <row r="11116" spans="3:3">
      <c r="C11116" s="13">
        <f t="shared" ca="1" si="958"/>
        <v>1994.2831268786042</v>
      </c>
    </row>
    <row r="11117" spans="3:3">
      <c r="C11117" s="13">
        <f t="shared" ca="1" si="958"/>
        <v>1991.4733045720225</v>
      </c>
    </row>
    <row r="11118" spans="3:3">
      <c r="C11118" s="13">
        <f t="shared" ca="1" si="958"/>
        <v>2006.0085815419588</v>
      </c>
    </row>
    <row r="11119" spans="3:3">
      <c r="C11119" s="13">
        <f t="shared" ca="1" si="958"/>
        <v>1990.9364642437608</v>
      </c>
    </row>
    <row r="11120" spans="3:3">
      <c r="C11120" s="13">
        <f t="shared" ca="1" si="958"/>
        <v>1975.2465284655125</v>
      </c>
    </row>
    <row r="11121" spans="3:3">
      <c r="C11121" s="13">
        <f t="shared" ca="1" si="958"/>
        <v>2010.7275776147244</v>
      </c>
    </row>
    <row r="11122" spans="3:3">
      <c r="C11122" s="13">
        <f t="shared" ca="1" si="958"/>
        <v>1994.5767711624114</v>
      </c>
    </row>
    <row r="11123" spans="3:3">
      <c r="C11123" s="13">
        <f t="shared" ca="1" si="958"/>
        <v>1979.6204313559467</v>
      </c>
    </row>
    <row r="11124" spans="3:3">
      <c r="C11124" s="13">
        <f t="shared" ca="1" si="958"/>
        <v>1989.3536307554091</v>
      </c>
    </row>
    <row r="11125" spans="3:3">
      <c r="C11125" s="13">
        <f t="shared" ca="1" si="958"/>
        <v>1989.1782032722997</v>
      </c>
    </row>
    <row r="11126" spans="3:3">
      <c r="C11126" s="13">
        <f t="shared" ca="1" si="958"/>
        <v>2001.9606853132079</v>
      </c>
    </row>
    <row r="11127" spans="3:3">
      <c r="C11127" s="13">
        <f t="shared" ca="1" si="958"/>
        <v>2009.8631264243916</v>
      </c>
    </row>
    <row r="11128" spans="3:3">
      <c r="C11128" s="13">
        <f t="shared" ca="1" si="958"/>
        <v>2001.0522436456981</v>
      </c>
    </row>
    <row r="11129" spans="3:3">
      <c r="C11129" s="13">
        <f t="shared" ca="1" si="958"/>
        <v>2008.8069415003661</v>
      </c>
    </row>
    <row r="11130" spans="3:3">
      <c r="C11130" s="13">
        <f t="shared" ca="1" si="958"/>
        <v>1995.327271212798</v>
      </c>
    </row>
    <row r="11131" spans="3:3">
      <c r="C11131" s="13">
        <f t="shared" ca="1" si="958"/>
        <v>2013.7751515609132</v>
      </c>
    </row>
    <row r="11132" spans="3:3">
      <c r="C11132" s="13">
        <f t="shared" ca="1" si="958"/>
        <v>2007.8899513819724</v>
      </c>
    </row>
    <row r="11133" spans="3:3">
      <c r="C11133" s="13">
        <f t="shared" ca="1" si="958"/>
        <v>1994.7875268569403</v>
      </c>
    </row>
    <row r="11134" spans="3:3">
      <c r="C11134" s="13">
        <f t="shared" ca="1" si="958"/>
        <v>2006.3192163177187</v>
      </c>
    </row>
    <row r="11135" spans="3:3">
      <c r="C11135" s="13">
        <f t="shared" ca="1" si="958"/>
        <v>2000.7237356301721</v>
      </c>
    </row>
    <row r="11136" spans="3:3">
      <c r="C11136" s="13">
        <f t="shared" ca="1" si="958"/>
        <v>1986.975980052611</v>
      </c>
    </row>
    <row r="11137" spans="3:3">
      <c r="C11137" s="13">
        <f t="shared" ca="1" si="958"/>
        <v>2013.5286282514335</v>
      </c>
    </row>
    <row r="11138" spans="3:3">
      <c r="C11138" s="13">
        <f t="shared" ca="1" si="958"/>
        <v>2014.8451104199335</v>
      </c>
    </row>
    <row r="11139" spans="3:3">
      <c r="C11139" s="13">
        <f t="shared" ca="1" si="958"/>
        <v>1982.9909097483642</v>
      </c>
    </row>
    <row r="11140" spans="3:3">
      <c r="C11140" s="13">
        <f t="shared" ca="1" si="958"/>
        <v>2014.7763335190564</v>
      </c>
    </row>
    <row r="11141" spans="3:3">
      <c r="C11141" s="13">
        <f t="shared" ca="1" si="958"/>
        <v>2011.8412094694281</v>
      </c>
    </row>
    <row r="11142" spans="3:3">
      <c r="C11142" s="13">
        <f t="shared" ca="1" si="958"/>
        <v>2014.9174523886015</v>
      </c>
    </row>
    <row r="11143" spans="3:3">
      <c r="C11143" s="13">
        <f t="shared" ca="1" si="958"/>
        <v>1992.9335364087015</v>
      </c>
    </row>
    <row r="11144" spans="3:3">
      <c r="C11144" s="13">
        <f t="shared" ca="1" si="958"/>
        <v>1975.2794909650813</v>
      </c>
    </row>
    <row r="11145" spans="3:3">
      <c r="C11145" s="13">
        <f t="shared" ca="1" si="958"/>
        <v>1998.9977356102545</v>
      </c>
    </row>
    <row r="11146" spans="3:3">
      <c r="C11146" s="13">
        <f t="shared" ca="1" si="958"/>
        <v>2011.7743108774719</v>
      </c>
    </row>
    <row r="11147" spans="3:3">
      <c r="C11147" s="13">
        <f t="shared" ca="1" si="958"/>
        <v>1993.0082174839656</v>
      </c>
    </row>
    <row r="11148" spans="3:3">
      <c r="C11148" s="13">
        <f t="shared" ca="1" si="958"/>
        <v>1991.8326828328975</v>
      </c>
    </row>
    <row r="11149" spans="3:3">
      <c r="C11149" s="13">
        <f t="shared" ca="1" si="958"/>
        <v>2016.9500143334883</v>
      </c>
    </row>
    <row r="11150" spans="3:3">
      <c r="C11150" s="13">
        <f t="shared" ca="1" si="958"/>
        <v>2007.2009310217049</v>
      </c>
    </row>
    <row r="11151" spans="3:3">
      <c r="C11151" s="13">
        <f t="shared" ca="1" si="958"/>
        <v>1987.6278952032326</v>
      </c>
    </row>
    <row r="11152" spans="3:3">
      <c r="C11152" s="13">
        <f t="shared" ca="1" si="958"/>
        <v>2020.4462896766738</v>
      </c>
    </row>
    <row r="11153" spans="3:3">
      <c r="C11153" s="13">
        <f t="shared" ca="1" si="958"/>
        <v>1982.485755097844</v>
      </c>
    </row>
    <row r="11154" spans="3:3">
      <c r="C11154" s="13">
        <f t="shared" ca="1" si="958"/>
        <v>2003.8643325836877</v>
      </c>
    </row>
    <row r="11155" spans="3:3">
      <c r="C11155" s="13">
        <f t="shared" ca="1" si="958"/>
        <v>2009.7455790432641</v>
      </c>
    </row>
    <row r="11156" spans="3:3">
      <c r="C11156" s="13">
        <f t="shared" ca="1" si="958"/>
        <v>1990.0866578427126</v>
      </c>
    </row>
    <row r="11157" spans="3:3">
      <c r="C11157" s="13">
        <f t="shared" ca="1" si="958"/>
        <v>2014.3575109743633</v>
      </c>
    </row>
    <row r="11158" spans="3:3">
      <c r="C11158" s="13">
        <f t="shared" ca="1" si="958"/>
        <v>1992.2531429160631</v>
      </c>
    </row>
    <row r="11159" spans="3:3">
      <c r="C11159" s="13">
        <f t="shared" ca="1" si="958"/>
        <v>1964.51110206881</v>
      </c>
    </row>
    <row r="11160" spans="3:3">
      <c r="C11160" s="13">
        <f t="shared" ref="C11160:C11223" ca="1" si="959">NORMINV(RAND(),$D$3,$G$3)</f>
        <v>1994.8815746716739</v>
      </c>
    </row>
    <row r="11161" spans="3:3">
      <c r="C11161" s="13">
        <f t="shared" ca="1" si="959"/>
        <v>2016.6879636687827</v>
      </c>
    </row>
    <row r="11162" spans="3:3">
      <c r="C11162" s="13">
        <f t="shared" ca="1" si="959"/>
        <v>2004.7286716518263</v>
      </c>
    </row>
    <row r="11163" spans="3:3">
      <c r="C11163" s="13">
        <f t="shared" ca="1" si="959"/>
        <v>1998.7685253692432</v>
      </c>
    </row>
    <row r="11164" spans="3:3">
      <c r="C11164" s="13">
        <f t="shared" ca="1" si="959"/>
        <v>2016.0137909352143</v>
      </c>
    </row>
    <row r="11165" spans="3:3">
      <c r="C11165" s="13">
        <f t="shared" ca="1" si="959"/>
        <v>2003.8830350324365</v>
      </c>
    </row>
    <row r="11166" spans="3:3">
      <c r="C11166" s="13">
        <f t="shared" ca="1" si="959"/>
        <v>2010.8194247023816</v>
      </c>
    </row>
    <row r="11167" spans="3:3">
      <c r="C11167" s="13">
        <f t="shared" ca="1" si="959"/>
        <v>2001.1502818737217</v>
      </c>
    </row>
    <row r="11168" spans="3:3">
      <c r="C11168" s="13">
        <f t="shared" ca="1" si="959"/>
        <v>1999.5808514843898</v>
      </c>
    </row>
    <row r="11169" spans="3:3">
      <c r="C11169" s="13">
        <f t="shared" ca="1" si="959"/>
        <v>2001.871755007395</v>
      </c>
    </row>
    <row r="11170" spans="3:3">
      <c r="C11170" s="13">
        <f t="shared" ca="1" si="959"/>
        <v>2014.5425084152812</v>
      </c>
    </row>
    <row r="11171" spans="3:3">
      <c r="C11171" s="13">
        <f t="shared" ca="1" si="959"/>
        <v>1989.5840273770298</v>
      </c>
    </row>
    <row r="11172" spans="3:3">
      <c r="C11172" s="13">
        <f t="shared" ca="1" si="959"/>
        <v>1998.0354574737833</v>
      </c>
    </row>
    <row r="11173" spans="3:3">
      <c r="C11173" s="13">
        <f t="shared" ca="1" si="959"/>
        <v>1993.9363963172868</v>
      </c>
    </row>
    <row r="11174" spans="3:3">
      <c r="C11174" s="13">
        <f t="shared" ca="1" si="959"/>
        <v>2004.7747249115901</v>
      </c>
    </row>
    <row r="11175" spans="3:3">
      <c r="C11175" s="13">
        <f t="shared" ca="1" si="959"/>
        <v>2022.1143903627021</v>
      </c>
    </row>
    <row r="11176" spans="3:3">
      <c r="C11176" s="13">
        <f t="shared" ca="1" si="959"/>
        <v>1991.6720242419015</v>
      </c>
    </row>
    <row r="11177" spans="3:3">
      <c r="C11177" s="13">
        <f t="shared" ca="1" si="959"/>
        <v>1995.094628024342</v>
      </c>
    </row>
    <row r="11178" spans="3:3">
      <c r="C11178" s="13">
        <f t="shared" ca="1" si="959"/>
        <v>2002.6837097474324</v>
      </c>
    </row>
    <row r="11179" spans="3:3">
      <c r="C11179" s="13">
        <f t="shared" ca="1" si="959"/>
        <v>2014.1654022263995</v>
      </c>
    </row>
    <row r="11180" spans="3:3">
      <c r="C11180" s="13">
        <f t="shared" ca="1" si="959"/>
        <v>1994.169157554026</v>
      </c>
    </row>
    <row r="11181" spans="3:3">
      <c r="C11181" s="13">
        <f t="shared" ca="1" si="959"/>
        <v>2001.7150714795091</v>
      </c>
    </row>
    <row r="11182" spans="3:3">
      <c r="C11182" s="13">
        <f t="shared" ca="1" si="959"/>
        <v>1997.4575812841858</v>
      </c>
    </row>
    <row r="11183" spans="3:3">
      <c r="C11183" s="13">
        <f t="shared" ca="1" si="959"/>
        <v>2004.8887364719228</v>
      </c>
    </row>
    <row r="11184" spans="3:3">
      <c r="C11184" s="13">
        <f t="shared" ca="1" si="959"/>
        <v>1986.9061998134637</v>
      </c>
    </row>
    <row r="11185" spans="3:3">
      <c r="C11185" s="13">
        <f t="shared" ca="1" si="959"/>
        <v>1981.6153125218539</v>
      </c>
    </row>
    <row r="11186" spans="3:3">
      <c r="C11186" s="13">
        <f t="shared" ca="1" si="959"/>
        <v>2001.4083799937723</v>
      </c>
    </row>
    <row r="11187" spans="3:3">
      <c r="C11187" s="13">
        <f t="shared" ca="1" si="959"/>
        <v>2004.1017717214984</v>
      </c>
    </row>
    <row r="11188" spans="3:3">
      <c r="C11188" s="13">
        <f t="shared" ca="1" si="959"/>
        <v>1996.4917700669935</v>
      </c>
    </row>
    <row r="11189" spans="3:3">
      <c r="C11189" s="13">
        <f t="shared" ca="1" si="959"/>
        <v>1988.8291056288137</v>
      </c>
    </row>
    <row r="11190" spans="3:3">
      <c r="C11190" s="13">
        <f t="shared" ca="1" si="959"/>
        <v>1999.2117643539752</v>
      </c>
    </row>
    <row r="11191" spans="3:3">
      <c r="C11191" s="13">
        <f t="shared" ca="1" si="959"/>
        <v>2010.0171870331083</v>
      </c>
    </row>
    <row r="11192" spans="3:3">
      <c r="C11192" s="13">
        <f t="shared" ca="1" si="959"/>
        <v>1995.604407801877</v>
      </c>
    </row>
    <row r="11193" spans="3:3">
      <c r="C11193" s="13">
        <f t="shared" ca="1" si="959"/>
        <v>1988.2360563215404</v>
      </c>
    </row>
    <row r="11194" spans="3:3">
      <c r="C11194" s="13">
        <f t="shared" ca="1" si="959"/>
        <v>2007.1017666335699</v>
      </c>
    </row>
    <row r="11195" spans="3:3">
      <c r="C11195" s="13">
        <f t="shared" ca="1" si="959"/>
        <v>1997.651483842139</v>
      </c>
    </row>
    <row r="11196" spans="3:3">
      <c r="C11196" s="13">
        <f t="shared" ca="1" si="959"/>
        <v>1985.2679847368674</v>
      </c>
    </row>
    <row r="11197" spans="3:3">
      <c r="C11197" s="13">
        <f t="shared" ca="1" si="959"/>
        <v>2003.1888838393677</v>
      </c>
    </row>
    <row r="11198" spans="3:3">
      <c r="C11198" s="13">
        <f t="shared" ca="1" si="959"/>
        <v>2015.9671616783919</v>
      </c>
    </row>
    <row r="11199" spans="3:3">
      <c r="C11199" s="13">
        <f t="shared" ca="1" si="959"/>
        <v>1978.9747336139542</v>
      </c>
    </row>
    <row r="11200" spans="3:3">
      <c r="C11200" s="13">
        <f t="shared" ca="1" si="959"/>
        <v>2021.3657947704269</v>
      </c>
    </row>
    <row r="11201" spans="3:3">
      <c r="C11201" s="13">
        <f t="shared" ca="1" si="959"/>
        <v>2013.6595124071337</v>
      </c>
    </row>
    <row r="11202" spans="3:3">
      <c r="C11202" s="13">
        <f t="shared" ca="1" si="959"/>
        <v>2007.9081818038323</v>
      </c>
    </row>
    <row r="11203" spans="3:3">
      <c r="C11203" s="13">
        <f t="shared" ca="1" si="959"/>
        <v>2014.4209737534834</v>
      </c>
    </row>
    <row r="11204" spans="3:3">
      <c r="C11204" s="13">
        <f t="shared" ca="1" si="959"/>
        <v>1993.3852047023031</v>
      </c>
    </row>
    <row r="11205" spans="3:3">
      <c r="C11205" s="13">
        <f t="shared" ca="1" si="959"/>
        <v>2001.5031474937177</v>
      </c>
    </row>
    <row r="11206" spans="3:3">
      <c r="C11206" s="13">
        <f t="shared" ca="1" si="959"/>
        <v>2001.2327456619046</v>
      </c>
    </row>
    <row r="11207" spans="3:3">
      <c r="C11207" s="13">
        <f t="shared" ca="1" si="959"/>
        <v>2010.6166431104518</v>
      </c>
    </row>
    <row r="11208" spans="3:3">
      <c r="C11208" s="13">
        <f t="shared" ca="1" si="959"/>
        <v>1986.7431233761311</v>
      </c>
    </row>
    <row r="11209" spans="3:3">
      <c r="C11209" s="13">
        <f t="shared" ca="1" si="959"/>
        <v>1994.6414141695539</v>
      </c>
    </row>
    <row r="11210" spans="3:3">
      <c r="C11210" s="13">
        <f t="shared" ca="1" si="959"/>
        <v>1993.3998077182789</v>
      </c>
    </row>
    <row r="11211" spans="3:3">
      <c r="C11211" s="13">
        <f t="shared" ca="1" si="959"/>
        <v>1987.6743810647954</v>
      </c>
    </row>
    <row r="11212" spans="3:3">
      <c r="C11212" s="13">
        <f t="shared" ca="1" si="959"/>
        <v>1991.8495475518491</v>
      </c>
    </row>
    <row r="11213" spans="3:3">
      <c r="C11213" s="13">
        <f t="shared" ca="1" si="959"/>
        <v>2006.3456369203764</v>
      </c>
    </row>
    <row r="11214" spans="3:3">
      <c r="C11214" s="13">
        <f t="shared" ca="1" si="959"/>
        <v>1994.6004896400029</v>
      </c>
    </row>
    <row r="11215" spans="3:3">
      <c r="C11215" s="13">
        <f t="shared" ca="1" si="959"/>
        <v>2003.1787660327307</v>
      </c>
    </row>
    <row r="11216" spans="3:3">
      <c r="C11216" s="13">
        <f t="shared" ca="1" si="959"/>
        <v>2000.3453347519771</v>
      </c>
    </row>
    <row r="11217" spans="3:3">
      <c r="C11217" s="13">
        <f t="shared" ca="1" si="959"/>
        <v>2000.8668240146478</v>
      </c>
    </row>
    <row r="11218" spans="3:3">
      <c r="C11218" s="13">
        <f t="shared" ca="1" si="959"/>
        <v>1995.6662672124369</v>
      </c>
    </row>
    <row r="11219" spans="3:3">
      <c r="C11219" s="13">
        <f t="shared" ca="1" si="959"/>
        <v>1994.6506254316485</v>
      </c>
    </row>
    <row r="11220" spans="3:3">
      <c r="C11220" s="13">
        <f t="shared" ca="1" si="959"/>
        <v>1999.0382135513912</v>
      </c>
    </row>
    <row r="11221" spans="3:3">
      <c r="C11221" s="13">
        <f t="shared" ca="1" si="959"/>
        <v>1995.1677615216802</v>
      </c>
    </row>
    <row r="11222" spans="3:3">
      <c r="C11222" s="13">
        <f t="shared" ca="1" si="959"/>
        <v>1997.8918787236266</v>
      </c>
    </row>
    <row r="11223" spans="3:3">
      <c r="C11223" s="13">
        <f t="shared" ca="1" si="959"/>
        <v>1983.6769331167889</v>
      </c>
    </row>
    <row r="11224" spans="3:3">
      <c r="C11224" s="13">
        <f t="shared" ref="C11224:C11287" ca="1" si="960">NORMINV(RAND(),$D$3,$G$3)</f>
        <v>2001.5357515793344</v>
      </c>
    </row>
    <row r="11225" spans="3:3">
      <c r="C11225" s="13">
        <f t="shared" ca="1" si="960"/>
        <v>2007.9253700664156</v>
      </c>
    </row>
    <row r="11226" spans="3:3">
      <c r="C11226" s="13">
        <f t="shared" ca="1" si="960"/>
        <v>1987.4828014338573</v>
      </c>
    </row>
    <row r="11227" spans="3:3">
      <c r="C11227" s="13">
        <f t="shared" ca="1" si="960"/>
        <v>2002.4308267671595</v>
      </c>
    </row>
    <row r="11228" spans="3:3">
      <c r="C11228" s="13">
        <f t="shared" ca="1" si="960"/>
        <v>2009.6016944708176</v>
      </c>
    </row>
    <row r="11229" spans="3:3">
      <c r="C11229" s="13">
        <f t="shared" ca="1" si="960"/>
        <v>1989.9563538097307</v>
      </c>
    </row>
    <row r="11230" spans="3:3">
      <c r="C11230" s="13">
        <f t="shared" ca="1" si="960"/>
        <v>1991.6735382644761</v>
      </c>
    </row>
    <row r="11231" spans="3:3">
      <c r="C11231" s="13">
        <f t="shared" ca="1" si="960"/>
        <v>1990.6708827625557</v>
      </c>
    </row>
    <row r="11232" spans="3:3">
      <c r="C11232" s="13">
        <f t="shared" ca="1" si="960"/>
        <v>1996.9586040946019</v>
      </c>
    </row>
    <row r="11233" spans="3:3">
      <c r="C11233" s="13">
        <f t="shared" ca="1" si="960"/>
        <v>2005.1971915810193</v>
      </c>
    </row>
    <row r="11234" spans="3:3">
      <c r="C11234" s="13">
        <f t="shared" ca="1" si="960"/>
        <v>1999.9278503920495</v>
      </c>
    </row>
    <row r="11235" spans="3:3">
      <c r="C11235" s="13">
        <f t="shared" ca="1" si="960"/>
        <v>2007.1823760161135</v>
      </c>
    </row>
    <row r="11236" spans="3:3">
      <c r="C11236" s="13">
        <f t="shared" ca="1" si="960"/>
        <v>2001.0814699381121</v>
      </c>
    </row>
    <row r="11237" spans="3:3">
      <c r="C11237" s="13">
        <f t="shared" ca="1" si="960"/>
        <v>2004.238375850683</v>
      </c>
    </row>
    <row r="11238" spans="3:3">
      <c r="C11238" s="13">
        <f t="shared" ca="1" si="960"/>
        <v>2002.7812758567927</v>
      </c>
    </row>
    <row r="11239" spans="3:3">
      <c r="C11239" s="13">
        <f t="shared" ca="1" si="960"/>
        <v>1981.6822295025711</v>
      </c>
    </row>
    <row r="11240" spans="3:3">
      <c r="C11240" s="13">
        <f t="shared" ca="1" si="960"/>
        <v>1986.8651210084477</v>
      </c>
    </row>
    <row r="11241" spans="3:3">
      <c r="C11241" s="13">
        <f t="shared" ca="1" si="960"/>
        <v>1986.7609594954527</v>
      </c>
    </row>
    <row r="11242" spans="3:3">
      <c r="C11242" s="13">
        <f t="shared" ca="1" si="960"/>
        <v>1998.6334169098861</v>
      </c>
    </row>
    <row r="11243" spans="3:3">
      <c r="C11243" s="13">
        <f t="shared" ca="1" si="960"/>
        <v>1999.8853808974125</v>
      </c>
    </row>
    <row r="11244" spans="3:3">
      <c r="C11244" s="13">
        <f t="shared" ca="1" si="960"/>
        <v>1987.8903198143282</v>
      </c>
    </row>
    <row r="11245" spans="3:3">
      <c r="C11245" s="13">
        <f t="shared" ca="1" si="960"/>
        <v>1998.2511884129417</v>
      </c>
    </row>
    <row r="11246" spans="3:3">
      <c r="C11246" s="13">
        <f t="shared" ca="1" si="960"/>
        <v>1991.56000062044</v>
      </c>
    </row>
    <row r="11247" spans="3:3">
      <c r="C11247" s="13">
        <f t="shared" ca="1" si="960"/>
        <v>1979.8284916466635</v>
      </c>
    </row>
    <row r="11248" spans="3:3">
      <c r="C11248" s="13">
        <f t="shared" ca="1" si="960"/>
        <v>1998.2338307168077</v>
      </c>
    </row>
    <row r="11249" spans="3:3">
      <c r="C11249" s="13">
        <f t="shared" ca="1" si="960"/>
        <v>1993.7243063311043</v>
      </c>
    </row>
    <row r="11250" spans="3:3">
      <c r="C11250" s="13">
        <f t="shared" ca="1" si="960"/>
        <v>2009.6553497632776</v>
      </c>
    </row>
    <row r="11251" spans="3:3">
      <c r="C11251" s="13">
        <f t="shared" ca="1" si="960"/>
        <v>2008.0456656373551</v>
      </c>
    </row>
    <row r="11252" spans="3:3">
      <c r="C11252" s="13">
        <f t="shared" ca="1" si="960"/>
        <v>1995.2730897182005</v>
      </c>
    </row>
    <row r="11253" spans="3:3">
      <c r="C11253" s="13">
        <f t="shared" ca="1" si="960"/>
        <v>1995.786222001356</v>
      </c>
    </row>
    <row r="11254" spans="3:3">
      <c r="C11254" s="13">
        <f t="shared" ca="1" si="960"/>
        <v>1996.9606001763461</v>
      </c>
    </row>
    <row r="11255" spans="3:3">
      <c r="C11255" s="13">
        <f t="shared" ca="1" si="960"/>
        <v>2009.061766807238</v>
      </c>
    </row>
    <row r="11256" spans="3:3">
      <c r="C11256" s="13">
        <f t="shared" ca="1" si="960"/>
        <v>2001.5334120401894</v>
      </c>
    </row>
    <row r="11257" spans="3:3">
      <c r="C11257" s="13">
        <f t="shared" ca="1" si="960"/>
        <v>2000.5627674213401</v>
      </c>
    </row>
    <row r="11258" spans="3:3">
      <c r="C11258" s="13">
        <f t="shared" ca="1" si="960"/>
        <v>2023.588256338247</v>
      </c>
    </row>
    <row r="11259" spans="3:3">
      <c r="C11259" s="13">
        <f t="shared" ca="1" si="960"/>
        <v>2007.895645751076</v>
      </c>
    </row>
    <row r="11260" spans="3:3">
      <c r="C11260" s="13">
        <f t="shared" ca="1" si="960"/>
        <v>1996.4645326071566</v>
      </c>
    </row>
    <row r="11261" spans="3:3">
      <c r="C11261" s="13">
        <f t="shared" ca="1" si="960"/>
        <v>2007.8794015140249</v>
      </c>
    </row>
    <row r="11262" spans="3:3">
      <c r="C11262" s="13">
        <f t="shared" ca="1" si="960"/>
        <v>1992.0997627972761</v>
      </c>
    </row>
    <row r="11263" spans="3:3">
      <c r="C11263" s="13">
        <f t="shared" ca="1" si="960"/>
        <v>1990.7496861298716</v>
      </c>
    </row>
    <row r="11264" spans="3:3">
      <c r="C11264" s="13">
        <f t="shared" ca="1" si="960"/>
        <v>2018.9491025518628</v>
      </c>
    </row>
    <row r="11265" spans="3:3">
      <c r="C11265" s="13">
        <f t="shared" ca="1" si="960"/>
        <v>1991.6503202060014</v>
      </c>
    </row>
    <row r="11266" spans="3:3">
      <c r="C11266" s="13">
        <f t="shared" ca="1" si="960"/>
        <v>1998.6057667100956</v>
      </c>
    </row>
    <row r="11267" spans="3:3">
      <c r="C11267" s="13">
        <f t="shared" ca="1" si="960"/>
        <v>2013.6493274702052</v>
      </c>
    </row>
    <row r="11268" spans="3:3">
      <c r="C11268" s="13">
        <f t="shared" ca="1" si="960"/>
        <v>1993.5298552495096</v>
      </c>
    </row>
    <row r="11269" spans="3:3">
      <c r="C11269" s="13">
        <f t="shared" ca="1" si="960"/>
        <v>1997.5375618273288</v>
      </c>
    </row>
    <row r="11270" spans="3:3">
      <c r="C11270" s="13">
        <f t="shared" ca="1" si="960"/>
        <v>1992.9501196062549</v>
      </c>
    </row>
    <row r="11271" spans="3:3">
      <c r="C11271" s="13">
        <f t="shared" ca="1" si="960"/>
        <v>2016.2755171509054</v>
      </c>
    </row>
    <row r="11272" spans="3:3">
      <c r="C11272" s="13">
        <f t="shared" ca="1" si="960"/>
        <v>1997.3976348290919</v>
      </c>
    </row>
    <row r="11273" spans="3:3">
      <c r="C11273" s="13">
        <f t="shared" ca="1" si="960"/>
        <v>2005.2465422579526</v>
      </c>
    </row>
    <row r="11274" spans="3:3">
      <c r="C11274" s="13">
        <f t="shared" ca="1" si="960"/>
        <v>2004.3195329494542</v>
      </c>
    </row>
    <row r="11275" spans="3:3">
      <c r="C11275" s="13">
        <f t="shared" ca="1" si="960"/>
        <v>2004.6857052945268</v>
      </c>
    </row>
    <row r="11276" spans="3:3">
      <c r="C11276" s="13">
        <f t="shared" ca="1" si="960"/>
        <v>2025.2783344974268</v>
      </c>
    </row>
    <row r="11277" spans="3:3">
      <c r="C11277" s="13">
        <f t="shared" ca="1" si="960"/>
        <v>1995.0983651272777</v>
      </c>
    </row>
    <row r="11278" spans="3:3">
      <c r="C11278" s="13">
        <f t="shared" ca="1" si="960"/>
        <v>2013.6787560444668</v>
      </c>
    </row>
    <row r="11279" spans="3:3">
      <c r="C11279" s="13">
        <f t="shared" ca="1" si="960"/>
        <v>2003.2444481888917</v>
      </c>
    </row>
    <row r="11280" spans="3:3">
      <c r="C11280" s="13">
        <f t="shared" ca="1" si="960"/>
        <v>1995.2863693926565</v>
      </c>
    </row>
    <row r="11281" spans="3:3">
      <c r="C11281" s="13">
        <f t="shared" ca="1" si="960"/>
        <v>1986.9767614036919</v>
      </c>
    </row>
    <row r="11282" spans="3:3">
      <c r="C11282" s="13">
        <f t="shared" ca="1" si="960"/>
        <v>2011.6681514309153</v>
      </c>
    </row>
    <row r="11283" spans="3:3">
      <c r="C11283" s="13">
        <f t="shared" ca="1" si="960"/>
        <v>1998.0277356097315</v>
      </c>
    </row>
    <row r="11284" spans="3:3">
      <c r="C11284" s="13">
        <f t="shared" ca="1" si="960"/>
        <v>2009.849858870464</v>
      </c>
    </row>
    <row r="11285" spans="3:3">
      <c r="C11285" s="13">
        <f t="shared" ca="1" si="960"/>
        <v>2003.5484841205136</v>
      </c>
    </row>
    <row r="11286" spans="3:3">
      <c r="C11286" s="13">
        <f t="shared" ca="1" si="960"/>
        <v>2003.4248172842595</v>
      </c>
    </row>
    <row r="11287" spans="3:3">
      <c r="C11287" s="13">
        <f t="shared" ca="1" si="960"/>
        <v>1988.7238388766257</v>
      </c>
    </row>
    <row r="11288" spans="3:3">
      <c r="C11288" s="13">
        <f t="shared" ref="C11288:C11351" ca="1" si="961">NORMINV(RAND(),$D$3,$G$3)</f>
        <v>1994.9667676175325</v>
      </c>
    </row>
    <row r="11289" spans="3:3">
      <c r="C11289" s="13">
        <f t="shared" ca="1" si="961"/>
        <v>1998.478688453454</v>
      </c>
    </row>
    <row r="11290" spans="3:3">
      <c r="C11290" s="13">
        <f t="shared" ca="1" si="961"/>
        <v>2005.7750331307634</v>
      </c>
    </row>
    <row r="11291" spans="3:3">
      <c r="C11291" s="13">
        <f t="shared" ca="1" si="961"/>
        <v>2015.4797599014134</v>
      </c>
    </row>
    <row r="11292" spans="3:3">
      <c r="C11292" s="13">
        <f t="shared" ca="1" si="961"/>
        <v>2019.3868989078489</v>
      </c>
    </row>
    <row r="11293" spans="3:3">
      <c r="C11293" s="13">
        <f t="shared" ca="1" si="961"/>
        <v>2007.854291520435</v>
      </c>
    </row>
    <row r="11294" spans="3:3">
      <c r="C11294" s="13">
        <f t="shared" ca="1" si="961"/>
        <v>1985.4261176644688</v>
      </c>
    </row>
    <row r="11295" spans="3:3">
      <c r="C11295" s="13">
        <f t="shared" ca="1" si="961"/>
        <v>2004.5209200116792</v>
      </c>
    </row>
    <row r="11296" spans="3:3">
      <c r="C11296" s="13">
        <f t="shared" ca="1" si="961"/>
        <v>1997.7840082674463</v>
      </c>
    </row>
    <row r="11297" spans="3:3">
      <c r="C11297" s="13">
        <f t="shared" ca="1" si="961"/>
        <v>1998.6867859482338</v>
      </c>
    </row>
    <row r="11298" spans="3:3">
      <c r="C11298" s="13">
        <f t="shared" ca="1" si="961"/>
        <v>2019.5204894014464</v>
      </c>
    </row>
    <row r="11299" spans="3:3">
      <c r="C11299" s="13">
        <f t="shared" ca="1" si="961"/>
        <v>2008.6357370327564</v>
      </c>
    </row>
    <row r="11300" spans="3:3">
      <c r="C11300" s="13">
        <f t="shared" ca="1" si="961"/>
        <v>1990.2755564056674</v>
      </c>
    </row>
    <row r="11301" spans="3:3">
      <c r="C11301" s="13">
        <f t="shared" ca="1" si="961"/>
        <v>1986.4592512017837</v>
      </c>
    </row>
    <row r="11302" spans="3:3">
      <c r="C11302" s="13">
        <f t="shared" ca="1" si="961"/>
        <v>1996.7718819044894</v>
      </c>
    </row>
    <row r="11303" spans="3:3">
      <c r="C11303" s="13">
        <f t="shared" ca="1" si="961"/>
        <v>1991.2634245410702</v>
      </c>
    </row>
    <row r="11304" spans="3:3">
      <c r="C11304" s="13">
        <f t="shared" ca="1" si="961"/>
        <v>2000.6097934526599</v>
      </c>
    </row>
    <row r="11305" spans="3:3">
      <c r="C11305" s="13">
        <f t="shared" ca="1" si="961"/>
        <v>2012.8844224002021</v>
      </c>
    </row>
    <row r="11306" spans="3:3">
      <c r="C11306" s="13">
        <f t="shared" ca="1" si="961"/>
        <v>1999.3313190184979</v>
      </c>
    </row>
    <row r="11307" spans="3:3">
      <c r="C11307" s="13">
        <f t="shared" ca="1" si="961"/>
        <v>2001.781596666058</v>
      </c>
    </row>
    <row r="11308" spans="3:3">
      <c r="C11308" s="13">
        <f t="shared" ca="1" si="961"/>
        <v>1999.5577454984257</v>
      </c>
    </row>
    <row r="11309" spans="3:3">
      <c r="C11309" s="13">
        <f t="shared" ca="1" si="961"/>
        <v>1997.571204240448</v>
      </c>
    </row>
    <row r="11310" spans="3:3">
      <c r="C11310" s="13">
        <f t="shared" ca="1" si="961"/>
        <v>2003.7910650655726</v>
      </c>
    </row>
    <row r="11311" spans="3:3">
      <c r="C11311" s="13">
        <f t="shared" ca="1" si="961"/>
        <v>1998.243845088984</v>
      </c>
    </row>
    <row r="11312" spans="3:3">
      <c r="C11312" s="13">
        <f t="shared" ca="1" si="961"/>
        <v>1985.670636730445</v>
      </c>
    </row>
    <row r="11313" spans="3:3">
      <c r="C11313" s="13">
        <f t="shared" ca="1" si="961"/>
        <v>1991.1777827583815</v>
      </c>
    </row>
    <row r="11314" spans="3:3">
      <c r="C11314" s="13">
        <f t="shared" ca="1" si="961"/>
        <v>2007.9562239103734</v>
      </c>
    </row>
    <row r="11315" spans="3:3">
      <c r="C11315" s="13">
        <f t="shared" ca="1" si="961"/>
        <v>1988.4892220887718</v>
      </c>
    </row>
    <row r="11316" spans="3:3">
      <c r="C11316" s="13">
        <f t="shared" ca="1" si="961"/>
        <v>2007.2176096352164</v>
      </c>
    </row>
    <row r="11317" spans="3:3">
      <c r="C11317" s="13">
        <f t="shared" ca="1" si="961"/>
        <v>1990.3938374844654</v>
      </c>
    </row>
    <row r="11318" spans="3:3">
      <c r="C11318" s="13">
        <f t="shared" ca="1" si="961"/>
        <v>1977.6413871755922</v>
      </c>
    </row>
    <row r="11319" spans="3:3">
      <c r="C11319" s="13">
        <f t="shared" ca="1" si="961"/>
        <v>1988.6723784492665</v>
      </c>
    </row>
    <row r="11320" spans="3:3">
      <c r="C11320" s="13">
        <f t="shared" ca="1" si="961"/>
        <v>1986.7393836847041</v>
      </c>
    </row>
    <row r="11321" spans="3:3">
      <c r="C11321" s="13">
        <f t="shared" ca="1" si="961"/>
        <v>1992.3946370519964</v>
      </c>
    </row>
    <row r="11322" spans="3:3">
      <c r="C11322" s="13">
        <f t="shared" ca="1" si="961"/>
        <v>1987.876835585449</v>
      </c>
    </row>
    <row r="11323" spans="3:3">
      <c r="C11323" s="13">
        <f t="shared" ca="1" si="961"/>
        <v>1990.5342247558717</v>
      </c>
    </row>
    <row r="11324" spans="3:3">
      <c r="C11324" s="13">
        <f t="shared" ca="1" si="961"/>
        <v>2012.3082725768145</v>
      </c>
    </row>
    <row r="11325" spans="3:3">
      <c r="C11325" s="13">
        <f t="shared" ca="1" si="961"/>
        <v>2009.5999284359252</v>
      </c>
    </row>
    <row r="11326" spans="3:3">
      <c r="C11326" s="13">
        <f t="shared" ca="1" si="961"/>
        <v>1992.9222010622104</v>
      </c>
    </row>
    <row r="11327" spans="3:3">
      <c r="C11327" s="13">
        <f t="shared" ca="1" si="961"/>
        <v>1991.4162291163118</v>
      </c>
    </row>
    <row r="11328" spans="3:3">
      <c r="C11328" s="13">
        <f t="shared" ca="1" si="961"/>
        <v>2021.2353757869441</v>
      </c>
    </row>
    <row r="11329" spans="3:3">
      <c r="C11329" s="13">
        <f t="shared" ca="1" si="961"/>
        <v>2013.2978615071981</v>
      </c>
    </row>
    <row r="11330" spans="3:3">
      <c r="C11330" s="13">
        <f t="shared" ca="1" si="961"/>
        <v>1992.7006474581754</v>
      </c>
    </row>
    <row r="11331" spans="3:3">
      <c r="C11331" s="13">
        <f t="shared" ca="1" si="961"/>
        <v>2006.05377935602</v>
      </c>
    </row>
    <row r="11332" spans="3:3">
      <c r="C11332" s="13">
        <f t="shared" ca="1" si="961"/>
        <v>2011.4369653555204</v>
      </c>
    </row>
    <row r="11333" spans="3:3">
      <c r="C11333" s="13">
        <f t="shared" ca="1" si="961"/>
        <v>1996.0739375369942</v>
      </c>
    </row>
    <row r="11334" spans="3:3">
      <c r="C11334" s="13">
        <f t="shared" ca="1" si="961"/>
        <v>2003.0892410225597</v>
      </c>
    </row>
    <row r="11335" spans="3:3">
      <c r="C11335" s="13">
        <f t="shared" ca="1" si="961"/>
        <v>2022.1726111162438</v>
      </c>
    </row>
    <row r="11336" spans="3:3">
      <c r="C11336" s="13">
        <f t="shared" ca="1" si="961"/>
        <v>2007.719643089283</v>
      </c>
    </row>
    <row r="11337" spans="3:3">
      <c r="C11337" s="13">
        <f t="shared" ca="1" si="961"/>
        <v>1983.7884648741226</v>
      </c>
    </row>
    <row r="11338" spans="3:3">
      <c r="C11338" s="13">
        <f t="shared" ca="1" si="961"/>
        <v>2007.0349611153556</v>
      </c>
    </row>
    <row r="11339" spans="3:3">
      <c r="C11339" s="13">
        <f t="shared" ca="1" si="961"/>
        <v>2013.5010095845719</v>
      </c>
    </row>
    <row r="11340" spans="3:3">
      <c r="C11340" s="13">
        <f t="shared" ca="1" si="961"/>
        <v>2001.1677145715123</v>
      </c>
    </row>
    <row r="11341" spans="3:3">
      <c r="C11341" s="13">
        <f t="shared" ca="1" si="961"/>
        <v>2003.0919370246406</v>
      </c>
    </row>
    <row r="11342" spans="3:3">
      <c r="C11342" s="13">
        <f t="shared" ca="1" si="961"/>
        <v>2007.3432694519079</v>
      </c>
    </row>
    <row r="11343" spans="3:3">
      <c r="C11343" s="13">
        <f t="shared" ca="1" si="961"/>
        <v>1999.0346205665583</v>
      </c>
    </row>
    <row r="11344" spans="3:3">
      <c r="C11344" s="13">
        <f t="shared" ca="1" si="961"/>
        <v>2000.2787248529514</v>
      </c>
    </row>
    <row r="11345" spans="3:3">
      <c r="C11345" s="13">
        <f t="shared" ca="1" si="961"/>
        <v>2001.8603361989028</v>
      </c>
    </row>
    <row r="11346" spans="3:3">
      <c r="C11346" s="13">
        <f t="shared" ca="1" si="961"/>
        <v>1995.406976728503</v>
      </c>
    </row>
    <row r="11347" spans="3:3">
      <c r="C11347" s="13">
        <f t="shared" ca="1" si="961"/>
        <v>2005.3343907720221</v>
      </c>
    </row>
    <row r="11348" spans="3:3">
      <c r="C11348" s="13">
        <f t="shared" ca="1" si="961"/>
        <v>1963.2134533712949</v>
      </c>
    </row>
    <row r="11349" spans="3:3">
      <c r="C11349" s="13">
        <f t="shared" ca="1" si="961"/>
        <v>1998.3545659847643</v>
      </c>
    </row>
    <row r="11350" spans="3:3">
      <c r="C11350" s="13">
        <f t="shared" ca="1" si="961"/>
        <v>1998.1237322325824</v>
      </c>
    </row>
    <row r="11351" spans="3:3">
      <c r="C11351" s="13">
        <f t="shared" ca="1" si="961"/>
        <v>1986.432407404626</v>
      </c>
    </row>
    <row r="11352" spans="3:3">
      <c r="C11352" s="13">
        <f t="shared" ref="C11352:C11415" ca="1" si="962">NORMINV(RAND(),$D$3,$G$3)</f>
        <v>2004.1178636365933</v>
      </c>
    </row>
    <row r="11353" spans="3:3">
      <c r="C11353" s="13">
        <f t="shared" ca="1" si="962"/>
        <v>1990.4175948336799</v>
      </c>
    </row>
    <row r="11354" spans="3:3">
      <c r="C11354" s="13">
        <f t="shared" ca="1" si="962"/>
        <v>1991.2187914276692</v>
      </c>
    </row>
    <row r="11355" spans="3:3">
      <c r="C11355" s="13">
        <f t="shared" ca="1" si="962"/>
        <v>2007.2698774998637</v>
      </c>
    </row>
    <row r="11356" spans="3:3">
      <c r="C11356" s="13">
        <f t="shared" ca="1" si="962"/>
        <v>1986.4902601002264</v>
      </c>
    </row>
    <row r="11357" spans="3:3">
      <c r="C11357" s="13">
        <f t="shared" ca="1" si="962"/>
        <v>1990.8604789904355</v>
      </c>
    </row>
    <row r="11358" spans="3:3">
      <c r="C11358" s="13">
        <f t="shared" ca="1" si="962"/>
        <v>1996.075476356752</v>
      </c>
    </row>
    <row r="11359" spans="3:3">
      <c r="C11359" s="13">
        <f t="shared" ca="1" si="962"/>
        <v>2007.074835898009</v>
      </c>
    </row>
    <row r="11360" spans="3:3">
      <c r="C11360" s="13">
        <f t="shared" ca="1" si="962"/>
        <v>2003.89754109351</v>
      </c>
    </row>
    <row r="11361" spans="3:3">
      <c r="C11361" s="13">
        <f t="shared" ca="1" si="962"/>
        <v>2003.276297531309</v>
      </c>
    </row>
    <row r="11362" spans="3:3">
      <c r="C11362" s="13">
        <f t="shared" ca="1" si="962"/>
        <v>2001.3658639386281</v>
      </c>
    </row>
    <row r="11363" spans="3:3">
      <c r="C11363" s="13">
        <f t="shared" ca="1" si="962"/>
        <v>1995.2208586912006</v>
      </c>
    </row>
    <row r="11364" spans="3:3">
      <c r="C11364" s="13">
        <f t="shared" ca="1" si="962"/>
        <v>1991.4235146353967</v>
      </c>
    </row>
    <row r="11365" spans="3:3">
      <c r="C11365" s="13">
        <f t="shared" ca="1" si="962"/>
        <v>1976.565048800544</v>
      </c>
    </row>
    <row r="11366" spans="3:3">
      <c r="C11366" s="13">
        <f t="shared" ca="1" si="962"/>
        <v>2010.2126736982959</v>
      </c>
    </row>
    <row r="11367" spans="3:3">
      <c r="C11367" s="13">
        <f t="shared" ca="1" si="962"/>
        <v>2004.3125133484871</v>
      </c>
    </row>
    <row r="11368" spans="3:3">
      <c r="C11368" s="13">
        <f t="shared" ca="1" si="962"/>
        <v>2005.5032427365477</v>
      </c>
    </row>
    <row r="11369" spans="3:3">
      <c r="C11369" s="13">
        <f t="shared" ca="1" si="962"/>
        <v>1968.3791090420407</v>
      </c>
    </row>
    <row r="11370" spans="3:3">
      <c r="C11370" s="13">
        <f t="shared" ca="1" si="962"/>
        <v>1995.776580119531</v>
      </c>
    </row>
    <row r="11371" spans="3:3">
      <c r="C11371" s="13">
        <f t="shared" ca="1" si="962"/>
        <v>2007.802686245632</v>
      </c>
    </row>
    <row r="11372" spans="3:3">
      <c r="C11372" s="13">
        <f t="shared" ca="1" si="962"/>
        <v>2018.1261551103373</v>
      </c>
    </row>
    <row r="11373" spans="3:3">
      <c r="C11373" s="13">
        <f t="shared" ca="1" si="962"/>
        <v>1998.1019215544211</v>
      </c>
    </row>
    <row r="11374" spans="3:3">
      <c r="C11374" s="13">
        <f t="shared" ca="1" si="962"/>
        <v>2002.4429658215536</v>
      </c>
    </row>
    <row r="11375" spans="3:3">
      <c r="C11375" s="13">
        <f t="shared" ca="1" si="962"/>
        <v>2002.0145213478261</v>
      </c>
    </row>
    <row r="11376" spans="3:3">
      <c r="C11376" s="13">
        <f t="shared" ca="1" si="962"/>
        <v>1994.7269698703569</v>
      </c>
    </row>
    <row r="11377" spans="3:3">
      <c r="C11377" s="13">
        <f t="shared" ca="1" si="962"/>
        <v>2009.945742957884</v>
      </c>
    </row>
    <row r="11378" spans="3:3">
      <c r="C11378" s="13">
        <f t="shared" ca="1" si="962"/>
        <v>2005.4875228829524</v>
      </c>
    </row>
    <row r="11379" spans="3:3">
      <c r="C11379" s="13">
        <f t="shared" ca="1" si="962"/>
        <v>1993.3600934673823</v>
      </c>
    </row>
    <row r="11380" spans="3:3">
      <c r="C11380" s="13">
        <f t="shared" ca="1" si="962"/>
        <v>1982.8477418508094</v>
      </c>
    </row>
    <row r="11381" spans="3:3">
      <c r="C11381" s="13">
        <f t="shared" ca="1" si="962"/>
        <v>2018.2224214659695</v>
      </c>
    </row>
    <row r="11382" spans="3:3">
      <c r="C11382" s="13">
        <f t="shared" ca="1" si="962"/>
        <v>1997.9478076080304</v>
      </c>
    </row>
    <row r="11383" spans="3:3">
      <c r="C11383" s="13">
        <f t="shared" ca="1" si="962"/>
        <v>2006.8007217953336</v>
      </c>
    </row>
    <row r="11384" spans="3:3">
      <c r="C11384" s="13">
        <f t="shared" ca="1" si="962"/>
        <v>1988.0161927271995</v>
      </c>
    </row>
    <row r="11385" spans="3:3">
      <c r="C11385" s="13">
        <f t="shared" ca="1" si="962"/>
        <v>2007.8314230369458</v>
      </c>
    </row>
    <row r="11386" spans="3:3">
      <c r="C11386" s="13">
        <f t="shared" ca="1" si="962"/>
        <v>2002.3859863261293</v>
      </c>
    </row>
    <row r="11387" spans="3:3">
      <c r="C11387" s="13">
        <f t="shared" ca="1" si="962"/>
        <v>2000.3532754753958</v>
      </c>
    </row>
    <row r="11388" spans="3:3">
      <c r="C11388" s="13">
        <f t="shared" ca="1" si="962"/>
        <v>1984.3631665026048</v>
      </c>
    </row>
    <row r="11389" spans="3:3">
      <c r="C11389" s="13">
        <f t="shared" ca="1" si="962"/>
        <v>2008.6833951208866</v>
      </c>
    </row>
    <row r="11390" spans="3:3">
      <c r="C11390" s="13">
        <f t="shared" ca="1" si="962"/>
        <v>2008.3739642740754</v>
      </c>
    </row>
    <row r="11391" spans="3:3">
      <c r="C11391" s="13">
        <f t="shared" ca="1" si="962"/>
        <v>1993.9885164392297</v>
      </c>
    </row>
    <row r="11392" spans="3:3">
      <c r="C11392" s="13">
        <f t="shared" ca="1" si="962"/>
        <v>1987.073611481235</v>
      </c>
    </row>
    <row r="11393" spans="3:3">
      <c r="C11393" s="13">
        <f t="shared" ca="1" si="962"/>
        <v>2012.3758968438517</v>
      </c>
    </row>
    <row r="11394" spans="3:3">
      <c r="C11394" s="13">
        <f t="shared" ca="1" si="962"/>
        <v>1993.6717616882631</v>
      </c>
    </row>
    <row r="11395" spans="3:3">
      <c r="C11395" s="13">
        <f t="shared" ca="1" si="962"/>
        <v>2011.1540700121186</v>
      </c>
    </row>
    <row r="11396" spans="3:3">
      <c r="C11396" s="13">
        <f t="shared" ca="1" si="962"/>
        <v>2003.4537549179581</v>
      </c>
    </row>
    <row r="11397" spans="3:3">
      <c r="C11397" s="13">
        <f t="shared" ca="1" si="962"/>
        <v>2003.4076915760045</v>
      </c>
    </row>
    <row r="11398" spans="3:3">
      <c r="C11398" s="13">
        <f t="shared" ca="1" si="962"/>
        <v>2024.6850553371323</v>
      </c>
    </row>
    <row r="11399" spans="3:3">
      <c r="C11399" s="13">
        <f t="shared" ca="1" si="962"/>
        <v>1999.5785944255338</v>
      </c>
    </row>
    <row r="11400" spans="3:3">
      <c r="C11400" s="13">
        <f t="shared" ca="1" si="962"/>
        <v>2021.6285370438513</v>
      </c>
    </row>
    <row r="11401" spans="3:3">
      <c r="C11401" s="13">
        <f t="shared" ca="1" si="962"/>
        <v>2002.6017416490406</v>
      </c>
    </row>
    <row r="11402" spans="3:3">
      <c r="C11402" s="13">
        <f t="shared" ca="1" si="962"/>
        <v>2020.2778134024907</v>
      </c>
    </row>
    <row r="11403" spans="3:3">
      <c r="C11403" s="13">
        <f t="shared" ca="1" si="962"/>
        <v>1985.6753818805632</v>
      </c>
    </row>
    <row r="11404" spans="3:3">
      <c r="C11404" s="13">
        <f t="shared" ca="1" si="962"/>
        <v>1994.0674542326569</v>
      </c>
    </row>
    <row r="11405" spans="3:3">
      <c r="C11405" s="13">
        <f t="shared" ca="1" si="962"/>
        <v>1990.6280161778573</v>
      </c>
    </row>
    <row r="11406" spans="3:3">
      <c r="C11406" s="13">
        <f t="shared" ca="1" si="962"/>
        <v>1981.4447035550916</v>
      </c>
    </row>
    <row r="11407" spans="3:3">
      <c r="C11407" s="13">
        <f t="shared" ca="1" si="962"/>
        <v>1980.2229905519591</v>
      </c>
    </row>
    <row r="11408" spans="3:3">
      <c r="C11408" s="13">
        <f t="shared" ca="1" si="962"/>
        <v>2004.7465597286182</v>
      </c>
    </row>
    <row r="11409" spans="3:3">
      <c r="C11409" s="13">
        <f t="shared" ca="1" si="962"/>
        <v>2017.2171171175557</v>
      </c>
    </row>
    <row r="11410" spans="3:3">
      <c r="C11410" s="13">
        <f t="shared" ca="1" si="962"/>
        <v>2008.5769390601292</v>
      </c>
    </row>
    <row r="11411" spans="3:3">
      <c r="C11411" s="13">
        <f t="shared" ca="1" si="962"/>
        <v>1997.6503669741103</v>
      </c>
    </row>
    <row r="11412" spans="3:3">
      <c r="C11412" s="13">
        <f t="shared" ca="1" si="962"/>
        <v>1982.461047455578</v>
      </c>
    </row>
    <row r="11413" spans="3:3">
      <c r="C11413" s="13">
        <f t="shared" ca="1" si="962"/>
        <v>2018.8671318602367</v>
      </c>
    </row>
    <row r="11414" spans="3:3">
      <c r="C11414" s="13">
        <f t="shared" ca="1" si="962"/>
        <v>1983.1422681828217</v>
      </c>
    </row>
    <row r="11415" spans="3:3">
      <c r="C11415" s="13">
        <f t="shared" ca="1" si="962"/>
        <v>2009.3279336099627</v>
      </c>
    </row>
    <row r="11416" spans="3:3">
      <c r="C11416" s="13">
        <f t="shared" ref="C11416:C11479" ca="1" si="963">NORMINV(RAND(),$D$3,$G$3)</f>
        <v>1986.6408454755378</v>
      </c>
    </row>
    <row r="11417" spans="3:3">
      <c r="C11417" s="13">
        <f t="shared" ca="1" si="963"/>
        <v>1991.8144661495426</v>
      </c>
    </row>
    <row r="11418" spans="3:3">
      <c r="C11418" s="13">
        <f t="shared" ca="1" si="963"/>
        <v>2024.0939086694245</v>
      </c>
    </row>
    <row r="11419" spans="3:3">
      <c r="C11419" s="13">
        <f t="shared" ca="1" si="963"/>
        <v>1995.7769681624766</v>
      </c>
    </row>
    <row r="11420" spans="3:3">
      <c r="C11420" s="13">
        <f t="shared" ca="1" si="963"/>
        <v>1994.4985866179127</v>
      </c>
    </row>
    <row r="11421" spans="3:3">
      <c r="C11421" s="13">
        <f t="shared" ca="1" si="963"/>
        <v>1994.6730833420652</v>
      </c>
    </row>
    <row r="11422" spans="3:3">
      <c r="C11422" s="13">
        <f t="shared" ca="1" si="963"/>
        <v>1998.6229647064363</v>
      </c>
    </row>
    <row r="11423" spans="3:3">
      <c r="C11423" s="13">
        <f t="shared" ca="1" si="963"/>
        <v>1983.4309061644753</v>
      </c>
    </row>
    <row r="11424" spans="3:3">
      <c r="C11424" s="13">
        <f t="shared" ca="1" si="963"/>
        <v>1994.2058588810723</v>
      </c>
    </row>
    <row r="11425" spans="3:3">
      <c r="C11425" s="13">
        <f t="shared" ca="1" si="963"/>
        <v>1992.7565100284207</v>
      </c>
    </row>
    <row r="11426" spans="3:3">
      <c r="C11426" s="13">
        <f t="shared" ca="1" si="963"/>
        <v>2008.0679669254539</v>
      </c>
    </row>
    <row r="11427" spans="3:3">
      <c r="C11427" s="13">
        <f t="shared" ca="1" si="963"/>
        <v>1995.8719727875837</v>
      </c>
    </row>
    <row r="11428" spans="3:3">
      <c r="C11428" s="13">
        <f t="shared" ca="1" si="963"/>
        <v>1999.8574437247876</v>
      </c>
    </row>
    <row r="11429" spans="3:3">
      <c r="C11429" s="13">
        <f t="shared" ca="1" si="963"/>
        <v>1999.0001716915588</v>
      </c>
    </row>
    <row r="11430" spans="3:3">
      <c r="C11430" s="13">
        <f t="shared" ca="1" si="963"/>
        <v>1991.068323788782</v>
      </c>
    </row>
    <row r="11431" spans="3:3">
      <c r="C11431" s="13">
        <f t="shared" ca="1" si="963"/>
        <v>2005.1026404749734</v>
      </c>
    </row>
    <row r="11432" spans="3:3">
      <c r="C11432" s="13">
        <f t="shared" ca="1" si="963"/>
        <v>2003.4946083340856</v>
      </c>
    </row>
    <row r="11433" spans="3:3">
      <c r="C11433" s="13">
        <f t="shared" ca="1" si="963"/>
        <v>1990.0968364782982</v>
      </c>
    </row>
    <row r="11434" spans="3:3">
      <c r="C11434" s="13">
        <f t="shared" ca="1" si="963"/>
        <v>1993.508047844057</v>
      </c>
    </row>
    <row r="11435" spans="3:3">
      <c r="C11435" s="13">
        <f t="shared" ca="1" si="963"/>
        <v>1987.6667658844035</v>
      </c>
    </row>
    <row r="11436" spans="3:3">
      <c r="C11436" s="13">
        <f t="shared" ca="1" si="963"/>
        <v>1976.7186838661212</v>
      </c>
    </row>
    <row r="11437" spans="3:3">
      <c r="C11437" s="13">
        <f t="shared" ca="1" si="963"/>
        <v>1997.8130239373181</v>
      </c>
    </row>
    <row r="11438" spans="3:3">
      <c r="C11438" s="13">
        <f t="shared" ca="1" si="963"/>
        <v>1998.8444657251805</v>
      </c>
    </row>
    <row r="11439" spans="3:3">
      <c r="C11439" s="13">
        <f t="shared" ca="1" si="963"/>
        <v>1996.0284344548015</v>
      </c>
    </row>
    <row r="11440" spans="3:3">
      <c r="C11440" s="13">
        <f t="shared" ca="1" si="963"/>
        <v>1995.0849841754598</v>
      </c>
    </row>
    <row r="11441" spans="3:3">
      <c r="C11441" s="13">
        <f t="shared" ca="1" si="963"/>
        <v>2004.6227845325141</v>
      </c>
    </row>
    <row r="11442" spans="3:3">
      <c r="C11442" s="13">
        <f t="shared" ca="1" si="963"/>
        <v>1999.7603459046104</v>
      </c>
    </row>
    <row r="11443" spans="3:3">
      <c r="C11443" s="13">
        <f t="shared" ca="1" si="963"/>
        <v>1989.7111910618723</v>
      </c>
    </row>
    <row r="11444" spans="3:3">
      <c r="C11444" s="13">
        <f t="shared" ca="1" si="963"/>
        <v>2018.220992910303</v>
      </c>
    </row>
    <row r="11445" spans="3:3">
      <c r="C11445" s="13">
        <f t="shared" ca="1" si="963"/>
        <v>1992.7368388497341</v>
      </c>
    </row>
    <row r="11446" spans="3:3">
      <c r="C11446" s="13">
        <f t="shared" ca="1" si="963"/>
        <v>1984.716971161266</v>
      </c>
    </row>
    <row r="11447" spans="3:3">
      <c r="C11447" s="13">
        <f t="shared" ca="1" si="963"/>
        <v>1997.7063285685877</v>
      </c>
    </row>
    <row r="11448" spans="3:3">
      <c r="C11448" s="13">
        <f t="shared" ca="1" si="963"/>
        <v>2016.9272558498344</v>
      </c>
    </row>
    <row r="11449" spans="3:3">
      <c r="C11449" s="13">
        <f t="shared" ca="1" si="963"/>
        <v>2005.6639779381956</v>
      </c>
    </row>
    <row r="11450" spans="3:3">
      <c r="C11450" s="13">
        <f t="shared" ca="1" si="963"/>
        <v>2021.7261069820577</v>
      </c>
    </row>
    <row r="11451" spans="3:3">
      <c r="C11451" s="13">
        <f t="shared" ca="1" si="963"/>
        <v>2018.3667550413368</v>
      </c>
    </row>
    <row r="11452" spans="3:3">
      <c r="C11452" s="13">
        <f t="shared" ca="1" si="963"/>
        <v>1993.0193695273563</v>
      </c>
    </row>
    <row r="11453" spans="3:3">
      <c r="C11453" s="13">
        <f t="shared" ca="1" si="963"/>
        <v>1998.7208104384442</v>
      </c>
    </row>
    <row r="11454" spans="3:3">
      <c r="C11454" s="13">
        <f t="shared" ca="1" si="963"/>
        <v>2023.2354555969473</v>
      </c>
    </row>
    <row r="11455" spans="3:3">
      <c r="C11455" s="13">
        <f t="shared" ca="1" si="963"/>
        <v>2009.4049667925246</v>
      </c>
    </row>
    <row r="11456" spans="3:3">
      <c r="C11456" s="13">
        <f t="shared" ca="1" si="963"/>
        <v>1998.6848370733308</v>
      </c>
    </row>
    <row r="11457" spans="3:3">
      <c r="C11457" s="13">
        <f t="shared" ca="1" si="963"/>
        <v>2016.4289657188936</v>
      </c>
    </row>
    <row r="11458" spans="3:3">
      <c r="C11458" s="13">
        <f t="shared" ca="1" si="963"/>
        <v>2007.0515496864173</v>
      </c>
    </row>
    <row r="11459" spans="3:3">
      <c r="C11459" s="13">
        <f t="shared" ca="1" si="963"/>
        <v>1988.1616788223171</v>
      </c>
    </row>
    <row r="11460" spans="3:3">
      <c r="C11460" s="13">
        <f t="shared" ca="1" si="963"/>
        <v>1992.4496222086057</v>
      </c>
    </row>
    <row r="11461" spans="3:3">
      <c r="C11461" s="13">
        <f t="shared" ca="1" si="963"/>
        <v>1982.8789803590255</v>
      </c>
    </row>
    <row r="11462" spans="3:3">
      <c r="C11462" s="13">
        <f t="shared" ca="1" si="963"/>
        <v>1995.8362076365106</v>
      </c>
    </row>
    <row r="11463" spans="3:3">
      <c r="C11463" s="13">
        <f t="shared" ca="1" si="963"/>
        <v>2007.6893397214712</v>
      </c>
    </row>
    <row r="11464" spans="3:3">
      <c r="C11464" s="13">
        <f t="shared" ca="1" si="963"/>
        <v>1990.7243999011457</v>
      </c>
    </row>
    <row r="11465" spans="3:3">
      <c r="C11465" s="13">
        <f t="shared" ca="1" si="963"/>
        <v>2004.1810196089675</v>
      </c>
    </row>
    <row r="11466" spans="3:3">
      <c r="C11466" s="13">
        <f t="shared" ca="1" si="963"/>
        <v>2004.5198843381334</v>
      </c>
    </row>
    <row r="11467" spans="3:3">
      <c r="C11467" s="13">
        <f t="shared" ca="1" si="963"/>
        <v>2002.3183299868479</v>
      </c>
    </row>
    <row r="11468" spans="3:3">
      <c r="C11468" s="13">
        <f t="shared" ca="1" si="963"/>
        <v>2006.0723474263461</v>
      </c>
    </row>
    <row r="11469" spans="3:3">
      <c r="C11469" s="13">
        <f t="shared" ca="1" si="963"/>
        <v>1995.0398946585747</v>
      </c>
    </row>
    <row r="11470" spans="3:3">
      <c r="C11470" s="13">
        <f t="shared" ca="1" si="963"/>
        <v>1985.062819668424</v>
      </c>
    </row>
    <row r="11471" spans="3:3">
      <c r="C11471" s="13">
        <f t="shared" ca="1" si="963"/>
        <v>2011.8400322866601</v>
      </c>
    </row>
    <row r="11472" spans="3:3">
      <c r="C11472" s="13">
        <f t="shared" ca="1" si="963"/>
        <v>1995.3524777191776</v>
      </c>
    </row>
    <row r="11473" spans="3:3">
      <c r="C11473" s="13">
        <f t="shared" ca="1" si="963"/>
        <v>1990.3857668263099</v>
      </c>
    </row>
    <row r="11474" spans="3:3">
      <c r="C11474" s="13">
        <f t="shared" ca="1" si="963"/>
        <v>2002.6755779636974</v>
      </c>
    </row>
    <row r="11475" spans="3:3">
      <c r="C11475" s="13">
        <f t="shared" ca="1" si="963"/>
        <v>2001.3702586354368</v>
      </c>
    </row>
    <row r="11476" spans="3:3">
      <c r="C11476" s="13">
        <f t="shared" ca="1" si="963"/>
        <v>1998.0890910801131</v>
      </c>
    </row>
    <row r="11477" spans="3:3">
      <c r="C11477" s="13">
        <f t="shared" ca="1" si="963"/>
        <v>1976.6939345025178</v>
      </c>
    </row>
    <row r="11478" spans="3:3">
      <c r="C11478" s="13">
        <f t="shared" ca="1" si="963"/>
        <v>1992.4997700867361</v>
      </c>
    </row>
    <row r="11479" spans="3:3">
      <c r="C11479" s="13">
        <f t="shared" ca="1" si="963"/>
        <v>2006.0740944244353</v>
      </c>
    </row>
    <row r="11480" spans="3:3">
      <c r="C11480" s="13">
        <f t="shared" ref="C11480:C11543" ca="1" si="964">NORMINV(RAND(),$D$3,$G$3)</f>
        <v>1995.3230139085852</v>
      </c>
    </row>
    <row r="11481" spans="3:3">
      <c r="C11481" s="13">
        <f t="shared" ca="1" si="964"/>
        <v>1974.5942097572083</v>
      </c>
    </row>
    <row r="11482" spans="3:3">
      <c r="C11482" s="13">
        <f t="shared" ca="1" si="964"/>
        <v>2010.8360321961316</v>
      </c>
    </row>
    <row r="11483" spans="3:3">
      <c r="C11483" s="13">
        <f t="shared" ca="1" si="964"/>
        <v>1981.9566442883984</v>
      </c>
    </row>
    <row r="11484" spans="3:3">
      <c r="C11484" s="13">
        <f t="shared" ca="1" si="964"/>
        <v>2007.2523257432906</v>
      </c>
    </row>
    <row r="11485" spans="3:3">
      <c r="C11485" s="13">
        <f t="shared" ca="1" si="964"/>
        <v>2004.7433174881241</v>
      </c>
    </row>
    <row r="11486" spans="3:3">
      <c r="C11486" s="13">
        <f t="shared" ca="1" si="964"/>
        <v>2018.5855262269724</v>
      </c>
    </row>
    <row r="11487" spans="3:3">
      <c r="C11487" s="13">
        <f t="shared" ca="1" si="964"/>
        <v>1966.1274437398922</v>
      </c>
    </row>
    <row r="11488" spans="3:3">
      <c r="C11488" s="13">
        <f t="shared" ca="1" si="964"/>
        <v>2008.7201409931845</v>
      </c>
    </row>
    <row r="11489" spans="3:3">
      <c r="C11489" s="13">
        <f t="shared" ca="1" si="964"/>
        <v>2004.0775963172493</v>
      </c>
    </row>
    <row r="11490" spans="3:3">
      <c r="C11490" s="13">
        <f t="shared" ca="1" si="964"/>
        <v>1999.5773365621731</v>
      </c>
    </row>
    <row r="11491" spans="3:3">
      <c r="C11491" s="13">
        <f t="shared" ca="1" si="964"/>
        <v>1997.3130267223535</v>
      </c>
    </row>
    <row r="11492" spans="3:3">
      <c r="C11492" s="13">
        <f t="shared" ca="1" si="964"/>
        <v>2000.0829816249011</v>
      </c>
    </row>
    <row r="11493" spans="3:3">
      <c r="C11493" s="13">
        <f t="shared" ca="1" si="964"/>
        <v>1996.7663743883036</v>
      </c>
    </row>
    <row r="11494" spans="3:3">
      <c r="C11494" s="13">
        <f t="shared" ca="1" si="964"/>
        <v>2003.8403215169992</v>
      </c>
    </row>
    <row r="11495" spans="3:3">
      <c r="C11495" s="13">
        <f t="shared" ca="1" si="964"/>
        <v>2003.7953990444705</v>
      </c>
    </row>
    <row r="11496" spans="3:3">
      <c r="C11496" s="13">
        <f t="shared" ca="1" si="964"/>
        <v>2017.2733415957284</v>
      </c>
    </row>
    <row r="11497" spans="3:3">
      <c r="C11497" s="13">
        <f t="shared" ca="1" si="964"/>
        <v>2000.3526832094119</v>
      </c>
    </row>
    <row r="11498" spans="3:3">
      <c r="C11498" s="13">
        <f t="shared" ca="1" si="964"/>
        <v>2017.348393954012</v>
      </c>
    </row>
    <row r="11499" spans="3:3">
      <c r="C11499" s="13">
        <f t="shared" ca="1" si="964"/>
        <v>1977.5564260755245</v>
      </c>
    </row>
    <row r="11500" spans="3:3">
      <c r="C11500" s="13">
        <f t="shared" ca="1" si="964"/>
        <v>2019.0522177937071</v>
      </c>
    </row>
    <row r="11501" spans="3:3">
      <c r="C11501" s="13">
        <f t="shared" ca="1" si="964"/>
        <v>2007.2560350940053</v>
      </c>
    </row>
    <row r="11502" spans="3:3">
      <c r="C11502" s="13">
        <f t="shared" ca="1" si="964"/>
        <v>2000.3738451059862</v>
      </c>
    </row>
    <row r="11503" spans="3:3">
      <c r="C11503" s="13">
        <f t="shared" ca="1" si="964"/>
        <v>2005.4716923762596</v>
      </c>
    </row>
    <row r="11504" spans="3:3">
      <c r="C11504" s="13">
        <f t="shared" ca="1" si="964"/>
        <v>1996.7864287280304</v>
      </c>
    </row>
    <row r="11505" spans="3:3">
      <c r="C11505" s="13">
        <f t="shared" ca="1" si="964"/>
        <v>1993.6609645778435</v>
      </c>
    </row>
    <row r="11506" spans="3:3">
      <c r="C11506" s="13">
        <f t="shared" ca="1" si="964"/>
        <v>2006.3652193549281</v>
      </c>
    </row>
    <row r="11507" spans="3:3">
      <c r="C11507" s="13">
        <f t="shared" ca="1" si="964"/>
        <v>2008.0530106189115</v>
      </c>
    </row>
    <row r="11508" spans="3:3">
      <c r="C11508" s="13">
        <f t="shared" ca="1" si="964"/>
        <v>2005.5285945837131</v>
      </c>
    </row>
    <row r="11509" spans="3:3">
      <c r="C11509" s="13">
        <f t="shared" ca="1" si="964"/>
        <v>1999.7472724764987</v>
      </c>
    </row>
    <row r="11510" spans="3:3">
      <c r="C11510" s="13">
        <f t="shared" ca="1" si="964"/>
        <v>2006.5359538772743</v>
      </c>
    </row>
    <row r="11511" spans="3:3">
      <c r="C11511" s="13">
        <f t="shared" ca="1" si="964"/>
        <v>2014.2759428882989</v>
      </c>
    </row>
    <row r="11512" spans="3:3">
      <c r="C11512" s="13">
        <f t="shared" ca="1" si="964"/>
        <v>1995.9123057866775</v>
      </c>
    </row>
    <row r="11513" spans="3:3">
      <c r="C11513" s="13">
        <f t="shared" ca="1" si="964"/>
        <v>1996.9075684662146</v>
      </c>
    </row>
    <row r="11514" spans="3:3">
      <c r="C11514" s="13">
        <f t="shared" ca="1" si="964"/>
        <v>2008.5847983290157</v>
      </c>
    </row>
    <row r="11515" spans="3:3">
      <c r="C11515" s="13">
        <f t="shared" ca="1" si="964"/>
        <v>1995.5517995743082</v>
      </c>
    </row>
    <row r="11516" spans="3:3">
      <c r="C11516" s="13">
        <f t="shared" ca="1" si="964"/>
        <v>1981.4203148048141</v>
      </c>
    </row>
    <row r="11517" spans="3:3">
      <c r="C11517" s="13">
        <f t="shared" ca="1" si="964"/>
        <v>2018.6196536289144</v>
      </c>
    </row>
    <row r="11518" spans="3:3">
      <c r="C11518" s="13">
        <f t="shared" ca="1" si="964"/>
        <v>2005.0313550325234</v>
      </c>
    </row>
    <row r="11519" spans="3:3">
      <c r="C11519" s="13">
        <f t="shared" ca="1" si="964"/>
        <v>2003.7831638917228</v>
      </c>
    </row>
    <row r="11520" spans="3:3">
      <c r="C11520" s="13">
        <f t="shared" ca="1" si="964"/>
        <v>1988.8594304499811</v>
      </c>
    </row>
    <row r="11521" spans="3:3">
      <c r="C11521" s="13">
        <f t="shared" ca="1" si="964"/>
        <v>2022.3685069506562</v>
      </c>
    </row>
    <row r="11522" spans="3:3">
      <c r="C11522" s="13">
        <f t="shared" ca="1" si="964"/>
        <v>2006.713884274189</v>
      </c>
    </row>
    <row r="11523" spans="3:3">
      <c r="C11523" s="13">
        <f t="shared" ca="1" si="964"/>
        <v>2012.8420867495272</v>
      </c>
    </row>
    <row r="11524" spans="3:3">
      <c r="C11524" s="13">
        <f t="shared" ca="1" si="964"/>
        <v>2014.9611907927117</v>
      </c>
    </row>
    <row r="11525" spans="3:3">
      <c r="C11525" s="13">
        <f t="shared" ca="1" si="964"/>
        <v>2012.1009724215203</v>
      </c>
    </row>
    <row r="11526" spans="3:3">
      <c r="C11526" s="13">
        <f t="shared" ca="1" si="964"/>
        <v>2002.5472354960141</v>
      </c>
    </row>
    <row r="11527" spans="3:3">
      <c r="C11527" s="13">
        <f t="shared" ca="1" si="964"/>
        <v>2008.1705030126168</v>
      </c>
    </row>
    <row r="11528" spans="3:3">
      <c r="C11528" s="13">
        <f t="shared" ca="1" si="964"/>
        <v>2008.435454517572</v>
      </c>
    </row>
    <row r="11529" spans="3:3">
      <c r="C11529" s="13">
        <f t="shared" ca="1" si="964"/>
        <v>1999.0417482317146</v>
      </c>
    </row>
    <row r="11530" spans="3:3">
      <c r="C11530" s="13">
        <f t="shared" ca="1" si="964"/>
        <v>1995.762167578544</v>
      </c>
    </row>
    <row r="11531" spans="3:3">
      <c r="C11531" s="13">
        <f t="shared" ca="1" si="964"/>
        <v>1990.6609905081093</v>
      </c>
    </row>
    <row r="11532" spans="3:3">
      <c r="C11532" s="13">
        <f t="shared" ca="1" si="964"/>
        <v>1985.7767474373074</v>
      </c>
    </row>
    <row r="11533" spans="3:3">
      <c r="C11533" s="13">
        <f t="shared" ca="1" si="964"/>
        <v>1978.5249947625618</v>
      </c>
    </row>
    <row r="11534" spans="3:3">
      <c r="C11534" s="13">
        <f t="shared" ca="1" si="964"/>
        <v>1992.6965861266106</v>
      </c>
    </row>
    <row r="11535" spans="3:3">
      <c r="C11535" s="13">
        <f t="shared" ca="1" si="964"/>
        <v>1982.2133657481743</v>
      </c>
    </row>
    <row r="11536" spans="3:3">
      <c r="C11536" s="13">
        <f t="shared" ca="1" si="964"/>
        <v>1998.0666901555098</v>
      </c>
    </row>
    <row r="11537" spans="3:3">
      <c r="C11537" s="13">
        <f t="shared" ca="1" si="964"/>
        <v>1988.4490902369623</v>
      </c>
    </row>
    <row r="11538" spans="3:3">
      <c r="C11538" s="13">
        <f t="shared" ca="1" si="964"/>
        <v>2003.4434558902699</v>
      </c>
    </row>
    <row r="11539" spans="3:3">
      <c r="C11539" s="13">
        <f t="shared" ca="1" si="964"/>
        <v>2004.9868065824969</v>
      </c>
    </row>
    <row r="11540" spans="3:3">
      <c r="C11540" s="13">
        <f t="shared" ca="1" si="964"/>
        <v>1996.4440004630601</v>
      </c>
    </row>
    <row r="11541" spans="3:3">
      <c r="C11541" s="13">
        <f t="shared" ca="1" si="964"/>
        <v>1993.8038776305632</v>
      </c>
    </row>
    <row r="11542" spans="3:3">
      <c r="C11542" s="13">
        <f t="shared" ca="1" si="964"/>
        <v>2016.0073588127991</v>
      </c>
    </row>
    <row r="11543" spans="3:3">
      <c r="C11543" s="13">
        <f t="shared" ca="1" si="964"/>
        <v>1994.4296463194858</v>
      </c>
    </row>
    <row r="11544" spans="3:3">
      <c r="C11544" s="13">
        <f t="shared" ref="C11544:C11607" ca="1" si="965">NORMINV(RAND(),$D$3,$G$3)</f>
        <v>2007.4394232183649</v>
      </c>
    </row>
    <row r="11545" spans="3:3">
      <c r="C11545" s="13">
        <f t="shared" ca="1" si="965"/>
        <v>1993.972032633699</v>
      </c>
    </row>
    <row r="11546" spans="3:3">
      <c r="C11546" s="13">
        <f t="shared" ca="1" si="965"/>
        <v>1995.3841283024205</v>
      </c>
    </row>
    <row r="11547" spans="3:3">
      <c r="C11547" s="13">
        <f t="shared" ca="1" si="965"/>
        <v>1982.668339529796</v>
      </c>
    </row>
    <row r="11548" spans="3:3">
      <c r="C11548" s="13">
        <f t="shared" ca="1" si="965"/>
        <v>1999.5357002297199</v>
      </c>
    </row>
    <row r="11549" spans="3:3">
      <c r="C11549" s="13">
        <f t="shared" ca="1" si="965"/>
        <v>1988.0287461074756</v>
      </c>
    </row>
    <row r="11550" spans="3:3">
      <c r="C11550" s="13">
        <f t="shared" ca="1" si="965"/>
        <v>1998.0883604405294</v>
      </c>
    </row>
    <row r="11551" spans="3:3">
      <c r="C11551" s="13">
        <f t="shared" ca="1" si="965"/>
        <v>2008.0008287816809</v>
      </c>
    </row>
    <row r="11552" spans="3:3">
      <c r="C11552" s="13">
        <f t="shared" ca="1" si="965"/>
        <v>1992.934459197668</v>
      </c>
    </row>
    <row r="11553" spans="3:3">
      <c r="C11553" s="13">
        <f t="shared" ca="1" si="965"/>
        <v>1993.2573163901855</v>
      </c>
    </row>
    <row r="11554" spans="3:3">
      <c r="C11554" s="13">
        <f t="shared" ca="1" si="965"/>
        <v>2005.2768498576502</v>
      </c>
    </row>
    <row r="11555" spans="3:3">
      <c r="C11555" s="13">
        <f t="shared" ca="1" si="965"/>
        <v>1989.2654369554687</v>
      </c>
    </row>
    <row r="11556" spans="3:3">
      <c r="C11556" s="13">
        <f t="shared" ca="1" si="965"/>
        <v>2007.7010880489938</v>
      </c>
    </row>
    <row r="11557" spans="3:3">
      <c r="C11557" s="13">
        <f t="shared" ca="1" si="965"/>
        <v>2001.8119776589444</v>
      </c>
    </row>
    <row r="11558" spans="3:3">
      <c r="C11558" s="13">
        <f t="shared" ca="1" si="965"/>
        <v>2004.0397314277766</v>
      </c>
    </row>
    <row r="11559" spans="3:3">
      <c r="C11559" s="13">
        <f t="shared" ca="1" si="965"/>
        <v>2000.0536200691638</v>
      </c>
    </row>
    <row r="11560" spans="3:3">
      <c r="C11560" s="13">
        <f t="shared" ca="1" si="965"/>
        <v>1983.3001954319973</v>
      </c>
    </row>
    <row r="11561" spans="3:3">
      <c r="C11561" s="13">
        <f t="shared" ca="1" si="965"/>
        <v>2002.19264534331</v>
      </c>
    </row>
    <row r="11562" spans="3:3">
      <c r="C11562" s="13">
        <f t="shared" ca="1" si="965"/>
        <v>1985.1208000043573</v>
      </c>
    </row>
    <row r="11563" spans="3:3">
      <c r="C11563" s="13">
        <f t="shared" ca="1" si="965"/>
        <v>2014.0196253675606</v>
      </c>
    </row>
    <row r="11564" spans="3:3">
      <c r="C11564" s="13">
        <f t="shared" ca="1" si="965"/>
        <v>1996.918297004062</v>
      </c>
    </row>
    <row r="11565" spans="3:3">
      <c r="C11565" s="13">
        <f t="shared" ca="1" si="965"/>
        <v>2017.4167608114201</v>
      </c>
    </row>
    <row r="11566" spans="3:3">
      <c r="C11566" s="13">
        <f t="shared" ca="1" si="965"/>
        <v>2002.9186215239604</v>
      </c>
    </row>
    <row r="11567" spans="3:3">
      <c r="C11567" s="13">
        <f t="shared" ca="1" si="965"/>
        <v>1982.4077957138468</v>
      </c>
    </row>
    <row r="11568" spans="3:3">
      <c r="C11568" s="13">
        <f t="shared" ca="1" si="965"/>
        <v>1996.159030500987</v>
      </c>
    </row>
    <row r="11569" spans="3:3">
      <c r="C11569" s="13">
        <f t="shared" ca="1" si="965"/>
        <v>1992.9619086369246</v>
      </c>
    </row>
    <row r="11570" spans="3:3">
      <c r="C11570" s="13">
        <f t="shared" ca="1" si="965"/>
        <v>1998.9774175253722</v>
      </c>
    </row>
    <row r="11571" spans="3:3">
      <c r="C11571" s="13">
        <f t="shared" ca="1" si="965"/>
        <v>2003.8409579945778</v>
      </c>
    </row>
    <row r="11572" spans="3:3">
      <c r="C11572" s="13">
        <f t="shared" ca="1" si="965"/>
        <v>1981.3897394725243</v>
      </c>
    </row>
    <row r="11573" spans="3:3">
      <c r="C11573" s="13">
        <f t="shared" ca="1" si="965"/>
        <v>1994.9540024196713</v>
      </c>
    </row>
    <row r="11574" spans="3:3">
      <c r="C11574" s="13">
        <f t="shared" ca="1" si="965"/>
        <v>2010.9731129552729</v>
      </c>
    </row>
    <row r="11575" spans="3:3">
      <c r="C11575" s="13">
        <f t="shared" ca="1" si="965"/>
        <v>1998.4372113125987</v>
      </c>
    </row>
    <row r="11576" spans="3:3">
      <c r="C11576" s="13">
        <f t="shared" ca="1" si="965"/>
        <v>1989.9917212841503</v>
      </c>
    </row>
    <row r="11577" spans="3:3">
      <c r="C11577" s="13">
        <f t="shared" ca="1" si="965"/>
        <v>1993.2846704826093</v>
      </c>
    </row>
    <row r="11578" spans="3:3">
      <c r="C11578" s="13">
        <f t="shared" ca="1" si="965"/>
        <v>1985.942179166683</v>
      </c>
    </row>
    <row r="11579" spans="3:3">
      <c r="C11579" s="13">
        <f t="shared" ca="1" si="965"/>
        <v>1994.3130809360846</v>
      </c>
    </row>
    <row r="11580" spans="3:3">
      <c r="C11580" s="13">
        <f t="shared" ca="1" si="965"/>
        <v>1995.2533985737941</v>
      </c>
    </row>
    <row r="11581" spans="3:3">
      <c r="C11581" s="13">
        <f t="shared" ca="1" si="965"/>
        <v>2012.7072528047397</v>
      </c>
    </row>
    <row r="11582" spans="3:3">
      <c r="C11582" s="13">
        <f t="shared" ca="1" si="965"/>
        <v>1992.0599879756383</v>
      </c>
    </row>
    <row r="11583" spans="3:3">
      <c r="C11583" s="13">
        <f t="shared" ca="1" si="965"/>
        <v>1984.6223511160711</v>
      </c>
    </row>
    <row r="11584" spans="3:3">
      <c r="C11584" s="13">
        <f t="shared" ca="1" si="965"/>
        <v>1991.1388189699719</v>
      </c>
    </row>
    <row r="11585" spans="3:3">
      <c r="C11585" s="13">
        <f t="shared" ca="1" si="965"/>
        <v>1998.6530181577314</v>
      </c>
    </row>
    <row r="11586" spans="3:3">
      <c r="C11586" s="13">
        <f t="shared" ca="1" si="965"/>
        <v>2022.8671766096772</v>
      </c>
    </row>
    <row r="11587" spans="3:3">
      <c r="C11587" s="13">
        <f t="shared" ca="1" si="965"/>
        <v>2006.4937405875323</v>
      </c>
    </row>
    <row r="11588" spans="3:3">
      <c r="C11588" s="13">
        <f t="shared" ca="1" si="965"/>
        <v>1993.6902864003091</v>
      </c>
    </row>
    <row r="11589" spans="3:3">
      <c r="C11589" s="13">
        <f t="shared" ca="1" si="965"/>
        <v>2006.2137297730605</v>
      </c>
    </row>
    <row r="11590" spans="3:3">
      <c r="C11590" s="13">
        <f t="shared" ca="1" si="965"/>
        <v>1999.3978230333664</v>
      </c>
    </row>
    <row r="11591" spans="3:3">
      <c r="C11591" s="13">
        <f t="shared" ca="1" si="965"/>
        <v>1999.404532748398</v>
      </c>
    </row>
    <row r="11592" spans="3:3">
      <c r="C11592" s="13">
        <f t="shared" ca="1" si="965"/>
        <v>1996.0491689815367</v>
      </c>
    </row>
    <row r="11593" spans="3:3">
      <c r="C11593" s="13">
        <f t="shared" ca="1" si="965"/>
        <v>1991.8583720068566</v>
      </c>
    </row>
    <row r="11594" spans="3:3">
      <c r="C11594" s="13">
        <f t="shared" ca="1" si="965"/>
        <v>2007.1030565995388</v>
      </c>
    </row>
    <row r="11595" spans="3:3">
      <c r="C11595" s="13">
        <f t="shared" ca="1" si="965"/>
        <v>1994.0259426101268</v>
      </c>
    </row>
    <row r="11596" spans="3:3">
      <c r="C11596" s="13">
        <f t="shared" ca="1" si="965"/>
        <v>2006.3995877895693</v>
      </c>
    </row>
    <row r="11597" spans="3:3">
      <c r="C11597" s="13">
        <f t="shared" ca="1" si="965"/>
        <v>1986.5065205760918</v>
      </c>
    </row>
    <row r="11598" spans="3:3">
      <c r="C11598" s="13">
        <f t="shared" ca="1" si="965"/>
        <v>1994.2677006055801</v>
      </c>
    </row>
    <row r="11599" spans="3:3">
      <c r="C11599" s="13">
        <f t="shared" ca="1" si="965"/>
        <v>2011.0209872959651</v>
      </c>
    </row>
    <row r="11600" spans="3:3">
      <c r="C11600" s="13">
        <f t="shared" ca="1" si="965"/>
        <v>2011.3050932806577</v>
      </c>
    </row>
    <row r="11601" spans="3:3">
      <c r="C11601" s="13">
        <f t="shared" ca="1" si="965"/>
        <v>2006.1624163778849</v>
      </c>
    </row>
    <row r="11602" spans="3:3">
      <c r="C11602" s="13">
        <f t="shared" ca="1" si="965"/>
        <v>2022.7976597558495</v>
      </c>
    </row>
    <row r="11603" spans="3:3">
      <c r="C11603" s="13">
        <f t="shared" ca="1" si="965"/>
        <v>2002.5822705858773</v>
      </c>
    </row>
    <row r="11604" spans="3:3">
      <c r="C11604" s="13">
        <f t="shared" ca="1" si="965"/>
        <v>1993.8208967392557</v>
      </c>
    </row>
    <row r="11605" spans="3:3">
      <c r="C11605" s="13">
        <f t="shared" ca="1" si="965"/>
        <v>2014.0426642391608</v>
      </c>
    </row>
    <row r="11606" spans="3:3">
      <c r="C11606" s="13">
        <f t="shared" ca="1" si="965"/>
        <v>2021.1819120514758</v>
      </c>
    </row>
    <row r="11607" spans="3:3">
      <c r="C11607" s="13">
        <f t="shared" ca="1" si="965"/>
        <v>2007.8807680289058</v>
      </c>
    </row>
    <row r="11608" spans="3:3">
      <c r="C11608" s="13">
        <f t="shared" ref="C11608:C11671" ca="1" si="966">NORMINV(RAND(),$D$3,$G$3)</f>
        <v>2008.985790016879</v>
      </c>
    </row>
    <row r="11609" spans="3:3">
      <c r="C11609" s="13">
        <f t="shared" ca="1" si="966"/>
        <v>2011.6619216341339</v>
      </c>
    </row>
    <row r="11610" spans="3:3">
      <c r="C11610" s="13">
        <f t="shared" ca="1" si="966"/>
        <v>1988.8288608154003</v>
      </c>
    </row>
    <row r="11611" spans="3:3">
      <c r="C11611" s="13">
        <f t="shared" ca="1" si="966"/>
        <v>2005.6088002633792</v>
      </c>
    </row>
    <row r="11612" spans="3:3">
      <c r="C11612" s="13">
        <f t="shared" ca="1" si="966"/>
        <v>1976.6762439063011</v>
      </c>
    </row>
    <row r="11613" spans="3:3">
      <c r="C11613" s="13">
        <f t="shared" ca="1" si="966"/>
        <v>2025.8614495720458</v>
      </c>
    </row>
    <row r="11614" spans="3:3">
      <c r="C11614" s="13">
        <f t="shared" ca="1" si="966"/>
        <v>2010.1676116075553</v>
      </c>
    </row>
    <row r="11615" spans="3:3">
      <c r="C11615" s="13">
        <f t="shared" ca="1" si="966"/>
        <v>1999.8801960269936</v>
      </c>
    </row>
    <row r="11616" spans="3:3">
      <c r="C11616" s="13">
        <f t="shared" ca="1" si="966"/>
        <v>2005.5666010950886</v>
      </c>
    </row>
    <row r="11617" spans="3:3">
      <c r="C11617" s="13">
        <f t="shared" ca="1" si="966"/>
        <v>1993.4073578620262</v>
      </c>
    </row>
    <row r="11618" spans="3:3">
      <c r="C11618" s="13">
        <f t="shared" ca="1" si="966"/>
        <v>2001.8670391646219</v>
      </c>
    </row>
    <row r="11619" spans="3:3">
      <c r="C11619" s="13">
        <f t="shared" ca="1" si="966"/>
        <v>1995.8505933358374</v>
      </c>
    </row>
    <row r="11620" spans="3:3">
      <c r="C11620" s="13">
        <f t="shared" ca="1" si="966"/>
        <v>1988.6610233090275</v>
      </c>
    </row>
    <row r="11621" spans="3:3">
      <c r="C11621" s="13">
        <f t="shared" ca="1" si="966"/>
        <v>2008.1794077349773</v>
      </c>
    </row>
    <row r="11622" spans="3:3">
      <c r="C11622" s="13">
        <f t="shared" ca="1" si="966"/>
        <v>1995.8971850525872</v>
      </c>
    </row>
    <row r="11623" spans="3:3">
      <c r="C11623" s="13">
        <f t="shared" ca="1" si="966"/>
        <v>1994.927355599021</v>
      </c>
    </row>
    <row r="11624" spans="3:3">
      <c r="C11624" s="13">
        <f t="shared" ca="1" si="966"/>
        <v>1989.4616665915848</v>
      </c>
    </row>
    <row r="11625" spans="3:3">
      <c r="C11625" s="13">
        <f t="shared" ca="1" si="966"/>
        <v>1999.5304066729157</v>
      </c>
    </row>
    <row r="11626" spans="3:3">
      <c r="C11626" s="13">
        <f t="shared" ca="1" si="966"/>
        <v>1997.0906555969018</v>
      </c>
    </row>
    <row r="11627" spans="3:3">
      <c r="C11627" s="13">
        <f t="shared" ca="1" si="966"/>
        <v>2000.2844307672419</v>
      </c>
    </row>
    <row r="11628" spans="3:3">
      <c r="C11628" s="13">
        <f t="shared" ca="1" si="966"/>
        <v>1976.982145791271</v>
      </c>
    </row>
    <row r="11629" spans="3:3">
      <c r="C11629" s="13">
        <f t="shared" ca="1" si="966"/>
        <v>1997.4012154544398</v>
      </c>
    </row>
    <row r="11630" spans="3:3">
      <c r="C11630" s="13">
        <f t="shared" ca="1" si="966"/>
        <v>2016.6529215560481</v>
      </c>
    </row>
    <row r="11631" spans="3:3">
      <c r="C11631" s="13">
        <f t="shared" ca="1" si="966"/>
        <v>1989.1467114890622</v>
      </c>
    </row>
    <row r="11632" spans="3:3">
      <c r="C11632" s="13">
        <f t="shared" ca="1" si="966"/>
        <v>2014.3000541803651</v>
      </c>
    </row>
    <row r="11633" spans="3:3">
      <c r="C11633" s="13">
        <f t="shared" ca="1" si="966"/>
        <v>1986.0071448968429</v>
      </c>
    </row>
    <row r="11634" spans="3:3">
      <c r="C11634" s="13">
        <f t="shared" ca="1" si="966"/>
        <v>1971.7803517557882</v>
      </c>
    </row>
    <row r="11635" spans="3:3">
      <c r="C11635" s="13">
        <f t="shared" ca="1" si="966"/>
        <v>2012.9700184496637</v>
      </c>
    </row>
    <row r="11636" spans="3:3">
      <c r="C11636" s="13">
        <f t="shared" ca="1" si="966"/>
        <v>1999.2282349601628</v>
      </c>
    </row>
    <row r="11637" spans="3:3">
      <c r="C11637" s="13">
        <f t="shared" ca="1" si="966"/>
        <v>2010.6450515898541</v>
      </c>
    </row>
    <row r="11638" spans="3:3">
      <c r="C11638" s="13">
        <f t="shared" ca="1" si="966"/>
        <v>1986.073488919408</v>
      </c>
    </row>
    <row r="11639" spans="3:3">
      <c r="C11639" s="13">
        <f t="shared" ca="1" si="966"/>
        <v>2023.9784466606911</v>
      </c>
    </row>
    <row r="11640" spans="3:3">
      <c r="C11640" s="13">
        <f t="shared" ca="1" si="966"/>
        <v>2003.0033035338104</v>
      </c>
    </row>
    <row r="11641" spans="3:3">
      <c r="C11641" s="13">
        <f t="shared" ca="1" si="966"/>
        <v>2006.2839584532519</v>
      </c>
    </row>
    <row r="11642" spans="3:3">
      <c r="C11642" s="13">
        <f t="shared" ca="1" si="966"/>
        <v>2002.7735925965153</v>
      </c>
    </row>
    <row r="11643" spans="3:3">
      <c r="C11643" s="13">
        <f t="shared" ca="1" si="966"/>
        <v>2019.8099170238418</v>
      </c>
    </row>
    <row r="11644" spans="3:3">
      <c r="C11644" s="13">
        <f t="shared" ca="1" si="966"/>
        <v>2000.5070316444692</v>
      </c>
    </row>
    <row r="11645" spans="3:3">
      <c r="C11645" s="13">
        <f t="shared" ca="1" si="966"/>
        <v>1989.4504134899673</v>
      </c>
    </row>
    <row r="11646" spans="3:3">
      <c r="C11646" s="13">
        <f t="shared" ca="1" si="966"/>
        <v>1995.931238386923</v>
      </c>
    </row>
    <row r="11647" spans="3:3">
      <c r="C11647" s="13">
        <f t="shared" ca="1" si="966"/>
        <v>2004.0080597206825</v>
      </c>
    </row>
    <row r="11648" spans="3:3">
      <c r="C11648" s="13">
        <f t="shared" ca="1" si="966"/>
        <v>2008.5195285635543</v>
      </c>
    </row>
    <row r="11649" spans="3:3">
      <c r="C11649" s="13">
        <f t="shared" ca="1" si="966"/>
        <v>1979.3352960373647</v>
      </c>
    </row>
    <row r="11650" spans="3:3">
      <c r="C11650" s="13">
        <f t="shared" ca="1" si="966"/>
        <v>1988.5331385413788</v>
      </c>
    </row>
    <row r="11651" spans="3:3">
      <c r="C11651" s="13">
        <f t="shared" ca="1" si="966"/>
        <v>1985.0226428580488</v>
      </c>
    </row>
    <row r="11652" spans="3:3">
      <c r="C11652" s="13">
        <f t="shared" ca="1" si="966"/>
        <v>1994.3231114330256</v>
      </c>
    </row>
    <row r="11653" spans="3:3">
      <c r="C11653" s="13">
        <f t="shared" ca="1" si="966"/>
        <v>1990.2045529072982</v>
      </c>
    </row>
    <row r="11654" spans="3:3">
      <c r="C11654" s="13">
        <f t="shared" ca="1" si="966"/>
        <v>2000.434386828266</v>
      </c>
    </row>
    <row r="11655" spans="3:3">
      <c r="C11655" s="13">
        <f t="shared" ca="1" si="966"/>
        <v>2016.1393511620511</v>
      </c>
    </row>
    <row r="11656" spans="3:3">
      <c r="C11656" s="13">
        <f t="shared" ca="1" si="966"/>
        <v>1995.8450603181775</v>
      </c>
    </row>
    <row r="11657" spans="3:3">
      <c r="C11657" s="13">
        <f t="shared" ca="1" si="966"/>
        <v>2010.6948202445108</v>
      </c>
    </row>
    <row r="11658" spans="3:3">
      <c r="C11658" s="13">
        <f t="shared" ca="1" si="966"/>
        <v>2000.0113099991329</v>
      </c>
    </row>
    <row r="11659" spans="3:3">
      <c r="C11659" s="13">
        <f t="shared" ca="1" si="966"/>
        <v>2001.5112147804589</v>
      </c>
    </row>
    <row r="11660" spans="3:3">
      <c r="C11660" s="13">
        <f t="shared" ca="1" si="966"/>
        <v>2004.2123309322867</v>
      </c>
    </row>
    <row r="11661" spans="3:3">
      <c r="C11661" s="13">
        <f t="shared" ca="1" si="966"/>
        <v>2004.1496905250731</v>
      </c>
    </row>
    <row r="11662" spans="3:3">
      <c r="C11662" s="13">
        <f t="shared" ca="1" si="966"/>
        <v>2006.1973404134919</v>
      </c>
    </row>
    <row r="11663" spans="3:3">
      <c r="C11663" s="13">
        <f t="shared" ca="1" si="966"/>
        <v>2013.6119972969786</v>
      </c>
    </row>
    <row r="11664" spans="3:3">
      <c r="C11664" s="13">
        <f t="shared" ca="1" si="966"/>
        <v>1993.8091820450968</v>
      </c>
    </row>
    <row r="11665" spans="3:3">
      <c r="C11665" s="13">
        <f t="shared" ca="1" si="966"/>
        <v>1993.3461370084326</v>
      </c>
    </row>
    <row r="11666" spans="3:3">
      <c r="C11666" s="13">
        <f t="shared" ca="1" si="966"/>
        <v>2008.4806217198154</v>
      </c>
    </row>
    <row r="11667" spans="3:3">
      <c r="C11667" s="13">
        <f t="shared" ca="1" si="966"/>
        <v>2011.1890364122194</v>
      </c>
    </row>
    <row r="11668" spans="3:3">
      <c r="C11668" s="13">
        <f t="shared" ca="1" si="966"/>
        <v>1982.0011961221996</v>
      </c>
    </row>
    <row r="11669" spans="3:3">
      <c r="C11669" s="13">
        <f t="shared" ca="1" si="966"/>
        <v>1992.1424268062854</v>
      </c>
    </row>
    <row r="11670" spans="3:3">
      <c r="C11670" s="13">
        <f t="shared" ca="1" si="966"/>
        <v>1993.3800985901132</v>
      </c>
    </row>
    <row r="11671" spans="3:3">
      <c r="C11671" s="13">
        <f t="shared" ca="1" si="966"/>
        <v>1981.3630038470833</v>
      </c>
    </row>
    <row r="11672" spans="3:3">
      <c r="C11672" s="13">
        <f t="shared" ref="C11672:C11735" ca="1" si="967">NORMINV(RAND(),$D$3,$G$3)</f>
        <v>1996.5438153037869</v>
      </c>
    </row>
    <row r="11673" spans="3:3">
      <c r="C11673" s="13">
        <f t="shared" ca="1" si="967"/>
        <v>2019.7815502176816</v>
      </c>
    </row>
    <row r="11674" spans="3:3">
      <c r="C11674" s="13">
        <f t="shared" ca="1" si="967"/>
        <v>2002.8135749497578</v>
      </c>
    </row>
    <row r="11675" spans="3:3">
      <c r="C11675" s="13">
        <f t="shared" ca="1" si="967"/>
        <v>1978.6965254374347</v>
      </c>
    </row>
    <row r="11676" spans="3:3">
      <c r="C11676" s="13">
        <f t="shared" ca="1" si="967"/>
        <v>1998.2773120596453</v>
      </c>
    </row>
    <row r="11677" spans="3:3">
      <c r="C11677" s="13">
        <f t="shared" ca="1" si="967"/>
        <v>1999.7511810500673</v>
      </c>
    </row>
    <row r="11678" spans="3:3">
      <c r="C11678" s="13">
        <f t="shared" ca="1" si="967"/>
        <v>1987.8091097895976</v>
      </c>
    </row>
    <row r="11679" spans="3:3">
      <c r="C11679" s="13">
        <f t="shared" ca="1" si="967"/>
        <v>1992.5063302832468</v>
      </c>
    </row>
    <row r="11680" spans="3:3">
      <c r="C11680" s="13">
        <f t="shared" ca="1" si="967"/>
        <v>2002.8530654962851</v>
      </c>
    </row>
    <row r="11681" spans="3:3">
      <c r="C11681" s="13">
        <f t="shared" ca="1" si="967"/>
        <v>1991.4226976526782</v>
      </c>
    </row>
    <row r="11682" spans="3:3">
      <c r="C11682" s="13">
        <f t="shared" ca="1" si="967"/>
        <v>1998.650708971089</v>
      </c>
    </row>
    <row r="11683" spans="3:3">
      <c r="C11683" s="13">
        <f t="shared" ca="1" si="967"/>
        <v>2006.0598707387542</v>
      </c>
    </row>
    <row r="11684" spans="3:3">
      <c r="C11684" s="13">
        <f t="shared" ca="1" si="967"/>
        <v>1985.279586503477</v>
      </c>
    </row>
    <row r="11685" spans="3:3">
      <c r="C11685" s="13">
        <f t="shared" ca="1" si="967"/>
        <v>1995.5594518177086</v>
      </c>
    </row>
    <row r="11686" spans="3:3">
      <c r="C11686" s="13">
        <f t="shared" ca="1" si="967"/>
        <v>2006.5760142518257</v>
      </c>
    </row>
    <row r="11687" spans="3:3">
      <c r="C11687" s="13">
        <f t="shared" ca="1" si="967"/>
        <v>1992.7410184052683</v>
      </c>
    </row>
    <row r="11688" spans="3:3">
      <c r="C11688" s="13">
        <f t="shared" ca="1" si="967"/>
        <v>2006.9292618638665</v>
      </c>
    </row>
    <row r="11689" spans="3:3">
      <c r="C11689" s="13">
        <f t="shared" ca="1" si="967"/>
        <v>1989.7772872724838</v>
      </c>
    </row>
    <row r="11690" spans="3:3">
      <c r="C11690" s="13">
        <f t="shared" ca="1" si="967"/>
        <v>2006.4831501030976</v>
      </c>
    </row>
    <row r="11691" spans="3:3">
      <c r="C11691" s="13">
        <f t="shared" ca="1" si="967"/>
        <v>2001.7068534506852</v>
      </c>
    </row>
    <row r="11692" spans="3:3">
      <c r="C11692" s="13">
        <f t="shared" ca="1" si="967"/>
        <v>1984.7310799584268</v>
      </c>
    </row>
    <row r="11693" spans="3:3">
      <c r="C11693" s="13">
        <f t="shared" ca="1" si="967"/>
        <v>2001.897450321537</v>
      </c>
    </row>
    <row r="11694" spans="3:3">
      <c r="C11694" s="13">
        <f t="shared" ca="1" si="967"/>
        <v>1996.2379653798785</v>
      </c>
    </row>
    <row r="11695" spans="3:3">
      <c r="C11695" s="13">
        <f t="shared" ca="1" si="967"/>
        <v>2004.6788984131197</v>
      </c>
    </row>
    <row r="11696" spans="3:3">
      <c r="C11696" s="13">
        <f t="shared" ca="1" si="967"/>
        <v>1998.5275508672555</v>
      </c>
    </row>
    <row r="11697" spans="3:3">
      <c r="C11697" s="13">
        <f t="shared" ca="1" si="967"/>
        <v>1993.310833280111</v>
      </c>
    </row>
    <row r="11698" spans="3:3">
      <c r="C11698" s="13">
        <f t="shared" ca="1" si="967"/>
        <v>1998.2598048092825</v>
      </c>
    </row>
    <row r="11699" spans="3:3">
      <c r="C11699" s="13">
        <f t="shared" ca="1" si="967"/>
        <v>2001.712525977151</v>
      </c>
    </row>
    <row r="11700" spans="3:3">
      <c r="C11700" s="13">
        <f t="shared" ca="1" si="967"/>
        <v>1979.0704745507403</v>
      </c>
    </row>
    <row r="11701" spans="3:3">
      <c r="C11701" s="13">
        <f t="shared" ca="1" si="967"/>
        <v>1990.4084777118121</v>
      </c>
    </row>
    <row r="11702" spans="3:3">
      <c r="C11702" s="13">
        <f t="shared" ca="1" si="967"/>
        <v>1970.6859076726801</v>
      </c>
    </row>
    <row r="11703" spans="3:3">
      <c r="C11703" s="13">
        <f t="shared" ca="1" si="967"/>
        <v>1991.0732327612016</v>
      </c>
    </row>
    <row r="11704" spans="3:3">
      <c r="C11704" s="13">
        <f t="shared" ca="1" si="967"/>
        <v>1994.8729529168863</v>
      </c>
    </row>
    <row r="11705" spans="3:3">
      <c r="C11705" s="13">
        <f t="shared" ca="1" si="967"/>
        <v>1998.8038047316129</v>
      </c>
    </row>
    <row r="11706" spans="3:3">
      <c r="C11706" s="13">
        <f t="shared" ca="1" si="967"/>
        <v>1989.026186590148</v>
      </c>
    </row>
    <row r="11707" spans="3:3">
      <c r="C11707" s="13">
        <f t="shared" ca="1" si="967"/>
        <v>2000.0981982391136</v>
      </c>
    </row>
    <row r="11708" spans="3:3">
      <c r="C11708" s="13">
        <f t="shared" ca="1" si="967"/>
        <v>1996.3581870722519</v>
      </c>
    </row>
    <row r="11709" spans="3:3">
      <c r="C11709" s="13">
        <f t="shared" ca="1" si="967"/>
        <v>1978.1422937870457</v>
      </c>
    </row>
    <row r="11710" spans="3:3">
      <c r="C11710" s="13">
        <f t="shared" ca="1" si="967"/>
        <v>1999.3799044148952</v>
      </c>
    </row>
    <row r="11711" spans="3:3">
      <c r="C11711" s="13">
        <f t="shared" ca="1" si="967"/>
        <v>2004.1678225554156</v>
      </c>
    </row>
    <row r="11712" spans="3:3">
      <c r="C11712" s="13">
        <f t="shared" ca="1" si="967"/>
        <v>1992.1540108757786</v>
      </c>
    </row>
    <row r="11713" spans="3:3">
      <c r="C11713" s="13">
        <f t="shared" ca="1" si="967"/>
        <v>2006.2446014668863</v>
      </c>
    </row>
    <row r="11714" spans="3:3">
      <c r="C11714" s="13">
        <f t="shared" ca="1" si="967"/>
        <v>2003.5007861182187</v>
      </c>
    </row>
    <row r="11715" spans="3:3">
      <c r="C11715" s="13">
        <f t="shared" ca="1" si="967"/>
        <v>2015.6409934487319</v>
      </c>
    </row>
    <row r="11716" spans="3:3">
      <c r="C11716" s="13">
        <f t="shared" ca="1" si="967"/>
        <v>2016.1419158196379</v>
      </c>
    </row>
    <row r="11717" spans="3:3">
      <c r="C11717" s="13">
        <f t="shared" ca="1" si="967"/>
        <v>2001.7037599056416</v>
      </c>
    </row>
    <row r="11718" spans="3:3">
      <c r="C11718" s="13">
        <f t="shared" ca="1" si="967"/>
        <v>1978.4755929414516</v>
      </c>
    </row>
    <row r="11719" spans="3:3">
      <c r="C11719" s="13">
        <f t="shared" ca="1" si="967"/>
        <v>1996.1554456074418</v>
      </c>
    </row>
    <row r="11720" spans="3:3">
      <c r="C11720" s="13">
        <f t="shared" ca="1" si="967"/>
        <v>1997.8062594471803</v>
      </c>
    </row>
    <row r="11721" spans="3:3">
      <c r="C11721" s="13">
        <f t="shared" ca="1" si="967"/>
        <v>1989.1996315019892</v>
      </c>
    </row>
    <row r="11722" spans="3:3">
      <c r="C11722" s="13">
        <f t="shared" ca="1" si="967"/>
        <v>2010.6166356057845</v>
      </c>
    </row>
    <row r="11723" spans="3:3">
      <c r="C11723" s="13">
        <f t="shared" ca="1" si="967"/>
        <v>1989.2874173119665</v>
      </c>
    </row>
    <row r="11724" spans="3:3">
      <c r="C11724" s="13">
        <f t="shared" ca="1" si="967"/>
        <v>1989.4742478714966</v>
      </c>
    </row>
    <row r="11725" spans="3:3">
      <c r="C11725" s="13">
        <f t="shared" ca="1" si="967"/>
        <v>1978.8782160518399</v>
      </c>
    </row>
    <row r="11726" spans="3:3">
      <c r="C11726" s="13">
        <f t="shared" ca="1" si="967"/>
        <v>1999.9502536411665</v>
      </c>
    </row>
    <row r="11727" spans="3:3">
      <c r="C11727" s="13">
        <f t="shared" ca="1" si="967"/>
        <v>1998.7573260454965</v>
      </c>
    </row>
    <row r="11728" spans="3:3">
      <c r="C11728" s="13">
        <f t="shared" ca="1" si="967"/>
        <v>1989.3977330677026</v>
      </c>
    </row>
    <row r="11729" spans="3:3">
      <c r="C11729" s="13">
        <f t="shared" ca="1" si="967"/>
        <v>2002.6110051319956</v>
      </c>
    </row>
    <row r="11730" spans="3:3">
      <c r="C11730" s="13">
        <f t="shared" ca="1" si="967"/>
        <v>1989.9786507218698</v>
      </c>
    </row>
    <row r="11731" spans="3:3">
      <c r="C11731" s="13">
        <f t="shared" ca="1" si="967"/>
        <v>1981.3903818087856</v>
      </c>
    </row>
    <row r="11732" spans="3:3">
      <c r="C11732" s="13">
        <f t="shared" ca="1" si="967"/>
        <v>2016.2097496800866</v>
      </c>
    </row>
    <row r="11733" spans="3:3">
      <c r="C11733" s="13">
        <f t="shared" ca="1" si="967"/>
        <v>1978.9623836143696</v>
      </c>
    </row>
    <row r="11734" spans="3:3">
      <c r="C11734" s="13">
        <f t="shared" ca="1" si="967"/>
        <v>1974.7666697288118</v>
      </c>
    </row>
    <row r="11735" spans="3:3">
      <c r="C11735" s="13">
        <f t="shared" ca="1" si="967"/>
        <v>1986.768913851279</v>
      </c>
    </row>
    <row r="11736" spans="3:3">
      <c r="C11736" s="13">
        <f t="shared" ref="C11736:C11799" ca="1" si="968">NORMINV(RAND(),$D$3,$G$3)</f>
        <v>2011.150788811211</v>
      </c>
    </row>
    <row r="11737" spans="3:3">
      <c r="C11737" s="13">
        <f t="shared" ca="1" si="968"/>
        <v>1979.9009426321816</v>
      </c>
    </row>
    <row r="11738" spans="3:3">
      <c r="C11738" s="13">
        <f t="shared" ca="1" si="968"/>
        <v>2020.4900943090518</v>
      </c>
    </row>
    <row r="11739" spans="3:3">
      <c r="C11739" s="13">
        <f t="shared" ca="1" si="968"/>
        <v>2001.4694821354058</v>
      </c>
    </row>
    <row r="11740" spans="3:3">
      <c r="C11740" s="13">
        <f t="shared" ca="1" si="968"/>
        <v>2011.7438163870154</v>
      </c>
    </row>
    <row r="11741" spans="3:3">
      <c r="C11741" s="13">
        <f t="shared" ca="1" si="968"/>
        <v>1994.4658292601343</v>
      </c>
    </row>
    <row r="11742" spans="3:3">
      <c r="C11742" s="13">
        <f t="shared" ca="1" si="968"/>
        <v>1992.3448245621157</v>
      </c>
    </row>
    <row r="11743" spans="3:3">
      <c r="C11743" s="13">
        <f t="shared" ca="1" si="968"/>
        <v>1995.7326191852876</v>
      </c>
    </row>
    <row r="11744" spans="3:3">
      <c r="C11744" s="13">
        <f t="shared" ca="1" si="968"/>
        <v>2002.3603449976076</v>
      </c>
    </row>
    <row r="11745" spans="3:3">
      <c r="C11745" s="13">
        <f t="shared" ca="1" si="968"/>
        <v>2016.5303734086713</v>
      </c>
    </row>
    <row r="11746" spans="3:3">
      <c r="C11746" s="13">
        <f t="shared" ca="1" si="968"/>
        <v>1999.242827963632</v>
      </c>
    </row>
    <row r="11747" spans="3:3">
      <c r="C11747" s="13">
        <f t="shared" ca="1" si="968"/>
        <v>2012.2226668418987</v>
      </c>
    </row>
    <row r="11748" spans="3:3">
      <c r="C11748" s="13">
        <f t="shared" ca="1" si="968"/>
        <v>2011.3178624792911</v>
      </c>
    </row>
    <row r="11749" spans="3:3">
      <c r="C11749" s="13">
        <f t="shared" ca="1" si="968"/>
        <v>1995.1503309239285</v>
      </c>
    </row>
    <row r="11750" spans="3:3">
      <c r="C11750" s="13">
        <f t="shared" ca="1" si="968"/>
        <v>1994.4338060870971</v>
      </c>
    </row>
    <row r="11751" spans="3:3">
      <c r="C11751" s="13">
        <f t="shared" ca="1" si="968"/>
        <v>1996.6225260351794</v>
      </c>
    </row>
    <row r="11752" spans="3:3">
      <c r="C11752" s="13">
        <f t="shared" ca="1" si="968"/>
        <v>1975.684820744679</v>
      </c>
    </row>
    <row r="11753" spans="3:3">
      <c r="C11753" s="13">
        <f t="shared" ca="1" si="968"/>
        <v>1996.5433516479195</v>
      </c>
    </row>
    <row r="11754" spans="3:3">
      <c r="C11754" s="13">
        <f t="shared" ca="1" si="968"/>
        <v>2009.5036703856968</v>
      </c>
    </row>
    <row r="11755" spans="3:3">
      <c r="C11755" s="13">
        <f t="shared" ca="1" si="968"/>
        <v>2002.1126847108897</v>
      </c>
    </row>
    <row r="11756" spans="3:3">
      <c r="C11756" s="13">
        <f t="shared" ca="1" si="968"/>
        <v>1988.4352291401756</v>
      </c>
    </row>
    <row r="11757" spans="3:3">
      <c r="C11757" s="13">
        <f t="shared" ca="1" si="968"/>
        <v>2015.9329760962094</v>
      </c>
    </row>
    <row r="11758" spans="3:3">
      <c r="C11758" s="13">
        <f t="shared" ca="1" si="968"/>
        <v>2010.6617066730291</v>
      </c>
    </row>
    <row r="11759" spans="3:3">
      <c r="C11759" s="13">
        <f t="shared" ca="1" si="968"/>
        <v>1986.2010211009358</v>
      </c>
    </row>
    <row r="11760" spans="3:3">
      <c r="C11760" s="13">
        <f t="shared" ca="1" si="968"/>
        <v>2017.711588462995</v>
      </c>
    </row>
    <row r="11761" spans="3:3">
      <c r="C11761" s="13">
        <f t="shared" ca="1" si="968"/>
        <v>1996.7760207010672</v>
      </c>
    </row>
    <row r="11762" spans="3:3">
      <c r="C11762" s="13">
        <f t="shared" ca="1" si="968"/>
        <v>2010.9380700650006</v>
      </c>
    </row>
    <row r="11763" spans="3:3">
      <c r="C11763" s="13">
        <f t="shared" ca="1" si="968"/>
        <v>1983.7677754208705</v>
      </c>
    </row>
    <row r="11764" spans="3:3">
      <c r="C11764" s="13">
        <f t="shared" ca="1" si="968"/>
        <v>1984.8149518296964</v>
      </c>
    </row>
    <row r="11765" spans="3:3">
      <c r="C11765" s="13">
        <f t="shared" ca="1" si="968"/>
        <v>1998.092754431261</v>
      </c>
    </row>
    <row r="11766" spans="3:3">
      <c r="C11766" s="13">
        <f t="shared" ca="1" si="968"/>
        <v>1980.7020930993419</v>
      </c>
    </row>
    <row r="11767" spans="3:3">
      <c r="C11767" s="13">
        <f t="shared" ca="1" si="968"/>
        <v>1963.9665114775169</v>
      </c>
    </row>
    <row r="11768" spans="3:3">
      <c r="C11768" s="13">
        <f t="shared" ca="1" si="968"/>
        <v>1989.1433729448311</v>
      </c>
    </row>
    <row r="11769" spans="3:3">
      <c r="C11769" s="13">
        <f t="shared" ca="1" si="968"/>
        <v>1985.725124546841</v>
      </c>
    </row>
    <row r="11770" spans="3:3">
      <c r="C11770" s="13">
        <f t="shared" ca="1" si="968"/>
        <v>1994.5684902670857</v>
      </c>
    </row>
    <row r="11771" spans="3:3">
      <c r="C11771" s="13">
        <f t="shared" ca="1" si="968"/>
        <v>2006.4806915025083</v>
      </c>
    </row>
    <row r="11772" spans="3:3">
      <c r="C11772" s="13">
        <f t="shared" ca="1" si="968"/>
        <v>1979.0131660299542</v>
      </c>
    </row>
    <row r="11773" spans="3:3">
      <c r="C11773" s="13">
        <f t="shared" ca="1" si="968"/>
        <v>2001.5282246270576</v>
      </c>
    </row>
    <row r="11774" spans="3:3">
      <c r="C11774" s="13">
        <f t="shared" ca="1" si="968"/>
        <v>2010.226202184801</v>
      </c>
    </row>
    <row r="11775" spans="3:3">
      <c r="C11775" s="13">
        <f t="shared" ca="1" si="968"/>
        <v>2008.9442728612926</v>
      </c>
    </row>
    <row r="11776" spans="3:3">
      <c r="C11776" s="13">
        <f t="shared" ca="1" si="968"/>
        <v>1992.3954529654966</v>
      </c>
    </row>
    <row r="11777" spans="3:3">
      <c r="C11777" s="13">
        <f t="shared" ca="1" si="968"/>
        <v>1989.4205482599982</v>
      </c>
    </row>
    <row r="11778" spans="3:3">
      <c r="C11778" s="13">
        <f t="shared" ca="1" si="968"/>
        <v>1982.365424471031</v>
      </c>
    </row>
    <row r="11779" spans="3:3">
      <c r="C11779" s="13">
        <f t="shared" ca="1" si="968"/>
        <v>1998.1049670545533</v>
      </c>
    </row>
    <row r="11780" spans="3:3">
      <c r="C11780" s="13">
        <f t="shared" ca="1" si="968"/>
        <v>2005.2100216023241</v>
      </c>
    </row>
    <row r="11781" spans="3:3">
      <c r="C11781" s="13">
        <f t="shared" ca="1" si="968"/>
        <v>2008.8976291030503</v>
      </c>
    </row>
    <row r="11782" spans="3:3">
      <c r="C11782" s="13">
        <f t="shared" ca="1" si="968"/>
        <v>2011.4946372418831</v>
      </c>
    </row>
    <row r="11783" spans="3:3">
      <c r="C11783" s="13">
        <f t="shared" ca="1" si="968"/>
        <v>1998.5267684344708</v>
      </c>
    </row>
    <row r="11784" spans="3:3">
      <c r="C11784" s="13">
        <f t="shared" ca="1" si="968"/>
        <v>2010.1134317244105</v>
      </c>
    </row>
    <row r="11785" spans="3:3">
      <c r="C11785" s="13">
        <f t="shared" ca="1" si="968"/>
        <v>1993.0353172046666</v>
      </c>
    </row>
    <row r="11786" spans="3:3">
      <c r="C11786" s="13">
        <f t="shared" ca="1" si="968"/>
        <v>2006.7933169365731</v>
      </c>
    </row>
    <row r="11787" spans="3:3">
      <c r="C11787" s="13">
        <f t="shared" ca="1" si="968"/>
        <v>1991.8253527215709</v>
      </c>
    </row>
    <row r="11788" spans="3:3">
      <c r="C11788" s="13">
        <f t="shared" ca="1" si="968"/>
        <v>2018.0755094775723</v>
      </c>
    </row>
    <row r="11789" spans="3:3">
      <c r="C11789" s="13">
        <f t="shared" ca="1" si="968"/>
        <v>1997.105500568473</v>
      </c>
    </row>
    <row r="11790" spans="3:3">
      <c r="C11790" s="13">
        <f t="shared" ca="1" si="968"/>
        <v>2002.1853867767165</v>
      </c>
    </row>
    <row r="11791" spans="3:3">
      <c r="C11791" s="13">
        <f t="shared" ca="1" si="968"/>
        <v>2004.4051182252931</v>
      </c>
    </row>
    <row r="11792" spans="3:3">
      <c r="C11792" s="13">
        <f t="shared" ca="1" si="968"/>
        <v>2005.2974740553434</v>
      </c>
    </row>
    <row r="11793" spans="3:3">
      <c r="C11793" s="13">
        <f t="shared" ca="1" si="968"/>
        <v>2006.2740561857279</v>
      </c>
    </row>
    <row r="11794" spans="3:3">
      <c r="C11794" s="13">
        <f t="shared" ca="1" si="968"/>
        <v>1990.4016163791084</v>
      </c>
    </row>
    <row r="11795" spans="3:3">
      <c r="C11795" s="13">
        <f t="shared" ca="1" si="968"/>
        <v>2011.2748252683414</v>
      </c>
    </row>
    <row r="11796" spans="3:3">
      <c r="C11796" s="13">
        <f t="shared" ca="1" si="968"/>
        <v>1997.337744224101</v>
      </c>
    </row>
    <row r="11797" spans="3:3">
      <c r="C11797" s="13">
        <f t="shared" ca="1" si="968"/>
        <v>1992.1544543519899</v>
      </c>
    </row>
    <row r="11798" spans="3:3">
      <c r="C11798" s="13">
        <f t="shared" ca="1" si="968"/>
        <v>2008.2698908133968</v>
      </c>
    </row>
    <row r="11799" spans="3:3">
      <c r="C11799" s="13">
        <f t="shared" ca="1" si="968"/>
        <v>2004.0567151858925</v>
      </c>
    </row>
    <row r="11800" spans="3:3">
      <c r="C11800" s="13">
        <f t="shared" ref="C11800:C11863" ca="1" si="969">NORMINV(RAND(),$D$3,$G$3)</f>
        <v>1995.6361631742566</v>
      </c>
    </row>
    <row r="11801" spans="3:3">
      <c r="C11801" s="13">
        <f t="shared" ca="1" si="969"/>
        <v>2012.9467384002567</v>
      </c>
    </row>
    <row r="11802" spans="3:3">
      <c r="C11802" s="13">
        <f t="shared" ca="1" si="969"/>
        <v>2005.8062539028776</v>
      </c>
    </row>
    <row r="11803" spans="3:3">
      <c r="C11803" s="13">
        <f t="shared" ca="1" si="969"/>
        <v>2001.6145268261064</v>
      </c>
    </row>
    <row r="11804" spans="3:3">
      <c r="C11804" s="13">
        <f t="shared" ca="1" si="969"/>
        <v>1990.6737479268245</v>
      </c>
    </row>
    <row r="11805" spans="3:3">
      <c r="C11805" s="13">
        <f t="shared" ca="1" si="969"/>
        <v>2002.0938773432306</v>
      </c>
    </row>
    <row r="11806" spans="3:3">
      <c r="C11806" s="13">
        <f t="shared" ca="1" si="969"/>
        <v>2009.2818311973583</v>
      </c>
    </row>
    <row r="11807" spans="3:3">
      <c r="C11807" s="13">
        <f t="shared" ca="1" si="969"/>
        <v>1996.4094453789969</v>
      </c>
    </row>
    <row r="11808" spans="3:3">
      <c r="C11808" s="13">
        <f t="shared" ca="1" si="969"/>
        <v>2022.1500406222108</v>
      </c>
    </row>
    <row r="11809" spans="3:3">
      <c r="C11809" s="13">
        <f t="shared" ca="1" si="969"/>
        <v>2008.0758229434684</v>
      </c>
    </row>
    <row r="11810" spans="3:3">
      <c r="C11810" s="13">
        <f t="shared" ca="1" si="969"/>
        <v>1999.7675796168603</v>
      </c>
    </row>
    <row r="11811" spans="3:3">
      <c r="C11811" s="13">
        <f t="shared" ca="1" si="969"/>
        <v>1986.5520056834678</v>
      </c>
    </row>
    <row r="11812" spans="3:3">
      <c r="C11812" s="13">
        <f t="shared" ca="1" si="969"/>
        <v>2014.7993059163414</v>
      </c>
    </row>
    <row r="11813" spans="3:3">
      <c r="C11813" s="13">
        <f t="shared" ca="1" si="969"/>
        <v>1998.7964466705955</v>
      </c>
    </row>
    <row r="11814" spans="3:3">
      <c r="C11814" s="13">
        <f t="shared" ca="1" si="969"/>
        <v>2012.5943046494651</v>
      </c>
    </row>
    <row r="11815" spans="3:3">
      <c r="C11815" s="13">
        <f t="shared" ca="1" si="969"/>
        <v>1997.1722102680308</v>
      </c>
    </row>
    <row r="11816" spans="3:3">
      <c r="C11816" s="13">
        <f t="shared" ca="1" si="969"/>
        <v>1991.4334006200577</v>
      </c>
    </row>
    <row r="11817" spans="3:3">
      <c r="C11817" s="13">
        <f t="shared" ca="1" si="969"/>
        <v>1995.1426515028643</v>
      </c>
    </row>
    <row r="11818" spans="3:3">
      <c r="C11818" s="13">
        <f t="shared" ca="1" si="969"/>
        <v>2000.7639403960693</v>
      </c>
    </row>
    <row r="11819" spans="3:3">
      <c r="C11819" s="13">
        <f t="shared" ca="1" si="969"/>
        <v>1992.0384937182071</v>
      </c>
    </row>
    <row r="11820" spans="3:3">
      <c r="C11820" s="13">
        <f t="shared" ca="1" si="969"/>
        <v>1997.4084951960772</v>
      </c>
    </row>
    <row r="11821" spans="3:3">
      <c r="C11821" s="13">
        <f t="shared" ca="1" si="969"/>
        <v>1987.2345633031437</v>
      </c>
    </row>
    <row r="11822" spans="3:3">
      <c r="C11822" s="13">
        <f t="shared" ca="1" si="969"/>
        <v>2008.9486025255219</v>
      </c>
    </row>
    <row r="11823" spans="3:3">
      <c r="C11823" s="13">
        <f t="shared" ca="1" si="969"/>
        <v>2007.7546399037155</v>
      </c>
    </row>
    <row r="11824" spans="3:3">
      <c r="C11824" s="13">
        <f t="shared" ca="1" si="969"/>
        <v>1971.4845358471998</v>
      </c>
    </row>
    <row r="11825" spans="3:3">
      <c r="C11825" s="13">
        <f t="shared" ca="1" si="969"/>
        <v>2003.3360455216887</v>
      </c>
    </row>
    <row r="11826" spans="3:3">
      <c r="C11826" s="13">
        <f t="shared" ca="1" si="969"/>
        <v>1982.3184730735509</v>
      </c>
    </row>
    <row r="11827" spans="3:3">
      <c r="C11827" s="13">
        <f t="shared" ca="1" si="969"/>
        <v>2018.8143024679382</v>
      </c>
    </row>
    <row r="11828" spans="3:3">
      <c r="C11828" s="13">
        <f t="shared" ca="1" si="969"/>
        <v>1990.2309650851876</v>
      </c>
    </row>
    <row r="11829" spans="3:3">
      <c r="C11829" s="13">
        <f t="shared" ca="1" si="969"/>
        <v>2018.582631050981</v>
      </c>
    </row>
    <row r="11830" spans="3:3">
      <c r="C11830" s="13">
        <f t="shared" ca="1" si="969"/>
        <v>2008.1587280659603</v>
      </c>
    </row>
    <row r="11831" spans="3:3">
      <c r="C11831" s="13">
        <f t="shared" ca="1" si="969"/>
        <v>1999.4880117302926</v>
      </c>
    </row>
    <row r="11832" spans="3:3">
      <c r="C11832" s="13">
        <f t="shared" ca="1" si="969"/>
        <v>1992.0456704507733</v>
      </c>
    </row>
    <row r="11833" spans="3:3">
      <c r="C11833" s="13">
        <f t="shared" ca="1" si="969"/>
        <v>1999.6427914115427</v>
      </c>
    </row>
    <row r="11834" spans="3:3">
      <c r="C11834" s="13">
        <f t="shared" ca="1" si="969"/>
        <v>1992.7277865139135</v>
      </c>
    </row>
    <row r="11835" spans="3:3">
      <c r="C11835" s="13">
        <f t="shared" ca="1" si="969"/>
        <v>1993.3659637596627</v>
      </c>
    </row>
    <row r="11836" spans="3:3">
      <c r="C11836" s="13">
        <f t="shared" ca="1" si="969"/>
        <v>2006.2332520531713</v>
      </c>
    </row>
    <row r="11837" spans="3:3">
      <c r="C11837" s="13">
        <f t="shared" ca="1" si="969"/>
        <v>2000.0374264658403</v>
      </c>
    </row>
    <row r="11838" spans="3:3">
      <c r="C11838" s="13">
        <f t="shared" ca="1" si="969"/>
        <v>2011.2195692710561</v>
      </c>
    </row>
    <row r="11839" spans="3:3">
      <c r="C11839" s="13">
        <f t="shared" ca="1" si="969"/>
        <v>2002.8763195988136</v>
      </c>
    </row>
    <row r="11840" spans="3:3">
      <c r="C11840" s="13">
        <f t="shared" ca="1" si="969"/>
        <v>2000.7601071325755</v>
      </c>
    </row>
    <row r="11841" spans="3:3">
      <c r="C11841" s="13">
        <f t="shared" ca="1" si="969"/>
        <v>2006.5069752446288</v>
      </c>
    </row>
    <row r="11842" spans="3:3">
      <c r="C11842" s="13">
        <f t="shared" ca="1" si="969"/>
        <v>2013.3418314840078</v>
      </c>
    </row>
    <row r="11843" spans="3:3">
      <c r="C11843" s="13">
        <f t="shared" ca="1" si="969"/>
        <v>2003.3146766906493</v>
      </c>
    </row>
    <row r="11844" spans="3:3">
      <c r="C11844" s="13">
        <f t="shared" ca="1" si="969"/>
        <v>1994.6306910421042</v>
      </c>
    </row>
    <row r="11845" spans="3:3">
      <c r="C11845" s="13">
        <f t="shared" ca="1" si="969"/>
        <v>2005.7763281940238</v>
      </c>
    </row>
    <row r="11846" spans="3:3">
      <c r="C11846" s="13">
        <f t="shared" ca="1" si="969"/>
        <v>1999.520449385137</v>
      </c>
    </row>
    <row r="11847" spans="3:3">
      <c r="C11847" s="13">
        <f t="shared" ca="1" si="969"/>
        <v>2022.723760823957</v>
      </c>
    </row>
    <row r="11848" spans="3:3">
      <c r="C11848" s="13">
        <f t="shared" ca="1" si="969"/>
        <v>1997.1097497942972</v>
      </c>
    </row>
    <row r="11849" spans="3:3">
      <c r="C11849" s="13">
        <f t="shared" ca="1" si="969"/>
        <v>1985.6337501022756</v>
      </c>
    </row>
    <row r="11850" spans="3:3">
      <c r="C11850" s="13">
        <f t="shared" ca="1" si="969"/>
        <v>2019.4376347730461</v>
      </c>
    </row>
    <row r="11851" spans="3:3">
      <c r="C11851" s="13">
        <f t="shared" ca="1" si="969"/>
        <v>1985.1578425896098</v>
      </c>
    </row>
    <row r="11852" spans="3:3">
      <c r="C11852" s="13">
        <f t="shared" ca="1" si="969"/>
        <v>1994.6482428837262</v>
      </c>
    </row>
    <row r="11853" spans="3:3">
      <c r="C11853" s="13">
        <f t="shared" ca="1" si="969"/>
        <v>2005.9732599673828</v>
      </c>
    </row>
    <row r="11854" spans="3:3">
      <c r="C11854" s="13">
        <f t="shared" ca="1" si="969"/>
        <v>2005.7838744560565</v>
      </c>
    </row>
    <row r="11855" spans="3:3">
      <c r="C11855" s="13">
        <f t="shared" ca="1" si="969"/>
        <v>2003.585304586004</v>
      </c>
    </row>
    <row r="11856" spans="3:3">
      <c r="C11856" s="13">
        <f t="shared" ca="1" si="969"/>
        <v>1991.4750840642662</v>
      </c>
    </row>
    <row r="11857" spans="3:3">
      <c r="C11857" s="13">
        <f t="shared" ca="1" si="969"/>
        <v>1987.2128172260034</v>
      </c>
    </row>
    <row r="11858" spans="3:3">
      <c r="C11858" s="13">
        <f t="shared" ca="1" si="969"/>
        <v>2002.8849347616297</v>
      </c>
    </row>
    <row r="11859" spans="3:3">
      <c r="C11859" s="13">
        <f t="shared" ca="1" si="969"/>
        <v>2010.4803093331384</v>
      </c>
    </row>
    <row r="11860" spans="3:3">
      <c r="C11860" s="13">
        <f t="shared" ca="1" si="969"/>
        <v>2003.9270279587231</v>
      </c>
    </row>
    <row r="11861" spans="3:3">
      <c r="C11861" s="13">
        <f t="shared" ca="1" si="969"/>
        <v>1994.5175756453846</v>
      </c>
    </row>
    <row r="11862" spans="3:3">
      <c r="C11862" s="13">
        <f t="shared" ca="1" si="969"/>
        <v>2017.8577215429914</v>
      </c>
    </row>
    <row r="11863" spans="3:3">
      <c r="C11863" s="13">
        <f t="shared" ca="1" si="969"/>
        <v>1990.5586830234358</v>
      </c>
    </row>
    <row r="11864" spans="3:3">
      <c r="C11864" s="13">
        <f t="shared" ref="C11864:C11927" ca="1" si="970">NORMINV(RAND(),$D$3,$G$3)</f>
        <v>2005.6308426861553</v>
      </c>
    </row>
    <row r="11865" spans="3:3">
      <c r="C11865" s="13">
        <f t="shared" ca="1" si="970"/>
        <v>2012.1195810608331</v>
      </c>
    </row>
    <row r="11866" spans="3:3">
      <c r="C11866" s="13">
        <f t="shared" ca="1" si="970"/>
        <v>2011.8484804579664</v>
      </c>
    </row>
    <row r="11867" spans="3:3">
      <c r="C11867" s="13">
        <f t="shared" ca="1" si="970"/>
        <v>2003.7147239281346</v>
      </c>
    </row>
    <row r="11868" spans="3:3">
      <c r="C11868" s="13">
        <f t="shared" ca="1" si="970"/>
        <v>2005.2829992729362</v>
      </c>
    </row>
    <row r="11869" spans="3:3">
      <c r="C11869" s="13">
        <f t="shared" ca="1" si="970"/>
        <v>2005.5760719015923</v>
      </c>
    </row>
    <row r="11870" spans="3:3">
      <c r="C11870" s="13">
        <f t="shared" ca="1" si="970"/>
        <v>2012.2666230316427</v>
      </c>
    </row>
    <row r="11871" spans="3:3">
      <c r="C11871" s="13">
        <f t="shared" ca="1" si="970"/>
        <v>2000.6385445999383</v>
      </c>
    </row>
    <row r="11872" spans="3:3">
      <c r="C11872" s="13">
        <f t="shared" ca="1" si="970"/>
        <v>1973.9744653088587</v>
      </c>
    </row>
    <row r="11873" spans="3:3">
      <c r="C11873" s="13">
        <f t="shared" ca="1" si="970"/>
        <v>2014.2211683721491</v>
      </c>
    </row>
    <row r="11874" spans="3:3">
      <c r="C11874" s="13">
        <f t="shared" ca="1" si="970"/>
        <v>2004.8113024366423</v>
      </c>
    </row>
    <row r="11875" spans="3:3">
      <c r="C11875" s="13">
        <f t="shared" ca="1" si="970"/>
        <v>1985.6158129317407</v>
      </c>
    </row>
    <row r="11876" spans="3:3">
      <c r="C11876" s="13">
        <f t="shared" ca="1" si="970"/>
        <v>1988.240722003678</v>
      </c>
    </row>
    <row r="11877" spans="3:3">
      <c r="C11877" s="13">
        <f t="shared" ca="1" si="970"/>
        <v>2005.9772631873293</v>
      </c>
    </row>
    <row r="11878" spans="3:3">
      <c r="C11878" s="13">
        <f t="shared" ca="1" si="970"/>
        <v>2002.7384178006193</v>
      </c>
    </row>
    <row r="11879" spans="3:3">
      <c r="C11879" s="13">
        <f t="shared" ca="1" si="970"/>
        <v>1987.3691804949781</v>
      </c>
    </row>
    <row r="11880" spans="3:3">
      <c r="C11880" s="13">
        <f t="shared" ca="1" si="970"/>
        <v>2016.1206576283596</v>
      </c>
    </row>
    <row r="11881" spans="3:3">
      <c r="C11881" s="13">
        <f t="shared" ca="1" si="970"/>
        <v>1991.2783416879274</v>
      </c>
    </row>
    <row r="11882" spans="3:3">
      <c r="C11882" s="13">
        <f t="shared" ca="1" si="970"/>
        <v>1996.6523741141755</v>
      </c>
    </row>
    <row r="11883" spans="3:3">
      <c r="C11883" s="13">
        <f t="shared" ca="1" si="970"/>
        <v>2008.4129125434545</v>
      </c>
    </row>
    <row r="11884" spans="3:3">
      <c r="C11884" s="13">
        <f t="shared" ca="1" si="970"/>
        <v>2018.2143053989685</v>
      </c>
    </row>
    <row r="11885" spans="3:3">
      <c r="C11885" s="13">
        <f t="shared" ca="1" si="970"/>
        <v>1986.756746207162</v>
      </c>
    </row>
    <row r="11886" spans="3:3">
      <c r="C11886" s="13">
        <f t="shared" ca="1" si="970"/>
        <v>1997.0135787771267</v>
      </c>
    </row>
    <row r="11887" spans="3:3">
      <c r="C11887" s="13">
        <f t="shared" ca="1" si="970"/>
        <v>1991.428320696026</v>
      </c>
    </row>
    <row r="11888" spans="3:3">
      <c r="C11888" s="13">
        <f t="shared" ca="1" si="970"/>
        <v>1993.3134901885278</v>
      </c>
    </row>
    <row r="11889" spans="3:3">
      <c r="C11889" s="13">
        <f t="shared" ca="1" si="970"/>
        <v>1991.0633361257444</v>
      </c>
    </row>
    <row r="11890" spans="3:3">
      <c r="C11890" s="13">
        <f t="shared" ca="1" si="970"/>
        <v>2009.4889793582215</v>
      </c>
    </row>
    <row r="11891" spans="3:3">
      <c r="C11891" s="13">
        <f t="shared" ca="1" si="970"/>
        <v>2007.1345616552799</v>
      </c>
    </row>
    <row r="11892" spans="3:3">
      <c r="C11892" s="13">
        <f t="shared" ca="1" si="970"/>
        <v>1965.8146989165789</v>
      </c>
    </row>
    <row r="11893" spans="3:3">
      <c r="C11893" s="13">
        <f t="shared" ca="1" si="970"/>
        <v>1996.6102406266109</v>
      </c>
    </row>
    <row r="11894" spans="3:3">
      <c r="C11894" s="13">
        <f t="shared" ca="1" si="970"/>
        <v>2004.8560720794574</v>
      </c>
    </row>
    <row r="11895" spans="3:3">
      <c r="C11895" s="13">
        <f t="shared" ca="1" si="970"/>
        <v>1991.3414923465295</v>
      </c>
    </row>
    <row r="11896" spans="3:3">
      <c r="C11896" s="13">
        <f t="shared" ca="1" si="970"/>
        <v>1992.0106427022015</v>
      </c>
    </row>
    <row r="11897" spans="3:3">
      <c r="C11897" s="13">
        <f t="shared" ca="1" si="970"/>
        <v>1978.7579945280411</v>
      </c>
    </row>
    <row r="11898" spans="3:3">
      <c r="C11898" s="13">
        <f t="shared" ca="1" si="970"/>
        <v>1998.1632696583829</v>
      </c>
    </row>
    <row r="11899" spans="3:3">
      <c r="C11899" s="13">
        <f t="shared" ca="1" si="970"/>
        <v>2003.4357787090435</v>
      </c>
    </row>
    <row r="11900" spans="3:3">
      <c r="C11900" s="13">
        <f t="shared" ca="1" si="970"/>
        <v>1999.8977076047845</v>
      </c>
    </row>
    <row r="11901" spans="3:3">
      <c r="C11901" s="13">
        <f t="shared" ca="1" si="970"/>
        <v>2008.478025103057</v>
      </c>
    </row>
    <row r="11902" spans="3:3">
      <c r="C11902" s="13">
        <f t="shared" ca="1" si="970"/>
        <v>1991.7955173059408</v>
      </c>
    </row>
    <row r="11903" spans="3:3">
      <c r="C11903" s="13">
        <f t="shared" ca="1" si="970"/>
        <v>2002.6860881113021</v>
      </c>
    </row>
    <row r="11904" spans="3:3">
      <c r="C11904" s="13">
        <f t="shared" ca="1" si="970"/>
        <v>2014.6619846731196</v>
      </c>
    </row>
    <row r="11905" spans="3:3">
      <c r="C11905" s="13">
        <f t="shared" ca="1" si="970"/>
        <v>1992.0612871849441</v>
      </c>
    </row>
    <row r="11906" spans="3:3">
      <c r="C11906" s="13">
        <f t="shared" ca="1" si="970"/>
        <v>1993.3720701864158</v>
      </c>
    </row>
    <row r="11907" spans="3:3">
      <c r="C11907" s="13">
        <f t="shared" ca="1" si="970"/>
        <v>1993.4782366811949</v>
      </c>
    </row>
    <row r="11908" spans="3:3">
      <c r="C11908" s="13">
        <f t="shared" ca="1" si="970"/>
        <v>2017.8684287701751</v>
      </c>
    </row>
    <row r="11909" spans="3:3">
      <c r="C11909" s="13">
        <f t="shared" ca="1" si="970"/>
        <v>1994.3691335460915</v>
      </c>
    </row>
    <row r="11910" spans="3:3">
      <c r="C11910" s="13">
        <f t="shared" ca="1" si="970"/>
        <v>1991.2660235906565</v>
      </c>
    </row>
    <row r="11911" spans="3:3">
      <c r="C11911" s="13">
        <f t="shared" ca="1" si="970"/>
        <v>2006.2315454035011</v>
      </c>
    </row>
    <row r="11912" spans="3:3">
      <c r="C11912" s="13">
        <f t="shared" ca="1" si="970"/>
        <v>1995.4838946663442</v>
      </c>
    </row>
    <row r="11913" spans="3:3">
      <c r="C11913" s="13">
        <f t="shared" ca="1" si="970"/>
        <v>2005.2000317740658</v>
      </c>
    </row>
    <row r="11914" spans="3:3">
      <c r="C11914" s="13">
        <f t="shared" ca="1" si="970"/>
        <v>1992.4251210119464</v>
      </c>
    </row>
    <row r="11915" spans="3:3">
      <c r="C11915" s="13">
        <f t="shared" ca="1" si="970"/>
        <v>1987.889670059368</v>
      </c>
    </row>
    <row r="11916" spans="3:3">
      <c r="C11916" s="13">
        <f t="shared" ca="1" si="970"/>
        <v>1989.3862127594714</v>
      </c>
    </row>
    <row r="11917" spans="3:3">
      <c r="C11917" s="13">
        <f t="shared" ca="1" si="970"/>
        <v>2022.8276986382539</v>
      </c>
    </row>
    <row r="11918" spans="3:3">
      <c r="C11918" s="13">
        <f t="shared" ca="1" si="970"/>
        <v>2004.374536559523</v>
      </c>
    </row>
    <row r="11919" spans="3:3">
      <c r="C11919" s="13">
        <f t="shared" ca="1" si="970"/>
        <v>2007.4919951888685</v>
      </c>
    </row>
    <row r="11920" spans="3:3">
      <c r="C11920" s="13">
        <f t="shared" ca="1" si="970"/>
        <v>2005.4423982545466</v>
      </c>
    </row>
    <row r="11921" spans="3:3">
      <c r="C11921" s="13">
        <f t="shared" ca="1" si="970"/>
        <v>1984.5390781694477</v>
      </c>
    </row>
    <row r="11922" spans="3:3">
      <c r="C11922" s="13">
        <f t="shared" ca="1" si="970"/>
        <v>1985.9211201028393</v>
      </c>
    </row>
    <row r="11923" spans="3:3">
      <c r="C11923" s="13">
        <f t="shared" ca="1" si="970"/>
        <v>2010.5438327054339</v>
      </c>
    </row>
    <row r="11924" spans="3:3">
      <c r="C11924" s="13">
        <f t="shared" ca="1" si="970"/>
        <v>2013.4997050864197</v>
      </c>
    </row>
    <row r="11925" spans="3:3">
      <c r="C11925" s="13">
        <f t="shared" ca="1" si="970"/>
        <v>2002.2119032049059</v>
      </c>
    </row>
    <row r="11926" spans="3:3">
      <c r="C11926" s="13">
        <f t="shared" ca="1" si="970"/>
        <v>2022.0438779483623</v>
      </c>
    </row>
    <row r="11927" spans="3:3">
      <c r="C11927" s="13">
        <f t="shared" ca="1" si="970"/>
        <v>1997.2365001920678</v>
      </c>
    </row>
    <row r="11928" spans="3:3">
      <c r="C11928" s="13">
        <f t="shared" ref="C11928:C11991" ca="1" si="971">NORMINV(RAND(),$D$3,$G$3)</f>
        <v>1996.7704357270197</v>
      </c>
    </row>
    <row r="11929" spans="3:3">
      <c r="C11929" s="13">
        <f t="shared" ca="1" si="971"/>
        <v>1982.551376481779</v>
      </c>
    </row>
    <row r="11930" spans="3:3">
      <c r="C11930" s="13">
        <f t="shared" ca="1" si="971"/>
        <v>1990.3264510716826</v>
      </c>
    </row>
    <row r="11931" spans="3:3">
      <c r="C11931" s="13">
        <f t="shared" ca="1" si="971"/>
        <v>1999.909059281076</v>
      </c>
    </row>
    <row r="11932" spans="3:3">
      <c r="C11932" s="13">
        <f t="shared" ca="1" si="971"/>
        <v>2014.085209586973</v>
      </c>
    </row>
    <row r="11933" spans="3:3">
      <c r="C11933" s="13">
        <f t="shared" ca="1" si="971"/>
        <v>2001.3030519984015</v>
      </c>
    </row>
    <row r="11934" spans="3:3">
      <c r="C11934" s="13">
        <f t="shared" ca="1" si="971"/>
        <v>2000.4004963501709</v>
      </c>
    </row>
    <row r="11935" spans="3:3">
      <c r="C11935" s="13">
        <f t="shared" ca="1" si="971"/>
        <v>2000.1989415107491</v>
      </c>
    </row>
    <row r="11936" spans="3:3">
      <c r="C11936" s="13">
        <f t="shared" ca="1" si="971"/>
        <v>2004.4879147049187</v>
      </c>
    </row>
    <row r="11937" spans="3:3">
      <c r="C11937" s="13">
        <f t="shared" ca="1" si="971"/>
        <v>2008.3383477139753</v>
      </c>
    </row>
    <row r="11938" spans="3:3">
      <c r="C11938" s="13">
        <f t="shared" ca="1" si="971"/>
        <v>2010.8428780661054</v>
      </c>
    </row>
    <row r="11939" spans="3:3">
      <c r="C11939" s="13">
        <f t="shared" ca="1" si="971"/>
        <v>1990.4680701493319</v>
      </c>
    </row>
    <row r="11940" spans="3:3">
      <c r="C11940" s="13">
        <f t="shared" ca="1" si="971"/>
        <v>2022.0036406844922</v>
      </c>
    </row>
    <row r="11941" spans="3:3">
      <c r="C11941" s="13">
        <f t="shared" ca="1" si="971"/>
        <v>1999.7235759529665</v>
      </c>
    </row>
    <row r="11942" spans="3:3">
      <c r="C11942" s="13">
        <f t="shared" ca="1" si="971"/>
        <v>1995.4133660023426</v>
      </c>
    </row>
    <row r="11943" spans="3:3">
      <c r="C11943" s="13">
        <f t="shared" ca="1" si="971"/>
        <v>2015.4123392884212</v>
      </c>
    </row>
    <row r="11944" spans="3:3">
      <c r="C11944" s="13">
        <f t="shared" ca="1" si="971"/>
        <v>2003.8416633571521</v>
      </c>
    </row>
    <row r="11945" spans="3:3">
      <c r="C11945" s="13">
        <f t="shared" ca="1" si="971"/>
        <v>1978.5173047890125</v>
      </c>
    </row>
    <row r="11946" spans="3:3">
      <c r="C11946" s="13">
        <f t="shared" ca="1" si="971"/>
        <v>2001.437392583782</v>
      </c>
    </row>
    <row r="11947" spans="3:3">
      <c r="C11947" s="13">
        <f t="shared" ca="1" si="971"/>
        <v>1991.3707713043614</v>
      </c>
    </row>
    <row r="11948" spans="3:3">
      <c r="C11948" s="13">
        <f t="shared" ca="1" si="971"/>
        <v>1984.9792826625642</v>
      </c>
    </row>
    <row r="11949" spans="3:3">
      <c r="C11949" s="13">
        <f t="shared" ca="1" si="971"/>
        <v>2015.8134034873322</v>
      </c>
    </row>
    <row r="11950" spans="3:3">
      <c r="C11950" s="13">
        <f t="shared" ca="1" si="971"/>
        <v>1981.9408170620786</v>
      </c>
    </row>
    <row r="11951" spans="3:3">
      <c r="C11951" s="13">
        <f t="shared" ca="1" si="971"/>
        <v>2005.9940550920787</v>
      </c>
    </row>
    <row r="11952" spans="3:3">
      <c r="C11952" s="13">
        <f t="shared" ca="1" si="971"/>
        <v>1984.2103185951785</v>
      </c>
    </row>
    <row r="11953" spans="3:3">
      <c r="C11953" s="13">
        <f t="shared" ca="1" si="971"/>
        <v>2003.527259695431</v>
      </c>
    </row>
    <row r="11954" spans="3:3">
      <c r="C11954" s="13">
        <f t="shared" ca="1" si="971"/>
        <v>1995.5392350815928</v>
      </c>
    </row>
    <row r="11955" spans="3:3">
      <c r="C11955" s="13">
        <f t="shared" ca="1" si="971"/>
        <v>2008.1576925048425</v>
      </c>
    </row>
    <row r="11956" spans="3:3">
      <c r="C11956" s="13">
        <f t="shared" ca="1" si="971"/>
        <v>2023.7601823543728</v>
      </c>
    </row>
    <row r="11957" spans="3:3">
      <c r="C11957" s="13">
        <f t="shared" ca="1" si="971"/>
        <v>2016.2072580302122</v>
      </c>
    </row>
    <row r="11958" spans="3:3">
      <c r="C11958" s="13">
        <f t="shared" ca="1" si="971"/>
        <v>2008.3389806285877</v>
      </c>
    </row>
    <row r="11959" spans="3:3">
      <c r="C11959" s="13">
        <f t="shared" ca="1" si="971"/>
        <v>2013.9272202806224</v>
      </c>
    </row>
    <row r="11960" spans="3:3">
      <c r="C11960" s="13">
        <f t="shared" ca="1" si="971"/>
        <v>1992.3169387201035</v>
      </c>
    </row>
    <row r="11961" spans="3:3">
      <c r="C11961" s="13">
        <f t="shared" ca="1" si="971"/>
        <v>1998.1725436134714</v>
      </c>
    </row>
    <row r="11962" spans="3:3">
      <c r="C11962" s="13">
        <f t="shared" ca="1" si="971"/>
        <v>2012.5426581927863</v>
      </c>
    </row>
    <row r="11963" spans="3:3">
      <c r="C11963" s="13">
        <f t="shared" ca="1" si="971"/>
        <v>2009.109519999201</v>
      </c>
    </row>
    <row r="11964" spans="3:3">
      <c r="C11964" s="13">
        <f t="shared" ca="1" si="971"/>
        <v>1990.9823735923326</v>
      </c>
    </row>
    <row r="11965" spans="3:3">
      <c r="C11965" s="13">
        <f t="shared" ca="1" si="971"/>
        <v>1998.8242631384912</v>
      </c>
    </row>
    <row r="11966" spans="3:3">
      <c r="C11966" s="13">
        <f t="shared" ca="1" si="971"/>
        <v>2007.7322327890531</v>
      </c>
    </row>
    <row r="11967" spans="3:3">
      <c r="C11967" s="13">
        <f t="shared" ca="1" si="971"/>
        <v>1983.7340709539299</v>
      </c>
    </row>
    <row r="11968" spans="3:3">
      <c r="C11968" s="13">
        <f t="shared" ca="1" si="971"/>
        <v>2009.5326616155742</v>
      </c>
    </row>
    <row r="11969" spans="3:3">
      <c r="C11969" s="13">
        <f t="shared" ca="1" si="971"/>
        <v>1995.2393992638104</v>
      </c>
    </row>
    <row r="11970" spans="3:3">
      <c r="C11970" s="13">
        <f t="shared" ca="1" si="971"/>
        <v>1983.3406627170809</v>
      </c>
    </row>
    <row r="11971" spans="3:3">
      <c r="C11971" s="13">
        <f t="shared" ca="1" si="971"/>
        <v>1988.045275899819</v>
      </c>
    </row>
    <row r="11972" spans="3:3">
      <c r="C11972" s="13">
        <f t="shared" ca="1" si="971"/>
        <v>2006.4377547701986</v>
      </c>
    </row>
    <row r="11973" spans="3:3">
      <c r="C11973" s="13">
        <f t="shared" ca="1" si="971"/>
        <v>1995.1081284489774</v>
      </c>
    </row>
    <row r="11974" spans="3:3">
      <c r="C11974" s="13">
        <f t="shared" ca="1" si="971"/>
        <v>2011.4131379028679</v>
      </c>
    </row>
    <row r="11975" spans="3:3">
      <c r="C11975" s="13">
        <f t="shared" ca="1" si="971"/>
        <v>2003.9832971602373</v>
      </c>
    </row>
    <row r="11976" spans="3:3">
      <c r="C11976" s="13">
        <f t="shared" ca="1" si="971"/>
        <v>2017.1296464898476</v>
      </c>
    </row>
    <row r="11977" spans="3:3">
      <c r="C11977" s="13">
        <f t="shared" ca="1" si="971"/>
        <v>1999.2807781370814</v>
      </c>
    </row>
    <row r="11978" spans="3:3">
      <c r="C11978" s="13">
        <f t="shared" ca="1" si="971"/>
        <v>1992.5932478156692</v>
      </c>
    </row>
    <row r="11979" spans="3:3">
      <c r="C11979" s="13">
        <f t="shared" ca="1" si="971"/>
        <v>2005.2533696955416</v>
      </c>
    </row>
    <row r="11980" spans="3:3">
      <c r="C11980" s="13">
        <f t="shared" ca="1" si="971"/>
        <v>2020.8623051439649</v>
      </c>
    </row>
    <row r="11981" spans="3:3">
      <c r="C11981" s="13">
        <f t="shared" ca="1" si="971"/>
        <v>1987.7612600552716</v>
      </c>
    </row>
    <row r="11982" spans="3:3">
      <c r="C11982" s="13">
        <f t="shared" ca="1" si="971"/>
        <v>2008.2291251702734</v>
      </c>
    </row>
    <row r="11983" spans="3:3">
      <c r="C11983" s="13">
        <f t="shared" ca="1" si="971"/>
        <v>2015.926470216147</v>
      </c>
    </row>
    <row r="11984" spans="3:3">
      <c r="C11984" s="13">
        <f t="shared" ca="1" si="971"/>
        <v>2002.4969135505025</v>
      </c>
    </row>
    <row r="11985" spans="3:3">
      <c r="C11985" s="13">
        <f t="shared" ca="1" si="971"/>
        <v>1997.5815220268516</v>
      </c>
    </row>
    <row r="11986" spans="3:3">
      <c r="C11986" s="13">
        <f t="shared" ca="1" si="971"/>
        <v>2008.2957620325662</v>
      </c>
    </row>
    <row r="11987" spans="3:3">
      <c r="C11987" s="13">
        <f t="shared" ca="1" si="971"/>
        <v>2013.839727821397</v>
      </c>
    </row>
    <row r="11988" spans="3:3">
      <c r="C11988" s="13">
        <f t="shared" ca="1" si="971"/>
        <v>2010.8345305159992</v>
      </c>
    </row>
    <row r="11989" spans="3:3">
      <c r="C11989" s="13">
        <f t="shared" ca="1" si="971"/>
        <v>1989.722058747021</v>
      </c>
    </row>
    <row r="11990" spans="3:3">
      <c r="C11990" s="13">
        <f t="shared" ca="1" si="971"/>
        <v>2005.6327446350138</v>
      </c>
    </row>
    <row r="11991" spans="3:3">
      <c r="C11991" s="13">
        <f t="shared" ca="1" si="971"/>
        <v>2017.198070715458</v>
      </c>
    </row>
    <row r="11992" spans="3:3">
      <c r="C11992" s="13">
        <f t="shared" ref="C11992:C12055" ca="1" si="972">NORMINV(RAND(),$D$3,$G$3)</f>
        <v>1993.9365674719895</v>
      </c>
    </row>
    <row r="11993" spans="3:3">
      <c r="C11993" s="13">
        <f t="shared" ca="1" si="972"/>
        <v>1998.9821631283316</v>
      </c>
    </row>
    <row r="11994" spans="3:3">
      <c r="C11994" s="13">
        <f t="shared" ca="1" si="972"/>
        <v>2006.8024644143679</v>
      </c>
    </row>
    <row r="11995" spans="3:3">
      <c r="C11995" s="13">
        <f t="shared" ca="1" si="972"/>
        <v>2000.8324850473787</v>
      </c>
    </row>
    <row r="11996" spans="3:3">
      <c r="C11996" s="13">
        <f t="shared" ca="1" si="972"/>
        <v>1997.6990288228076</v>
      </c>
    </row>
    <row r="11997" spans="3:3">
      <c r="C11997" s="13">
        <f t="shared" ca="1" si="972"/>
        <v>1995.1464574010643</v>
      </c>
    </row>
    <row r="11998" spans="3:3">
      <c r="C11998" s="13">
        <f t="shared" ca="1" si="972"/>
        <v>2003.0055743633732</v>
      </c>
    </row>
    <row r="11999" spans="3:3">
      <c r="C11999" s="13">
        <f t="shared" ca="1" si="972"/>
        <v>1998.8156218084569</v>
      </c>
    </row>
    <row r="12000" spans="3:3">
      <c r="C12000" s="13">
        <f t="shared" ca="1" si="972"/>
        <v>2003.8950502682028</v>
      </c>
    </row>
    <row r="12001" spans="3:3">
      <c r="C12001" s="13">
        <f t="shared" ca="1" si="972"/>
        <v>2011.0322775271202</v>
      </c>
    </row>
    <row r="12002" spans="3:3">
      <c r="C12002" s="13">
        <f t="shared" ca="1" si="972"/>
        <v>1994.6452001094449</v>
      </c>
    </row>
    <row r="12003" spans="3:3">
      <c r="C12003" s="13">
        <f t="shared" ca="1" si="972"/>
        <v>2011.5668818319607</v>
      </c>
    </row>
    <row r="12004" spans="3:3">
      <c r="C12004" s="13">
        <f t="shared" ca="1" si="972"/>
        <v>2001.1598932930376</v>
      </c>
    </row>
    <row r="12005" spans="3:3">
      <c r="C12005" s="13">
        <f t="shared" ca="1" si="972"/>
        <v>2021.6169186827103</v>
      </c>
    </row>
    <row r="12006" spans="3:3">
      <c r="C12006" s="13">
        <f t="shared" ca="1" si="972"/>
        <v>1987.2784502526829</v>
      </c>
    </row>
    <row r="12007" spans="3:3">
      <c r="C12007" s="13">
        <f t="shared" ca="1" si="972"/>
        <v>2007.0179325923905</v>
      </c>
    </row>
    <row r="12008" spans="3:3">
      <c r="C12008" s="13">
        <f t="shared" ca="1" si="972"/>
        <v>2002.8839711737073</v>
      </c>
    </row>
    <row r="12009" spans="3:3">
      <c r="C12009" s="13">
        <f t="shared" ca="1" si="972"/>
        <v>2015.6223680261371</v>
      </c>
    </row>
    <row r="12010" spans="3:3">
      <c r="C12010" s="13">
        <f t="shared" ca="1" si="972"/>
        <v>2000.5908912626344</v>
      </c>
    </row>
    <row r="12011" spans="3:3">
      <c r="C12011" s="13">
        <f t="shared" ca="1" si="972"/>
        <v>1977.2708005654008</v>
      </c>
    </row>
    <row r="12012" spans="3:3">
      <c r="C12012" s="13">
        <f t="shared" ca="1" si="972"/>
        <v>1986.8285649969996</v>
      </c>
    </row>
    <row r="12013" spans="3:3">
      <c r="C12013" s="13">
        <f t="shared" ca="1" si="972"/>
        <v>1993.4971337413829</v>
      </c>
    </row>
    <row r="12014" spans="3:3">
      <c r="C12014" s="13">
        <f t="shared" ca="1" si="972"/>
        <v>1991.025340742272</v>
      </c>
    </row>
    <row r="12015" spans="3:3">
      <c r="C12015" s="13">
        <f t="shared" ca="1" si="972"/>
        <v>1996.148136427616</v>
      </c>
    </row>
    <row r="12016" spans="3:3">
      <c r="C12016" s="13">
        <f t="shared" ca="1" si="972"/>
        <v>2005.4995961292764</v>
      </c>
    </row>
    <row r="12017" spans="3:3">
      <c r="C12017" s="13">
        <f t="shared" ca="1" si="972"/>
        <v>2027.3682577285415</v>
      </c>
    </row>
    <row r="12018" spans="3:3">
      <c r="C12018" s="13">
        <f t="shared" ca="1" si="972"/>
        <v>2003.5593911919711</v>
      </c>
    </row>
    <row r="12019" spans="3:3">
      <c r="C12019" s="13">
        <f t="shared" ca="1" si="972"/>
        <v>2001.6078154674938</v>
      </c>
    </row>
    <row r="12020" spans="3:3">
      <c r="C12020" s="13">
        <f t="shared" ca="1" si="972"/>
        <v>2012.2644669055512</v>
      </c>
    </row>
    <row r="12021" spans="3:3">
      <c r="C12021" s="13">
        <f t="shared" ca="1" si="972"/>
        <v>1992.9693276178696</v>
      </c>
    </row>
    <row r="12022" spans="3:3">
      <c r="C12022" s="13">
        <f t="shared" ca="1" si="972"/>
        <v>2003.1009385155537</v>
      </c>
    </row>
    <row r="12023" spans="3:3">
      <c r="C12023" s="13">
        <f t="shared" ca="1" si="972"/>
        <v>1996.4576166843592</v>
      </c>
    </row>
    <row r="12024" spans="3:3">
      <c r="C12024" s="13">
        <f t="shared" ca="1" si="972"/>
        <v>2016.7250194815244</v>
      </c>
    </row>
    <row r="12025" spans="3:3">
      <c r="C12025" s="13">
        <f t="shared" ca="1" si="972"/>
        <v>1989.5372505728867</v>
      </c>
    </row>
    <row r="12026" spans="3:3">
      <c r="C12026" s="13">
        <f t="shared" ca="1" si="972"/>
        <v>1989.6033369357619</v>
      </c>
    </row>
    <row r="12027" spans="3:3">
      <c r="C12027" s="13">
        <f t="shared" ca="1" si="972"/>
        <v>1984.9755871724051</v>
      </c>
    </row>
    <row r="12028" spans="3:3">
      <c r="C12028" s="13">
        <f t="shared" ca="1" si="972"/>
        <v>1997.1271941054945</v>
      </c>
    </row>
    <row r="12029" spans="3:3">
      <c r="C12029" s="13">
        <f t="shared" ca="1" si="972"/>
        <v>2011.9969147817064</v>
      </c>
    </row>
    <row r="12030" spans="3:3">
      <c r="C12030" s="13">
        <f t="shared" ca="1" si="972"/>
        <v>2004.6410541866205</v>
      </c>
    </row>
    <row r="12031" spans="3:3">
      <c r="C12031" s="13">
        <f t="shared" ca="1" si="972"/>
        <v>2000.3775871519099</v>
      </c>
    </row>
    <row r="12032" spans="3:3">
      <c r="C12032" s="13">
        <f t="shared" ca="1" si="972"/>
        <v>1993.2936381701943</v>
      </c>
    </row>
    <row r="12033" spans="3:3">
      <c r="C12033" s="13">
        <f t="shared" ca="1" si="972"/>
        <v>2012.3942963069653</v>
      </c>
    </row>
    <row r="12034" spans="3:3">
      <c r="C12034" s="13">
        <f t="shared" ca="1" si="972"/>
        <v>1994.8810393515287</v>
      </c>
    </row>
    <row r="12035" spans="3:3">
      <c r="C12035" s="13">
        <f t="shared" ca="1" si="972"/>
        <v>1996.1331550155464</v>
      </c>
    </row>
    <row r="12036" spans="3:3">
      <c r="C12036" s="13">
        <f t="shared" ca="1" si="972"/>
        <v>2009.7204606538992</v>
      </c>
    </row>
    <row r="12037" spans="3:3">
      <c r="C12037" s="13">
        <f t="shared" ca="1" si="972"/>
        <v>1981.4740464355611</v>
      </c>
    </row>
    <row r="12038" spans="3:3">
      <c r="C12038" s="13">
        <f t="shared" ca="1" si="972"/>
        <v>1997.8563967276948</v>
      </c>
    </row>
    <row r="12039" spans="3:3">
      <c r="C12039" s="13">
        <f t="shared" ca="1" si="972"/>
        <v>2020.3890805773453</v>
      </c>
    </row>
    <row r="12040" spans="3:3">
      <c r="C12040" s="13">
        <f t="shared" ca="1" si="972"/>
        <v>2004.9876781524815</v>
      </c>
    </row>
    <row r="12041" spans="3:3">
      <c r="C12041" s="13">
        <f t="shared" ca="1" si="972"/>
        <v>2014.1173713961959</v>
      </c>
    </row>
    <row r="12042" spans="3:3">
      <c r="C12042" s="13">
        <f t="shared" ca="1" si="972"/>
        <v>1995.8242282979108</v>
      </c>
    </row>
    <row r="12043" spans="3:3">
      <c r="C12043" s="13">
        <f t="shared" ca="1" si="972"/>
        <v>2005.4580733863622</v>
      </c>
    </row>
    <row r="12044" spans="3:3">
      <c r="C12044" s="13">
        <f t="shared" ca="1" si="972"/>
        <v>1992.5811304666254</v>
      </c>
    </row>
    <row r="12045" spans="3:3">
      <c r="C12045" s="13">
        <f t="shared" ca="1" si="972"/>
        <v>2015.5435158817006</v>
      </c>
    </row>
    <row r="12046" spans="3:3">
      <c r="C12046" s="13">
        <f t="shared" ca="1" si="972"/>
        <v>2000.2434625935041</v>
      </c>
    </row>
    <row r="12047" spans="3:3">
      <c r="C12047" s="13">
        <f t="shared" ca="1" si="972"/>
        <v>2009.179373821398</v>
      </c>
    </row>
    <row r="12048" spans="3:3">
      <c r="C12048" s="13">
        <f t="shared" ca="1" si="972"/>
        <v>1990.6133529741085</v>
      </c>
    </row>
    <row r="12049" spans="3:3">
      <c r="C12049" s="13">
        <f t="shared" ca="1" si="972"/>
        <v>2006.6329031736534</v>
      </c>
    </row>
    <row r="12050" spans="3:3">
      <c r="C12050" s="13">
        <f t="shared" ca="1" si="972"/>
        <v>2003.1531518706763</v>
      </c>
    </row>
    <row r="12051" spans="3:3">
      <c r="C12051" s="13">
        <f t="shared" ca="1" si="972"/>
        <v>2025.4750041067998</v>
      </c>
    </row>
    <row r="12052" spans="3:3">
      <c r="C12052" s="13">
        <f t="shared" ca="1" si="972"/>
        <v>2003.8709947150783</v>
      </c>
    </row>
    <row r="12053" spans="3:3">
      <c r="C12053" s="13">
        <f t="shared" ca="1" si="972"/>
        <v>1991.8796341104837</v>
      </c>
    </row>
    <row r="12054" spans="3:3">
      <c r="C12054" s="13">
        <f t="shared" ca="1" si="972"/>
        <v>2001.3530998113595</v>
      </c>
    </row>
    <row r="12055" spans="3:3">
      <c r="C12055" s="13">
        <f t="shared" ca="1" si="972"/>
        <v>1996.4477593500574</v>
      </c>
    </row>
    <row r="12056" spans="3:3">
      <c r="C12056" s="13">
        <f t="shared" ref="C12056:C12119" ca="1" si="973">NORMINV(RAND(),$D$3,$G$3)</f>
        <v>1989.6996205410876</v>
      </c>
    </row>
    <row r="12057" spans="3:3">
      <c r="C12057" s="13">
        <f t="shared" ca="1" si="973"/>
        <v>2000.1162367430352</v>
      </c>
    </row>
    <row r="12058" spans="3:3">
      <c r="C12058" s="13">
        <f t="shared" ca="1" si="973"/>
        <v>1993.4749690021338</v>
      </c>
    </row>
    <row r="12059" spans="3:3">
      <c r="C12059" s="13">
        <f t="shared" ca="1" si="973"/>
        <v>1993.3517774018815</v>
      </c>
    </row>
    <row r="12060" spans="3:3">
      <c r="C12060" s="13">
        <f t="shared" ca="1" si="973"/>
        <v>1994.4133256933856</v>
      </c>
    </row>
    <row r="12061" spans="3:3">
      <c r="C12061" s="13">
        <f t="shared" ca="1" si="973"/>
        <v>2003.5034916594095</v>
      </c>
    </row>
    <row r="12062" spans="3:3">
      <c r="C12062" s="13">
        <f t="shared" ca="1" si="973"/>
        <v>2016.6539170300618</v>
      </c>
    </row>
    <row r="12063" spans="3:3">
      <c r="C12063" s="13">
        <f t="shared" ca="1" si="973"/>
        <v>1994.8580740994596</v>
      </c>
    </row>
    <row r="12064" spans="3:3">
      <c r="C12064" s="13">
        <f t="shared" ca="1" si="973"/>
        <v>1990.2702580590371</v>
      </c>
    </row>
    <row r="12065" spans="3:3">
      <c r="C12065" s="13">
        <f t="shared" ca="1" si="973"/>
        <v>2008.7275822888171</v>
      </c>
    </row>
    <row r="12066" spans="3:3">
      <c r="C12066" s="13">
        <f t="shared" ca="1" si="973"/>
        <v>1994.5937591369652</v>
      </c>
    </row>
    <row r="12067" spans="3:3">
      <c r="C12067" s="13">
        <f t="shared" ca="1" si="973"/>
        <v>1982.4026880112876</v>
      </c>
    </row>
    <row r="12068" spans="3:3">
      <c r="C12068" s="13">
        <f t="shared" ca="1" si="973"/>
        <v>1984.2736814545526</v>
      </c>
    </row>
    <row r="12069" spans="3:3">
      <c r="C12069" s="13">
        <f t="shared" ca="1" si="973"/>
        <v>2001.714751148194</v>
      </c>
    </row>
    <row r="12070" spans="3:3">
      <c r="C12070" s="13">
        <f t="shared" ca="1" si="973"/>
        <v>1991.3619714067659</v>
      </c>
    </row>
    <row r="12071" spans="3:3">
      <c r="C12071" s="13">
        <f t="shared" ca="1" si="973"/>
        <v>1999.4242428625203</v>
      </c>
    </row>
    <row r="12072" spans="3:3">
      <c r="C12072" s="13">
        <f t="shared" ca="1" si="973"/>
        <v>1983.1279907101841</v>
      </c>
    </row>
    <row r="12073" spans="3:3">
      <c r="C12073" s="13">
        <f t="shared" ca="1" si="973"/>
        <v>2002.0730004108843</v>
      </c>
    </row>
    <row r="12074" spans="3:3">
      <c r="C12074" s="13">
        <f t="shared" ca="1" si="973"/>
        <v>2001.7535447395881</v>
      </c>
    </row>
    <row r="12075" spans="3:3">
      <c r="C12075" s="13">
        <f t="shared" ca="1" si="973"/>
        <v>1992.5619749582734</v>
      </c>
    </row>
    <row r="12076" spans="3:3">
      <c r="C12076" s="13">
        <f t="shared" ca="1" si="973"/>
        <v>2014.1272052452996</v>
      </c>
    </row>
    <row r="12077" spans="3:3">
      <c r="C12077" s="13">
        <f t="shared" ca="1" si="973"/>
        <v>1991.2810872584328</v>
      </c>
    </row>
    <row r="12078" spans="3:3">
      <c r="C12078" s="13">
        <f t="shared" ca="1" si="973"/>
        <v>1984.4360283571109</v>
      </c>
    </row>
    <row r="12079" spans="3:3">
      <c r="C12079" s="13">
        <f t="shared" ca="1" si="973"/>
        <v>2010.7422054951612</v>
      </c>
    </row>
    <row r="12080" spans="3:3">
      <c r="C12080" s="13">
        <f t="shared" ca="1" si="973"/>
        <v>2009.1237136853465</v>
      </c>
    </row>
    <row r="12081" spans="3:3">
      <c r="C12081" s="13">
        <f t="shared" ca="1" si="973"/>
        <v>2001.3526644512704</v>
      </c>
    </row>
    <row r="12082" spans="3:3">
      <c r="C12082" s="13">
        <f t="shared" ca="1" si="973"/>
        <v>2002.0173430691866</v>
      </c>
    </row>
    <row r="12083" spans="3:3">
      <c r="C12083" s="13">
        <f t="shared" ca="1" si="973"/>
        <v>2000.6291925677067</v>
      </c>
    </row>
    <row r="12084" spans="3:3">
      <c r="C12084" s="13">
        <f t="shared" ca="1" si="973"/>
        <v>2005.7451488254446</v>
      </c>
    </row>
    <row r="12085" spans="3:3">
      <c r="C12085" s="13">
        <f t="shared" ca="1" si="973"/>
        <v>1992.5957541778967</v>
      </c>
    </row>
    <row r="12086" spans="3:3">
      <c r="C12086" s="13">
        <f t="shared" ca="1" si="973"/>
        <v>2013.7872669216019</v>
      </c>
    </row>
    <row r="12087" spans="3:3">
      <c r="C12087" s="13">
        <f t="shared" ca="1" si="973"/>
        <v>2010.5269850488639</v>
      </c>
    </row>
    <row r="12088" spans="3:3">
      <c r="C12088" s="13">
        <f t="shared" ca="1" si="973"/>
        <v>2001.7271636766609</v>
      </c>
    </row>
    <row r="12089" spans="3:3">
      <c r="C12089" s="13">
        <f t="shared" ca="1" si="973"/>
        <v>2009.9603015699663</v>
      </c>
    </row>
    <row r="12090" spans="3:3">
      <c r="C12090" s="13">
        <f t="shared" ca="1" si="973"/>
        <v>1995.5706493614898</v>
      </c>
    </row>
    <row r="12091" spans="3:3">
      <c r="C12091" s="13">
        <f t="shared" ca="1" si="973"/>
        <v>2007.164824708354</v>
      </c>
    </row>
    <row r="12092" spans="3:3">
      <c r="C12092" s="13">
        <f t="shared" ca="1" si="973"/>
        <v>1996.2607961444423</v>
      </c>
    </row>
    <row r="12093" spans="3:3">
      <c r="C12093" s="13">
        <f t="shared" ca="1" si="973"/>
        <v>1993.5958018696551</v>
      </c>
    </row>
    <row r="12094" spans="3:3">
      <c r="C12094" s="13">
        <f t="shared" ca="1" si="973"/>
        <v>1992.2269268086459</v>
      </c>
    </row>
    <row r="12095" spans="3:3">
      <c r="C12095" s="13">
        <f t="shared" ca="1" si="973"/>
        <v>1994.5800616077083</v>
      </c>
    </row>
    <row r="12096" spans="3:3">
      <c r="C12096" s="13">
        <f t="shared" ca="1" si="973"/>
        <v>1984.9077805337147</v>
      </c>
    </row>
    <row r="12097" spans="3:3">
      <c r="C12097" s="13">
        <f t="shared" ca="1" si="973"/>
        <v>2022.5715455838363</v>
      </c>
    </row>
    <row r="12098" spans="3:3">
      <c r="C12098" s="13">
        <f t="shared" ca="1" si="973"/>
        <v>2013.4418944712061</v>
      </c>
    </row>
    <row r="12099" spans="3:3">
      <c r="C12099" s="13">
        <f t="shared" ca="1" si="973"/>
        <v>2013.9629374613392</v>
      </c>
    </row>
    <row r="12100" spans="3:3">
      <c r="C12100" s="13">
        <f t="shared" ca="1" si="973"/>
        <v>1999.6813467307081</v>
      </c>
    </row>
    <row r="12101" spans="3:3">
      <c r="C12101" s="13">
        <f t="shared" ca="1" si="973"/>
        <v>1983.2439163274325</v>
      </c>
    </row>
    <row r="12102" spans="3:3">
      <c r="C12102" s="13">
        <f t="shared" ca="1" si="973"/>
        <v>1998.8554692698262</v>
      </c>
    </row>
    <row r="12103" spans="3:3">
      <c r="C12103" s="13">
        <f t="shared" ca="1" si="973"/>
        <v>1988.9044755246086</v>
      </c>
    </row>
    <row r="12104" spans="3:3">
      <c r="C12104" s="13">
        <f t="shared" ca="1" si="973"/>
        <v>2004.1961358543667</v>
      </c>
    </row>
    <row r="12105" spans="3:3">
      <c r="C12105" s="13">
        <f t="shared" ca="1" si="973"/>
        <v>1983.8534290093307</v>
      </c>
    </row>
    <row r="12106" spans="3:3">
      <c r="C12106" s="13">
        <f t="shared" ca="1" si="973"/>
        <v>1977.3469996847311</v>
      </c>
    </row>
    <row r="12107" spans="3:3">
      <c r="C12107" s="13">
        <f t="shared" ca="1" si="973"/>
        <v>2008.2728699966383</v>
      </c>
    </row>
    <row r="12108" spans="3:3">
      <c r="C12108" s="13">
        <f t="shared" ca="1" si="973"/>
        <v>2000.2628169107254</v>
      </c>
    </row>
    <row r="12109" spans="3:3">
      <c r="C12109" s="13">
        <f t="shared" ca="1" si="973"/>
        <v>1991.9176396680791</v>
      </c>
    </row>
    <row r="12110" spans="3:3">
      <c r="C12110" s="13">
        <f t="shared" ca="1" si="973"/>
        <v>2000.8806244223349</v>
      </c>
    </row>
    <row r="12111" spans="3:3">
      <c r="C12111" s="13">
        <f t="shared" ca="1" si="973"/>
        <v>2012.4168242798535</v>
      </c>
    </row>
    <row r="12112" spans="3:3">
      <c r="C12112" s="13">
        <f t="shared" ca="1" si="973"/>
        <v>2012.1326093393113</v>
      </c>
    </row>
    <row r="12113" spans="3:3">
      <c r="C12113" s="13">
        <f t="shared" ca="1" si="973"/>
        <v>1976.1354949336521</v>
      </c>
    </row>
    <row r="12114" spans="3:3">
      <c r="C12114" s="13">
        <f t="shared" ca="1" si="973"/>
        <v>1991.9884662190575</v>
      </c>
    </row>
    <row r="12115" spans="3:3">
      <c r="C12115" s="13">
        <f t="shared" ca="1" si="973"/>
        <v>1996.2114229480987</v>
      </c>
    </row>
    <row r="12116" spans="3:3">
      <c r="C12116" s="13">
        <f t="shared" ca="1" si="973"/>
        <v>1980.3916917957797</v>
      </c>
    </row>
    <row r="12117" spans="3:3">
      <c r="C12117" s="13">
        <f t="shared" ca="1" si="973"/>
        <v>2006.2717074871978</v>
      </c>
    </row>
    <row r="12118" spans="3:3">
      <c r="C12118" s="13">
        <f t="shared" ca="1" si="973"/>
        <v>2013.5837847751718</v>
      </c>
    </row>
    <row r="12119" spans="3:3">
      <c r="C12119" s="13">
        <f t="shared" ca="1" si="973"/>
        <v>2001.0184781644675</v>
      </c>
    </row>
    <row r="12120" spans="3:3">
      <c r="C12120" s="13">
        <f t="shared" ref="C12120:C12183" ca="1" si="974">NORMINV(RAND(),$D$3,$G$3)</f>
        <v>2000.8120398974481</v>
      </c>
    </row>
    <row r="12121" spans="3:3">
      <c r="C12121" s="13">
        <f t="shared" ca="1" si="974"/>
        <v>1992.2874200941244</v>
      </c>
    </row>
    <row r="12122" spans="3:3">
      <c r="C12122" s="13">
        <f t="shared" ca="1" si="974"/>
        <v>2001.5472578078277</v>
      </c>
    </row>
    <row r="12123" spans="3:3">
      <c r="C12123" s="13">
        <f t="shared" ca="1" si="974"/>
        <v>2008.7974974365741</v>
      </c>
    </row>
    <row r="12124" spans="3:3">
      <c r="C12124" s="13">
        <f t="shared" ca="1" si="974"/>
        <v>2006.5225164523963</v>
      </c>
    </row>
    <row r="12125" spans="3:3">
      <c r="C12125" s="13">
        <f t="shared" ca="1" si="974"/>
        <v>2014.1888635538551</v>
      </c>
    </row>
    <row r="12126" spans="3:3">
      <c r="C12126" s="13">
        <f t="shared" ca="1" si="974"/>
        <v>1992.7900215060158</v>
      </c>
    </row>
    <row r="12127" spans="3:3">
      <c r="C12127" s="13">
        <f t="shared" ca="1" si="974"/>
        <v>1980.4491819421712</v>
      </c>
    </row>
    <row r="12128" spans="3:3">
      <c r="C12128" s="13">
        <f t="shared" ca="1" si="974"/>
        <v>2011.3735140248957</v>
      </c>
    </row>
    <row r="12129" spans="3:3">
      <c r="C12129" s="13">
        <f t="shared" ca="1" si="974"/>
        <v>2004.767298217831</v>
      </c>
    </row>
    <row r="12130" spans="3:3">
      <c r="C12130" s="13">
        <f t="shared" ca="1" si="974"/>
        <v>2006.0006928340777</v>
      </c>
    </row>
    <row r="12131" spans="3:3">
      <c r="C12131" s="13">
        <f t="shared" ca="1" si="974"/>
        <v>1990.5938586694099</v>
      </c>
    </row>
    <row r="12132" spans="3:3">
      <c r="C12132" s="13">
        <f t="shared" ca="1" si="974"/>
        <v>2002.6961589655612</v>
      </c>
    </row>
    <row r="12133" spans="3:3">
      <c r="C12133" s="13">
        <f t="shared" ca="1" si="974"/>
        <v>1985.7507121965939</v>
      </c>
    </row>
    <row r="12134" spans="3:3">
      <c r="C12134" s="13">
        <f t="shared" ca="1" si="974"/>
        <v>1998.4938737669977</v>
      </c>
    </row>
    <row r="12135" spans="3:3">
      <c r="C12135" s="13">
        <f t="shared" ca="1" si="974"/>
        <v>1996.2383503996145</v>
      </c>
    </row>
    <row r="12136" spans="3:3">
      <c r="C12136" s="13">
        <f t="shared" ca="1" si="974"/>
        <v>2010.5585142832126</v>
      </c>
    </row>
    <row r="12137" spans="3:3">
      <c r="C12137" s="13">
        <f t="shared" ca="1" si="974"/>
        <v>1991.8637263396906</v>
      </c>
    </row>
    <row r="12138" spans="3:3">
      <c r="C12138" s="13">
        <f t="shared" ca="1" si="974"/>
        <v>2012.5516489724766</v>
      </c>
    </row>
    <row r="12139" spans="3:3">
      <c r="C12139" s="13">
        <f t="shared" ca="1" si="974"/>
        <v>1993.1292464257012</v>
      </c>
    </row>
    <row r="12140" spans="3:3">
      <c r="C12140" s="13">
        <f t="shared" ca="1" si="974"/>
        <v>1988.3819905305031</v>
      </c>
    </row>
    <row r="12141" spans="3:3">
      <c r="C12141" s="13">
        <f t="shared" ca="1" si="974"/>
        <v>1981.273491680487</v>
      </c>
    </row>
    <row r="12142" spans="3:3">
      <c r="C12142" s="13">
        <f t="shared" ca="1" si="974"/>
        <v>1981.2790689117808</v>
      </c>
    </row>
    <row r="12143" spans="3:3">
      <c r="C12143" s="13">
        <f t="shared" ca="1" si="974"/>
        <v>1991.7811101971049</v>
      </c>
    </row>
    <row r="12144" spans="3:3">
      <c r="C12144" s="13">
        <f t="shared" ca="1" si="974"/>
        <v>2007.1401374168722</v>
      </c>
    </row>
    <row r="12145" spans="3:3">
      <c r="C12145" s="13">
        <f t="shared" ca="1" si="974"/>
        <v>2013.3907902221249</v>
      </c>
    </row>
    <row r="12146" spans="3:3">
      <c r="C12146" s="13">
        <f t="shared" ca="1" si="974"/>
        <v>2016.449461647733</v>
      </c>
    </row>
    <row r="12147" spans="3:3">
      <c r="C12147" s="13">
        <f t="shared" ca="1" si="974"/>
        <v>1985.5240398895369</v>
      </c>
    </row>
    <row r="12148" spans="3:3">
      <c r="C12148" s="13">
        <f t="shared" ca="1" si="974"/>
        <v>2000.4018981890679</v>
      </c>
    </row>
    <row r="12149" spans="3:3">
      <c r="C12149" s="13">
        <f t="shared" ca="1" si="974"/>
        <v>1995.2212232504487</v>
      </c>
    </row>
    <row r="12150" spans="3:3">
      <c r="C12150" s="13">
        <f t="shared" ca="1" si="974"/>
        <v>2000.1197374016356</v>
      </c>
    </row>
    <row r="12151" spans="3:3">
      <c r="C12151" s="13">
        <f t="shared" ca="1" si="974"/>
        <v>2005.657603471419</v>
      </c>
    </row>
    <row r="12152" spans="3:3">
      <c r="C12152" s="13">
        <f t="shared" ca="1" si="974"/>
        <v>2002.7934002967813</v>
      </c>
    </row>
    <row r="12153" spans="3:3">
      <c r="C12153" s="13">
        <f t="shared" ca="1" si="974"/>
        <v>2011.8553216087496</v>
      </c>
    </row>
    <row r="12154" spans="3:3">
      <c r="C12154" s="13">
        <f t="shared" ca="1" si="974"/>
        <v>1993.6201659492635</v>
      </c>
    </row>
    <row r="12155" spans="3:3">
      <c r="C12155" s="13">
        <f t="shared" ca="1" si="974"/>
        <v>1997.4389805696946</v>
      </c>
    </row>
    <row r="12156" spans="3:3">
      <c r="C12156" s="13">
        <f t="shared" ca="1" si="974"/>
        <v>1998.9457174137208</v>
      </c>
    </row>
    <row r="12157" spans="3:3">
      <c r="C12157" s="13">
        <f t="shared" ca="1" si="974"/>
        <v>2016.0508648607863</v>
      </c>
    </row>
    <row r="12158" spans="3:3">
      <c r="C12158" s="13">
        <f t="shared" ca="1" si="974"/>
        <v>2017.4612870361352</v>
      </c>
    </row>
    <row r="12159" spans="3:3">
      <c r="C12159" s="13">
        <f t="shared" ca="1" si="974"/>
        <v>2007.9619512086288</v>
      </c>
    </row>
    <row r="12160" spans="3:3">
      <c r="C12160" s="13">
        <f t="shared" ca="1" si="974"/>
        <v>2019.4268186064028</v>
      </c>
    </row>
    <row r="12161" spans="3:3">
      <c r="C12161" s="13">
        <f t="shared" ca="1" si="974"/>
        <v>2002.1427395886715</v>
      </c>
    </row>
    <row r="12162" spans="3:3">
      <c r="C12162" s="13">
        <f t="shared" ca="1" si="974"/>
        <v>1996.9148515820154</v>
      </c>
    </row>
    <row r="12163" spans="3:3">
      <c r="C12163" s="13">
        <f t="shared" ca="1" si="974"/>
        <v>1989.6045152146019</v>
      </c>
    </row>
    <row r="12164" spans="3:3">
      <c r="C12164" s="13">
        <f t="shared" ca="1" si="974"/>
        <v>2006.9337303706586</v>
      </c>
    </row>
    <row r="12165" spans="3:3">
      <c r="C12165" s="13">
        <f t="shared" ca="1" si="974"/>
        <v>1993.8484443194191</v>
      </c>
    </row>
    <row r="12166" spans="3:3">
      <c r="C12166" s="13">
        <f t="shared" ca="1" si="974"/>
        <v>1984.0522691523768</v>
      </c>
    </row>
    <row r="12167" spans="3:3">
      <c r="C12167" s="13">
        <f t="shared" ca="1" si="974"/>
        <v>2004.3296510501541</v>
      </c>
    </row>
    <row r="12168" spans="3:3">
      <c r="C12168" s="13">
        <f t="shared" ca="1" si="974"/>
        <v>1989.2198201002593</v>
      </c>
    </row>
    <row r="12169" spans="3:3">
      <c r="C12169" s="13">
        <f t="shared" ca="1" si="974"/>
        <v>2012.8487405332692</v>
      </c>
    </row>
    <row r="12170" spans="3:3">
      <c r="C12170" s="13">
        <f t="shared" ca="1" si="974"/>
        <v>1994.4182742540943</v>
      </c>
    </row>
    <row r="12171" spans="3:3">
      <c r="C12171" s="13">
        <f t="shared" ca="1" si="974"/>
        <v>1995.6349544533493</v>
      </c>
    </row>
    <row r="12172" spans="3:3">
      <c r="C12172" s="13">
        <f t="shared" ca="1" si="974"/>
        <v>2014.2396137232972</v>
      </c>
    </row>
    <row r="12173" spans="3:3">
      <c r="C12173" s="13">
        <f t="shared" ca="1" si="974"/>
        <v>2002.9666043726729</v>
      </c>
    </row>
    <row r="12174" spans="3:3">
      <c r="C12174" s="13">
        <f t="shared" ca="1" si="974"/>
        <v>1999.1281715019386</v>
      </c>
    </row>
    <row r="12175" spans="3:3">
      <c r="C12175" s="13">
        <f t="shared" ca="1" si="974"/>
        <v>1997.592255394655</v>
      </c>
    </row>
    <row r="12176" spans="3:3">
      <c r="C12176" s="13">
        <f t="shared" ca="1" si="974"/>
        <v>2007.2514223313615</v>
      </c>
    </row>
    <row r="12177" spans="3:3">
      <c r="C12177" s="13">
        <f t="shared" ca="1" si="974"/>
        <v>1977.8612689666938</v>
      </c>
    </row>
    <row r="12178" spans="3:3">
      <c r="C12178" s="13">
        <f t="shared" ca="1" si="974"/>
        <v>1987.9414343539888</v>
      </c>
    </row>
    <row r="12179" spans="3:3">
      <c r="C12179" s="13">
        <f t="shared" ca="1" si="974"/>
        <v>1988.1663968429273</v>
      </c>
    </row>
    <row r="12180" spans="3:3">
      <c r="C12180" s="13">
        <f t="shared" ca="1" si="974"/>
        <v>2020.1080308354055</v>
      </c>
    </row>
    <row r="12181" spans="3:3">
      <c r="C12181" s="13">
        <f t="shared" ca="1" si="974"/>
        <v>1999.3730911274868</v>
      </c>
    </row>
    <row r="12182" spans="3:3">
      <c r="C12182" s="13">
        <f t="shared" ca="1" si="974"/>
        <v>1992.2459562470387</v>
      </c>
    </row>
    <row r="12183" spans="3:3">
      <c r="C12183" s="13">
        <f t="shared" ca="1" si="974"/>
        <v>1991.2873311219143</v>
      </c>
    </row>
    <row r="12184" spans="3:3">
      <c r="C12184" s="13">
        <f t="shared" ref="C12184:C12247" ca="1" si="975">NORMINV(RAND(),$D$3,$G$3)</f>
        <v>2009.2815704533248</v>
      </c>
    </row>
    <row r="12185" spans="3:3">
      <c r="C12185" s="13">
        <f t="shared" ca="1" si="975"/>
        <v>2000.0103242218211</v>
      </c>
    </row>
    <row r="12186" spans="3:3">
      <c r="C12186" s="13">
        <f t="shared" ca="1" si="975"/>
        <v>2008.4064462875433</v>
      </c>
    </row>
    <row r="12187" spans="3:3">
      <c r="C12187" s="13">
        <f t="shared" ca="1" si="975"/>
        <v>1983.5292420799028</v>
      </c>
    </row>
    <row r="12188" spans="3:3">
      <c r="C12188" s="13">
        <f t="shared" ca="1" si="975"/>
        <v>1995.9380411388836</v>
      </c>
    </row>
    <row r="12189" spans="3:3">
      <c r="C12189" s="13">
        <f t="shared" ca="1" si="975"/>
        <v>1985.488749028435</v>
      </c>
    </row>
    <row r="12190" spans="3:3">
      <c r="C12190" s="13">
        <f t="shared" ca="1" si="975"/>
        <v>1991.8465429993541</v>
      </c>
    </row>
    <row r="12191" spans="3:3">
      <c r="C12191" s="13">
        <f t="shared" ca="1" si="975"/>
        <v>2000.2285074671945</v>
      </c>
    </row>
    <row r="12192" spans="3:3">
      <c r="C12192" s="13">
        <f t="shared" ca="1" si="975"/>
        <v>2020.9419833281538</v>
      </c>
    </row>
    <row r="12193" spans="3:3">
      <c r="C12193" s="13">
        <f t="shared" ca="1" si="975"/>
        <v>2012.1437009161471</v>
      </c>
    </row>
    <row r="12194" spans="3:3">
      <c r="C12194" s="13">
        <f t="shared" ca="1" si="975"/>
        <v>2007.0588882740781</v>
      </c>
    </row>
    <row r="12195" spans="3:3">
      <c r="C12195" s="13">
        <f t="shared" ca="1" si="975"/>
        <v>1986.6721036607421</v>
      </c>
    </row>
    <row r="12196" spans="3:3">
      <c r="C12196" s="13">
        <f t="shared" ca="1" si="975"/>
        <v>1990.9698109265858</v>
      </c>
    </row>
    <row r="12197" spans="3:3">
      <c r="C12197" s="13">
        <f t="shared" ca="1" si="975"/>
        <v>1988.5577856631617</v>
      </c>
    </row>
    <row r="12198" spans="3:3">
      <c r="C12198" s="13">
        <f t="shared" ca="1" si="975"/>
        <v>1984.2846555867902</v>
      </c>
    </row>
    <row r="12199" spans="3:3">
      <c r="C12199" s="13">
        <f t="shared" ca="1" si="975"/>
        <v>1993.2358133888306</v>
      </c>
    </row>
    <row r="12200" spans="3:3">
      <c r="C12200" s="13">
        <f t="shared" ca="1" si="975"/>
        <v>1980.1216182081344</v>
      </c>
    </row>
    <row r="12201" spans="3:3">
      <c r="C12201" s="13">
        <f t="shared" ca="1" si="975"/>
        <v>2001.2005940823649</v>
      </c>
    </row>
    <row r="12202" spans="3:3">
      <c r="C12202" s="13">
        <f t="shared" ca="1" si="975"/>
        <v>2005.1573021299353</v>
      </c>
    </row>
    <row r="12203" spans="3:3">
      <c r="C12203" s="13">
        <f t="shared" ca="1" si="975"/>
        <v>2003.8849219137915</v>
      </c>
    </row>
    <row r="12204" spans="3:3">
      <c r="C12204" s="13">
        <f t="shared" ca="1" si="975"/>
        <v>2011.0141514042739</v>
      </c>
    </row>
    <row r="12205" spans="3:3">
      <c r="C12205" s="13">
        <f t="shared" ca="1" si="975"/>
        <v>2003.4715732677064</v>
      </c>
    </row>
    <row r="12206" spans="3:3">
      <c r="C12206" s="13">
        <f t="shared" ca="1" si="975"/>
        <v>1998.0168554145487</v>
      </c>
    </row>
    <row r="12207" spans="3:3">
      <c r="C12207" s="13">
        <f t="shared" ca="1" si="975"/>
        <v>2001.9105235067329</v>
      </c>
    </row>
    <row r="12208" spans="3:3">
      <c r="C12208" s="13">
        <f t="shared" ca="1" si="975"/>
        <v>2008.928060323193</v>
      </c>
    </row>
    <row r="12209" spans="3:3">
      <c r="C12209" s="13">
        <f t="shared" ca="1" si="975"/>
        <v>2021.1820647919494</v>
      </c>
    </row>
    <row r="12210" spans="3:3">
      <c r="C12210" s="13">
        <f t="shared" ca="1" si="975"/>
        <v>2027.1394298634136</v>
      </c>
    </row>
    <row r="12211" spans="3:3">
      <c r="C12211" s="13">
        <f t="shared" ca="1" si="975"/>
        <v>1997.0879135509092</v>
      </c>
    </row>
    <row r="12212" spans="3:3">
      <c r="C12212" s="13">
        <f t="shared" ca="1" si="975"/>
        <v>2009.6097122509266</v>
      </c>
    </row>
    <row r="12213" spans="3:3">
      <c r="C12213" s="13">
        <f t="shared" ca="1" si="975"/>
        <v>2004.1073088755145</v>
      </c>
    </row>
    <row r="12214" spans="3:3">
      <c r="C12214" s="13">
        <f t="shared" ca="1" si="975"/>
        <v>1994.367541809205</v>
      </c>
    </row>
    <row r="12215" spans="3:3">
      <c r="C12215" s="13">
        <f t="shared" ca="1" si="975"/>
        <v>1991.8377185998404</v>
      </c>
    </row>
    <row r="12216" spans="3:3">
      <c r="C12216" s="13">
        <f t="shared" ca="1" si="975"/>
        <v>1996.8193526229818</v>
      </c>
    </row>
    <row r="12217" spans="3:3">
      <c r="C12217" s="13">
        <f t="shared" ca="1" si="975"/>
        <v>2024.8535815297494</v>
      </c>
    </row>
    <row r="12218" spans="3:3">
      <c r="C12218" s="13">
        <f t="shared" ca="1" si="975"/>
        <v>1991.7168540532052</v>
      </c>
    </row>
    <row r="12219" spans="3:3">
      <c r="C12219" s="13">
        <f t="shared" ca="1" si="975"/>
        <v>1992.1741439146599</v>
      </c>
    </row>
    <row r="12220" spans="3:3">
      <c r="C12220" s="13">
        <f t="shared" ca="1" si="975"/>
        <v>2015.118852007836</v>
      </c>
    </row>
    <row r="12221" spans="3:3">
      <c r="C12221" s="13">
        <f t="shared" ca="1" si="975"/>
        <v>2003.3670797919585</v>
      </c>
    </row>
    <row r="12222" spans="3:3">
      <c r="C12222" s="13">
        <f t="shared" ca="1" si="975"/>
        <v>1972.6481453967513</v>
      </c>
    </row>
    <row r="12223" spans="3:3">
      <c r="C12223" s="13">
        <f t="shared" ca="1" si="975"/>
        <v>2022.0437363385299</v>
      </c>
    </row>
    <row r="12224" spans="3:3">
      <c r="C12224" s="13">
        <f t="shared" ca="1" si="975"/>
        <v>2007.7770018868562</v>
      </c>
    </row>
    <row r="12225" spans="3:3">
      <c r="C12225" s="13">
        <f t="shared" ca="1" si="975"/>
        <v>2007.9784570557656</v>
      </c>
    </row>
    <row r="12226" spans="3:3">
      <c r="C12226" s="13">
        <f t="shared" ca="1" si="975"/>
        <v>2008.458393450534</v>
      </c>
    </row>
    <row r="12227" spans="3:3">
      <c r="C12227" s="13">
        <f t="shared" ca="1" si="975"/>
        <v>2002.8515542166406</v>
      </c>
    </row>
    <row r="12228" spans="3:3">
      <c r="C12228" s="13">
        <f t="shared" ca="1" si="975"/>
        <v>1993.6477968235408</v>
      </c>
    </row>
    <row r="12229" spans="3:3">
      <c r="C12229" s="13">
        <f t="shared" ca="1" si="975"/>
        <v>1998.8755874902145</v>
      </c>
    </row>
    <row r="12230" spans="3:3">
      <c r="C12230" s="13">
        <f t="shared" ca="1" si="975"/>
        <v>2001.8433115827108</v>
      </c>
    </row>
    <row r="12231" spans="3:3">
      <c r="C12231" s="13">
        <f t="shared" ca="1" si="975"/>
        <v>1999.8562155066436</v>
      </c>
    </row>
    <row r="12232" spans="3:3">
      <c r="C12232" s="13">
        <f t="shared" ca="1" si="975"/>
        <v>1984.680686687891</v>
      </c>
    </row>
    <row r="12233" spans="3:3">
      <c r="C12233" s="13">
        <f t="shared" ca="1" si="975"/>
        <v>1988.5144815985172</v>
      </c>
    </row>
    <row r="12234" spans="3:3">
      <c r="C12234" s="13">
        <f t="shared" ca="1" si="975"/>
        <v>2005.0359212615824</v>
      </c>
    </row>
    <row r="12235" spans="3:3">
      <c r="C12235" s="13">
        <f t="shared" ca="1" si="975"/>
        <v>2016.3042590030714</v>
      </c>
    </row>
    <row r="12236" spans="3:3">
      <c r="C12236" s="13">
        <f t="shared" ca="1" si="975"/>
        <v>2000.1497020660188</v>
      </c>
    </row>
    <row r="12237" spans="3:3">
      <c r="C12237" s="13">
        <f t="shared" ca="1" si="975"/>
        <v>1998.8670174115352</v>
      </c>
    </row>
    <row r="12238" spans="3:3">
      <c r="C12238" s="13">
        <f t="shared" ca="1" si="975"/>
        <v>1986.3532934593443</v>
      </c>
    </row>
    <row r="12239" spans="3:3">
      <c r="C12239" s="13">
        <f t="shared" ca="1" si="975"/>
        <v>1994.9243525854149</v>
      </c>
    </row>
    <row r="12240" spans="3:3">
      <c r="C12240" s="13">
        <f t="shared" ca="1" si="975"/>
        <v>1980.8001840748479</v>
      </c>
    </row>
    <row r="12241" spans="3:3">
      <c r="C12241" s="13">
        <f t="shared" ca="1" si="975"/>
        <v>1998.0076740852985</v>
      </c>
    </row>
    <row r="12242" spans="3:3">
      <c r="C12242" s="13">
        <f t="shared" ca="1" si="975"/>
        <v>1976.3712643113918</v>
      </c>
    </row>
    <row r="12243" spans="3:3">
      <c r="C12243" s="13">
        <f t="shared" ca="1" si="975"/>
        <v>1992.6148725769181</v>
      </c>
    </row>
    <row r="12244" spans="3:3">
      <c r="C12244" s="13">
        <f t="shared" ca="1" si="975"/>
        <v>2005.459165146623</v>
      </c>
    </row>
    <row r="12245" spans="3:3">
      <c r="C12245" s="13">
        <f t="shared" ca="1" si="975"/>
        <v>1988.1358330389589</v>
      </c>
    </row>
    <row r="12246" spans="3:3">
      <c r="C12246" s="13">
        <f t="shared" ca="1" si="975"/>
        <v>2012.3730645262185</v>
      </c>
    </row>
    <row r="12247" spans="3:3">
      <c r="C12247" s="13">
        <f t="shared" ca="1" si="975"/>
        <v>2009.9222393883947</v>
      </c>
    </row>
    <row r="12248" spans="3:3">
      <c r="C12248" s="13">
        <f t="shared" ref="C12248:C12311" ca="1" si="976">NORMINV(RAND(),$D$3,$G$3)</f>
        <v>1990.6258660796318</v>
      </c>
    </row>
    <row r="12249" spans="3:3">
      <c r="C12249" s="13">
        <f t="shared" ca="1" si="976"/>
        <v>1987.864254664971</v>
      </c>
    </row>
    <row r="12250" spans="3:3">
      <c r="C12250" s="13">
        <f t="shared" ca="1" si="976"/>
        <v>1994.0393386908686</v>
      </c>
    </row>
    <row r="12251" spans="3:3">
      <c r="C12251" s="13">
        <f t="shared" ca="1" si="976"/>
        <v>1987.8076053323364</v>
      </c>
    </row>
    <row r="12252" spans="3:3">
      <c r="C12252" s="13">
        <f t="shared" ca="1" si="976"/>
        <v>1984.6690253535849</v>
      </c>
    </row>
    <row r="12253" spans="3:3">
      <c r="C12253" s="13">
        <f t="shared" ca="1" si="976"/>
        <v>1972.3816334876731</v>
      </c>
    </row>
    <row r="12254" spans="3:3">
      <c r="C12254" s="13">
        <f t="shared" ca="1" si="976"/>
        <v>1993.3102936444136</v>
      </c>
    </row>
    <row r="12255" spans="3:3">
      <c r="C12255" s="13">
        <f t="shared" ca="1" si="976"/>
        <v>2021.0955616254591</v>
      </c>
    </row>
    <row r="12256" spans="3:3">
      <c r="C12256" s="13">
        <f t="shared" ca="1" si="976"/>
        <v>1990.8749946933449</v>
      </c>
    </row>
    <row r="12257" spans="3:3">
      <c r="C12257" s="13">
        <f t="shared" ca="1" si="976"/>
        <v>1988.5023680948116</v>
      </c>
    </row>
    <row r="12258" spans="3:3">
      <c r="C12258" s="13">
        <f t="shared" ca="1" si="976"/>
        <v>1996.9662641377345</v>
      </c>
    </row>
    <row r="12259" spans="3:3">
      <c r="C12259" s="13">
        <f t="shared" ca="1" si="976"/>
        <v>1998.7447921986422</v>
      </c>
    </row>
    <row r="12260" spans="3:3">
      <c r="C12260" s="13">
        <f t="shared" ca="1" si="976"/>
        <v>1976.9521070669823</v>
      </c>
    </row>
    <row r="12261" spans="3:3">
      <c r="C12261" s="13">
        <f t="shared" ca="1" si="976"/>
        <v>1999.6545466131242</v>
      </c>
    </row>
    <row r="12262" spans="3:3">
      <c r="C12262" s="13">
        <f t="shared" ca="1" si="976"/>
        <v>2014.4215250075331</v>
      </c>
    </row>
    <row r="12263" spans="3:3">
      <c r="C12263" s="13">
        <f t="shared" ca="1" si="976"/>
        <v>1992.4056988082712</v>
      </c>
    </row>
    <row r="12264" spans="3:3">
      <c r="C12264" s="13">
        <f t="shared" ca="1" si="976"/>
        <v>1996.2209567502057</v>
      </c>
    </row>
    <row r="12265" spans="3:3">
      <c r="C12265" s="13">
        <f t="shared" ca="1" si="976"/>
        <v>2005.5756289977032</v>
      </c>
    </row>
    <row r="12266" spans="3:3">
      <c r="C12266" s="13">
        <f t="shared" ca="1" si="976"/>
        <v>1990.1326353509803</v>
      </c>
    </row>
    <row r="12267" spans="3:3">
      <c r="C12267" s="13">
        <f t="shared" ca="1" si="976"/>
        <v>1996.235530920904</v>
      </c>
    </row>
    <row r="12268" spans="3:3">
      <c r="C12268" s="13">
        <f t="shared" ca="1" si="976"/>
        <v>2006.1680244878548</v>
      </c>
    </row>
    <row r="12269" spans="3:3">
      <c r="C12269" s="13">
        <f t="shared" ca="1" si="976"/>
        <v>1996.7429923654788</v>
      </c>
    </row>
    <row r="12270" spans="3:3">
      <c r="C12270" s="13">
        <f t="shared" ca="1" si="976"/>
        <v>2017.4756506446877</v>
      </c>
    </row>
    <row r="12271" spans="3:3">
      <c r="C12271" s="13">
        <f t="shared" ca="1" si="976"/>
        <v>1995.0577564628527</v>
      </c>
    </row>
    <row r="12272" spans="3:3">
      <c r="C12272" s="13">
        <f t="shared" ca="1" si="976"/>
        <v>2000.7243732987024</v>
      </c>
    </row>
    <row r="12273" spans="3:3">
      <c r="C12273" s="13">
        <f t="shared" ca="1" si="976"/>
        <v>2007.8234734350231</v>
      </c>
    </row>
    <row r="12274" spans="3:3">
      <c r="C12274" s="13">
        <f t="shared" ca="1" si="976"/>
        <v>1997.7069340037233</v>
      </c>
    </row>
    <row r="12275" spans="3:3">
      <c r="C12275" s="13">
        <f t="shared" ca="1" si="976"/>
        <v>2004.659897625942</v>
      </c>
    </row>
    <row r="12276" spans="3:3">
      <c r="C12276" s="13">
        <f t="shared" ca="1" si="976"/>
        <v>2011.8139838940267</v>
      </c>
    </row>
    <row r="12277" spans="3:3">
      <c r="C12277" s="13">
        <f t="shared" ca="1" si="976"/>
        <v>1981.2755905750159</v>
      </c>
    </row>
    <row r="12278" spans="3:3">
      <c r="C12278" s="13">
        <f t="shared" ca="1" si="976"/>
        <v>2008.8278595670918</v>
      </c>
    </row>
    <row r="12279" spans="3:3">
      <c r="C12279" s="13">
        <f t="shared" ca="1" si="976"/>
        <v>1992.150607114088</v>
      </c>
    </row>
    <row r="12280" spans="3:3">
      <c r="C12280" s="13">
        <f t="shared" ca="1" si="976"/>
        <v>1997.8889038787149</v>
      </c>
    </row>
    <row r="12281" spans="3:3">
      <c r="C12281" s="13">
        <f t="shared" ca="1" si="976"/>
        <v>2013.0540251853017</v>
      </c>
    </row>
    <row r="12282" spans="3:3">
      <c r="C12282" s="13">
        <f t="shared" ca="1" si="976"/>
        <v>2006.967611639272</v>
      </c>
    </row>
    <row r="12283" spans="3:3">
      <c r="C12283" s="13">
        <f t="shared" ca="1" si="976"/>
        <v>2001.999116143124</v>
      </c>
    </row>
    <row r="12284" spans="3:3">
      <c r="C12284" s="13">
        <f t="shared" ca="1" si="976"/>
        <v>1981.0771655658618</v>
      </c>
    </row>
    <row r="12285" spans="3:3">
      <c r="C12285" s="13">
        <f t="shared" ca="1" si="976"/>
        <v>1983.239548991329</v>
      </c>
    </row>
    <row r="12286" spans="3:3">
      <c r="C12286" s="13">
        <f t="shared" ca="1" si="976"/>
        <v>2009.6433529339483</v>
      </c>
    </row>
    <row r="12287" spans="3:3">
      <c r="C12287" s="13">
        <f t="shared" ca="1" si="976"/>
        <v>2004.924933488461</v>
      </c>
    </row>
    <row r="12288" spans="3:3">
      <c r="C12288" s="13">
        <f t="shared" ca="1" si="976"/>
        <v>2021.2358244997367</v>
      </c>
    </row>
    <row r="12289" spans="3:3">
      <c r="C12289" s="13">
        <f t="shared" ca="1" si="976"/>
        <v>2000.526554850147</v>
      </c>
    </row>
    <row r="12290" spans="3:3">
      <c r="C12290" s="13">
        <f t="shared" ca="1" si="976"/>
        <v>1986.8364430756835</v>
      </c>
    </row>
    <row r="12291" spans="3:3">
      <c r="C12291" s="13">
        <f t="shared" ca="1" si="976"/>
        <v>2011.6817923812944</v>
      </c>
    </row>
    <row r="12292" spans="3:3">
      <c r="C12292" s="13">
        <f t="shared" ca="1" si="976"/>
        <v>1999.1855290298226</v>
      </c>
    </row>
    <row r="12293" spans="3:3">
      <c r="C12293" s="13">
        <f t="shared" ca="1" si="976"/>
        <v>2020.7155972312326</v>
      </c>
    </row>
    <row r="12294" spans="3:3">
      <c r="C12294" s="13">
        <f t="shared" ca="1" si="976"/>
        <v>2011.8990468033385</v>
      </c>
    </row>
    <row r="12295" spans="3:3">
      <c r="C12295" s="13">
        <f t="shared" ca="1" si="976"/>
        <v>1995.2945022580182</v>
      </c>
    </row>
    <row r="12296" spans="3:3">
      <c r="C12296" s="13">
        <f t="shared" ca="1" si="976"/>
        <v>2004.3035638701535</v>
      </c>
    </row>
    <row r="12297" spans="3:3">
      <c r="C12297" s="13">
        <f t="shared" ca="1" si="976"/>
        <v>1995.3580232355353</v>
      </c>
    </row>
    <row r="12298" spans="3:3">
      <c r="C12298" s="13">
        <f t="shared" ca="1" si="976"/>
        <v>2021.4687171045316</v>
      </c>
    </row>
    <row r="12299" spans="3:3">
      <c r="C12299" s="13">
        <f t="shared" ca="1" si="976"/>
        <v>1994.0348103217755</v>
      </c>
    </row>
    <row r="12300" spans="3:3">
      <c r="C12300" s="13">
        <f t="shared" ca="1" si="976"/>
        <v>2014.0198742766681</v>
      </c>
    </row>
    <row r="12301" spans="3:3">
      <c r="C12301" s="13">
        <f t="shared" ca="1" si="976"/>
        <v>2005.9262682591882</v>
      </c>
    </row>
    <row r="12302" spans="3:3">
      <c r="C12302" s="13">
        <f t="shared" ca="1" si="976"/>
        <v>1994.2373180069828</v>
      </c>
    </row>
    <row r="12303" spans="3:3">
      <c r="C12303" s="13">
        <f t="shared" ca="1" si="976"/>
        <v>1984.3214460770037</v>
      </c>
    </row>
    <row r="12304" spans="3:3">
      <c r="C12304" s="13">
        <f t="shared" ca="1" si="976"/>
        <v>1995.9153480779453</v>
      </c>
    </row>
    <row r="12305" spans="3:3">
      <c r="C12305" s="13">
        <f t="shared" ca="1" si="976"/>
        <v>2007.5738453509816</v>
      </c>
    </row>
    <row r="12306" spans="3:3">
      <c r="C12306" s="13">
        <f t="shared" ca="1" si="976"/>
        <v>1987.8791687621404</v>
      </c>
    </row>
    <row r="12307" spans="3:3">
      <c r="C12307" s="13">
        <f t="shared" ca="1" si="976"/>
        <v>2001.6362383526623</v>
      </c>
    </row>
    <row r="12308" spans="3:3">
      <c r="C12308" s="13">
        <f t="shared" ca="1" si="976"/>
        <v>2013.5194619391561</v>
      </c>
    </row>
    <row r="12309" spans="3:3">
      <c r="C12309" s="13">
        <f t="shared" ca="1" si="976"/>
        <v>1996.0110392016061</v>
      </c>
    </row>
    <row r="12310" spans="3:3">
      <c r="C12310" s="13">
        <f t="shared" ca="1" si="976"/>
        <v>1993.995833853146</v>
      </c>
    </row>
    <row r="12311" spans="3:3">
      <c r="C12311" s="13">
        <f t="shared" ca="1" si="976"/>
        <v>1996.6505385590854</v>
      </c>
    </row>
    <row r="12312" spans="3:3">
      <c r="C12312" s="13">
        <f t="shared" ref="C12312:C12375" ca="1" si="977">NORMINV(RAND(),$D$3,$G$3)</f>
        <v>2023.281703655842</v>
      </c>
    </row>
    <row r="12313" spans="3:3">
      <c r="C12313" s="13">
        <f t="shared" ca="1" si="977"/>
        <v>2010.0848802869223</v>
      </c>
    </row>
    <row r="12314" spans="3:3">
      <c r="C12314" s="13">
        <f t="shared" ca="1" si="977"/>
        <v>2005.9040336918681</v>
      </c>
    </row>
    <row r="12315" spans="3:3">
      <c r="C12315" s="13">
        <f t="shared" ca="1" si="977"/>
        <v>1981.7920539427396</v>
      </c>
    </row>
    <row r="12316" spans="3:3">
      <c r="C12316" s="13">
        <f t="shared" ca="1" si="977"/>
        <v>1987.4757564281167</v>
      </c>
    </row>
    <row r="12317" spans="3:3">
      <c r="C12317" s="13">
        <f t="shared" ca="1" si="977"/>
        <v>1999.83712440917</v>
      </c>
    </row>
    <row r="12318" spans="3:3">
      <c r="C12318" s="13">
        <f t="shared" ca="1" si="977"/>
        <v>2001.4378113247546</v>
      </c>
    </row>
    <row r="12319" spans="3:3">
      <c r="C12319" s="13">
        <f t="shared" ca="1" si="977"/>
        <v>1998.7100868308351</v>
      </c>
    </row>
    <row r="12320" spans="3:3">
      <c r="C12320" s="13">
        <f t="shared" ca="1" si="977"/>
        <v>2005.6932502633599</v>
      </c>
    </row>
    <row r="12321" spans="3:3">
      <c r="C12321" s="13">
        <f t="shared" ca="1" si="977"/>
        <v>1981.7824808783641</v>
      </c>
    </row>
    <row r="12322" spans="3:3">
      <c r="C12322" s="13">
        <f t="shared" ca="1" si="977"/>
        <v>2006.7298644477646</v>
      </c>
    </row>
    <row r="12323" spans="3:3">
      <c r="C12323" s="13">
        <f t="shared" ca="1" si="977"/>
        <v>1992.1427549155633</v>
      </c>
    </row>
    <row r="12324" spans="3:3">
      <c r="C12324" s="13">
        <f t="shared" ca="1" si="977"/>
        <v>1997.8800248519892</v>
      </c>
    </row>
    <row r="12325" spans="3:3">
      <c r="C12325" s="13">
        <f t="shared" ca="1" si="977"/>
        <v>1981.1680474217553</v>
      </c>
    </row>
    <row r="12326" spans="3:3">
      <c r="C12326" s="13">
        <f t="shared" ca="1" si="977"/>
        <v>1997.2336042896834</v>
      </c>
    </row>
    <row r="12327" spans="3:3">
      <c r="C12327" s="13">
        <f t="shared" ca="1" si="977"/>
        <v>2004.9909502138883</v>
      </c>
    </row>
    <row r="12328" spans="3:3">
      <c r="C12328" s="13">
        <f t="shared" ca="1" si="977"/>
        <v>2003.7966428360214</v>
      </c>
    </row>
    <row r="12329" spans="3:3">
      <c r="C12329" s="13">
        <f t="shared" ca="1" si="977"/>
        <v>2000.9036935648248</v>
      </c>
    </row>
    <row r="12330" spans="3:3">
      <c r="C12330" s="13">
        <f t="shared" ca="1" si="977"/>
        <v>2009.5896413350288</v>
      </c>
    </row>
    <row r="12331" spans="3:3">
      <c r="C12331" s="13">
        <f t="shared" ca="1" si="977"/>
        <v>2001.5125402014389</v>
      </c>
    </row>
    <row r="12332" spans="3:3">
      <c r="C12332" s="13">
        <f t="shared" ca="1" si="977"/>
        <v>2028.9902903382563</v>
      </c>
    </row>
    <row r="12333" spans="3:3">
      <c r="C12333" s="13">
        <f t="shared" ca="1" si="977"/>
        <v>2006.0378701395084</v>
      </c>
    </row>
    <row r="12334" spans="3:3">
      <c r="C12334" s="13">
        <f t="shared" ca="1" si="977"/>
        <v>2003.8532791420939</v>
      </c>
    </row>
    <row r="12335" spans="3:3">
      <c r="C12335" s="13">
        <f t="shared" ca="1" si="977"/>
        <v>1997.1356914098355</v>
      </c>
    </row>
    <row r="12336" spans="3:3">
      <c r="C12336" s="13">
        <f t="shared" ca="1" si="977"/>
        <v>2002.6795601415211</v>
      </c>
    </row>
    <row r="12337" spans="3:3">
      <c r="C12337" s="13">
        <f t="shared" ca="1" si="977"/>
        <v>1989.8885646147198</v>
      </c>
    </row>
    <row r="12338" spans="3:3">
      <c r="C12338" s="13">
        <f t="shared" ca="1" si="977"/>
        <v>2017.7882983207253</v>
      </c>
    </row>
    <row r="12339" spans="3:3">
      <c r="C12339" s="13">
        <f t="shared" ca="1" si="977"/>
        <v>1997.2306839520936</v>
      </c>
    </row>
    <row r="12340" spans="3:3">
      <c r="C12340" s="13">
        <f t="shared" ca="1" si="977"/>
        <v>2014.0598635175654</v>
      </c>
    </row>
    <row r="12341" spans="3:3">
      <c r="C12341" s="13">
        <f t="shared" ca="1" si="977"/>
        <v>2002.506302561005</v>
      </c>
    </row>
    <row r="12342" spans="3:3">
      <c r="C12342" s="13">
        <f t="shared" ca="1" si="977"/>
        <v>1984.00687249681</v>
      </c>
    </row>
    <row r="12343" spans="3:3">
      <c r="C12343" s="13">
        <f t="shared" ca="1" si="977"/>
        <v>1983.2029133904684</v>
      </c>
    </row>
    <row r="12344" spans="3:3">
      <c r="C12344" s="13">
        <f t="shared" ca="1" si="977"/>
        <v>1995.435260320678</v>
      </c>
    </row>
    <row r="12345" spans="3:3">
      <c r="C12345" s="13">
        <f t="shared" ca="1" si="977"/>
        <v>2022.7407322218994</v>
      </c>
    </row>
    <row r="12346" spans="3:3">
      <c r="C12346" s="13">
        <f t="shared" ca="1" si="977"/>
        <v>1988.0347496342567</v>
      </c>
    </row>
    <row r="12347" spans="3:3">
      <c r="C12347" s="13">
        <f t="shared" ca="1" si="977"/>
        <v>2000.9740616337815</v>
      </c>
    </row>
    <row r="12348" spans="3:3">
      <c r="C12348" s="13">
        <f t="shared" ca="1" si="977"/>
        <v>1998.4800771443527</v>
      </c>
    </row>
    <row r="12349" spans="3:3">
      <c r="C12349" s="13">
        <f t="shared" ca="1" si="977"/>
        <v>1986.1668808254806</v>
      </c>
    </row>
    <row r="12350" spans="3:3">
      <c r="C12350" s="13">
        <f t="shared" ca="1" si="977"/>
        <v>2005.3673921910561</v>
      </c>
    </row>
    <row r="12351" spans="3:3">
      <c r="C12351" s="13">
        <f t="shared" ca="1" si="977"/>
        <v>2011.6283088652735</v>
      </c>
    </row>
    <row r="12352" spans="3:3">
      <c r="C12352" s="13">
        <f t="shared" ca="1" si="977"/>
        <v>1987.8232032127585</v>
      </c>
    </row>
    <row r="12353" spans="3:3">
      <c r="C12353" s="13">
        <f t="shared" ca="1" si="977"/>
        <v>1991.8675631271458</v>
      </c>
    </row>
    <row r="12354" spans="3:3">
      <c r="C12354" s="13">
        <f t="shared" ca="1" si="977"/>
        <v>1986.8545114105716</v>
      </c>
    </row>
    <row r="12355" spans="3:3">
      <c r="C12355" s="13">
        <f t="shared" ca="1" si="977"/>
        <v>1997.5539533601579</v>
      </c>
    </row>
    <row r="12356" spans="3:3">
      <c r="C12356" s="13">
        <f t="shared" ca="1" si="977"/>
        <v>1999.9194880786197</v>
      </c>
    </row>
    <row r="12357" spans="3:3">
      <c r="C12357" s="13">
        <f t="shared" ca="1" si="977"/>
        <v>2003.4900115652754</v>
      </c>
    </row>
    <row r="12358" spans="3:3">
      <c r="C12358" s="13">
        <f t="shared" ca="1" si="977"/>
        <v>1988.5588591777821</v>
      </c>
    </row>
    <row r="12359" spans="3:3">
      <c r="C12359" s="13">
        <f t="shared" ca="1" si="977"/>
        <v>1999.1836074272021</v>
      </c>
    </row>
    <row r="12360" spans="3:3">
      <c r="C12360" s="13">
        <f t="shared" ca="1" si="977"/>
        <v>2004.1686886271355</v>
      </c>
    </row>
    <row r="12361" spans="3:3">
      <c r="C12361" s="13">
        <f t="shared" ca="1" si="977"/>
        <v>2017.1331250492938</v>
      </c>
    </row>
    <row r="12362" spans="3:3">
      <c r="C12362" s="13">
        <f t="shared" ca="1" si="977"/>
        <v>2020.37457787225</v>
      </c>
    </row>
    <row r="12363" spans="3:3">
      <c r="C12363" s="13">
        <f t="shared" ca="1" si="977"/>
        <v>2012.9526366414541</v>
      </c>
    </row>
    <row r="12364" spans="3:3">
      <c r="C12364" s="13">
        <f t="shared" ca="1" si="977"/>
        <v>1997.462794530622</v>
      </c>
    </row>
    <row r="12365" spans="3:3">
      <c r="C12365" s="13">
        <f t="shared" ca="1" si="977"/>
        <v>1991.769341436647</v>
      </c>
    </row>
    <row r="12366" spans="3:3">
      <c r="C12366" s="13">
        <f t="shared" ca="1" si="977"/>
        <v>1984.6350912940006</v>
      </c>
    </row>
    <row r="12367" spans="3:3">
      <c r="C12367" s="13">
        <f t="shared" ca="1" si="977"/>
        <v>1994.2939150617174</v>
      </c>
    </row>
    <row r="12368" spans="3:3">
      <c r="C12368" s="13">
        <f t="shared" ca="1" si="977"/>
        <v>2003.7046530529205</v>
      </c>
    </row>
    <row r="12369" spans="3:3">
      <c r="C12369" s="13">
        <f t="shared" ca="1" si="977"/>
        <v>2011.4211856836753</v>
      </c>
    </row>
    <row r="12370" spans="3:3">
      <c r="C12370" s="13">
        <f t="shared" ca="1" si="977"/>
        <v>2009.6063274365645</v>
      </c>
    </row>
    <row r="12371" spans="3:3">
      <c r="C12371" s="13">
        <f t="shared" ca="1" si="977"/>
        <v>2013.2676186054437</v>
      </c>
    </row>
    <row r="12372" spans="3:3">
      <c r="C12372" s="13">
        <f t="shared" ca="1" si="977"/>
        <v>1991.1356855759736</v>
      </c>
    </row>
    <row r="12373" spans="3:3">
      <c r="C12373" s="13">
        <f t="shared" ca="1" si="977"/>
        <v>1998.0070414086608</v>
      </c>
    </row>
    <row r="12374" spans="3:3">
      <c r="C12374" s="13">
        <f t="shared" ca="1" si="977"/>
        <v>1998.7662576153473</v>
      </c>
    </row>
    <row r="12375" spans="3:3">
      <c r="C12375" s="13">
        <f t="shared" ca="1" si="977"/>
        <v>1995.1929252922487</v>
      </c>
    </row>
    <row r="12376" spans="3:3">
      <c r="C12376" s="13">
        <f t="shared" ref="C12376:C12439" ca="1" si="978">NORMINV(RAND(),$D$3,$G$3)</f>
        <v>1998.7897692289212</v>
      </c>
    </row>
    <row r="12377" spans="3:3">
      <c r="C12377" s="13">
        <f t="shared" ca="1" si="978"/>
        <v>1998.9287929279642</v>
      </c>
    </row>
    <row r="12378" spans="3:3">
      <c r="C12378" s="13">
        <f t="shared" ca="1" si="978"/>
        <v>1997.7739604157332</v>
      </c>
    </row>
    <row r="12379" spans="3:3">
      <c r="C12379" s="13">
        <f t="shared" ca="1" si="978"/>
        <v>2006.3737091533803</v>
      </c>
    </row>
    <row r="12380" spans="3:3">
      <c r="C12380" s="13">
        <f t="shared" ca="1" si="978"/>
        <v>1986.7975877814108</v>
      </c>
    </row>
    <row r="12381" spans="3:3">
      <c r="C12381" s="13">
        <f t="shared" ca="1" si="978"/>
        <v>2018.5913763990789</v>
      </c>
    </row>
    <row r="12382" spans="3:3">
      <c r="C12382" s="13">
        <f t="shared" ca="1" si="978"/>
        <v>1991.9974026977861</v>
      </c>
    </row>
    <row r="12383" spans="3:3">
      <c r="C12383" s="13">
        <f t="shared" ca="1" si="978"/>
        <v>2031.8891469766959</v>
      </c>
    </row>
    <row r="12384" spans="3:3">
      <c r="C12384" s="13">
        <f t="shared" ca="1" si="978"/>
        <v>1980.9202800245116</v>
      </c>
    </row>
    <row r="12385" spans="3:3">
      <c r="C12385" s="13">
        <f t="shared" ca="1" si="978"/>
        <v>1986.9544122540544</v>
      </c>
    </row>
    <row r="12386" spans="3:3">
      <c r="C12386" s="13">
        <f t="shared" ca="1" si="978"/>
        <v>2011.8633228554911</v>
      </c>
    </row>
    <row r="12387" spans="3:3">
      <c r="C12387" s="13">
        <f t="shared" ca="1" si="978"/>
        <v>2010.3212600731233</v>
      </c>
    </row>
    <row r="12388" spans="3:3">
      <c r="C12388" s="13">
        <f t="shared" ca="1" si="978"/>
        <v>1983.3570625737361</v>
      </c>
    </row>
    <row r="12389" spans="3:3">
      <c r="C12389" s="13">
        <f t="shared" ca="1" si="978"/>
        <v>1990.8777126098496</v>
      </c>
    </row>
    <row r="12390" spans="3:3">
      <c r="C12390" s="13">
        <f t="shared" ca="1" si="978"/>
        <v>2005.6523870954095</v>
      </c>
    </row>
    <row r="12391" spans="3:3">
      <c r="C12391" s="13">
        <f t="shared" ca="1" si="978"/>
        <v>1996.5323739964535</v>
      </c>
    </row>
    <row r="12392" spans="3:3">
      <c r="C12392" s="13">
        <f t="shared" ca="1" si="978"/>
        <v>2018.8029053971861</v>
      </c>
    </row>
    <row r="12393" spans="3:3">
      <c r="C12393" s="13">
        <f t="shared" ca="1" si="978"/>
        <v>2002.2517614154847</v>
      </c>
    </row>
    <row r="12394" spans="3:3">
      <c r="C12394" s="13">
        <f t="shared" ca="1" si="978"/>
        <v>2016.6190173878538</v>
      </c>
    </row>
    <row r="12395" spans="3:3">
      <c r="C12395" s="13">
        <f t="shared" ca="1" si="978"/>
        <v>1996.8087685890746</v>
      </c>
    </row>
    <row r="12396" spans="3:3">
      <c r="C12396" s="13">
        <f t="shared" ca="1" si="978"/>
        <v>1997.9970971609232</v>
      </c>
    </row>
    <row r="12397" spans="3:3">
      <c r="C12397" s="13">
        <f t="shared" ca="1" si="978"/>
        <v>1982.3861806125242</v>
      </c>
    </row>
    <row r="12398" spans="3:3">
      <c r="C12398" s="13">
        <f t="shared" ca="1" si="978"/>
        <v>1990.1897523485204</v>
      </c>
    </row>
    <row r="12399" spans="3:3">
      <c r="C12399" s="13">
        <f t="shared" ca="1" si="978"/>
        <v>2003.2569652249576</v>
      </c>
    </row>
    <row r="12400" spans="3:3">
      <c r="C12400" s="13">
        <f t="shared" ca="1" si="978"/>
        <v>1998.7596698319828</v>
      </c>
    </row>
    <row r="12401" spans="3:3">
      <c r="C12401" s="13">
        <f t="shared" ca="1" si="978"/>
        <v>2002.2804763974298</v>
      </c>
    </row>
    <row r="12402" spans="3:3">
      <c r="C12402" s="13">
        <f t="shared" ca="1" si="978"/>
        <v>1986.2796249151418</v>
      </c>
    </row>
    <row r="12403" spans="3:3">
      <c r="C12403" s="13">
        <f t="shared" ca="1" si="978"/>
        <v>1991.688509508373</v>
      </c>
    </row>
    <row r="12404" spans="3:3">
      <c r="C12404" s="13">
        <f t="shared" ca="1" si="978"/>
        <v>2005.4506015282986</v>
      </c>
    </row>
    <row r="12405" spans="3:3">
      <c r="C12405" s="13">
        <f t="shared" ca="1" si="978"/>
        <v>1993.0602669146324</v>
      </c>
    </row>
    <row r="12406" spans="3:3">
      <c r="C12406" s="13">
        <f t="shared" ca="1" si="978"/>
        <v>1981.6760922926405</v>
      </c>
    </row>
    <row r="12407" spans="3:3">
      <c r="C12407" s="13">
        <f t="shared" ca="1" si="978"/>
        <v>2007.405924932599</v>
      </c>
    </row>
    <row r="12408" spans="3:3">
      <c r="C12408" s="13">
        <f t="shared" ca="1" si="978"/>
        <v>1985.7042678349303</v>
      </c>
    </row>
    <row r="12409" spans="3:3">
      <c r="C12409" s="13">
        <f t="shared" ca="1" si="978"/>
        <v>2011.1996385429729</v>
      </c>
    </row>
    <row r="12410" spans="3:3">
      <c r="C12410" s="13">
        <f t="shared" ca="1" si="978"/>
        <v>2005.2723312814562</v>
      </c>
    </row>
    <row r="12411" spans="3:3">
      <c r="C12411" s="13">
        <f t="shared" ca="1" si="978"/>
        <v>2019.3325452580393</v>
      </c>
    </row>
    <row r="12412" spans="3:3">
      <c r="C12412" s="13">
        <f t="shared" ca="1" si="978"/>
        <v>1978.1637956040784</v>
      </c>
    </row>
    <row r="12413" spans="3:3">
      <c r="C12413" s="13">
        <f t="shared" ca="1" si="978"/>
        <v>1976.2884230740526</v>
      </c>
    </row>
    <row r="12414" spans="3:3">
      <c r="C12414" s="13">
        <f t="shared" ca="1" si="978"/>
        <v>2021.7141248925095</v>
      </c>
    </row>
    <row r="12415" spans="3:3">
      <c r="C12415" s="13">
        <f t="shared" ca="1" si="978"/>
        <v>1984.5527394612527</v>
      </c>
    </row>
    <row r="12416" spans="3:3">
      <c r="C12416" s="13">
        <f t="shared" ca="1" si="978"/>
        <v>2008.782056915501</v>
      </c>
    </row>
    <row r="12417" spans="3:3">
      <c r="C12417" s="13">
        <f t="shared" ca="1" si="978"/>
        <v>2004.8348851817509</v>
      </c>
    </row>
    <row r="12418" spans="3:3">
      <c r="C12418" s="13">
        <f t="shared" ca="1" si="978"/>
        <v>2007.6940479561649</v>
      </c>
    </row>
    <row r="12419" spans="3:3">
      <c r="C12419" s="13">
        <f t="shared" ca="1" si="978"/>
        <v>2003.933131068593</v>
      </c>
    </row>
    <row r="12420" spans="3:3">
      <c r="C12420" s="13">
        <f t="shared" ca="1" si="978"/>
        <v>2018.5585832003242</v>
      </c>
    </row>
    <row r="12421" spans="3:3">
      <c r="C12421" s="13">
        <f t="shared" ca="1" si="978"/>
        <v>1997.8493189414087</v>
      </c>
    </row>
    <row r="12422" spans="3:3">
      <c r="C12422" s="13">
        <f t="shared" ca="1" si="978"/>
        <v>1982.503091433276</v>
      </c>
    </row>
    <row r="12423" spans="3:3">
      <c r="C12423" s="13">
        <f t="shared" ca="1" si="978"/>
        <v>2010.1480226901995</v>
      </c>
    </row>
    <row r="12424" spans="3:3">
      <c r="C12424" s="13">
        <f t="shared" ca="1" si="978"/>
        <v>1991.6027039390374</v>
      </c>
    </row>
    <row r="12425" spans="3:3">
      <c r="C12425" s="13">
        <f t="shared" ca="1" si="978"/>
        <v>2020.1055403380074</v>
      </c>
    </row>
    <row r="12426" spans="3:3">
      <c r="C12426" s="13">
        <f t="shared" ca="1" si="978"/>
        <v>2009.6573789061222</v>
      </c>
    </row>
    <row r="12427" spans="3:3">
      <c r="C12427" s="13">
        <f t="shared" ca="1" si="978"/>
        <v>1992.6195782950167</v>
      </c>
    </row>
    <row r="12428" spans="3:3">
      <c r="C12428" s="13">
        <f t="shared" ca="1" si="978"/>
        <v>2001.2171104211177</v>
      </c>
    </row>
    <row r="12429" spans="3:3">
      <c r="C12429" s="13">
        <f t="shared" ca="1" si="978"/>
        <v>2009.0885349090615</v>
      </c>
    </row>
    <row r="12430" spans="3:3">
      <c r="C12430" s="13">
        <f t="shared" ca="1" si="978"/>
        <v>2007.1370852417779</v>
      </c>
    </row>
    <row r="12431" spans="3:3">
      <c r="C12431" s="13">
        <f t="shared" ca="1" si="978"/>
        <v>1998.8672652639075</v>
      </c>
    </row>
    <row r="12432" spans="3:3">
      <c r="C12432" s="13">
        <f t="shared" ca="1" si="978"/>
        <v>1999.6233428065582</v>
      </c>
    </row>
    <row r="12433" spans="3:3">
      <c r="C12433" s="13">
        <f t="shared" ca="1" si="978"/>
        <v>2012.8604153703711</v>
      </c>
    </row>
    <row r="12434" spans="3:3">
      <c r="C12434" s="13">
        <f t="shared" ca="1" si="978"/>
        <v>2000.3612945114428</v>
      </c>
    </row>
    <row r="12435" spans="3:3">
      <c r="C12435" s="13">
        <f t="shared" ca="1" si="978"/>
        <v>1991.2900362255505</v>
      </c>
    </row>
    <row r="12436" spans="3:3">
      <c r="C12436" s="13">
        <f t="shared" ca="1" si="978"/>
        <v>1998.9687593786177</v>
      </c>
    </row>
    <row r="12437" spans="3:3">
      <c r="C12437" s="13">
        <f t="shared" ca="1" si="978"/>
        <v>1978.5096139681013</v>
      </c>
    </row>
    <row r="12438" spans="3:3">
      <c r="C12438" s="13">
        <f t="shared" ca="1" si="978"/>
        <v>2008.1612087365547</v>
      </c>
    </row>
    <row r="12439" spans="3:3">
      <c r="C12439" s="13">
        <f t="shared" ca="1" si="978"/>
        <v>2010.8096943632643</v>
      </c>
    </row>
    <row r="12440" spans="3:3">
      <c r="C12440" s="13">
        <f t="shared" ref="C12440:C12503" ca="1" si="979">NORMINV(RAND(),$D$3,$G$3)</f>
        <v>2024.3847417032903</v>
      </c>
    </row>
    <row r="12441" spans="3:3">
      <c r="C12441" s="13">
        <f t="shared" ca="1" si="979"/>
        <v>1996.1881857734734</v>
      </c>
    </row>
    <row r="12442" spans="3:3">
      <c r="C12442" s="13">
        <f t="shared" ca="1" si="979"/>
        <v>1994.9368254941169</v>
      </c>
    </row>
    <row r="12443" spans="3:3">
      <c r="C12443" s="13">
        <f t="shared" ca="1" si="979"/>
        <v>2012.8307871698923</v>
      </c>
    </row>
    <row r="12444" spans="3:3">
      <c r="C12444" s="13">
        <f t="shared" ca="1" si="979"/>
        <v>1991.4828451321903</v>
      </c>
    </row>
    <row r="12445" spans="3:3">
      <c r="C12445" s="13">
        <f t="shared" ca="1" si="979"/>
        <v>2002.7698213065235</v>
      </c>
    </row>
    <row r="12446" spans="3:3">
      <c r="C12446" s="13">
        <f t="shared" ca="1" si="979"/>
        <v>1997.0546393299819</v>
      </c>
    </row>
    <row r="12447" spans="3:3">
      <c r="C12447" s="13">
        <f t="shared" ca="1" si="979"/>
        <v>2003.3939751195751</v>
      </c>
    </row>
    <row r="12448" spans="3:3">
      <c r="C12448" s="13">
        <f t="shared" ca="1" si="979"/>
        <v>1999.7237708297403</v>
      </c>
    </row>
    <row r="12449" spans="3:3">
      <c r="C12449" s="13">
        <f t="shared" ca="1" si="979"/>
        <v>1995.1081843594047</v>
      </c>
    </row>
    <row r="12450" spans="3:3">
      <c r="C12450" s="13">
        <f t="shared" ca="1" si="979"/>
        <v>1989.5669262398649</v>
      </c>
    </row>
    <row r="12451" spans="3:3">
      <c r="C12451" s="13">
        <f t="shared" ca="1" si="979"/>
        <v>1985.5967080860271</v>
      </c>
    </row>
    <row r="12452" spans="3:3">
      <c r="C12452" s="13">
        <f t="shared" ca="1" si="979"/>
        <v>1977.4404545562059</v>
      </c>
    </row>
    <row r="12453" spans="3:3">
      <c r="C12453" s="13">
        <f t="shared" ca="1" si="979"/>
        <v>2006.3296465027311</v>
      </c>
    </row>
    <row r="12454" spans="3:3">
      <c r="C12454" s="13">
        <f t="shared" ca="1" si="979"/>
        <v>2021.3726727608273</v>
      </c>
    </row>
    <row r="12455" spans="3:3">
      <c r="C12455" s="13">
        <f t="shared" ca="1" si="979"/>
        <v>2006.7813190144616</v>
      </c>
    </row>
    <row r="12456" spans="3:3">
      <c r="C12456" s="13">
        <f t="shared" ca="1" si="979"/>
        <v>2013.2387975529712</v>
      </c>
    </row>
    <row r="12457" spans="3:3">
      <c r="C12457" s="13">
        <f t="shared" ca="1" si="979"/>
        <v>1997.3402610360884</v>
      </c>
    </row>
    <row r="12458" spans="3:3">
      <c r="C12458" s="13">
        <f t="shared" ca="1" si="979"/>
        <v>1990.2530620821544</v>
      </c>
    </row>
    <row r="12459" spans="3:3">
      <c r="C12459" s="13">
        <f t="shared" ca="1" si="979"/>
        <v>2011.2754500548203</v>
      </c>
    </row>
    <row r="12460" spans="3:3">
      <c r="C12460" s="13">
        <f t="shared" ca="1" si="979"/>
        <v>2003.1230465513293</v>
      </c>
    </row>
    <row r="12461" spans="3:3">
      <c r="C12461" s="13">
        <f t="shared" ca="1" si="979"/>
        <v>2012.5713059890695</v>
      </c>
    </row>
    <row r="12462" spans="3:3">
      <c r="C12462" s="13">
        <f t="shared" ca="1" si="979"/>
        <v>2000.6554613086676</v>
      </c>
    </row>
    <row r="12463" spans="3:3">
      <c r="C12463" s="13">
        <f t="shared" ca="1" si="979"/>
        <v>2007.1278601035713</v>
      </c>
    </row>
    <row r="12464" spans="3:3">
      <c r="C12464" s="13">
        <f t="shared" ca="1" si="979"/>
        <v>2007.6557097468419</v>
      </c>
    </row>
    <row r="12465" spans="3:3">
      <c r="C12465" s="13">
        <f t="shared" ca="1" si="979"/>
        <v>2018.752157749163</v>
      </c>
    </row>
    <row r="12466" spans="3:3">
      <c r="C12466" s="13">
        <f t="shared" ca="1" si="979"/>
        <v>2010.5375137464218</v>
      </c>
    </row>
    <row r="12467" spans="3:3">
      <c r="C12467" s="13">
        <f t="shared" ca="1" si="979"/>
        <v>2004.0827836459373</v>
      </c>
    </row>
    <row r="12468" spans="3:3">
      <c r="C12468" s="13">
        <f t="shared" ca="1" si="979"/>
        <v>2015.1575412453078</v>
      </c>
    </row>
    <row r="12469" spans="3:3">
      <c r="C12469" s="13">
        <f t="shared" ca="1" si="979"/>
        <v>1991.199983578136</v>
      </c>
    </row>
    <row r="12470" spans="3:3">
      <c r="C12470" s="13">
        <f t="shared" ca="1" si="979"/>
        <v>2018.6595817841237</v>
      </c>
    </row>
    <row r="12471" spans="3:3">
      <c r="C12471" s="13">
        <f t="shared" ca="1" si="979"/>
        <v>2021.9950948019582</v>
      </c>
    </row>
    <row r="12472" spans="3:3">
      <c r="C12472" s="13">
        <f t="shared" ca="1" si="979"/>
        <v>1989.7623011734654</v>
      </c>
    </row>
    <row r="12473" spans="3:3">
      <c r="C12473" s="13">
        <f t="shared" ca="1" si="979"/>
        <v>2014.9801671833702</v>
      </c>
    </row>
    <row r="12474" spans="3:3">
      <c r="C12474" s="13">
        <f t="shared" ca="1" si="979"/>
        <v>2013.1246444814815</v>
      </c>
    </row>
    <row r="12475" spans="3:3">
      <c r="C12475" s="13">
        <f t="shared" ca="1" si="979"/>
        <v>1998.7379830536402</v>
      </c>
    </row>
    <row r="12476" spans="3:3">
      <c r="C12476" s="13">
        <f t="shared" ca="1" si="979"/>
        <v>1994.6679631947668</v>
      </c>
    </row>
    <row r="12477" spans="3:3">
      <c r="C12477" s="13">
        <f t="shared" ca="1" si="979"/>
        <v>1982.7106582227582</v>
      </c>
    </row>
    <row r="12478" spans="3:3">
      <c r="C12478" s="13">
        <f t="shared" ca="1" si="979"/>
        <v>1994.770029954771</v>
      </c>
    </row>
    <row r="12479" spans="3:3">
      <c r="C12479" s="13">
        <f t="shared" ca="1" si="979"/>
        <v>2015.2644607712709</v>
      </c>
    </row>
    <row r="12480" spans="3:3">
      <c r="C12480" s="13">
        <f t="shared" ca="1" si="979"/>
        <v>2003.6045440778134</v>
      </c>
    </row>
    <row r="12481" spans="3:3">
      <c r="C12481" s="13">
        <f t="shared" ca="1" si="979"/>
        <v>1995.5685403345678</v>
      </c>
    </row>
    <row r="12482" spans="3:3">
      <c r="C12482" s="13">
        <f t="shared" ca="1" si="979"/>
        <v>1995.4903965216142</v>
      </c>
    </row>
    <row r="12483" spans="3:3">
      <c r="C12483" s="13">
        <f t="shared" ca="1" si="979"/>
        <v>2016.1350547022255</v>
      </c>
    </row>
    <row r="12484" spans="3:3">
      <c r="C12484" s="13">
        <f t="shared" ca="1" si="979"/>
        <v>1981.3282020021607</v>
      </c>
    </row>
    <row r="12485" spans="3:3">
      <c r="C12485" s="13">
        <f t="shared" ca="1" si="979"/>
        <v>1997.3410041445591</v>
      </c>
    </row>
    <row r="12486" spans="3:3">
      <c r="C12486" s="13">
        <f t="shared" ca="1" si="979"/>
        <v>1997.8131047792817</v>
      </c>
    </row>
    <row r="12487" spans="3:3">
      <c r="C12487" s="13">
        <f t="shared" ca="1" si="979"/>
        <v>1997.9853929266872</v>
      </c>
    </row>
    <row r="12488" spans="3:3">
      <c r="C12488" s="13">
        <f t="shared" ca="1" si="979"/>
        <v>2007.4331208062508</v>
      </c>
    </row>
    <row r="12489" spans="3:3">
      <c r="C12489" s="13">
        <f t="shared" ca="1" si="979"/>
        <v>1993.2480126629175</v>
      </c>
    </row>
    <row r="12490" spans="3:3">
      <c r="C12490" s="13">
        <f t="shared" ca="1" si="979"/>
        <v>1992.0662214940169</v>
      </c>
    </row>
    <row r="12491" spans="3:3">
      <c r="C12491" s="13">
        <f t="shared" ca="1" si="979"/>
        <v>2005.5392227631851</v>
      </c>
    </row>
    <row r="12492" spans="3:3">
      <c r="C12492" s="13">
        <f t="shared" ca="1" si="979"/>
        <v>1998.7951079475567</v>
      </c>
    </row>
    <row r="12493" spans="3:3">
      <c r="C12493" s="13">
        <f t="shared" ca="1" si="979"/>
        <v>2013.7267809276605</v>
      </c>
    </row>
    <row r="12494" spans="3:3">
      <c r="C12494" s="13">
        <f t="shared" ca="1" si="979"/>
        <v>2010.1103467820808</v>
      </c>
    </row>
    <row r="12495" spans="3:3">
      <c r="C12495" s="13">
        <f t="shared" ca="1" si="979"/>
        <v>1982.632618912899</v>
      </c>
    </row>
    <row r="12496" spans="3:3">
      <c r="C12496" s="13">
        <f t="shared" ca="1" si="979"/>
        <v>1993.9216036510181</v>
      </c>
    </row>
    <row r="12497" spans="3:3">
      <c r="C12497" s="13">
        <f t="shared" ca="1" si="979"/>
        <v>1988.4327386069185</v>
      </c>
    </row>
    <row r="12498" spans="3:3">
      <c r="C12498" s="13">
        <f t="shared" ca="1" si="979"/>
        <v>1997.0033831867709</v>
      </c>
    </row>
    <row r="12499" spans="3:3">
      <c r="C12499" s="13">
        <f t="shared" ca="1" si="979"/>
        <v>2007.6344085880876</v>
      </c>
    </row>
    <row r="12500" spans="3:3">
      <c r="C12500" s="13">
        <f t="shared" ca="1" si="979"/>
        <v>2012.0805751369273</v>
      </c>
    </row>
    <row r="12501" spans="3:3">
      <c r="C12501" s="13">
        <f t="shared" ca="1" si="979"/>
        <v>1986.1586543860813</v>
      </c>
    </row>
    <row r="12502" spans="3:3">
      <c r="C12502" s="13">
        <f t="shared" ca="1" si="979"/>
        <v>2003.3538879293676</v>
      </c>
    </row>
    <row r="12503" spans="3:3">
      <c r="C12503" s="13">
        <f t="shared" ca="1" si="979"/>
        <v>1996.7027156770769</v>
      </c>
    </row>
    <row r="12504" spans="3:3">
      <c r="C12504" s="13">
        <f t="shared" ref="C12504:C12567" ca="1" si="980">NORMINV(RAND(),$D$3,$G$3)</f>
        <v>1994.8355542853958</v>
      </c>
    </row>
    <row r="12505" spans="3:3">
      <c r="C12505" s="13">
        <f t="shared" ca="1" si="980"/>
        <v>1995.812205078799</v>
      </c>
    </row>
    <row r="12506" spans="3:3">
      <c r="C12506" s="13">
        <f t="shared" ca="1" si="980"/>
        <v>2002.0754738619321</v>
      </c>
    </row>
    <row r="12507" spans="3:3">
      <c r="C12507" s="13">
        <f t="shared" ca="1" si="980"/>
        <v>1998.0577533559608</v>
      </c>
    </row>
    <row r="12508" spans="3:3">
      <c r="C12508" s="13">
        <f t="shared" ca="1" si="980"/>
        <v>1982.9240154730828</v>
      </c>
    </row>
    <row r="12509" spans="3:3">
      <c r="C12509" s="13">
        <f t="shared" ca="1" si="980"/>
        <v>1988.4262651548509</v>
      </c>
    </row>
    <row r="12510" spans="3:3">
      <c r="C12510" s="13">
        <f t="shared" ca="1" si="980"/>
        <v>2001.0096435674702</v>
      </c>
    </row>
    <row r="12511" spans="3:3">
      <c r="C12511" s="13">
        <f t="shared" ca="1" si="980"/>
        <v>1998.8385499609917</v>
      </c>
    </row>
    <row r="12512" spans="3:3">
      <c r="C12512" s="13">
        <f t="shared" ca="1" si="980"/>
        <v>2004.4245671020501</v>
      </c>
    </row>
    <row r="12513" spans="3:3">
      <c r="C12513" s="13">
        <f t="shared" ca="1" si="980"/>
        <v>1998.7725134460791</v>
      </c>
    </row>
    <row r="12514" spans="3:3">
      <c r="C12514" s="13">
        <f t="shared" ca="1" si="980"/>
        <v>1999.3180177783254</v>
      </c>
    </row>
    <row r="12515" spans="3:3">
      <c r="C12515" s="13">
        <f t="shared" ca="1" si="980"/>
        <v>2029.9804951977028</v>
      </c>
    </row>
    <row r="12516" spans="3:3">
      <c r="C12516" s="13">
        <f t="shared" ca="1" si="980"/>
        <v>2004.7624104980025</v>
      </c>
    </row>
    <row r="12517" spans="3:3">
      <c r="C12517" s="13">
        <f t="shared" ca="1" si="980"/>
        <v>1990.4759878301547</v>
      </c>
    </row>
    <row r="12518" spans="3:3">
      <c r="C12518" s="13">
        <f t="shared" ca="1" si="980"/>
        <v>2003.2093436055661</v>
      </c>
    </row>
    <row r="12519" spans="3:3">
      <c r="C12519" s="13">
        <f t="shared" ca="1" si="980"/>
        <v>1999.6773760749963</v>
      </c>
    </row>
    <row r="12520" spans="3:3">
      <c r="C12520" s="13">
        <f t="shared" ca="1" si="980"/>
        <v>2001.2172302957354</v>
      </c>
    </row>
    <row r="12521" spans="3:3">
      <c r="C12521" s="13">
        <f t="shared" ca="1" si="980"/>
        <v>1997.6009176746584</v>
      </c>
    </row>
    <row r="12522" spans="3:3">
      <c r="C12522" s="13">
        <f t="shared" ca="1" si="980"/>
        <v>1996.8965461419041</v>
      </c>
    </row>
    <row r="12523" spans="3:3">
      <c r="C12523" s="13">
        <f t="shared" ca="1" si="980"/>
        <v>1995.946681415212</v>
      </c>
    </row>
    <row r="12524" spans="3:3">
      <c r="C12524" s="13">
        <f t="shared" ca="1" si="980"/>
        <v>2000.2343506519562</v>
      </c>
    </row>
    <row r="12525" spans="3:3">
      <c r="C12525" s="13">
        <f t="shared" ca="1" si="980"/>
        <v>2001.7913493350263</v>
      </c>
    </row>
    <row r="12526" spans="3:3">
      <c r="C12526" s="13">
        <f t="shared" ca="1" si="980"/>
        <v>1984.4528384491318</v>
      </c>
    </row>
    <row r="12527" spans="3:3">
      <c r="C12527" s="13">
        <f t="shared" ca="1" si="980"/>
        <v>1996.2411434751432</v>
      </c>
    </row>
    <row r="12528" spans="3:3">
      <c r="C12528" s="13">
        <f t="shared" ca="1" si="980"/>
        <v>1991.7822857410658</v>
      </c>
    </row>
    <row r="12529" spans="3:3">
      <c r="C12529" s="13">
        <f t="shared" ca="1" si="980"/>
        <v>1995.8688762962797</v>
      </c>
    </row>
    <row r="12530" spans="3:3">
      <c r="C12530" s="13">
        <f t="shared" ca="1" si="980"/>
        <v>2000.7720488773816</v>
      </c>
    </row>
    <row r="12531" spans="3:3">
      <c r="C12531" s="13">
        <f t="shared" ca="1" si="980"/>
        <v>2000.6711569761023</v>
      </c>
    </row>
    <row r="12532" spans="3:3">
      <c r="C12532" s="13">
        <f t="shared" ca="1" si="980"/>
        <v>1995.3226003049306</v>
      </c>
    </row>
    <row r="12533" spans="3:3">
      <c r="C12533" s="13">
        <f t="shared" ca="1" si="980"/>
        <v>1992.6373383951188</v>
      </c>
    </row>
    <row r="12534" spans="3:3">
      <c r="C12534" s="13">
        <f t="shared" ca="1" si="980"/>
        <v>2008.6326575612381</v>
      </c>
    </row>
    <row r="12535" spans="3:3">
      <c r="C12535" s="13">
        <f t="shared" ca="1" si="980"/>
        <v>1988.0968031152884</v>
      </c>
    </row>
    <row r="12536" spans="3:3">
      <c r="C12536" s="13">
        <f t="shared" ca="1" si="980"/>
        <v>1991.0997140166457</v>
      </c>
    </row>
    <row r="12537" spans="3:3">
      <c r="C12537" s="13">
        <f t="shared" ca="1" si="980"/>
        <v>2005.5934476806272</v>
      </c>
    </row>
    <row r="12538" spans="3:3">
      <c r="C12538" s="13">
        <f t="shared" ca="1" si="980"/>
        <v>1992.9075023077328</v>
      </c>
    </row>
    <row r="12539" spans="3:3">
      <c r="C12539" s="13">
        <f t="shared" ca="1" si="980"/>
        <v>2022.3974447533674</v>
      </c>
    </row>
    <row r="12540" spans="3:3">
      <c r="C12540" s="13">
        <f t="shared" ca="1" si="980"/>
        <v>2008.6534115524018</v>
      </c>
    </row>
    <row r="12541" spans="3:3">
      <c r="C12541" s="13">
        <f t="shared" ca="1" si="980"/>
        <v>1994.6590417011214</v>
      </c>
    </row>
    <row r="12542" spans="3:3">
      <c r="C12542" s="13">
        <f t="shared" ca="1" si="980"/>
        <v>1985.0771493827265</v>
      </c>
    </row>
    <row r="12543" spans="3:3">
      <c r="C12543" s="13">
        <f t="shared" ca="1" si="980"/>
        <v>1996.8666809286535</v>
      </c>
    </row>
    <row r="12544" spans="3:3">
      <c r="C12544" s="13">
        <f t="shared" ca="1" si="980"/>
        <v>1993.2933816752661</v>
      </c>
    </row>
    <row r="12545" spans="3:3">
      <c r="C12545" s="13">
        <f t="shared" ca="1" si="980"/>
        <v>1984.9318491579743</v>
      </c>
    </row>
    <row r="12546" spans="3:3">
      <c r="C12546" s="13">
        <f t="shared" ca="1" si="980"/>
        <v>1995.4637432433942</v>
      </c>
    </row>
    <row r="12547" spans="3:3">
      <c r="C12547" s="13">
        <f t="shared" ca="1" si="980"/>
        <v>1985.6454650504313</v>
      </c>
    </row>
    <row r="12548" spans="3:3">
      <c r="C12548" s="13">
        <f t="shared" ca="1" si="980"/>
        <v>2004.7757655836911</v>
      </c>
    </row>
    <row r="12549" spans="3:3">
      <c r="C12549" s="13">
        <f t="shared" ca="1" si="980"/>
        <v>1978.8949588457169</v>
      </c>
    </row>
    <row r="12550" spans="3:3">
      <c r="C12550" s="13">
        <f t="shared" ca="1" si="980"/>
        <v>1998.8815941682362</v>
      </c>
    </row>
    <row r="12551" spans="3:3">
      <c r="C12551" s="13">
        <f t="shared" ca="1" si="980"/>
        <v>1987.9011270037045</v>
      </c>
    </row>
    <row r="12552" spans="3:3">
      <c r="C12552" s="13">
        <f t="shared" ca="1" si="980"/>
        <v>2005.0445541543152</v>
      </c>
    </row>
    <row r="12553" spans="3:3">
      <c r="C12553" s="13">
        <f t="shared" ca="1" si="980"/>
        <v>2004.09872564751</v>
      </c>
    </row>
    <row r="12554" spans="3:3">
      <c r="C12554" s="13">
        <f t="shared" ca="1" si="980"/>
        <v>2003.3465008432386</v>
      </c>
    </row>
    <row r="12555" spans="3:3">
      <c r="C12555" s="13">
        <f t="shared" ca="1" si="980"/>
        <v>1981.6445854215992</v>
      </c>
    </row>
    <row r="12556" spans="3:3">
      <c r="C12556" s="13">
        <f t="shared" ca="1" si="980"/>
        <v>1993.2070954923975</v>
      </c>
    </row>
    <row r="12557" spans="3:3">
      <c r="C12557" s="13">
        <f t="shared" ca="1" si="980"/>
        <v>1988.6356293313418</v>
      </c>
    </row>
    <row r="12558" spans="3:3">
      <c r="C12558" s="13">
        <f t="shared" ca="1" si="980"/>
        <v>2008.9012625400981</v>
      </c>
    </row>
    <row r="12559" spans="3:3">
      <c r="C12559" s="13">
        <f t="shared" ca="1" si="980"/>
        <v>2003.3708821309622</v>
      </c>
    </row>
    <row r="12560" spans="3:3">
      <c r="C12560" s="13">
        <f t="shared" ca="1" si="980"/>
        <v>1988.550228036366</v>
      </c>
    </row>
    <row r="12561" spans="3:3">
      <c r="C12561" s="13">
        <f t="shared" ca="1" si="980"/>
        <v>1986.5616662877344</v>
      </c>
    </row>
    <row r="12562" spans="3:3">
      <c r="C12562" s="13">
        <f t="shared" ca="1" si="980"/>
        <v>2005.5610369000685</v>
      </c>
    </row>
    <row r="12563" spans="3:3">
      <c r="C12563" s="13">
        <f t="shared" ca="1" si="980"/>
        <v>2002.4851993751161</v>
      </c>
    </row>
    <row r="12564" spans="3:3">
      <c r="C12564" s="13">
        <f t="shared" ca="1" si="980"/>
        <v>2012.8776451589547</v>
      </c>
    </row>
    <row r="12565" spans="3:3">
      <c r="C12565" s="13">
        <f t="shared" ca="1" si="980"/>
        <v>1999.0482983075397</v>
      </c>
    </row>
    <row r="12566" spans="3:3">
      <c r="C12566" s="13">
        <f t="shared" ca="1" si="980"/>
        <v>2002.9248083631537</v>
      </c>
    </row>
    <row r="12567" spans="3:3">
      <c r="C12567" s="13">
        <f t="shared" ca="1" si="980"/>
        <v>1980.9074514258966</v>
      </c>
    </row>
    <row r="12568" spans="3:3">
      <c r="C12568" s="13">
        <f t="shared" ref="C12568:C12631" ca="1" si="981">NORMINV(RAND(),$D$3,$G$3)</f>
        <v>2015.9510283791271</v>
      </c>
    </row>
    <row r="12569" spans="3:3">
      <c r="C12569" s="13">
        <f t="shared" ca="1" si="981"/>
        <v>1991.6652142934215</v>
      </c>
    </row>
    <row r="12570" spans="3:3">
      <c r="C12570" s="13">
        <f t="shared" ca="1" si="981"/>
        <v>1999.2112996557689</v>
      </c>
    </row>
    <row r="12571" spans="3:3">
      <c r="C12571" s="13">
        <f t="shared" ca="1" si="981"/>
        <v>2004.6875225313729</v>
      </c>
    </row>
    <row r="12572" spans="3:3">
      <c r="C12572" s="13">
        <f t="shared" ca="1" si="981"/>
        <v>2018.7690847478291</v>
      </c>
    </row>
    <row r="12573" spans="3:3">
      <c r="C12573" s="13">
        <f t="shared" ca="1" si="981"/>
        <v>1981.6709413970816</v>
      </c>
    </row>
    <row r="12574" spans="3:3">
      <c r="C12574" s="13">
        <f t="shared" ca="1" si="981"/>
        <v>2009.8815722730462</v>
      </c>
    </row>
    <row r="12575" spans="3:3">
      <c r="C12575" s="13">
        <f t="shared" ca="1" si="981"/>
        <v>2001.2179227472832</v>
      </c>
    </row>
    <row r="12576" spans="3:3">
      <c r="C12576" s="13">
        <f t="shared" ca="1" si="981"/>
        <v>2001.0803144158233</v>
      </c>
    </row>
    <row r="12577" spans="3:3">
      <c r="C12577" s="13">
        <f t="shared" ca="1" si="981"/>
        <v>2004.8084269284029</v>
      </c>
    </row>
    <row r="12578" spans="3:3">
      <c r="C12578" s="13">
        <f t="shared" ca="1" si="981"/>
        <v>1986.662157665724</v>
      </c>
    </row>
    <row r="12579" spans="3:3">
      <c r="C12579" s="13">
        <f t="shared" ca="1" si="981"/>
        <v>2014.5053241724518</v>
      </c>
    </row>
    <row r="12580" spans="3:3">
      <c r="C12580" s="13">
        <f t="shared" ca="1" si="981"/>
        <v>2012.6660546261924</v>
      </c>
    </row>
    <row r="12581" spans="3:3">
      <c r="C12581" s="13">
        <f t="shared" ca="1" si="981"/>
        <v>2017.4821160170377</v>
      </c>
    </row>
    <row r="12582" spans="3:3">
      <c r="C12582" s="13">
        <f t="shared" ca="1" si="981"/>
        <v>1987.7746741316314</v>
      </c>
    </row>
    <row r="12583" spans="3:3">
      <c r="C12583" s="13">
        <f t="shared" ca="1" si="981"/>
        <v>2010.6386290580992</v>
      </c>
    </row>
    <row r="12584" spans="3:3">
      <c r="C12584" s="13">
        <f t="shared" ca="1" si="981"/>
        <v>2007.2223578087696</v>
      </c>
    </row>
    <row r="12585" spans="3:3">
      <c r="C12585" s="13">
        <f t="shared" ca="1" si="981"/>
        <v>1999.0883368361087</v>
      </c>
    </row>
    <row r="12586" spans="3:3">
      <c r="C12586" s="13">
        <f t="shared" ca="1" si="981"/>
        <v>1996.1271244155143</v>
      </c>
    </row>
    <row r="12587" spans="3:3">
      <c r="C12587" s="13">
        <f t="shared" ca="1" si="981"/>
        <v>1995.3681184164845</v>
      </c>
    </row>
    <row r="12588" spans="3:3">
      <c r="C12588" s="13">
        <f t="shared" ca="1" si="981"/>
        <v>1993.6036555265603</v>
      </c>
    </row>
    <row r="12589" spans="3:3">
      <c r="C12589" s="13">
        <f t="shared" ca="1" si="981"/>
        <v>2001.0280428151671</v>
      </c>
    </row>
    <row r="12590" spans="3:3">
      <c r="C12590" s="13">
        <f t="shared" ca="1" si="981"/>
        <v>2005.3288272261441</v>
      </c>
    </row>
    <row r="12591" spans="3:3">
      <c r="C12591" s="13">
        <f t="shared" ca="1" si="981"/>
        <v>2005.8665904732056</v>
      </c>
    </row>
    <row r="12592" spans="3:3">
      <c r="C12592" s="13">
        <f t="shared" ca="1" si="981"/>
        <v>2015.6501910530826</v>
      </c>
    </row>
    <row r="12593" spans="3:3">
      <c r="C12593" s="13">
        <f t="shared" ca="1" si="981"/>
        <v>1993.070038086375</v>
      </c>
    </row>
    <row r="12594" spans="3:3">
      <c r="C12594" s="13">
        <f t="shared" ca="1" si="981"/>
        <v>1993.4900627266265</v>
      </c>
    </row>
    <row r="12595" spans="3:3">
      <c r="C12595" s="13">
        <f t="shared" ca="1" si="981"/>
        <v>2004.0772772652758</v>
      </c>
    </row>
    <row r="12596" spans="3:3">
      <c r="C12596" s="13">
        <f t="shared" ca="1" si="981"/>
        <v>1997.8198107152455</v>
      </c>
    </row>
    <row r="12597" spans="3:3">
      <c r="C12597" s="13">
        <f t="shared" ca="1" si="981"/>
        <v>2009.1447748753862</v>
      </c>
    </row>
    <row r="12598" spans="3:3">
      <c r="C12598" s="13">
        <f t="shared" ca="1" si="981"/>
        <v>2011.5695070247818</v>
      </c>
    </row>
    <row r="12599" spans="3:3">
      <c r="C12599" s="13">
        <f t="shared" ca="1" si="981"/>
        <v>2001.681962922913</v>
      </c>
    </row>
    <row r="12600" spans="3:3">
      <c r="C12600" s="13">
        <f t="shared" ca="1" si="981"/>
        <v>2004.4440459168716</v>
      </c>
    </row>
    <row r="12601" spans="3:3">
      <c r="C12601" s="13">
        <f t="shared" ca="1" si="981"/>
        <v>1986.8194482031302</v>
      </c>
    </row>
    <row r="12602" spans="3:3">
      <c r="C12602" s="13">
        <f t="shared" ca="1" si="981"/>
        <v>1998.0071772241376</v>
      </c>
    </row>
    <row r="12603" spans="3:3">
      <c r="C12603" s="13">
        <f t="shared" ca="1" si="981"/>
        <v>2002.4444446915534</v>
      </c>
    </row>
    <row r="12604" spans="3:3">
      <c r="C12604" s="13">
        <f t="shared" ca="1" si="981"/>
        <v>1995.4027332790818</v>
      </c>
    </row>
    <row r="12605" spans="3:3">
      <c r="C12605" s="13">
        <f t="shared" ca="1" si="981"/>
        <v>2000.184878352293</v>
      </c>
    </row>
    <row r="12606" spans="3:3">
      <c r="C12606" s="13">
        <f t="shared" ca="1" si="981"/>
        <v>2007.0199140385523</v>
      </c>
    </row>
    <row r="12607" spans="3:3">
      <c r="C12607" s="13">
        <f t="shared" ca="1" si="981"/>
        <v>2006.2234913814955</v>
      </c>
    </row>
    <row r="12608" spans="3:3">
      <c r="C12608" s="13">
        <f t="shared" ca="1" si="981"/>
        <v>1990.3921136593904</v>
      </c>
    </row>
    <row r="12609" spans="3:3">
      <c r="C12609" s="13">
        <f t="shared" ca="1" si="981"/>
        <v>2002.067466003524</v>
      </c>
    </row>
    <row r="12610" spans="3:3">
      <c r="C12610" s="13">
        <f t="shared" ca="1" si="981"/>
        <v>2004.8399941028565</v>
      </c>
    </row>
    <row r="12611" spans="3:3">
      <c r="C12611" s="13">
        <f t="shared" ca="1" si="981"/>
        <v>2003.4748075676844</v>
      </c>
    </row>
    <row r="12612" spans="3:3">
      <c r="C12612" s="13">
        <f t="shared" ca="1" si="981"/>
        <v>2010.4891628002331</v>
      </c>
    </row>
    <row r="12613" spans="3:3">
      <c r="C12613" s="13">
        <f t="shared" ca="1" si="981"/>
        <v>1999.9990524893137</v>
      </c>
    </row>
    <row r="12614" spans="3:3">
      <c r="C12614" s="13">
        <f t="shared" ca="1" si="981"/>
        <v>1988.1196512655729</v>
      </c>
    </row>
    <row r="12615" spans="3:3">
      <c r="C12615" s="13">
        <f t="shared" ca="1" si="981"/>
        <v>1984.5525448593799</v>
      </c>
    </row>
    <row r="12616" spans="3:3">
      <c r="C12616" s="13">
        <f t="shared" ca="1" si="981"/>
        <v>1988.9906937092455</v>
      </c>
    </row>
    <row r="12617" spans="3:3">
      <c r="C12617" s="13">
        <f t="shared" ca="1" si="981"/>
        <v>2010.5486212371031</v>
      </c>
    </row>
    <row r="12618" spans="3:3">
      <c r="C12618" s="13">
        <f t="shared" ca="1" si="981"/>
        <v>2013.126678319129</v>
      </c>
    </row>
    <row r="12619" spans="3:3">
      <c r="C12619" s="13">
        <f t="shared" ca="1" si="981"/>
        <v>1989.8911613021864</v>
      </c>
    </row>
    <row r="12620" spans="3:3">
      <c r="C12620" s="13">
        <f t="shared" ca="1" si="981"/>
        <v>2002.7131991550241</v>
      </c>
    </row>
    <row r="12621" spans="3:3">
      <c r="C12621" s="13">
        <f t="shared" ca="1" si="981"/>
        <v>1990.9467804209721</v>
      </c>
    </row>
    <row r="12622" spans="3:3">
      <c r="C12622" s="13">
        <f t="shared" ca="1" si="981"/>
        <v>1989.0324855020353</v>
      </c>
    </row>
    <row r="12623" spans="3:3">
      <c r="C12623" s="13">
        <f t="shared" ca="1" si="981"/>
        <v>2012.4532342905354</v>
      </c>
    </row>
    <row r="12624" spans="3:3">
      <c r="C12624" s="13">
        <f t="shared" ca="1" si="981"/>
        <v>1988.7669516599046</v>
      </c>
    </row>
    <row r="12625" spans="3:3">
      <c r="C12625" s="13">
        <f t="shared" ca="1" si="981"/>
        <v>2001.2517451954945</v>
      </c>
    </row>
    <row r="12626" spans="3:3">
      <c r="C12626" s="13">
        <f t="shared" ca="1" si="981"/>
        <v>2023.928594617872</v>
      </c>
    </row>
    <row r="12627" spans="3:3">
      <c r="C12627" s="13">
        <f t="shared" ca="1" si="981"/>
        <v>2005.8734815444661</v>
      </c>
    </row>
    <row r="12628" spans="3:3">
      <c r="C12628" s="13">
        <f t="shared" ca="1" si="981"/>
        <v>2005.2297721041468</v>
      </c>
    </row>
    <row r="12629" spans="3:3">
      <c r="C12629" s="13">
        <f t="shared" ca="1" si="981"/>
        <v>1999.0793817014267</v>
      </c>
    </row>
    <row r="12630" spans="3:3">
      <c r="C12630" s="13">
        <f t="shared" ca="1" si="981"/>
        <v>2010.2167319825669</v>
      </c>
    </row>
    <row r="12631" spans="3:3">
      <c r="C12631" s="13">
        <f t="shared" ca="1" si="981"/>
        <v>2018.7463949711287</v>
      </c>
    </row>
    <row r="12632" spans="3:3">
      <c r="C12632" s="13">
        <f t="shared" ref="C12632:C12695" ca="1" si="982">NORMINV(RAND(),$D$3,$G$3)</f>
        <v>2001.0938982706</v>
      </c>
    </row>
    <row r="12633" spans="3:3">
      <c r="C12633" s="13">
        <f t="shared" ca="1" si="982"/>
        <v>1992.3289694729333</v>
      </c>
    </row>
    <row r="12634" spans="3:3">
      <c r="C12634" s="13">
        <f t="shared" ca="1" si="982"/>
        <v>1988.1623636157631</v>
      </c>
    </row>
    <row r="12635" spans="3:3">
      <c r="C12635" s="13">
        <f t="shared" ca="1" si="982"/>
        <v>2007.8027580923413</v>
      </c>
    </row>
    <row r="12636" spans="3:3">
      <c r="C12636" s="13">
        <f t="shared" ca="1" si="982"/>
        <v>2009.6877999768906</v>
      </c>
    </row>
    <row r="12637" spans="3:3">
      <c r="C12637" s="13">
        <f t="shared" ca="1" si="982"/>
        <v>2004.316178533734</v>
      </c>
    </row>
    <row r="12638" spans="3:3">
      <c r="C12638" s="13">
        <f t="shared" ca="1" si="982"/>
        <v>1979.2946975081288</v>
      </c>
    </row>
    <row r="12639" spans="3:3">
      <c r="C12639" s="13">
        <f t="shared" ca="1" si="982"/>
        <v>2010.4714748973358</v>
      </c>
    </row>
    <row r="12640" spans="3:3">
      <c r="C12640" s="13">
        <f t="shared" ca="1" si="982"/>
        <v>1999.3917954020328</v>
      </c>
    </row>
    <row r="12641" spans="3:3">
      <c r="C12641" s="13">
        <f t="shared" ca="1" si="982"/>
        <v>2009.7340065079438</v>
      </c>
    </row>
    <row r="12642" spans="3:3">
      <c r="C12642" s="13">
        <f t="shared" ca="1" si="982"/>
        <v>2016.0014926466133</v>
      </c>
    </row>
    <row r="12643" spans="3:3">
      <c r="C12643" s="13">
        <f t="shared" ca="1" si="982"/>
        <v>2001.673416471793</v>
      </c>
    </row>
    <row r="12644" spans="3:3">
      <c r="C12644" s="13">
        <f t="shared" ca="1" si="982"/>
        <v>1988.1767655186327</v>
      </c>
    </row>
    <row r="12645" spans="3:3">
      <c r="C12645" s="13">
        <f t="shared" ca="1" si="982"/>
        <v>2000.5047332283832</v>
      </c>
    </row>
    <row r="12646" spans="3:3">
      <c r="C12646" s="13">
        <f t="shared" ca="1" si="982"/>
        <v>2001.956205423714</v>
      </c>
    </row>
    <row r="12647" spans="3:3">
      <c r="C12647" s="13">
        <f t="shared" ca="1" si="982"/>
        <v>1988.5455319572616</v>
      </c>
    </row>
    <row r="12648" spans="3:3">
      <c r="C12648" s="13">
        <f t="shared" ca="1" si="982"/>
        <v>2000.9773841373615</v>
      </c>
    </row>
    <row r="12649" spans="3:3">
      <c r="C12649" s="13">
        <f t="shared" ca="1" si="982"/>
        <v>2012.3689846613306</v>
      </c>
    </row>
    <row r="12650" spans="3:3">
      <c r="C12650" s="13">
        <f t="shared" ca="1" si="982"/>
        <v>2000.2493362525361</v>
      </c>
    </row>
    <row r="12651" spans="3:3">
      <c r="C12651" s="13">
        <f t="shared" ca="1" si="982"/>
        <v>1985.2862016031929</v>
      </c>
    </row>
    <row r="12652" spans="3:3">
      <c r="C12652" s="13">
        <f t="shared" ca="1" si="982"/>
        <v>1998.5876602180433</v>
      </c>
    </row>
    <row r="12653" spans="3:3">
      <c r="C12653" s="13">
        <f t="shared" ca="1" si="982"/>
        <v>1997.8576426233801</v>
      </c>
    </row>
    <row r="12654" spans="3:3">
      <c r="C12654" s="13">
        <f t="shared" ca="1" si="982"/>
        <v>1994.3427763895379</v>
      </c>
    </row>
    <row r="12655" spans="3:3">
      <c r="C12655" s="13">
        <f t="shared" ca="1" si="982"/>
        <v>1981.4086719796592</v>
      </c>
    </row>
    <row r="12656" spans="3:3">
      <c r="C12656" s="13">
        <f t="shared" ca="1" si="982"/>
        <v>2014.8484825159107</v>
      </c>
    </row>
    <row r="12657" spans="3:3">
      <c r="C12657" s="13">
        <f t="shared" ca="1" si="982"/>
        <v>2018.8667123012767</v>
      </c>
    </row>
    <row r="12658" spans="3:3">
      <c r="C12658" s="13">
        <f t="shared" ca="1" si="982"/>
        <v>1988.9254743845634</v>
      </c>
    </row>
    <row r="12659" spans="3:3">
      <c r="C12659" s="13">
        <f t="shared" ca="1" si="982"/>
        <v>2000.617149553975</v>
      </c>
    </row>
    <row r="12660" spans="3:3">
      <c r="C12660" s="13">
        <f t="shared" ca="1" si="982"/>
        <v>1995.5780279894602</v>
      </c>
    </row>
    <row r="12661" spans="3:3">
      <c r="C12661" s="13">
        <f t="shared" ca="1" si="982"/>
        <v>2001.0648584444154</v>
      </c>
    </row>
    <row r="12662" spans="3:3">
      <c r="C12662" s="13">
        <f t="shared" ca="1" si="982"/>
        <v>1981.7133754010952</v>
      </c>
    </row>
    <row r="12663" spans="3:3">
      <c r="C12663" s="13">
        <f t="shared" ca="1" si="982"/>
        <v>2012.0246893131348</v>
      </c>
    </row>
    <row r="12664" spans="3:3">
      <c r="C12664" s="13">
        <f t="shared" ca="1" si="982"/>
        <v>1991.0757531532308</v>
      </c>
    </row>
    <row r="12665" spans="3:3">
      <c r="C12665" s="13">
        <f t="shared" ca="1" si="982"/>
        <v>1999.7825710873065</v>
      </c>
    </row>
    <row r="12666" spans="3:3">
      <c r="C12666" s="13">
        <f t="shared" ca="1" si="982"/>
        <v>1996.4918584609409</v>
      </c>
    </row>
    <row r="12667" spans="3:3">
      <c r="C12667" s="13">
        <f t="shared" ca="1" si="982"/>
        <v>1992.6302963660314</v>
      </c>
    </row>
    <row r="12668" spans="3:3">
      <c r="C12668" s="13">
        <f t="shared" ca="1" si="982"/>
        <v>2014.9317414630566</v>
      </c>
    </row>
    <row r="12669" spans="3:3">
      <c r="C12669" s="13">
        <f t="shared" ca="1" si="982"/>
        <v>2014.9867753188989</v>
      </c>
    </row>
    <row r="12670" spans="3:3">
      <c r="C12670" s="13">
        <f t="shared" ca="1" si="982"/>
        <v>1994.0872392480064</v>
      </c>
    </row>
    <row r="12671" spans="3:3">
      <c r="C12671" s="13">
        <f t="shared" ca="1" si="982"/>
        <v>2009.6499324521667</v>
      </c>
    </row>
    <row r="12672" spans="3:3">
      <c r="C12672" s="13">
        <f t="shared" ca="1" si="982"/>
        <v>2009.8924072569787</v>
      </c>
    </row>
    <row r="12673" spans="3:3">
      <c r="C12673" s="13">
        <f t="shared" ca="1" si="982"/>
        <v>1982.6650320451556</v>
      </c>
    </row>
    <row r="12674" spans="3:3">
      <c r="C12674" s="13">
        <f t="shared" ca="1" si="982"/>
        <v>2002.3037211541139</v>
      </c>
    </row>
    <row r="12675" spans="3:3">
      <c r="C12675" s="13">
        <f t="shared" ca="1" si="982"/>
        <v>1998.3800751824654</v>
      </c>
    </row>
    <row r="12676" spans="3:3">
      <c r="C12676" s="13">
        <f t="shared" ca="1" si="982"/>
        <v>1996.7451507083179</v>
      </c>
    </row>
    <row r="12677" spans="3:3">
      <c r="C12677" s="13">
        <f t="shared" ca="1" si="982"/>
        <v>1998.4002122677682</v>
      </c>
    </row>
    <row r="12678" spans="3:3">
      <c r="C12678" s="13">
        <f t="shared" ca="1" si="982"/>
        <v>2013.9339188641907</v>
      </c>
    </row>
    <row r="12679" spans="3:3">
      <c r="C12679" s="13">
        <f t="shared" ca="1" si="982"/>
        <v>1999.2149268285807</v>
      </c>
    </row>
    <row r="12680" spans="3:3">
      <c r="C12680" s="13">
        <f t="shared" ca="1" si="982"/>
        <v>1992.6915039882256</v>
      </c>
    </row>
    <row r="12681" spans="3:3">
      <c r="C12681" s="13">
        <f t="shared" ca="1" si="982"/>
        <v>2004.0643569291688</v>
      </c>
    </row>
    <row r="12682" spans="3:3">
      <c r="C12682" s="13">
        <f t="shared" ca="1" si="982"/>
        <v>1994.7413802300944</v>
      </c>
    </row>
    <row r="12683" spans="3:3">
      <c r="C12683" s="13">
        <f t="shared" ca="1" si="982"/>
        <v>1997.113773294054</v>
      </c>
    </row>
    <row r="12684" spans="3:3">
      <c r="C12684" s="13">
        <f t="shared" ca="1" si="982"/>
        <v>1998.9439021992948</v>
      </c>
    </row>
    <row r="12685" spans="3:3">
      <c r="C12685" s="13">
        <f t="shared" ca="1" si="982"/>
        <v>2007.7374243686381</v>
      </c>
    </row>
    <row r="12686" spans="3:3">
      <c r="C12686" s="13">
        <f t="shared" ca="1" si="982"/>
        <v>1993.9401241729045</v>
      </c>
    </row>
    <row r="12687" spans="3:3">
      <c r="C12687" s="13">
        <f t="shared" ca="1" si="982"/>
        <v>1979.0923503474776</v>
      </c>
    </row>
    <row r="12688" spans="3:3">
      <c r="C12688" s="13">
        <f t="shared" ca="1" si="982"/>
        <v>2007.798210151278</v>
      </c>
    </row>
    <row r="12689" spans="3:3">
      <c r="C12689" s="13">
        <f t="shared" ca="1" si="982"/>
        <v>1999.9140553906545</v>
      </c>
    </row>
    <row r="12690" spans="3:3">
      <c r="C12690" s="13">
        <f t="shared" ca="1" si="982"/>
        <v>2006.6992993134718</v>
      </c>
    </row>
    <row r="12691" spans="3:3">
      <c r="C12691" s="13">
        <f t="shared" ca="1" si="982"/>
        <v>2005.3361804616147</v>
      </c>
    </row>
    <row r="12692" spans="3:3">
      <c r="C12692" s="13">
        <f t="shared" ca="1" si="982"/>
        <v>1987.3210904794007</v>
      </c>
    </row>
    <row r="12693" spans="3:3">
      <c r="C12693" s="13">
        <f t="shared" ca="1" si="982"/>
        <v>2011.0331123168817</v>
      </c>
    </row>
    <row r="12694" spans="3:3">
      <c r="C12694" s="13">
        <f t="shared" ca="1" si="982"/>
        <v>2006.3054761706258</v>
      </c>
    </row>
    <row r="12695" spans="3:3">
      <c r="C12695" s="13">
        <f t="shared" ca="1" si="982"/>
        <v>2000.9206554101379</v>
      </c>
    </row>
    <row r="12696" spans="3:3">
      <c r="C12696" s="13">
        <f t="shared" ref="C12696:C12759" ca="1" si="983">NORMINV(RAND(),$D$3,$G$3)</f>
        <v>2004.0973254038367</v>
      </c>
    </row>
    <row r="12697" spans="3:3">
      <c r="C12697" s="13">
        <f t="shared" ca="1" si="983"/>
        <v>2002.6562615177199</v>
      </c>
    </row>
    <row r="12698" spans="3:3">
      <c r="C12698" s="13">
        <f t="shared" ca="1" si="983"/>
        <v>1996.3267446026637</v>
      </c>
    </row>
    <row r="12699" spans="3:3">
      <c r="C12699" s="13">
        <f t="shared" ca="1" si="983"/>
        <v>1987.4247542320863</v>
      </c>
    </row>
    <row r="12700" spans="3:3">
      <c r="C12700" s="13">
        <f t="shared" ca="1" si="983"/>
        <v>1981.5257266781123</v>
      </c>
    </row>
    <row r="12701" spans="3:3">
      <c r="C12701" s="13">
        <f t="shared" ca="1" si="983"/>
        <v>2015.7747575826284</v>
      </c>
    </row>
    <row r="12702" spans="3:3">
      <c r="C12702" s="13">
        <f t="shared" ca="1" si="983"/>
        <v>1990.1359039537417</v>
      </c>
    </row>
    <row r="12703" spans="3:3">
      <c r="C12703" s="13">
        <f t="shared" ca="1" si="983"/>
        <v>1979.7692599403831</v>
      </c>
    </row>
    <row r="12704" spans="3:3">
      <c r="C12704" s="13">
        <f t="shared" ca="1" si="983"/>
        <v>2010.2621488140951</v>
      </c>
    </row>
    <row r="12705" spans="3:3">
      <c r="C12705" s="13">
        <f t="shared" ca="1" si="983"/>
        <v>2006.1261543492426</v>
      </c>
    </row>
    <row r="12706" spans="3:3">
      <c r="C12706" s="13">
        <f t="shared" ca="1" si="983"/>
        <v>2003.4307833701228</v>
      </c>
    </row>
    <row r="12707" spans="3:3">
      <c r="C12707" s="13">
        <f t="shared" ca="1" si="983"/>
        <v>2011.9942718660363</v>
      </c>
    </row>
    <row r="12708" spans="3:3">
      <c r="C12708" s="13">
        <f t="shared" ca="1" si="983"/>
        <v>1996.5060604816517</v>
      </c>
    </row>
    <row r="12709" spans="3:3">
      <c r="C12709" s="13">
        <f t="shared" ca="1" si="983"/>
        <v>1978.0770952489397</v>
      </c>
    </row>
    <row r="12710" spans="3:3">
      <c r="C12710" s="13">
        <f t="shared" ca="1" si="983"/>
        <v>1995.1300497119678</v>
      </c>
    </row>
    <row r="12711" spans="3:3">
      <c r="C12711" s="13">
        <f t="shared" ca="1" si="983"/>
        <v>1997.1172177121314</v>
      </c>
    </row>
    <row r="12712" spans="3:3">
      <c r="C12712" s="13">
        <f t="shared" ca="1" si="983"/>
        <v>2010.0239400085243</v>
      </c>
    </row>
    <row r="12713" spans="3:3">
      <c r="C12713" s="13">
        <f t="shared" ca="1" si="983"/>
        <v>1995.5249183274045</v>
      </c>
    </row>
    <row r="12714" spans="3:3">
      <c r="C12714" s="13">
        <f t="shared" ca="1" si="983"/>
        <v>1992.8013656122766</v>
      </c>
    </row>
    <row r="12715" spans="3:3">
      <c r="C12715" s="13">
        <f t="shared" ca="1" si="983"/>
        <v>2020.8487674525045</v>
      </c>
    </row>
    <row r="12716" spans="3:3">
      <c r="C12716" s="13">
        <f t="shared" ca="1" si="983"/>
        <v>2002.3009952767914</v>
      </c>
    </row>
    <row r="12717" spans="3:3">
      <c r="C12717" s="13">
        <f t="shared" ca="1" si="983"/>
        <v>2006.5200511889325</v>
      </c>
    </row>
    <row r="12718" spans="3:3">
      <c r="C12718" s="13">
        <f t="shared" ca="1" si="983"/>
        <v>1994.4027466733539</v>
      </c>
    </row>
    <row r="12719" spans="3:3">
      <c r="C12719" s="13">
        <f t="shared" ca="1" si="983"/>
        <v>1995.4214174679814</v>
      </c>
    </row>
    <row r="12720" spans="3:3">
      <c r="C12720" s="13">
        <f t="shared" ca="1" si="983"/>
        <v>2005.5680412710185</v>
      </c>
    </row>
    <row r="12721" spans="3:3">
      <c r="C12721" s="13">
        <f t="shared" ca="1" si="983"/>
        <v>2011.3013143229218</v>
      </c>
    </row>
    <row r="12722" spans="3:3">
      <c r="C12722" s="13">
        <f t="shared" ca="1" si="983"/>
        <v>2013.6734584892567</v>
      </c>
    </row>
    <row r="12723" spans="3:3">
      <c r="C12723" s="13">
        <f t="shared" ca="1" si="983"/>
        <v>2006.1885155824216</v>
      </c>
    </row>
    <row r="12724" spans="3:3">
      <c r="C12724" s="13">
        <f t="shared" ca="1" si="983"/>
        <v>1999.9251515798328</v>
      </c>
    </row>
    <row r="12725" spans="3:3">
      <c r="C12725" s="13">
        <f t="shared" ca="1" si="983"/>
        <v>1996.5449058172221</v>
      </c>
    </row>
    <row r="12726" spans="3:3">
      <c r="C12726" s="13">
        <f t="shared" ca="1" si="983"/>
        <v>1989.4325922596674</v>
      </c>
    </row>
    <row r="12727" spans="3:3">
      <c r="C12727" s="13">
        <f t="shared" ca="1" si="983"/>
        <v>2004.1955212328253</v>
      </c>
    </row>
    <row r="12728" spans="3:3">
      <c r="C12728" s="13">
        <f t="shared" ca="1" si="983"/>
        <v>1992.7652509819723</v>
      </c>
    </row>
    <row r="12729" spans="3:3">
      <c r="C12729" s="13">
        <f t="shared" ca="1" si="983"/>
        <v>2000.7524068741955</v>
      </c>
    </row>
    <row r="12730" spans="3:3">
      <c r="C12730" s="13">
        <f t="shared" ca="1" si="983"/>
        <v>2004.7493119998583</v>
      </c>
    </row>
    <row r="12731" spans="3:3">
      <c r="C12731" s="13">
        <f t="shared" ca="1" si="983"/>
        <v>1997.750262440891</v>
      </c>
    </row>
    <row r="12732" spans="3:3">
      <c r="C12732" s="13">
        <f t="shared" ca="1" si="983"/>
        <v>1984.4816525211143</v>
      </c>
    </row>
    <row r="12733" spans="3:3">
      <c r="C12733" s="13">
        <f t="shared" ca="1" si="983"/>
        <v>1994.7492630836487</v>
      </c>
    </row>
    <row r="12734" spans="3:3">
      <c r="C12734" s="13">
        <f t="shared" ca="1" si="983"/>
        <v>2004.9969868812095</v>
      </c>
    </row>
    <row r="12735" spans="3:3">
      <c r="C12735" s="13">
        <f t="shared" ca="1" si="983"/>
        <v>2007.9037583621794</v>
      </c>
    </row>
    <row r="12736" spans="3:3">
      <c r="C12736" s="13">
        <f t="shared" ca="1" si="983"/>
        <v>1989.9359862797153</v>
      </c>
    </row>
    <row r="12737" spans="3:3">
      <c r="C12737" s="13">
        <f t="shared" ca="1" si="983"/>
        <v>2010.5049782918238</v>
      </c>
    </row>
    <row r="12738" spans="3:3">
      <c r="C12738" s="13">
        <f t="shared" ca="1" si="983"/>
        <v>1991.4219200663401</v>
      </c>
    </row>
    <row r="12739" spans="3:3">
      <c r="C12739" s="13">
        <f t="shared" ca="1" si="983"/>
        <v>1998.4979452030616</v>
      </c>
    </row>
    <row r="12740" spans="3:3">
      <c r="C12740" s="13">
        <f t="shared" ca="1" si="983"/>
        <v>1992.1396784094154</v>
      </c>
    </row>
    <row r="12741" spans="3:3">
      <c r="C12741" s="13">
        <f t="shared" ca="1" si="983"/>
        <v>2002.9263059376688</v>
      </c>
    </row>
    <row r="12742" spans="3:3">
      <c r="C12742" s="13">
        <f t="shared" ca="1" si="983"/>
        <v>2015.7345883940827</v>
      </c>
    </row>
    <row r="12743" spans="3:3">
      <c r="C12743" s="13">
        <f t="shared" ca="1" si="983"/>
        <v>2003.8907399763293</v>
      </c>
    </row>
    <row r="12744" spans="3:3">
      <c r="C12744" s="13">
        <f t="shared" ca="1" si="983"/>
        <v>2001.4584993253022</v>
      </c>
    </row>
    <row r="12745" spans="3:3">
      <c r="C12745" s="13">
        <f t="shared" ca="1" si="983"/>
        <v>2010.7712722091512</v>
      </c>
    </row>
    <row r="12746" spans="3:3">
      <c r="C12746" s="13">
        <f t="shared" ca="1" si="983"/>
        <v>1999.3231181133938</v>
      </c>
    </row>
    <row r="12747" spans="3:3">
      <c r="C12747" s="13">
        <f t="shared" ca="1" si="983"/>
        <v>1994.3334784605697</v>
      </c>
    </row>
    <row r="12748" spans="3:3">
      <c r="C12748" s="13">
        <f t="shared" ca="1" si="983"/>
        <v>2013.517207903594</v>
      </c>
    </row>
    <row r="12749" spans="3:3">
      <c r="C12749" s="13">
        <f t="shared" ca="1" si="983"/>
        <v>1993.7225985765267</v>
      </c>
    </row>
    <row r="12750" spans="3:3">
      <c r="C12750" s="13">
        <f t="shared" ca="1" si="983"/>
        <v>1985.6316473628726</v>
      </c>
    </row>
    <row r="12751" spans="3:3">
      <c r="C12751" s="13">
        <f t="shared" ca="1" si="983"/>
        <v>1995.489424581308</v>
      </c>
    </row>
    <row r="12752" spans="3:3">
      <c r="C12752" s="13">
        <f t="shared" ca="1" si="983"/>
        <v>1992.484290047104</v>
      </c>
    </row>
    <row r="12753" spans="3:3">
      <c r="C12753" s="13">
        <f t="shared" ca="1" si="983"/>
        <v>2009.9526920248668</v>
      </c>
    </row>
    <row r="12754" spans="3:3">
      <c r="C12754" s="13">
        <f t="shared" ca="1" si="983"/>
        <v>2013.6492130432675</v>
      </c>
    </row>
    <row r="12755" spans="3:3">
      <c r="C12755" s="13">
        <f t="shared" ca="1" si="983"/>
        <v>2010.4097915466261</v>
      </c>
    </row>
    <row r="12756" spans="3:3">
      <c r="C12756" s="13">
        <f t="shared" ca="1" si="983"/>
        <v>1984.4279336065076</v>
      </c>
    </row>
    <row r="12757" spans="3:3">
      <c r="C12757" s="13">
        <f t="shared" ca="1" si="983"/>
        <v>2007.3123544532129</v>
      </c>
    </row>
    <row r="12758" spans="3:3">
      <c r="C12758" s="13">
        <f t="shared" ca="1" si="983"/>
        <v>1999.6186123277782</v>
      </c>
    </row>
    <row r="12759" spans="3:3">
      <c r="C12759" s="13">
        <f t="shared" ca="1" si="983"/>
        <v>1993.7063161328226</v>
      </c>
    </row>
    <row r="12760" spans="3:3">
      <c r="C12760" s="13">
        <f t="shared" ref="C12760:C12823" ca="1" si="984">NORMINV(RAND(),$D$3,$G$3)</f>
        <v>1995.261398807326</v>
      </c>
    </row>
    <row r="12761" spans="3:3">
      <c r="C12761" s="13">
        <f t="shared" ca="1" si="984"/>
        <v>2012.3851533581758</v>
      </c>
    </row>
    <row r="12762" spans="3:3">
      <c r="C12762" s="13">
        <f t="shared" ca="1" si="984"/>
        <v>1998.6969900945924</v>
      </c>
    </row>
    <row r="12763" spans="3:3">
      <c r="C12763" s="13">
        <f t="shared" ca="1" si="984"/>
        <v>1998.9365768859161</v>
      </c>
    </row>
    <row r="12764" spans="3:3">
      <c r="C12764" s="13">
        <f t="shared" ca="1" si="984"/>
        <v>1992.5837753301005</v>
      </c>
    </row>
    <row r="12765" spans="3:3">
      <c r="C12765" s="13">
        <f t="shared" ca="1" si="984"/>
        <v>2002.9238787831839</v>
      </c>
    </row>
    <row r="12766" spans="3:3">
      <c r="C12766" s="13">
        <f t="shared" ca="1" si="984"/>
        <v>1998.9812967796561</v>
      </c>
    </row>
    <row r="12767" spans="3:3">
      <c r="C12767" s="13">
        <f t="shared" ca="1" si="984"/>
        <v>2010.1454577033653</v>
      </c>
    </row>
    <row r="12768" spans="3:3">
      <c r="C12768" s="13">
        <f t="shared" ca="1" si="984"/>
        <v>1998.9493093698682</v>
      </c>
    </row>
    <row r="12769" spans="3:3">
      <c r="C12769" s="13">
        <f t="shared" ca="1" si="984"/>
        <v>2006.7450421320436</v>
      </c>
    </row>
    <row r="12770" spans="3:3">
      <c r="C12770" s="13">
        <f t="shared" ca="1" si="984"/>
        <v>2000.8108533503473</v>
      </c>
    </row>
    <row r="12771" spans="3:3">
      <c r="C12771" s="13">
        <f t="shared" ca="1" si="984"/>
        <v>1996.6648846591322</v>
      </c>
    </row>
    <row r="12772" spans="3:3">
      <c r="C12772" s="13">
        <f t="shared" ca="1" si="984"/>
        <v>2001.3337731829849</v>
      </c>
    </row>
    <row r="12773" spans="3:3">
      <c r="C12773" s="13">
        <f t="shared" ca="1" si="984"/>
        <v>2018.6233406105439</v>
      </c>
    </row>
    <row r="12774" spans="3:3">
      <c r="C12774" s="13">
        <f t="shared" ca="1" si="984"/>
        <v>2014.849772313393</v>
      </c>
    </row>
    <row r="12775" spans="3:3">
      <c r="C12775" s="13">
        <f t="shared" ca="1" si="984"/>
        <v>2012.2310693157594</v>
      </c>
    </row>
    <row r="12776" spans="3:3">
      <c r="C12776" s="13">
        <f t="shared" ca="1" si="984"/>
        <v>2004.130473052594</v>
      </c>
    </row>
    <row r="12777" spans="3:3">
      <c r="C12777" s="13">
        <f t="shared" ca="1" si="984"/>
        <v>2016.8710381465203</v>
      </c>
    </row>
    <row r="12778" spans="3:3">
      <c r="C12778" s="13">
        <f t="shared" ca="1" si="984"/>
        <v>1998.1408701348887</v>
      </c>
    </row>
    <row r="12779" spans="3:3">
      <c r="C12779" s="13">
        <f t="shared" ca="1" si="984"/>
        <v>1999.2356932238288</v>
      </c>
    </row>
    <row r="12780" spans="3:3">
      <c r="C12780" s="13">
        <f t="shared" ca="1" si="984"/>
        <v>1992.6551532017186</v>
      </c>
    </row>
    <row r="12781" spans="3:3">
      <c r="C12781" s="13">
        <f t="shared" ca="1" si="984"/>
        <v>2003.5755982260848</v>
      </c>
    </row>
    <row r="12782" spans="3:3">
      <c r="C12782" s="13">
        <f t="shared" ca="1" si="984"/>
        <v>2007.3891670470823</v>
      </c>
    </row>
    <row r="12783" spans="3:3">
      <c r="C12783" s="13">
        <f t="shared" ca="1" si="984"/>
        <v>1988.8666087095155</v>
      </c>
    </row>
    <row r="12784" spans="3:3">
      <c r="C12784" s="13">
        <f t="shared" ca="1" si="984"/>
        <v>1995.8588312406816</v>
      </c>
    </row>
    <row r="12785" spans="3:3">
      <c r="C12785" s="13">
        <f t="shared" ca="1" si="984"/>
        <v>2013.0351347694273</v>
      </c>
    </row>
    <row r="12786" spans="3:3">
      <c r="C12786" s="13">
        <f t="shared" ca="1" si="984"/>
        <v>2014.4368722395641</v>
      </c>
    </row>
    <row r="12787" spans="3:3">
      <c r="C12787" s="13">
        <f t="shared" ca="1" si="984"/>
        <v>1996.1633130302475</v>
      </c>
    </row>
    <row r="12788" spans="3:3">
      <c r="C12788" s="13">
        <f t="shared" ca="1" si="984"/>
        <v>2009.2382764070524</v>
      </c>
    </row>
    <row r="12789" spans="3:3">
      <c r="C12789" s="13">
        <f t="shared" ca="1" si="984"/>
        <v>2020.05210699793</v>
      </c>
    </row>
    <row r="12790" spans="3:3">
      <c r="C12790" s="13">
        <f t="shared" ca="1" si="984"/>
        <v>2006.7519154291786</v>
      </c>
    </row>
    <row r="12791" spans="3:3">
      <c r="C12791" s="13">
        <f t="shared" ca="1" si="984"/>
        <v>2001.0415868466239</v>
      </c>
    </row>
    <row r="12792" spans="3:3">
      <c r="C12792" s="13">
        <f t="shared" ca="1" si="984"/>
        <v>1989.5805054846596</v>
      </c>
    </row>
    <row r="12793" spans="3:3">
      <c r="C12793" s="13">
        <f t="shared" ca="1" si="984"/>
        <v>2009.8375585097829</v>
      </c>
    </row>
    <row r="12794" spans="3:3">
      <c r="C12794" s="13">
        <f t="shared" ca="1" si="984"/>
        <v>1988.8862522228919</v>
      </c>
    </row>
    <row r="12795" spans="3:3">
      <c r="C12795" s="13">
        <f t="shared" ca="1" si="984"/>
        <v>2025.5574694161605</v>
      </c>
    </row>
    <row r="12796" spans="3:3">
      <c r="C12796" s="13">
        <f t="shared" ca="1" si="984"/>
        <v>1982.1472166242056</v>
      </c>
    </row>
    <row r="12797" spans="3:3">
      <c r="C12797" s="13">
        <f t="shared" ca="1" si="984"/>
        <v>1983.2091320416691</v>
      </c>
    </row>
    <row r="12798" spans="3:3">
      <c r="C12798" s="13">
        <f t="shared" ca="1" si="984"/>
        <v>2003.8800596812266</v>
      </c>
    </row>
    <row r="12799" spans="3:3">
      <c r="C12799" s="13">
        <f t="shared" ca="1" si="984"/>
        <v>2000.2258349969793</v>
      </c>
    </row>
    <row r="12800" spans="3:3">
      <c r="C12800" s="13">
        <f t="shared" ca="1" si="984"/>
        <v>2003.6852028082374</v>
      </c>
    </row>
    <row r="12801" spans="3:3">
      <c r="C12801" s="13">
        <f t="shared" ca="1" si="984"/>
        <v>2013.7183302134063</v>
      </c>
    </row>
    <row r="12802" spans="3:3">
      <c r="C12802" s="13">
        <f t="shared" ca="1" si="984"/>
        <v>2004.8289450041411</v>
      </c>
    </row>
    <row r="12803" spans="3:3">
      <c r="C12803" s="13">
        <f t="shared" ca="1" si="984"/>
        <v>2004.0332553075348</v>
      </c>
    </row>
    <row r="12804" spans="3:3">
      <c r="C12804" s="13">
        <f t="shared" ca="1" si="984"/>
        <v>1995.5310643432158</v>
      </c>
    </row>
    <row r="12805" spans="3:3">
      <c r="C12805" s="13">
        <f t="shared" ca="1" si="984"/>
        <v>1997.6942076115931</v>
      </c>
    </row>
    <row r="12806" spans="3:3">
      <c r="C12806" s="13">
        <f t="shared" ca="1" si="984"/>
        <v>2000.787667916223</v>
      </c>
    </row>
    <row r="12807" spans="3:3">
      <c r="C12807" s="13">
        <f t="shared" ca="1" si="984"/>
        <v>1994.3461697239941</v>
      </c>
    </row>
    <row r="12808" spans="3:3">
      <c r="C12808" s="13">
        <f t="shared" ca="1" si="984"/>
        <v>1997.0518341085406</v>
      </c>
    </row>
    <row r="12809" spans="3:3">
      <c r="C12809" s="13">
        <f t="shared" ca="1" si="984"/>
        <v>1996.3233431168314</v>
      </c>
    </row>
    <row r="12810" spans="3:3">
      <c r="C12810" s="13">
        <f t="shared" ca="1" si="984"/>
        <v>2013.1088784858348</v>
      </c>
    </row>
    <row r="12811" spans="3:3">
      <c r="C12811" s="13">
        <f t="shared" ca="1" si="984"/>
        <v>2013.7689144126759</v>
      </c>
    </row>
    <row r="12812" spans="3:3">
      <c r="C12812" s="13">
        <f t="shared" ca="1" si="984"/>
        <v>1997.2269284364386</v>
      </c>
    </row>
    <row r="12813" spans="3:3">
      <c r="C12813" s="13">
        <f t="shared" ca="1" si="984"/>
        <v>2022.4200887409027</v>
      </c>
    </row>
    <row r="12814" spans="3:3">
      <c r="C12814" s="13">
        <f t="shared" ca="1" si="984"/>
        <v>1998.4010851510868</v>
      </c>
    </row>
    <row r="12815" spans="3:3">
      <c r="C12815" s="13">
        <f t="shared" ca="1" si="984"/>
        <v>2007.1986864835524</v>
      </c>
    </row>
    <row r="12816" spans="3:3">
      <c r="C12816" s="13">
        <f t="shared" ca="1" si="984"/>
        <v>2002.9213052624034</v>
      </c>
    </row>
    <row r="12817" spans="3:3">
      <c r="C12817" s="13">
        <f t="shared" ca="1" si="984"/>
        <v>2001.5342756792529</v>
      </c>
    </row>
    <row r="12818" spans="3:3">
      <c r="C12818" s="13">
        <f t="shared" ca="1" si="984"/>
        <v>1994.0578559749611</v>
      </c>
    </row>
    <row r="12819" spans="3:3">
      <c r="C12819" s="13">
        <f t="shared" ca="1" si="984"/>
        <v>2011.9840241114093</v>
      </c>
    </row>
    <row r="12820" spans="3:3">
      <c r="C12820" s="13">
        <f t="shared" ca="1" si="984"/>
        <v>1989.8248199028501</v>
      </c>
    </row>
    <row r="12821" spans="3:3">
      <c r="C12821" s="13">
        <f t="shared" ca="1" si="984"/>
        <v>1997.4628591112057</v>
      </c>
    </row>
    <row r="12822" spans="3:3">
      <c r="C12822" s="13">
        <f t="shared" ca="1" si="984"/>
        <v>1994.229004537566</v>
      </c>
    </row>
    <row r="12823" spans="3:3">
      <c r="C12823" s="13">
        <f t="shared" ca="1" si="984"/>
        <v>2015.5983707212367</v>
      </c>
    </row>
    <row r="12824" spans="3:3">
      <c r="C12824" s="13">
        <f t="shared" ref="C12824:C12887" ca="1" si="985">NORMINV(RAND(),$D$3,$G$3)</f>
        <v>2011.39979094572</v>
      </c>
    </row>
    <row r="12825" spans="3:3">
      <c r="C12825" s="13">
        <f t="shared" ca="1" si="985"/>
        <v>1996.0457258163769</v>
      </c>
    </row>
    <row r="12826" spans="3:3">
      <c r="C12826" s="13">
        <f t="shared" ca="1" si="985"/>
        <v>1986.6291956198577</v>
      </c>
    </row>
    <row r="12827" spans="3:3">
      <c r="C12827" s="13">
        <f t="shared" ca="1" si="985"/>
        <v>1993.9806485447371</v>
      </c>
    </row>
    <row r="12828" spans="3:3">
      <c r="C12828" s="13">
        <f t="shared" ca="1" si="985"/>
        <v>1996.7844925773857</v>
      </c>
    </row>
    <row r="12829" spans="3:3">
      <c r="C12829" s="13">
        <f t="shared" ca="1" si="985"/>
        <v>1986.3448844494894</v>
      </c>
    </row>
    <row r="12830" spans="3:3">
      <c r="C12830" s="13">
        <f t="shared" ca="1" si="985"/>
        <v>1996.8471933688916</v>
      </c>
    </row>
    <row r="12831" spans="3:3">
      <c r="C12831" s="13">
        <f t="shared" ca="1" si="985"/>
        <v>1999.1896935130696</v>
      </c>
    </row>
    <row r="12832" spans="3:3">
      <c r="C12832" s="13">
        <f t="shared" ca="1" si="985"/>
        <v>1988.6585306481252</v>
      </c>
    </row>
    <row r="12833" spans="3:3">
      <c r="C12833" s="13">
        <f t="shared" ca="1" si="985"/>
        <v>1994.8055627389563</v>
      </c>
    </row>
    <row r="12834" spans="3:3">
      <c r="C12834" s="13">
        <f t="shared" ca="1" si="985"/>
        <v>1990.1843989963495</v>
      </c>
    </row>
    <row r="12835" spans="3:3">
      <c r="C12835" s="13">
        <f t="shared" ca="1" si="985"/>
        <v>2001.5029916689984</v>
      </c>
    </row>
    <row r="12836" spans="3:3">
      <c r="C12836" s="13">
        <f t="shared" ca="1" si="985"/>
        <v>1983.9926900019329</v>
      </c>
    </row>
    <row r="12837" spans="3:3">
      <c r="C12837" s="13">
        <f t="shared" ca="1" si="985"/>
        <v>2003.4066921639576</v>
      </c>
    </row>
    <row r="12838" spans="3:3">
      <c r="C12838" s="13">
        <f t="shared" ca="1" si="985"/>
        <v>2006.8037705862619</v>
      </c>
    </row>
    <row r="12839" spans="3:3">
      <c r="C12839" s="13">
        <f t="shared" ca="1" si="985"/>
        <v>1986.5970271639085</v>
      </c>
    </row>
    <row r="12840" spans="3:3">
      <c r="C12840" s="13">
        <f t="shared" ca="1" si="985"/>
        <v>1997.625615199064</v>
      </c>
    </row>
    <row r="12841" spans="3:3">
      <c r="C12841" s="13">
        <f t="shared" ca="1" si="985"/>
        <v>1991.2991335717199</v>
      </c>
    </row>
    <row r="12842" spans="3:3">
      <c r="C12842" s="13">
        <f t="shared" ca="1" si="985"/>
        <v>2006.5885917215808</v>
      </c>
    </row>
    <row r="12843" spans="3:3">
      <c r="C12843" s="13">
        <f t="shared" ca="1" si="985"/>
        <v>1991.1537336267104</v>
      </c>
    </row>
    <row r="12844" spans="3:3">
      <c r="C12844" s="13">
        <f t="shared" ca="1" si="985"/>
        <v>1992.7536247135758</v>
      </c>
    </row>
    <row r="12845" spans="3:3">
      <c r="C12845" s="13">
        <f t="shared" ca="1" si="985"/>
        <v>1992.8762343859635</v>
      </c>
    </row>
    <row r="12846" spans="3:3">
      <c r="C12846" s="13">
        <f t="shared" ca="1" si="985"/>
        <v>2002.9185624434908</v>
      </c>
    </row>
    <row r="12847" spans="3:3">
      <c r="C12847" s="13">
        <f t="shared" ca="1" si="985"/>
        <v>1989.855907089149</v>
      </c>
    </row>
    <row r="12848" spans="3:3">
      <c r="C12848" s="13">
        <f t="shared" ca="1" si="985"/>
        <v>2000.8844835540483</v>
      </c>
    </row>
    <row r="12849" spans="3:3">
      <c r="C12849" s="13">
        <f t="shared" ca="1" si="985"/>
        <v>1982.5892681448163</v>
      </c>
    </row>
    <row r="12850" spans="3:3">
      <c r="C12850" s="13">
        <f t="shared" ca="1" si="985"/>
        <v>2011.3518643456157</v>
      </c>
    </row>
    <row r="12851" spans="3:3">
      <c r="C12851" s="13">
        <f t="shared" ca="1" si="985"/>
        <v>2003.4113481253366</v>
      </c>
    </row>
    <row r="12852" spans="3:3">
      <c r="C12852" s="13">
        <f t="shared" ca="1" si="985"/>
        <v>1991.682012013029</v>
      </c>
    </row>
    <row r="12853" spans="3:3">
      <c r="C12853" s="13">
        <f t="shared" ca="1" si="985"/>
        <v>1992.1975979159261</v>
      </c>
    </row>
    <row r="12854" spans="3:3">
      <c r="C12854" s="13">
        <f t="shared" ca="1" si="985"/>
        <v>1988.0440096294087</v>
      </c>
    </row>
    <row r="12855" spans="3:3">
      <c r="C12855" s="13">
        <f t="shared" ca="1" si="985"/>
        <v>2018.5903353670487</v>
      </c>
    </row>
    <row r="12856" spans="3:3">
      <c r="C12856" s="13">
        <f t="shared" ca="1" si="985"/>
        <v>1979.5009676774275</v>
      </c>
    </row>
    <row r="12857" spans="3:3">
      <c r="C12857" s="13">
        <f t="shared" ca="1" si="985"/>
        <v>2017.0859037164175</v>
      </c>
    </row>
    <row r="12858" spans="3:3">
      <c r="C12858" s="13">
        <f t="shared" ca="1" si="985"/>
        <v>1994.2431394118387</v>
      </c>
    </row>
    <row r="12859" spans="3:3">
      <c r="C12859" s="13">
        <f t="shared" ca="1" si="985"/>
        <v>1999.1538745221969</v>
      </c>
    </row>
    <row r="12860" spans="3:3">
      <c r="C12860" s="13">
        <f t="shared" ca="1" si="985"/>
        <v>2003.6415116804876</v>
      </c>
    </row>
    <row r="12861" spans="3:3">
      <c r="C12861" s="13">
        <f t="shared" ca="1" si="985"/>
        <v>2009.8517347548493</v>
      </c>
    </row>
    <row r="12862" spans="3:3">
      <c r="C12862" s="13">
        <f t="shared" ca="1" si="985"/>
        <v>1992.56615021321</v>
      </c>
    </row>
    <row r="12863" spans="3:3">
      <c r="C12863" s="13">
        <f t="shared" ca="1" si="985"/>
        <v>1992.5642735590752</v>
      </c>
    </row>
    <row r="12864" spans="3:3">
      <c r="C12864" s="13">
        <f t="shared" ca="1" si="985"/>
        <v>1993.1669428555811</v>
      </c>
    </row>
    <row r="12865" spans="3:3">
      <c r="C12865" s="13">
        <f t="shared" ca="1" si="985"/>
        <v>2004.0031205885991</v>
      </c>
    </row>
    <row r="12866" spans="3:3">
      <c r="C12866" s="13">
        <f t="shared" ca="1" si="985"/>
        <v>2004.0151307748881</v>
      </c>
    </row>
    <row r="12867" spans="3:3">
      <c r="C12867" s="13">
        <f t="shared" ca="1" si="985"/>
        <v>2001.7178993525354</v>
      </c>
    </row>
    <row r="12868" spans="3:3">
      <c r="C12868" s="13">
        <f t="shared" ca="1" si="985"/>
        <v>2008.8791085542143</v>
      </c>
    </row>
    <row r="12869" spans="3:3">
      <c r="C12869" s="13">
        <f t="shared" ca="1" si="985"/>
        <v>2000.2626655696017</v>
      </c>
    </row>
    <row r="12870" spans="3:3">
      <c r="C12870" s="13">
        <f t="shared" ca="1" si="985"/>
        <v>2018.8256093794732</v>
      </c>
    </row>
    <row r="12871" spans="3:3">
      <c r="C12871" s="13">
        <f t="shared" ca="1" si="985"/>
        <v>1983.8998428552648</v>
      </c>
    </row>
    <row r="12872" spans="3:3">
      <c r="C12872" s="13">
        <f t="shared" ca="1" si="985"/>
        <v>1992.4566484344061</v>
      </c>
    </row>
    <row r="12873" spans="3:3">
      <c r="C12873" s="13">
        <f t="shared" ca="1" si="985"/>
        <v>1986.3701614342406</v>
      </c>
    </row>
    <row r="12874" spans="3:3">
      <c r="C12874" s="13">
        <f t="shared" ca="1" si="985"/>
        <v>1999.1758212152781</v>
      </c>
    </row>
    <row r="12875" spans="3:3">
      <c r="C12875" s="13">
        <f t="shared" ca="1" si="985"/>
        <v>2003.6016416668906</v>
      </c>
    </row>
    <row r="12876" spans="3:3">
      <c r="C12876" s="13">
        <f t="shared" ca="1" si="985"/>
        <v>2016.2958455792023</v>
      </c>
    </row>
    <row r="12877" spans="3:3">
      <c r="C12877" s="13">
        <f t="shared" ca="1" si="985"/>
        <v>2008.8388593620241</v>
      </c>
    </row>
    <row r="12878" spans="3:3">
      <c r="C12878" s="13">
        <f t="shared" ca="1" si="985"/>
        <v>1996.7814880389822</v>
      </c>
    </row>
    <row r="12879" spans="3:3">
      <c r="C12879" s="13">
        <f t="shared" ca="1" si="985"/>
        <v>1989.1045808894298</v>
      </c>
    </row>
    <row r="12880" spans="3:3">
      <c r="C12880" s="13">
        <f t="shared" ca="1" si="985"/>
        <v>1983.4750631735646</v>
      </c>
    </row>
    <row r="12881" spans="3:3">
      <c r="C12881" s="13">
        <f t="shared" ca="1" si="985"/>
        <v>2003.4265425907222</v>
      </c>
    </row>
    <row r="12882" spans="3:3">
      <c r="C12882" s="13">
        <f t="shared" ca="1" si="985"/>
        <v>1988.9212727795325</v>
      </c>
    </row>
    <row r="12883" spans="3:3">
      <c r="C12883" s="13">
        <f t="shared" ca="1" si="985"/>
        <v>1992.8961542572267</v>
      </c>
    </row>
    <row r="12884" spans="3:3">
      <c r="C12884" s="13">
        <f t="shared" ca="1" si="985"/>
        <v>1996.3099884828262</v>
      </c>
    </row>
    <row r="12885" spans="3:3">
      <c r="C12885" s="13">
        <f t="shared" ca="1" si="985"/>
        <v>2006.6412468463034</v>
      </c>
    </row>
    <row r="12886" spans="3:3">
      <c r="C12886" s="13">
        <f t="shared" ca="1" si="985"/>
        <v>1993.780006489324</v>
      </c>
    </row>
    <row r="12887" spans="3:3">
      <c r="C12887" s="13">
        <f t="shared" ca="1" si="985"/>
        <v>1984.3440194611255</v>
      </c>
    </row>
    <row r="12888" spans="3:3">
      <c r="C12888" s="13">
        <f t="shared" ref="C12888:C12951" ca="1" si="986">NORMINV(RAND(),$D$3,$G$3)</f>
        <v>1979.4620742014949</v>
      </c>
    </row>
    <row r="12889" spans="3:3">
      <c r="C12889" s="13">
        <f t="shared" ca="1" si="986"/>
        <v>2023.2802460389839</v>
      </c>
    </row>
    <row r="12890" spans="3:3">
      <c r="C12890" s="13">
        <f t="shared" ca="1" si="986"/>
        <v>2007.6718899914931</v>
      </c>
    </row>
    <row r="12891" spans="3:3">
      <c r="C12891" s="13">
        <f t="shared" ca="1" si="986"/>
        <v>2013.44421392666</v>
      </c>
    </row>
    <row r="12892" spans="3:3">
      <c r="C12892" s="13">
        <f t="shared" ca="1" si="986"/>
        <v>2001.7945417459407</v>
      </c>
    </row>
    <row r="12893" spans="3:3">
      <c r="C12893" s="13">
        <f t="shared" ca="1" si="986"/>
        <v>2001.5899945274798</v>
      </c>
    </row>
    <row r="12894" spans="3:3">
      <c r="C12894" s="13">
        <f t="shared" ca="1" si="986"/>
        <v>2018.8939687860327</v>
      </c>
    </row>
    <row r="12895" spans="3:3">
      <c r="C12895" s="13">
        <f t="shared" ca="1" si="986"/>
        <v>2001.2375014843408</v>
      </c>
    </row>
    <row r="12896" spans="3:3">
      <c r="C12896" s="13">
        <f t="shared" ca="1" si="986"/>
        <v>2013.1664552508789</v>
      </c>
    </row>
    <row r="12897" spans="3:3">
      <c r="C12897" s="13">
        <f t="shared" ca="1" si="986"/>
        <v>1998.7917892767991</v>
      </c>
    </row>
    <row r="12898" spans="3:3">
      <c r="C12898" s="13">
        <f t="shared" ca="1" si="986"/>
        <v>2011.7151625205497</v>
      </c>
    </row>
    <row r="12899" spans="3:3">
      <c r="C12899" s="13">
        <f t="shared" ca="1" si="986"/>
        <v>1997.5926555056465</v>
      </c>
    </row>
    <row r="12900" spans="3:3">
      <c r="C12900" s="13">
        <f t="shared" ca="1" si="986"/>
        <v>1982.7511568085624</v>
      </c>
    </row>
    <row r="12901" spans="3:3">
      <c r="C12901" s="13">
        <f t="shared" ca="1" si="986"/>
        <v>1973.7580506312511</v>
      </c>
    </row>
    <row r="12902" spans="3:3">
      <c r="C12902" s="13">
        <f t="shared" ca="1" si="986"/>
        <v>2009.4331953588251</v>
      </c>
    </row>
    <row r="12903" spans="3:3">
      <c r="C12903" s="13">
        <f t="shared" ca="1" si="986"/>
        <v>1995.9063423729394</v>
      </c>
    </row>
    <row r="12904" spans="3:3">
      <c r="C12904" s="13">
        <f t="shared" ca="1" si="986"/>
        <v>1994.6195219554411</v>
      </c>
    </row>
    <row r="12905" spans="3:3">
      <c r="C12905" s="13">
        <f t="shared" ca="1" si="986"/>
        <v>2017.3318047356497</v>
      </c>
    </row>
    <row r="12906" spans="3:3">
      <c r="C12906" s="13">
        <f t="shared" ca="1" si="986"/>
        <v>1993.1230143611167</v>
      </c>
    </row>
    <row r="12907" spans="3:3">
      <c r="C12907" s="13">
        <f t="shared" ca="1" si="986"/>
        <v>1982.2581179509548</v>
      </c>
    </row>
    <row r="12908" spans="3:3">
      <c r="C12908" s="13">
        <f t="shared" ca="1" si="986"/>
        <v>2008.2216402809506</v>
      </c>
    </row>
    <row r="12909" spans="3:3">
      <c r="C12909" s="13">
        <f t="shared" ca="1" si="986"/>
        <v>2007.2216486856994</v>
      </c>
    </row>
    <row r="12910" spans="3:3">
      <c r="C12910" s="13">
        <f t="shared" ca="1" si="986"/>
        <v>2002.9740703607526</v>
      </c>
    </row>
    <row r="12911" spans="3:3">
      <c r="C12911" s="13">
        <f t="shared" ca="1" si="986"/>
        <v>2015.1742301244499</v>
      </c>
    </row>
    <row r="12912" spans="3:3">
      <c r="C12912" s="13">
        <f t="shared" ca="1" si="986"/>
        <v>2019.0344334789002</v>
      </c>
    </row>
    <row r="12913" spans="3:3">
      <c r="C12913" s="13">
        <f t="shared" ca="1" si="986"/>
        <v>1987.1049174902064</v>
      </c>
    </row>
    <row r="12914" spans="3:3">
      <c r="C12914" s="13">
        <f t="shared" ca="1" si="986"/>
        <v>1992.2440971969213</v>
      </c>
    </row>
    <row r="12915" spans="3:3">
      <c r="C12915" s="13">
        <f t="shared" ca="1" si="986"/>
        <v>1995.3988411886246</v>
      </c>
    </row>
    <row r="12916" spans="3:3">
      <c r="C12916" s="13">
        <f t="shared" ca="1" si="986"/>
        <v>2008.1637240233235</v>
      </c>
    </row>
    <row r="12917" spans="3:3">
      <c r="C12917" s="13">
        <f t="shared" ca="1" si="986"/>
        <v>1997.787707936583</v>
      </c>
    </row>
    <row r="12918" spans="3:3">
      <c r="C12918" s="13">
        <f t="shared" ca="1" si="986"/>
        <v>2014.9851965205405</v>
      </c>
    </row>
    <row r="12919" spans="3:3">
      <c r="C12919" s="13">
        <f t="shared" ca="1" si="986"/>
        <v>2011.9827197919533</v>
      </c>
    </row>
    <row r="12920" spans="3:3">
      <c r="C12920" s="13">
        <f t="shared" ca="1" si="986"/>
        <v>2010.4833187840843</v>
      </c>
    </row>
    <row r="12921" spans="3:3">
      <c r="C12921" s="13">
        <f t="shared" ca="1" si="986"/>
        <v>1996.5417016507483</v>
      </c>
    </row>
    <row r="12922" spans="3:3">
      <c r="C12922" s="13">
        <f t="shared" ca="1" si="986"/>
        <v>2015.2803321175795</v>
      </c>
    </row>
    <row r="12923" spans="3:3">
      <c r="C12923" s="13">
        <f t="shared" ca="1" si="986"/>
        <v>2005.6283211305063</v>
      </c>
    </row>
    <row r="12924" spans="3:3">
      <c r="C12924" s="13">
        <f t="shared" ca="1" si="986"/>
        <v>2011.7918244917319</v>
      </c>
    </row>
    <row r="12925" spans="3:3">
      <c r="C12925" s="13">
        <f t="shared" ca="1" si="986"/>
        <v>1992.3081079575315</v>
      </c>
    </row>
    <row r="12926" spans="3:3">
      <c r="C12926" s="13">
        <f t="shared" ca="1" si="986"/>
        <v>2001.2214801129285</v>
      </c>
    </row>
    <row r="12927" spans="3:3">
      <c r="C12927" s="13">
        <f t="shared" ca="1" si="986"/>
        <v>1995.7365117781167</v>
      </c>
    </row>
    <row r="12928" spans="3:3">
      <c r="C12928" s="13">
        <f t="shared" ca="1" si="986"/>
        <v>1987.6039725946844</v>
      </c>
    </row>
    <row r="12929" spans="3:3">
      <c r="C12929" s="13">
        <f t="shared" ca="1" si="986"/>
        <v>2003.7092536035445</v>
      </c>
    </row>
    <row r="12930" spans="3:3">
      <c r="C12930" s="13">
        <f t="shared" ca="1" si="986"/>
        <v>1998.0234351416948</v>
      </c>
    </row>
    <row r="12931" spans="3:3">
      <c r="C12931" s="13">
        <f t="shared" ca="1" si="986"/>
        <v>2009.4528554402107</v>
      </c>
    </row>
    <row r="12932" spans="3:3">
      <c r="C12932" s="13">
        <f t="shared" ca="1" si="986"/>
        <v>2000.4907637211822</v>
      </c>
    </row>
    <row r="12933" spans="3:3">
      <c r="C12933" s="13">
        <f t="shared" ca="1" si="986"/>
        <v>2012.490780992181</v>
      </c>
    </row>
    <row r="12934" spans="3:3">
      <c r="C12934" s="13">
        <f t="shared" ca="1" si="986"/>
        <v>1992.8512107511274</v>
      </c>
    </row>
    <row r="12935" spans="3:3">
      <c r="C12935" s="13">
        <f t="shared" ca="1" si="986"/>
        <v>1990.4062982030769</v>
      </c>
    </row>
    <row r="12936" spans="3:3">
      <c r="C12936" s="13">
        <f t="shared" ca="1" si="986"/>
        <v>2025.7699022915008</v>
      </c>
    </row>
    <row r="12937" spans="3:3">
      <c r="C12937" s="13">
        <f t="shared" ca="1" si="986"/>
        <v>2013.7864398523122</v>
      </c>
    </row>
    <row r="12938" spans="3:3">
      <c r="C12938" s="13">
        <f t="shared" ca="1" si="986"/>
        <v>1984.229670203272</v>
      </c>
    </row>
    <row r="12939" spans="3:3">
      <c r="C12939" s="13">
        <f t="shared" ca="1" si="986"/>
        <v>2001.3924051671193</v>
      </c>
    </row>
    <row r="12940" spans="3:3">
      <c r="C12940" s="13">
        <f t="shared" ca="1" si="986"/>
        <v>1990.7677847546827</v>
      </c>
    </row>
    <row r="12941" spans="3:3">
      <c r="C12941" s="13">
        <f t="shared" ca="1" si="986"/>
        <v>2000.5522065946382</v>
      </c>
    </row>
    <row r="12942" spans="3:3">
      <c r="C12942" s="13">
        <f t="shared" ca="1" si="986"/>
        <v>1986.786212070547</v>
      </c>
    </row>
    <row r="12943" spans="3:3">
      <c r="C12943" s="13">
        <f t="shared" ca="1" si="986"/>
        <v>1980.515938300276</v>
      </c>
    </row>
    <row r="12944" spans="3:3">
      <c r="C12944" s="13">
        <f t="shared" ca="1" si="986"/>
        <v>2000.6540867907731</v>
      </c>
    </row>
    <row r="12945" spans="3:3">
      <c r="C12945" s="13">
        <f t="shared" ca="1" si="986"/>
        <v>1995.6809789826946</v>
      </c>
    </row>
    <row r="12946" spans="3:3">
      <c r="C12946" s="13">
        <f t="shared" ca="1" si="986"/>
        <v>2010.5998837187021</v>
      </c>
    </row>
    <row r="12947" spans="3:3">
      <c r="C12947" s="13">
        <f t="shared" ca="1" si="986"/>
        <v>2003.7090906008157</v>
      </c>
    </row>
    <row r="12948" spans="3:3">
      <c r="C12948" s="13">
        <f t="shared" ca="1" si="986"/>
        <v>2001.16284497884</v>
      </c>
    </row>
    <row r="12949" spans="3:3">
      <c r="C12949" s="13">
        <f t="shared" ca="1" si="986"/>
        <v>1999.5119673128308</v>
      </c>
    </row>
    <row r="12950" spans="3:3">
      <c r="C12950" s="13">
        <f t="shared" ca="1" si="986"/>
        <v>1998.7117071208452</v>
      </c>
    </row>
    <row r="12951" spans="3:3">
      <c r="C12951" s="13">
        <f t="shared" ca="1" si="986"/>
        <v>1999.4468462535287</v>
      </c>
    </row>
    <row r="12952" spans="3:3">
      <c r="C12952" s="13">
        <f t="shared" ref="C12952:C13015" ca="1" si="987">NORMINV(RAND(),$D$3,$G$3)</f>
        <v>2026.9032405388368</v>
      </c>
    </row>
    <row r="12953" spans="3:3">
      <c r="C12953" s="13">
        <f t="shared" ca="1" si="987"/>
        <v>1993.3370035882297</v>
      </c>
    </row>
    <row r="12954" spans="3:3">
      <c r="C12954" s="13">
        <f t="shared" ca="1" si="987"/>
        <v>1995.586904511312</v>
      </c>
    </row>
    <row r="12955" spans="3:3">
      <c r="C12955" s="13">
        <f t="shared" ca="1" si="987"/>
        <v>2015.5634067959261</v>
      </c>
    </row>
    <row r="12956" spans="3:3">
      <c r="C12956" s="13">
        <f t="shared" ca="1" si="987"/>
        <v>2002.1439850796255</v>
      </c>
    </row>
    <row r="12957" spans="3:3">
      <c r="C12957" s="13">
        <f t="shared" ca="1" si="987"/>
        <v>1989.509909496069</v>
      </c>
    </row>
    <row r="12958" spans="3:3">
      <c r="C12958" s="13">
        <f t="shared" ca="1" si="987"/>
        <v>1983.0495468524182</v>
      </c>
    </row>
    <row r="12959" spans="3:3">
      <c r="C12959" s="13">
        <f t="shared" ca="1" si="987"/>
        <v>2004.8243660081937</v>
      </c>
    </row>
    <row r="12960" spans="3:3">
      <c r="C12960" s="13">
        <f t="shared" ca="1" si="987"/>
        <v>1993.2886466781158</v>
      </c>
    </row>
    <row r="12961" spans="3:3">
      <c r="C12961" s="13">
        <f t="shared" ca="1" si="987"/>
        <v>2010.8494221227129</v>
      </c>
    </row>
    <row r="12962" spans="3:3">
      <c r="C12962" s="13">
        <f t="shared" ca="1" si="987"/>
        <v>2007.1715138880613</v>
      </c>
    </row>
    <row r="12963" spans="3:3">
      <c r="C12963" s="13">
        <f t="shared" ca="1" si="987"/>
        <v>1973.9416708119018</v>
      </c>
    </row>
    <row r="12964" spans="3:3">
      <c r="C12964" s="13">
        <f t="shared" ca="1" si="987"/>
        <v>2021.249413197839</v>
      </c>
    </row>
    <row r="12965" spans="3:3">
      <c r="C12965" s="13">
        <f t="shared" ca="1" si="987"/>
        <v>1988.7121410607447</v>
      </c>
    </row>
    <row r="12966" spans="3:3">
      <c r="C12966" s="13">
        <f t="shared" ca="1" si="987"/>
        <v>1985.9202368658332</v>
      </c>
    </row>
    <row r="12967" spans="3:3">
      <c r="C12967" s="13">
        <f t="shared" ca="1" si="987"/>
        <v>1994.5155976865431</v>
      </c>
    </row>
    <row r="12968" spans="3:3">
      <c r="C12968" s="13">
        <f t="shared" ca="1" si="987"/>
        <v>2000.63176796162</v>
      </c>
    </row>
    <row r="12969" spans="3:3">
      <c r="C12969" s="13">
        <f t="shared" ca="1" si="987"/>
        <v>2011.7828754519403</v>
      </c>
    </row>
    <row r="12970" spans="3:3">
      <c r="C12970" s="13">
        <f t="shared" ca="1" si="987"/>
        <v>1999.4614738770479</v>
      </c>
    </row>
    <row r="12971" spans="3:3">
      <c r="C12971" s="13">
        <f t="shared" ca="1" si="987"/>
        <v>2009.1588774912912</v>
      </c>
    </row>
    <row r="12972" spans="3:3">
      <c r="C12972" s="13">
        <f t="shared" ca="1" si="987"/>
        <v>2018.7232658873181</v>
      </c>
    </row>
    <row r="12973" spans="3:3">
      <c r="C12973" s="13">
        <f t="shared" ca="1" si="987"/>
        <v>1986.4813467717292</v>
      </c>
    </row>
    <row r="12974" spans="3:3">
      <c r="C12974" s="13">
        <f t="shared" ca="1" si="987"/>
        <v>1988.6675663723463</v>
      </c>
    </row>
    <row r="12975" spans="3:3">
      <c r="C12975" s="13">
        <f t="shared" ca="1" si="987"/>
        <v>1984.190949274474</v>
      </c>
    </row>
    <row r="12976" spans="3:3">
      <c r="C12976" s="13">
        <f t="shared" ca="1" si="987"/>
        <v>2012.5452019140694</v>
      </c>
    </row>
    <row r="12977" spans="3:3">
      <c r="C12977" s="13">
        <f t="shared" ca="1" si="987"/>
        <v>1990.7979179976685</v>
      </c>
    </row>
    <row r="12978" spans="3:3">
      <c r="C12978" s="13">
        <f t="shared" ca="1" si="987"/>
        <v>1990.885203719494</v>
      </c>
    </row>
    <row r="12979" spans="3:3">
      <c r="C12979" s="13">
        <f t="shared" ca="1" si="987"/>
        <v>2018.8082753573035</v>
      </c>
    </row>
    <row r="12980" spans="3:3">
      <c r="C12980" s="13">
        <f t="shared" ca="1" si="987"/>
        <v>1985.625435972531</v>
      </c>
    </row>
    <row r="12981" spans="3:3">
      <c r="C12981" s="13">
        <f t="shared" ca="1" si="987"/>
        <v>2005.7437217692909</v>
      </c>
    </row>
    <row r="12982" spans="3:3">
      <c r="C12982" s="13">
        <f t="shared" ca="1" si="987"/>
        <v>1999.7850205916679</v>
      </c>
    </row>
    <row r="12983" spans="3:3">
      <c r="C12983" s="13">
        <f t="shared" ca="1" si="987"/>
        <v>1995.2203338242296</v>
      </c>
    </row>
    <row r="12984" spans="3:3">
      <c r="C12984" s="13">
        <f t="shared" ca="1" si="987"/>
        <v>1999.9096459857794</v>
      </c>
    </row>
    <row r="12985" spans="3:3">
      <c r="C12985" s="13">
        <f t="shared" ca="1" si="987"/>
        <v>1996.8342742813102</v>
      </c>
    </row>
    <row r="12986" spans="3:3">
      <c r="C12986" s="13">
        <f t="shared" ca="1" si="987"/>
        <v>2005.428674710409</v>
      </c>
    </row>
    <row r="12987" spans="3:3">
      <c r="C12987" s="13">
        <f t="shared" ca="1" si="987"/>
        <v>2002.4821314249739</v>
      </c>
    </row>
    <row r="12988" spans="3:3">
      <c r="C12988" s="13">
        <f t="shared" ca="1" si="987"/>
        <v>2011.997369166839</v>
      </c>
    </row>
    <row r="12989" spans="3:3">
      <c r="C12989" s="13">
        <f t="shared" ca="1" si="987"/>
        <v>2006.3318896999274</v>
      </c>
    </row>
    <row r="12990" spans="3:3">
      <c r="C12990" s="13">
        <f t="shared" ca="1" si="987"/>
        <v>2007.3137470686811</v>
      </c>
    </row>
    <row r="12991" spans="3:3">
      <c r="C12991" s="13">
        <f t="shared" ca="1" si="987"/>
        <v>2007.6182070609395</v>
      </c>
    </row>
    <row r="12992" spans="3:3">
      <c r="C12992" s="13">
        <f t="shared" ca="1" si="987"/>
        <v>1996.2066137583595</v>
      </c>
    </row>
    <row r="12993" spans="3:3">
      <c r="C12993" s="13">
        <f t="shared" ca="1" si="987"/>
        <v>1990.278000341362</v>
      </c>
    </row>
    <row r="12994" spans="3:3">
      <c r="C12994" s="13">
        <f t="shared" ca="1" si="987"/>
        <v>2006.6229219383779</v>
      </c>
    </row>
    <row r="12995" spans="3:3">
      <c r="C12995" s="13">
        <f t="shared" ca="1" si="987"/>
        <v>2014.1503089090625</v>
      </c>
    </row>
    <row r="12996" spans="3:3">
      <c r="C12996" s="13">
        <f t="shared" ca="1" si="987"/>
        <v>1991.7683259427192</v>
      </c>
    </row>
    <row r="12997" spans="3:3">
      <c r="C12997" s="13">
        <f t="shared" ca="1" si="987"/>
        <v>1995.2728230059447</v>
      </c>
    </row>
    <row r="12998" spans="3:3">
      <c r="C12998" s="13">
        <f t="shared" ca="1" si="987"/>
        <v>2006.9133457844705</v>
      </c>
    </row>
    <row r="12999" spans="3:3">
      <c r="C12999" s="13">
        <f t="shared" ca="1" si="987"/>
        <v>1987.085881907258</v>
      </c>
    </row>
    <row r="13000" spans="3:3">
      <c r="C13000" s="13">
        <f t="shared" ca="1" si="987"/>
        <v>1995.7130813826359</v>
      </c>
    </row>
    <row r="13001" spans="3:3">
      <c r="C13001" s="13">
        <f t="shared" ca="1" si="987"/>
        <v>1995.531840257582</v>
      </c>
    </row>
    <row r="13002" spans="3:3">
      <c r="C13002" s="13">
        <f t="shared" ca="1" si="987"/>
        <v>2016.0194140193971</v>
      </c>
    </row>
    <row r="13003" spans="3:3">
      <c r="C13003" s="13">
        <f t="shared" ca="1" si="987"/>
        <v>2004.272276670293</v>
      </c>
    </row>
    <row r="13004" spans="3:3">
      <c r="C13004" s="13">
        <f t="shared" ca="1" si="987"/>
        <v>1982.9328360400159</v>
      </c>
    </row>
    <row r="13005" spans="3:3">
      <c r="C13005" s="13">
        <f t="shared" ca="1" si="987"/>
        <v>2022.6200252149488</v>
      </c>
    </row>
    <row r="13006" spans="3:3">
      <c r="C13006" s="13">
        <f t="shared" ca="1" si="987"/>
        <v>1983.0537134519798</v>
      </c>
    </row>
    <row r="13007" spans="3:3">
      <c r="C13007" s="13">
        <f t="shared" ca="1" si="987"/>
        <v>1993.7144823952813</v>
      </c>
    </row>
    <row r="13008" spans="3:3">
      <c r="C13008" s="13">
        <f t="shared" ca="1" si="987"/>
        <v>2003.4947932062241</v>
      </c>
    </row>
    <row r="13009" spans="3:3">
      <c r="C13009" s="13">
        <f t="shared" ca="1" si="987"/>
        <v>2007.7493444888682</v>
      </c>
    </row>
    <row r="13010" spans="3:3">
      <c r="C13010" s="13">
        <f t="shared" ca="1" si="987"/>
        <v>2010.8105446639076</v>
      </c>
    </row>
    <row r="13011" spans="3:3">
      <c r="C13011" s="13">
        <f t="shared" ca="1" si="987"/>
        <v>2002.8357725924695</v>
      </c>
    </row>
    <row r="13012" spans="3:3">
      <c r="C13012" s="13">
        <f t="shared" ca="1" si="987"/>
        <v>1980.7661207252922</v>
      </c>
    </row>
    <row r="13013" spans="3:3">
      <c r="C13013" s="13">
        <f t="shared" ca="1" si="987"/>
        <v>2024.8646198999631</v>
      </c>
    </row>
    <row r="13014" spans="3:3">
      <c r="C13014" s="13">
        <f t="shared" ca="1" si="987"/>
        <v>2003.1635453250419</v>
      </c>
    </row>
    <row r="13015" spans="3:3">
      <c r="C13015" s="13">
        <f t="shared" ca="1" si="987"/>
        <v>2007.801218668965</v>
      </c>
    </row>
    <row r="13016" spans="3:3">
      <c r="C13016" s="13">
        <f t="shared" ref="C13016:C13079" ca="1" si="988">NORMINV(RAND(),$D$3,$G$3)</f>
        <v>1987.2050152885922</v>
      </c>
    </row>
    <row r="13017" spans="3:3">
      <c r="C13017" s="13">
        <f t="shared" ca="1" si="988"/>
        <v>1994.7431806991012</v>
      </c>
    </row>
    <row r="13018" spans="3:3">
      <c r="C13018" s="13">
        <f t="shared" ca="1" si="988"/>
        <v>2001.3973460217153</v>
      </c>
    </row>
    <row r="13019" spans="3:3">
      <c r="C13019" s="13">
        <f t="shared" ca="1" si="988"/>
        <v>2022.0745050071923</v>
      </c>
    </row>
    <row r="13020" spans="3:3">
      <c r="C13020" s="13">
        <f t="shared" ca="1" si="988"/>
        <v>1993.3792285376007</v>
      </c>
    </row>
    <row r="13021" spans="3:3">
      <c r="C13021" s="13">
        <f t="shared" ca="1" si="988"/>
        <v>1997.7429259561206</v>
      </c>
    </row>
    <row r="13022" spans="3:3">
      <c r="C13022" s="13">
        <f t="shared" ca="1" si="988"/>
        <v>2025.005916114289</v>
      </c>
    </row>
    <row r="13023" spans="3:3">
      <c r="C13023" s="13">
        <f t="shared" ca="1" si="988"/>
        <v>1980.0854603002085</v>
      </c>
    </row>
    <row r="13024" spans="3:3">
      <c r="C13024" s="13">
        <f t="shared" ca="1" si="988"/>
        <v>1987.105967510367</v>
      </c>
    </row>
    <row r="13025" spans="3:3">
      <c r="C13025" s="13">
        <f t="shared" ca="1" si="988"/>
        <v>2003.313579859026</v>
      </c>
    </row>
    <row r="13026" spans="3:3">
      <c r="C13026" s="13">
        <f t="shared" ca="1" si="988"/>
        <v>2010.653141138908</v>
      </c>
    </row>
    <row r="13027" spans="3:3">
      <c r="C13027" s="13">
        <f t="shared" ca="1" si="988"/>
        <v>1995.567525097093</v>
      </c>
    </row>
    <row r="13028" spans="3:3">
      <c r="C13028" s="13">
        <f t="shared" ca="1" si="988"/>
        <v>2015.6104526411546</v>
      </c>
    </row>
    <row r="13029" spans="3:3">
      <c r="C13029" s="13">
        <f t="shared" ca="1" si="988"/>
        <v>1981.3579770695508</v>
      </c>
    </row>
    <row r="13030" spans="3:3">
      <c r="C13030" s="13">
        <f t="shared" ca="1" si="988"/>
        <v>1989.2412430447675</v>
      </c>
    </row>
    <row r="13031" spans="3:3">
      <c r="C13031" s="13">
        <f t="shared" ca="1" si="988"/>
        <v>1994.8521290105684</v>
      </c>
    </row>
    <row r="13032" spans="3:3">
      <c r="C13032" s="13">
        <f t="shared" ca="1" si="988"/>
        <v>2017.665010082977</v>
      </c>
    </row>
    <row r="13033" spans="3:3">
      <c r="C13033" s="13">
        <f t="shared" ca="1" si="988"/>
        <v>2001.7443905730556</v>
      </c>
    </row>
    <row r="13034" spans="3:3">
      <c r="C13034" s="13">
        <f t="shared" ca="1" si="988"/>
        <v>2005.7849341952501</v>
      </c>
    </row>
    <row r="13035" spans="3:3">
      <c r="C13035" s="13">
        <f t="shared" ca="1" si="988"/>
        <v>2001.1089644927997</v>
      </c>
    </row>
    <row r="13036" spans="3:3">
      <c r="C13036" s="13">
        <f t="shared" ca="1" si="988"/>
        <v>2021.8104897375051</v>
      </c>
    </row>
    <row r="13037" spans="3:3">
      <c r="C13037" s="13">
        <f t="shared" ca="1" si="988"/>
        <v>1999.5750673579764</v>
      </c>
    </row>
    <row r="13038" spans="3:3">
      <c r="C13038" s="13">
        <f t="shared" ca="1" si="988"/>
        <v>1998.7894276692298</v>
      </c>
    </row>
    <row r="13039" spans="3:3">
      <c r="C13039" s="13">
        <f t="shared" ca="1" si="988"/>
        <v>1989.1734513841284</v>
      </c>
    </row>
    <row r="13040" spans="3:3">
      <c r="C13040" s="13">
        <f t="shared" ca="1" si="988"/>
        <v>1986.5362147264379</v>
      </c>
    </row>
    <row r="13041" spans="3:3">
      <c r="C13041" s="13">
        <f t="shared" ca="1" si="988"/>
        <v>1991.0873564946392</v>
      </c>
    </row>
    <row r="13042" spans="3:3">
      <c r="C13042" s="13">
        <f t="shared" ca="1" si="988"/>
        <v>1993.5290799670145</v>
      </c>
    </row>
    <row r="13043" spans="3:3">
      <c r="C13043" s="13">
        <f t="shared" ca="1" si="988"/>
        <v>2000.29787310351</v>
      </c>
    </row>
    <row r="13044" spans="3:3">
      <c r="C13044" s="13">
        <f t="shared" ca="1" si="988"/>
        <v>2000.6585854729099</v>
      </c>
    </row>
    <row r="13045" spans="3:3">
      <c r="C13045" s="13">
        <f t="shared" ca="1" si="988"/>
        <v>1998.9357278522571</v>
      </c>
    </row>
    <row r="13046" spans="3:3">
      <c r="C13046" s="13">
        <f t="shared" ca="1" si="988"/>
        <v>2004.8596298613024</v>
      </c>
    </row>
    <row r="13047" spans="3:3">
      <c r="C13047" s="13">
        <f t="shared" ca="1" si="988"/>
        <v>2013.7842556622259</v>
      </c>
    </row>
    <row r="13048" spans="3:3">
      <c r="C13048" s="13">
        <f t="shared" ca="1" si="988"/>
        <v>1997.9352527446611</v>
      </c>
    </row>
    <row r="13049" spans="3:3">
      <c r="C13049" s="13">
        <f t="shared" ca="1" si="988"/>
        <v>1996.2046190885412</v>
      </c>
    </row>
    <row r="13050" spans="3:3">
      <c r="C13050" s="13">
        <f t="shared" ca="1" si="988"/>
        <v>2006.7191274329746</v>
      </c>
    </row>
    <row r="13051" spans="3:3">
      <c r="C13051" s="13">
        <f t="shared" ca="1" si="988"/>
        <v>2005.5808639742686</v>
      </c>
    </row>
    <row r="13052" spans="3:3">
      <c r="C13052" s="13">
        <f t="shared" ca="1" si="988"/>
        <v>2014.5764957245644</v>
      </c>
    </row>
    <row r="13053" spans="3:3">
      <c r="C13053" s="13">
        <f t="shared" ca="1" si="988"/>
        <v>1978.7320064754817</v>
      </c>
    </row>
    <row r="13054" spans="3:3">
      <c r="C13054" s="13">
        <f t="shared" ca="1" si="988"/>
        <v>1989.2447803225882</v>
      </c>
    </row>
    <row r="13055" spans="3:3">
      <c r="C13055" s="13">
        <f t="shared" ca="1" si="988"/>
        <v>2001.3175925714677</v>
      </c>
    </row>
    <row r="13056" spans="3:3">
      <c r="C13056" s="13">
        <f t="shared" ca="1" si="988"/>
        <v>2004.1937567828347</v>
      </c>
    </row>
    <row r="13057" spans="3:3">
      <c r="C13057" s="13">
        <f t="shared" ca="1" si="988"/>
        <v>2004.4432237734566</v>
      </c>
    </row>
    <row r="13058" spans="3:3">
      <c r="C13058" s="13">
        <f t="shared" ca="1" si="988"/>
        <v>2000.1699598823959</v>
      </c>
    </row>
    <row r="13059" spans="3:3">
      <c r="C13059" s="13">
        <f t="shared" ca="1" si="988"/>
        <v>1995.1729064516226</v>
      </c>
    </row>
    <row r="13060" spans="3:3">
      <c r="C13060" s="13">
        <f t="shared" ca="1" si="988"/>
        <v>2011.1601918005415</v>
      </c>
    </row>
    <row r="13061" spans="3:3">
      <c r="C13061" s="13">
        <f t="shared" ca="1" si="988"/>
        <v>1997.3256019681082</v>
      </c>
    </row>
    <row r="13062" spans="3:3">
      <c r="C13062" s="13">
        <f t="shared" ca="1" si="988"/>
        <v>2009.0092596083052</v>
      </c>
    </row>
    <row r="13063" spans="3:3">
      <c r="C13063" s="13">
        <f t="shared" ca="1" si="988"/>
        <v>1984.1410069140359</v>
      </c>
    </row>
    <row r="13064" spans="3:3">
      <c r="C13064" s="13">
        <f t="shared" ca="1" si="988"/>
        <v>1999.5193116553176</v>
      </c>
    </row>
    <row r="13065" spans="3:3">
      <c r="C13065" s="13">
        <f t="shared" ca="1" si="988"/>
        <v>2002.9189415649973</v>
      </c>
    </row>
    <row r="13066" spans="3:3">
      <c r="C13066" s="13">
        <f t="shared" ca="1" si="988"/>
        <v>1983.6639407208525</v>
      </c>
    </row>
    <row r="13067" spans="3:3">
      <c r="C13067" s="13">
        <f t="shared" ca="1" si="988"/>
        <v>1995.3686970483586</v>
      </c>
    </row>
    <row r="13068" spans="3:3">
      <c r="C13068" s="13">
        <f t="shared" ca="1" si="988"/>
        <v>1987.8215635773531</v>
      </c>
    </row>
    <row r="13069" spans="3:3">
      <c r="C13069" s="13">
        <f t="shared" ca="1" si="988"/>
        <v>1986.7640228358644</v>
      </c>
    </row>
    <row r="13070" spans="3:3">
      <c r="C13070" s="13">
        <f t="shared" ca="1" si="988"/>
        <v>2002.8623997009154</v>
      </c>
    </row>
    <row r="13071" spans="3:3">
      <c r="C13071" s="13">
        <f t="shared" ca="1" si="988"/>
        <v>1999.6504083473124</v>
      </c>
    </row>
    <row r="13072" spans="3:3">
      <c r="C13072" s="13">
        <f t="shared" ca="1" si="988"/>
        <v>1983.8563382017539</v>
      </c>
    </row>
    <row r="13073" spans="3:3">
      <c r="C13073" s="13">
        <f t="shared" ca="1" si="988"/>
        <v>1978.9144540182444</v>
      </c>
    </row>
    <row r="13074" spans="3:3">
      <c r="C13074" s="13">
        <f t="shared" ca="1" si="988"/>
        <v>1998.3721695054332</v>
      </c>
    </row>
    <row r="13075" spans="3:3">
      <c r="C13075" s="13">
        <f t="shared" ca="1" si="988"/>
        <v>1982.0759862062171</v>
      </c>
    </row>
    <row r="13076" spans="3:3">
      <c r="C13076" s="13">
        <f t="shared" ca="1" si="988"/>
        <v>1998.8633275145605</v>
      </c>
    </row>
    <row r="13077" spans="3:3">
      <c r="C13077" s="13">
        <f t="shared" ca="1" si="988"/>
        <v>2001.2436152500115</v>
      </c>
    </row>
    <row r="13078" spans="3:3">
      <c r="C13078" s="13">
        <f t="shared" ca="1" si="988"/>
        <v>1993.2933933184447</v>
      </c>
    </row>
    <row r="13079" spans="3:3">
      <c r="C13079" s="13">
        <f t="shared" ca="1" si="988"/>
        <v>1989.9435700689389</v>
      </c>
    </row>
    <row r="13080" spans="3:3">
      <c r="C13080" s="13">
        <f t="shared" ref="C13080:C13143" ca="1" si="989">NORMINV(RAND(),$D$3,$G$3)</f>
        <v>1999.2082679605844</v>
      </c>
    </row>
    <row r="13081" spans="3:3">
      <c r="C13081" s="13">
        <f t="shared" ca="1" si="989"/>
        <v>2015.9533899120609</v>
      </c>
    </row>
    <row r="13082" spans="3:3">
      <c r="C13082" s="13">
        <f t="shared" ca="1" si="989"/>
        <v>2005.4120910596532</v>
      </c>
    </row>
    <row r="13083" spans="3:3">
      <c r="C13083" s="13">
        <f t="shared" ca="1" si="989"/>
        <v>1997.0427139695341</v>
      </c>
    </row>
    <row r="13084" spans="3:3">
      <c r="C13084" s="13">
        <f t="shared" ca="1" si="989"/>
        <v>2021.1585982984643</v>
      </c>
    </row>
    <row r="13085" spans="3:3">
      <c r="C13085" s="13">
        <f t="shared" ca="1" si="989"/>
        <v>2011.6759480051303</v>
      </c>
    </row>
    <row r="13086" spans="3:3">
      <c r="C13086" s="13">
        <f t="shared" ca="1" si="989"/>
        <v>1997.6539357530758</v>
      </c>
    </row>
    <row r="13087" spans="3:3">
      <c r="C13087" s="13">
        <f t="shared" ca="1" si="989"/>
        <v>1985.9063907000941</v>
      </c>
    </row>
    <row r="13088" spans="3:3">
      <c r="C13088" s="13">
        <f t="shared" ca="1" si="989"/>
        <v>1990.530503588875</v>
      </c>
    </row>
    <row r="13089" spans="3:3">
      <c r="C13089" s="13">
        <f t="shared" ca="1" si="989"/>
        <v>2010.5358974878648</v>
      </c>
    </row>
    <row r="13090" spans="3:3">
      <c r="C13090" s="13">
        <f t="shared" ca="1" si="989"/>
        <v>1988.1050777049438</v>
      </c>
    </row>
    <row r="13091" spans="3:3">
      <c r="C13091" s="13">
        <f t="shared" ca="1" si="989"/>
        <v>1999.2140777629588</v>
      </c>
    </row>
    <row r="13092" spans="3:3">
      <c r="C13092" s="13">
        <f t="shared" ca="1" si="989"/>
        <v>1977.2440517649934</v>
      </c>
    </row>
    <row r="13093" spans="3:3">
      <c r="C13093" s="13">
        <f t="shared" ca="1" si="989"/>
        <v>2000.5541202901647</v>
      </c>
    </row>
    <row r="13094" spans="3:3">
      <c r="C13094" s="13">
        <f t="shared" ca="1" si="989"/>
        <v>1990.9169343405167</v>
      </c>
    </row>
    <row r="13095" spans="3:3">
      <c r="C13095" s="13">
        <f t="shared" ca="1" si="989"/>
        <v>2032.6383311571235</v>
      </c>
    </row>
    <row r="13096" spans="3:3">
      <c r="C13096" s="13">
        <f t="shared" ca="1" si="989"/>
        <v>1993.564592328697</v>
      </c>
    </row>
    <row r="13097" spans="3:3">
      <c r="C13097" s="13">
        <f t="shared" ca="1" si="989"/>
        <v>1993.6854226919345</v>
      </c>
    </row>
    <row r="13098" spans="3:3">
      <c r="C13098" s="13">
        <f t="shared" ca="1" si="989"/>
        <v>2003.8032309774326</v>
      </c>
    </row>
    <row r="13099" spans="3:3">
      <c r="C13099" s="13">
        <f t="shared" ca="1" si="989"/>
        <v>2003.2609137363936</v>
      </c>
    </row>
    <row r="13100" spans="3:3">
      <c r="C13100" s="13">
        <f t="shared" ca="1" si="989"/>
        <v>2014.8225675365245</v>
      </c>
    </row>
    <row r="13101" spans="3:3">
      <c r="C13101" s="13">
        <f t="shared" ca="1" si="989"/>
        <v>2015.1877505136306</v>
      </c>
    </row>
    <row r="13102" spans="3:3">
      <c r="C13102" s="13">
        <f t="shared" ca="1" si="989"/>
        <v>2000.6195623931778</v>
      </c>
    </row>
    <row r="13103" spans="3:3">
      <c r="C13103" s="13">
        <f t="shared" ca="1" si="989"/>
        <v>1986.9594273764633</v>
      </c>
    </row>
    <row r="13104" spans="3:3">
      <c r="C13104" s="13">
        <f t="shared" ca="1" si="989"/>
        <v>1998.6293319971112</v>
      </c>
    </row>
    <row r="13105" spans="3:3">
      <c r="C13105" s="13">
        <f t="shared" ca="1" si="989"/>
        <v>1982.1691069724304</v>
      </c>
    </row>
    <row r="13106" spans="3:3">
      <c r="C13106" s="13">
        <f t="shared" ca="1" si="989"/>
        <v>2001.0340427755418</v>
      </c>
    </row>
    <row r="13107" spans="3:3">
      <c r="C13107" s="13">
        <f t="shared" ca="1" si="989"/>
        <v>2001.3187223650675</v>
      </c>
    </row>
    <row r="13108" spans="3:3">
      <c r="C13108" s="13">
        <f t="shared" ca="1" si="989"/>
        <v>1995.4168962344947</v>
      </c>
    </row>
    <row r="13109" spans="3:3">
      <c r="C13109" s="13">
        <f t="shared" ca="1" si="989"/>
        <v>2014.1961888770579</v>
      </c>
    </row>
    <row r="13110" spans="3:3">
      <c r="C13110" s="13">
        <f t="shared" ca="1" si="989"/>
        <v>2014.6358796729182</v>
      </c>
    </row>
    <row r="13111" spans="3:3">
      <c r="C13111" s="13">
        <f t="shared" ca="1" si="989"/>
        <v>2010.0220949374886</v>
      </c>
    </row>
    <row r="13112" spans="3:3">
      <c r="C13112" s="13">
        <f t="shared" ca="1" si="989"/>
        <v>2024.6375632565164</v>
      </c>
    </row>
    <row r="13113" spans="3:3">
      <c r="C13113" s="13">
        <f t="shared" ca="1" si="989"/>
        <v>1996.9512835825603</v>
      </c>
    </row>
    <row r="13114" spans="3:3">
      <c r="C13114" s="13">
        <f t="shared" ca="1" si="989"/>
        <v>1982.7379197445614</v>
      </c>
    </row>
    <row r="13115" spans="3:3">
      <c r="C13115" s="13">
        <f t="shared" ca="1" si="989"/>
        <v>2015.6909611459253</v>
      </c>
    </row>
    <row r="13116" spans="3:3">
      <c r="C13116" s="13">
        <f t="shared" ca="1" si="989"/>
        <v>2004.8610584747908</v>
      </c>
    </row>
    <row r="13117" spans="3:3">
      <c r="C13117" s="13">
        <f t="shared" ca="1" si="989"/>
        <v>1992.8191505949533</v>
      </c>
    </row>
    <row r="13118" spans="3:3">
      <c r="C13118" s="13">
        <f t="shared" ca="1" si="989"/>
        <v>1998.8312438047731</v>
      </c>
    </row>
    <row r="13119" spans="3:3">
      <c r="C13119" s="13">
        <f t="shared" ca="1" si="989"/>
        <v>2014.7250468945292</v>
      </c>
    </row>
    <row r="13120" spans="3:3">
      <c r="C13120" s="13">
        <f t="shared" ca="1" si="989"/>
        <v>2004.7749687447304</v>
      </c>
    </row>
    <row r="13121" spans="3:3">
      <c r="C13121" s="13">
        <f t="shared" ca="1" si="989"/>
        <v>1981.4411911033555</v>
      </c>
    </row>
    <row r="13122" spans="3:3">
      <c r="C13122" s="13">
        <f t="shared" ca="1" si="989"/>
        <v>1980.7027938815243</v>
      </c>
    </row>
    <row r="13123" spans="3:3">
      <c r="C13123" s="13">
        <f t="shared" ca="1" si="989"/>
        <v>2009.6488041022653</v>
      </c>
    </row>
    <row r="13124" spans="3:3">
      <c r="C13124" s="13">
        <f t="shared" ca="1" si="989"/>
        <v>1977.3632415559978</v>
      </c>
    </row>
    <row r="13125" spans="3:3">
      <c r="C13125" s="13">
        <f t="shared" ca="1" si="989"/>
        <v>1981.1914352138472</v>
      </c>
    </row>
    <row r="13126" spans="3:3">
      <c r="C13126" s="13">
        <f t="shared" ca="1" si="989"/>
        <v>1996.9750424447132</v>
      </c>
    </row>
    <row r="13127" spans="3:3">
      <c r="C13127" s="13">
        <f t="shared" ca="1" si="989"/>
        <v>1990.3726517036587</v>
      </c>
    </row>
    <row r="13128" spans="3:3">
      <c r="C13128" s="13">
        <f t="shared" ca="1" si="989"/>
        <v>1989.3533389712372</v>
      </c>
    </row>
    <row r="13129" spans="3:3">
      <c r="C13129" s="13">
        <f t="shared" ca="1" si="989"/>
        <v>1979.7784915628811</v>
      </c>
    </row>
    <row r="13130" spans="3:3">
      <c r="C13130" s="13">
        <f t="shared" ca="1" si="989"/>
        <v>1991.2138040781488</v>
      </c>
    </row>
    <row r="13131" spans="3:3">
      <c r="C13131" s="13">
        <f t="shared" ca="1" si="989"/>
        <v>2007.8292183508031</v>
      </c>
    </row>
    <row r="13132" spans="3:3">
      <c r="C13132" s="13">
        <f t="shared" ca="1" si="989"/>
        <v>2013.8958387403979</v>
      </c>
    </row>
    <row r="13133" spans="3:3">
      <c r="C13133" s="13">
        <f t="shared" ca="1" si="989"/>
        <v>2013.817969709758</v>
      </c>
    </row>
    <row r="13134" spans="3:3">
      <c r="C13134" s="13">
        <f t="shared" ca="1" si="989"/>
        <v>2008.2769976380969</v>
      </c>
    </row>
    <row r="13135" spans="3:3">
      <c r="C13135" s="13">
        <f t="shared" ca="1" si="989"/>
        <v>1999.8476042096586</v>
      </c>
    </row>
    <row r="13136" spans="3:3">
      <c r="C13136" s="13">
        <f t="shared" ca="1" si="989"/>
        <v>2008.2033813958392</v>
      </c>
    </row>
    <row r="13137" spans="3:3">
      <c r="C13137" s="13">
        <f t="shared" ca="1" si="989"/>
        <v>1988.7370167248978</v>
      </c>
    </row>
    <row r="13138" spans="3:3">
      <c r="C13138" s="13">
        <f t="shared" ca="1" si="989"/>
        <v>2012.0940362890485</v>
      </c>
    </row>
    <row r="13139" spans="3:3">
      <c r="C13139" s="13">
        <f t="shared" ca="1" si="989"/>
        <v>2002.462733559971</v>
      </c>
    </row>
    <row r="13140" spans="3:3">
      <c r="C13140" s="13">
        <f t="shared" ca="1" si="989"/>
        <v>1992.9405113104926</v>
      </c>
    </row>
    <row r="13141" spans="3:3">
      <c r="C13141" s="13">
        <f t="shared" ca="1" si="989"/>
        <v>2005.0331763400777</v>
      </c>
    </row>
    <row r="13142" spans="3:3">
      <c r="C13142" s="13">
        <f t="shared" ca="1" si="989"/>
        <v>1996.9770453420999</v>
      </c>
    </row>
    <row r="13143" spans="3:3">
      <c r="C13143" s="13">
        <f t="shared" ca="1" si="989"/>
        <v>1970.8508564853666</v>
      </c>
    </row>
    <row r="13144" spans="3:3">
      <c r="C13144" s="13">
        <f t="shared" ref="C13144:C13207" ca="1" si="990">NORMINV(RAND(),$D$3,$G$3)</f>
        <v>2017.8266318000115</v>
      </c>
    </row>
    <row r="13145" spans="3:3">
      <c r="C13145" s="13">
        <f t="shared" ca="1" si="990"/>
        <v>1982.5542641368595</v>
      </c>
    </row>
    <row r="13146" spans="3:3">
      <c r="C13146" s="13">
        <f t="shared" ca="1" si="990"/>
        <v>2003.2852567318616</v>
      </c>
    </row>
    <row r="13147" spans="3:3">
      <c r="C13147" s="13">
        <f t="shared" ca="1" si="990"/>
        <v>2004.3689728202814</v>
      </c>
    </row>
    <row r="13148" spans="3:3">
      <c r="C13148" s="13">
        <f t="shared" ca="1" si="990"/>
        <v>1996.37085907508</v>
      </c>
    </row>
    <row r="13149" spans="3:3">
      <c r="C13149" s="13">
        <f t="shared" ca="1" si="990"/>
        <v>2004.9707984597408</v>
      </c>
    </row>
    <row r="13150" spans="3:3">
      <c r="C13150" s="13">
        <f t="shared" ca="1" si="990"/>
        <v>1993.9728946266223</v>
      </c>
    </row>
    <row r="13151" spans="3:3">
      <c r="C13151" s="13">
        <f t="shared" ca="1" si="990"/>
        <v>1992.271182164071</v>
      </c>
    </row>
    <row r="13152" spans="3:3">
      <c r="C13152" s="13">
        <f t="shared" ca="1" si="990"/>
        <v>2009.3490847711996</v>
      </c>
    </row>
    <row r="13153" spans="3:3">
      <c r="C13153" s="13">
        <f t="shared" ca="1" si="990"/>
        <v>1997.3356210023167</v>
      </c>
    </row>
    <row r="13154" spans="3:3">
      <c r="C13154" s="13">
        <f t="shared" ca="1" si="990"/>
        <v>2006.6890262396525</v>
      </c>
    </row>
    <row r="13155" spans="3:3">
      <c r="C13155" s="13">
        <f t="shared" ca="1" si="990"/>
        <v>1993.1589658321805</v>
      </c>
    </row>
    <row r="13156" spans="3:3">
      <c r="C13156" s="13">
        <f t="shared" ca="1" si="990"/>
        <v>1989.2269877069195</v>
      </c>
    </row>
    <row r="13157" spans="3:3">
      <c r="C13157" s="13">
        <f t="shared" ca="1" si="990"/>
        <v>2000.7344666331314</v>
      </c>
    </row>
    <row r="13158" spans="3:3">
      <c r="C13158" s="13">
        <f t="shared" ca="1" si="990"/>
        <v>1991.3102311814473</v>
      </c>
    </row>
    <row r="13159" spans="3:3">
      <c r="C13159" s="13">
        <f t="shared" ca="1" si="990"/>
        <v>2009.1030699656092</v>
      </c>
    </row>
    <row r="13160" spans="3:3">
      <c r="C13160" s="13">
        <f t="shared" ca="1" si="990"/>
        <v>2001.2150347861987</v>
      </c>
    </row>
    <row r="13161" spans="3:3">
      <c r="C13161" s="13">
        <f t="shared" ca="1" si="990"/>
        <v>1992.7190030762058</v>
      </c>
    </row>
    <row r="13162" spans="3:3">
      <c r="C13162" s="13">
        <f t="shared" ca="1" si="990"/>
        <v>1994.8225799666332</v>
      </c>
    </row>
    <row r="13163" spans="3:3">
      <c r="C13163" s="13">
        <f t="shared" ca="1" si="990"/>
        <v>1997.376848814017</v>
      </c>
    </row>
    <row r="13164" spans="3:3">
      <c r="C13164" s="13">
        <f t="shared" ca="1" si="990"/>
        <v>1999.3807185958419</v>
      </c>
    </row>
    <row r="13165" spans="3:3">
      <c r="C13165" s="13">
        <f t="shared" ca="1" si="990"/>
        <v>1985.7694090779644</v>
      </c>
    </row>
    <row r="13166" spans="3:3">
      <c r="C13166" s="13">
        <f t="shared" ca="1" si="990"/>
        <v>2000.3832297871684</v>
      </c>
    </row>
    <row r="13167" spans="3:3">
      <c r="C13167" s="13">
        <f t="shared" ca="1" si="990"/>
        <v>2012.0498305512374</v>
      </c>
    </row>
    <row r="13168" spans="3:3">
      <c r="C13168" s="13">
        <f t="shared" ca="1" si="990"/>
        <v>2006.2113139420674</v>
      </c>
    </row>
    <row r="13169" spans="3:3">
      <c r="C13169" s="13">
        <f t="shared" ca="1" si="990"/>
        <v>2005.1408737653992</v>
      </c>
    </row>
    <row r="13170" spans="3:3">
      <c r="C13170" s="13">
        <f t="shared" ca="1" si="990"/>
        <v>2015.2944602748253</v>
      </c>
    </row>
    <row r="13171" spans="3:3">
      <c r="C13171" s="13">
        <f t="shared" ca="1" si="990"/>
        <v>1999.5250872119759</v>
      </c>
    </row>
    <row r="13172" spans="3:3">
      <c r="C13172" s="13">
        <f t="shared" ca="1" si="990"/>
        <v>2010.9525337849075</v>
      </c>
    </row>
    <row r="13173" spans="3:3">
      <c r="C13173" s="13">
        <f t="shared" ca="1" si="990"/>
        <v>2009.9149554239427</v>
      </c>
    </row>
    <row r="13174" spans="3:3">
      <c r="C13174" s="13">
        <f t="shared" ca="1" si="990"/>
        <v>2008.9046699591345</v>
      </c>
    </row>
    <row r="13175" spans="3:3">
      <c r="C13175" s="13">
        <f t="shared" ca="1" si="990"/>
        <v>1999.0955704718776</v>
      </c>
    </row>
    <row r="13176" spans="3:3">
      <c r="C13176" s="13">
        <f t="shared" ca="1" si="990"/>
        <v>2004.4935635678501</v>
      </c>
    </row>
    <row r="13177" spans="3:3">
      <c r="C13177" s="13">
        <f t="shared" ca="1" si="990"/>
        <v>2023.0759943035205</v>
      </c>
    </row>
    <row r="13178" spans="3:3">
      <c r="C13178" s="13">
        <f t="shared" ca="1" si="990"/>
        <v>2005.2891992912512</v>
      </c>
    </row>
    <row r="13179" spans="3:3">
      <c r="C13179" s="13">
        <f t="shared" ca="1" si="990"/>
        <v>2008.2887469667817</v>
      </c>
    </row>
    <row r="13180" spans="3:3">
      <c r="C13180" s="13">
        <f t="shared" ca="1" si="990"/>
        <v>1996.4275949959531</v>
      </c>
    </row>
    <row r="13181" spans="3:3">
      <c r="C13181" s="13">
        <f t="shared" ca="1" si="990"/>
        <v>1984.8776319098495</v>
      </c>
    </row>
    <row r="13182" spans="3:3">
      <c r="C13182" s="13">
        <f t="shared" ca="1" si="990"/>
        <v>2008.818787154974</v>
      </c>
    </row>
    <row r="13183" spans="3:3">
      <c r="C13183" s="13">
        <f t="shared" ca="1" si="990"/>
        <v>1983.4165465682063</v>
      </c>
    </row>
    <row r="13184" spans="3:3">
      <c r="C13184" s="13">
        <f t="shared" ca="1" si="990"/>
        <v>2006.7064691649648</v>
      </c>
    </row>
    <row r="13185" spans="3:3">
      <c r="C13185" s="13">
        <f t="shared" ca="1" si="990"/>
        <v>2009.4927586513688</v>
      </c>
    </row>
    <row r="13186" spans="3:3">
      <c r="C13186" s="13">
        <f t="shared" ca="1" si="990"/>
        <v>2005.7314034507986</v>
      </c>
    </row>
    <row r="13187" spans="3:3">
      <c r="C13187" s="13">
        <f t="shared" ca="1" si="990"/>
        <v>1991.3845602759068</v>
      </c>
    </row>
    <row r="13188" spans="3:3">
      <c r="C13188" s="13">
        <f t="shared" ca="1" si="990"/>
        <v>2008.8696261348098</v>
      </c>
    </row>
    <row r="13189" spans="3:3">
      <c r="C13189" s="13">
        <f t="shared" ca="1" si="990"/>
        <v>2003.7320335557631</v>
      </c>
    </row>
    <row r="13190" spans="3:3">
      <c r="C13190" s="13">
        <f t="shared" ca="1" si="990"/>
        <v>1995.1139235645485</v>
      </c>
    </row>
    <row r="13191" spans="3:3">
      <c r="C13191" s="13">
        <f t="shared" ca="1" si="990"/>
        <v>1995.2796119848238</v>
      </c>
    </row>
    <row r="13192" spans="3:3">
      <c r="C13192" s="13">
        <f t="shared" ca="1" si="990"/>
        <v>2013.0800673680701</v>
      </c>
    </row>
    <row r="13193" spans="3:3">
      <c r="C13193" s="13">
        <f t="shared" ca="1" si="990"/>
        <v>2011.1049080831801</v>
      </c>
    </row>
    <row r="13194" spans="3:3">
      <c r="C13194" s="13">
        <f t="shared" ca="1" si="990"/>
        <v>1985.1584607470381</v>
      </c>
    </row>
    <row r="13195" spans="3:3">
      <c r="C13195" s="13">
        <f t="shared" ca="1" si="990"/>
        <v>2002.332077530172</v>
      </c>
    </row>
    <row r="13196" spans="3:3">
      <c r="C13196" s="13">
        <f t="shared" ca="1" si="990"/>
        <v>2009.061147575994</v>
      </c>
    </row>
    <row r="13197" spans="3:3">
      <c r="C13197" s="13">
        <f t="shared" ca="1" si="990"/>
        <v>2009.5967647730945</v>
      </c>
    </row>
    <row r="13198" spans="3:3">
      <c r="C13198" s="13">
        <f t="shared" ca="1" si="990"/>
        <v>1999.9169262242231</v>
      </c>
    </row>
    <row r="13199" spans="3:3">
      <c r="C13199" s="13">
        <f t="shared" ca="1" si="990"/>
        <v>2002.4202167169258</v>
      </c>
    </row>
    <row r="13200" spans="3:3">
      <c r="C13200" s="13">
        <f t="shared" ca="1" si="990"/>
        <v>2021.3890147409186</v>
      </c>
    </row>
    <row r="13201" spans="3:3">
      <c r="C13201" s="13">
        <f t="shared" ca="1" si="990"/>
        <v>2006.2956772620632</v>
      </c>
    </row>
    <row r="13202" spans="3:3">
      <c r="C13202" s="13">
        <f t="shared" ca="1" si="990"/>
        <v>2007.6257516764479</v>
      </c>
    </row>
    <row r="13203" spans="3:3">
      <c r="C13203" s="13">
        <f t="shared" ca="1" si="990"/>
        <v>1992.005319535396</v>
      </c>
    </row>
    <row r="13204" spans="3:3">
      <c r="C13204" s="13">
        <f t="shared" ca="1" si="990"/>
        <v>1992.6943789434358</v>
      </c>
    </row>
    <row r="13205" spans="3:3">
      <c r="C13205" s="13">
        <f t="shared" ca="1" si="990"/>
        <v>1992.3057876797229</v>
      </c>
    </row>
    <row r="13206" spans="3:3">
      <c r="C13206" s="13">
        <f t="shared" ca="1" si="990"/>
        <v>1989.7952419854014</v>
      </c>
    </row>
    <row r="13207" spans="3:3">
      <c r="C13207" s="13">
        <f t="shared" ca="1" si="990"/>
        <v>2013.1484821360252</v>
      </c>
    </row>
    <row r="13208" spans="3:3">
      <c r="C13208" s="13">
        <f t="shared" ref="C13208:C13271" ca="1" si="991">NORMINV(RAND(),$D$3,$G$3)</f>
        <v>2008.925398137098</v>
      </c>
    </row>
    <row r="13209" spans="3:3">
      <c r="C13209" s="13">
        <f t="shared" ca="1" si="991"/>
        <v>1991.1751313779573</v>
      </c>
    </row>
    <row r="13210" spans="3:3">
      <c r="C13210" s="13">
        <f t="shared" ca="1" si="991"/>
        <v>2026.287942705789</v>
      </c>
    </row>
    <row r="13211" spans="3:3">
      <c r="C13211" s="13">
        <f t="shared" ca="1" si="991"/>
        <v>2009.4492165811769</v>
      </c>
    </row>
    <row r="13212" spans="3:3">
      <c r="C13212" s="13">
        <f t="shared" ca="1" si="991"/>
        <v>2017.1817138968081</v>
      </c>
    </row>
    <row r="13213" spans="3:3">
      <c r="C13213" s="13">
        <f t="shared" ca="1" si="991"/>
        <v>1997.2022450303461</v>
      </c>
    </row>
    <row r="13214" spans="3:3">
      <c r="C13214" s="13">
        <f t="shared" ca="1" si="991"/>
        <v>2013.1745112456847</v>
      </c>
    </row>
    <row r="13215" spans="3:3">
      <c r="C13215" s="13">
        <f t="shared" ca="1" si="991"/>
        <v>2007.7303301658874</v>
      </c>
    </row>
    <row r="13216" spans="3:3">
      <c r="C13216" s="13">
        <f t="shared" ca="1" si="991"/>
        <v>1995.3311206458823</v>
      </c>
    </row>
    <row r="13217" spans="3:3">
      <c r="C13217" s="13">
        <f t="shared" ca="1" si="991"/>
        <v>1978.9025963745946</v>
      </c>
    </row>
    <row r="13218" spans="3:3">
      <c r="C13218" s="13">
        <f t="shared" ca="1" si="991"/>
        <v>2002.692945675507</v>
      </c>
    </row>
    <row r="13219" spans="3:3">
      <c r="C13219" s="13">
        <f t="shared" ca="1" si="991"/>
        <v>1989.4934361986398</v>
      </c>
    </row>
    <row r="13220" spans="3:3">
      <c r="C13220" s="13">
        <f t="shared" ca="1" si="991"/>
        <v>2009.0689753230602</v>
      </c>
    </row>
    <row r="13221" spans="3:3">
      <c r="C13221" s="13">
        <f t="shared" ca="1" si="991"/>
        <v>1980.0326145603269</v>
      </c>
    </row>
    <row r="13222" spans="3:3">
      <c r="C13222" s="13">
        <f t="shared" ca="1" si="991"/>
        <v>1991.9437023834857</v>
      </c>
    </row>
    <row r="13223" spans="3:3">
      <c r="C13223" s="13">
        <f t="shared" ca="1" si="991"/>
        <v>1988.063854635189</v>
      </c>
    </row>
    <row r="13224" spans="3:3">
      <c r="C13224" s="13">
        <f t="shared" ca="1" si="991"/>
        <v>2001.926743395624</v>
      </c>
    </row>
    <row r="13225" spans="3:3">
      <c r="C13225" s="13">
        <f t="shared" ca="1" si="991"/>
        <v>2006.6723504114141</v>
      </c>
    </row>
    <row r="13226" spans="3:3">
      <c r="C13226" s="13">
        <f t="shared" ca="1" si="991"/>
        <v>2007.3577061630951</v>
      </c>
    </row>
    <row r="13227" spans="3:3">
      <c r="C13227" s="13">
        <f t="shared" ca="1" si="991"/>
        <v>2016.4292970780182</v>
      </c>
    </row>
    <row r="13228" spans="3:3">
      <c r="C13228" s="13">
        <f t="shared" ca="1" si="991"/>
        <v>1981.542341643574</v>
      </c>
    </row>
    <row r="13229" spans="3:3">
      <c r="C13229" s="13">
        <f t="shared" ca="1" si="991"/>
        <v>1997.656799189305</v>
      </c>
    </row>
    <row r="13230" spans="3:3">
      <c r="C13230" s="13">
        <f t="shared" ca="1" si="991"/>
        <v>2002.0212268097619</v>
      </c>
    </row>
    <row r="13231" spans="3:3">
      <c r="C13231" s="13">
        <f t="shared" ca="1" si="991"/>
        <v>1986.0696189281605</v>
      </c>
    </row>
    <row r="13232" spans="3:3">
      <c r="C13232" s="13">
        <f t="shared" ca="1" si="991"/>
        <v>1994.4983497201567</v>
      </c>
    </row>
    <row r="13233" spans="3:3">
      <c r="C13233" s="13">
        <f t="shared" ca="1" si="991"/>
        <v>1999.5467363719449</v>
      </c>
    </row>
    <row r="13234" spans="3:3">
      <c r="C13234" s="13">
        <f t="shared" ca="1" si="991"/>
        <v>2019.6885672411267</v>
      </c>
    </row>
    <row r="13235" spans="3:3">
      <c r="C13235" s="13">
        <f t="shared" ca="1" si="991"/>
        <v>1998.0061603728602</v>
      </c>
    </row>
    <row r="13236" spans="3:3">
      <c r="C13236" s="13">
        <f t="shared" ca="1" si="991"/>
        <v>2001.850243854821</v>
      </c>
    </row>
    <row r="13237" spans="3:3">
      <c r="C13237" s="13">
        <f t="shared" ca="1" si="991"/>
        <v>1998.192372465332</v>
      </c>
    </row>
    <row r="13238" spans="3:3">
      <c r="C13238" s="13">
        <f t="shared" ca="1" si="991"/>
        <v>1999.6868240263036</v>
      </c>
    </row>
    <row r="13239" spans="3:3">
      <c r="C13239" s="13">
        <f t="shared" ca="1" si="991"/>
        <v>1999.0380879675733</v>
      </c>
    </row>
    <row r="13240" spans="3:3">
      <c r="C13240" s="13">
        <f t="shared" ca="1" si="991"/>
        <v>2004.2287800255833</v>
      </c>
    </row>
    <row r="13241" spans="3:3">
      <c r="C13241" s="13">
        <f t="shared" ca="1" si="991"/>
        <v>1982.150494265386</v>
      </c>
    </row>
    <row r="13242" spans="3:3">
      <c r="C13242" s="13">
        <f t="shared" ca="1" si="991"/>
        <v>1997.1712887723288</v>
      </c>
    </row>
    <row r="13243" spans="3:3">
      <c r="C13243" s="13">
        <f t="shared" ca="1" si="991"/>
        <v>2000.0059386762691</v>
      </c>
    </row>
    <row r="13244" spans="3:3">
      <c r="C13244" s="13">
        <f t="shared" ca="1" si="991"/>
        <v>2012.9884981374717</v>
      </c>
    </row>
    <row r="13245" spans="3:3">
      <c r="C13245" s="13">
        <f t="shared" ca="1" si="991"/>
        <v>2014.3536040835709</v>
      </c>
    </row>
    <row r="13246" spans="3:3">
      <c r="C13246" s="13">
        <f t="shared" ca="1" si="991"/>
        <v>1993.1067902732625</v>
      </c>
    </row>
    <row r="13247" spans="3:3">
      <c r="C13247" s="13">
        <f t="shared" ca="1" si="991"/>
        <v>2020.6741108937156</v>
      </c>
    </row>
    <row r="13248" spans="3:3">
      <c r="C13248" s="13">
        <f t="shared" ca="1" si="991"/>
        <v>1996.6825154379783</v>
      </c>
    </row>
    <row r="13249" spans="3:3">
      <c r="C13249" s="13">
        <f t="shared" ca="1" si="991"/>
        <v>2016.639806809824</v>
      </c>
    </row>
    <row r="13250" spans="3:3">
      <c r="C13250" s="13">
        <f t="shared" ca="1" si="991"/>
        <v>1994.9400242434299</v>
      </c>
    </row>
    <row r="13251" spans="3:3">
      <c r="C13251" s="13">
        <f t="shared" ca="1" si="991"/>
        <v>2004.0111079760441</v>
      </c>
    </row>
    <row r="13252" spans="3:3">
      <c r="C13252" s="13">
        <f t="shared" ca="1" si="991"/>
        <v>1989.1475213216104</v>
      </c>
    </row>
    <row r="13253" spans="3:3">
      <c r="C13253" s="13">
        <f t="shared" ca="1" si="991"/>
        <v>2009.5230813026144</v>
      </c>
    </row>
    <row r="13254" spans="3:3">
      <c r="C13254" s="13">
        <f t="shared" ca="1" si="991"/>
        <v>1996.136041810192</v>
      </c>
    </row>
    <row r="13255" spans="3:3">
      <c r="C13255" s="13">
        <f t="shared" ca="1" si="991"/>
        <v>1992.4269047117091</v>
      </c>
    </row>
    <row r="13256" spans="3:3">
      <c r="C13256" s="13">
        <f t="shared" ca="1" si="991"/>
        <v>1990.2296394372597</v>
      </c>
    </row>
    <row r="13257" spans="3:3">
      <c r="C13257" s="13">
        <f t="shared" ca="1" si="991"/>
        <v>2008.1454233403588</v>
      </c>
    </row>
    <row r="13258" spans="3:3">
      <c r="C13258" s="13">
        <f t="shared" ca="1" si="991"/>
        <v>2008.5275327402157</v>
      </c>
    </row>
    <row r="13259" spans="3:3">
      <c r="C13259" s="13">
        <f t="shared" ca="1" si="991"/>
        <v>2012.3522595637994</v>
      </c>
    </row>
    <row r="13260" spans="3:3">
      <c r="C13260" s="13">
        <f t="shared" ca="1" si="991"/>
        <v>2007.9665382508776</v>
      </c>
    </row>
    <row r="13261" spans="3:3">
      <c r="C13261" s="13">
        <f t="shared" ca="1" si="991"/>
        <v>1988.103352997744</v>
      </c>
    </row>
    <row r="13262" spans="3:3">
      <c r="C13262" s="13">
        <f t="shared" ca="1" si="991"/>
        <v>1999.9453242881814</v>
      </c>
    </row>
    <row r="13263" spans="3:3">
      <c r="C13263" s="13">
        <f t="shared" ca="1" si="991"/>
        <v>1989.2522151190815</v>
      </c>
    </row>
    <row r="13264" spans="3:3">
      <c r="C13264" s="13">
        <f t="shared" ca="1" si="991"/>
        <v>1992.5167726176167</v>
      </c>
    </row>
    <row r="13265" spans="3:3">
      <c r="C13265" s="13">
        <f t="shared" ca="1" si="991"/>
        <v>2008.0588723258641</v>
      </c>
    </row>
    <row r="13266" spans="3:3">
      <c r="C13266" s="13">
        <f t="shared" ca="1" si="991"/>
        <v>1994.1594294640215</v>
      </c>
    </row>
    <row r="13267" spans="3:3">
      <c r="C13267" s="13">
        <f t="shared" ca="1" si="991"/>
        <v>2022.7785507014096</v>
      </c>
    </row>
    <row r="13268" spans="3:3">
      <c r="C13268" s="13">
        <f t="shared" ca="1" si="991"/>
        <v>1985.3779541779772</v>
      </c>
    </row>
    <row r="13269" spans="3:3">
      <c r="C13269" s="13">
        <f t="shared" ca="1" si="991"/>
        <v>1977.9711632295014</v>
      </c>
    </row>
    <row r="13270" spans="3:3">
      <c r="C13270" s="13">
        <f t="shared" ca="1" si="991"/>
        <v>1994.249521002266</v>
      </c>
    </row>
    <row r="13271" spans="3:3">
      <c r="C13271" s="13">
        <f t="shared" ca="1" si="991"/>
        <v>2003.1443144631216</v>
      </c>
    </row>
    <row r="13272" spans="3:3">
      <c r="C13272" s="13">
        <f t="shared" ref="C13272:C13335" ca="1" si="992">NORMINV(RAND(),$D$3,$G$3)</f>
        <v>2005.8677150272797</v>
      </c>
    </row>
    <row r="13273" spans="3:3">
      <c r="C13273" s="13">
        <f t="shared" ca="1" si="992"/>
        <v>2017.7483004292969</v>
      </c>
    </row>
    <row r="13274" spans="3:3">
      <c r="C13274" s="13">
        <f t="shared" ca="1" si="992"/>
        <v>2011.0798437265464</v>
      </c>
    </row>
    <row r="13275" spans="3:3">
      <c r="C13275" s="13">
        <f t="shared" ca="1" si="992"/>
        <v>2018.0309204512685</v>
      </c>
    </row>
    <row r="13276" spans="3:3">
      <c r="C13276" s="13">
        <f t="shared" ca="1" si="992"/>
        <v>2009.6454006454069</v>
      </c>
    </row>
    <row r="13277" spans="3:3">
      <c r="C13277" s="13">
        <f t="shared" ca="1" si="992"/>
        <v>2020.0443393828152</v>
      </c>
    </row>
    <row r="13278" spans="3:3">
      <c r="C13278" s="13">
        <f t="shared" ca="1" si="992"/>
        <v>1993.3078643552728</v>
      </c>
    </row>
    <row r="13279" spans="3:3">
      <c r="C13279" s="13">
        <f t="shared" ca="1" si="992"/>
        <v>1999.8563578365997</v>
      </c>
    </row>
    <row r="13280" spans="3:3">
      <c r="C13280" s="13">
        <f t="shared" ca="1" si="992"/>
        <v>2008.9807243908076</v>
      </c>
    </row>
    <row r="13281" spans="3:3">
      <c r="C13281" s="13">
        <f t="shared" ca="1" si="992"/>
        <v>1994.8527067697905</v>
      </c>
    </row>
    <row r="13282" spans="3:3">
      <c r="C13282" s="13">
        <f t="shared" ca="1" si="992"/>
        <v>1991.9776070591959</v>
      </c>
    </row>
    <row r="13283" spans="3:3">
      <c r="C13283" s="13">
        <f t="shared" ca="1" si="992"/>
        <v>2004.3913512936592</v>
      </c>
    </row>
    <row r="13284" spans="3:3">
      <c r="C13284" s="13">
        <f t="shared" ca="1" si="992"/>
        <v>2008.7118197475525</v>
      </c>
    </row>
    <row r="13285" spans="3:3">
      <c r="C13285" s="13">
        <f t="shared" ca="1" si="992"/>
        <v>1995.6577619194807</v>
      </c>
    </row>
    <row r="13286" spans="3:3">
      <c r="C13286" s="13">
        <f t="shared" ca="1" si="992"/>
        <v>2006.2700389326142</v>
      </c>
    </row>
    <row r="13287" spans="3:3">
      <c r="C13287" s="13">
        <f t="shared" ca="1" si="992"/>
        <v>2010.7901429302487</v>
      </c>
    </row>
    <row r="13288" spans="3:3">
      <c r="C13288" s="13">
        <f t="shared" ca="1" si="992"/>
        <v>2002.7074295497127</v>
      </c>
    </row>
    <row r="13289" spans="3:3">
      <c r="C13289" s="13">
        <f t="shared" ca="1" si="992"/>
        <v>2005.8837003847086</v>
      </c>
    </row>
    <row r="13290" spans="3:3">
      <c r="C13290" s="13">
        <f t="shared" ca="1" si="992"/>
        <v>2000.2208549835791</v>
      </c>
    </row>
    <row r="13291" spans="3:3">
      <c r="C13291" s="13">
        <f t="shared" ca="1" si="992"/>
        <v>1998.8286211469272</v>
      </c>
    </row>
    <row r="13292" spans="3:3">
      <c r="C13292" s="13">
        <f t="shared" ca="1" si="992"/>
        <v>1999.3465469653493</v>
      </c>
    </row>
    <row r="13293" spans="3:3">
      <c r="C13293" s="13">
        <f t="shared" ca="1" si="992"/>
        <v>2002.211746150416</v>
      </c>
    </row>
    <row r="13294" spans="3:3">
      <c r="C13294" s="13">
        <f t="shared" ca="1" si="992"/>
        <v>2015.7295110049217</v>
      </c>
    </row>
    <row r="13295" spans="3:3">
      <c r="C13295" s="13">
        <f t="shared" ca="1" si="992"/>
        <v>1999.4348282914129</v>
      </c>
    </row>
    <row r="13296" spans="3:3">
      <c r="C13296" s="13">
        <f t="shared" ca="1" si="992"/>
        <v>1998.5947487712631</v>
      </c>
    </row>
    <row r="13297" spans="3:3">
      <c r="C13297" s="13">
        <f t="shared" ca="1" si="992"/>
        <v>2001.5459289682542</v>
      </c>
    </row>
    <row r="13298" spans="3:3">
      <c r="C13298" s="13">
        <f t="shared" ca="1" si="992"/>
        <v>2014.347687401525</v>
      </c>
    </row>
    <row r="13299" spans="3:3">
      <c r="C13299" s="13">
        <f t="shared" ca="1" si="992"/>
        <v>1986.1664743077865</v>
      </c>
    </row>
    <row r="13300" spans="3:3">
      <c r="C13300" s="13">
        <f t="shared" ca="1" si="992"/>
        <v>2022.9811773667777</v>
      </c>
    </row>
    <row r="13301" spans="3:3">
      <c r="C13301" s="13">
        <f t="shared" ca="1" si="992"/>
        <v>1996.9928094656252</v>
      </c>
    </row>
    <row r="13302" spans="3:3">
      <c r="C13302" s="13">
        <f t="shared" ca="1" si="992"/>
        <v>1998.1510675802801</v>
      </c>
    </row>
    <row r="13303" spans="3:3">
      <c r="C13303" s="13">
        <f t="shared" ca="1" si="992"/>
        <v>1992.3815148833971</v>
      </c>
    </row>
    <row r="13304" spans="3:3">
      <c r="C13304" s="13">
        <f t="shared" ca="1" si="992"/>
        <v>1970.8781565936458</v>
      </c>
    </row>
    <row r="13305" spans="3:3">
      <c r="C13305" s="13">
        <f t="shared" ca="1" si="992"/>
        <v>1995.2391970636286</v>
      </c>
    </row>
    <row r="13306" spans="3:3">
      <c r="C13306" s="13">
        <f t="shared" ca="1" si="992"/>
        <v>2009.6369323704648</v>
      </c>
    </row>
    <row r="13307" spans="3:3">
      <c r="C13307" s="13">
        <f t="shared" ca="1" si="992"/>
        <v>1989.5048176313701</v>
      </c>
    </row>
    <row r="13308" spans="3:3">
      <c r="C13308" s="13">
        <f t="shared" ca="1" si="992"/>
        <v>2014.053080711431</v>
      </c>
    </row>
    <row r="13309" spans="3:3">
      <c r="C13309" s="13">
        <f t="shared" ca="1" si="992"/>
        <v>2020.7835281893272</v>
      </c>
    </row>
    <row r="13310" spans="3:3">
      <c r="C13310" s="13">
        <f t="shared" ca="1" si="992"/>
        <v>1997.0893442434945</v>
      </c>
    </row>
    <row r="13311" spans="3:3">
      <c r="C13311" s="13">
        <f t="shared" ca="1" si="992"/>
        <v>1991.2490799570969</v>
      </c>
    </row>
    <row r="13312" spans="3:3">
      <c r="C13312" s="13">
        <f t="shared" ca="1" si="992"/>
        <v>2006.251187874386</v>
      </c>
    </row>
    <row r="13313" spans="3:3">
      <c r="C13313" s="13">
        <f t="shared" ca="1" si="992"/>
        <v>2001.5010763828916</v>
      </c>
    </row>
    <row r="13314" spans="3:3">
      <c r="C13314" s="13">
        <f t="shared" ca="1" si="992"/>
        <v>1999.7560451453994</v>
      </c>
    </row>
    <row r="13315" spans="3:3">
      <c r="C13315" s="13">
        <f t="shared" ca="1" si="992"/>
        <v>2007.1814857588299</v>
      </c>
    </row>
    <row r="13316" spans="3:3">
      <c r="C13316" s="13">
        <f t="shared" ca="1" si="992"/>
        <v>1995.1575040133268</v>
      </c>
    </row>
    <row r="13317" spans="3:3">
      <c r="C13317" s="13">
        <f t="shared" ca="1" si="992"/>
        <v>2006.0595209111211</v>
      </c>
    </row>
    <row r="13318" spans="3:3">
      <c r="C13318" s="13">
        <f t="shared" ca="1" si="992"/>
        <v>1985.4990390176858</v>
      </c>
    </row>
    <row r="13319" spans="3:3">
      <c r="C13319" s="13">
        <f t="shared" ca="1" si="992"/>
        <v>1979.6299215402976</v>
      </c>
    </row>
    <row r="13320" spans="3:3">
      <c r="C13320" s="13">
        <f t="shared" ca="1" si="992"/>
        <v>1976.7156467803072</v>
      </c>
    </row>
    <row r="13321" spans="3:3">
      <c r="C13321" s="13">
        <f t="shared" ca="1" si="992"/>
        <v>2017.3198116383146</v>
      </c>
    </row>
    <row r="13322" spans="3:3">
      <c r="C13322" s="13">
        <f t="shared" ca="1" si="992"/>
        <v>1986.1410070521281</v>
      </c>
    </row>
    <row r="13323" spans="3:3">
      <c r="C13323" s="13">
        <f t="shared" ca="1" si="992"/>
        <v>1992.6396823129824</v>
      </c>
    </row>
    <row r="13324" spans="3:3">
      <c r="C13324" s="13">
        <f t="shared" ca="1" si="992"/>
        <v>1992.7231360594403</v>
      </c>
    </row>
    <row r="13325" spans="3:3">
      <c r="C13325" s="13">
        <f t="shared" ca="1" si="992"/>
        <v>2000.273748361906</v>
      </c>
    </row>
    <row r="13326" spans="3:3">
      <c r="C13326" s="13">
        <f t="shared" ca="1" si="992"/>
        <v>2008.8667568101953</v>
      </c>
    </row>
    <row r="13327" spans="3:3">
      <c r="C13327" s="13">
        <f t="shared" ca="1" si="992"/>
        <v>2000.7264886039434</v>
      </c>
    </row>
    <row r="13328" spans="3:3">
      <c r="C13328" s="13">
        <f t="shared" ca="1" si="992"/>
        <v>1999.7998010206684</v>
      </c>
    </row>
    <row r="13329" spans="3:3">
      <c r="C13329" s="13">
        <f t="shared" ca="1" si="992"/>
        <v>2004.1699245766172</v>
      </c>
    </row>
    <row r="13330" spans="3:3">
      <c r="C13330" s="13">
        <f t="shared" ca="1" si="992"/>
        <v>1990.7163387655539</v>
      </c>
    </row>
    <row r="13331" spans="3:3">
      <c r="C13331" s="13">
        <f t="shared" ca="1" si="992"/>
        <v>1997.2657118363695</v>
      </c>
    </row>
    <row r="13332" spans="3:3">
      <c r="C13332" s="13">
        <f t="shared" ca="1" si="992"/>
        <v>2002.579972523117</v>
      </c>
    </row>
    <row r="13333" spans="3:3">
      <c r="C13333" s="13">
        <f t="shared" ca="1" si="992"/>
        <v>1994.8869853955018</v>
      </c>
    </row>
    <row r="13334" spans="3:3">
      <c r="C13334" s="13">
        <f t="shared" ca="1" si="992"/>
        <v>2000.4959062152909</v>
      </c>
    </row>
    <row r="13335" spans="3:3">
      <c r="C13335" s="13">
        <f t="shared" ca="1" si="992"/>
        <v>2005.6051692309447</v>
      </c>
    </row>
    <row r="13336" spans="3:3">
      <c r="C13336" s="13">
        <f t="shared" ref="C13336:C13399" ca="1" si="993">NORMINV(RAND(),$D$3,$G$3)</f>
        <v>2016.8041490864427</v>
      </c>
    </row>
    <row r="13337" spans="3:3">
      <c r="C13337" s="13">
        <f t="shared" ca="1" si="993"/>
        <v>2009.72358914951</v>
      </c>
    </row>
    <row r="13338" spans="3:3">
      <c r="C13338" s="13">
        <f t="shared" ca="1" si="993"/>
        <v>1990.33661831924</v>
      </c>
    </row>
    <row r="13339" spans="3:3">
      <c r="C13339" s="13">
        <f t="shared" ca="1" si="993"/>
        <v>1998.408513499503</v>
      </c>
    </row>
    <row r="13340" spans="3:3">
      <c r="C13340" s="13">
        <f t="shared" ca="1" si="993"/>
        <v>1993.3187173674858</v>
      </c>
    </row>
    <row r="13341" spans="3:3">
      <c r="C13341" s="13">
        <f t="shared" ca="1" si="993"/>
        <v>1986.5476488221586</v>
      </c>
    </row>
    <row r="13342" spans="3:3">
      <c r="C13342" s="13">
        <f t="shared" ca="1" si="993"/>
        <v>2006.1640619882789</v>
      </c>
    </row>
    <row r="13343" spans="3:3">
      <c r="C13343" s="13">
        <f t="shared" ca="1" si="993"/>
        <v>1995.4357041574096</v>
      </c>
    </row>
    <row r="13344" spans="3:3">
      <c r="C13344" s="13">
        <f t="shared" ca="1" si="993"/>
        <v>1999.2603360168021</v>
      </c>
    </row>
    <row r="13345" spans="3:3">
      <c r="C13345" s="13">
        <f t="shared" ca="1" si="993"/>
        <v>2009.6902717583343</v>
      </c>
    </row>
    <row r="13346" spans="3:3">
      <c r="C13346" s="13">
        <f t="shared" ca="1" si="993"/>
        <v>1990.217764565039</v>
      </c>
    </row>
    <row r="13347" spans="3:3">
      <c r="C13347" s="13">
        <f t="shared" ca="1" si="993"/>
        <v>2006.3854429625846</v>
      </c>
    </row>
    <row r="13348" spans="3:3">
      <c r="C13348" s="13">
        <f t="shared" ca="1" si="993"/>
        <v>2004.3073035758198</v>
      </c>
    </row>
    <row r="13349" spans="3:3">
      <c r="C13349" s="13">
        <f t="shared" ca="1" si="993"/>
        <v>2009.7868953691591</v>
      </c>
    </row>
    <row r="13350" spans="3:3">
      <c r="C13350" s="13">
        <f t="shared" ca="1" si="993"/>
        <v>1990.7285915646685</v>
      </c>
    </row>
    <row r="13351" spans="3:3">
      <c r="C13351" s="13">
        <f t="shared" ca="1" si="993"/>
        <v>1991.4943826154488</v>
      </c>
    </row>
    <row r="13352" spans="3:3">
      <c r="C13352" s="13">
        <f t="shared" ca="1" si="993"/>
        <v>2001.9662953281684</v>
      </c>
    </row>
    <row r="13353" spans="3:3">
      <c r="C13353" s="13">
        <f t="shared" ca="1" si="993"/>
        <v>2001.4114628110235</v>
      </c>
    </row>
    <row r="13354" spans="3:3">
      <c r="C13354" s="13">
        <f t="shared" ca="1" si="993"/>
        <v>2016.2095351363337</v>
      </c>
    </row>
    <row r="13355" spans="3:3">
      <c r="C13355" s="13">
        <f t="shared" ca="1" si="993"/>
        <v>2001.3794202983518</v>
      </c>
    </row>
    <row r="13356" spans="3:3">
      <c r="C13356" s="13">
        <f t="shared" ca="1" si="993"/>
        <v>2002.3795649896342</v>
      </c>
    </row>
    <row r="13357" spans="3:3">
      <c r="C13357" s="13">
        <f t="shared" ca="1" si="993"/>
        <v>2012.9294390622999</v>
      </c>
    </row>
    <row r="13358" spans="3:3">
      <c r="C13358" s="13">
        <f t="shared" ca="1" si="993"/>
        <v>2015.8962081346706</v>
      </c>
    </row>
    <row r="13359" spans="3:3">
      <c r="C13359" s="13">
        <f t="shared" ca="1" si="993"/>
        <v>2007.0616896518202</v>
      </c>
    </row>
    <row r="13360" spans="3:3">
      <c r="C13360" s="13">
        <f t="shared" ca="1" si="993"/>
        <v>1998.5180852748738</v>
      </c>
    </row>
    <row r="13361" spans="3:3">
      <c r="C13361" s="13">
        <f t="shared" ca="1" si="993"/>
        <v>1996.8324598293605</v>
      </c>
    </row>
    <row r="13362" spans="3:3">
      <c r="C13362" s="13">
        <f t="shared" ca="1" si="993"/>
        <v>1995.6103603022802</v>
      </c>
    </row>
    <row r="13363" spans="3:3">
      <c r="C13363" s="13">
        <f t="shared" ca="1" si="993"/>
        <v>1996.3831540914553</v>
      </c>
    </row>
    <row r="13364" spans="3:3">
      <c r="C13364" s="13">
        <f t="shared" ca="1" si="993"/>
        <v>1993.319591499222</v>
      </c>
    </row>
    <row r="13365" spans="3:3">
      <c r="C13365" s="13">
        <f t="shared" ca="1" si="993"/>
        <v>2012.8888382252874</v>
      </c>
    </row>
    <row r="13366" spans="3:3">
      <c r="C13366" s="13">
        <f t="shared" ca="1" si="993"/>
        <v>2011.228505150885</v>
      </c>
    </row>
    <row r="13367" spans="3:3">
      <c r="C13367" s="13">
        <f t="shared" ca="1" si="993"/>
        <v>2011.3701300721839</v>
      </c>
    </row>
    <row r="13368" spans="3:3">
      <c r="C13368" s="13">
        <f t="shared" ca="1" si="993"/>
        <v>2003.7621235010279</v>
      </c>
    </row>
    <row r="13369" spans="3:3">
      <c r="C13369" s="13">
        <f t="shared" ca="1" si="993"/>
        <v>1983.5624638833854</v>
      </c>
    </row>
    <row r="13370" spans="3:3">
      <c r="C13370" s="13">
        <f t="shared" ca="1" si="993"/>
        <v>1993.9602064329415</v>
      </c>
    </row>
    <row r="13371" spans="3:3">
      <c r="C13371" s="13">
        <f t="shared" ca="1" si="993"/>
        <v>2012.9151680687321</v>
      </c>
    </row>
    <row r="13372" spans="3:3">
      <c r="C13372" s="13">
        <f t="shared" ca="1" si="993"/>
        <v>2021.155310966539</v>
      </c>
    </row>
    <row r="13373" spans="3:3">
      <c r="C13373" s="13">
        <f t="shared" ca="1" si="993"/>
        <v>1999.3449310838193</v>
      </c>
    </row>
    <row r="13374" spans="3:3">
      <c r="C13374" s="13">
        <f t="shared" ca="1" si="993"/>
        <v>1998.1554239089432</v>
      </c>
    </row>
    <row r="13375" spans="3:3">
      <c r="C13375" s="13">
        <f t="shared" ca="1" si="993"/>
        <v>2010.1104668975383</v>
      </c>
    </row>
    <row r="13376" spans="3:3">
      <c r="C13376" s="13">
        <f t="shared" ca="1" si="993"/>
        <v>2015.9512476590787</v>
      </c>
    </row>
    <row r="13377" spans="3:3">
      <c r="C13377" s="13">
        <f t="shared" ca="1" si="993"/>
        <v>2012.8024517139352</v>
      </c>
    </row>
    <row r="13378" spans="3:3">
      <c r="C13378" s="13">
        <f t="shared" ca="1" si="993"/>
        <v>1978.0601513569718</v>
      </c>
    </row>
    <row r="13379" spans="3:3">
      <c r="C13379" s="13">
        <f t="shared" ca="1" si="993"/>
        <v>2004.1340225145216</v>
      </c>
    </row>
    <row r="13380" spans="3:3">
      <c r="C13380" s="13">
        <f t="shared" ca="1" si="993"/>
        <v>1996.3610966925894</v>
      </c>
    </row>
    <row r="13381" spans="3:3">
      <c r="C13381" s="13">
        <f t="shared" ca="1" si="993"/>
        <v>1988.3141848506762</v>
      </c>
    </row>
    <row r="13382" spans="3:3">
      <c r="C13382" s="13">
        <f t="shared" ca="1" si="993"/>
        <v>2018.4041877250704</v>
      </c>
    </row>
    <row r="13383" spans="3:3">
      <c r="C13383" s="13">
        <f t="shared" ca="1" si="993"/>
        <v>1978.2341980247579</v>
      </c>
    </row>
    <row r="13384" spans="3:3">
      <c r="C13384" s="13">
        <f t="shared" ca="1" si="993"/>
        <v>2008.2835766504311</v>
      </c>
    </row>
    <row r="13385" spans="3:3">
      <c r="C13385" s="13">
        <f t="shared" ca="1" si="993"/>
        <v>1994.193723846382</v>
      </c>
    </row>
    <row r="13386" spans="3:3">
      <c r="C13386" s="13">
        <f t="shared" ca="1" si="993"/>
        <v>2011.7684486486021</v>
      </c>
    </row>
    <row r="13387" spans="3:3">
      <c r="C13387" s="13">
        <f t="shared" ca="1" si="993"/>
        <v>2001.0871560077112</v>
      </c>
    </row>
    <row r="13388" spans="3:3">
      <c r="C13388" s="13">
        <f t="shared" ca="1" si="993"/>
        <v>1995.1117999838916</v>
      </c>
    </row>
    <row r="13389" spans="3:3">
      <c r="C13389" s="13">
        <f t="shared" ca="1" si="993"/>
        <v>2004.622251760374</v>
      </c>
    </row>
    <row r="13390" spans="3:3">
      <c r="C13390" s="13">
        <f t="shared" ca="1" si="993"/>
        <v>2000.388456807204</v>
      </c>
    </row>
    <row r="13391" spans="3:3">
      <c r="C13391" s="13">
        <f t="shared" ca="1" si="993"/>
        <v>1997.6491178501894</v>
      </c>
    </row>
    <row r="13392" spans="3:3">
      <c r="C13392" s="13">
        <f t="shared" ca="1" si="993"/>
        <v>1983.2153220015948</v>
      </c>
    </row>
    <row r="13393" spans="3:3">
      <c r="C13393" s="13">
        <f t="shared" ca="1" si="993"/>
        <v>1986.0780859432491</v>
      </c>
    </row>
    <row r="13394" spans="3:3">
      <c r="C13394" s="13">
        <f t="shared" ca="1" si="993"/>
        <v>1981.7700080633631</v>
      </c>
    </row>
    <row r="13395" spans="3:3">
      <c r="C13395" s="13">
        <f t="shared" ca="1" si="993"/>
        <v>2009.4887789025763</v>
      </c>
    </row>
    <row r="13396" spans="3:3">
      <c r="C13396" s="13">
        <f t="shared" ca="1" si="993"/>
        <v>1999.1968179362134</v>
      </c>
    </row>
    <row r="13397" spans="3:3">
      <c r="C13397" s="13">
        <f t="shared" ca="1" si="993"/>
        <v>1996.3541809307669</v>
      </c>
    </row>
    <row r="13398" spans="3:3">
      <c r="C13398" s="13">
        <f t="shared" ca="1" si="993"/>
        <v>2023.6314934474453</v>
      </c>
    </row>
    <row r="13399" spans="3:3">
      <c r="C13399" s="13">
        <f t="shared" ca="1" si="993"/>
        <v>1992.5992898256072</v>
      </c>
    </row>
    <row r="13400" spans="3:3">
      <c r="C13400" s="13">
        <f t="shared" ref="C13400:C13463" ca="1" si="994">NORMINV(RAND(),$D$3,$G$3)</f>
        <v>2001.4056029571004</v>
      </c>
    </row>
    <row r="13401" spans="3:3">
      <c r="C13401" s="13">
        <f t="shared" ca="1" si="994"/>
        <v>2004.1482256726897</v>
      </c>
    </row>
    <row r="13402" spans="3:3">
      <c r="C13402" s="13">
        <f t="shared" ca="1" si="994"/>
        <v>2010.8094080214339</v>
      </c>
    </row>
    <row r="13403" spans="3:3">
      <c r="C13403" s="13">
        <f t="shared" ca="1" si="994"/>
        <v>1985.1333952016573</v>
      </c>
    </row>
    <row r="13404" spans="3:3">
      <c r="C13404" s="13">
        <f t="shared" ca="1" si="994"/>
        <v>2005.385265861149</v>
      </c>
    </row>
    <row r="13405" spans="3:3">
      <c r="C13405" s="13">
        <f t="shared" ca="1" si="994"/>
        <v>1990.2676248824669</v>
      </c>
    </row>
    <row r="13406" spans="3:3">
      <c r="C13406" s="13">
        <f t="shared" ca="1" si="994"/>
        <v>1979.6239199426154</v>
      </c>
    </row>
    <row r="13407" spans="3:3">
      <c r="C13407" s="13">
        <f t="shared" ca="1" si="994"/>
        <v>2000.2555576269867</v>
      </c>
    </row>
    <row r="13408" spans="3:3">
      <c r="C13408" s="13">
        <f t="shared" ca="1" si="994"/>
        <v>1997.4449743865321</v>
      </c>
    </row>
    <row r="13409" spans="3:3">
      <c r="C13409" s="13">
        <f t="shared" ca="1" si="994"/>
        <v>1999.1303808166165</v>
      </c>
    </row>
    <row r="13410" spans="3:3">
      <c r="C13410" s="13">
        <f t="shared" ca="1" si="994"/>
        <v>1992.104417727289</v>
      </c>
    </row>
    <row r="13411" spans="3:3">
      <c r="C13411" s="13">
        <f t="shared" ca="1" si="994"/>
        <v>1993.99953272472</v>
      </c>
    </row>
    <row r="13412" spans="3:3">
      <c r="C13412" s="13">
        <f t="shared" ca="1" si="994"/>
        <v>2009.7100313831152</v>
      </c>
    </row>
    <row r="13413" spans="3:3">
      <c r="C13413" s="13">
        <f t="shared" ca="1" si="994"/>
        <v>1990.248054319756</v>
      </c>
    </row>
    <row r="13414" spans="3:3">
      <c r="C13414" s="13">
        <f t="shared" ca="1" si="994"/>
        <v>2007.3727855781153</v>
      </c>
    </row>
    <row r="13415" spans="3:3">
      <c r="C13415" s="13">
        <f t="shared" ca="1" si="994"/>
        <v>1996.1426259869918</v>
      </c>
    </row>
    <row r="13416" spans="3:3">
      <c r="C13416" s="13">
        <f t="shared" ca="1" si="994"/>
        <v>2007.2786062903854</v>
      </c>
    </row>
    <row r="13417" spans="3:3">
      <c r="C13417" s="13">
        <f t="shared" ca="1" si="994"/>
        <v>1989.1962898207648</v>
      </c>
    </row>
    <row r="13418" spans="3:3">
      <c r="C13418" s="13">
        <f t="shared" ca="1" si="994"/>
        <v>1993.1106236962812</v>
      </c>
    </row>
    <row r="13419" spans="3:3">
      <c r="C13419" s="13">
        <f t="shared" ca="1" si="994"/>
        <v>1984.1354246067256</v>
      </c>
    </row>
    <row r="13420" spans="3:3">
      <c r="C13420" s="13">
        <f t="shared" ca="1" si="994"/>
        <v>1991.9186696798461</v>
      </c>
    </row>
    <row r="13421" spans="3:3">
      <c r="C13421" s="13">
        <f t="shared" ca="1" si="994"/>
        <v>1999.0700466023548</v>
      </c>
    </row>
    <row r="13422" spans="3:3">
      <c r="C13422" s="13">
        <f t="shared" ca="1" si="994"/>
        <v>1991.2402350289863</v>
      </c>
    </row>
    <row r="13423" spans="3:3">
      <c r="C13423" s="13">
        <f t="shared" ca="1" si="994"/>
        <v>2006.3145996991227</v>
      </c>
    </row>
    <row r="13424" spans="3:3">
      <c r="C13424" s="13">
        <f t="shared" ca="1" si="994"/>
        <v>1976.4689038972208</v>
      </c>
    </row>
    <row r="13425" spans="3:3">
      <c r="C13425" s="13">
        <f t="shared" ca="1" si="994"/>
        <v>2013.7143042621583</v>
      </c>
    </row>
    <row r="13426" spans="3:3">
      <c r="C13426" s="13">
        <f t="shared" ca="1" si="994"/>
        <v>1998.9114964820392</v>
      </c>
    </row>
    <row r="13427" spans="3:3">
      <c r="C13427" s="13">
        <f t="shared" ca="1" si="994"/>
        <v>1986.742943663254</v>
      </c>
    </row>
    <row r="13428" spans="3:3">
      <c r="C13428" s="13">
        <f t="shared" ca="1" si="994"/>
        <v>2003.6510687205691</v>
      </c>
    </row>
    <row r="13429" spans="3:3">
      <c r="C13429" s="13">
        <f t="shared" ca="1" si="994"/>
        <v>1977.5059794208455</v>
      </c>
    </row>
    <row r="13430" spans="3:3">
      <c r="C13430" s="13">
        <f t="shared" ca="1" si="994"/>
        <v>2009.8770436614484</v>
      </c>
    </row>
    <row r="13431" spans="3:3">
      <c r="C13431" s="13">
        <f t="shared" ca="1" si="994"/>
        <v>2024.8967509327783</v>
      </c>
    </row>
    <row r="13432" spans="3:3">
      <c r="C13432" s="13">
        <f t="shared" ca="1" si="994"/>
        <v>2005.7455231228275</v>
      </c>
    </row>
    <row r="13433" spans="3:3">
      <c r="C13433" s="13">
        <f t="shared" ca="1" si="994"/>
        <v>1995.6025471528962</v>
      </c>
    </row>
    <row r="13434" spans="3:3">
      <c r="C13434" s="13">
        <f t="shared" ca="1" si="994"/>
        <v>1982.621155749782</v>
      </c>
    </row>
    <row r="13435" spans="3:3">
      <c r="C13435" s="13">
        <f t="shared" ca="1" si="994"/>
        <v>2008.1922723846023</v>
      </c>
    </row>
    <row r="13436" spans="3:3">
      <c r="C13436" s="13">
        <f t="shared" ca="1" si="994"/>
        <v>1998.1274332579906</v>
      </c>
    </row>
    <row r="13437" spans="3:3">
      <c r="C13437" s="13">
        <f t="shared" ca="1" si="994"/>
        <v>1985.8154015356145</v>
      </c>
    </row>
    <row r="13438" spans="3:3">
      <c r="C13438" s="13">
        <f t="shared" ca="1" si="994"/>
        <v>2012.6061863648395</v>
      </c>
    </row>
    <row r="13439" spans="3:3">
      <c r="C13439" s="13">
        <f t="shared" ca="1" si="994"/>
        <v>2009.5732274609745</v>
      </c>
    </row>
    <row r="13440" spans="3:3">
      <c r="C13440" s="13">
        <f t="shared" ca="1" si="994"/>
        <v>1988.574647800197</v>
      </c>
    </row>
    <row r="13441" spans="3:3">
      <c r="C13441" s="13">
        <f t="shared" ca="1" si="994"/>
        <v>1987.4880815635129</v>
      </c>
    </row>
    <row r="13442" spans="3:3">
      <c r="C13442" s="13">
        <f t="shared" ca="1" si="994"/>
        <v>1996.9136883596202</v>
      </c>
    </row>
    <row r="13443" spans="3:3">
      <c r="C13443" s="13">
        <f t="shared" ca="1" si="994"/>
        <v>1972.7769979951697</v>
      </c>
    </row>
    <row r="13444" spans="3:3">
      <c r="C13444" s="13">
        <f t="shared" ca="1" si="994"/>
        <v>1992.8487957353045</v>
      </c>
    </row>
    <row r="13445" spans="3:3">
      <c r="C13445" s="13">
        <f t="shared" ca="1" si="994"/>
        <v>1999.1209218678273</v>
      </c>
    </row>
    <row r="13446" spans="3:3">
      <c r="C13446" s="13">
        <f t="shared" ca="1" si="994"/>
        <v>1988.5449450824879</v>
      </c>
    </row>
    <row r="13447" spans="3:3">
      <c r="C13447" s="13">
        <f t="shared" ca="1" si="994"/>
        <v>1997.2341026152542</v>
      </c>
    </row>
    <row r="13448" spans="3:3">
      <c r="C13448" s="13">
        <f t="shared" ca="1" si="994"/>
        <v>2001.51785468754</v>
      </c>
    </row>
    <row r="13449" spans="3:3">
      <c r="C13449" s="13">
        <f t="shared" ca="1" si="994"/>
        <v>1999.9805966445235</v>
      </c>
    </row>
    <row r="13450" spans="3:3">
      <c r="C13450" s="13">
        <f t="shared" ca="1" si="994"/>
        <v>2015.9196083675586</v>
      </c>
    </row>
    <row r="13451" spans="3:3">
      <c r="C13451" s="13">
        <f t="shared" ca="1" si="994"/>
        <v>2020.5147422516518</v>
      </c>
    </row>
    <row r="13452" spans="3:3">
      <c r="C13452" s="13">
        <f t="shared" ca="1" si="994"/>
        <v>1991.1889659946864</v>
      </c>
    </row>
    <row r="13453" spans="3:3">
      <c r="C13453" s="13">
        <f t="shared" ca="1" si="994"/>
        <v>2020.7599679563523</v>
      </c>
    </row>
    <row r="13454" spans="3:3">
      <c r="C13454" s="13">
        <f t="shared" ca="1" si="994"/>
        <v>2013.595764876268</v>
      </c>
    </row>
    <row r="13455" spans="3:3">
      <c r="C13455" s="13">
        <f t="shared" ca="1" si="994"/>
        <v>1982.9535340963523</v>
      </c>
    </row>
    <row r="13456" spans="3:3">
      <c r="C13456" s="13">
        <f t="shared" ca="1" si="994"/>
        <v>2000.6848902961974</v>
      </c>
    </row>
    <row r="13457" spans="3:3">
      <c r="C13457" s="13">
        <f t="shared" ca="1" si="994"/>
        <v>1990.7374203303054</v>
      </c>
    </row>
    <row r="13458" spans="3:3">
      <c r="C13458" s="13">
        <f t="shared" ca="1" si="994"/>
        <v>1987.0161197272398</v>
      </c>
    </row>
    <row r="13459" spans="3:3">
      <c r="C13459" s="13">
        <f t="shared" ca="1" si="994"/>
        <v>2010.6869762423544</v>
      </c>
    </row>
    <row r="13460" spans="3:3">
      <c r="C13460" s="13">
        <f t="shared" ca="1" si="994"/>
        <v>2024.5755740598702</v>
      </c>
    </row>
    <row r="13461" spans="3:3">
      <c r="C13461" s="13">
        <f t="shared" ca="1" si="994"/>
        <v>1996.1513218236771</v>
      </c>
    </row>
    <row r="13462" spans="3:3">
      <c r="C13462" s="13">
        <f t="shared" ca="1" si="994"/>
        <v>2023.9800440800389</v>
      </c>
    </row>
    <row r="13463" spans="3:3">
      <c r="C13463" s="13">
        <f t="shared" ca="1" si="994"/>
        <v>2009.8797304843508</v>
      </c>
    </row>
    <row r="13464" spans="3:3">
      <c r="C13464" s="13">
        <f t="shared" ref="C13464:C13527" ca="1" si="995">NORMINV(RAND(),$D$3,$G$3)</f>
        <v>2008.1975270539167</v>
      </c>
    </row>
    <row r="13465" spans="3:3">
      <c r="C13465" s="13">
        <f t="shared" ca="1" si="995"/>
        <v>2011.0886235548321</v>
      </c>
    </row>
    <row r="13466" spans="3:3">
      <c r="C13466" s="13">
        <f t="shared" ca="1" si="995"/>
        <v>2020.7175222732717</v>
      </c>
    </row>
    <row r="13467" spans="3:3">
      <c r="C13467" s="13">
        <f t="shared" ca="1" si="995"/>
        <v>2011.0664235733507</v>
      </c>
    </row>
    <row r="13468" spans="3:3">
      <c r="C13468" s="13">
        <f t="shared" ca="1" si="995"/>
        <v>1990.015877790268</v>
      </c>
    </row>
    <row r="13469" spans="3:3">
      <c r="C13469" s="13">
        <f t="shared" ca="1" si="995"/>
        <v>1983.0216421966034</v>
      </c>
    </row>
    <row r="13470" spans="3:3">
      <c r="C13470" s="13">
        <f t="shared" ca="1" si="995"/>
        <v>2004.3091771508555</v>
      </c>
    </row>
    <row r="13471" spans="3:3">
      <c r="C13471" s="13">
        <f t="shared" ca="1" si="995"/>
        <v>2011.2803887662876</v>
      </c>
    </row>
    <row r="13472" spans="3:3">
      <c r="C13472" s="13">
        <f t="shared" ca="1" si="995"/>
        <v>1986.9295157908302</v>
      </c>
    </row>
    <row r="13473" spans="3:3">
      <c r="C13473" s="13">
        <f t="shared" ca="1" si="995"/>
        <v>2000.4683930376234</v>
      </c>
    </row>
    <row r="13474" spans="3:3">
      <c r="C13474" s="13">
        <f t="shared" ca="1" si="995"/>
        <v>1976.0492061118707</v>
      </c>
    </row>
    <row r="13475" spans="3:3">
      <c r="C13475" s="13">
        <f t="shared" ca="1" si="995"/>
        <v>2025.9237126293151</v>
      </c>
    </row>
    <row r="13476" spans="3:3">
      <c r="C13476" s="13">
        <f t="shared" ca="1" si="995"/>
        <v>1995.4170804850974</v>
      </c>
    </row>
    <row r="13477" spans="3:3">
      <c r="C13477" s="13">
        <f t="shared" ca="1" si="995"/>
        <v>1996.626234108747</v>
      </c>
    </row>
    <row r="13478" spans="3:3">
      <c r="C13478" s="13">
        <f t="shared" ca="1" si="995"/>
        <v>2011.5619697789207</v>
      </c>
    </row>
    <row r="13479" spans="3:3">
      <c r="C13479" s="13">
        <f t="shared" ca="1" si="995"/>
        <v>1996.8273055908599</v>
      </c>
    </row>
    <row r="13480" spans="3:3">
      <c r="C13480" s="13">
        <f t="shared" ca="1" si="995"/>
        <v>1999.4799338090488</v>
      </c>
    </row>
    <row r="13481" spans="3:3">
      <c r="C13481" s="13">
        <f t="shared" ca="1" si="995"/>
        <v>2014.5134868025455</v>
      </c>
    </row>
    <row r="13482" spans="3:3">
      <c r="C13482" s="13">
        <f t="shared" ca="1" si="995"/>
        <v>1966.1182481980893</v>
      </c>
    </row>
    <row r="13483" spans="3:3">
      <c r="C13483" s="13">
        <f t="shared" ca="1" si="995"/>
        <v>1984.9623795212144</v>
      </c>
    </row>
    <row r="13484" spans="3:3">
      <c r="C13484" s="13">
        <f t="shared" ca="1" si="995"/>
        <v>1996.0463445265966</v>
      </c>
    </row>
    <row r="13485" spans="3:3">
      <c r="C13485" s="13">
        <f t="shared" ca="1" si="995"/>
        <v>1988.0575557783845</v>
      </c>
    </row>
    <row r="13486" spans="3:3">
      <c r="C13486" s="13">
        <f t="shared" ca="1" si="995"/>
        <v>1982.1132704242248</v>
      </c>
    </row>
    <row r="13487" spans="3:3">
      <c r="C13487" s="13">
        <f t="shared" ca="1" si="995"/>
        <v>2025.5322670325286</v>
      </c>
    </row>
    <row r="13488" spans="3:3">
      <c r="C13488" s="13">
        <f t="shared" ca="1" si="995"/>
        <v>2004.601578925623</v>
      </c>
    </row>
    <row r="13489" spans="3:3">
      <c r="C13489" s="13">
        <f t="shared" ca="1" si="995"/>
        <v>1986.0807463149442</v>
      </c>
    </row>
    <row r="13490" spans="3:3">
      <c r="C13490" s="13">
        <f t="shared" ca="1" si="995"/>
        <v>2016.6362348193734</v>
      </c>
    </row>
    <row r="13491" spans="3:3">
      <c r="C13491" s="13">
        <f t="shared" ca="1" si="995"/>
        <v>2022.853662159876</v>
      </c>
    </row>
    <row r="13492" spans="3:3">
      <c r="C13492" s="13">
        <f t="shared" ca="1" si="995"/>
        <v>2008.8664189895189</v>
      </c>
    </row>
    <row r="13493" spans="3:3">
      <c r="C13493" s="13">
        <f t="shared" ca="1" si="995"/>
        <v>1994.4313183940978</v>
      </c>
    </row>
    <row r="13494" spans="3:3">
      <c r="C13494" s="13">
        <f t="shared" ca="1" si="995"/>
        <v>1993.6671210043678</v>
      </c>
    </row>
    <row r="13495" spans="3:3">
      <c r="C13495" s="13">
        <f t="shared" ca="1" si="995"/>
        <v>2015.9154735283055</v>
      </c>
    </row>
    <row r="13496" spans="3:3">
      <c r="C13496" s="13">
        <f t="shared" ca="1" si="995"/>
        <v>2007.298016488166</v>
      </c>
    </row>
    <row r="13497" spans="3:3">
      <c r="C13497" s="13">
        <f t="shared" ca="1" si="995"/>
        <v>2026.2565611648934</v>
      </c>
    </row>
    <row r="13498" spans="3:3">
      <c r="C13498" s="13">
        <f t="shared" ca="1" si="995"/>
        <v>2000.7692508556288</v>
      </c>
    </row>
    <row r="13499" spans="3:3">
      <c r="C13499" s="13">
        <f t="shared" ca="1" si="995"/>
        <v>2003.6702869501053</v>
      </c>
    </row>
    <row r="13500" spans="3:3">
      <c r="C13500" s="13">
        <f t="shared" ca="1" si="995"/>
        <v>1999.1483505435997</v>
      </c>
    </row>
    <row r="13501" spans="3:3">
      <c r="C13501" s="13">
        <f t="shared" ca="1" si="995"/>
        <v>1977.2480414311362</v>
      </c>
    </row>
    <row r="13502" spans="3:3">
      <c r="C13502" s="13">
        <f t="shared" ca="1" si="995"/>
        <v>2003.9390084690203</v>
      </c>
    </row>
    <row r="13503" spans="3:3">
      <c r="C13503" s="13">
        <f t="shared" ca="1" si="995"/>
        <v>1994.7424784357156</v>
      </c>
    </row>
    <row r="13504" spans="3:3">
      <c r="C13504" s="13">
        <f t="shared" ca="1" si="995"/>
        <v>2030.9196447305676</v>
      </c>
    </row>
    <row r="13505" spans="3:3">
      <c r="C13505" s="13">
        <f t="shared" ca="1" si="995"/>
        <v>1997.1228635300711</v>
      </c>
    </row>
    <row r="13506" spans="3:3">
      <c r="C13506" s="13">
        <f t="shared" ca="1" si="995"/>
        <v>1978.4007908621008</v>
      </c>
    </row>
    <row r="13507" spans="3:3">
      <c r="C13507" s="13">
        <f t="shared" ca="1" si="995"/>
        <v>2007.8032759826472</v>
      </c>
    </row>
    <row r="13508" spans="3:3">
      <c r="C13508" s="13">
        <f t="shared" ca="1" si="995"/>
        <v>1972.4811056064709</v>
      </c>
    </row>
    <row r="13509" spans="3:3">
      <c r="C13509" s="13">
        <f t="shared" ca="1" si="995"/>
        <v>1999.3280843305452</v>
      </c>
    </row>
    <row r="13510" spans="3:3">
      <c r="C13510" s="13">
        <f t="shared" ca="1" si="995"/>
        <v>2018.9119877942273</v>
      </c>
    </row>
    <row r="13511" spans="3:3">
      <c r="C13511" s="13">
        <f t="shared" ca="1" si="995"/>
        <v>1986.519003421821</v>
      </c>
    </row>
    <row r="13512" spans="3:3">
      <c r="C13512" s="13">
        <f t="shared" ca="1" si="995"/>
        <v>1990.1565848067887</v>
      </c>
    </row>
    <row r="13513" spans="3:3">
      <c r="C13513" s="13">
        <f t="shared" ca="1" si="995"/>
        <v>1996.9347644862867</v>
      </c>
    </row>
    <row r="13514" spans="3:3">
      <c r="C13514" s="13">
        <f t="shared" ca="1" si="995"/>
        <v>2017.6716680183092</v>
      </c>
    </row>
    <row r="13515" spans="3:3">
      <c r="C13515" s="13">
        <f t="shared" ca="1" si="995"/>
        <v>1985.5513812110578</v>
      </c>
    </row>
    <row r="13516" spans="3:3">
      <c r="C13516" s="13">
        <f t="shared" ca="1" si="995"/>
        <v>1992.9571130584</v>
      </c>
    </row>
    <row r="13517" spans="3:3">
      <c r="C13517" s="13">
        <f t="shared" ca="1" si="995"/>
        <v>2007.2239876885774</v>
      </c>
    </row>
    <row r="13518" spans="3:3">
      <c r="C13518" s="13">
        <f t="shared" ca="1" si="995"/>
        <v>2010.7279070150507</v>
      </c>
    </row>
    <row r="13519" spans="3:3">
      <c r="C13519" s="13">
        <f t="shared" ca="1" si="995"/>
        <v>1999.7803036907765</v>
      </c>
    </row>
    <row r="13520" spans="3:3">
      <c r="C13520" s="13">
        <f t="shared" ca="1" si="995"/>
        <v>1999.3482842815329</v>
      </c>
    </row>
    <row r="13521" spans="3:3">
      <c r="C13521" s="13">
        <f t="shared" ca="1" si="995"/>
        <v>1995.4277561353513</v>
      </c>
    </row>
    <row r="13522" spans="3:3">
      <c r="C13522" s="13">
        <f t="shared" ca="1" si="995"/>
        <v>2012.5871556704562</v>
      </c>
    </row>
    <row r="13523" spans="3:3">
      <c r="C13523" s="13">
        <f t="shared" ca="1" si="995"/>
        <v>1992.178857891565</v>
      </c>
    </row>
    <row r="13524" spans="3:3">
      <c r="C13524" s="13">
        <f t="shared" ca="1" si="995"/>
        <v>1977.7440438495701</v>
      </c>
    </row>
    <row r="13525" spans="3:3">
      <c r="C13525" s="13">
        <f t="shared" ca="1" si="995"/>
        <v>1991.5029765506663</v>
      </c>
    </row>
    <row r="13526" spans="3:3">
      <c r="C13526" s="13">
        <f t="shared" ca="1" si="995"/>
        <v>2000.998551176765</v>
      </c>
    </row>
    <row r="13527" spans="3:3">
      <c r="C13527" s="13">
        <f t="shared" ca="1" si="995"/>
        <v>1996.2146489087879</v>
      </c>
    </row>
    <row r="13528" spans="3:3">
      <c r="C13528" s="13">
        <f t="shared" ref="C13528:C13591" ca="1" si="996">NORMINV(RAND(),$D$3,$G$3)</f>
        <v>2014.8957500182594</v>
      </c>
    </row>
    <row r="13529" spans="3:3">
      <c r="C13529" s="13">
        <f t="shared" ca="1" si="996"/>
        <v>2004.4315983175438</v>
      </c>
    </row>
    <row r="13530" spans="3:3">
      <c r="C13530" s="13">
        <f t="shared" ca="1" si="996"/>
        <v>2023.6173955545212</v>
      </c>
    </row>
    <row r="13531" spans="3:3">
      <c r="C13531" s="13">
        <f t="shared" ca="1" si="996"/>
        <v>2008.6378617547016</v>
      </c>
    </row>
    <row r="13532" spans="3:3">
      <c r="C13532" s="13">
        <f t="shared" ca="1" si="996"/>
        <v>1986.3786206214336</v>
      </c>
    </row>
    <row r="13533" spans="3:3">
      <c r="C13533" s="13">
        <f t="shared" ca="1" si="996"/>
        <v>2002.2003611059699</v>
      </c>
    </row>
    <row r="13534" spans="3:3">
      <c r="C13534" s="13">
        <f t="shared" ca="1" si="996"/>
        <v>2008.9077764006699</v>
      </c>
    </row>
    <row r="13535" spans="3:3">
      <c r="C13535" s="13">
        <f t="shared" ca="1" si="996"/>
        <v>2009.5767518885441</v>
      </c>
    </row>
    <row r="13536" spans="3:3">
      <c r="C13536" s="13">
        <f t="shared" ca="1" si="996"/>
        <v>2007.709018645907</v>
      </c>
    </row>
    <row r="13537" spans="3:3">
      <c r="C13537" s="13">
        <f t="shared" ca="1" si="996"/>
        <v>2012.1721297033423</v>
      </c>
    </row>
    <row r="13538" spans="3:3">
      <c r="C13538" s="13">
        <f t="shared" ca="1" si="996"/>
        <v>2014.2001690225879</v>
      </c>
    </row>
    <row r="13539" spans="3:3">
      <c r="C13539" s="13">
        <f t="shared" ca="1" si="996"/>
        <v>1988.4058238080945</v>
      </c>
    </row>
    <row r="13540" spans="3:3">
      <c r="C13540" s="13">
        <f t="shared" ca="1" si="996"/>
        <v>2015.5206490481244</v>
      </c>
    </row>
    <row r="13541" spans="3:3">
      <c r="C13541" s="13">
        <f t="shared" ca="1" si="996"/>
        <v>1999.915231200466</v>
      </c>
    </row>
    <row r="13542" spans="3:3">
      <c r="C13542" s="13">
        <f t="shared" ca="1" si="996"/>
        <v>1998.2490067084866</v>
      </c>
    </row>
    <row r="13543" spans="3:3">
      <c r="C13543" s="13">
        <f t="shared" ca="1" si="996"/>
        <v>2001.423043772749</v>
      </c>
    </row>
    <row r="13544" spans="3:3">
      <c r="C13544" s="13">
        <f t="shared" ca="1" si="996"/>
        <v>1997.0422025884729</v>
      </c>
    </row>
    <row r="13545" spans="3:3">
      <c r="C13545" s="13">
        <f t="shared" ca="1" si="996"/>
        <v>2021.5731185468787</v>
      </c>
    </row>
    <row r="13546" spans="3:3">
      <c r="C13546" s="13">
        <f t="shared" ca="1" si="996"/>
        <v>2005.0957367611409</v>
      </c>
    </row>
    <row r="13547" spans="3:3">
      <c r="C13547" s="13">
        <f t="shared" ca="1" si="996"/>
        <v>1992.3156505276063</v>
      </c>
    </row>
    <row r="13548" spans="3:3">
      <c r="C13548" s="13">
        <f t="shared" ca="1" si="996"/>
        <v>1991.0844575430451</v>
      </c>
    </row>
    <row r="13549" spans="3:3">
      <c r="C13549" s="13">
        <f t="shared" ca="1" si="996"/>
        <v>1996.5556871079907</v>
      </c>
    </row>
    <row r="13550" spans="3:3">
      <c r="C13550" s="13">
        <f t="shared" ca="1" si="996"/>
        <v>2014.0799213451812</v>
      </c>
    </row>
    <row r="13551" spans="3:3">
      <c r="C13551" s="13">
        <f t="shared" ca="1" si="996"/>
        <v>2003.5904079844095</v>
      </c>
    </row>
    <row r="13552" spans="3:3">
      <c r="C13552" s="13">
        <f t="shared" ca="1" si="996"/>
        <v>1997.4380351925431</v>
      </c>
    </row>
    <row r="13553" spans="3:3">
      <c r="C13553" s="13">
        <f t="shared" ca="1" si="996"/>
        <v>1990.2011344767559</v>
      </c>
    </row>
    <row r="13554" spans="3:3">
      <c r="C13554" s="13">
        <f t="shared" ca="1" si="996"/>
        <v>1996.2865060683141</v>
      </c>
    </row>
    <row r="13555" spans="3:3">
      <c r="C13555" s="13">
        <f t="shared" ca="1" si="996"/>
        <v>2001.199322833957</v>
      </c>
    </row>
    <row r="13556" spans="3:3">
      <c r="C13556" s="13">
        <f t="shared" ca="1" si="996"/>
        <v>2010.0808758308624</v>
      </c>
    </row>
    <row r="13557" spans="3:3">
      <c r="C13557" s="13">
        <f t="shared" ca="1" si="996"/>
        <v>2010.2601116820947</v>
      </c>
    </row>
    <row r="13558" spans="3:3">
      <c r="C13558" s="13">
        <f t="shared" ca="1" si="996"/>
        <v>2014.9297263893982</v>
      </c>
    </row>
    <row r="13559" spans="3:3">
      <c r="C13559" s="13">
        <f t="shared" ca="1" si="996"/>
        <v>1992.1488037663482</v>
      </c>
    </row>
    <row r="13560" spans="3:3">
      <c r="C13560" s="13">
        <f t="shared" ca="1" si="996"/>
        <v>1991.1000598975768</v>
      </c>
    </row>
    <row r="13561" spans="3:3">
      <c r="C13561" s="13">
        <f t="shared" ca="1" si="996"/>
        <v>1980.7872046669247</v>
      </c>
    </row>
    <row r="13562" spans="3:3">
      <c r="C13562" s="13">
        <f t="shared" ca="1" si="996"/>
        <v>1977.1688816830697</v>
      </c>
    </row>
    <row r="13563" spans="3:3">
      <c r="C13563" s="13">
        <f t="shared" ca="1" si="996"/>
        <v>1999.3783189415685</v>
      </c>
    </row>
    <row r="13564" spans="3:3">
      <c r="C13564" s="13">
        <f t="shared" ca="1" si="996"/>
        <v>2017.409183279075</v>
      </c>
    </row>
    <row r="13565" spans="3:3">
      <c r="C13565" s="13">
        <f t="shared" ca="1" si="996"/>
        <v>1991.0343571394005</v>
      </c>
    </row>
    <row r="13566" spans="3:3">
      <c r="C13566" s="13">
        <f t="shared" ca="1" si="996"/>
        <v>2011.0024899682173</v>
      </c>
    </row>
    <row r="13567" spans="3:3">
      <c r="C13567" s="13">
        <f t="shared" ca="1" si="996"/>
        <v>1987.3656483980976</v>
      </c>
    </row>
    <row r="13568" spans="3:3">
      <c r="C13568" s="13">
        <f t="shared" ca="1" si="996"/>
        <v>2023.751864653497</v>
      </c>
    </row>
    <row r="13569" spans="3:3">
      <c r="C13569" s="13">
        <f t="shared" ca="1" si="996"/>
        <v>1995.0214380590412</v>
      </c>
    </row>
    <row r="13570" spans="3:3">
      <c r="C13570" s="13">
        <f t="shared" ca="1" si="996"/>
        <v>1985.7932237177065</v>
      </c>
    </row>
    <row r="13571" spans="3:3">
      <c r="C13571" s="13">
        <f t="shared" ca="1" si="996"/>
        <v>2003.754384547615</v>
      </c>
    </row>
    <row r="13572" spans="3:3">
      <c r="C13572" s="13">
        <f t="shared" ca="1" si="996"/>
        <v>2014.5821812797849</v>
      </c>
    </row>
    <row r="13573" spans="3:3">
      <c r="C13573" s="13">
        <f t="shared" ca="1" si="996"/>
        <v>2021.0314216945162</v>
      </c>
    </row>
    <row r="13574" spans="3:3">
      <c r="C13574" s="13">
        <f t="shared" ca="1" si="996"/>
        <v>1996.0092926099712</v>
      </c>
    </row>
    <row r="13575" spans="3:3">
      <c r="C13575" s="13">
        <f t="shared" ca="1" si="996"/>
        <v>2009.4039231118184</v>
      </c>
    </row>
    <row r="13576" spans="3:3">
      <c r="C13576" s="13">
        <f t="shared" ca="1" si="996"/>
        <v>1995.8471883872405</v>
      </c>
    </row>
    <row r="13577" spans="3:3">
      <c r="C13577" s="13">
        <f t="shared" ca="1" si="996"/>
        <v>2017.0872147128612</v>
      </c>
    </row>
    <row r="13578" spans="3:3">
      <c r="C13578" s="13">
        <f t="shared" ca="1" si="996"/>
        <v>2002.7845321672055</v>
      </c>
    </row>
    <row r="13579" spans="3:3">
      <c r="C13579" s="13">
        <f t="shared" ca="1" si="996"/>
        <v>2002.2226835592835</v>
      </c>
    </row>
    <row r="13580" spans="3:3">
      <c r="C13580" s="13">
        <f t="shared" ca="1" si="996"/>
        <v>2010.7685517977145</v>
      </c>
    </row>
    <row r="13581" spans="3:3">
      <c r="C13581" s="13">
        <f t="shared" ca="1" si="996"/>
        <v>2014.2230619436298</v>
      </c>
    </row>
    <row r="13582" spans="3:3">
      <c r="C13582" s="13">
        <f t="shared" ca="1" si="996"/>
        <v>2008.8404044128183</v>
      </c>
    </row>
    <row r="13583" spans="3:3">
      <c r="C13583" s="13">
        <f t="shared" ca="1" si="996"/>
        <v>1985.2653329440427</v>
      </c>
    </row>
    <row r="13584" spans="3:3">
      <c r="C13584" s="13">
        <f t="shared" ca="1" si="996"/>
        <v>2000.6690310903025</v>
      </c>
    </row>
    <row r="13585" spans="3:3">
      <c r="C13585" s="13">
        <f t="shared" ca="1" si="996"/>
        <v>1981.2142756043743</v>
      </c>
    </row>
    <row r="13586" spans="3:3">
      <c r="C13586" s="13">
        <f t="shared" ca="1" si="996"/>
        <v>2007.2416962932875</v>
      </c>
    </row>
    <row r="13587" spans="3:3">
      <c r="C13587" s="13">
        <f t="shared" ca="1" si="996"/>
        <v>1977.2001264040562</v>
      </c>
    </row>
    <row r="13588" spans="3:3">
      <c r="C13588" s="13">
        <f t="shared" ca="1" si="996"/>
        <v>2018.8310763074628</v>
      </c>
    </row>
    <row r="13589" spans="3:3">
      <c r="C13589" s="13">
        <f t="shared" ca="1" si="996"/>
        <v>2016.5615260358229</v>
      </c>
    </row>
    <row r="13590" spans="3:3">
      <c r="C13590" s="13">
        <f t="shared" ca="1" si="996"/>
        <v>1997.2607765245714</v>
      </c>
    </row>
    <row r="13591" spans="3:3">
      <c r="C13591" s="13">
        <f t="shared" ca="1" si="996"/>
        <v>1988.2529363205954</v>
      </c>
    </row>
    <row r="13592" spans="3:3">
      <c r="C13592" s="13">
        <f t="shared" ref="C13592:C13655" ca="1" si="997">NORMINV(RAND(),$D$3,$G$3)</f>
        <v>2018.7067107997339</v>
      </c>
    </row>
    <row r="13593" spans="3:3">
      <c r="C13593" s="13">
        <f t="shared" ca="1" si="997"/>
        <v>1993.1515479787649</v>
      </c>
    </row>
    <row r="13594" spans="3:3">
      <c r="C13594" s="13">
        <f t="shared" ca="1" si="997"/>
        <v>1990.5545374128856</v>
      </c>
    </row>
    <row r="13595" spans="3:3">
      <c r="C13595" s="13">
        <f t="shared" ca="1" si="997"/>
        <v>1989.9555546418012</v>
      </c>
    </row>
    <row r="13596" spans="3:3">
      <c r="C13596" s="13">
        <f t="shared" ca="1" si="997"/>
        <v>2007.2717338360319</v>
      </c>
    </row>
    <row r="13597" spans="3:3">
      <c r="C13597" s="13">
        <f t="shared" ca="1" si="997"/>
        <v>2010.6364884323143</v>
      </c>
    </row>
    <row r="13598" spans="3:3">
      <c r="C13598" s="13">
        <f t="shared" ca="1" si="997"/>
        <v>1990.7359188798473</v>
      </c>
    </row>
    <row r="13599" spans="3:3">
      <c r="C13599" s="13">
        <f t="shared" ca="1" si="997"/>
        <v>1982.3788458784404</v>
      </c>
    </row>
    <row r="13600" spans="3:3">
      <c r="C13600" s="13">
        <f t="shared" ca="1" si="997"/>
        <v>1995.0940073810968</v>
      </c>
    </row>
    <row r="13601" spans="3:3">
      <c r="C13601" s="13">
        <f t="shared" ca="1" si="997"/>
        <v>2019.5598294096676</v>
      </c>
    </row>
    <row r="13602" spans="3:3">
      <c r="C13602" s="13">
        <f t="shared" ca="1" si="997"/>
        <v>1969.207237928068</v>
      </c>
    </row>
    <row r="13603" spans="3:3">
      <c r="C13603" s="13">
        <f t="shared" ca="1" si="997"/>
        <v>2005.3814510357151</v>
      </c>
    </row>
    <row r="13604" spans="3:3">
      <c r="C13604" s="13">
        <f t="shared" ca="1" si="997"/>
        <v>2009.4638373843607</v>
      </c>
    </row>
    <row r="13605" spans="3:3">
      <c r="C13605" s="13">
        <f t="shared" ca="1" si="997"/>
        <v>1980.0616723191579</v>
      </c>
    </row>
    <row r="13606" spans="3:3">
      <c r="C13606" s="13">
        <f t="shared" ca="1" si="997"/>
        <v>1991.9357197054574</v>
      </c>
    </row>
    <row r="13607" spans="3:3">
      <c r="C13607" s="13">
        <f t="shared" ca="1" si="997"/>
        <v>2001.0167479079275</v>
      </c>
    </row>
    <row r="13608" spans="3:3">
      <c r="C13608" s="13">
        <f t="shared" ca="1" si="997"/>
        <v>2000.1214453161901</v>
      </c>
    </row>
    <row r="13609" spans="3:3">
      <c r="C13609" s="13">
        <f t="shared" ca="1" si="997"/>
        <v>1995.0601518679684</v>
      </c>
    </row>
    <row r="13610" spans="3:3">
      <c r="C13610" s="13">
        <f t="shared" ca="1" si="997"/>
        <v>1997.3907380296048</v>
      </c>
    </row>
    <row r="13611" spans="3:3">
      <c r="C13611" s="13">
        <f t="shared" ca="1" si="997"/>
        <v>1993.9766787876881</v>
      </c>
    </row>
    <row r="13612" spans="3:3">
      <c r="C13612" s="13">
        <f t="shared" ca="1" si="997"/>
        <v>1981.4520237980335</v>
      </c>
    </row>
    <row r="13613" spans="3:3">
      <c r="C13613" s="13">
        <f t="shared" ca="1" si="997"/>
        <v>2005.4673311007136</v>
      </c>
    </row>
    <row r="13614" spans="3:3">
      <c r="C13614" s="13">
        <f t="shared" ca="1" si="997"/>
        <v>2003.2760799095634</v>
      </c>
    </row>
    <row r="13615" spans="3:3">
      <c r="C13615" s="13">
        <f t="shared" ca="1" si="997"/>
        <v>2012.1642807954429</v>
      </c>
    </row>
    <row r="13616" spans="3:3">
      <c r="C13616" s="13">
        <f t="shared" ca="1" si="997"/>
        <v>1992.2954193775161</v>
      </c>
    </row>
    <row r="13617" spans="3:3">
      <c r="C13617" s="13">
        <f t="shared" ca="1" si="997"/>
        <v>2001.9964083593686</v>
      </c>
    </row>
    <row r="13618" spans="3:3">
      <c r="C13618" s="13">
        <f t="shared" ca="1" si="997"/>
        <v>2016.4328346432001</v>
      </c>
    </row>
    <row r="13619" spans="3:3">
      <c r="C13619" s="13">
        <f t="shared" ca="1" si="997"/>
        <v>2007.4345259674249</v>
      </c>
    </row>
    <row r="13620" spans="3:3">
      <c r="C13620" s="13">
        <f t="shared" ca="1" si="997"/>
        <v>1999.3744517519535</v>
      </c>
    </row>
    <row r="13621" spans="3:3">
      <c r="C13621" s="13">
        <f t="shared" ca="1" si="997"/>
        <v>2003.606836569501</v>
      </c>
    </row>
    <row r="13622" spans="3:3">
      <c r="C13622" s="13">
        <f t="shared" ca="1" si="997"/>
        <v>2006.8452410981206</v>
      </c>
    </row>
    <row r="13623" spans="3:3">
      <c r="C13623" s="13">
        <f t="shared" ca="1" si="997"/>
        <v>1990.1996858138662</v>
      </c>
    </row>
    <row r="13624" spans="3:3">
      <c r="C13624" s="13">
        <f t="shared" ca="1" si="997"/>
        <v>1976.107955786556</v>
      </c>
    </row>
    <row r="13625" spans="3:3">
      <c r="C13625" s="13">
        <f t="shared" ca="1" si="997"/>
        <v>1999.1033819882375</v>
      </c>
    </row>
    <row r="13626" spans="3:3">
      <c r="C13626" s="13">
        <f t="shared" ca="1" si="997"/>
        <v>2005.6732458401184</v>
      </c>
    </row>
    <row r="13627" spans="3:3">
      <c r="C13627" s="13">
        <f t="shared" ca="1" si="997"/>
        <v>2001.9933301024823</v>
      </c>
    </row>
    <row r="13628" spans="3:3">
      <c r="C13628" s="13">
        <f t="shared" ca="1" si="997"/>
        <v>2004.1138238197955</v>
      </c>
    </row>
    <row r="13629" spans="3:3">
      <c r="C13629" s="13">
        <f t="shared" ca="1" si="997"/>
        <v>1988.7005650817998</v>
      </c>
    </row>
    <row r="13630" spans="3:3">
      <c r="C13630" s="13">
        <f t="shared" ca="1" si="997"/>
        <v>2002.2549809498169</v>
      </c>
    </row>
    <row r="13631" spans="3:3">
      <c r="C13631" s="13">
        <f t="shared" ca="1" si="997"/>
        <v>2011.7747400918695</v>
      </c>
    </row>
    <row r="13632" spans="3:3">
      <c r="C13632" s="13">
        <f t="shared" ca="1" si="997"/>
        <v>2006.7916412833442</v>
      </c>
    </row>
    <row r="13633" spans="3:3">
      <c r="C13633" s="13">
        <f t="shared" ca="1" si="997"/>
        <v>2020.0129322235805</v>
      </c>
    </row>
    <row r="13634" spans="3:3">
      <c r="C13634" s="13">
        <f t="shared" ca="1" si="997"/>
        <v>2002.6198445251339</v>
      </c>
    </row>
    <row r="13635" spans="3:3">
      <c r="C13635" s="13">
        <f t="shared" ca="1" si="997"/>
        <v>1988.082678412916</v>
      </c>
    </row>
    <row r="13636" spans="3:3">
      <c r="C13636" s="13">
        <f t="shared" ca="1" si="997"/>
        <v>2002.229131479347</v>
      </c>
    </row>
    <row r="13637" spans="3:3">
      <c r="C13637" s="13">
        <f t="shared" ca="1" si="997"/>
        <v>2008.9535869377785</v>
      </c>
    </row>
    <row r="13638" spans="3:3">
      <c r="C13638" s="13">
        <f t="shared" ca="1" si="997"/>
        <v>2007.3165767435571</v>
      </c>
    </row>
    <row r="13639" spans="3:3">
      <c r="C13639" s="13">
        <f t="shared" ca="1" si="997"/>
        <v>2011.8311347001143</v>
      </c>
    </row>
    <row r="13640" spans="3:3">
      <c r="C13640" s="13">
        <f t="shared" ca="1" si="997"/>
        <v>1996.7645413650707</v>
      </c>
    </row>
    <row r="13641" spans="3:3">
      <c r="C13641" s="13">
        <f t="shared" ca="1" si="997"/>
        <v>2000.9476351318242</v>
      </c>
    </row>
    <row r="13642" spans="3:3">
      <c r="C13642" s="13">
        <f t="shared" ca="1" si="997"/>
        <v>1989.6126710089391</v>
      </c>
    </row>
    <row r="13643" spans="3:3">
      <c r="C13643" s="13">
        <f t="shared" ca="1" si="997"/>
        <v>2017.578726800263</v>
      </c>
    </row>
    <row r="13644" spans="3:3">
      <c r="C13644" s="13">
        <f t="shared" ca="1" si="997"/>
        <v>1985.8129629508805</v>
      </c>
    </row>
    <row r="13645" spans="3:3">
      <c r="C13645" s="13">
        <f t="shared" ca="1" si="997"/>
        <v>1992.9520726065994</v>
      </c>
    </row>
    <row r="13646" spans="3:3">
      <c r="C13646" s="13">
        <f t="shared" ca="1" si="997"/>
        <v>2021.7531882556214</v>
      </c>
    </row>
    <row r="13647" spans="3:3">
      <c r="C13647" s="13">
        <f t="shared" ca="1" si="997"/>
        <v>1999.211900897024</v>
      </c>
    </row>
    <row r="13648" spans="3:3">
      <c r="C13648" s="13">
        <f t="shared" ca="1" si="997"/>
        <v>1992.2168308233809</v>
      </c>
    </row>
    <row r="13649" spans="3:3">
      <c r="C13649" s="13">
        <f t="shared" ca="1" si="997"/>
        <v>2002.820307818693</v>
      </c>
    </row>
    <row r="13650" spans="3:3">
      <c r="C13650" s="13">
        <f t="shared" ca="1" si="997"/>
        <v>2005.8937332530577</v>
      </c>
    </row>
    <row r="13651" spans="3:3">
      <c r="C13651" s="13">
        <f t="shared" ca="1" si="997"/>
        <v>2033.2272101368787</v>
      </c>
    </row>
    <row r="13652" spans="3:3">
      <c r="C13652" s="13">
        <f t="shared" ca="1" si="997"/>
        <v>1983.945665975451</v>
      </c>
    </row>
    <row r="13653" spans="3:3">
      <c r="C13653" s="13">
        <f t="shared" ca="1" si="997"/>
        <v>1986.6202368142863</v>
      </c>
    </row>
    <row r="13654" spans="3:3">
      <c r="C13654" s="13">
        <f t="shared" ca="1" si="997"/>
        <v>2012.3145385372588</v>
      </c>
    </row>
    <row r="13655" spans="3:3">
      <c r="C13655" s="13">
        <f t="shared" ca="1" si="997"/>
        <v>2010.6734965097096</v>
      </c>
    </row>
    <row r="13656" spans="3:3">
      <c r="C13656" s="13">
        <f t="shared" ref="C13656:C13719" ca="1" si="998">NORMINV(RAND(),$D$3,$G$3)</f>
        <v>1980.4888416577346</v>
      </c>
    </row>
    <row r="13657" spans="3:3">
      <c r="C13657" s="13">
        <f t="shared" ca="1" si="998"/>
        <v>1995.9178366582209</v>
      </c>
    </row>
    <row r="13658" spans="3:3">
      <c r="C13658" s="13">
        <f t="shared" ca="1" si="998"/>
        <v>1989.1333073391704</v>
      </c>
    </row>
    <row r="13659" spans="3:3">
      <c r="C13659" s="13">
        <f t="shared" ca="1" si="998"/>
        <v>1987.670227376389</v>
      </c>
    </row>
    <row r="13660" spans="3:3">
      <c r="C13660" s="13">
        <f t="shared" ca="1" si="998"/>
        <v>1998.0635321812078</v>
      </c>
    </row>
    <row r="13661" spans="3:3">
      <c r="C13661" s="13">
        <f t="shared" ca="1" si="998"/>
        <v>1999.1197135084844</v>
      </c>
    </row>
    <row r="13662" spans="3:3">
      <c r="C13662" s="13">
        <f t="shared" ca="1" si="998"/>
        <v>2005.2553531990634</v>
      </c>
    </row>
    <row r="13663" spans="3:3">
      <c r="C13663" s="13">
        <f t="shared" ca="1" si="998"/>
        <v>1999.8519567065186</v>
      </c>
    </row>
    <row r="13664" spans="3:3">
      <c r="C13664" s="13">
        <f t="shared" ca="1" si="998"/>
        <v>1994.5145207047517</v>
      </c>
    </row>
    <row r="13665" spans="3:3">
      <c r="C13665" s="13">
        <f t="shared" ca="1" si="998"/>
        <v>1995.7080392674429</v>
      </c>
    </row>
    <row r="13666" spans="3:3">
      <c r="C13666" s="13">
        <f t="shared" ca="1" si="998"/>
        <v>1998.8610934791213</v>
      </c>
    </row>
    <row r="13667" spans="3:3">
      <c r="C13667" s="13">
        <f t="shared" ca="1" si="998"/>
        <v>1999.9181859460264</v>
      </c>
    </row>
    <row r="13668" spans="3:3">
      <c r="C13668" s="13">
        <f t="shared" ca="1" si="998"/>
        <v>1996.2993756391229</v>
      </c>
    </row>
    <row r="13669" spans="3:3">
      <c r="C13669" s="13">
        <f t="shared" ca="1" si="998"/>
        <v>2000.5302065061787</v>
      </c>
    </row>
    <row r="13670" spans="3:3">
      <c r="C13670" s="13">
        <f t="shared" ca="1" si="998"/>
        <v>1992.8725197292556</v>
      </c>
    </row>
    <row r="13671" spans="3:3">
      <c r="C13671" s="13">
        <f t="shared" ca="1" si="998"/>
        <v>2002.4604049931165</v>
      </c>
    </row>
    <row r="13672" spans="3:3">
      <c r="C13672" s="13">
        <f t="shared" ca="1" si="998"/>
        <v>2013.4207404590761</v>
      </c>
    </row>
    <row r="13673" spans="3:3">
      <c r="C13673" s="13">
        <f t="shared" ca="1" si="998"/>
        <v>2013.4575104180362</v>
      </c>
    </row>
    <row r="13674" spans="3:3">
      <c r="C13674" s="13">
        <f t="shared" ca="1" si="998"/>
        <v>2007.9748974460149</v>
      </c>
    </row>
    <row r="13675" spans="3:3">
      <c r="C13675" s="13">
        <f t="shared" ca="1" si="998"/>
        <v>1998.850658967659</v>
      </c>
    </row>
    <row r="13676" spans="3:3">
      <c r="C13676" s="13">
        <f t="shared" ca="1" si="998"/>
        <v>2006.9599195943294</v>
      </c>
    </row>
    <row r="13677" spans="3:3">
      <c r="C13677" s="13">
        <f t="shared" ca="1" si="998"/>
        <v>1998.4881675340328</v>
      </c>
    </row>
    <row r="13678" spans="3:3">
      <c r="C13678" s="13">
        <f t="shared" ca="1" si="998"/>
        <v>2006.5496634133344</v>
      </c>
    </row>
    <row r="13679" spans="3:3">
      <c r="C13679" s="13">
        <f t="shared" ca="1" si="998"/>
        <v>2005.0416496153739</v>
      </c>
    </row>
    <row r="13680" spans="3:3">
      <c r="C13680" s="13">
        <f t="shared" ca="1" si="998"/>
        <v>2007.6525438025542</v>
      </c>
    </row>
    <row r="13681" spans="3:3">
      <c r="C13681" s="13">
        <f t="shared" ca="1" si="998"/>
        <v>1998.5644618699898</v>
      </c>
    </row>
    <row r="13682" spans="3:3">
      <c r="C13682" s="13">
        <f t="shared" ca="1" si="998"/>
        <v>1990.6918662746518</v>
      </c>
    </row>
    <row r="13683" spans="3:3">
      <c r="C13683" s="13">
        <f t="shared" ca="1" si="998"/>
        <v>1997.0070807234868</v>
      </c>
    </row>
    <row r="13684" spans="3:3">
      <c r="C13684" s="13">
        <f t="shared" ca="1" si="998"/>
        <v>1998.2511075376215</v>
      </c>
    </row>
    <row r="13685" spans="3:3">
      <c r="C13685" s="13">
        <f t="shared" ca="1" si="998"/>
        <v>2009.1453859115986</v>
      </c>
    </row>
    <row r="13686" spans="3:3">
      <c r="C13686" s="13">
        <f t="shared" ca="1" si="998"/>
        <v>2015.9493241727985</v>
      </c>
    </row>
    <row r="13687" spans="3:3">
      <c r="C13687" s="13">
        <f t="shared" ca="1" si="998"/>
        <v>2013.4291972055917</v>
      </c>
    </row>
    <row r="13688" spans="3:3">
      <c r="C13688" s="13">
        <f t="shared" ca="1" si="998"/>
        <v>1990.752516957524</v>
      </c>
    </row>
    <row r="13689" spans="3:3">
      <c r="C13689" s="13">
        <f t="shared" ca="1" si="998"/>
        <v>2009.9609376454689</v>
      </c>
    </row>
    <row r="13690" spans="3:3">
      <c r="C13690" s="13">
        <f t="shared" ca="1" si="998"/>
        <v>2007.0297015021581</v>
      </c>
    </row>
    <row r="13691" spans="3:3">
      <c r="C13691" s="13">
        <f t="shared" ca="1" si="998"/>
        <v>2003.7626293550188</v>
      </c>
    </row>
    <row r="13692" spans="3:3">
      <c r="C13692" s="13">
        <f t="shared" ca="1" si="998"/>
        <v>1988.872379565433</v>
      </c>
    </row>
    <row r="13693" spans="3:3">
      <c r="C13693" s="13">
        <f t="shared" ca="1" si="998"/>
        <v>1996.0411651209663</v>
      </c>
    </row>
    <row r="13694" spans="3:3">
      <c r="C13694" s="13">
        <f t="shared" ca="1" si="998"/>
        <v>1998.8669710350393</v>
      </c>
    </row>
    <row r="13695" spans="3:3">
      <c r="C13695" s="13">
        <f t="shared" ca="1" si="998"/>
        <v>2011.3307703810915</v>
      </c>
    </row>
    <row r="13696" spans="3:3">
      <c r="C13696" s="13">
        <f t="shared" ca="1" si="998"/>
        <v>2007.7669107808588</v>
      </c>
    </row>
    <row r="13697" spans="3:3">
      <c r="C13697" s="13">
        <f t="shared" ca="1" si="998"/>
        <v>2009.4725277040807</v>
      </c>
    </row>
    <row r="13698" spans="3:3">
      <c r="C13698" s="13">
        <f t="shared" ca="1" si="998"/>
        <v>1997.790030963431</v>
      </c>
    </row>
    <row r="13699" spans="3:3">
      <c r="C13699" s="13">
        <f t="shared" ca="1" si="998"/>
        <v>2012.0116235765813</v>
      </c>
    </row>
    <row r="13700" spans="3:3">
      <c r="C13700" s="13">
        <f t="shared" ca="1" si="998"/>
        <v>2005.7315978510132</v>
      </c>
    </row>
    <row r="13701" spans="3:3">
      <c r="C13701" s="13">
        <f t="shared" ca="1" si="998"/>
        <v>1992.3986552112667</v>
      </c>
    </row>
    <row r="13702" spans="3:3">
      <c r="C13702" s="13">
        <f t="shared" ca="1" si="998"/>
        <v>2003.7441038736588</v>
      </c>
    </row>
    <row r="13703" spans="3:3">
      <c r="C13703" s="13">
        <f t="shared" ca="1" si="998"/>
        <v>1979.7937861312178</v>
      </c>
    </row>
    <row r="13704" spans="3:3">
      <c r="C13704" s="13">
        <f t="shared" ca="1" si="998"/>
        <v>1995.0704828514076</v>
      </c>
    </row>
    <row r="13705" spans="3:3">
      <c r="C13705" s="13">
        <f t="shared" ca="1" si="998"/>
        <v>2010.0321151126841</v>
      </c>
    </row>
    <row r="13706" spans="3:3">
      <c r="C13706" s="13">
        <f t="shared" ca="1" si="998"/>
        <v>1985.8794545890648</v>
      </c>
    </row>
    <row r="13707" spans="3:3">
      <c r="C13707" s="13">
        <f t="shared" ca="1" si="998"/>
        <v>1990.8887101772568</v>
      </c>
    </row>
    <row r="13708" spans="3:3">
      <c r="C13708" s="13">
        <f t="shared" ca="1" si="998"/>
        <v>1997.0070100824287</v>
      </c>
    </row>
    <row r="13709" spans="3:3">
      <c r="C13709" s="13">
        <f t="shared" ca="1" si="998"/>
        <v>1995.506038231287</v>
      </c>
    </row>
    <row r="13710" spans="3:3">
      <c r="C13710" s="13">
        <f t="shared" ca="1" si="998"/>
        <v>2001.1166036775221</v>
      </c>
    </row>
    <row r="13711" spans="3:3">
      <c r="C13711" s="13">
        <f t="shared" ca="1" si="998"/>
        <v>1999.2260680303295</v>
      </c>
    </row>
    <row r="13712" spans="3:3">
      <c r="C13712" s="13">
        <f t="shared" ca="1" si="998"/>
        <v>2021.9505134278891</v>
      </c>
    </row>
    <row r="13713" spans="3:3">
      <c r="C13713" s="13">
        <f t="shared" ca="1" si="998"/>
        <v>2003.2277434286889</v>
      </c>
    </row>
    <row r="13714" spans="3:3">
      <c r="C13714" s="13">
        <f t="shared" ca="1" si="998"/>
        <v>1991.3424546689771</v>
      </c>
    </row>
    <row r="13715" spans="3:3">
      <c r="C13715" s="13">
        <f t="shared" ca="1" si="998"/>
        <v>1990.2409984569886</v>
      </c>
    </row>
    <row r="13716" spans="3:3">
      <c r="C13716" s="13">
        <f t="shared" ca="1" si="998"/>
        <v>2000.3170338536263</v>
      </c>
    </row>
    <row r="13717" spans="3:3">
      <c r="C13717" s="13">
        <f t="shared" ca="1" si="998"/>
        <v>1984.8467029031381</v>
      </c>
    </row>
    <row r="13718" spans="3:3">
      <c r="C13718" s="13">
        <f t="shared" ca="1" si="998"/>
        <v>2001.0997301511959</v>
      </c>
    </row>
    <row r="13719" spans="3:3">
      <c r="C13719" s="13">
        <f t="shared" ca="1" si="998"/>
        <v>1988.4041325514099</v>
      </c>
    </row>
    <row r="13720" spans="3:3">
      <c r="C13720" s="13">
        <f t="shared" ref="C13720:C13783" ca="1" si="999">NORMINV(RAND(),$D$3,$G$3)</f>
        <v>1998.7053466370496</v>
      </c>
    </row>
    <row r="13721" spans="3:3">
      <c r="C13721" s="13">
        <f t="shared" ca="1" si="999"/>
        <v>1980.2315614156441</v>
      </c>
    </row>
    <row r="13722" spans="3:3">
      <c r="C13722" s="13">
        <f t="shared" ca="1" si="999"/>
        <v>1997.431891535502</v>
      </c>
    </row>
    <row r="13723" spans="3:3">
      <c r="C13723" s="13">
        <f t="shared" ca="1" si="999"/>
        <v>1995.8879162103431</v>
      </c>
    </row>
    <row r="13724" spans="3:3">
      <c r="C13724" s="13">
        <f t="shared" ca="1" si="999"/>
        <v>2005.2571054190455</v>
      </c>
    </row>
    <row r="13725" spans="3:3">
      <c r="C13725" s="13">
        <f t="shared" ca="1" si="999"/>
        <v>1969.2494321960296</v>
      </c>
    </row>
    <row r="13726" spans="3:3">
      <c r="C13726" s="13">
        <f t="shared" ca="1" si="999"/>
        <v>1989.9940304089948</v>
      </c>
    </row>
    <row r="13727" spans="3:3">
      <c r="C13727" s="13">
        <f t="shared" ca="1" si="999"/>
        <v>2015.0585353616505</v>
      </c>
    </row>
    <row r="13728" spans="3:3">
      <c r="C13728" s="13">
        <f t="shared" ca="1" si="999"/>
        <v>2015.9678131685764</v>
      </c>
    </row>
    <row r="13729" spans="3:3">
      <c r="C13729" s="13">
        <f t="shared" ca="1" si="999"/>
        <v>2020.669328504682</v>
      </c>
    </row>
    <row r="13730" spans="3:3">
      <c r="C13730" s="13">
        <f t="shared" ca="1" si="999"/>
        <v>1998.470013642597</v>
      </c>
    </row>
    <row r="13731" spans="3:3">
      <c r="C13731" s="13">
        <f t="shared" ca="1" si="999"/>
        <v>1997.2753574472165</v>
      </c>
    </row>
    <row r="13732" spans="3:3">
      <c r="C13732" s="13">
        <f t="shared" ca="1" si="999"/>
        <v>1985.7502871818763</v>
      </c>
    </row>
    <row r="13733" spans="3:3">
      <c r="C13733" s="13">
        <f t="shared" ca="1" si="999"/>
        <v>2007.7837055562281</v>
      </c>
    </row>
    <row r="13734" spans="3:3">
      <c r="C13734" s="13">
        <f t="shared" ca="1" si="999"/>
        <v>1980.5909486134376</v>
      </c>
    </row>
    <row r="13735" spans="3:3">
      <c r="C13735" s="13">
        <f t="shared" ca="1" si="999"/>
        <v>2016.8914448844814</v>
      </c>
    </row>
    <row r="13736" spans="3:3">
      <c r="C13736" s="13">
        <f t="shared" ca="1" si="999"/>
        <v>2004.1517642192989</v>
      </c>
    </row>
    <row r="13737" spans="3:3">
      <c r="C13737" s="13">
        <f t="shared" ca="1" si="999"/>
        <v>2020.9799336524811</v>
      </c>
    </row>
    <row r="13738" spans="3:3">
      <c r="C13738" s="13">
        <f t="shared" ca="1" si="999"/>
        <v>2012.7662866396518</v>
      </c>
    </row>
    <row r="13739" spans="3:3">
      <c r="C13739" s="13">
        <f t="shared" ca="1" si="999"/>
        <v>2006.713212775278</v>
      </c>
    </row>
    <row r="13740" spans="3:3">
      <c r="C13740" s="13">
        <f t="shared" ca="1" si="999"/>
        <v>2016.4407957682179</v>
      </c>
    </row>
    <row r="13741" spans="3:3">
      <c r="C13741" s="13">
        <f t="shared" ca="1" si="999"/>
        <v>1997.5905433020675</v>
      </c>
    </row>
    <row r="13742" spans="3:3">
      <c r="C13742" s="13">
        <f t="shared" ca="1" si="999"/>
        <v>1996.2074076844863</v>
      </c>
    </row>
    <row r="13743" spans="3:3">
      <c r="C13743" s="13">
        <f t="shared" ca="1" si="999"/>
        <v>2000.8145375091822</v>
      </c>
    </row>
    <row r="13744" spans="3:3">
      <c r="C13744" s="13">
        <f t="shared" ca="1" si="999"/>
        <v>2002.8770226266583</v>
      </c>
    </row>
    <row r="13745" spans="3:3">
      <c r="C13745" s="13">
        <f t="shared" ca="1" si="999"/>
        <v>2002.0951906840919</v>
      </c>
    </row>
    <row r="13746" spans="3:3">
      <c r="C13746" s="13">
        <f t="shared" ca="1" si="999"/>
        <v>1998.3459541404111</v>
      </c>
    </row>
    <row r="13747" spans="3:3">
      <c r="C13747" s="13">
        <f t="shared" ca="1" si="999"/>
        <v>1987.0899513367935</v>
      </c>
    </row>
    <row r="13748" spans="3:3">
      <c r="C13748" s="13">
        <f t="shared" ca="1" si="999"/>
        <v>2004.9505657969733</v>
      </c>
    </row>
    <row r="13749" spans="3:3">
      <c r="C13749" s="13">
        <f t="shared" ca="1" si="999"/>
        <v>2005.6648709776528</v>
      </c>
    </row>
    <row r="13750" spans="3:3">
      <c r="C13750" s="13">
        <f t="shared" ca="1" si="999"/>
        <v>2006.9836082895242</v>
      </c>
    </row>
    <row r="13751" spans="3:3">
      <c r="C13751" s="13">
        <f t="shared" ca="1" si="999"/>
        <v>2019.9915369799253</v>
      </c>
    </row>
    <row r="13752" spans="3:3">
      <c r="C13752" s="13">
        <f t="shared" ca="1" si="999"/>
        <v>1973.2741974026831</v>
      </c>
    </row>
    <row r="13753" spans="3:3">
      <c r="C13753" s="13">
        <f t="shared" ca="1" si="999"/>
        <v>2013.3976222056517</v>
      </c>
    </row>
    <row r="13754" spans="3:3">
      <c r="C13754" s="13">
        <f t="shared" ca="1" si="999"/>
        <v>1998.7846448103714</v>
      </c>
    </row>
    <row r="13755" spans="3:3">
      <c r="C13755" s="13">
        <f t="shared" ca="1" si="999"/>
        <v>1985.654095625561</v>
      </c>
    </row>
    <row r="13756" spans="3:3">
      <c r="C13756" s="13">
        <f t="shared" ca="1" si="999"/>
        <v>2017.6807860674367</v>
      </c>
    </row>
    <row r="13757" spans="3:3">
      <c r="C13757" s="13">
        <f t="shared" ca="1" si="999"/>
        <v>1994.8684870786326</v>
      </c>
    </row>
    <row r="13758" spans="3:3">
      <c r="C13758" s="13">
        <f t="shared" ca="1" si="999"/>
        <v>2005.0771123663023</v>
      </c>
    </row>
    <row r="13759" spans="3:3">
      <c r="C13759" s="13">
        <f t="shared" ca="1" si="999"/>
        <v>1992.5438696380409</v>
      </c>
    </row>
    <row r="13760" spans="3:3">
      <c r="C13760" s="13">
        <f t="shared" ca="1" si="999"/>
        <v>1994.0983368720099</v>
      </c>
    </row>
    <row r="13761" spans="3:3">
      <c r="C13761" s="13">
        <f t="shared" ca="1" si="999"/>
        <v>1996.2449394252872</v>
      </c>
    </row>
    <row r="13762" spans="3:3">
      <c r="C13762" s="13">
        <f t="shared" ca="1" si="999"/>
        <v>2009.9963376865953</v>
      </c>
    </row>
    <row r="13763" spans="3:3">
      <c r="C13763" s="13">
        <f t="shared" ca="1" si="999"/>
        <v>2006.6104145585605</v>
      </c>
    </row>
    <row r="13764" spans="3:3">
      <c r="C13764" s="13">
        <f t="shared" ca="1" si="999"/>
        <v>1989.5837010230221</v>
      </c>
    </row>
    <row r="13765" spans="3:3">
      <c r="C13765" s="13">
        <f t="shared" ca="1" si="999"/>
        <v>2009.3799832894017</v>
      </c>
    </row>
    <row r="13766" spans="3:3">
      <c r="C13766" s="13">
        <f t="shared" ca="1" si="999"/>
        <v>1983.9012148553088</v>
      </c>
    </row>
    <row r="13767" spans="3:3">
      <c r="C13767" s="13">
        <f t="shared" ca="1" si="999"/>
        <v>1992.2399357472459</v>
      </c>
    </row>
    <row r="13768" spans="3:3">
      <c r="C13768" s="13">
        <f t="shared" ca="1" si="999"/>
        <v>1999.1626947722075</v>
      </c>
    </row>
    <row r="13769" spans="3:3">
      <c r="C13769" s="13">
        <f t="shared" ca="1" si="999"/>
        <v>2001.0481817299146</v>
      </c>
    </row>
    <row r="13770" spans="3:3">
      <c r="C13770" s="13">
        <f t="shared" ca="1" si="999"/>
        <v>1992.9994089624736</v>
      </c>
    </row>
    <row r="13771" spans="3:3">
      <c r="C13771" s="13">
        <f t="shared" ca="1" si="999"/>
        <v>2027.4928518661245</v>
      </c>
    </row>
    <row r="13772" spans="3:3">
      <c r="C13772" s="13">
        <f t="shared" ca="1" si="999"/>
        <v>1988.9270774161764</v>
      </c>
    </row>
    <row r="13773" spans="3:3">
      <c r="C13773" s="13">
        <f t="shared" ca="1" si="999"/>
        <v>2014.4444919441464</v>
      </c>
    </row>
    <row r="13774" spans="3:3">
      <c r="C13774" s="13">
        <f t="shared" ca="1" si="999"/>
        <v>2002.4354458020314</v>
      </c>
    </row>
    <row r="13775" spans="3:3">
      <c r="C13775" s="13">
        <f t="shared" ca="1" si="999"/>
        <v>1987.621415845231</v>
      </c>
    </row>
    <row r="13776" spans="3:3">
      <c r="C13776" s="13">
        <f t="shared" ca="1" si="999"/>
        <v>2030.9543482796994</v>
      </c>
    </row>
    <row r="13777" spans="3:3">
      <c r="C13777" s="13">
        <f t="shared" ca="1" si="999"/>
        <v>1983.5799619798588</v>
      </c>
    </row>
    <row r="13778" spans="3:3">
      <c r="C13778" s="13">
        <f t="shared" ca="1" si="999"/>
        <v>1977.8767509490692</v>
      </c>
    </row>
    <row r="13779" spans="3:3">
      <c r="C13779" s="13">
        <f t="shared" ca="1" si="999"/>
        <v>1967.5366816470414</v>
      </c>
    </row>
    <row r="13780" spans="3:3">
      <c r="C13780" s="13">
        <f t="shared" ca="1" si="999"/>
        <v>2014.5848892462686</v>
      </c>
    </row>
    <row r="13781" spans="3:3">
      <c r="C13781" s="13">
        <f t="shared" ca="1" si="999"/>
        <v>1994.2916452304926</v>
      </c>
    </row>
    <row r="13782" spans="3:3">
      <c r="C13782" s="13">
        <f t="shared" ca="1" si="999"/>
        <v>1994.8786973250856</v>
      </c>
    </row>
    <row r="13783" spans="3:3">
      <c r="C13783" s="13">
        <f t="shared" ca="1" si="999"/>
        <v>1992.093774936046</v>
      </c>
    </row>
    <row r="13784" spans="3:3">
      <c r="C13784" s="13">
        <f t="shared" ref="C13784:C13847" ca="1" si="1000">NORMINV(RAND(),$D$3,$G$3)</f>
        <v>2008.4066686473996</v>
      </c>
    </row>
    <row r="13785" spans="3:3">
      <c r="C13785" s="13">
        <f t="shared" ca="1" si="1000"/>
        <v>2009.6124203049974</v>
      </c>
    </row>
    <row r="13786" spans="3:3">
      <c r="C13786" s="13">
        <f t="shared" ca="1" si="1000"/>
        <v>2009.728475691111</v>
      </c>
    </row>
    <row r="13787" spans="3:3">
      <c r="C13787" s="13">
        <f t="shared" ca="1" si="1000"/>
        <v>2017.3345596291349</v>
      </c>
    </row>
    <row r="13788" spans="3:3">
      <c r="C13788" s="13">
        <f t="shared" ca="1" si="1000"/>
        <v>2018.8708611541663</v>
      </c>
    </row>
    <row r="13789" spans="3:3">
      <c r="C13789" s="13">
        <f t="shared" ca="1" si="1000"/>
        <v>2002.397303488083</v>
      </c>
    </row>
    <row r="13790" spans="3:3">
      <c r="C13790" s="13">
        <f t="shared" ca="1" si="1000"/>
        <v>2007.3179531608412</v>
      </c>
    </row>
    <row r="13791" spans="3:3">
      <c r="C13791" s="13">
        <f t="shared" ca="1" si="1000"/>
        <v>2018.8850458964462</v>
      </c>
    </row>
    <row r="13792" spans="3:3">
      <c r="C13792" s="13">
        <f t="shared" ca="1" si="1000"/>
        <v>2011.3857638033517</v>
      </c>
    </row>
    <row r="13793" spans="3:3">
      <c r="C13793" s="13">
        <f t="shared" ca="1" si="1000"/>
        <v>1981.9561185429097</v>
      </c>
    </row>
    <row r="13794" spans="3:3">
      <c r="C13794" s="13">
        <f t="shared" ca="1" si="1000"/>
        <v>2002.3828248239863</v>
      </c>
    </row>
    <row r="13795" spans="3:3">
      <c r="C13795" s="13">
        <f t="shared" ca="1" si="1000"/>
        <v>2014.3418279269438</v>
      </c>
    </row>
    <row r="13796" spans="3:3">
      <c r="C13796" s="13">
        <f t="shared" ca="1" si="1000"/>
        <v>2001.7846028533372</v>
      </c>
    </row>
    <row r="13797" spans="3:3">
      <c r="C13797" s="13">
        <f t="shared" ca="1" si="1000"/>
        <v>1990.704165718776</v>
      </c>
    </row>
    <row r="13798" spans="3:3">
      <c r="C13798" s="13">
        <f t="shared" ca="1" si="1000"/>
        <v>2014.2022871699808</v>
      </c>
    </row>
    <row r="13799" spans="3:3">
      <c r="C13799" s="13">
        <f t="shared" ca="1" si="1000"/>
        <v>1994.4981222546485</v>
      </c>
    </row>
    <row r="13800" spans="3:3">
      <c r="C13800" s="13">
        <f t="shared" ca="1" si="1000"/>
        <v>1997.2545773966892</v>
      </c>
    </row>
    <row r="13801" spans="3:3">
      <c r="C13801" s="13">
        <f t="shared" ca="1" si="1000"/>
        <v>1985.9986340521425</v>
      </c>
    </row>
    <row r="13802" spans="3:3">
      <c r="C13802" s="13">
        <f t="shared" ca="1" si="1000"/>
        <v>2016.8282338479673</v>
      </c>
    </row>
    <row r="13803" spans="3:3">
      <c r="C13803" s="13">
        <f t="shared" ca="1" si="1000"/>
        <v>2008.2396959761977</v>
      </c>
    </row>
    <row r="13804" spans="3:3">
      <c r="C13804" s="13">
        <f t="shared" ca="1" si="1000"/>
        <v>2003.0355311661076</v>
      </c>
    </row>
    <row r="13805" spans="3:3">
      <c r="C13805" s="13">
        <f t="shared" ca="1" si="1000"/>
        <v>1989.0768191053492</v>
      </c>
    </row>
    <row r="13806" spans="3:3">
      <c r="C13806" s="13">
        <f t="shared" ca="1" si="1000"/>
        <v>2014.6663809284598</v>
      </c>
    </row>
    <row r="13807" spans="3:3">
      <c r="C13807" s="13">
        <f t="shared" ca="1" si="1000"/>
        <v>1994.4216125052744</v>
      </c>
    </row>
    <row r="13808" spans="3:3">
      <c r="C13808" s="13">
        <f t="shared" ca="1" si="1000"/>
        <v>1992.4932194376436</v>
      </c>
    </row>
    <row r="13809" spans="3:3">
      <c r="C13809" s="13">
        <f t="shared" ca="1" si="1000"/>
        <v>1998.3695891986802</v>
      </c>
    </row>
    <row r="13810" spans="3:3">
      <c r="C13810" s="13">
        <f t="shared" ca="1" si="1000"/>
        <v>2010.9305511678954</v>
      </c>
    </row>
    <row r="13811" spans="3:3">
      <c r="C13811" s="13">
        <f t="shared" ca="1" si="1000"/>
        <v>2005.9731339428236</v>
      </c>
    </row>
    <row r="13812" spans="3:3">
      <c r="C13812" s="13">
        <f t="shared" ca="1" si="1000"/>
        <v>1997.4187440061487</v>
      </c>
    </row>
    <row r="13813" spans="3:3">
      <c r="C13813" s="13">
        <f t="shared" ca="1" si="1000"/>
        <v>2006.8263180463455</v>
      </c>
    </row>
    <row r="13814" spans="3:3">
      <c r="C13814" s="13">
        <f t="shared" ca="1" si="1000"/>
        <v>2011.0388075917911</v>
      </c>
    </row>
    <row r="13815" spans="3:3">
      <c r="C13815" s="13">
        <f t="shared" ca="1" si="1000"/>
        <v>1997.5661434011924</v>
      </c>
    </row>
    <row r="13816" spans="3:3">
      <c r="C13816" s="13">
        <f t="shared" ca="1" si="1000"/>
        <v>2000.2980144105431</v>
      </c>
    </row>
    <row r="13817" spans="3:3">
      <c r="C13817" s="13">
        <f t="shared" ca="1" si="1000"/>
        <v>1982.6458671587638</v>
      </c>
    </row>
    <row r="13818" spans="3:3">
      <c r="C13818" s="13">
        <f t="shared" ca="1" si="1000"/>
        <v>1993.7201366725205</v>
      </c>
    </row>
    <row r="13819" spans="3:3">
      <c r="C13819" s="13">
        <f t="shared" ca="1" si="1000"/>
        <v>2007.582311306287</v>
      </c>
    </row>
    <row r="13820" spans="3:3">
      <c r="C13820" s="13">
        <f t="shared" ca="1" si="1000"/>
        <v>1995.3783166588883</v>
      </c>
    </row>
    <row r="13821" spans="3:3">
      <c r="C13821" s="13">
        <f t="shared" ca="1" si="1000"/>
        <v>1999.2385563194362</v>
      </c>
    </row>
    <row r="13822" spans="3:3">
      <c r="C13822" s="13">
        <f t="shared" ca="1" si="1000"/>
        <v>2013.3050244604397</v>
      </c>
    </row>
    <row r="13823" spans="3:3">
      <c r="C13823" s="13">
        <f t="shared" ca="1" si="1000"/>
        <v>2000.3492069839672</v>
      </c>
    </row>
    <row r="13824" spans="3:3">
      <c r="C13824" s="13">
        <f t="shared" ca="1" si="1000"/>
        <v>1998.7307073941868</v>
      </c>
    </row>
    <row r="13825" spans="3:3">
      <c r="C13825" s="13">
        <f t="shared" ca="1" si="1000"/>
        <v>2018.3789462700936</v>
      </c>
    </row>
    <row r="13826" spans="3:3">
      <c r="C13826" s="13">
        <f t="shared" ca="1" si="1000"/>
        <v>1997.4853118820949</v>
      </c>
    </row>
    <row r="13827" spans="3:3">
      <c r="C13827" s="13">
        <f t="shared" ca="1" si="1000"/>
        <v>1998.666705616823</v>
      </c>
    </row>
    <row r="13828" spans="3:3">
      <c r="C13828" s="13">
        <f t="shared" ca="1" si="1000"/>
        <v>1980.5514235603257</v>
      </c>
    </row>
    <row r="13829" spans="3:3">
      <c r="C13829" s="13">
        <f t="shared" ca="1" si="1000"/>
        <v>2003.4409525844692</v>
      </c>
    </row>
    <row r="13830" spans="3:3">
      <c r="C13830" s="13">
        <f t="shared" ca="1" si="1000"/>
        <v>2001.0291012670805</v>
      </c>
    </row>
    <row r="13831" spans="3:3">
      <c r="C13831" s="13">
        <f t="shared" ca="1" si="1000"/>
        <v>2000.088060310562</v>
      </c>
    </row>
    <row r="13832" spans="3:3">
      <c r="C13832" s="13">
        <f t="shared" ca="1" si="1000"/>
        <v>1999.5677048763714</v>
      </c>
    </row>
    <row r="13833" spans="3:3">
      <c r="C13833" s="13">
        <f t="shared" ca="1" si="1000"/>
        <v>2019.412015543161</v>
      </c>
    </row>
    <row r="13834" spans="3:3">
      <c r="C13834" s="13">
        <f t="shared" ca="1" si="1000"/>
        <v>2003.894426908359</v>
      </c>
    </row>
    <row r="13835" spans="3:3">
      <c r="C13835" s="13">
        <f t="shared" ca="1" si="1000"/>
        <v>2011.7708961609314</v>
      </c>
    </row>
    <row r="13836" spans="3:3">
      <c r="C13836" s="13">
        <f t="shared" ca="1" si="1000"/>
        <v>2009.7981613563313</v>
      </c>
    </row>
    <row r="13837" spans="3:3">
      <c r="C13837" s="13">
        <f t="shared" ca="1" si="1000"/>
        <v>2011.3167662354911</v>
      </c>
    </row>
    <row r="13838" spans="3:3">
      <c r="C13838" s="13">
        <f t="shared" ca="1" si="1000"/>
        <v>2003.2083908296647</v>
      </c>
    </row>
    <row r="13839" spans="3:3">
      <c r="C13839" s="13">
        <f t="shared" ca="1" si="1000"/>
        <v>1996.966674234468</v>
      </c>
    </row>
    <row r="13840" spans="3:3">
      <c r="C13840" s="13">
        <f t="shared" ca="1" si="1000"/>
        <v>2010.0716193599724</v>
      </c>
    </row>
    <row r="13841" spans="3:3">
      <c r="C13841" s="13">
        <f t="shared" ca="1" si="1000"/>
        <v>1998.6535568787624</v>
      </c>
    </row>
    <row r="13842" spans="3:3">
      <c r="C13842" s="13">
        <f t="shared" ca="1" si="1000"/>
        <v>1994.7128889397013</v>
      </c>
    </row>
    <row r="13843" spans="3:3">
      <c r="C13843" s="13">
        <f t="shared" ca="1" si="1000"/>
        <v>2016.9855620087308</v>
      </c>
    </row>
    <row r="13844" spans="3:3">
      <c r="C13844" s="13">
        <f t="shared" ca="1" si="1000"/>
        <v>2009.544294149548</v>
      </c>
    </row>
    <row r="13845" spans="3:3">
      <c r="C13845" s="13">
        <f t="shared" ca="1" si="1000"/>
        <v>1986.2082465107799</v>
      </c>
    </row>
    <row r="13846" spans="3:3">
      <c r="C13846" s="13">
        <f t="shared" ca="1" si="1000"/>
        <v>1992.9210623372662</v>
      </c>
    </row>
    <row r="13847" spans="3:3">
      <c r="C13847" s="13">
        <f t="shared" ca="1" si="1000"/>
        <v>2002.6015647847023</v>
      </c>
    </row>
    <row r="13848" spans="3:3">
      <c r="C13848" s="13">
        <f t="shared" ref="C13848:C13911" ca="1" si="1001">NORMINV(RAND(),$D$3,$G$3)</f>
        <v>1999.051382365305</v>
      </c>
    </row>
    <row r="13849" spans="3:3">
      <c r="C13849" s="13">
        <f t="shared" ca="1" si="1001"/>
        <v>2012.7619774966827</v>
      </c>
    </row>
    <row r="13850" spans="3:3">
      <c r="C13850" s="13">
        <f t="shared" ca="1" si="1001"/>
        <v>1997.3509877001677</v>
      </c>
    </row>
    <row r="13851" spans="3:3">
      <c r="C13851" s="13">
        <f t="shared" ca="1" si="1001"/>
        <v>2004.0323526933937</v>
      </c>
    </row>
    <row r="13852" spans="3:3">
      <c r="C13852" s="13">
        <f t="shared" ca="1" si="1001"/>
        <v>2002.0754715714918</v>
      </c>
    </row>
    <row r="13853" spans="3:3">
      <c r="C13853" s="13">
        <f t="shared" ca="1" si="1001"/>
        <v>2008.5478594346757</v>
      </c>
    </row>
    <row r="13854" spans="3:3">
      <c r="C13854" s="13">
        <f t="shared" ca="1" si="1001"/>
        <v>2006.4643031313747</v>
      </c>
    </row>
    <row r="13855" spans="3:3">
      <c r="C13855" s="13">
        <f t="shared" ca="1" si="1001"/>
        <v>2007.401255311253</v>
      </c>
    </row>
    <row r="13856" spans="3:3">
      <c r="C13856" s="13">
        <f t="shared" ca="1" si="1001"/>
        <v>1982.0886770712739</v>
      </c>
    </row>
    <row r="13857" spans="3:3">
      <c r="C13857" s="13">
        <f t="shared" ca="1" si="1001"/>
        <v>1992.8171746471203</v>
      </c>
    </row>
    <row r="13858" spans="3:3">
      <c r="C13858" s="13">
        <f t="shared" ca="1" si="1001"/>
        <v>2000.512511116603</v>
      </c>
    </row>
    <row r="13859" spans="3:3">
      <c r="C13859" s="13">
        <f t="shared" ca="1" si="1001"/>
        <v>1994.6264416822194</v>
      </c>
    </row>
    <row r="13860" spans="3:3">
      <c r="C13860" s="13">
        <f t="shared" ca="1" si="1001"/>
        <v>1991.3871427489103</v>
      </c>
    </row>
    <row r="13861" spans="3:3">
      <c r="C13861" s="13">
        <f t="shared" ca="1" si="1001"/>
        <v>1991.9122804245653</v>
      </c>
    </row>
    <row r="13862" spans="3:3">
      <c r="C13862" s="13">
        <f t="shared" ca="1" si="1001"/>
        <v>1985.5163713604297</v>
      </c>
    </row>
    <row r="13863" spans="3:3">
      <c r="C13863" s="13">
        <f t="shared" ca="1" si="1001"/>
        <v>1977.3997567701765</v>
      </c>
    </row>
    <row r="13864" spans="3:3">
      <c r="C13864" s="13">
        <f t="shared" ca="1" si="1001"/>
        <v>1983.0518005206252</v>
      </c>
    </row>
    <row r="13865" spans="3:3">
      <c r="C13865" s="13">
        <f t="shared" ca="1" si="1001"/>
        <v>1991.4035376393285</v>
      </c>
    </row>
    <row r="13866" spans="3:3">
      <c r="C13866" s="13">
        <f t="shared" ca="1" si="1001"/>
        <v>2009.5717906610016</v>
      </c>
    </row>
    <row r="13867" spans="3:3">
      <c r="C13867" s="13">
        <f t="shared" ca="1" si="1001"/>
        <v>1995.4212245799415</v>
      </c>
    </row>
    <row r="13868" spans="3:3">
      <c r="C13868" s="13">
        <f t="shared" ca="1" si="1001"/>
        <v>2012.6558184602111</v>
      </c>
    </row>
    <row r="13869" spans="3:3">
      <c r="C13869" s="13">
        <f t="shared" ca="1" si="1001"/>
        <v>1996.48346335629</v>
      </c>
    </row>
    <row r="13870" spans="3:3">
      <c r="C13870" s="13">
        <f t="shared" ca="1" si="1001"/>
        <v>1973.8707168375622</v>
      </c>
    </row>
    <row r="13871" spans="3:3">
      <c r="C13871" s="13">
        <f t="shared" ca="1" si="1001"/>
        <v>1995.5687686922574</v>
      </c>
    </row>
    <row r="13872" spans="3:3">
      <c r="C13872" s="13">
        <f t="shared" ca="1" si="1001"/>
        <v>2023.6957505623498</v>
      </c>
    </row>
    <row r="13873" spans="3:3">
      <c r="C13873" s="13">
        <f t="shared" ca="1" si="1001"/>
        <v>2011.6215193894336</v>
      </c>
    </row>
    <row r="13874" spans="3:3">
      <c r="C13874" s="13">
        <f t="shared" ca="1" si="1001"/>
        <v>2038.6692692283127</v>
      </c>
    </row>
    <row r="13875" spans="3:3">
      <c r="C13875" s="13">
        <f t="shared" ca="1" si="1001"/>
        <v>1983.6833377931621</v>
      </c>
    </row>
    <row r="13876" spans="3:3">
      <c r="C13876" s="13">
        <f t="shared" ca="1" si="1001"/>
        <v>1999.3719983920462</v>
      </c>
    </row>
    <row r="13877" spans="3:3">
      <c r="C13877" s="13">
        <f t="shared" ca="1" si="1001"/>
        <v>1982.6605456683528</v>
      </c>
    </row>
    <row r="13878" spans="3:3">
      <c r="C13878" s="13">
        <f t="shared" ca="1" si="1001"/>
        <v>2008.6133912435128</v>
      </c>
    </row>
    <row r="13879" spans="3:3">
      <c r="C13879" s="13">
        <f t="shared" ca="1" si="1001"/>
        <v>1991.2774567531933</v>
      </c>
    </row>
    <row r="13880" spans="3:3">
      <c r="C13880" s="13">
        <f t="shared" ca="1" si="1001"/>
        <v>1992.4004677030264</v>
      </c>
    </row>
    <row r="13881" spans="3:3">
      <c r="C13881" s="13">
        <f t="shared" ca="1" si="1001"/>
        <v>2007.3261403647966</v>
      </c>
    </row>
    <row r="13882" spans="3:3">
      <c r="C13882" s="13">
        <f t="shared" ca="1" si="1001"/>
        <v>2022.9006498665967</v>
      </c>
    </row>
    <row r="13883" spans="3:3">
      <c r="C13883" s="13">
        <f t="shared" ca="1" si="1001"/>
        <v>1999.882326456699</v>
      </c>
    </row>
    <row r="13884" spans="3:3">
      <c r="C13884" s="13">
        <f t="shared" ca="1" si="1001"/>
        <v>2006.3388858280018</v>
      </c>
    </row>
    <row r="13885" spans="3:3">
      <c r="C13885" s="13">
        <f t="shared" ca="1" si="1001"/>
        <v>2004.7085938304681</v>
      </c>
    </row>
    <row r="13886" spans="3:3">
      <c r="C13886" s="13">
        <f t="shared" ca="1" si="1001"/>
        <v>1991.1009737967943</v>
      </c>
    </row>
    <row r="13887" spans="3:3">
      <c r="C13887" s="13">
        <f t="shared" ca="1" si="1001"/>
        <v>1993.9794656685631</v>
      </c>
    </row>
    <row r="13888" spans="3:3">
      <c r="C13888" s="13">
        <f t="shared" ca="1" si="1001"/>
        <v>2002.397962572895</v>
      </c>
    </row>
    <row r="13889" spans="3:3">
      <c r="C13889" s="13">
        <f t="shared" ca="1" si="1001"/>
        <v>2006.3746945479522</v>
      </c>
    </row>
    <row r="13890" spans="3:3">
      <c r="C13890" s="13">
        <f t="shared" ca="1" si="1001"/>
        <v>1986.8532217879249</v>
      </c>
    </row>
    <row r="13891" spans="3:3">
      <c r="C13891" s="13">
        <f t="shared" ca="1" si="1001"/>
        <v>2003.9792320840045</v>
      </c>
    </row>
    <row r="13892" spans="3:3">
      <c r="C13892" s="13">
        <f t="shared" ca="1" si="1001"/>
        <v>2004.7451279616857</v>
      </c>
    </row>
    <row r="13893" spans="3:3">
      <c r="C13893" s="13">
        <f t="shared" ca="1" si="1001"/>
        <v>2019.4782008145735</v>
      </c>
    </row>
    <row r="13894" spans="3:3">
      <c r="C13894" s="13">
        <f t="shared" ca="1" si="1001"/>
        <v>1996.7377726766215</v>
      </c>
    </row>
    <row r="13895" spans="3:3">
      <c r="C13895" s="13">
        <f t="shared" ca="1" si="1001"/>
        <v>1986.8789588681595</v>
      </c>
    </row>
    <row r="13896" spans="3:3">
      <c r="C13896" s="13">
        <f t="shared" ca="1" si="1001"/>
        <v>2013.7670727210916</v>
      </c>
    </row>
    <row r="13897" spans="3:3">
      <c r="C13897" s="13">
        <f t="shared" ca="1" si="1001"/>
        <v>2000.5470205164829</v>
      </c>
    </row>
    <row r="13898" spans="3:3">
      <c r="C13898" s="13">
        <f t="shared" ca="1" si="1001"/>
        <v>1987.5394566330406</v>
      </c>
    </row>
    <row r="13899" spans="3:3">
      <c r="C13899" s="13">
        <f t="shared" ca="1" si="1001"/>
        <v>1993.2350329430733</v>
      </c>
    </row>
    <row r="13900" spans="3:3">
      <c r="C13900" s="13">
        <f t="shared" ca="1" si="1001"/>
        <v>2004.7927634642826</v>
      </c>
    </row>
    <row r="13901" spans="3:3">
      <c r="C13901" s="13">
        <f t="shared" ca="1" si="1001"/>
        <v>1998.9184088803304</v>
      </c>
    </row>
    <row r="13902" spans="3:3">
      <c r="C13902" s="13">
        <f t="shared" ca="1" si="1001"/>
        <v>2001.1143250871437</v>
      </c>
    </row>
    <row r="13903" spans="3:3">
      <c r="C13903" s="13">
        <f t="shared" ca="1" si="1001"/>
        <v>1999.8822478814302</v>
      </c>
    </row>
    <row r="13904" spans="3:3">
      <c r="C13904" s="13">
        <f t="shared" ca="1" si="1001"/>
        <v>2006.2533399914473</v>
      </c>
    </row>
    <row r="13905" spans="3:3">
      <c r="C13905" s="13">
        <f t="shared" ca="1" si="1001"/>
        <v>1994.3884377936411</v>
      </c>
    </row>
    <row r="13906" spans="3:3">
      <c r="C13906" s="13">
        <f t="shared" ca="1" si="1001"/>
        <v>1997.7436169039024</v>
      </c>
    </row>
    <row r="13907" spans="3:3">
      <c r="C13907" s="13">
        <f t="shared" ca="1" si="1001"/>
        <v>2015.0078203909914</v>
      </c>
    </row>
    <row r="13908" spans="3:3">
      <c r="C13908" s="13">
        <f t="shared" ca="1" si="1001"/>
        <v>1995.3539909262313</v>
      </c>
    </row>
    <row r="13909" spans="3:3">
      <c r="C13909" s="13">
        <f t="shared" ca="1" si="1001"/>
        <v>2000.9917624264051</v>
      </c>
    </row>
    <row r="13910" spans="3:3">
      <c r="C13910" s="13">
        <f t="shared" ca="1" si="1001"/>
        <v>1994.7050979797548</v>
      </c>
    </row>
    <row r="13911" spans="3:3">
      <c r="C13911" s="13">
        <f t="shared" ca="1" si="1001"/>
        <v>1993.9372856352861</v>
      </c>
    </row>
    <row r="13912" spans="3:3">
      <c r="C13912" s="13">
        <f t="shared" ref="C13912:C13975" ca="1" si="1002">NORMINV(RAND(),$D$3,$G$3)</f>
        <v>1981.3995422619569</v>
      </c>
    </row>
    <row r="13913" spans="3:3">
      <c r="C13913" s="13">
        <f t="shared" ca="1" si="1002"/>
        <v>2021.9389727937914</v>
      </c>
    </row>
    <row r="13914" spans="3:3">
      <c r="C13914" s="13">
        <f t="shared" ca="1" si="1002"/>
        <v>1979.2157349629706</v>
      </c>
    </row>
    <row r="13915" spans="3:3">
      <c r="C13915" s="13">
        <f t="shared" ca="1" si="1002"/>
        <v>2000.3034143380887</v>
      </c>
    </row>
    <row r="13916" spans="3:3">
      <c r="C13916" s="13">
        <f t="shared" ca="1" si="1002"/>
        <v>1991.117038622413</v>
      </c>
    </row>
    <row r="13917" spans="3:3">
      <c r="C13917" s="13">
        <f t="shared" ca="1" si="1002"/>
        <v>1991.7259883464189</v>
      </c>
    </row>
    <row r="13918" spans="3:3">
      <c r="C13918" s="13">
        <f t="shared" ca="1" si="1002"/>
        <v>2007.8147541533074</v>
      </c>
    </row>
    <row r="13919" spans="3:3">
      <c r="C13919" s="13">
        <f t="shared" ca="1" si="1002"/>
        <v>2014.4854110391309</v>
      </c>
    </row>
    <row r="13920" spans="3:3">
      <c r="C13920" s="13">
        <f t="shared" ca="1" si="1002"/>
        <v>1995.1093764585887</v>
      </c>
    </row>
    <row r="13921" spans="3:3">
      <c r="C13921" s="13">
        <f t="shared" ca="1" si="1002"/>
        <v>2006.1387154494407</v>
      </c>
    </row>
    <row r="13922" spans="3:3">
      <c r="C13922" s="13">
        <f t="shared" ca="1" si="1002"/>
        <v>2005.2207838049387</v>
      </c>
    </row>
    <row r="13923" spans="3:3">
      <c r="C13923" s="13">
        <f t="shared" ca="1" si="1002"/>
        <v>2014.9217531158736</v>
      </c>
    </row>
    <row r="13924" spans="3:3">
      <c r="C13924" s="13">
        <f t="shared" ca="1" si="1002"/>
        <v>1995.7497235780379</v>
      </c>
    </row>
    <row r="13925" spans="3:3">
      <c r="C13925" s="13">
        <f t="shared" ca="1" si="1002"/>
        <v>1997.5859791522148</v>
      </c>
    </row>
    <row r="13926" spans="3:3">
      <c r="C13926" s="13">
        <f t="shared" ca="1" si="1002"/>
        <v>1984.5718553447612</v>
      </c>
    </row>
    <row r="13927" spans="3:3">
      <c r="C13927" s="13">
        <f t="shared" ca="1" si="1002"/>
        <v>2019.6500125719081</v>
      </c>
    </row>
    <row r="13928" spans="3:3">
      <c r="C13928" s="13">
        <f t="shared" ca="1" si="1002"/>
        <v>2016.6979916272255</v>
      </c>
    </row>
    <row r="13929" spans="3:3">
      <c r="C13929" s="13">
        <f t="shared" ca="1" si="1002"/>
        <v>1992.2523143416827</v>
      </c>
    </row>
    <row r="13930" spans="3:3">
      <c r="C13930" s="13">
        <f t="shared" ca="1" si="1002"/>
        <v>1985.7893035794177</v>
      </c>
    </row>
    <row r="13931" spans="3:3">
      <c r="C13931" s="13">
        <f t="shared" ca="1" si="1002"/>
        <v>2002.1924488244708</v>
      </c>
    </row>
    <row r="13932" spans="3:3">
      <c r="C13932" s="13">
        <f t="shared" ca="1" si="1002"/>
        <v>2008.9462707123819</v>
      </c>
    </row>
    <row r="13933" spans="3:3">
      <c r="C13933" s="13">
        <f t="shared" ca="1" si="1002"/>
        <v>2018.0168553761594</v>
      </c>
    </row>
    <row r="13934" spans="3:3">
      <c r="C13934" s="13">
        <f t="shared" ca="1" si="1002"/>
        <v>2009.4726962249645</v>
      </c>
    </row>
    <row r="13935" spans="3:3">
      <c r="C13935" s="13">
        <f t="shared" ca="1" si="1002"/>
        <v>1988.7583754902246</v>
      </c>
    </row>
    <row r="13936" spans="3:3">
      <c r="C13936" s="13">
        <f t="shared" ca="1" si="1002"/>
        <v>1993.3406231206061</v>
      </c>
    </row>
    <row r="13937" spans="3:3">
      <c r="C13937" s="13">
        <f t="shared" ca="1" si="1002"/>
        <v>1978.6273324623435</v>
      </c>
    </row>
    <row r="13938" spans="3:3">
      <c r="C13938" s="13">
        <f t="shared" ca="1" si="1002"/>
        <v>1993.2811979614075</v>
      </c>
    </row>
    <row r="13939" spans="3:3">
      <c r="C13939" s="13">
        <f t="shared" ca="1" si="1002"/>
        <v>1978.4918699782299</v>
      </c>
    </row>
    <row r="13940" spans="3:3">
      <c r="C13940" s="13">
        <f t="shared" ca="1" si="1002"/>
        <v>2000.6128013340428</v>
      </c>
    </row>
    <row r="13941" spans="3:3">
      <c r="C13941" s="13">
        <f t="shared" ca="1" si="1002"/>
        <v>1983.6829450502055</v>
      </c>
    </row>
    <row r="13942" spans="3:3">
      <c r="C13942" s="13">
        <f t="shared" ca="1" si="1002"/>
        <v>2007.2074475216618</v>
      </c>
    </row>
    <row r="13943" spans="3:3">
      <c r="C13943" s="13">
        <f t="shared" ca="1" si="1002"/>
        <v>1995.4417352169983</v>
      </c>
    </row>
    <row r="13944" spans="3:3">
      <c r="C13944" s="13">
        <f t="shared" ca="1" si="1002"/>
        <v>1997.9776680990703</v>
      </c>
    </row>
    <row r="13945" spans="3:3">
      <c r="C13945" s="13">
        <f t="shared" ca="1" si="1002"/>
        <v>1993.6334321073757</v>
      </c>
    </row>
    <row r="13946" spans="3:3">
      <c r="C13946" s="13">
        <f t="shared" ca="1" si="1002"/>
        <v>1984.1835181774325</v>
      </c>
    </row>
    <row r="13947" spans="3:3">
      <c r="C13947" s="13">
        <f t="shared" ca="1" si="1002"/>
        <v>2009.6544619769386</v>
      </c>
    </row>
    <row r="13948" spans="3:3">
      <c r="C13948" s="13">
        <f t="shared" ca="1" si="1002"/>
        <v>1997.7650555968069</v>
      </c>
    </row>
    <row r="13949" spans="3:3">
      <c r="C13949" s="13">
        <f t="shared" ca="1" si="1002"/>
        <v>2023.1868434971414</v>
      </c>
    </row>
    <row r="13950" spans="3:3">
      <c r="C13950" s="13">
        <f t="shared" ca="1" si="1002"/>
        <v>1996.8323631996632</v>
      </c>
    </row>
    <row r="13951" spans="3:3">
      <c r="C13951" s="13">
        <f t="shared" ca="1" si="1002"/>
        <v>1998.9133151127644</v>
      </c>
    </row>
    <row r="13952" spans="3:3">
      <c r="C13952" s="13">
        <f t="shared" ca="1" si="1002"/>
        <v>1995.6328685302669</v>
      </c>
    </row>
    <row r="13953" spans="3:3">
      <c r="C13953" s="13">
        <f t="shared" ca="1" si="1002"/>
        <v>1972.4837211607733</v>
      </c>
    </row>
    <row r="13954" spans="3:3">
      <c r="C13954" s="13">
        <f t="shared" ca="1" si="1002"/>
        <v>1994.8896632097494</v>
      </c>
    </row>
    <row r="13955" spans="3:3">
      <c r="C13955" s="13">
        <f t="shared" ca="1" si="1002"/>
        <v>1981.5615780224023</v>
      </c>
    </row>
    <row r="13956" spans="3:3">
      <c r="C13956" s="13">
        <f t="shared" ca="1" si="1002"/>
        <v>1998.287815030897</v>
      </c>
    </row>
    <row r="13957" spans="3:3">
      <c r="C13957" s="13">
        <f t="shared" ca="1" si="1002"/>
        <v>2007.8858831900866</v>
      </c>
    </row>
    <row r="13958" spans="3:3">
      <c r="C13958" s="13">
        <f t="shared" ca="1" si="1002"/>
        <v>2002.7767051067967</v>
      </c>
    </row>
    <row r="13959" spans="3:3">
      <c r="C13959" s="13">
        <f t="shared" ca="1" si="1002"/>
        <v>2010.3589049984184</v>
      </c>
    </row>
    <row r="13960" spans="3:3">
      <c r="C13960" s="13">
        <f t="shared" ca="1" si="1002"/>
        <v>2002.8311818501268</v>
      </c>
    </row>
    <row r="13961" spans="3:3">
      <c r="C13961" s="13">
        <f t="shared" ca="1" si="1002"/>
        <v>2020.3561309005115</v>
      </c>
    </row>
    <row r="13962" spans="3:3">
      <c r="C13962" s="13">
        <f t="shared" ca="1" si="1002"/>
        <v>2008.1699562630579</v>
      </c>
    </row>
    <row r="13963" spans="3:3">
      <c r="C13963" s="13">
        <f t="shared" ca="1" si="1002"/>
        <v>2019.0773838385783</v>
      </c>
    </row>
    <row r="13964" spans="3:3">
      <c r="C13964" s="13">
        <f t="shared" ca="1" si="1002"/>
        <v>1977.8761673353072</v>
      </c>
    </row>
    <row r="13965" spans="3:3">
      <c r="C13965" s="13">
        <f t="shared" ca="1" si="1002"/>
        <v>2000.8714066443933</v>
      </c>
    </row>
    <row r="13966" spans="3:3">
      <c r="C13966" s="13">
        <f t="shared" ca="1" si="1002"/>
        <v>1997.1182354453927</v>
      </c>
    </row>
    <row r="13967" spans="3:3">
      <c r="C13967" s="13">
        <f t="shared" ca="1" si="1002"/>
        <v>2004.7397672078139</v>
      </c>
    </row>
    <row r="13968" spans="3:3">
      <c r="C13968" s="13">
        <f t="shared" ca="1" si="1002"/>
        <v>1998.8762554786142</v>
      </c>
    </row>
    <row r="13969" spans="3:3">
      <c r="C13969" s="13">
        <f t="shared" ca="1" si="1002"/>
        <v>2008.2888885391149</v>
      </c>
    </row>
    <row r="13970" spans="3:3">
      <c r="C13970" s="13">
        <f t="shared" ca="1" si="1002"/>
        <v>1989.0419063267279</v>
      </c>
    </row>
    <row r="13971" spans="3:3">
      <c r="C13971" s="13">
        <f t="shared" ca="1" si="1002"/>
        <v>1997.9518529398997</v>
      </c>
    </row>
    <row r="13972" spans="3:3">
      <c r="C13972" s="13">
        <f t="shared" ca="1" si="1002"/>
        <v>1983.4974362524433</v>
      </c>
    </row>
    <row r="13973" spans="3:3">
      <c r="C13973" s="13">
        <f t="shared" ca="1" si="1002"/>
        <v>1997.6588614737348</v>
      </c>
    </row>
    <row r="13974" spans="3:3">
      <c r="C13974" s="13">
        <f t="shared" ca="1" si="1002"/>
        <v>2001.3849810080185</v>
      </c>
    </row>
    <row r="13975" spans="3:3">
      <c r="C13975" s="13">
        <f t="shared" ca="1" si="1002"/>
        <v>2010.6735043117171</v>
      </c>
    </row>
    <row r="13976" spans="3:3">
      <c r="C13976" s="13">
        <f t="shared" ref="C13976:C14039" ca="1" si="1003">NORMINV(RAND(),$D$3,$G$3)</f>
        <v>2004.3545184704979</v>
      </c>
    </row>
    <row r="13977" spans="3:3">
      <c r="C13977" s="13">
        <f t="shared" ca="1" si="1003"/>
        <v>2011.9206347129284</v>
      </c>
    </row>
    <row r="13978" spans="3:3">
      <c r="C13978" s="13">
        <f t="shared" ca="1" si="1003"/>
        <v>2008.7818308101969</v>
      </c>
    </row>
    <row r="13979" spans="3:3">
      <c r="C13979" s="13">
        <f t="shared" ca="1" si="1003"/>
        <v>2017.172622859553</v>
      </c>
    </row>
    <row r="13980" spans="3:3">
      <c r="C13980" s="13">
        <f t="shared" ca="1" si="1003"/>
        <v>1993.3658934328641</v>
      </c>
    </row>
    <row r="13981" spans="3:3">
      <c r="C13981" s="13">
        <f t="shared" ca="1" si="1003"/>
        <v>1991.6283222477186</v>
      </c>
    </row>
    <row r="13982" spans="3:3">
      <c r="C13982" s="13">
        <f t="shared" ca="1" si="1003"/>
        <v>1993.9033060390927</v>
      </c>
    </row>
    <row r="13983" spans="3:3">
      <c r="C13983" s="13">
        <f t="shared" ca="1" si="1003"/>
        <v>1986.7760598779516</v>
      </c>
    </row>
    <row r="13984" spans="3:3">
      <c r="C13984" s="13">
        <f t="shared" ca="1" si="1003"/>
        <v>2001.3101296956886</v>
      </c>
    </row>
    <row r="13985" spans="3:3">
      <c r="C13985" s="13">
        <f t="shared" ca="1" si="1003"/>
        <v>1995.4917801069748</v>
      </c>
    </row>
    <row r="13986" spans="3:3">
      <c r="C13986" s="13">
        <f t="shared" ca="1" si="1003"/>
        <v>1993.9334942841308</v>
      </c>
    </row>
    <row r="13987" spans="3:3">
      <c r="C13987" s="13">
        <f t="shared" ca="1" si="1003"/>
        <v>2008.1517249944186</v>
      </c>
    </row>
    <row r="13988" spans="3:3">
      <c r="C13988" s="13">
        <f t="shared" ca="1" si="1003"/>
        <v>1996.8103158610645</v>
      </c>
    </row>
    <row r="13989" spans="3:3">
      <c r="C13989" s="13">
        <f t="shared" ca="1" si="1003"/>
        <v>2005.6189440640792</v>
      </c>
    </row>
    <row r="13990" spans="3:3">
      <c r="C13990" s="13">
        <f t="shared" ca="1" si="1003"/>
        <v>2003.0017982649103</v>
      </c>
    </row>
    <row r="13991" spans="3:3">
      <c r="C13991" s="13">
        <f t="shared" ca="1" si="1003"/>
        <v>2003.2557467730244</v>
      </c>
    </row>
    <row r="13992" spans="3:3">
      <c r="C13992" s="13">
        <f t="shared" ca="1" si="1003"/>
        <v>2008.7201330852911</v>
      </c>
    </row>
    <row r="13993" spans="3:3">
      <c r="C13993" s="13">
        <f t="shared" ca="1" si="1003"/>
        <v>1987.5889624143372</v>
      </c>
    </row>
    <row r="13994" spans="3:3">
      <c r="C13994" s="13">
        <f t="shared" ca="1" si="1003"/>
        <v>1992.8276955669667</v>
      </c>
    </row>
    <row r="13995" spans="3:3">
      <c r="C13995" s="13">
        <f t="shared" ca="1" si="1003"/>
        <v>2015.9118887984039</v>
      </c>
    </row>
    <row r="13996" spans="3:3">
      <c r="C13996" s="13">
        <f t="shared" ca="1" si="1003"/>
        <v>1991.227506526905</v>
      </c>
    </row>
    <row r="13997" spans="3:3">
      <c r="C13997" s="13">
        <f t="shared" ca="1" si="1003"/>
        <v>1998.4724657940533</v>
      </c>
    </row>
    <row r="13998" spans="3:3">
      <c r="C13998" s="13">
        <f t="shared" ca="1" si="1003"/>
        <v>2004.0072469335876</v>
      </c>
    </row>
    <row r="13999" spans="3:3">
      <c r="C13999" s="13">
        <f t="shared" ca="1" si="1003"/>
        <v>1979.1890738662335</v>
      </c>
    </row>
    <row r="14000" spans="3:3">
      <c r="C14000" s="13">
        <f t="shared" ca="1" si="1003"/>
        <v>2020.1256029418846</v>
      </c>
    </row>
    <row r="14001" spans="3:3">
      <c r="C14001" s="13">
        <f t="shared" ca="1" si="1003"/>
        <v>1999.3088115471946</v>
      </c>
    </row>
    <row r="14002" spans="3:3">
      <c r="C14002" s="13">
        <f t="shared" ca="1" si="1003"/>
        <v>2007.349602993904</v>
      </c>
    </row>
    <row r="14003" spans="3:3">
      <c r="C14003" s="13">
        <f t="shared" ca="1" si="1003"/>
        <v>2010.1525334104138</v>
      </c>
    </row>
    <row r="14004" spans="3:3">
      <c r="C14004" s="13">
        <f t="shared" ca="1" si="1003"/>
        <v>1999.7604141589707</v>
      </c>
    </row>
    <row r="14005" spans="3:3">
      <c r="C14005" s="13">
        <f t="shared" ca="1" si="1003"/>
        <v>2003.4142850814796</v>
      </c>
    </row>
    <row r="14006" spans="3:3">
      <c r="C14006" s="13">
        <f t="shared" ca="1" si="1003"/>
        <v>1998.1340337885797</v>
      </c>
    </row>
    <row r="14007" spans="3:3">
      <c r="C14007" s="13">
        <f t="shared" ca="1" si="1003"/>
        <v>1991.4333924595865</v>
      </c>
    </row>
    <row r="14008" spans="3:3">
      <c r="C14008" s="13">
        <f t="shared" ca="1" si="1003"/>
        <v>2004.3346820997842</v>
      </c>
    </row>
    <row r="14009" spans="3:3">
      <c r="C14009" s="13">
        <f t="shared" ca="1" si="1003"/>
        <v>1992.6119601784403</v>
      </c>
    </row>
    <row r="14010" spans="3:3">
      <c r="C14010" s="13">
        <f t="shared" ca="1" si="1003"/>
        <v>2005.8362193856387</v>
      </c>
    </row>
    <row r="14011" spans="3:3">
      <c r="C14011" s="13">
        <f t="shared" ca="1" si="1003"/>
        <v>2017.7552575117479</v>
      </c>
    </row>
    <row r="14012" spans="3:3">
      <c r="C14012" s="13">
        <f t="shared" ca="1" si="1003"/>
        <v>1998.0596218549992</v>
      </c>
    </row>
    <row r="14013" spans="3:3">
      <c r="C14013" s="13">
        <f t="shared" ca="1" si="1003"/>
        <v>2004.2929437272089</v>
      </c>
    </row>
    <row r="14014" spans="3:3">
      <c r="C14014" s="13">
        <f t="shared" ca="1" si="1003"/>
        <v>2014.5436863000548</v>
      </c>
    </row>
    <row r="14015" spans="3:3">
      <c r="C14015" s="13">
        <f t="shared" ca="1" si="1003"/>
        <v>1986.9075330337696</v>
      </c>
    </row>
    <row r="14016" spans="3:3">
      <c r="C14016" s="13">
        <f t="shared" ca="1" si="1003"/>
        <v>1984.6846608410324</v>
      </c>
    </row>
    <row r="14017" spans="3:3">
      <c r="C14017" s="13">
        <f t="shared" ca="1" si="1003"/>
        <v>1987.635370928878</v>
      </c>
    </row>
    <row r="14018" spans="3:3">
      <c r="C14018" s="13">
        <f t="shared" ca="1" si="1003"/>
        <v>1994.5493416043789</v>
      </c>
    </row>
    <row r="14019" spans="3:3">
      <c r="C14019" s="13">
        <f t="shared" ca="1" si="1003"/>
        <v>1995.9275105278266</v>
      </c>
    </row>
    <row r="14020" spans="3:3">
      <c r="C14020" s="13">
        <f t="shared" ca="1" si="1003"/>
        <v>1990.8523843661073</v>
      </c>
    </row>
    <row r="14021" spans="3:3">
      <c r="C14021" s="13">
        <f t="shared" ca="1" si="1003"/>
        <v>2008.03172643737</v>
      </c>
    </row>
    <row r="14022" spans="3:3">
      <c r="C14022" s="13">
        <f t="shared" ca="1" si="1003"/>
        <v>1990.2490528260612</v>
      </c>
    </row>
    <row r="14023" spans="3:3">
      <c r="C14023" s="13">
        <f t="shared" ca="1" si="1003"/>
        <v>1990.6463613027963</v>
      </c>
    </row>
    <row r="14024" spans="3:3">
      <c r="C14024" s="13">
        <f t="shared" ca="1" si="1003"/>
        <v>2010.9323779484375</v>
      </c>
    </row>
    <row r="14025" spans="3:3">
      <c r="C14025" s="13">
        <f t="shared" ca="1" si="1003"/>
        <v>2006.1326477955633</v>
      </c>
    </row>
    <row r="14026" spans="3:3">
      <c r="C14026" s="13">
        <f t="shared" ca="1" si="1003"/>
        <v>1999.8794871047146</v>
      </c>
    </row>
    <row r="14027" spans="3:3">
      <c r="C14027" s="13">
        <f t="shared" ca="1" si="1003"/>
        <v>1998.6687394268447</v>
      </c>
    </row>
    <row r="14028" spans="3:3">
      <c r="C14028" s="13">
        <f t="shared" ca="1" si="1003"/>
        <v>2006.5558650122671</v>
      </c>
    </row>
    <row r="14029" spans="3:3">
      <c r="C14029" s="13">
        <f t="shared" ca="1" si="1003"/>
        <v>2011.8287788221321</v>
      </c>
    </row>
    <row r="14030" spans="3:3">
      <c r="C14030" s="13">
        <f t="shared" ca="1" si="1003"/>
        <v>1990.0763022562774</v>
      </c>
    </row>
    <row r="14031" spans="3:3">
      <c r="C14031" s="13">
        <f t="shared" ca="1" si="1003"/>
        <v>1990.3571240619419</v>
      </c>
    </row>
    <row r="14032" spans="3:3">
      <c r="C14032" s="13">
        <f t="shared" ca="1" si="1003"/>
        <v>2002.2549938883117</v>
      </c>
    </row>
    <row r="14033" spans="3:3">
      <c r="C14033" s="13">
        <f t="shared" ca="1" si="1003"/>
        <v>1994.6814689509631</v>
      </c>
    </row>
    <row r="14034" spans="3:3">
      <c r="C14034" s="13">
        <f t="shared" ca="1" si="1003"/>
        <v>2005.252385792724</v>
      </c>
    </row>
    <row r="14035" spans="3:3">
      <c r="C14035" s="13">
        <f t="shared" ca="1" si="1003"/>
        <v>2016.2563954110251</v>
      </c>
    </row>
    <row r="14036" spans="3:3">
      <c r="C14036" s="13">
        <f t="shared" ca="1" si="1003"/>
        <v>2002.5753271752317</v>
      </c>
    </row>
    <row r="14037" spans="3:3">
      <c r="C14037" s="13">
        <f t="shared" ca="1" si="1003"/>
        <v>1976.7170120994331</v>
      </c>
    </row>
    <row r="14038" spans="3:3">
      <c r="C14038" s="13">
        <f t="shared" ca="1" si="1003"/>
        <v>2006.1561377140943</v>
      </c>
    </row>
    <row r="14039" spans="3:3">
      <c r="C14039" s="13">
        <f t="shared" ca="1" si="1003"/>
        <v>2024.9778140562332</v>
      </c>
    </row>
    <row r="14040" spans="3:3">
      <c r="C14040" s="13">
        <f t="shared" ref="C14040:C14103" ca="1" si="1004">NORMINV(RAND(),$D$3,$G$3)</f>
        <v>1983.141874911481</v>
      </c>
    </row>
    <row r="14041" spans="3:3">
      <c r="C14041" s="13">
        <f t="shared" ca="1" si="1004"/>
        <v>1993.6198403091462</v>
      </c>
    </row>
    <row r="14042" spans="3:3">
      <c r="C14042" s="13">
        <f t="shared" ca="1" si="1004"/>
        <v>1992.3321619173273</v>
      </c>
    </row>
    <row r="14043" spans="3:3">
      <c r="C14043" s="13">
        <f t="shared" ca="1" si="1004"/>
        <v>2021.4694040529178</v>
      </c>
    </row>
    <row r="14044" spans="3:3">
      <c r="C14044" s="13">
        <f t="shared" ca="1" si="1004"/>
        <v>1999.3787389669837</v>
      </c>
    </row>
    <row r="14045" spans="3:3">
      <c r="C14045" s="13">
        <f t="shared" ca="1" si="1004"/>
        <v>2000.3484161717618</v>
      </c>
    </row>
    <row r="14046" spans="3:3">
      <c r="C14046" s="13">
        <f t="shared" ca="1" si="1004"/>
        <v>2011.6123053661954</v>
      </c>
    </row>
    <row r="14047" spans="3:3">
      <c r="C14047" s="13">
        <f t="shared" ca="1" si="1004"/>
        <v>1979.3589488107721</v>
      </c>
    </row>
    <row r="14048" spans="3:3">
      <c r="C14048" s="13">
        <f t="shared" ca="1" si="1004"/>
        <v>1994.4051771842692</v>
      </c>
    </row>
    <row r="14049" spans="3:3">
      <c r="C14049" s="13">
        <f t="shared" ca="1" si="1004"/>
        <v>2001.2753908166728</v>
      </c>
    </row>
    <row r="14050" spans="3:3">
      <c r="C14050" s="13">
        <f t="shared" ca="1" si="1004"/>
        <v>1999.112494475165</v>
      </c>
    </row>
    <row r="14051" spans="3:3">
      <c r="C14051" s="13">
        <f t="shared" ca="1" si="1004"/>
        <v>1997.8334864961143</v>
      </c>
    </row>
    <row r="14052" spans="3:3">
      <c r="C14052" s="13">
        <f t="shared" ca="1" si="1004"/>
        <v>1996.239184425363</v>
      </c>
    </row>
    <row r="14053" spans="3:3">
      <c r="C14053" s="13">
        <f t="shared" ca="1" si="1004"/>
        <v>1990.9560657889758</v>
      </c>
    </row>
    <row r="14054" spans="3:3">
      <c r="C14054" s="13">
        <f t="shared" ca="1" si="1004"/>
        <v>1990.6865791630105</v>
      </c>
    </row>
    <row r="14055" spans="3:3">
      <c r="C14055" s="13">
        <f t="shared" ca="1" si="1004"/>
        <v>1991.0264524154761</v>
      </c>
    </row>
    <row r="14056" spans="3:3">
      <c r="C14056" s="13">
        <f t="shared" ca="1" si="1004"/>
        <v>2008.5895767665236</v>
      </c>
    </row>
    <row r="14057" spans="3:3">
      <c r="C14057" s="13">
        <f t="shared" ca="1" si="1004"/>
        <v>1996.9569933749908</v>
      </c>
    </row>
    <row r="14058" spans="3:3">
      <c r="C14058" s="13">
        <f t="shared" ca="1" si="1004"/>
        <v>1990.1351702994016</v>
      </c>
    </row>
    <row r="14059" spans="3:3">
      <c r="C14059" s="13">
        <f t="shared" ca="1" si="1004"/>
        <v>2000.8733641283648</v>
      </c>
    </row>
    <row r="14060" spans="3:3">
      <c r="C14060" s="13">
        <f t="shared" ca="1" si="1004"/>
        <v>1993.8452889257462</v>
      </c>
    </row>
    <row r="14061" spans="3:3">
      <c r="C14061" s="13">
        <f t="shared" ca="1" si="1004"/>
        <v>2000.1531223864465</v>
      </c>
    </row>
    <row r="14062" spans="3:3">
      <c r="C14062" s="13">
        <f t="shared" ca="1" si="1004"/>
        <v>1996.2001187631545</v>
      </c>
    </row>
    <row r="14063" spans="3:3">
      <c r="C14063" s="13">
        <f t="shared" ca="1" si="1004"/>
        <v>1995.4654950408251</v>
      </c>
    </row>
    <row r="14064" spans="3:3">
      <c r="C14064" s="13">
        <f t="shared" ca="1" si="1004"/>
        <v>2032.7756151786018</v>
      </c>
    </row>
    <row r="14065" spans="3:3">
      <c r="C14065" s="13">
        <f t="shared" ca="1" si="1004"/>
        <v>1983.8819079740972</v>
      </c>
    </row>
    <row r="14066" spans="3:3">
      <c r="C14066" s="13">
        <f t="shared" ca="1" si="1004"/>
        <v>1996.023043678892</v>
      </c>
    </row>
    <row r="14067" spans="3:3">
      <c r="C14067" s="13">
        <f t="shared" ca="1" si="1004"/>
        <v>2005.4805202882899</v>
      </c>
    </row>
    <row r="14068" spans="3:3">
      <c r="C14068" s="13">
        <f t="shared" ca="1" si="1004"/>
        <v>1978.1804923366215</v>
      </c>
    </row>
    <row r="14069" spans="3:3">
      <c r="C14069" s="13">
        <f t="shared" ca="1" si="1004"/>
        <v>1997.3367592780132</v>
      </c>
    </row>
    <row r="14070" spans="3:3">
      <c r="C14070" s="13">
        <f t="shared" ca="1" si="1004"/>
        <v>1988.9524759714543</v>
      </c>
    </row>
    <row r="14071" spans="3:3">
      <c r="C14071" s="13">
        <f t="shared" ca="1" si="1004"/>
        <v>1991.6966455455176</v>
      </c>
    </row>
    <row r="14072" spans="3:3">
      <c r="C14072" s="13">
        <f t="shared" ca="1" si="1004"/>
        <v>1999.5562420573344</v>
      </c>
    </row>
    <row r="14073" spans="3:3">
      <c r="C14073" s="13">
        <f t="shared" ca="1" si="1004"/>
        <v>1979.4518187698861</v>
      </c>
    </row>
    <row r="14074" spans="3:3">
      <c r="C14074" s="13">
        <f t="shared" ca="1" si="1004"/>
        <v>1979.916680907073</v>
      </c>
    </row>
    <row r="14075" spans="3:3">
      <c r="C14075" s="13">
        <f t="shared" ca="1" si="1004"/>
        <v>1987.103255972115</v>
      </c>
    </row>
    <row r="14076" spans="3:3">
      <c r="C14076" s="13">
        <f t="shared" ca="1" si="1004"/>
        <v>1997.3114009539304</v>
      </c>
    </row>
    <row r="14077" spans="3:3">
      <c r="C14077" s="13">
        <f t="shared" ca="1" si="1004"/>
        <v>1991.8448176787667</v>
      </c>
    </row>
    <row r="14078" spans="3:3">
      <c r="C14078" s="13">
        <f t="shared" ca="1" si="1004"/>
        <v>1992.1968264669206</v>
      </c>
    </row>
    <row r="14079" spans="3:3">
      <c r="C14079" s="13">
        <f t="shared" ca="1" si="1004"/>
        <v>1995.0900623490772</v>
      </c>
    </row>
    <row r="14080" spans="3:3">
      <c r="C14080" s="13">
        <f t="shared" ca="1" si="1004"/>
        <v>2000.3963003301319</v>
      </c>
    </row>
    <row r="14081" spans="3:3">
      <c r="C14081" s="13">
        <f t="shared" ca="1" si="1004"/>
        <v>1980.884176917586</v>
      </c>
    </row>
    <row r="14082" spans="3:3">
      <c r="C14082" s="13">
        <f t="shared" ca="1" si="1004"/>
        <v>1990.5893442715983</v>
      </c>
    </row>
    <row r="14083" spans="3:3">
      <c r="C14083" s="13">
        <f t="shared" ca="1" si="1004"/>
        <v>2004.8810263829869</v>
      </c>
    </row>
    <row r="14084" spans="3:3">
      <c r="C14084" s="13">
        <f t="shared" ca="1" si="1004"/>
        <v>1992.0168396057452</v>
      </c>
    </row>
    <row r="14085" spans="3:3">
      <c r="C14085" s="13">
        <f t="shared" ca="1" si="1004"/>
        <v>2003.9137827188206</v>
      </c>
    </row>
    <row r="14086" spans="3:3">
      <c r="C14086" s="13">
        <f t="shared" ca="1" si="1004"/>
        <v>1999.1412521058242</v>
      </c>
    </row>
    <row r="14087" spans="3:3">
      <c r="C14087" s="13">
        <f t="shared" ca="1" si="1004"/>
        <v>1990.3909849393199</v>
      </c>
    </row>
    <row r="14088" spans="3:3">
      <c r="C14088" s="13">
        <f t="shared" ca="1" si="1004"/>
        <v>1989.2770979733193</v>
      </c>
    </row>
    <row r="14089" spans="3:3">
      <c r="C14089" s="13">
        <f t="shared" ca="1" si="1004"/>
        <v>1997.9774245893714</v>
      </c>
    </row>
    <row r="14090" spans="3:3">
      <c r="C14090" s="13">
        <f t="shared" ca="1" si="1004"/>
        <v>2028.8263833633548</v>
      </c>
    </row>
    <row r="14091" spans="3:3">
      <c r="C14091" s="13">
        <f t="shared" ca="1" si="1004"/>
        <v>2023.5092964648202</v>
      </c>
    </row>
    <row r="14092" spans="3:3">
      <c r="C14092" s="13">
        <f t="shared" ca="1" si="1004"/>
        <v>1994.0410903921531</v>
      </c>
    </row>
    <row r="14093" spans="3:3">
      <c r="C14093" s="13">
        <f t="shared" ca="1" si="1004"/>
        <v>2015.0458145046944</v>
      </c>
    </row>
    <row r="14094" spans="3:3">
      <c r="C14094" s="13">
        <f t="shared" ca="1" si="1004"/>
        <v>2005.7690070253509</v>
      </c>
    </row>
    <row r="14095" spans="3:3">
      <c r="C14095" s="13">
        <f t="shared" ca="1" si="1004"/>
        <v>1985.1646080351343</v>
      </c>
    </row>
    <row r="14096" spans="3:3">
      <c r="C14096" s="13">
        <f t="shared" ca="1" si="1004"/>
        <v>2004.8132052293558</v>
      </c>
    </row>
    <row r="14097" spans="3:3">
      <c r="C14097" s="13">
        <f t="shared" ca="1" si="1004"/>
        <v>1985.2442312048649</v>
      </c>
    </row>
    <row r="14098" spans="3:3">
      <c r="C14098" s="13">
        <f t="shared" ca="1" si="1004"/>
        <v>2003.3696752992253</v>
      </c>
    </row>
    <row r="14099" spans="3:3">
      <c r="C14099" s="13">
        <f t="shared" ca="1" si="1004"/>
        <v>1996.4784301409977</v>
      </c>
    </row>
    <row r="14100" spans="3:3">
      <c r="C14100" s="13">
        <f t="shared" ca="1" si="1004"/>
        <v>1993.604759680605</v>
      </c>
    </row>
    <row r="14101" spans="3:3">
      <c r="C14101" s="13">
        <f t="shared" ca="1" si="1004"/>
        <v>2008.9843392729449</v>
      </c>
    </row>
    <row r="14102" spans="3:3">
      <c r="C14102" s="13">
        <f t="shared" ca="1" si="1004"/>
        <v>2004.0141979706816</v>
      </c>
    </row>
    <row r="14103" spans="3:3">
      <c r="C14103" s="13">
        <f t="shared" ca="1" si="1004"/>
        <v>2003.1360439542584</v>
      </c>
    </row>
    <row r="14104" spans="3:3">
      <c r="C14104" s="13">
        <f t="shared" ref="C14104:C14167" ca="1" si="1005">NORMINV(RAND(),$D$3,$G$3)</f>
        <v>1995.3358492438692</v>
      </c>
    </row>
    <row r="14105" spans="3:3">
      <c r="C14105" s="13">
        <f t="shared" ca="1" si="1005"/>
        <v>2007.9706410661115</v>
      </c>
    </row>
    <row r="14106" spans="3:3">
      <c r="C14106" s="13">
        <f t="shared" ca="1" si="1005"/>
        <v>2014.8713776499349</v>
      </c>
    </row>
    <row r="14107" spans="3:3">
      <c r="C14107" s="13">
        <f t="shared" ca="1" si="1005"/>
        <v>2006.0494680344732</v>
      </c>
    </row>
    <row r="14108" spans="3:3">
      <c r="C14108" s="13">
        <f t="shared" ca="1" si="1005"/>
        <v>2009.6203852563031</v>
      </c>
    </row>
    <row r="14109" spans="3:3">
      <c r="C14109" s="13">
        <f t="shared" ca="1" si="1005"/>
        <v>1990.2276221854679</v>
      </c>
    </row>
    <row r="14110" spans="3:3">
      <c r="C14110" s="13">
        <f t="shared" ca="1" si="1005"/>
        <v>1996.4065355819232</v>
      </c>
    </row>
    <row r="14111" spans="3:3">
      <c r="C14111" s="13">
        <f t="shared" ca="1" si="1005"/>
        <v>2011.6067352413527</v>
      </c>
    </row>
    <row r="14112" spans="3:3">
      <c r="C14112" s="13">
        <f t="shared" ca="1" si="1005"/>
        <v>2005.1036840929339</v>
      </c>
    </row>
    <row r="14113" spans="3:3">
      <c r="C14113" s="13">
        <f t="shared" ca="1" si="1005"/>
        <v>1993.9781315403648</v>
      </c>
    </row>
    <row r="14114" spans="3:3">
      <c r="C14114" s="13">
        <f t="shared" ca="1" si="1005"/>
        <v>2011.7946399335669</v>
      </c>
    </row>
    <row r="14115" spans="3:3">
      <c r="C14115" s="13">
        <f t="shared" ca="1" si="1005"/>
        <v>2007.8792064262188</v>
      </c>
    </row>
    <row r="14116" spans="3:3">
      <c r="C14116" s="13">
        <f t="shared" ca="1" si="1005"/>
        <v>2006.0126363893535</v>
      </c>
    </row>
    <row r="14117" spans="3:3">
      <c r="C14117" s="13">
        <f t="shared" ca="1" si="1005"/>
        <v>2004.1779088921855</v>
      </c>
    </row>
    <row r="14118" spans="3:3">
      <c r="C14118" s="13">
        <f t="shared" ca="1" si="1005"/>
        <v>1997.0823419577102</v>
      </c>
    </row>
    <row r="14119" spans="3:3">
      <c r="C14119" s="13">
        <f t="shared" ca="1" si="1005"/>
        <v>1985.6128186340891</v>
      </c>
    </row>
    <row r="14120" spans="3:3">
      <c r="C14120" s="13">
        <f t="shared" ca="1" si="1005"/>
        <v>1996.6799004964585</v>
      </c>
    </row>
    <row r="14121" spans="3:3">
      <c r="C14121" s="13">
        <f t="shared" ca="1" si="1005"/>
        <v>1988.8279161923954</v>
      </c>
    </row>
    <row r="14122" spans="3:3">
      <c r="C14122" s="13">
        <f t="shared" ca="1" si="1005"/>
        <v>2007.8827926614892</v>
      </c>
    </row>
    <row r="14123" spans="3:3">
      <c r="C14123" s="13">
        <f t="shared" ca="1" si="1005"/>
        <v>1986.9748433772381</v>
      </c>
    </row>
    <row r="14124" spans="3:3">
      <c r="C14124" s="13">
        <f t="shared" ca="1" si="1005"/>
        <v>1989.8059074423186</v>
      </c>
    </row>
    <row r="14125" spans="3:3">
      <c r="C14125" s="13">
        <f t="shared" ca="1" si="1005"/>
        <v>1994.5946202415687</v>
      </c>
    </row>
    <row r="14126" spans="3:3">
      <c r="C14126" s="13">
        <f t="shared" ca="1" si="1005"/>
        <v>1978.0879425300752</v>
      </c>
    </row>
    <row r="14127" spans="3:3">
      <c r="C14127" s="13">
        <f t="shared" ca="1" si="1005"/>
        <v>1996.0879870743402</v>
      </c>
    </row>
    <row r="14128" spans="3:3">
      <c r="C14128" s="13">
        <f t="shared" ca="1" si="1005"/>
        <v>1996.4288037851054</v>
      </c>
    </row>
    <row r="14129" spans="3:3">
      <c r="C14129" s="13">
        <f t="shared" ca="1" si="1005"/>
        <v>2001.831936085581</v>
      </c>
    </row>
    <row r="14130" spans="3:3">
      <c r="C14130" s="13">
        <f t="shared" ca="1" si="1005"/>
        <v>2004.1224404740442</v>
      </c>
    </row>
    <row r="14131" spans="3:3">
      <c r="C14131" s="13">
        <f t="shared" ca="1" si="1005"/>
        <v>1999.0793870677105</v>
      </c>
    </row>
    <row r="14132" spans="3:3">
      <c r="C14132" s="13">
        <f t="shared" ca="1" si="1005"/>
        <v>1997.8932995859282</v>
      </c>
    </row>
    <row r="14133" spans="3:3">
      <c r="C14133" s="13">
        <f t="shared" ca="1" si="1005"/>
        <v>1989.6203548536989</v>
      </c>
    </row>
    <row r="14134" spans="3:3">
      <c r="C14134" s="13">
        <f t="shared" ca="1" si="1005"/>
        <v>2000.8856573096693</v>
      </c>
    </row>
    <row r="14135" spans="3:3">
      <c r="C14135" s="13">
        <f t="shared" ca="1" si="1005"/>
        <v>2005.1406476358611</v>
      </c>
    </row>
    <row r="14136" spans="3:3">
      <c r="C14136" s="13">
        <f t="shared" ca="1" si="1005"/>
        <v>2000.162972663835</v>
      </c>
    </row>
    <row r="14137" spans="3:3">
      <c r="C14137" s="13">
        <f t="shared" ca="1" si="1005"/>
        <v>1998.7302101969799</v>
      </c>
    </row>
    <row r="14138" spans="3:3">
      <c r="C14138" s="13">
        <f t="shared" ca="1" si="1005"/>
        <v>2011.8583955838808</v>
      </c>
    </row>
    <row r="14139" spans="3:3">
      <c r="C14139" s="13">
        <f t="shared" ca="1" si="1005"/>
        <v>2001.1677758715944</v>
      </c>
    </row>
    <row r="14140" spans="3:3">
      <c r="C14140" s="13">
        <f t="shared" ca="1" si="1005"/>
        <v>1999.9600926763089</v>
      </c>
    </row>
    <row r="14141" spans="3:3">
      <c r="C14141" s="13">
        <f t="shared" ca="1" si="1005"/>
        <v>2005.5633433322821</v>
      </c>
    </row>
    <row r="14142" spans="3:3">
      <c r="C14142" s="13">
        <f t="shared" ca="1" si="1005"/>
        <v>1991.7762670752095</v>
      </c>
    </row>
    <row r="14143" spans="3:3">
      <c r="C14143" s="13">
        <f t="shared" ca="1" si="1005"/>
        <v>2019.1489439220102</v>
      </c>
    </row>
    <row r="14144" spans="3:3">
      <c r="C14144" s="13">
        <f t="shared" ca="1" si="1005"/>
        <v>2007.404954464173</v>
      </c>
    </row>
    <row r="14145" spans="3:3">
      <c r="C14145" s="13">
        <f t="shared" ca="1" si="1005"/>
        <v>1993.8352770424128</v>
      </c>
    </row>
    <row r="14146" spans="3:3">
      <c r="C14146" s="13">
        <f t="shared" ca="1" si="1005"/>
        <v>1996.9341147001201</v>
      </c>
    </row>
    <row r="14147" spans="3:3">
      <c r="C14147" s="13">
        <f t="shared" ca="1" si="1005"/>
        <v>1999.316165337048</v>
      </c>
    </row>
    <row r="14148" spans="3:3">
      <c r="C14148" s="13">
        <f t="shared" ca="1" si="1005"/>
        <v>1994.9684921913008</v>
      </c>
    </row>
    <row r="14149" spans="3:3">
      <c r="C14149" s="13">
        <f t="shared" ca="1" si="1005"/>
        <v>2002.3576143136806</v>
      </c>
    </row>
    <row r="14150" spans="3:3">
      <c r="C14150" s="13">
        <f t="shared" ca="1" si="1005"/>
        <v>2010.2697840239744</v>
      </c>
    </row>
    <row r="14151" spans="3:3">
      <c r="C14151" s="13">
        <f t="shared" ca="1" si="1005"/>
        <v>1999.5435581327233</v>
      </c>
    </row>
    <row r="14152" spans="3:3">
      <c r="C14152" s="13">
        <f t="shared" ca="1" si="1005"/>
        <v>1992.1987634054117</v>
      </c>
    </row>
    <row r="14153" spans="3:3">
      <c r="C14153" s="13">
        <f t="shared" ca="1" si="1005"/>
        <v>2002.5235331908555</v>
      </c>
    </row>
    <row r="14154" spans="3:3">
      <c r="C14154" s="13">
        <f t="shared" ca="1" si="1005"/>
        <v>2017.7666386126252</v>
      </c>
    </row>
    <row r="14155" spans="3:3">
      <c r="C14155" s="13">
        <f t="shared" ca="1" si="1005"/>
        <v>1994.1213282325705</v>
      </c>
    </row>
    <row r="14156" spans="3:3">
      <c r="C14156" s="13">
        <f t="shared" ca="1" si="1005"/>
        <v>2015.6459534720395</v>
      </c>
    </row>
    <row r="14157" spans="3:3">
      <c r="C14157" s="13">
        <f t="shared" ca="1" si="1005"/>
        <v>2011.3044162014676</v>
      </c>
    </row>
    <row r="14158" spans="3:3">
      <c r="C14158" s="13">
        <f t="shared" ca="1" si="1005"/>
        <v>2009.7423755767588</v>
      </c>
    </row>
    <row r="14159" spans="3:3">
      <c r="C14159" s="13">
        <f t="shared" ca="1" si="1005"/>
        <v>1999.8599432222543</v>
      </c>
    </row>
    <row r="14160" spans="3:3">
      <c r="C14160" s="13">
        <f t="shared" ca="1" si="1005"/>
        <v>1990.7294778979808</v>
      </c>
    </row>
    <row r="14161" spans="3:3">
      <c r="C14161" s="13">
        <f t="shared" ca="1" si="1005"/>
        <v>2014.3488184737471</v>
      </c>
    </row>
    <row r="14162" spans="3:3">
      <c r="C14162" s="13">
        <f t="shared" ca="1" si="1005"/>
        <v>2006.4834397605716</v>
      </c>
    </row>
    <row r="14163" spans="3:3">
      <c r="C14163" s="13">
        <f t="shared" ca="1" si="1005"/>
        <v>1997.326596139814</v>
      </c>
    </row>
    <row r="14164" spans="3:3">
      <c r="C14164" s="13">
        <f t="shared" ca="1" si="1005"/>
        <v>1995.9442095320644</v>
      </c>
    </row>
    <row r="14165" spans="3:3">
      <c r="C14165" s="13">
        <f t="shared" ca="1" si="1005"/>
        <v>2003.8554177501676</v>
      </c>
    </row>
    <row r="14166" spans="3:3">
      <c r="C14166" s="13">
        <f t="shared" ca="1" si="1005"/>
        <v>2021.084579684755</v>
      </c>
    </row>
    <row r="14167" spans="3:3">
      <c r="C14167" s="13">
        <f t="shared" ca="1" si="1005"/>
        <v>1990.637263892557</v>
      </c>
    </row>
    <row r="14168" spans="3:3">
      <c r="C14168" s="13">
        <f t="shared" ref="C14168:C14231" ca="1" si="1006">NORMINV(RAND(),$D$3,$G$3)</f>
        <v>2000.3170675772722</v>
      </c>
    </row>
    <row r="14169" spans="3:3">
      <c r="C14169" s="13">
        <f t="shared" ca="1" si="1006"/>
        <v>2001.1560290640168</v>
      </c>
    </row>
    <row r="14170" spans="3:3">
      <c r="C14170" s="13">
        <f t="shared" ca="1" si="1006"/>
        <v>1996.4973735631268</v>
      </c>
    </row>
    <row r="14171" spans="3:3">
      <c r="C14171" s="13">
        <f t="shared" ca="1" si="1006"/>
        <v>2002.2450842546673</v>
      </c>
    </row>
    <row r="14172" spans="3:3">
      <c r="C14172" s="13">
        <f t="shared" ca="1" si="1006"/>
        <v>2006.109181120544</v>
      </c>
    </row>
    <row r="14173" spans="3:3">
      <c r="C14173" s="13">
        <f t="shared" ca="1" si="1006"/>
        <v>2023.2360759919191</v>
      </c>
    </row>
    <row r="14174" spans="3:3">
      <c r="C14174" s="13">
        <f t="shared" ca="1" si="1006"/>
        <v>1989.6846464727271</v>
      </c>
    </row>
    <row r="14175" spans="3:3">
      <c r="C14175" s="13">
        <f t="shared" ca="1" si="1006"/>
        <v>2002.406137518444</v>
      </c>
    </row>
    <row r="14176" spans="3:3">
      <c r="C14176" s="13">
        <f t="shared" ca="1" si="1006"/>
        <v>1984.922182705574</v>
      </c>
    </row>
    <row r="14177" spans="3:3">
      <c r="C14177" s="13">
        <f t="shared" ca="1" si="1006"/>
        <v>1985.7717613073673</v>
      </c>
    </row>
    <row r="14178" spans="3:3">
      <c r="C14178" s="13">
        <f t="shared" ca="1" si="1006"/>
        <v>1978.0337137346901</v>
      </c>
    </row>
    <row r="14179" spans="3:3">
      <c r="C14179" s="13">
        <f t="shared" ca="1" si="1006"/>
        <v>2011.70189994303</v>
      </c>
    </row>
    <row r="14180" spans="3:3">
      <c r="C14180" s="13">
        <f t="shared" ca="1" si="1006"/>
        <v>2027.3803570377595</v>
      </c>
    </row>
    <row r="14181" spans="3:3">
      <c r="C14181" s="13">
        <f t="shared" ca="1" si="1006"/>
        <v>2014.9030312749289</v>
      </c>
    </row>
    <row r="14182" spans="3:3">
      <c r="C14182" s="13">
        <f t="shared" ca="1" si="1006"/>
        <v>2012.0042610457126</v>
      </c>
    </row>
    <row r="14183" spans="3:3">
      <c r="C14183" s="13">
        <f t="shared" ca="1" si="1006"/>
        <v>1995.636136934052</v>
      </c>
    </row>
    <row r="14184" spans="3:3">
      <c r="C14184" s="13">
        <f t="shared" ca="1" si="1006"/>
        <v>2009.4893047662551</v>
      </c>
    </row>
    <row r="14185" spans="3:3">
      <c r="C14185" s="13">
        <f t="shared" ca="1" si="1006"/>
        <v>2005.1579221185032</v>
      </c>
    </row>
    <row r="14186" spans="3:3">
      <c r="C14186" s="13">
        <f t="shared" ca="1" si="1006"/>
        <v>1999.6739441721716</v>
      </c>
    </row>
    <row r="14187" spans="3:3">
      <c r="C14187" s="13">
        <f t="shared" ca="1" si="1006"/>
        <v>1994.3551250237128</v>
      </c>
    </row>
    <row r="14188" spans="3:3">
      <c r="C14188" s="13">
        <f t="shared" ca="1" si="1006"/>
        <v>2010.1883058884318</v>
      </c>
    </row>
    <row r="14189" spans="3:3">
      <c r="C14189" s="13">
        <f t="shared" ca="1" si="1006"/>
        <v>1992.9439759902023</v>
      </c>
    </row>
    <row r="14190" spans="3:3">
      <c r="C14190" s="13">
        <f t="shared" ca="1" si="1006"/>
        <v>2009.224061540024</v>
      </c>
    </row>
    <row r="14191" spans="3:3">
      <c r="C14191" s="13">
        <f t="shared" ca="1" si="1006"/>
        <v>1995.007122425518</v>
      </c>
    </row>
    <row r="14192" spans="3:3">
      <c r="C14192" s="13">
        <f t="shared" ca="1" si="1006"/>
        <v>2015.9778580528327</v>
      </c>
    </row>
    <row r="14193" spans="3:3">
      <c r="C14193" s="13">
        <f t="shared" ca="1" si="1006"/>
        <v>2017.5236310614441</v>
      </c>
    </row>
    <row r="14194" spans="3:3">
      <c r="C14194" s="13">
        <f t="shared" ca="1" si="1006"/>
        <v>2007.2180273597687</v>
      </c>
    </row>
    <row r="14195" spans="3:3">
      <c r="C14195" s="13">
        <f t="shared" ca="1" si="1006"/>
        <v>1983.7998350078467</v>
      </c>
    </row>
    <row r="14196" spans="3:3">
      <c r="C14196" s="13">
        <f t="shared" ca="1" si="1006"/>
        <v>1997.3023598676998</v>
      </c>
    </row>
    <row r="14197" spans="3:3">
      <c r="C14197" s="13">
        <f t="shared" ca="1" si="1006"/>
        <v>1995.7953283832214</v>
      </c>
    </row>
    <row r="14198" spans="3:3">
      <c r="C14198" s="13">
        <f t="shared" ca="1" si="1006"/>
        <v>2009.4305660750902</v>
      </c>
    </row>
    <row r="14199" spans="3:3">
      <c r="C14199" s="13">
        <f t="shared" ca="1" si="1006"/>
        <v>2002.9828078401481</v>
      </c>
    </row>
    <row r="14200" spans="3:3">
      <c r="C14200" s="13">
        <f t="shared" ca="1" si="1006"/>
        <v>2008.7112568371501</v>
      </c>
    </row>
    <row r="14201" spans="3:3">
      <c r="C14201" s="13">
        <f t="shared" ca="1" si="1006"/>
        <v>2003.6382500410036</v>
      </c>
    </row>
    <row r="14202" spans="3:3">
      <c r="C14202" s="13">
        <f t="shared" ca="1" si="1006"/>
        <v>2020.9296393368131</v>
      </c>
    </row>
    <row r="14203" spans="3:3">
      <c r="C14203" s="13">
        <f t="shared" ca="1" si="1006"/>
        <v>2006.5004055928971</v>
      </c>
    </row>
    <row r="14204" spans="3:3">
      <c r="C14204" s="13">
        <f t="shared" ca="1" si="1006"/>
        <v>2013.1545715562465</v>
      </c>
    </row>
    <row r="14205" spans="3:3">
      <c r="C14205" s="13">
        <f t="shared" ca="1" si="1006"/>
        <v>1994.0307478391478</v>
      </c>
    </row>
    <row r="14206" spans="3:3">
      <c r="C14206" s="13">
        <f t="shared" ca="1" si="1006"/>
        <v>1994.6901501454856</v>
      </c>
    </row>
    <row r="14207" spans="3:3">
      <c r="C14207" s="13">
        <f t="shared" ca="1" si="1006"/>
        <v>1999.2469342789025</v>
      </c>
    </row>
    <row r="14208" spans="3:3">
      <c r="C14208" s="13">
        <f t="shared" ca="1" si="1006"/>
        <v>2007.3700749718462</v>
      </c>
    </row>
    <row r="14209" spans="3:3">
      <c r="C14209" s="13">
        <f t="shared" ca="1" si="1006"/>
        <v>1995.1680822467331</v>
      </c>
    </row>
    <row r="14210" spans="3:3">
      <c r="C14210" s="13">
        <f t="shared" ca="1" si="1006"/>
        <v>1986.1695473956938</v>
      </c>
    </row>
    <row r="14211" spans="3:3">
      <c r="C14211" s="13">
        <f t="shared" ca="1" si="1006"/>
        <v>2005.6826448027032</v>
      </c>
    </row>
    <row r="14212" spans="3:3">
      <c r="C14212" s="13">
        <f t="shared" ca="1" si="1006"/>
        <v>2016.117643816536</v>
      </c>
    </row>
    <row r="14213" spans="3:3">
      <c r="C14213" s="13">
        <f t="shared" ca="1" si="1006"/>
        <v>2005.5769078621652</v>
      </c>
    </row>
    <row r="14214" spans="3:3">
      <c r="C14214" s="13">
        <f t="shared" ca="1" si="1006"/>
        <v>2004.4347001223205</v>
      </c>
    </row>
    <row r="14215" spans="3:3">
      <c r="C14215" s="13">
        <f t="shared" ca="1" si="1006"/>
        <v>1995.3543391932997</v>
      </c>
    </row>
    <row r="14216" spans="3:3">
      <c r="C14216" s="13">
        <f t="shared" ca="1" si="1006"/>
        <v>1986.129986623127</v>
      </c>
    </row>
    <row r="14217" spans="3:3">
      <c r="C14217" s="13">
        <f t="shared" ca="1" si="1006"/>
        <v>2001.7759790637633</v>
      </c>
    </row>
    <row r="14218" spans="3:3">
      <c r="C14218" s="13">
        <f t="shared" ca="1" si="1006"/>
        <v>1996.7110320530121</v>
      </c>
    </row>
    <row r="14219" spans="3:3">
      <c r="C14219" s="13">
        <f t="shared" ca="1" si="1006"/>
        <v>1992.7100517773181</v>
      </c>
    </row>
    <row r="14220" spans="3:3">
      <c r="C14220" s="13">
        <f t="shared" ca="1" si="1006"/>
        <v>2008.0680291147141</v>
      </c>
    </row>
    <row r="14221" spans="3:3">
      <c r="C14221" s="13">
        <f t="shared" ca="1" si="1006"/>
        <v>2002.9840772069447</v>
      </c>
    </row>
    <row r="14222" spans="3:3">
      <c r="C14222" s="13">
        <f t="shared" ca="1" si="1006"/>
        <v>2012.2483836291001</v>
      </c>
    </row>
    <row r="14223" spans="3:3">
      <c r="C14223" s="13">
        <f t="shared" ca="1" si="1006"/>
        <v>1998.6608216812217</v>
      </c>
    </row>
    <row r="14224" spans="3:3">
      <c r="C14224" s="13">
        <f t="shared" ca="1" si="1006"/>
        <v>1989.7661411457052</v>
      </c>
    </row>
    <row r="14225" spans="3:3">
      <c r="C14225" s="13">
        <f t="shared" ca="1" si="1006"/>
        <v>1982.765867557091</v>
      </c>
    </row>
    <row r="14226" spans="3:3">
      <c r="C14226" s="13">
        <f t="shared" ca="1" si="1006"/>
        <v>1996.9103383107267</v>
      </c>
    </row>
    <row r="14227" spans="3:3">
      <c r="C14227" s="13">
        <f t="shared" ca="1" si="1006"/>
        <v>2015.2659571543609</v>
      </c>
    </row>
    <row r="14228" spans="3:3">
      <c r="C14228" s="13">
        <f t="shared" ca="1" si="1006"/>
        <v>1993.9497949270908</v>
      </c>
    </row>
    <row r="14229" spans="3:3">
      <c r="C14229" s="13">
        <f t="shared" ca="1" si="1006"/>
        <v>2003.281413987987</v>
      </c>
    </row>
    <row r="14230" spans="3:3">
      <c r="C14230" s="13">
        <f t="shared" ca="1" si="1006"/>
        <v>2005.2112455737633</v>
      </c>
    </row>
    <row r="14231" spans="3:3">
      <c r="C14231" s="13">
        <f t="shared" ca="1" si="1006"/>
        <v>1997.3645984371365</v>
      </c>
    </row>
    <row r="14232" spans="3:3">
      <c r="C14232" s="13">
        <f t="shared" ref="C14232:C14295" ca="1" si="1007">NORMINV(RAND(),$D$3,$G$3)</f>
        <v>2013.3055524698668</v>
      </c>
    </row>
    <row r="14233" spans="3:3">
      <c r="C14233" s="13">
        <f t="shared" ca="1" si="1007"/>
        <v>1995.7548143852434</v>
      </c>
    </row>
    <row r="14234" spans="3:3">
      <c r="C14234" s="13">
        <f t="shared" ca="1" si="1007"/>
        <v>1990.2208738857669</v>
      </c>
    </row>
    <row r="14235" spans="3:3">
      <c r="C14235" s="13">
        <f t="shared" ca="1" si="1007"/>
        <v>1984.3504743691221</v>
      </c>
    </row>
    <row r="14236" spans="3:3">
      <c r="C14236" s="13">
        <f t="shared" ca="1" si="1007"/>
        <v>1997.886402108149</v>
      </c>
    </row>
    <row r="14237" spans="3:3">
      <c r="C14237" s="13">
        <f t="shared" ca="1" si="1007"/>
        <v>1992.5619682630856</v>
      </c>
    </row>
    <row r="14238" spans="3:3">
      <c r="C14238" s="13">
        <f t="shared" ca="1" si="1007"/>
        <v>1983.420786913056</v>
      </c>
    </row>
    <row r="14239" spans="3:3">
      <c r="C14239" s="13">
        <f t="shared" ca="1" si="1007"/>
        <v>2012.1977461225472</v>
      </c>
    </row>
    <row r="14240" spans="3:3">
      <c r="C14240" s="13">
        <f t="shared" ca="1" si="1007"/>
        <v>2004.2154170605322</v>
      </c>
    </row>
    <row r="14241" spans="3:3">
      <c r="C14241" s="13">
        <f t="shared" ca="1" si="1007"/>
        <v>1996.2841667086161</v>
      </c>
    </row>
    <row r="14242" spans="3:3">
      <c r="C14242" s="13">
        <f t="shared" ca="1" si="1007"/>
        <v>1987.9066795981757</v>
      </c>
    </row>
    <row r="14243" spans="3:3">
      <c r="C14243" s="13">
        <f t="shared" ca="1" si="1007"/>
        <v>2000.4970595748268</v>
      </c>
    </row>
    <row r="14244" spans="3:3">
      <c r="C14244" s="13">
        <f t="shared" ca="1" si="1007"/>
        <v>2009.4373743913063</v>
      </c>
    </row>
    <row r="14245" spans="3:3">
      <c r="C14245" s="13">
        <f t="shared" ca="1" si="1007"/>
        <v>1999.2138797923283</v>
      </c>
    </row>
    <row r="14246" spans="3:3">
      <c r="C14246" s="13">
        <f t="shared" ca="1" si="1007"/>
        <v>1999.8069461366665</v>
      </c>
    </row>
    <row r="14247" spans="3:3">
      <c r="C14247" s="13">
        <f t="shared" ca="1" si="1007"/>
        <v>2008.820016333889</v>
      </c>
    </row>
    <row r="14248" spans="3:3">
      <c r="C14248" s="13">
        <f t="shared" ca="1" si="1007"/>
        <v>1999.3905163406862</v>
      </c>
    </row>
    <row r="14249" spans="3:3">
      <c r="C14249" s="13">
        <f t="shared" ca="1" si="1007"/>
        <v>2003.3235061620949</v>
      </c>
    </row>
    <row r="14250" spans="3:3">
      <c r="C14250" s="13">
        <f t="shared" ca="1" si="1007"/>
        <v>1986.5008557386977</v>
      </c>
    </row>
    <row r="14251" spans="3:3">
      <c r="C14251" s="13">
        <f t="shared" ca="1" si="1007"/>
        <v>2001.5707854559246</v>
      </c>
    </row>
    <row r="14252" spans="3:3">
      <c r="C14252" s="13">
        <f t="shared" ca="1" si="1007"/>
        <v>1997.8535966155596</v>
      </c>
    </row>
    <row r="14253" spans="3:3">
      <c r="C14253" s="13">
        <f t="shared" ca="1" si="1007"/>
        <v>1989.1811347302494</v>
      </c>
    </row>
    <row r="14254" spans="3:3">
      <c r="C14254" s="13">
        <f t="shared" ca="1" si="1007"/>
        <v>1994.0246462534551</v>
      </c>
    </row>
    <row r="14255" spans="3:3">
      <c r="C14255" s="13">
        <f t="shared" ca="1" si="1007"/>
        <v>2003.4393331914794</v>
      </c>
    </row>
    <row r="14256" spans="3:3">
      <c r="C14256" s="13">
        <f t="shared" ca="1" si="1007"/>
        <v>1989.4450763812358</v>
      </c>
    </row>
    <row r="14257" spans="3:3">
      <c r="C14257" s="13">
        <f t="shared" ca="1" si="1007"/>
        <v>1997.4008928219992</v>
      </c>
    </row>
    <row r="14258" spans="3:3">
      <c r="C14258" s="13">
        <f t="shared" ca="1" si="1007"/>
        <v>2004.8874533868907</v>
      </c>
    </row>
    <row r="14259" spans="3:3">
      <c r="C14259" s="13">
        <f t="shared" ca="1" si="1007"/>
        <v>1994.2705873652405</v>
      </c>
    </row>
    <row r="14260" spans="3:3">
      <c r="C14260" s="13">
        <f t="shared" ca="1" si="1007"/>
        <v>1985.1926393264239</v>
      </c>
    </row>
    <row r="14261" spans="3:3">
      <c r="C14261" s="13">
        <f t="shared" ca="1" si="1007"/>
        <v>1982.0410848725714</v>
      </c>
    </row>
    <row r="14262" spans="3:3">
      <c r="C14262" s="13">
        <f t="shared" ca="1" si="1007"/>
        <v>1991.4350992127891</v>
      </c>
    </row>
    <row r="14263" spans="3:3">
      <c r="C14263" s="13">
        <f t="shared" ca="1" si="1007"/>
        <v>1966.3557361533076</v>
      </c>
    </row>
    <row r="14264" spans="3:3">
      <c r="C14264" s="13">
        <f t="shared" ca="1" si="1007"/>
        <v>2004.3467888345594</v>
      </c>
    </row>
    <row r="14265" spans="3:3">
      <c r="C14265" s="13">
        <f t="shared" ca="1" si="1007"/>
        <v>2003.8682715332895</v>
      </c>
    </row>
    <row r="14266" spans="3:3">
      <c r="C14266" s="13">
        <f t="shared" ca="1" si="1007"/>
        <v>1986.9747197423701</v>
      </c>
    </row>
    <row r="14267" spans="3:3">
      <c r="C14267" s="13">
        <f t="shared" ca="1" si="1007"/>
        <v>2000.0479869165263</v>
      </c>
    </row>
    <row r="14268" spans="3:3">
      <c r="C14268" s="13">
        <f t="shared" ca="1" si="1007"/>
        <v>2007.8920574550095</v>
      </c>
    </row>
    <row r="14269" spans="3:3">
      <c r="C14269" s="13">
        <f t="shared" ca="1" si="1007"/>
        <v>1980.0114704023658</v>
      </c>
    </row>
    <row r="14270" spans="3:3">
      <c r="C14270" s="13">
        <f t="shared" ca="1" si="1007"/>
        <v>2007.9719037192003</v>
      </c>
    </row>
    <row r="14271" spans="3:3">
      <c r="C14271" s="13">
        <f t="shared" ca="1" si="1007"/>
        <v>1987.2340247676357</v>
      </c>
    </row>
    <row r="14272" spans="3:3">
      <c r="C14272" s="13">
        <f t="shared" ca="1" si="1007"/>
        <v>1991.6202101110466</v>
      </c>
    </row>
    <row r="14273" spans="3:3">
      <c r="C14273" s="13">
        <f t="shared" ca="1" si="1007"/>
        <v>1994.0000012756682</v>
      </c>
    </row>
    <row r="14274" spans="3:3">
      <c r="C14274" s="13">
        <f t="shared" ca="1" si="1007"/>
        <v>2010.066309298011</v>
      </c>
    </row>
    <row r="14275" spans="3:3">
      <c r="C14275" s="13">
        <f t="shared" ca="1" si="1007"/>
        <v>1994.7947426438132</v>
      </c>
    </row>
    <row r="14276" spans="3:3">
      <c r="C14276" s="13">
        <f t="shared" ca="1" si="1007"/>
        <v>1992.3674445534405</v>
      </c>
    </row>
    <row r="14277" spans="3:3">
      <c r="C14277" s="13">
        <f t="shared" ca="1" si="1007"/>
        <v>1999.8418056306593</v>
      </c>
    </row>
    <row r="14278" spans="3:3">
      <c r="C14278" s="13">
        <f t="shared" ca="1" si="1007"/>
        <v>1985.6339401112618</v>
      </c>
    </row>
    <row r="14279" spans="3:3">
      <c r="C14279" s="13">
        <f t="shared" ca="1" si="1007"/>
        <v>2010.3288630396626</v>
      </c>
    </row>
    <row r="14280" spans="3:3">
      <c r="C14280" s="13">
        <f t="shared" ca="1" si="1007"/>
        <v>1996.2441477037705</v>
      </c>
    </row>
    <row r="14281" spans="3:3">
      <c r="C14281" s="13">
        <f t="shared" ca="1" si="1007"/>
        <v>2006.6908525898034</v>
      </c>
    </row>
    <row r="14282" spans="3:3">
      <c r="C14282" s="13">
        <f t="shared" ca="1" si="1007"/>
        <v>1997.9319642951348</v>
      </c>
    </row>
    <row r="14283" spans="3:3">
      <c r="C14283" s="13">
        <f t="shared" ca="1" si="1007"/>
        <v>1990.8001261797629</v>
      </c>
    </row>
    <row r="14284" spans="3:3">
      <c r="C14284" s="13">
        <f t="shared" ca="1" si="1007"/>
        <v>1996.0096793151781</v>
      </c>
    </row>
    <row r="14285" spans="3:3">
      <c r="C14285" s="13">
        <f t="shared" ca="1" si="1007"/>
        <v>1974.1347689564038</v>
      </c>
    </row>
    <row r="14286" spans="3:3">
      <c r="C14286" s="13">
        <f t="shared" ca="1" si="1007"/>
        <v>2007.2685842468122</v>
      </c>
    </row>
    <row r="14287" spans="3:3">
      <c r="C14287" s="13">
        <f t="shared" ca="1" si="1007"/>
        <v>1997.0307671675423</v>
      </c>
    </row>
    <row r="14288" spans="3:3">
      <c r="C14288" s="13">
        <f t="shared" ca="1" si="1007"/>
        <v>2010.1563069038809</v>
      </c>
    </row>
    <row r="14289" spans="3:3">
      <c r="C14289" s="13">
        <f t="shared" ca="1" si="1007"/>
        <v>2023.6076076910338</v>
      </c>
    </row>
    <row r="14290" spans="3:3">
      <c r="C14290" s="13">
        <f t="shared" ca="1" si="1007"/>
        <v>1987.0955430064616</v>
      </c>
    </row>
    <row r="14291" spans="3:3">
      <c r="C14291" s="13">
        <f t="shared" ca="1" si="1007"/>
        <v>2004.8821663754343</v>
      </c>
    </row>
    <row r="14292" spans="3:3">
      <c r="C14292" s="13">
        <f t="shared" ca="1" si="1007"/>
        <v>1988.6209793915432</v>
      </c>
    </row>
    <row r="14293" spans="3:3">
      <c r="C14293" s="13">
        <f t="shared" ca="1" si="1007"/>
        <v>2013.6897553285326</v>
      </c>
    </row>
    <row r="14294" spans="3:3">
      <c r="C14294" s="13">
        <f t="shared" ca="1" si="1007"/>
        <v>2000.1681612278971</v>
      </c>
    </row>
    <row r="14295" spans="3:3">
      <c r="C14295" s="13">
        <f t="shared" ca="1" si="1007"/>
        <v>2006.9425945639466</v>
      </c>
    </row>
    <row r="14296" spans="3:3">
      <c r="C14296" s="13">
        <f t="shared" ref="C14296:C14359" ca="1" si="1008">NORMINV(RAND(),$D$3,$G$3)</f>
        <v>1977.0532690176569</v>
      </c>
    </row>
    <row r="14297" spans="3:3">
      <c r="C14297" s="13">
        <f t="shared" ca="1" si="1008"/>
        <v>2009.2717176534566</v>
      </c>
    </row>
    <row r="14298" spans="3:3">
      <c r="C14298" s="13">
        <f t="shared" ca="1" si="1008"/>
        <v>1987.4375090511883</v>
      </c>
    </row>
    <row r="14299" spans="3:3">
      <c r="C14299" s="13">
        <f t="shared" ca="1" si="1008"/>
        <v>2001.7663290739279</v>
      </c>
    </row>
    <row r="14300" spans="3:3">
      <c r="C14300" s="13">
        <f t="shared" ca="1" si="1008"/>
        <v>2007.1571516382351</v>
      </c>
    </row>
    <row r="14301" spans="3:3">
      <c r="C14301" s="13">
        <f t="shared" ca="1" si="1008"/>
        <v>1996.275362185019</v>
      </c>
    </row>
    <row r="14302" spans="3:3">
      <c r="C14302" s="13">
        <f t="shared" ca="1" si="1008"/>
        <v>2006.3310517987995</v>
      </c>
    </row>
    <row r="14303" spans="3:3">
      <c r="C14303" s="13">
        <f t="shared" ca="1" si="1008"/>
        <v>1989.3999500417981</v>
      </c>
    </row>
    <row r="14304" spans="3:3">
      <c r="C14304" s="13">
        <f t="shared" ca="1" si="1008"/>
        <v>1985.8565981692702</v>
      </c>
    </row>
    <row r="14305" spans="3:3">
      <c r="C14305" s="13">
        <f t="shared" ca="1" si="1008"/>
        <v>2005.1654852132474</v>
      </c>
    </row>
    <row r="14306" spans="3:3">
      <c r="C14306" s="13">
        <f t="shared" ca="1" si="1008"/>
        <v>2001.7854993367202</v>
      </c>
    </row>
    <row r="14307" spans="3:3">
      <c r="C14307" s="13">
        <f t="shared" ca="1" si="1008"/>
        <v>1990.1790191287519</v>
      </c>
    </row>
    <row r="14308" spans="3:3">
      <c r="C14308" s="13">
        <f t="shared" ca="1" si="1008"/>
        <v>1991.4194757388082</v>
      </c>
    </row>
    <row r="14309" spans="3:3">
      <c r="C14309" s="13">
        <f t="shared" ca="1" si="1008"/>
        <v>1990.1159189014816</v>
      </c>
    </row>
    <row r="14310" spans="3:3">
      <c r="C14310" s="13">
        <f t="shared" ca="1" si="1008"/>
        <v>2001.2668541184607</v>
      </c>
    </row>
    <row r="14311" spans="3:3">
      <c r="C14311" s="13">
        <f t="shared" ca="1" si="1008"/>
        <v>1986.6057294371421</v>
      </c>
    </row>
    <row r="14312" spans="3:3">
      <c r="C14312" s="13">
        <f t="shared" ca="1" si="1008"/>
        <v>1992.7408050504862</v>
      </c>
    </row>
    <row r="14313" spans="3:3">
      <c r="C14313" s="13">
        <f t="shared" ca="1" si="1008"/>
        <v>1993.6958154070878</v>
      </c>
    </row>
    <row r="14314" spans="3:3">
      <c r="C14314" s="13">
        <f t="shared" ca="1" si="1008"/>
        <v>1995.0625533459474</v>
      </c>
    </row>
    <row r="14315" spans="3:3">
      <c r="C14315" s="13">
        <f t="shared" ca="1" si="1008"/>
        <v>1996.8558112151127</v>
      </c>
    </row>
    <row r="14316" spans="3:3">
      <c r="C14316" s="13">
        <f t="shared" ca="1" si="1008"/>
        <v>2012.1438102308859</v>
      </c>
    </row>
    <row r="14317" spans="3:3">
      <c r="C14317" s="13">
        <f t="shared" ca="1" si="1008"/>
        <v>2006.0802872027366</v>
      </c>
    </row>
    <row r="14318" spans="3:3">
      <c r="C14318" s="13">
        <f t="shared" ca="1" si="1008"/>
        <v>1987.0738963174379</v>
      </c>
    </row>
    <row r="14319" spans="3:3">
      <c r="C14319" s="13">
        <f t="shared" ca="1" si="1008"/>
        <v>2004.7696443334098</v>
      </c>
    </row>
    <row r="14320" spans="3:3">
      <c r="C14320" s="13">
        <f t="shared" ca="1" si="1008"/>
        <v>2004.3403818174754</v>
      </c>
    </row>
    <row r="14321" spans="3:3">
      <c r="C14321" s="13">
        <f t="shared" ca="1" si="1008"/>
        <v>1990.6861696380352</v>
      </c>
    </row>
    <row r="14322" spans="3:3">
      <c r="C14322" s="13">
        <f t="shared" ca="1" si="1008"/>
        <v>2002.7025897152921</v>
      </c>
    </row>
    <row r="14323" spans="3:3">
      <c r="C14323" s="13">
        <f t="shared" ca="1" si="1008"/>
        <v>2006.036129390026</v>
      </c>
    </row>
    <row r="14324" spans="3:3">
      <c r="C14324" s="13">
        <f t="shared" ca="1" si="1008"/>
        <v>1993.7970115757407</v>
      </c>
    </row>
    <row r="14325" spans="3:3">
      <c r="C14325" s="13">
        <f t="shared" ca="1" si="1008"/>
        <v>1997.6399272611372</v>
      </c>
    </row>
    <row r="14326" spans="3:3">
      <c r="C14326" s="13">
        <f t="shared" ca="1" si="1008"/>
        <v>2010.0390904347757</v>
      </c>
    </row>
    <row r="14327" spans="3:3">
      <c r="C14327" s="13">
        <f t="shared" ca="1" si="1008"/>
        <v>2011.127870300101</v>
      </c>
    </row>
    <row r="14328" spans="3:3">
      <c r="C14328" s="13">
        <f t="shared" ca="1" si="1008"/>
        <v>2010.5746471815628</v>
      </c>
    </row>
    <row r="14329" spans="3:3">
      <c r="C14329" s="13">
        <f t="shared" ca="1" si="1008"/>
        <v>2002.7220772229837</v>
      </c>
    </row>
    <row r="14330" spans="3:3">
      <c r="C14330" s="13">
        <f t="shared" ca="1" si="1008"/>
        <v>2008.3540186417256</v>
      </c>
    </row>
    <row r="14331" spans="3:3">
      <c r="C14331" s="13">
        <f t="shared" ca="1" si="1008"/>
        <v>1992.7011484802583</v>
      </c>
    </row>
    <row r="14332" spans="3:3">
      <c r="C14332" s="13">
        <f t="shared" ca="1" si="1008"/>
        <v>2015.8778805420075</v>
      </c>
    </row>
    <row r="14333" spans="3:3">
      <c r="C14333" s="13">
        <f t="shared" ca="1" si="1008"/>
        <v>2013.2330263628046</v>
      </c>
    </row>
    <row r="14334" spans="3:3">
      <c r="C14334" s="13">
        <f t="shared" ca="1" si="1008"/>
        <v>1999.4496962118703</v>
      </c>
    </row>
    <row r="14335" spans="3:3">
      <c r="C14335" s="13">
        <f t="shared" ca="1" si="1008"/>
        <v>2006.338015843048</v>
      </c>
    </row>
    <row r="14336" spans="3:3">
      <c r="C14336" s="13">
        <f t="shared" ca="1" si="1008"/>
        <v>2001.4501607296704</v>
      </c>
    </row>
    <row r="14337" spans="3:3">
      <c r="C14337" s="13">
        <f t="shared" ca="1" si="1008"/>
        <v>1998.8563022436181</v>
      </c>
    </row>
    <row r="14338" spans="3:3">
      <c r="C14338" s="13">
        <f t="shared" ca="1" si="1008"/>
        <v>1994.92925315156</v>
      </c>
    </row>
    <row r="14339" spans="3:3">
      <c r="C14339" s="13">
        <f t="shared" ca="1" si="1008"/>
        <v>2001.5247796624715</v>
      </c>
    </row>
    <row r="14340" spans="3:3">
      <c r="C14340" s="13">
        <f t="shared" ca="1" si="1008"/>
        <v>2001.2242454180907</v>
      </c>
    </row>
    <row r="14341" spans="3:3">
      <c r="C14341" s="13">
        <f t="shared" ca="1" si="1008"/>
        <v>1995.0474411182975</v>
      </c>
    </row>
    <row r="14342" spans="3:3">
      <c r="C14342" s="13">
        <f t="shared" ca="1" si="1008"/>
        <v>1986.5141652269335</v>
      </c>
    </row>
    <row r="14343" spans="3:3">
      <c r="C14343" s="13">
        <f t="shared" ca="1" si="1008"/>
        <v>2030.1608015086676</v>
      </c>
    </row>
    <row r="14344" spans="3:3">
      <c r="C14344" s="13">
        <f t="shared" ca="1" si="1008"/>
        <v>2001.0425329357142</v>
      </c>
    </row>
    <row r="14345" spans="3:3">
      <c r="C14345" s="13">
        <f t="shared" ca="1" si="1008"/>
        <v>1991.3069837511171</v>
      </c>
    </row>
    <row r="14346" spans="3:3">
      <c r="C14346" s="13">
        <f t="shared" ca="1" si="1008"/>
        <v>2000.1005078930525</v>
      </c>
    </row>
    <row r="14347" spans="3:3">
      <c r="C14347" s="13">
        <f t="shared" ca="1" si="1008"/>
        <v>2005.5663333975544</v>
      </c>
    </row>
    <row r="14348" spans="3:3">
      <c r="C14348" s="13">
        <f t="shared" ca="1" si="1008"/>
        <v>1999.3293842657113</v>
      </c>
    </row>
    <row r="14349" spans="3:3">
      <c r="C14349" s="13">
        <f t="shared" ca="1" si="1008"/>
        <v>1990.8777328832923</v>
      </c>
    </row>
    <row r="14350" spans="3:3">
      <c r="C14350" s="13">
        <f t="shared" ca="1" si="1008"/>
        <v>1988.5913648905794</v>
      </c>
    </row>
    <row r="14351" spans="3:3">
      <c r="C14351" s="13">
        <f t="shared" ca="1" si="1008"/>
        <v>1989.0008589685829</v>
      </c>
    </row>
    <row r="14352" spans="3:3">
      <c r="C14352" s="13">
        <f t="shared" ca="1" si="1008"/>
        <v>1976.4272105472758</v>
      </c>
    </row>
    <row r="14353" spans="3:3">
      <c r="C14353" s="13">
        <f t="shared" ca="1" si="1008"/>
        <v>1993.0960449943575</v>
      </c>
    </row>
    <row r="14354" spans="3:3">
      <c r="C14354" s="13">
        <f t="shared" ca="1" si="1008"/>
        <v>1996.6015921014869</v>
      </c>
    </row>
    <row r="14355" spans="3:3">
      <c r="C14355" s="13">
        <f t="shared" ca="1" si="1008"/>
        <v>2025.2743926549308</v>
      </c>
    </row>
    <row r="14356" spans="3:3">
      <c r="C14356" s="13">
        <f t="shared" ca="1" si="1008"/>
        <v>1999.1816242980929</v>
      </c>
    </row>
    <row r="14357" spans="3:3">
      <c r="C14357" s="13">
        <f t="shared" ca="1" si="1008"/>
        <v>1992.9091293251865</v>
      </c>
    </row>
    <row r="14358" spans="3:3">
      <c r="C14358" s="13">
        <f t="shared" ca="1" si="1008"/>
        <v>2010.4638529157689</v>
      </c>
    </row>
    <row r="14359" spans="3:3">
      <c r="C14359" s="13">
        <f t="shared" ca="1" si="1008"/>
        <v>2003.923684061333</v>
      </c>
    </row>
    <row r="14360" spans="3:3">
      <c r="C14360" s="13">
        <f t="shared" ref="C14360:C14423" ca="1" si="1009">NORMINV(RAND(),$D$3,$G$3)</f>
        <v>1997.2869296983361</v>
      </c>
    </row>
    <row r="14361" spans="3:3">
      <c r="C14361" s="13">
        <f t="shared" ca="1" si="1009"/>
        <v>1994.2644405390606</v>
      </c>
    </row>
    <row r="14362" spans="3:3">
      <c r="C14362" s="13">
        <f t="shared" ca="1" si="1009"/>
        <v>2014.4449883893526</v>
      </c>
    </row>
    <row r="14363" spans="3:3">
      <c r="C14363" s="13">
        <f t="shared" ca="1" si="1009"/>
        <v>1986.1750128869876</v>
      </c>
    </row>
    <row r="14364" spans="3:3">
      <c r="C14364" s="13">
        <f t="shared" ca="1" si="1009"/>
        <v>1997.2710802014267</v>
      </c>
    </row>
    <row r="14365" spans="3:3">
      <c r="C14365" s="13">
        <f t="shared" ca="1" si="1009"/>
        <v>1987.2825011703344</v>
      </c>
    </row>
    <row r="14366" spans="3:3">
      <c r="C14366" s="13">
        <f t="shared" ca="1" si="1009"/>
        <v>1991.4812219442169</v>
      </c>
    </row>
    <row r="14367" spans="3:3">
      <c r="C14367" s="13">
        <f t="shared" ca="1" si="1009"/>
        <v>1998.3431075117994</v>
      </c>
    </row>
    <row r="14368" spans="3:3">
      <c r="C14368" s="13">
        <f t="shared" ca="1" si="1009"/>
        <v>1988.4412548648518</v>
      </c>
    </row>
    <row r="14369" spans="3:3">
      <c r="C14369" s="13">
        <f t="shared" ca="1" si="1009"/>
        <v>1998.4221331674494</v>
      </c>
    </row>
    <row r="14370" spans="3:3">
      <c r="C14370" s="13">
        <f t="shared" ca="1" si="1009"/>
        <v>1991.0488159472568</v>
      </c>
    </row>
    <row r="14371" spans="3:3">
      <c r="C14371" s="13">
        <f t="shared" ca="1" si="1009"/>
        <v>1989.3912934671403</v>
      </c>
    </row>
    <row r="14372" spans="3:3">
      <c r="C14372" s="13">
        <f t="shared" ca="1" si="1009"/>
        <v>2017.6347202564405</v>
      </c>
    </row>
    <row r="14373" spans="3:3">
      <c r="C14373" s="13">
        <f t="shared" ca="1" si="1009"/>
        <v>1997.1628883716364</v>
      </c>
    </row>
    <row r="14374" spans="3:3">
      <c r="C14374" s="13">
        <f t="shared" ca="1" si="1009"/>
        <v>1990.6775796631216</v>
      </c>
    </row>
    <row r="14375" spans="3:3">
      <c r="C14375" s="13">
        <f t="shared" ca="1" si="1009"/>
        <v>1993.4981298024361</v>
      </c>
    </row>
    <row r="14376" spans="3:3">
      <c r="C14376" s="13">
        <f t="shared" ca="1" si="1009"/>
        <v>2008.8585461785408</v>
      </c>
    </row>
    <row r="14377" spans="3:3">
      <c r="C14377" s="13">
        <f t="shared" ca="1" si="1009"/>
        <v>1989.782169312929</v>
      </c>
    </row>
    <row r="14378" spans="3:3">
      <c r="C14378" s="13">
        <f t="shared" ca="1" si="1009"/>
        <v>2001.172829171355</v>
      </c>
    </row>
    <row r="14379" spans="3:3">
      <c r="C14379" s="13">
        <f t="shared" ca="1" si="1009"/>
        <v>2006.8448691232802</v>
      </c>
    </row>
    <row r="14380" spans="3:3">
      <c r="C14380" s="13">
        <f t="shared" ca="1" si="1009"/>
        <v>1997.281198974445</v>
      </c>
    </row>
    <row r="14381" spans="3:3">
      <c r="C14381" s="13">
        <f t="shared" ca="1" si="1009"/>
        <v>1999.9034539229908</v>
      </c>
    </row>
    <row r="14382" spans="3:3">
      <c r="C14382" s="13">
        <f t="shared" ca="1" si="1009"/>
        <v>1993.8715441395198</v>
      </c>
    </row>
    <row r="14383" spans="3:3">
      <c r="C14383" s="13">
        <f t="shared" ca="1" si="1009"/>
        <v>1995.4085695861513</v>
      </c>
    </row>
    <row r="14384" spans="3:3">
      <c r="C14384" s="13">
        <f t="shared" ca="1" si="1009"/>
        <v>1997.766352898584</v>
      </c>
    </row>
    <row r="14385" spans="3:3">
      <c r="C14385" s="13">
        <f t="shared" ca="1" si="1009"/>
        <v>2011.1702176755628</v>
      </c>
    </row>
    <row r="14386" spans="3:3">
      <c r="C14386" s="13">
        <f t="shared" ca="1" si="1009"/>
        <v>1987.8852504151826</v>
      </c>
    </row>
    <row r="14387" spans="3:3">
      <c r="C14387" s="13">
        <f t="shared" ca="1" si="1009"/>
        <v>1993.8452604056433</v>
      </c>
    </row>
    <row r="14388" spans="3:3">
      <c r="C14388" s="13">
        <f t="shared" ca="1" si="1009"/>
        <v>2005.4260706272485</v>
      </c>
    </row>
    <row r="14389" spans="3:3">
      <c r="C14389" s="13">
        <f t="shared" ca="1" si="1009"/>
        <v>1998.9761281666135</v>
      </c>
    </row>
    <row r="14390" spans="3:3">
      <c r="C14390" s="13">
        <f t="shared" ca="1" si="1009"/>
        <v>2003.6871989243211</v>
      </c>
    </row>
    <row r="14391" spans="3:3">
      <c r="C14391" s="13">
        <f t="shared" ca="1" si="1009"/>
        <v>1999.6934094232449</v>
      </c>
    </row>
    <row r="14392" spans="3:3">
      <c r="C14392" s="13">
        <f t="shared" ca="1" si="1009"/>
        <v>1982.9687338956251</v>
      </c>
    </row>
    <row r="14393" spans="3:3">
      <c r="C14393" s="13">
        <f t="shared" ca="1" si="1009"/>
        <v>2001.7903400569555</v>
      </c>
    </row>
    <row r="14394" spans="3:3">
      <c r="C14394" s="13">
        <f t="shared" ca="1" si="1009"/>
        <v>1994.8546359515885</v>
      </c>
    </row>
    <row r="14395" spans="3:3">
      <c r="C14395" s="13">
        <f t="shared" ca="1" si="1009"/>
        <v>1992.0271627811726</v>
      </c>
    </row>
    <row r="14396" spans="3:3">
      <c r="C14396" s="13">
        <f t="shared" ca="1" si="1009"/>
        <v>1997.1233956829228</v>
      </c>
    </row>
    <row r="14397" spans="3:3">
      <c r="C14397" s="13">
        <f t="shared" ca="1" si="1009"/>
        <v>2001.08240661116</v>
      </c>
    </row>
    <row r="14398" spans="3:3">
      <c r="C14398" s="13">
        <f t="shared" ca="1" si="1009"/>
        <v>2019.0446885645986</v>
      </c>
    </row>
    <row r="14399" spans="3:3">
      <c r="C14399" s="13">
        <f t="shared" ca="1" si="1009"/>
        <v>2007.9821997639156</v>
      </c>
    </row>
    <row r="14400" spans="3:3">
      <c r="C14400" s="13">
        <f t="shared" ca="1" si="1009"/>
        <v>1980.9405841483465</v>
      </c>
    </row>
    <row r="14401" spans="3:3">
      <c r="C14401" s="13">
        <f t="shared" ca="1" si="1009"/>
        <v>2003.3343761272472</v>
      </c>
    </row>
    <row r="14402" spans="3:3">
      <c r="C14402" s="13">
        <f t="shared" ca="1" si="1009"/>
        <v>2002.6299002005389</v>
      </c>
    </row>
    <row r="14403" spans="3:3">
      <c r="C14403" s="13">
        <f t="shared" ca="1" si="1009"/>
        <v>1996.9551314818814</v>
      </c>
    </row>
    <row r="14404" spans="3:3">
      <c r="C14404" s="13">
        <f t="shared" ca="1" si="1009"/>
        <v>1997.5755996540952</v>
      </c>
    </row>
    <row r="14405" spans="3:3">
      <c r="C14405" s="13">
        <f t="shared" ca="1" si="1009"/>
        <v>2002.9866524246206</v>
      </c>
    </row>
    <row r="14406" spans="3:3">
      <c r="C14406" s="13">
        <f t="shared" ca="1" si="1009"/>
        <v>2011.2332478602448</v>
      </c>
    </row>
    <row r="14407" spans="3:3">
      <c r="C14407" s="13">
        <f t="shared" ca="1" si="1009"/>
        <v>1993.9560063980346</v>
      </c>
    </row>
    <row r="14408" spans="3:3">
      <c r="C14408" s="13">
        <f t="shared" ca="1" si="1009"/>
        <v>1983.5107104215106</v>
      </c>
    </row>
    <row r="14409" spans="3:3">
      <c r="C14409" s="13">
        <f t="shared" ca="1" si="1009"/>
        <v>1997.2157825635916</v>
      </c>
    </row>
    <row r="14410" spans="3:3">
      <c r="C14410" s="13">
        <f t="shared" ca="1" si="1009"/>
        <v>2000.800247717908</v>
      </c>
    </row>
    <row r="14411" spans="3:3">
      <c r="C14411" s="13">
        <f t="shared" ca="1" si="1009"/>
        <v>1973.9171026704025</v>
      </c>
    </row>
    <row r="14412" spans="3:3">
      <c r="C14412" s="13">
        <f t="shared" ca="1" si="1009"/>
        <v>1990.1153619828526</v>
      </c>
    </row>
    <row r="14413" spans="3:3">
      <c r="C14413" s="13">
        <f t="shared" ca="1" si="1009"/>
        <v>2002.3809158765237</v>
      </c>
    </row>
    <row r="14414" spans="3:3">
      <c r="C14414" s="13">
        <f t="shared" ca="1" si="1009"/>
        <v>2014.463228910424</v>
      </c>
    </row>
    <row r="14415" spans="3:3">
      <c r="C14415" s="13">
        <f t="shared" ca="1" si="1009"/>
        <v>2000.589869325305</v>
      </c>
    </row>
    <row r="14416" spans="3:3">
      <c r="C14416" s="13">
        <f t="shared" ca="1" si="1009"/>
        <v>2005.9028969031333</v>
      </c>
    </row>
    <row r="14417" spans="3:3">
      <c r="C14417" s="13">
        <f t="shared" ca="1" si="1009"/>
        <v>1983.390823320726</v>
      </c>
    </row>
    <row r="14418" spans="3:3">
      <c r="C14418" s="13">
        <f t="shared" ca="1" si="1009"/>
        <v>1985.5892560354434</v>
      </c>
    </row>
    <row r="14419" spans="3:3">
      <c r="C14419" s="13">
        <f t="shared" ca="1" si="1009"/>
        <v>2011.9348254725371</v>
      </c>
    </row>
    <row r="14420" spans="3:3">
      <c r="C14420" s="13">
        <f t="shared" ca="1" si="1009"/>
        <v>2006.6339728513572</v>
      </c>
    </row>
    <row r="14421" spans="3:3">
      <c r="C14421" s="13">
        <f t="shared" ca="1" si="1009"/>
        <v>1998.1531417686649</v>
      </c>
    </row>
    <row r="14422" spans="3:3">
      <c r="C14422" s="13">
        <f t="shared" ca="1" si="1009"/>
        <v>2020.2000351565744</v>
      </c>
    </row>
    <row r="14423" spans="3:3">
      <c r="C14423" s="13">
        <f t="shared" ca="1" si="1009"/>
        <v>2019.0417444062089</v>
      </c>
    </row>
    <row r="14424" spans="3:3">
      <c r="C14424" s="13">
        <f t="shared" ref="C14424:C14487" ca="1" si="1010">NORMINV(RAND(),$D$3,$G$3)</f>
        <v>1990.9743538023336</v>
      </c>
    </row>
    <row r="14425" spans="3:3">
      <c r="C14425" s="13">
        <f t="shared" ca="1" si="1010"/>
        <v>1990.1830562873809</v>
      </c>
    </row>
    <row r="14426" spans="3:3">
      <c r="C14426" s="13">
        <f t="shared" ca="1" si="1010"/>
        <v>2014.3007339774033</v>
      </c>
    </row>
    <row r="14427" spans="3:3">
      <c r="C14427" s="13">
        <f t="shared" ca="1" si="1010"/>
        <v>1995.599417937801</v>
      </c>
    </row>
    <row r="14428" spans="3:3">
      <c r="C14428" s="13">
        <f t="shared" ca="1" si="1010"/>
        <v>2016.5888301490143</v>
      </c>
    </row>
    <row r="14429" spans="3:3">
      <c r="C14429" s="13">
        <f t="shared" ca="1" si="1010"/>
        <v>1989.2365931241288</v>
      </c>
    </row>
    <row r="14430" spans="3:3">
      <c r="C14430" s="13">
        <f t="shared" ca="1" si="1010"/>
        <v>1992.3438266024375</v>
      </c>
    </row>
    <row r="14431" spans="3:3">
      <c r="C14431" s="13">
        <f t="shared" ca="1" si="1010"/>
        <v>1996.3451602066</v>
      </c>
    </row>
    <row r="14432" spans="3:3">
      <c r="C14432" s="13">
        <f t="shared" ca="1" si="1010"/>
        <v>2002.8382376723953</v>
      </c>
    </row>
    <row r="14433" spans="3:3">
      <c r="C14433" s="13">
        <f t="shared" ca="1" si="1010"/>
        <v>2003.6009675077412</v>
      </c>
    </row>
    <row r="14434" spans="3:3">
      <c r="C14434" s="13">
        <f t="shared" ca="1" si="1010"/>
        <v>1998.7956432175677</v>
      </c>
    </row>
    <row r="14435" spans="3:3">
      <c r="C14435" s="13">
        <f t="shared" ca="1" si="1010"/>
        <v>1995.3324130380072</v>
      </c>
    </row>
    <row r="14436" spans="3:3">
      <c r="C14436" s="13">
        <f t="shared" ca="1" si="1010"/>
        <v>1977.4072539016195</v>
      </c>
    </row>
    <row r="14437" spans="3:3">
      <c r="C14437" s="13">
        <f t="shared" ca="1" si="1010"/>
        <v>1995.7049727862748</v>
      </c>
    </row>
    <row r="14438" spans="3:3">
      <c r="C14438" s="13">
        <f t="shared" ca="1" si="1010"/>
        <v>2000.8271569171932</v>
      </c>
    </row>
    <row r="14439" spans="3:3">
      <c r="C14439" s="13">
        <f t="shared" ca="1" si="1010"/>
        <v>2010.8079603975998</v>
      </c>
    </row>
    <row r="14440" spans="3:3">
      <c r="C14440" s="13">
        <f t="shared" ca="1" si="1010"/>
        <v>1987.9035954842229</v>
      </c>
    </row>
    <row r="14441" spans="3:3">
      <c r="C14441" s="13">
        <f t="shared" ca="1" si="1010"/>
        <v>1986.9161118613158</v>
      </c>
    </row>
    <row r="14442" spans="3:3">
      <c r="C14442" s="13">
        <f t="shared" ca="1" si="1010"/>
        <v>2004.2251637577424</v>
      </c>
    </row>
    <row r="14443" spans="3:3">
      <c r="C14443" s="13">
        <f t="shared" ca="1" si="1010"/>
        <v>1992.5733187502733</v>
      </c>
    </row>
    <row r="14444" spans="3:3">
      <c r="C14444" s="13">
        <f t="shared" ca="1" si="1010"/>
        <v>1993.5180584009454</v>
      </c>
    </row>
    <row r="14445" spans="3:3">
      <c r="C14445" s="13">
        <f t="shared" ca="1" si="1010"/>
        <v>2012.1235455390697</v>
      </c>
    </row>
    <row r="14446" spans="3:3">
      <c r="C14446" s="13">
        <f t="shared" ca="1" si="1010"/>
        <v>1989.2651495685657</v>
      </c>
    </row>
    <row r="14447" spans="3:3">
      <c r="C14447" s="13">
        <f t="shared" ca="1" si="1010"/>
        <v>1991.7337565361902</v>
      </c>
    </row>
    <row r="14448" spans="3:3">
      <c r="C14448" s="13">
        <f t="shared" ca="1" si="1010"/>
        <v>2007.1035810203184</v>
      </c>
    </row>
    <row r="14449" spans="3:3">
      <c r="C14449" s="13">
        <f t="shared" ca="1" si="1010"/>
        <v>2002.4698745124235</v>
      </c>
    </row>
    <row r="14450" spans="3:3">
      <c r="C14450" s="13">
        <f t="shared" ca="1" si="1010"/>
        <v>1995.1016957227366</v>
      </c>
    </row>
    <row r="14451" spans="3:3">
      <c r="C14451" s="13">
        <f t="shared" ca="1" si="1010"/>
        <v>2000.5341081364097</v>
      </c>
    </row>
    <row r="14452" spans="3:3">
      <c r="C14452" s="13">
        <f t="shared" ca="1" si="1010"/>
        <v>1998.9786962236344</v>
      </c>
    </row>
    <row r="14453" spans="3:3">
      <c r="C14453" s="13">
        <f t="shared" ca="1" si="1010"/>
        <v>2008.6433158527439</v>
      </c>
    </row>
    <row r="14454" spans="3:3">
      <c r="C14454" s="13">
        <f t="shared" ca="1" si="1010"/>
        <v>1997.0192471179766</v>
      </c>
    </row>
    <row r="14455" spans="3:3">
      <c r="C14455" s="13">
        <f t="shared" ca="1" si="1010"/>
        <v>2011.0278110435311</v>
      </c>
    </row>
    <row r="14456" spans="3:3">
      <c r="C14456" s="13">
        <f t="shared" ca="1" si="1010"/>
        <v>1997.063523011795</v>
      </c>
    </row>
    <row r="14457" spans="3:3">
      <c r="C14457" s="13">
        <f t="shared" ca="1" si="1010"/>
        <v>1996.7564579769753</v>
      </c>
    </row>
    <row r="14458" spans="3:3">
      <c r="C14458" s="13">
        <f t="shared" ca="1" si="1010"/>
        <v>1999.7863284988016</v>
      </c>
    </row>
    <row r="14459" spans="3:3">
      <c r="C14459" s="13">
        <f t="shared" ca="1" si="1010"/>
        <v>2011.1683836838104</v>
      </c>
    </row>
    <row r="14460" spans="3:3">
      <c r="C14460" s="13">
        <f t="shared" ca="1" si="1010"/>
        <v>2013.9139456291848</v>
      </c>
    </row>
    <row r="14461" spans="3:3">
      <c r="C14461" s="13">
        <f t="shared" ca="1" si="1010"/>
        <v>2008.8168502628923</v>
      </c>
    </row>
    <row r="14462" spans="3:3">
      <c r="C14462" s="13">
        <f t="shared" ca="1" si="1010"/>
        <v>2004.56369419158</v>
      </c>
    </row>
    <row r="14463" spans="3:3">
      <c r="C14463" s="13">
        <f t="shared" ca="1" si="1010"/>
        <v>1990.996616993551</v>
      </c>
    </row>
    <row r="14464" spans="3:3">
      <c r="C14464" s="13">
        <f t="shared" ca="1" si="1010"/>
        <v>2000.3500720956258</v>
      </c>
    </row>
    <row r="14465" spans="3:3">
      <c r="C14465" s="13">
        <f t="shared" ca="1" si="1010"/>
        <v>1975.5446353159225</v>
      </c>
    </row>
    <row r="14466" spans="3:3">
      <c r="C14466" s="13">
        <f t="shared" ca="1" si="1010"/>
        <v>2000.280792235603</v>
      </c>
    </row>
    <row r="14467" spans="3:3">
      <c r="C14467" s="13">
        <f t="shared" ca="1" si="1010"/>
        <v>2007.0919243244439</v>
      </c>
    </row>
    <row r="14468" spans="3:3">
      <c r="C14468" s="13">
        <f t="shared" ca="1" si="1010"/>
        <v>2006.5991051587087</v>
      </c>
    </row>
    <row r="14469" spans="3:3">
      <c r="C14469" s="13">
        <f t="shared" ca="1" si="1010"/>
        <v>2009.9226423598548</v>
      </c>
    </row>
    <row r="14470" spans="3:3">
      <c r="C14470" s="13">
        <f t="shared" ca="1" si="1010"/>
        <v>2011.2265671646906</v>
      </c>
    </row>
    <row r="14471" spans="3:3">
      <c r="C14471" s="13">
        <f t="shared" ca="1" si="1010"/>
        <v>1984.291873129122</v>
      </c>
    </row>
    <row r="14472" spans="3:3">
      <c r="C14472" s="13">
        <f t="shared" ca="1" si="1010"/>
        <v>2002.2921332448836</v>
      </c>
    </row>
    <row r="14473" spans="3:3">
      <c r="C14473" s="13">
        <f t="shared" ca="1" si="1010"/>
        <v>2009.5660376270948</v>
      </c>
    </row>
    <row r="14474" spans="3:3">
      <c r="C14474" s="13">
        <f t="shared" ca="1" si="1010"/>
        <v>2003.9189468136885</v>
      </c>
    </row>
    <row r="14475" spans="3:3">
      <c r="C14475" s="13">
        <f t="shared" ca="1" si="1010"/>
        <v>1988.3353181607322</v>
      </c>
    </row>
    <row r="14476" spans="3:3">
      <c r="C14476" s="13">
        <f t="shared" ca="1" si="1010"/>
        <v>1982.4644538551515</v>
      </c>
    </row>
    <row r="14477" spans="3:3">
      <c r="C14477" s="13">
        <f t="shared" ca="1" si="1010"/>
        <v>1991.3849947836306</v>
      </c>
    </row>
    <row r="14478" spans="3:3">
      <c r="C14478" s="13">
        <f t="shared" ca="1" si="1010"/>
        <v>2004.2556536591919</v>
      </c>
    </row>
    <row r="14479" spans="3:3">
      <c r="C14479" s="13">
        <f t="shared" ca="1" si="1010"/>
        <v>2003.7093484786421</v>
      </c>
    </row>
    <row r="14480" spans="3:3">
      <c r="C14480" s="13">
        <f t="shared" ca="1" si="1010"/>
        <v>1976.8794038834856</v>
      </c>
    </row>
    <row r="14481" spans="3:3">
      <c r="C14481" s="13">
        <f t="shared" ca="1" si="1010"/>
        <v>1997.1919512737893</v>
      </c>
    </row>
    <row r="14482" spans="3:3">
      <c r="C14482" s="13">
        <f t="shared" ca="1" si="1010"/>
        <v>2000.3022150624386</v>
      </c>
    </row>
    <row r="14483" spans="3:3">
      <c r="C14483" s="13">
        <f t="shared" ca="1" si="1010"/>
        <v>1993.5907258315169</v>
      </c>
    </row>
    <row r="14484" spans="3:3">
      <c r="C14484" s="13">
        <f t="shared" ca="1" si="1010"/>
        <v>2009.0985230312901</v>
      </c>
    </row>
    <row r="14485" spans="3:3">
      <c r="C14485" s="13">
        <f t="shared" ca="1" si="1010"/>
        <v>2006.0456863451227</v>
      </c>
    </row>
    <row r="14486" spans="3:3">
      <c r="C14486" s="13">
        <f t="shared" ca="1" si="1010"/>
        <v>1983.4013313912546</v>
      </c>
    </row>
    <row r="14487" spans="3:3">
      <c r="C14487" s="13">
        <f t="shared" ca="1" si="1010"/>
        <v>2000.4510990887043</v>
      </c>
    </row>
    <row r="14488" spans="3:3">
      <c r="C14488" s="13">
        <f t="shared" ref="C14488:C14551" ca="1" si="1011">NORMINV(RAND(),$D$3,$G$3)</f>
        <v>2007.1567145665658</v>
      </c>
    </row>
    <row r="14489" spans="3:3">
      <c r="C14489" s="13">
        <f t="shared" ca="1" si="1011"/>
        <v>2003.4160640844739</v>
      </c>
    </row>
    <row r="14490" spans="3:3">
      <c r="C14490" s="13">
        <f t="shared" ca="1" si="1011"/>
        <v>2021.958198540714</v>
      </c>
    </row>
    <row r="14491" spans="3:3">
      <c r="C14491" s="13">
        <f t="shared" ca="1" si="1011"/>
        <v>1990.6599731888555</v>
      </c>
    </row>
    <row r="14492" spans="3:3">
      <c r="C14492" s="13">
        <f t="shared" ca="1" si="1011"/>
        <v>2009.2032317397004</v>
      </c>
    </row>
    <row r="14493" spans="3:3">
      <c r="C14493" s="13">
        <f t="shared" ca="1" si="1011"/>
        <v>1990.9252798962204</v>
      </c>
    </row>
    <row r="14494" spans="3:3">
      <c r="C14494" s="13">
        <f t="shared" ca="1" si="1011"/>
        <v>2003.524898689034</v>
      </c>
    </row>
    <row r="14495" spans="3:3">
      <c r="C14495" s="13">
        <f t="shared" ca="1" si="1011"/>
        <v>2007.921381538338</v>
      </c>
    </row>
    <row r="14496" spans="3:3">
      <c r="C14496" s="13">
        <f t="shared" ca="1" si="1011"/>
        <v>2013.6563959271364</v>
      </c>
    </row>
    <row r="14497" spans="3:3">
      <c r="C14497" s="13">
        <f t="shared" ca="1" si="1011"/>
        <v>2008.4804277721266</v>
      </c>
    </row>
    <row r="14498" spans="3:3">
      <c r="C14498" s="13">
        <f t="shared" ca="1" si="1011"/>
        <v>2002.5660620652402</v>
      </c>
    </row>
    <row r="14499" spans="3:3">
      <c r="C14499" s="13">
        <f t="shared" ca="1" si="1011"/>
        <v>1998.1459353947685</v>
      </c>
    </row>
    <row r="14500" spans="3:3">
      <c r="C14500" s="13">
        <f t="shared" ca="1" si="1011"/>
        <v>1976.8925344847792</v>
      </c>
    </row>
    <row r="14501" spans="3:3">
      <c r="C14501" s="13">
        <f t="shared" ca="1" si="1011"/>
        <v>2003.5062829400495</v>
      </c>
    </row>
    <row r="14502" spans="3:3">
      <c r="C14502" s="13">
        <f t="shared" ca="1" si="1011"/>
        <v>2005.8452185176184</v>
      </c>
    </row>
    <row r="14503" spans="3:3">
      <c r="C14503" s="13">
        <f t="shared" ca="1" si="1011"/>
        <v>1997.8077379451811</v>
      </c>
    </row>
    <row r="14504" spans="3:3">
      <c r="C14504" s="13">
        <f t="shared" ca="1" si="1011"/>
        <v>2021.0629717319061</v>
      </c>
    </row>
    <row r="14505" spans="3:3">
      <c r="C14505" s="13">
        <f t="shared" ca="1" si="1011"/>
        <v>1980.8976087882259</v>
      </c>
    </row>
    <row r="14506" spans="3:3">
      <c r="C14506" s="13">
        <f t="shared" ca="1" si="1011"/>
        <v>1984.9794415081174</v>
      </c>
    </row>
    <row r="14507" spans="3:3">
      <c r="C14507" s="13">
        <f t="shared" ca="1" si="1011"/>
        <v>2001.3704804466977</v>
      </c>
    </row>
    <row r="14508" spans="3:3">
      <c r="C14508" s="13">
        <f t="shared" ca="1" si="1011"/>
        <v>2020.1948102200126</v>
      </c>
    </row>
    <row r="14509" spans="3:3">
      <c r="C14509" s="13">
        <f t="shared" ca="1" si="1011"/>
        <v>2011.4929039013573</v>
      </c>
    </row>
    <row r="14510" spans="3:3">
      <c r="C14510" s="13">
        <f t="shared" ca="1" si="1011"/>
        <v>1989.2042674441104</v>
      </c>
    </row>
    <row r="14511" spans="3:3">
      <c r="C14511" s="13">
        <f t="shared" ca="1" si="1011"/>
        <v>1990.4930107731934</v>
      </c>
    </row>
    <row r="14512" spans="3:3">
      <c r="C14512" s="13">
        <f t="shared" ca="1" si="1011"/>
        <v>2015.2672657354713</v>
      </c>
    </row>
    <row r="14513" spans="3:3">
      <c r="C14513" s="13">
        <f t="shared" ca="1" si="1011"/>
        <v>1998.955868822191</v>
      </c>
    </row>
    <row r="14514" spans="3:3">
      <c r="C14514" s="13">
        <f t="shared" ca="1" si="1011"/>
        <v>2009.7227576483272</v>
      </c>
    </row>
    <row r="14515" spans="3:3">
      <c r="C14515" s="13">
        <f t="shared" ca="1" si="1011"/>
        <v>2017.0723079797237</v>
      </c>
    </row>
    <row r="14516" spans="3:3">
      <c r="C14516" s="13">
        <f t="shared" ca="1" si="1011"/>
        <v>1994.0153225680779</v>
      </c>
    </row>
    <row r="14517" spans="3:3">
      <c r="C14517" s="13">
        <f t="shared" ca="1" si="1011"/>
        <v>2000.6485926419391</v>
      </c>
    </row>
    <row r="14518" spans="3:3">
      <c r="C14518" s="13">
        <f t="shared" ca="1" si="1011"/>
        <v>2000.8566120280673</v>
      </c>
    </row>
    <row r="14519" spans="3:3">
      <c r="C14519" s="13">
        <f t="shared" ca="1" si="1011"/>
        <v>2013.5212834740439</v>
      </c>
    </row>
    <row r="14520" spans="3:3">
      <c r="C14520" s="13">
        <f t="shared" ca="1" si="1011"/>
        <v>1988.916120426584</v>
      </c>
    </row>
    <row r="14521" spans="3:3">
      <c r="C14521" s="13">
        <f t="shared" ca="1" si="1011"/>
        <v>1985.3647668421706</v>
      </c>
    </row>
    <row r="14522" spans="3:3">
      <c r="C14522" s="13">
        <f t="shared" ca="1" si="1011"/>
        <v>1995.8447436298027</v>
      </c>
    </row>
    <row r="14523" spans="3:3">
      <c r="C14523" s="13">
        <f t="shared" ca="1" si="1011"/>
        <v>1989.2251523498969</v>
      </c>
    </row>
    <row r="14524" spans="3:3">
      <c r="C14524" s="13">
        <f t="shared" ca="1" si="1011"/>
        <v>1998.3661666877022</v>
      </c>
    </row>
    <row r="14525" spans="3:3">
      <c r="C14525" s="13">
        <f t="shared" ca="1" si="1011"/>
        <v>1989.0429821730704</v>
      </c>
    </row>
    <row r="14526" spans="3:3">
      <c r="C14526" s="13">
        <f t="shared" ca="1" si="1011"/>
        <v>2008.644527552887</v>
      </c>
    </row>
    <row r="14527" spans="3:3">
      <c r="C14527" s="13">
        <f t="shared" ca="1" si="1011"/>
        <v>2017.4297567026144</v>
      </c>
    </row>
    <row r="14528" spans="3:3">
      <c r="C14528" s="13">
        <f t="shared" ca="1" si="1011"/>
        <v>2015.8600516444862</v>
      </c>
    </row>
    <row r="14529" spans="3:3">
      <c r="C14529" s="13">
        <f t="shared" ca="1" si="1011"/>
        <v>1993.2705820629483</v>
      </c>
    </row>
    <row r="14530" spans="3:3">
      <c r="C14530" s="13">
        <f t="shared" ca="1" si="1011"/>
        <v>1997.8951610547244</v>
      </c>
    </row>
    <row r="14531" spans="3:3">
      <c r="C14531" s="13">
        <f t="shared" ca="1" si="1011"/>
        <v>2012.954971583004</v>
      </c>
    </row>
    <row r="14532" spans="3:3">
      <c r="C14532" s="13">
        <f t="shared" ca="1" si="1011"/>
        <v>1983.6250899406302</v>
      </c>
    </row>
    <row r="14533" spans="3:3">
      <c r="C14533" s="13">
        <f t="shared" ca="1" si="1011"/>
        <v>2026.1632502618872</v>
      </c>
    </row>
    <row r="14534" spans="3:3">
      <c r="C14534" s="13">
        <f t="shared" ca="1" si="1011"/>
        <v>2008.9677621419792</v>
      </c>
    </row>
    <row r="14535" spans="3:3">
      <c r="C14535" s="13">
        <f t="shared" ca="1" si="1011"/>
        <v>2014.7731313196055</v>
      </c>
    </row>
    <row r="14536" spans="3:3">
      <c r="C14536" s="13">
        <f t="shared" ca="1" si="1011"/>
        <v>1995.7243095857048</v>
      </c>
    </row>
    <row r="14537" spans="3:3">
      <c r="C14537" s="13">
        <f t="shared" ca="1" si="1011"/>
        <v>2017.1823339299804</v>
      </c>
    </row>
    <row r="14538" spans="3:3">
      <c r="C14538" s="13">
        <f t="shared" ca="1" si="1011"/>
        <v>2001.9958726427478</v>
      </c>
    </row>
    <row r="14539" spans="3:3">
      <c r="C14539" s="13">
        <f t="shared" ca="1" si="1011"/>
        <v>1994.8134714670541</v>
      </c>
    </row>
    <row r="14540" spans="3:3">
      <c r="C14540" s="13">
        <f t="shared" ca="1" si="1011"/>
        <v>1995.2414937169922</v>
      </c>
    </row>
    <row r="14541" spans="3:3">
      <c r="C14541" s="13">
        <f t="shared" ca="1" si="1011"/>
        <v>2000.8209151323217</v>
      </c>
    </row>
    <row r="14542" spans="3:3">
      <c r="C14542" s="13">
        <f t="shared" ca="1" si="1011"/>
        <v>1984.2528895937401</v>
      </c>
    </row>
    <row r="14543" spans="3:3">
      <c r="C14543" s="13">
        <f t="shared" ca="1" si="1011"/>
        <v>1996.2061845686917</v>
      </c>
    </row>
    <row r="14544" spans="3:3">
      <c r="C14544" s="13">
        <f t="shared" ca="1" si="1011"/>
        <v>1986.2556556881182</v>
      </c>
    </row>
    <row r="14545" spans="3:3">
      <c r="C14545" s="13">
        <f t="shared" ca="1" si="1011"/>
        <v>1988.8278541539853</v>
      </c>
    </row>
    <row r="14546" spans="3:3">
      <c r="C14546" s="13">
        <f t="shared" ca="1" si="1011"/>
        <v>1975.9012702546072</v>
      </c>
    </row>
    <row r="14547" spans="3:3">
      <c r="C14547" s="13">
        <f t="shared" ca="1" si="1011"/>
        <v>1971.1954197662444</v>
      </c>
    </row>
    <row r="14548" spans="3:3">
      <c r="C14548" s="13">
        <f t="shared" ca="1" si="1011"/>
        <v>2002.9649658885103</v>
      </c>
    </row>
    <row r="14549" spans="3:3">
      <c r="C14549" s="13">
        <f t="shared" ca="1" si="1011"/>
        <v>1993.8756333432225</v>
      </c>
    </row>
    <row r="14550" spans="3:3">
      <c r="C14550" s="13">
        <f t="shared" ca="1" si="1011"/>
        <v>2017.417473005276</v>
      </c>
    </row>
    <row r="14551" spans="3:3">
      <c r="C14551" s="13">
        <f t="shared" ca="1" si="1011"/>
        <v>2001.8080227604182</v>
      </c>
    </row>
    <row r="14552" spans="3:3">
      <c r="C14552" s="13">
        <f t="shared" ref="C14552:C14615" ca="1" si="1012">NORMINV(RAND(),$D$3,$G$3)</f>
        <v>2010.3206737960463</v>
      </c>
    </row>
    <row r="14553" spans="3:3">
      <c r="C14553" s="13">
        <f t="shared" ca="1" si="1012"/>
        <v>2004.8138701753121</v>
      </c>
    </row>
    <row r="14554" spans="3:3">
      <c r="C14554" s="13">
        <f t="shared" ca="1" si="1012"/>
        <v>2027.6084470331452</v>
      </c>
    </row>
    <row r="14555" spans="3:3">
      <c r="C14555" s="13">
        <f t="shared" ca="1" si="1012"/>
        <v>1983.6666884469385</v>
      </c>
    </row>
    <row r="14556" spans="3:3">
      <c r="C14556" s="13">
        <f t="shared" ca="1" si="1012"/>
        <v>2008.5679789888104</v>
      </c>
    </row>
    <row r="14557" spans="3:3">
      <c r="C14557" s="13">
        <f t="shared" ca="1" si="1012"/>
        <v>2006.9990312471652</v>
      </c>
    </row>
    <row r="14558" spans="3:3">
      <c r="C14558" s="13">
        <f t="shared" ca="1" si="1012"/>
        <v>2007.235684231875</v>
      </c>
    </row>
    <row r="14559" spans="3:3">
      <c r="C14559" s="13">
        <f t="shared" ca="1" si="1012"/>
        <v>2024.7371703138822</v>
      </c>
    </row>
    <row r="14560" spans="3:3">
      <c r="C14560" s="13">
        <f t="shared" ca="1" si="1012"/>
        <v>2010.9495904122261</v>
      </c>
    </row>
    <row r="14561" spans="3:3">
      <c r="C14561" s="13">
        <f t="shared" ca="1" si="1012"/>
        <v>1990.0993880978783</v>
      </c>
    </row>
    <row r="14562" spans="3:3">
      <c r="C14562" s="13">
        <f t="shared" ca="1" si="1012"/>
        <v>1995.0776798894713</v>
      </c>
    </row>
    <row r="14563" spans="3:3">
      <c r="C14563" s="13">
        <f t="shared" ca="1" si="1012"/>
        <v>2000.3791305861062</v>
      </c>
    </row>
    <row r="14564" spans="3:3">
      <c r="C14564" s="13">
        <f t="shared" ca="1" si="1012"/>
        <v>1997.632938443121</v>
      </c>
    </row>
    <row r="14565" spans="3:3">
      <c r="C14565" s="13">
        <f t="shared" ca="1" si="1012"/>
        <v>1978.4229333374103</v>
      </c>
    </row>
    <row r="14566" spans="3:3">
      <c r="C14566" s="13">
        <f t="shared" ca="1" si="1012"/>
        <v>2008.5226372497029</v>
      </c>
    </row>
    <row r="14567" spans="3:3">
      <c r="C14567" s="13">
        <f t="shared" ca="1" si="1012"/>
        <v>2000.1163812207615</v>
      </c>
    </row>
    <row r="14568" spans="3:3">
      <c r="C14568" s="13">
        <f t="shared" ca="1" si="1012"/>
        <v>2018.8286042577495</v>
      </c>
    </row>
    <row r="14569" spans="3:3">
      <c r="C14569" s="13">
        <f t="shared" ca="1" si="1012"/>
        <v>2009.4183124366075</v>
      </c>
    </row>
    <row r="14570" spans="3:3">
      <c r="C14570" s="13">
        <f t="shared" ca="1" si="1012"/>
        <v>2000.0598726565356</v>
      </c>
    </row>
    <row r="14571" spans="3:3">
      <c r="C14571" s="13">
        <f t="shared" ca="1" si="1012"/>
        <v>1982.079164349924</v>
      </c>
    </row>
    <row r="14572" spans="3:3">
      <c r="C14572" s="13">
        <f t="shared" ca="1" si="1012"/>
        <v>1992.5444267219073</v>
      </c>
    </row>
    <row r="14573" spans="3:3">
      <c r="C14573" s="13">
        <f t="shared" ca="1" si="1012"/>
        <v>1999.6545526026132</v>
      </c>
    </row>
    <row r="14574" spans="3:3">
      <c r="C14574" s="13">
        <f t="shared" ca="1" si="1012"/>
        <v>2014.4993918733346</v>
      </c>
    </row>
    <row r="14575" spans="3:3">
      <c r="C14575" s="13">
        <f t="shared" ca="1" si="1012"/>
        <v>1980.3300799107685</v>
      </c>
    </row>
    <row r="14576" spans="3:3">
      <c r="C14576" s="13">
        <f t="shared" ca="1" si="1012"/>
        <v>2002.3897824267499</v>
      </c>
    </row>
    <row r="14577" spans="3:3">
      <c r="C14577" s="13">
        <f t="shared" ca="1" si="1012"/>
        <v>2015.8919732177731</v>
      </c>
    </row>
    <row r="14578" spans="3:3">
      <c r="C14578" s="13">
        <f t="shared" ca="1" si="1012"/>
        <v>2002.6663453805234</v>
      </c>
    </row>
    <row r="14579" spans="3:3">
      <c r="C14579" s="13">
        <f t="shared" ca="1" si="1012"/>
        <v>2007.3578507342554</v>
      </c>
    </row>
    <row r="14580" spans="3:3">
      <c r="C14580" s="13">
        <f t="shared" ca="1" si="1012"/>
        <v>2020.8209150513544</v>
      </c>
    </row>
    <row r="14581" spans="3:3">
      <c r="C14581" s="13">
        <f t="shared" ca="1" si="1012"/>
        <v>2001.6450244092457</v>
      </c>
    </row>
    <row r="14582" spans="3:3">
      <c r="C14582" s="13">
        <f t="shared" ca="1" si="1012"/>
        <v>1997.914286591508</v>
      </c>
    </row>
    <row r="14583" spans="3:3">
      <c r="C14583" s="13">
        <f t="shared" ca="1" si="1012"/>
        <v>2005.434906668035</v>
      </c>
    </row>
    <row r="14584" spans="3:3">
      <c r="C14584" s="13">
        <f t="shared" ca="1" si="1012"/>
        <v>2001.5276246895337</v>
      </c>
    </row>
    <row r="14585" spans="3:3">
      <c r="C14585" s="13">
        <f t="shared" ca="1" si="1012"/>
        <v>2025.4814394118948</v>
      </c>
    </row>
    <row r="14586" spans="3:3">
      <c r="C14586" s="13">
        <f t="shared" ca="1" si="1012"/>
        <v>1981.0962359722851</v>
      </c>
    </row>
    <row r="14587" spans="3:3">
      <c r="C14587" s="13">
        <f t="shared" ca="1" si="1012"/>
        <v>2009.4095906703265</v>
      </c>
    </row>
    <row r="14588" spans="3:3">
      <c r="C14588" s="13">
        <f t="shared" ca="1" si="1012"/>
        <v>2000.8786148488405</v>
      </c>
    </row>
    <row r="14589" spans="3:3">
      <c r="C14589" s="13">
        <f t="shared" ca="1" si="1012"/>
        <v>2008.7598323402322</v>
      </c>
    </row>
    <row r="14590" spans="3:3">
      <c r="C14590" s="13">
        <f t="shared" ca="1" si="1012"/>
        <v>2007.7651935976317</v>
      </c>
    </row>
    <row r="14591" spans="3:3">
      <c r="C14591" s="13">
        <f t="shared" ca="1" si="1012"/>
        <v>2007.8187113116464</v>
      </c>
    </row>
    <row r="14592" spans="3:3">
      <c r="C14592" s="13">
        <f t="shared" ca="1" si="1012"/>
        <v>1987.1198401518577</v>
      </c>
    </row>
    <row r="14593" spans="3:3">
      <c r="C14593" s="13">
        <f t="shared" ca="1" si="1012"/>
        <v>2013.4789138840242</v>
      </c>
    </row>
    <row r="14594" spans="3:3">
      <c r="C14594" s="13">
        <f t="shared" ca="1" si="1012"/>
        <v>1991.7213266566991</v>
      </c>
    </row>
    <row r="14595" spans="3:3">
      <c r="C14595" s="13">
        <f t="shared" ca="1" si="1012"/>
        <v>1996.5786738290537</v>
      </c>
    </row>
    <row r="14596" spans="3:3">
      <c r="C14596" s="13">
        <f t="shared" ca="1" si="1012"/>
        <v>2004.2085352775903</v>
      </c>
    </row>
    <row r="14597" spans="3:3">
      <c r="C14597" s="13">
        <f t="shared" ca="1" si="1012"/>
        <v>1983.44899699598</v>
      </c>
    </row>
    <row r="14598" spans="3:3">
      <c r="C14598" s="13">
        <f t="shared" ca="1" si="1012"/>
        <v>1998.2038092447287</v>
      </c>
    </row>
    <row r="14599" spans="3:3">
      <c r="C14599" s="13">
        <f t="shared" ca="1" si="1012"/>
        <v>2013.055689223231</v>
      </c>
    </row>
    <row r="14600" spans="3:3">
      <c r="C14600" s="13">
        <f t="shared" ca="1" si="1012"/>
        <v>1998.0456790169928</v>
      </c>
    </row>
    <row r="14601" spans="3:3">
      <c r="C14601" s="13">
        <f t="shared" ca="1" si="1012"/>
        <v>2005.0408632831795</v>
      </c>
    </row>
    <row r="14602" spans="3:3">
      <c r="C14602" s="13">
        <f t="shared" ca="1" si="1012"/>
        <v>2004.3972260266805</v>
      </c>
    </row>
    <row r="14603" spans="3:3">
      <c r="C14603" s="13">
        <f t="shared" ca="1" si="1012"/>
        <v>1990.2444685444732</v>
      </c>
    </row>
    <row r="14604" spans="3:3">
      <c r="C14604" s="13">
        <f t="shared" ca="1" si="1012"/>
        <v>1998.2862484128102</v>
      </c>
    </row>
    <row r="14605" spans="3:3">
      <c r="C14605" s="13">
        <f t="shared" ca="1" si="1012"/>
        <v>1982.9285474024564</v>
      </c>
    </row>
    <row r="14606" spans="3:3">
      <c r="C14606" s="13">
        <f t="shared" ca="1" si="1012"/>
        <v>1999.769252092535</v>
      </c>
    </row>
    <row r="14607" spans="3:3">
      <c r="C14607" s="13">
        <f t="shared" ca="1" si="1012"/>
        <v>1967.4839547594793</v>
      </c>
    </row>
    <row r="14608" spans="3:3">
      <c r="C14608" s="13">
        <f t="shared" ca="1" si="1012"/>
        <v>1996.996103727872</v>
      </c>
    </row>
    <row r="14609" spans="3:3">
      <c r="C14609" s="13">
        <f t="shared" ca="1" si="1012"/>
        <v>2009.2748934016261</v>
      </c>
    </row>
    <row r="14610" spans="3:3">
      <c r="C14610" s="13">
        <f t="shared" ca="1" si="1012"/>
        <v>1989.8746907813581</v>
      </c>
    </row>
    <row r="14611" spans="3:3">
      <c r="C14611" s="13">
        <f t="shared" ca="1" si="1012"/>
        <v>1981.3169246994366</v>
      </c>
    </row>
    <row r="14612" spans="3:3">
      <c r="C14612" s="13">
        <f t="shared" ca="1" si="1012"/>
        <v>2000.593194163999</v>
      </c>
    </row>
    <row r="14613" spans="3:3">
      <c r="C14613" s="13">
        <f t="shared" ca="1" si="1012"/>
        <v>2012.2759374524014</v>
      </c>
    </row>
    <row r="14614" spans="3:3">
      <c r="C14614" s="13">
        <f t="shared" ca="1" si="1012"/>
        <v>1991.8917100331767</v>
      </c>
    </row>
    <row r="14615" spans="3:3">
      <c r="C14615" s="13">
        <f t="shared" ca="1" si="1012"/>
        <v>2005.4402487059849</v>
      </c>
    </row>
    <row r="14616" spans="3:3">
      <c r="C14616" s="13">
        <f t="shared" ref="C14616:C14679" ca="1" si="1013">NORMINV(RAND(),$D$3,$G$3)</f>
        <v>1988.941891799685</v>
      </c>
    </row>
    <row r="14617" spans="3:3">
      <c r="C14617" s="13">
        <f t="shared" ca="1" si="1013"/>
        <v>1993.569872357283</v>
      </c>
    </row>
    <row r="14618" spans="3:3">
      <c r="C14618" s="13">
        <f t="shared" ca="1" si="1013"/>
        <v>2010.2175850048106</v>
      </c>
    </row>
    <row r="14619" spans="3:3">
      <c r="C14619" s="13">
        <f t="shared" ca="1" si="1013"/>
        <v>1990.5602349040776</v>
      </c>
    </row>
    <row r="14620" spans="3:3">
      <c r="C14620" s="13">
        <f t="shared" ca="1" si="1013"/>
        <v>1987.5589692799069</v>
      </c>
    </row>
    <row r="14621" spans="3:3">
      <c r="C14621" s="13">
        <f t="shared" ca="1" si="1013"/>
        <v>1996.7469212777796</v>
      </c>
    </row>
    <row r="14622" spans="3:3">
      <c r="C14622" s="13">
        <f t="shared" ca="1" si="1013"/>
        <v>1993.6711128906081</v>
      </c>
    </row>
    <row r="14623" spans="3:3">
      <c r="C14623" s="13">
        <f t="shared" ca="1" si="1013"/>
        <v>2010.6099463787173</v>
      </c>
    </row>
    <row r="14624" spans="3:3">
      <c r="C14624" s="13">
        <f t="shared" ca="1" si="1013"/>
        <v>1988.9916295966484</v>
      </c>
    </row>
    <row r="14625" spans="3:3">
      <c r="C14625" s="13">
        <f t="shared" ca="1" si="1013"/>
        <v>2013.5367062630614</v>
      </c>
    </row>
    <row r="14626" spans="3:3">
      <c r="C14626" s="13">
        <f t="shared" ca="1" si="1013"/>
        <v>1991.5097194268462</v>
      </c>
    </row>
    <row r="14627" spans="3:3">
      <c r="C14627" s="13">
        <f t="shared" ca="1" si="1013"/>
        <v>2007.2632936598272</v>
      </c>
    </row>
    <row r="14628" spans="3:3">
      <c r="C14628" s="13">
        <f t="shared" ca="1" si="1013"/>
        <v>2012.7004649089818</v>
      </c>
    </row>
    <row r="14629" spans="3:3">
      <c r="C14629" s="13">
        <f t="shared" ca="1" si="1013"/>
        <v>1993.8768575316155</v>
      </c>
    </row>
    <row r="14630" spans="3:3">
      <c r="C14630" s="13">
        <f t="shared" ca="1" si="1013"/>
        <v>1987.2760373167257</v>
      </c>
    </row>
    <row r="14631" spans="3:3">
      <c r="C14631" s="13">
        <f t="shared" ca="1" si="1013"/>
        <v>1967.2661136826687</v>
      </c>
    </row>
    <row r="14632" spans="3:3">
      <c r="C14632" s="13">
        <f t="shared" ca="1" si="1013"/>
        <v>2009.5120653258903</v>
      </c>
    </row>
    <row r="14633" spans="3:3">
      <c r="C14633" s="13">
        <f t="shared" ca="1" si="1013"/>
        <v>1997.2544350272517</v>
      </c>
    </row>
    <row r="14634" spans="3:3">
      <c r="C14634" s="13">
        <f t="shared" ca="1" si="1013"/>
        <v>1982.5085296117788</v>
      </c>
    </row>
    <row r="14635" spans="3:3">
      <c r="C14635" s="13">
        <f t="shared" ca="1" si="1013"/>
        <v>2012.2870568360565</v>
      </c>
    </row>
    <row r="14636" spans="3:3">
      <c r="C14636" s="13">
        <f t="shared" ca="1" si="1013"/>
        <v>2011.6928194973134</v>
      </c>
    </row>
    <row r="14637" spans="3:3">
      <c r="C14637" s="13">
        <f t="shared" ca="1" si="1013"/>
        <v>1995.2591133026069</v>
      </c>
    </row>
    <row r="14638" spans="3:3">
      <c r="C14638" s="13">
        <f t="shared" ca="1" si="1013"/>
        <v>2014.1523146762015</v>
      </c>
    </row>
    <row r="14639" spans="3:3">
      <c r="C14639" s="13">
        <f t="shared" ca="1" si="1013"/>
        <v>2006.3136053710107</v>
      </c>
    </row>
    <row r="14640" spans="3:3">
      <c r="C14640" s="13">
        <f t="shared" ca="1" si="1013"/>
        <v>1998.9627638942065</v>
      </c>
    </row>
    <row r="14641" spans="3:3">
      <c r="C14641" s="13">
        <f t="shared" ca="1" si="1013"/>
        <v>1999.1971305267853</v>
      </c>
    </row>
    <row r="14642" spans="3:3">
      <c r="C14642" s="13">
        <f t="shared" ca="1" si="1013"/>
        <v>2014.3374692506566</v>
      </c>
    </row>
    <row r="14643" spans="3:3">
      <c r="C14643" s="13">
        <f t="shared" ca="1" si="1013"/>
        <v>2003.2431031005578</v>
      </c>
    </row>
    <row r="14644" spans="3:3">
      <c r="C14644" s="13">
        <f t="shared" ca="1" si="1013"/>
        <v>1995.0801390501692</v>
      </c>
    </row>
    <row r="14645" spans="3:3">
      <c r="C14645" s="13">
        <f t="shared" ca="1" si="1013"/>
        <v>2015.413066668659</v>
      </c>
    </row>
    <row r="14646" spans="3:3">
      <c r="C14646" s="13">
        <f t="shared" ca="1" si="1013"/>
        <v>1992.276369039515</v>
      </c>
    </row>
    <row r="14647" spans="3:3">
      <c r="C14647" s="13">
        <f t="shared" ca="1" si="1013"/>
        <v>2014.9591412517923</v>
      </c>
    </row>
    <row r="14648" spans="3:3">
      <c r="C14648" s="13">
        <f t="shared" ca="1" si="1013"/>
        <v>2022.2824542783687</v>
      </c>
    </row>
    <row r="14649" spans="3:3">
      <c r="C14649" s="13">
        <f t="shared" ca="1" si="1013"/>
        <v>2014.6473908982821</v>
      </c>
    </row>
    <row r="14650" spans="3:3">
      <c r="C14650" s="13">
        <f t="shared" ca="1" si="1013"/>
        <v>2024.2314108363453</v>
      </c>
    </row>
    <row r="14651" spans="3:3">
      <c r="C14651" s="13">
        <f t="shared" ca="1" si="1013"/>
        <v>2002.8512152448691</v>
      </c>
    </row>
    <row r="14652" spans="3:3">
      <c r="C14652" s="13">
        <f t="shared" ca="1" si="1013"/>
        <v>2011.7639645465488</v>
      </c>
    </row>
    <row r="14653" spans="3:3">
      <c r="C14653" s="13">
        <f t="shared" ca="1" si="1013"/>
        <v>2001.3524948205063</v>
      </c>
    </row>
    <row r="14654" spans="3:3">
      <c r="C14654" s="13">
        <f t="shared" ca="1" si="1013"/>
        <v>2006.6036164588338</v>
      </c>
    </row>
    <row r="14655" spans="3:3">
      <c r="C14655" s="13">
        <f t="shared" ca="1" si="1013"/>
        <v>1989.435424044296</v>
      </c>
    </row>
    <row r="14656" spans="3:3">
      <c r="C14656" s="13">
        <f t="shared" ca="1" si="1013"/>
        <v>1991.1435919578614</v>
      </c>
    </row>
    <row r="14657" spans="3:3">
      <c r="C14657" s="13">
        <f t="shared" ca="1" si="1013"/>
        <v>1993.3668883628393</v>
      </c>
    </row>
    <row r="14658" spans="3:3">
      <c r="C14658" s="13">
        <f t="shared" ca="1" si="1013"/>
        <v>2014.5766646064619</v>
      </c>
    </row>
    <row r="14659" spans="3:3">
      <c r="C14659" s="13">
        <f t="shared" ca="1" si="1013"/>
        <v>1998.8605679835453</v>
      </c>
    </row>
    <row r="14660" spans="3:3">
      <c r="C14660" s="13">
        <f t="shared" ca="1" si="1013"/>
        <v>1999.8963370570402</v>
      </c>
    </row>
    <row r="14661" spans="3:3">
      <c r="C14661" s="13">
        <f t="shared" ca="1" si="1013"/>
        <v>1994.7564152154755</v>
      </c>
    </row>
    <row r="14662" spans="3:3">
      <c r="C14662" s="13">
        <f t="shared" ca="1" si="1013"/>
        <v>1991.736976381706</v>
      </c>
    </row>
    <row r="14663" spans="3:3">
      <c r="C14663" s="13">
        <f t="shared" ca="1" si="1013"/>
        <v>2009.0312984344862</v>
      </c>
    </row>
    <row r="14664" spans="3:3">
      <c r="C14664" s="13">
        <f t="shared" ca="1" si="1013"/>
        <v>1981.8019699307188</v>
      </c>
    </row>
    <row r="14665" spans="3:3">
      <c r="C14665" s="13">
        <f t="shared" ca="1" si="1013"/>
        <v>2010.2531959261348</v>
      </c>
    </row>
    <row r="14666" spans="3:3">
      <c r="C14666" s="13">
        <f t="shared" ca="1" si="1013"/>
        <v>2018.2885096997484</v>
      </c>
    </row>
    <row r="14667" spans="3:3">
      <c r="C14667" s="13">
        <f t="shared" ca="1" si="1013"/>
        <v>1991.1709898127426</v>
      </c>
    </row>
    <row r="14668" spans="3:3">
      <c r="C14668" s="13">
        <f t="shared" ca="1" si="1013"/>
        <v>1980.5755783939408</v>
      </c>
    </row>
    <row r="14669" spans="3:3">
      <c r="C14669" s="13">
        <f t="shared" ca="1" si="1013"/>
        <v>2003.0487431021795</v>
      </c>
    </row>
    <row r="14670" spans="3:3">
      <c r="C14670" s="13">
        <f t="shared" ca="1" si="1013"/>
        <v>2001.5673548759992</v>
      </c>
    </row>
    <row r="14671" spans="3:3">
      <c r="C14671" s="13">
        <f t="shared" ca="1" si="1013"/>
        <v>1991.2516793717812</v>
      </c>
    </row>
    <row r="14672" spans="3:3">
      <c r="C14672" s="13">
        <f t="shared" ca="1" si="1013"/>
        <v>2011.4797267299225</v>
      </c>
    </row>
    <row r="14673" spans="3:3">
      <c r="C14673" s="13">
        <f t="shared" ca="1" si="1013"/>
        <v>1988.1480627751127</v>
      </c>
    </row>
    <row r="14674" spans="3:3">
      <c r="C14674" s="13">
        <f t="shared" ca="1" si="1013"/>
        <v>2009.7761663488407</v>
      </c>
    </row>
    <row r="14675" spans="3:3">
      <c r="C14675" s="13">
        <f t="shared" ca="1" si="1013"/>
        <v>2007.4433443143155</v>
      </c>
    </row>
    <row r="14676" spans="3:3">
      <c r="C14676" s="13">
        <f t="shared" ca="1" si="1013"/>
        <v>2003.5209718364854</v>
      </c>
    </row>
    <row r="14677" spans="3:3">
      <c r="C14677" s="13">
        <f t="shared" ca="1" si="1013"/>
        <v>2006.3962386060982</v>
      </c>
    </row>
    <row r="14678" spans="3:3">
      <c r="C14678" s="13">
        <f t="shared" ca="1" si="1013"/>
        <v>2012.4619247680123</v>
      </c>
    </row>
    <row r="14679" spans="3:3">
      <c r="C14679" s="13">
        <f t="shared" ca="1" si="1013"/>
        <v>1995.7198298595636</v>
      </c>
    </row>
    <row r="14680" spans="3:3">
      <c r="C14680" s="13">
        <f t="shared" ref="C14680:C14743" ca="1" si="1014">NORMINV(RAND(),$D$3,$G$3)</f>
        <v>1992.8871734406346</v>
      </c>
    </row>
    <row r="14681" spans="3:3">
      <c r="C14681" s="13">
        <f t="shared" ca="1" si="1014"/>
        <v>1985.5201542326822</v>
      </c>
    </row>
    <row r="14682" spans="3:3">
      <c r="C14682" s="13">
        <f t="shared" ca="1" si="1014"/>
        <v>1990.7775796199783</v>
      </c>
    </row>
    <row r="14683" spans="3:3">
      <c r="C14683" s="13">
        <f t="shared" ca="1" si="1014"/>
        <v>1989.1763313114286</v>
      </c>
    </row>
    <row r="14684" spans="3:3">
      <c r="C14684" s="13">
        <f t="shared" ca="1" si="1014"/>
        <v>2002.2688327501776</v>
      </c>
    </row>
    <row r="14685" spans="3:3">
      <c r="C14685" s="13">
        <f t="shared" ca="1" si="1014"/>
        <v>1990.54715219901</v>
      </c>
    </row>
    <row r="14686" spans="3:3">
      <c r="C14686" s="13">
        <f t="shared" ca="1" si="1014"/>
        <v>2005.8628224737215</v>
      </c>
    </row>
    <row r="14687" spans="3:3">
      <c r="C14687" s="13">
        <f t="shared" ca="1" si="1014"/>
        <v>1986.1676244929497</v>
      </c>
    </row>
    <row r="14688" spans="3:3">
      <c r="C14688" s="13">
        <f t="shared" ca="1" si="1014"/>
        <v>1995.9410832420936</v>
      </c>
    </row>
    <row r="14689" spans="3:3">
      <c r="C14689" s="13">
        <f t="shared" ca="1" si="1014"/>
        <v>2000.6650099943774</v>
      </c>
    </row>
    <row r="14690" spans="3:3">
      <c r="C14690" s="13">
        <f t="shared" ca="1" si="1014"/>
        <v>2007.422284094233</v>
      </c>
    </row>
    <row r="14691" spans="3:3">
      <c r="C14691" s="13">
        <f t="shared" ca="1" si="1014"/>
        <v>1985.6699755040142</v>
      </c>
    </row>
    <row r="14692" spans="3:3">
      <c r="C14692" s="13">
        <f t="shared" ca="1" si="1014"/>
        <v>2005.2352805780415</v>
      </c>
    </row>
    <row r="14693" spans="3:3">
      <c r="C14693" s="13">
        <f t="shared" ca="1" si="1014"/>
        <v>1982.1627280955183</v>
      </c>
    </row>
    <row r="14694" spans="3:3">
      <c r="C14694" s="13">
        <f t="shared" ca="1" si="1014"/>
        <v>1987.433708695813</v>
      </c>
    </row>
    <row r="14695" spans="3:3">
      <c r="C14695" s="13">
        <f t="shared" ca="1" si="1014"/>
        <v>1989.3900020288334</v>
      </c>
    </row>
    <row r="14696" spans="3:3">
      <c r="C14696" s="13">
        <f t="shared" ca="1" si="1014"/>
        <v>2010.0492313345928</v>
      </c>
    </row>
    <row r="14697" spans="3:3">
      <c r="C14697" s="13">
        <f t="shared" ca="1" si="1014"/>
        <v>2008.552544312751</v>
      </c>
    </row>
    <row r="14698" spans="3:3">
      <c r="C14698" s="13">
        <f t="shared" ca="1" si="1014"/>
        <v>1988.5232314499231</v>
      </c>
    </row>
    <row r="14699" spans="3:3">
      <c r="C14699" s="13">
        <f t="shared" ca="1" si="1014"/>
        <v>2003.0859551575113</v>
      </c>
    </row>
    <row r="14700" spans="3:3">
      <c r="C14700" s="13">
        <f t="shared" ca="1" si="1014"/>
        <v>2015.2285420686342</v>
      </c>
    </row>
    <row r="14701" spans="3:3">
      <c r="C14701" s="13">
        <f t="shared" ca="1" si="1014"/>
        <v>1996.3199821487506</v>
      </c>
    </row>
    <row r="14702" spans="3:3">
      <c r="C14702" s="13">
        <f t="shared" ca="1" si="1014"/>
        <v>2002.5628701939331</v>
      </c>
    </row>
    <row r="14703" spans="3:3">
      <c r="C14703" s="13">
        <f t="shared" ca="1" si="1014"/>
        <v>1993.4325193496452</v>
      </c>
    </row>
    <row r="14704" spans="3:3">
      <c r="C14704" s="13">
        <f t="shared" ca="1" si="1014"/>
        <v>1994.2224952978797</v>
      </c>
    </row>
    <row r="14705" spans="3:3">
      <c r="C14705" s="13">
        <f t="shared" ca="1" si="1014"/>
        <v>2001.2006657697198</v>
      </c>
    </row>
    <row r="14706" spans="3:3">
      <c r="C14706" s="13">
        <f t="shared" ca="1" si="1014"/>
        <v>2003.8894181636902</v>
      </c>
    </row>
    <row r="14707" spans="3:3">
      <c r="C14707" s="13">
        <f t="shared" ca="1" si="1014"/>
        <v>2016.2890029291357</v>
      </c>
    </row>
    <row r="14708" spans="3:3">
      <c r="C14708" s="13">
        <f t="shared" ca="1" si="1014"/>
        <v>1996.6639084887631</v>
      </c>
    </row>
    <row r="14709" spans="3:3">
      <c r="C14709" s="13">
        <f t="shared" ca="1" si="1014"/>
        <v>1999.4727686569972</v>
      </c>
    </row>
    <row r="14710" spans="3:3">
      <c r="C14710" s="13">
        <f t="shared" ca="1" si="1014"/>
        <v>2017.8091244288109</v>
      </c>
    </row>
    <row r="14711" spans="3:3">
      <c r="C14711" s="13">
        <f t="shared" ca="1" si="1014"/>
        <v>1996.0071109735807</v>
      </c>
    </row>
    <row r="14712" spans="3:3">
      <c r="C14712" s="13">
        <f t="shared" ca="1" si="1014"/>
        <v>2018.7806418760804</v>
      </c>
    </row>
    <row r="14713" spans="3:3">
      <c r="C14713" s="13">
        <f t="shared" ca="1" si="1014"/>
        <v>1997.7527464311038</v>
      </c>
    </row>
    <row r="14714" spans="3:3">
      <c r="C14714" s="13">
        <f t="shared" ca="1" si="1014"/>
        <v>2008.9654200572263</v>
      </c>
    </row>
    <row r="14715" spans="3:3">
      <c r="C14715" s="13">
        <f t="shared" ca="1" si="1014"/>
        <v>2020.5605287153055</v>
      </c>
    </row>
    <row r="14716" spans="3:3">
      <c r="C14716" s="13">
        <f t="shared" ca="1" si="1014"/>
        <v>2006.2444550637035</v>
      </c>
    </row>
    <row r="14717" spans="3:3">
      <c r="C14717" s="13">
        <f t="shared" ca="1" si="1014"/>
        <v>1981.199511446762</v>
      </c>
    </row>
    <row r="14718" spans="3:3">
      <c r="C14718" s="13">
        <f t="shared" ca="1" si="1014"/>
        <v>1998.347090407007</v>
      </c>
    </row>
    <row r="14719" spans="3:3">
      <c r="C14719" s="13">
        <f t="shared" ca="1" si="1014"/>
        <v>1996.4597290095451</v>
      </c>
    </row>
    <row r="14720" spans="3:3">
      <c r="C14720" s="13">
        <f t="shared" ca="1" si="1014"/>
        <v>2015.7655375750219</v>
      </c>
    </row>
    <row r="14721" spans="3:3">
      <c r="C14721" s="13">
        <f t="shared" ca="1" si="1014"/>
        <v>1984.2434432878881</v>
      </c>
    </row>
    <row r="14722" spans="3:3">
      <c r="C14722" s="13">
        <f t="shared" ca="1" si="1014"/>
        <v>2002.1174827808684</v>
      </c>
    </row>
    <row r="14723" spans="3:3">
      <c r="C14723" s="13">
        <f t="shared" ca="1" si="1014"/>
        <v>1999.8789380725211</v>
      </c>
    </row>
    <row r="14724" spans="3:3">
      <c r="C14724" s="13">
        <f t="shared" ca="1" si="1014"/>
        <v>2002.5667732612794</v>
      </c>
    </row>
    <row r="14725" spans="3:3">
      <c r="C14725" s="13">
        <f t="shared" ca="1" si="1014"/>
        <v>1983.63674489544</v>
      </c>
    </row>
    <row r="14726" spans="3:3">
      <c r="C14726" s="13">
        <f t="shared" ca="1" si="1014"/>
        <v>1999.9169600377036</v>
      </c>
    </row>
    <row r="14727" spans="3:3">
      <c r="C14727" s="13">
        <f t="shared" ca="1" si="1014"/>
        <v>2000.632505777942</v>
      </c>
    </row>
    <row r="14728" spans="3:3">
      <c r="C14728" s="13">
        <f t="shared" ca="1" si="1014"/>
        <v>2006.5605237035516</v>
      </c>
    </row>
    <row r="14729" spans="3:3">
      <c r="C14729" s="13">
        <f t="shared" ca="1" si="1014"/>
        <v>1982.2220245900887</v>
      </c>
    </row>
    <row r="14730" spans="3:3">
      <c r="C14730" s="13">
        <f t="shared" ca="1" si="1014"/>
        <v>2009.9836127158633</v>
      </c>
    </row>
    <row r="14731" spans="3:3">
      <c r="C14731" s="13">
        <f t="shared" ca="1" si="1014"/>
        <v>1995.075940596118</v>
      </c>
    </row>
    <row r="14732" spans="3:3">
      <c r="C14732" s="13">
        <f t="shared" ca="1" si="1014"/>
        <v>2003.2512127812322</v>
      </c>
    </row>
    <row r="14733" spans="3:3">
      <c r="C14733" s="13">
        <f t="shared" ca="1" si="1014"/>
        <v>1971.2848688221225</v>
      </c>
    </row>
    <row r="14734" spans="3:3">
      <c r="C14734" s="13">
        <f t="shared" ca="1" si="1014"/>
        <v>1987.4826494579283</v>
      </c>
    </row>
    <row r="14735" spans="3:3">
      <c r="C14735" s="13">
        <f t="shared" ca="1" si="1014"/>
        <v>1996.9593229845216</v>
      </c>
    </row>
    <row r="14736" spans="3:3">
      <c r="C14736" s="13">
        <f t="shared" ca="1" si="1014"/>
        <v>1994.0201534212322</v>
      </c>
    </row>
    <row r="14737" spans="3:3">
      <c r="C14737" s="13">
        <f t="shared" ca="1" si="1014"/>
        <v>1987.5900268549294</v>
      </c>
    </row>
    <row r="14738" spans="3:3">
      <c r="C14738" s="13">
        <f t="shared" ca="1" si="1014"/>
        <v>2003.4848576455988</v>
      </c>
    </row>
    <row r="14739" spans="3:3">
      <c r="C14739" s="13">
        <f t="shared" ca="1" si="1014"/>
        <v>2001.2635675500278</v>
      </c>
    </row>
    <row r="14740" spans="3:3">
      <c r="C14740" s="13">
        <f t="shared" ca="1" si="1014"/>
        <v>1998.3925439075801</v>
      </c>
    </row>
    <row r="14741" spans="3:3">
      <c r="C14741" s="13">
        <f t="shared" ca="1" si="1014"/>
        <v>1995.9208756924318</v>
      </c>
    </row>
    <row r="14742" spans="3:3">
      <c r="C14742" s="13">
        <f t="shared" ca="1" si="1014"/>
        <v>1985.095659162758</v>
      </c>
    </row>
    <row r="14743" spans="3:3">
      <c r="C14743" s="13">
        <f t="shared" ca="1" si="1014"/>
        <v>2006.7776287393392</v>
      </c>
    </row>
    <row r="14744" spans="3:3">
      <c r="C14744" s="13">
        <f t="shared" ref="C14744:C14807" ca="1" si="1015">NORMINV(RAND(),$D$3,$G$3)</f>
        <v>1990.1071833678398</v>
      </c>
    </row>
    <row r="14745" spans="3:3">
      <c r="C14745" s="13">
        <f t="shared" ca="1" si="1015"/>
        <v>2002.6336265133516</v>
      </c>
    </row>
    <row r="14746" spans="3:3">
      <c r="C14746" s="13">
        <f t="shared" ca="1" si="1015"/>
        <v>2024.3168634652052</v>
      </c>
    </row>
    <row r="14747" spans="3:3">
      <c r="C14747" s="13">
        <f t="shared" ca="1" si="1015"/>
        <v>2016.4642729440002</v>
      </c>
    </row>
    <row r="14748" spans="3:3">
      <c r="C14748" s="13">
        <f t="shared" ca="1" si="1015"/>
        <v>2016.0890159340568</v>
      </c>
    </row>
    <row r="14749" spans="3:3">
      <c r="C14749" s="13">
        <f t="shared" ca="1" si="1015"/>
        <v>1996.1908816668979</v>
      </c>
    </row>
    <row r="14750" spans="3:3">
      <c r="C14750" s="13">
        <f t="shared" ca="1" si="1015"/>
        <v>1988.9947475573329</v>
      </c>
    </row>
    <row r="14751" spans="3:3">
      <c r="C14751" s="13">
        <f t="shared" ca="1" si="1015"/>
        <v>2008.630570830825</v>
      </c>
    </row>
    <row r="14752" spans="3:3">
      <c r="C14752" s="13">
        <f t="shared" ca="1" si="1015"/>
        <v>1992.6638770947461</v>
      </c>
    </row>
    <row r="14753" spans="3:3">
      <c r="C14753" s="13">
        <f t="shared" ca="1" si="1015"/>
        <v>2009.4622571502985</v>
      </c>
    </row>
    <row r="14754" spans="3:3">
      <c r="C14754" s="13">
        <f t="shared" ca="1" si="1015"/>
        <v>2011.2162910063148</v>
      </c>
    </row>
    <row r="14755" spans="3:3">
      <c r="C14755" s="13">
        <f t="shared" ca="1" si="1015"/>
        <v>2003.6058284420549</v>
      </c>
    </row>
    <row r="14756" spans="3:3">
      <c r="C14756" s="13">
        <f t="shared" ca="1" si="1015"/>
        <v>1998.1404707669371</v>
      </c>
    </row>
    <row r="14757" spans="3:3">
      <c r="C14757" s="13">
        <f t="shared" ca="1" si="1015"/>
        <v>2003.6817985052728</v>
      </c>
    </row>
    <row r="14758" spans="3:3">
      <c r="C14758" s="13">
        <f t="shared" ca="1" si="1015"/>
        <v>2007.904892552963</v>
      </c>
    </row>
    <row r="14759" spans="3:3">
      <c r="C14759" s="13">
        <f t="shared" ca="1" si="1015"/>
        <v>2019.4955651419232</v>
      </c>
    </row>
    <row r="14760" spans="3:3">
      <c r="C14760" s="13">
        <f t="shared" ca="1" si="1015"/>
        <v>2000.359788001397</v>
      </c>
    </row>
    <row r="14761" spans="3:3">
      <c r="C14761" s="13">
        <f t="shared" ca="1" si="1015"/>
        <v>1998.3848330360081</v>
      </c>
    </row>
    <row r="14762" spans="3:3">
      <c r="C14762" s="13">
        <f t="shared" ca="1" si="1015"/>
        <v>1989.2877941929994</v>
      </c>
    </row>
    <row r="14763" spans="3:3">
      <c r="C14763" s="13">
        <f t="shared" ca="1" si="1015"/>
        <v>1999.9856086953664</v>
      </c>
    </row>
    <row r="14764" spans="3:3">
      <c r="C14764" s="13">
        <f t="shared" ca="1" si="1015"/>
        <v>2000.8597023594666</v>
      </c>
    </row>
    <row r="14765" spans="3:3">
      <c r="C14765" s="13">
        <f t="shared" ca="1" si="1015"/>
        <v>1988.4454859784385</v>
      </c>
    </row>
    <row r="14766" spans="3:3">
      <c r="C14766" s="13">
        <f t="shared" ca="1" si="1015"/>
        <v>1993.3093010088039</v>
      </c>
    </row>
    <row r="14767" spans="3:3">
      <c r="C14767" s="13">
        <f t="shared" ca="1" si="1015"/>
        <v>2020.3613486358602</v>
      </c>
    </row>
    <row r="14768" spans="3:3">
      <c r="C14768" s="13">
        <f t="shared" ca="1" si="1015"/>
        <v>1996.5552351283941</v>
      </c>
    </row>
    <row r="14769" spans="3:3">
      <c r="C14769" s="13">
        <f t="shared" ca="1" si="1015"/>
        <v>2001.6074505369879</v>
      </c>
    </row>
    <row r="14770" spans="3:3">
      <c r="C14770" s="13">
        <f t="shared" ca="1" si="1015"/>
        <v>2008.1798287048668</v>
      </c>
    </row>
    <row r="14771" spans="3:3">
      <c r="C14771" s="13">
        <f t="shared" ca="1" si="1015"/>
        <v>1989.8872464715128</v>
      </c>
    </row>
    <row r="14772" spans="3:3">
      <c r="C14772" s="13">
        <f t="shared" ca="1" si="1015"/>
        <v>2005.6170657191217</v>
      </c>
    </row>
    <row r="14773" spans="3:3">
      <c r="C14773" s="13">
        <f t="shared" ca="1" si="1015"/>
        <v>2008.7370009078702</v>
      </c>
    </row>
    <row r="14774" spans="3:3">
      <c r="C14774" s="13">
        <f t="shared" ca="1" si="1015"/>
        <v>1987.8873044851166</v>
      </c>
    </row>
    <row r="14775" spans="3:3">
      <c r="C14775" s="13">
        <f t="shared" ca="1" si="1015"/>
        <v>1989.4629380382842</v>
      </c>
    </row>
    <row r="14776" spans="3:3">
      <c r="C14776" s="13">
        <f t="shared" ca="1" si="1015"/>
        <v>2000.8547812151355</v>
      </c>
    </row>
    <row r="14777" spans="3:3">
      <c r="C14777" s="13">
        <f t="shared" ca="1" si="1015"/>
        <v>2001.2711313966527</v>
      </c>
    </row>
    <row r="14778" spans="3:3">
      <c r="C14778" s="13">
        <f t="shared" ca="1" si="1015"/>
        <v>2002.6072461784684</v>
      </c>
    </row>
    <row r="14779" spans="3:3">
      <c r="C14779" s="13">
        <f t="shared" ca="1" si="1015"/>
        <v>1991.8545072379686</v>
      </c>
    </row>
    <row r="14780" spans="3:3">
      <c r="C14780" s="13">
        <f t="shared" ca="1" si="1015"/>
        <v>1992.5812196825632</v>
      </c>
    </row>
    <row r="14781" spans="3:3">
      <c r="C14781" s="13">
        <f t="shared" ca="1" si="1015"/>
        <v>2010.8357567272335</v>
      </c>
    </row>
    <row r="14782" spans="3:3">
      <c r="C14782" s="13">
        <f t="shared" ca="1" si="1015"/>
        <v>1986.1148646120294</v>
      </c>
    </row>
    <row r="14783" spans="3:3">
      <c r="C14783" s="13">
        <f t="shared" ca="1" si="1015"/>
        <v>1990.0561012917146</v>
      </c>
    </row>
    <row r="14784" spans="3:3">
      <c r="C14784" s="13">
        <f t="shared" ca="1" si="1015"/>
        <v>1998.7943759545331</v>
      </c>
    </row>
    <row r="14785" spans="3:3">
      <c r="C14785" s="13">
        <f t="shared" ca="1" si="1015"/>
        <v>1987.5818166393585</v>
      </c>
    </row>
    <row r="14786" spans="3:3">
      <c r="C14786" s="13">
        <f t="shared" ca="1" si="1015"/>
        <v>1999.7354486531169</v>
      </c>
    </row>
    <row r="14787" spans="3:3">
      <c r="C14787" s="13">
        <f t="shared" ca="1" si="1015"/>
        <v>1993.3397325942938</v>
      </c>
    </row>
    <row r="14788" spans="3:3">
      <c r="C14788" s="13">
        <f t="shared" ca="1" si="1015"/>
        <v>2003.3245498796634</v>
      </c>
    </row>
    <row r="14789" spans="3:3">
      <c r="C14789" s="13">
        <f t="shared" ca="1" si="1015"/>
        <v>1991.04403837776</v>
      </c>
    </row>
    <row r="14790" spans="3:3">
      <c r="C14790" s="13">
        <f t="shared" ca="1" si="1015"/>
        <v>2018.169628803668</v>
      </c>
    </row>
    <row r="14791" spans="3:3">
      <c r="C14791" s="13">
        <f t="shared" ca="1" si="1015"/>
        <v>2014.3659624869777</v>
      </c>
    </row>
    <row r="14792" spans="3:3">
      <c r="C14792" s="13">
        <f t="shared" ca="1" si="1015"/>
        <v>1986.83543173002</v>
      </c>
    </row>
    <row r="14793" spans="3:3">
      <c r="C14793" s="13">
        <f t="shared" ca="1" si="1015"/>
        <v>1991.644661027741</v>
      </c>
    </row>
    <row r="14794" spans="3:3">
      <c r="C14794" s="13">
        <f t="shared" ca="1" si="1015"/>
        <v>2023.7077810349556</v>
      </c>
    </row>
    <row r="14795" spans="3:3">
      <c r="C14795" s="13">
        <f t="shared" ca="1" si="1015"/>
        <v>1994.8672703959094</v>
      </c>
    </row>
    <row r="14796" spans="3:3">
      <c r="C14796" s="13">
        <f t="shared" ca="1" si="1015"/>
        <v>2011.6858193979799</v>
      </c>
    </row>
    <row r="14797" spans="3:3">
      <c r="C14797" s="13">
        <f t="shared" ca="1" si="1015"/>
        <v>2023.0967941204929</v>
      </c>
    </row>
    <row r="14798" spans="3:3">
      <c r="C14798" s="13">
        <f t="shared" ca="1" si="1015"/>
        <v>2012.7966908360338</v>
      </c>
    </row>
    <row r="14799" spans="3:3">
      <c r="C14799" s="13">
        <f t="shared" ca="1" si="1015"/>
        <v>2004.3687382968235</v>
      </c>
    </row>
    <row r="14800" spans="3:3">
      <c r="C14800" s="13">
        <f t="shared" ca="1" si="1015"/>
        <v>2009.8670529644735</v>
      </c>
    </row>
    <row r="14801" spans="3:3">
      <c r="C14801" s="13">
        <f t="shared" ca="1" si="1015"/>
        <v>1998.7324400378909</v>
      </c>
    </row>
    <row r="14802" spans="3:3">
      <c r="C14802" s="13">
        <f t="shared" ca="1" si="1015"/>
        <v>1994.1042996879369</v>
      </c>
    </row>
    <row r="14803" spans="3:3">
      <c r="C14803" s="13">
        <f t="shared" ca="1" si="1015"/>
        <v>2022.60087720708</v>
      </c>
    </row>
    <row r="14804" spans="3:3">
      <c r="C14804" s="13">
        <f t="shared" ca="1" si="1015"/>
        <v>1994.7337554401092</v>
      </c>
    </row>
    <row r="14805" spans="3:3">
      <c r="C14805" s="13">
        <f t="shared" ca="1" si="1015"/>
        <v>1986.4879002050702</v>
      </c>
    </row>
    <row r="14806" spans="3:3">
      <c r="C14806" s="13">
        <f t="shared" ca="1" si="1015"/>
        <v>1999.3417195040668</v>
      </c>
    </row>
    <row r="14807" spans="3:3">
      <c r="C14807" s="13">
        <f t="shared" ca="1" si="1015"/>
        <v>1995.4832000163688</v>
      </c>
    </row>
    <row r="14808" spans="3:3">
      <c r="C14808" s="13">
        <f t="shared" ref="C14808:C14871" ca="1" si="1016">NORMINV(RAND(),$D$3,$G$3)</f>
        <v>1997.934885301991</v>
      </c>
    </row>
    <row r="14809" spans="3:3">
      <c r="C14809" s="13">
        <f t="shared" ca="1" si="1016"/>
        <v>2005.581562280787</v>
      </c>
    </row>
    <row r="14810" spans="3:3">
      <c r="C14810" s="13">
        <f t="shared" ca="1" si="1016"/>
        <v>1997.6524294441383</v>
      </c>
    </row>
    <row r="14811" spans="3:3">
      <c r="C14811" s="13">
        <f t="shared" ca="1" si="1016"/>
        <v>2001.1084326244275</v>
      </c>
    </row>
    <row r="14812" spans="3:3">
      <c r="C14812" s="13">
        <f t="shared" ca="1" si="1016"/>
        <v>2005.2194488206787</v>
      </c>
    </row>
    <row r="14813" spans="3:3">
      <c r="C14813" s="13">
        <f t="shared" ca="1" si="1016"/>
        <v>1995.0624587760879</v>
      </c>
    </row>
    <row r="14814" spans="3:3">
      <c r="C14814" s="13">
        <f t="shared" ca="1" si="1016"/>
        <v>2000.3481733366871</v>
      </c>
    </row>
    <row r="14815" spans="3:3">
      <c r="C14815" s="13">
        <f t="shared" ca="1" si="1016"/>
        <v>2006.7813931210701</v>
      </c>
    </row>
    <row r="14816" spans="3:3">
      <c r="C14816" s="13">
        <f t="shared" ca="1" si="1016"/>
        <v>2010.9785685415764</v>
      </c>
    </row>
    <row r="14817" spans="3:3">
      <c r="C14817" s="13">
        <f t="shared" ca="1" si="1016"/>
        <v>2013.0514592685386</v>
      </c>
    </row>
    <row r="14818" spans="3:3">
      <c r="C14818" s="13">
        <f t="shared" ca="1" si="1016"/>
        <v>1994.5161912136132</v>
      </c>
    </row>
    <row r="14819" spans="3:3">
      <c r="C14819" s="13">
        <f t="shared" ca="1" si="1016"/>
        <v>1985.0673576860574</v>
      </c>
    </row>
    <row r="14820" spans="3:3">
      <c r="C14820" s="13">
        <f t="shared" ca="1" si="1016"/>
        <v>2016.2168379400293</v>
      </c>
    </row>
    <row r="14821" spans="3:3">
      <c r="C14821" s="13">
        <f t="shared" ca="1" si="1016"/>
        <v>1988.4610381735299</v>
      </c>
    </row>
    <row r="14822" spans="3:3">
      <c r="C14822" s="13">
        <f t="shared" ca="1" si="1016"/>
        <v>2001.8837997300793</v>
      </c>
    </row>
    <row r="14823" spans="3:3">
      <c r="C14823" s="13">
        <f t="shared" ca="1" si="1016"/>
        <v>1981.032678252617</v>
      </c>
    </row>
    <row r="14824" spans="3:3">
      <c r="C14824" s="13">
        <f t="shared" ca="1" si="1016"/>
        <v>2004.2360733546982</v>
      </c>
    </row>
    <row r="14825" spans="3:3">
      <c r="C14825" s="13">
        <f t="shared" ca="1" si="1016"/>
        <v>1982.4422557948637</v>
      </c>
    </row>
    <row r="14826" spans="3:3">
      <c r="C14826" s="13">
        <f t="shared" ca="1" si="1016"/>
        <v>2009.8067757287533</v>
      </c>
    </row>
    <row r="14827" spans="3:3">
      <c r="C14827" s="13">
        <f t="shared" ca="1" si="1016"/>
        <v>2015.4524822130638</v>
      </c>
    </row>
    <row r="14828" spans="3:3">
      <c r="C14828" s="13">
        <f t="shared" ca="1" si="1016"/>
        <v>2003.9628902681261</v>
      </c>
    </row>
    <row r="14829" spans="3:3">
      <c r="C14829" s="13">
        <f t="shared" ca="1" si="1016"/>
        <v>2008.9871553343769</v>
      </c>
    </row>
    <row r="14830" spans="3:3">
      <c r="C14830" s="13">
        <f t="shared" ca="1" si="1016"/>
        <v>2003.1563252415688</v>
      </c>
    </row>
    <row r="14831" spans="3:3">
      <c r="C14831" s="13">
        <f t="shared" ca="1" si="1016"/>
        <v>1986.02329532964</v>
      </c>
    </row>
    <row r="14832" spans="3:3">
      <c r="C14832" s="13">
        <f t="shared" ca="1" si="1016"/>
        <v>2012.1580297679618</v>
      </c>
    </row>
    <row r="14833" spans="3:3">
      <c r="C14833" s="13">
        <f t="shared" ca="1" si="1016"/>
        <v>2000.5657329656055</v>
      </c>
    </row>
    <row r="14834" spans="3:3">
      <c r="C14834" s="13">
        <f t="shared" ca="1" si="1016"/>
        <v>2015.1920822246682</v>
      </c>
    </row>
    <row r="14835" spans="3:3">
      <c r="C14835" s="13">
        <f t="shared" ca="1" si="1016"/>
        <v>1983.9918651019061</v>
      </c>
    </row>
    <row r="14836" spans="3:3">
      <c r="C14836" s="13">
        <f t="shared" ca="1" si="1016"/>
        <v>2002.8270023898137</v>
      </c>
    </row>
    <row r="14837" spans="3:3">
      <c r="C14837" s="13">
        <f t="shared" ca="1" si="1016"/>
        <v>2001.4448148109552</v>
      </c>
    </row>
    <row r="14838" spans="3:3">
      <c r="C14838" s="13">
        <f t="shared" ca="1" si="1016"/>
        <v>2002.0645927670278</v>
      </c>
    </row>
    <row r="14839" spans="3:3">
      <c r="C14839" s="13">
        <f t="shared" ca="1" si="1016"/>
        <v>2001.0421589715695</v>
      </c>
    </row>
    <row r="14840" spans="3:3">
      <c r="C14840" s="13">
        <f t="shared" ca="1" si="1016"/>
        <v>2011.9371234070227</v>
      </c>
    </row>
    <row r="14841" spans="3:3">
      <c r="C14841" s="13">
        <f t="shared" ca="1" si="1016"/>
        <v>2010.1286328623441</v>
      </c>
    </row>
    <row r="14842" spans="3:3">
      <c r="C14842" s="13">
        <f t="shared" ca="1" si="1016"/>
        <v>1990.2722995488609</v>
      </c>
    </row>
    <row r="14843" spans="3:3">
      <c r="C14843" s="13">
        <f t="shared" ca="1" si="1016"/>
        <v>1999.0733135248595</v>
      </c>
    </row>
    <row r="14844" spans="3:3">
      <c r="C14844" s="13">
        <f t="shared" ca="1" si="1016"/>
        <v>2021.1348547958175</v>
      </c>
    </row>
    <row r="14845" spans="3:3">
      <c r="C14845" s="13">
        <f t="shared" ca="1" si="1016"/>
        <v>2006.3983253209656</v>
      </c>
    </row>
    <row r="14846" spans="3:3">
      <c r="C14846" s="13">
        <f t="shared" ca="1" si="1016"/>
        <v>2005.6725263606263</v>
      </c>
    </row>
    <row r="14847" spans="3:3">
      <c r="C14847" s="13">
        <f t="shared" ca="1" si="1016"/>
        <v>2001.4472499923388</v>
      </c>
    </row>
    <row r="14848" spans="3:3">
      <c r="C14848" s="13">
        <f t="shared" ca="1" si="1016"/>
        <v>1985.1840640363312</v>
      </c>
    </row>
    <row r="14849" spans="3:3">
      <c r="C14849" s="13">
        <f t="shared" ca="1" si="1016"/>
        <v>2015.740945050635</v>
      </c>
    </row>
    <row r="14850" spans="3:3">
      <c r="C14850" s="13">
        <f t="shared" ca="1" si="1016"/>
        <v>2000.4557448194646</v>
      </c>
    </row>
    <row r="14851" spans="3:3">
      <c r="C14851" s="13">
        <f t="shared" ca="1" si="1016"/>
        <v>1993.05572114594</v>
      </c>
    </row>
    <row r="14852" spans="3:3">
      <c r="C14852" s="13">
        <f t="shared" ca="1" si="1016"/>
        <v>1992.2620107700134</v>
      </c>
    </row>
    <row r="14853" spans="3:3">
      <c r="C14853" s="13">
        <f t="shared" ca="1" si="1016"/>
        <v>2013.5734761243557</v>
      </c>
    </row>
    <row r="14854" spans="3:3">
      <c r="C14854" s="13">
        <f t="shared" ca="1" si="1016"/>
        <v>2011.7943045543241</v>
      </c>
    </row>
    <row r="14855" spans="3:3">
      <c r="C14855" s="13">
        <f t="shared" ca="1" si="1016"/>
        <v>1985.2652177991472</v>
      </c>
    </row>
    <row r="14856" spans="3:3">
      <c r="C14856" s="13">
        <f t="shared" ca="1" si="1016"/>
        <v>1996.3780372909041</v>
      </c>
    </row>
    <row r="14857" spans="3:3">
      <c r="C14857" s="13">
        <f t="shared" ca="1" si="1016"/>
        <v>1985.6085217574312</v>
      </c>
    </row>
    <row r="14858" spans="3:3">
      <c r="C14858" s="13">
        <f t="shared" ca="1" si="1016"/>
        <v>1997.8824440605049</v>
      </c>
    </row>
    <row r="14859" spans="3:3">
      <c r="C14859" s="13">
        <f t="shared" ca="1" si="1016"/>
        <v>1986.4583096895958</v>
      </c>
    </row>
    <row r="14860" spans="3:3">
      <c r="C14860" s="13">
        <f t="shared" ca="1" si="1016"/>
        <v>1996.2383407854111</v>
      </c>
    </row>
    <row r="14861" spans="3:3">
      <c r="C14861" s="13">
        <f t="shared" ca="1" si="1016"/>
        <v>1995.7058623629407</v>
      </c>
    </row>
    <row r="14862" spans="3:3">
      <c r="C14862" s="13">
        <f t="shared" ca="1" si="1016"/>
        <v>1997.6161221857726</v>
      </c>
    </row>
    <row r="14863" spans="3:3">
      <c r="C14863" s="13">
        <f t="shared" ca="1" si="1016"/>
        <v>2008.5023402720281</v>
      </c>
    </row>
    <row r="14864" spans="3:3">
      <c r="C14864" s="13">
        <f t="shared" ca="1" si="1016"/>
        <v>2001.8223893023926</v>
      </c>
    </row>
    <row r="14865" spans="3:3">
      <c r="C14865" s="13">
        <f t="shared" ca="1" si="1016"/>
        <v>2007.5106892410008</v>
      </c>
    </row>
    <row r="14866" spans="3:3">
      <c r="C14866" s="13">
        <f t="shared" ca="1" si="1016"/>
        <v>2012.3446247546492</v>
      </c>
    </row>
    <row r="14867" spans="3:3">
      <c r="C14867" s="13">
        <f t="shared" ca="1" si="1016"/>
        <v>2014.9235381518256</v>
      </c>
    </row>
    <row r="14868" spans="3:3">
      <c r="C14868" s="13">
        <f t="shared" ca="1" si="1016"/>
        <v>1993.3463753515682</v>
      </c>
    </row>
    <row r="14869" spans="3:3">
      <c r="C14869" s="13">
        <f t="shared" ca="1" si="1016"/>
        <v>2003.904477515242</v>
      </c>
    </row>
    <row r="14870" spans="3:3">
      <c r="C14870" s="13">
        <f t="shared" ca="1" si="1016"/>
        <v>2009.6288600881892</v>
      </c>
    </row>
    <row r="14871" spans="3:3">
      <c r="C14871" s="13">
        <f t="shared" ca="1" si="1016"/>
        <v>2017.6170624729189</v>
      </c>
    </row>
    <row r="14872" spans="3:3">
      <c r="C14872" s="13">
        <f t="shared" ref="C14872:C14935" ca="1" si="1017">NORMINV(RAND(),$D$3,$G$3)</f>
        <v>2022.0600734400566</v>
      </c>
    </row>
    <row r="14873" spans="3:3">
      <c r="C14873" s="13">
        <f t="shared" ca="1" si="1017"/>
        <v>1985.7986733770076</v>
      </c>
    </row>
    <row r="14874" spans="3:3">
      <c r="C14874" s="13">
        <f t="shared" ca="1" si="1017"/>
        <v>2010.7423172940544</v>
      </c>
    </row>
    <row r="14875" spans="3:3">
      <c r="C14875" s="13">
        <f t="shared" ca="1" si="1017"/>
        <v>2006.7753276261135</v>
      </c>
    </row>
    <row r="14876" spans="3:3">
      <c r="C14876" s="13">
        <f t="shared" ca="1" si="1017"/>
        <v>2011.5451853770221</v>
      </c>
    </row>
    <row r="14877" spans="3:3">
      <c r="C14877" s="13">
        <f t="shared" ca="1" si="1017"/>
        <v>2008.3073497149719</v>
      </c>
    </row>
    <row r="14878" spans="3:3">
      <c r="C14878" s="13">
        <f t="shared" ca="1" si="1017"/>
        <v>2002.5178092374174</v>
      </c>
    </row>
    <row r="14879" spans="3:3">
      <c r="C14879" s="13">
        <f t="shared" ca="1" si="1017"/>
        <v>2003.2455433672556</v>
      </c>
    </row>
    <row r="14880" spans="3:3">
      <c r="C14880" s="13">
        <f t="shared" ca="1" si="1017"/>
        <v>1977.9408720949241</v>
      </c>
    </row>
    <row r="14881" spans="3:3">
      <c r="C14881" s="13">
        <f t="shared" ca="1" si="1017"/>
        <v>1998.5030398790032</v>
      </c>
    </row>
    <row r="14882" spans="3:3">
      <c r="C14882" s="13">
        <f t="shared" ca="1" si="1017"/>
        <v>2017.7040160646127</v>
      </c>
    </row>
    <row r="14883" spans="3:3">
      <c r="C14883" s="13">
        <f t="shared" ca="1" si="1017"/>
        <v>1984.3335953270785</v>
      </c>
    </row>
    <row r="14884" spans="3:3">
      <c r="C14884" s="13">
        <f t="shared" ca="1" si="1017"/>
        <v>2000.5574241356785</v>
      </c>
    </row>
    <row r="14885" spans="3:3">
      <c r="C14885" s="13">
        <f t="shared" ca="1" si="1017"/>
        <v>2008.9140764235408</v>
      </c>
    </row>
    <row r="14886" spans="3:3">
      <c r="C14886" s="13">
        <f t="shared" ca="1" si="1017"/>
        <v>1998.1755150096753</v>
      </c>
    </row>
    <row r="14887" spans="3:3">
      <c r="C14887" s="13">
        <f t="shared" ca="1" si="1017"/>
        <v>1984.7348904639703</v>
      </c>
    </row>
    <row r="14888" spans="3:3">
      <c r="C14888" s="13">
        <f t="shared" ca="1" si="1017"/>
        <v>2001.8497569531341</v>
      </c>
    </row>
    <row r="14889" spans="3:3">
      <c r="C14889" s="13">
        <f t="shared" ca="1" si="1017"/>
        <v>2011.4716177486923</v>
      </c>
    </row>
    <row r="14890" spans="3:3">
      <c r="C14890" s="13">
        <f t="shared" ca="1" si="1017"/>
        <v>1972.8104090416571</v>
      </c>
    </row>
    <row r="14891" spans="3:3">
      <c r="C14891" s="13">
        <f t="shared" ca="1" si="1017"/>
        <v>2002.3947874158455</v>
      </c>
    </row>
    <row r="14892" spans="3:3">
      <c r="C14892" s="13">
        <f t="shared" ca="1" si="1017"/>
        <v>2008.1825978303787</v>
      </c>
    </row>
    <row r="14893" spans="3:3">
      <c r="C14893" s="13">
        <f t="shared" ca="1" si="1017"/>
        <v>1988.0960170217309</v>
      </c>
    </row>
    <row r="14894" spans="3:3">
      <c r="C14894" s="13">
        <f t="shared" ca="1" si="1017"/>
        <v>1996.1384175262722</v>
      </c>
    </row>
    <row r="14895" spans="3:3">
      <c r="C14895" s="13">
        <f t="shared" ca="1" si="1017"/>
        <v>2003.6012910726631</v>
      </c>
    </row>
    <row r="14896" spans="3:3">
      <c r="C14896" s="13">
        <f t="shared" ca="1" si="1017"/>
        <v>1981.6657268421279</v>
      </c>
    </row>
    <row r="14897" spans="3:3">
      <c r="C14897" s="13">
        <f t="shared" ca="1" si="1017"/>
        <v>1997.3739773128125</v>
      </c>
    </row>
    <row r="14898" spans="3:3">
      <c r="C14898" s="13">
        <f t="shared" ca="1" si="1017"/>
        <v>1999.5308717343692</v>
      </c>
    </row>
    <row r="14899" spans="3:3">
      <c r="C14899" s="13">
        <f t="shared" ca="1" si="1017"/>
        <v>2000.5371844878352</v>
      </c>
    </row>
    <row r="14900" spans="3:3">
      <c r="C14900" s="13">
        <f t="shared" ca="1" si="1017"/>
        <v>1998.3983041592749</v>
      </c>
    </row>
    <row r="14901" spans="3:3">
      <c r="C14901" s="13">
        <f t="shared" ca="1" si="1017"/>
        <v>2013.7585183253073</v>
      </c>
    </row>
    <row r="14902" spans="3:3">
      <c r="C14902" s="13">
        <f t="shared" ca="1" si="1017"/>
        <v>1998.6848024033377</v>
      </c>
    </row>
    <row r="14903" spans="3:3">
      <c r="C14903" s="13">
        <f t="shared" ca="1" si="1017"/>
        <v>2010.7205374024709</v>
      </c>
    </row>
    <row r="14904" spans="3:3">
      <c r="C14904" s="13">
        <f t="shared" ca="1" si="1017"/>
        <v>1989.9171572899613</v>
      </c>
    </row>
    <row r="14905" spans="3:3">
      <c r="C14905" s="13">
        <f t="shared" ca="1" si="1017"/>
        <v>2012.005853147632</v>
      </c>
    </row>
    <row r="14906" spans="3:3">
      <c r="C14906" s="13">
        <f t="shared" ca="1" si="1017"/>
        <v>2020.4653467867638</v>
      </c>
    </row>
    <row r="14907" spans="3:3">
      <c r="C14907" s="13">
        <f t="shared" ca="1" si="1017"/>
        <v>1990.0189875744675</v>
      </c>
    </row>
    <row r="14908" spans="3:3">
      <c r="C14908" s="13">
        <f t="shared" ca="1" si="1017"/>
        <v>2001.1944778739414</v>
      </c>
    </row>
    <row r="14909" spans="3:3">
      <c r="C14909" s="13">
        <f t="shared" ca="1" si="1017"/>
        <v>2004.4853269877628</v>
      </c>
    </row>
    <row r="14910" spans="3:3">
      <c r="C14910" s="13">
        <f t="shared" ca="1" si="1017"/>
        <v>1990.0477686292652</v>
      </c>
    </row>
    <row r="14911" spans="3:3">
      <c r="C14911" s="13">
        <f t="shared" ca="1" si="1017"/>
        <v>2004.1770038013731</v>
      </c>
    </row>
    <row r="14912" spans="3:3">
      <c r="C14912" s="13">
        <f t="shared" ca="1" si="1017"/>
        <v>2006.188852155015</v>
      </c>
    </row>
    <row r="14913" spans="3:3">
      <c r="C14913" s="13">
        <f t="shared" ca="1" si="1017"/>
        <v>1974.4148880279986</v>
      </c>
    </row>
    <row r="14914" spans="3:3">
      <c r="C14914" s="13">
        <f t="shared" ca="1" si="1017"/>
        <v>1988.4398458744854</v>
      </c>
    </row>
    <row r="14915" spans="3:3">
      <c r="C14915" s="13">
        <f t="shared" ca="1" si="1017"/>
        <v>1993.3456577462882</v>
      </c>
    </row>
    <row r="14916" spans="3:3">
      <c r="C14916" s="13">
        <f t="shared" ca="1" si="1017"/>
        <v>1981.5233571389533</v>
      </c>
    </row>
    <row r="14917" spans="3:3">
      <c r="C14917" s="13">
        <f t="shared" ca="1" si="1017"/>
        <v>1985.6862357328694</v>
      </c>
    </row>
    <row r="14918" spans="3:3">
      <c r="C14918" s="13">
        <f t="shared" ca="1" si="1017"/>
        <v>1984.449578240901</v>
      </c>
    </row>
    <row r="14919" spans="3:3">
      <c r="C14919" s="13">
        <f t="shared" ca="1" si="1017"/>
        <v>1988.9467396817379</v>
      </c>
    </row>
    <row r="14920" spans="3:3">
      <c r="C14920" s="13">
        <f t="shared" ca="1" si="1017"/>
        <v>2001.0177671155818</v>
      </c>
    </row>
    <row r="14921" spans="3:3">
      <c r="C14921" s="13">
        <f t="shared" ca="1" si="1017"/>
        <v>2008.5356271623978</v>
      </c>
    </row>
    <row r="14922" spans="3:3">
      <c r="C14922" s="13">
        <f t="shared" ca="1" si="1017"/>
        <v>2011.6891154242676</v>
      </c>
    </row>
    <row r="14923" spans="3:3">
      <c r="C14923" s="13">
        <f t="shared" ca="1" si="1017"/>
        <v>1995.7775213407074</v>
      </c>
    </row>
    <row r="14924" spans="3:3">
      <c r="C14924" s="13">
        <f t="shared" ca="1" si="1017"/>
        <v>1996.700749385913</v>
      </c>
    </row>
    <row r="14925" spans="3:3">
      <c r="C14925" s="13">
        <f t="shared" ca="1" si="1017"/>
        <v>1975.1382689142288</v>
      </c>
    </row>
    <row r="14926" spans="3:3">
      <c r="C14926" s="13">
        <f t="shared" ca="1" si="1017"/>
        <v>2010.0491119920614</v>
      </c>
    </row>
    <row r="14927" spans="3:3">
      <c r="C14927" s="13">
        <f t="shared" ca="1" si="1017"/>
        <v>2003.4602083051516</v>
      </c>
    </row>
    <row r="14928" spans="3:3">
      <c r="C14928" s="13">
        <f t="shared" ca="1" si="1017"/>
        <v>2016.3636909764905</v>
      </c>
    </row>
    <row r="14929" spans="3:3">
      <c r="C14929" s="13">
        <f t="shared" ca="1" si="1017"/>
        <v>1994.9192589636341</v>
      </c>
    </row>
    <row r="14930" spans="3:3">
      <c r="C14930" s="13">
        <f t="shared" ca="1" si="1017"/>
        <v>1980.2109555453633</v>
      </c>
    </row>
    <row r="14931" spans="3:3">
      <c r="C14931" s="13">
        <f t="shared" ca="1" si="1017"/>
        <v>1994.3449701514267</v>
      </c>
    </row>
    <row r="14932" spans="3:3">
      <c r="C14932" s="13">
        <f t="shared" ca="1" si="1017"/>
        <v>2011.0641345806587</v>
      </c>
    </row>
    <row r="14933" spans="3:3">
      <c r="C14933" s="13">
        <f t="shared" ca="1" si="1017"/>
        <v>2005.3223993516856</v>
      </c>
    </row>
    <row r="14934" spans="3:3">
      <c r="C14934" s="13">
        <f t="shared" ca="1" si="1017"/>
        <v>1995.7968028894804</v>
      </c>
    </row>
    <row r="14935" spans="3:3">
      <c r="C14935" s="13">
        <f t="shared" ca="1" si="1017"/>
        <v>1998.5186686957582</v>
      </c>
    </row>
    <row r="14936" spans="3:3">
      <c r="C14936" s="13">
        <f t="shared" ref="C14936:C14999" ca="1" si="1018">NORMINV(RAND(),$D$3,$G$3)</f>
        <v>1981.633467521156</v>
      </c>
    </row>
    <row r="14937" spans="3:3">
      <c r="C14937" s="13">
        <f t="shared" ca="1" si="1018"/>
        <v>1982.7610846773166</v>
      </c>
    </row>
    <row r="14938" spans="3:3">
      <c r="C14938" s="13">
        <f t="shared" ca="1" si="1018"/>
        <v>2015.7446623737333</v>
      </c>
    </row>
    <row r="14939" spans="3:3">
      <c r="C14939" s="13">
        <f t="shared" ca="1" si="1018"/>
        <v>2001.545706706178</v>
      </c>
    </row>
    <row r="14940" spans="3:3">
      <c r="C14940" s="13">
        <f t="shared" ca="1" si="1018"/>
        <v>2003.6941664934845</v>
      </c>
    </row>
    <row r="14941" spans="3:3">
      <c r="C14941" s="13">
        <f t="shared" ca="1" si="1018"/>
        <v>2001.587620571016</v>
      </c>
    </row>
    <row r="14942" spans="3:3">
      <c r="C14942" s="13">
        <f t="shared" ca="1" si="1018"/>
        <v>2011.1779101718776</v>
      </c>
    </row>
    <row r="14943" spans="3:3">
      <c r="C14943" s="13">
        <f t="shared" ca="1" si="1018"/>
        <v>2002.8868550004202</v>
      </c>
    </row>
    <row r="14944" spans="3:3">
      <c r="C14944" s="13">
        <f t="shared" ca="1" si="1018"/>
        <v>2016.1770741153543</v>
      </c>
    </row>
    <row r="14945" spans="3:3">
      <c r="C14945" s="13">
        <f t="shared" ca="1" si="1018"/>
        <v>1990.1939266792751</v>
      </c>
    </row>
    <row r="14946" spans="3:3">
      <c r="C14946" s="13">
        <f t="shared" ca="1" si="1018"/>
        <v>1982.7863087030762</v>
      </c>
    </row>
    <row r="14947" spans="3:3">
      <c r="C14947" s="13">
        <f t="shared" ca="1" si="1018"/>
        <v>2001.7564811376881</v>
      </c>
    </row>
    <row r="14948" spans="3:3">
      <c r="C14948" s="13">
        <f t="shared" ca="1" si="1018"/>
        <v>1991.7978263468412</v>
      </c>
    </row>
    <row r="14949" spans="3:3">
      <c r="C14949" s="13">
        <f t="shared" ca="1" si="1018"/>
        <v>2001.2102991736442</v>
      </c>
    </row>
    <row r="14950" spans="3:3">
      <c r="C14950" s="13">
        <f t="shared" ca="1" si="1018"/>
        <v>1984.167725592125</v>
      </c>
    </row>
    <row r="14951" spans="3:3">
      <c r="C14951" s="13">
        <f t="shared" ca="1" si="1018"/>
        <v>2005.5283869241271</v>
      </c>
    </row>
    <row r="14952" spans="3:3">
      <c r="C14952" s="13">
        <f t="shared" ca="1" si="1018"/>
        <v>2005.639188480151</v>
      </c>
    </row>
    <row r="14953" spans="3:3">
      <c r="C14953" s="13">
        <f t="shared" ca="1" si="1018"/>
        <v>1998.9897097255105</v>
      </c>
    </row>
    <row r="14954" spans="3:3">
      <c r="C14954" s="13">
        <f t="shared" ca="1" si="1018"/>
        <v>1996.9823440536281</v>
      </c>
    </row>
    <row r="14955" spans="3:3">
      <c r="C14955" s="13">
        <f t="shared" ca="1" si="1018"/>
        <v>1996.6355028068267</v>
      </c>
    </row>
    <row r="14956" spans="3:3">
      <c r="C14956" s="13">
        <f t="shared" ca="1" si="1018"/>
        <v>2000.1605012547873</v>
      </c>
    </row>
    <row r="14957" spans="3:3">
      <c r="C14957" s="13">
        <f t="shared" ca="1" si="1018"/>
        <v>1990.5237681442004</v>
      </c>
    </row>
    <row r="14958" spans="3:3">
      <c r="C14958" s="13">
        <f t="shared" ca="1" si="1018"/>
        <v>1974.5198678227814</v>
      </c>
    </row>
    <row r="14959" spans="3:3">
      <c r="C14959" s="13">
        <f t="shared" ca="1" si="1018"/>
        <v>2006.4787985871287</v>
      </c>
    </row>
    <row r="14960" spans="3:3">
      <c r="C14960" s="13">
        <f t="shared" ca="1" si="1018"/>
        <v>2012.5390953932936</v>
      </c>
    </row>
    <row r="14961" spans="3:3">
      <c r="C14961" s="13">
        <f t="shared" ca="1" si="1018"/>
        <v>1997.6662246174569</v>
      </c>
    </row>
    <row r="14962" spans="3:3">
      <c r="C14962" s="13">
        <f t="shared" ca="1" si="1018"/>
        <v>1997.5786447486078</v>
      </c>
    </row>
    <row r="14963" spans="3:3">
      <c r="C14963" s="13">
        <f t="shared" ca="1" si="1018"/>
        <v>2008.9418485660228</v>
      </c>
    </row>
    <row r="14964" spans="3:3">
      <c r="C14964" s="13">
        <f t="shared" ca="1" si="1018"/>
        <v>1995.9764136489725</v>
      </c>
    </row>
    <row r="14965" spans="3:3">
      <c r="C14965" s="13">
        <f t="shared" ca="1" si="1018"/>
        <v>2003.9265254287311</v>
      </c>
    </row>
    <row r="14966" spans="3:3">
      <c r="C14966" s="13">
        <f t="shared" ca="1" si="1018"/>
        <v>1970.3390499761083</v>
      </c>
    </row>
    <row r="14967" spans="3:3">
      <c r="C14967" s="13">
        <f t="shared" ca="1" si="1018"/>
        <v>1990.0446545356531</v>
      </c>
    </row>
    <row r="14968" spans="3:3">
      <c r="C14968" s="13">
        <f t="shared" ca="1" si="1018"/>
        <v>1989.0705843563371</v>
      </c>
    </row>
    <row r="14969" spans="3:3">
      <c r="C14969" s="13">
        <f t="shared" ca="1" si="1018"/>
        <v>2011.7346467554391</v>
      </c>
    </row>
    <row r="14970" spans="3:3">
      <c r="C14970" s="13">
        <f t="shared" ca="1" si="1018"/>
        <v>2002.1344547255799</v>
      </c>
    </row>
    <row r="14971" spans="3:3">
      <c r="C14971" s="13">
        <f t="shared" ca="1" si="1018"/>
        <v>1997.7997924113508</v>
      </c>
    </row>
    <row r="14972" spans="3:3">
      <c r="C14972" s="13">
        <f t="shared" ca="1" si="1018"/>
        <v>2021.8586400831298</v>
      </c>
    </row>
    <row r="14973" spans="3:3">
      <c r="C14973" s="13">
        <f t="shared" ca="1" si="1018"/>
        <v>1991.9512045430545</v>
      </c>
    </row>
    <row r="14974" spans="3:3">
      <c r="C14974" s="13">
        <f t="shared" ca="1" si="1018"/>
        <v>1995.9114727076962</v>
      </c>
    </row>
    <row r="14975" spans="3:3">
      <c r="C14975" s="13">
        <f t="shared" ca="1" si="1018"/>
        <v>1988.6153637341529</v>
      </c>
    </row>
    <row r="14976" spans="3:3">
      <c r="C14976" s="13">
        <f t="shared" ca="1" si="1018"/>
        <v>1988.9089454365585</v>
      </c>
    </row>
    <row r="14977" spans="3:3">
      <c r="C14977" s="13">
        <f t="shared" ca="1" si="1018"/>
        <v>1998.8011474850189</v>
      </c>
    </row>
    <row r="14978" spans="3:3">
      <c r="C14978" s="13">
        <f t="shared" ca="1" si="1018"/>
        <v>2023.8227223731233</v>
      </c>
    </row>
    <row r="14979" spans="3:3">
      <c r="C14979" s="13">
        <f t="shared" ca="1" si="1018"/>
        <v>1994.0237368866983</v>
      </c>
    </row>
    <row r="14980" spans="3:3">
      <c r="C14980" s="13">
        <f t="shared" ca="1" si="1018"/>
        <v>2009.1236964745112</v>
      </c>
    </row>
    <row r="14981" spans="3:3">
      <c r="C14981" s="13">
        <f t="shared" ca="1" si="1018"/>
        <v>2019.5269303815105</v>
      </c>
    </row>
    <row r="14982" spans="3:3">
      <c r="C14982" s="13">
        <f t="shared" ca="1" si="1018"/>
        <v>1994.2952396150736</v>
      </c>
    </row>
    <row r="14983" spans="3:3">
      <c r="C14983" s="13">
        <f t="shared" ca="1" si="1018"/>
        <v>2016.2945585331108</v>
      </c>
    </row>
    <row r="14984" spans="3:3">
      <c r="C14984" s="13">
        <f t="shared" ca="1" si="1018"/>
        <v>2009.8684479623848</v>
      </c>
    </row>
    <row r="14985" spans="3:3">
      <c r="C14985" s="13">
        <f t="shared" ca="1" si="1018"/>
        <v>2004.6126029293555</v>
      </c>
    </row>
    <row r="14986" spans="3:3">
      <c r="C14986" s="13">
        <f t="shared" ca="1" si="1018"/>
        <v>2005.6071009091218</v>
      </c>
    </row>
    <row r="14987" spans="3:3">
      <c r="C14987" s="13">
        <f t="shared" ca="1" si="1018"/>
        <v>2000.3306189007908</v>
      </c>
    </row>
    <row r="14988" spans="3:3">
      <c r="C14988" s="13">
        <f t="shared" ca="1" si="1018"/>
        <v>2001.9984240716333</v>
      </c>
    </row>
    <row r="14989" spans="3:3">
      <c r="C14989" s="13">
        <f t="shared" ca="1" si="1018"/>
        <v>1976.137017565236</v>
      </c>
    </row>
    <row r="14990" spans="3:3">
      <c r="C14990" s="13">
        <f t="shared" ca="1" si="1018"/>
        <v>2002.4663561925772</v>
      </c>
    </row>
    <row r="14991" spans="3:3">
      <c r="C14991" s="13">
        <f t="shared" ca="1" si="1018"/>
        <v>2010.5710534367759</v>
      </c>
    </row>
    <row r="14992" spans="3:3">
      <c r="C14992" s="13">
        <f t="shared" ca="1" si="1018"/>
        <v>2008.3750533816722</v>
      </c>
    </row>
    <row r="14993" spans="3:3">
      <c r="C14993" s="13">
        <f t="shared" ca="1" si="1018"/>
        <v>2028.2815050881484</v>
      </c>
    </row>
    <row r="14994" spans="3:3">
      <c r="C14994" s="13">
        <f t="shared" ca="1" si="1018"/>
        <v>2012.7051942610879</v>
      </c>
    </row>
    <row r="14995" spans="3:3">
      <c r="C14995" s="13">
        <f t="shared" ca="1" si="1018"/>
        <v>1996.1624500136513</v>
      </c>
    </row>
    <row r="14996" spans="3:3">
      <c r="C14996" s="13">
        <f t="shared" ca="1" si="1018"/>
        <v>1979.9898501686712</v>
      </c>
    </row>
    <row r="14997" spans="3:3">
      <c r="C14997" s="13">
        <f t="shared" ca="1" si="1018"/>
        <v>1990.8148215424771</v>
      </c>
    </row>
    <row r="14998" spans="3:3">
      <c r="C14998" s="13">
        <f t="shared" ca="1" si="1018"/>
        <v>1995.1218694345603</v>
      </c>
    </row>
    <row r="14999" spans="3:3">
      <c r="C14999" s="13">
        <f t="shared" ca="1" si="1018"/>
        <v>2020.9422642697878</v>
      </c>
    </row>
    <row r="15000" spans="3:3">
      <c r="C15000" s="13">
        <f t="shared" ref="C15000:C15063" ca="1" si="1019">NORMINV(RAND(),$D$3,$G$3)</f>
        <v>1999.782156844615</v>
      </c>
    </row>
    <row r="15001" spans="3:3">
      <c r="C15001" s="13">
        <f t="shared" ca="1" si="1019"/>
        <v>2018.1295016212878</v>
      </c>
    </row>
    <row r="15002" spans="3:3">
      <c r="C15002" s="13">
        <f t="shared" ca="1" si="1019"/>
        <v>2001.9417328942968</v>
      </c>
    </row>
    <row r="15003" spans="3:3">
      <c r="C15003" s="13">
        <f t="shared" ca="1" si="1019"/>
        <v>2002.1983119620111</v>
      </c>
    </row>
    <row r="15004" spans="3:3">
      <c r="C15004" s="13">
        <f t="shared" ca="1" si="1019"/>
        <v>2011.0368444647977</v>
      </c>
    </row>
    <row r="15005" spans="3:3">
      <c r="C15005" s="13">
        <f t="shared" ca="1" si="1019"/>
        <v>1985.0036191383842</v>
      </c>
    </row>
    <row r="15006" spans="3:3">
      <c r="C15006" s="13">
        <f t="shared" ca="1" si="1019"/>
        <v>1996.3560967893845</v>
      </c>
    </row>
    <row r="15007" spans="3:3">
      <c r="C15007" s="13">
        <f t="shared" ca="1" si="1019"/>
        <v>2003.3621685788723</v>
      </c>
    </row>
    <row r="15008" spans="3:3">
      <c r="C15008" s="13">
        <f t="shared" ca="1" si="1019"/>
        <v>1999.6733292547995</v>
      </c>
    </row>
    <row r="15009" spans="3:3">
      <c r="C15009" s="13">
        <f t="shared" ca="1" si="1019"/>
        <v>2000.4396472320493</v>
      </c>
    </row>
    <row r="15010" spans="3:3">
      <c r="C15010" s="13">
        <f t="shared" ca="1" si="1019"/>
        <v>2015.8834200618292</v>
      </c>
    </row>
    <row r="15011" spans="3:3">
      <c r="C15011" s="13">
        <f t="shared" ca="1" si="1019"/>
        <v>1997.8987622100676</v>
      </c>
    </row>
    <row r="15012" spans="3:3">
      <c r="C15012" s="13">
        <f t="shared" ca="1" si="1019"/>
        <v>2011.8320385813952</v>
      </c>
    </row>
    <row r="15013" spans="3:3">
      <c r="C15013" s="13">
        <f t="shared" ca="1" si="1019"/>
        <v>1996.6809657180347</v>
      </c>
    </row>
    <row r="15014" spans="3:3">
      <c r="C15014" s="13">
        <f t="shared" ca="1" si="1019"/>
        <v>1997.9119717818712</v>
      </c>
    </row>
    <row r="15015" spans="3:3">
      <c r="C15015" s="13">
        <f t="shared" ca="1" si="1019"/>
        <v>2015.6858479137345</v>
      </c>
    </row>
    <row r="15016" spans="3:3">
      <c r="C15016" s="13">
        <f t="shared" ca="1" si="1019"/>
        <v>1992.9056341453579</v>
      </c>
    </row>
    <row r="15017" spans="3:3">
      <c r="C15017" s="13">
        <f t="shared" ca="1" si="1019"/>
        <v>2012.9168240876631</v>
      </c>
    </row>
    <row r="15018" spans="3:3">
      <c r="C15018" s="13">
        <f t="shared" ca="1" si="1019"/>
        <v>1990.5090048134505</v>
      </c>
    </row>
    <row r="15019" spans="3:3">
      <c r="C15019" s="13">
        <f t="shared" ca="1" si="1019"/>
        <v>2002.7075697782093</v>
      </c>
    </row>
    <row r="15020" spans="3:3">
      <c r="C15020" s="13">
        <f t="shared" ca="1" si="1019"/>
        <v>1993.3319353011445</v>
      </c>
    </row>
    <row r="15021" spans="3:3">
      <c r="C15021" s="13">
        <f t="shared" ca="1" si="1019"/>
        <v>1985.9990013157978</v>
      </c>
    </row>
    <row r="15022" spans="3:3">
      <c r="C15022" s="13">
        <f t="shared" ca="1" si="1019"/>
        <v>1983.08288334087</v>
      </c>
    </row>
    <row r="15023" spans="3:3">
      <c r="C15023" s="13">
        <f t="shared" ca="1" si="1019"/>
        <v>2005.2593366444592</v>
      </c>
    </row>
    <row r="15024" spans="3:3">
      <c r="C15024" s="13">
        <f t="shared" ca="1" si="1019"/>
        <v>2009.4842443758398</v>
      </c>
    </row>
    <row r="15025" spans="3:3">
      <c r="C15025" s="13">
        <f t="shared" ca="1" si="1019"/>
        <v>2002.2936176153746</v>
      </c>
    </row>
    <row r="15026" spans="3:3">
      <c r="C15026" s="13">
        <f t="shared" ca="1" si="1019"/>
        <v>2014.0180018920898</v>
      </c>
    </row>
    <row r="15027" spans="3:3">
      <c r="C15027" s="13">
        <f t="shared" ca="1" si="1019"/>
        <v>1995.8448204163114</v>
      </c>
    </row>
    <row r="15028" spans="3:3">
      <c r="C15028" s="13">
        <f t="shared" ca="1" si="1019"/>
        <v>2004.4205326250051</v>
      </c>
    </row>
    <row r="15029" spans="3:3">
      <c r="C15029" s="13">
        <f t="shared" ca="1" si="1019"/>
        <v>2005.1077933626188</v>
      </c>
    </row>
    <row r="15030" spans="3:3">
      <c r="C15030" s="13">
        <f t="shared" ca="1" si="1019"/>
        <v>1993.2906973186793</v>
      </c>
    </row>
    <row r="15031" spans="3:3">
      <c r="C15031" s="13">
        <f t="shared" ca="1" si="1019"/>
        <v>2011.657431618085</v>
      </c>
    </row>
    <row r="15032" spans="3:3">
      <c r="C15032" s="13">
        <f t="shared" ca="1" si="1019"/>
        <v>1988.5792245554792</v>
      </c>
    </row>
    <row r="15033" spans="3:3">
      <c r="C15033" s="13">
        <f t="shared" ca="1" si="1019"/>
        <v>1985.7816820480068</v>
      </c>
    </row>
    <row r="15034" spans="3:3">
      <c r="C15034" s="13">
        <f t="shared" ca="1" si="1019"/>
        <v>2004.9860512121054</v>
      </c>
    </row>
    <row r="15035" spans="3:3">
      <c r="C15035" s="13">
        <f t="shared" ca="1" si="1019"/>
        <v>2000.3062414726598</v>
      </c>
    </row>
    <row r="15036" spans="3:3">
      <c r="C15036" s="13">
        <f t="shared" ca="1" si="1019"/>
        <v>1990.4737345573578</v>
      </c>
    </row>
    <row r="15037" spans="3:3">
      <c r="C15037" s="13">
        <f t="shared" ca="1" si="1019"/>
        <v>1997.1547644479135</v>
      </c>
    </row>
    <row r="15038" spans="3:3">
      <c r="C15038" s="13">
        <f t="shared" ca="1" si="1019"/>
        <v>1991.5606525005119</v>
      </c>
    </row>
    <row r="15039" spans="3:3">
      <c r="C15039" s="13">
        <f t="shared" ca="1" si="1019"/>
        <v>2011.2128735232586</v>
      </c>
    </row>
    <row r="15040" spans="3:3">
      <c r="C15040" s="13">
        <f t="shared" ca="1" si="1019"/>
        <v>2002.1563830292796</v>
      </c>
    </row>
    <row r="15041" spans="3:3">
      <c r="C15041" s="13">
        <f t="shared" ca="1" si="1019"/>
        <v>2000.5812641886614</v>
      </c>
    </row>
    <row r="15042" spans="3:3">
      <c r="C15042" s="13">
        <f t="shared" ca="1" si="1019"/>
        <v>2000.2937903326663</v>
      </c>
    </row>
    <row r="15043" spans="3:3">
      <c r="C15043" s="13">
        <f t="shared" ca="1" si="1019"/>
        <v>2002.1184169114231</v>
      </c>
    </row>
    <row r="15044" spans="3:3">
      <c r="C15044" s="13">
        <f t="shared" ca="1" si="1019"/>
        <v>2005.5375138771856</v>
      </c>
    </row>
    <row r="15045" spans="3:3">
      <c r="C15045" s="13">
        <f t="shared" ca="1" si="1019"/>
        <v>1989.7414854007727</v>
      </c>
    </row>
    <row r="15046" spans="3:3">
      <c r="C15046" s="13">
        <f t="shared" ca="1" si="1019"/>
        <v>1987.8064206878591</v>
      </c>
    </row>
    <row r="15047" spans="3:3">
      <c r="C15047" s="13">
        <f t="shared" ca="1" si="1019"/>
        <v>1993.0981238134016</v>
      </c>
    </row>
    <row r="15048" spans="3:3">
      <c r="C15048" s="13">
        <f t="shared" ca="1" si="1019"/>
        <v>1986.5376923194444</v>
      </c>
    </row>
    <row r="15049" spans="3:3">
      <c r="C15049" s="13">
        <f t="shared" ca="1" si="1019"/>
        <v>2008.3913856594281</v>
      </c>
    </row>
    <row r="15050" spans="3:3">
      <c r="C15050" s="13">
        <f t="shared" ca="1" si="1019"/>
        <v>1990.688853331631</v>
      </c>
    </row>
    <row r="15051" spans="3:3">
      <c r="C15051" s="13">
        <f t="shared" ca="1" si="1019"/>
        <v>2003.4255414543729</v>
      </c>
    </row>
    <row r="15052" spans="3:3">
      <c r="C15052" s="13">
        <f t="shared" ca="1" si="1019"/>
        <v>1998.965355500965</v>
      </c>
    </row>
    <row r="15053" spans="3:3">
      <c r="C15053" s="13">
        <f t="shared" ca="1" si="1019"/>
        <v>1996.1997432417008</v>
      </c>
    </row>
    <row r="15054" spans="3:3">
      <c r="C15054" s="13">
        <f t="shared" ca="1" si="1019"/>
        <v>1995.3532847201536</v>
      </c>
    </row>
    <row r="15055" spans="3:3">
      <c r="C15055" s="13">
        <f t="shared" ca="1" si="1019"/>
        <v>1995.0488685562825</v>
      </c>
    </row>
    <row r="15056" spans="3:3">
      <c r="C15056" s="13">
        <f t="shared" ca="1" si="1019"/>
        <v>1999.2058534780856</v>
      </c>
    </row>
    <row r="15057" spans="3:3">
      <c r="C15057" s="13">
        <f t="shared" ca="1" si="1019"/>
        <v>2002.9579047774012</v>
      </c>
    </row>
    <row r="15058" spans="3:3">
      <c r="C15058" s="13">
        <f t="shared" ca="1" si="1019"/>
        <v>1996.2990817661803</v>
      </c>
    </row>
    <row r="15059" spans="3:3">
      <c r="C15059" s="13">
        <f t="shared" ca="1" si="1019"/>
        <v>2011.5245435605211</v>
      </c>
    </row>
    <row r="15060" spans="3:3">
      <c r="C15060" s="13">
        <f t="shared" ca="1" si="1019"/>
        <v>1985.2641848226167</v>
      </c>
    </row>
    <row r="15061" spans="3:3">
      <c r="C15061" s="13">
        <f t="shared" ca="1" si="1019"/>
        <v>2021.2003858184128</v>
      </c>
    </row>
    <row r="15062" spans="3:3">
      <c r="C15062" s="13">
        <f t="shared" ca="1" si="1019"/>
        <v>2009.0556016216608</v>
      </c>
    </row>
    <row r="15063" spans="3:3">
      <c r="C15063" s="13">
        <f t="shared" ca="1" si="1019"/>
        <v>2020.7593256855826</v>
      </c>
    </row>
    <row r="15064" spans="3:3">
      <c r="C15064" s="13">
        <f t="shared" ref="C15064:C15127" ca="1" si="1020">NORMINV(RAND(),$D$3,$G$3)</f>
        <v>1999.5116672709428</v>
      </c>
    </row>
    <row r="15065" spans="3:3">
      <c r="C15065" s="13">
        <f t="shared" ca="1" si="1020"/>
        <v>1995.8555410779663</v>
      </c>
    </row>
    <row r="15066" spans="3:3">
      <c r="C15066" s="13">
        <f t="shared" ca="1" si="1020"/>
        <v>2005.9058907694628</v>
      </c>
    </row>
    <row r="15067" spans="3:3">
      <c r="C15067" s="13">
        <f t="shared" ca="1" si="1020"/>
        <v>2001.7836998848027</v>
      </c>
    </row>
    <row r="15068" spans="3:3">
      <c r="C15068" s="13">
        <f t="shared" ca="1" si="1020"/>
        <v>1995.4565898268343</v>
      </c>
    </row>
    <row r="15069" spans="3:3">
      <c r="C15069" s="13">
        <f t="shared" ca="1" si="1020"/>
        <v>2004.8605403131141</v>
      </c>
    </row>
    <row r="15070" spans="3:3">
      <c r="C15070" s="13">
        <f t="shared" ca="1" si="1020"/>
        <v>1995.8778082251258</v>
      </c>
    </row>
    <row r="15071" spans="3:3">
      <c r="C15071" s="13">
        <f t="shared" ca="1" si="1020"/>
        <v>2009.6903962125866</v>
      </c>
    </row>
    <row r="15072" spans="3:3">
      <c r="C15072" s="13">
        <f t="shared" ca="1" si="1020"/>
        <v>2006.2219889536418</v>
      </c>
    </row>
    <row r="15073" spans="3:3">
      <c r="C15073" s="13">
        <f t="shared" ca="1" si="1020"/>
        <v>1998.4597396677352</v>
      </c>
    </row>
    <row r="15074" spans="3:3">
      <c r="C15074" s="13">
        <f t="shared" ca="1" si="1020"/>
        <v>2002.4260140892638</v>
      </c>
    </row>
    <row r="15075" spans="3:3">
      <c r="C15075" s="13">
        <f t="shared" ca="1" si="1020"/>
        <v>1998.2715109640976</v>
      </c>
    </row>
    <row r="15076" spans="3:3">
      <c r="C15076" s="13">
        <f t="shared" ca="1" si="1020"/>
        <v>1993.095721162128</v>
      </c>
    </row>
    <row r="15077" spans="3:3">
      <c r="C15077" s="13">
        <f t="shared" ca="1" si="1020"/>
        <v>2008.447033581557</v>
      </c>
    </row>
    <row r="15078" spans="3:3">
      <c r="C15078" s="13">
        <f t="shared" ca="1" si="1020"/>
        <v>2004.2168239741757</v>
      </c>
    </row>
    <row r="15079" spans="3:3">
      <c r="C15079" s="13">
        <f t="shared" ca="1" si="1020"/>
        <v>2004.9203209777438</v>
      </c>
    </row>
    <row r="15080" spans="3:3">
      <c r="C15080" s="13">
        <f t="shared" ca="1" si="1020"/>
        <v>1982.8392290568167</v>
      </c>
    </row>
    <row r="15081" spans="3:3">
      <c r="C15081" s="13">
        <f t="shared" ca="1" si="1020"/>
        <v>2002.7854031402296</v>
      </c>
    </row>
    <row r="15082" spans="3:3">
      <c r="C15082" s="13">
        <f t="shared" ca="1" si="1020"/>
        <v>2016.0969879481479</v>
      </c>
    </row>
    <row r="15083" spans="3:3">
      <c r="C15083" s="13">
        <f t="shared" ca="1" si="1020"/>
        <v>1991.6746228537609</v>
      </c>
    </row>
    <row r="15084" spans="3:3">
      <c r="C15084" s="13">
        <f t="shared" ca="1" si="1020"/>
        <v>2013.4303272288466</v>
      </c>
    </row>
    <row r="15085" spans="3:3">
      <c r="C15085" s="13">
        <f t="shared" ca="1" si="1020"/>
        <v>1998.9664962078043</v>
      </c>
    </row>
    <row r="15086" spans="3:3">
      <c r="C15086" s="13">
        <f t="shared" ca="1" si="1020"/>
        <v>1999.1209405780344</v>
      </c>
    </row>
    <row r="15087" spans="3:3">
      <c r="C15087" s="13">
        <f t="shared" ca="1" si="1020"/>
        <v>2010.2014253636905</v>
      </c>
    </row>
    <row r="15088" spans="3:3">
      <c r="C15088" s="13">
        <f t="shared" ca="1" si="1020"/>
        <v>2003.1007025822864</v>
      </c>
    </row>
    <row r="15089" spans="3:3">
      <c r="C15089" s="13">
        <f t="shared" ca="1" si="1020"/>
        <v>1986.4274702092871</v>
      </c>
    </row>
    <row r="15090" spans="3:3">
      <c r="C15090" s="13">
        <f t="shared" ca="1" si="1020"/>
        <v>2004.4154756083144</v>
      </c>
    </row>
    <row r="15091" spans="3:3">
      <c r="C15091" s="13">
        <f t="shared" ca="1" si="1020"/>
        <v>1990.7341711966135</v>
      </c>
    </row>
    <row r="15092" spans="3:3">
      <c r="C15092" s="13">
        <f t="shared" ca="1" si="1020"/>
        <v>2017.6357561195873</v>
      </c>
    </row>
    <row r="15093" spans="3:3">
      <c r="C15093" s="13">
        <f t="shared" ca="1" si="1020"/>
        <v>2011.4843860884878</v>
      </c>
    </row>
    <row r="15094" spans="3:3">
      <c r="C15094" s="13">
        <f t="shared" ca="1" si="1020"/>
        <v>1989.4961573091832</v>
      </c>
    </row>
    <row r="15095" spans="3:3">
      <c r="C15095" s="13">
        <f t="shared" ca="1" si="1020"/>
        <v>1982.5592703247171</v>
      </c>
    </row>
    <row r="15096" spans="3:3">
      <c r="C15096" s="13">
        <f t="shared" ca="1" si="1020"/>
        <v>2012.6556015164297</v>
      </c>
    </row>
    <row r="15097" spans="3:3">
      <c r="C15097" s="13">
        <f t="shared" ca="1" si="1020"/>
        <v>1982.744436927233</v>
      </c>
    </row>
    <row r="15098" spans="3:3">
      <c r="C15098" s="13">
        <f t="shared" ca="1" si="1020"/>
        <v>2002.7459590276824</v>
      </c>
    </row>
    <row r="15099" spans="3:3">
      <c r="C15099" s="13">
        <f t="shared" ca="1" si="1020"/>
        <v>1992.0807496911107</v>
      </c>
    </row>
    <row r="15100" spans="3:3">
      <c r="C15100" s="13">
        <f t="shared" ca="1" si="1020"/>
        <v>2019.7096659984504</v>
      </c>
    </row>
    <row r="15101" spans="3:3">
      <c r="C15101" s="13">
        <f t="shared" ca="1" si="1020"/>
        <v>1983.8152323265208</v>
      </c>
    </row>
    <row r="15102" spans="3:3">
      <c r="C15102" s="13">
        <f t="shared" ca="1" si="1020"/>
        <v>2009.7084788218272</v>
      </c>
    </row>
    <row r="15103" spans="3:3">
      <c r="C15103" s="13">
        <f t="shared" ca="1" si="1020"/>
        <v>1998.8969211358565</v>
      </c>
    </row>
    <row r="15104" spans="3:3">
      <c r="C15104" s="13">
        <f t="shared" ca="1" si="1020"/>
        <v>2017.2305887580412</v>
      </c>
    </row>
    <row r="15105" spans="3:3">
      <c r="C15105" s="13">
        <f t="shared" ca="1" si="1020"/>
        <v>2005.6633757022892</v>
      </c>
    </row>
    <row r="15106" spans="3:3">
      <c r="C15106" s="13">
        <f t="shared" ca="1" si="1020"/>
        <v>2008.7423090173625</v>
      </c>
    </row>
    <row r="15107" spans="3:3">
      <c r="C15107" s="13">
        <f t="shared" ca="1" si="1020"/>
        <v>1989.6573062755235</v>
      </c>
    </row>
    <row r="15108" spans="3:3">
      <c r="C15108" s="13">
        <f t="shared" ca="1" si="1020"/>
        <v>2000.7629061064354</v>
      </c>
    </row>
    <row r="15109" spans="3:3">
      <c r="C15109" s="13">
        <f t="shared" ca="1" si="1020"/>
        <v>2008.6142169532441</v>
      </c>
    </row>
    <row r="15110" spans="3:3">
      <c r="C15110" s="13">
        <f t="shared" ca="1" si="1020"/>
        <v>2017.3934158878646</v>
      </c>
    </row>
    <row r="15111" spans="3:3">
      <c r="C15111" s="13">
        <f t="shared" ca="1" si="1020"/>
        <v>2005.4913182315165</v>
      </c>
    </row>
    <row r="15112" spans="3:3">
      <c r="C15112" s="13">
        <f t="shared" ca="1" si="1020"/>
        <v>1986.4955392846273</v>
      </c>
    </row>
    <row r="15113" spans="3:3">
      <c r="C15113" s="13">
        <f t="shared" ca="1" si="1020"/>
        <v>1993.7514106151177</v>
      </c>
    </row>
    <row r="15114" spans="3:3">
      <c r="C15114" s="13">
        <f t="shared" ca="1" si="1020"/>
        <v>2019.7481429195698</v>
      </c>
    </row>
    <row r="15115" spans="3:3">
      <c r="C15115" s="13">
        <f t="shared" ca="1" si="1020"/>
        <v>2008.7334623531033</v>
      </c>
    </row>
    <row r="15116" spans="3:3">
      <c r="C15116" s="13">
        <f t="shared" ca="1" si="1020"/>
        <v>1997.327108205249</v>
      </c>
    </row>
    <row r="15117" spans="3:3">
      <c r="C15117" s="13">
        <f t="shared" ca="1" si="1020"/>
        <v>1989.604834536862</v>
      </c>
    </row>
    <row r="15118" spans="3:3">
      <c r="C15118" s="13">
        <f t="shared" ca="1" si="1020"/>
        <v>2004.3173076391781</v>
      </c>
    </row>
    <row r="15119" spans="3:3">
      <c r="C15119" s="13">
        <f t="shared" ca="1" si="1020"/>
        <v>1987.989650579191</v>
      </c>
    </row>
    <row r="15120" spans="3:3">
      <c r="C15120" s="13">
        <f t="shared" ca="1" si="1020"/>
        <v>1997.3200487859021</v>
      </c>
    </row>
    <row r="15121" spans="3:3">
      <c r="C15121" s="13">
        <f t="shared" ca="1" si="1020"/>
        <v>1994.0187146246665</v>
      </c>
    </row>
    <row r="15122" spans="3:3">
      <c r="C15122" s="13">
        <f t="shared" ca="1" si="1020"/>
        <v>1996.7928025206461</v>
      </c>
    </row>
    <row r="15123" spans="3:3">
      <c r="C15123" s="13">
        <f t="shared" ca="1" si="1020"/>
        <v>1991.3005087966615</v>
      </c>
    </row>
    <row r="15124" spans="3:3">
      <c r="C15124" s="13">
        <f t="shared" ca="1" si="1020"/>
        <v>1998.5678917181076</v>
      </c>
    </row>
    <row r="15125" spans="3:3">
      <c r="C15125" s="13">
        <f t="shared" ca="1" si="1020"/>
        <v>2012.5120477584476</v>
      </c>
    </row>
    <row r="15126" spans="3:3">
      <c r="C15126" s="13">
        <f t="shared" ca="1" si="1020"/>
        <v>1995.8921363072861</v>
      </c>
    </row>
    <row r="15127" spans="3:3">
      <c r="C15127" s="13">
        <f t="shared" ca="1" si="1020"/>
        <v>1990.3224224269272</v>
      </c>
    </row>
    <row r="15128" spans="3:3">
      <c r="C15128" s="13">
        <f t="shared" ref="C15128:C15191" ca="1" si="1021">NORMINV(RAND(),$D$3,$G$3)</f>
        <v>2003.6345446465136</v>
      </c>
    </row>
    <row r="15129" spans="3:3">
      <c r="C15129" s="13">
        <f t="shared" ca="1" si="1021"/>
        <v>1980.8841678505028</v>
      </c>
    </row>
    <row r="15130" spans="3:3">
      <c r="C15130" s="13">
        <f t="shared" ca="1" si="1021"/>
        <v>1995.3097023928024</v>
      </c>
    </row>
    <row r="15131" spans="3:3">
      <c r="C15131" s="13">
        <f t="shared" ca="1" si="1021"/>
        <v>2000.2552576647533</v>
      </c>
    </row>
    <row r="15132" spans="3:3">
      <c r="C15132" s="13">
        <f t="shared" ca="1" si="1021"/>
        <v>1998.8596681521456</v>
      </c>
    </row>
    <row r="15133" spans="3:3">
      <c r="C15133" s="13">
        <f t="shared" ca="1" si="1021"/>
        <v>1995.2730446090063</v>
      </c>
    </row>
    <row r="15134" spans="3:3">
      <c r="C15134" s="13">
        <f t="shared" ca="1" si="1021"/>
        <v>2008.3674447240724</v>
      </c>
    </row>
    <row r="15135" spans="3:3">
      <c r="C15135" s="13">
        <f t="shared" ca="1" si="1021"/>
        <v>2007.7590745239099</v>
      </c>
    </row>
    <row r="15136" spans="3:3">
      <c r="C15136" s="13">
        <f t="shared" ca="1" si="1021"/>
        <v>1996.0784574486165</v>
      </c>
    </row>
    <row r="15137" spans="3:3">
      <c r="C15137" s="13">
        <f t="shared" ca="1" si="1021"/>
        <v>1997.3073621447859</v>
      </c>
    </row>
    <row r="15138" spans="3:3">
      <c r="C15138" s="13">
        <f t="shared" ca="1" si="1021"/>
        <v>2014.3291304887684</v>
      </c>
    </row>
    <row r="15139" spans="3:3">
      <c r="C15139" s="13">
        <f t="shared" ca="1" si="1021"/>
        <v>2010.263332512334</v>
      </c>
    </row>
    <row r="15140" spans="3:3">
      <c r="C15140" s="13">
        <f t="shared" ca="1" si="1021"/>
        <v>2024.9772067810482</v>
      </c>
    </row>
    <row r="15141" spans="3:3">
      <c r="C15141" s="13">
        <f t="shared" ca="1" si="1021"/>
        <v>2010.598362137413</v>
      </c>
    </row>
    <row r="15142" spans="3:3">
      <c r="C15142" s="13">
        <f t="shared" ca="1" si="1021"/>
        <v>2019.2674338497006</v>
      </c>
    </row>
    <row r="15143" spans="3:3">
      <c r="C15143" s="13">
        <f t="shared" ca="1" si="1021"/>
        <v>1985.9478588997158</v>
      </c>
    </row>
    <row r="15144" spans="3:3">
      <c r="C15144" s="13">
        <f t="shared" ca="1" si="1021"/>
        <v>1999.8188017619623</v>
      </c>
    </row>
    <row r="15145" spans="3:3">
      <c r="C15145" s="13">
        <f t="shared" ca="1" si="1021"/>
        <v>1979.5173526491378</v>
      </c>
    </row>
    <row r="15146" spans="3:3">
      <c r="C15146" s="13">
        <f t="shared" ca="1" si="1021"/>
        <v>2009.4238278249031</v>
      </c>
    </row>
    <row r="15147" spans="3:3">
      <c r="C15147" s="13">
        <f t="shared" ca="1" si="1021"/>
        <v>2025.8357063025146</v>
      </c>
    </row>
    <row r="15148" spans="3:3">
      <c r="C15148" s="13">
        <f t="shared" ca="1" si="1021"/>
        <v>2003.3391576850479</v>
      </c>
    </row>
    <row r="15149" spans="3:3">
      <c r="C15149" s="13">
        <f t="shared" ca="1" si="1021"/>
        <v>2008.1621102387569</v>
      </c>
    </row>
    <row r="15150" spans="3:3">
      <c r="C15150" s="13">
        <f t="shared" ca="1" si="1021"/>
        <v>2002.0789658047031</v>
      </c>
    </row>
    <row r="15151" spans="3:3">
      <c r="C15151" s="13">
        <f t="shared" ca="1" si="1021"/>
        <v>2010.0424172737196</v>
      </c>
    </row>
    <row r="15152" spans="3:3">
      <c r="C15152" s="13">
        <f t="shared" ca="1" si="1021"/>
        <v>2011.9803562028665</v>
      </c>
    </row>
    <row r="15153" spans="3:3">
      <c r="C15153" s="13">
        <f t="shared" ca="1" si="1021"/>
        <v>1983.4994057431845</v>
      </c>
    </row>
    <row r="15154" spans="3:3">
      <c r="C15154" s="13">
        <f t="shared" ca="1" si="1021"/>
        <v>2014.7156589500701</v>
      </c>
    </row>
    <row r="15155" spans="3:3">
      <c r="C15155" s="13">
        <f t="shared" ca="1" si="1021"/>
        <v>2007.5377984841691</v>
      </c>
    </row>
    <row r="15156" spans="3:3">
      <c r="C15156" s="13">
        <f t="shared" ca="1" si="1021"/>
        <v>2021.7179679983321</v>
      </c>
    </row>
    <row r="15157" spans="3:3">
      <c r="C15157" s="13">
        <f t="shared" ca="1" si="1021"/>
        <v>1995.4370919792975</v>
      </c>
    </row>
    <row r="15158" spans="3:3">
      <c r="C15158" s="13">
        <f t="shared" ca="1" si="1021"/>
        <v>2011.2475153050111</v>
      </c>
    </row>
    <row r="15159" spans="3:3">
      <c r="C15159" s="13">
        <f t="shared" ca="1" si="1021"/>
        <v>2004.8162083959321</v>
      </c>
    </row>
    <row r="15160" spans="3:3">
      <c r="C15160" s="13">
        <f t="shared" ca="1" si="1021"/>
        <v>1991.1508160066505</v>
      </c>
    </row>
    <row r="15161" spans="3:3">
      <c r="C15161" s="13">
        <f t="shared" ca="1" si="1021"/>
        <v>1980.2168260676228</v>
      </c>
    </row>
    <row r="15162" spans="3:3">
      <c r="C15162" s="13">
        <f t="shared" ca="1" si="1021"/>
        <v>2012.7542989835617</v>
      </c>
    </row>
    <row r="15163" spans="3:3">
      <c r="C15163" s="13">
        <f t="shared" ca="1" si="1021"/>
        <v>1980.3723639430252</v>
      </c>
    </row>
    <row r="15164" spans="3:3">
      <c r="C15164" s="13">
        <f t="shared" ca="1" si="1021"/>
        <v>1991.6809859142202</v>
      </c>
    </row>
    <row r="15165" spans="3:3">
      <c r="C15165" s="13">
        <f t="shared" ca="1" si="1021"/>
        <v>1976.8485115991093</v>
      </c>
    </row>
    <row r="15166" spans="3:3">
      <c r="C15166" s="13">
        <f t="shared" ca="1" si="1021"/>
        <v>2009.2378798872085</v>
      </c>
    </row>
    <row r="15167" spans="3:3">
      <c r="C15167" s="13">
        <f t="shared" ca="1" si="1021"/>
        <v>2002.4496703448369</v>
      </c>
    </row>
    <row r="15168" spans="3:3">
      <c r="C15168" s="13">
        <f t="shared" ca="1" si="1021"/>
        <v>1992.5271253793185</v>
      </c>
    </row>
    <row r="15169" spans="3:3">
      <c r="C15169" s="13">
        <f t="shared" ca="1" si="1021"/>
        <v>2006.260314815167</v>
      </c>
    </row>
    <row r="15170" spans="3:3">
      <c r="C15170" s="13">
        <f t="shared" ca="1" si="1021"/>
        <v>2006.4660550907188</v>
      </c>
    </row>
    <row r="15171" spans="3:3">
      <c r="C15171" s="13">
        <f t="shared" ca="1" si="1021"/>
        <v>2024.9944514719264</v>
      </c>
    </row>
    <row r="15172" spans="3:3">
      <c r="C15172" s="13">
        <f t="shared" ca="1" si="1021"/>
        <v>1998.6540280356601</v>
      </c>
    </row>
    <row r="15173" spans="3:3">
      <c r="C15173" s="13">
        <f t="shared" ca="1" si="1021"/>
        <v>1995.714980789294</v>
      </c>
    </row>
    <row r="15174" spans="3:3">
      <c r="C15174" s="13">
        <f t="shared" ca="1" si="1021"/>
        <v>2019.1967317578162</v>
      </c>
    </row>
    <row r="15175" spans="3:3">
      <c r="C15175" s="13">
        <f t="shared" ca="1" si="1021"/>
        <v>2003.6007210788302</v>
      </c>
    </row>
    <row r="15176" spans="3:3">
      <c r="C15176" s="13">
        <f t="shared" ca="1" si="1021"/>
        <v>2001.0692798786702</v>
      </c>
    </row>
    <row r="15177" spans="3:3">
      <c r="C15177" s="13">
        <f t="shared" ca="1" si="1021"/>
        <v>1999.3793264885664</v>
      </c>
    </row>
    <row r="15178" spans="3:3">
      <c r="C15178" s="13">
        <f t="shared" ca="1" si="1021"/>
        <v>2008.37436331463</v>
      </c>
    </row>
    <row r="15179" spans="3:3">
      <c r="C15179" s="13">
        <f t="shared" ca="1" si="1021"/>
        <v>2011.425294006126</v>
      </c>
    </row>
    <row r="15180" spans="3:3">
      <c r="C15180" s="13">
        <f t="shared" ca="1" si="1021"/>
        <v>1990.2238701087285</v>
      </c>
    </row>
    <row r="15181" spans="3:3">
      <c r="C15181" s="13">
        <f t="shared" ca="1" si="1021"/>
        <v>1995.4956369327342</v>
      </c>
    </row>
    <row r="15182" spans="3:3">
      <c r="C15182" s="13">
        <f t="shared" ca="1" si="1021"/>
        <v>2000.9533368501727</v>
      </c>
    </row>
    <row r="15183" spans="3:3">
      <c r="C15183" s="13">
        <f t="shared" ca="1" si="1021"/>
        <v>2016.0291427372476</v>
      </c>
    </row>
    <row r="15184" spans="3:3">
      <c r="C15184" s="13">
        <f t="shared" ca="1" si="1021"/>
        <v>1993.9445648050021</v>
      </c>
    </row>
    <row r="15185" spans="3:3">
      <c r="C15185" s="13">
        <f t="shared" ca="1" si="1021"/>
        <v>1990.9561435265339</v>
      </c>
    </row>
    <row r="15186" spans="3:3">
      <c r="C15186" s="13">
        <f t="shared" ca="1" si="1021"/>
        <v>1998.711932083826</v>
      </c>
    </row>
    <row r="15187" spans="3:3">
      <c r="C15187" s="13">
        <f t="shared" ca="1" si="1021"/>
        <v>1993.2292609596577</v>
      </c>
    </row>
    <row r="15188" spans="3:3">
      <c r="C15188" s="13">
        <f t="shared" ca="1" si="1021"/>
        <v>1991.0056240250842</v>
      </c>
    </row>
    <row r="15189" spans="3:3">
      <c r="C15189" s="13">
        <f t="shared" ca="1" si="1021"/>
        <v>1988.9444045968648</v>
      </c>
    </row>
    <row r="15190" spans="3:3">
      <c r="C15190" s="13">
        <f t="shared" ca="1" si="1021"/>
        <v>1998.7259418906585</v>
      </c>
    </row>
    <row r="15191" spans="3:3">
      <c r="C15191" s="13">
        <f t="shared" ca="1" si="1021"/>
        <v>2000.5819272670442</v>
      </c>
    </row>
    <row r="15192" spans="3:3">
      <c r="C15192" s="13">
        <f t="shared" ref="C15192:C15255" ca="1" si="1022">NORMINV(RAND(),$D$3,$G$3)</f>
        <v>1974.100364157327</v>
      </c>
    </row>
    <row r="15193" spans="3:3">
      <c r="C15193" s="13">
        <f t="shared" ca="1" si="1022"/>
        <v>1999.9563145371617</v>
      </c>
    </row>
    <row r="15194" spans="3:3">
      <c r="C15194" s="13">
        <f t="shared" ca="1" si="1022"/>
        <v>2013.9401694189758</v>
      </c>
    </row>
    <row r="15195" spans="3:3">
      <c r="C15195" s="13">
        <f t="shared" ca="1" si="1022"/>
        <v>1995.1618519903107</v>
      </c>
    </row>
    <row r="15196" spans="3:3">
      <c r="C15196" s="13">
        <f t="shared" ca="1" si="1022"/>
        <v>2006.4519516538373</v>
      </c>
    </row>
    <row r="15197" spans="3:3">
      <c r="C15197" s="13">
        <f t="shared" ca="1" si="1022"/>
        <v>1993.8983298006781</v>
      </c>
    </row>
    <row r="15198" spans="3:3">
      <c r="C15198" s="13">
        <f t="shared" ca="1" si="1022"/>
        <v>2002.7838737435707</v>
      </c>
    </row>
    <row r="15199" spans="3:3">
      <c r="C15199" s="13">
        <f t="shared" ca="1" si="1022"/>
        <v>1992.9500335948815</v>
      </c>
    </row>
    <row r="15200" spans="3:3">
      <c r="C15200" s="13">
        <f t="shared" ca="1" si="1022"/>
        <v>1981.0493073961222</v>
      </c>
    </row>
    <row r="15201" spans="3:3">
      <c r="C15201" s="13">
        <f t="shared" ca="1" si="1022"/>
        <v>2007.3091806462205</v>
      </c>
    </row>
    <row r="15202" spans="3:3">
      <c r="C15202" s="13">
        <f t="shared" ca="1" si="1022"/>
        <v>1993.9092399810741</v>
      </c>
    </row>
    <row r="15203" spans="3:3">
      <c r="C15203" s="13">
        <f t="shared" ca="1" si="1022"/>
        <v>2008.8557001858439</v>
      </c>
    </row>
    <row r="15204" spans="3:3">
      <c r="C15204" s="13">
        <f t="shared" ca="1" si="1022"/>
        <v>1986.5821643444383</v>
      </c>
    </row>
    <row r="15205" spans="3:3">
      <c r="C15205" s="13">
        <f t="shared" ca="1" si="1022"/>
        <v>2001.3119244920547</v>
      </c>
    </row>
    <row r="15206" spans="3:3">
      <c r="C15206" s="13">
        <f t="shared" ca="1" si="1022"/>
        <v>1977.9983516134971</v>
      </c>
    </row>
    <row r="15207" spans="3:3">
      <c r="C15207" s="13">
        <f t="shared" ca="1" si="1022"/>
        <v>2002.8948932403082</v>
      </c>
    </row>
    <row r="15208" spans="3:3">
      <c r="C15208" s="13">
        <f t="shared" ca="1" si="1022"/>
        <v>1985.2380696351318</v>
      </c>
    </row>
    <row r="15209" spans="3:3">
      <c r="C15209" s="13">
        <f t="shared" ca="1" si="1022"/>
        <v>2001.783079281008</v>
      </c>
    </row>
    <row r="15210" spans="3:3">
      <c r="C15210" s="13">
        <f t="shared" ca="1" si="1022"/>
        <v>2008.6175046624962</v>
      </c>
    </row>
    <row r="15211" spans="3:3">
      <c r="C15211" s="13">
        <f t="shared" ca="1" si="1022"/>
        <v>1980.139174274062</v>
      </c>
    </row>
    <row r="15212" spans="3:3">
      <c r="C15212" s="13">
        <f t="shared" ca="1" si="1022"/>
        <v>2003.83438813464</v>
      </c>
    </row>
    <row r="15213" spans="3:3">
      <c r="C15213" s="13">
        <f t="shared" ca="1" si="1022"/>
        <v>2008.5817919449976</v>
      </c>
    </row>
    <row r="15214" spans="3:3">
      <c r="C15214" s="13">
        <f t="shared" ca="1" si="1022"/>
        <v>2003.4199339553932</v>
      </c>
    </row>
    <row r="15215" spans="3:3">
      <c r="C15215" s="13">
        <f t="shared" ca="1" si="1022"/>
        <v>1997.4357865568552</v>
      </c>
    </row>
    <row r="15216" spans="3:3">
      <c r="C15216" s="13">
        <f t="shared" ca="1" si="1022"/>
        <v>2003.9717766245622</v>
      </c>
    </row>
    <row r="15217" spans="3:3">
      <c r="C15217" s="13">
        <f t="shared" ca="1" si="1022"/>
        <v>1988.1126035490272</v>
      </c>
    </row>
    <row r="15218" spans="3:3">
      <c r="C15218" s="13">
        <f t="shared" ca="1" si="1022"/>
        <v>2002.4436662689518</v>
      </c>
    </row>
    <row r="15219" spans="3:3">
      <c r="C15219" s="13">
        <f t="shared" ca="1" si="1022"/>
        <v>2015.4124854821862</v>
      </c>
    </row>
    <row r="15220" spans="3:3">
      <c r="C15220" s="13">
        <f t="shared" ca="1" si="1022"/>
        <v>1979.5904637259935</v>
      </c>
    </row>
    <row r="15221" spans="3:3">
      <c r="C15221" s="13">
        <f t="shared" ca="1" si="1022"/>
        <v>2003.0468452094074</v>
      </c>
    </row>
    <row r="15222" spans="3:3">
      <c r="C15222" s="13">
        <f t="shared" ca="1" si="1022"/>
        <v>2002.9235721867904</v>
      </c>
    </row>
    <row r="15223" spans="3:3">
      <c r="C15223" s="13">
        <f t="shared" ca="1" si="1022"/>
        <v>2009.4491218776659</v>
      </c>
    </row>
    <row r="15224" spans="3:3">
      <c r="C15224" s="13">
        <f t="shared" ca="1" si="1022"/>
        <v>1993.5538531860964</v>
      </c>
    </row>
    <row r="15225" spans="3:3">
      <c r="C15225" s="13">
        <f t="shared" ca="1" si="1022"/>
        <v>1993.5215770235511</v>
      </c>
    </row>
    <row r="15226" spans="3:3">
      <c r="C15226" s="13">
        <f t="shared" ca="1" si="1022"/>
        <v>1995.3677337808435</v>
      </c>
    </row>
    <row r="15227" spans="3:3">
      <c r="C15227" s="13">
        <f t="shared" ca="1" si="1022"/>
        <v>2019.4494599706684</v>
      </c>
    </row>
    <row r="15228" spans="3:3">
      <c r="C15228" s="13">
        <f t="shared" ca="1" si="1022"/>
        <v>2008.6200029550214</v>
      </c>
    </row>
    <row r="15229" spans="3:3">
      <c r="C15229" s="13">
        <f t="shared" ca="1" si="1022"/>
        <v>2000.6593462752583</v>
      </c>
    </row>
    <row r="15230" spans="3:3">
      <c r="C15230" s="13">
        <f t="shared" ca="1" si="1022"/>
        <v>2013.0073649579042</v>
      </c>
    </row>
    <row r="15231" spans="3:3">
      <c r="C15231" s="13">
        <f t="shared" ca="1" si="1022"/>
        <v>2013.9194502594924</v>
      </c>
    </row>
    <row r="15232" spans="3:3">
      <c r="C15232" s="13">
        <f t="shared" ca="1" si="1022"/>
        <v>2003.4845365460442</v>
      </c>
    </row>
    <row r="15233" spans="3:3">
      <c r="C15233" s="13">
        <f t="shared" ca="1" si="1022"/>
        <v>1994.9643948495427</v>
      </c>
    </row>
    <row r="15234" spans="3:3">
      <c r="C15234" s="13">
        <f t="shared" ca="1" si="1022"/>
        <v>2014.4588269754256</v>
      </c>
    </row>
    <row r="15235" spans="3:3">
      <c r="C15235" s="13">
        <f t="shared" ca="1" si="1022"/>
        <v>1995.824210688862</v>
      </c>
    </row>
    <row r="15236" spans="3:3">
      <c r="C15236" s="13">
        <f t="shared" ca="1" si="1022"/>
        <v>2005.2489897167377</v>
      </c>
    </row>
    <row r="15237" spans="3:3">
      <c r="C15237" s="13">
        <f t="shared" ca="1" si="1022"/>
        <v>1989.1863358917594</v>
      </c>
    </row>
    <row r="15238" spans="3:3">
      <c r="C15238" s="13">
        <f t="shared" ca="1" si="1022"/>
        <v>2005.5873036473961</v>
      </c>
    </row>
    <row r="15239" spans="3:3">
      <c r="C15239" s="13">
        <f t="shared" ca="1" si="1022"/>
        <v>2004.4243277295925</v>
      </c>
    </row>
    <row r="15240" spans="3:3">
      <c r="C15240" s="13">
        <f t="shared" ca="1" si="1022"/>
        <v>1994.1024825244506</v>
      </c>
    </row>
    <row r="15241" spans="3:3">
      <c r="C15241" s="13">
        <f t="shared" ca="1" si="1022"/>
        <v>2003.2626490734476</v>
      </c>
    </row>
    <row r="15242" spans="3:3">
      <c r="C15242" s="13">
        <f t="shared" ca="1" si="1022"/>
        <v>1993.367530232739</v>
      </c>
    </row>
    <row r="15243" spans="3:3">
      <c r="C15243" s="13">
        <f t="shared" ca="1" si="1022"/>
        <v>2007.9456529035251</v>
      </c>
    </row>
    <row r="15244" spans="3:3">
      <c r="C15244" s="13">
        <f t="shared" ca="1" si="1022"/>
        <v>2002.0695900862588</v>
      </c>
    </row>
    <row r="15245" spans="3:3">
      <c r="C15245" s="13">
        <f t="shared" ca="1" si="1022"/>
        <v>2001.3406869567455</v>
      </c>
    </row>
    <row r="15246" spans="3:3">
      <c r="C15246" s="13">
        <f t="shared" ca="1" si="1022"/>
        <v>2008.3477375897087</v>
      </c>
    </row>
    <row r="15247" spans="3:3">
      <c r="C15247" s="13">
        <f t="shared" ca="1" si="1022"/>
        <v>2002.1678685799495</v>
      </c>
    </row>
    <row r="15248" spans="3:3">
      <c r="C15248" s="13">
        <f t="shared" ca="1" si="1022"/>
        <v>2014.2204179410187</v>
      </c>
    </row>
    <row r="15249" spans="3:3">
      <c r="C15249" s="13">
        <f t="shared" ca="1" si="1022"/>
        <v>1983.8647318835576</v>
      </c>
    </row>
    <row r="15250" spans="3:3">
      <c r="C15250" s="13">
        <f t="shared" ca="1" si="1022"/>
        <v>2019.6175567794255</v>
      </c>
    </row>
    <row r="15251" spans="3:3">
      <c r="C15251" s="13">
        <f t="shared" ca="1" si="1022"/>
        <v>2028.2653644588247</v>
      </c>
    </row>
    <row r="15252" spans="3:3">
      <c r="C15252" s="13">
        <f t="shared" ca="1" si="1022"/>
        <v>1987.2935194954325</v>
      </c>
    </row>
    <row r="15253" spans="3:3">
      <c r="C15253" s="13">
        <f t="shared" ca="1" si="1022"/>
        <v>2003.6935705285596</v>
      </c>
    </row>
    <row r="15254" spans="3:3">
      <c r="C15254" s="13">
        <f t="shared" ca="1" si="1022"/>
        <v>1998.2035358541953</v>
      </c>
    </row>
    <row r="15255" spans="3:3">
      <c r="C15255" s="13">
        <f t="shared" ca="1" si="1022"/>
        <v>2010.0119128758465</v>
      </c>
    </row>
    <row r="15256" spans="3:3">
      <c r="C15256" s="13">
        <f t="shared" ref="C15256:C15319" ca="1" si="1023">NORMINV(RAND(),$D$3,$G$3)</f>
        <v>2008.0261337118159</v>
      </c>
    </row>
    <row r="15257" spans="3:3">
      <c r="C15257" s="13">
        <f t="shared" ca="1" si="1023"/>
        <v>2001.18926323595</v>
      </c>
    </row>
    <row r="15258" spans="3:3">
      <c r="C15258" s="13">
        <f t="shared" ca="1" si="1023"/>
        <v>2013.4840977392075</v>
      </c>
    </row>
    <row r="15259" spans="3:3">
      <c r="C15259" s="13">
        <f t="shared" ca="1" si="1023"/>
        <v>1987.3204721217942</v>
      </c>
    </row>
    <row r="15260" spans="3:3">
      <c r="C15260" s="13">
        <f t="shared" ca="1" si="1023"/>
        <v>1989.9508344123967</v>
      </c>
    </row>
    <row r="15261" spans="3:3">
      <c r="C15261" s="13">
        <f t="shared" ca="1" si="1023"/>
        <v>2009.9124013434939</v>
      </c>
    </row>
    <row r="15262" spans="3:3">
      <c r="C15262" s="13">
        <f t="shared" ca="1" si="1023"/>
        <v>1989.3923394103733</v>
      </c>
    </row>
    <row r="15263" spans="3:3">
      <c r="C15263" s="13">
        <f t="shared" ca="1" si="1023"/>
        <v>1994.4595953801852</v>
      </c>
    </row>
    <row r="15264" spans="3:3">
      <c r="C15264" s="13">
        <f t="shared" ca="1" si="1023"/>
        <v>1999.6210880519138</v>
      </c>
    </row>
    <row r="15265" spans="3:3">
      <c r="C15265" s="13">
        <f t="shared" ca="1" si="1023"/>
        <v>1966.6303004770734</v>
      </c>
    </row>
    <row r="15266" spans="3:3">
      <c r="C15266" s="13">
        <f t="shared" ca="1" si="1023"/>
        <v>1992.0143280049506</v>
      </c>
    </row>
    <row r="15267" spans="3:3">
      <c r="C15267" s="13">
        <f t="shared" ca="1" si="1023"/>
        <v>1996.3904795528554</v>
      </c>
    </row>
    <row r="15268" spans="3:3">
      <c r="C15268" s="13">
        <f t="shared" ca="1" si="1023"/>
        <v>1984.0799560516166</v>
      </c>
    </row>
    <row r="15269" spans="3:3">
      <c r="C15269" s="13">
        <f t="shared" ca="1" si="1023"/>
        <v>2003.6713614372914</v>
      </c>
    </row>
    <row r="15270" spans="3:3">
      <c r="C15270" s="13">
        <f t="shared" ca="1" si="1023"/>
        <v>2004.9768565435411</v>
      </c>
    </row>
    <row r="15271" spans="3:3">
      <c r="C15271" s="13">
        <f t="shared" ca="1" si="1023"/>
        <v>2025.9842735313259</v>
      </c>
    </row>
    <row r="15272" spans="3:3">
      <c r="C15272" s="13">
        <f t="shared" ca="1" si="1023"/>
        <v>1993.0498716922948</v>
      </c>
    </row>
    <row r="15273" spans="3:3">
      <c r="C15273" s="13">
        <f t="shared" ca="1" si="1023"/>
        <v>1987.7311209926931</v>
      </c>
    </row>
    <row r="15274" spans="3:3">
      <c r="C15274" s="13">
        <f t="shared" ca="1" si="1023"/>
        <v>1997.4231163280019</v>
      </c>
    </row>
    <row r="15275" spans="3:3">
      <c r="C15275" s="13">
        <f t="shared" ca="1" si="1023"/>
        <v>2002.8077108873315</v>
      </c>
    </row>
    <row r="15276" spans="3:3">
      <c r="C15276" s="13">
        <f t="shared" ca="1" si="1023"/>
        <v>2019.7101063651055</v>
      </c>
    </row>
    <row r="15277" spans="3:3">
      <c r="C15277" s="13">
        <f t="shared" ca="1" si="1023"/>
        <v>1999.3766061499723</v>
      </c>
    </row>
    <row r="15278" spans="3:3">
      <c r="C15278" s="13">
        <f t="shared" ca="1" si="1023"/>
        <v>2015.1085419859069</v>
      </c>
    </row>
    <row r="15279" spans="3:3">
      <c r="C15279" s="13">
        <f t="shared" ca="1" si="1023"/>
        <v>1999.7196211499895</v>
      </c>
    </row>
    <row r="15280" spans="3:3">
      <c r="C15280" s="13">
        <f t="shared" ca="1" si="1023"/>
        <v>1999.05304716414</v>
      </c>
    </row>
    <row r="15281" spans="3:3">
      <c r="C15281" s="13">
        <f t="shared" ca="1" si="1023"/>
        <v>2003.7564018441135</v>
      </c>
    </row>
    <row r="15282" spans="3:3">
      <c r="C15282" s="13">
        <f t="shared" ca="1" si="1023"/>
        <v>1989.5089619576911</v>
      </c>
    </row>
    <row r="15283" spans="3:3">
      <c r="C15283" s="13">
        <f t="shared" ca="1" si="1023"/>
        <v>2003.9728316698283</v>
      </c>
    </row>
    <row r="15284" spans="3:3">
      <c r="C15284" s="13">
        <f t="shared" ca="1" si="1023"/>
        <v>1999.5262097026566</v>
      </c>
    </row>
    <row r="15285" spans="3:3">
      <c r="C15285" s="13">
        <f t="shared" ca="1" si="1023"/>
        <v>1998.2094676791819</v>
      </c>
    </row>
    <row r="15286" spans="3:3">
      <c r="C15286" s="13">
        <f t="shared" ca="1" si="1023"/>
        <v>1988.8303407585092</v>
      </c>
    </row>
    <row r="15287" spans="3:3">
      <c r="C15287" s="13">
        <f t="shared" ca="1" si="1023"/>
        <v>2003.2730686601419</v>
      </c>
    </row>
    <row r="15288" spans="3:3">
      <c r="C15288" s="13">
        <f t="shared" ca="1" si="1023"/>
        <v>1983.4098717569682</v>
      </c>
    </row>
    <row r="15289" spans="3:3">
      <c r="C15289" s="13">
        <f t="shared" ca="1" si="1023"/>
        <v>1990.5659441448008</v>
      </c>
    </row>
    <row r="15290" spans="3:3">
      <c r="C15290" s="13">
        <f t="shared" ca="1" si="1023"/>
        <v>1992.1155911231908</v>
      </c>
    </row>
    <row r="15291" spans="3:3">
      <c r="C15291" s="13">
        <f t="shared" ca="1" si="1023"/>
        <v>2015.979525894377</v>
      </c>
    </row>
    <row r="15292" spans="3:3">
      <c r="C15292" s="13">
        <f t="shared" ca="1" si="1023"/>
        <v>1979.7094666932353</v>
      </c>
    </row>
    <row r="15293" spans="3:3">
      <c r="C15293" s="13">
        <f t="shared" ca="1" si="1023"/>
        <v>2002.6312090872616</v>
      </c>
    </row>
    <row r="15294" spans="3:3">
      <c r="C15294" s="13">
        <f t="shared" ca="1" si="1023"/>
        <v>2005.0921528303309</v>
      </c>
    </row>
    <row r="15295" spans="3:3">
      <c r="C15295" s="13">
        <f t="shared" ca="1" si="1023"/>
        <v>1996.5767536100329</v>
      </c>
    </row>
    <row r="15296" spans="3:3">
      <c r="C15296" s="13">
        <f t="shared" ca="1" si="1023"/>
        <v>1999.6731375545276</v>
      </c>
    </row>
    <row r="15297" spans="3:3">
      <c r="C15297" s="13">
        <f t="shared" ca="1" si="1023"/>
        <v>2006.33742569439</v>
      </c>
    </row>
    <row r="15298" spans="3:3">
      <c r="C15298" s="13">
        <f t="shared" ca="1" si="1023"/>
        <v>2009.1050489303746</v>
      </c>
    </row>
    <row r="15299" spans="3:3">
      <c r="C15299" s="13">
        <f t="shared" ca="1" si="1023"/>
        <v>1988.7062805064254</v>
      </c>
    </row>
    <row r="15300" spans="3:3">
      <c r="C15300" s="13">
        <f t="shared" ca="1" si="1023"/>
        <v>2000.5074189346899</v>
      </c>
    </row>
    <row r="15301" spans="3:3">
      <c r="C15301" s="13">
        <f t="shared" ca="1" si="1023"/>
        <v>1973.7728861807409</v>
      </c>
    </row>
    <row r="15302" spans="3:3">
      <c r="C15302" s="13">
        <f t="shared" ca="1" si="1023"/>
        <v>1997.04112208739</v>
      </c>
    </row>
    <row r="15303" spans="3:3">
      <c r="C15303" s="13">
        <f t="shared" ca="1" si="1023"/>
        <v>2007.6532803771036</v>
      </c>
    </row>
    <row r="15304" spans="3:3">
      <c r="C15304" s="13">
        <f t="shared" ca="1" si="1023"/>
        <v>1999.6052245630506</v>
      </c>
    </row>
    <row r="15305" spans="3:3">
      <c r="C15305" s="13">
        <f t="shared" ca="1" si="1023"/>
        <v>1998.0736020001623</v>
      </c>
    </row>
    <row r="15306" spans="3:3">
      <c r="C15306" s="13">
        <f t="shared" ca="1" si="1023"/>
        <v>1994.3626880800734</v>
      </c>
    </row>
    <row r="15307" spans="3:3">
      <c r="C15307" s="13">
        <f t="shared" ca="1" si="1023"/>
        <v>2002.6480237850483</v>
      </c>
    </row>
    <row r="15308" spans="3:3">
      <c r="C15308" s="13">
        <f t="shared" ca="1" si="1023"/>
        <v>2011.3850102791698</v>
      </c>
    </row>
    <row r="15309" spans="3:3">
      <c r="C15309" s="13">
        <f t="shared" ca="1" si="1023"/>
        <v>2002.9144492232483</v>
      </c>
    </row>
    <row r="15310" spans="3:3">
      <c r="C15310" s="13">
        <f t="shared" ca="1" si="1023"/>
        <v>2015.7781427435591</v>
      </c>
    </row>
    <row r="15311" spans="3:3">
      <c r="C15311" s="13">
        <f t="shared" ca="1" si="1023"/>
        <v>1984.0683131247245</v>
      </c>
    </row>
    <row r="15312" spans="3:3">
      <c r="C15312" s="13">
        <f t="shared" ca="1" si="1023"/>
        <v>2011.722456243828</v>
      </c>
    </row>
    <row r="15313" spans="3:3">
      <c r="C15313" s="13">
        <f t="shared" ca="1" si="1023"/>
        <v>1976.6408669411792</v>
      </c>
    </row>
    <row r="15314" spans="3:3">
      <c r="C15314" s="13">
        <f t="shared" ca="1" si="1023"/>
        <v>1977.6055528273077</v>
      </c>
    </row>
    <row r="15315" spans="3:3">
      <c r="C15315" s="13">
        <f t="shared" ca="1" si="1023"/>
        <v>1989.9108975080042</v>
      </c>
    </row>
    <row r="15316" spans="3:3">
      <c r="C15316" s="13">
        <f t="shared" ca="1" si="1023"/>
        <v>1993.4688629827965</v>
      </c>
    </row>
    <row r="15317" spans="3:3">
      <c r="C15317" s="13">
        <f t="shared" ca="1" si="1023"/>
        <v>2011.2412458141209</v>
      </c>
    </row>
    <row r="15318" spans="3:3">
      <c r="C15318" s="13">
        <f t="shared" ca="1" si="1023"/>
        <v>1996.1488049535212</v>
      </c>
    </row>
    <row r="15319" spans="3:3">
      <c r="C15319" s="13">
        <f t="shared" ca="1" si="1023"/>
        <v>2011.3203213363297</v>
      </c>
    </row>
    <row r="15320" spans="3:3">
      <c r="C15320" s="13">
        <f t="shared" ref="C15320:C15383" ca="1" si="1024">NORMINV(RAND(),$D$3,$G$3)</f>
        <v>1979.8213824589204</v>
      </c>
    </row>
    <row r="15321" spans="3:3">
      <c r="C15321" s="13">
        <f t="shared" ca="1" si="1024"/>
        <v>2005.144950968913</v>
      </c>
    </row>
    <row r="15322" spans="3:3">
      <c r="C15322" s="13">
        <f t="shared" ca="1" si="1024"/>
        <v>2001.0315989675344</v>
      </c>
    </row>
    <row r="15323" spans="3:3">
      <c r="C15323" s="13">
        <f t="shared" ca="1" si="1024"/>
        <v>1993.1012899162554</v>
      </c>
    </row>
    <row r="15324" spans="3:3">
      <c r="C15324" s="13">
        <f t="shared" ca="1" si="1024"/>
        <v>1997.2872665534849</v>
      </c>
    </row>
    <row r="15325" spans="3:3">
      <c r="C15325" s="13">
        <f t="shared" ca="1" si="1024"/>
        <v>1997.2572506524371</v>
      </c>
    </row>
    <row r="15326" spans="3:3">
      <c r="C15326" s="13">
        <f t="shared" ca="1" si="1024"/>
        <v>2031.6218510859189</v>
      </c>
    </row>
    <row r="15327" spans="3:3">
      <c r="C15327" s="13">
        <f t="shared" ca="1" si="1024"/>
        <v>1998.5188847737213</v>
      </c>
    </row>
    <row r="15328" spans="3:3">
      <c r="C15328" s="13">
        <f t="shared" ca="1" si="1024"/>
        <v>2008.2924578362376</v>
      </c>
    </row>
    <row r="15329" spans="3:3">
      <c r="C15329" s="13">
        <f t="shared" ca="1" si="1024"/>
        <v>1994.6845099074865</v>
      </c>
    </row>
    <row r="15330" spans="3:3">
      <c r="C15330" s="13">
        <f t="shared" ca="1" si="1024"/>
        <v>2000.8017317735982</v>
      </c>
    </row>
    <row r="15331" spans="3:3">
      <c r="C15331" s="13">
        <f t="shared" ca="1" si="1024"/>
        <v>2004.9561197207681</v>
      </c>
    </row>
    <row r="15332" spans="3:3">
      <c r="C15332" s="13">
        <f t="shared" ca="1" si="1024"/>
        <v>2004.4839158689247</v>
      </c>
    </row>
    <row r="15333" spans="3:3">
      <c r="C15333" s="13">
        <f t="shared" ca="1" si="1024"/>
        <v>2004.3822349159555</v>
      </c>
    </row>
    <row r="15334" spans="3:3">
      <c r="C15334" s="13">
        <f t="shared" ca="1" si="1024"/>
        <v>1988.8559551039978</v>
      </c>
    </row>
    <row r="15335" spans="3:3">
      <c r="C15335" s="13">
        <f t="shared" ca="1" si="1024"/>
        <v>2002.0604039296447</v>
      </c>
    </row>
    <row r="15336" spans="3:3">
      <c r="C15336" s="13">
        <f t="shared" ca="1" si="1024"/>
        <v>1996.8028669795867</v>
      </c>
    </row>
    <row r="15337" spans="3:3">
      <c r="C15337" s="13">
        <f t="shared" ca="1" si="1024"/>
        <v>1979.3804736344905</v>
      </c>
    </row>
    <row r="15338" spans="3:3">
      <c r="C15338" s="13">
        <f t="shared" ca="1" si="1024"/>
        <v>1988.8478898132423</v>
      </c>
    </row>
    <row r="15339" spans="3:3">
      <c r="C15339" s="13">
        <f t="shared" ca="1" si="1024"/>
        <v>2001.2052120581645</v>
      </c>
    </row>
    <row r="15340" spans="3:3">
      <c r="C15340" s="13">
        <f t="shared" ca="1" si="1024"/>
        <v>2004.6886501857791</v>
      </c>
    </row>
    <row r="15341" spans="3:3">
      <c r="C15341" s="13">
        <f t="shared" ca="1" si="1024"/>
        <v>2007.7999343953486</v>
      </c>
    </row>
    <row r="15342" spans="3:3">
      <c r="C15342" s="13">
        <f t="shared" ca="1" si="1024"/>
        <v>2004.8110507933284</v>
      </c>
    </row>
    <row r="15343" spans="3:3">
      <c r="C15343" s="13">
        <f t="shared" ca="1" si="1024"/>
        <v>2005.7300974805844</v>
      </c>
    </row>
    <row r="15344" spans="3:3">
      <c r="C15344" s="13">
        <f t="shared" ca="1" si="1024"/>
        <v>1993.7585249728575</v>
      </c>
    </row>
    <row r="15345" spans="3:3">
      <c r="C15345" s="13">
        <f t="shared" ca="1" si="1024"/>
        <v>1991.6729767781064</v>
      </c>
    </row>
    <row r="15346" spans="3:3">
      <c r="C15346" s="13">
        <f t="shared" ca="1" si="1024"/>
        <v>2001.9075909945445</v>
      </c>
    </row>
    <row r="15347" spans="3:3">
      <c r="C15347" s="13">
        <f t="shared" ca="1" si="1024"/>
        <v>2006.3282891739821</v>
      </c>
    </row>
    <row r="15348" spans="3:3">
      <c r="C15348" s="13">
        <f t="shared" ca="1" si="1024"/>
        <v>1994.1957627406139</v>
      </c>
    </row>
    <row r="15349" spans="3:3">
      <c r="C15349" s="13">
        <f t="shared" ca="1" si="1024"/>
        <v>2005.7656339617677</v>
      </c>
    </row>
    <row r="15350" spans="3:3">
      <c r="C15350" s="13">
        <f t="shared" ca="1" si="1024"/>
        <v>2017.4191236957051</v>
      </c>
    </row>
    <row r="15351" spans="3:3">
      <c r="C15351" s="13">
        <f t="shared" ca="1" si="1024"/>
        <v>2000.1051783147188</v>
      </c>
    </row>
    <row r="15352" spans="3:3">
      <c r="C15352" s="13">
        <f t="shared" ca="1" si="1024"/>
        <v>1997.3780203479782</v>
      </c>
    </row>
    <row r="15353" spans="3:3">
      <c r="C15353" s="13">
        <f t="shared" ca="1" si="1024"/>
        <v>2006.4641297838352</v>
      </c>
    </row>
    <row r="15354" spans="3:3">
      <c r="C15354" s="13">
        <f t="shared" ca="1" si="1024"/>
        <v>1994.2868484304781</v>
      </c>
    </row>
    <row r="15355" spans="3:3">
      <c r="C15355" s="13">
        <f t="shared" ca="1" si="1024"/>
        <v>1996.4624688441033</v>
      </c>
    </row>
    <row r="15356" spans="3:3">
      <c r="C15356" s="13">
        <f t="shared" ca="1" si="1024"/>
        <v>1988.3616113635492</v>
      </c>
    </row>
    <row r="15357" spans="3:3">
      <c r="C15357" s="13">
        <f t="shared" ca="1" si="1024"/>
        <v>1996.0371770836068</v>
      </c>
    </row>
    <row r="15358" spans="3:3">
      <c r="C15358" s="13">
        <f t="shared" ca="1" si="1024"/>
        <v>2025.7715780247945</v>
      </c>
    </row>
    <row r="15359" spans="3:3">
      <c r="C15359" s="13">
        <f t="shared" ca="1" si="1024"/>
        <v>1997.8540920321711</v>
      </c>
    </row>
    <row r="15360" spans="3:3">
      <c r="C15360" s="13">
        <f t="shared" ca="1" si="1024"/>
        <v>2005.9149638945491</v>
      </c>
    </row>
    <row r="15361" spans="3:3">
      <c r="C15361" s="13">
        <f t="shared" ca="1" si="1024"/>
        <v>1979.226766181717</v>
      </c>
    </row>
    <row r="15362" spans="3:3">
      <c r="C15362" s="13">
        <f t="shared" ca="1" si="1024"/>
        <v>2007.8600206509814</v>
      </c>
    </row>
    <row r="15363" spans="3:3">
      <c r="C15363" s="13">
        <f t="shared" ca="1" si="1024"/>
        <v>2002.7353938065314</v>
      </c>
    </row>
    <row r="15364" spans="3:3">
      <c r="C15364" s="13">
        <f t="shared" ca="1" si="1024"/>
        <v>1997.6964872267431</v>
      </c>
    </row>
    <row r="15365" spans="3:3">
      <c r="C15365" s="13">
        <f t="shared" ca="1" si="1024"/>
        <v>2015.9110799858897</v>
      </c>
    </row>
    <row r="15366" spans="3:3">
      <c r="C15366" s="13">
        <f t="shared" ca="1" si="1024"/>
        <v>2006.0396082360558</v>
      </c>
    </row>
    <row r="15367" spans="3:3">
      <c r="C15367" s="13">
        <f t="shared" ca="1" si="1024"/>
        <v>2000.830741081124</v>
      </c>
    </row>
    <row r="15368" spans="3:3">
      <c r="C15368" s="13">
        <f t="shared" ca="1" si="1024"/>
        <v>1990.8711312949167</v>
      </c>
    </row>
    <row r="15369" spans="3:3">
      <c r="C15369" s="13">
        <f t="shared" ca="1" si="1024"/>
        <v>2008.5685917048638</v>
      </c>
    </row>
    <row r="15370" spans="3:3">
      <c r="C15370" s="13">
        <f t="shared" ca="1" si="1024"/>
        <v>1999.2218148625821</v>
      </c>
    </row>
    <row r="15371" spans="3:3">
      <c r="C15371" s="13">
        <f t="shared" ca="1" si="1024"/>
        <v>1995.2730297012381</v>
      </c>
    </row>
    <row r="15372" spans="3:3">
      <c r="C15372" s="13">
        <f t="shared" ca="1" si="1024"/>
        <v>1985.369100063647</v>
      </c>
    </row>
    <row r="15373" spans="3:3">
      <c r="C15373" s="13">
        <f t="shared" ca="1" si="1024"/>
        <v>1996.8840937038433</v>
      </c>
    </row>
    <row r="15374" spans="3:3">
      <c r="C15374" s="13">
        <f t="shared" ca="1" si="1024"/>
        <v>2006.6167769003321</v>
      </c>
    </row>
    <row r="15375" spans="3:3">
      <c r="C15375" s="13">
        <f t="shared" ca="1" si="1024"/>
        <v>1995.3135859762128</v>
      </c>
    </row>
    <row r="15376" spans="3:3">
      <c r="C15376" s="13">
        <f t="shared" ca="1" si="1024"/>
        <v>1983.8722379868357</v>
      </c>
    </row>
    <row r="15377" spans="3:3">
      <c r="C15377" s="13">
        <f t="shared" ca="1" si="1024"/>
        <v>2006.2917523567999</v>
      </c>
    </row>
    <row r="15378" spans="3:3">
      <c r="C15378" s="13">
        <f t="shared" ca="1" si="1024"/>
        <v>2000.7458123817767</v>
      </c>
    </row>
    <row r="15379" spans="3:3">
      <c r="C15379" s="13">
        <f t="shared" ca="1" si="1024"/>
        <v>2018.1530245243835</v>
      </c>
    </row>
    <row r="15380" spans="3:3">
      <c r="C15380" s="13">
        <f t="shared" ca="1" si="1024"/>
        <v>2020.4945171917277</v>
      </c>
    </row>
    <row r="15381" spans="3:3">
      <c r="C15381" s="13">
        <f t="shared" ca="1" si="1024"/>
        <v>1981.3563677087757</v>
      </c>
    </row>
    <row r="15382" spans="3:3">
      <c r="C15382" s="13">
        <f t="shared" ca="1" si="1024"/>
        <v>1989.1460154250176</v>
      </c>
    </row>
    <row r="15383" spans="3:3">
      <c r="C15383" s="13">
        <f t="shared" ca="1" si="1024"/>
        <v>2016.1072129267229</v>
      </c>
    </row>
    <row r="15384" spans="3:3">
      <c r="C15384" s="13">
        <f t="shared" ref="C15384:C15447" ca="1" si="1025">NORMINV(RAND(),$D$3,$G$3)</f>
        <v>2005.5542816712673</v>
      </c>
    </row>
    <row r="15385" spans="3:3">
      <c r="C15385" s="13">
        <f t="shared" ca="1" si="1025"/>
        <v>1989.4605460626997</v>
      </c>
    </row>
    <row r="15386" spans="3:3">
      <c r="C15386" s="13">
        <f t="shared" ca="1" si="1025"/>
        <v>2009.4151157820218</v>
      </c>
    </row>
    <row r="15387" spans="3:3">
      <c r="C15387" s="13">
        <f t="shared" ca="1" si="1025"/>
        <v>1982.2142981088728</v>
      </c>
    </row>
    <row r="15388" spans="3:3">
      <c r="C15388" s="13">
        <f t="shared" ca="1" si="1025"/>
        <v>2005.3546337560979</v>
      </c>
    </row>
    <row r="15389" spans="3:3">
      <c r="C15389" s="13">
        <f t="shared" ca="1" si="1025"/>
        <v>2008.4152985435546</v>
      </c>
    </row>
    <row r="15390" spans="3:3">
      <c r="C15390" s="13">
        <f t="shared" ca="1" si="1025"/>
        <v>1975.0746545836694</v>
      </c>
    </row>
    <row r="15391" spans="3:3">
      <c r="C15391" s="13">
        <f t="shared" ca="1" si="1025"/>
        <v>1988.5954711828263</v>
      </c>
    </row>
    <row r="15392" spans="3:3">
      <c r="C15392" s="13">
        <f t="shared" ca="1" si="1025"/>
        <v>2006.292748688873</v>
      </c>
    </row>
    <row r="15393" spans="3:3">
      <c r="C15393" s="13">
        <f t="shared" ca="1" si="1025"/>
        <v>1993.0753136075998</v>
      </c>
    </row>
    <row r="15394" spans="3:3">
      <c r="C15394" s="13">
        <f t="shared" ca="1" si="1025"/>
        <v>1994.2108442510391</v>
      </c>
    </row>
    <row r="15395" spans="3:3">
      <c r="C15395" s="13">
        <f t="shared" ca="1" si="1025"/>
        <v>1979.07244907267</v>
      </c>
    </row>
    <row r="15396" spans="3:3">
      <c r="C15396" s="13">
        <f t="shared" ca="1" si="1025"/>
        <v>1998.1989132326189</v>
      </c>
    </row>
    <row r="15397" spans="3:3">
      <c r="C15397" s="13">
        <f t="shared" ca="1" si="1025"/>
        <v>2000.63994165749</v>
      </c>
    </row>
    <row r="15398" spans="3:3">
      <c r="C15398" s="13">
        <f t="shared" ca="1" si="1025"/>
        <v>2001.0502338209847</v>
      </c>
    </row>
    <row r="15399" spans="3:3">
      <c r="C15399" s="13">
        <f t="shared" ca="1" si="1025"/>
        <v>2006.6738171091276</v>
      </c>
    </row>
    <row r="15400" spans="3:3">
      <c r="C15400" s="13">
        <f t="shared" ca="1" si="1025"/>
        <v>2006.4717208730997</v>
      </c>
    </row>
    <row r="15401" spans="3:3">
      <c r="C15401" s="13">
        <f t="shared" ca="1" si="1025"/>
        <v>2016.6701995541312</v>
      </c>
    </row>
    <row r="15402" spans="3:3">
      <c r="C15402" s="13">
        <f t="shared" ca="1" si="1025"/>
        <v>2010.4256804151603</v>
      </c>
    </row>
    <row r="15403" spans="3:3">
      <c r="C15403" s="13">
        <f t="shared" ca="1" si="1025"/>
        <v>2020.0661650930642</v>
      </c>
    </row>
    <row r="15404" spans="3:3">
      <c r="C15404" s="13">
        <f t="shared" ca="1" si="1025"/>
        <v>2001.2864403317396</v>
      </c>
    </row>
    <row r="15405" spans="3:3">
      <c r="C15405" s="13">
        <f t="shared" ca="1" si="1025"/>
        <v>2012.0805407408659</v>
      </c>
    </row>
    <row r="15406" spans="3:3">
      <c r="C15406" s="13">
        <f t="shared" ca="1" si="1025"/>
        <v>1995.8922732187648</v>
      </c>
    </row>
    <row r="15407" spans="3:3">
      <c r="C15407" s="13">
        <f t="shared" ca="1" si="1025"/>
        <v>2000.8128450177917</v>
      </c>
    </row>
    <row r="15408" spans="3:3">
      <c r="C15408" s="13">
        <f t="shared" ca="1" si="1025"/>
        <v>2001.2779400357558</v>
      </c>
    </row>
    <row r="15409" spans="3:3">
      <c r="C15409" s="13">
        <f t="shared" ca="1" si="1025"/>
        <v>1998.1493536587982</v>
      </c>
    </row>
    <row r="15410" spans="3:3">
      <c r="C15410" s="13">
        <f t="shared" ca="1" si="1025"/>
        <v>1993.502360533435</v>
      </c>
    </row>
    <row r="15411" spans="3:3">
      <c r="C15411" s="13">
        <f t="shared" ca="1" si="1025"/>
        <v>1994.4676053295518</v>
      </c>
    </row>
    <row r="15412" spans="3:3">
      <c r="C15412" s="13">
        <f t="shared" ca="1" si="1025"/>
        <v>1990.6765056597931</v>
      </c>
    </row>
    <row r="15413" spans="3:3">
      <c r="C15413" s="13">
        <f t="shared" ca="1" si="1025"/>
        <v>2028.6439597094475</v>
      </c>
    </row>
    <row r="15414" spans="3:3">
      <c r="C15414" s="13">
        <f t="shared" ca="1" si="1025"/>
        <v>2022.0416550502773</v>
      </c>
    </row>
    <row r="15415" spans="3:3">
      <c r="C15415" s="13">
        <f t="shared" ca="1" si="1025"/>
        <v>2009.4517449708858</v>
      </c>
    </row>
    <row r="15416" spans="3:3">
      <c r="C15416" s="13">
        <f t="shared" ca="1" si="1025"/>
        <v>2013.170211202322</v>
      </c>
    </row>
    <row r="15417" spans="3:3">
      <c r="C15417" s="13">
        <f t="shared" ca="1" si="1025"/>
        <v>2019.0711365931861</v>
      </c>
    </row>
    <row r="15418" spans="3:3">
      <c r="C15418" s="13">
        <f t="shared" ca="1" si="1025"/>
        <v>1988.3274470173064</v>
      </c>
    </row>
    <row r="15419" spans="3:3">
      <c r="C15419" s="13">
        <f t="shared" ca="1" si="1025"/>
        <v>2011.8090918562179</v>
      </c>
    </row>
    <row r="15420" spans="3:3">
      <c r="C15420" s="13">
        <f t="shared" ca="1" si="1025"/>
        <v>1999.5815664172633</v>
      </c>
    </row>
    <row r="15421" spans="3:3">
      <c r="C15421" s="13">
        <f t="shared" ca="1" si="1025"/>
        <v>1998.6128961349839</v>
      </c>
    </row>
    <row r="15422" spans="3:3">
      <c r="C15422" s="13">
        <f t="shared" ca="1" si="1025"/>
        <v>2005.0047069267409</v>
      </c>
    </row>
    <row r="15423" spans="3:3">
      <c r="C15423" s="13">
        <f t="shared" ca="1" si="1025"/>
        <v>1988.6987353710101</v>
      </c>
    </row>
    <row r="15424" spans="3:3">
      <c r="C15424" s="13">
        <f t="shared" ca="1" si="1025"/>
        <v>2007.4427634858519</v>
      </c>
    </row>
    <row r="15425" spans="3:3">
      <c r="C15425" s="13">
        <f t="shared" ca="1" si="1025"/>
        <v>2018.7407579586798</v>
      </c>
    </row>
    <row r="15426" spans="3:3">
      <c r="C15426" s="13">
        <f t="shared" ca="1" si="1025"/>
        <v>2002.95748924758</v>
      </c>
    </row>
    <row r="15427" spans="3:3">
      <c r="C15427" s="13">
        <f t="shared" ca="1" si="1025"/>
        <v>1993.4191201927563</v>
      </c>
    </row>
    <row r="15428" spans="3:3">
      <c r="C15428" s="13">
        <f t="shared" ca="1" si="1025"/>
        <v>2005.3739070423303</v>
      </c>
    </row>
    <row r="15429" spans="3:3">
      <c r="C15429" s="13">
        <f t="shared" ca="1" si="1025"/>
        <v>1999.7794571477789</v>
      </c>
    </row>
    <row r="15430" spans="3:3">
      <c r="C15430" s="13">
        <f t="shared" ca="1" si="1025"/>
        <v>1998.904978245321</v>
      </c>
    </row>
    <row r="15431" spans="3:3">
      <c r="C15431" s="13">
        <f t="shared" ca="1" si="1025"/>
        <v>1998.4757483227072</v>
      </c>
    </row>
    <row r="15432" spans="3:3">
      <c r="C15432" s="13">
        <f t="shared" ca="1" si="1025"/>
        <v>2001.5519842948042</v>
      </c>
    </row>
    <row r="15433" spans="3:3">
      <c r="C15433" s="13">
        <f t="shared" ca="1" si="1025"/>
        <v>2004.1963942349921</v>
      </c>
    </row>
    <row r="15434" spans="3:3">
      <c r="C15434" s="13">
        <f t="shared" ca="1" si="1025"/>
        <v>2013.2011379453013</v>
      </c>
    </row>
    <row r="15435" spans="3:3">
      <c r="C15435" s="13">
        <f t="shared" ca="1" si="1025"/>
        <v>2006.9796412708015</v>
      </c>
    </row>
    <row r="15436" spans="3:3">
      <c r="C15436" s="13">
        <f t="shared" ca="1" si="1025"/>
        <v>2000.4228510163946</v>
      </c>
    </row>
    <row r="15437" spans="3:3">
      <c r="C15437" s="13">
        <f t="shared" ca="1" si="1025"/>
        <v>2005.8890326969572</v>
      </c>
    </row>
    <row r="15438" spans="3:3">
      <c r="C15438" s="13">
        <f t="shared" ca="1" si="1025"/>
        <v>1989.9592092142668</v>
      </c>
    </row>
    <row r="15439" spans="3:3">
      <c r="C15439" s="13">
        <f t="shared" ca="1" si="1025"/>
        <v>2019.6471369737551</v>
      </c>
    </row>
    <row r="15440" spans="3:3">
      <c r="C15440" s="13">
        <f t="shared" ca="1" si="1025"/>
        <v>1988.7614707711787</v>
      </c>
    </row>
    <row r="15441" spans="3:3">
      <c r="C15441" s="13">
        <f t="shared" ca="1" si="1025"/>
        <v>2003.1732222904493</v>
      </c>
    </row>
    <row r="15442" spans="3:3">
      <c r="C15442" s="13">
        <f t="shared" ca="1" si="1025"/>
        <v>2001.1066256051186</v>
      </c>
    </row>
    <row r="15443" spans="3:3">
      <c r="C15443" s="13">
        <f t="shared" ca="1" si="1025"/>
        <v>1988.0332387814058</v>
      </c>
    </row>
    <row r="15444" spans="3:3">
      <c r="C15444" s="13">
        <f t="shared" ca="1" si="1025"/>
        <v>1991.103959114354</v>
      </c>
    </row>
    <row r="15445" spans="3:3">
      <c r="C15445" s="13">
        <f t="shared" ca="1" si="1025"/>
        <v>2016.8583614675886</v>
      </c>
    </row>
    <row r="15446" spans="3:3">
      <c r="C15446" s="13">
        <f t="shared" ca="1" si="1025"/>
        <v>2003.2397071401085</v>
      </c>
    </row>
    <row r="15447" spans="3:3">
      <c r="C15447" s="13">
        <f t="shared" ca="1" si="1025"/>
        <v>2008.2912028508113</v>
      </c>
    </row>
    <row r="15448" spans="3:3">
      <c r="C15448" s="13">
        <f t="shared" ref="C15448:C15511" ca="1" si="1026">NORMINV(RAND(),$D$3,$G$3)</f>
        <v>2008.9506987035049</v>
      </c>
    </row>
    <row r="15449" spans="3:3">
      <c r="C15449" s="13">
        <f t="shared" ca="1" si="1026"/>
        <v>1997.9745439390219</v>
      </c>
    </row>
    <row r="15450" spans="3:3">
      <c r="C15450" s="13">
        <f t="shared" ca="1" si="1026"/>
        <v>1996.027004563977</v>
      </c>
    </row>
    <row r="15451" spans="3:3">
      <c r="C15451" s="13">
        <f t="shared" ca="1" si="1026"/>
        <v>1998.6809604779498</v>
      </c>
    </row>
    <row r="15452" spans="3:3">
      <c r="C15452" s="13">
        <f t="shared" ca="1" si="1026"/>
        <v>2002.5138206772779</v>
      </c>
    </row>
    <row r="15453" spans="3:3">
      <c r="C15453" s="13">
        <f t="shared" ca="1" si="1026"/>
        <v>2015.340170351215</v>
      </c>
    </row>
    <row r="15454" spans="3:3">
      <c r="C15454" s="13">
        <f t="shared" ca="1" si="1026"/>
        <v>1999.927941470972</v>
      </c>
    </row>
    <row r="15455" spans="3:3">
      <c r="C15455" s="13">
        <f t="shared" ca="1" si="1026"/>
        <v>1986.7755666198914</v>
      </c>
    </row>
    <row r="15456" spans="3:3">
      <c r="C15456" s="13">
        <f t="shared" ca="1" si="1026"/>
        <v>2000.9114002829203</v>
      </c>
    </row>
    <row r="15457" spans="3:3">
      <c r="C15457" s="13">
        <f t="shared" ca="1" si="1026"/>
        <v>1995.011252614544</v>
      </c>
    </row>
    <row r="15458" spans="3:3">
      <c r="C15458" s="13">
        <f t="shared" ca="1" si="1026"/>
        <v>1984.0085340720557</v>
      </c>
    </row>
    <row r="15459" spans="3:3">
      <c r="C15459" s="13">
        <f t="shared" ca="1" si="1026"/>
        <v>2005.1950692665537</v>
      </c>
    </row>
    <row r="15460" spans="3:3">
      <c r="C15460" s="13">
        <f t="shared" ca="1" si="1026"/>
        <v>1987.6007175620205</v>
      </c>
    </row>
    <row r="15461" spans="3:3">
      <c r="C15461" s="13">
        <f t="shared" ca="1" si="1026"/>
        <v>1968.0702193384382</v>
      </c>
    </row>
    <row r="15462" spans="3:3">
      <c r="C15462" s="13">
        <f t="shared" ca="1" si="1026"/>
        <v>1990.698968367989</v>
      </c>
    </row>
    <row r="15463" spans="3:3">
      <c r="C15463" s="13">
        <f t="shared" ca="1" si="1026"/>
        <v>2010.043627383897</v>
      </c>
    </row>
    <row r="15464" spans="3:3">
      <c r="C15464" s="13">
        <f t="shared" ca="1" si="1026"/>
        <v>2008.8555704659557</v>
      </c>
    </row>
    <row r="15465" spans="3:3">
      <c r="C15465" s="13">
        <f t="shared" ca="1" si="1026"/>
        <v>1999.4341667405834</v>
      </c>
    </row>
    <row r="15466" spans="3:3">
      <c r="C15466" s="13">
        <f t="shared" ca="1" si="1026"/>
        <v>1999.0162950648719</v>
      </c>
    </row>
    <row r="15467" spans="3:3">
      <c r="C15467" s="13">
        <f t="shared" ca="1" si="1026"/>
        <v>2004.9400139280408</v>
      </c>
    </row>
    <row r="15468" spans="3:3">
      <c r="C15468" s="13">
        <f t="shared" ca="1" si="1026"/>
        <v>2009.468960120528</v>
      </c>
    </row>
    <row r="15469" spans="3:3">
      <c r="C15469" s="13">
        <f t="shared" ca="1" si="1026"/>
        <v>1989.6493234989978</v>
      </c>
    </row>
    <row r="15470" spans="3:3">
      <c r="C15470" s="13">
        <f t="shared" ca="1" si="1026"/>
        <v>2022.6953487917929</v>
      </c>
    </row>
    <row r="15471" spans="3:3">
      <c r="C15471" s="13">
        <f t="shared" ca="1" si="1026"/>
        <v>2012.1798176053148</v>
      </c>
    </row>
    <row r="15472" spans="3:3">
      <c r="C15472" s="13">
        <f t="shared" ca="1" si="1026"/>
        <v>2007.5249132685058</v>
      </c>
    </row>
    <row r="15473" spans="3:3">
      <c r="C15473" s="13">
        <f t="shared" ca="1" si="1026"/>
        <v>1988.8185647810531</v>
      </c>
    </row>
    <row r="15474" spans="3:3">
      <c r="C15474" s="13">
        <f t="shared" ca="1" si="1026"/>
        <v>2002.6270364939064</v>
      </c>
    </row>
    <row r="15475" spans="3:3">
      <c r="C15475" s="13">
        <f t="shared" ca="1" si="1026"/>
        <v>1995.6332964315825</v>
      </c>
    </row>
    <row r="15476" spans="3:3">
      <c r="C15476" s="13">
        <f t="shared" ca="1" si="1026"/>
        <v>2007.8637845473552</v>
      </c>
    </row>
    <row r="15477" spans="3:3">
      <c r="C15477" s="13">
        <f t="shared" ca="1" si="1026"/>
        <v>2014.5003021817208</v>
      </c>
    </row>
    <row r="15478" spans="3:3">
      <c r="C15478" s="13">
        <f t="shared" ca="1" si="1026"/>
        <v>1981.2601989503612</v>
      </c>
    </row>
    <row r="15479" spans="3:3">
      <c r="C15479" s="13">
        <f t="shared" ca="1" si="1026"/>
        <v>2008.0719811015615</v>
      </c>
    </row>
    <row r="15480" spans="3:3">
      <c r="C15480" s="13">
        <f t="shared" ca="1" si="1026"/>
        <v>2007.438739409266</v>
      </c>
    </row>
    <row r="15481" spans="3:3">
      <c r="C15481" s="13">
        <f t="shared" ca="1" si="1026"/>
        <v>1999.2165820688458</v>
      </c>
    </row>
    <row r="15482" spans="3:3">
      <c r="C15482" s="13">
        <f t="shared" ca="1" si="1026"/>
        <v>1979.5967119840891</v>
      </c>
    </row>
    <row r="15483" spans="3:3">
      <c r="C15483" s="13">
        <f t="shared" ca="1" si="1026"/>
        <v>1994.3458299909873</v>
      </c>
    </row>
    <row r="15484" spans="3:3">
      <c r="C15484" s="13">
        <f t="shared" ca="1" si="1026"/>
        <v>1979.9481505413792</v>
      </c>
    </row>
    <row r="15485" spans="3:3">
      <c r="C15485" s="13">
        <f t="shared" ca="1" si="1026"/>
        <v>1999.2829532543865</v>
      </c>
    </row>
    <row r="15486" spans="3:3">
      <c r="C15486" s="13">
        <f t="shared" ca="1" si="1026"/>
        <v>1994.46281660047</v>
      </c>
    </row>
    <row r="15487" spans="3:3">
      <c r="C15487" s="13">
        <f t="shared" ca="1" si="1026"/>
        <v>1989.289319092451</v>
      </c>
    </row>
    <row r="15488" spans="3:3">
      <c r="C15488" s="13">
        <f t="shared" ca="1" si="1026"/>
        <v>2006.8736380267721</v>
      </c>
    </row>
    <row r="15489" spans="3:3">
      <c r="C15489" s="13">
        <f t="shared" ca="1" si="1026"/>
        <v>1983.8588258759307</v>
      </c>
    </row>
    <row r="15490" spans="3:3">
      <c r="C15490" s="13">
        <f t="shared" ca="1" si="1026"/>
        <v>2010.6074084595127</v>
      </c>
    </row>
    <row r="15491" spans="3:3">
      <c r="C15491" s="13">
        <f t="shared" ca="1" si="1026"/>
        <v>1999.3960715869796</v>
      </c>
    </row>
    <row r="15492" spans="3:3">
      <c r="C15492" s="13">
        <f t="shared" ca="1" si="1026"/>
        <v>2008.5998447885936</v>
      </c>
    </row>
    <row r="15493" spans="3:3">
      <c r="C15493" s="13">
        <f t="shared" ca="1" si="1026"/>
        <v>1994.8688414282965</v>
      </c>
    </row>
    <row r="15494" spans="3:3">
      <c r="C15494" s="13">
        <f t="shared" ca="1" si="1026"/>
        <v>2011.1169688077632</v>
      </c>
    </row>
    <row r="15495" spans="3:3">
      <c r="C15495" s="13">
        <f t="shared" ca="1" si="1026"/>
        <v>1993.126294888433</v>
      </c>
    </row>
    <row r="15496" spans="3:3">
      <c r="C15496" s="13">
        <f t="shared" ca="1" si="1026"/>
        <v>2003.2674347530069</v>
      </c>
    </row>
    <row r="15497" spans="3:3">
      <c r="C15497" s="13">
        <f t="shared" ca="1" si="1026"/>
        <v>2011.6232688927669</v>
      </c>
    </row>
    <row r="15498" spans="3:3">
      <c r="C15498" s="13">
        <f t="shared" ca="1" si="1026"/>
        <v>2005.9716284668741</v>
      </c>
    </row>
    <row r="15499" spans="3:3">
      <c r="C15499" s="13">
        <f t="shared" ca="1" si="1026"/>
        <v>2003.999272135638</v>
      </c>
    </row>
    <row r="15500" spans="3:3">
      <c r="C15500" s="13">
        <f t="shared" ca="1" si="1026"/>
        <v>1999.3352349620691</v>
      </c>
    </row>
    <row r="15501" spans="3:3">
      <c r="C15501" s="13">
        <f t="shared" ca="1" si="1026"/>
        <v>2008.184300290535</v>
      </c>
    </row>
    <row r="15502" spans="3:3">
      <c r="C15502" s="13">
        <f t="shared" ca="1" si="1026"/>
        <v>2008.8088772413564</v>
      </c>
    </row>
    <row r="15503" spans="3:3">
      <c r="C15503" s="13">
        <f t="shared" ca="1" si="1026"/>
        <v>1994.5678942382619</v>
      </c>
    </row>
    <row r="15504" spans="3:3">
      <c r="C15504" s="13">
        <f t="shared" ca="1" si="1026"/>
        <v>2001.7209957133978</v>
      </c>
    </row>
    <row r="15505" spans="3:3">
      <c r="C15505" s="13">
        <f t="shared" ca="1" si="1026"/>
        <v>2005.6384047370752</v>
      </c>
    </row>
    <row r="15506" spans="3:3">
      <c r="C15506" s="13">
        <f t="shared" ca="1" si="1026"/>
        <v>1991.7696452163843</v>
      </c>
    </row>
    <row r="15507" spans="3:3">
      <c r="C15507" s="13">
        <f t="shared" ca="1" si="1026"/>
        <v>2007.0802652971115</v>
      </c>
    </row>
    <row r="15508" spans="3:3">
      <c r="C15508" s="13">
        <f t="shared" ca="1" si="1026"/>
        <v>2001.1577061287762</v>
      </c>
    </row>
    <row r="15509" spans="3:3">
      <c r="C15509" s="13">
        <f t="shared" ca="1" si="1026"/>
        <v>1989.9267108925887</v>
      </c>
    </row>
    <row r="15510" spans="3:3">
      <c r="C15510" s="13">
        <f t="shared" ca="1" si="1026"/>
        <v>1976.2597280991818</v>
      </c>
    </row>
    <row r="15511" spans="3:3">
      <c r="C15511" s="13">
        <f t="shared" ca="1" si="1026"/>
        <v>1981.5734950926358</v>
      </c>
    </row>
    <row r="15512" spans="3:3">
      <c r="C15512" s="13">
        <f t="shared" ref="C15512:C15575" ca="1" si="1027">NORMINV(RAND(),$D$3,$G$3)</f>
        <v>2008.8764968419907</v>
      </c>
    </row>
    <row r="15513" spans="3:3">
      <c r="C15513" s="13">
        <f t="shared" ca="1" si="1027"/>
        <v>1990.6970557098828</v>
      </c>
    </row>
    <row r="15514" spans="3:3">
      <c r="C15514" s="13">
        <f t="shared" ca="1" si="1027"/>
        <v>1997.7341909469228</v>
      </c>
    </row>
    <row r="15515" spans="3:3">
      <c r="C15515" s="13">
        <f t="shared" ca="1" si="1027"/>
        <v>2002.6830309988857</v>
      </c>
    </row>
    <row r="15516" spans="3:3">
      <c r="C15516" s="13">
        <f t="shared" ca="1" si="1027"/>
        <v>2004.7489822464715</v>
      </c>
    </row>
    <row r="15517" spans="3:3">
      <c r="C15517" s="13">
        <f t="shared" ca="1" si="1027"/>
        <v>2006.4247452231764</v>
      </c>
    </row>
    <row r="15518" spans="3:3">
      <c r="C15518" s="13">
        <f t="shared" ca="1" si="1027"/>
        <v>1978.0235787152551</v>
      </c>
    </row>
    <row r="15519" spans="3:3">
      <c r="C15519" s="13">
        <f t="shared" ca="1" si="1027"/>
        <v>2003.4839405913408</v>
      </c>
    </row>
    <row r="15520" spans="3:3">
      <c r="C15520" s="13">
        <f t="shared" ca="1" si="1027"/>
        <v>2004.5314931049998</v>
      </c>
    </row>
    <row r="15521" spans="3:3">
      <c r="C15521" s="13">
        <f t="shared" ca="1" si="1027"/>
        <v>2006.5681493337902</v>
      </c>
    </row>
    <row r="15522" spans="3:3">
      <c r="C15522" s="13">
        <f t="shared" ca="1" si="1027"/>
        <v>2005.5601295164158</v>
      </c>
    </row>
    <row r="15523" spans="3:3">
      <c r="C15523" s="13">
        <f t="shared" ca="1" si="1027"/>
        <v>1990.3727833658074</v>
      </c>
    </row>
    <row r="15524" spans="3:3">
      <c r="C15524" s="13">
        <f t="shared" ca="1" si="1027"/>
        <v>1988.0228769653795</v>
      </c>
    </row>
    <row r="15525" spans="3:3">
      <c r="C15525" s="13">
        <f t="shared" ca="1" si="1027"/>
        <v>2018.642653357366</v>
      </c>
    </row>
    <row r="15526" spans="3:3">
      <c r="C15526" s="13">
        <f t="shared" ca="1" si="1027"/>
        <v>1995.1460464357112</v>
      </c>
    </row>
    <row r="15527" spans="3:3">
      <c r="C15527" s="13">
        <f t="shared" ca="1" si="1027"/>
        <v>1994.546641376706</v>
      </c>
    </row>
    <row r="15528" spans="3:3">
      <c r="C15528" s="13">
        <f t="shared" ca="1" si="1027"/>
        <v>1977.7795778525167</v>
      </c>
    </row>
    <row r="15529" spans="3:3">
      <c r="C15529" s="13">
        <f t="shared" ca="1" si="1027"/>
        <v>1992.6631081168296</v>
      </c>
    </row>
    <row r="15530" spans="3:3">
      <c r="C15530" s="13">
        <f t="shared" ca="1" si="1027"/>
        <v>1999.2102845397321</v>
      </c>
    </row>
    <row r="15531" spans="3:3">
      <c r="C15531" s="13">
        <f t="shared" ca="1" si="1027"/>
        <v>2002.2166700964979</v>
      </c>
    </row>
    <row r="15532" spans="3:3">
      <c r="C15532" s="13">
        <f t="shared" ca="1" si="1027"/>
        <v>2019.9260840803352</v>
      </c>
    </row>
    <row r="15533" spans="3:3">
      <c r="C15533" s="13">
        <f t="shared" ca="1" si="1027"/>
        <v>2006.2882759201864</v>
      </c>
    </row>
    <row r="15534" spans="3:3">
      <c r="C15534" s="13">
        <f t="shared" ca="1" si="1027"/>
        <v>1993.7792904106425</v>
      </c>
    </row>
    <row r="15535" spans="3:3">
      <c r="C15535" s="13">
        <f t="shared" ca="1" si="1027"/>
        <v>2015.9830958013986</v>
      </c>
    </row>
    <row r="15536" spans="3:3">
      <c r="C15536" s="13">
        <f t="shared" ca="1" si="1027"/>
        <v>2005.1462224348636</v>
      </c>
    </row>
    <row r="15537" spans="3:3">
      <c r="C15537" s="13">
        <f t="shared" ca="1" si="1027"/>
        <v>1975.6924752131499</v>
      </c>
    </row>
    <row r="15538" spans="3:3">
      <c r="C15538" s="13">
        <f t="shared" ca="1" si="1027"/>
        <v>1996.6223128951956</v>
      </c>
    </row>
    <row r="15539" spans="3:3">
      <c r="C15539" s="13">
        <f t="shared" ca="1" si="1027"/>
        <v>2000.4784904458393</v>
      </c>
    </row>
    <row r="15540" spans="3:3">
      <c r="C15540" s="13">
        <f t="shared" ca="1" si="1027"/>
        <v>2003.7870693680161</v>
      </c>
    </row>
    <row r="15541" spans="3:3">
      <c r="C15541" s="13">
        <f t="shared" ca="1" si="1027"/>
        <v>1966.2932225369148</v>
      </c>
    </row>
    <row r="15542" spans="3:3">
      <c r="C15542" s="13">
        <f t="shared" ca="1" si="1027"/>
        <v>2006.025412350418</v>
      </c>
    </row>
    <row r="15543" spans="3:3">
      <c r="C15543" s="13">
        <f t="shared" ca="1" si="1027"/>
        <v>2002.1197839322797</v>
      </c>
    </row>
    <row r="15544" spans="3:3">
      <c r="C15544" s="13">
        <f t="shared" ca="1" si="1027"/>
        <v>1965.5360742520327</v>
      </c>
    </row>
    <row r="15545" spans="3:3">
      <c r="C15545" s="13">
        <f t="shared" ca="1" si="1027"/>
        <v>2019.0989324734558</v>
      </c>
    </row>
    <row r="15546" spans="3:3">
      <c r="C15546" s="13">
        <f t="shared" ca="1" si="1027"/>
        <v>2009.9727928521165</v>
      </c>
    </row>
    <row r="15547" spans="3:3">
      <c r="C15547" s="13">
        <f t="shared" ca="1" si="1027"/>
        <v>2002.7684872617897</v>
      </c>
    </row>
    <row r="15548" spans="3:3">
      <c r="C15548" s="13">
        <f t="shared" ca="1" si="1027"/>
        <v>1998.4973388628896</v>
      </c>
    </row>
    <row r="15549" spans="3:3">
      <c r="C15549" s="13">
        <f t="shared" ca="1" si="1027"/>
        <v>1996.6192644968842</v>
      </c>
    </row>
    <row r="15550" spans="3:3">
      <c r="C15550" s="13">
        <f t="shared" ca="1" si="1027"/>
        <v>2023.7705787441819</v>
      </c>
    </row>
    <row r="15551" spans="3:3">
      <c r="C15551" s="13">
        <f t="shared" ca="1" si="1027"/>
        <v>1987.1289718234257</v>
      </c>
    </row>
    <row r="15552" spans="3:3">
      <c r="C15552" s="13">
        <f t="shared" ca="1" si="1027"/>
        <v>2010.285496234105</v>
      </c>
    </row>
    <row r="15553" spans="3:3">
      <c r="C15553" s="13">
        <f t="shared" ca="1" si="1027"/>
        <v>1993.7189691685433</v>
      </c>
    </row>
    <row r="15554" spans="3:3">
      <c r="C15554" s="13">
        <f t="shared" ca="1" si="1027"/>
        <v>1996.2801896026649</v>
      </c>
    </row>
    <row r="15555" spans="3:3">
      <c r="C15555" s="13">
        <f t="shared" ca="1" si="1027"/>
        <v>1996.3200047072048</v>
      </c>
    </row>
    <row r="15556" spans="3:3">
      <c r="C15556" s="13">
        <f t="shared" ca="1" si="1027"/>
        <v>2017.2215347437259</v>
      </c>
    </row>
    <row r="15557" spans="3:3">
      <c r="C15557" s="13">
        <f t="shared" ca="1" si="1027"/>
        <v>2007.9928993848771</v>
      </c>
    </row>
    <row r="15558" spans="3:3">
      <c r="C15558" s="13">
        <f t="shared" ca="1" si="1027"/>
        <v>1986.1291813062301</v>
      </c>
    </row>
    <row r="15559" spans="3:3">
      <c r="C15559" s="13">
        <f t="shared" ca="1" si="1027"/>
        <v>2015.1578464018535</v>
      </c>
    </row>
    <row r="15560" spans="3:3">
      <c r="C15560" s="13">
        <f t="shared" ca="1" si="1027"/>
        <v>2005.9893369436168</v>
      </c>
    </row>
    <row r="15561" spans="3:3">
      <c r="C15561" s="13">
        <f t="shared" ca="1" si="1027"/>
        <v>2009.4709480711447</v>
      </c>
    </row>
    <row r="15562" spans="3:3">
      <c r="C15562" s="13">
        <f t="shared" ca="1" si="1027"/>
        <v>1981.6371105109733</v>
      </c>
    </row>
    <row r="15563" spans="3:3">
      <c r="C15563" s="13">
        <f t="shared" ca="1" si="1027"/>
        <v>2010.9559162949106</v>
      </c>
    </row>
    <row r="15564" spans="3:3">
      <c r="C15564" s="13">
        <f t="shared" ca="1" si="1027"/>
        <v>2013.5154733065726</v>
      </c>
    </row>
    <row r="15565" spans="3:3">
      <c r="C15565" s="13">
        <f t="shared" ca="1" si="1027"/>
        <v>1985.5913295644139</v>
      </c>
    </row>
    <row r="15566" spans="3:3">
      <c r="C15566" s="13">
        <f t="shared" ca="1" si="1027"/>
        <v>2003.6807990270133</v>
      </c>
    </row>
    <row r="15567" spans="3:3">
      <c r="C15567" s="13">
        <f t="shared" ca="1" si="1027"/>
        <v>1998.7913934864707</v>
      </c>
    </row>
    <row r="15568" spans="3:3">
      <c r="C15568" s="13">
        <f t="shared" ca="1" si="1027"/>
        <v>1987.6898818110224</v>
      </c>
    </row>
    <row r="15569" spans="3:3">
      <c r="C15569" s="13">
        <f t="shared" ca="1" si="1027"/>
        <v>1971.4907775436598</v>
      </c>
    </row>
    <row r="15570" spans="3:3">
      <c r="C15570" s="13">
        <f t="shared" ca="1" si="1027"/>
        <v>1998.0703625012352</v>
      </c>
    </row>
    <row r="15571" spans="3:3">
      <c r="C15571" s="13">
        <f t="shared" ca="1" si="1027"/>
        <v>1997.2725148625623</v>
      </c>
    </row>
    <row r="15572" spans="3:3">
      <c r="C15572" s="13">
        <f t="shared" ca="1" si="1027"/>
        <v>1996.6744563693558</v>
      </c>
    </row>
    <row r="15573" spans="3:3">
      <c r="C15573" s="13">
        <f t="shared" ca="1" si="1027"/>
        <v>1997.2539502067277</v>
      </c>
    </row>
    <row r="15574" spans="3:3">
      <c r="C15574" s="13">
        <f t="shared" ca="1" si="1027"/>
        <v>1996.3468771229418</v>
      </c>
    </row>
    <row r="15575" spans="3:3">
      <c r="C15575" s="13">
        <f t="shared" ca="1" si="1027"/>
        <v>1997.2533466476489</v>
      </c>
    </row>
    <row r="15576" spans="3:3">
      <c r="C15576" s="13">
        <f t="shared" ref="C15576:C15639" ca="1" si="1028">NORMINV(RAND(),$D$3,$G$3)</f>
        <v>1988.0680142925007</v>
      </c>
    </row>
    <row r="15577" spans="3:3">
      <c r="C15577" s="13">
        <f t="shared" ca="1" si="1028"/>
        <v>1986.9232530194026</v>
      </c>
    </row>
    <row r="15578" spans="3:3">
      <c r="C15578" s="13">
        <f t="shared" ca="1" si="1028"/>
        <v>1989.0645860539262</v>
      </c>
    </row>
    <row r="15579" spans="3:3">
      <c r="C15579" s="13">
        <f t="shared" ca="1" si="1028"/>
        <v>1985.218129584209</v>
      </c>
    </row>
    <row r="15580" spans="3:3">
      <c r="C15580" s="13">
        <f t="shared" ca="1" si="1028"/>
        <v>2001.0253540748627</v>
      </c>
    </row>
    <row r="15581" spans="3:3">
      <c r="C15581" s="13">
        <f t="shared" ca="1" si="1028"/>
        <v>1994.1487323623301</v>
      </c>
    </row>
    <row r="15582" spans="3:3">
      <c r="C15582" s="13">
        <f t="shared" ca="1" si="1028"/>
        <v>2004.8563204790069</v>
      </c>
    </row>
    <row r="15583" spans="3:3">
      <c r="C15583" s="13">
        <f t="shared" ca="1" si="1028"/>
        <v>2011.0510997727747</v>
      </c>
    </row>
    <row r="15584" spans="3:3">
      <c r="C15584" s="13">
        <f t="shared" ca="1" si="1028"/>
        <v>2000.7226006884255</v>
      </c>
    </row>
    <row r="15585" spans="3:3">
      <c r="C15585" s="13">
        <f t="shared" ca="1" si="1028"/>
        <v>1994.1155374920127</v>
      </c>
    </row>
    <row r="15586" spans="3:3">
      <c r="C15586" s="13">
        <f t="shared" ca="1" si="1028"/>
        <v>2021.6934797981373</v>
      </c>
    </row>
    <row r="15587" spans="3:3">
      <c r="C15587" s="13">
        <f t="shared" ca="1" si="1028"/>
        <v>1984.6866691570908</v>
      </c>
    </row>
    <row r="15588" spans="3:3">
      <c r="C15588" s="13">
        <f t="shared" ca="1" si="1028"/>
        <v>2018.2525336081919</v>
      </c>
    </row>
    <row r="15589" spans="3:3">
      <c r="C15589" s="13">
        <f t="shared" ca="1" si="1028"/>
        <v>1994.6519862001276</v>
      </c>
    </row>
    <row r="15590" spans="3:3">
      <c r="C15590" s="13">
        <f t="shared" ca="1" si="1028"/>
        <v>2006.901966564973</v>
      </c>
    </row>
    <row r="15591" spans="3:3">
      <c r="C15591" s="13">
        <f t="shared" ca="1" si="1028"/>
        <v>2000.5271578382692</v>
      </c>
    </row>
    <row r="15592" spans="3:3">
      <c r="C15592" s="13">
        <f t="shared" ca="1" si="1028"/>
        <v>1979.4585456983157</v>
      </c>
    </row>
    <row r="15593" spans="3:3">
      <c r="C15593" s="13">
        <f t="shared" ca="1" si="1028"/>
        <v>1998.1645090740233</v>
      </c>
    </row>
    <row r="15594" spans="3:3">
      <c r="C15594" s="13">
        <f t="shared" ca="1" si="1028"/>
        <v>1997.7139028291829</v>
      </c>
    </row>
    <row r="15595" spans="3:3">
      <c r="C15595" s="13">
        <f t="shared" ca="1" si="1028"/>
        <v>2020.4790906104338</v>
      </c>
    </row>
    <row r="15596" spans="3:3">
      <c r="C15596" s="13">
        <f t="shared" ca="1" si="1028"/>
        <v>2003.9934579228461</v>
      </c>
    </row>
    <row r="15597" spans="3:3">
      <c r="C15597" s="13">
        <f t="shared" ca="1" si="1028"/>
        <v>2015.4572503825459</v>
      </c>
    </row>
    <row r="15598" spans="3:3">
      <c r="C15598" s="13">
        <f t="shared" ca="1" si="1028"/>
        <v>2021.4012640303365</v>
      </c>
    </row>
    <row r="15599" spans="3:3">
      <c r="C15599" s="13">
        <f t="shared" ca="1" si="1028"/>
        <v>1994.980945132618</v>
      </c>
    </row>
    <row r="15600" spans="3:3">
      <c r="C15600" s="13">
        <f t="shared" ca="1" si="1028"/>
        <v>2011.9985262510713</v>
      </c>
    </row>
    <row r="15601" spans="3:3">
      <c r="C15601" s="13">
        <f t="shared" ca="1" si="1028"/>
        <v>2014.0897080622608</v>
      </c>
    </row>
    <row r="15602" spans="3:3">
      <c r="C15602" s="13">
        <f t="shared" ca="1" si="1028"/>
        <v>2007.9791473648793</v>
      </c>
    </row>
    <row r="15603" spans="3:3">
      <c r="C15603" s="13">
        <f t="shared" ca="1" si="1028"/>
        <v>1991.819489458994</v>
      </c>
    </row>
    <row r="15604" spans="3:3">
      <c r="C15604" s="13">
        <f t="shared" ca="1" si="1028"/>
        <v>2001.5330350784127</v>
      </c>
    </row>
    <row r="15605" spans="3:3">
      <c r="C15605" s="13">
        <f t="shared" ca="1" si="1028"/>
        <v>1981.9338033163851</v>
      </c>
    </row>
    <row r="15606" spans="3:3">
      <c r="C15606" s="13">
        <f t="shared" ca="1" si="1028"/>
        <v>2007.6053754815987</v>
      </c>
    </row>
    <row r="15607" spans="3:3">
      <c r="C15607" s="13">
        <f t="shared" ca="1" si="1028"/>
        <v>1996.8787327085779</v>
      </c>
    </row>
    <row r="15608" spans="3:3">
      <c r="C15608" s="13">
        <f t="shared" ca="1" si="1028"/>
        <v>2002.2675471670195</v>
      </c>
    </row>
    <row r="15609" spans="3:3">
      <c r="C15609" s="13">
        <f t="shared" ca="1" si="1028"/>
        <v>2008.1181780257093</v>
      </c>
    </row>
    <row r="15610" spans="3:3">
      <c r="C15610" s="13">
        <f t="shared" ca="1" si="1028"/>
        <v>2000.9870179757556</v>
      </c>
    </row>
    <row r="15611" spans="3:3">
      <c r="C15611" s="13">
        <f t="shared" ca="1" si="1028"/>
        <v>1992.6076870802533</v>
      </c>
    </row>
    <row r="15612" spans="3:3">
      <c r="C15612" s="13">
        <f t="shared" ca="1" si="1028"/>
        <v>1994.0586399509566</v>
      </c>
    </row>
    <row r="15613" spans="3:3">
      <c r="C15613" s="13">
        <f t="shared" ca="1" si="1028"/>
        <v>2004.8579015761975</v>
      </c>
    </row>
    <row r="15614" spans="3:3">
      <c r="C15614" s="13">
        <f t="shared" ca="1" si="1028"/>
        <v>2017.4658144355662</v>
      </c>
    </row>
    <row r="15615" spans="3:3">
      <c r="C15615" s="13">
        <f t="shared" ca="1" si="1028"/>
        <v>1992.2923704458362</v>
      </c>
    </row>
    <row r="15616" spans="3:3">
      <c r="C15616" s="13">
        <f t="shared" ca="1" si="1028"/>
        <v>1994.6061420716017</v>
      </c>
    </row>
    <row r="15617" spans="3:3">
      <c r="C15617" s="13">
        <f t="shared" ca="1" si="1028"/>
        <v>1994.2874632008359</v>
      </c>
    </row>
    <row r="15618" spans="3:3">
      <c r="C15618" s="13">
        <f t="shared" ca="1" si="1028"/>
        <v>2002.5549124821534</v>
      </c>
    </row>
    <row r="15619" spans="3:3">
      <c r="C15619" s="13">
        <f t="shared" ca="1" si="1028"/>
        <v>2007.5336030606238</v>
      </c>
    </row>
    <row r="15620" spans="3:3">
      <c r="C15620" s="13">
        <f t="shared" ca="1" si="1028"/>
        <v>2011.4444532836756</v>
      </c>
    </row>
    <row r="15621" spans="3:3">
      <c r="C15621" s="13">
        <f t="shared" ca="1" si="1028"/>
        <v>2007.1419261442131</v>
      </c>
    </row>
    <row r="15622" spans="3:3">
      <c r="C15622" s="13">
        <f t="shared" ca="1" si="1028"/>
        <v>1991.3250679109663</v>
      </c>
    </row>
    <row r="15623" spans="3:3">
      <c r="C15623" s="13">
        <f t="shared" ca="1" si="1028"/>
        <v>2004.6291740327056</v>
      </c>
    </row>
    <row r="15624" spans="3:3">
      <c r="C15624" s="13">
        <f t="shared" ca="1" si="1028"/>
        <v>2004.9296751235108</v>
      </c>
    </row>
    <row r="15625" spans="3:3">
      <c r="C15625" s="13">
        <f t="shared" ca="1" si="1028"/>
        <v>2017.3040794293863</v>
      </c>
    </row>
    <row r="15626" spans="3:3">
      <c r="C15626" s="13">
        <f t="shared" ca="1" si="1028"/>
        <v>2000.5509513171373</v>
      </c>
    </row>
    <row r="15627" spans="3:3">
      <c r="C15627" s="13">
        <f t="shared" ca="1" si="1028"/>
        <v>1997.2738742008605</v>
      </c>
    </row>
    <row r="15628" spans="3:3">
      <c r="C15628" s="13">
        <f t="shared" ca="1" si="1028"/>
        <v>1982.145807687205</v>
      </c>
    </row>
    <row r="15629" spans="3:3">
      <c r="C15629" s="13">
        <f t="shared" ca="1" si="1028"/>
        <v>2017.2693119247333</v>
      </c>
    </row>
    <row r="15630" spans="3:3">
      <c r="C15630" s="13">
        <f t="shared" ca="1" si="1028"/>
        <v>2001.7598394863517</v>
      </c>
    </row>
    <row r="15631" spans="3:3">
      <c r="C15631" s="13">
        <f t="shared" ca="1" si="1028"/>
        <v>1999.5151780156327</v>
      </c>
    </row>
    <row r="15632" spans="3:3">
      <c r="C15632" s="13">
        <f t="shared" ca="1" si="1028"/>
        <v>1996.1011195336948</v>
      </c>
    </row>
    <row r="15633" spans="3:3">
      <c r="C15633" s="13">
        <f t="shared" ca="1" si="1028"/>
        <v>1999.9878781364416</v>
      </c>
    </row>
    <row r="15634" spans="3:3">
      <c r="C15634" s="13">
        <f t="shared" ca="1" si="1028"/>
        <v>1997.1416635685721</v>
      </c>
    </row>
    <row r="15635" spans="3:3">
      <c r="C15635" s="13">
        <f t="shared" ca="1" si="1028"/>
        <v>2008.0348798567909</v>
      </c>
    </row>
    <row r="15636" spans="3:3">
      <c r="C15636" s="13">
        <f t="shared" ca="1" si="1028"/>
        <v>2011.9999758516651</v>
      </c>
    </row>
    <row r="15637" spans="3:3">
      <c r="C15637" s="13">
        <f t="shared" ca="1" si="1028"/>
        <v>2006.0990856204862</v>
      </c>
    </row>
    <row r="15638" spans="3:3">
      <c r="C15638" s="13">
        <f t="shared" ca="1" si="1028"/>
        <v>1993.9263114929774</v>
      </c>
    </row>
    <row r="15639" spans="3:3">
      <c r="C15639" s="13">
        <f t="shared" ca="1" si="1028"/>
        <v>2001.727038401116</v>
      </c>
    </row>
    <row r="15640" spans="3:3">
      <c r="C15640" s="13">
        <f t="shared" ref="C15640:C15703" ca="1" si="1029">NORMINV(RAND(),$D$3,$G$3)</f>
        <v>1996.2421466076714</v>
      </c>
    </row>
    <row r="15641" spans="3:3">
      <c r="C15641" s="13">
        <f t="shared" ca="1" si="1029"/>
        <v>1991.9663321876822</v>
      </c>
    </row>
    <row r="15642" spans="3:3">
      <c r="C15642" s="13">
        <f t="shared" ca="1" si="1029"/>
        <v>1992.7301454404269</v>
      </c>
    </row>
    <row r="15643" spans="3:3">
      <c r="C15643" s="13">
        <f t="shared" ca="1" si="1029"/>
        <v>1995.0785147724434</v>
      </c>
    </row>
    <row r="15644" spans="3:3">
      <c r="C15644" s="13">
        <f t="shared" ca="1" si="1029"/>
        <v>1992.171537652207</v>
      </c>
    </row>
    <row r="15645" spans="3:3">
      <c r="C15645" s="13">
        <f t="shared" ca="1" si="1029"/>
        <v>2002.4419418797863</v>
      </c>
    </row>
    <row r="15646" spans="3:3">
      <c r="C15646" s="13">
        <f t="shared" ca="1" si="1029"/>
        <v>2010.4053783411052</v>
      </c>
    </row>
    <row r="15647" spans="3:3">
      <c r="C15647" s="13">
        <f t="shared" ca="1" si="1029"/>
        <v>2019.2305657107001</v>
      </c>
    </row>
    <row r="15648" spans="3:3">
      <c r="C15648" s="13">
        <f t="shared" ca="1" si="1029"/>
        <v>2001.7322421748263</v>
      </c>
    </row>
    <row r="15649" spans="3:3">
      <c r="C15649" s="13">
        <f t="shared" ca="1" si="1029"/>
        <v>2006.4023587685017</v>
      </c>
    </row>
    <row r="15650" spans="3:3">
      <c r="C15650" s="13">
        <f t="shared" ca="1" si="1029"/>
        <v>1990.1783742168705</v>
      </c>
    </row>
    <row r="15651" spans="3:3">
      <c r="C15651" s="13">
        <f t="shared" ca="1" si="1029"/>
        <v>2019.2184867145279</v>
      </c>
    </row>
    <row r="15652" spans="3:3">
      <c r="C15652" s="13">
        <f t="shared" ca="1" si="1029"/>
        <v>2009.2581079519059</v>
      </c>
    </row>
    <row r="15653" spans="3:3">
      <c r="C15653" s="13">
        <f t="shared" ca="1" si="1029"/>
        <v>2008.736480131955</v>
      </c>
    </row>
    <row r="15654" spans="3:3">
      <c r="C15654" s="13">
        <f t="shared" ca="1" si="1029"/>
        <v>2001.4580040962699</v>
      </c>
    </row>
    <row r="15655" spans="3:3">
      <c r="C15655" s="13">
        <f t="shared" ca="1" si="1029"/>
        <v>1991.1129142975253</v>
      </c>
    </row>
    <row r="15656" spans="3:3">
      <c r="C15656" s="13">
        <f t="shared" ca="1" si="1029"/>
        <v>1996.0541625699384</v>
      </c>
    </row>
    <row r="15657" spans="3:3">
      <c r="C15657" s="13">
        <f t="shared" ca="1" si="1029"/>
        <v>1991.7200755695776</v>
      </c>
    </row>
    <row r="15658" spans="3:3">
      <c r="C15658" s="13">
        <f t="shared" ca="1" si="1029"/>
        <v>2018.9243374755877</v>
      </c>
    </row>
    <row r="15659" spans="3:3">
      <c r="C15659" s="13">
        <f t="shared" ca="1" si="1029"/>
        <v>2017.8195277740597</v>
      </c>
    </row>
    <row r="15660" spans="3:3">
      <c r="C15660" s="13">
        <f t="shared" ca="1" si="1029"/>
        <v>1998.0108150619369</v>
      </c>
    </row>
    <row r="15661" spans="3:3">
      <c r="C15661" s="13">
        <f t="shared" ca="1" si="1029"/>
        <v>1997.5355014671154</v>
      </c>
    </row>
    <row r="15662" spans="3:3">
      <c r="C15662" s="13">
        <f t="shared" ca="1" si="1029"/>
        <v>2013.0211926871486</v>
      </c>
    </row>
    <row r="15663" spans="3:3">
      <c r="C15663" s="13">
        <f t="shared" ca="1" si="1029"/>
        <v>1991.2020554644937</v>
      </c>
    </row>
    <row r="15664" spans="3:3">
      <c r="C15664" s="13">
        <f t="shared" ca="1" si="1029"/>
        <v>1991.0989142188948</v>
      </c>
    </row>
    <row r="15665" spans="3:3">
      <c r="C15665" s="13">
        <f t="shared" ca="1" si="1029"/>
        <v>2002.06554096851</v>
      </c>
    </row>
    <row r="15666" spans="3:3">
      <c r="C15666" s="13">
        <f t="shared" ca="1" si="1029"/>
        <v>1986.863828729174</v>
      </c>
    </row>
    <row r="15667" spans="3:3">
      <c r="C15667" s="13">
        <f t="shared" ca="1" si="1029"/>
        <v>1994.9033576230288</v>
      </c>
    </row>
    <row r="15668" spans="3:3">
      <c r="C15668" s="13">
        <f t="shared" ca="1" si="1029"/>
        <v>1997.2963785099532</v>
      </c>
    </row>
    <row r="15669" spans="3:3">
      <c r="C15669" s="13">
        <f t="shared" ca="1" si="1029"/>
        <v>1989.4192709590523</v>
      </c>
    </row>
    <row r="15670" spans="3:3">
      <c r="C15670" s="13">
        <f t="shared" ca="1" si="1029"/>
        <v>1984.009628042131</v>
      </c>
    </row>
    <row r="15671" spans="3:3">
      <c r="C15671" s="13">
        <f t="shared" ca="1" si="1029"/>
        <v>2009.3762137247406</v>
      </c>
    </row>
    <row r="15672" spans="3:3">
      <c r="C15672" s="13">
        <f t="shared" ca="1" si="1029"/>
        <v>1998.2086015442501</v>
      </c>
    </row>
    <row r="15673" spans="3:3">
      <c r="C15673" s="13">
        <f t="shared" ca="1" si="1029"/>
        <v>1998.5530567332746</v>
      </c>
    </row>
    <row r="15674" spans="3:3">
      <c r="C15674" s="13">
        <f t="shared" ca="1" si="1029"/>
        <v>2003.9392537485835</v>
      </c>
    </row>
    <row r="15675" spans="3:3">
      <c r="C15675" s="13">
        <f t="shared" ca="1" si="1029"/>
        <v>2002.0827465900816</v>
      </c>
    </row>
    <row r="15676" spans="3:3">
      <c r="C15676" s="13">
        <f t="shared" ca="1" si="1029"/>
        <v>2011.8639922724574</v>
      </c>
    </row>
    <row r="15677" spans="3:3">
      <c r="C15677" s="13">
        <f t="shared" ca="1" si="1029"/>
        <v>2015.0224149853711</v>
      </c>
    </row>
    <row r="15678" spans="3:3">
      <c r="C15678" s="13">
        <f t="shared" ca="1" si="1029"/>
        <v>1988.0179167998292</v>
      </c>
    </row>
    <row r="15679" spans="3:3">
      <c r="C15679" s="13">
        <f t="shared" ca="1" si="1029"/>
        <v>2002.8084999443688</v>
      </c>
    </row>
    <row r="15680" spans="3:3">
      <c r="C15680" s="13">
        <f t="shared" ca="1" si="1029"/>
        <v>2007.6555210170272</v>
      </c>
    </row>
    <row r="15681" spans="3:3">
      <c r="C15681" s="13">
        <f t="shared" ca="1" si="1029"/>
        <v>2007.3412154489281</v>
      </c>
    </row>
    <row r="15682" spans="3:3">
      <c r="C15682" s="13">
        <f t="shared" ca="1" si="1029"/>
        <v>2023.7536028169511</v>
      </c>
    </row>
    <row r="15683" spans="3:3">
      <c r="C15683" s="13">
        <f t="shared" ca="1" si="1029"/>
        <v>1989.6697433502754</v>
      </c>
    </row>
    <row r="15684" spans="3:3">
      <c r="C15684" s="13">
        <f t="shared" ca="1" si="1029"/>
        <v>1991.8844898902696</v>
      </c>
    </row>
    <row r="15685" spans="3:3">
      <c r="C15685" s="13">
        <f t="shared" ca="1" si="1029"/>
        <v>2005.0722710371072</v>
      </c>
    </row>
    <row r="15686" spans="3:3">
      <c r="C15686" s="13">
        <f t="shared" ca="1" si="1029"/>
        <v>1993.4948984063751</v>
      </c>
    </row>
    <row r="15687" spans="3:3">
      <c r="C15687" s="13">
        <f t="shared" ca="1" si="1029"/>
        <v>1977.2361630135151</v>
      </c>
    </row>
    <row r="15688" spans="3:3">
      <c r="C15688" s="13">
        <f t="shared" ca="1" si="1029"/>
        <v>2005.4258436752502</v>
      </c>
    </row>
    <row r="15689" spans="3:3">
      <c r="C15689" s="13">
        <f t="shared" ca="1" si="1029"/>
        <v>1995.5500205127407</v>
      </c>
    </row>
    <row r="15690" spans="3:3">
      <c r="C15690" s="13">
        <f t="shared" ca="1" si="1029"/>
        <v>2006.7161804135992</v>
      </c>
    </row>
    <row r="15691" spans="3:3">
      <c r="C15691" s="13">
        <f t="shared" ca="1" si="1029"/>
        <v>1988.092129538853</v>
      </c>
    </row>
    <row r="15692" spans="3:3">
      <c r="C15692" s="13">
        <f t="shared" ca="1" si="1029"/>
        <v>1979.4002243074156</v>
      </c>
    </row>
    <row r="15693" spans="3:3">
      <c r="C15693" s="13">
        <f t="shared" ca="1" si="1029"/>
        <v>1998.7241189032695</v>
      </c>
    </row>
    <row r="15694" spans="3:3">
      <c r="C15694" s="13">
        <f t="shared" ca="1" si="1029"/>
        <v>1990.5521580897773</v>
      </c>
    </row>
    <row r="15695" spans="3:3">
      <c r="C15695" s="13">
        <f t="shared" ca="1" si="1029"/>
        <v>2006.2183407157204</v>
      </c>
    </row>
    <row r="15696" spans="3:3">
      <c r="C15696" s="13">
        <f t="shared" ca="1" si="1029"/>
        <v>1989.315703483742</v>
      </c>
    </row>
    <row r="15697" spans="3:3">
      <c r="C15697" s="13">
        <f t="shared" ca="1" si="1029"/>
        <v>1991.5621028755843</v>
      </c>
    </row>
    <row r="15698" spans="3:3">
      <c r="C15698" s="13">
        <f t="shared" ca="1" si="1029"/>
        <v>1998.4416283178964</v>
      </c>
    </row>
    <row r="15699" spans="3:3">
      <c r="C15699" s="13">
        <f t="shared" ca="1" si="1029"/>
        <v>2002.7836797993568</v>
      </c>
    </row>
    <row r="15700" spans="3:3">
      <c r="C15700" s="13">
        <f t="shared" ca="1" si="1029"/>
        <v>2010.2706302902127</v>
      </c>
    </row>
    <row r="15701" spans="3:3">
      <c r="C15701" s="13">
        <f t="shared" ca="1" si="1029"/>
        <v>1984.2925905132363</v>
      </c>
    </row>
    <row r="15702" spans="3:3">
      <c r="C15702" s="13">
        <f t="shared" ca="1" si="1029"/>
        <v>1999.9679884220311</v>
      </c>
    </row>
    <row r="15703" spans="3:3">
      <c r="C15703" s="13">
        <f t="shared" ca="1" si="1029"/>
        <v>2025.6258870702784</v>
      </c>
    </row>
    <row r="15704" spans="3:3">
      <c r="C15704" s="13">
        <f t="shared" ref="C15704:C15767" ca="1" si="1030">NORMINV(RAND(),$D$3,$G$3)</f>
        <v>2007.32006767491</v>
      </c>
    </row>
    <row r="15705" spans="3:3">
      <c r="C15705" s="13">
        <f t="shared" ca="1" si="1030"/>
        <v>1974.6529329394496</v>
      </c>
    </row>
    <row r="15706" spans="3:3">
      <c r="C15706" s="13">
        <f t="shared" ca="1" si="1030"/>
        <v>1980.3587450127009</v>
      </c>
    </row>
    <row r="15707" spans="3:3">
      <c r="C15707" s="13">
        <f t="shared" ca="1" si="1030"/>
        <v>1999.5011066054028</v>
      </c>
    </row>
    <row r="15708" spans="3:3">
      <c r="C15708" s="13">
        <f t="shared" ca="1" si="1030"/>
        <v>2008.9380871993076</v>
      </c>
    </row>
    <row r="15709" spans="3:3">
      <c r="C15709" s="13">
        <f t="shared" ca="1" si="1030"/>
        <v>1999.8261322405433</v>
      </c>
    </row>
    <row r="15710" spans="3:3">
      <c r="C15710" s="13">
        <f t="shared" ca="1" si="1030"/>
        <v>2006.8104802134847</v>
      </c>
    </row>
    <row r="15711" spans="3:3">
      <c r="C15711" s="13">
        <f t="shared" ca="1" si="1030"/>
        <v>1995.0818553791619</v>
      </c>
    </row>
    <row r="15712" spans="3:3">
      <c r="C15712" s="13">
        <f t="shared" ca="1" si="1030"/>
        <v>2002.6071085811657</v>
      </c>
    </row>
    <row r="15713" spans="3:3">
      <c r="C15713" s="13">
        <f t="shared" ca="1" si="1030"/>
        <v>1987.5337208852061</v>
      </c>
    </row>
    <row r="15714" spans="3:3">
      <c r="C15714" s="13">
        <f t="shared" ca="1" si="1030"/>
        <v>2021.0240357757079</v>
      </c>
    </row>
    <row r="15715" spans="3:3">
      <c r="C15715" s="13">
        <f t="shared" ca="1" si="1030"/>
        <v>2000.9881876972256</v>
      </c>
    </row>
    <row r="15716" spans="3:3">
      <c r="C15716" s="13">
        <f t="shared" ca="1" si="1030"/>
        <v>2001.5303676924311</v>
      </c>
    </row>
    <row r="15717" spans="3:3">
      <c r="C15717" s="13">
        <f t="shared" ca="1" si="1030"/>
        <v>2004.6812266866916</v>
      </c>
    </row>
    <row r="15718" spans="3:3">
      <c r="C15718" s="13">
        <f t="shared" ca="1" si="1030"/>
        <v>2002.8720386053292</v>
      </c>
    </row>
    <row r="15719" spans="3:3">
      <c r="C15719" s="13">
        <f t="shared" ca="1" si="1030"/>
        <v>2004.1276580002286</v>
      </c>
    </row>
    <row r="15720" spans="3:3">
      <c r="C15720" s="13">
        <f t="shared" ca="1" si="1030"/>
        <v>1999.8506716961542</v>
      </c>
    </row>
    <row r="15721" spans="3:3">
      <c r="C15721" s="13">
        <f t="shared" ca="1" si="1030"/>
        <v>1993.1311269952387</v>
      </c>
    </row>
    <row r="15722" spans="3:3">
      <c r="C15722" s="13">
        <f t="shared" ca="1" si="1030"/>
        <v>1996.8819603810778</v>
      </c>
    </row>
    <row r="15723" spans="3:3">
      <c r="C15723" s="13">
        <f t="shared" ca="1" si="1030"/>
        <v>1982.7811656163988</v>
      </c>
    </row>
    <row r="15724" spans="3:3">
      <c r="C15724" s="13">
        <f t="shared" ca="1" si="1030"/>
        <v>1989.0156597974149</v>
      </c>
    </row>
    <row r="15725" spans="3:3">
      <c r="C15725" s="13">
        <f t="shared" ca="1" si="1030"/>
        <v>2027.4727051810419</v>
      </c>
    </row>
    <row r="15726" spans="3:3">
      <c r="C15726" s="13">
        <f t="shared" ca="1" si="1030"/>
        <v>1978.2567446492394</v>
      </c>
    </row>
    <row r="15727" spans="3:3">
      <c r="C15727" s="13">
        <f t="shared" ca="1" si="1030"/>
        <v>1988.3862081876014</v>
      </c>
    </row>
    <row r="15728" spans="3:3">
      <c r="C15728" s="13">
        <f t="shared" ca="1" si="1030"/>
        <v>2011.6742550816011</v>
      </c>
    </row>
    <row r="15729" spans="3:3">
      <c r="C15729" s="13">
        <f t="shared" ca="1" si="1030"/>
        <v>2003.5663961871317</v>
      </c>
    </row>
    <row r="15730" spans="3:3">
      <c r="C15730" s="13">
        <f t="shared" ca="1" si="1030"/>
        <v>2007.3296877555531</v>
      </c>
    </row>
    <row r="15731" spans="3:3">
      <c r="C15731" s="13">
        <f t="shared" ca="1" si="1030"/>
        <v>1994.5919346802496</v>
      </c>
    </row>
    <row r="15732" spans="3:3">
      <c r="C15732" s="13">
        <f t="shared" ca="1" si="1030"/>
        <v>1992.3100302801586</v>
      </c>
    </row>
    <row r="15733" spans="3:3">
      <c r="C15733" s="13">
        <f t="shared" ca="1" si="1030"/>
        <v>2004.9686396066879</v>
      </c>
    </row>
    <row r="15734" spans="3:3">
      <c r="C15734" s="13">
        <f t="shared" ca="1" si="1030"/>
        <v>1998.0616690499221</v>
      </c>
    </row>
    <row r="15735" spans="3:3">
      <c r="C15735" s="13">
        <f t="shared" ca="1" si="1030"/>
        <v>2019.8382155233751</v>
      </c>
    </row>
    <row r="15736" spans="3:3">
      <c r="C15736" s="13">
        <f t="shared" ca="1" si="1030"/>
        <v>1984.5761799515935</v>
      </c>
    </row>
    <row r="15737" spans="3:3">
      <c r="C15737" s="13">
        <f t="shared" ca="1" si="1030"/>
        <v>2018.6719544977684</v>
      </c>
    </row>
    <row r="15738" spans="3:3">
      <c r="C15738" s="13">
        <f t="shared" ca="1" si="1030"/>
        <v>2001.4110474237491</v>
      </c>
    </row>
    <row r="15739" spans="3:3">
      <c r="C15739" s="13">
        <f t="shared" ca="1" si="1030"/>
        <v>2002.9079593698521</v>
      </c>
    </row>
    <row r="15740" spans="3:3">
      <c r="C15740" s="13">
        <f t="shared" ca="1" si="1030"/>
        <v>1983.515649023504</v>
      </c>
    </row>
    <row r="15741" spans="3:3">
      <c r="C15741" s="13">
        <f t="shared" ca="1" si="1030"/>
        <v>1971.8931136829406</v>
      </c>
    </row>
    <row r="15742" spans="3:3">
      <c r="C15742" s="13">
        <f t="shared" ca="1" si="1030"/>
        <v>1992.5040526552327</v>
      </c>
    </row>
    <row r="15743" spans="3:3">
      <c r="C15743" s="13">
        <f t="shared" ca="1" si="1030"/>
        <v>1996.8203369598184</v>
      </c>
    </row>
    <row r="15744" spans="3:3">
      <c r="C15744" s="13">
        <f t="shared" ca="1" si="1030"/>
        <v>2000.7459786323523</v>
      </c>
    </row>
    <row r="15745" spans="3:3">
      <c r="C15745" s="13">
        <f t="shared" ca="1" si="1030"/>
        <v>2024.0727602225304</v>
      </c>
    </row>
    <row r="15746" spans="3:3">
      <c r="C15746" s="13">
        <f t="shared" ca="1" si="1030"/>
        <v>2007.1222218572952</v>
      </c>
    </row>
    <row r="15747" spans="3:3">
      <c r="C15747" s="13">
        <f t="shared" ca="1" si="1030"/>
        <v>1980.8347275792928</v>
      </c>
    </row>
    <row r="15748" spans="3:3">
      <c r="C15748" s="13">
        <f t="shared" ca="1" si="1030"/>
        <v>1992.7198153857969</v>
      </c>
    </row>
    <row r="15749" spans="3:3">
      <c r="C15749" s="13">
        <f t="shared" ca="1" si="1030"/>
        <v>1984.8919857493954</v>
      </c>
    </row>
    <row r="15750" spans="3:3">
      <c r="C15750" s="13">
        <f t="shared" ca="1" si="1030"/>
        <v>2014.9833241557405</v>
      </c>
    </row>
    <row r="15751" spans="3:3">
      <c r="C15751" s="13">
        <f t="shared" ca="1" si="1030"/>
        <v>2007.6025094363793</v>
      </c>
    </row>
    <row r="15752" spans="3:3">
      <c r="C15752" s="13">
        <f t="shared" ca="1" si="1030"/>
        <v>2007.8517499413324</v>
      </c>
    </row>
    <row r="15753" spans="3:3">
      <c r="C15753" s="13">
        <f t="shared" ca="1" si="1030"/>
        <v>2010.9249203631384</v>
      </c>
    </row>
    <row r="15754" spans="3:3">
      <c r="C15754" s="13">
        <f t="shared" ca="1" si="1030"/>
        <v>2002.3001279538191</v>
      </c>
    </row>
    <row r="15755" spans="3:3">
      <c r="C15755" s="13">
        <f t="shared" ca="1" si="1030"/>
        <v>1989.5261690379723</v>
      </c>
    </row>
    <row r="15756" spans="3:3">
      <c r="C15756" s="13">
        <f t="shared" ca="1" si="1030"/>
        <v>1986.2531074563449</v>
      </c>
    </row>
    <row r="15757" spans="3:3">
      <c r="C15757" s="13">
        <f t="shared" ca="1" si="1030"/>
        <v>2008.0511512559747</v>
      </c>
    </row>
    <row r="15758" spans="3:3">
      <c r="C15758" s="13">
        <f t="shared" ca="1" si="1030"/>
        <v>1993.8325743055989</v>
      </c>
    </row>
    <row r="15759" spans="3:3">
      <c r="C15759" s="13">
        <f t="shared" ca="1" si="1030"/>
        <v>2006.1066610472319</v>
      </c>
    </row>
    <row r="15760" spans="3:3">
      <c r="C15760" s="13">
        <f t="shared" ca="1" si="1030"/>
        <v>1983.5737017313202</v>
      </c>
    </row>
    <row r="15761" spans="3:3">
      <c r="C15761" s="13">
        <f t="shared" ca="1" si="1030"/>
        <v>2016.8090886723185</v>
      </c>
    </row>
    <row r="15762" spans="3:3">
      <c r="C15762" s="13">
        <f t="shared" ca="1" si="1030"/>
        <v>1986.7778757460019</v>
      </c>
    </row>
    <row r="15763" spans="3:3">
      <c r="C15763" s="13">
        <f t="shared" ca="1" si="1030"/>
        <v>1994.8649113996498</v>
      </c>
    </row>
    <row r="15764" spans="3:3">
      <c r="C15764" s="13">
        <f t="shared" ca="1" si="1030"/>
        <v>1983.4395693890317</v>
      </c>
    </row>
    <row r="15765" spans="3:3">
      <c r="C15765" s="13">
        <f t="shared" ca="1" si="1030"/>
        <v>2004.4468820747888</v>
      </c>
    </row>
    <row r="15766" spans="3:3">
      <c r="C15766" s="13">
        <f t="shared" ca="1" si="1030"/>
        <v>2009.873529953906</v>
      </c>
    </row>
    <row r="15767" spans="3:3">
      <c r="C15767" s="13">
        <f t="shared" ca="1" si="1030"/>
        <v>1996.3687956558776</v>
      </c>
    </row>
    <row r="15768" spans="3:3">
      <c r="C15768" s="13">
        <f t="shared" ref="C15768:C15831" ca="1" si="1031">NORMINV(RAND(),$D$3,$G$3)</f>
        <v>2004.5559593951396</v>
      </c>
    </row>
    <row r="15769" spans="3:3">
      <c r="C15769" s="13">
        <f t="shared" ca="1" si="1031"/>
        <v>1972.723541565817</v>
      </c>
    </row>
    <row r="15770" spans="3:3">
      <c r="C15770" s="13">
        <f t="shared" ca="1" si="1031"/>
        <v>1991.9210283607529</v>
      </c>
    </row>
    <row r="15771" spans="3:3">
      <c r="C15771" s="13">
        <f t="shared" ca="1" si="1031"/>
        <v>2018.0012840567711</v>
      </c>
    </row>
    <row r="15772" spans="3:3">
      <c r="C15772" s="13">
        <f t="shared" ca="1" si="1031"/>
        <v>2001.8978318336731</v>
      </c>
    </row>
    <row r="15773" spans="3:3">
      <c r="C15773" s="13">
        <f t="shared" ca="1" si="1031"/>
        <v>1985.6594403384349</v>
      </c>
    </row>
    <row r="15774" spans="3:3">
      <c r="C15774" s="13">
        <f t="shared" ca="1" si="1031"/>
        <v>1990.313593799144</v>
      </c>
    </row>
    <row r="15775" spans="3:3">
      <c r="C15775" s="13">
        <f t="shared" ca="1" si="1031"/>
        <v>2016.1688711708641</v>
      </c>
    </row>
    <row r="15776" spans="3:3">
      <c r="C15776" s="13">
        <f t="shared" ca="1" si="1031"/>
        <v>2020.1328573880412</v>
      </c>
    </row>
    <row r="15777" spans="3:3">
      <c r="C15777" s="13">
        <f t="shared" ca="1" si="1031"/>
        <v>2001.7839323966659</v>
      </c>
    </row>
    <row r="15778" spans="3:3">
      <c r="C15778" s="13">
        <f t="shared" ca="1" si="1031"/>
        <v>2003.3762374032642</v>
      </c>
    </row>
    <row r="15779" spans="3:3">
      <c r="C15779" s="13">
        <f t="shared" ca="1" si="1031"/>
        <v>1998.3613363371958</v>
      </c>
    </row>
    <row r="15780" spans="3:3">
      <c r="C15780" s="13">
        <f t="shared" ca="1" si="1031"/>
        <v>1994.0225953681331</v>
      </c>
    </row>
    <row r="15781" spans="3:3">
      <c r="C15781" s="13">
        <f t="shared" ca="1" si="1031"/>
        <v>1993.8831576432215</v>
      </c>
    </row>
    <row r="15782" spans="3:3">
      <c r="C15782" s="13">
        <f t="shared" ca="1" si="1031"/>
        <v>2001.6111734614931</v>
      </c>
    </row>
    <row r="15783" spans="3:3">
      <c r="C15783" s="13">
        <f t="shared" ca="1" si="1031"/>
        <v>1995.7754868245131</v>
      </c>
    </row>
    <row r="15784" spans="3:3">
      <c r="C15784" s="13">
        <f t="shared" ca="1" si="1031"/>
        <v>1997.5938504975857</v>
      </c>
    </row>
    <row r="15785" spans="3:3">
      <c r="C15785" s="13">
        <f t="shared" ca="1" si="1031"/>
        <v>1989.4740553737076</v>
      </c>
    </row>
    <row r="15786" spans="3:3">
      <c r="C15786" s="13">
        <f t="shared" ca="1" si="1031"/>
        <v>2007.3044149630236</v>
      </c>
    </row>
    <row r="15787" spans="3:3">
      <c r="C15787" s="13">
        <f t="shared" ca="1" si="1031"/>
        <v>1990.6714872344116</v>
      </c>
    </row>
    <row r="15788" spans="3:3">
      <c r="C15788" s="13">
        <f t="shared" ca="1" si="1031"/>
        <v>1993.4021359815874</v>
      </c>
    </row>
    <row r="15789" spans="3:3">
      <c r="C15789" s="13">
        <f t="shared" ca="1" si="1031"/>
        <v>2008.9256959464597</v>
      </c>
    </row>
    <row r="15790" spans="3:3">
      <c r="C15790" s="13">
        <f t="shared" ca="1" si="1031"/>
        <v>1988.785746113439</v>
      </c>
    </row>
    <row r="15791" spans="3:3">
      <c r="C15791" s="13">
        <f t="shared" ca="1" si="1031"/>
        <v>1994.0436899138774</v>
      </c>
    </row>
    <row r="15792" spans="3:3">
      <c r="C15792" s="13">
        <f t="shared" ca="1" si="1031"/>
        <v>2016.3912241580331</v>
      </c>
    </row>
    <row r="15793" spans="3:3">
      <c r="C15793" s="13">
        <f t="shared" ca="1" si="1031"/>
        <v>2018.3768791037353</v>
      </c>
    </row>
    <row r="15794" spans="3:3">
      <c r="C15794" s="13">
        <f t="shared" ca="1" si="1031"/>
        <v>1995.1080663476121</v>
      </c>
    </row>
    <row r="15795" spans="3:3">
      <c r="C15795" s="13">
        <f t="shared" ca="1" si="1031"/>
        <v>1989.3938339345814</v>
      </c>
    </row>
    <row r="15796" spans="3:3">
      <c r="C15796" s="13">
        <f t="shared" ca="1" si="1031"/>
        <v>1980.17455449563</v>
      </c>
    </row>
    <row r="15797" spans="3:3">
      <c r="C15797" s="13">
        <f t="shared" ca="1" si="1031"/>
        <v>1998.3987030359829</v>
      </c>
    </row>
    <row r="15798" spans="3:3">
      <c r="C15798" s="13">
        <f t="shared" ca="1" si="1031"/>
        <v>1988.8741893280296</v>
      </c>
    </row>
    <row r="15799" spans="3:3">
      <c r="C15799" s="13">
        <f t="shared" ca="1" si="1031"/>
        <v>2014.389832307194</v>
      </c>
    </row>
    <row r="15800" spans="3:3">
      <c r="C15800" s="13">
        <f t="shared" ca="1" si="1031"/>
        <v>2000.7149936184696</v>
      </c>
    </row>
    <row r="15801" spans="3:3">
      <c r="C15801" s="13">
        <f t="shared" ca="1" si="1031"/>
        <v>2018.0820056009211</v>
      </c>
    </row>
    <row r="15802" spans="3:3">
      <c r="C15802" s="13">
        <f t="shared" ca="1" si="1031"/>
        <v>2012.4181727948869</v>
      </c>
    </row>
    <row r="15803" spans="3:3">
      <c r="C15803" s="13">
        <f t="shared" ca="1" si="1031"/>
        <v>1994.5774993509165</v>
      </c>
    </row>
    <row r="15804" spans="3:3">
      <c r="C15804" s="13">
        <f t="shared" ca="1" si="1031"/>
        <v>2015.5662105474321</v>
      </c>
    </row>
    <row r="15805" spans="3:3">
      <c r="C15805" s="13">
        <f t="shared" ca="1" si="1031"/>
        <v>1997.7674144565253</v>
      </c>
    </row>
    <row r="15806" spans="3:3">
      <c r="C15806" s="13">
        <f t="shared" ca="1" si="1031"/>
        <v>2002.1118270153288</v>
      </c>
    </row>
    <row r="15807" spans="3:3">
      <c r="C15807" s="13">
        <f t="shared" ca="1" si="1031"/>
        <v>1988.3654596305521</v>
      </c>
    </row>
    <row r="15808" spans="3:3">
      <c r="C15808" s="13">
        <f t="shared" ca="1" si="1031"/>
        <v>2012.6259112919308</v>
      </c>
    </row>
    <row r="15809" spans="3:3">
      <c r="C15809" s="13">
        <f t="shared" ca="1" si="1031"/>
        <v>1987.6069666143744</v>
      </c>
    </row>
    <row r="15810" spans="3:3">
      <c r="C15810" s="13">
        <f t="shared" ca="1" si="1031"/>
        <v>1989.0215795583742</v>
      </c>
    </row>
    <row r="15811" spans="3:3">
      <c r="C15811" s="13">
        <f t="shared" ca="1" si="1031"/>
        <v>1998.0379297625782</v>
      </c>
    </row>
    <row r="15812" spans="3:3">
      <c r="C15812" s="13">
        <f t="shared" ca="1" si="1031"/>
        <v>1985.6702270196217</v>
      </c>
    </row>
    <row r="15813" spans="3:3">
      <c r="C15813" s="13">
        <f t="shared" ca="1" si="1031"/>
        <v>2001.668046643156</v>
      </c>
    </row>
    <row r="15814" spans="3:3">
      <c r="C15814" s="13">
        <f t="shared" ca="1" si="1031"/>
        <v>2000.8161120748989</v>
      </c>
    </row>
    <row r="15815" spans="3:3">
      <c r="C15815" s="13">
        <f t="shared" ca="1" si="1031"/>
        <v>2003.2660755075158</v>
      </c>
    </row>
    <row r="15816" spans="3:3">
      <c r="C15816" s="13">
        <f t="shared" ca="1" si="1031"/>
        <v>2000.0273798033675</v>
      </c>
    </row>
    <row r="15817" spans="3:3">
      <c r="C15817" s="13">
        <f t="shared" ca="1" si="1031"/>
        <v>1981.7790295030372</v>
      </c>
    </row>
    <row r="15818" spans="3:3">
      <c r="C15818" s="13">
        <f t="shared" ca="1" si="1031"/>
        <v>2005.7176960598988</v>
      </c>
    </row>
    <row r="15819" spans="3:3">
      <c r="C15819" s="13">
        <f t="shared" ca="1" si="1031"/>
        <v>1997.6787218964091</v>
      </c>
    </row>
    <row r="15820" spans="3:3">
      <c r="C15820" s="13">
        <f t="shared" ca="1" si="1031"/>
        <v>2005.7013887510907</v>
      </c>
    </row>
    <row r="15821" spans="3:3">
      <c r="C15821" s="13">
        <f t="shared" ca="1" si="1031"/>
        <v>1982.6019411886946</v>
      </c>
    </row>
    <row r="15822" spans="3:3">
      <c r="C15822" s="13">
        <f t="shared" ca="1" si="1031"/>
        <v>2011.5247376305474</v>
      </c>
    </row>
    <row r="15823" spans="3:3">
      <c r="C15823" s="13">
        <f t="shared" ca="1" si="1031"/>
        <v>1989.4769069352053</v>
      </c>
    </row>
    <row r="15824" spans="3:3">
      <c r="C15824" s="13">
        <f t="shared" ca="1" si="1031"/>
        <v>2013.7761641553102</v>
      </c>
    </row>
    <row r="15825" spans="3:3">
      <c r="C15825" s="13">
        <f t="shared" ca="1" si="1031"/>
        <v>1999.7161342789341</v>
      </c>
    </row>
    <row r="15826" spans="3:3">
      <c r="C15826" s="13">
        <f t="shared" ca="1" si="1031"/>
        <v>1986.6356349989103</v>
      </c>
    </row>
    <row r="15827" spans="3:3">
      <c r="C15827" s="13">
        <f t="shared" ca="1" si="1031"/>
        <v>2013.1110965012629</v>
      </c>
    </row>
    <row r="15828" spans="3:3">
      <c r="C15828" s="13">
        <f t="shared" ca="1" si="1031"/>
        <v>2003.9819311187039</v>
      </c>
    </row>
    <row r="15829" spans="3:3">
      <c r="C15829" s="13">
        <f t="shared" ca="1" si="1031"/>
        <v>2005.3120691748943</v>
      </c>
    </row>
    <row r="15830" spans="3:3">
      <c r="C15830" s="13">
        <f t="shared" ca="1" si="1031"/>
        <v>1972.0235599048401</v>
      </c>
    </row>
    <row r="15831" spans="3:3">
      <c r="C15831" s="13">
        <f t="shared" ca="1" si="1031"/>
        <v>2013.6030479349899</v>
      </c>
    </row>
    <row r="15832" spans="3:3">
      <c r="C15832" s="13">
        <f t="shared" ref="C15832:C15895" ca="1" si="1032">NORMINV(RAND(),$D$3,$G$3)</f>
        <v>1999.2207889787392</v>
      </c>
    </row>
    <row r="15833" spans="3:3">
      <c r="C15833" s="13">
        <f t="shared" ca="1" si="1032"/>
        <v>2012.3177361185142</v>
      </c>
    </row>
    <row r="15834" spans="3:3">
      <c r="C15834" s="13">
        <f t="shared" ca="1" si="1032"/>
        <v>2000.3639553760522</v>
      </c>
    </row>
    <row r="15835" spans="3:3">
      <c r="C15835" s="13">
        <f t="shared" ca="1" si="1032"/>
        <v>2000.7316410672461</v>
      </c>
    </row>
    <row r="15836" spans="3:3">
      <c r="C15836" s="13">
        <f t="shared" ca="1" si="1032"/>
        <v>2006.6840352040422</v>
      </c>
    </row>
    <row r="15837" spans="3:3">
      <c r="C15837" s="13">
        <f t="shared" ca="1" si="1032"/>
        <v>1997.0679484963109</v>
      </c>
    </row>
    <row r="15838" spans="3:3">
      <c r="C15838" s="13">
        <f t="shared" ca="1" si="1032"/>
        <v>2010.3006961490839</v>
      </c>
    </row>
    <row r="15839" spans="3:3">
      <c r="C15839" s="13">
        <f t="shared" ca="1" si="1032"/>
        <v>1997.7793859098074</v>
      </c>
    </row>
    <row r="15840" spans="3:3">
      <c r="C15840" s="13">
        <f t="shared" ca="1" si="1032"/>
        <v>1999.8212359975737</v>
      </c>
    </row>
    <row r="15841" spans="3:3">
      <c r="C15841" s="13">
        <f t="shared" ca="1" si="1032"/>
        <v>2025.8582156150098</v>
      </c>
    </row>
    <row r="15842" spans="3:3">
      <c r="C15842" s="13">
        <f t="shared" ca="1" si="1032"/>
        <v>1994.9995776370827</v>
      </c>
    </row>
    <row r="15843" spans="3:3">
      <c r="C15843" s="13">
        <f t="shared" ca="1" si="1032"/>
        <v>2004.2607998993212</v>
      </c>
    </row>
    <row r="15844" spans="3:3">
      <c r="C15844" s="13">
        <f t="shared" ca="1" si="1032"/>
        <v>2006.2779091143141</v>
      </c>
    </row>
    <row r="15845" spans="3:3">
      <c r="C15845" s="13">
        <f t="shared" ca="1" si="1032"/>
        <v>2014.459798074957</v>
      </c>
    </row>
    <row r="15846" spans="3:3">
      <c r="C15846" s="13">
        <f t="shared" ca="1" si="1032"/>
        <v>2006.0213067840029</v>
      </c>
    </row>
    <row r="15847" spans="3:3">
      <c r="C15847" s="13">
        <f t="shared" ca="1" si="1032"/>
        <v>1995.4097298002025</v>
      </c>
    </row>
    <row r="15848" spans="3:3">
      <c r="C15848" s="13">
        <f t="shared" ca="1" si="1032"/>
        <v>2029.0540120111139</v>
      </c>
    </row>
    <row r="15849" spans="3:3">
      <c r="C15849" s="13">
        <f t="shared" ca="1" si="1032"/>
        <v>1992.7751799403677</v>
      </c>
    </row>
    <row r="15850" spans="3:3">
      <c r="C15850" s="13">
        <f t="shared" ca="1" si="1032"/>
        <v>2006.657262609104</v>
      </c>
    </row>
    <row r="15851" spans="3:3">
      <c r="C15851" s="13">
        <f t="shared" ca="1" si="1032"/>
        <v>1996.0900346110743</v>
      </c>
    </row>
    <row r="15852" spans="3:3">
      <c r="C15852" s="13">
        <f t="shared" ca="1" si="1032"/>
        <v>2001.6060121661385</v>
      </c>
    </row>
    <row r="15853" spans="3:3">
      <c r="C15853" s="13">
        <f t="shared" ca="1" si="1032"/>
        <v>2023.0899625462293</v>
      </c>
    </row>
    <row r="15854" spans="3:3">
      <c r="C15854" s="13">
        <f t="shared" ca="1" si="1032"/>
        <v>1989.082359467923</v>
      </c>
    </row>
    <row r="15855" spans="3:3">
      <c r="C15855" s="13">
        <f t="shared" ca="1" si="1032"/>
        <v>2011.8330454224815</v>
      </c>
    </row>
    <row r="15856" spans="3:3">
      <c r="C15856" s="13">
        <f t="shared" ca="1" si="1032"/>
        <v>1994.755764750317</v>
      </c>
    </row>
    <row r="15857" spans="3:3">
      <c r="C15857" s="13">
        <f t="shared" ca="1" si="1032"/>
        <v>1999.3944464555275</v>
      </c>
    </row>
    <row r="15858" spans="3:3">
      <c r="C15858" s="13">
        <f t="shared" ca="1" si="1032"/>
        <v>2013.3459139599686</v>
      </c>
    </row>
    <row r="15859" spans="3:3">
      <c r="C15859" s="13">
        <f t="shared" ca="1" si="1032"/>
        <v>1998.5540736580813</v>
      </c>
    </row>
    <row r="15860" spans="3:3">
      <c r="C15860" s="13">
        <f t="shared" ca="1" si="1032"/>
        <v>2033.4099269890955</v>
      </c>
    </row>
    <row r="15861" spans="3:3">
      <c r="C15861" s="13">
        <f t="shared" ca="1" si="1032"/>
        <v>1996.0117459307564</v>
      </c>
    </row>
    <row r="15862" spans="3:3">
      <c r="C15862" s="13">
        <f t="shared" ca="1" si="1032"/>
        <v>1984.4717788417181</v>
      </c>
    </row>
    <row r="15863" spans="3:3">
      <c r="C15863" s="13">
        <f t="shared" ca="1" si="1032"/>
        <v>1999.925607220114</v>
      </c>
    </row>
    <row r="15864" spans="3:3">
      <c r="C15864" s="13">
        <f t="shared" ca="1" si="1032"/>
        <v>1990.4355785262469</v>
      </c>
    </row>
    <row r="15865" spans="3:3">
      <c r="C15865" s="13">
        <f t="shared" ca="1" si="1032"/>
        <v>1996.3128022175929</v>
      </c>
    </row>
    <row r="15866" spans="3:3">
      <c r="C15866" s="13">
        <f t="shared" ca="1" si="1032"/>
        <v>2003.0988241682123</v>
      </c>
    </row>
    <row r="15867" spans="3:3">
      <c r="C15867" s="13">
        <f t="shared" ca="1" si="1032"/>
        <v>2003.0036317847128</v>
      </c>
    </row>
    <row r="15868" spans="3:3">
      <c r="C15868" s="13">
        <f t="shared" ca="1" si="1032"/>
        <v>1973.3325799216011</v>
      </c>
    </row>
    <row r="15869" spans="3:3">
      <c r="C15869" s="13">
        <f t="shared" ca="1" si="1032"/>
        <v>1994.2736942917725</v>
      </c>
    </row>
    <row r="15870" spans="3:3">
      <c r="C15870" s="13">
        <f t="shared" ca="1" si="1032"/>
        <v>2002.5794392453258</v>
      </c>
    </row>
    <row r="15871" spans="3:3">
      <c r="C15871" s="13">
        <f t="shared" ca="1" si="1032"/>
        <v>1999.8559163680779</v>
      </c>
    </row>
    <row r="15872" spans="3:3">
      <c r="C15872" s="13">
        <f t="shared" ca="1" si="1032"/>
        <v>1989.7024488859051</v>
      </c>
    </row>
    <row r="15873" spans="3:3">
      <c r="C15873" s="13">
        <f t="shared" ca="1" si="1032"/>
        <v>2003.383810252295</v>
      </c>
    </row>
    <row r="15874" spans="3:3">
      <c r="C15874" s="13">
        <f t="shared" ca="1" si="1032"/>
        <v>1985.4141456688217</v>
      </c>
    </row>
    <row r="15875" spans="3:3">
      <c r="C15875" s="13">
        <f t="shared" ca="1" si="1032"/>
        <v>1996.8375967760289</v>
      </c>
    </row>
    <row r="15876" spans="3:3">
      <c r="C15876" s="13">
        <f t="shared" ca="1" si="1032"/>
        <v>2019.6090118569605</v>
      </c>
    </row>
    <row r="15877" spans="3:3">
      <c r="C15877" s="13">
        <f t="shared" ca="1" si="1032"/>
        <v>1986.9888951501309</v>
      </c>
    </row>
    <row r="15878" spans="3:3">
      <c r="C15878" s="13">
        <f t="shared" ca="1" si="1032"/>
        <v>1982.1762888021494</v>
      </c>
    </row>
    <row r="15879" spans="3:3">
      <c r="C15879" s="13">
        <f t="shared" ca="1" si="1032"/>
        <v>1981.2912821485563</v>
      </c>
    </row>
    <row r="15880" spans="3:3">
      <c r="C15880" s="13">
        <f t="shared" ca="1" si="1032"/>
        <v>2023.4914233363415</v>
      </c>
    </row>
    <row r="15881" spans="3:3">
      <c r="C15881" s="13">
        <f t="shared" ca="1" si="1032"/>
        <v>1996.7508965285006</v>
      </c>
    </row>
    <row r="15882" spans="3:3">
      <c r="C15882" s="13">
        <f t="shared" ca="1" si="1032"/>
        <v>1989.0727184703896</v>
      </c>
    </row>
    <row r="15883" spans="3:3">
      <c r="C15883" s="13">
        <f t="shared" ca="1" si="1032"/>
        <v>2021.5141186551823</v>
      </c>
    </row>
    <row r="15884" spans="3:3">
      <c r="C15884" s="13">
        <f t="shared" ca="1" si="1032"/>
        <v>2024.3006088298043</v>
      </c>
    </row>
    <row r="15885" spans="3:3">
      <c r="C15885" s="13">
        <f t="shared" ca="1" si="1032"/>
        <v>2011.941716795252</v>
      </c>
    </row>
    <row r="15886" spans="3:3">
      <c r="C15886" s="13">
        <f t="shared" ca="1" si="1032"/>
        <v>1997.7804378183646</v>
      </c>
    </row>
    <row r="15887" spans="3:3">
      <c r="C15887" s="13">
        <f t="shared" ca="1" si="1032"/>
        <v>1998.137724098716</v>
      </c>
    </row>
    <row r="15888" spans="3:3">
      <c r="C15888" s="13">
        <f t="shared" ca="1" si="1032"/>
        <v>1997.2116760756958</v>
      </c>
    </row>
    <row r="15889" spans="3:3">
      <c r="C15889" s="13">
        <f t="shared" ca="1" si="1032"/>
        <v>2005.1419359303695</v>
      </c>
    </row>
    <row r="15890" spans="3:3">
      <c r="C15890" s="13">
        <f t="shared" ca="1" si="1032"/>
        <v>2001.3661779580666</v>
      </c>
    </row>
    <row r="15891" spans="3:3">
      <c r="C15891" s="13">
        <f t="shared" ca="1" si="1032"/>
        <v>1984.2251206161418</v>
      </c>
    </row>
    <row r="15892" spans="3:3">
      <c r="C15892" s="13">
        <f t="shared" ca="1" si="1032"/>
        <v>2005.5880984510059</v>
      </c>
    </row>
    <row r="15893" spans="3:3">
      <c r="C15893" s="13">
        <f t="shared" ca="1" si="1032"/>
        <v>1984.46380230564</v>
      </c>
    </row>
    <row r="15894" spans="3:3">
      <c r="C15894" s="13">
        <f t="shared" ca="1" si="1032"/>
        <v>2015.0176201431502</v>
      </c>
    </row>
    <row r="15895" spans="3:3">
      <c r="C15895" s="13">
        <f t="shared" ca="1" si="1032"/>
        <v>1992.5432939548793</v>
      </c>
    </row>
    <row r="15896" spans="3:3">
      <c r="C15896" s="13">
        <f t="shared" ref="C15896:C15959" ca="1" si="1033">NORMINV(RAND(),$D$3,$G$3)</f>
        <v>1978.0668633437847</v>
      </c>
    </row>
    <row r="15897" spans="3:3">
      <c r="C15897" s="13">
        <f t="shared" ca="1" si="1033"/>
        <v>1997.606048697656</v>
      </c>
    </row>
    <row r="15898" spans="3:3">
      <c r="C15898" s="13">
        <f t="shared" ca="1" si="1033"/>
        <v>2016.7107039820103</v>
      </c>
    </row>
    <row r="15899" spans="3:3">
      <c r="C15899" s="13">
        <f t="shared" ca="1" si="1033"/>
        <v>1986.1242628010718</v>
      </c>
    </row>
    <row r="15900" spans="3:3">
      <c r="C15900" s="13">
        <f t="shared" ca="1" si="1033"/>
        <v>1997.157550499486</v>
      </c>
    </row>
    <row r="15901" spans="3:3">
      <c r="C15901" s="13">
        <f t="shared" ca="1" si="1033"/>
        <v>1992.7489512789248</v>
      </c>
    </row>
    <row r="15902" spans="3:3">
      <c r="C15902" s="13">
        <f t="shared" ca="1" si="1033"/>
        <v>2009.199992135311</v>
      </c>
    </row>
    <row r="15903" spans="3:3">
      <c r="C15903" s="13">
        <f t="shared" ca="1" si="1033"/>
        <v>1997.6085711835487</v>
      </c>
    </row>
    <row r="15904" spans="3:3">
      <c r="C15904" s="13">
        <f t="shared" ca="1" si="1033"/>
        <v>2000.1852608323525</v>
      </c>
    </row>
    <row r="15905" spans="3:3">
      <c r="C15905" s="13">
        <f t="shared" ca="1" si="1033"/>
        <v>1993.869184961575</v>
      </c>
    </row>
    <row r="15906" spans="3:3">
      <c r="C15906" s="13">
        <f t="shared" ca="1" si="1033"/>
        <v>1991.6138632652085</v>
      </c>
    </row>
    <row r="15907" spans="3:3">
      <c r="C15907" s="13">
        <f t="shared" ca="1" si="1033"/>
        <v>1990.2183825148786</v>
      </c>
    </row>
    <row r="15908" spans="3:3">
      <c r="C15908" s="13">
        <f t="shared" ca="1" si="1033"/>
        <v>2019.4347878164203</v>
      </c>
    </row>
    <row r="15909" spans="3:3">
      <c r="C15909" s="13">
        <f t="shared" ca="1" si="1033"/>
        <v>1985.6844406807145</v>
      </c>
    </row>
    <row r="15910" spans="3:3">
      <c r="C15910" s="13">
        <f t="shared" ca="1" si="1033"/>
        <v>2009.8094865089113</v>
      </c>
    </row>
    <row r="15911" spans="3:3">
      <c r="C15911" s="13">
        <f t="shared" ca="1" si="1033"/>
        <v>1992.514452702952</v>
      </c>
    </row>
    <row r="15912" spans="3:3">
      <c r="C15912" s="13">
        <f t="shared" ca="1" si="1033"/>
        <v>2000.2332236213654</v>
      </c>
    </row>
    <row r="15913" spans="3:3">
      <c r="C15913" s="13">
        <f t="shared" ca="1" si="1033"/>
        <v>2003.5446578605338</v>
      </c>
    </row>
    <row r="15914" spans="3:3">
      <c r="C15914" s="13">
        <f t="shared" ca="1" si="1033"/>
        <v>1996.0114104659369</v>
      </c>
    </row>
    <row r="15915" spans="3:3">
      <c r="C15915" s="13">
        <f t="shared" ca="1" si="1033"/>
        <v>2013.693130708107</v>
      </c>
    </row>
    <row r="15916" spans="3:3">
      <c r="C15916" s="13">
        <f t="shared" ca="1" si="1033"/>
        <v>1969.6474537729084</v>
      </c>
    </row>
    <row r="15917" spans="3:3">
      <c r="C15917" s="13">
        <f t="shared" ca="1" si="1033"/>
        <v>1992.887586956188</v>
      </c>
    </row>
    <row r="15918" spans="3:3">
      <c r="C15918" s="13">
        <f t="shared" ca="1" si="1033"/>
        <v>1991.338934646084</v>
      </c>
    </row>
    <row r="15919" spans="3:3">
      <c r="C15919" s="13">
        <f t="shared" ca="1" si="1033"/>
        <v>2015.0743688406512</v>
      </c>
    </row>
    <row r="15920" spans="3:3">
      <c r="C15920" s="13">
        <f t="shared" ca="1" si="1033"/>
        <v>1992.5102382452753</v>
      </c>
    </row>
    <row r="15921" spans="3:3">
      <c r="C15921" s="13">
        <f t="shared" ca="1" si="1033"/>
        <v>1997.5892016152402</v>
      </c>
    </row>
    <row r="15922" spans="3:3">
      <c r="C15922" s="13">
        <f t="shared" ca="1" si="1033"/>
        <v>1994.5494543781535</v>
      </c>
    </row>
    <row r="15923" spans="3:3">
      <c r="C15923" s="13">
        <f t="shared" ca="1" si="1033"/>
        <v>1998.3066253958416</v>
      </c>
    </row>
    <row r="15924" spans="3:3">
      <c r="C15924" s="13">
        <f t="shared" ca="1" si="1033"/>
        <v>2011.355946647222</v>
      </c>
    </row>
    <row r="15925" spans="3:3">
      <c r="C15925" s="13">
        <f t="shared" ca="1" si="1033"/>
        <v>2002.9710911385914</v>
      </c>
    </row>
    <row r="15926" spans="3:3">
      <c r="C15926" s="13">
        <f t="shared" ca="1" si="1033"/>
        <v>1997.0586797533433</v>
      </c>
    </row>
    <row r="15927" spans="3:3">
      <c r="C15927" s="13">
        <f t="shared" ca="1" si="1033"/>
        <v>1998.365614972515</v>
      </c>
    </row>
    <row r="15928" spans="3:3">
      <c r="C15928" s="13">
        <f t="shared" ca="1" si="1033"/>
        <v>1981.2596342834363</v>
      </c>
    </row>
    <row r="15929" spans="3:3">
      <c r="C15929" s="13">
        <f t="shared" ca="1" si="1033"/>
        <v>2004.4430031012648</v>
      </c>
    </row>
    <row r="15930" spans="3:3">
      <c r="C15930" s="13">
        <f t="shared" ca="1" si="1033"/>
        <v>1990.5101874207071</v>
      </c>
    </row>
    <row r="15931" spans="3:3">
      <c r="C15931" s="13">
        <f t="shared" ca="1" si="1033"/>
        <v>2011.4193437311856</v>
      </c>
    </row>
    <row r="15932" spans="3:3">
      <c r="C15932" s="13">
        <f t="shared" ca="1" si="1033"/>
        <v>2003.9218123512169</v>
      </c>
    </row>
    <row r="15933" spans="3:3">
      <c r="C15933" s="13">
        <f t="shared" ca="1" si="1033"/>
        <v>2005.7613445040563</v>
      </c>
    </row>
    <row r="15934" spans="3:3">
      <c r="C15934" s="13">
        <f t="shared" ca="1" si="1033"/>
        <v>2000.379514886059</v>
      </c>
    </row>
    <row r="15935" spans="3:3">
      <c r="C15935" s="13">
        <f t="shared" ca="1" si="1033"/>
        <v>2002.5549241858284</v>
      </c>
    </row>
    <row r="15936" spans="3:3">
      <c r="C15936" s="13">
        <f t="shared" ca="1" si="1033"/>
        <v>1984.508354734776</v>
      </c>
    </row>
    <row r="15937" spans="3:3">
      <c r="C15937" s="13">
        <f t="shared" ca="1" si="1033"/>
        <v>1990.0392118102027</v>
      </c>
    </row>
    <row r="15938" spans="3:3">
      <c r="C15938" s="13">
        <f t="shared" ca="1" si="1033"/>
        <v>1989.4631962432795</v>
      </c>
    </row>
    <row r="15939" spans="3:3">
      <c r="C15939" s="13">
        <f t="shared" ca="1" si="1033"/>
        <v>1994.6239072382054</v>
      </c>
    </row>
    <row r="15940" spans="3:3">
      <c r="C15940" s="13">
        <f t="shared" ca="1" si="1033"/>
        <v>2003.6012815601766</v>
      </c>
    </row>
    <row r="15941" spans="3:3">
      <c r="C15941" s="13">
        <f t="shared" ca="1" si="1033"/>
        <v>1991.1161742989066</v>
      </c>
    </row>
    <row r="15942" spans="3:3">
      <c r="C15942" s="13">
        <f t="shared" ca="1" si="1033"/>
        <v>1998.0731192486742</v>
      </c>
    </row>
    <row r="15943" spans="3:3">
      <c r="C15943" s="13">
        <f t="shared" ca="1" si="1033"/>
        <v>2003.6963528533795</v>
      </c>
    </row>
    <row r="15944" spans="3:3">
      <c r="C15944" s="13">
        <f t="shared" ca="1" si="1033"/>
        <v>2027.2112418483928</v>
      </c>
    </row>
    <row r="15945" spans="3:3">
      <c r="C15945" s="13">
        <f t="shared" ca="1" si="1033"/>
        <v>2000.3268772813278</v>
      </c>
    </row>
    <row r="15946" spans="3:3">
      <c r="C15946" s="13">
        <f t="shared" ca="1" si="1033"/>
        <v>1987.1615931781675</v>
      </c>
    </row>
    <row r="15947" spans="3:3">
      <c r="C15947" s="13">
        <f t="shared" ca="1" si="1033"/>
        <v>2017.2040442366792</v>
      </c>
    </row>
    <row r="15948" spans="3:3">
      <c r="C15948" s="13">
        <f t="shared" ca="1" si="1033"/>
        <v>2000.579317331488</v>
      </c>
    </row>
    <row r="15949" spans="3:3">
      <c r="C15949" s="13">
        <f t="shared" ca="1" si="1033"/>
        <v>1990.5870235893512</v>
      </c>
    </row>
    <row r="15950" spans="3:3">
      <c r="C15950" s="13">
        <f t="shared" ca="1" si="1033"/>
        <v>1983.4093484977238</v>
      </c>
    </row>
    <row r="15951" spans="3:3">
      <c r="C15951" s="13">
        <f t="shared" ca="1" si="1033"/>
        <v>1995.3147491195202</v>
      </c>
    </row>
    <row r="15952" spans="3:3">
      <c r="C15952" s="13">
        <f t="shared" ca="1" si="1033"/>
        <v>1993.2356786092562</v>
      </c>
    </row>
    <row r="15953" spans="3:3">
      <c r="C15953" s="13">
        <f t="shared" ca="1" si="1033"/>
        <v>2005.3760474103831</v>
      </c>
    </row>
    <row r="15954" spans="3:3">
      <c r="C15954" s="13">
        <f t="shared" ca="1" si="1033"/>
        <v>1992.1032870816327</v>
      </c>
    </row>
    <row r="15955" spans="3:3">
      <c r="C15955" s="13">
        <f t="shared" ca="1" si="1033"/>
        <v>1989.3083324391216</v>
      </c>
    </row>
    <row r="15956" spans="3:3">
      <c r="C15956" s="13">
        <f t="shared" ca="1" si="1033"/>
        <v>2008.337133914705</v>
      </c>
    </row>
    <row r="15957" spans="3:3">
      <c r="C15957" s="13">
        <f t="shared" ca="1" si="1033"/>
        <v>1982.8240295610665</v>
      </c>
    </row>
    <row r="15958" spans="3:3">
      <c r="C15958" s="13">
        <f t="shared" ca="1" si="1033"/>
        <v>1989.6829476837181</v>
      </c>
    </row>
    <row r="15959" spans="3:3">
      <c r="C15959" s="13">
        <f t="shared" ca="1" si="1033"/>
        <v>2009.1161612298026</v>
      </c>
    </row>
    <row r="15960" spans="3:3">
      <c r="C15960" s="13">
        <f t="shared" ref="C15960:C16023" ca="1" si="1034">NORMINV(RAND(),$D$3,$G$3)</f>
        <v>2005.4864577601866</v>
      </c>
    </row>
    <row r="15961" spans="3:3">
      <c r="C15961" s="13">
        <f t="shared" ca="1" si="1034"/>
        <v>1986.1866129596797</v>
      </c>
    </row>
    <row r="15962" spans="3:3">
      <c r="C15962" s="13">
        <f t="shared" ca="1" si="1034"/>
        <v>2006.5608835193443</v>
      </c>
    </row>
    <row r="15963" spans="3:3">
      <c r="C15963" s="13">
        <f t="shared" ca="1" si="1034"/>
        <v>2005.9163664457856</v>
      </c>
    </row>
    <row r="15964" spans="3:3">
      <c r="C15964" s="13">
        <f t="shared" ca="1" si="1034"/>
        <v>1995.5314344549488</v>
      </c>
    </row>
    <row r="15965" spans="3:3">
      <c r="C15965" s="13">
        <f t="shared" ca="1" si="1034"/>
        <v>2003.6061382331372</v>
      </c>
    </row>
    <row r="15966" spans="3:3">
      <c r="C15966" s="13">
        <f t="shared" ca="1" si="1034"/>
        <v>2010.6234089420777</v>
      </c>
    </row>
    <row r="15967" spans="3:3">
      <c r="C15967" s="13">
        <f t="shared" ca="1" si="1034"/>
        <v>1996.8592559176811</v>
      </c>
    </row>
    <row r="15968" spans="3:3">
      <c r="C15968" s="13">
        <f t="shared" ca="1" si="1034"/>
        <v>2009.1675066621428</v>
      </c>
    </row>
    <row r="15969" spans="3:3">
      <c r="C15969" s="13">
        <f t="shared" ca="1" si="1034"/>
        <v>2007.2764465236644</v>
      </c>
    </row>
    <row r="15970" spans="3:3">
      <c r="C15970" s="13">
        <f t="shared" ca="1" si="1034"/>
        <v>2001.1505133609496</v>
      </c>
    </row>
    <row r="15971" spans="3:3">
      <c r="C15971" s="13">
        <f t="shared" ca="1" si="1034"/>
        <v>1989.4165103837129</v>
      </c>
    </row>
    <row r="15972" spans="3:3">
      <c r="C15972" s="13">
        <f t="shared" ca="1" si="1034"/>
        <v>2007.9924633380951</v>
      </c>
    </row>
    <row r="15973" spans="3:3">
      <c r="C15973" s="13">
        <f t="shared" ca="1" si="1034"/>
        <v>2008.0975783706672</v>
      </c>
    </row>
    <row r="15974" spans="3:3">
      <c r="C15974" s="13">
        <f t="shared" ca="1" si="1034"/>
        <v>1991.6218433649281</v>
      </c>
    </row>
    <row r="15975" spans="3:3">
      <c r="C15975" s="13">
        <f t="shared" ca="1" si="1034"/>
        <v>2012.7194454577361</v>
      </c>
    </row>
    <row r="15976" spans="3:3">
      <c r="C15976" s="13">
        <f t="shared" ca="1" si="1034"/>
        <v>2008.7612763098616</v>
      </c>
    </row>
    <row r="15977" spans="3:3">
      <c r="C15977" s="13">
        <f t="shared" ca="1" si="1034"/>
        <v>1993.7861813299144</v>
      </c>
    </row>
    <row r="15978" spans="3:3">
      <c r="C15978" s="13">
        <f t="shared" ca="1" si="1034"/>
        <v>1994.2092225238605</v>
      </c>
    </row>
    <row r="15979" spans="3:3">
      <c r="C15979" s="13">
        <f t="shared" ca="1" si="1034"/>
        <v>1990.5368998073159</v>
      </c>
    </row>
    <row r="15980" spans="3:3">
      <c r="C15980" s="13">
        <f t="shared" ca="1" si="1034"/>
        <v>2012.0688863875741</v>
      </c>
    </row>
    <row r="15981" spans="3:3">
      <c r="C15981" s="13">
        <f t="shared" ca="1" si="1034"/>
        <v>1988.3484882023488</v>
      </c>
    </row>
    <row r="15982" spans="3:3">
      <c r="C15982" s="13">
        <f t="shared" ca="1" si="1034"/>
        <v>2018.9574186747261</v>
      </c>
    </row>
    <row r="15983" spans="3:3">
      <c r="C15983" s="13">
        <f t="shared" ca="1" si="1034"/>
        <v>2012.8410153823565</v>
      </c>
    </row>
    <row r="15984" spans="3:3">
      <c r="C15984" s="13">
        <f t="shared" ca="1" si="1034"/>
        <v>1996.2290993427591</v>
      </c>
    </row>
    <row r="15985" spans="3:3">
      <c r="C15985" s="13">
        <f t="shared" ca="1" si="1034"/>
        <v>1985.9367690663062</v>
      </c>
    </row>
    <row r="15986" spans="3:3">
      <c r="C15986" s="13">
        <f t="shared" ca="1" si="1034"/>
        <v>1981.34951408386</v>
      </c>
    </row>
    <row r="15987" spans="3:3">
      <c r="C15987" s="13">
        <f t="shared" ca="1" si="1034"/>
        <v>2010.9752449385808</v>
      </c>
    </row>
    <row r="15988" spans="3:3">
      <c r="C15988" s="13">
        <f t="shared" ca="1" si="1034"/>
        <v>1986.2879114896007</v>
      </c>
    </row>
    <row r="15989" spans="3:3">
      <c r="C15989" s="13">
        <f t="shared" ca="1" si="1034"/>
        <v>2004.2525645511694</v>
      </c>
    </row>
    <row r="15990" spans="3:3">
      <c r="C15990" s="13">
        <f t="shared" ca="1" si="1034"/>
        <v>2013.1524427452123</v>
      </c>
    </row>
    <row r="15991" spans="3:3">
      <c r="C15991" s="13">
        <f t="shared" ca="1" si="1034"/>
        <v>2005.0880409638744</v>
      </c>
    </row>
    <row r="15992" spans="3:3">
      <c r="C15992" s="13">
        <f t="shared" ca="1" si="1034"/>
        <v>2021.3161325125334</v>
      </c>
    </row>
    <row r="15993" spans="3:3">
      <c r="C15993" s="13">
        <f t="shared" ca="1" si="1034"/>
        <v>1983.5021480453208</v>
      </c>
    </row>
    <row r="15994" spans="3:3">
      <c r="C15994" s="13">
        <f t="shared" ca="1" si="1034"/>
        <v>1993.3945767247355</v>
      </c>
    </row>
    <row r="15995" spans="3:3">
      <c r="C15995" s="13">
        <f t="shared" ca="1" si="1034"/>
        <v>1988.7431672166831</v>
      </c>
    </row>
    <row r="15996" spans="3:3">
      <c r="C15996" s="13">
        <f t="shared" ca="1" si="1034"/>
        <v>1995.9090876313953</v>
      </c>
    </row>
    <row r="15997" spans="3:3">
      <c r="C15997" s="13">
        <f t="shared" ca="1" si="1034"/>
        <v>1996.1902004551741</v>
      </c>
    </row>
    <row r="15998" spans="3:3">
      <c r="C15998" s="13">
        <f t="shared" ca="1" si="1034"/>
        <v>2000.0180754760663</v>
      </c>
    </row>
    <row r="15999" spans="3:3">
      <c r="C15999" s="13">
        <f t="shared" ca="1" si="1034"/>
        <v>1985.414056409988</v>
      </c>
    </row>
    <row r="16000" spans="3:3">
      <c r="C16000" s="13">
        <f t="shared" ca="1" si="1034"/>
        <v>1989.8339495881464</v>
      </c>
    </row>
    <row r="16001" spans="3:3">
      <c r="C16001" s="13">
        <f t="shared" ca="1" si="1034"/>
        <v>1998.669275001811</v>
      </c>
    </row>
    <row r="16002" spans="3:3">
      <c r="C16002" s="13">
        <f t="shared" ca="1" si="1034"/>
        <v>2009.8613294062334</v>
      </c>
    </row>
    <row r="16003" spans="3:3">
      <c r="C16003" s="13">
        <f t="shared" ca="1" si="1034"/>
        <v>1990.4639740262826</v>
      </c>
    </row>
    <row r="16004" spans="3:3">
      <c r="C16004" s="13">
        <f t="shared" ca="1" si="1034"/>
        <v>2015.5461428302881</v>
      </c>
    </row>
    <row r="16005" spans="3:3">
      <c r="C16005" s="13">
        <f t="shared" ca="1" si="1034"/>
        <v>1977.4252607237659</v>
      </c>
    </row>
    <row r="16006" spans="3:3">
      <c r="C16006" s="13">
        <f t="shared" ca="1" si="1034"/>
        <v>2012.0700523453474</v>
      </c>
    </row>
    <row r="16007" spans="3:3">
      <c r="C16007" s="13">
        <f t="shared" ca="1" si="1034"/>
        <v>1977.7952745855018</v>
      </c>
    </row>
    <row r="16008" spans="3:3">
      <c r="C16008" s="13">
        <f t="shared" ca="1" si="1034"/>
        <v>1999.3118517369894</v>
      </c>
    </row>
    <row r="16009" spans="3:3">
      <c r="C16009" s="13">
        <f t="shared" ca="1" si="1034"/>
        <v>2006.8614656307327</v>
      </c>
    </row>
    <row r="16010" spans="3:3">
      <c r="C16010" s="13">
        <f t="shared" ca="1" si="1034"/>
        <v>1988.0583568469524</v>
      </c>
    </row>
    <row r="16011" spans="3:3">
      <c r="C16011" s="13">
        <f t="shared" ca="1" si="1034"/>
        <v>2010.6169142065899</v>
      </c>
    </row>
    <row r="16012" spans="3:3">
      <c r="C16012" s="13">
        <f t="shared" ca="1" si="1034"/>
        <v>1990.815339575325</v>
      </c>
    </row>
    <row r="16013" spans="3:3">
      <c r="C16013" s="13">
        <f t="shared" ca="1" si="1034"/>
        <v>1970.6222696424995</v>
      </c>
    </row>
    <row r="16014" spans="3:3">
      <c r="C16014" s="13">
        <f t="shared" ca="1" si="1034"/>
        <v>2006.9063552747814</v>
      </c>
    </row>
    <row r="16015" spans="3:3">
      <c r="C16015" s="13">
        <f t="shared" ca="1" si="1034"/>
        <v>2015.7270554381651</v>
      </c>
    </row>
    <row r="16016" spans="3:3">
      <c r="C16016" s="13">
        <f t="shared" ca="1" si="1034"/>
        <v>2011.7382456918249</v>
      </c>
    </row>
    <row r="16017" spans="3:3">
      <c r="C16017" s="13">
        <f t="shared" ca="1" si="1034"/>
        <v>1999.9660291017165</v>
      </c>
    </row>
    <row r="16018" spans="3:3">
      <c r="C16018" s="13">
        <f t="shared" ca="1" si="1034"/>
        <v>2005.4269394809576</v>
      </c>
    </row>
    <row r="16019" spans="3:3">
      <c r="C16019" s="13">
        <f t="shared" ca="1" si="1034"/>
        <v>2000.9910133393789</v>
      </c>
    </row>
    <row r="16020" spans="3:3">
      <c r="C16020" s="13">
        <f t="shared" ca="1" si="1034"/>
        <v>1995.5859862588936</v>
      </c>
    </row>
    <row r="16021" spans="3:3">
      <c r="C16021" s="13">
        <f t="shared" ca="1" si="1034"/>
        <v>2013.2596436642621</v>
      </c>
    </row>
    <row r="16022" spans="3:3">
      <c r="C16022" s="13">
        <f t="shared" ca="1" si="1034"/>
        <v>2015.1511488209758</v>
      </c>
    </row>
    <row r="16023" spans="3:3">
      <c r="C16023" s="13">
        <f t="shared" ca="1" si="1034"/>
        <v>2012.3606770649903</v>
      </c>
    </row>
    <row r="16024" spans="3:3">
      <c r="C16024" s="13">
        <f t="shared" ref="C16024:C16087" ca="1" si="1035">NORMINV(RAND(),$D$3,$G$3)</f>
        <v>1978.0701311805999</v>
      </c>
    </row>
    <row r="16025" spans="3:3">
      <c r="C16025" s="13">
        <f t="shared" ca="1" si="1035"/>
        <v>1988.6755555874956</v>
      </c>
    </row>
    <row r="16026" spans="3:3">
      <c r="C16026" s="13">
        <f t="shared" ca="1" si="1035"/>
        <v>1993.7920572147239</v>
      </c>
    </row>
    <row r="16027" spans="3:3">
      <c r="C16027" s="13">
        <f t="shared" ca="1" si="1035"/>
        <v>2006.5295954996002</v>
      </c>
    </row>
    <row r="16028" spans="3:3">
      <c r="C16028" s="13">
        <f t="shared" ca="1" si="1035"/>
        <v>2004.787095067677</v>
      </c>
    </row>
    <row r="16029" spans="3:3">
      <c r="C16029" s="13">
        <f t="shared" ca="1" si="1035"/>
        <v>2003.9097651403106</v>
      </c>
    </row>
    <row r="16030" spans="3:3">
      <c r="C16030" s="13">
        <f t="shared" ca="1" si="1035"/>
        <v>2011.4204352665313</v>
      </c>
    </row>
    <row r="16031" spans="3:3">
      <c r="C16031" s="13">
        <f t="shared" ca="1" si="1035"/>
        <v>2012.2852000218311</v>
      </c>
    </row>
    <row r="16032" spans="3:3">
      <c r="C16032" s="13">
        <f t="shared" ca="1" si="1035"/>
        <v>1995.9581296674746</v>
      </c>
    </row>
    <row r="16033" spans="3:3">
      <c r="C16033" s="13">
        <f t="shared" ca="1" si="1035"/>
        <v>2008.9922364768875</v>
      </c>
    </row>
    <row r="16034" spans="3:3">
      <c r="C16034" s="13">
        <f t="shared" ca="1" si="1035"/>
        <v>1988.4960058871325</v>
      </c>
    </row>
    <row r="16035" spans="3:3">
      <c r="C16035" s="13">
        <f t="shared" ca="1" si="1035"/>
        <v>2000.4217005145792</v>
      </c>
    </row>
    <row r="16036" spans="3:3">
      <c r="C16036" s="13">
        <f t="shared" ca="1" si="1035"/>
        <v>2017.6402852526053</v>
      </c>
    </row>
    <row r="16037" spans="3:3">
      <c r="C16037" s="13">
        <f t="shared" ca="1" si="1035"/>
        <v>2008.9568583168607</v>
      </c>
    </row>
    <row r="16038" spans="3:3">
      <c r="C16038" s="13">
        <f t="shared" ca="1" si="1035"/>
        <v>1987.5831094577823</v>
      </c>
    </row>
    <row r="16039" spans="3:3">
      <c r="C16039" s="13">
        <f t="shared" ca="1" si="1035"/>
        <v>2004.0248771923575</v>
      </c>
    </row>
    <row r="16040" spans="3:3">
      <c r="C16040" s="13">
        <f t="shared" ca="1" si="1035"/>
        <v>2006.2274850417321</v>
      </c>
    </row>
    <row r="16041" spans="3:3">
      <c r="C16041" s="13">
        <f t="shared" ca="1" si="1035"/>
        <v>1977.4955925010031</v>
      </c>
    </row>
    <row r="16042" spans="3:3">
      <c r="C16042" s="13">
        <f t="shared" ca="1" si="1035"/>
        <v>1970.5110725428087</v>
      </c>
    </row>
    <row r="16043" spans="3:3">
      <c r="C16043" s="13">
        <f t="shared" ca="1" si="1035"/>
        <v>2006.2069668667502</v>
      </c>
    </row>
    <row r="16044" spans="3:3">
      <c r="C16044" s="13">
        <f t="shared" ca="1" si="1035"/>
        <v>1992.7501887962842</v>
      </c>
    </row>
    <row r="16045" spans="3:3">
      <c r="C16045" s="13">
        <f t="shared" ca="1" si="1035"/>
        <v>2025.7488166060568</v>
      </c>
    </row>
    <row r="16046" spans="3:3">
      <c r="C16046" s="13">
        <f t="shared" ca="1" si="1035"/>
        <v>2019.3108304093853</v>
      </c>
    </row>
    <row r="16047" spans="3:3">
      <c r="C16047" s="13">
        <f t="shared" ca="1" si="1035"/>
        <v>1995.7678125668679</v>
      </c>
    </row>
    <row r="16048" spans="3:3">
      <c r="C16048" s="13">
        <f t="shared" ca="1" si="1035"/>
        <v>2007.5548944469917</v>
      </c>
    </row>
    <row r="16049" spans="3:3">
      <c r="C16049" s="13">
        <f t="shared" ca="1" si="1035"/>
        <v>1981.5645221734089</v>
      </c>
    </row>
    <row r="16050" spans="3:3">
      <c r="C16050" s="13">
        <f t="shared" ca="1" si="1035"/>
        <v>1997.0853086430054</v>
      </c>
    </row>
    <row r="16051" spans="3:3">
      <c r="C16051" s="13">
        <f t="shared" ca="1" si="1035"/>
        <v>2012.9967762690133</v>
      </c>
    </row>
    <row r="16052" spans="3:3">
      <c r="C16052" s="13">
        <f t="shared" ca="1" si="1035"/>
        <v>2005.0140272621304</v>
      </c>
    </row>
    <row r="16053" spans="3:3">
      <c r="C16053" s="13">
        <f t="shared" ca="1" si="1035"/>
        <v>2001.517216634425</v>
      </c>
    </row>
    <row r="16054" spans="3:3">
      <c r="C16054" s="13">
        <f t="shared" ca="1" si="1035"/>
        <v>2014.2892597680516</v>
      </c>
    </row>
    <row r="16055" spans="3:3">
      <c r="C16055" s="13">
        <f t="shared" ca="1" si="1035"/>
        <v>2000.7265412332495</v>
      </c>
    </row>
    <row r="16056" spans="3:3">
      <c r="C16056" s="13">
        <f t="shared" ca="1" si="1035"/>
        <v>2009.0326930839833</v>
      </c>
    </row>
    <row r="16057" spans="3:3">
      <c r="C16057" s="13">
        <f t="shared" ca="1" si="1035"/>
        <v>1982.1989241380122</v>
      </c>
    </row>
    <row r="16058" spans="3:3">
      <c r="C16058" s="13">
        <f t="shared" ca="1" si="1035"/>
        <v>2023.6386404500004</v>
      </c>
    </row>
    <row r="16059" spans="3:3">
      <c r="C16059" s="13">
        <f t="shared" ca="1" si="1035"/>
        <v>2021.0047431597659</v>
      </c>
    </row>
    <row r="16060" spans="3:3">
      <c r="C16060" s="13">
        <f t="shared" ca="1" si="1035"/>
        <v>1980.5821504473606</v>
      </c>
    </row>
    <row r="16061" spans="3:3">
      <c r="C16061" s="13">
        <f t="shared" ca="1" si="1035"/>
        <v>2002.2842743831889</v>
      </c>
    </row>
    <row r="16062" spans="3:3">
      <c r="C16062" s="13">
        <f t="shared" ca="1" si="1035"/>
        <v>1998.3037498435133</v>
      </c>
    </row>
    <row r="16063" spans="3:3">
      <c r="C16063" s="13">
        <f t="shared" ca="1" si="1035"/>
        <v>1988.7375129341199</v>
      </c>
    </row>
    <row r="16064" spans="3:3">
      <c r="C16064" s="13">
        <f t="shared" ca="1" si="1035"/>
        <v>1978.4594147353043</v>
      </c>
    </row>
    <row r="16065" spans="3:3">
      <c r="C16065" s="13">
        <f t="shared" ca="1" si="1035"/>
        <v>1985.4125896751648</v>
      </c>
    </row>
    <row r="16066" spans="3:3">
      <c r="C16066" s="13">
        <f t="shared" ca="1" si="1035"/>
        <v>1998.3382939405114</v>
      </c>
    </row>
    <row r="16067" spans="3:3">
      <c r="C16067" s="13">
        <f t="shared" ca="1" si="1035"/>
        <v>2004.6110767758425</v>
      </c>
    </row>
    <row r="16068" spans="3:3">
      <c r="C16068" s="13">
        <f t="shared" ca="1" si="1035"/>
        <v>2003.968764525991</v>
      </c>
    </row>
    <row r="16069" spans="3:3">
      <c r="C16069" s="13">
        <f t="shared" ca="1" si="1035"/>
        <v>1983.1001323614032</v>
      </c>
    </row>
    <row r="16070" spans="3:3">
      <c r="C16070" s="13">
        <f t="shared" ca="1" si="1035"/>
        <v>1986.4835766145065</v>
      </c>
    </row>
    <row r="16071" spans="3:3">
      <c r="C16071" s="13">
        <f t="shared" ca="1" si="1035"/>
        <v>2001.382404897246</v>
      </c>
    </row>
    <row r="16072" spans="3:3">
      <c r="C16072" s="13">
        <f t="shared" ca="1" si="1035"/>
        <v>1999.1839406163426</v>
      </c>
    </row>
    <row r="16073" spans="3:3">
      <c r="C16073" s="13">
        <f t="shared" ca="1" si="1035"/>
        <v>1993.2259405279635</v>
      </c>
    </row>
    <row r="16074" spans="3:3">
      <c r="C16074" s="13">
        <f t="shared" ca="1" si="1035"/>
        <v>2013.1083477875468</v>
      </c>
    </row>
    <row r="16075" spans="3:3">
      <c r="C16075" s="13">
        <f t="shared" ca="1" si="1035"/>
        <v>1993.7590180464924</v>
      </c>
    </row>
    <row r="16076" spans="3:3">
      <c r="C16076" s="13">
        <f t="shared" ca="1" si="1035"/>
        <v>1987.6057223319231</v>
      </c>
    </row>
    <row r="16077" spans="3:3">
      <c r="C16077" s="13">
        <f t="shared" ca="1" si="1035"/>
        <v>2006.2451106805845</v>
      </c>
    </row>
    <row r="16078" spans="3:3">
      <c r="C16078" s="13">
        <f t="shared" ca="1" si="1035"/>
        <v>2006.8307255832835</v>
      </c>
    </row>
    <row r="16079" spans="3:3">
      <c r="C16079" s="13">
        <f t="shared" ca="1" si="1035"/>
        <v>1991.5204879627704</v>
      </c>
    </row>
    <row r="16080" spans="3:3">
      <c r="C16080" s="13">
        <f t="shared" ca="1" si="1035"/>
        <v>1984.4783370485936</v>
      </c>
    </row>
    <row r="16081" spans="3:3">
      <c r="C16081" s="13">
        <f t="shared" ca="1" si="1035"/>
        <v>2015.4171469389112</v>
      </c>
    </row>
    <row r="16082" spans="3:3">
      <c r="C16082" s="13">
        <f t="shared" ca="1" si="1035"/>
        <v>2006.3627985125754</v>
      </c>
    </row>
    <row r="16083" spans="3:3">
      <c r="C16083" s="13">
        <f t="shared" ca="1" si="1035"/>
        <v>2012.3273256768048</v>
      </c>
    </row>
    <row r="16084" spans="3:3">
      <c r="C16084" s="13">
        <f t="shared" ca="1" si="1035"/>
        <v>2006.9736336429621</v>
      </c>
    </row>
    <row r="16085" spans="3:3">
      <c r="C16085" s="13">
        <f t="shared" ca="1" si="1035"/>
        <v>2008.1308601859203</v>
      </c>
    </row>
    <row r="16086" spans="3:3">
      <c r="C16086" s="13">
        <f t="shared" ca="1" si="1035"/>
        <v>2014.1065746016368</v>
      </c>
    </row>
    <row r="16087" spans="3:3">
      <c r="C16087" s="13">
        <f t="shared" ca="1" si="1035"/>
        <v>2010.127981258915</v>
      </c>
    </row>
    <row r="16088" spans="3:3">
      <c r="C16088" s="13">
        <f t="shared" ref="C16088:C16151" ca="1" si="1036">NORMINV(RAND(),$D$3,$G$3)</f>
        <v>2015.8752046148991</v>
      </c>
    </row>
    <row r="16089" spans="3:3">
      <c r="C16089" s="13">
        <f t="shared" ca="1" si="1036"/>
        <v>2002.0558952167949</v>
      </c>
    </row>
    <row r="16090" spans="3:3">
      <c r="C16090" s="13">
        <f t="shared" ca="1" si="1036"/>
        <v>2011.1576076045401</v>
      </c>
    </row>
    <row r="16091" spans="3:3">
      <c r="C16091" s="13">
        <f t="shared" ca="1" si="1036"/>
        <v>1999.9861594819583</v>
      </c>
    </row>
    <row r="16092" spans="3:3">
      <c r="C16092" s="13">
        <f t="shared" ca="1" si="1036"/>
        <v>2020.3522020262565</v>
      </c>
    </row>
    <row r="16093" spans="3:3">
      <c r="C16093" s="13">
        <f t="shared" ca="1" si="1036"/>
        <v>2003.2942162669394</v>
      </c>
    </row>
    <row r="16094" spans="3:3">
      <c r="C16094" s="13">
        <f t="shared" ca="1" si="1036"/>
        <v>2000.2216627491548</v>
      </c>
    </row>
    <row r="16095" spans="3:3">
      <c r="C16095" s="13">
        <f t="shared" ca="1" si="1036"/>
        <v>2021.3541310525457</v>
      </c>
    </row>
    <row r="16096" spans="3:3">
      <c r="C16096" s="13">
        <f t="shared" ca="1" si="1036"/>
        <v>1985.9368076554588</v>
      </c>
    </row>
    <row r="16097" spans="3:3">
      <c r="C16097" s="13">
        <f t="shared" ca="1" si="1036"/>
        <v>2006.5314844935895</v>
      </c>
    </row>
    <row r="16098" spans="3:3">
      <c r="C16098" s="13">
        <f t="shared" ca="1" si="1036"/>
        <v>2016.9160563654709</v>
      </c>
    </row>
    <row r="16099" spans="3:3">
      <c r="C16099" s="13">
        <f t="shared" ca="1" si="1036"/>
        <v>1986.0678112568112</v>
      </c>
    </row>
    <row r="16100" spans="3:3">
      <c r="C16100" s="13">
        <f t="shared" ca="1" si="1036"/>
        <v>2006.9055512958244</v>
      </c>
    </row>
    <row r="16101" spans="3:3">
      <c r="C16101" s="13">
        <f t="shared" ca="1" si="1036"/>
        <v>2001.0669671304531</v>
      </c>
    </row>
    <row r="16102" spans="3:3">
      <c r="C16102" s="13">
        <f t="shared" ca="1" si="1036"/>
        <v>1992.3891575692642</v>
      </c>
    </row>
    <row r="16103" spans="3:3">
      <c r="C16103" s="13">
        <f t="shared" ca="1" si="1036"/>
        <v>1999.8798161694026</v>
      </c>
    </row>
    <row r="16104" spans="3:3">
      <c r="C16104" s="13">
        <f t="shared" ca="1" si="1036"/>
        <v>1992.2587363691439</v>
      </c>
    </row>
    <row r="16105" spans="3:3">
      <c r="C16105" s="13">
        <f t="shared" ca="1" si="1036"/>
        <v>1997.6427500725356</v>
      </c>
    </row>
    <row r="16106" spans="3:3">
      <c r="C16106" s="13">
        <f t="shared" ca="1" si="1036"/>
        <v>1999.4147580250203</v>
      </c>
    </row>
    <row r="16107" spans="3:3">
      <c r="C16107" s="13">
        <f t="shared" ca="1" si="1036"/>
        <v>2004.8651411546325</v>
      </c>
    </row>
    <row r="16108" spans="3:3">
      <c r="C16108" s="13">
        <f t="shared" ca="1" si="1036"/>
        <v>2002.4371791103665</v>
      </c>
    </row>
    <row r="16109" spans="3:3">
      <c r="C16109" s="13">
        <f t="shared" ca="1" si="1036"/>
        <v>1975.5859263620227</v>
      </c>
    </row>
    <row r="16110" spans="3:3">
      <c r="C16110" s="13">
        <f t="shared" ca="1" si="1036"/>
        <v>2013.4656846316973</v>
      </c>
    </row>
    <row r="16111" spans="3:3">
      <c r="C16111" s="13">
        <f t="shared" ca="1" si="1036"/>
        <v>1997.0143079490531</v>
      </c>
    </row>
    <row r="16112" spans="3:3">
      <c r="C16112" s="13">
        <f t="shared" ca="1" si="1036"/>
        <v>1994.343914283234</v>
      </c>
    </row>
    <row r="16113" spans="3:3">
      <c r="C16113" s="13">
        <f t="shared" ca="1" si="1036"/>
        <v>2000.6310254817145</v>
      </c>
    </row>
    <row r="16114" spans="3:3">
      <c r="C16114" s="13">
        <f t="shared" ca="1" si="1036"/>
        <v>2001.3523959933252</v>
      </c>
    </row>
    <row r="16115" spans="3:3">
      <c r="C16115" s="13">
        <f t="shared" ca="1" si="1036"/>
        <v>2015.7593107637981</v>
      </c>
    </row>
    <row r="16116" spans="3:3">
      <c r="C16116" s="13">
        <f t="shared" ca="1" si="1036"/>
        <v>1992.9698285012751</v>
      </c>
    </row>
    <row r="16117" spans="3:3">
      <c r="C16117" s="13">
        <f t="shared" ca="1" si="1036"/>
        <v>2001.3204376632941</v>
      </c>
    </row>
    <row r="16118" spans="3:3">
      <c r="C16118" s="13">
        <f t="shared" ca="1" si="1036"/>
        <v>2012.9446907237582</v>
      </c>
    </row>
    <row r="16119" spans="3:3">
      <c r="C16119" s="13">
        <f t="shared" ca="1" si="1036"/>
        <v>2007.9194284915893</v>
      </c>
    </row>
    <row r="16120" spans="3:3">
      <c r="C16120" s="13">
        <f t="shared" ca="1" si="1036"/>
        <v>2029.2955759106524</v>
      </c>
    </row>
    <row r="16121" spans="3:3">
      <c r="C16121" s="13">
        <f t="shared" ca="1" si="1036"/>
        <v>2006.1586918058326</v>
      </c>
    </row>
    <row r="16122" spans="3:3">
      <c r="C16122" s="13">
        <f t="shared" ca="1" si="1036"/>
        <v>2000.9886968759713</v>
      </c>
    </row>
    <row r="16123" spans="3:3">
      <c r="C16123" s="13">
        <f t="shared" ca="1" si="1036"/>
        <v>1993.630522152677</v>
      </c>
    </row>
    <row r="16124" spans="3:3">
      <c r="C16124" s="13">
        <f t="shared" ca="1" si="1036"/>
        <v>2016.8221926255985</v>
      </c>
    </row>
    <row r="16125" spans="3:3">
      <c r="C16125" s="13">
        <f t="shared" ca="1" si="1036"/>
        <v>1996.7463632480817</v>
      </c>
    </row>
    <row r="16126" spans="3:3">
      <c r="C16126" s="13">
        <f t="shared" ca="1" si="1036"/>
        <v>2016.5646236764815</v>
      </c>
    </row>
    <row r="16127" spans="3:3">
      <c r="C16127" s="13">
        <f t="shared" ca="1" si="1036"/>
        <v>1985.0077232713736</v>
      </c>
    </row>
    <row r="16128" spans="3:3">
      <c r="C16128" s="13">
        <f t="shared" ca="1" si="1036"/>
        <v>1992.6593439202391</v>
      </c>
    </row>
    <row r="16129" spans="3:3">
      <c r="C16129" s="13">
        <f t="shared" ca="1" si="1036"/>
        <v>2013.9234400801058</v>
      </c>
    </row>
    <row r="16130" spans="3:3">
      <c r="C16130" s="13">
        <f t="shared" ca="1" si="1036"/>
        <v>1995.8824365984331</v>
      </c>
    </row>
    <row r="16131" spans="3:3">
      <c r="C16131" s="13">
        <f t="shared" ca="1" si="1036"/>
        <v>2005.5838832530517</v>
      </c>
    </row>
    <row r="16132" spans="3:3">
      <c r="C16132" s="13">
        <f t="shared" ca="1" si="1036"/>
        <v>1991.0832456304447</v>
      </c>
    </row>
    <row r="16133" spans="3:3">
      <c r="C16133" s="13">
        <f t="shared" ca="1" si="1036"/>
        <v>1990.9880058446834</v>
      </c>
    </row>
    <row r="16134" spans="3:3">
      <c r="C16134" s="13">
        <f t="shared" ca="1" si="1036"/>
        <v>2006.8037567210549</v>
      </c>
    </row>
    <row r="16135" spans="3:3">
      <c r="C16135" s="13">
        <f t="shared" ca="1" si="1036"/>
        <v>1991.0767402352719</v>
      </c>
    </row>
    <row r="16136" spans="3:3">
      <c r="C16136" s="13">
        <f t="shared" ca="1" si="1036"/>
        <v>2010.1144406102464</v>
      </c>
    </row>
    <row r="16137" spans="3:3">
      <c r="C16137" s="13">
        <f t="shared" ca="1" si="1036"/>
        <v>1991.7280149084661</v>
      </c>
    </row>
    <row r="16138" spans="3:3">
      <c r="C16138" s="13">
        <f t="shared" ca="1" si="1036"/>
        <v>2012.2995839052728</v>
      </c>
    </row>
    <row r="16139" spans="3:3">
      <c r="C16139" s="13">
        <f t="shared" ca="1" si="1036"/>
        <v>2001.820663270453</v>
      </c>
    </row>
    <row r="16140" spans="3:3">
      <c r="C16140" s="13">
        <f t="shared" ca="1" si="1036"/>
        <v>2011.873045223181</v>
      </c>
    </row>
    <row r="16141" spans="3:3">
      <c r="C16141" s="13">
        <f t="shared" ca="1" si="1036"/>
        <v>2014.0120501567837</v>
      </c>
    </row>
    <row r="16142" spans="3:3">
      <c r="C16142" s="13">
        <f t="shared" ca="1" si="1036"/>
        <v>1972.139821844426</v>
      </c>
    </row>
    <row r="16143" spans="3:3">
      <c r="C16143" s="13">
        <f t="shared" ca="1" si="1036"/>
        <v>1998.000379468695</v>
      </c>
    </row>
    <row r="16144" spans="3:3">
      <c r="C16144" s="13">
        <f t="shared" ca="1" si="1036"/>
        <v>1991.9476540899807</v>
      </c>
    </row>
    <row r="16145" spans="3:3">
      <c r="C16145" s="13">
        <f t="shared" ca="1" si="1036"/>
        <v>2003.3197398870434</v>
      </c>
    </row>
    <row r="16146" spans="3:3">
      <c r="C16146" s="13">
        <f t="shared" ca="1" si="1036"/>
        <v>1999.6394459746493</v>
      </c>
    </row>
    <row r="16147" spans="3:3">
      <c r="C16147" s="13">
        <f t="shared" ca="1" si="1036"/>
        <v>2002.5757957634414</v>
      </c>
    </row>
    <row r="16148" spans="3:3">
      <c r="C16148" s="13">
        <f t="shared" ca="1" si="1036"/>
        <v>2000.6619468264219</v>
      </c>
    </row>
    <row r="16149" spans="3:3">
      <c r="C16149" s="13">
        <f t="shared" ca="1" si="1036"/>
        <v>1996.2426401078096</v>
      </c>
    </row>
    <row r="16150" spans="3:3">
      <c r="C16150" s="13">
        <f t="shared" ca="1" si="1036"/>
        <v>1985.6370876035246</v>
      </c>
    </row>
    <row r="16151" spans="3:3">
      <c r="C16151" s="13">
        <f t="shared" ca="1" si="1036"/>
        <v>2006.3445893998826</v>
      </c>
    </row>
    <row r="16152" spans="3:3">
      <c r="C16152" s="13">
        <f t="shared" ref="C16152:C16215" ca="1" si="1037">NORMINV(RAND(),$D$3,$G$3)</f>
        <v>2005.4846594628978</v>
      </c>
    </row>
    <row r="16153" spans="3:3">
      <c r="C16153" s="13">
        <f t="shared" ca="1" si="1037"/>
        <v>2003.875586948061</v>
      </c>
    </row>
    <row r="16154" spans="3:3">
      <c r="C16154" s="13">
        <f t="shared" ca="1" si="1037"/>
        <v>1997.9092169407606</v>
      </c>
    </row>
    <row r="16155" spans="3:3">
      <c r="C16155" s="13">
        <f t="shared" ca="1" si="1037"/>
        <v>1994.9092605683977</v>
      </c>
    </row>
    <row r="16156" spans="3:3">
      <c r="C16156" s="13">
        <f t="shared" ca="1" si="1037"/>
        <v>1983.9933192583494</v>
      </c>
    </row>
    <row r="16157" spans="3:3">
      <c r="C16157" s="13">
        <f t="shared" ca="1" si="1037"/>
        <v>1983.9878644738189</v>
      </c>
    </row>
    <row r="16158" spans="3:3">
      <c r="C16158" s="13">
        <f t="shared" ca="1" si="1037"/>
        <v>1987.6439046194428</v>
      </c>
    </row>
    <row r="16159" spans="3:3">
      <c r="C16159" s="13">
        <f t="shared" ca="1" si="1037"/>
        <v>2011.2174690286913</v>
      </c>
    </row>
    <row r="16160" spans="3:3">
      <c r="C16160" s="13">
        <f t="shared" ca="1" si="1037"/>
        <v>1996.065216372446</v>
      </c>
    </row>
    <row r="16161" spans="3:3">
      <c r="C16161" s="13">
        <f t="shared" ca="1" si="1037"/>
        <v>2003.6312231355816</v>
      </c>
    </row>
    <row r="16162" spans="3:3">
      <c r="C16162" s="13">
        <f t="shared" ca="1" si="1037"/>
        <v>2015.2936608978787</v>
      </c>
    </row>
    <row r="16163" spans="3:3">
      <c r="C16163" s="13">
        <f t="shared" ca="1" si="1037"/>
        <v>1985.8944399939685</v>
      </c>
    </row>
    <row r="16164" spans="3:3">
      <c r="C16164" s="13">
        <f t="shared" ca="1" si="1037"/>
        <v>1994.3553126989511</v>
      </c>
    </row>
    <row r="16165" spans="3:3">
      <c r="C16165" s="13">
        <f t="shared" ca="1" si="1037"/>
        <v>1992.9563734963438</v>
      </c>
    </row>
    <row r="16166" spans="3:3">
      <c r="C16166" s="13">
        <f t="shared" ca="1" si="1037"/>
        <v>2005.8421385304184</v>
      </c>
    </row>
    <row r="16167" spans="3:3">
      <c r="C16167" s="13">
        <f t="shared" ca="1" si="1037"/>
        <v>1979.8814074930333</v>
      </c>
    </row>
    <row r="16168" spans="3:3">
      <c r="C16168" s="13">
        <f t="shared" ca="1" si="1037"/>
        <v>2012.018234828608</v>
      </c>
    </row>
    <row r="16169" spans="3:3">
      <c r="C16169" s="13">
        <f t="shared" ca="1" si="1037"/>
        <v>2000.4682015899311</v>
      </c>
    </row>
    <row r="16170" spans="3:3">
      <c r="C16170" s="13">
        <f t="shared" ca="1" si="1037"/>
        <v>2011.6065639715328</v>
      </c>
    </row>
    <row r="16171" spans="3:3">
      <c r="C16171" s="13">
        <f t="shared" ca="1" si="1037"/>
        <v>2005.9047667022553</v>
      </c>
    </row>
    <row r="16172" spans="3:3">
      <c r="C16172" s="13">
        <f t="shared" ca="1" si="1037"/>
        <v>2007.3442108989475</v>
      </c>
    </row>
    <row r="16173" spans="3:3">
      <c r="C16173" s="13">
        <f t="shared" ca="1" si="1037"/>
        <v>2002.615591539128</v>
      </c>
    </row>
    <row r="16174" spans="3:3">
      <c r="C16174" s="13">
        <f t="shared" ca="1" si="1037"/>
        <v>1992.1405122349368</v>
      </c>
    </row>
    <row r="16175" spans="3:3">
      <c r="C16175" s="13">
        <f t="shared" ca="1" si="1037"/>
        <v>2003.0653291304284</v>
      </c>
    </row>
    <row r="16176" spans="3:3">
      <c r="C16176" s="13">
        <f t="shared" ca="1" si="1037"/>
        <v>1989.4755103472669</v>
      </c>
    </row>
    <row r="16177" spans="3:3">
      <c r="C16177" s="13">
        <f t="shared" ca="1" si="1037"/>
        <v>1995.4639532529054</v>
      </c>
    </row>
    <row r="16178" spans="3:3">
      <c r="C16178" s="13">
        <f t="shared" ca="1" si="1037"/>
        <v>2005.4394181010728</v>
      </c>
    </row>
    <row r="16179" spans="3:3">
      <c r="C16179" s="13">
        <f t="shared" ca="1" si="1037"/>
        <v>1991.3041786516403</v>
      </c>
    </row>
    <row r="16180" spans="3:3">
      <c r="C16180" s="13">
        <f t="shared" ca="1" si="1037"/>
        <v>2003.7592984926716</v>
      </c>
    </row>
    <row r="16181" spans="3:3">
      <c r="C16181" s="13">
        <f t="shared" ca="1" si="1037"/>
        <v>1992.1377004568499</v>
      </c>
    </row>
    <row r="16182" spans="3:3">
      <c r="C16182" s="13">
        <f t="shared" ca="1" si="1037"/>
        <v>1982.5097480032546</v>
      </c>
    </row>
    <row r="16183" spans="3:3">
      <c r="C16183" s="13">
        <f t="shared" ca="1" si="1037"/>
        <v>2014.7266308321193</v>
      </c>
    </row>
    <row r="16184" spans="3:3">
      <c r="C16184" s="13">
        <f t="shared" ca="1" si="1037"/>
        <v>2010.9118425328636</v>
      </c>
    </row>
    <row r="16185" spans="3:3">
      <c r="C16185" s="13">
        <f t="shared" ca="1" si="1037"/>
        <v>2009.9860727523535</v>
      </c>
    </row>
    <row r="16186" spans="3:3">
      <c r="C16186" s="13">
        <f t="shared" ca="1" si="1037"/>
        <v>2001.3406930983924</v>
      </c>
    </row>
    <row r="16187" spans="3:3">
      <c r="C16187" s="13">
        <f t="shared" ca="1" si="1037"/>
        <v>1980.8962806025529</v>
      </c>
    </row>
    <row r="16188" spans="3:3">
      <c r="C16188" s="13">
        <f t="shared" ca="1" si="1037"/>
        <v>1983.5416081021308</v>
      </c>
    </row>
    <row r="16189" spans="3:3">
      <c r="C16189" s="13">
        <f t="shared" ca="1" si="1037"/>
        <v>1981.677542476888</v>
      </c>
    </row>
    <row r="16190" spans="3:3">
      <c r="C16190" s="13">
        <f t="shared" ca="1" si="1037"/>
        <v>2001.056857648304</v>
      </c>
    </row>
    <row r="16191" spans="3:3">
      <c r="C16191" s="13">
        <f t="shared" ca="1" si="1037"/>
        <v>2005.6634633208355</v>
      </c>
    </row>
    <row r="16192" spans="3:3">
      <c r="C16192" s="13">
        <f t="shared" ca="1" si="1037"/>
        <v>1996.5021606393282</v>
      </c>
    </row>
    <row r="16193" spans="3:3">
      <c r="C16193" s="13">
        <f t="shared" ca="1" si="1037"/>
        <v>1982.4090565354095</v>
      </c>
    </row>
    <row r="16194" spans="3:3">
      <c r="C16194" s="13">
        <f t="shared" ca="1" si="1037"/>
        <v>1991.2497054874009</v>
      </c>
    </row>
    <row r="16195" spans="3:3">
      <c r="C16195" s="13">
        <f t="shared" ca="1" si="1037"/>
        <v>2013.4693844145029</v>
      </c>
    </row>
    <row r="16196" spans="3:3">
      <c r="C16196" s="13">
        <f t="shared" ca="1" si="1037"/>
        <v>1997.9992533796412</v>
      </c>
    </row>
    <row r="16197" spans="3:3">
      <c r="C16197" s="13">
        <f t="shared" ca="1" si="1037"/>
        <v>1994.1427572928164</v>
      </c>
    </row>
    <row r="16198" spans="3:3">
      <c r="C16198" s="13">
        <f t="shared" ca="1" si="1037"/>
        <v>1999.0151344417241</v>
      </c>
    </row>
    <row r="16199" spans="3:3">
      <c r="C16199" s="13">
        <f t="shared" ca="1" si="1037"/>
        <v>2015.0696170940721</v>
      </c>
    </row>
    <row r="16200" spans="3:3">
      <c r="C16200" s="13">
        <f t="shared" ca="1" si="1037"/>
        <v>2018.3933948427825</v>
      </c>
    </row>
    <row r="16201" spans="3:3">
      <c r="C16201" s="13">
        <f t="shared" ca="1" si="1037"/>
        <v>1990.8569741554868</v>
      </c>
    </row>
    <row r="16202" spans="3:3">
      <c r="C16202" s="13">
        <f t="shared" ca="1" si="1037"/>
        <v>1998.1902425016931</v>
      </c>
    </row>
    <row r="16203" spans="3:3">
      <c r="C16203" s="13">
        <f t="shared" ca="1" si="1037"/>
        <v>2025.3976454300293</v>
      </c>
    </row>
    <row r="16204" spans="3:3">
      <c r="C16204" s="13">
        <f t="shared" ca="1" si="1037"/>
        <v>2001.8544524751087</v>
      </c>
    </row>
    <row r="16205" spans="3:3">
      <c r="C16205" s="13">
        <f t="shared" ca="1" si="1037"/>
        <v>1982.7721628745931</v>
      </c>
    </row>
    <row r="16206" spans="3:3">
      <c r="C16206" s="13">
        <f t="shared" ca="1" si="1037"/>
        <v>2007.6896130287887</v>
      </c>
    </row>
    <row r="16207" spans="3:3">
      <c r="C16207" s="13">
        <f t="shared" ca="1" si="1037"/>
        <v>2000.2882665144705</v>
      </c>
    </row>
    <row r="16208" spans="3:3">
      <c r="C16208" s="13">
        <f t="shared" ca="1" si="1037"/>
        <v>1996.1416160474719</v>
      </c>
    </row>
    <row r="16209" spans="3:3">
      <c r="C16209" s="13">
        <f t="shared" ca="1" si="1037"/>
        <v>1997.9882638107249</v>
      </c>
    </row>
    <row r="16210" spans="3:3">
      <c r="C16210" s="13">
        <f t="shared" ca="1" si="1037"/>
        <v>1991.0747479192935</v>
      </c>
    </row>
    <row r="16211" spans="3:3">
      <c r="C16211" s="13">
        <f t="shared" ca="1" si="1037"/>
        <v>2004.969834096089</v>
      </c>
    </row>
    <row r="16212" spans="3:3">
      <c r="C16212" s="13">
        <f t="shared" ca="1" si="1037"/>
        <v>1975.2299094059374</v>
      </c>
    </row>
    <row r="16213" spans="3:3">
      <c r="C16213" s="13">
        <f t="shared" ca="1" si="1037"/>
        <v>2012.8348018988254</v>
      </c>
    </row>
    <row r="16214" spans="3:3">
      <c r="C16214" s="13">
        <f t="shared" ca="1" si="1037"/>
        <v>1992.0894218468538</v>
      </c>
    </row>
    <row r="16215" spans="3:3">
      <c r="C16215" s="13">
        <f t="shared" ca="1" si="1037"/>
        <v>2000.4584107977926</v>
      </c>
    </row>
    <row r="16216" spans="3:3">
      <c r="C16216" s="13">
        <f t="shared" ref="C16216:C16279" ca="1" si="1038">NORMINV(RAND(),$D$3,$G$3)</f>
        <v>1997.1457620168826</v>
      </c>
    </row>
    <row r="16217" spans="3:3">
      <c r="C16217" s="13">
        <f t="shared" ca="1" si="1038"/>
        <v>2006.5534104296592</v>
      </c>
    </row>
    <row r="16218" spans="3:3">
      <c r="C16218" s="13">
        <f t="shared" ca="1" si="1038"/>
        <v>2004.1710996307245</v>
      </c>
    </row>
    <row r="16219" spans="3:3">
      <c r="C16219" s="13">
        <f t="shared" ca="1" si="1038"/>
        <v>2005.64662766632</v>
      </c>
    </row>
    <row r="16220" spans="3:3">
      <c r="C16220" s="13">
        <f t="shared" ca="1" si="1038"/>
        <v>2002.582953700045</v>
      </c>
    </row>
    <row r="16221" spans="3:3">
      <c r="C16221" s="13">
        <f t="shared" ca="1" si="1038"/>
        <v>1992.3109369183815</v>
      </c>
    </row>
    <row r="16222" spans="3:3">
      <c r="C16222" s="13">
        <f t="shared" ca="1" si="1038"/>
        <v>2006.7202368896194</v>
      </c>
    </row>
    <row r="16223" spans="3:3">
      <c r="C16223" s="13">
        <f t="shared" ca="1" si="1038"/>
        <v>1988.6741041427281</v>
      </c>
    </row>
    <row r="16224" spans="3:3">
      <c r="C16224" s="13">
        <f t="shared" ca="1" si="1038"/>
        <v>2002.1287619653181</v>
      </c>
    </row>
    <row r="16225" spans="3:3">
      <c r="C16225" s="13">
        <f t="shared" ca="1" si="1038"/>
        <v>1995.4269192308686</v>
      </c>
    </row>
    <row r="16226" spans="3:3">
      <c r="C16226" s="13">
        <f t="shared" ca="1" si="1038"/>
        <v>2003.0234638186628</v>
      </c>
    </row>
    <row r="16227" spans="3:3">
      <c r="C16227" s="13">
        <f t="shared" ca="1" si="1038"/>
        <v>1995.3072799950426</v>
      </c>
    </row>
    <row r="16228" spans="3:3">
      <c r="C16228" s="13">
        <f t="shared" ca="1" si="1038"/>
        <v>1992.7537099751594</v>
      </c>
    </row>
    <row r="16229" spans="3:3">
      <c r="C16229" s="13">
        <f t="shared" ca="1" si="1038"/>
        <v>2000.5422472739974</v>
      </c>
    </row>
    <row r="16230" spans="3:3">
      <c r="C16230" s="13">
        <f t="shared" ca="1" si="1038"/>
        <v>2007.2006271120513</v>
      </c>
    </row>
    <row r="16231" spans="3:3">
      <c r="C16231" s="13">
        <f t="shared" ca="1" si="1038"/>
        <v>2010.0910918265267</v>
      </c>
    </row>
    <row r="16232" spans="3:3">
      <c r="C16232" s="13">
        <f t="shared" ca="1" si="1038"/>
        <v>1989.3139640260986</v>
      </c>
    </row>
    <row r="16233" spans="3:3">
      <c r="C16233" s="13">
        <f t="shared" ca="1" si="1038"/>
        <v>1995.4469076755984</v>
      </c>
    </row>
    <row r="16234" spans="3:3">
      <c r="C16234" s="13">
        <f t="shared" ca="1" si="1038"/>
        <v>1994.7266591271123</v>
      </c>
    </row>
    <row r="16235" spans="3:3">
      <c r="C16235" s="13">
        <f t="shared" ca="1" si="1038"/>
        <v>2000.4547731946341</v>
      </c>
    </row>
    <row r="16236" spans="3:3">
      <c r="C16236" s="13">
        <f t="shared" ca="1" si="1038"/>
        <v>2003.7727610114496</v>
      </c>
    </row>
    <row r="16237" spans="3:3">
      <c r="C16237" s="13">
        <f t="shared" ca="1" si="1038"/>
        <v>2016.2685754410816</v>
      </c>
    </row>
    <row r="16238" spans="3:3">
      <c r="C16238" s="13">
        <f t="shared" ca="1" si="1038"/>
        <v>1997.0147387954485</v>
      </c>
    </row>
    <row r="16239" spans="3:3">
      <c r="C16239" s="13">
        <f t="shared" ca="1" si="1038"/>
        <v>2001.0870303632596</v>
      </c>
    </row>
    <row r="16240" spans="3:3">
      <c r="C16240" s="13">
        <f t="shared" ca="1" si="1038"/>
        <v>2006.5126400582326</v>
      </c>
    </row>
    <row r="16241" spans="3:3">
      <c r="C16241" s="13">
        <f t="shared" ca="1" si="1038"/>
        <v>1992.09709139146</v>
      </c>
    </row>
    <row r="16242" spans="3:3">
      <c r="C16242" s="13">
        <f t="shared" ca="1" si="1038"/>
        <v>2003.815208028318</v>
      </c>
    </row>
    <row r="16243" spans="3:3">
      <c r="C16243" s="13">
        <f t="shared" ca="1" si="1038"/>
        <v>2002.5539877590384</v>
      </c>
    </row>
    <row r="16244" spans="3:3">
      <c r="C16244" s="13">
        <f t="shared" ca="1" si="1038"/>
        <v>1999.1000716352901</v>
      </c>
    </row>
    <row r="16245" spans="3:3">
      <c r="C16245" s="13">
        <f t="shared" ca="1" si="1038"/>
        <v>2005.213852369666</v>
      </c>
    </row>
    <row r="16246" spans="3:3">
      <c r="C16246" s="13">
        <f t="shared" ca="1" si="1038"/>
        <v>1986.8029742926931</v>
      </c>
    </row>
    <row r="16247" spans="3:3">
      <c r="C16247" s="13">
        <f t="shared" ca="1" si="1038"/>
        <v>1980.7920995867314</v>
      </c>
    </row>
    <row r="16248" spans="3:3">
      <c r="C16248" s="13">
        <f t="shared" ca="1" si="1038"/>
        <v>1985.4374544200073</v>
      </c>
    </row>
    <row r="16249" spans="3:3">
      <c r="C16249" s="13">
        <f t="shared" ca="1" si="1038"/>
        <v>1988.5976750422121</v>
      </c>
    </row>
    <row r="16250" spans="3:3">
      <c r="C16250" s="13">
        <f t="shared" ca="1" si="1038"/>
        <v>2026.7897538800419</v>
      </c>
    </row>
    <row r="16251" spans="3:3">
      <c r="C16251" s="13">
        <f t="shared" ca="1" si="1038"/>
        <v>2010.3673107854286</v>
      </c>
    </row>
    <row r="16252" spans="3:3">
      <c r="C16252" s="13">
        <f t="shared" ca="1" si="1038"/>
        <v>1993.2947491922764</v>
      </c>
    </row>
    <row r="16253" spans="3:3">
      <c r="C16253" s="13">
        <f t="shared" ca="1" si="1038"/>
        <v>1982.6298395309027</v>
      </c>
    </row>
    <row r="16254" spans="3:3">
      <c r="C16254" s="13">
        <f t="shared" ca="1" si="1038"/>
        <v>1995.6208603345199</v>
      </c>
    </row>
    <row r="16255" spans="3:3">
      <c r="C16255" s="13">
        <f t="shared" ca="1" si="1038"/>
        <v>2001.8153863496298</v>
      </c>
    </row>
    <row r="16256" spans="3:3">
      <c r="C16256" s="13">
        <f t="shared" ca="1" si="1038"/>
        <v>1985.201962958314</v>
      </c>
    </row>
    <row r="16257" spans="3:3">
      <c r="C16257" s="13">
        <f t="shared" ca="1" si="1038"/>
        <v>2011.05710260922</v>
      </c>
    </row>
    <row r="16258" spans="3:3">
      <c r="C16258" s="13">
        <f t="shared" ca="1" si="1038"/>
        <v>2002.1184584866644</v>
      </c>
    </row>
    <row r="16259" spans="3:3">
      <c r="C16259" s="13">
        <f t="shared" ca="1" si="1038"/>
        <v>2004.3909663375339</v>
      </c>
    </row>
    <row r="16260" spans="3:3">
      <c r="C16260" s="13">
        <f t="shared" ca="1" si="1038"/>
        <v>1976.1034412893339</v>
      </c>
    </row>
    <row r="16261" spans="3:3">
      <c r="C16261" s="13">
        <f t="shared" ca="1" si="1038"/>
        <v>2014.5345253952808</v>
      </c>
    </row>
    <row r="16262" spans="3:3">
      <c r="C16262" s="13">
        <f t="shared" ca="1" si="1038"/>
        <v>1986.9471862926318</v>
      </c>
    </row>
    <row r="16263" spans="3:3">
      <c r="C16263" s="13">
        <f t="shared" ca="1" si="1038"/>
        <v>2001.059237361563</v>
      </c>
    </row>
    <row r="16264" spans="3:3">
      <c r="C16264" s="13">
        <f t="shared" ca="1" si="1038"/>
        <v>1989.6355046888359</v>
      </c>
    </row>
    <row r="16265" spans="3:3">
      <c r="C16265" s="13">
        <f t="shared" ca="1" si="1038"/>
        <v>2002.9099003763326</v>
      </c>
    </row>
    <row r="16266" spans="3:3">
      <c r="C16266" s="13">
        <f t="shared" ca="1" si="1038"/>
        <v>2010.2066848071213</v>
      </c>
    </row>
    <row r="16267" spans="3:3">
      <c r="C16267" s="13">
        <f t="shared" ca="1" si="1038"/>
        <v>2011.464820529729</v>
      </c>
    </row>
    <row r="16268" spans="3:3">
      <c r="C16268" s="13">
        <f t="shared" ca="1" si="1038"/>
        <v>1979.7019389517352</v>
      </c>
    </row>
    <row r="16269" spans="3:3">
      <c r="C16269" s="13">
        <f t="shared" ca="1" si="1038"/>
        <v>1990.5935769274097</v>
      </c>
    </row>
    <row r="16270" spans="3:3">
      <c r="C16270" s="13">
        <f t="shared" ca="1" si="1038"/>
        <v>2007.2208000621301</v>
      </c>
    </row>
    <row r="16271" spans="3:3">
      <c r="C16271" s="13">
        <f t="shared" ca="1" si="1038"/>
        <v>2000.6763096123773</v>
      </c>
    </row>
    <row r="16272" spans="3:3">
      <c r="C16272" s="13">
        <f t="shared" ca="1" si="1038"/>
        <v>2004.2744594413971</v>
      </c>
    </row>
    <row r="16273" spans="3:3">
      <c r="C16273" s="13">
        <f t="shared" ca="1" si="1038"/>
        <v>2009.0428391364981</v>
      </c>
    </row>
    <row r="16274" spans="3:3">
      <c r="C16274" s="13">
        <f t="shared" ca="1" si="1038"/>
        <v>2010.2593958414175</v>
      </c>
    </row>
    <row r="16275" spans="3:3">
      <c r="C16275" s="13">
        <f t="shared" ca="1" si="1038"/>
        <v>2008.2616475859891</v>
      </c>
    </row>
    <row r="16276" spans="3:3">
      <c r="C16276" s="13">
        <f t="shared" ca="1" si="1038"/>
        <v>1989.8724966253676</v>
      </c>
    </row>
    <row r="16277" spans="3:3">
      <c r="C16277" s="13">
        <f t="shared" ca="1" si="1038"/>
        <v>1992.0729414370651</v>
      </c>
    </row>
    <row r="16278" spans="3:3">
      <c r="C16278" s="13">
        <f t="shared" ca="1" si="1038"/>
        <v>2017.1306773410804</v>
      </c>
    </row>
    <row r="16279" spans="3:3">
      <c r="C16279" s="13">
        <f t="shared" ca="1" si="1038"/>
        <v>2011.942709379379</v>
      </c>
    </row>
    <row r="16280" spans="3:3">
      <c r="C16280" s="13">
        <f t="shared" ref="C16280:C16343" ca="1" si="1039">NORMINV(RAND(),$D$3,$G$3)</f>
        <v>1984.903827411043</v>
      </c>
    </row>
    <row r="16281" spans="3:3">
      <c r="C16281" s="13">
        <f t="shared" ca="1" si="1039"/>
        <v>1987.7577008448202</v>
      </c>
    </row>
    <row r="16282" spans="3:3">
      <c r="C16282" s="13">
        <f t="shared" ca="1" si="1039"/>
        <v>2005.3641025017957</v>
      </c>
    </row>
    <row r="16283" spans="3:3">
      <c r="C16283" s="13">
        <f t="shared" ca="1" si="1039"/>
        <v>2010.7933020487856</v>
      </c>
    </row>
    <row r="16284" spans="3:3">
      <c r="C16284" s="13">
        <f t="shared" ca="1" si="1039"/>
        <v>2002.7070636545056</v>
      </c>
    </row>
    <row r="16285" spans="3:3">
      <c r="C16285" s="13">
        <f t="shared" ca="1" si="1039"/>
        <v>1989.1615448271991</v>
      </c>
    </row>
    <row r="16286" spans="3:3">
      <c r="C16286" s="13">
        <f t="shared" ca="1" si="1039"/>
        <v>2033.2640795792383</v>
      </c>
    </row>
    <row r="16287" spans="3:3">
      <c r="C16287" s="13">
        <f t="shared" ca="1" si="1039"/>
        <v>1998.1251933505146</v>
      </c>
    </row>
    <row r="16288" spans="3:3">
      <c r="C16288" s="13">
        <f t="shared" ca="1" si="1039"/>
        <v>1995.2884409118296</v>
      </c>
    </row>
    <row r="16289" spans="3:3">
      <c r="C16289" s="13">
        <f t="shared" ca="1" si="1039"/>
        <v>1998.7137704190193</v>
      </c>
    </row>
    <row r="16290" spans="3:3">
      <c r="C16290" s="13">
        <f t="shared" ca="1" si="1039"/>
        <v>1992.7241273033742</v>
      </c>
    </row>
    <row r="16291" spans="3:3">
      <c r="C16291" s="13">
        <f t="shared" ca="1" si="1039"/>
        <v>1991.3281428961407</v>
      </c>
    </row>
    <row r="16292" spans="3:3">
      <c r="C16292" s="13">
        <f t="shared" ca="1" si="1039"/>
        <v>2005.64103873663</v>
      </c>
    </row>
    <row r="16293" spans="3:3">
      <c r="C16293" s="13">
        <f t="shared" ca="1" si="1039"/>
        <v>1983.8783835899064</v>
      </c>
    </row>
    <row r="16294" spans="3:3">
      <c r="C16294" s="13">
        <f t="shared" ca="1" si="1039"/>
        <v>1986.6153510288732</v>
      </c>
    </row>
    <row r="16295" spans="3:3">
      <c r="C16295" s="13">
        <f t="shared" ca="1" si="1039"/>
        <v>1994.5289586806527</v>
      </c>
    </row>
    <row r="16296" spans="3:3">
      <c r="C16296" s="13">
        <f t="shared" ca="1" si="1039"/>
        <v>2019.4376555281883</v>
      </c>
    </row>
    <row r="16297" spans="3:3">
      <c r="C16297" s="13">
        <f t="shared" ca="1" si="1039"/>
        <v>1991.0288276255985</v>
      </c>
    </row>
    <row r="16298" spans="3:3">
      <c r="C16298" s="13">
        <f t="shared" ca="1" si="1039"/>
        <v>2013.2133446483829</v>
      </c>
    </row>
    <row r="16299" spans="3:3">
      <c r="C16299" s="13">
        <f t="shared" ca="1" si="1039"/>
        <v>2002.0113037958311</v>
      </c>
    </row>
    <row r="16300" spans="3:3">
      <c r="C16300" s="13">
        <f t="shared" ca="1" si="1039"/>
        <v>1991.7160852169743</v>
      </c>
    </row>
    <row r="16301" spans="3:3">
      <c r="C16301" s="13">
        <f t="shared" ca="1" si="1039"/>
        <v>1981.4038269015934</v>
      </c>
    </row>
    <row r="16302" spans="3:3">
      <c r="C16302" s="13">
        <f t="shared" ca="1" si="1039"/>
        <v>1987.306613318028</v>
      </c>
    </row>
    <row r="16303" spans="3:3">
      <c r="C16303" s="13">
        <f t="shared" ca="1" si="1039"/>
        <v>2007.4376316422997</v>
      </c>
    </row>
    <row r="16304" spans="3:3">
      <c r="C16304" s="13">
        <f t="shared" ca="1" si="1039"/>
        <v>2015.3419849742088</v>
      </c>
    </row>
    <row r="16305" spans="3:3">
      <c r="C16305" s="13">
        <f t="shared" ca="1" si="1039"/>
        <v>1990.9816773241605</v>
      </c>
    </row>
    <row r="16306" spans="3:3">
      <c r="C16306" s="13">
        <f t="shared" ca="1" si="1039"/>
        <v>2005.6052444613879</v>
      </c>
    </row>
    <row r="16307" spans="3:3">
      <c r="C16307" s="13">
        <f t="shared" ca="1" si="1039"/>
        <v>1987.403117118015</v>
      </c>
    </row>
    <row r="16308" spans="3:3">
      <c r="C16308" s="13">
        <f t="shared" ca="1" si="1039"/>
        <v>2008.2144107257773</v>
      </c>
    </row>
    <row r="16309" spans="3:3">
      <c r="C16309" s="13">
        <f t="shared" ca="1" si="1039"/>
        <v>1997.5349319129705</v>
      </c>
    </row>
    <row r="16310" spans="3:3">
      <c r="C16310" s="13">
        <f t="shared" ca="1" si="1039"/>
        <v>2001.8180693542415</v>
      </c>
    </row>
    <row r="16311" spans="3:3">
      <c r="C16311" s="13">
        <f t="shared" ca="1" si="1039"/>
        <v>1997.4188092630318</v>
      </c>
    </row>
    <row r="16312" spans="3:3">
      <c r="C16312" s="13">
        <f t="shared" ca="1" si="1039"/>
        <v>1995.5692112986678</v>
      </c>
    </row>
    <row r="16313" spans="3:3">
      <c r="C16313" s="13">
        <f t="shared" ca="1" si="1039"/>
        <v>2007.9486926322238</v>
      </c>
    </row>
    <row r="16314" spans="3:3">
      <c r="C16314" s="13">
        <f t="shared" ca="1" si="1039"/>
        <v>1999.6483916635905</v>
      </c>
    </row>
    <row r="16315" spans="3:3">
      <c r="C16315" s="13">
        <f t="shared" ca="1" si="1039"/>
        <v>2000.1066036094069</v>
      </c>
    </row>
    <row r="16316" spans="3:3">
      <c r="C16316" s="13">
        <f t="shared" ca="1" si="1039"/>
        <v>1998.3517699888641</v>
      </c>
    </row>
    <row r="16317" spans="3:3">
      <c r="C16317" s="13">
        <f t="shared" ca="1" si="1039"/>
        <v>1988.7283459491507</v>
      </c>
    </row>
    <row r="16318" spans="3:3">
      <c r="C16318" s="13">
        <f t="shared" ca="1" si="1039"/>
        <v>2002.6287958902969</v>
      </c>
    </row>
    <row r="16319" spans="3:3">
      <c r="C16319" s="13">
        <f t="shared" ca="1" si="1039"/>
        <v>1995.9276031371239</v>
      </c>
    </row>
    <row r="16320" spans="3:3">
      <c r="C16320" s="13">
        <f t="shared" ca="1" si="1039"/>
        <v>1995.4687218605768</v>
      </c>
    </row>
    <row r="16321" spans="3:3">
      <c r="C16321" s="13">
        <f t="shared" ca="1" si="1039"/>
        <v>1998.8099293641258</v>
      </c>
    </row>
    <row r="16322" spans="3:3">
      <c r="C16322" s="13">
        <f t="shared" ca="1" si="1039"/>
        <v>2005.4261791808551</v>
      </c>
    </row>
    <row r="16323" spans="3:3">
      <c r="C16323" s="13">
        <f t="shared" ca="1" si="1039"/>
        <v>1988.6118965477208</v>
      </c>
    </row>
    <row r="16324" spans="3:3">
      <c r="C16324" s="13">
        <f t="shared" ca="1" si="1039"/>
        <v>2003.0627648086484</v>
      </c>
    </row>
    <row r="16325" spans="3:3">
      <c r="C16325" s="13">
        <f t="shared" ca="1" si="1039"/>
        <v>2018.5949004213887</v>
      </c>
    </row>
    <row r="16326" spans="3:3">
      <c r="C16326" s="13">
        <f t="shared" ca="1" si="1039"/>
        <v>2008.7875153988825</v>
      </c>
    </row>
    <row r="16327" spans="3:3">
      <c r="C16327" s="13">
        <f t="shared" ca="1" si="1039"/>
        <v>2010.9698396139531</v>
      </c>
    </row>
    <row r="16328" spans="3:3">
      <c r="C16328" s="13">
        <f t="shared" ca="1" si="1039"/>
        <v>1994.8797214925478</v>
      </c>
    </row>
    <row r="16329" spans="3:3">
      <c r="C16329" s="13">
        <f t="shared" ca="1" si="1039"/>
        <v>1994.6004032315968</v>
      </c>
    </row>
    <row r="16330" spans="3:3">
      <c r="C16330" s="13">
        <f t="shared" ca="1" si="1039"/>
        <v>1995.7599375257141</v>
      </c>
    </row>
    <row r="16331" spans="3:3">
      <c r="C16331" s="13">
        <f t="shared" ca="1" si="1039"/>
        <v>2004.3368074163943</v>
      </c>
    </row>
    <row r="16332" spans="3:3">
      <c r="C16332" s="13">
        <f t="shared" ca="1" si="1039"/>
        <v>2014.476559762802</v>
      </c>
    </row>
    <row r="16333" spans="3:3">
      <c r="C16333" s="13">
        <f t="shared" ca="1" si="1039"/>
        <v>1994.0274190672342</v>
      </c>
    </row>
    <row r="16334" spans="3:3">
      <c r="C16334" s="13">
        <f t="shared" ca="1" si="1039"/>
        <v>1997.3331816014738</v>
      </c>
    </row>
    <row r="16335" spans="3:3">
      <c r="C16335" s="13">
        <f t="shared" ca="1" si="1039"/>
        <v>2012.6386187417306</v>
      </c>
    </row>
    <row r="16336" spans="3:3">
      <c r="C16336" s="13">
        <f t="shared" ca="1" si="1039"/>
        <v>1983.6229273322097</v>
      </c>
    </row>
    <row r="16337" spans="3:3">
      <c r="C16337" s="13">
        <f t="shared" ca="1" si="1039"/>
        <v>2004.6715907886489</v>
      </c>
    </row>
    <row r="16338" spans="3:3">
      <c r="C16338" s="13">
        <f t="shared" ca="1" si="1039"/>
        <v>2010.367400505495</v>
      </c>
    </row>
    <row r="16339" spans="3:3">
      <c r="C16339" s="13">
        <f t="shared" ca="1" si="1039"/>
        <v>2004.1258510820448</v>
      </c>
    </row>
    <row r="16340" spans="3:3">
      <c r="C16340" s="13">
        <f t="shared" ca="1" si="1039"/>
        <v>2006.2216276627325</v>
      </c>
    </row>
    <row r="16341" spans="3:3">
      <c r="C16341" s="13">
        <f t="shared" ca="1" si="1039"/>
        <v>1999.0921805126766</v>
      </c>
    </row>
    <row r="16342" spans="3:3">
      <c r="C16342" s="13">
        <f t="shared" ca="1" si="1039"/>
        <v>1998.4050402095686</v>
      </c>
    </row>
    <row r="16343" spans="3:3">
      <c r="C16343" s="13">
        <f t="shared" ca="1" si="1039"/>
        <v>2008.8912965349991</v>
      </c>
    </row>
    <row r="16344" spans="3:3">
      <c r="C16344" s="13">
        <f t="shared" ref="C16344:C16407" ca="1" si="1040">NORMINV(RAND(),$D$3,$G$3)</f>
        <v>1987.4564715882434</v>
      </c>
    </row>
    <row r="16345" spans="3:3">
      <c r="C16345" s="13">
        <f t="shared" ca="1" si="1040"/>
        <v>2006.040507007883</v>
      </c>
    </row>
    <row r="16346" spans="3:3">
      <c r="C16346" s="13">
        <f t="shared" ca="1" si="1040"/>
        <v>1980.6158433429996</v>
      </c>
    </row>
    <row r="16347" spans="3:3">
      <c r="C16347" s="13">
        <f t="shared" ca="1" si="1040"/>
        <v>1997.7052790839216</v>
      </c>
    </row>
    <row r="16348" spans="3:3">
      <c r="C16348" s="13">
        <f t="shared" ca="1" si="1040"/>
        <v>1992.7678380551686</v>
      </c>
    </row>
    <row r="16349" spans="3:3">
      <c r="C16349" s="13">
        <f t="shared" ca="1" si="1040"/>
        <v>1995.5601823821264</v>
      </c>
    </row>
    <row r="16350" spans="3:3">
      <c r="C16350" s="13">
        <f t="shared" ca="1" si="1040"/>
        <v>2002.0363912934831</v>
      </c>
    </row>
    <row r="16351" spans="3:3">
      <c r="C16351" s="13">
        <f t="shared" ca="1" si="1040"/>
        <v>1980.3568365840276</v>
      </c>
    </row>
    <row r="16352" spans="3:3">
      <c r="C16352" s="13">
        <f t="shared" ca="1" si="1040"/>
        <v>1991.4790078302265</v>
      </c>
    </row>
    <row r="16353" spans="3:3">
      <c r="C16353" s="13">
        <f t="shared" ca="1" si="1040"/>
        <v>2007.550978199085</v>
      </c>
    </row>
    <row r="16354" spans="3:3">
      <c r="C16354" s="13">
        <f t="shared" ca="1" si="1040"/>
        <v>2004.6854734156468</v>
      </c>
    </row>
    <row r="16355" spans="3:3">
      <c r="C16355" s="13">
        <f t="shared" ca="1" si="1040"/>
        <v>2008.240625032691</v>
      </c>
    </row>
    <row r="16356" spans="3:3">
      <c r="C16356" s="13">
        <f t="shared" ca="1" si="1040"/>
        <v>1977.4866385482028</v>
      </c>
    </row>
    <row r="16357" spans="3:3">
      <c r="C16357" s="13">
        <f t="shared" ca="1" si="1040"/>
        <v>2005.0888059747197</v>
      </c>
    </row>
    <row r="16358" spans="3:3">
      <c r="C16358" s="13">
        <f t="shared" ca="1" si="1040"/>
        <v>2002.5226470270532</v>
      </c>
    </row>
    <row r="16359" spans="3:3">
      <c r="C16359" s="13">
        <f t="shared" ca="1" si="1040"/>
        <v>1996.3929959220725</v>
      </c>
    </row>
    <row r="16360" spans="3:3">
      <c r="C16360" s="13">
        <f t="shared" ca="1" si="1040"/>
        <v>1989.1442951711617</v>
      </c>
    </row>
    <row r="16361" spans="3:3">
      <c r="C16361" s="13">
        <f t="shared" ca="1" si="1040"/>
        <v>2014.4268088821516</v>
      </c>
    </row>
    <row r="16362" spans="3:3">
      <c r="C16362" s="13">
        <f t="shared" ca="1" si="1040"/>
        <v>1986.8116475625914</v>
      </c>
    </row>
    <row r="16363" spans="3:3">
      <c r="C16363" s="13">
        <f t="shared" ca="1" si="1040"/>
        <v>1996.3455009039774</v>
      </c>
    </row>
    <row r="16364" spans="3:3">
      <c r="C16364" s="13">
        <f t="shared" ca="1" si="1040"/>
        <v>2000.3929032419524</v>
      </c>
    </row>
    <row r="16365" spans="3:3">
      <c r="C16365" s="13">
        <f t="shared" ca="1" si="1040"/>
        <v>2008.2490566841045</v>
      </c>
    </row>
    <row r="16366" spans="3:3">
      <c r="C16366" s="13">
        <f t="shared" ca="1" si="1040"/>
        <v>2025.4019747015077</v>
      </c>
    </row>
    <row r="16367" spans="3:3">
      <c r="C16367" s="13">
        <f t="shared" ca="1" si="1040"/>
        <v>1984.362388687294</v>
      </c>
    </row>
    <row r="16368" spans="3:3">
      <c r="C16368" s="13">
        <f t="shared" ca="1" si="1040"/>
        <v>2001.4519789612229</v>
      </c>
    </row>
    <row r="16369" spans="3:3">
      <c r="C16369" s="13">
        <f t="shared" ca="1" si="1040"/>
        <v>2016.4875081358241</v>
      </c>
    </row>
    <row r="16370" spans="3:3">
      <c r="C16370" s="13">
        <f t="shared" ca="1" si="1040"/>
        <v>1994.9576208466788</v>
      </c>
    </row>
    <row r="16371" spans="3:3">
      <c r="C16371" s="13">
        <f t="shared" ca="1" si="1040"/>
        <v>2001.4248161935104</v>
      </c>
    </row>
    <row r="16372" spans="3:3">
      <c r="C16372" s="13">
        <f t="shared" ca="1" si="1040"/>
        <v>1996.5474793937249</v>
      </c>
    </row>
    <row r="16373" spans="3:3">
      <c r="C16373" s="13">
        <f t="shared" ca="1" si="1040"/>
        <v>2010.5309716139664</v>
      </c>
    </row>
    <row r="16374" spans="3:3">
      <c r="C16374" s="13">
        <f t="shared" ca="1" si="1040"/>
        <v>2008.7769820610063</v>
      </c>
    </row>
    <row r="16375" spans="3:3">
      <c r="C16375" s="13">
        <f t="shared" ca="1" si="1040"/>
        <v>1988.5370109587695</v>
      </c>
    </row>
    <row r="16376" spans="3:3">
      <c r="C16376" s="13">
        <f t="shared" ca="1" si="1040"/>
        <v>2001.142799237989</v>
      </c>
    </row>
    <row r="16377" spans="3:3">
      <c r="C16377" s="13">
        <f t="shared" ca="1" si="1040"/>
        <v>1999.204077624775</v>
      </c>
    </row>
    <row r="16378" spans="3:3">
      <c r="C16378" s="13">
        <f t="shared" ca="1" si="1040"/>
        <v>2014.1943966105068</v>
      </c>
    </row>
    <row r="16379" spans="3:3">
      <c r="C16379" s="13">
        <f t="shared" ca="1" si="1040"/>
        <v>1999.3995147466244</v>
      </c>
    </row>
    <row r="16380" spans="3:3">
      <c r="C16380" s="13">
        <f t="shared" ca="1" si="1040"/>
        <v>2006.0073698944157</v>
      </c>
    </row>
    <row r="16381" spans="3:3">
      <c r="C16381" s="13">
        <f t="shared" ca="1" si="1040"/>
        <v>2006.6704973848744</v>
      </c>
    </row>
    <row r="16382" spans="3:3">
      <c r="C16382" s="13">
        <f t="shared" ca="1" si="1040"/>
        <v>2006.3408539116058</v>
      </c>
    </row>
    <row r="16383" spans="3:3">
      <c r="C16383" s="13">
        <f t="shared" ca="1" si="1040"/>
        <v>2005.2358972883208</v>
      </c>
    </row>
    <row r="16384" spans="3:3">
      <c r="C16384" s="13">
        <f t="shared" ca="1" si="1040"/>
        <v>2004.9831051940662</v>
      </c>
    </row>
    <row r="16385" spans="3:3">
      <c r="C16385" s="13">
        <f t="shared" ca="1" si="1040"/>
        <v>1992.2551823281322</v>
      </c>
    </row>
    <row r="16386" spans="3:3">
      <c r="C16386" s="13">
        <f t="shared" ca="1" si="1040"/>
        <v>1990.7205788277292</v>
      </c>
    </row>
    <row r="16387" spans="3:3">
      <c r="C16387" s="13">
        <f t="shared" ca="1" si="1040"/>
        <v>1996.3433458509253</v>
      </c>
    </row>
    <row r="16388" spans="3:3">
      <c r="C16388" s="13">
        <f t="shared" ca="1" si="1040"/>
        <v>2004.3933960605036</v>
      </c>
    </row>
    <row r="16389" spans="3:3">
      <c r="C16389" s="13">
        <f t="shared" ca="1" si="1040"/>
        <v>2005.9192000895487</v>
      </c>
    </row>
    <row r="16390" spans="3:3">
      <c r="C16390" s="13">
        <f t="shared" ca="1" si="1040"/>
        <v>2004.9342546621622</v>
      </c>
    </row>
    <row r="16391" spans="3:3">
      <c r="C16391" s="13">
        <f t="shared" ca="1" si="1040"/>
        <v>1983.9601720562719</v>
      </c>
    </row>
    <row r="16392" spans="3:3">
      <c r="C16392" s="13">
        <f t="shared" ca="1" si="1040"/>
        <v>1988.3802415492471</v>
      </c>
    </row>
    <row r="16393" spans="3:3">
      <c r="C16393" s="13">
        <f t="shared" ca="1" si="1040"/>
        <v>2008.9500179179481</v>
      </c>
    </row>
    <row r="16394" spans="3:3">
      <c r="C16394" s="13">
        <f t="shared" ca="1" si="1040"/>
        <v>1993.7238194258607</v>
      </c>
    </row>
    <row r="16395" spans="3:3">
      <c r="C16395" s="13">
        <f t="shared" ca="1" si="1040"/>
        <v>2012.6393208754521</v>
      </c>
    </row>
    <row r="16396" spans="3:3">
      <c r="C16396" s="13">
        <f t="shared" ca="1" si="1040"/>
        <v>2000.6340121761016</v>
      </c>
    </row>
    <row r="16397" spans="3:3">
      <c r="C16397" s="13">
        <f t="shared" ca="1" si="1040"/>
        <v>1994.8233598650365</v>
      </c>
    </row>
    <row r="16398" spans="3:3">
      <c r="C16398" s="13">
        <f t="shared" ca="1" si="1040"/>
        <v>2022.2069909825107</v>
      </c>
    </row>
    <row r="16399" spans="3:3">
      <c r="C16399" s="13">
        <f t="shared" ca="1" si="1040"/>
        <v>1994.6271422718501</v>
      </c>
    </row>
    <row r="16400" spans="3:3">
      <c r="C16400" s="13">
        <f t="shared" ca="1" si="1040"/>
        <v>2005.9138723715607</v>
      </c>
    </row>
    <row r="16401" spans="3:3">
      <c r="C16401" s="13">
        <f t="shared" ca="1" si="1040"/>
        <v>2001.0323296305176</v>
      </c>
    </row>
    <row r="16402" spans="3:3">
      <c r="C16402" s="13">
        <f t="shared" ca="1" si="1040"/>
        <v>1992.6207979038791</v>
      </c>
    </row>
    <row r="16403" spans="3:3">
      <c r="C16403" s="13">
        <f t="shared" ca="1" si="1040"/>
        <v>1992.9133934117704</v>
      </c>
    </row>
    <row r="16404" spans="3:3">
      <c r="C16404" s="13">
        <f t="shared" ca="1" si="1040"/>
        <v>1996.9191648230535</v>
      </c>
    </row>
    <row r="16405" spans="3:3">
      <c r="C16405" s="13">
        <f t="shared" ca="1" si="1040"/>
        <v>2018.2496617540655</v>
      </c>
    </row>
    <row r="16406" spans="3:3">
      <c r="C16406" s="13">
        <f t="shared" ca="1" si="1040"/>
        <v>1992.7864904931077</v>
      </c>
    </row>
    <row r="16407" spans="3:3">
      <c r="C16407" s="13">
        <f t="shared" ca="1" si="1040"/>
        <v>1994.7986464830246</v>
      </c>
    </row>
    <row r="16408" spans="3:3">
      <c r="C16408" s="13">
        <f t="shared" ref="C16408:C16471" ca="1" si="1041">NORMINV(RAND(),$D$3,$G$3)</f>
        <v>1984.4708623751444</v>
      </c>
    </row>
    <row r="16409" spans="3:3">
      <c r="C16409" s="13">
        <f t="shared" ca="1" si="1041"/>
        <v>1976.0077899144178</v>
      </c>
    </row>
    <row r="16410" spans="3:3">
      <c r="C16410" s="13">
        <f t="shared" ca="1" si="1041"/>
        <v>1989.4185155488922</v>
      </c>
    </row>
    <row r="16411" spans="3:3">
      <c r="C16411" s="13">
        <f t="shared" ca="1" si="1041"/>
        <v>1998.1159978072242</v>
      </c>
    </row>
    <row r="16412" spans="3:3">
      <c r="C16412" s="13">
        <f t="shared" ca="1" si="1041"/>
        <v>2011.7264641767647</v>
      </c>
    </row>
    <row r="16413" spans="3:3">
      <c r="C16413" s="13">
        <f t="shared" ca="1" si="1041"/>
        <v>1975.9950557691013</v>
      </c>
    </row>
    <row r="16414" spans="3:3">
      <c r="C16414" s="13">
        <f t="shared" ca="1" si="1041"/>
        <v>1996.6948980821085</v>
      </c>
    </row>
    <row r="16415" spans="3:3">
      <c r="C16415" s="13">
        <f t="shared" ca="1" si="1041"/>
        <v>2026.9822099696207</v>
      </c>
    </row>
    <row r="16416" spans="3:3">
      <c r="C16416" s="13">
        <f t="shared" ca="1" si="1041"/>
        <v>2002.7687541223597</v>
      </c>
    </row>
    <row r="16417" spans="3:3">
      <c r="C16417" s="13">
        <f t="shared" ca="1" si="1041"/>
        <v>2011.6060794618172</v>
      </c>
    </row>
    <row r="16418" spans="3:3">
      <c r="C16418" s="13">
        <f t="shared" ca="1" si="1041"/>
        <v>1983.6192233028844</v>
      </c>
    </row>
    <row r="16419" spans="3:3">
      <c r="C16419" s="13">
        <f t="shared" ca="1" si="1041"/>
        <v>2002.9237424160028</v>
      </c>
    </row>
    <row r="16420" spans="3:3">
      <c r="C16420" s="13">
        <f t="shared" ca="1" si="1041"/>
        <v>2012.407340878782</v>
      </c>
    </row>
    <row r="16421" spans="3:3">
      <c r="C16421" s="13">
        <f t="shared" ca="1" si="1041"/>
        <v>2004.8429597296833</v>
      </c>
    </row>
    <row r="16422" spans="3:3">
      <c r="C16422" s="13">
        <f t="shared" ca="1" si="1041"/>
        <v>2006.0158205504665</v>
      </c>
    </row>
    <row r="16423" spans="3:3">
      <c r="C16423" s="13">
        <f t="shared" ca="1" si="1041"/>
        <v>1999.1355433881174</v>
      </c>
    </row>
    <row r="16424" spans="3:3">
      <c r="C16424" s="13">
        <f t="shared" ca="1" si="1041"/>
        <v>1997.4509824840998</v>
      </c>
    </row>
    <row r="16425" spans="3:3">
      <c r="C16425" s="13">
        <f t="shared" ca="1" si="1041"/>
        <v>1998.5498913637675</v>
      </c>
    </row>
    <row r="16426" spans="3:3">
      <c r="C16426" s="13">
        <f t="shared" ca="1" si="1041"/>
        <v>1997.9490109501967</v>
      </c>
    </row>
    <row r="16427" spans="3:3">
      <c r="C16427" s="13">
        <f t="shared" ca="1" si="1041"/>
        <v>1999.8653770416524</v>
      </c>
    </row>
    <row r="16428" spans="3:3">
      <c r="C16428" s="13">
        <f t="shared" ca="1" si="1041"/>
        <v>2014.1973711976968</v>
      </c>
    </row>
    <row r="16429" spans="3:3">
      <c r="C16429" s="13">
        <f t="shared" ca="1" si="1041"/>
        <v>1999.000587605236</v>
      </c>
    </row>
    <row r="16430" spans="3:3">
      <c r="C16430" s="13">
        <f t="shared" ca="1" si="1041"/>
        <v>2001.2373309652301</v>
      </c>
    </row>
    <row r="16431" spans="3:3">
      <c r="C16431" s="13">
        <f t="shared" ca="1" si="1041"/>
        <v>2007.1442159037904</v>
      </c>
    </row>
    <row r="16432" spans="3:3">
      <c r="C16432" s="13">
        <f t="shared" ca="1" si="1041"/>
        <v>1993.1827340439418</v>
      </c>
    </row>
    <row r="16433" spans="3:3">
      <c r="C16433" s="13">
        <f t="shared" ca="1" si="1041"/>
        <v>2001.2570808967671</v>
      </c>
    </row>
    <row r="16434" spans="3:3">
      <c r="C16434" s="13">
        <f t="shared" ca="1" si="1041"/>
        <v>1998.9086512856802</v>
      </c>
    </row>
    <row r="16435" spans="3:3">
      <c r="C16435" s="13">
        <f t="shared" ca="1" si="1041"/>
        <v>2008.312624676232</v>
      </c>
    </row>
    <row r="16436" spans="3:3">
      <c r="C16436" s="13">
        <f t="shared" ca="1" si="1041"/>
        <v>1993.1769207484972</v>
      </c>
    </row>
    <row r="16437" spans="3:3">
      <c r="C16437" s="13">
        <f t="shared" ca="1" si="1041"/>
        <v>2014.7490688732482</v>
      </c>
    </row>
    <row r="16438" spans="3:3">
      <c r="C16438" s="13">
        <f t="shared" ca="1" si="1041"/>
        <v>2028.7292607121185</v>
      </c>
    </row>
    <row r="16439" spans="3:3">
      <c r="C16439" s="13">
        <f t="shared" ca="1" si="1041"/>
        <v>1980.3882589071384</v>
      </c>
    </row>
    <row r="16440" spans="3:3">
      <c r="C16440" s="13">
        <f t="shared" ca="1" si="1041"/>
        <v>2015.2192949717453</v>
      </c>
    </row>
    <row r="16441" spans="3:3">
      <c r="C16441" s="13">
        <f t="shared" ca="1" si="1041"/>
        <v>1999.266794677834</v>
      </c>
    </row>
    <row r="16442" spans="3:3">
      <c r="C16442" s="13">
        <f t="shared" ca="1" si="1041"/>
        <v>2002.7440735304742</v>
      </c>
    </row>
    <row r="16443" spans="3:3">
      <c r="C16443" s="13">
        <f t="shared" ca="1" si="1041"/>
        <v>2009.1601887918146</v>
      </c>
    </row>
    <row r="16444" spans="3:3">
      <c r="C16444" s="13">
        <f t="shared" ca="1" si="1041"/>
        <v>2008.3301685248864</v>
      </c>
    </row>
    <row r="16445" spans="3:3">
      <c r="C16445" s="13">
        <f t="shared" ca="1" si="1041"/>
        <v>1986.8662777980539</v>
      </c>
    </row>
    <row r="16446" spans="3:3">
      <c r="C16446" s="13">
        <f t="shared" ca="1" si="1041"/>
        <v>1984.8684183317703</v>
      </c>
    </row>
    <row r="16447" spans="3:3">
      <c r="C16447" s="13">
        <f t="shared" ca="1" si="1041"/>
        <v>2005.5455045865724</v>
      </c>
    </row>
    <row r="16448" spans="3:3">
      <c r="C16448" s="13">
        <f t="shared" ca="1" si="1041"/>
        <v>2028.9752852636648</v>
      </c>
    </row>
    <row r="16449" spans="3:3">
      <c r="C16449" s="13">
        <f t="shared" ca="1" si="1041"/>
        <v>1978.4242758778407</v>
      </c>
    </row>
    <row r="16450" spans="3:3">
      <c r="C16450" s="13">
        <f t="shared" ca="1" si="1041"/>
        <v>2000.8485000618161</v>
      </c>
    </row>
    <row r="16451" spans="3:3">
      <c r="C16451" s="13">
        <f t="shared" ca="1" si="1041"/>
        <v>1993.5476691260064</v>
      </c>
    </row>
    <row r="16452" spans="3:3">
      <c r="C16452" s="13">
        <f t="shared" ca="1" si="1041"/>
        <v>2009.4095341358534</v>
      </c>
    </row>
    <row r="16453" spans="3:3">
      <c r="C16453" s="13">
        <f t="shared" ca="1" si="1041"/>
        <v>1987.6403046680493</v>
      </c>
    </row>
    <row r="16454" spans="3:3">
      <c r="C16454" s="13">
        <f t="shared" ca="1" si="1041"/>
        <v>2012.7628797705677</v>
      </c>
    </row>
    <row r="16455" spans="3:3">
      <c r="C16455" s="13">
        <f t="shared" ca="1" si="1041"/>
        <v>1981.6086266784323</v>
      </c>
    </row>
    <row r="16456" spans="3:3">
      <c r="C16456" s="13">
        <f t="shared" ca="1" si="1041"/>
        <v>1971.5048678162536</v>
      </c>
    </row>
    <row r="16457" spans="3:3">
      <c r="C16457" s="13">
        <f t="shared" ca="1" si="1041"/>
        <v>2006.7814678216664</v>
      </c>
    </row>
    <row r="16458" spans="3:3">
      <c r="C16458" s="13">
        <f t="shared" ca="1" si="1041"/>
        <v>1982.2669602704682</v>
      </c>
    </row>
    <row r="16459" spans="3:3">
      <c r="C16459" s="13">
        <f t="shared" ca="1" si="1041"/>
        <v>1995.1132336681242</v>
      </c>
    </row>
    <row r="16460" spans="3:3">
      <c r="C16460" s="13">
        <f t="shared" ca="1" si="1041"/>
        <v>2014.6887698955693</v>
      </c>
    </row>
    <row r="16461" spans="3:3">
      <c r="C16461" s="13">
        <f t="shared" ca="1" si="1041"/>
        <v>2004.718936893843</v>
      </c>
    </row>
    <row r="16462" spans="3:3">
      <c r="C16462" s="13">
        <f t="shared" ca="1" si="1041"/>
        <v>1996.609326132736</v>
      </c>
    </row>
    <row r="16463" spans="3:3">
      <c r="C16463" s="13">
        <f t="shared" ca="1" si="1041"/>
        <v>2008.447454220219</v>
      </c>
    </row>
    <row r="16464" spans="3:3">
      <c r="C16464" s="13">
        <f t="shared" ca="1" si="1041"/>
        <v>2004.0556307075744</v>
      </c>
    </row>
    <row r="16465" spans="3:3">
      <c r="C16465" s="13">
        <f t="shared" ca="1" si="1041"/>
        <v>1993.3862805520234</v>
      </c>
    </row>
    <row r="16466" spans="3:3">
      <c r="C16466" s="13">
        <f t="shared" ca="1" si="1041"/>
        <v>2008.3329829070124</v>
      </c>
    </row>
    <row r="16467" spans="3:3">
      <c r="C16467" s="13">
        <f t="shared" ca="1" si="1041"/>
        <v>2010.4052698173512</v>
      </c>
    </row>
    <row r="16468" spans="3:3">
      <c r="C16468" s="13">
        <f t="shared" ca="1" si="1041"/>
        <v>2006.8437083879778</v>
      </c>
    </row>
    <row r="16469" spans="3:3">
      <c r="C16469" s="13">
        <f t="shared" ca="1" si="1041"/>
        <v>2004.1552479565937</v>
      </c>
    </row>
    <row r="16470" spans="3:3">
      <c r="C16470" s="13">
        <f t="shared" ca="1" si="1041"/>
        <v>2009.6525854226522</v>
      </c>
    </row>
    <row r="16471" spans="3:3">
      <c r="C16471" s="13">
        <f t="shared" ca="1" si="1041"/>
        <v>2004.5279884181036</v>
      </c>
    </row>
    <row r="16472" spans="3:3">
      <c r="C16472" s="13">
        <f t="shared" ref="C16472:C16535" ca="1" si="1042">NORMINV(RAND(),$D$3,$G$3)</f>
        <v>2007.4577716206284</v>
      </c>
    </row>
    <row r="16473" spans="3:3">
      <c r="C16473" s="13">
        <f t="shared" ca="1" si="1042"/>
        <v>1993.8833668154932</v>
      </c>
    </row>
    <row r="16474" spans="3:3">
      <c r="C16474" s="13">
        <f t="shared" ca="1" si="1042"/>
        <v>2020.2369395244411</v>
      </c>
    </row>
    <row r="16475" spans="3:3">
      <c r="C16475" s="13">
        <f t="shared" ca="1" si="1042"/>
        <v>1989.9734946400893</v>
      </c>
    </row>
    <row r="16476" spans="3:3">
      <c r="C16476" s="13">
        <f t="shared" ca="1" si="1042"/>
        <v>1996.1688095252907</v>
      </c>
    </row>
    <row r="16477" spans="3:3">
      <c r="C16477" s="13">
        <f t="shared" ca="1" si="1042"/>
        <v>2012.7673860729358</v>
      </c>
    </row>
    <row r="16478" spans="3:3">
      <c r="C16478" s="13">
        <f t="shared" ca="1" si="1042"/>
        <v>2000.3372669897994</v>
      </c>
    </row>
    <row r="16479" spans="3:3">
      <c r="C16479" s="13">
        <f t="shared" ca="1" si="1042"/>
        <v>2009.8725581071822</v>
      </c>
    </row>
    <row r="16480" spans="3:3">
      <c r="C16480" s="13">
        <f t="shared" ca="1" si="1042"/>
        <v>1994.3859653735246</v>
      </c>
    </row>
    <row r="16481" spans="3:3">
      <c r="C16481" s="13">
        <f t="shared" ca="1" si="1042"/>
        <v>2004.841245721092</v>
      </c>
    </row>
    <row r="16482" spans="3:3">
      <c r="C16482" s="13">
        <f t="shared" ca="1" si="1042"/>
        <v>1993.1068797847456</v>
      </c>
    </row>
    <row r="16483" spans="3:3">
      <c r="C16483" s="13">
        <f t="shared" ca="1" si="1042"/>
        <v>1991.4256298790135</v>
      </c>
    </row>
    <row r="16484" spans="3:3">
      <c r="C16484" s="13">
        <f t="shared" ca="1" si="1042"/>
        <v>2003.1765459075109</v>
      </c>
    </row>
    <row r="16485" spans="3:3">
      <c r="C16485" s="13">
        <f t="shared" ca="1" si="1042"/>
        <v>2011.0287835824333</v>
      </c>
    </row>
    <row r="16486" spans="3:3">
      <c r="C16486" s="13">
        <f t="shared" ca="1" si="1042"/>
        <v>2000.2692032068719</v>
      </c>
    </row>
    <row r="16487" spans="3:3">
      <c r="C16487" s="13">
        <f t="shared" ca="1" si="1042"/>
        <v>1988.4164886284825</v>
      </c>
    </row>
    <row r="16488" spans="3:3">
      <c r="C16488" s="13">
        <f t="shared" ca="1" si="1042"/>
        <v>2000.2046921090048</v>
      </c>
    </row>
    <row r="16489" spans="3:3">
      <c r="C16489" s="13">
        <f t="shared" ca="1" si="1042"/>
        <v>2005.9745059799591</v>
      </c>
    </row>
    <row r="16490" spans="3:3">
      <c r="C16490" s="13">
        <f t="shared" ca="1" si="1042"/>
        <v>2004.3355921010525</v>
      </c>
    </row>
    <row r="16491" spans="3:3">
      <c r="C16491" s="13">
        <f t="shared" ca="1" si="1042"/>
        <v>2011.0247307156631</v>
      </c>
    </row>
    <row r="16492" spans="3:3">
      <c r="C16492" s="13">
        <f t="shared" ca="1" si="1042"/>
        <v>2012.7377862849371</v>
      </c>
    </row>
    <row r="16493" spans="3:3">
      <c r="C16493" s="13">
        <f t="shared" ca="1" si="1042"/>
        <v>1999.284695672063</v>
      </c>
    </row>
    <row r="16494" spans="3:3">
      <c r="C16494" s="13">
        <f t="shared" ca="1" si="1042"/>
        <v>1999.2585553665772</v>
      </c>
    </row>
    <row r="16495" spans="3:3">
      <c r="C16495" s="13">
        <f t="shared" ca="1" si="1042"/>
        <v>2007.1479634059608</v>
      </c>
    </row>
    <row r="16496" spans="3:3">
      <c r="C16496" s="13">
        <f t="shared" ca="1" si="1042"/>
        <v>1998.247627395343</v>
      </c>
    </row>
    <row r="16497" spans="3:3">
      <c r="C16497" s="13">
        <f t="shared" ca="1" si="1042"/>
        <v>2003.6028057140045</v>
      </c>
    </row>
    <row r="16498" spans="3:3">
      <c r="C16498" s="13">
        <f t="shared" ca="1" si="1042"/>
        <v>2012.4466397477311</v>
      </c>
    </row>
    <row r="16499" spans="3:3">
      <c r="C16499" s="13">
        <f t="shared" ca="1" si="1042"/>
        <v>1993.4927691396661</v>
      </c>
    </row>
    <row r="16500" spans="3:3">
      <c r="C16500" s="13">
        <f t="shared" ca="1" si="1042"/>
        <v>1986.5523829490205</v>
      </c>
    </row>
    <row r="16501" spans="3:3">
      <c r="C16501" s="13">
        <f t="shared" ca="1" si="1042"/>
        <v>1985.9940454227153</v>
      </c>
    </row>
    <row r="16502" spans="3:3">
      <c r="C16502" s="13">
        <f t="shared" ca="1" si="1042"/>
        <v>1996.7347491570579</v>
      </c>
    </row>
    <row r="16503" spans="3:3">
      <c r="C16503" s="13">
        <f t="shared" ca="1" si="1042"/>
        <v>2018.996325448516</v>
      </c>
    </row>
    <row r="16504" spans="3:3">
      <c r="C16504" s="13">
        <f t="shared" ca="1" si="1042"/>
        <v>2015.2604628892047</v>
      </c>
    </row>
    <row r="16505" spans="3:3">
      <c r="C16505" s="13">
        <f t="shared" ca="1" si="1042"/>
        <v>2016.8293433136935</v>
      </c>
    </row>
    <row r="16506" spans="3:3">
      <c r="C16506" s="13">
        <f t="shared" ca="1" si="1042"/>
        <v>1984.5298791704777</v>
      </c>
    </row>
    <row r="16507" spans="3:3">
      <c r="C16507" s="13">
        <f t="shared" ca="1" si="1042"/>
        <v>1996.3926801348996</v>
      </c>
    </row>
    <row r="16508" spans="3:3">
      <c r="C16508" s="13">
        <f t="shared" ca="1" si="1042"/>
        <v>2005.1160194198299</v>
      </c>
    </row>
    <row r="16509" spans="3:3">
      <c r="C16509" s="13">
        <f t="shared" ca="1" si="1042"/>
        <v>1981.6357790034026</v>
      </c>
    </row>
    <row r="16510" spans="3:3">
      <c r="C16510" s="13">
        <f t="shared" ca="1" si="1042"/>
        <v>2001.1443951122408</v>
      </c>
    </row>
    <row r="16511" spans="3:3">
      <c r="C16511" s="13">
        <f t="shared" ca="1" si="1042"/>
        <v>1992.8746031976555</v>
      </c>
    </row>
    <row r="16512" spans="3:3">
      <c r="C16512" s="13">
        <f t="shared" ca="1" si="1042"/>
        <v>2000.8467125394316</v>
      </c>
    </row>
    <row r="16513" spans="3:3">
      <c r="C16513" s="13">
        <f t="shared" ca="1" si="1042"/>
        <v>2015.1850206896365</v>
      </c>
    </row>
    <row r="16514" spans="3:3">
      <c r="C16514" s="13">
        <f t="shared" ca="1" si="1042"/>
        <v>1995.5877029780345</v>
      </c>
    </row>
    <row r="16515" spans="3:3">
      <c r="C16515" s="13">
        <f t="shared" ca="1" si="1042"/>
        <v>2024.0350052328693</v>
      </c>
    </row>
    <row r="16516" spans="3:3">
      <c r="C16516" s="13">
        <f t="shared" ca="1" si="1042"/>
        <v>1997.6553822127789</v>
      </c>
    </row>
    <row r="16517" spans="3:3">
      <c r="C16517" s="13">
        <f t="shared" ca="1" si="1042"/>
        <v>2000.3980446183575</v>
      </c>
    </row>
    <row r="16518" spans="3:3">
      <c r="C16518" s="13">
        <f t="shared" ca="1" si="1042"/>
        <v>2014.1610850230966</v>
      </c>
    </row>
    <row r="16519" spans="3:3">
      <c r="C16519" s="13">
        <f t="shared" ca="1" si="1042"/>
        <v>1977.7324989361657</v>
      </c>
    </row>
    <row r="16520" spans="3:3">
      <c r="C16520" s="13">
        <f t="shared" ca="1" si="1042"/>
        <v>1995.8487203502498</v>
      </c>
    </row>
    <row r="16521" spans="3:3">
      <c r="C16521" s="13">
        <f t="shared" ca="1" si="1042"/>
        <v>1976.9178383900235</v>
      </c>
    </row>
    <row r="16522" spans="3:3">
      <c r="C16522" s="13">
        <f t="shared" ca="1" si="1042"/>
        <v>2003.1522549264439</v>
      </c>
    </row>
    <row r="16523" spans="3:3">
      <c r="C16523" s="13">
        <f t="shared" ca="1" si="1042"/>
        <v>1981.8269539711998</v>
      </c>
    </row>
    <row r="16524" spans="3:3">
      <c r="C16524" s="13">
        <f t="shared" ca="1" si="1042"/>
        <v>2000.8377423780794</v>
      </c>
    </row>
    <row r="16525" spans="3:3">
      <c r="C16525" s="13">
        <f t="shared" ca="1" si="1042"/>
        <v>1997.3684797914746</v>
      </c>
    </row>
    <row r="16526" spans="3:3">
      <c r="C16526" s="13">
        <f t="shared" ca="1" si="1042"/>
        <v>1996.2160733798187</v>
      </c>
    </row>
    <row r="16527" spans="3:3">
      <c r="C16527" s="13">
        <f t="shared" ca="1" si="1042"/>
        <v>1970.7263840664179</v>
      </c>
    </row>
    <row r="16528" spans="3:3">
      <c r="C16528" s="13">
        <f t="shared" ca="1" si="1042"/>
        <v>2019.5021010787027</v>
      </c>
    </row>
    <row r="16529" spans="3:3">
      <c r="C16529" s="13">
        <f t="shared" ca="1" si="1042"/>
        <v>1979.2315548019415</v>
      </c>
    </row>
    <row r="16530" spans="3:3">
      <c r="C16530" s="13">
        <f t="shared" ca="1" si="1042"/>
        <v>1989.1774132749929</v>
      </c>
    </row>
    <row r="16531" spans="3:3">
      <c r="C16531" s="13">
        <f t="shared" ca="1" si="1042"/>
        <v>1993.9808945061313</v>
      </c>
    </row>
    <row r="16532" spans="3:3">
      <c r="C16532" s="13">
        <f t="shared" ca="1" si="1042"/>
        <v>1983.3612885650332</v>
      </c>
    </row>
    <row r="16533" spans="3:3">
      <c r="C16533" s="13">
        <f t="shared" ca="1" si="1042"/>
        <v>1980.0868727700388</v>
      </c>
    </row>
    <row r="16534" spans="3:3">
      <c r="C16534" s="13">
        <f t="shared" ca="1" si="1042"/>
        <v>2013.3066645456083</v>
      </c>
    </row>
    <row r="16535" spans="3:3">
      <c r="C16535" s="13">
        <f t="shared" ca="1" si="1042"/>
        <v>2004.0241838335987</v>
      </c>
    </row>
    <row r="16536" spans="3:3">
      <c r="C16536" s="13">
        <f t="shared" ref="C16536:C16599" ca="1" si="1043">NORMINV(RAND(),$D$3,$G$3)</f>
        <v>2013.8288177452102</v>
      </c>
    </row>
    <row r="16537" spans="3:3">
      <c r="C16537" s="13">
        <f t="shared" ca="1" si="1043"/>
        <v>1989.0922235540593</v>
      </c>
    </row>
    <row r="16538" spans="3:3">
      <c r="C16538" s="13">
        <f t="shared" ca="1" si="1043"/>
        <v>2004.8660060488555</v>
      </c>
    </row>
    <row r="16539" spans="3:3">
      <c r="C16539" s="13">
        <f t="shared" ca="1" si="1043"/>
        <v>2000.1445891127958</v>
      </c>
    </row>
    <row r="16540" spans="3:3">
      <c r="C16540" s="13">
        <f t="shared" ca="1" si="1043"/>
        <v>1998.7026235851995</v>
      </c>
    </row>
    <row r="16541" spans="3:3">
      <c r="C16541" s="13">
        <f t="shared" ca="1" si="1043"/>
        <v>1979.8729678688919</v>
      </c>
    </row>
    <row r="16542" spans="3:3">
      <c r="C16542" s="13">
        <f t="shared" ca="1" si="1043"/>
        <v>1991.1288825807442</v>
      </c>
    </row>
    <row r="16543" spans="3:3">
      <c r="C16543" s="13">
        <f t="shared" ca="1" si="1043"/>
        <v>2003.3127978705272</v>
      </c>
    </row>
    <row r="16544" spans="3:3">
      <c r="C16544" s="13">
        <f t="shared" ca="1" si="1043"/>
        <v>2026.799242903428</v>
      </c>
    </row>
    <row r="16545" spans="3:3">
      <c r="C16545" s="13">
        <f t="shared" ca="1" si="1043"/>
        <v>2002.2142147477452</v>
      </c>
    </row>
    <row r="16546" spans="3:3">
      <c r="C16546" s="13">
        <f t="shared" ca="1" si="1043"/>
        <v>2009.8323906209459</v>
      </c>
    </row>
    <row r="16547" spans="3:3">
      <c r="C16547" s="13">
        <f t="shared" ca="1" si="1043"/>
        <v>2000.3519173500406</v>
      </c>
    </row>
    <row r="16548" spans="3:3">
      <c r="C16548" s="13">
        <f t="shared" ca="1" si="1043"/>
        <v>1994.0338706179803</v>
      </c>
    </row>
    <row r="16549" spans="3:3">
      <c r="C16549" s="13">
        <f t="shared" ca="1" si="1043"/>
        <v>2011.2524010647239</v>
      </c>
    </row>
    <row r="16550" spans="3:3">
      <c r="C16550" s="13">
        <f t="shared" ca="1" si="1043"/>
        <v>1989.7402976628498</v>
      </c>
    </row>
    <row r="16551" spans="3:3">
      <c r="C16551" s="13">
        <f t="shared" ca="1" si="1043"/>
        <v>2015.3326108461927</v>
      </c>
    </row>
    <row r="16552" spans="3:3">
      <c r="C16552" s="13">
        <f t="shared" ca="1" si="1043"/>
        <v>1994.6919342666549</v>
      </c>
    </row>
    <row r="16553" spans="3:3">
      <c r="C16553" s="13">
        <f t="shared" ca="1" si="1043"/>
        <v>1982.1079173419992</v>
      </c>
    </row>
    <row r="16554" spans="3:3">
      <c r="C16554" s="13">
        <f t="shared" ca="1" si="1043"/>
        <v>2010.2098140378812</v>
      </c>
    </row>
    <row r="16555" spans="3:3">
      <c r="C16555" s="13">
        <f t="shared" ca="1" si="1043"/>
        <v>1997.7733454919273</v>
      </c>
    </row>
    <row r="16556" spans="3:3">
      <c r="C16556" s="13">
        <f t="shared" ca="1" si="1043"/>
        <v>2017.9744948808107</v>
      </c>
    </row>
    <row r="16557" spans="3:3">
      <c r="C16557" s="13">
        <f t="shared" ca="1" si="1043"/>
        <v>2001.0423007297188</v>
      </c>
    </row>
    <row r="16558" spans="3:3">
      <c r="C16558" s="13">
        <f t="shared" ca="1" si="1043"/>
        <v>2001.0040410763286</v>
      </c>
    </row>
    <row r="16559" spans="3:3">
      <c r="C16559" s="13">
        <f t="shared" ca="1" si="1043"/>
        <v>2004.5433059040402</v>
      </c>
    </row>
    <row r="16560" spans="3:3">
      <c r="C16560" s="13">
        <f t="shared" ca="1" si="1043"/>
        <v>1991.5723107329657</v>
      </c>
    </row>
    <row r="16561" spans="3:3">
      <c r="C16561" s="13">
        <f t="shared" ca="1" si="1043"/>
        <v>1991.9248039974714</v>
      </c>
    </row>
    <row r="16562" spans="3:3">
      <c r="C16562" s="13">
        <f t="shared" ca="1" si="1043"/>
        <v>2013.3304032811461</v>
      </c>
    </row>
    <row r="16563" spans="3:3">
      <c r="C16563" s="13">
        <f t="shared" ca="1" si="1043"/>
        <v>1972.3885900999519</v>
      </c>
    </row>
    <row r="16564" spans="3:3">
      <c r="C16564" s="13">
        <f t="shared" ca="1" si="1043"/>
        <v>1992.8377375564964</v>
      </c>
    </row>
    <row r="16565" spans="3:3">
      <c r="C16565" s="13">
        <f t="shared" ca="1" si="1043"/>
        <v>1981.2031659323582</v>
      </c>
    </row>
    <row r="16566" spans="3:3">
      <c r="C16566" s="13">
        <f t="shared" ca="1" si="1043"/>
        <v>2002.18762339712</v>
      </c>
    </row>
    <row r="16567" spans="3:3">
      <c r="C16567" s="13">
        <f t="shared" ca="1" si="1043"/>
        <v>2000.6472993202635</v>
      </c>
    </row>
    <row r="16568" spans="3:3">
      <c r="C16568" s="13">
        <f t="shared" ca="1" si="1043"/>
        <v>2006.4081728185795</v>
      </c>
    </row>
    <row r="16569" spans="3:3">
      <c r="C16569" s="13">
        <f t="shared" ca="1" si="1043"/>
        <v>2006.0048258160116</v>
      </c>
    </row>
    <row r="16570" spans="3:3">
      <c r="C16570" s="13">
        <f t="shared" ca="1" si="1043"/>
        <v>1994.3706055918349</v>
      </c>
    </row>
    <row r="16571" spans="3:3">
      <c r="C16571" s="13">
        <f t="shared" ca="1" si="1043"/>
        <v>1990.6154752657101</v>
      </c>
    </row>
    <row r="16572" spans="3:3">
      <c r="C16572" s="13">
        <f t="shared" ca="1" si="1043"/>
        <v>1996.3216419811693</v>
      </c>
    </row>
    <row r="16573" spans="3:3">
      <c r="C16573" s="13">
        <f t="shared" ca="1" si="1043"/>
        <v>1998.3783198654764</v>
      </c>
    </row>
    <row r="16574" spans="3:3">
      <c r="C16574" s="13">
        <f t="shared" ca="1" si="1043"/>
        <v>2021.2208446549325</v>
      </c>
    </row>
    <row r="16575" spans="3:3">
      <c r="C16575" s="13">
        <f t="shared" ca="1" si="1043"/>
        <v>2008.3364439415793</v>
      </c>
    </row>
    <row r="16576" spans="3:3">
      <c r="C16576" s="13">
        <f t="shared" ca="1" si="1043"/>
        <v>2005.161695376351</v>
      </c>
    </row>
    <row r="16577" spans="3:3">
      <c r="C16577" s="13">
        <f t="shared" ca="1" si="1043"/>
        <v>1990.0171356082303</v>
      </c>
    </row>
    <row r="16578" spans="3:3">
      <c r="C16578" s="13">
        <f t="shared" ca="1" si="1043"/>
        <v>1998.7159397488904</v>
      </c>
    </row>
    <row r="16579" spans="3:3">
      <c r="C16579" s="13">
        <f t="shared" ca="1" si="1043"/>
        <v>1991.0424151799064</v>
      </c>
    </row>
    <row r="16580" spans="3:3">
      <c r="C16580" s="13">
        <f t="shared" ca="1" si="1043"/>
        <v>2002.329247331076</v>
      </c>
    </row>
    <row r="16581" spans="3:3">
      <c r="C16581" s="13">
        <f t="shared" ca="1" si="1043"/>
        <v>2005.7788083042487</v>
      </c>
    </row>
    <row r="16582" spans="3:3">
      <c r="C16582" s="13">
        <f t="shared" ca="1" si="1043"/>
        <v>2001.9634278768553</v>
      </c>
    </row>
    <row r="16583" spans="3:3">
      <c r="C16583" s="13">
        <f t="shared" ca="1" si="1043"/>
        <v>1991.6867679534273</v>
      </c>
    </row>
    <row r="16584" spans="3:3">
      <c r="C16584" s="13">
        <f t="shared" ca="1" si="1043"/>
        <v>1986.1683471049159</v>
      </c>
    </row>
    <row r="16585" spans="3:3">
      <c r="C16585" s="13">
        <f t="shared" ca="1" si="1043"/>
        <v>2003.849326529353</v>
      </c>
    </row>
    <row r="16586" spans="3:3">
      <c r="C16586" s="13">
        <f t="shared" ca="1" si="1043"/>
        <v>2008.8476704851184</v>
      </c>
    </row>
    <row r="16587" spans="3:3">
      <c r="C16587" s="13">
        <f t="shared" ca="1" si="1043"/>
        <v>1994.8555018153863</v>
      </c>
    </row>
    <row r="16588" spans="3:3">
      <c r="C16588" s="13">
        <f t="shared" ca="1" si="1043"/>
        <v>2005.9976915392681</v>
      </c>
    </row>
    <row r="16589" spans="3:3">
      <c r="C16589" s="13">
        <f t="shared" ca="1" si="1043"/>
        <v>1997.5845687354877</v>
      </c>
    </row>
    <row r="16590" spans="3:3">
      <c r="C16590" s="13">
        <f t="shared" ca="1" si="1043"/>
        <v>1999.2237350291275</v>
      </c>
    </row>
    <row r="16591" spans="3:3">
      <c r="C16591" s="13">
        <f t="shared" ca="1" si="1043"/>
        <v>1993.9314163565828</v>
      </c>
    </row>
    <row r="16592" spans="3:3">
      <c r="C16592" s="13">
        <f t="shared" ca="1" si="1043"/>
        <v>2000.3693709662928</v>
      </c>
    </row>
    <row r="16593" spans="3:3">
      <c r="C16593" s="13">
        <f t="shared" ca="1" si="1043"/>
        <v>2007.600695443592</v>
      </c>
    </row>
    <row r="16594" spans="3:3">
      <c r="C16594" s="13">
        <f t="shared" ca="1" si="1043"/>
        <v>2001.7374945082095</v>
      </c>
    </row>
    <row r="16595" spans="3:3">
      <c r="C16595" s="13">
        <f t="shared" ca="1" si="1043"/>
        <v>2021.7218764865888</v>
      </c>
    </row>
    <row r="16596" spans="3:3">
      <c r="C16596" s="13">
        <f t="shared" ca="1" si="1043"/>
        <v>1998.4656110368221</v>
      </c>
    </row>
    <row r="16597" spans="3:3">
      <c r="C16597" s="13">
        <f t="shared" ca="1" si="1043"/>
        <v>1981.2175034335066</v>
      </c>
    </row>
    <row r="16598" spans="3:3">
      <c r="C16598" s="13">
        <f t="shared" ca="1" si="1043"/>
        <v>2018.6726797112415</v>
      </c>
    </row>
    <row r="16599" spans="3:3">
      <c r="C16599" s="13">
        <f t="shared" ca="1" si="1043"/>
        <v>2017.5451757252026</v>
      </c>
    </row>
    <row r="16600" spans="3:3">
      <c r="C16600" s="13">
        <f t="shared" ref="C16600:C16663" ca="1" si="1044">NORMINV(RAND(),$D$3,$G$3)</f>
        <v>1995.7264847635383</v>
      </c>
    </row>
    <row r="16601" spans="3:3">
      <c r="C16601" s="13">
        <f t="shared" ca="1" si="1044"/>
        <v>2003.7934844208949</v>
      </c>
    </row>
    <row r="16602" spans="3:3">
      <c r="C16602" s="13">
        <f t="shared" ca="1" si="1044"/>
        <v>2014.2098430218659</v>
      </c>
    </row>
    <row r="16603" spans="3:3">
      <c r="C16603" s="13">
        <f t="shared" ca="1" si="1044"/>
        <v>1980.11217047234</v>
      </c>
    </row>
    <row r="16604" spans="3:3">
      <c r="C16604" s="13">
        <f t="shared" ca="1" si="1044"/>
        <v>2003.8954295337282</v>
      </c>
    </row>
    <row r="16605" spans="3:3">
      <c r="C16605" s="13">
        <f t="shared" ca="1" si="1044"/>
        <v>1988.8040547802634</v>
      </c>
    </row>
    <row r="16606" spans="3:3">
      <c r="C16606" s="13">
        <f t="shared" ca="1" si="1044"/>
        <v>1982.6392610332441</v>
      </c>
    </row>
    <row r="16607" spans="3:3">
      <c r="C16607" s="13">
        <f t="shared" ca="1" si="1044"/>
        <v>1987.8138271841485</v>
      </c>
    </row>
    <row r="16608" spans="3:3">
      <c r="C16608" s="13">
        <f t="shared" ca="1" si="1044"/>
        <v>2006.8941998673918</v>
      </c>
    </row>
    <row r="16609" spans="3:3">
      <c r="C16609" s="13">
        <f t="shared" ca="1" si="1044"/>
        <v>2005.8613194477427</v>
      </c>
    </row>
    <row r="16610" spans="3:3">
      <c r="C16610" s="13">
        <f t="shared" ca="1" si="1044"/>
        <v>2014.1856411625083</v>
      </c>
    </row>
    <row r="16611" spans="3:3">
      <c r="C16611" s="13">
        <f t="shared" ca="1" si="1044"/>
        <v>1984.8314055495084</v>
      </c>
    </row>
    <row r="16612" spans="3:3">
      <c r="C16612" s="13">
        <f t="shared" ca="1" si="1044"/>
        <v>1984.8424814679986</v>
      </c>
    </row>
    <row r="16613" spans="3:3">
      <c r="C16613" s="13">
        <f t="shared" ca="1" si="1044"/>
        <v>2008.1090473298568</v>
      </c>
    </row>
    <row r="16614" spans="3:3">
      <c r="C16614" s="13">
        <f t="shared" ca="1" si="1044"/>
        <v>2014.957661953335</v>
      </c>
    </row>
    <row r="16615" spans="3:3">
      <c r="C16615" s="13">
        <f t="shared" ca="1" si="1044"/>
        <v>2005.62483908748</v>
      </c>
    </row>
    <row r="16616" spans="3:3">
      <c r="C16616" s="13">
        <f t="shared" ca="1" si="1044"/>
        <v>2000.2662003354492</v>
      </c>
    </row>
    <row r="16617" spans="3:3">
      <c r="C16617" s="13">
        <f t="shared" ca="1" si="1044"/>
        <v>1989.8987530880704</v>
      </c>
    </row>
    <row r="16618" spans="3:3">
      <c r="C16618" s="13">
        <f t="shared" ca="1" si="1044"/>
        <v>1997.709145165614</v>
      </c>
    </row>
    <row r="16619" spans="3:3">
      <c r="C16619" s="13">
        <f t="shared" ca="1" si="1044"/>
        <v>2017.1200108781006</v>
      </c>
    </row>
    <row r="16620" spans="3:3">
      <c r="C16620" s="13">
        <f t="shared" ca="1" si="1044"/>
        <v>1996.7946886051934</v>
      </c>
    </row>
    <row r="16621" spans="3:3">
      <c r="C16621" s="13">
        <f t="shared" ca="1" si="1044"/>
        <v>2003.9423078818438</v>
      </c>
    </row>
    <row r="16622" spans="3:3">
      <c r="C16622" s="13">
        <f t="shared" ca="1" si="1044"/>
        <v>1994.6125598333401</v>
      </c>
    </row>
    <row r="16623" spans="3:3">
      <c r="C16623" s="13">
        <f t="shared" ca="1" si="1044"/>
        <v>1993.860334262914</v>
      </c>
    </row>
    <row r="16624" spans="3:3">
      <c r="C16624" s="13">
        <f t="shared" ca="1" si="1044"/>
        <v>2028.2167402699438</v>
      </c>
    </row>
    <row r="16625" spans="3:3">
      <c r="C16625" s="13">
        <f t="shared" ca="1" si="1044"/>
        <v>2001.1191603327234</v>
      </c>
    </row>
    <row r="16626" spans="3:3">
      <c r="C16626" s="13">
        <f t="shared" ca="1" si="1044"/>
        <v>1999.1904708987011</v>
      </c>
    </row>
    <row r="16627" spans="3:3">
      <c r="C16627" s="13">
        <f t="shared" ca="1" si="1044"/>
        <v>1995.6691556083181</v>
      </c>
    </row>
    <row r="16628" spans="3:3">
      <c r="C16628" s="13">
        <f t="shared" ca="1" si="1044"/>
        <v>1995.7220503681924</v>
      </c>
    </row>
    <row r="16629" spans="3:3">
      <c r="C16629" s="13">
        <f t="shared" ca="1" si="1044"/>
        <v>2014.7242360383323</v>
      </c>
    </row>
    <row r="16630" spans="3:3">
      <c r="C16630" s="13">
        <f t="shared" ca="1" si="1044"/>
        <v>1987.6999641411771</v>
      </c>
    </row>
    <row r="16631" spans="3:3">
      <c r="C16631" s="13">
        <f t="shared" ca="1" si="1044"/>
        <v>2015.9060640029988</v>
      </c>
    </row>
    <row r="16632" spans="3:3">
      <c r="C16632" s="13">
        <f t="shared" ca="1" si="1044"/>
        <v>2016.0389358511079</v>
      </c>
    </row>
    <row r="16633" spans="3:3">
      <c r="C16633" s="13">
        <f t="shared" ca="1" si="1044"/>
        <v>1988.3511252116259</v>
      </c>
    </row>
    <row r="16634" spans="3:3">
      <c r="C16634" s="13">
        <f t="shared" ca="1" si="1044"/>
        <v>2004.7859199340335</v>
      </c>
    </row>
    <row r="16635" spans="3:3">
      <c r="C16635" s="13">
        <f t="shared" ca="1" si="1044"/>
        <v>2018.8295382668005</v>
      </c>
    </row>
    <row r="16636" spans="3:3">
      <c r="C16636" s="13">
        <f t="shared" ca="1" si="1044"/>
        <v>2005.3839216499809</v>
      </c>
    </row>
    <row r="16637" spans="3:3">
      <c r="C16637" s="13">
        <f t="shared" ca="1" si="1044"/>
        <v>1999.552306505132</v>
      </c>
    </row>
    <row r="16638" spans="3:3">
      <c r="C16638" s="13">
        <f t="shared" ca="1" si="1044"/>
        <v>2010.9980125036604</v>
      </c>
    </row>
    <row r="16639" spans="3:3">
      <c r="C16639" s="13">
        <f t="shared" ca="1" si="1044"/>
        <v>2006.402842283112</v>
      </c>
    </row>
    <row r="16640" spans="3:3">
      <c r="C16640" s="13">
        <f t="shared" ca="1" si="1044"/>
        <v>1990.1073657957677</v>
      </c>
    </row>
    <row r="16641" spans="3:3">
      <c r="C16641" s="13">
        <f t="shared" ca="1" si="1044"/>
        <v>1976.2679315258824</v>
      </c>
    </row>
    <row r="16642" spans="3:3">
      <c r="C16642" s="13">
        <f t="shared" ca="1" si="1044"/>
        <v>2010.4752637941374</v>
      </c>
    </row>
    <row r="16643" spans="3:3">
      <c r="C16643" s="13">
        <f t="shared" ca="1" si="1044"/>
        <v>2014.1911444357404</v>
      </c>
    </row>
    <row r="16644" spans="3:3">
      <c r="C16644" s="13">
        <f t="shared" ca="1" si="1044"/>
        <v>2011.1295719239934</v>
      </c>
    </row>
    <row r="16645" spans="3:3">
      <c r="C16645" s="13">
        <f t="shared" ca="1" si="1044"/>
        <v>2006.1788546005951</v>
      </c>
    </row>
    <row r="16646" spans="3:3">
      <c r="C16646" s="13">
        <f t="shared" ca="1" si="1044"/>
        <v>1997.14812273345</v>
      </c>
    </row>
    <row r="16647" spans="3:3">
      <c r="C16647" s="13">
        <f t="shared" ca="1" si="1044"/>
        <v>1997.3643329518341</v>
      </c>
    </row>
    <row r="16648" spans="3:3">
      <c r="C16648" s="13">
        <f t="shared" ca="1" si="1044"/>
        <v>1974.5998174658087</v>
      </c>
    </row>
    <row r="16649" spans="3:3">
      <c r="C16649" s="13">
        <f t="shared" ca="1" si="1044"/>
        <v>2014.2714951217665</v>
      </c>
    </row>
    <row r="16650" spans="3:3">
      <c r="C16650" s="13">
        <f t="shared" ca="1" si="1044"/>
        <v>2014.4462513002945</v>
      </c>
    </row>
    <row r="16651" spans="3:3">
      <c r="C16651" s="13">
        <f t="shared" ca="1" si="1044"/>
        <v>1998.0605951685639</v>
      </c>
    </row>
    <row r="16652" spans="3:3">
      <c r="C16652" s="13">
        <f t="shared" ca="1" si="1044"/>
        <v>1979.4218115484109</v>
      </c>
    </row>
    <row r="16653" spans="3:3">
      <c r="C16653" s="13">
        <f t="shared" ca="1" si="1044"/>
        <v>2005.4442189660047</v>
      </c>
    </row>
    <row r="16654" spans="3:3">
      <c r="C16654" s="13">
        <f t="shared" ca="1" si="1044"/>
        <v>2016.9030891995983</v>
      </c>
    </row>
    <row r="16655" spans="3:3">
      <c r="C16655" s="13">
        <f t="shared" ca="1" si="1044"/>
        <v>1997.3301122180087</v>
      </c>
    </row>
    <row r="16656" spans="3:3">
      <c r="C16656" s="13">
        <f t="shared" ca="1" si="1044"/>
        <v>1983.7451746894596</v>
      </c>
    </row>
    <row r="16657" spans="3:3">
      <c r="C16657" s="13">
        <f t="shared" ca="1" si="1044"/>
        <v>2006.4413718719341</v>
      </c>
    </row>
    <row r="16658" spans="3:3">
      <c r="C16658" s="13">
        <f t="shared" ca="1" si="1044"/>
        <v>2001.8143133675123</v>
      </c>
    </row>
    <row r="16659" spans="3:3">
      <c r="C16659" s="13">
        <f t="shared" ca="1" si="1044"/>
        <v>2006.2418235665903</v>
      </c>
    </row>
    <row r="16660" spans="3:3">
      <c r="C16660" s="13">
        <f t="shared" ca="1" si="1044"/>
        <v>1998.7044827828322</v>
      </c>
    </row>
    <row r="16661" spans="3:3">
      <c r="C16661" s="13">
        <f t="shared" ca="1" si="1044"/>
        <v>2003.1989104121585</v>
      </c>
    </row>
    <row r="16662" spans="3:3">
      <c r="C16662" s="13">
        <f t="shared" ca="1" si="1044"/>
        <v>2005.2475868364709</v>
      </c>
    </row>
    <row r="16663" spans="3:3">
      <c r="C16663" s="13">
        <f t="shared" ca="1" si="1044"/>
        <v>1996.7018979611505</v>
      </c>
    </row>
    <row r="16664" spans="3:3">
      <c r="C16664" s="13">
        <f t="shared" ref="C16664:C16727" ca="1" si="1045">NORMINV(RAND(),$D$3,$G$3)</f>
        <v>1989.8694611469023</v>
      </c>
    </row>
    <row r="16665" spans="3:3">
      <c r="C16665" s="13">
        <f t="shared" ca="1" si="1045"/>
        <v>2013.5039649942282</v>
      </c>
    </row>
    <row r="16666" spans="3:3">
      <c r="C16666" s="13">
        <f t="shared" ca="1" si="1045"/>
        <v>2008.4676809387715</v>
      </c>
    </row>
    <row r="16667" spans="3:3">
      <c r="C16667" s="13">
        <f t="shared" ca="1" si="1045"/>
        <v>1985.6463544475941</v>
      </c>
    </row>
    <row r="16668" spans="3:3">
      <c r="C16668" s="13">
        <f t="shared" ca="1" si="1045"/>
        <v>2003.5961746203864</v>
      </c>
    </row>
    <row r="16669" spans="3:3">
      <c r="C16669" s="13">
        <f t="shared" ca="1" si="1045"/>
        <v>1998.6861756578196</v>
      </c>
    </row>
    <row r="16670" spans="3:3">
      <c r="C16670" s="13">
        <f t="shared" ca="1" si="1045"/>
        <v>2008.9252673585968</v>
      </c>
    </row>
    <row r="16671" spans="3:3">
      <c r="C16671" s="13">
        <f t="shared" ca="1" si="1045"/>
        <v>2001.4182575686352</v>
      </c>
    </row>
    <row r="16672" spans="3:3">
      <c r="C16672" s="13">
        <f t="shared" ca="1" si="1045"/>
        <v>1989.9853855473202</v>
      </c>
    </row>
    <row r="16673" spans="3:3">
      <c r="C16673" s="13">
        <f t="shared" ca="1" si="1045"/>
        <v>1980.3286709224881</v>
      </c>
    </row>
    <row r="16674" spans="3:3">
      <c r="C16674" s="13">
        <f t="shared" ca="1" si="1045"/>
        <v>2002.0161243521097</v>
      </c>
    </row>
    <row r="16675" spans="3:3">
      <c r="C16675" s="13">
        <f t="shared" ca="1" si="1045"/>
        <v>1999.6231401097898</v>
      </c>
    </row>
    <row r="16676" spans="3:3">
      <c r="C16676" s="13">
        <f t="shared" ca="1" si="1045"/>
        <v>1984.6806110647415</v>
      </c>
    </row>
    <row r="16677" spans="3:3">
      <c r="C16677" s="13">
        <f t="shared" ca="1" si="1045"/>
        <v>2004.1532145176491</v>
      </c>
    </row>
    <row r="16678" spans="3:3">
      <c r="C16678" s="13">
        <f t="shared" ca="1" si="1045"/>
        <v>1989.1274093829384</v>
      </c>
    </row>
    <row r="16679" spans="3:3">
      <c r="C16679" s="13">
        <f t="shared" ca="1" si="1045"/>
        <v>1997.4488901842399</v>
      </c>
    </row>
    <row r="16680" spans="3:3">
      <c r="C16680" s="13">
        <f t="shared" ca="1" si="1045"/>
        <v>1987.9393383500064</v>
      </c>
    </row>
    <row r="16681" spans="3:3">
      <c r="C16681" s="13">
        <f t="shared" ca="1" si="1045"/>
        <v>2006.610933721744</v>
      </c>
    </row>
    <row r="16682" spans="3:3">
      <c r="C16682" s="13">
        <f t="shared" ca="1" si="1045"/>
        <v>1998.2600154380582</v>
      </c>
    </row>
    <row r="16683" spans="3:3">
      <c r="C16683" s="13">
        <f t="shared" ca="1" si="1045"/>
        <v>1997.1289402003588</v>
      </c>
    </row>
    <row r="16684" spans="3:3">
      <c r="C16684" s="13">
        <f t="shared" ca="1" si="1045"/>
        <v>1986.7713618171324</v>
      </c>
    </row>
    <row r="16685" spans="3:3">
      <c r="C16685" s="13">
        <f t="shared" ca="1" si="1045"/>
        <v>2004.7870541785765</v>
      </c>
    </row>
    <row r="16686" spans="3:3">
      <c r="C16686" s="13">
        <f t="shared" ca="1" si="1045"/>
        <v>2012.0794343577911</v>
      </c>
    </row>
    <row r="16687" spans="3:3">
      <c r="C16687" s="13">
        <f t="shared" ca="1" si="1045"/>
        <v>2000.2532433481097</v>
      </c>
    </row>
    <row r="16688" spans="3:3">
      <c r="C16688" s="13">
        <f t="shared" ca="1" si="1045"/>
        <v>2011.1882654690817</v>
      </c>
    </row>
    <row r="16689" spans="3:3">
      <c r="C16689" s="13">
        <f t="shared" ca="1" si="1045"/>
        <v>2008.7526920759706</v>
      </c>
    </row>
    <row r="16690" spans="3:3">
      <c r="C16690" s="13">
        <f t="shared" ca="1" si="1045"/>
        <v>1992.7276367744182</v>
      </c>
    </row>
    <row r="16691" spans="3:3">
      <c r="C16691" s="13">
        <f t="shared" ca="1" si="1045"/>
        <v>2010.2587607558685</v>
      </c>
    </row>
    <row r="16692" spans="3:3">
      <c r="C16692" s="13">
        <f t="shared" ca="1" si="1045"/>
        <v>1995.5834590431496</v>
      </c>
    </row>
    <row r="16693" spans="3:3">
      <c r="C16693" s="13">
        <f t="shared" ca="1" si="1045"/>
        <v>1998.1682849999661</v>
      </c>
    </row>
    <row r="16694" spans="3:3">
      <c r="C16694" s="13">
        <f t="shared" ca="1" si="1045"/>
        <v>2017.3389630282977</v>
      </c>
    </row>
    <row r="16695" spans="3:3">
      <c r="C16695" s="13">
        <f t="shared" ca="1" si="1045"/>
        <v>1969.1789528941838</v>
      </c>
    </row>
    <row r="16696" spans="3:3">
      <c r="C16696" s="13">
        <f t="shared" ca="1" si="1045"/>
        <v>1993.6970094397739</v>
      </c>
    </row>
    <row r="16697" spans="3:3">
      <c r="C16697" s="13">
        <f t="shared" ca="1" si="1045"/>
        <v>1975.0980248289359</v>
      </c>
    </row>
    <row r="16698" spans="3:3">
      <c r="C16698" s="13">
        <f t="shared" ca="1" si="1045"/>
        <v>2001.61819502392</v>
      </c>
    </row>
    <row r="16699" spans="3:3">
      <c r="C16699" s="13">
        <f t="shared" ca="1" si="1045"/>
        <v>2017.5762775907328</v>
      </c>
    </row>
    <row r="16700" spans="3:3">
      <c r="C16700" s="13">
        <f t="shared" ca="1" si="1045"/>
        <v>2003.4078062048775</v>
      </c>
    </row>
    <row r="16701" spans="3:3">
      <c r="C16701" s="13">
        <f t="shared" ca="1" si="1045"/>
        <v>2000.0888043571742</v>
      </c>
    </row>
    <row r="16702" spans="3:3">
      <c r="C16702" s="13">
        <f t="shared" ca="1" si="1045"/>
        <v>2013.8695678497331</v>
      </c>
    </row>
    <row r="16703" spans="3:3">
      <c r="C16703" s="13">
        <f t="shared" ca="1" si="1045"/>
        <v>1997.2892307934737</v>
      </c>
    </row>
    <row r="16704" spans="3:3">
      <c r="C16704" s="13">
        <f t="shared" ca="1" si="1045"/>
        <v>1988.2466604513024</v>
      </c>
    </row>
    <row r="16705" spans="3:3">
      <c r="C16705" s="13">
        <f t="shared" ca="1" si="1045"/>
        <v>2013.4367527343825</v>
      </c>
    </row>
    <row r="16706" spans="3:3">
      <c r="C16706" s="13">
        <f t="shared" ca="1" si="1045"/>
        <v>1994.8230258322394</v>
      </c>
    </row>
    <row r="16707" spans="3:3">
      <c r="C16707" s="13">
        <f t="shared" ca="1" si="1045"/>
        <v>2001.3057718425348</v>
      </c>
    </row>
    <row r="16708" spans="3:3">
      <c r="C16708" s="13">
        <f t="shared" ca="1" si="1045"/>
        <v>1983.8740048384122</v>
      </c>
    </row>
    <row r="16709" spans="3:3">
      <c r="C16709" s="13">
        <f t="shared" ca="1" si="1045"/>
        <v>1974.3164851004376</v>
      </c>
    </row>
    <row r="16710" spans="3:3">
      <c r="C16710" s="13">
        <f t="shared" ca="1" si="1045"/>
        <v>1986.1560222360665</v>
      </c>
    </row>
    <row r="16711" spans="3:3">
      <c r="C16711" s="13">
        <f t="shared" ca="1" si="1045"/>
        <v>2015.8898322650086</v>
      </c>
    </row>
    <row r="16712" spans="3:3">
      <c r="C16712" s="13">
        <f t="shared" ca="1" si="1045"/>
        <v>1995.488312347833</v>
      </c>
    </row>
    <row r="16713" spans="3:3">
      <c r="C16713" s="13">
        <f t="shared" ca="1" si="1045"/>
        <v>1997.4943339946417</v>
      </c>
    </row>
    <row r="16714" spans="3:3">
      <c r="C16714" s="13">
        <f t="shared" ca="1" si="1045"/>
        <v>2009.9465915416995</v>
      </c>
    </row>
    <row r="16715" spans="3:3">
      <c r="C16715" s="13">
        <f t="shared" ca="1" si="1045"/>
        <v>2004.3996631430521</v>
      </c>
    </row>
    <row r="16716" spans="3:3">
      <c r="C16716" s="13">
        <f t="shared" ca="1" si="1045"/>
        <v>1998.8285758726233</v>
      </c>
    </row>
    <row r="16717" spans="3:3">
      <c r="C16717" s="13">
        <f t="shared" ca="1" si="1045"/>
        <v>1992.2331890444655</v>
      </c>
    </row>
    <row r="16718" spans="3:3">
      <c r="C16718" s="13">
        <f t="shared" ca="1" si="1045"/>
        <v>2014.5083995469379</v>
      </c>
    </row>
    <row r="16719" spans="3:3">
      <c r="C16719" s="13">
        <f t="shared" ca="1" si="1045"/>
        <v>1997.1460249138524</v>
      </c>
    </row>
    <row r="16720" spans="3:3">
      <c r="C16720" s="13">
        <f t="shared" ca="1" si="1045"/>
        <v>2001.4704026329216</v>
      </c>
    </row>
    <row r="16721" spans="3:3">
      <c r="C16721" s="13">
        <f t="shared" ca="1" si="1045"/>
        <v>1987.9253095269371</v>
      </c>
    </row>
    <row r="16722" spans="3:3">
      <c r="C16722" s="13">
        <f t="shared" ca="1" si="1045"/>
        <v>2005.1269772149974</v>
      </c>
    </row>
    <row r="16723" spans="3:3">
      <c r="C16723" s="13">
        <f t="shared" ca="1" si="1045"/>
        <v>2016.863094508687</v>
      </c>
    </row>
    <row r="16724" spans="3:3">
      <c r="C16724" s="13">
        <f t="shared" ca="1" si="1045"/>
        <v>1992.218095757582</v>
      </c>
    </row>
    <row r="16725" spans="3:3">
      <c r="C16725" s="13">
        <f t="shared" ca="1" si="1045"/>
        <v>1972.545264939421</v>
      </c>
    </row>
    <row r="16726" spans="3:3">
      <c r="C16726" s="13">
        <f t="shared" ca="1" si="1045"/>
        <v>1990.0510730577153</v>
      </c>
    </row>
    <row r="16727" spans="3:3">
      <c r="C16727" s="13">
        <f t="shared" ca="1" si="1045"/>
        <v>2014.6181969536124</v>
      </c>
    </row>
    <row r="16728" spans="3:3">
      <c r="C16728" s="13">
        <f t="shared" ref="C16728:C16791" ca="1" si="1046">NORMINV(RAND(),$D$3,$G$3)</f>
        <v>1996.3814765710019</v>
      </c>
    </row>
    <row r="16729" spans="3:3">
      <c r="C16729" s="13">
        <f t="shared" ca="1" si="1046"/>
        <v>1989.100572732523</v>
      </c>
    </row>
    <row r="16730" spans="3:3">
      <c r="C16730" s="13">
        <f t="shared" ca="1" si="1046"/>
        <v>1998.8150788316414</v>
      </c>
    </row>
    <row r="16731" spans="3:3">
      <c r="C16731" s="13">
        <f t="shared" ca="1" si="1046"/>
        <v>1986.9000104659617</v>
      </c>
    </row>
    <row r="16732" spans="3:3">
      <c r="C16732" s="13">
        <f t="shared" ca="1" si="1046"/>
        <v>1990.5743100177801</v>
      </c>
    </row>
    <row r="16733" spans="3:3">
      <c r="C16733" s="13">
        <f t="shared" ca="1" si="1046"/>
        <v>1982.6357873739653</v>
      </c>
    </row>
    <row r="16734" spans="3:3">
      <c r="C16734" s="13">
        <f t="shared" ca="1" si="1046"/>
        <v>1996.1164453971003</v>
      </c>
    </row>
    <row r="16735" spans="3:3">
      <c r="C16735" s="13">
        <f t="shared" ca="1" si="1046"/>
        <v>2012.6626976254865</v>
      </c>
    </row>
    <row r="16736" spans="3:3">
      <c r="C16736" s="13">
        <f t="shared" ca="1" si="1046"/>
        <v>1978.8983141992137</v>
      </c>
    </row>
    <row r="16737" spans="3:3">
      <c r="C16737" s="13">
        <f t="shared" ca="1" si="1046"/>
        <v>2004.7791336371013</v>
      </c>
    </row>
    <row r="16738" spans="3:3">
      <c r="C16738" s="13">
        <f t="shared" ca="1" si="1046"/>
        <v>1983.5632101394667</v>
      </c>
    </row>
    <row r="16739" spans="3:3">
      <c r="C16739" s="13">
        <f t="shared" ca="1" si="1046"/>
        <v>2000.0874232678725</v>
      </c>
    </row>
    <row r="16740" spans="3:3">
      <c r="C16740" s="13">
        <f t="shared" ca="1" si="1046"/>
        <v>2013.4573367226599</v>
      </c>
    </row>
    <row r="16741" spans="3:3">
      <c r="C16741" s="13">
        <f t="shared" ca="1" si="1046"/>
        <v>1981.8119133299476</v>
      </c>
    </row>
    <row r="16742" spans="3:3">
      <c r="C16742" s="13">
        <f t="shared" ca="1" si="1046"/>
        <v>2002.1205911806417</v>
      </c>
    </row>
    <row r="16743" spans="3:3">
      <c r="C16743" s="13">
        <f t="shared" ca="1" si="1046"/>
        <v>1997.7580854291959</v>
      </c>
    </row>
    <row r="16744" spans="3:3">
      <c r="C16744" s="13">
        <f t="shared" ca="1" si="1046"/>
        <v>1994.5639939220546</v>
      </c>
    </row>
    <row r="16745" spans="3:3">
      <c r="C16745" s="13">
        <f t="shared" ca="1" si="1046"/>
        <v>1997.1115829819205</v>
      </c>
    </row>
    <row r="16746" spans="3:3">
      <c r="C16746" s="13">
        <f t="shared" ca="1" si="1046"/>
        <v>1998.5524576775338</v>
      </c>
    </row>
    <row r="16747" spans="3:3">
      <c r="C16747" s="13">
        <f t="shared" ca="1" si="1046"/>
        <v>1996.2916689370559</v>
      </c>
    </row>
    <row r="16748" spans="3:3">
      <c r="C16748" s="13">
        <f t="shared" ca="1" si="1046"/>
        <v>2004.1456115444771</v>
      </c>
    </row>
    <row r="16749" spans="3:3">
      <c r="C16749" s="13">
        <f t="shared" ca="1" si="1046"/>
        <v>2012.3574168402865</v>
      </c>
    </row>
    <row r="16750" spans="3:3">
      <c r="C16750" s="13">
        <f t="shared" ca="1" si="1046"/>
        <v>1994.2112241080279</v>
      </c>
    </row>
    <row r="16751" spans="3:3">
      <c r="C16751" s="13">
        <f t="shared" ca="1" si="1046"/>
        <v>1998.6917046261894</v>
      </c>
    </row>
    <row r="16752" spans="3:3">
      <c r="C16752" s="13">
        <f t="shared" ca="1" si="1046"/>
        <v>2019.2826520138665</v>
      </c>
    </row>
    <row r="16753" spans="3:3">
      <c r="C16753" s="13">
        <f t="shared" ca="1" si="1046"/>
        <v>1996.9998797017822</v>
      </c>
    </row>
    <row r="16754" spans="3:3">
      <c r="C16754" s="13">
        <f t="shared" ca="1" si="1046"/>
        <v>2009.1652594040786</v>
      </c>
    </row>
    <row r="16755" spans="3:3">
      <c r="C16755" s="13">
        <f t="shared" ca="1" si="1046"/>
        <v>2009.3507535587232</v>
      </c>
    </row>
    <row r="16756" spans="3:3">
      <c r="C16756" s="13">
        <f t="shared" ca="1" si="1046"/>
        <v>1989.5461932840617</v>
      </c>
    </row>
    <row r="16757" spans="3:3">
      <c r="C16757" s="13">
        <f t="shared" ca="1" si="1046"/>
        <v>1994.5988293566197</v>
      </c>
    </row>
    <row r="16758" spans="3:3">
      <c r="C16758" s="13">
        <f t="shared" ca="1" si="1046"/>
        <v>1991.3802821426937</v>
      </c>
    </row>
    <row r="16759" spans="3:3">
      <c r="C16759" s="13">
        <f t="shared" ca="1" si="1046"/>
        <v>1985.3964096796483</v>
      </c>
    </row>
    <row r="16760" spans="3:3">
      <c r="C16760" s="13">
        <f t="shared" ca="1" si="1046"/>
        <v>2011.4988659024641</v>
      </c>
    </row>
    <row r="16761" spans="3:3">
      <c r="C16761" s="13">
        <f t="shared" ca="1" si="1046"/>
        <v>1996.657833627153</v>
      </c>
    </row>
    <row r="16762" spans="3:3">
      <c r="C16762" s="13">
        <f t="shared" ca="1" si="1046"/>
        <v>2009.0891013388725</v>
      </c>
    </row>
    <row r="16763" spans="3:3">
      <c r="C16763" s="13">
        <f t="shared" ca="1" si="1046"/>
        <v>1985.5842746750359</v>
      </c>
    </row>
    <row r="16764" spans="3:3">
      <c r="C16764" s="13">
        <f t="shared" ca="1" si="1046"/>
        <v>1996.7626124653877</v>
      </c>
    </row>
    <row r="16765" spans="3:3">
      <c r="C16765" s="13">
        <f t="shared" ca="1" si="1046"/>
        <v>2016.850622816864</v>
      </c>
    </row>
    <row r="16766" spans="3:3">
      <c r="C16766" s="13">
        <f t="shared" ca="1" si="1046"/>
        <v>1996.2513162851678</v>
      </c>
    </row>
    <row r="16767" spans="3:3">
      <c r="C16767" s="13">
        <f t="shared" ca="1" si="1046"/>
        <v>1991.4315609086805</v>
      </c>
    </row>
    <row r="16768" spans="3:3">
      <c r="C16768" s="13">
        <f t="shared" ca="1" si="1046"/>
        <v>1981.5523060501373</v>
      </c>
    </row>
    <row r="16769" spans="3:3">
      <c r="C16769" s="13">
        <f t="shared" ca="1" si="1046"/>
        <v>1997.7712326769554</v>
      </c>
    </row>
    <row r="16770" spans="3:3">
      <c r="C16770" s="13">
        <f t="shared" ca="1" si="1046"/>
        <v>2006.5962750497702</v>
      </c>
    </row>
    <row r="16771" spans="3:3">
      <c r="C16771" s="13">
        <f t="shared" ca="1" si="1046"/>
        <v>2000.6443124521793</v>
      </c>
    </row>
    <row r="16772" spans="3:3">
      <c r="C16772" s="13">
        <f t="shared" ca="1" si="1046"/>
        <v>2000.7468127523277</v>
      </c>
    </row>
    <row r="16773" spans="3:3">
      <c r="C16773" s="13">
        <f t="shared" ca="1" si="1046"/>
        <v>2003.7244454585903</v>
      </c>
    </row>
    <row r="16774" spans="3:3">
      <c r="C16774" s="13">
        <f t="shared" ca="1" si="1046"/>
        <v>1996.8895045685131</v>
      </c>
    </row>
    <row r="16775" spans="3:3">
      <c r="C16775" s="13">
        <f t="shared" ca="1" si="1046"/>
        <v>2023.8506605350246</v>
      </c>
    </row>
    <row r="16776" spans="3:3">
      <c r="C16776" s="13">
        <f t="shared" ca="1" si="1046"/>
        <v>1985.5041125713194</v>
      </c>
    </row>
    <row r="16777" spans="3:3">
      <c r="C16777" s="13">
        <f t="shared" ca="1" si="1046"/>
        <v>2003.8288967894953</v>
      </c>
    </row>
    <row r="16778" spans="3:3">
      <c r="C16778" s="13">
        <f t="shared" ca="1" si="1046"/>
        <v>2011.3577976680781</v>
      </c>
    </row>
    <row r="16779" spans="3:3">
      <c r="C16779" s="13">
        <f t="shared" ca="1" si="1046"/>
        <v>2012.2939099320931</v>
      </c>
    </row>
    <row r="16780" spans="3:3">
      <c r="C16780" s="13">
        <f t="shared" ca="1" si="1046"/>
        <v>1986.0936085135879</v>
      </c>
    </row>
    <row r="16781" spans="3:3">
      <c r="C16781" s="13">
        <f t="shared" ca="1" si="1046"/>
        <v>2004.7506559910576</v>
      </c>
    </row>
    <row r="16782" spans="3:3">
      <c r="C16782" s="13">
        <f t="shared" ca="1" si="1046"/>
        <v>2004.4806995662989</v>
      </c>
    </row>
    <row r="16783" spans="3:3">
      <c r="C16783" s="13">
        <f t="shared" ca="1" si="1046"/>
        <v>1995.0529366900889</v>
      </c>
    </row>
    <row r="16784" spans="3:3">
      <c r="C16784" s="13">
        <f t="shared" ca="1" si="1046"/>
        <v>2007.9959037760102</v>
      </c>
    </row>
    <row r="16785" spans="3:3">
      <c r="C16785" s="13">
        <f t="shared" ca="1" si="1046"/>
        <v>1988.1735491380664</v>
      </c>
    </row>
    <row r="16786" spans="3:3">
      <c r="C16786" s="13">
        <f t="shared" ca="1" si="1046"/>
        <v>2001.8151894773455</v>
      </c>
    </row>
    <row r="16787" spans="3:3">
      <c r="C16787" s="13">
        <f t="shared" ca="1" si="1046"/>
        <v>1985.4016012623181</v>
      </c>
    </row>
    <row r="16788" spans="3:3">
      <c r="C16788" s="13">
        <f t="shared" ca="1" si="1046"/>
        <v>2004.9994623954501</v>
      </c>
    </row>
    <row r="16789" spans="3:3">
      <c r="C16789" s="13">
        <f t="shared" ca="1" si="1046"/>
        <v>2004.7734025250406</v>
      </c>
    </row>
    <row r="16790" spans="3:3">
      <c r="C16790" s="13">
        <f t="shared" ca="1" si="1046"/>
        <v>1990.5404654049514</v>
      </c>
    </row>
    <row r="16791" spans="3:3">
      <c r="C16791" s="13">
        <f t="shared" ca="1" si="1046"/>
        <v>2000.0614687681375</v>
      </c>
    </row>
    <row r="16792" spans="3:3">
      <c r="C16792" s="13">
        <f t="shared" ref="C16792:C16855" ca="1" si="1047">NORMINV(RAND(),$D$3,$G$3)</f>
        <v>2020.0528867762782</v>
      </c>
    </row>
    <row r="16793" spans="3:3">
      <c r="C16793" s="13">
        <f t="shared" ca="1" si="1047"/>
        <v>1999.7626043846626</v>
      </c>
    </row>
    <row r="16794" spans="3:3">
      <c r="C16794" s="13">
        <f t="shared" ca="1" si="1047"/>
        <v>2002.6223368058536</v>
      </c>
    </row>
    <row r="16795" spans="3:3">
      <c r="C16795" s="13">
        <f t="shared" ca="1" si="1047"/>
        <v>2025.2908720822115</v>
      </c>
    </row>
    <row r="16796" spans="3:3">
      <c r="C16796" s="13">
        <f t="shared" ca="1" si="1047"/>
        <v>1979.3867642603584</v>
      </c>
    </row>
    <row r="16797" spans="3:3">
      <c r="C16797" s="13">
        <f t="shared" ca="1" si="1047"/>
        <v>1997.5592305001901</v>
      </c>
    </row>
    <row r="16798" spans="3:3">
      <c r="C16798" s="13">
        <f t="shared" ca="1" si="1047"/>
        <v>1991.9389150322004</v>
      </c>
    </row>
    <row r="16799" spans="3:3">
      <c r="C16799" s="13">
        <f t="shared" ca="1" si="1047"/>
        <v>1986.2415959999698</v>
      </c>
    </row>
    <row r="16800" spans="3:3">
      <c r="C16800" s="13">
        <f t="shared" ca="1" si="1047"/>
        <v>2017.2071055829847</v>
      </c>
    </row>
    <row r="16801" spans="3:3">
      <c r="C16801" s="13">
        <f t="shared" ca="1" si="1047"/>
        <v>2011.8104375104897</v>
      </c>
    </row>
    <row r="16802" spans="3:3">
      <c r="C16802" s="13">
        <f t="shared" ca="1" si="1047"/>
        <v>1988.5150434212749</v>
      </c>
    </row>
    <row r="16803" spans="3:3">
      <c r="C16803" s="13">
        <f t="shared" ca="1" si="1047"/>
        <v>2005.0553810825804</v>
      </c>
    </row>
    <row r="16804" spans="3:3">
      <c r="C16804" s="13">
        <f t="shared" ca="1" si="1047"/>
        <v>2003.1219273652698</v>
      </c>
    </row>
    <row r="16805" spans="3:3">
      <c r="C16805" s="13">
        <f t="shared" ca="1" si="1047"/>
        <v>2004.928026264558</v>
      </c>
    </row>
    <row r="16806" spans="3:3">
      <c r="C16806" s="13">
        <f t="shared" ca="1" si="1047"/>
        <v>1994.4656626831318</v>
      </c>
    </row>
    <row r="16807" spans="3:3">
      <c r="C16807" s="13">
        <f t="shared" ca="1" si="1047"/>
        <v>1999.244379562756</v>
      </c>
    </row>
    <row r="16808" spans="3:3">
      <c r="C16808" s="13">
        <f t="shared" ca="1" si="1047"/>
        <v>2015.5823926149544</v>
      </c>
    </row>
    <row r="16809" spans="3:3">
      <c r="C16809" s="13">
        <f t="shared" ca="1" si="1047"/>
        <v>2012.8652084085948</v>
      </c>
    </row>
    <row r="16810" spans="3:3">
      <c r="C16810" s="13">
        <f t="shared" ca="1" si="1047"/>
        <v>2009.3092446631106</v>
      </c>
    </row>
    <row r="16811" spans="3:3">
      <c r="C16811" s="13">
        <f t="shared" ca="1" si="1047"/>
        <v>1985.4403950776259</v>
      </c>
    </row>
    <row r="16812" spans="3:3">
      <c r="C16812" s="13">
        <f t="shared" ca="1" si="1047"/>
        <v>2009.4186998148214</v>
      </c>
    </row>
    <row r="16813" spans="3:3">
      <c r="C16813" s="13">
        <f t="shared" ca="1" si="1047"/>
        <v>2004.9171705664301</v>
      </c>
    </row>
    <row r="16814" spans="3:3">
      <c r="C16814" s="13">
        <f t="shared" ca="1" si="1047"/>
        <v>1983.5950579832861</v>
      </c>
    </row>
    <row r="16815" spans="3:3">
      <c r="C16815" s="13">
        <f t="shared" ca="1" si="1047"/>
        <v>2013.8802385978956</v>
      </c>
    </row>
    <row r="16816" spans="3:3">
      <c r="C16816" s="13">
        <f t="shared" ca="1" si="1047"/>
        <v>1987.0085757102402</v>
      </c>
    </row>
    <row r="16817" spans="3:3">
      <c r="C16817" s="13">
        <f t="shared" ca="1" si="1047"/>
        <v>2008.9188068150008</v>
      </c>
    </row>
    <row r="16818" spans="3:3">
      <c r="C16818" s="13">
        <f t="shared" ca="1" si="1047"/>
        <v>2002.0288614820124</v>
      </c>
    </row>
    <row r="16819" spans="3:3">
      <c r="C16819" s="13">
        <f t="shared" ca="1" si="1047"/>
        <v>1988.1458820492012</v>
      </c>
    </row>
    <row r="16820" spans="3:3">
      <c r="C16820" s="13">
        <f t="shared" ca="1" si="1047"/>
        <v>2019.3355904779983</v>
      </c>
    </row>
    <row r="16821" spans="3:3">
      <c r="C16821" s="13">
        <f t="shared" ca="1" si="1047"/>
        <v>2004.3607079077085</v>
      </c>
    </row>
    <row r="16822" spans="3:3">
      <c r="C16822" s="13">
        <f t="shared" ca="1" si="1047"/>
        <v>1998.0068703980965</v>
      </c>
    </row>
    <row r="16823" spans="3:3">
      <c r="C16823" s="13">
        <f t="shared" ca="1" si="1047"/>
        <v>1987.0060598170332</v>
      </c>
    </row>
    <row r="16824" spans="3:3">
      <c r="C16824" s="13">
        <f t="shared" ca="1" si="1047"/>
        <v>1999.2891416681794</v>
      </c>
    </row>
    <row r="16825" spans="3:3">
      <c r="C16825" s="13">
        <f t="shared" ca="1" si="1047"/>
        <v>2018.8557496376482</v>
      </c>
    </row>
    <row r="16826" spans="3:3">
      <c r="C16826" s="13">
        <f t="shared" ca="1" si="1047"/>
        <v>2011.0100681900522</v>
      </c>
    </row>
    <row r="16827" spans="3:3">
      <c r="C16827" s="13">
        <f t="shared" ca="1" si="1047"/>
        <v>1997.0863901737014</v>
      </c>
    </row>
    <row r="16828" spans="3:3">
      <c r="C16828" s="13">
        <f t="shared" ca="1" si="1047"/>
        <v>1995.9316554514214</v>
      </c>
    </row>
    <row r="16829" spans="3:3">
      <c r="C16829" s="13">
        <f t="shared" ca="1" si="1047"/>
        <v>2004.9271789034799</v>
      </c>
    </row>
    <row r="16830" spans="3:3">
      <c r="C16830" s="13">
        <f t="shared" ca="1" si="1047"/>
        <v>2000.5995622096677</v>
      </c>
    </row>
    <row r="16831" spans="3:3">
      <c r="C16831" s="13">
        <f t="shared" ca="1" si="1047"/>
        <v>2000.2494544079477</v>
      </c>
    </row>
    <row r="16832" spans="3:3">
      <c r="C16832" s="13">
        <f t="shared" ca="1" si="1047"/>
        <v>1994.5060306809385</v>
      </c>
    </row>
    <row r="16833" spans="3:3">
      <c r="C16833" s="13">
        <f t="shared" ca="1" si="1047"/>
        <v>2003.3777766798269</v>
      </c>
    </row>
    <row r="16834" spans="3:3">
      <c r="C16834" s="13">
        <f t="shared" ca="1" si="1047"/>
        <v>1993.4931565042737</v>
      </c>
    </row>
    <row r="16835" spans="3:3">
      <c r="C16835" s="13">
        <f t="shared" ca="1" si="1047"/>
        <v>1978.9116388056671</v>
      </c>
    </row>
    <row r="16836" spans="3:3">
      <c r="C16836" s="13">
        <f t="shared" ca="1" si="1047"/>
        <v>1985.5576610582252</v>
      </c>
    </row>
    <row r="16837" spans="3:3">
      <c r="C16837" s="13">
        <f t="shared" ca="1" si="1047"/>
        <v>2014.1910245564313</v>
      </c>
    </row>
    <row r="16838" spans="3:3">
      <c r="C16838" s="13">
        <f t="shared" ca="1" si="1047"/>
        <v>2007.0177064183847</v>
      </c>
    </row>
    <row r="16839" spans="3:3">
      <c r="C16839" s="13">
        <f t="shared" ca="1" si="1047"/>
        <v>2017.0176729085263</v>
      </c>
    </row>
    <row r="16840" spans="3:3">
      <c r="C16840" s="13">
        <f t="shared" ca="1" si="1047"/>
        <v>1986.9305682046668</v>
      </c>
    </row>
    <row r="16841" spans="3:3">
      <c r="C16841" s="13">
        <f t="shared" ca="1" si="1047"/>
        <v>2011.0760279762601</v>
      </c>
    </row>
    <row r="16842" spans="3:3">
      <c r="C16842" s="13">
        <f t="shared" ca="1" si="1047"/>
        <v>1988.5252539123078</v>
      </c>
    </row>
    <row r="16843" spans="3:3">
      <c r="C16843" s="13">
        <f t="shared" ca="1" si="1047"/>
        <v>2019.8874179107545</v>
      </c>
    </row>
    <row r="16844" spans="3:3">
      <c r="C16844" s="13">
        <f t="shared" ca="1" si="1047"/>
        <v>2008.4976756270692</v>
      </c>
    </row>
    <row r="16845" spans="3:3">
      <c r="C16845" s="13">
        <f t="shared" ca="1" si="1047"/>
        <v>1996.2231131817109</v>
      </c>
    </row>
    <row r="16846" spans="3:3">
      <c r="C16846" s="13">
        <f t="shared" ca="1" si="1047"/>
        <v>2000.7029790106328</v>
      </c>
    </row>
    <row r="16847" spans="3:3">
      <c r="C16847" s="13">
        <f t="shared" ca="1" si="1047"/>
        <v>2006.5004536658885</v>
      </c>
    </row>
    <row r="16848" spans="3:3">
      <c r="C16848" s="13">
        <f t="shared" ca="1" si="1047"/>
        <v>2011.8646059001119</v>
      </c>
    </row>
    <row r="16849" spans="3:3">
      <c r="C16849" s="13">
        <f t="shared" ca="1" si="1047"/>
        <v>1999.2383882100714</v>
      </c>
    </row>
    <row r="16850" spans="3:3">
      <c r="C16850" s="13">
        <f t="shared" ca="1" si="1047"/>
        <v>1986.2337902076376</v>
      </c>
    </row>
    <row r="16851" spans="3:3">
      <c r="C16851" s="13">
        <f t="shared" ca="1" si="1047"/>
        <v>1991.9477312259667</v>
      </c>
    </row>
    <row r="16852" spans="3:3">
      <c r="C16852" s="13">
        <f t="shared" ca="1" si="1047"/>
        <v>2004.4314608894117</v>
      </c>
    </row>
    <row r="16853" spans="3:3">
      <c r="C16853" s="13">
        <f t="shared" ca="1" si="1047"/>
        <v>2011.1917038002</v>
      </c>
    </row>
    <row r="16854" spans="3:3">
      <c r="C16854" s="13">
        <f t="shared" ca="1" si="1047"/>
        <v>2012.7353064184681</v>
      </c>
    </row>
    <row r="16855" spans="3:3">
      <c r="C16855" s="13">
        <f t="shared" ca="1" si="1047"/>
        <v>2013.3201593362801</v>
      </c>
    </row>
    <row r="16856" spans="3:3">
      <c r="C16856" s="13">
        <f t="shared" ref="C16856:C16919" ca="1" si="1048">NORMINV(RAND(),$D$3,$G$3)</f>
        <v>1994.5173970703611</v>
      </c>
    </row>
    <row r="16857" spans="3:3">
      <c r="C16857" s="13">
        <f t="shared" ca="1" si="1048"/>
        <v>1991.8087337059385</v>
      </c>
    </row>
    <row r="16858" spans="3:3">
      <c r="C16858" s="13">
        <f t="shared" ca="1" si="1048"/>
        <v>1996.7070787786649</v>
      </c>
    </row>
    <row r="16859" spans="3:3">
      <c r="C16859" s="13">
        <f t="shared" ca="1" si="1048"/>
        <v>2009.2966562038798</v>
      </c>
    </row>
    <row r="16860" spans="3:3">
      <c r="C16860" s="13">
        <f t="shared" ca="1" si="1048"/>
        <v>2016.9939041107102</v>
      </c>
    </row>
    <row r="16861" spans="3:3">
      <c r="C16861" s="13">
        <f t="shared" ca="1" si="1048"/>
        <v>1990.1415349254235</v>
      </c>
    </row>
    <row r="16862" spans="3:3">
      <c r="C16862" s="13">
        <f t="shared" ca="1" si="1048"/>
        <v>2008.6805854574609</v>
      </c>
    </row>
    <row r="16863" spans="3:3">
      <c r="C16863" s="13">
        <f t="shared" ca="1" si="1048"/>
        <v>1986.7440043561221</v>
      </c>
    </row>
    <row r="16864" spans="3:3">
      <c r="C16864" s="13">
        <f t="shared" ca="1" si="1048"/>
        <v>1991.3008848072589</v>
      </c>
    </row>
    <row r="16865" spans="3:3">
      <c r="C16865" s="13">
        <f t="shared" ca="1" si="1048"/>
        <v>2009.6511451550516</v>
      </c>
    </row>
    <row r="16866" spans="3:3">
      <c r="C16866" s="13">
        <f t="shared" ca="1" si="1048"/>
        <v>1995.0902222504828</v>
      </c>
    </row>
    <row r="16867" spans="3:3">
      <c r="C16867" s="13">
        <f t="shared" ca="1" si="1048"/>
        <v>1983.2464839595061</v>
      </c>
    </row>
    <row r="16868" spans="3:3">
      <c r="C16868" s="13">
        <f t="shared" ca="1" si="1048"/>
        <v>2004.0672325542796</v>
      </c>
    </row>
    <row r="16869" spans="3:3">
      <c r="C16869" s="13">
        <f t="shared" ca="1" si="1048"/>
        <v>2000.6054353584277</v>
      </c>
    </row>
    <row r="16870" spans="3:3">
      <c r="C16870" s="13">
        <f t="shared" ca="1" si="1048"/>
        <v>2006.3725600022608</v>
      </c>
    </row>
    <row r="16871" spans="3:3">
      <c r="C16871" s="13">
        <f t="shared" ca="1" si="1048"/>
        <v>1984.806843844678</v>
      </c>
    </row>
    <row r="16872" spans="3:3">
      <c r="C16872" s="13">
        <f t="shared" ca="1" si="1048"/>
        <v>2009.0762824854487</v>
      </c>
    </row>
    <row r="16873" spans="3:3">
      <c r="C16873" s="13">
        <f t="shared" ca="1" si="1048"/>
        <v>1980.2483866480452</v>
      </c>
    </row>
    <row r="16874" spans="3:3">
      <c r="C16874" s="13">
        <f t="shared" ca="1" si="1048"/>
        <v>2009.3219243143672</v>
      </c>
    </row>
    <row r="16875" spans="3:3">
      <c r="C16875" s="13">
        <f t="shared" ca="1" si="1048"/>
        <v>2003.1101571194229</v>
      </c>
    </row>
    <row r="16876" spans="3:3">
      <c r="C16876" s="13">
        <f t="shared" ca="1" si="1048"/>
        <v>2016.5000693299403</v>
      </c>
    </row>
    <row r="16877" spans="3:3">
      <c r="C16877" s="13">
        <f t="shared" ca="1" si="1048"/>
        <v>2007.5112221697179</v>
      </c>
    </row>
    <row r="16878" spans="3:3">
      <c r="C16878" s="13">
        <f t="shared" ca="1" si="1048"/>
        <v>1990.2766584313979</v>
      </c>
    </row>
    <row r="16879" spans="3:3">
      <c r="C16879" s="13">
        <f t="shared" ca="1" si="1048"/>
        <v>1979.7318660348274</v>
      </c>
    </row>
    <row r="16880" spans="3:3">
      <c r="C16880" s="13">
        <f t="shared" ca="1" si="1048"/>
        <v>2005.7690615393901</v>
      </c>
    </row>
    <row r="16881" spans="3:3">
      <c r="C16881" s="13">
        <f t="shared" ca="1" si="1048"/>
        <v>2004.4866297286644</v>
      </c>
    </row>
    <row r="16882" spans="3:3">
      <c r="C16882" s="13">
        <f t="shared" ca="1" si="1048"/>
        <v>2001.4389122846296</v>
      </c>
    </row>
    <row r="16883" spans="3:3">
      <c r="C16883" s="13">
        <f t="shared" ca="1" si="1048"/>
        <v>2007.0462100830243</v>
      </c>
    </row>
    <row r="16884" spans="3:3">
      <c r="C16884" s="13">
        <f t="shared" ca="1" si="1048"/>
        <v>2005.7125453650397</v>
      </c>
    </row>
    <row r="16885" spans="3:3">
      <c r="C16885" s="13">
        <f t="shared" ca="1" si="1048"/>
        <v>2005.1493227896833</v>
      </c>
    </row>
    <row r="16886" spans="3:3">
      <c r="C16886" s="13">
        <f t="shared" ca="1" si="1048"/>
        <v>1984.9870514306951</v>
      </c>
    </row>
    <row r="16887" spans="3:3">
      <c r="C16887" s="13">
        <f t="shared" ca="1" si="1048"/>
        <v>1992.0503433929739</v>
      </c>
    </row>
    <row r="16888" spans="3:3">
      <c r="C16888" s="13">
        <f t="shared" ca="1" si="1048"/>
        <v>1993.9704011725221</v>
      </c>
    </row>
    <row r="16889" spans="3:3">
      <c r="C16889" s="13">
        <f t="shared" ca="1" si="1048"/>
        <v>2012.8487009054547</v>
      </c>
    </row>
    <row r="16890" spans="3:3">
      <c r="C16890" s="13">
        <f t="shared" ca="1" si="1048"/>
        <v>2001.5798048739541</v>
      </c>
    </row>
    <row r="16891" spans="3:3">
      <c r="C16891" s="13">
        <f t="shared" ca="1" si="1048"/>
        <v>2012.2857421663045</v>
      </c>
    </row>
    <row r="16892" spans="3:3">
      <c r="C16892" s="13">
        <f t="shared" ca="1" si="1048"/>
        <v>1991.4384297931747</v>
      </c>
    </row>
    <row r="16893" spans="3:3">
      <c r="C16893" s="13">
        <f t="shared" ca="1" si="1048"/>
        <v>1992.9642822667888</v>
      </c>
    </row>
    <row r="16894" spans="3:3">
      <c r="C16894" s="13">
        <f t="shared" ca="1" si="1048"/>
        <v>2001.2792814963179</v>
      </c>
    </row>
    <row r="16895" spans="3:3">
      <c r="C16895" s="13">
        <f t="shared" ca="1" si="1048"/>
        <v>1998.9374559329017</v>
      </c>
    </row>
    <row r="16896" spans="3:3">
      <c r="C16896" s="13">
        <f t="shared" ca="1" si="1048"/>
        <v>1987.9096945252945</v>
      </c>
    </row>
    <row r="16897" spans="3:3">
      <c r="C16897" s="13">
        <f t="shared" ca="1" si="1048"/>
        <v>2002.3575440564159</v>
      </c>
    </row>
    <row r="16898" spans="3:3">
      <c r="C16898" s="13">
        <f t="shared" ca="1" si="1048"/>
        <v>1977.6907536434826</v>
      </c>
    </row>
    <row r="16899" spans="3:3">
      <c r="C16899" s="13">
        <f t="shared" ca="1" si="1048"/>
        <v>2005.1070484085153</v>
      </c>
    </row>
    <row r="16900" spans="3:3">
      <c r="C16900" s="13">
        <f t="shared" ca="1" si="1048"/>
        <v>1989.3549329623138</v>
      </c>
    </row>
    <row r="16901" spans="3:3">
      <c r="C16901" s="13">
        <f t="shared" ca="1" si="1048"/>
        <v>2011.8907831111158</v>
      </c>
    </row>
    <row r="16902" spans="3:3">
      <c r="C16902" s="13">
        <f t="shared" ca="1" si="1048"/>
        <v>1995.7058873567071</v>
      </c>
    </row>
    <row r="16903" spans="3:3">
      <c r="C16903" s="13">
        <f t="shared" ca="1" si="1048"/>
        <v>2008.948046503285</v>
      </c>
    </row>
    <row r="16904" spans="3:3">
      <c r="C16904" s="13">
        <f t="shared" ca="1" si="1048"/>
        <v>1990.8760910631215</v>
      </c>
    </row>
    <row r="16905" spans="3:3">
      <c r="C16905" s="13">
        <f t="shared" ca="1" si="1048"/>
        <v>1996.8468885792772</v>
      </c>
    </row>
    <row r="16906" spans="3:3">
      <c r="C16906" s="13">
        <f t="shared" ca="1" si="1048"/>
        <v>1995.7949324504466</v>
      </c>
    </row>
    <row r="16907" spans="3:3">
      <c r="C16907" s="13">
        <f t="shared" ca="1" si="1048"/>
        <v>2012.9691189811176</v>
      </c>
    </row>
    <row r="16908" spans="3:3">
      <c r="C16908" s="13">
        <f t="shared" ca="1" si="1048"/>
        <v>2008.9353587918372</v>
      </c>
    </row>
    <row r="16909" spans="3:3">
      <c r="C16909" s="13">
        <f t="shared" ca="1" si="1048"/>
        <v>2003.1917173823779</v>
      </c>
    </row>
    <row r="16910" spans="3:3">
      <c r="C16910" s="13">
        <f t="shared" ca="1" si="1048"/>
        <v>2011.2637360486324</v>
      </c>
    </row>
    <row r="16911" spans="3:3">
      <c r="C16911" s="13">
        <f t="shared" ca="1" si="1048"/>
        <v>2005.8193256463517</v>
      </c>
    </row>
    <row r="16912" spans="3:3">
      <c r="C16912" s="13">
        <f t="shared" ca="1" si="1048"/>
        <v>1983.7601581122658</v>
      </c>
    </row>
    <row r="16913" spans="3:3">
      <c r="C16913" s="13">
        <f t="shared" ca="1" si="1048"/>
        <v>2013.2362979704596</v>
      </c>
    </row>
    <row r="16914" spans="3:3">
      <c r="C16914" s="13">
        <f t="shared" ca="1" si="1048"/>
        <v>2015.68609999564</v>
      </c>
    </row>
    <row r="16915" spans="3:3">
      <c r="C16915" s="13">
        <f t="shared" ca="1" si="1048"/>
        <v>1978.8898616248332</v>
      </c>
    </row>
    <row r="16916" spans="3:3">
      <c r="C16916" s="13">
        <f t="shared" ca="1" si="1048"/>
        <v>1985.5371680397163</v>
      </c>
    </row>
    <row r="16917" spans="3:3">
      <c r="C16917" s="13">
        <f t="shared" ca="1" si="1048"/>
        <v>1992.0593576007407</v>
      </c>
    </row>
    <row r="16918" spans="3:3">
      <c r="C16918" s="13">
        <f t="shared" ca="1" si="1048"/>
        <v>2003.7784299515417</v>
      </c>
    </row>
    <row r="16919" spans="3:3">
      <c r="C16919" s="13">
        <f t="shared" ca="1" si="1048"/>
        <v>1996.2850116484194</v>
      </c>
    </row>
    <row r="16920" spans="3:3">
      <c r="C16920" s="13">
        <f t="shared" ref="C16920:C16983" ca="1" si="1049">NORMINV(RAND(),$D$3,$G$3)</f>
        <v>2012.0296359019287</v>
      </c>
    </row>
    <row r="16921" spans="3:3">
      <c r="C16921" s="13">
        <f t="shared" ca="1" si="1049"/>
        <v>1995.1786933634</v>
      </c>
    </row>
    <row r="16922" spans="3:3">
      <c r="C16922" s="13">
        <f t="shared" ca="1" si="1049"/>
        <v>1991.8604629753634</v>
      </c>
    </row>
    <row r="16923" spans="3:3">
      <c r="C16923" s="13">
        <f t="shared" ca="1" si="1049"/>
        <v>2010.0323568180509</v>
      </c>
    </row>
    <row r="16924" spans="3:3">
      <c r="C16924" s="13">
        <f t="shared" ca="1" si="1049"/>
        <v>1989.0487554950128</v>
      </c>
    </row>
    <row r="16925" spans="3:3">
      <c r="C16925" s="13">
        <f t="shared" ca="1" si="1049"/>
        <v>1995.1626103802137</v>
      </c>
    </row>
    <row r="16926" spans="3:3">
      <c r="C16926" s="13">
        <f t="shared" ca="1" si="1049"/>
        <v>2002.7042497072955</v>
      </c>
    </row>
    <row r="16927" spans="3:3">
      <c r="C16927" s="13">
        <f t="shared" ca="1" si="1049"/>
        <v>2010.1963974924895</v>
      </c>
    </row>
    <row r="16928" spans="3:3">
      <c r="C16928" s="13">
        <f t="shared" ca="1" si="1049"/>
        <v>2009.3511746431375</v>
      </c>
    </row>
    <row r="16929" spans="3:3">
      <c r="C16929" s="13">
        <f t="shared" ca="1" si="1049"/>
        <v>2002.8847128500433</v>
      </c>
    </row>
    <row r="16930" spans="3:3">
      <c r="C16930" s="13">
        <f t="shared" ca="1" si="1049"/>
        <v>1998.9697708060455</v>
      </c>
    </row>
    <row r="16931" spans="3:3">
      <c r="C16931" s="13">
        <f t="shared" ca="1" si="1049"/>
        <v>2002.9873698435285</v>
      </c>
    </row>
    <row r="16932" spans="3:3">
      <c r="C16932" s="13">
        <f t="shared" ca="1" si="1049"/>
        <v>1987.4103752566075</v>
      </c>
    </row>
    <row r="16933" spans="3:3">
      <c r="C16933" s="13">
        <f t="shared" ca="1" si="1049"/>
        <v>2004.0747039396654</v>
      </c>
    </row>
    <row r="16934" spans="3:3">
      <c r="C16934" s="13">
        <f t="shared" ca="1" si="1049"/>
        <v>1986.817302810744</v>
      </c>
    </row>
    <row r="16935" spans="3:3">
      <c r="C16935" s="13">
        <f t="shared" ca="1" si="1049"/>
        <v>1984.874653510481</v>
      </c>
    </row>
    <row r="16936" spans="3:3">
      <c r="C16936" s="13">
        <f t="shared" ca="1" si="1049"/>
        <v>1998.7125171116104</v>
      </c>
    </row>
    <row r="16937" spans="3:3">
      <c r="C16937" s="13">
        <f t="shared" ca="1" si="1049"/>
        <v>2007.1390858005454</v>
      </c>
    </row>
    <row r="16938" spans="3:3">
      <c r="C16938" s="13">
        <f t="shared" ca="1" si="1049"/>
        <v>2002.7578188025761</v>
      </c>
    </row>
    <row r="16939" spans="3:3">
      <c r="C16939" s="13">
        <f t="shared" ca="1" si="1049"/>
        <v>2009.5876321937496</v>
      </c>
    </row>
    <row r="16940" spans="3:3">
      <c r="C16940" s="13">
        <f t="shared" ca="1" si="1049"/>
        <v>1979.3550023048165</v>
      </c>
    </row>
    <row r="16941" spans="3:3">
      <c r="C16941" s="13">
        <f t="shared" ca="1" si="1049"/>
        <v>2009.279168483238</v>
      </c>
    </row>
    <row r="16942" spans="3:3">
      <c r="C16942" s="13">
        <f t="shared" ca="1" si="1049"/>
        <v>1997.047102005132</v>
      </c>
    </row>
    <row r="16943" spans="3:3">
      <c r="C16943" s="13">
        <f t="shared" ca="1" si="1049"/>
        <v>1994.6445760868992</v>
      </c>
    </row>
    <row r="16944" spans="3:3">
      <c r="C16944" s="13">
        <f t="shared" ca="1" si="1049"/>
        <v>1989.6477959234414</v>
      </c>
    </row>
    <row r="16945" spans="3:3">
      <c r="C16945" s="13">
        <f t="shared" ca="1" si="1049"/>
        <v>2007.35663202209</v>
      </c>
    </row>
    <row r="16946" spans="3:3">
      <c r="C16946" s="13">
        <f t="shared" ca="1" si="1049"/>
        <v>2001.727597744893</v>
      </c>
    </row>
    <row r="16947" spans="3:3">
      <c r="C16947" s="13">
        <f t="shared" ca="1" si="1049"/>
        <v>1989.8357282549321</v>
      </c>
    </row>
    <row r="16948" spans="3:3">
      <c r="C16948" s="13">
        <f t="shared" ca="1" si="1049"/>
        <v>1993.2769296502195</v>
      </c>
    </row>
    <row r="16949" spans="3:3">
      <c r="C16949" s="13">
        <f t="shared" ca="1" si="1049"/>
        <v>1992.5920908618248</v>
      </c>
    </row>
    <row r="16950" spans="3:3">
      <c r="C16950" s="13">
        <f t="shared" ca="1" si="1049"/>
        <v>1994.0610123218839</v>
      </c>
    </row>
    <row r="16951" spans="3:3">
      <c r="C16951" s="13">
        <f t="shared" ca="1" si="1049"/>
        <v>1997.4791107800006</v>
      </c>
    </row>
    <row r="16952" spans="3:3">
      <c r="C16952" s="13">
        <f t="shared" ca="1" si="1049"/>
        <v>1979.4409714797878</v>
      </c>
    </row>
    <row r="16953" spans="3:3">
      <c r="C16953" s="13">
        <f t="shared" ca="1" si="1049"/>
        <v>2000.5514584000532</v>
      </c>
    </row>
    <row r="16954" spans="3:3">
      <c r="C16954" s="13">
        <f t="shared" ca="1" si="1049"/>
        <v>2006.3498565072816</v>
      </c>
    </row>
    <row r="16955" spans="3:3">
      <c r="C16955" s="13">
        <f t="shared" ca="1" si="1049"/>
        <v>1986.7998534252124</v>
      </c>
    </row>
    <row r="16956" spans="3:3">
      <c r="C16956" s="13">
        <f t="shared" ca="1" si="1049"/>
        <v>1968.9746150293417</v>
      </c>
    </row>
    <row r="16957" spans="3:3">
      <c r="C16957" s="13">
        <f t="shared" ca="1" si="1049"/>
        <v>2002.8604299952403</v>
      </c>
    </row>
    <row r="16958" spans="3:3">
      <c r="C16958" s="13">
        <f t="shared" ca="1" si="1049"/>
        <v>1985.8417025149565</v>
      </c>
    </row>
    <row r="16959" spans="3:3">
      <c r="C16959" s="13">
        <f t="shared" ca="1" si="1049"/>
        <v>2007.1431442628739</v>
      </c>
    </row>
    <row r="16960" spans="3:3">
      <c r="C16960" s="13">
        <f t="shared" ca="1" si="1049"/>
        <v>2015.1691375235621</v>
      </c>
    </row>
    <row r="16961" spans="3:3">
      <c r="C16961" s="13">
        <f t="shared" ca="1" si="1049"/>
        <v>2014.3241388286153</v>
      </c>
    </row>
    <row r="16962" spans="3:3">
      <c r="C16962" s="13">
        <f t="shared" ca="1" si="1049"/>
        <v>2000.9147279128006</v>
      </c>
    </row>
    <row r="16963" spans="3:3">
      <c r="C16963" s="13">
        <f t="shared" ca="1" si="1049"/>
        <v>2006.3358072741464</v>
      </c>
    </row>
    <row r="16964" spans="3:3">
      <c r="C16964" s="13">
        <f t="shared" ca="1" si="1049"/>
        <v>1989.6070827812457</v>
      </c>
    </row>
    <row r="16965" spans="3:3">
      <c r="C16965" s="13">
        <f t="shared" ca="1" si="1049"/>
        <v>2005.3309728050624</v>
      </c>
    </row>
    <row r="16966" spans="3:3">
      <c r="C16966" s="13">
        <f t="shared" ca="1" si="1049"/>
        <v>1988.5881129617449</v>
      </c>
    </row>
    <row r="16967" spans="3:3">
      <c r="C16967" s="13">
        <f t="shared" ca="1" si="1049"/>
        <v>2005.5108048172742</v>
      </c>
    </row>
    <row r="16968" spans="3:3">
      <c r="C16968" s="13">
        <f t="shared" ca="1" si="1049"/>
        <v>2015.7222227159109</v>
      </c>
    </row>
    <row r="16969" spans="3:3">
      <c r="C16969" s="13">
        <f t="shared" ca="1" si="1049"/>
        <v>1987.1792081064955</v>
      </c>
    </row>
    <row r="16970" spans="3:3">
      <c r="C16970" s="13">
        <f t="shared" ca="1" si="1049"/>
        <v>1993.9594808378154</v>
      </c>
    </row>
    <row r="16971" spans="3:3">
      <c r="C16971" s="13">
        <f t="shared" ca="1" si="1049"/>
        <v>2001.8789188093217</v>
      </c>
    </row>
    <row r="16972" spans="3:3">
      <c r="C16972" s="13">
        <f t="shared" ca="1" si="1049"/>
        <v>2008.3393526840998</v>
      </c>
    </row>
    <row r="16973" spans="3:3">
      <c r="C16973" s="13">
        <f t="shared" ca="1" si="1049"/>
        <v>1988.3398564466067</v>
      </c>
    </row>
    <row r="16974" spans="3:3">
      <c r="C16974" s="13">
        <f t="shared" ca="1" si="1049"/>
        <v>1998.4081272641549</v>
      </c>
    </row>
    <row r="16975" spans="3:3">
      <c r="C16975" s="13">
        <f t="shared" ca="1" si="1049"/>
        <v>1997.0679688811792</v>
      </c>
    </row>
    <row r="16976" spans="3:3">
      <c r="C16976" s="13">
        <f t="shared" ca="1" si="1049"/>
        <v>1997.0301438387767</v>
      </c>
    </row>
    <row r="16977" spans="3:3">
      <c r="C16977" s="13">
        <f t="shared" ca="1" si="1049"/>
        <v>1999.6269626252738</v>
      </c>
    </row>
    <row r="16978" spans="3:3">
      <c r="C16978" s="13">
        <f t="shared" ca="1" si="1049"/>
        <v>1994.3075159770001</v>
      </c>
    </row>
    <row r="16979" spans="3:3">
      <c r="C16979" s="13">
        <f t="shared" ca="1" si="1049"/>
        <v>1973.5829276054308</v>
      </c>
    </row>
    <row r="16980" spans="3:3">
      <c r="C16980" s="13">
        <f t="shared" ca="1" si="1049"/>
        <v>1979.411314566398</v>
      </c>
    </row>
    <row r="16981" spans="3:3">
      <c r="C16981" s="13">
        <f t="shared" ca="1" si="1049"/>
        <v>2025.7719402960454</v>
      </c>
    </row>
    <row r="16982" spans="3:3">
      <c r="C16982" s="13">
        <f t="shared" ca="1" si="1049"/>
        <v>1996.2425965951529</v>
      </c>
    </row>
    <row r="16983" spans="3:3">
      <c r="C16983" s="13">
        <f t="shared" ca="1" si="1049"/>
        <v>1992.002570541131</v>
      </c>
    </row>
    <row r="16984" spans="3:3">
      <c r="C16984" s="13">
        <f t="shared" ref="C16984:C17047" ca="1" si="1050">NORMINV(RAND(),$D$3,$G$3)</f>
        <v>2002.5060060932303</v>
      </c>
    </row>
    <row r="16985" spans="3:3">
      <c r="C16985" s="13">
        <f t="shared" ca="1" si="1050"/>
        <v>2000.4462253020586</v>
      </c>
    </row>
    <row r="16986" spans="3:3">
      <c r="C16986" s="13">
        <f t="shared" ca="1" si="1050"/>
        <v>1998.3614710323652</v>
      </c>
    </row>
    <row r="16987" spans="3:3">
      <c r="C16987" s="13">
        <f t="shared" ca="1" si="1050"/>
        <v>1999.0943797545942</v>
      </c>
    </row>
    <row r="16988" spans="3:3">
      <c r="C16988" s="13">
        <f t="shared" ca="1" si="1050"/>
        <v>2000.6682992999372</v>
      </c>
    </row>
    <row r="16989" spans="3:3">
      <c r="C16989" s="13">
        <f t="shared" ca="1" si="1050"/>
        <v>2002.8262796398365</v>
      </c>
    </row>
    <row r="16990" spans="3:3">
      <c r="C16990" s="13">
        <f t="shared" ca="1" si="1050"/>
        <v>2000.2929171445144</v>
      </c>
    </row>
    <row r="16991" spans="3:3">
      <c r="C16991" s="13">
        <f t="shared" ca="1" si="1050"/>
        <v>2013.8453839922151</v>
      </c>
    </row>
    <row r="16992" spans="3:3">
      <c r="C16992" s="13">
        <f t="shared" ca="1" si="1050"/>
        <v>2001.9090000630463</v>
      </c>
    </row>
    <row r="16993" spans="3:3">
      <c r="C16993" s="13">
        <f t="shared" ca="1" si="1050"/>
        <v>1991.8884715919894</v>
      </c>
    </row>
    <row r="16994" spans="3:3">
      <c r="C16994" s="13">
        <f t="shared" ca="1" si="1050"/>
        <v>2004.0367905059263</v>
      </c>
    </row>
    <row r="16995" spans="3:3">
      <c r="C16995" s="13">
        <f t="shared" ca="1" si="1050"/>
        <v>1989.6527365093641</v>
      </c>
    </row>
    <row r="16996" spans="3:3">
      <c r="C16996" s="13">
        <f t="shared" ca="1" si="1050"/>
        <v>2011.6462461606407</v>
      </c>
    </row>
    <row r="16997" spans="3:3">
      <c r="C16997" s="13">
        <f t="shared" ca="1" si="1050"/>
        <v>2001.9257512266072</v>
      </c>
    </row>
    <row r="16998" spans="3:3">
      <c r="C16998" s="13">
        <f t="shared" ca="1" si="1050"/>
        <v>1986.8924219744274</v>
      </c>
    </row>
    <row r="16999" spans="3:3">
      <c r="C16999" s="13">
        <f t="shared" ca="1" si="1050"/>
        <v>1997.4041342251937</v>
      </c>
    </row>
    <row r="17000" spans="3:3">
      <c r="C17000" s="13">
        <f t="shared" ca="1" si="1050"/>
        <v>2006.4565303900806</v>
      </c>
    </row>
    <row r="17001" spans="3:3">
      <c r="C17001" s="13">
        <f t="shared" ca="1" si="1050"/>
        <v>1997.0619799464739</v>
      </c>
    </row>
    <row r="17002" spans="3:3">
      <c r="C17002" s="13">
        <f t="shared" ca="1" si="1050"/>
        <v>2005.5252147219546</v>
      </c>
    </row>
    <row r="17003" spans="3:3">
      <c r="C17003" s="13">
        <f t="shared" ca="1" si="1050"/>
        <v>1985.2887257319287</v>
      </c>
    </row>
    <row r="17004" spans="3:3">
      <c r="C17004" s="13">
        <f t="shared" ca="1" si="1050"/>
        <v>1988.0057359909511</v>
      </c>
    </row>
    <row r="17005" spans="3:3">
      <c r="C17005" s="13">
        <f t="shared" ca="1" si="1050"/>
        <v>2001.6064327763711</v>
      </c>
    </row>
    <row r="17006" spans="3:3">
      <c r="C17006" s="13">
        <f t="shared" ca="1" si="1050"/>
        <v>2004.9521064051607</v>
      </c>
    </row>
    <row r="17007" spans="3:3">
      <c r="C17007" s="13">
        <f t="shared" ca="1" si="1050"/>
        <v>2007.676037471791</v>
      </c>
    </row>
    <row r="17008" spans="3:3">
      <c r="C17008" s="13">
        <f t="shared" ca="1" si="1050"/>
        <v>2013.3381079666619</v>
      </c>
    </row>
    <row r="17009" spans="3:3">
      <c r="C17009" s="13">
        <f t="shared" ca="1" si="1050"/>
        <v>1997.7527571184228</v>
      </c>
    </row>
    <row r="17010" spans="3:3">
      <c r="C17010" s="13">
        <f t="shared" ca="1" si="1050"/>
        <v>2006.4924666091747</v>
      </c>
    </row>
    <row r="17011" spans="3:3">
      <c r="C17011" s="13">
        <f t="shared" ca="1" si="1050"/>
        <v>2005.3647763236202</v>
      </c>
    </row>
    <row r="17012" spans="3:3">
      <c r="C17012" s="13">
        <f t="shared" ca="1" si="1050"/>
        <v>1993.3667328967415</v>
      </c>
    </row>
    <row r="17013" spans="3:3">
      <c r="C17013" s="13">
        <f t="shared" ca="1" si="1050"/>
        <v>2003.1585756672448</v>
      </c>
    </row>
    <row r="17014" spans="3:3">
      <c r="C17014" s="13">
        <f t="shared" ca="1" si="1050"/>
        <v>2001.6389993501464</v>
      </c>
    </row>
    <row r="17015" spans="3:3">
      <c r="C17015" s="13">
        <f t="shared" ca="1" si="1050"/>
        <v>1995.1552834681918</v>
      </c>
    </row>
    <row r="17016" spans="3:3">
      <c r="C17016" s="13">
        <f t="shared" ca="1" si="1050"/>
        <v>2000.3444023861496</v>
      </c>
    </row>
    <row r="17017" spans="3:3">
      <c r="C17017" s="13">
        <f t="shared" ca="1" si="1050"/>
        <v>2011.7799148307449</v>
      </c>
    </row>
    <row r="17018" spans="3:3">
      <c r="C17018" s="13">
        <f t="shared" ca="1" si="1050"/>
        <v>2002.8890995418469</v>
      </c>
    </row>
    <row r="17019" spans="3:3">
      <c r="C17019" s="13">
        <f t="shared" ca="1" si="1050"/>
        <v>2012.0191835509479</v>
      </c>
    </row>
    <row r="17020" spans="3:3">
      <c r="C17020" s="13">
        <f t="shared" ca="1" si="1050"/>
        <v>2011.3271733002589</v>
      </c>
    </row>
    <row r="17021" spans="3:3">
      <c r="C17021" s="13">
        <f t="shared" ca="1" si="1050"/>
        <v>1997.8442372225827</v>
      </c>
    </row>
    <row r="17022" spans="3:3">
      <c r="C17022" s="13">
        <f t="shared" ca="1" si="1050"/>
        <v>2012.0793668993406</v>
      </c>
    </row>
    <row r="17023" spans="3:3">
      <c r="C17023" s="13">
        <f t="shared" ca="1" si="1050"/>
        <v>2002.9822263351093</v>
      </c>
    </row>
    <row r="17024" spans="3:3">
      <c r="C17024" s="13">
        <f t="shared" ca="1" si="1050"/>
        <v>2016.2014409162387</v>
      </c>
    </row>
    <row r="17025" spans="3:3">
      <c r="C17025" s="13">
        <f t="shared" ca="1" si="1050"/>
        <v>2015.7433044785209</v>
      </c>
    </row>
    <row r="17026" spans="3:3">
      <c r="C17026" s="13">
        <f t="shared" ca="1" si="1050"/>
        <v>2019.9731240709566</v>
      </c>
    </row>
    <row r="17027" spans="3:3">
      <c r="C17027" s="13">
        <f t="shared" ca="1" si="1050"/>
        <v>1985.0626952017112</v>
      </c>
    </row>
    <row r="17028" spans="3:3">
      <c r="C17028" s="13">
        <f t="shared" ca="1" si="1050"/>
        <v>2009.9680611399563</v>
      </c>
    </row>
    <row r="17029" spans="3:3">
      <c r="C17029" s="13">
        <f t="shared" ca="1" si="1050"/>
        <v>2012.5498877049881</v>
      </c>
    </row>
    <row r="17030" spans="3:3">
      <c r="C17030" s="13">
        <f t="shared" ca="1" si="1050"/>
        <v>1994.4834127529448</v>
      </c>
    </row>
    <row r="17031" spans="3:3">
      <c r="C17031" s="13">
        <f t="shared" ca="1" si="1050"/>
        <v>1996.8491105443914</v>
      </c>
    </row>
    <row r="17032" spans="3:3">
      <c r="C17032" s="13">
        <f t="shared" ca="1" si="1050"/>
        <v>1967.4383309625721</v>
      </c>
    </row>
    <row r="17033" spans="3:3">
      <c r="C17033" s="13">
        <f t="shared" ca="1" si="1050"/>
        <v>2004.7973447795221</v>
      </c>
    </row>
    <row r="17034" spans="3:3">
      <c r="C17034" s="13">
        <f t="shared" ca="1" si="1050"/>
        <v>2004.9069366203796</v>
      </c>
    </row>
    <row r="17035" spans="3:3">
      <c r="C17035" s="13">
        <f t="shared" ca="1" si="1050"/>
        <v>2007.3031852127956</v>
      </c>
    </row>
    <row r="17036" spans="3:3">
      <c r="C17036" s="13">
        <f t="shared" ca="1" si="1050"/>
        <v>1994.233866413236</v>
      </c>
    </row>
    <row r="17037" spans="3:3">
      <c r="C17037" s="13">
        <f t="shared" ca="1" si="1050"/>
        <v>1992.1549730518173</v>
      </c>
    </row>
    <row r="17038" spans="3:3">
      <c r="C17038" s="13">
        <f t="shared" ca="1" si="1050"/>
        <v>1992.5364750128672</v>
      </c>
    </row>
    <row r="17039" spans="3:3">
      <c r="C17039" s="13">
        <f t="shared" ca="1" si="1050"/>
        <v>1990.0073367112493</v>
      </c>
    </row>
    <row r="17040" spans="3:3">
      <c r="C17040" s="13">
        <f t="shared" ca="1" si="1050"/>
        <v>2008.7127454431206</v>
      </c>
    </row>
    <row r="17041" spans="3:3">
      <c r="C17041" s="13">
        <f t="shared" ca="1" si="1050"/>
        <v>2007.9303017234929</v>
      </c>
    </row>
    <row r="17042" spans="3:3">
      <c r="C17042" s="13">
        <f t="shared" ca="1" si="1050"/>
        <v>2012.2745157275308</v>
      </c>
    </row>
    <row r="17043" spans="3:3">
      <c r="C17043" s="13">
        <f t="shared" ca="1" si="1050"/>
        <v>2011.5220398980027</v>
      </c>
    </row>
    <row r="17044" spans="3:3">
      <c r="C17044" s="13">
        <f t="shared" ca="1" si="1050"/>
        <v>1992.0460064390179</v>
      </c>
    </row>
    <row r="17045" spans="3:3">
      <c r="C17045" s="13">
        <f t="shared" ca="1" si="1050"/>
        <v>2007.0944239567621</v>
      </c>
    </row>
    <row r="17046" spans="3:3">
      <c r="C17046" s="13">
        <f t="shared" ca="1" si="1050"/>
        <v>2008.2077030902446</v>
      </c>
    </row>
    <row r="17047" spans="3:3">
      <c r="C17047" s="13">
        <f t="shared" ca="1" si="1050"/>
        <v>2001.443468313634</v>
      </c>
    </row>
    <row r="17048" spans="3:3">
      <c r="C17048" s="13">
        <f t="shared" ref="C17048:C17111" ca="1" si="1051">NORMINV(RAND(),$D$3,$G$3)</f>
        <v>1990.6079785275456</v>
      </c>
    </row>
    <row r="17049" spans="3:3">
      <c r="C17049" s="13">
        <f t="shared" ca="1" si="1051"/>
        <v>1982.8909109672097</v>
      </c>
    </row>
    <row r="17050" spans="3:3">
      <c r="C17050" s="13">
        <f t="shared" ca="1" si="1051"/>
        <v>2004.2571983231965</v>
      </c>
    </row>
    <row r="17051" spans="3:3">
      <c r="C17051" s="13">
        <f t="shared" ca="1" si="1051"/>
        <v>2017.7735245812107</v>
      </c>
    </row>
    <row r="17052" spans="3:3">
      <c r="C17052" s="13">
        <f t="shared" ca="1" si="1051"/>
        <v>1993.9871667027185</v>
      </c>
    </row>
    <row r="17053" spans="3:3">
      <c r="C17053" s="13">
        <f t="shared" ca="1" si="1051"/>
        <v>2005.4800784372535</v>
      </c>
    </row>
    <row r="17054" spans="3:3">
      <c r="C17054" s="13">
        <f t="shared" ca="1" si="1051"/>
        <v>2013.9759220011088</v>
      </c>
    </row>
    <row r="17055" spans="3:3">
      <c r="C17055" s="13">
        <f t="shared" ca="1" si="1051"/>
        <v>1993.27358487944</v>
      </c>
    </row>
    <row r="17056" spans="3:3">
      <c r="C17056" s="13">
        <f t="shared" ca="1" si="1051"/>
        <v>1992.3093772156499</v>
      </c>
    </row>
    <row r="17057" spans="3:3">
      <c r="C17057" s="13">
        <f t="shared" ca="1" si="1051"/>
        <v>2012.5568649903462</v>
      </c>
    </row>
    <row r="17058" spans="3:3">
      <c r="C17058" s="13">
        <f t="shared" ca="1" si="1051"/>
        <v>1996.3586249242769</v>
      </c>
    </row>
    <row r="17059" spans="3:3">
      <c r="C17059" s="13">
        <f t="shared" ca="1" si="1051"/>
        <v>1993.6019494862376</v>
      </c>
    </row>
    <row r="17060" spans="3:3">
      <c r="C17060" s="13">
        <f t="shared" ca="1" si="1051"/>
        <v>1979.7505860165165</v>
      </c>
    </row>
    <row r="17061" spans="3:3">
      <c r="C17061" s="13">
        <f t="shared" ca="1" si="1051"/>
        <v>1985.2807560004314</v>
      </c>
    </row>
    <row r="17062" spans="3:3">
      <c r="C17062" s="13">
        <f t="shared" ca="1" si="1051"/>
        <v>1993.0060683822899</v>
      </c>
    </row>
    <row r="17063" spans="3:3">
      <c r="C17063" s="13">
        <f t="shared" ca="1" si="1051"/>
        <v>2003.9671907782665</v>
      </c>
    </row>
    <row r="17064" spans="3:3">
      <c r="C17064" s="13">
        <f t="shared" ca="1" si="1051"/>
        <v>2018.8251491272661</v>
      </c>
    </row>
    <row r="17065" spans="3:3">
      <c r="C17065" s="13">
        <f t="shared" ca="1" si="1051"/>
        <v>1993.4342936069988</v>
      </c>
    </row>
    <row r="17066" spans="3:3">
      <c r="C17066" s="13">
        <f t="shared" ca="1" si="1051"/>
        <v>2001.4335566713703</v>
      </c>
    </row>
    <row r="17067" spans="3:3">
      <c r="C17067" s="13">
        <f t="shared" ca="1" si="1051"/>
        <v>1991.628995979039</v>
      </c>
    </row>
    <row r="17068" spans="3:3">
      <c r="C17068" s="13">
        <f t="shared" ca="1" si="1051"/>
        <v>2003.9990446923277</v>
      </c>
    </row>
    <row r="17069" spans="3:3">
      <c r="C17069" s="13">
        <f t="shared" ca="1" si="1051"/>
        <v>2006.0528338203767</v>
      </c>
    </row>
    <row r="17070" spans="3:3">
      <c r="C17070" s="13">
        <f t="shared" ca="1" si="1051"/>
        <v>2003.4129482170044</v>
      </c>
    </row>
    <row r="17071" spans="3:3">
      <c r="C17071" s="13">
        <f t="shared" ca="1" si="1051"/>
        <v>2006.2839542125196</v>
      </c>
    </row>
    <row r="17072" spans="3:3">
      <c r="C17072" s="13">
        <f t="shared" ca="1" si="1051"/>
        <v>1996.0576190592558</v>
      </c>
    </row>
    <row r="17073" spans="3:3">
      <c r="C17073" s="13">
        <f t="shared" ca="1" si="1051"/>
        <v>2006.8268472791899</v>
      </c>
    </row>
    <row r="17074" spans="3:3">
      <c r="C17074" s="13">
        <f t="shared" ca="1" si="1051"/>
        <v>2001.8285419931465</v>
      </c>
    </row>
    <row r="17075" spans="3:3">
      <c r="C17075" s="13">
        <f t="shared" ca="1" si="1051"/>
        <v>1979.3395434970348</v>
      </c>
    </row>
    <row r="17076" spans="3:3">
      <c r="C17076" s="13">
        <f t="shared" ca="1" si="1051"/>
        <v>2015.7317205679053</v>
      </c>
    </row>
    <row r="17077" spans="3:3">
      <c r="C17077" s="13">
        <f t="shared" ca="1" si="1051"/>
        <v>2012.0638811495544</v>
      </c>
    </row>
    <row r="17078" spans="3:3">
      <c r="C17078" s="13">
        <f t="shared" ca="1" si="1051"/>
        <v>2010.7491516449859</v>
      </c>
    </row>
    <row r="17079" spans="3:3">
      <c r="C17079" s="13">
        <f t="shared" ca="1" si="1051"/>
        <v>2017.3427920043978</v>
      </c>
    </row>
    <row r="17080" spans="3:3">
      <c r="C17080" s="13">
        <f t="shared" ca="1" si="1051"/>
        <v>2010.7409713843124</v>
      </c>
    </row>
    <row r="17081" spans="3:3">
      <c r="C17081" s="13">
        <f t="shared" ca="1" si="1051"/>
        <v>1999.8174475746212</v>
      </c>
    </row>
    <row r="17082" spans="3:3">
      <c r="C17082" s="13">
        <f t="shared" ca="1" si="1051"/>
        <v>1999.4170106631827</v>
      </c>
    </row>
    <row r="17083" spans="3:3">
      <c r="C17083" s="13">
        <f t="shared" ca="1" si="1051"/>
        <v>2004.1258546673746</v>
      </c>
    </row>
    <row r="17084" spans="3:3">
      <c r="C17084" s="13">
        <f t="shared" ca="1" si="1051"/>
        <v>1988.7589678570448</v>
      </c>
    </row>
    <row r="17085" spans="3:3">
      <c r="C17085" s="13">
        <f t="shared" ca="1" si="1051"/>
        <v>1989.2724930643872</v>
      </c>
    </row>
    <row r="17086" spans="3:3">
      <c r="C17086" s="13">
        <f t="shared" ca="1" si="1051"/>
        <v>2015.8280425581825</v>
      </c>
    </row>
    <row r="17087" spans="3:3">
      <c r="C17087" s="13">
        <f t="shared" ca="1" si="1051"/>
        <v>2000.8765926949166</v>
      </c>
    </row>
    <row r="17088" spans="3:3">
      <c r="C17088" s="13">
        <f t="shared" ca="1" si="1051"/>
        <v>1991.6858617344556</v>
      </c>
    </row>
    <row r="17089" spans="3:3">
      <c r="C17089" s="13">
        <f t="shared" ca="1" si="1051"/>
        <v>2001.3379025899519</v>
      </c>
    </row>
    <row r="17090" spans="3:3">
      <c r="C17090" s="13">
        <f t="shared" ca="1" si="1051"/>
        <v>1990.9978625736794</v>
      </c>
    </row>
    <row r="17091" spans="3:3">
      <c r="C17091" s="13">
        <f t="shared" ca="1" si="1051"/>
        <v>2000.9059256625471</v>
      </c>
    </row>
    <row r="17092" spans="3:3">
      <c r="C17092" s="13">
        <f t="shared" ca="1" si="1051"/>
        <v>1996.5352344168684</v>
      </c>
    </row>
    <row r="17093" spans="3:3">
      <c r="C17093" s="13">
        <f t="shared" ca="1" si="1051"/>
        <v>2014.5829445444942</v>
      </c>
    </row>
    <row r="17094" spans="3:3">
      <c r="C17094" s="13">
        <f t="shared" ca="1" si="1051"/>
        <v>2013.7332156709426</v>
      </c>
    </row>
    <row r="17095" spans="3:3">
      <c r="C17095" s="13">
        <f t="shared" ca="1" si="1051"/>
        <v>1996.7364415367426</v>
      </c>
    </row>
    <row r="17096" spans="3:3">
      <c r="C17096" s="13">
        <f t="shared" ca="1" si="1051"/>
        <v>1985.3363750554183</v>
      </c>
    </row>
    <row r="17097" spans="3:3">
      <c r="C17097" s="13">
        <f t="shared" ca="1" si="1051"/>
        <v>2013.0175023297047</v>
      </c>
    </row>
    <row r="17098" spans="3:3">
      <c r="C17098" s="13">
        <f t="shared" ca="1" si="1051"/>
        <v>1984.7770117257676</v>
      </c>
    </row>
    <row r="17099" spans="3:3">
      <c r="C17099" s="13">
        <f t="shared" ca="1" si="1051"/>
        <v>2005.1176634001531</v>
      </c>
    </row>
    <row r="17100" spans="3:3">
      <c r="C17100" s="13">
        <f t="shared" ca="1" si="1051"/>
        <v>2019.9395123266443</v>
      </c>
    </row>
    <row r="17101" spans="3:3">
      <c r="C17101" s="13">
        <f t="shared" ca="1" si="1051"/>
        <v>2019.1929478669042</v>
      </c>
    </row>
    <row r="17102" spans="3:3">
      <c r="C17102" s="13">
        <f t="shared" ca="1" si="1051"/>
        <v>2003.8214196014987</v>
      </c>
    </row>
    <row r="17103" spans="3:3">
      <c r="C17103" s="13">
        <f t="shared" ca="1" si="1051"/>
        <v>2007.6884915551157</v>
      </c>
    </row>
    <row r="17104" spans="3:3">
      <c r="C17104" s="13">
        <f t="shared" ca="1" si="1051"/>
        <v>2017.6007990129972</v>
      </c>
    </row>
    <row r="17105" spans="3:3">
      <c r="C17105" s="13">
        <f t="shared" ca="1" si="1051"/>
        <v>2006.2436009333017</v>
      </c>
    </row>
    <row r="17106" spans="3:3">
      <c r="C17106" s="13">
        <f t="shared" ca="1" si="1051"/>
        <v>1993.957245730433</v>
      </c>
    </row>
    <row r="17107" spans="3:3">
      <c r="C17107" s="13">
        <f t="shared" ca="1" si="1051"/>
        <v>1983.15039261325</v>
      </c>
    </row>
    <row r="17108" spans="3:3">
      <c r="C17108" s="13">
        <f t="shared" ca="1" si="1051"/>
        <v>1987.3888164729035</v>
      </c>
    </row>
    <row r="17109" spans="3:3">
      <c r="C17109" s="13">
        <f t="shared" ca="1" si="1051"/>
        <v>1997.4954133472993</v>
      </c>
    </row>
    <row r="17110" spans="3:3">
      <c r="C17110" s="13">
        <f t="shared" ca="1" si="1051"/>
        <v>1968.1724950486437</v>
      </c>
    </row>
    <row r="17111" spans="3:3">
      <c r="C17111" s="13">
        <f t="shared" ca="1" si="1051"/>
        <v>2000.7957659466051</v>
      </c>
    </row>
    <row r="17112" spans="3:3">
      <c r="C17112" s="13">
        <f t="shared" ref="C17112:C17175" ca="1" si="1052">NORMINV(RAND(),$D$3,$G$3)</f>
        <v>2001.973097988425</v>
      </c>
    </row>
    <row r="17113" spans="3:3">
      <c r="C17113" s="13">
        <f t="shared" ca="1" si="1052"/>
        <v>2010.5842670150782</v>
      </c>
    </row>
    <row r="17114" spans="3:3">
      <c r="C17114" s="13">
        <f t="shared" ca="1" si="1052"/>
        <v>2009.6824491109119</v>
      </c>
    </row>
    <row r="17115" spans="3:3">
      <c r="C17115" s="13">
        <f t="shared" ca="1" si="1052"/>
        <v>1989.5963011215356</v>
      </c>
    </row>
    <row r="17116" spans="3:3">
      <c r="C17116" s="13">
        <f t="shared" ca="1" si="1052"/>
        <v>1981.827001397015</v>
      </c>
    </row>
    <row r="17117" spans="3:3">
      <c r="C17117" s="13">
        <f t="shared" ca="1" si="1052"/>
        <v>1978.0092458341819</v>
      </c>
    </row>
    <row r="17118" spans="3:3">
      <c r="C17118" s="13">
        <f t="shared" ca="1" si="1052"/>
        <v>1986.8879035626048</v>
      </c>
    </row>
    <row r="17119" spans="3:3">
      <c r="C17119" s="13">
        <f t="shared" ca="1" si="1052"/>
        <v>1991.7144508371432</v>
      </c>
    </row>
    <row r="17120" spans="3:3">
      <c r="C17120" s="13">
        <f t="shared" ca="1" si="1052"/>
        <v>1996.8017742757295</v>
      </c>
    </row>
    <row r="17121" spans="3:3">
      <c r="C17121" s="13">
        <f t="shared" ca="1" si="1052"/>
        <v>2010.8162289451109</v>
      </c>
    </row>
    <row r="17122" spans="3:3">
      <c r="C17122" s="13">
        <f t="shared" ca="1" si="1052"/>
        <v>1992.2063155691108</v>
      </c>
    </row>
    <row r="17123" spans="3:3">
      <c r="C17123" s="13">
        <f t="shared" ca="1" si="1052"/>
        <v>2006.6060841073581</v>
      </c>
    </row>
    <row r="17124" spans="3:3">
      <c r="C17124" s="13">
        <f t="shared" ca="1" si="1052"/>
        <v>2012.0104057056426</v>
      </c>
    </row>
    <row r="17125" spans="3:3">
      <c r="C17125" s="13">
        <f t="shared" ca="1" si="1052"/>
        <v>2006.3477873398215</v>
      </c>
    </row>
    <row r="17126" spans="3:3">
      <c r="C17126" s="13">
        <f t="shared" ca="1" si="1052"/>
        <v>1997.7473328734407</v>
      </c>
    </row>
    <row r="17127" spans="3:3">
      <c r="C17127" s="13">
        <f t="shared" ca="1" si="1052"/>
        <v>2010.5664594201667</v>
      </c>
    </row>
    <row r="17128" spans="3:3">
      <c r="C17128" s="13">
        <f t="shared" ca="1" si="1052"/>
        <v>2009.1194593285168</v>
      </c>
    </row>
    <row r="17129" spans="3:3">
      <c r="C17129" s="13">
        <f t="shared" ca="1" si="1052"/>
        <v>1986.8791468204465</v>
      </c>
    </row>
    <row r="17130" spans="3:3">
      <c r="C17130" s="13">
        <f t="shared" ca="1" si="1052"/>
        <v>1999.2121196276428</v>
      </c>
    </row>
    <row r="17131" spans="3:3">
      <c r="C17131" s="13">
        <f t="shared" ca="1" si="1052"/>
        <v>1981.7371015772533</v>
      </c>
    </row>
    <row r="17132" spans="3:3">
      <c r="C17132" s="13">
        <f t="shared" ca="1" si="1052"/>
        <v>2014.9871389337545</v>
      </c>
    </row>
    <row r="17133" spans="3:3">
      <c r="C17133" s="13">
        <f t="shared" ca="1" si="1052"/>
        <v>1997.7875452765627</v>
      </c>
    </row>
    <row r="17134" spans="3:3">
      <c r="C17134" s="13">
        <f t="shared" ca="1" si="1052"/>
        <v>1997.4669915455697</v>
      </c>
    </row>
    <row r="17135" spans="3:3">
      <c r="C17135" s="13">
        <f t="shared" ca="1" si="1052"/>
        <v>2008.571588246032</v>
      </c>
    </row>
    <row r="17136" spans="3:3">
      <c r="C17136" s="13">
        <f t="shared" ca="1" si="1052"/>
        <v>2005.2184112180285</v>
      </c>
    </row>
    <row r="17137" spans="3:3">
      <c r="C17137" s="13">
        <f t="shared" ca="1" si="1052"/>
        <v>2020.3094671592887</v>
      </c>
    </row>
    <row r="17138" spans="3:3">
      <c r="C17138" s="13">
        <f t="shared" ca="1" si="1052"/>
        <v>2002.304040121039</v>
      </c>
    </row>
    <row r="17139" spans="3:3">
      <c r="C17139" s="13">
        <f t="shared" ca="1" si="1052"/>
        <v>1999.7438154092411</v>
      </c>
    </row>
    <row r="17140" spans="3:3">
      <c r="C17140" s="13">
        <f t="shared" ca="1" si="1052"/>
        <v>1994.0451744549387</v>
      </c>
    </row>
    <row r="17141" spans="3:3">
      <c r="C17141" s="13">
        <f t="shared" ca="1" si="1052"/>
        <v>2026.8024024285542</v>
      </c>
    </row>
    <row r="17142" spans="3:3">
      <c r="C17142" s="13">
        <f t="shared" ca="1" si="1052"/>
        <v>1977.0455384998879</v>
      </c>
    </row>
    <row r="17143" spans="3:3">
      <c r="C17143" s="13">
        <f t="shared" ca="1" si="1052"/>
        <v>2001.1220079361326</v>
      </c>
    </row>
    <row r="17144" spans="3:3">
      <c r="C17144" s="13">
        <f t="shared" ca="1" si="1052"/>
        <v>1999.7134453379454</v>
      </c>
    </row>
    <row r="17145" spans="3:3">
      <c r="C17145" s="13">
        <f t="shared" ca="1" si="1052"/>
        <v>1996.5574849861928</v>
      </c>
    </row>
    <row r="17146" spans="3:3">
      <c r="C17146" s="13">
        <f t="shared" ca="1" si="1052"/>
        <v>2000.284392112326</v>
      </c>
    </row>
    <row r="17147" spans="3:3">
      <c r="C17147" s="13">
        <f t="shared" ca="1" si="1052"/>
        <v>2010.0263111693373</v>
      </c>
    </row>
    <row r="17148" spans="3:3">
      <c r="C17148" s="13">
        <f t="shared" ca="1" si="1052"/>
        <v>1997.536508346137</v>
      </c>
    </row>
    <row r="17149" spans="3:3">
      <c r="C17149" s="13">
        <f t="shared" ca="1" si="1052"/>
        <v>1996.4232723647324</v>
      </c>
    </row>
    <row r="17150" spans="3:3">
      <c r="C17150" s="13">
        <f t="shared" ca="1" si="1052"/>
        <v>1992.5552368892004</v>
      </c>
    </row>
    <row r="17151" spans="3:3">
      <c r="C17151" s="13">
        <f t="shared" ca="1" si="1052"/>
        <v>1996.0748869206252</v>
      </c>
    </row>
    <row r="17152" spans="3:3">
      <c r="C17152" s="13">
        <f t="shared" ca="1" si="1052"/>
        <v>2001.8892933829272</v>
      </c>
    </row>
    <row r="17153" spans="3:3">
      <c r="C17153" s="13">
        <f t="shared" ca="1" si="1052"/>
        <v>1992.5563166439265</v>
      </c>
    </row>
    <row r="17154" spans="3:3">
      <c r="C17154" s="13">
        <f t="shared" ca="1" si="1052"/>
        <v>1996.1474325700183</v>
      </c>
    </row>
    <row r="17155" spans="3:3">
      <c r="C17155" s="13">
        <f t="shared" ca="1" si="1052"/>
        <v>2005.6615187582947</v>
      </c>
    </row>
    <row r="17156" spans="3:3">
      <c r="C17156" s="13">
        <f t="shared" ca="1" si="1052"/>
        <v>1999.4559639034021</v>
      </c>
    </row>
    <row r="17157" spans="3:3">
      <c r="C17157" s="13">
        <f t="shared" ca="1" si="1052"/>
        <v>2005.6057381219034</v>
      </c>
    </row>
    <row r="17158" spans="3:3">
      <c r="C17158" s="13">
        <f t="shared" ca="1" si="1052"/>
        <v>1996.3855958224119</v>
      </c>
    </row>
    <row r="17159" spans="3:3">
      <c r="C17159" s="13">
        <f t="shared" ca="1" si="1052"/>
        <v>2005.2596455159369</v>
      </c>
    </row>
    <row r="17160" spans="3:3">
      <c r="C17160" s="13">
        <f t="shared" ca="1" si="1052"/>
        <v>1977.1744878933901</v>
      </c>
    </row>
    <row r="17161" spans="3:3">
      <c r="C17161" s="13">
        <f t="shared" ca="1" si="1052"/>
        <v>1992.0940820472165</v>
      </c>
    </row>
    <row r="17162" spans="3:3">
      <c r="C17162" s="13">
        <f t="shared" ca="1" si="1052"/>
        <v>2009.6487203963698</v>
      </c>
    </row>
    <row r="17163" spans="3:3">
      <c r="C17163" s="13">
        <f t="shared" ca="1" si="1052"/>
        <v>1993.2803735063158</v>
      </c>
    </row>
    <row r="17164" spans="3:3">
      <c r="C17164" s="13">
        <f t="shared" ca="1" si="1052"/>
        <v>2012.7071176258492</v>
      </c>
    </row>
    <row r="17165" spans="3:3">
      <c r="C17165" s="13">
        <f t="shared" ca="1" si="1052"/>
        <v>2003.1750417748203</v>
      </c>
    </row>
    <row r="17166" spans="3:3">
      <c r="C17166" s="13">
        <f t="shared" ca="1" si="1052"/>
        <v>1986.5833089048522</v>
      </c>
    </row>
    <row r="17167" spans="3:3">
      <c r="C17167" s="13">
        <f t="shared" ca="1" si="1052"/>
        <v>1993.2628815610663</v>
      </c>
    </row>
    <row r="17168" spans="3:3">
      <c r="C17168" s="13">
        <f t="shared" ca="1" si="1052"/>
        <v>1997.9855761611025</v>
      </c>
    </row>
    <row r="17169" spans="3:3">
      <c r="C17169" s="13">
        <f t="shared" ca="1" si="1052"/>
        <v>1997.7445467078765</v>
      </c>
    </row>
    <row r="17170" spans="3:3">
      <c r="C17170" s="13">
        <f t="shared" ca="1" si="1052"/>
        <v>2004.9192770427501</v>
      </c>
    </row>
    <row r="17171" spans="3:3">
      <c r="C17171" s="13">
        <f t="shared" ca="1" si="1052"/>
        <v>2002.3610355912633</v>
      </c>
    </row>
    <row r="17172" spans="3:3">
      <c r="C17172" s="13">
        <f t="shared" ca="1" si="1052"/>
        <v>1999.2349755830728</v>
      </c>
    </row>
    <row r="17173" spans="3:3">
      <c r="C17173" s="13">
        <f t="shared" ca="1" si="1052"/>
        <v>1993.5151733096168</v>
      </c>
    </row>
    <row r="17174" spans="3:3">
      <c r="C17174" s="13">
        <f t="shared" ca="1" si="1052"/>
        <v>2012.3020712333728</v>
      </c>
    </row>
    <row r="17175" spans="3:3">
      <c r="C17175" s="13">
        <f t="shared" ca="1" si="1052"/>
        <v>2011.4847317097392</v>
      </c>
    </row>
    <row r="17176" spans="3:3">
      <c r="C17176" s="13">
        <f t="shared" ref="C17176:C17239" ca="1" si="1053">NORMINV(RAND(),$D$3,$G$3)</f>
        <v>1980.8138490748549</v>
      </c>
    </row>
    <row r="17177" spans="3:3">
      <c r="C17177" s="13">
        <f t="shared" ca="1" si="1053"/>
        <v>2003.9524384559547</v>
      </c>
    </row>
    <row r="17178" spans="3:3">
      <c r="C17178" s="13">
        <f t="shared" ca="1" si="1053"/>
        <v>1991.0251938965605</v>
      </c>
    </row>
    <row r="17179" spans="3:3">
      <c r="C17179" s="13">
        <f t="shared" ca="1" si="1053"/>
        <v>2008.1115385758749</v>
      </c>
    </row>
    <row r="17180" spans="3:3">
      <c r="C17180" s="13">
        <f t="shared" ca="1" si="1053"/>
        <v>2004.245639127638</v>
      </c>
    </row>
    <row r="17181" spans="3:3">
      <c r="C17181" s="13">
        <f t="shared" ca="1" si="1053"/>
        <v>2000.8657091854313</v>
      </c>
    </row>
    <row r="17182" spans="3:3">
      <c r="C17182" s="13">
        <f t="shared" ca="1" si="1053"/>
        <v>1992.0409808579091</v>
      </c>
    </row>
    <row r="17183" spans="3:3">
      <c r="C17183" s="13">
        <f t="shared" ca="1" si="1053"/>
        <v>2004.104086104323</v>
      </c>
    </row>
    <row r="17184" spans="3:3">
      <c r="C17184" s="13">
        <f t="shared" ca="1" si="1053"/>
        <v>1998.683155559017</v>
      </c>
    </row>
    <row r="17185" spans="3:3">
      <c r="C17185" s="13">
        <f t="shared" ca="1" si="1053"/>
        <v>1978.6957251942106</v>
      </c>
    </row>
    <row r="17186" spans="3:3">
      <c r="C17186" s="13">
        <f t="shared" ca="1" si="1053"/>
        <v>1993.3710846693671</v>
      </c>
    </row>
    <row r="17187" spans="3:3">
      <c r="C17187" s="13">
        <f t="shared" ca="1" si="1053"/>
        <v>2010.8638169148226</v>
      </c>
    </row>
    <row r="17188" spans="3:3">
      <c r="C17188" s="13">
        <f t="shared" ca="1" si="1053"/>
        <v>1984.0978529363904</v>
      </c>
    </row>
    <row r="17189" spans="3:3">
      <c r="C17189" s="13">
        <f t="shared" ca="1" si="1053"/>
        <v>1985.9425102295074</v>
      </c>
    </row>
    <row r="17190" spans="3:3">
      <c r="C17190" s="13">
        <f t="shared" ca="1" si="1053"/>
        <v>2003.5362023365433</v>
      </c>
    </row>
    <row r="17191" spans="3:3">
      <c r="C17191" s="13">
        <f t="shared" ca="1" si="1053"/>
        <v>2009.6164687802498</v>
      </c>
    </row>
    <row r="17192" spans="3:3">
      <c r="C17192" s="13">
        <f t="shared" ca="1" si="1053"/>
        <v>2013.1704182083799</v>
      </c>
    </row>
    <row r="17193" spans="3:3">
      <c r="C17193" s="13">
        <f t="shared" ca="1" si="1053"/>
        <v>2003.480465022971</v>
      </c>
    </row>
    <row r="17194" spans="3:3">
      <c r="C17194" s="13">
        <f t="shared" ca="1" si="1053"/>
        <v>2005.0136869215412</v>
      </c>
    </row>
    <row r="17195" spans="3:3">
      <c r="C17195" s="13">
        <f t="shared" ca="1" si="1053"/>
        <v>2002.7341166901406</v>
      </c>
    </row>
    <row r="17196" spans="3:3">
      <c r="C17196" s="13">
        <f t="shared" ca="1" si="1053"/>
        <v>1994.1579942354151</v>
      </c>
    </row>
    <row r="17197" spans="3:3">
      <c r="C17197" s="13">
        <f t="shared" ca="1" si="1053"/>
        <v>2023.1831217855524</v>
      </c>
    </row>
    <row r="17198" spans="3:3">
      <c r="C17198" s="13">
        <f t="shared" ca="1" si="1053"/>
        <v>1993.2598634879398</v>
      </c>
    </row>
    <row r="17199" spans="3:3">
      <c r="C17199" s="13">
        <f t="shared" ca="1" si="1053"/>
        <v>2020.7205044939346</v>
      </c>
    </row>
    <row r="17200" spans="3:3">
      <c r="C17200" s="13">
        <f t="shared" ca="1" si="1053"/>
        <v>1979.7328286308837</v>
      </c>
    </row>
    <row r="17201" spans="3:3">
      <c r="C17201" s="13">
        <f t="shared" ca="1" si="1053"/>
        <v>2002.0671188341848</v>
      </c>
    </row>
    <row r="17202" spans="3:3">
      <c r="C17202" s="13">
        <f t="shared" ca="1" si="1053"/>
        <v>2000.9092798652175</v>
      </c>
    </row>
    <row r="17203" spans="3:3">
      <c r="C17203" s="13">
        <f t="shared" ca="1" si="1053"/>
        <v>1999.039471306718</v>
      </c>
    </row>
    <row r="17204" spans="3:3">
      <c r="C17204" s="13">
        <f t="shared" ca="1" si="1053"/>
        <v>2010.0061860806215</v>
      </c>
    </row>
    <row r="17205" spans="3:3">
      <c r="C17205" s="13">
        <f t="shared" ca="1" si="1053"/>
        <v>1990.4063465197833</v>
      </c>
    </row>
    <row r="17206" spans="3:3">
      <c r="C17206" s="13">
        <f t="shared" ca="1" si="1053"/>
        <v>2010.1907343540047</v>
      </c>
    </row>
    <row r="17207" spans="3:3">
      <c r="C17207" s="13">
        <f t="shared" ca="1" si="1053"/>
        <v>1982.6118146750621</v>
      </c>
    </row>
    <row r="17208" spans="3:3">
      <c r="C17208" s="13">
        <f t="shared" ca="1" si="1053"/>
        <v>1997.3277167034737</v>
      </c>
    </row>
    <row r="17209" spans="3:3">
      <c r="C17209" s="13">
        <f t="shared" ca="1" si="1053"/>
        <v>2012.3464763777934</v>
      </c>
    </row>
    <row r="17210" spans="3:3">
      <c r="C17210" s="13">
        <f t="shared" ca="1" si="1053"/>
        <v>1989.6593029072774</v>
      </c>
    </row>
    <row r="17211" spans="3:3">
      <c r="C17211" s="13">
        <f t="shared" ca="1" si="1053"/>
        <v>2005.8219392915712</v>
      </c>
    </row>
    <row r="17212" spans="3:3">
      <c r="C17212" s="13">
        <f t="shared" ca="1" si="1053"/>
        <v>2007.1554238561091</v>
      </c>
    </row>
    <row r="17213" spans="3:3">
      <c r="C17213" s="13">
        <f t="shared" ca="1" si="1053"/>
        <v>1999.3542422453888</v>
      </c>
    </row>
    <row r="17214" spans="3:3">
      <c r="C17214" s="13">
        <f t="shared" ca="1" si="1053"/>
        <v>2000.9478841590569</v>
      </c>
    </row>
    <row r="17215" spans="3:3">
      <c r="C17215" s="13">
        <f t="shared" ca="1" si="1053"/>
        <v>1956.4256665298024</v>
      </c>
    </row>
    <row r="17216" spans="3:3">
      <c r="C17216" s="13">
        <f t="shared" ca="1" si="1053"/>
        <v>2012.4622625313241</v>
      </c>
    </row>
    <row r="17217" spans="3:3">
      <c r="C17217" s="13">
        <f t="shared" ca="1" si="1053"/>
        <v>2021.4718043232353</v>
      </c>
    </row>
    <row r="17218" spans="3:3">
      <c r="C17218" s="13">
        <f t="shared" ca="1" si="1053"/>
        <v>1990.5450915439342</v>
      </c>
    </row>
    <row r="17219" spans="3:3">
      <c r="C17219" s="13">
        <f t="shared" ca="1" si="1053"/>
        <v>1985.2317927587756</v>
      </c>
    </row>
    <row r="17220" spans="3:3">
      <c r="C17220" s="13">
        <f t="shared" ca="1" si="1053"/>
        <v>2005.5490194069821</v>
      </c>
    </row>
    <row r="17221" spans="3:3">
      <c r="C17221" s="13">
        <f t="shared" ca="1" si="1053"/>
        <v>1988.3519381746491</v>
      </c>
    </row>
    <row r="17222" spans="3:3">
      <c r="C17222" s="13">
        <f t="shared" ca="1" si="1053"/>
        <v>1985.8212700164413</v>
      </c>
    </row>
    <row r="17223" spans="3:3">
      <c r="C17223" s="13">
        <f t="shared" ca="1" si="1053"/>
        <v>1980.8046356601815</v>
      </c>
    </row>
    <row r="17224" spans="3:3">
      <c r="C17224" s="13">
        <f t="shared" ca="1" si="1053"/>
        <v>2004.2863006468028</v>
      </c>
    </row>
    <row r="17225" spans="3:3">
      <c r="C17225" s="13">
        <f t="shared" ca="1" si="1053"/>
        <v>1994.7288306971523</v>
      </c>
    </row>
    <row r="17226" spans="3:3">
      <c r="C17226" s="13">
        <f t="shared" ca="1" si="1053"/>
        <v>2019.9289166911321</v>
      </c>
    </row>
    <row r="17227" spans="3:3">
      <c r="C17227" s="13">
        <f t="shared" ca="1" si="1053"/>
        <v>1987.808122221538</v>
      </c>
    </row>
    <row r="17228" spans="3:3">
      <c r="C17228" s="13">
        <f t="shared" ca="1" si="1053"/>
        <v>2012.3429230244999</v>
      </c>
    </row>
    <row r="17229" spans="3:3">
      <c r="C17229" s="13">
        <f t="shared" ca="1" si="1053"/>
        <v>1999.2876632403418</v>
      </c>
    </row>
    <row r="17230" spans="3:3">
      <c r="C17230" s="13">
        <f t="shared" ca="1" si="1053"/>
        <v>2000.1879145103519</v>
      </c>
    </row>
    <row r="17231" spans="3:3">
      <c r="C17231" s="13">
        <f t="shared" ca="1" si="1053"/>
        <v>2003.1768605490254</v>
      </c>
    </row>
    <row r="17232" spans="3:3">
      <c r="C17232" s="13">
        <f t="shared" ca="1" si="1053"/>
        <v>2018.3766967371384</v>
      </c>
    </row>
    <row r="17233" spans="3:3">
      <c r="C17233" s="13">
        <f t="shared" ca="1" si="1053"/>
        <v>1995.896474694991</v>
      </c>
    </row>
    <row r="17234" spans="3:3">
      <c r="C17234" s="13">
        <f t="shared" ca="1" si="1053"/>
        <v>2000.0076233440079</v>
      </c>
    </row>
    <row r="17235" spans="3:3">
      <c r="C17235" s="13">
        <f t="shared" ca="1" si="1053"/>
        <v>1991.3458761465472</v>
      </c>
    </row>
    <row r="17236" spans="3:3">
      <c r="C17236" s="13">
        <f t="shared" ca="1" si="1053"/>
        <v>2006.1631930441913</v>
      </c>
    </row>
    <row r="17237" spans="3:3">
      <c r="C17237" s="13">
        <f t="shared" ca="1" si="1053"/>
        <v>1992.3361438451304</v>
      </c>
    </row>
    <row r="17238" spans="3:3">
      <c r="C17238" s="13">
        <f t="shared" ca="1" si="1053"/>
        <v>1989.1693112260832</v>
      </c>
    </row>
    <row r="17239" spans="3:3">
      <c r="C17239" s="13">
        <f t="shared" ca="1" si="1053"/>
        <v>1984.5845278065497</v>
      </c>
    </row>
    <row r="17240" spans="3:3">
      <c r="C17240" s="13">
        <f t="shared" ref="C17240:C17303" ca="1" si="1054">NORMINV(RAND(),$D$3,$G$3)</f>
        <v>2010.2475376262064</v>
      </c>
    </row>
    <row r="17241" spans="3:3">
      <c r="C17241" s="13">
        <f t="shared" ca="1" si="1054"/>
        <v>2013.3889584354399</v>
      </c>
    </row>
    <row r="17242" spans="3:3">
      <c r="C17242" s="13">
        <f t="shared" ca="1" si="1054"/>
        <v>2005.2383989892699</v>
      </c>
    </row>
    <row r="17243" spans="3:3">
      <c r="C17243" s="13">
        <f t="shared" ca="1" si="1054"/>
        <v>1987.4778285283526</v>
      </c>
    </row>
    <row r="17244" spans="3:3">
      <c r="C17244" s="13">
        <f t="shared" ca="1" si="1054"/>
        <v>1991.1158640526289</v>
      </c>
    </row>
    <row r="17245" spans="3:3">
      <c r="C17245" s="13">
        <f t="shared" ca="1" si="1054"/>
        <v>1979.5671404060204</v>
      </c>
    </row>
    <row r="17246" spans="3:3">
      <c r="C17246" s="13">
        <f t="shared" ca="1" si="1054"/>
        <v>1999.1326674160687</v>
      </c>
    </row>
    <row r="17247" spans="3:3">
      <c r="C17247" s="13">
        <f t="shared" ca="1" si="1054"/>
        <v>2002.7002212850989</v>
      </c>
    </row>
    <row r="17248" spans="3:3">
      <c r="C17248" s="13">
        <f t="shared" ca="1" si="1054"/>
        <v>1986.7125279993054</v>
      </c>
    </row>
    <row r="17249" spans="3:3">
      <c r="C17249" s="13">
        <f t="shared" ca="1" si="1054"/>
        <v>1993.1999589094726</v>
      </c>
    </row>
    <row r="17250" spans="3:3">
      <c r="C17250" s="13">
        <f t="shared" ca="1" si="1054"/>
        <v>2016.4515991814492</v>
      </c>
    </row>
    <row r="17251" spans="3:3">
      <c r="C17251" s="13">
        <f t="shared" ca="1" si="1054"/>
        <v>1994.8207150125979</v>
      </c>
    </row>
    <row r="17252" spans="3:3">
      <c r="C17252" s="13">
        <f t="shared" ca="1" si="1054"/>
        <v>1993.2978590141067</v>
      </c>
    </row>
    <row r="17253" spans="3:3">
      <c r="C17253" s="13">
        <f t="shared" ca="1" si="1054"/>
        <v>2021.233378721915</v>
      </c>
    </row>
    <row r="17254" spans="3:3">
      <c r="C17254" s="13">
        <f t="shared" ca="1" si="1054"/>
        <v>2003.5212396316199</v>
      </c>
    </row>
    <row r="17255" spans="3:3">
      <c r="C17255" s="13">
        <f t="shared" ca="1" si="1054"/>
        <v>2008.9975384196548</v>
      </c>
    </row>
    <row r="17256" spans="3:3">
      <c r="C17256" s="13">
        <f t="shared" ca="1" si="1054"/>
        <v>2004.1113381641956</v>
      </c>
    </row>
    <row r="17257" spans="3:3">
      <c r="C17257" s="13">
        <f t="shared" ca="1" si="1054"/>
        <v>1993.6610296041404</v>
      </c>
    </row>
    <row r="17258" spans="3:3">
      <c r="C17258" s="13">
        <f t="shared" ca="1" si="1054"/>
        <v>1987.596029078642</v>
      </c>
    </row>
    <row r="17259" spans="3:3">
      <c r="C17259" s="13">
        <f t="shared" ca="1" si="1054"/>
        <v>2007.8067040703891</v>
      </c>
    </row>
    <row r="17260" spans="3:3">
      <c r="C17260" s="13">
        <f t="shared" ca="1" si="1054"/>
        <v>1989.0087666357044</v>
      </c>
    </row>
    <row r="17261" spans="3:3">
      <c r="C17261" s="13">
        <f t="shared" ca="1" si="1054"/>
        <v>1985.251589214701</v>
      </c>
    </row>
    <row r="17262" spans="3:3">
      <c r="C17262" s="13">
        <f t="shared" ca="1" si="1054"/>
        <v>2000.4802463501962</v>
      </c>
    </row>
    <row r="17263" spans="3:3">
      <c r="C17263" s="13">
        <f t="shared" ca="1" si="1054"/>
        <v>2017.9867984149987</v>
      </c>
    </row>
    <row r="17264" spans="3:3">
      <c r="C17264" s="13">
        <f t="shared" ca="1" si="1054"/>
        <v>1991.395951482009</v>
      </c>
    </row>
    <row r="17265" spans="3:3">
      <c r="C17265" s="13">
        <f t="shared" ca="1" si="1054"/>
        <v>1989.7086606275309</v>
      </c>
    </row>
    <row r="17266" spans="3:3">
      <c r="C17266" s="13">
        <f t="shared" ca="1" si="1054"/>
        <v>1995.3930114261052</v>
      </c>
    </row>
    <row r="17267" spans="3:3">
      <c r="C17267" s="13">
        <f t="shared" ca="1" si="1054"/>
        <v>2009.7659036168768</v>
      </c>
    </row>
    <row r="17268" spans="3:3">
      <c r="C17268" s="13">
        <f t="shared" ca="1" si="1054"/>
        <v>2001.591594054757</v>
      </c>
    </row>
    <row r="17269" spans="3:3">
      <c r="C17269" s="13">
        <f t="shared" ca="1" si="1054"/>
        <v>2017.862295984728</v>
      </c>
    </row>
    <row r="17270" spans="3:3">
      <c r="C17270" s="13">
        <f t="shared" ca="1" si="1054"/>
        <v>2008.4365704744516</v>
      </c>
    </row>
    <row r="17271" spans="3:3">
      <c r="C17271" s="13">
        <f t="shared" ca="1" si="1054"/>
        <v>1991.6146704114356</v>
      </c>
    </row>
    <row r="17272" spans="3:3">
      <c r="C17272" s="13">
        <f t="shared" ca="1" si="1054"/>
        <v>1996.7862707153349</v>
      </c>
    </row>
    <row r="17273" spans="3:3">
      <c r="C17273" s="13">
        <f t="shared" ca="1" si="1054"/>
        <v>1993.4611416191801</v>
      </c>
    </row>
    <row r="17274" spans="3:3">
      <c r="C17274" s="13">
        <f t="shared" ca="1" si="1054"/>
        <v>2019.9108101268698</v>
      </c>
    </row>
    <row r="17275" spans="3:3">
      <c r="C17275" s="13">
        <f t="shared" ca="1" si="1054"/>
        <v>1986.2392184498522</v>
      </c>
    </row>
    <row r="17276" spans="3:3">
      <c r="C17276" s="13">
        <f t="shared" ca="1" si="1054"/>
        <v>2007.0416058580565</v>
      </c>
    </row>
    <row r="17277" spans="3:3">
      <c r="C17277" s="13">
        <f t="shared" ca="1" si="1054"/>
        <v>2003.373912487114</v>
      </c>
    </row>
    <row r="17278" spans="3:3">
      <c r="C17278" s="13">
        <f t="shared" ca="1" si="1054"/>
        <v>2001.1736323142527</v>
      </c>
    </row>
    <row r="17279" spans="3:3">
      <c r="C17279" s="13">
        <f t="shared" ca="1" si="1054"/>
        <v>2002.0548834264134</v>
      </c>
    </row>
    <row r="17280" spans="3:3">
      <c r="C17280" s="13">
        <f t="shared" ca="1" si="1054"/>
        <v>2011.7275757548894</v>
      </c>
    </row>
    <row r="17281" spans="3:3">
      <c r="C17281" s="13">
        <f t="shared" ca="1" si="1054"/>
        <v>2002.4677585045101</v>
      </c>
    </row>
    <row r="17282" spans="3:3">
      <c r="C17282" s="13">
        <f t="shared" ca="1" si="1054"/>
        <v>1990.2519313948874</v>
      </c>
    </row>
    <row r="17283" spans="3:3">
      <c r="C17283" s="13">
        <f t="shared" ca="1" si="1054"/>
        <v>2013.6881388441702</v>
      </c>
    </row>
    <row r="17284" spans="3:3">
      <c r="C17284" s="13">
        <f t="shared" ca="1" si="1054"/>
        <v>2000.1034054899949</v>
      </c>
    </row>
    <row r="17285" spans="3:3">
      <c r="C17285" s="13">
        <f t="shared" ca="1" si="1054"/>
        <v>2022.0376567305987</v>
      </c>
    </row>
    <row r="17286" spans="3:3">
      <c r="C17286" s="13">
        <f t="shared" ca="1" si="1054"/>
        <v>1994.6253164155858</v>
      </c>
    </row>
    <row r="17287" spans="3:3">
      <c r="C17287" s="13">
        <f t="shared" ca="1" si="1054"/>
        <v>1997.420725345215</v>
      </c>
    </row>
    <row r="17288" spans="3:3">
      <c r="C17288" s="13">
        <f t="shared" ca="1" si="1054"/>
        <v>2004.8723815332248</v>
      </c>
    </row>
    <row r="17289" spans="3:3">
      <c r="C17289" s="13">
        <f t="shared" ca="1" si="1054"/>
        <v>2005.9215032464863</v>
      </c>
    </row>
    <row r="17290" spans="3:3">
      <c r="C17290" s="13">
        <f t="shared" ca="1" si="1054"/>
        <v>1996.4424467654103</v>
      </c>
    </row>
    <row r="17291" spans="3:3">
      <c r="C17291" s="13">
        <f t="shared" ca="1" si="1054"/>
        <v>2010.4017895797581</v>
      </c>
    </row>
    <row r="17292" spans="3:3">
      <c r="C17292" s="13">
        <f t="shared" ca="1" si="1054"/>
        <v>2002.9275020281118</v>
      </c>
    </row>
    <row r="17293" spans="3:3">
      <c r="C17293" s="13">
        <f t="shared" ca="1" si="1054"/>
        <v>1994.379103642884</v>
      </c>
    </row>
    <row r="17294" spans="3:3">
      <c r="C17294" s="13">
        <f t="shared" ca="1" si="1054"/>
        <v>2005.0834306172919</v>
      </c>
    </row>
    <row r="17295" spans="3:3">
      <c r="C17295" s="13">
        <f t="shared" ca="1" si="1054"/>
        <v>1999.0476712997729</v>
      </c>
    </row>
    <row r="17296" spans="3:3">
      <c r="C17296" s="13">
        <f t="shared" ca="1" si="1054"/>
        <v>1995.9421556970219</v>
      </c>
    </row>
    <row r="17297" spans="3:3">
      <c r="C17297" s="13">
        <f t="shared" ca="1" si="1054"/>
        <v>2006.2141420291871</v>
      </c>
    </row>
    <row r="17298" spans="3:3">
      <c r="C17298" s="13">
        <f t="shared" ca="1" si="1054"/>
        <v>1984.794368475159</v>
      </c>
    </row>
    <row r="17299" spans="3:3">
      <c r="C17299" s="13">
        <f t="shared" ca="1" si="1054"/>
        <v>2016.6955709313754</v>
      </c>
    </row>
    <row r="17300" spans="3:3">
      <c r="C17300" s="13">
        <f t="shared" ca="1" si="1054"/>
        <v>1986.9439874203249</v>
      </c>
    </row>
    <row r="17301" spans="3:3">
      <c r="C17301" s="13">
        <f t="shared" ca="1" si="1054"/>
        <v>1997.2144230890908</v>
      </c>
    </row>
    <row r="17302" spans="3:3">
      <c r="C17302" s="13">
        <f t="shared" ca="1" si="1054"/>
        <v>2005.4599817994174</v>
      </c>
    </row>
    <row r="17303" spans="3:3">
      <c r="C17303" s="13">
        <f t="shared" ca="1" si="1054"/>
        <v>1996.3649536156088</v>
      </c>
    </row>
    <row r="17304" spans="3:3">
      <c r="C17304" s="13">
        <f t="shared" ref="C17304:C17367" ca="1" si="1055">NORMINV(RAND(),$D$3,$G$3)</f>
        <v>1999.5870070311844</v>
      </c>
    </row>
    <row r="17305" spans="3:3">
      <c r="C17305" s="13">
        <f t="shared" ca="1" si="1055"/>
        <v>2012.275427512712</v>
      </c>
    </row>
    <row r="17306" spans="3:3">
      <c r="C17306" s="13">
        <f t="shared" ca="1" si="1055"/>
        <v>2011.9760145662062</v>
      </c>
    </row>
    <row r="17307" spans="3:3">
      <c r="C17307" s="13">
        <f t="shared" ca="1" si="1055"/>
        <v>2011.5361504518014</v>
      </c>
    </row>
    <row r="17308" spans="3:3">
      <c r="C17308" s="13">
        <f t="shared" ca="1" si="1055"/>
        <v>1991.524964002298</v>
      </c>
    </row>
    <row r="17309" spans="3:3">
      <c r="C17309" s="13">
        <f t="shared" ca="1" si="1055"/>
        <v>1992.2707542379349</v>
      </c>
    </row>
    <row r="17310" spans="3:3">
      <c r="C17310" s="13">
        <f t="shared" ca="1" si="1055"/>
        <v>1987.764658118047</v>
      </c>
    </row>
    <row r="17311" spans="3:3">
      <c r="C17311" s="13">
        <f t="shared" ca="1" si="1055"/>
        <v>2001.5486393871754</v>
      </c>
    </row>
    <row r="17312" spans="3:3">
      <c r="C17312" s="13">
        <f t="shared" ca="1" si="1055"/>
        <v>2006.4018678927209</v>
      </c>
    </row>
    <row r="17313" spans="3:3">
      <c r="C17313" s="13">
        <f t="shared" ca="1" si="1055"/>
        <v>2007.3518499273603</v>
      </c>
    </row>
    <row r="17314" spans="3:3">
      <c r="C17314" s="13">
        <f t="shared" ca="1" si="1055"/>
        <v>2004.4820738669225</v>
      </c>
    </row>
    <row r="17315" spans="3:3">
      <c r="C17315" s="13">
        <f t="shared" ca="1" si="1055"/>
        <v>1993.9831190481282</v>
      </c>
    </row>
    <row r="17316" spans="3:3">
      <c r="C17316" s="13">
        <f t="shared" ca="1" si="1055"/>
        <v>2002.2285592441817</v>
      </c>
    </row>
    <row r="17317" spans="3:3">
      <c r="C17317" s="13">
        <f t="shared" ca="1" si="1055"/>
        <v>1992.952565037901</v>
      </c>
    </row>
    <row r="17318" spans="3:3">
      <c r="C17318" s="13">
        <f t="shared" ca="1" si="1055"/>
        <v>2008.7960288783354</v>
      </c>
    </row>
    <row r="17319" spans="3:3">
      <c r="C17319" s="13">
        <f t="shared" ca="1" si="1055"/>
        <v>2009.880773711275</v>
      </c>
    </row>
    <row r="17320" spans="3:3">
      <c r="C17320" s="13">
        <f t="shared" ca="1" si="1055"/>
        <v>1995.9793305119301</v>
      </c>
    </row>
    <row r="17321" spans="3:3">
      <c r="C17321" s="13">
        <f t="shared" ca="1" si="1055"/>
        <v>1996.1270264933316</v>
      </c>
    </row>
    <row r="17322" spans="3:3">
      <c r="C17322" s="13">
        <f t="shared" ca="1" si="1055"/>
        <v>1994.8293829200481</v>
      </c>
    </row>
    <row r="17323" spans="3:3">
      <c r="C17323" s="13">
        <f t="shared" ca="1" si="1055"/>
        <v>2003.9183752865347</v>
      </c>
    </row>
    <row r="17324" spans="3:3">
      <c r="C17324" s="13">
        <f t="shared" ca="1" si="1055"/>
        <v>1981.4862136766953</v>
      </c>
    </row>
    <row r="17325" spans="3:3">
      <c r="C17325" s="13">
        <f t="shared" ca="1" si="1055"/>
        <v>1986.4442031382848</v>
      </c>
    </row>
    <row r="17326" spans="3:3">
      <c r="C17326" s="13">
        <f t="shared" ca="1" si="1055"/>
        <v>2001.9703348292689</v>
      </c>
    </row>
    <row r="17327" spans="3:3">
      <c r="C17327" s="13">
        <f t="shared" ca="1" si="1055"/>
        <v>2013.7819935295709</v>
      </c>
    </row>
    <row r="17328" spans="3:3">
      <c r="C17328" s="13">
        <f t="shared" ca="1" si="1055"/>
        <v>1999.0001609622882</v>
      </c>
    </row>
    <row r="17329" spans="3:3">
      <c r="C17329" s="13">
        <f t="shared" ca="1" si="1055"/>
        <v>1993.5329286499018</v>
      </c>
    </row>
    <row r="17330" spans="3:3">
      <c r="C17330" s="13">
        <f t="shared" ca="1" si="1055"/>
        <v>1992.7963750866988</v>
      </c>
    </row>
    <row r="17331" spans="3:3">
      <c r="C17331" s="13">
        <f t="shared" ca="1" si="1055"/>
        <v>1998.6428721081913</v>
      </c>
    </row>
    <row r="17332" spans="3:3">
      <c r="C17332" s="13">
        <f t="shared" ca="1" si="1055"/>
        <v>1998.4620744173051</v>
      </c>
    </row>
    <row r="17333" spans="3:3">
      <c r="C17333" s="13">
        <f t="shared" ca="1" si="1055"/>
        <v>1997.1351325623993</v>
      </c>
    </row>
    <row r="17334" spans="3:3">
      <c r="C17334" s="13">
        <f t="shared" ca="1" si="1055"/>
        <v>2000.6101516478998</v>
      </c>
    </row>
    <row r="17335" spans="3:3">
      <c r="C17335" s="13">
        <f t="shared" ca="1" si="1055"/>
        <v>1984.1480020125036</v>
      </c>
    </row>
    <row r="17336" spans="3:3">
      <c r="C17336" s="13">
        <f t="shared" ca="1" si="1055"/>
        <v>2012.4966259800037</v>
      </c>
    </row>
    <row r="17337" spans="3:3">
      <c r="C17337" s="13">
        <f t="shared" ca="1" si="1055"/>
        <v>1996.4274238672729</v>
      </c>
    </row>
    <row r="17338" spans="3:3">
      <c r="C17338" s="13">
        <f t="shared" ca="1" si="1055"/>
        <v>2000.9474981715605</v>
      </c>
    </row>
    <row r="17339" spans="3:3">
      <c r="C17339" s="13">
        <f t="shared" ca="1" si="1055"/>
        <v>2010.0776115877175</v>
      </c>
    </row>
    <row r="17340" spans="3:3">
      <c r="C17340" s="13">
        <f t="shared" ca="1" si="1055"/>
        <v>2002.0990927689411</v>
      </c>
    </row>
    <row r="17341" spans="3:3">
      <c r="C17341" s="13">
        <f t="shared" ca="1" si="1055"/>
        <v>1998.8137597203158</v>
      </c>
    </row>
    <row r="17342" spans="3:3">
      <c r="C17342" s="13">
        <f t="shared" ca="1" si="1055"/>
        <v>2000.6064533069862</v>
      </c>
    </row>
    <row r="17343" spans="3:3">
      <c r="C17343" s="13">
        <f t="shared" ca="1" si="1055"/>
        <v>1987.326033787821</v>
      </c>
    </row>
    <row r="17344" spans="3:3">
      <c r="C17344" s="13">
        <f t="shared" ca="1" si="1055"/>
        <v>2013.6240965804479</v>
      </c>
    </row>
    <row r="17345" spans="3:3">
      <c r="C17345" s="13">
        <f t="shared" ca="1" si="1055"/>
        <v>1982.9581726944477</v>
      </c>
    </row>
    <row r="17346" spans="3:3">
      <c r="C17346" s="13">
        <f t="shared" ca="1" si="1055"/>
        <v>1991.5396514539866</v>
      </c>
    </row>
    <row r="17347" spans="3:3">
      <c r="C17347" s="13">
        <f t="shared" ca="1" si="1055"/>
        <v>2006.742601473595</v>
      </c>
    </row>
    <row r="17348" spans="3:3">
      <c r="C17348" s="13">
        <f t="shared" ca="1" si="1055"/>
        <v>1991.2326995718101</v>
      </c>
    </row>
    <row r="17349" spans="3:3">
      <c r="C17349" s="13">
        <f t="shared" ca="1" si="1055"/>
        <v>2000.4416341977076</v>
      </c>
    </row>
    <row r="17350" spans="3:3">
      <c r="C17350" s="13">
        <f t="shared" ca="1" si="1055"/>
        <v>1993.2384269132499</v>
      </c>
    </row>
    <row r="17351" spans="3:3">
      <c r="C17351" s="13">
        <f t="shared" ca="1" si="1055"/>
        <v>2002.8712107832966</v>
      </c>
    </row>
    <row r="17352" spans="3:3">
      <c r="C17352" s="13">
        <f t="shared" ca="1" si="1055"/>
        <v>2006.2559524949042</v>
      </c>
    </row>
    <row r="17353" spans="3:3">
      <c r="C17353" s="13">
        <f t="shared" ca="1" si="1055"/>
        <v>1999.447393651875</v>
      </c>
    </row>
    <row r="17354" spans="3:3">
      <c r="C17354" s="13">
        <f t="shared" ca="1" si="1055"/>
        <v>2014.4898129031376</v>
      </c>
    </row>
    <row r="17355" spans="3:3">
      <c r="C17355" s="13">
        <f t="shared" ca="1" si="1055"/>
        <v>1981.0814118514947</v>
      </c>
    </row>
    <row r="17356" spans="3:3">
      <c r="C17356" s="13">
        <f t="shared" ca="1" si="1055"/>
        <v>2014.1976427751229</v>
      </c>
    </row>
    <row r="17357" spans="3:3">
      <c r="C17357" s="13">
        <f t="shared" ca="1" si="1055"/>
        <v>1978.4329474117781</v>
      </c>
    </row>
    <row r="17358" spans="3:3">
      <c r="C17358" s="13">
        <f t="shared" ca="1" si="1055"/>
        <v>1979.9856055859582</v>
      </c>
    </row>
    <row r="17359" spans="3:3">
      <c r="C17359" s="13">
        <f t="shared" ca="1" si="1055"/>
        <v>2003.2785934415742</v>
      </c>
    </row>
    <row r="17360" spans="3:3">
      <c r="C17360" s="13">
        <f t="shared" ca="1" si="1055"/>
        <v>2020.4968504669998</v>
      </c>
    </row>
    <row r="17361" spans="3:3">
      <c r="C17361" s="13">
        <f t="shared" ca="1" si="1055"/>
        <v>2014.3396164177911</v>
      </c>
    </row>
    <row r="17362" spans="3:3">
      <c r="C17362" s="13">
        <f t="shared" ca="1" si="1055"/>
        <v>2006.9577282597829</v>
      </c>
    </row>
    <row r="17363" spans="3:3">
      <c r="C17363" s="13">
        <f t="shared" ca="1" si="1055"/>
        <v>1988.3728174675296</v>
      </c>
    </row>
    <row r="17364" spans="3:3">
      <c r="C17364" s="13">
        <f t="shared" ca="1" si="1055"/>
        <v>1997.5497788502948</v>
      </c>
    </row>
    <row r="17365" spans="3:3">
      <c r="C17365" s="13">
        <f t="shared" ca="1" si="1055"/>
        <v>2009.9702209432669</v>
      </c>
    </row>
    <row r="17366" spans="3:3">
      <c r="C17366" s="13">
        <f t="shared" ca="1" si="1055"/>
        <v>2010.975444751246</v>
      </c>
    </row>
    <row r="17367" spans="3:3">
      <c r="C17367" s="13">
        <f t="shared" ca="1" si="1055"/>
        <v>2009.4447999257743</v>
      </c>
    </row>
    <row r="17368" spans="3:3">
      <c r="C17368" s="13">
        <f t="shared" ref="C17368:C17431" ca="1" si="1056">NORMINV(RAND(),$D$3,$G$3)</f>
        <v>2005.6685350458531</v>
      </c>
    </row>
    <row r="17369" spans="3:3">
      <c r="C17369" s="13">
        <f t="shared" ca="1" si="1056"/>
        <v>1989.8654728775352</v>
      </c>
    </row>
    <row r="17370" spans="3:3">
      <c r="C17370" s="13">
        <f t="shared" ca="1" si="1056"/>
        <v>2008.2782184538273</v>
      </c>
    </row>
    <row r="17371" spans="3:3">
      <c r="C17371" s="13">
        <f t="shared" ca="1" si="1056"/>
        <v>1989.9024014687668</v>
      </c>
    </row>
    <row r="17372" spans="3:3">
      <c r="C17372" s="13">
        <f t="shared" ca="1" si="1056"/>
        <v>1985.0235663652145</v>
      </c>
    </row>
    <row r="17373" spans="3:3">
      <c r="C17373" s="13">
        <f t="shared" ca="1" si="1056"/>
        <v>1985.1134390712896</v>
      </c>
    </row>
    <row r="17374" spans="3:3">
      <c r="C17374" s="13">
        <f t="shared" ca="1" si="1056"/>
        <v>1983.6640353659204</v>
      </c>
    </row>
    <row r="17375" spans="3:3">
      <c r="C17375" s="13">
        <f t="shared" ca="1" si="1056"/>
        <v>2004.6886753589311</v>
      </c>
    </row>
    <row r="17376" spans="3:3">
      <c r="C17376" s="13">
        <f t="shared" ca="1" si="1056"/>
        <v>2019.9548309856684</v>
      </c>
    </row>
    <row r="17377" spans="3:3">
      <c r="C17377" s="13">
        <f t="shared" ca="1" si="1056"/>
        <v>1992.0876066901012</v>
      </c>
    </row>
    <row r="17378" spans="3:3">
      <c r="C17378" s="13">
        <f t="shared" ca="1" si="1056"/>
        <v>1985.7206353670495</v>
      </c>
    </row>
    <row r="17379" spans="3:3">
      <c r="C17379" s="13">
        <f t="shared" ca="1" si="1056"/>
        <v>2002.8167388614856</v>
      </c>
    </row>
    <row r="17380" spans="3:3">
      <c r="C17380" s="13">
        <f t="shared" ca="1" si="1056"/>
        <v>1976.8453567403826</v>
      </c>
    </row>
    <row r="17381" spans="3:3">
      <c r="C17381" s="13">
        <f t="shared" ca="1" si="1056"/>
        <v>2002.0396155338103</v>
      </c>
    </row>
    <row r="17382" spans="3:3">
      <c r="C17382" s="13">
        <f t="shared" ca="1" si="1056"/>
        <v>2007.8711836571244</v>
      </c>
    </row>
    <row r="17383" spans="3:3">
      <c r="C17383" s="13">
        <f t="shared" ca="1" si="1056"/>
        <v>2013.6108742177089</v>
      </c>
    </row>
    <row r="17384" spans="3:3">
      <c r="C17384" s="13">
        <f t="shared" ca="1" si="1056"/>
        <v>1999.8886404469586</v>
      </c>
    </row>
    <row r="17385" spans="3:3">
      <c r="C17385" s="13">
        <f t="shared" ca="1" si="1056"/>
        <v>2021.7476674426587</v>
      </c>
    </row>
    <row r="17386" spans="3:3">
      <c r="C17386" s="13">
        <f t="shared" ca="1" si="1056"/>
        <v>2007.3512256808619</v>
      </c>
    </row>
    <row r="17387" spans="3:3">
      <c r="C17387" s="13">
        <f t="shared" ca="1" si="1056"/>
        <v>2000.4321146501616</v>
      </c>
    </row>
    <row r="17388" spans="3:3">
      <c r="C17388" s="13">
        <f t="shared" ca="1" si="1056"/>
        <v>1995.2210897299856</v>
      </c>
    </row>
    <row r="17389" spans="3:3">
      <c r="C17389" s="13">
        <f t="shared" ca="1" si="1056"/>
        <v>1999.1911428353044</v>
      </c>
    </row>
    <row r="17390" spans="3:3">
      <c r="C17390" s="13">
        <f t="shared" ca="1" si="1056"/>
        <v>1982.9281059624022</v>
      </c>
    </row>
    <row r="17391" spans="3:3">
      <c r="C17391" s="13">
        <f t="shared" ca="1" si="1056"/>
        <v>2006.1231315276361</v>
      </c>
    </row>
    <row r="17392" spans="3:3">
      <c r="C17392" s="13">
        <f t="shared" ca="1" si="1056"/>
        <v>2009.6658624250829</v>
      </c>
    </row>
    <row r="17393" spans="3:3">
      <c r="C17393" s="13">
        <f t="shared" ca="1" si="1056"/>
        <v>1991.2157908414476</v>
      </c>
    </row>
    <row r="17394" spans="3:3">
      <c r="C17394" s="13">
        <f t="shared" ca="1" si="1056"/>
        <v>2013.8709272851711</v>
      </c>
    </row>
    <row r="17395" spans="3:3">
      <c r="C17395" s="13">
        <f t="shared" ca="1" si="1056"/>
        <v>2000.1265443854463</v>
      </c>
    </row>
    <row r="17396" spans="3:3">
      <c r="C17396" s="13">
        <f t="shared" ca="1" si="1056"/>
        <v>2014.8957254444824</v>
      </c>
    </row>
    <row r="17397" spans="3:3">
      <c r="C17397" s="13">
        <f t="shared" ca="1" si="1056"/>
        <v>1993.1014617328208</v>
      </c>
    </row>
    <row r="17398" spans="3:3">
      <c r="C17398" s="13">
        <f t="shared" ca="1" si="1056"/>
        <v>2000.4237673301434</v>
      </c>
    </row>
    <row r="17399" spans="3:3">
      <c r="C17399" s="13">
        <f t="shared" ca="1" si="1056"/>
        <v>1982.6746251443524</v>
      </c>
    </row>
    <row r="17400" spans="3:3">
      <c r="C17400" s="13">
        <f t="shared" ca="1" si="1056"/>
        <v>2019.3906294690942</v>
      </c>
    </row>
    <row r="17401" spans="3:3">
      <c r="C17401" s="13">
        <f t="shared" ca="1" si="1056"/>
        <v>1989.3981339278744</v>
      </c>
    </row>
    <row r="17402" spans="3:3">
      <c r="C17402" s="13">
        <f t="shared" ca="1" si="1056"/>
        <v>1997.972118130326</v>
      </c>
    </row>
    <row r="17403" spans="3:3">
      <c r="C17403" s="13">
        <f t="shared" ca="1" si="1056"/>
        <v>2004.8567325785089</v>
      </c>
    </row>
    <row r="17404" spans="3:3">
      <c r="C17404" s="13">
        <f t="shared" ca="1" si="1056"/>
        <v>1984.8491564521496</v>
      </c>
    </row>
    <row r="17405" spans="3:3">
      <c r="C17405" s="13">
        <f t="shared" ca="1" si="1056"/>
        <v>1998.4871494802444</v>
      </c>
    </row>
    <row r="17406" spans="3:3">
      <c r="C17406" s="13">
        <f t="shared" ca="1" si="1056"/>
        <v>2003.3729809056174</v>
      </c>
    </row>
    <row r="17407" spans="3:3">
      <c r="C17407" s="13">
        <f t="shared" ca="1" si="1056"/>
        <v>2005.7640463972593</v>
      </c>
    </row>
    <row r="17408" spans="3:3">
      <c r="C17408" s="13">
        <f t="shared" ca="1" si="1056"/>
        <v>2014.1395023479517</v>
      </c>
    </row>
    <row r="17409" spans="3:3">
      <c r="C17409" s="13">
        <f t="shared" ca="1" si="1056"/>
        <v>1997.5310264939744</v>
      </c>
    </row>
    <row r="17410" spans="3:3">
      <c r="C17410" s="13">
        <f t="shared" ca="1" si="1056"/>
        <v>1989.341851318565</v>
      </c>
    </row>
    <row r="17411" spans="3:3">
      <c r="C17411" s="13">
        <f t="shared" ca="1" si="1056"/>
        <v>1993.5099826267403</v>
      </c>
    </row>
    <row r="17412" spans="3:3">
      <c r="C17412" s="13">
        <f t="shared" ca="1" si="1056"/>
        <v>2002.3228608825859</v>
      </c>
    </row>
    <row r="17413" spans="3:3">
      <c r="C17413" s="13">
        <f t="shared" ca="1" si="1056"/>
        <v>2008.3053795209971</v>
      </c>
    </row>
    <row r="17414" spans="3:3">
      <c r="C17414" s="13">
        <f t="shared" ca="1" si="1056"/>
        <v>2002.884547733782</v>
      </c>
    </row>
    <row r="17415" spans="3:3">
      <c r="C17415" s="13">
        <f t="shared" ca="1" si="1056"/>
        <v>2004.6404595842123</v>
      </c>
    </row>
    <row r="17416" spans="3:3">
      <c r="C17416" s="13">
        <f t="shared" ca="1" si="1056"/>
        <v>2027.781612977705</v>
      </c>
    </row>
    <row r="17417" spans="3:3">
      <c r="C17417" s="13">
        <f t="shared" ca="1" si="1056"/>
        <v>2006.3526437045937</v>
      </c>
    </row>
    <row r="17418" spans="3:3">
      <c r="C17418" s="13">
        <f t="shared" ca="1" si="1056"/>
        <v>2001.8513905265772</v>
      </c>
    </row>
    <row r="17419" spans="3:3">
      <c r="C17419" s="13">
        <f t="shared" ca="1" si="1056"/>
        <v>2008.650592230616</v>
      </c>
    </row>
    <row r="17420" spans="3:3">
      <c r="C17420" s="13">
        <f t="shared" ca="1" si="1056"/>
        <v>2020.3696930341416</v>
      </c>
    </row>
    <row r="17421" spans="3:3">
      <c r="C17421" s="13">
        <f t="shared" ca="1" si="1056"/>
        <v>2029.8279028815484</v>
      </c>
    </row>
    <row r="17422" spans="3:3">
      <c r="C17422" s="13">
        <f t="shared" ca="1" si="1056"/>
        <v>1995.4757675632429</v>
      </c>
    </row>
    <row r="17423" spans="3:3">
      <c r="C17423" s="13">
        <f t="shared" ca="1" si="1056"/>
        <v>2005.3610146009369</v>
      </c>
    </row>
    <row r="17424" spans="3:3">
      <c r="C17424" s="13">
        <f t="shared" ca="1" si="1056"/>
        <v>1987.1884855133424</v>
      </c>
    </row>
    <row r="17425" spans="3:3">
      <c r="C17425" s="13">
        <f t="shared" ca="1" si="1056"/>
        <v>1993.4455908144471</v>
      </c>
    </row>
    <row r="17426" spans="3:3">
      <c r="C17426" s="13">
        <f t="shared" ca="1" si="1056"/>
        <v>1982.8614033619776</v>
      </c>
    </row>
    <row r="17427" spans="3:3">
      <c r="C17427" s="13">
        <f t="shared" ca="1" si="1056"/>
        <v>2013.8027502489113</v>
      </c>
    </row>
    <row r="17428" spans="3:3">
      <c r="C17428" s="13">
        <f t="shared" ca="1" si="1056"/>
        <v>1991.031385684624</v>
      </c>
    </row>
    <row r="17429" spans="3:3">
      <c r="C17429" s="13">
        <f t="shared" ca="1" si="1056"/>
        <v>2001.8225440892465</v>
      </c>
    </row>
    <row r="17430" spans="3:3">
      <c r="C17430" s="13">
        <f t="shared" ca="1" si="1056"/>
        <v>2010.5292476775212</v>
      </c>
    </row>
    <row r="17431" spans="3:3">
      <c r="C17431" s="13">
        <f t="shared" ca="1" si="1056"/>
        <v>2004.9349746261971</v>
      </c>
    </row>
    <row r="17432" spans="3:3">
      <c r="C17432" s="13">
        <f t="shared" ref="C17432:C17495" ca="1" si="1057">NORMINV(RAND(),$D$3,$G$3)</f>
        <v>2010.6300113486107</v>
      </c>
    </row>
    <row r="17433" spans="3:3">
      <c r="C17433" s="13">
        <f t="shared" ca="1" si="1057"/>
        <v>1992.5063526382976</v>
      </c>
    </row>
    <row r="17434" spans="3:3">
      <c r="C17434" s="13">
        <f t="shared" ca="1" si="1057"/>
        <v>1997.372720386564</v>
      </c>
    </row>
    <row r="17435" spans="3:3">
      <c r="C17435" s="13">
        <f t="shared" ca="1" si="1057"/>
        <v>2008.0201735620508</v>
      </c>
    </row>
    <row r="17436" spans="3:3">
      <c r="C17436" s="13">
        <f t="shared" ca="1" si="1057"/>
        <v>1994.7727308142225</v>
      </c>
    </row>
    <row r="17437" spans="3:3">
      <c r="C17437" s="13">
        <f t="shared" ca="1" si="1057"/>
        <v>1998.6434740328225</v>
      </c>
    </row>
    <row r="17438" spans="3:3">
      <c r="C17438" s="13">
        <f t="shared" ca="1" si="1057"/>
        <v>2006.7294065016174</v>
      </c>
    </row>
    <row r="17439" spans="3:3">
      <c r="C17439" s="13">
        <f t="shared" ca="1" si="1057"/>
        <v>1984.7021968926872</v>
      </c>
    </row>
    <row r="17440" spans="3:3">
      <c r="C17440" s="13">
        <f t="shared" ca="1" si="1057"/>
        <v>1989.9274346748184</v>
      </c>
    </row>
    <row r="17441" spans="3:3">
      <c r="C17441" s="13">
        <f t="shared" ca="1" si="1057"/>
        <v>1983.4517120326989</v>
      </c>
    </row>
    <row r="17442" spans="3:3">
      <c r="C17442" s="13">
        <f t="shared" ca="1" si="1057"/>
        <v>1985.2969657259518</v>
      </c>
    </row>
    <row r="17443" spans="3:3">
      <c r="C17443" s="13">
        <f t="shared" ca="1" si="1057"/>
        <v>2023.8999868258718</v>
      </c>
    </row>
    <row r="17444" spans="3:3">
      <c r="C17444" s="13">
        <f t="shared" ca="1" si="1057"/>
        <v>2005.3461844398687</v>
      </c>
    </row>
    <row r="17445" spans="3:3">
      <c r="C17445" s="13">
        <f t="shared" ca="1" si="1057"/>
        <v>1993.9140023516431</v>
      </c>
    </row>
    <row r="17446" spans="3:3">
      <c r="C17446" s="13">
        <f t="shared" ca="1" si="1057"/>
        <v>1995.2365512330687</v>
      </c>
    </row>
    <row r="17447" spans="3:3">
      <c r="C17447" s="13">
        <f t="shared" ca="1" si="1057"/>
        <v>1999.0287427321127</v>
      </c>
    </row>
    <row r="17448" spans="3:3">
      <c r="C17448" s="13">
        <f t="shared" ca="1" si="1057"/>
        <v>1997.7580141732903</v>
      </c>
    </row>
    <row r="17449" spans="3:3">
      <c r="C17449" s="13">
        <f t="shared" ca="1" si="1057"/>
        <v>1986.202250189365</v>
      </c>
    </row>
    <row r="17450" spans="3:3">
      <c r="C17450" s="13">
        <f t="shared" ca="1" si="1057"/>
        <v>1999.7669022432096</v>
      </c>
    </row>
    <row r="17451" spans="3:3">
      <c r="C17451" s="13">
        <f t="shared" ca="1" si="1057"/>
        <v>1987.7469495459541</v>
      </c>
    </row>
    <row r="17452" spans="3:3">
      <c r="C17452" s="13">
        <f t="shared" ca="1" si="1057"/>
        <v>2011.4334660690101</v>
      </c>
    </row>
    <row r="17453" spans="3:3">
      <c r="C17453" s="13">
        <f t="shared" ca="1" si="1057"/>
        <v>2001.8679631044517</v>
      </c>
    </row>
    <row r="17454" spans="3:3">
      <c r="C17454" s="13">
        <f t="shared" ca="1" si="1057"/>
        <v>1998.0408606390054</v>
      </c>
    </row>
    <row r="17455" spans="3:3">
      <c r="C17455" s="13">
        <f t="shared" ca="1" si="1057"/>
        <v>2012.9851901164971</v>
      </c>
    </row>
    <row r="17456" spans="3:3">
      <c r="C17456" s="13">
        <f t="shared" ca="1" si="1057"/>
        <v>1994.9774982769018</v>
      </c>
    </row>
    <row r="17457" spans="3:3">
      <c r="C17457" s="13">
        <f t="shared" ca="1" si="1057"/>
        <v>2018.5679811703767</v>
      </c>
    </row>
    <row r="17458" spans="3:3">
      <c r="C17458" s="13">
        <f t="shared" ca="1" si="1057"/>
        <v>1990.333413579531</v>
      </c>
    </row>
    <row r="17459" spans="3:3">
      <c r="C17459" s="13">
        <f t="shared" ca="1" si="1057"/>
        <v>1996.1127566749747</v>
      </c>
    </row>
    <row r="17460" spans="3:3">
      <c r="C17460" s="13">
        <f t="shared" ca="1" si="1057"/>
        <v>1991.3487032827227</v>
      </c>
    </row>
    <row r="17461" spans="3:3">
      <c r="C17461" s="13">
        <f t="shared" ca="1" si="1057"/>
        <v>2007.5050192451358</v>
      </c>
    </row>
    <row r="17462" spans="3:3">
      <c r="C17462" s="13">
        <f t="shared" ca="1" si="1057"/>
        <v>2009.4070768767765</v>
      </c>
    </row>
    <row r="17463" spans="3:3">
      <c r="C17463" s="13">
        <f t="shared" ca="1" si="1057"/>
        <v>1990.354626395507</v>
      </c>
    </row>
    <row r="17464" spans="3:3">
      <c r="C17464" s="13">
        <f t="shared" ca="1" si="1057"/>
        <v>1990.0661090765661</v>
      </c>
    </row>
    <row r="17465" spans="3:3">
      <c r="C17465" s="13">
        <f t="shared" ca="1" si="1057"/>
        <v>1992.6458119264469</v>
      </c>
    </row>
    <row r="17466" spans="3:3">
      <c r="C17466" s="13">
        <f t="shared" ca="1" si="1057"/>
        <v>1990.3782934652945</v>
      </c>
    </row>
    <row r="17467" spans="3:3">
      <c r="C17467" s="13">
        <f t="shared" ca="1" si="1057"/>
        <v>1996.4481418604644</v>
      </c>
    </row>
    <row r="17468" spans="3:3">
      <c r="C17468" s="13">
        <f t="shared" ca="1" si="1057"/>
        <v>1985.7913994528003</v>
      </c>
    </row>
    <row r="17469" spans="3:3">
      <c r="C17469" s="13">
        <f t="shared" ca="1" si="1057"/>
        <v>1990.6272333585805</v>
      </c>
    </row>
    <row r="17470" spans="3:3">
      <c r="C17470" s="13">
        <f t="shared" ca="1" si="1057"/>
        <v>2009.7396524850985</v>
      </c>
    </row>
    <row r="17471" spans="3:3">
      <c r="C17471" s="13">
        <f t="shared" ca="1" si="1057"/>
        <v>2000.2162364478097</v>
      </c>
    </row>
    <row r="17472" spans="3:3">
      <c r="C17472" s="13">
        <f t="shared" ca="1" si="1057"/>
        <v>2002.2813841301549</v>
      </c>
    </row>
    <row r="17473" spans="3:3">
      <c r="C17473" s="13">
        <f t="shared" ca="1" si="1057"/>
        <v>1994.6014288455845</v>
      </c>
    </row>
    <row r="17474" spans="3:3">
      <c r="C17474" s="13">
        <f t="shared" ca="1" si="1057"/>
        <v>1995.2022101517157</v>
      </c>
    </row>
    <row r="17475" spans="3:3">
      <c r="C17475" s="13">
        <f t="shared" ca="1" si="1057"/>
        <v>1996.6729441788339</v>
      </c>
    </row>
    <row r="17476" spans="3:3">
      <c r="C17476" s="13">
        <f t="shared" ca="1" si="1057"/>
        <v>1997.3697232759455</v>
      </c>
    </row>
    <row r="17477" spans="3:3">
      <c r="C17477" s="13">
        <f t="shared" ca="1" si="1057"/>
        <v>1988.991229675127</v>
      </c>
    </row>
    <row r="17478" spans="3:3">
      <c r="C17478" s="13">
        <f t="shared" ca="1" si="1057"/>
        <v>1989.5748434858772</v>
      </c>
    </row>
    <row r="17479" spans="3:3">
      <c r="C17479" s="13">
        <f t="shared" ca="1" si="1057"/>
        <v>2001.1462909396985</v>
      </c>
    </row>
    <row r="17480" spans="3:3">
      <c r="C17480" s="13">
        <f t="shared" ca="1" si="1057"/>
        <v>2011.7767392991461</v>
      </c>
    </row>
    <row r="17481" spans="3:3">
      <c r="C17481" s="13">
        <f t="shared" ca="1" si="1057"/>
        <v>1986.8207201639834</v>
      </c>
    </row>
    <row r="17482" spans="3:3">
      <c r="C17482" s="13">
        <f t="shared" ca="1" si="1057"/>
        <v>1986.8242765025484</v>
      </c>
    </row>
    <row r="17483" spans="3:3">
      <c r="C17483" s="13">
        <f t="shared" ca="1" si="1057"/>
        <v>1987.4247279729664</v>
      </c>
    </row>
    <row r="17484" spans="3:3">
      <c r="C17484" s="13">
        <f t="shared" ca="1" si="1057"/>
        <v>2014.6140294107784</v>
      </c>
    </row>
    <row r="17485" spans="3:3">
      <c r="C17485" s="13">
        <f t="shared" ca="1" si="1057"/>
        <v>2006.4904569372936</v>
      </c>
    </row>
    <row r="17486" spans="3:3">
      <c r="C17486" s="13">
        <f t="shared" ca="1" si="1057"/>
        <v>2006.8056833644914</v>
      </c>
    </row>
    <row r="17487" spans="3:3">
      <c r="C17487" s="13">
        <f t="shared" ca="1" si="1057"/>
        <v>1996.7754810741899</v>
      </c>
    </row>
    <row r="17488" spans="3:3">
      <c r="C17488" s="13">
        <f t="shared" ca="1" si="1057"/>
        <v>1997.1908117005908</v>
      </c>
    </row>
    <row r="17489" spans="3:3">
      <c r="C17489" s="13">
        <f t="shared" ca="1" si="1057"/>
        <v>2006.6475966799169</v>
      </c>
    </row>
    <row r="17490" spans="3:3">
      <c r="C17490" s="13">
        <f t="shared" ca="1" si="1057"/>
        <v>2012.1460994428419</v>
      </c>
    </row>
    <row r="17491" spans="3:3">
      <c r="C17491" s="13">
        <f t="shared" ca="1" si="1057"/>
        <v>1976.4603456741092</v>
      </c>
    </row>
    <row r="17492" spans="3:3">
      <c r="C17492" s="13">
        <f t="shared" ca="1" si="1057"/>
        <v>2005.1964844537385</v>
      </c>
    </row>
    <row r="17493" spans="3:3">
      <c r="C17493" s="13">
        <f t="shared" ca="1" si="1057"/>
        <v>1998.575871551368</v>
      </c>
    </row>
    <row r="17494" spans="3:3">
      <c r="C17494" s="13">
        <f t="shared" ca="1" si="1057"/>
        <v>2004.4859430181775</v>
      </c>
    </row>
    <row r="17495" spans="3:3">
      <c r="C17495" s="13">
        <f t="shared" ca="1" si="1057"/>
        <v>2017.6372541061253</v>
      </c>
    </row>
    <row r="17496" spans="3:3">
      <c r="C17496" s="13">
        <f t="shared" ref="C17496:C17559" ca="1" si="1058">NORMINV(RAND(),$D$3,$G$3)</f>
        <v>1982.4387971111364</v>
      </c>
    </row>
    <row r="17497" spans="3:3">
      <c r="C17497" s="13">
        <f t="shared" ca="1" si="1058"/>
        <v>1996.4887943412016</v>
      </c>
    </row>
    <row r="17498" spans="3:3">
      <c r="C17498" s="13">
        <f t="shared" ca="1" si="1058"/>
        <v>2003.6666583938534</v>
      </c>
    </row>
    <row r="17499" spans="3:3">
      <c r="C17499" s="13">
        <f t="shared" ca="1" si="1058"/>
        <v>1992.179816660584</v>
      </c>
    </row>
    <row r="17500" spans="3:3">
      <c r="C17500" s="13">
        <f t="shared" ca="1" si="1058"/>
        <v>2015.8352480680769</v>
      </c>
    </row>
    <row r="17501" spans="3:3">
      <c r="C17501" s="13">
        <f t="shared" ca="1" si="1058"/>
        <v>1989.5021406864669</v>
      </c>
    </row>
    <row r="17502" spans="3:3">
      <c r="C17502" s="13">
        <f t="shared" ca="1" si="1058"/>
        <v>1986.7651189445492</v>
      </c>
    </row>
    <row r="17503" spans="3:3">
      <c r="C17503" s="13">
        <f t="shared" ca="1" si="1058"/>
        <v>2026.5806821367523</v>
      </c>
    </row>
    <row r="17504" spans="3:3">
      <c r="C17504" s="13">
        <f t="shared" ca="1" si="1058"/>
        <v>2012.2438303904464</v>
      </c>
    </row>
    <row r="17505" spans="3:3">
      <c r="C17505" s="13">
        <f t="shared" ca="1" si="1058"/>
        <v>1994.5409458261133</v>
      </c>
    </row>
    <row r="17506" spans="3:3">
      <c r="C17506" s="13">
        <f t="shared" ca="1" si="1058"/>
        <v>2004.5012207956829</v>
      </c>
    </row>
    <row r="17507" spans="3:3">
      <c r="C17507" s="13">
        <f t="shared" ca="1" si="1058"/>
        <v>2000.3563116383903</v>
      </c>
    </row>
    <row r="17508" spans="3:3">
      <c r="C17508" s="13">
        <f t="shared" ca="1" si="1058"/>
        <v>2003.1955670465902</v>
      </c>
    </row>
    <row r="17509" spans="3:3">
      <c r="C17509" s="13">
        <f t="shared" ca="1" si="1058"/>
        <v>1991.7999062512395</v>
      </c>
    </row>
    <row r="17510" spans="3:3">
      <c r="C17510" s="13">
        <f t="shared" ca="1" si="1058"/>
        <v>2000.6525860285628</v>
      </c>
    </row>
    <row r="17511" spans="3:3">
      <c r="C17511" s="13">
        <f t="shared" ca="1" si="1058"/>
        <v>1983.6775651886262</v>
      </c>
    </row>
    <row r="17512" spans="3:3">
      <c r="C17512" s="13">
        <f t="shared" ca="1" si="1058"/>
        <v>1998.1393602679029</v>
      </c>
    </row>
    <row r="17513" spans="3:3">
      <c r="C17513" s="13">
        <f t="shared" ca="1" si="1058"/>
        <v>1968.4395378778406</v>
      </c>
    </row>
    <row r="17514" spans="3:3">
      <c r="C17514" s="13">
        <f t="shared" ca="1" si="1058"/>
        <v>2000.7827684799688</v>
      </c>
    </row>
    <row r="17515" spans="3:3">
      <c r="C17515" s="13">
        <f t="shared" ca="1" si="1058"/>
        <v>1990.6995799665888</v>
      </c>
    </row>
    <row r="17516" spans="3:3">
      <c r="C17516" s="13">
        <f t="shared" ca="1" si="1058"/>
        <v>2008.7629746189468</v>
      </c>
    </row>
    <row r="17517" spans="3:3">
      <c r="C17517" s="13">
        <f t="shared" ca="1" si="1058"/>
        <v>1989.8373878598675</v>
      </c>
    </row>
    <row r="17518" spans="3:3">
      <c r="C17518" s="13">
        <f t="shared" ca="1" si="1058"/>
        <v>1991.4982509129809</v>
      </c>
    </row>
    <row r="17519" spans="3:3">
      <c r="C17519" s="13">
        <f t="shared" ca="1" si="1058"/>
        <v>1980.8968652387214</v>
      </c>
    </row>
    <row r="17520" spans="3:3">
      <c r="C17520" s="13">
        <f t="shared" ca="1" si="1058"/>
        <v>1985.7423050718967</v>
      </c>
    </row>
    <row r="17521" spans="3:3">
      <c r="C17521" s="13">
        <f t="shared" ca="1" si="1058"/>
        <v>2024.4224902368017</v>
      </c>
    </row>
    <row r="17522" spans="3:3">
      <c r="C17522" s="13">
        <f t="shared" ca="1" si="1058"/>
        <v>2010.53155098612</v>
      </c>
    </row>
    <row r="17523" spans="3:3">
      <c r="C17523" s="13">
        <f t="shared" ca="1" si="1058"/>
        <v>1986.5261408380695</v>
      </c>
    </row>
    <row r="17524" spans="3:3">
      <c r="C17524" s="13">
        <f t="shared" ca="1" si="1058"/>
        <v>2012.6420113100392</v>
      </c>
    </row>
    <row r="17525" spans="3:3">
      <c r="C17525" s="13">
        <f t="shared" ca="1" si="1058"/>
        <v>2008.2260545887641</v>
      </c>
    </row>
    <row r="17526" spans="3:3">
      <c r="C17526" s="13">
        <f t="shared" ca="1" si="1058"/>
        <v>1997.120433843352</v>
      </c>
    </row>
    <row r="17527" spans="3:3">
      <c r="C17527" s="13">
        <f t="shared" ca="1" si="1058"/>
        <v>1991.2030711024734</v>
      </c>
    </row>
    <row r="17528" spans="3:3">
      <c r="C17528" s="13">
        <f t="shared" ca="1" si="1058"/>
        <v>1985.6567757104704</v>
      </c>
    </row>
    <row r="17529" spans="3:3">
      <c r="C17529" s="13">
        <f t="shared" ca="1" si="1058"/>
        <v>2000.8879790553756</v>
      </c>
    </row>
    <row r="17530" spans="3:3">
      <c r="C17530" s="13">
        <f t="shared" ca="1" si="1058"/>
        <v>1994.6539603208087</v>
      </c>
    </row>
    <row r="17531" spans="3:3">
      <c r="C17531" s="13">
        <f t="shared" ca="1" si="1058"/>
        <v>2000.0101736836621</v>
      </c>
    </row>
    <row r="17532" spans="3:3">
      <c r="C17532" s="13">
        <f t="shared" ca="1" si="1058"/>
        <v>2004.7686953986504</v>
      </c>
    </row>
    <row r="17533" spans="3:3">
      <c r="C17533" s="13">
        <f t="shared" ca="1" si="1058"/>
        <v>1988.7720292358026</v>
      </c>
    </row>
    <row r="17534" spans="3:3">
      <c r="C17534" s="13">
        <f t="shared" ca="1" si="1058"/>
        <v>1991.4398456333804</v>
      </c>
    </row>
    <row r="17535" spans="3:3">
      <c r="C17535" s="13">
        <f t="shared" ca="1" si="1058"/>
        <v>1986.4934785361929</v>
      </c>
    </row>
    <row r="17536" spans="3:3">
      <c r="C17536" s="13">
        <f t="shared" ca="1" si="1058"/>
        <v>2000.3658903587016</v>
      </c>
    </row>
    <row r="17537" spans="3:3">
      <c r="C17537" s="13">
        <f t="shared" ca="1" si="1058"/>
        <v>2005.7014018485841</v>
      </c>
    </row>
    <row r="17538" spans="3:3">
      <c r="C17538" s="13">
        <f t="shared" ca="1" si="1058"/>
        <v>2003.9602638916547</v>
      </c>
    </row>
    <row r="17539" spans="3:3">
      <c r="C17539" s="13">
        <f t="shared" ca="1" si="1058"/>
        <v>2012.1643788662357</v>
      </c>
    </row>
    <row r="17540" spans="3:3">
      <c r="C17540" s="13">
        <f t="shared" ca="1" si="1058"/>
        <v>1993.9331283909289</v>
      </c>
    </row>
    <row r="17541" spans="3:3">
      <c r="C17541" s="13">
        <f t="shared" ca="1" si="1058"/>
        <v>2004.965110052203</v>
      </c>
    </row>
    <row r="17542" spans="3:3">
      <c r="C17542" s="13">
        <f t="shared" ca="1" si="1058"/>
        <v>2007.8584656593234</v>
      </c>
    </row>
    <row r="17543" spans="3:3">
      <c r="C17543" s="13">
        <f t="shared" ca="1" si="1058"/>
        <v>2011.4286675598546</v>
      </c>
    </row>
    <row r="17544" spans="3:3">
      <c r="C17544" s="13">
        <f t="shared" ca="1" si="1058"/>
        <v>1983.5560159553613</v>
      </c>
    </row>
    <row r="17545" spans="3:3">
      <c r="C17545" s="13">
        <f t="shared" ca="1" si="1058"/>
        <v>2009.6933140897706</v>
      </c>
    </row>
    <row r="17546" spans="3:3">
      <c r="C17546" s="13">
        <f t="shared" ca="1" si="1058"/>
        <v>2004.6407796282178</v>
      </c>
    </row>
    <row r="17547" spans="3:3">
      <c r="C17547" s="13">
        <f t="shared" ca="1" si="1058"/>
        <v>1994.6966302822282</v>
      </c>
    </row>
    <row r="17548" spans="3:3">
      <c r="C17548" s="13">
        <f t="shared" ca="1" si="1058"/>
        <v>2018.720525050996</v>
      </c>
    </row>
    <row r="17549" spans="3:3">
      <c r="C17549" s="13">
        <f t="shared" ca="1" si="1058"/>
        <v>2014.9049981699836</v>
      </c>
    </row>
    <row r="17550" spans="3:3">
      <c r="C17550" s="13">
        <f t="shared" ca="1" si="1058"/>
        <v>1994.1810541504763</v>
      </c>
    </row>
    <row r="17551" spans="3:3">
      <c r="C17551" s="13">
        <f t="shared" ca="1" si="1058"/>
        <v>1987.6836547739422</v>
      </c>
    </row>
    <row r="17552" spans="3:3">
      <c r="C17552" s="13">
        <f t="shared" ca="1" si="1058"/>
        <v>1982.5814039018921</v>
      </c>
    </row>
    <row r="17553" spans="3:3">
      <c r="C17553" s="13">
        <f t="shared" ca="1" si="1058"/>
        <v>2012.6681607045823</v>
      </c>
    </row>
    <row r="17554" spans="3:3">
      <c r="C17554" s="13">
        <f t="shared" ca="1" si="1058"/>
        <v>1996.4435354643058</v>
      </c>
    </row>
    <row r="17555" spans="3:3">
      <c r="C17555" s="13">
        <f t="shared" ca="1" si="1058"/>
        <v>2005.3057142831594</v>
      </c>
    </row>
    <row r="17556" spans="3:3">
      <c r="C17556" s="13">
        <f t="shared" ca="1" si="1058"/>
        <v>1984.4991779732109</v>
      </c>
    </row>
    <row r="17557" spans="3:3">
      <c r="C17557" s="13">
        <f t="shared" ca="1" si="1058"/>
        <v>2009.5600558564245</v>
      </c>
    </row>
    <row r="17558" spans="3:3">
      <c r="C17558" s="13">
        <f t="shared" ca="1" si="1058"/>
        <v>2014.4974674114019</v>
      </c>
    </row>
    <row r="17559" spans="3:3">
      <c r="C17559" s="13">
        <f t="shared" ca="1" si="1058"/>
        <v>1989.8979645664681</v>
      </c>
    </row>
    <row r="17560" spans="3:3">
      <c r="C17560" s="13">
        <f t="shared" ref="C17560:C17623" ca="1" si="1059">NORMINV(RAND(),$D$3,$G$3)</f>
        <v>1993.9419456085277</v>
      </c>
    </row>
    <row r="17561" spans="3:3">
      <c r="C17561" s="13">
        <f t="shared" ca="1" si="1059"/>
        <v>2017.3993730044067</v>
      </c>
    </row>
    <row r="17562" spans="3:3">
      <c r="C17562" s="13">
        <f t="shared" ca="1" si="1059"/>
        <v>1984.4019531224374</v>
      </c>
    </row>
    <row r="17563" spans="3:3">
      <c r="C17563" s="13">
        <f t="shared" ca="1" si="1059"/>
        <v>2016.5994016342383</v>
      </c>
    </row>
    <row r="17564" spans="3:3">
      <c r="C17564" s="13">
        <f t="shared" ca="1" si="1059"/>
        <v>1987.9129182155614</v>
      </c>
    </row>
    <row r="17565" spans="3:3">
      <c r="C17565" s="13">
        <f t="shared" ca="1" si="1059"/>
        <v>1999.0711043391641</v>
      </c>
    </row>
    <row r="17566" spans="3:3">
      <c r="C17566" s="13">
        <f t="shared" ca="1" si="1059"/>
        <v>1991.006655488743</v>
      </c>
    </row>
    <row r="17567" spans="3:3">
      <c r="C17567" s="13">
        <f t="shared" ca="1" si="1059"/>
        <v>1986.2509171070624</v>
      </c>
    </row>
    <row r="17568" spans="3:3">
      <c r="C17568" s="13">
        <f t="shared" ca="1" si="1059"/>
        <v>1997.3888046058094</v>
      </c>
    </row>
    <row r="17569" spans="3:3">
      <c r="C17569" s="13">
        <f t="shared" ca="1" si="1059"/>
        <v>2016.7549149989111</v>
      </c>
    </row>
    <row r="17570" spans="3:3">
      <c r="C17570" s="13">
        <f t="shared" ca="1" si="1059"/>
        <v>1984.8031287337724</v>
      </c>
    </row>
    <row r="17571" spans="3:3">
      <c r="C17571" s="13">
        <f t="shared" ca="1" si="1059"/>
        <v>2009.2346137507691</v>
      </c>
    </row>
    <row r="17572" spans="3:3">
      <c r="C17572" s="13">
        <f t="shared" ca="1" si="1059"/>
        <v>2007.0431033985901</v>
      </c>
    </row>
    <row r="17573" spans="3:3">
      <c r="C17573" s="13">
        <f t="shared" ca="1" si="1059"/>
        <v>2010.0648795109973</v>
      </c>
    </row>
    <row r="17574" spans="3:3">
      <c r="C17574" s="13">
        <f t="shared" ca="1" si="1059"/>
        <v>1979.8967410951345</v>
      </c>
    </row>
    <row r="17575" spans="3:3">
      <c r="C17575" s="13">
        <f t="shared" ca="1" si="1059"/>
        <v>1996.8303183228008</v>
      </c>
    </row>
    <row r="17576" spans="3:3">
      <c r="C17576" s="13">
        <f t="shared" ca="1" si="1059"/>
        <v>1991.7938720674777</v>
      </c>
    </row>
    <row r="17577" spans="3:3">
      <c r="C17577" s="13">
        <f t="shared" ca="1" si="1059"/>
        <v>1998.362674343346</v>
      </c>
    </row>
    <row r="17578" spans="3:3">
      <c r="C17578" s="13">
        <f t="shared" ca="1" si="1059"/>
        <v>2009.4677559293877</v>
      </c>
    </row>
    <row r="17579" spans="3:3">
      <c r="C17579" s="13">
        <f t="shared" ca="1" si="1059"/>
        <v>2009.3490256260316</v>
      </c>
    </row>
    <row r="17580" spans="3:3">
      <c r="C17580" s="13">
        <f t="shared" ca="1" si="1059"/>
        <v>2005.5779142920503</v>
      </c>
    </row>
    <row r="17581" spans="3:3">
      <c r="C17581" s="13">
        <f t="shared" ca="1" si="1059"/>
        <v>1993.8971686229272</v>
      </c>
    </row>
    <row r="17582" spans="3:3">
      <c r="C17582" s="13">
        <f t="shared" ca="1" si="1059"/>
        <v>1988.9978541414098</v>
      </c>
    </row>
    <row r="17583" spans="3:3">
      <c r="C17583" s="13">
        <f t="shared" ca="1" si="1059"/>
        <v>1983.2970719269831</v>
      </c>
    </row>
    <row r="17584" spans="3:3">
      <c r="C17584" s="13">
        <f t="shared" ca="1" si="1059"/>
        <v>2002.835636529556</v>
      </c>
    </row>
    <row r="17585" spans="3:3">
      <c r="C17585" s="13">
        <f t="shared" ca="1" si="1059"/>
        <v>2005.7719314600554</v>
      </c>
    </row>
    <row r="17586" spans="3:3">
      <c r="C17586" s="13">
        <f t="shared" ca="1" si="1059"/>
        <v>2001.2221165216463</v>
      </c>
    </row>
    <row r="17587" spans="3:3">
      <c r="C17587" s="13">
        <f t="shared" ca="1" si="1059"/>
        <v>2001.5264241539792</v>
      </c>
    </row>
    <row r="17588" spans="3:3">
      <c r="C17588" s="13">
        <f t="shared" ca="1" si="1059"/>
        <v>2012.961977062025</v>
      </c>
    </row>
    <row r="17589" spans="3:3">
      <c r="C17589" s="13">
        <f t="shared" ca="1" si="1059"/>
        <v>1983.0542003242258</v>
      </c>
    </row>
    <row r="17590" spans="3:3">
      <c r="C17590" s="13">
        <f t="shared" ca="1" si="1059"/>
        <v>2006.4377367572035</v>
      </c>
    </row>
    <row r="17591" spans="3:3">
      <c r="C17591" s="13">
        <f t="shared" ca="1" si="1059"/>
        <v>1996.1797542586346</v>
      </c>
    </row>
    <row r="17592" spans="3:3">
      <c r="C17592" s="13">
        <f t="shared" ca="1" si="1059"/>
        <v>2003.663342543216</v>
      </c>
    </row>
    <row r="17593" spans="3:3">
      <c r="C17593" s="13">
        <f t="shared" ca="1" si="1059"/>
        <v>1993.647028956605</v>
      </c>
    </row>
    <row r="17594" spans="3:3">
      <c r="C17594" s="13">
        <f t="shared" ca="1" si="1059"/>
        <v>2007.4916493224764</v>
      </c>
    </row>
    <row r="17595" spans="3:3">
      <c r="C17595" s="13">
        <f t="shared" ca="1" si="1059"/>
        <v>1997.8030817568508</v>
      </c>
    </row>
    <row r="17596" spans="3:3">
      <c r="C17596" s="13">
        <f t="shared" ca="1" si="1059"/>
        <v>2009.0670667710633</v>
      </c>
    </row>
    <row r="17597" spans="3:3">
      <c r="C17597" s="13">
        <f t="shared" ca="1" si="1059"/>
        <v>1996.2143683858471</v>
      </c>
    </row>
    <row r="17598" spans="3:3">
      <c r="C17598" s="13">
        <f t="shared" ca="1" si="1059"/>
        <v>2006.8873007597645</v>
      </c>
    </row>
    <row r="17599" spans="3:3">
      <c r="C17599" s="13">
        <f t="shared" ca="1" si="1059"/>
        <v>2012.4296024899331</v>
      </c>
    </row>
    <row r="17600" spans="3:3">
      <c r="C17600" s="13">
        <f t="shared" ca="1" si="1059"/>
        <v>1983.4719894846239</v>
      </c>
    </row>
    <row r="17601" spans="3:3">
      <c r="C17601" s="13">
        <f t="shared" ca="1" si="1059"/>
        <v>1992.5372318223231</v>
      </c>
    </row>
    <row r="17602" spans="3:3">
      <c r="C17602" s="13">
        <f t="shared" ca="1" si="1059"/>
        <v>2012.8477756787029</v>
      </c>
    </row>
    <row r="17603" spans="3:3">
      <c r="C17603" s="13">
        <f t="shared" ca="1" si="1059"/>
        <v>2002.6396883135317</v>
      </c>
    </row>
    <row r="17604" spans="3:3">
      <c r="C17604" s="13">
        <f t="shared" ca="1" si="1059"/>
        <v>1987.7629644942294</v>
      </c>
    </row>
    <row r="17605" spans="3:3">
      <c r="C17605" s="13">
        <f t="shared" ca="1" si="1059"/>
        <v>2009.0217045337745</v>
      </c>
    </row>
    <row r="17606" spans="3:3">
      <c r="C17606" s="13">
        <f t="shared" ca="1" si="1059"/>
        <v>2006.0036709475528</v>
      </c>
    </row>
    <row r="17607" spans="3:3">
      <c r="C17607" s="13">
        <f t="shared" ca="1" si="1059"/>
        <v>2011.4017168011385</v>
      </c>
    </row>
    <row r="17608" spans="3:3">
      <c r="C17608" s="13">
        <f t="shared" ca="1" si="1059"/>
        <v>1987.7662904361096</v>
      </c>
    </row>
    <row r="17609" spans="3:3">
      <c r="C17609" s="13">
        <f t="shared" ca="1" si="1059"/>
        <v>1984.420441442481</v>
      </c>
    </row>
    <row r="17610" spans="3:3">
      <c r="C17610" s="13">
        <f t="shared" ca="1" si="1059"/>
        <v>2008.6015504831155</v>
      </c>
    </row>
    <row r="17611" spans="3:3">
      <c r="C17611" s="13">
        <f t="shared" ca="1" si="1059"/>
        <v>2014.5143890772474</v>
      </c>
    </row>
    <row r="17612" spans="3:3">
      <c r="C17612" s="13">
        <f t="shared" ca="1" si="1059"/>
        <v>1998.8197675886463</v>
      </c>
    </row>
    <row r="17613" spans="3:3">
      <c r="C17613" s="13">
        <f t="shared" ca="1" si="1059"/>
        <v>1995.5033857011381</v>
      </c>
    </row>
    <row r="17614" spans="3:3">
      <c r="C17614" s="13">
        <f t="shared" ca="1" si="1059"/>
        <v>2002.8609358537906</v>
      </c>
    </row>
    <row r="17615" spans="3:3">
      <c r="C17615" s="13">
        <f t="shared" ca="1" si="1059"/>
        <v>2017.1185898897288</v>
      </c>
    </row>
    <row r="17616" spans="3:3">
      <c r="C17616" s="13">
        <f t="shared" ca="1" si="1059"/>
        <v>1992.1117675230894</v>
      </c>
    </row>
    <row r="17617" spans="3:3">
      <c r="C17617" s="13">
        <f t="shared" ca="1" si="1059"/>
        <v>1995.3306336124128</v>
      </c>
    </row>
    <row r="17618" spans="3:3">
      <c r="C17618" s="13">
        <f t="shared" ca="1" si="1059"/>
        <v>2000.803440732461</v>
      </c>
    </row>
    <row r="17619" spans="3:3">
      <c r="C17619" s="13">
        <f t="shared" ca="1" si="1059"/>
        <v>1996.907251666807</v>
      </c>
    </row>
    <row r="17620" spans="3:3">
      <c r="C17620" s="13">
        <f t="shared" ca="1" si="1059"/>
        <v>1989.8715352161594</v>
      </c>
    </row>
    <row r="17621" spans="3:3">
      <c r="C17621" s="13">
        <f t="shared" ca="1" si="1059"/>
        <v>1998.2624306334515</v>
      </c>
    </row>
    <row r="17622" spans="3:3">
      <c r="C17622" s="13">
        <f t="shared" ca="1" si="1059"/>
        <v>2003.4018920377332</v>
      </c>
    </row>
    <row r="17623" spans="3:3">
      <c r="C17623" s="13">
        <f t="shared" ca="1" si="1059"/>
        <v>1991.0807848844645</v>
      </c>
    </row>
    <row r="17624" spans="3:3">
      <c r="C17624" s="13">
        <f t="shared" ref="C17624:C17687" ca="1" si="1060">NORMINV(RAND(),$D$3,$G$3)</f>
        <v>2003.0207268260303</v>
      </c>
    </row>
    <row r="17625" spans="3:3">
      <c r="C17625" s="13">
        <f t="shared" ca="1" si="1060"/>
        <v>1989.7723561937567</v>
      </c>
    </row>
    <row r="17626" spans="3:3">
      <c r="C17626" s="13">
        <f t="shared" ca="1" si="1060"/>
        <v>1998.8706675421183</v>
      </c>
    </row>
    <row r="17627" spans="3:3">
      <c r="C17627" s="13">
        <f t="shared" ca="1" si="1060"/>
        <v>2014.052878100867</v>
      </c>
    </row>
    <row r="17628" spans="3:3">
      <c r="C17628" s="13">
        <f t="shared" ca="1" si="1060"/>
        <v>2000.2027620189319</v>
      </c>
    </row>
    <row r="17629" spans="3:3">
      <c r="C17629" s="13">
        <f t="shared" ca="1" si="1060"/>
        <v>1999.775674664287</v>
      </c>
    </row>
    <row r="17630" spans="3:3">
      <c r="C17630" s="13">
        <f t="shared" ca="1" si="1060"/>
        <v>2001.5766544622575</v>
      </c>
    </row>
    <row r="17631" spans="3:3">
      <c r="C17631" s="13">
        <f t="shared" ca="1" si="1060"/>
        <v>2000.0422377409889</v>
      </c>
    </row>
    <row r="17632" spans="3:3">
      <c r="C17632" s="13">
        <f t="shared" ca="1" si="1060"/>
        <v>2008.9432196158189</v>
      </c>
    </row>
    <row r="17633" spans="3:3">
      <c r="C17633" s="13">
        <f t="shared" ca="1" si="1060"/>
        <v>1995.0813327966669</v>
      </c>
    </row>
    <row r="17634" spans="3:3">
      <c r="C17634" s="13">
        <f t="shared" ca="1" si="1060"/>
        <v>2005.9088970482494</v>
      </c>
    </row>
    <row r="17635" spans="3:3">
      <c r="C17635" s="13">
        <f t="shared" ca="1" si="1060"/>
        <v>2004.4374323549973</v>
      </c>
    </row>
    <row r="17636" spans="3:3">
      <c r="C17636" s="13">
        <f t="shared" ca="1" si="1060"/>
        <v>2004.6780718773769</v>
      </c>
    </row>
    <row r="17637" spans="3:3">
      <c r="C17637" s="13">
        <f t="shared" ca="1" si="1060"/>
        <v>1996.839426283625</v>
      </c>
    </row>
    <row r="17638" spans="3:3">
      <c r="C17638" s="13">
        <f t="shared" ca="1" si="1060"/>
        <v>2021.1857424949726</v>
      </c>
    </row>
    <row r="17639" spans="3:3">
      <c r="C17639" s="13">
        <f t="shared" ca="1" si="1060"/>
        <v>2000.2114198692955</v>
      </c>
    </row>
    <row r="17640" spans="3:3">
      <c r="C17640" s="13">
        <f t="shared" ca="1" si="1060"/>
        <v>1998.6297540008886</v>
      </c>
    </row>
    <row r="17641" spans="3:3">
      <c r="C17641" s="13">
        <f t="shared" ca="1" si="1060"/>
        <v>1994.082091802223</v>
      </c>
    </row>
    <row r="17642" spans="3:3">
      <c r="C17642" s="13">
        <f t="shared" ca="1" si="1060"/>
        <v>2003.4738497753963</v>
      </c>
    </row>
    <row r="17643" spans="3:3">
      <c r="C17643" s="13">
        <f t="shared" ca="1" si="1060"/>
        <v>2001.7168685452416</v>
      </c>
    </row>
    <row r="17644" spans="3:3">
      <c r="C17644" s="13">
        <f t="shared" ca="1" si="1060"/>
        <v>1985.8598137828708</v>
      </c>
    </row>
    <row r="17645" spans="3:3">
      <c r="C17645" s="13">
        <f t="shared" ca="1" si="1060"/>
        <v>2009.3644413717197</v>
      </c>
    </row>
    <row r="17646" spans="3:3">
      <c r="C17646" s="13">
        <f t="shared" ca="1" si="1060"/>
        <v>2007.1234974203912</v>
      </c>
    </row>
    <row r="17647" spans="3:3">
      <c r="C17647" s="13">
        <f t="shared" ca="1" si="1060"/>
        <v>1997.5021648504151</v>
      </c>
    </row>
    <row r="17648" spans="3:3">
      <c r="C17648" s="13">
        <f t="shared" ca="1" si="1060"/>
        <v>2000.6304964169174</v>
      </c>
    </row>
    <row r="17649" spans="3:3">
      <c r="C17649" s="13">
        <f t="shared" ca="1" si="1060"/>
        <v>2000.3551556683774</v>
      </c>
    </row>
    <row r="17650" spans="3:3">
      <c r="C17650" s="13">
        <f t="shared" ca="1" si="1060"/>
        <v>1988.174422763055</v>
      </c>
    </row>
    <row r="17651" spans="3:3">
      <c r="C17651" s="13">
        <f t="shared" ca="1" si="1060"/>
        <v>2000.1730522152959</v>
      </c>
    </row>
    <row r="17652" spans="3:3">
      <c r="C17652" s="13">
        <f t="shared" ca="1" si="1060"/>
        <v>1999.8106403910722</v>
      </c>
    </row>
    <row r="17653" spans="3:3">
      <c r="C17653" s="13">
        <f t="shared" ca="1" si="1060"/>
        <v>1995.2367037383565</v>
      </c>
    </row>
    <row r="17654" spans="3:3">
      <c r="C17654" s="13">
        <f t="shared" ca="1" si="1060"/>
        <v>2006.6995709425616</v>
      </c>
    </row>
    <row r="17655" spans="3:3">
      <c r="C17655" s="13">
        <f t="shared" ca="1" si="1060"/>
        <v>2006.9293285641879</v>
      </c>
    </row>
    <row r="17656" spans="3:3">
      <c r="C17656" s="13">
        <f t="shared" ca="1" si="1060"/>
        <v>2000.8272499983798</v>
      </c>
    </row>
    <row r="17657" spans="3:3">
      <c r="C17657" s="13">
        <f t="shared" ca="1" si="1060"/>
        <v>1999.2832040832634</v>
      </c>
    </row>
    <row r="17658" spans="3:3">
      <c r="C17658" s="13">
        <f t="shared" ca="1" si="1060"/>
        <v>1998.4365954781995</v>
      </c>
    </row>
    <row r="17659" spans="3:3">
      <c r="C17659" s="13">
        <f t="shared" ca="1" si="1060"/>
        <v>2003.5908746531977</v>
      </c>
    </row>
    <row r="17660" spans="3:3">
      <c r="C17660" s="13">
        <f t="shared" ca="1" si="1060"/>
        <v>1995.1626290354297</v>
      </c>
    </row>
    <row r="17661" spans="3:3">
      <c r="C17661" s="13">
        <f t="shared" ca="1" si="1060"/>
        <v>1989.9496193692532</v>
      </c>
    </row>
    <row r="17662" spans="3:3">
      <c r="C17662" s="13">
        <f t="shared" ca="1" si="1060"/>
        <v>2005.6297235690611</v>
      </c>
    </row>
    <row r="17663" spans="3:3">
      <c r="C17663" s="13">
        <f t="shared" ca="1" si="1060"/>
        <v>1996.5602067954412</v>
      </c>
    </row>
    <row r="17664" spans="3:3">
      <c r="C17664" s="13">
        <f t="shared" ca="1" si="1060"/>
        <v>1997.889531857764</v>
      </c>
    </row>
    <row r="17665" spans="3:3">
      <c r="C17665" s="13">
        <f t="shared" ca="1" si="1060"/>
        <v>1987.4116920028657</v>
      </c>
    </row>
    <row r="17666" spans="3:3">
      <c r="C17666" s="13">
        <f t="shared" ca="1" si="1060"/>
        <v>2016.7270120609367</v>
      </c>
    </row>
    <row r="17667" spans="3:3">
      <c r="C17667" s="13">
        <f t="shared" ca="1" si="1060"/>
        <v>2010.8643189584641</v>
      </c>
    </row>
    <row r="17668" spans="3:3">
      <c r="C17668" s="13">
        <f t="shared" ca="1" si="1060"/>
        <v>1987.8788174196018</v>
      </c>
    </row>
    <row r="17669" spans="3:3">
      <c r="C17669" s="13">
        <f t="shared" ca="1" si="1060"/>
        <v>1999.0542509244815</v>
      </c>
    </row>
    <row r="17670" spans="3:3">
      <c r="C17670" s="13">
        <f t="shared" ca="1" si="1060"/>
        <v>2002.9738847977135</v>
      </c>
    </row>
    <row r="17671" spans="3:3">
      <c r="C17671" s="13">
        <f t="shared" ca="1" si="1060"/>
        <v>1989.7397483515108</v>
      </c>
    </row>
    <row r="17672" spans="3:3">
      <c r="C17672" s="13">
        <f t="shared" ca="1" si="1060"/>
        <v>1997.1253169080437</v>
      </c>
    </row>
    <row r="17673" spans="3:3">
      <c r="C17673" s="13">
        <f t="shared" ca="1" si="1060"/>
        <v>2002.4120381175685</v>
      </c>
    </row>
    <row r="17674" spans="3:3">
      <c r="C17674" s="13">
        <f t="shared" ca="1" si="1060"/>
        <v>2000.3952429923042</v>
      </c>
    </row>
    <row r="17675" spans="3:3">
      <c r="C17675" s="13">
        <f t="shared" ca="1" si="1060"/>
        <v>2005.4215584052445</v>
      </c>
    </row>
    <row r="17676" spans="3:3">
      <c r="C17676" s="13">
        <f t="shared" ca="1" si="1060"/>
        <v>1992.1489389154094</v>
      </c>
    </row>
    <row r="17677" spans="3:3">
      <c r="C17677" s="13">
        <f t="shared" ca="1" si="1060"/>
        <v>2006.163600552097</v>
      </c>
    </row>
    <row r="17678" spans="3:3">
      <c r="C17678" s="13">
        <f t="shared" ca="1" si="1060"/>
        <v>1997.0268234486332</v>
      </c>
    </row>
    <row r="17679" spans="3:3">
      <c r="C17679" s="13">
        <f t="shared" ca="1" si="1060"/>
        <v>2000.2723538277128</v>
      </c>
    </row>
    <row r="17680" spans="3:3">
      <c r="C17680" s="13">
        <f t="shared" ca="1" si="1060"/>
        <v>1993.2808359841631</v>
      </c>
    </row>
    <row r="17681" spans="3:3">
      <c r="C17681" s="13">
        <f t="shared" ca="1" si="1060"/>
        <v>1997.3107494960491</v>
      </c>
    </row>
    <row r="17682" spans="3:3">
      <c r="C17682" s="13">
        <f t="shared" ca="1" si="1060"/>
        <v>1985.7745401391226</v>
      </c>
    </row>
    <row r="17683" spans="3:3">
      <c r="C17683" s="13">
        <f t="shared" ca="1" si="1060"/>
        <v>1983.6859841178834</v>
      </c>
    </row>
    <row r="17684" spans="3:3">
      <c r="C17684" s="13">
        <f t="shared" ca="1" si="1060"/>
        <v>2017.2816147329731</v>
      </c>
    </row>
    <row r="17685" spans="3:3">
      <c r="C17685" s="13">
        <f t="shared" ca="1" si="1060"/>
        <v>1982.0691402428151</v>
      </c>
    </row>
    <row r="17686" spans="3:3">
      <c r="C17686" s="13">
        <f t="shared" ca="1" si="1060"/>
        <v>2006.078014563175</v>
      </c>
    </row>
    <row r="17687" spans="3:3">
      <c r="C17687" s="13">
        <f t="shared" ca="1" si="1060"/>
        <v>1998.8002775552654</v>
      </c>
    </row>
    <row r="17688" spans="3:3">
      <c r="C17688" s="13">
        <f t="shared" ref="C17688:C17751" ca="1" si="1061">NORMINV(RAND(),$D$3,$G$3)</f>
        <v>2021.971636146953</v>
      </c>
    </row>
    <row r="17689" spans="3:3">
      <c r="C17689" s="13">
        <f t="shared" ca="1" si="1061"/>
        <v>1996.2111893686229</v>
      </c>
    </row>
    <row r="17690" spans="3:3">
      <c r="C17690" s="13">
        <f t="shared" ca="1" si="1061"/>
        <v>2012.3263861258613</v>
      </c>
    </row>
    <row r="17691" spans="3:3">
      <c r="C17691" s="13">
        <f t="shared" ca="1" si="1061"/>
        <v>1995.1893708963978</v>
      </c>
    </row>
    <row r="17692" spans="3:3">
      <c r="C17692" s="13">
        <f t="shared" ca="1" si="1061"/>
        <v>2016.8598540931223</v>
      </c>
    </row>
    <row r="17693" spans="3:3">
      <c r="C17693" s="13">
        <f t="shared" ca="1" si="1061"/>
        <v>2013.8927971405112</v>
      </c>
    </row>
    <row r="17694" spans="3:3">
      <c r="C17694" s="13">
        <f t="shared" ca="1" si="1061"/>
        <v>1982.6504779094687</v>
      </c>
    </row>
    <row r="17695" spans="3:3">
      <c r="C17695" s="13">
        <f t="shared" ca="1" si="1061"/>
        <v>2005.9374633879411</v>
      </c>
    </row>
    <row r="17696" spans="3:3">
      <c r="C17696" s="13">
        <f t="shared" ca="1" si="1061"/>
        <v>2006.7513822002752</v>
      </c>
    </row>
    <row r="17697" spans="3:3">
      <c r="C17697" s="13">
        <f t="shared" ca="1" si="1061"/>
        <v>2011.5413807634457</v>
      </c>
    </row>
    <row r="17698" spans="3:3">
      <c r="C17698" s="13">
        <f t="shared" ca="1" si="1061"/>
        <v>2005.511202550226</v>
      </c>
    </row>
    <row r="17699" spans="3:3">
      <c r="C17699" s="13">
        <f t="shared" ca="1" si="1061"/>
        <v>2004.7725567178932</v>
      </c>
    </row>
    <row r="17700" spans="3:3">
      <c r="C17700" s="13">
        <f t="shared" ca="1" si="1061"/>
        <v>1987.1204897316832</v>
      </c>
    </row>
    <row r="17701" spans="3:3">
      <c r="C17701" s="13">
        <f t="shared" ca="1" si="1061"/>
        <v>1991.3807452063231</v>
      </c>
    </row>
    <row r="17702" spans="3:3">
      <c r="C17702" s="13">
        <f t="shared" ca="1" si="1061"/>
        <v>2020.7816453554344</v>
      </c>
    </row>
    <row r="17703" spans="3:3">
      <c r="C17703" s="13">
        <f t="shared" ca="1" si="1061"/>
        <v>2008.8258966950139</v>
      </c>
    </row>
    <row r="17704" spans="3:3">
      <c r="C17704" s="13">
        <f t="shared" ca="1" si="1061"/>
        <v>2000.3301691199292</v>
      </c>
    </row>
    <row r="17705" spans="3:3">
      <c r="C17705" s="13">
        <f t="shared" ca="1" si="1061"/>
        <v>1992.2972490379632</v>
      </c>
    </row>
    <row r="17706" spans="3:3">
      <c r="C17706" s="13">
        <f t="shared" ca="1" si="1061"/>
        <v>1997.1488593791466</v>
      </c>
    </row>
    <row r="17707" spans="3:3">
      <c r="C17707" s="13">
        <f t="shared" ca="1" si="1061"/>
        <v>1996.2469552501507</v>
      </c>
    </row>
    <row r="17708" spans="3:3">
      <c r="C17708" s="13">
        <f t="shared" ca="1" si="1061"/>
        <v>1997.0468108463087</v>
      </c>
    </row>
    <row r="17709" spans="3:3">
      <c r="C17709" s="13">
        <f t="shared" ca="1" si="1061"/>
        <v>1987.0808058696814</v>
      </c>
    </row>
    <row r="17710" spans="3:3">
      <c r="C17710" s="13">
        <f t="shared" ca="1" si="1061"/>
        <v>1998.9927438181935</v>
      </c>
    </row>
    <row r="17711" spans="3:3">
      <c r="C17711" s="13">
        <f t="shared" ca="1" si="1061"/>
        <v>2001.1199226684582</v>
      </c>
    </row>
    <row r="17712" spans="3:3">
      <c r="C17712" s="13">
        <f t="shared" ca="1" si="1061"/>
        <v>2009.4865274069712</v>
      </c>
    </row>
    <row r="17713" spans="3:3">
      <c r="C17713" s="13">
        <f t="shared" ca="1" si="1061"/>
        <v>1979.8862391045236</v>
      </c>
    </row>
    <row r="17714" spans="3:3">
      <c r="C17714" s="13">
        <f t="shared" ca="1" si="1061"/>
        <v>2017.5230368501163</v>
      </c>
    </row>
    <row r="17715" spans="3:3">
      <c r="C17715" s="13">
        <f t="shared" ca="1" si="1061"/>
        <v>2008.0195289143696</v>
      </c>
    </row>
    <row r="17716" spans="3:3">
      <c r="C17716" s="13">
        <f t="shared" ca="1" si="1061"/>
        <v>2000.1715550574452</v>
      </c>
    </row>
    <row r="17717" spans="3:3">
      <c r="C17717" s="13">
        <f t="shared" ca="1" si="1061"/>
        <v>1981.2899131949541</v>
      </c>
    </row>
    <row r="17718" spans="3:3">
      <c r="C17718" s="13">
        <f t="shared" ca="1" si="1061"/>
        <v>1985.5128452222336</v>
      </c>
    </row>
    <row r="17719" spans="3:3">
      <c r="C17719" s="13">
        <f t="shared" ca="1" si="1061"/>
        <v>1989.094243746403</v>
      </c>
    </row>
    <row r="17720" spans="3:3">
      <c r="C17720" s="13">
        <f t="shared" ca="1" si="1061"/>
        <v>2010.2416938262695</v>
      </c>
    </row>
    <row r="17721" spans="3:3">
      <c r="C17721" s="13">
        <f t="shared" ca="1" si="1061"/>
        <v>2012.7563725780353</v>
      </c>
    </row>
    <row r="17722" spans="3:3">
      <c r="C17722" s="13">
        <f t="shared" ca="1" si="1061"/>
        <v>2003.8996523827852</v>
      </c>
    </row>
    <row r="17723" spans="3:3">
      <c r="C17723" s="13">
        <f t="shared" ca="1" si="1061"/>
        <v>2008.2131318670597</v>
      </c>
    </row>
    <row r="17724" spans="3:3">
      <c r="C17724" s="13">
        <f t="shared" ca="1" si="1061"/>
        <v>2006.4772437312652</v>
      </c>
    </row>
    <row r="17725" spans="3:3">
      <c r="C17725" s="13">
        <f t="shared" ca="1" si="1061"/>
        <v>2003.0780980888162</v>
      </c>
    </row>
    <row r="17726" spans="3:3">
      <c r="C17726" s="13">
        <f t="shared" ca="1" si="1061"/>
        <v>1981.7524122463938</v>
      </c>
    </row>
    <row r="17727" spans="3:3">
      <c r="C17727" s="13">
        <f t="shared" ca="1" si="1061"/>
        <v>2006.7294701903163</v>
      </c>
    </row>
    <row r="17728" spans="3:3">
      <c r="C17728" s="13">
        <f t="shared" ca="1" si="1061"/>
        <v>2000.0462451108515</v>
      </c>
    </row>
    <row r="17729" spans="3:3">
      <c r="C17729" s="13">
        <f t="shared" ca="1" si="1061"/>
        <v>2000.2443209129599</v>
      </c>
    </row>
    <row r="17730" spans="3:3">
      <c r="C17730" s="13">
        <f t="shared" ca="1" si="1061"/>
        <v>2010.1295347031876</v>
      </c>
    </row>
    <row r="17731" spans="3:3">
      <c r="C17731" s="13">
        <f t="shared" ca="1" si="1061"/>
        <v>2005.0050677496363</v>
      </c>
    </row>
    <row r="17732" spans="3:3">
      <c r="C17732" s="13">
        <f t="shared" ca="1" si="1061"/>
        <v>2005.3911786913329</v>
      </c>
    </row>
    <row r="17733" spans="3:3">
      <c r="C17733" s="13">
        <f t="shared" ca="1" si="1061"/>
        <v>2021.8280047832841</v>
      </c>
    </row>
    <row r="17734" spans="3:3">
      <c r="C17734" s="13">
        <f t="shared" ca="1" si="1061"/>
        <v>2026.7101600191183</v>
      </c>
    </row>
    <row r="17735" spans="3:3">
      <c r="C17735" s="13">
        <f t="shared" ca="1" si="1061"/>
        <v>2003.7494108029937</v>
      </c>
    </row>
    <row r="17736" spans="3:3">
      <c r="C17736" s="13">
        <f t="shared" ca="1" si="1061"/>
        <v>2009.4313435804447</v>
      </c>
    </row>
    <row r="17737" spans="3:3">
      <c r="C17737" s="13">
        <f t="shared" ca="1" si="1061"/>
        <v>1988.2933725370704</v>
      </c>
    </row>
    <row r="17738" spans="3:3">
      <c r="C17738" s="13">
        <f t="shared" ca="1" si="1061"/>
        <v>2007.2807828295065</v>
      </c>
    </row>
    <row r="17739" spans="3:3">
      <c r="C17739" s="13">
        <f t="shared" ca="1" si="1061"/>
        <v>1996.3546670275668</v>
      </c>
    </row>
    <row r="17740" spans="3:3">
      <c r="C17740" s="13">
        <f t="shared" ca="1" si="1061"/>
        <v>1994.5660450307557</v>
      </c>
    </row>
    <row r="17741" spans="3:3">
      <c r="C17741" s="13">
        <f t="shared" ca="1" si="1061"/>
        <v>2006.1586237443673</v>
      </c>
    </row>
    <row r="17742" spans="3:3">
      <c r="C17742" s="13">
        <f t="shared" ca="1" si="1061"/>
        <v>2000.7829447877582</v>
      </c>
    </row>
    <row r="17743" spans="3:3">
      <c r="C17743" s="13">
        <f t="shared" ca="1" si="1061"/>
        <v>2006.0560220752823</v>
      </c>
    </row>
    <row r="17744" spans="3:3">
      <c r="C17744" s="13">
        <f t="shared" ca="1" si="1061"/>
        <v>1992.6465068671239</v>
      </c>
    </row>
    <row r="17745" spans="3:3">
      <c r="C17745" s="13">
        <f t="shared" ca="1" si="1061"/>
        <v>2024.6117384519662</v>
      </c>
    </row>
    <row r="17746" spans="3:3">
      <c r="C17746" s="13">
        <f t="shared" ca="1" si="1061"/>
        <v>1986.4520831603925</v>
      </c>
    </row>
    <row r="17747" spans="3:3">
      <c r="C17747" s="13">
        <f t="shared" ca="1" si="1061"/>
        <v>2008.8001276898567</v>
      </c>
    </row>
    <row r="17748" spans="3:3">
      <c r="C17748" s="13">
        <f t="shared" ca="1" si="1061"/>
        <v>2002.6174667261303</v>
      </c>
    </row>
    <row r="17749" spans="3:3">
      <c r="C17749" s="13">
        <f t="shared" ca="1" si="1061"/>
        <v>2002.042803453121</v>
      </c>
    </row>
    <row r="17750" spans="3:3">
      <c r="C17750" s="13">
        <f t="shared" ca="1" si="1061"/>
        <v>1996.5144026601358</v>
      </c>
    </row>
    <row r="17751" spans="3:3">
      <c r="C17751" s="13">
        <f t="shared" ca="1" si="1061"/>
        <v>2002.7037623261656</v>
      </c>
    </row>
    <row r="17752" spans="3:3">
      <c r="C17752" s="13">
        <f t="shared" ref="C17752:C17815" ca="1" si="1062">NORMINV(RAND(),$D$3,$G$3)</f>
        <v>2012.1314103669611</v>
      </c>
    </row>
    <row r="17753" spans="3:3">
      <c r="C17753" s="13">
        <f t="shared" ca="1" si="1062"/>
        <v>1991.0135500094009</v>
      </c>
    </row>
    <row r="17754" spans="3:3">
      <c r="C17754" s="13">
        <f t="shared" ca="1" si="1062"/>
        <v>2005.9720706740218</v>
      </c>
    </row>
    <row r="17755" spans="3:3">
      <c r="C17755" s="13">
        <f t="shared" ca="1" si="1062"/>
        <v>1990.6384943903065</v>
      </c>
    </row>
    <row r="17756" spans="3:3">
      <c r="C17756" s="13">
        <f t="shared" ca="1" si="1062"/>
        <v>1980.6811920256409</v>
      </c>
    </row>
    <row r="17757" spans="3:3">
      <c r="C17757" s="13">
        <f t="shared" ca="1" si="1062"/>
        <v>1996.5739698674938</v>
      </c>
    </row>
    <row r="17758" spans="3:3">
      <c r="C17758" s="13">
        <f t="shared" ca="1" si="1062"/>
        <v>2000.6530006885534</v>
      </c>
    </row>
    <row r="17759" spans="3:3">
      <c r="C17759" s="13">
        <f t="shared" ca="1" si="1062"/>
        <v>1999.6488948180365</v>
      </c>
    </row>
    <row r="17760" spans="3:3">
      <c r="C17760" s="13">
        <f t="shared" ca="1" si="1062"/>
        <v>2000.7938664473004</v>
      </c>
    </row>
    <row r="17761" spans="3:3">
      <c r="C17761" s="13">
        <f t="shared" ca="1" si="1062"/>
        <v>1989.1520150763326</v>
      </c>
    </row>
    <row r="17762" spans="3:3">
      <c r="C17762" s="13">
        <f t="shared" ca="1" si="1062"/>
        <v>1996.9615716149017</v>
      </c>
    </row>
    <row r="17763" spans="3:3">
      <c r="C17763" s="13">
        <f t="shared" ca="1" si="1062"/>
        <v>2003.8374142288653</v>
      </c>
    </row>
    <row r="17764" spans="3:3">
      <c r="C17764" s="13">
        <f t="shared" ca="1" si="1062"/>
        <v>1995.9746844503554</v>
      </c>
    </row>
    <row r="17765" spans="3:3">
      <c r="C17765" s="13">
        <f t="shared" ca="1" si="1062"/>
        <v>1996.2300945376583</v>
      </c>
    </row>
    <row r="17766" spans="3:3">
      <c r="C17766" s="13">
        <f t="shared" ca="1" si="1062"/>
        <v>2012.2581823484782</v>
      </c>
    </row>
    <row r="17767" spans="3:3">
      <c r="C17767" s="13">
        <f t="shared" ca="1" si="1062"/>
        <v>2013.3646841650971</v>
      </c>
    </row>
    <row r="17768" spans="3:3">
      <c r="C17768" s="13">
        <f t="shared" ca="1" si="1062"/>
        <v>1994.1905670065087</v>
      </c>
    </row>
    <row r="17769" spans="3:3">
      <c r="C17769" s="13">
        <f t="shared" ca="1" si="1062"/>
        <v>2029.5671799623742</v>
      </c>
    </row>
    <row r="17770" spans="3:3">
      <c r="C17770" s="13">
        <f t="shared" ca="1" si="1062"/>
        <v>2003.7938337127346</v>
      </c>
    </row>
    <row r="17771" spans="3:3">
      <c r="C17771" s="13">
        <f t="shared" ca="1" si="1062"/>
        <v>2002.2433372232881</v>
      </c>
    </row>
    <row r="17772" spans="3:3">
      <c r="C17772" s="13">
        <f t="shared" ca="1" si="1062"/>
        <v>1992.8333332602128</v>
      </c>
    </row>
    <row r="17773" spans="3:3">
      <c r="C17773" s="13">
        <f t="shared" ca="1" si="1062"/>
        <v>2016.8982923093033</v>
      </c>
    </row>
    <row r="17774" spans="3:3">
      <c r="C17774" s="13">
        <f t="shared" ca="1" si="1062"/>
        <v>2008.4120699949219</v>
      </c>
    </row>
    <row r="17775" spans="3:3">
      <c r="C17775" s="13">
        <f t="shared" ca="1" si="1062"/>
        <v>2001.7734641681755</v>
      </c>
    </row>
    <row r="17776" spans="3:3">
      <c r="C17776" s="13">
        <f t="shared" ca="1" si="1062"/>
        <v>1988.2951823062572</v>
      </c>
    </row>
    <row r="17777" spans="3:3">
      <c r="C17777" s="13">
        <f t="shared" ca="1" si="1062"/>
        <v>2020.2549708558263</v>
      </c>
    </row>
    <row r="17778" spans="3:3">
      <c r="C17778" s="13">
        <f t="shared" ca="1" si="1062"/>
        <v>1990.2668733995633</v>
      </c>
    </row>
    <row r="17779" spans="3:3">
      <c r="C17779" s="13">
        <f t="shared" ca="1" si="1062"/>
        <v>1995.4759262749942</v>
      </c>
    </row>
    <row r="17780" spans="3:3">
      <c r="C17780" s="13">
        <f t="shared" ca="1" si="1062"/>
        <v>1996.644956006425</v>
      </c>
    </row>
    <row r="17781" spans="3:3">
      <c r="C17781" s="13">
        <f t="shared" ca="1" si="1062"/>
        <v>2012.2629129261538</v>
      </c>
    </row>
    <row r="17782" spans="3:3">
      <c r="C17782" s="13">
        <f t="shared" ca="1" si="1062"/>
        <v>2012.1925304791066</v>
      </c>
    </row>
    <row r="17783" spans="3:3">
      <c r="C17783" s="13">
        <f t="shared" ca="1" si="1062"/>
        <v>1984.3312375237356</v>
      </c>
    </row>
    <row r="17784" spans="3:3">
      <c r="C17784" s="13">
        <f t="shared" ca="1" si="1062"/>
        <v>1998.233414709282</v>
      </c>
    </row>
    <row r="17785" spans="3:3">
      <c r="C17785" s="13">
        <f t="shared" ca="1" si="1062"/>
        <v>1992.8050496012227</v>
      </c>
    </row>
    <row r="17786" spans="3:3">
      <c r="C17786" s="13">
        <f t="shared" ca="1" si="1062"/>
        <v>1993.3584752927427</v>
      </c>
    </row>
    <row r="17787" spans="3:3">
      <c r="C17787" s="13">
        <f t="shared" ca="1" si="1062"/>
        <v>2008.8690797253776</v>
      </c>
    </row>
    <row r="17788" spans="3:3">
      <c r="C17788" s="13">
        <f t="shared" ca="1" si="1062"/>
        <v>2025.379328456497</v>
      </c>
    </row>
    <row r="17789" spans="3:3">
      <c r="C17789" s="13">
        <f t="shared" ca="1" si="1062"/>
        <v>1995.0558087216302</v>
      </c>
    </row>
    <row r="17790" spans="3:3">
      <c r="C17790" s="13">
        <f t="shared" ca="1" si="1062"/>
        <v>2029.8239527928138</v>
      </c>
    </row>
    <row r="17791" spans="3:3">
      <c r="C17791" s="13">
        <f t="shared" ca="1" si="1062"/>
        <v>1994.0638315294273</v>
      </c>
    </row>
    <row r="17792" spans="3:3">
      <c r="C17792" s="13">
        <f t="shared" ca="1" si="1062"/>
        <v>2004.8608404028093</v>
      </c>
    </row>
    <row r="17793" spans="3:3">
      <c r="C17793" s="13">
        <f t="shared" ca="1" si="1062"/>
        <v>1993.1736931367675</v>
      </c>
    </row>
    <row r="17794" spans="3:3">
      <c r="C17794" s="13">
        <f t="shared" ca="1" si="1062"/>
        <v>2005.6002437343386</v>
      </c>
    </row>
    <row r="17795" spans="3:3">
      <c r="C17795" s="13">
        <f t="shared" ca="1" si="1062"/>
        <v>2001.674146964488</v>
      </c>
    </row>
    <row r="17796" spans="3:3">
      <c r="C17796" s="13">
        <f t="shared" ca="1" si="1062"/>
        <v>2003.9910297586841</v>
      </c>
    </row>
    <row r="17797" spans="3:3">
      <c r="C17797" s="13">
        <f t="shared" ca="1" si="1062"/>
        <v>2002.1851284512529</v>
      </c>
    </row>
    <row r="17798" spans="3:3">
      <c r="C17798" s="13">
        <f t="shared" ca="1" si="1062"/>
        <v>2018.8003583127488</v>
      </c>
    </row>
    <row r="17799" spans="3:3">
      <c r="C17799" s="13">
        <f t="shared" ca="1" si="1062"/>
        <v>2000.2103835736395</v>
      </c>
    </row>
    <row r="17800" spans="3:3">
      <c r="C17800" s="13">
        <f t="shared" ca="1" si="1062"/>
        <v>2011.9319820034082</v>
      </c>
    </row>
    <row r="17801" spans="3:3">
      <c r="C17801" s="13">
        <f t="shared" ca="1" si="1062"/>
        <v>1990.206598616948</v>
      </c>
    </row>
    <row r="17802" spans="3:3">
      <c r="C17802" s="13">
        <f t="shared" ca="1" si="1062"/>
        <v>2022.9645236094293</v>
      </c>
    </row>
    <row r="17803" spans="3:3">
      <c r="C17803" s="13">
        <f t="shared" ca="1" si="1062"/>
        <v>1996.2759855124532</v>
      </c>
    </row>
    <row r="17804" spans="3:3">
      <c r="C17804" s="13">
        <f t="shared" ca="1" si="1062"/>
        <v>2011.5838022835344</v>
      </c>
    </row>
    <row r="17805" spans="3:3">
      <c r="C17805" s="13">
        <f t="shared" ca="1" si="1062"/>
        <v>2018.9865697320374</v>
      </c>
    </row>
    <row r="17806" spans="3:3">
      <c r="C17806" s="13">
        <f t="shared" ca="1" si="1062"/>
        <v>1987.3452782421127</v>
      </c>
    </row>
    <row r="17807" spans="3:3">
      <c r="C17807" s="13">
        <f t="shared" ca="1" si="1062"/>
        <v>1974.9693205713775</v>
      </c>
    </row>
    <row r="17808" spans="3:3">
      <c r="C17808" s="13">
        <f t="shared" ca="1" si="1062"/>
        <v>2007.1538896575312</v>
      </c>
    </row>
    <row r="17809" spans="3:3">
      <c r="C17809" s="13">
        <f t="shared" ca="1" si="1062"/>
        <v>2008.5156426059377</v>
      </c>
    </row>
    <row r="17810" spans="3:3">
      <c r="C17810" s="13">
        <f t="shared" ca="1" si="1062"/>
        <v>1994.9147055258213</v>
      </c>
    </row>
    <row r="17811" spans="3:3">
      <c r="C17811" s="13">
        <f t="shared" ca="1" si="1062"/>
        <v>2018.0273928155623</v>
      </c>
    </row>
    <row r="17812" spans="3:3">
      <c r="C17812" s="13">
        <f t="shared" ca="1" si="1062"/>
        <v>2000.9982722882592</v>
      </c>
    </row>
    <row r="17813" spans="3:3">
      <c r="C17813" s="13">
        <f t="shared" ca="1" si="1062"/>
        <v>2002.2640141510149</v>
      </c>
    </row>
    <row r="17814" spans="3:3">
      <c r="C17814" s="13">
        <f t="shared" ca="1" si="1062"/>
        <v>2013.9290123576347</v>
      </c>
    </row>
    <row r="17815" spans="3:3">
      <c r="C17815" s="13">
        <f t="shared" ca="1" si="1062"/>
        <v>2010.2475928719148</v>
      </c>
    </row>
    <row r="17816" spans="3:3">
      <c r="C17816" s="13">
        <f t="shared" ref="C17816:C17879" ca="1" si="1063">NORMINV(RAND(),$D$3,$G$3)</f>
        <v>1997.1318896270932</v>
      </c>
    </row>
    <row r="17817" spans="3:3">
      <c r="C17817" s="13">
        <f t="shared" ca="1" si="1063"/>
        <v>2004.3997533122038</v>
      </c>
    </row>
    <row r="17818" spans="3:3">
      <c r="C17818" s="13">
        <f t="shared" ca="1" si="1063"/>
        <v>2013.7861200894879</v>
      </c>
    </row>
    <row r="17819" spans="3:3">
      <c r="C17819" s="13">
        <f t="shared" ca="1" si="1063"/>
        <v>1994.1033619838192</v>
      </c>
    </row>
    <row r="17820" spans="3:3">
      <c r="C17820" s="13">
        <f t="shared" ca="1" si="1063"/>
        <v>2015.4964688456864</v>
      </c>
    </row>
    <row r="17821" spans="3:3">
      <c r="C17821" s="13">
        <f t="shared" ca="1" si="1063"/>
        <v>2014.2895591451556</v>
      </c>
    </row>
    <row r="17822" spans="3:3">
      <c r="C17822" s="13">
        <f t="shared" ca="1" si="1063"/>
        <v>1994.2492998852661</v>
      </c>
    </row>
    <row r="17823" spans="3:3">
      <c r="C17823" s="13">
        <f t="shared" ca="1" si="1063"/>
        <v>1988.2121874196625</v>
      </c>
    </row>
    <row r="17824" spans="3:3">
      <c r="C17824" s="13">
        <f t="shared" ca="1" si="1063"/>
        <v>1992.6620448638132</v>
      </c>
    </row>
    <row r="17825" spans="3:3">
      <c r="C17825" s="13">
        <f t="shared" ca="1" si="1063"/>
        <v>1989.2598912214048</v>
      </c>
    </row>
    <row r="17826" spans="3:3">
      <c r="C17826" s="13">
        <f t="shared" ca="1" si="1063"/>
        <v>2014.88558076598</v>
      </c>
    </row>
    <row r="17827" spans="3:3">
      <c r="C17827" s="13">
        <f t="shared" ca="1" si="1063"/>
        <v>1999.9745393591313</v>
      </c>
    </row>
    <row r="17828" spans="3:3">
      <c r="C17828" s="13">
        <f t="shared" ca="1" si="1063"/>
        <v>2020.2437278166681</v>
      </c>
    </row>
    <row r="17829" spans="3:3">
      <c r="C17829" s="13">
        <f t="shared" ca="1" si="1063"/>
        <v>2003.0832749792301</v>
      </c>
    </row>
    <row r="17830" spans="3:3">
      <c r="C17830" s="13">
        <f t="shared" ca="1" si="1063"/>
        <v>1989.5181115667904</v>
      </c>
    </row>
    <row r="17831" spans="3:3">
      <c r="C17831" s="13">
        <f t="shared" ca="1" si="1063"/>
        <v>2009.2768179468117</v>
      </c>
    </row>
    <row r="17832" spans="3:3">
      <c r="C17832" s="13">
        <f t="shared" ca="1" si="1063"/>
        <v>2006.3982191382538</v>
      </c>
    </row>
    <row r="17833" spans="3:3">
      <c r="C17833" s="13">
        <f t="shared" ca="1" si="1063"/>
        <v>1992.5973785057677</v>
      </c>
    </row>
    <row r="17834" spans="3:3">
      <c r="C17834" s="13">
        <f t="shared" ca="1" si="1063"/>
        <v>2010.775526617291</v>
      </c>
    </row>
    <row r="17835" spans="3:3">
      <c r="C17835" s="13">
        <f t="shared" ca="1" si="1063"/>
        <v>2000.8487943572723</v>
      </c>
    </row>
    <row r="17836" spans="3:3">
      <c r="C17836" s="13">
        <f t="shared" ca="1" si="1063"/>
        <v>1988.8221323655721</v>
      </c>
    </row>
    <row r="17837" spans="3:3">
      <c r="C17837" s="13">
        <f t="shared" ca="1" si="1063"/>
        <v>1997.415143566102</v>
      </c>
    </row>
    <row r="17838" spans="3:3">
      <c r="C17838" s="13">
        <f t="shared" ca="1" si="1063"/>
        <v>2001.7870690612028</v>
      </c>
    </row>
    <row r="17839" spans="3:3">
      <c r="C17839" s="13">
        <f t="shared" ca="1" si="1063"/>
        <v>2012.8234062778058</v>
      </c>
    </row>
    <row r="17840" spans="3:3">
      <c r="C17840" s="13">
        <f t="shared" ca="1" si="1063"/>
        <v>1995.2926818308101</v>
      </c>
    </row>
    <row r="17841" spans="3:3">
      <c r="C17841" s="13">
        <f t="shared" ca="1" si="1063"/>
        <v>2014.6158765162804</v>
      </c>
    </row>
    <row r="17842" spans="3:3">
      <c r="C17842" s="13">
        <f t="shared" ca="1" si="1063"/>
        <v>1995.4333067480541</v>
      </c>
    </row>
    <row r="17843" spans="3:3">
      <c r="C17843" s="13">
        <f t="shared" ca="1" si="1063"/>
        <v>1997.8382529666437</v>
      </c>
    </row>
    <row r="17844" spans="3:3">
      <c r="C17844" s="13">
        <f t="shared" ca="1" si="1063"/>
        <v>1983.4498136735929</v>
      </c>
    </row>
    <row r="17845" spans="3:3">
      <c r="C17845" s="13">
        <f t="shared" ca="1" si="1063"/>
        <v>2001.1431020484288</v>
      </c>
    </row>
    <row r="17846" spans="3:3">
      <c r="C17846" s="13">
        <f t="shared" ca="1" si="1063"/>
        <v>2001.5838836414516</v>
      </c>
    </row>
    <row r="17847" spans="3:3">
      <c r="C17847" s="13">
        <f t="shared" ca="1" si="1063"/>
        <v>2026.2207482156573</v>
      </c>
    </row>
    <row r="17848" spans="3:3">
      <c r="C17848" s="13">
        <f t="shared" ca="1" si="1063"/>
        <v>1982.3481833810661</v>
      </c>
    </row>
    <row r="17849" spans="3:3">
      <c r="C17849" s="13">
        <f t="shared" ca="1" si="1063"/>
        <v>2012.5751665967089</v>
      </c>
    </row>
    <row r="17850" spans="3:3">
      <c r="C17850" s="13">
        <f t="shared" ca="1" si="1063"/>
        <v>1993.0284863706049</v>
      </c>
    </row>
    <row r="17851" spans="3:3">
      <c r="C17851" s="13">
        <f t="shared" ca="1" si="1063"/>
        <v>1999.1662985150799</v>
      </c>
    </row>
    <row r="17852" spans="3:3">
      <c r="C17852" s="13">
        <f t="shared" ca="1" si="1063"/>
        <v>1990.1803220829377</v>
      </c>
    </row>
    <row r="17853" spans="3:3">
      <c r="C17853" s="13">
        <f t="shared" ca="1" si="1063"/>
        <v>2001.1266015698006</v>
      </c>
    </row>
    <row r="17854" spans="3:3">
      <c r="C17854" s="13">
        <f t="shared" ca="1" si="1063"/>
        <v>1991.494807519045</v>
      </c>
    </row>
    <row r="17855" spans="3:3">
      <c r="C17855" s="13">
        <f t="shared" ca="1" si="1063"/>
        <v>2002.9447571207163</v>
      </c>
    </row>
    <row r="17856" spans="3:3">
      <c r="C17856" s="13">
        <f t="shared" ca="1" si="1063"/>
        <v>1997.824138296528</v>
      </c>
    </row>
    <row r="17857" spans="3:3">
      <c r="C17857" s="13">
        <f t="shared" ca="1" si="1063"/>
        <v>2019.6716880052631</v>
      </c>
    </row>
    <row r="17858" spans="3:3">
      <c r="C17858" s="13">
        <f t="shared" ca="1" si="1063"/>
        <v>1980.3187543425299</v>
      </c>
    </row>
    <row r="17859" spans="3:3">
      <c r="C17859" s="13">
        <f t="shared" ca="1" si="1063"/>
        <v>1982.6046942274299</v>
      </c>
    </row>
    <row r="17860" spans="3:3">
      <c r="C17860" s="13">
        <f t="shared" ca="1" si="1063"/>
        <v>2013.2725373710055</v>
      </c>
    </row>
    <row r="17861" spans="3:3">
      <c r="C17861" s="13">
        <f t="shared" ca="1" si="1063"/>
        <v>1998.4915788204187</v>
      </c>
    </row>
    <row r="17862" spans="3:3">
      <c r="C17862" s="13">
        <f t="shared" ca="1" si="1063"/>
        <v>2005.6296272045208</v>
      </c>
    </row>
    <row r="17863" spans="3:3">
      <c r="C17863" s="13">
        <f t="shared" ca="1" si="1063"/>
        <v>2015.9988634585216</v>
      </c>
    </row>
    <row r="17864" spans="3:3">
      <c r="C17864" s="13">
        <f t="shared" ca="1" si="1063"/>
        <v>1986.3866788933994</v>
      </c>
    </row>
    <row r="17865" spans="3:3">
      <c r="C17865" s="13">
        <f t="shared" ca="1" si="1063"/>
        <v>1998.3640285024171</v>
      </c>
    </row>
    <row r="17866" spans="3:3">
      <c r="C17866" s="13">
        <f t="shared" ca="1" si="1063"/>
        <v>1995.0571097513059</v>
      </c>
    </row>
    <row r="17867" spans="3:3">
      <c r="C17867" s="13">
        <f t="shared" ca="1" si="1063"/>
        <v>2018.694550777582</v>
      </c>
    </row>
    <row r="17868" spans="3:3">
      <c r="C17868" s="13">
        <f t="shared" ca="1" si="1063"/>
        <v>1998.1704514061016</v>
      </c>
    </row>
    <row r="17869" spans="3:3">
      <c r="C17869" s="13">
        <f t="shared" ca="1" si="1063"/>
        <v>1985.8004588851147</v>
      </c>
    </row>
    <row r="17870" spans="3:3">
      <c r="C17870" s="13">
        <f t="shared" ca="1" si="1063"/>
        <v>1985.887839597621</v>
      </c>
    </row>
    <row r="17871" spans="3:3">
      <c r="C17871" s="13">
        <f t="shared" ca="1" si="1063"/>
        <v>1984.2099978181636</v>
      </c>
    </row>
    <row r="17872" spans="3:3">
      <c r="C17872" s="13">
        <f t="shared" ca="1" si="1063"/>
        <v>2021.4527844232994</v>
      </c>
    </row>
    <row r="17873" spans="3:3">
      <c r="C17873" s="13">
        <f t="shared" ca="1" si="1063"/>
        <v>1979.985428058133</v>
      </c>
    </row>
    <row r="17874" spans="3:3">
      <c r="C17874" s="13">
        <f t="shared" ca="1" si="1063"/>
        <v>1976.6308796296098</v>
      </c>
    </row>
    <row r="17875" spans="3:3">
      <c r="C17875" s="13">
        <f t="shared" ca="1" si="1063"/>
        <v>1999.0506651310109</v>
      </c>
    </row>
    <row r="17876" spans="3:3">
      <c r="C17876" s="13">
        <f t="shared" ca="1" si="1063"/>
        <v>2003.3636432016631</v>
      </c>
    </row>
    <row r="17877" spans="3:3">
      <c r="C17877" s="13">
        <f t="shared" ca="1" si="1063"/>
        <v>1992.6265329730959</v>
      </c>
    </row>
    <row r="17878" spans="3:3">
      <c r="C17878" s="13">
        <f t="shared" ca="1" si="1063"/>
        <v>1985.4337595295367</v>
      </c>
    </row>
    <row r="17879" spans="3:3">
      <c r="C17879" s="13">
        <f t="shared" ca="1" si="1063"/>
        <v>1994.0677647828143</v>
      </c>
    </row>
    <row r="17880" spans="3:3">
      <c r="C17880" s="13">
        <f t="shared" ref="C17880:C17943" ca="1" si="1064">NORMINV(RAND(),$D$3,$G$3)</f>
        <v>2003.1055304552644</v>
      </c>
    </row>
    <row r="17881" spans="3:3">
      <c r="C17881" s="13">
        <f t="shared" ca="1" si="1064"/>
        <v>1990.2718535799443</v>
      </c>
    </row>
    <row r="17882" spans="3:3">
      <c r="C17882" s="13">
        <f t="shared" ca="1" si="1064"/>
        <v>1986.4790576249404</v>
      </c>
    </row>
    <row r="17883" spans="3:3">
      <c r="C17883" s="13">
        <f t="shared" ca="1" si="1064"/>
        <v>1998.4539975025139</v>
      </c>
    </row>
    <row r="17884" spans="3:3">
      <c r="C17884" s="13">
        <f t="shared" ca="1" si="1064"/>
        <v>2011.250218833713</v>
      </c>
    </row>
    <row r="17885" spans="3:3">
      <c r="C17885" s="13">
        <f t="shared" ca="1" si="1064"/>
        <v>1992.7591161072278</v>
      </c>
    </row>
    <row r="17886" spans="3:3">
      <c r="C17886" s="13">
        <f t="shared" ca="1" si="1064"/>
        <v>2004.9161212352794</v>
      </c>
    </row>
    <row r="17887" spans="3:3">
      <c r="C17887" s="13">
        <f t="shared" ca="1" si="1064"/>
        <v>2008.6863761712666</v>
      </c>
    </row>
    <row r="17888" spans="3:3">
      <c r="C17888" s="13">
        <f t="shared" ca="1" si="1064"/>
        <v>1983.7228738142642</v>
      </c>
    </row>
    <row r="17889" spans="3:3">
      <c r="C17889" s="13">
        <f t="shared" ca="1" si="1064"/>
        <v>2004.0398383110305</v>
      </c>
    </row>
    <row r="17890" spans="3:3">
      <c r="C17890" s="13">
        <f t="shared" ca="1" si="1064"/>
        <v>1998.0137766172679</v>
      </c>
    </row>
    <row r="17891" spans="3:3">
      <c r="C17891" s="13">
        <f t="shared" ca="1" si="1064"/>
        <v>2004.0113247153063</v>
      </c>
    </row>
    <row r="17892" spans="3:3">
      <c r="C17892" s="13">
        <f t="shared" ca="1" si="1064"/>
        <v>2015.349573581211</v>
      </c>
    </row>
    <row r="17893" spans="3:3">
      <c r="C17893" s="13">
        <f t="shared" ca="1" si="1064"/>
        <v>1991.3606119345197</v>
      </c>
    </row>
    <row r="17894" spans="3:3">
      <c r="C17894" s="13">
        <f t="shared" ca="1" si="1064"/>
        <v>2010.8556049631184</v>
      </c>
    </row>
    <row r="17895" spans="3:3">
      <c r="C17895" s="13">
        <f t="shared" ca="1" si="1064"/>
        <v>1999.2632596200672</v>
      </c>
    </row>
    <row r="17896" spans="3:3">
      <c r="C17896" s="13">
        <f t="shared" ca="1" si="1064"/>
        <v>2023.2051445807494</v>
      </c>
    </row>
    <row r="17897" spans="3:3">
      <c r="C17897" s="13">
        <f t="shared" ca="1" si="1064"/>
        <v>2012.7087934353483</v>
      </c>
    </row>
    <row r="17898" spans="3:3">
      <c r="C17898" s="13">
        <f t="shared" ca="1" si="1064"/>
        <v>2002.626920360532</v>
      </c>
    </row>
    <row r="17899" spans="3:3">
      <c r="C17899" s="13">
        <f t="shared" ca="1" si="1064"/>
        <v>1999.6819753780126</v>
      </c>
    </row>
    <row r="17900" spans="3:3">
      <c r="C17900" s="13">
        <f t="shared" ca="1" si="1064"/>
        <v>1996.1289072504655</v>
      </c>
    </row>
    <row r="17901" spans="3:3">
      <c r="C17901" s="13">
        <f t="shared" ca="1" si="1064"/>
        <v>2004.7357066947475</v>
      </c>
    </row>
    <row r="17902" spans="3:3">
      <c r="C17902" s="13">
        <f t="shared" ca="1" si="1064"/>
        <v>1985.2462116895358</v>
      </c>
    </row>
    <row r="17903" spans="3:3">
      <c r="C17903" s="13">
        <f t="shared" ca="1" si="1064"/>
        <v>2028.08835430823</v>
      </c>
    </row>
    <row r="17904" spans="3:3">
      <c r="C17904" s="13">
        <f t="shared" ca="1" si="1064"/>
        <v>2012.9494269931163</v>
      </c>
    </row>
    <row r="17905" spans="3:3">
      <c r="C17905" s="13">
        <f t="shared" ca="1" si="1064"/>
        <v>1996.4715973047357</v>
      </c>
    </row>
    <row r="17906" spans="3:3">
      <c r="C17906" s="13">
        <f t="shared" ca="1" si="1064"/>
        <v>1972.8115887653178</v>
      </c>
    </row>
    <row r="17907" spans="3:3">
      <c r="C17907" s="13">
        <f t="shared" ca="1" si="1064"/>
        <v>2018.3979016539306</v>
      </c>
    </row>
    <row r="17908" spans="3:3">
      <c r="C17908" s="13">
        <f t="shared" ca="1" si="1064"/>
        <v>2008.3490605263505</v>
      </c>
    </row>
    <row r="17909" spans="3:3">
      <c r="C17909" s="13">
        <f t="shared" ca="1" si="1064"/>
        <v>1981.920317026664</v>
      </c>
    </row>
    <row r="17910" spans="3:3">
      <c r="C17910" s="13">
        <f t="shared" ca="1" si="1064"/>
        <v>2003.4005389193292</v>
      </c>
    </row>
    <row r="17911" spans="3:3">
      <c r="C17911" s="13">
        <f t="shared" ca="1" si="1064"/>
        <v>2016.1007189077388</v>
      </c>
    </row>
    <row r="17912" spans="3:3">
      <c r="C17912" s="13">
        <f t="shared" ca="1" si="1064"/>
        <v>1997.1012898931285</v>
      </c>
    </row>
    <row r="17913" spans="3:3">
      <c r="C17913" s="13">
        <f t="shared" ca="1" si="1064"/>
        <v>2007.3857575829825</v>
      </c>
    </row>
    <row r="17914" spans="3:3">
      <c r="C17914" s="13">
        <f t="shared" ca="1" si="1064"/>
        <v>1992.9466158316043</v>
      </c>
    </row>
    <row r="17915" spans="3:3">
      <c r="C17915" s="13">
        <f t="shared" ca="1" si="1064"/>
        <v>2013.1547831625019</v>
      </c>
    </row>
    <row r="17916" spans="3:3">
      <c r="C17916" s="13">
        <f t="shared" ca="1" si="1064"/>
        <v>1987.9775200896925</v>
      </c>
    </row>
    <row r="17917" spans="3:3">
      <c r="C17917" s="13">
        <f t="shared" ca="1" si="1064"/>
        <v>1993.6002786014255</v>
      </c>
    </row>
    <row r="17918" spans="3:3">
      <c r="C17918" s="13">
        <f t="shared" ca="1" si="1064"/>
        <v>1980.5433432378106</v>
      </c>
    </row>
    <row r="17919" spans="3:3">
      <c r="C17919" s="13">
        <f t="shared" ca="1" si="1064"/>
        <v>2021.6130128801315</v>
      </c>
    </row>
    <row r="17920" spans="3:3">
      <c r="C17920" s="13">
        <f t="shared" ca="1" si="1064"/>
        <v>2005.7046160483649</v>
      </c>
    </row>
    <row r="17921" spans="3:3">
      <c r="C17921" s="13">
        <f t="shared" ca="1" si="1064"/>
        <v>1990.6586399933601</v>
      </c>
    </row>
    <row r="17922" spans="3:3">
      <c r="C17922" s="13">
        <f t="shared" ca="1" si="1064"/>
        <v>2005.1107802944337</v>
      </c>
    </row>
    <row r="17923" spans="3:3">
      <c r="C17923" s="13">
        <f t="shared" ca="1" si="1064"/>
        <v>1993.5650155843314</v>
      </c>
    </row>
    <row r="17924" spans="3:3">
      <c r="C17924" s="13">
        <f t="shared" ca="1" si="1064"/>
        <v>2017.1455590835019</v>
      </c>
    </row>
    <row r="17925" spans="3:3">
      <c r="C17925" s="13">
        <f t="shared" ca="1" si="1064"/>
        <v>2011.8983727670354</v>
      </c>
    </row>
    <row r="17926" spans="3:3">
      <c r="C17926" s="13">
        <f t="shared" ca="1" si="1064"/>
        <v>1995.9537855792096</v>
      </c>
    </row>
    <row r="17927" spans="3:3">
      <c r="C17927" s="13">
        <f t="shared" ca="1" si="1064"/>
        <v>1993.4534417304269</v>
      </c>
    </row>
    <row r="17928" spans="3:3">
      <c r="C17928" s="13">
        <f t="shared" ca="1" si="1064"/>
        <v>1989.4339201585346</v>
      </c>
    </row>
    <row r="17929" spans="3:3">
      <c r="C17929" s="13">
        <f t="shared" ca="1" si="1064"/>
        <v>1987.0931501632115</v>
      </c>
    </row>
    <row r="17930" spans="3:3">
      <c r="C17930" s="13">
        <f t="shared" ca="1" si="1064"/>
        <v>2013.2048664970409</v>
      </c>
    </row>
    <row r="17931" spans="3:3">
      <c r="C17931" s="13">
        <f t="shared" ca="1" si="1064"/>
        <v>2011.3481197733608</v>
      </c>
    </row>
    <row r="17932" spans="3:3">
      <c r="C17932" s="13">
        <f t="shared" ca="1" si="1064"/>
        <v>1993.0027028909547</v>
      </c>
    </row>
    <row r="17933" spans="3:3">
      <c r="C17933" s="13">
        <f t="shared" ca="1" si="1064"/>
        <v>2003.7058394382152</v>
      </c>
    </row>
    <row r="17934" spans="3:3">
      <c r="C17934" s="13">
        <f t="shared" ca="1" si="1064"/>
        <v>1998.797141706277</v>
      </c>
    </row>
    <row r="17935" spans="3:3">
      <c r="C17935" s="13">
        <f t="shared" ca="1" si="1064"/>
        <v>2013.6655924372785</v>
      </c>
    </row>
    <row r="17936" spans="3:3">
      <c r="C17936" s="13">
        <f t="shared" ca="1" si="1064"/>
        <v>1995.5281545033465</v>
      </c>
    </row>
    <row r="17937" spans="3:3">
      <c r="C17937" s="13">
        <f t="shared" ca="1" si="1064"/>
        <v>1986.9181101494823</v>
      </c>
    </row>
    <row r="17938" spans="3:3">
      <c r="C17938" s="13">
        <f t="shared" ca="1" si="1064"/>
        <v>2009.8897042936137</v>
      </c>
    </row>
    <row r="17939" spans="3:3">
      <c r="C17939" s="13">
        <f t="shared" ca="1" si="1064"/>
        <v>1979.0658895728848</v>
      </c>
    </row>
    <row r="17940" spans="3:3">
      <c r="C17940" s="13">
        <f t="shared" ca="1" si="1064"/>
        <v>2027.5069802905898</v>
      </c>
    </row>
    <row r="17941" spans="3:3">
      <c r="C17941" s="13">
        <f t="shared" ca="1" si="1064"/>
        <v>1998.2934331979066</v>
      </c>
    </row>
    <row r="17942" spans="3:3">
      <c r="C17942" s="13">
        <f t="shared" ca="1" si="1064"/>
        <v>2004.5264970068558</v>
      </c>
    </row>
    <row r="17943" spans="3:3">
      <c r="C17943" s="13">
        <f t="shared" ca="1" si="1064"/>
        <v>1988.0892983584104</v>
      </c>
    </row>
    <row r="17944" spans="3:3">
      <c r="C17944" s="13">
        <f t="shared" ref="C17944:C18007" ca="1" si="1065">NORMINV(RAND(),$D$3,$G$3)</f>
        <v>1999.2457261750167</v>
      </c>
    </row>
    <row r="17945" spans="3:3">
      <c r="C17945" s="13">
        <f t="shared" ca="1" si="1065"/>
        <v>2002.5351214268505</v>
      </c>
    </row>
    <row r="17946" spans="3:3">
      <c r="C17946" s="13">
        <f t="shared" ca="1" si="1065"/>
        <v>2006.3016363577376</v>
      </c>
    </row>
    <row r="17947" spans="3:3">
      <c r="C17947" s="13">
        <f t="shared" ca="1" si="1065"/>
        <v>2003.2898929770924</v>
      </c>
    </row>
    <row r="17948" spans="3:3">
      <c r="C17948" s="13">
        <f t="shared" ca="1" si="1065"/>
        <v>1995.0095713373664</v>
      </c>
    </row>
    <row r="17949" spans="3:3">
      <c r="C17949" s="13">
        <f t="shared" ca="1" si="1065"/>
        <v>1997.4078438399429</v>
      </c>
    </row>
    <row r="17950" spans="3:3">
      <c r="C17950" s="13">
        <f t="shared" ca="1" si="1065"/>
        <v>1993.8343562366465</v>
      </c>
    </row>
    <row r="17951" spans="3:3">
      <c r="C17951" s="13">
        <f t="shared" ca="1" si="1065"/>
        <v>1990.2653081863641</v>
      </c>
    </row>
    <row r="17952" spans="3:3">
      <c r="C17952" s="13">
        <f t="shared" ca="1" si="1065"/>
        <v>2009.4737173603398</v>
      </c>
    </row>
    <row r="17953" spans="3:3">
      <c r="C17953" s="13">
        <f t="shared" ca="1" si="1065"/>
        <v>1999.2376228963342</v>
      </c>
    </row>
    <row r="17954" spans="3:3">
      <c r="C17954" s="13">
        <f t="shared" ca="1" si="1065"/>
        <v>1995.0979986762643</v>
      </c>
    </row>
    <row r="17955" spans="3:3">
      <c r="C17955" s="13">
        <f t="shared" ca="1" si="1065"/>
        <v>2009.4063964980887</v>
      </c>
    </row>
    <row r="17956" spans="3:3">
      <c r="C17956" s="13">
        <f t="shared" ca="1" si="1065"/>
        <v>1996.3482133172727</v>
      </c>
    </row>
    <row r="17957" spans="3:3">
      <c r="C17957" s="13">
        <f t="shared" ca="1" si="1065"/>
        <v>2000.9209686124809</v>
      </c>
    </row>
    <row r="17958" spans="3:3">
      <c r="C17958" s="13">
        <f t="shared" ca="1" si="1065"/>
        <v>2012.7492849847688</v>
      </c>
    </row>
    <row r="17959" spans="3:3">
      <c r="C17959" s="13">
        <f t="shared" ca="1" si="1065"/>
        <v>1982.7630081340101</v>
      </c>
    </row>
    <row r="17960" spans="3:3">
      <c r="C17960" s="13">
        <f t="shared" ca="1" si="1065"/>
        <v>2010.483085731114</v>
      </c>
    </row>
    <row r="17961" spans="3:3">
      <c r="C17961" s="13">
        <f t="shared" ca="1" si="1065"/>
        <v>2014.0190463747542</v>
      </c>
    </row>
    <row r="17962" spans="3:3">
      <c r="C17962" s="13">
        <f t="shared" ca="1" si="1065"/>
        <v>2008.6700653192988</v>
      </c>
    </row>
    <row r="17963" spans="3:3">
      <c r="C17963" s="13">
        <f t="shared" ca="1" si="1065"/>
        <v>1996.343724455438</v>
      </c>
    </row>
    <row r="17964" spans="3:3">
      <c r="C17964" s="13">
        <f t="shared" ca="1" si="1065"/>
        <v>1984.4645842674508</v>
      </c>
    </row>
    <row r="17965" spans="3:3">
      <c r="C17965" s="13">
        <f t="shared" ca="1" si="1065"/>
        <v>2006.651430730366</v>
      </c>
    </row>
    <row r="17966" spans="3:3">
      <c r="C17966" s="13">
        <f t="shared" ca="1" si="1065"/>
        <v>1997.119294954701</v>
      </c>
    </row>
    <row r="17967" spans="3:3">
      <c r="C17967" s="13">
        <f t="shared" ca="1" si="1065"/>
        <v>1994.5234114805942</v>
      </c>
    </row>
    <row r="17968" spans="3:3">
      <c r="C17968" s="13">
        <f t="shared" ca="1" si="1065"/>
        <v>1992.4656926676739</v>
      </c>
    </row>
    <row r="17969" spans="3:3">
      <c r="C17969" s="13">
        <f t="shared" ca="1" si="1065"/>
        <v>2001.8530087080719</v>
      </c>
    </row>
    <row r="17970" spans="3:3">
      <c r="C17970" s="13">
        <f t="shared" ca="1" si="1065"/>
        <v>2004.4084581705683</v>
      </c>
    </row>
    <row r="17971" spans="3:3">
      <c r="C17971" s="13">
        <f t="shared" ca="1" si="1065"/>
        <v>1994.1902447607436</v>
      </c>
    </row>
    <row r="17972" spans="3:3">
      <c r="C17972" s="13">
        <f t="shared" ca="1" si="1065"/>
        <v>2000.0252317996665</v>
      </c>
    </row>
    <row r="17973" spans="3:3">
      <c r="C17973" s="13">
        <f t="shared" ca="1" si="1065"/>
        <v>1995.2346846975149</v>
      </c>
    </row>
    <row r="17974" spans="3:3">
      <c r="C17974" s="13">
        <f t="shared" ca="1" si="1065"/>
        <v>2011.5426283701468</v>
      </c>
    </row>
    <row r="17975" spans="3:3">
      <c r="C17975" s="13">
        <f t="shared" ca="1" si="1065"/>
        <v>2012.2622878979735</v>
      </c>
    </row>
    <row r="17976" spans="3:3">
      <c r="C17976" s="13">
        <f t="shared" ca="1" si="1065"/>
        <v>1984.6417552695661</v>
      </c>
    </row>
    <row r="17977" spans="3:3">
      <c r="C17977" s="13">
        <f t="shared" ca="1" si="1065"/>
        <v>2011.5000237413467</v>
      </c>
    </row>
    <row r="17978" spans="3:3">
      <c r="C17978" s="13">
        <f t="shared" ca="1" si="1065"/>
        <v>1991.0768707704251</v>
      </c>
    </row>
    <row r="17979" spans="3:3">
      <c r="C17979" s="13">
        <f t="shared" ca="1" si="1065"/>
        <v>2009.2974263759916</v>
      </c>
    </row>
    <row r="17980" spans="3:3">
      <c r="C17980" s="13">
        <f t="shared" ca="1" si="1065"/>
        <v>1980.3134704264933</v>
      </c>
    </row>
    <row r="17981" spans="3:3">
      <c r="C17981" s="13">
        <f t="shared" ca="1" si="1065"/>
        <v>1989.805110520414</v>
      </c>
    </row>
    <row r="17982" spans="3:3">
      <c r="C17982" s="13">
        <f t="shared" ca="1" si="1065"/>
        <v>1995.45734261497</v>
      </c>
    </row>
    <row r="17983" spans="3:3">
      <c r="C17983" s="13">
        <f t="shared" ca="1" si="1065"/>
        <v>2018.7666924878349</v>
      </c>
    </row>
    <row r="17984" spans="3:3">
      <c r="C17984" s="13">
        <f t="shared" ca="1" si="1065"/>
        <v>2011.2529655515809</v>
      </c>
    </row>
    <row r="17985" spans="3:3">
      <c r="C17985" s="13">
        <f t="shared" ca="1" si="1065"/>
        <v>1989.0436397079718</v>
      </c>
    </row>
    <row r="17986" spans="3:3">
      <c r="C17986" s="13">
        <f t="shared" ca="1" si="1065"/>
        <v>2010.9206334707603</v>
      </c>
    </row>
    <row r="17987" spans="3:3">
      <c r="C17987" s="13">
        <f t="shared" ca="1" si="1065"/>
        <v>2001.5345015425737</v>
      </c>
    </row>
    <row r="17988" spans="3:3">
      <c r="C17988" s="13">
        <f t="shared" ca="1" si="1065"/>
        <v>2003.0928665785609</v>
      </c>
    </row>
    <row r="17989" spans="3:3">
      <c r="C17989" s="13">
        <f t="shared" ca="1" si="1065"/>
        <v>1995.347333600776</v>
      </c>
    </row>
    <row r="17990" spans="3:3">
      <c r="C17990" s="13">
        <f t="shared" ca="1" si="1065"/>
        <v>2008.4963288240199</v>
      </c>
    </row>
    <row r="17991" spans="3:3">
      <c r="C17991" s="13">
        <f t="shared" ca="1" si="1065"/>
        <v>1997.7979825808859</v>
      </c>
    </row>
    <row r="17992" spans="3:3">
      <c r="C17992" s="13">
        <f t="shared" ca="1" si="1065"/>
        <v>1991.4010023585295</v>
      </c>
    </row>
    <row r="17993" spans="3:3">
      <c r="C17993" s="13">
        <f t="shared" ca="1" si="1065"/>
        <v>1994.5430083688309</v>
      </c>
    </row>
    <row r="17994" spans="3:3">
      <c r="C17994" s="13">
        <f t="shared" ca="1" si="1065"/>
        <v>2026.5652952701228</v>
      </c>
    </row>
    <row r="17995" spans="3:3">
      <c r="C17995" s="13">
        <f t="shared" ca="1" si="1065"/>
        <v>1994.7721496353884</v>
      </c>
    </row>
    <row r="17996" spans="3:3">
      <c r="C17996" s="13">
        <f t="shared" ca="1" si="1065"/>
        <v>1990.9473652073239</v>
      </c>
    </row>
    <row r="17997" spans="3:3">
      <c r="C17997" s="13">
        <f t="shared" ca="1" si="1065"/>
        <v>1983.1384709016936</v>
      </c>
    </row>
    <row r="17998" spans="3:3">
      <c r="C17998" s="13">
        <f t="shared" ca="1" si="1065"/>
        <v>2008.9570953953635</v>
      </c>
    </row>
    <row r="17999" spans="3:3">
      <c r="C17999" s="13">
        <f t="shared" ca="1" si="1065"/>
        <v>2000.9963371940437</v>
      </c>
    </row>
    <row r="18000" spans="3:3">
      <c r="C18000" s="13">
        <f t="shared" ca="1" si="1065"/>
        <v>1988.7162643426484</v>
      </c>
    </row>
    <row r="18001" spans="3:3">
      <c r="C18001" s="13">
        <f t="shared" ca="1" si="1065"/>
        <v>2000.306866029676</v>
      </c>
    </row>
    <row r="18002" spans="3:3">
      <c r="C18002" s="13">
        <f t="shared" ca="1" si="1065"/>
        <v>2010.1382955325282</v>
      </c>
    </row>
    <row r="18003" spans="3:3">
      <c r="C18003" s="13">
        <f t="shared" ca="1" si="1065"/>
        <v>2011.7007579607123</v>
      </c>
    </row>
    <row r="18004" spans="3:3">
      <c r="C18004" s="13">
        <f t="shared" ca="1" si="1065"/>
        <v>2003.3377102115003</v>
      </c>
    </row>
    <row r="18005" spans="3:3">
      <c r="C18005" s="13">
        <f t="shared" ca="1" si="1065"/>
        <v>1992.7325286266198</v>
      </c>
    </row>
    <row r="18006" spans="3:3">
      <c r="C18006" s="13">
        <f t="shared" ca="1" si="1065"/>
        <v>2032.2740637463337</v>
      </c>
    </row>
    <row r="18007" spans="3:3">
      <c r="C18007" s="13">
        <f t="shared" ca="1" si="1065"/>
        <v>1994.9023470016559</v>
      </c>
    </row>
    <row r="18008" spans="3:3">
      <c r="C18008" s="13">
        <f t="shared" ref="C18008:C18071" ca="1" si="1066">NORMINV(RAND(),$D$3,$G$3)</f>
        <v>2003.5179686076658</v>
      </c>
    </row>
    <row r="18009" spans="3:3">
      <c r="C18009" s="13">
        <f t="shared" ca="1" si="1066"/>
        <v>1992.8617144740747</v>
      </c>
    </row>
    <row r="18010" spans="3:3">
      <c r="C18010" s="13">
        <f t="shared" ca="1" si="1066"/>
        <v>2002.9138284906185</v>
      </c>
    </row>
    <row r="18011" spans="3:3">
      <c r="C18011" s="13">
        <f t="shared" ca="1" si="1066"/>
        <v>1999.0639493141234</v>
      </c>
    </row>
    <row r="18012" spans="3:3">
      <c r="C18012" s="13">
        <f t="shared" ca="1" si="1066"/>
        <v>1989.6641456362668</v>
      </c>
    </row>
    <row r="18013" spans="3:3">
      <c r="C18013" s="13">
        <f t="shared" ca="1" si="1066"/>
        <v>2004.4708369328084</v>
      </c>
    </row>
    <row r="18014" spans="3:3">
      <c r="C18014" s="13">
        <f t="shared" ca="1" si="1066"/>
        <v>2000.8448144015624</v>
      </c>
    </row>
    <row r="18015" spans="3:3">
      <c r="C18015" s="13">
        <f t="shared" ca="1" si="1066"/>
        <v>1993.4085444914076</v>
      </c>
    </row>
    <row r="18016" spans="3:3">
      <c r="C18016" s="13">
        <f t="shared" ca="1" si="1066"/>
        <v>2001.5420313089608</v>
      </c>
    </row>
    <row r="18017" spans="3:3">
      <c r="C18017" s="13">
        <f t="shared" ca="1" si="1066"/>
        <v>1987.3063869714938</v>
      </c>
    </row>
    <row r="18018" spans="3:3">
      <c r="C18018" s="13">
        <f t="shared" ca="1" si="1066"/>
        <v>2001.5793477705895</v>
      </c>
    </row>
    <row r="18019" spans="3:3">
      <c r="C18019" s="13">
        <f t="shared" ca="1" si="1066"/>
        <v>2001.9832419874651</v>
      </c>
    </row>
    <row r="18020" spans="3:3">
      <c r="C18020" s="13">
        <f t="shared" ca="1" si="1066"/>
        <v>2001.9185672590554</v>
      </c>
    </row>
    <row r="18021" spans="3:3">
      <c r="C18021" s="13">
        <f t="shared" ca="1" si="1066"/>
        <v>2005.0002055611278</v>
      </c>
    </row>
    <row r="18022" spans="3:3">
      <c r="C18022" s="13">
        <f t="shared" ca="1" si="1066"/>
        <v>2003.4381118210174</v>
      </c>
    </row>
    <row r="18023" spans="3:3">
      <c r="C18023" s="13">
        <f t="shared" ca="1" si="1066"/>
        <v>1976.2847485473342</v>
      </c>
    </row>
    <row r="18024" spans="3:3">
      <c r="C18024" s="13">
        <f t="shared" ca="1" si="1066"/>
        <v>2002.8661296120329</v>
      </c>
    </row>
    <row r="18025" spans="3:3">
      <c r="C18025" s="13">
        <f t="shared" ca="1" si="1066"/>
        <v>2012.9632566670382</v>
      </c>
    </row>
    <row r="18026" spans="3:3">
      <c r="C18026" s="13">
        <f t="shared" ca="1" si="1066"/>
        <v>2023.5687347986432</v>
      </c>
    </row>
    <row r="18027" spans="3:3">
      <c r="C18027" s="13">
        <f t="shared" ca="1" si="1066"/>
        <v>1994.6534283544465</v>
      </c>
    </row>
    <row r="18028" spans="3:3">
      <c r="C18028" s="13">
        <f t="shared" ca="1" si="1066"/>
        <v>2007.4480937800311</v>
      </c>
    </row>
    <row r="18029" spans="3:3">
      <c r="C18029" s="13">
        <f t="shared" ca="1" si="1066"/>
        <v>1986.1997889903346</v>
      </c>
    </row>
    <row r="18030" spans="3:3">
      <c r="C18030" s="13">
        <f t="shared" ca="1" si="1066"/>
        <v>1987.7478279926102</v>
      </c>
    </row>
    <row r="18031" spans="3:3">
      <c r="C18031" s="13">
        <f t="shared" ca="1" si="1066"/>
        <v>2008.1344911775527</v>
      </c>
    </row>
    <row r="18032" spans="3:3">
      <c r="C18032" s="13">
        <f t="shared" ca="1" si="1066"/>
        <v>1984.6601646580737</v>
      </c>
    </row>
    <row r="18033" spans="3:3">
      <c r="C18033" s="13">
        <f t="shared" ca="1" si="1066"/>
        <v>1997.0689134927024</v>
      </c>
    </row>
    <row r="18034" spans="3:3">
      <c r="C18034" s="13">
        <f t="shared" ca="1" si="1066"/>
        <v>2002.1902382913631</v>
      </c>
    </row>
    <row r="18035" spans="3:3">
      <c r="C18035" s="13">
        <f t="shared" ca="1" si="1066"/>
        <v>1999.6603311309627</v>
      </c>
    </row>
    <row r="18036" spans="3:3">
      <c r="C18036" s="13">
        <f t="shared" ca="1" si="1066"/>
        <v>2002.6721805793547</v>
      </c>
    </row>
    <row r="18037" spans="3:3">
      <c r="C18037" s="13">
        <f t="shared" ca="1" si="1066"/>
        <v>2012.8604277730471</v>
      </c>
    </row>
    <row r="18038" spans="3:3">
      <c r="C18038" s="13">
        <f t="shared" ca="1" si="1066"/>
        <v>1985.8523717345447</v>
      </c>
    </row>
    <row r="18039" spans="3:3">
      <c r="C18039" s="13">
        <f t="shared" ca="1" si="1066"/>
        <v>1989.8050506745626</v>
      </c>
    </row>
    <row r="18040" spans="3:3">
      <c r="C18040" s="13">
        <f t="shared" ca="1" si="1066"/>
        <v>1986.4065188237821</v>
      </c>
    </row>
    <row r="18041" spans="3:3">
      <c r="C18041" s="13">
        <f t="shared" ca="1" si="1066"/>
        <v>2000.8632907276669</v>
      </c>
    </row>
    <row r="18042" spans="3:3">
      <c r="C18042" s="13">
        <f t="shared" ca="1" si="1066"/>
        <v>2021.529056955424</v>
      </c>
    </row>
    <row r="18043" spans="3:3">
      <c r="C18043" s="13">
        <f t="shared" ca="1" si="1066"/>
        <v>1985.6996072153499</v>
      </c>
    </row>
    <row r="18044" spans="3:3">
      <c r="C18044" s="13">
        <f t="shared" ca="1" si="1066"/>
        <v>2020.9150077956408</v>
      </c>
    </row>
    <row r="18045" spans="3:3">
      <c r="C18045" s="13">
        <f t="shared" ca="1" si="1066"/>
        <v>2001.3096253646108</v>
      </c>
    </row>
    <row r="18046" spans="3:3">
      <c r="C18046" s="13">
        <f t="shared" ca="1" si="1066"/>
        <v>1995.5580246157288</v>
      </c>
    </row>
    <row r="18047" spans="3:3">
      <c r="C18047" s="13">
        <f t="shared" ca="1" si="1066"/>
        <v>1999.3509146679501</v>
      </c>
    </row>
    <row r="18048" spans="3:3">
      <c r="C18048" s="13">
        <f t="shared" ca="1" si="1066"/>
        <v>1985.1378135720875</v>
      </c>
    </row>
    <row r="18049" spans="3:3">
      <c r="C18049" s="13">
        <f t="shared" ca="1" si="1066"/>
        <v>1996.8821091744242</v>
      </c>
    </row>
    <row r="18050" spans="3:3">
      <c r="C18050" s="13">
        <f t="shared" ca="1" si="1066"/>
        <v>1995.6338447281287</v>
      </c>
    </row>
    <row r="18051" spans="3:3">
      <c r="C18051" s="13">
        <f t="shared" ca="1" si="1066"/>
        <v>2006.2945440330097</v>
      </c>
    </row>
    <row r="18052" spans="3:3">
      <c r="C18052" s="13">
        <f t="shared" ca="1" si="1066"/>
        <v>2008.8802445391734</v>
      </c>
    </row>
    <row r="18053" spans="3:3">
      <c r="C18053" s="13">
        <f t="shared" ca="1" si="1066"/>
        <v>1991.4701662977538</v>
      </c>
    </row>
    <row r="18054" spans="3:3">
      <c r="C18054" s="13">
        <f t="shared" ca="1" si="1066"/>
        <v>2002.614142187854</v>
      </c>
    </row>
    <row r="18055" spans="3:3">
      <c r="C18055" s="13">
        <f t="shared" ca="1" si="1066"/>
        <v>2013.3036001735138</v>
      </c>
    </row>
    <row r="18056" spans="3:3">
      <c r="C18056" s="13">
        <f t="shared" ca="1" si="1066"/>
        <v>1998.7989063509499</v>
      </c>
    </row>
    <row r="18057" spans="3:3">
      <c r="C18057" s="13">
        <f t="shared" ca="1" si="1066"/>
        <v>2010.0048748895974</v>
      </c>
    </row>
    <row r="18058" spans="3:3">
      <c r="C18058" s="13">
        <f t="shared" ca="1" si="1066"/>
        <v>2003.943097600983</v>
      </c>
    </row>
    <row r="18059" spans="3:3">
      <c r="C18059" s="13">
        <f t="shared" ca="1" si="1066"/>
        <v>2010.4956408063317</v>
      </c>
    </row>
    <row r="18060" spans="3:3">
      <c r="C18060" s="13">
        <f t="shared" ca="1" si="1066"/>
        <v>2011.5746631031454</v>
      </c>
    </row>
    <row r="18061" spans="3:3">
      <c r="C18061" s="13">
        <f t="shared" ca="1" si="1066"/>
        <v>1994.7298397083111</v>
      </c>
    </row>
    <row r="18062" spans="3:3">
      <c r="C18062" s="13">
        <f t="shared" ca="1" si="1066"/>
        <v>1966.4643439881534</v>
      </c>
    </row>
    <row r="18063" spans="3:3">
      <c r="C18063" s="13">
        <f t="shared" ca="1" si="1066"/>
        <v>2015.7536295289428</v>
      </c>
    </row>
    <row r="18064" spans="3:3">
      <c r="C18064" s="13">
        <f t="shared" ca="1" si="1066"/>
        <v>1990.653588321193</v>
      </c>
    </row>
    <row r="18065" spans="3:3">
      <c r="C18065" s="13">
        <f t="shared" ca="1" si="1066"/>
        <v>1976.3301644957342</v>
      </c>
    </row>
    <row r="18066" spans="3:3">
      <c r="C18066" s="13">
        <f t="shared" ca="1" si="1066"/>
        <v>1989.4396356399793</v>
      </c>
    </row>
    <row r="18067" spans="3:3">
      <c r="C18067" s="13">
        <f t="shared" ca="1" si="1066"/>
        <v>1996.0716808113616</v>
      </c>
    </row>
    <row r="18068" spans="3:3">
      <c r="C18068" s="13">
        <f t="shared" ca="1" si="1066"/>
        <v>2018.2259428408972</v>
      </c>
    </row>
    <row r="18069" spans="3:3">
      <c r="C18069" s="13">
        <f t="shared" ca="1" si="1066"/>
        <v>1988.1881215581727</v>
      </c>
    </row>
    <row r="18070" spans="3:3">
      <c r="C18070" s="13">
        <f t="shared" ca="1" si="1066"/>
        <v>2014.2917414104143</v>
      </c>
    </row>
    <row r="18071" spans="3:3">
      <c r="C18071" s="13">
        <f t="shared" ca="1" si="1066"/>
        <v>1984.0702449046232</v>
      </c>
    </row>
    <row r="18072" spans="3:3">
      <c r="C18072" s="13">
        <f t="shared" ref="C18072:C18135" ca="1" si="1067">NORMINV(RAND(),$D$3,$G$3)</f>
        <v>1997.0927349858375</v>
      </c>
    </row>
    <row r="18073" spans="3:3">
      <c r="C18073" s="13">
        <f t="shared" ca="1" si="1067"/>
        <v>2002.4029394050185</v>
      </c>
    </row>
    <row r="18074" spans="3:3">
      <c r="C18074" s="13">
        <f t="shared" ca="1" si="1067"/>
        <v>2000.9100763733543</v>
      </c>
    </row>
    <row r="18075" spans="3:3">
      <c r="C18075" s="13">
        <f t="shared" ca="1" si="1067"/>
        <v>1987.1949537490391</v>
      </c>
    </row>
    <row r="18076" spans="3:3">
      <c r="C18076" s="13">
        <f t="shared" ca="1" si="1067"/>
        <v>2000.4940024308198</v>
      </c>
    </row>
    <row r="18077" spans="3:3">
      <c r="C18077" s="13">
        <f t="shared" ca="1" si="1067"/>
        <v>1994.9406352795122</v>
      </c>
    </row>
    <row r="18078" spans="3:3">
      <c r="C18078" s="13">
        <f t="shared" ca="1" si="1067"/>
        <v>1997.7368352372134</v>
      </c>
    </row>
    <row r="18079" spans="3:3">
      <c r="C18079" s="13">
        <f t="shared" ca="1" si="1067"/>
        <v>2006.5877817433682</v>
      </c>
    </row>
    <row r="18080" spans="3:3">
      <c r="C18080" s="13">
        <f t="shared" ca="1" si="1067"/>
        <v>1999.3561075388006</v>
      </c>
    </row>
    <row r="18081" spans="3:3">
      <c r="C18081" s="13">
        <f t="shared" ca="1" si="1067"/>
        <v>1989.3266046913388</v>
      </c>
    </row>
    <row r="18082" spans="3:3">
      <c r="C18082" s="13">
        <f t="shared" ca="1" si="1067"/>
        <v>1978.2854796226991</v>
      </c>
    </row>
    <row r="18083" spans="3:3">
      <c r="C18083" s="13">
        <f t="shared" ca="1" si="1067"/>
        <v>2024.1534807977473</v>
      </c>
    </row>
    <row r="18084" spans="3:3">
      <c r="C18084" s="13">
        <f t="shared" ca="1" si="1067"/>
        <v>1997.9722396004024</v>
      </c>
    </row>
    <row r="18085" spans="3:3">
      <c r="C18085" s="13">
        <f t="shared" ca="1" si="1067"/>
        <v>1980.2799589303197</v>
      </c>
    </row>
    <row r="18086" spans="3:3">
      <c r="C18086" s="13">
        <f t="shared" ca="1" si="1067"/>
        <v>1992.8661705057341</v>
      </c>
    </row>
    <row r="18087" spans="3:3">
      <c r="C18087" s="13">
        <f t="shared" ca="1" si="1067"/>
        <v>2004.80640569414</v>
      </c>
    </row>
    <row r="18088" spans="3:3">
      <c r="C18088" s="13">
        <f t="shared" ca="1" si="1067"/>
        <v>1978.8775987256174</v>
      </c>
    </row>
    <row r="18089" spans="3:3">
      <c r="C18089" s="13">
        <f t="shared" ca="1" si="1067"/>
        <v>2003.7795513386577</v>
      </c>
    </row>
    <row r="18090" spans="3:3">
      <c r="C18090" s="13">
        <f t="shared" ca="1" si="1067"/>
        <v>1986.5952340285005</v>
      </c>
    </row>
    <row r="18091" spans="3:3">
      <c r="C18091" s="13">
        <f t="shared" ca="1" si="1067"/>
        <v>1994.4927416041571</v>
      </c>
    </row>
    <row r="18092" spans="3:3">
      <c r="C18092" s="13">
        <f t="shared" ca="1" si="1067"/>
        <v>2007.4082282861093</v>
      </c>
    </row>
    <row r="18093" spans="3:3">
      <c r="C18093" s="13">
        <f t="shared" ca="1" si="1067"/>
        <v>1995.9144431871066</v>
      </c>
    </row>
    <row r="18094" spans="3:3">
      <c r="C18094" s="13">
        <f t="shared" ca="1" si="1067"/>
        <v>2001.6146195336796</v>
      </c>
    </row>
    <row r="18095" spans="3:3">
      <c r="C18095" s="13">
        <f t="shared" ca="1" si="1067"/>
        <v>1990.1929008507416</v>
      </c>
    </row>
    <row r="18096" spans="3:3">
      <c r="C18096" s="13">
        <f t="shared" ca="1" si="1067"/>
        <v>2015.4617234798138</v>
      </c>
    </row>
    <row r="18097" spans="3:3">
      <c r="C18097" s="13">
        <f t="shared" ca="1" si="1067"/>
        <v>2004.9151415291865</v>
      </c>
    </row>
    <row r="18098" spans="3:3">
      <c r="C18098" s="13">
        <f t="shared" ca="1" si="1067"/>
        <v>1997.5178977723431</v>
      </c>
    </row>
    <row r="18099" spans="3:3">
      <c r="C18099" s="13">
        <f t="shared" ca="1" si="1067"/>
        <v>1992.5751957419193</v>
      </c>
    </row>
    <row r="18100" spans="3:3">
      <c r="C18100" s="13">
        <f t="shared" ca="1" si="1067"/>
        <v>2003.5845936519424</v>
      </c>
    </row>
    <row r="18101" spans="3:3">
      <c r="C18101" s="13">
        <f t="shared" ca="1" si="1067"/>
        <v>1991.9954144342635</v>
      </c>
    </row>
    <row r="18102" spans="3:3">
      <c r="C18102" s="13">
        <f t="shared" ca="1" si="1067"/>
        <v>2020.5411355249112</v>
      </c>
    </row>
    <row r="18103" spans="3:3">
      <c r="C18103" s="13">
        <f t="shared" ca="1" si="1067"/>
        <v>2001.763523457329</v>
      </c>
    </row>
    <row r="18104" spans="3:3">
      <c r="C18104" s="13">
        <f t="shared" ca="1" si="1067"/>
        <v>1987.7019158596706</v>
      </c>
    </row>
    <row r="18105" spans="3:3">
      <c r="C18105" s="13">
        <f t="shared" ca="1" si="1067"/>
        <v>2007.0363065494744</v>
      </c>
    </row>
    <row r="18106" spans="3:3">
      <c r="C18106" s="13">
        <f t="shared" ca="1" si="1067"/>
        <v>1991.8646455577802</v>
      </c>
    </row>
    <row r="18107" spans="3:3">
      <c r="C18107" s="13">
        <f t="shared" ca="1" si="1067"/>
        <v>1999.2755093901137</v>
      </c>
    </row>
    <row r="18108" spans="3:3">
      <c r="C18108" s="13">
        <f t="shared" ca="1" si="1067"/>
        <v>1993.8750249382522</v>
      </c>
    </row>
    <row r="18109" spans="3:3">
      <c r="C18109" s="13">
        <f t="shared" ca="1" si="1067"/>
        <v>1996.7956389076176</v>
      </c>
    </row>
    <row r="18110" spans="3:3">
      <c r="C18110" s="13">
        <f t="shared" ca="1" si="1067"/>
        <v>2015.8364708087263</v>
      </c>
    </row>
    <row r="18111" spans="3:3">
      <c r="C18111" s="13">
        <f t="shared" ca="1" si="1067"/>
        <v>2008.5164568813173</v>
      </c>
    </row>
    <row r="18112" spans="3:3">
      <c r="C18112" s="13">
        <f t="shared" ca="1" si="1067"/>
        <v>2005.8066148976427</v>
      </c>
    </row>
    <row r="18113" spans="3:3">
      <c r="C18113" s="13">
        <f t="shared" ca="1" si="1067"/>
        <v>1990.1543830209055</v>
      </c>
    </row>
    <row r="18114" spans="3:3">
      <c r="C18114" s="13">
        <f t="shared" ca="1" si="1067"/>
        <v>2001.2981919197132</v>
      </c>
    </row>
    <row r="18115" spans="3:3">
      <c r="C18115" s="13">
        <f t="shared" ca="1" si="1067"/>
        <v>1991.4077133586427</v>
      </c>
    </row>
    <row r="18116" spans="3:3">
      <c r="C18116" s="13">
        <f t="shared" ca="1" si="1067"/>
        <v>1991.7824138556873</v>
      </c>
    </row>
    <row r="18117" spans="3:3">
      <c r="C18117" s="13">
        <f t="shared" ca="1" si="1067"/>
        <v>2006.1970178729223</v>
      </c>
    </row>
    <row r="18118" spans="3:3">
      <c r="C18118" s="13">
        <f t="shared" ca="1" si="1067"/>
        <v>2004.6929516349153</v>
      </c>
    </row>
    <row r="18119" spans="3:3">
      <c r="C18119" s="13">
        <f t="shared" ca="1" si="1067"/>
        <v>1995.2015774565566</v>
      </c>
    </row>
    <row r="18120" spans="3:3">
      <c r="C18120" s="13">
        <f t="shared" ca="1" si="1067"/>
        <v>2003.9927811867171</v>
      </c>
    </row>
    <row r="18121" spans="3:3">
      <c r="C18121" s="13">
        <f t="shared" ca="1" si="1067"/>
        <v>1996.220558950459</v>
      </c>
    </row>
    <row r="18122" spans="3:3">
      <c r="C18122" s="13">
        <f t="shared" ca="1" si="1067"/>
        <v>1989.7474092661137</v>
      </c>
    </row>
    <row r="18123" spans="3:3">
      <c r="C18123" s="13">
        <f t="shared" ca="1" si="1067"/>
        <v>1996.2276807936532</v>
      </c>
    </row>
    <row r="18124" spans="3:3">
      <c r="C18124" s="13">
        <f t="shared" ca="1" si="1067"/>
        <v>1990.9367978603548</v>
      </c>
    </row>
    <row r="18125" spans="3:3">
      <c r="C18125" s="13">
        <f t="shared" ca="1" si="1067"/>
        <v>2003.4954062290392</v>
      </c>
    </row>
    <row r="18126" spans="3:3">
      <c r="C18126" s="13">
        <f t="shared" ca="1" si="1067"/>
        <v>1996.4071383099599</v>
      </c>
    </row>
    <row r="18127" spans="3:3">
      <c r="C18127" s="13">
        <f t="shared" ca="1" si="1067"/>
        <v>1997.3461496603102</v>
      </c>
    </row>
    <row r="18128" spans="3:3">
      <c r="C18128" s="13">
        <f t="shared" ca="1" si="1067"/>
        <v>2006.6069488119929</v>
      </c>
    </row>
    <row r="18129" spans="3:3">
      <c r="C18129" s="13">
        <f t="shared" ca="1" si="1067"/>
        <v>2009.5700144178261</v>
      </c>
    </row>
    <row r="18130" spans="3:3">
      <c r="C18130" s="13">
        <f t="shared" ca="1" si="1067"/>
        <v>2010.3274696784854</v>
      </c>
    </row>
    <row r="18131" spans="3:3">
      <c r="C18131" s="13">
        <f t="shared" ca="1" si="1067"/>
        <v>2002.3184739818435</v>
      </c>
    </row>
    <row r="18132" spans="3:3">
      <c r="C18132" s="13">
        <f t="shared" ca="1" si="1067"/>
        <v>2005.1201829325203</v>
      </c>
    </row>
    <row r="18133" spans="3:3">
      <c r="C18133" s="13">
        <f t="shared" ca="1" si="1067"/>
        <v>2000.3672996826422</v>
      </c>
    </row>
    <row r="18134" spans="3:3">
      <c r="C18134" s="13">
        <f t="shared" ca="1" si="1067"/>
        <v>2021.8075404612471</v>
      </c>
    </row>
    <row r="18135" spans="3:3">
      <c r="C18135" s="13">
        <f t="shared" ca="1" si="1067"/>
        <v>1997.5818077302172</v>
      </c>
    </row>
    <row r="18136" spans="3:3">
      <c r="C18136" s="13">
        <f t="shared" ref="C18136:C18199" ca="1" si="1068">NORMINV(RAND(),$D$3,$G$3)</f>
        <v>2007.8386601842267</v>
      </c>
    </row>
    <row r="18137" spans="3:3">
      <c r="C18137" s="13">
        <f t="shared" ca="1" si="1068"/>
        <v>2007.565977463536</v>
      </c>
    </row>
    <row r="18138" spans="3:3">
      <c r="C18138" s="13">
        <f t="shared" ca="1" si="1068"/>
        <v>2011.3317352673907</v>
      </c>
    </row>
    <row r="18139" spans="3:3">
      <c r="C18139" s="13">
        <f t="shared" ca="1" si="1068"/>
        <v>1991.3739365325775</v>
      </c>
    </row>
    <row r="18140" spans="3:3">
      <c r="C18140" s="13">
        <f t="shared" ca="1" si="1068"/>
        <v>1992.8350119478769</v>
      </c>
    </row>
    <row r="18141" spans="3:3">
      <c r="C18141" s="13">
        <f t="shared" ca="1" si="1068"/>
        <v>1987.4326788357259</v>
      </c>
    </row>
    <row r="18142" spans="3:3">
      <c r="C18142" s="13">
        <f t="shared" ca="1" si="1068"/>
        <v>1989.2793644041137</v>
      </c>
    </row>
    <row r="18143" spans="3:3">
      <c r="C18143" s="13">
        <f t="shared" ca="1" si="1068"/>
        <v>2001.0597513932903</v>
      </c>
    </row>
    <row r="18144" spans="3:3">
      <c r="C18144" s="13">
        <f t="shared" ca="1" si="1068"/>
        <v>2009.2689500392228</v>
      </c>
    </row>
    <row r="18145" spans="3:3">
      <c r="C18145" s="13">
        <f t="shared" ca="1" si="1068"/>
        <v>2001.7497523659404</v>
      </c>
    </row>
    <row r="18146" spans="3:3">
      <c r="C18146" s="13">
        <f t="shared" ca="1" si="1068"/>
        <v>2002.9252071924832</v>
      </c>
    </row>
    <row r="18147" spans="3:3">
      <c r="C18147" s="13">
        <f t="shared" ca="1" si="1068"/>
        <v>1993.8661049969328</v>
      </c>
    </row>
    <row r="18148" spans="3:3">
      <c r="C18148" s="13">
        <f t="shared" ca="1" si="1068"/>
        <v>1992.3021934566841</v>
      </c>
    </row>
    <row r="18149" spans="3:3">
      <c r="C18149" s="13">
        <f t="shared" ca="1" si="1068"/>
        <v>1993.1574083075309</v>
      </c>
    </row>
    <row r="18150" spans="3:3">
      <c r="C18150" s="13">
        <f t="shared" ca="1" si="1068"/>
        <v>1998.4939619838572</v>
      </c>
    </row>
    <row r="18151" spans="3:3">
      <c r="C18151" s="13">
        <f t="shared" ca="1" si="1068"/>
        <v>1998.760715401409</v>
      </c>
    </row>
    <row r="18152" spans="3:3">
      <c r="C18152" s="13">
        <f t="shared" ca="1" si="1068"/>
        <v>2000.0170198689684</v>
      </c>
    </row>
    <row r="18153" spans="3:3">
      <c r="C18153" s="13">
        <f t="shared" ca="1" si="1068"/>
        <v>1985.3662223295562</v>
      </c>
    </row>
    <row r="18154" spans="3:3">
      <c r="C18154" s="13">
        <f t="shared" ca="1" si="1068"/>
        <v>2023.1394548075914</v>
      </c>
    </row>
    <row r="18155" spans="3:3">
      <c r="C18155" s="13">
        <f t="shared" ca="1" si="1068"/>
        <v>2006.4276813376359</v>
      </c>
    </row>
    <row r="18156" spans="3:3">
      <c r="C18156" s="13">
        <f t="shared" ca="1" si="1068"/>
        <v>2008.4691180595485</v>
      </c>
    </row>
    <row r="18157" spans="3:3">
      <c r="C18157" s="13">
        <f t="shared" ca="1" si="1068"/>
        <v>2011.953780081278</v>
      </c>
    </row>
    <row r="18158" spans="3:3">
      <c r="C18158" s="13">
        <f t="shared" ca="1" si="1068"/>
        <v>2004.526645359754</v>
      </c>
    </row>
    <row r="18159" spans="3:3">
      <c r="C18159" s="13">
        <f t="shared" ca="1" si="1068"/>
        <v>2012.6838741209153</v>
      </c>
    </row>
    <row r="18160" spans="3:3">
      <c r="C18160" s="13">
        <f t="shared" ca="1" si="1068"/>
        <v>1993.0666563886525</v>
      </c>
    </row>
    <row r="18161" spans="3:3">
      <c r="C18161" s="13">
        <f t="shared" ca="1" si="1068"/>
        <v>1996.7847011335773</v>
      </c>
    </row>
    <row r="18162" spans="3:3">
      <c r="C18162" s="13">
        <f t="shared" ca="1" si="1068"/>
        <v>2004.2861394253518</v>
      </c>
    </row>
    <row r="18163" spans="3:3">
      <c r="C18163" s="13">
        <f t="shared" ca="1" si="1068"/>
        <v>2014.5312565538231</v>
      </c>
    </row>
    <row r="18164" spans="3:3">
      <c r="C18164" s="13">
        <f t="shared" ca="1" si="1068"/>
        <v>2005.4893507588934</v>
      </c>
    </row>
    <row r="18165" spans="3:3">
      <c r="C18165" s="13">
        <f t="shared" ca="1" si="1068"/>
        <v>1992.1917960498429</v>
      </c>
    </row>
    <row r="18166" spans="3:3">
      <c r="C18166" s="13">
        <f t="shared" ca="1" si="1068"/>
        <v>2004.2788469452796</v>
      </c>
    </row>
    <row r="18167" spans="3:3">
      <c r="C18167" s="13">
        <f t="shared" ca="1" si="1068"/>
        <v>2021.044498596839</v>
      </c>
    </row>
    <row r="18168" spans="3:3">
      <c r="C18168" s="13">
        <f t="shared" ca="1" si="1068"/>
        <v>2006.2605113280556</v>
      </c>
    </row>
    <row r="18169" spans="3:3">
      <c r="C18169" s="13">
        <f t="shared" ca="1" si="1068"/>
        <v>1986.7753165260672</v>
      </c>
    </row>
    <row r="18170" spans="3:3">
      <c r="C18170" s="13">
        <f t="shared" ca="1" si="1068"/>
        <v>1976.3650752043709</v>
      </c>
    </row>
    <row r="18171" spans="3:3">
      <c r="C18171" s="13">
        <f t="shared" ca="1" si="1068"/>
        <v>1997.4671841999275</v>
      </c>
    </row>
    <row r="18172" spans="3:3">
      <c r="C18172" s="13">
        <f t="shared" ca="1" si="1068"/>
        <v>1989.7151970174307</v>
      </c>
    </row>
    <row r="18173" spans="3:3">
      <c r="C18173" s="13">
        <f t="shared" ca="1" si="1068"/>
        <v>1994.5789553602276</v>
      </c>
    </row>
    <row r="18174" spans="3:3">
      <c r="C18174" s="13">
        <f t="shared" ca="1" si="1068"/>
        <v>2008.2618985678512</v>
      </c>
    </row>
    <row r="18175" spans="3:3">
      <c r="C18175" s="13">
        <f t="shared" ca="1" si="1068"/>
        <v>2010.4853423203485</v>
      </c>
    </row>
    <row r="18176" spans="3:3">
      <c r="C18176" s="13">
        <f t="shared" ca="1" si="1068"/>
        <v>1985.55294755349</v>
      </c>
    </row>
    <row r="18177" spans="3:3">
      <c r="C18177" s="13">
        <f t="shared" ca="1" si="1068"/>
        <v>1989.7122021422551</v>
      </c>
    </row>
    <row r="18178" spans="3:3">
      <c r="C18178" s="13">
        <f t="shared" ca="1" si="1068"/>
        <v>1997.2802505185064</v>
      </c>
    </row>
    <row r="18179" spans="3:3">
      <c r="C18179" s="13">
        <f t="shared" ca="1" si="1068"/>
        <v>2016.6103122771844</v>
      </c>
    </row>
    <row r="18180" spans="3:3">
      <c r="C18180" s="13">
        <f t="shared" ca="1" si="1068"/>
        <v>2004.1211234286986</v>
      </c>
    </row>
    <row r="18181" spans="3:3">
      <c r="C18181" s="13">
        <f t="shared" ca="1" si="1068"/>
        <v>1997.6028640748962</v>
      </c>
    </row>
    <row r="18182" spans="3:3">
      <c r="C18182" s="13">
        <f t="shared" ca="1" si="1068"/>
        <v>2005.5262288638919</v>
      </c>
    </row>
    <row r="18183" spans="3:3">
      <c r="C18183" s="13">
        <f t="shared" ca="1" si="1068"/>
        <v>1980.8742818230389</v>
      </c>
    </row>
    <row r="18184" spans="3:3">
      <c r="C18184" s="13">
        <f t="shared" ca="1" si="1068"/>
        <v>2006.6003005675909</v>
      </c>
    </row>
    <row r="18185" spans="3:3">
      <c r="C18185" s="13">
        <f t="shared" ca="1" si="1068"/>
        <v>2003.2141733175629</v>
      </c>
    </row>
    <row r="18186" spans="3:3">
      <c r="C18186" s="13">
        <f t="shared" ca="1" si="1068"/>
        <v>1989.0854899152996</v>
      </c>
    </row>
    <row r="18187" spans="3:3">
      <c r="C18187" s="13">
        <f t="shared" ca="1" si="1068"/>
        <v>1987.5379740001424</v>
      </c>
    </row>
    <row r="18188" spans="3:3">
      <c r="C18188" s="13">
        <f t="shared" ca="1" si="1068"/>
        <v>2003.7588595486864</v>
      </c>
    </row>
    <row r="18189" spans="3:3">
      <c r="C18189" s="13">
        <f t="shared" ca="1" si="1068"/>
        <v>2006.4539978528098</v>
      </c>
    </row>
    <row r="18190" spans="3:3">
      <c r="C18190" s="13">
        <f t="shared" ca="1" si="1068"/>
        <v>2018.3365523557734</v>
      </c>
    </row>
    <row r="18191" spans="3:3">
      <c r="C18191" s="13">
        <f t="shared" ca="1" si="1068"/>
        <v>2023.6716650790604</v>
      </c>
    </row>
    <row r="18192" spans="3:3">
      <c r="C18192" s="13">
        <f t="shared" ca="1" si="1068"/>
        <v>1987.308352844876</v>
      </c>
    </row>
    <row r="18193" spans="3:3">
      <c r="C18193" s="13">
        <f t="shared" ca="1" si="1068"/>
        <v>1985.2230156246146</v>
      </c>
    </row>
    <row r="18194" spans="3:3">
      <c r="C18194" s="13">
        <f t="shared" ca="1" si="1068"/>
        <v>2003.9246747674395</v>
      </c>
    </row>
    <row r="18195" spans="3:3">
      <c r="C18195" s="13">
        <f t="shared" ca="1" si="1068"/>
        <v>2010.6319534818113</v>
      </c>
    </row>
    <row r="18196" spans="3:3">
      <c r="C18196" s="13">
        <f t="shared" ca="1" si="1068"/>
        <v>1978.5933402060959</v>
      </c>
    </row>
    <row r="18197" spans="3:3">
      <c r="C18197" s="13">
        <f t="shared" ca="1" si="1068"/>
        <v>2008.0501837580287</v>
      </c>
    </row>
    <row r="18198" spans="3:3">
      <c r="C18198" s="13">
        <f t="shared" ca="1" si="1068"/>
        <v>1996.0869954583814</v>
      </c>
    </row>
    <row r="18199" spans="3:3">
      <c r="C18199" s="13">
        <f t="shared" ca="1" si="1068"/>
        <v>1993.7487221507472</v>
      </c>
    </row>
    <row r="18200" spans="3:3">
      <c r="C18200" s="13">
        <f t="shared" ref="C18200:C18263" ca="1" si="1069">NORMINV(RAND(),$D$3,$G$3)</f>
        <v>2009.9531687135268</v>
      </c>
    </row>
    <row r="18201" spans="3:3">
      <c r="C18201" s="13">
        <f t="shared" ca="1" si="1069"/>
        <v>2013.7091867666347</v>
      </c>
    </row>
    <row r="18202" spans="3:3">
      <c r="C18202" s="13">
        <f t="shared" ca="1" si="1069"/>
        <v>2029.4039544246286</v>
      </c>
    </row>
    <row r="18203" spans="3:3">
      <c r="C18203" s="13">
        <f t="shared" ca="1" si="1069"/>
        <v>2008.7020698127255</v>
      </c>
    </row>
    <row r="18204" spans="3:3">
      <c r="C18204" s="13">
        <f t="shared" ca="1" si="1069"/>
        <v>1983.4829568176081</v>
      </c>
    </row>
    <row r="18205" spans="3:3">
      <c r="C18205" s="13">
        <f t="shared" ca="1" si="1069"/>
        <v>1973.4742643703719</v>
      </c>
    </row>
    <row r="18206" spans="3:3">
      <c r="C18206" s="13">
        <f t="shared" ca="1" si="1069"/>
        <v>1997.9377607923439</v>
      </c>
    </row>
    <row r="18207" spans="3:3">
      <c r="C18207" s="13">
        <f t="shared" ca="1" si="1069"/>
        <v>1983.1379509426163</v>
      </c>
    </row>
    <row r="18208" spans="3:3">
      <c r="C18208" s="13">
        <f t="shared" ca="1" si="1069"/>
        <v>2019.3095957512016</v>
      </c>
    </row>
    <row r="18209" spans="3:3">
      <c r="C18209" s="13">
        <f t="shared" ca="1" si="1069"/>
        <v>1994.1422988724212</v>
      </c>
    </row>
    <row r="18210" spans="3:3">
      <c r="C18210" s="13">
        <f t="shared" ca="1" si="1069"/>
        <v>1995.4416540310558</v>
      </c>
    </row>
    <row r="18211" spans="3:3">
      <c r="C18211" s="13">
        <f t="shared" ca="1" si="1069"/>
        <v>2009.5317581399556</v>
      </c>
    </row>
    <row r="18212" spans="3:3">
      <c r="C18212" s="13">
        <f t="shared" ca="1" si="1069"/>
        <v>2005.4668202858777</v>
      </c>
    </row>
    <row r="18213" spans="3:3">
      <c r="C18213" s="13">
        <f t="shared" ca="1" si="1069"/>
        <v>2024.2757777164109</v>
      </c>
    </row>
    <row r="18214" spans="3:3">
      <c r="C18214" s="13">
        <f t="shared" ca="1" si="1069"/>
        <v>2007.7238634843916</v>
      </c>
    </row>
    <row r="18215" spans="3:3">
      <c r="C18215" s="13">
        <f t="shared" ca="1" si="1069"/>
        <v>2002.2332710686574</v>
      </c>
    </row>
    <row r="18216" spans="3:3">
      <c r="C18216" s="13">
        <f t="shared" ca="1" si="1069"/>
        <v>2002.3382503507614</v>
      </c>
    </row>
    <row r="18217" spans="3:3">
      <c r="C18217" s="13">
        <f t="shared" ca="1" si="1069"/>
        <v>1975.37132872046</v>
      </c>
    </row>
    <row r="18218" spans="3:3">
      <c r="C18218" s="13">
        <f t="shared" ca="1" si="1069"/>
        <v>1994.7438501699432</v>
      </c>
    </row>
    <row r="18219" spans="3:3">
      <c r="C18219" s="13">
        <f t="shared" ca="1" si="1069"/>
        <v>1991.3730897652729</v>
      </c>
    </row>
    <row r="18220" spans="3:3">
      <c r="C18220" s="13">
        <f t="shared" ca="1" si="1069"/>
        <v>1994.4374648347348</v>
      </c>
    </row>
    <row r="18221" spans="3:3">
      <c r="C18221" s="13">
        <f t="shared" ca="1" si="1069"/>
        <v>2013.8804849285229</v>
      </c>
    </row>
    <row r="18222" spans="3:3">
      <c r="C18222" s="13">
        <f t="shared" ca="1" si="1069"/>
        <v>2019.1012310730866</v>
      </c>
    </row>
    <row r="18223" spans="3:3">
      <c r="C18223" s="13">
        <f t="shared" ca="1" si="1069"/>
        <v>2006.4743884581258</v>
      </c>
    </row>
    <row r="18224" spans="3:3">
      <c r="C18224" s="13">
        <f t="shared" ca="1" si="1069"/>
        <v>2011.9603390040897</v>
      </c>
    </row>
    <row r="18225" spans="3:3">
      <c r="C18225" s="13">
        <f t="shared" ca="1" si="1069"/>
        <v>2003.9138110127626</v>
      </c>
    </row>
    <row r="18226" spans="3:3">
      <c r="C18226" s="13">
        <f t="shared" ca="1" si="1069"/>
        <v>2019.3642299198186</v>
      </c>
    </row>
    <row r="18227" spans="3:3">
      <c r="C18227" s="13">
        <f t="shared" ca="1" si="1069"/>
        <v>2001.1280689176795</v>
      </c>
    </row>
    <row r="18228" spans="3:3">
      <c r="C18228" s="13">
        <f t="shared" ca="1" si="1069"/>
        <v>2017.6774059538343</v>
      </c>
    </row>
    <row r="18229" spans="3:3">
      <c r="C18229" s="13">
        <f t="shared" ca="1" si="1069"/>
        <v>1994.0364265368028</v>
      </c>
    </row>
    <row r="18230" spans="3:3">
      <c r="C18230" s="13">
        <f t="shared" ca="1" si="1069"/>
        <v>1984.0667308695647</v>
      </c>
    </row>
    <row r="18231" spans="3:3">
      <c r="C18231" s="13">
        <f t="shared" ca="1" si="1069"/>
        <v>1995.9457249276497</v>
      </c>
    </row>
    <row r="18232" spans="3:3">
      <c r="C18232" s="13">
        <f t="shared" ca="1" si="1069"/>
        <v>2001.028740257583</v>
      </c>
    </row>
    <row r="18233" spans="3:3">
      <c r="C18233" s="13">
        <f t="shared" ca="1" si="1069"/>
        <v>1994.4727304474661</v>
      </c>
    </row>
    <row r="18234" spans="3:3">
      <c r="C18234" s="13">
        <f t="shared" ca="1" si="1069"/>
        <v>2000.2981317947233</v>
      </c>
    </row>
    <row r="18235" spans="3:3">
      <c r="C18235" s="13">
        <f t="shared" ca="1" si="1069"/>
        <v>1999.330835319108</v>
      </c>
    </row>
    <row r="18236" spans="3:3">
      <c r="C18236" s="13">
        <f t="shared" ca="1" si="1069"/>
        <v>2011.2328406078623</v>
      </c>
    </row>
    <row r="18237" spans="3:3">
      <c r="C18237" s="13">
        <f t="shared" ca="1" si="1069"/>
        <v>1997.105774839393</v>
      </c>
    </row>
    <row r="18238" spans="3:3">
      <c r="C18238" s="13">
        <f t="shared" ca="1" si="1069"/>
        <v>2000.889792684083</v>
      </c>
    </row>
    <row r="18239" spans="3:3">
      <c r="C18239" s="13">
        <f t="shared" ca="1" si="1069"/>
        <v>2014.4840465121708</v>
      </c>
    </row>
    <row r="18240" spans="3:3">
      <c r="C18240" s="13">
        <f t="shared" ca="1" si="1069"/>
        <v>1999.0782845481772</v>
      </c>
    </row>
    <row r="18241" spans="3:3">
      <c r="C18241" s="13">
        <f t="shared" ca="1" si="1069"/>
        <v>2007.260451104956</v>
      </c>
    </row>
    <row r="18242" spans="3:3">
      <c r="C18242" s="13">
        <f t="shared" ca="1" si="1069"/>
        <v>1994.8687541224979</v>
      </c>
    </row>
    <row r="18243" spans="3:3">
      <c r="C18243" s="13">
        <f t="shared" ca="1" si="1069"/>
        <v>2015.1156333013121</v>
      </c>
    </row>
    <row r="18244" spans="3:3">
      <c r="C18244" s="13">
        <f t="shared" ca="1" si="1069"/>
        <v>2007.9755481000991</v>
      </c>
    </row>
    <row r="18245" spans="3:3">
      <c r="C18245" s="13">
        <f t="shared" ca="1" si="1069"/>
        <v>2002.3946772639042</v>
      </c>
    </row>
    <row r="18246" spans="3:3">
      <c r="C18246" s="13">
        <f t="shared" ca="1" si="1069"/>
        <v>1999.0770490160673</v>
      </c>
    </row>
    <row r="18247" spans="3:3">
      <c r="C18247" s="13">
        <f t="shared" ca="1" si="1069"/>
        <v>1984.0932860253795</v>
      </c>
    </row>
    <row r="18248" spans="3:3">
      <c r="C18248" s="13">
        <f t="shared" ca="1" si="1069"/>
        <v>1986.5258241976496</v>
      </c>
    </row>
    <row r="18249" spans="3:3">
      <c r="C18249" s="13">
        <f t="shared" ca="1" si="1069"/>
        <v>1993.008214753969</v>
      </c>
    </row>
    <row r="18250" spans="3:3">
      <c r="C18250" s="13">
        <f t="shared" ca="1" si="1069"/>
        <v>1994.8317232227828</v>
      </c>
    </row>
    <row r="18251" spans="3:3">
      <c r="C18251" s="13">
        <f t="shared" ca="1" si="1069"/>
        <v>2021.5612027690515</v>
      </c>
    </row>
    <row r="18252" spans="3:3">
      <c r="C18252" s="13">
        <f t="shared" ca="1" si="1069"/>
        <v>1990.4718360565043</v>
      </c>
    </row>
    <row r="18253" spans="3:3">
      <c r="C18253" s="13">
        <f t="shared" ca="1" si="1069"/>
        <v>1986.7860742291798</v>
      </c>
    </row>
    <row r="18254" spans="3:3">
      <c r="C18254" s="13">
        <f t="shared" ca="1" si="1069"/>
        <v>1982.8660229336333</v>
      </c>
    </row>
    <row r="18255" spans="3:3">
      <c r="C18255" s="13">
        <f t="shared" ca="1" si="1069"/>
        <v>2011.6421870489914</v>
      </c>
    </row>
    <row r="18256" spans="3:3">
      <c r="C18256" s="13">
        <f t="shared" ca="1" si="1069"/>
        <v>2006.8155371016887</v>
      </c>
    </row>
    <row r="18257" spans="3:3">
      <c r="C18257" s="13">
        <f t="shared" ca="1" si="1069"/>
        <v>2012.1245704460014</v>
      </c>
    </row>
    <row r="18258" spans="3:3">
      <c r="C18258" s="13">
        <f t="shared" ca="1" si="1069"/>
        <v>2001.3808115791194</v>
      </c>
    </row>
    <row r="18259" spans="3:3">
      <c r="C18259" s="13">
        <f t="shared" ca="1" si="1069"/>
        <v>2011.8801214839198</v>
      </c>
    </row>
    <row r="18260" spans="3:3">
      <c r="C18260" s="13">
        <f t="shared" ca="1" si="1069"/>
        <v>2000.5466669977448</v>
      </c>
    </row>
    <row r="18261" spans="3:3">
      <c r="C18261" s="13">
        <f t="shared" ca="1" si="1069"/>
        <v>2014.8839976445083</v>
      </c>
    </row>
    <row r="18262" spans="3:3">
      <c r="C18262" s="13">
        <f t="shared" ca="1" si="1069"/>
        <v>2011.7308340444627</v>
      </c>
    </row>
    <row r="18263" spans="3:3">
      <c r="C18263" s="13">
        <f t="shared" ca="1" si="1069"/>
        <v>1980.5701004370371</v>
      </c>
    </row>
    <row r="18264" spans="3:3">
      <c r="C18264" s="13">
        <f t="shared" ref="C18264:C18327" ca="1" si="1070">NORMINV(RAND(),$D$3,$G$3)</f>
        <v>1997.5549764804127</v>
      </c>
    </row>
    <row r="18265" spans="3:3">
      <c r="C18265" s="13">
        <f t="shared" ca="1" si="1070"/>
        <v>1988.0963492563405</v>
      </c>
    </row>
    <row r="18266" spans="3:3">
      <c r="C18266" s="13">
        <f t="shared" ca="1" si="1070"/>
        <v>1997.5718897032125</v>
      </c>
    </row>
    <row r="18267" spans="3:3">
      <c r="C18267" s="13">
        <f t="shared" ca="1" si="1070"/>
        <v>1997.6146840700903</v>
      </c>
    </row>
    <row r="18268" spans="3:3">
      <c r="C18268" s="13">
        <f t="shared" ca="1" si="1070"/>
        <v>2011.451912069306</v>
      </c>
    </row>
    <row r="18269" spans="3:3">
      <c r="C18269" s="13">
        <f t="shared" ca="1" si="1070"/>
        <v>1995.2377084285972</v>
      </c>
    </row>
    <row r="18270" spans="3:3">
      <c r="C18270" s="13">
        <f t="shared" ca="1" si="1070"/>
        <v>2008.4900791361983</v>
      </c>
    </row>
    <row r="18271" spans="3:3">
      <c r="C18271" s="13">
        <f t="shared" ca="1" si="1070"/>
        <v>2025.2839445121192</v>
      </c>
    </row>
    <row r="18272" spans="3:3">
      <c r="C18272" s="13">
        <f t="shared" ca="1" si="1070"/>
        <v>1996.0095190276786</v>
      </c>
    </row>
    <row r="18273" spans="3:3">
      <c r="C18273" s="13">
        <f t="shared" ca="1" si="1070"/>
        <v>1983.2208450385642</v>
      </c>
    </row>
    <row r="18274" spans="3:3">
      <c r="C18274" s="13">
        <f t="shared" ca="1" si="1070"/>
        <v>2013.1616124832601</v>
      </c>
    </row>
    <row r="18275" spans="3:3">
      <c r="C18275" s="13">
        <f t="shared" ca="1" si="1070"/>
        <v>1968.7790178444723</v>
      </c>
    </row>
    <row r="18276" spans="3:3">
      <c r="C18276" s="13">
        <f t="shared" ca="1" si="1070"/>
        <v>1991.7190995103795</v>
      </c>
    </row>
    <row r="18277" spans="3:3">
      <c r="C18277" s="13">
        <f t="shared" ca="1" si="1070"/>
        <v>1996.1045212993854</v>
      </c>
    </row>
    <row r="18278" spans="3:3">
      <c r="C18278" s="13">
        <f t="shared" ca="1" si="1070"/>
        <v>1985.2953294130491</v>
      </c>
    </row>
    <row r="18279" spans="3:3">
      <c r="C18279" s="13">
        <f t="shared" ca="1" si="1070"/>
        <v>1999.384676656729</v>
      </c>
    </row>
    <row r="18280" spans="3:3">
      <c r="C18280" s="13">
        <f t="shared" ca="1" si="1070"/>
        <v>1988.8078948879029</v>
      </c>
    </row>
    <row r="18281" spans="3:3">
      <c r="C18281" s="13">
        <f t="shared" ca="1" si="1070"/>
        <v>2008.5983203193039</v>
      </c>
    </row>
    <row r="18282" spans="3:3">
      <c r="C18282" s="13">
        <f t="shared" ca="1" si="1070"/>
        <v>2001.6012230905969</v>
      </c>
    </row>
    <row r="18283" spans="3:3">
      <c r="C18283" s="13">
        <f t="shared" ca="1" si="1070"/>
        <v>1989.4990478631298</v>
      </c>
    </row>
    <row r="18284" spans="3:3">
      <c r="C18284" s="13">
        <f t="shared" ca="1" si="1070"/>
        <v>2009.1421518214397</v>
      </c>
    </row>
    <row r="18285" spans="3:3">
      <c r="C18285" s="13">
        <f t="shared" ca="1" si="1070"/>
        <v>1994.5383006233412</v>
      </c>
    </row>
    <row r="18286" spans="3:3">
      <c r="C18286" s="13">
        <f t="shared" ca="1" si="1070"/>
        <v>2000.6179626620067</v>
      </c>
    </row>
    <row r="18287" spans="3:3">
      <c r="C18287" s="13">
        <f t="shared" ca="1" si="1070"/>
        <v>1990.660613438263</v>
      </c>
    </row>
    <row r="18288" spans="3:3">
      <c r="C18288" s="13">
        <f t="shared" ca="1" si="1070"/>
        <v>1995.0074655463413</v>
      </c>
    </row>
    <row r="18289" spans="3:3">
      <c r="C18289" s="13">
        <f t="shared" ca="1" si="1070"/>
        <v>2005.5434470030496</v>
      </c>
    </row>
    <row r="18290" spans="3:3">
      <c r="C18290" s="13">
        <f t="shared" ca="1" si="1070"/>
        <v>1989.7942745650814</v>
      </c>
    </row>
    <row r="18291" spans="3:3">
      <c r="C18291" s="13">
        <f t="shared" ca="1" si="1070"/>
        <v>1996.1062920646839</v>
      </c>
    </row>
    <row r="18292" spans="3:3">
      <c r="C18292" s="13">
        <f t="shared" ca="1" si="1070"/>
        <v>1991.6423125028227</v>
      </c>
    </row>
    <row r="18293" spans="3:3">
      <c r="C18293" s="13">
        <f t="shared" ca="1" si="1070"/>
        <v>1999.3780397838811</v>
      </c>
    </row>
    <row r="18294" spans="3:3">
      <c r="C18294" s="13">
        <f t="shared" ca="1" si="1070"/>
        <v>2010.239607561814</v>
      </c>
    </row>
    <row r="18295" spans="3:3">
      <c r="C18295" s="13">
        <f t="shared" ca="1" si="1070"/>
        <v>2003.379013157059</v>
      </c>
    </row>
    <row r="18296" spans="3:3">
      <c r="C18296" s="13">
        <f t="shared" ca="1" si="1070"/>
        <v>2001.0947808696576</v>
      </c>
    </row>
    <row r="18297" spans="3:3">
      <c r="C18297" s="13">
        <f t="shared" ca="1" si="1070"/>
        <v>1993.9407377127175</v>
      </c>
    </row>
    <row r="18298" spans="3:3">
      <c r="C18298" s="13">
        <f t="shared" ca="1" si="1070"/>
        <v>2003.3628664539333</v>
      </c>
    </row>
    <row r="18299" spans="3:3">
      <c r="C18299" s="13">
        <f t="shared" ca="1" si="1070"/>
        <v>1980.7358533153122</v>
      </c>
    </row>
    <row r="18300" spans="3:3">
      <c r="C18300" s="13">
        <f t="shared" ca="1" si="1070"/>
        <v>1999.6166429966584</v>
      </c>
    </row>
    <row r="18301" spans="3:3">
      <c r="C18301" s="13">
        <f t="shared" ca="1" si="1070"/>
        <v>2019.4410470407154</v>
      </c>
    </row>
    <row r="18302" spans="3:3">
      <c r="C18302" s="13">
        <f t="shared" ca="1" si="1070"/>
        <v>2000.4346173303845</v>
      </c>
    </row>
    <row r="18303" spans="3:3">
      <c r="C18303" s="13">
        <f t="shared" ca="1" si="1070"/>
        <v>1988.0052561839211</v>
      </c>
    </row>
    <row r="18304" spans="3:3">
      <c r="C18304" s="13">
        <f t="shared" ca="1" si="1070"/>
        <v>1993.4203910985123</v>
      </c>
    </row>
    <row r="18305" spans="3:3">
      <c r="C18305" s="13">
        <f t="shared" ca="1" si="1070"/>
        <v>2007.5099685204082</v>
      </c>
    </row>
    <row r="18306" spans="3:3">
      <c r="C18306" s="13">
        <f t="shared" ca="1" si="1070"/>
        <v>2001.7097215157296</v>
      </c>
    </row>
    <row r="18307" spans="3:3">
      <c r="C18307" s="13">
        <f t="shared" ca="1" si="1070"/>
        <v>1987.5336551339076</v>
      </c>
    </row>
    <row r="18308" spans="3:3">
      <c r="C18308" s="13">
        <f t="shared" ca="1" si="1070"/>
        <v>1999.8184260385788</v>
      </c>
    </row>
    <row r="18309" spans="3:3">
      <c r="C18309" s="13">
        <f t="shared" ca="1" si="1070"/>
        <v>1989.9324009386303</v>
      </c>
    </row>
    <row r="18310" spans="3:3">
      <c r="C18310" s="13">
        <f t="shared" ca="1" si="1070"/>
        <v>2011.6669888091355</v>
      </c>
    </row>
    <row r="18311" spans="3:3">
      <c r="C18311" s="13">
        <f t="shared" ca="1" si="1070"/>
        <v>2014.2595906853721</v>
      </c>
    </row>
    <row r="18312" spans="3:3">
      <c r="C18312" s="13">
        <f t="shared" ca="1" si="1070"/>
        <v>2000.5713686710535</v>
      </c>
    </row>
    <row r="18313" spans="3:3">
      <c r="C18313" s="13">
        <f t="shared" ca="1" si="1070"/>
        <v>2012.9843667332211</v>
      </c>
    </row>
    <row r="18314" spans="3:3">
      <c r="C18314" s="13">
        <f t="shared" ca="1" si="1070"/>
        <v>2005.5012767176938</v>
      </c>
    </row>
    <row r="18315" spans="3:3">
      <c r="C18315" s="13">
        <f t="shared" ca="1" si="1070"/>
        <v>1986.2278132146125</v>
      </c>
    </row>
    <row r="18316" spans="3:3">
      <c r="C18316" s="13">
        <f t="shared" ca="1" si="1070"/>
        <v>1999.4623795126363</v>
      </c>
    </row>
    <row r="18317" spans="3:3">
      <c r="C18317" s="13">
        <f t="shared" ca="1" si="1070"/>
        <v>2006.0852809709809</v>
      </c>
    </row>
    <row r="18318" spans="3:3">
      <c r="C18318" s="13">
        <f t="shared" ca="1" si="1070"/>
        <v>2011.0169214444411</v>
      </c>
    </row>
    <row r="18319" spans="3:3">
      <c r="C18319" s="13">
        <f t="shared" ca="1" si="1070"/>
        <v>1993.1499850009063</v>
      </c>
    </row>
    <row r="18320" spans="3:3">
      <c r="C18320" s="13">
        <f t="shared" ca="1" si="1070"/>
        <v>2018.0742787453023</v>
      </c>
    </row>
    <row r="18321" spans="3:3">
      <c r="C18321" s="13">
        <f t="shared" ca="1" si="1070"/>
        <v>1980.2238055364594</v>
      </c>
    </row>
    <row r="18322" spans="3:3">
      <c r="C18322" s="13">
        <f t="shared" ca="1" si="1070"/>
        <v>1988.3544963485945</v>
      </c>
    </row>
    <row r="18323" spans="3:3">
      <c r="C18323" s="13">
        <f t="shared" ca="1" si="1070"/>
        <v>2016.3869201169434</v>
      </c>
    </row>
    <row r="18324" spans="3:3">
      <c r="C18324" s="13">
        <f t="shared" ca="1" si="1070"/>
        <v>2008.8380245033243</v>
      </c>
    </row>
    <row r="18325" spans="3:3">
      <c r="C18325" s="13">
        <f t="shared" ca="1" si="1070"/>
        <v>2010.8694633150333</v>
      </c>
    </row>
    <row r="18326" spans="3:3">
      <c r="C18326" s="13">
        <f t="shared" ca="1" si="1070"/>
        <v>1983.2648016661913</v>
      </c>
    </row>
    <row r="18327" spans="3:3">
      <c r="C18327" s="13">
        <f t="shared" ca="1" si="1070"/>
        <v>2007.5867090397644</v>
      </c>
    </row>
    <row r="18328" spans="3:3">
      <c r="C18328" s="13">
        <f t="shared" ref="C18328:C18391" ca="1" si="1071">NORMINV(RAND(),$D$3,$G$3)</f>
        <v>2016.8132667086952</v>
      </c>
    </row>
    <row r="18329" spans="3:3">
      <c r="C18329" s="13">
        <f t="shared" ca="1" si="1071"/>
        <v>2014.6163968020119</v>
      </c>
    </row>
    <row r="18330" spans="3:3">
      <c r="C18330" s="13">
        <f t="shared" ca="1" si="1071"/>
        <v>1971.6904194991953</v>
      </c>
    </row>
    <row r="18331" spans="3:3">
      <c r="C18331" s="13">
        <f t="shared" ca="1" si="1071"/>
        <v>2003.6478460648905</v>
      </c>
    </row>
    <row r="18332" spans="3:3">
      <c r="C18332" s="13">
        <f t="shared" ca="1" si="1071"/>
        <v>1989.2228711761966</v>
      </c>
    </row>
    <row r="18333" spans="3:3">
      <c r="C18333" s="13">
        <f t="shared" ca="1" si="1071"/>
        <v>1989.8823892305345</v>
      </c>
    </row>
    <row r="18334" spans="3:3">
      <c r="C18334" s="13">
        <f t="shared" ca="1" si="1071"/>
        <v>2001.7294283271381</v>
      </c>
    </row>
    <row r="18335" spans="3:3">
      <c r="C18335" s="13">
        <f t="shared" ca="1" si="1071"/>
        <v>1995.4585554445011</v>
      </c>
    </row>
    <row r="18336" spans="3:3">
      <c r="C18336" s="13">
        <f t="shared" ca="1" si="1071"/>
        <v>1991.4230055339863</v>
      </c>
    </row>
    <row r="18337" spans="3:3">
      <c r="C18337" s="13">
        <f t="shared" ca="1" si="1071"/>
        <v>2010.4205867322974</v>
      </c>
    </row>
    <row r="18338" spans="3:3">
      <c r="C18338" s="13">
        <f t="shared" ca="1" si="1071"/>
        <v>1999.3397422524306</v>
      </c>
    </row>
    <row r="18339" spans="3:3">
      <c r="C18339" s="13">
        <f t="shared" ca="1" si="1071"/>
        <v>1989.173632244379</v>
      </c>
    </row>
    <row r="18340" spans="3:3">
      <c r="C18340" s="13">
        <f t="shared" ca="1" si="1071"/>
        <v>1984.5124723668544</v>
      </c>
    </row>
    <row r="18341" spans="3:3">
      <c r="C18341" s="13">
        <f t="shared" ca="1" si="1071"/>
        <v>2007.5958740594533</v>
      </c>
    </row>
    <row r="18342" spans="3:3">
      <c r="C18342" s="13">
        <f t="shared" ca="1" si="1071"/>
        <v>1995.3042716561399</v>
      </c>
    </row>
    <row r="18343" spans="3:3">
      <c r="C18343" s="13">
        <f t="shared" ca="1" si="1071"/>
        <v>1995.9863809435485</v>
      </c>
    </row>
    <row r="18344" spans="3:3">
      <c r="C18344" s="13">
        <f t="shared" ca="1" si="1071"/>
        <v>2007.4571597405793</v>
      </c>
    </row>
    <row r="18345" spans="3:3">
      <c r="C18345" s="13">
        <f t="shared" ca="1" si="1071"/>
        <v>2009.4913887381379</v>
      </c>
    </row>
    <row r="18346" spans="3:3">
      <c r="C18346" s="13">
        <f t="shared" ca="1" si="1071"/>
        <v>2011.3890667359515</v>
      </c>
    </row>
    <row r="18347" spans="3:3">
      <c r="C18347" s="13">
        <f t="shared" ca="1" si="1071"/>
        <v>1993.1733385708912</v>
      </c>
    </row>
    <row r="18348" spans="3:3">
      <c r="C18348" s="13">
        <f t="shared" ca="1" si="1071"/>
        <v>2003.4537157534687</v>
      </c>
    </row>
    <row r="18349" spans="3:3">
      <c r="C18349" s="13">
        <f t="shared" ca="1" si="1071"/>
        <v>2028.4266714906207</v>
      </c>
    </row>
    <row r="18350" spans="3:3">
      <c r="C18350" s="13">
        <f t="shared" ca="1" si="1071"/>
        <v>1998.5653075997272</v>
      </c>
    </row>
    <row r="18351" spans="3:3">
      <c r="C18351" s="13">
        <f t="shared" ca="1" si="1071"/>
        <v>2002.1019838699585</v>
      </c>
    </row>
    <row r="18352" spans="3:3">
      <c r="C18352" s="13">
        <f t="shared" ca="1" si="1071"/>
        <v>2000.9420122900069</v>
      </c>
    </row>
    <row r="18353" spans="3:3">
      <c r="C18353" s="13">
        <f t="shared" ca="1" si="1071"/>
        <v>2002.0846891785693</v>
      </c>
    </row>
    <row r="18354" spans="3:3">
      <c r="C18354" s="13">
        <f t="shared" ca="1" si="1071"/>
        <v>2008.9204232446132</v>
      </c>
    </row>
    <row r="18355" spans="3:3">
      <c r="C18355" s="13">
        <f t="shared" ca="1" si="1071"/>
        <v>1979.6253110900964</v>
      </c>
    </row>
    <row r="18356" spans="3:3">
      <c r="C18356" s="13">
        <f t="shared" ca="1" si="1071"/>
        <v>2005.1970878714719</v>
      </c>
    </row>
    <row r="18357" spans="3:3">
      <c r="C18357" s="13">
        <f t="shared" ca="1" si="1071"/>
        <v>2018.9810454945384</v>
      </c>
    </row>
    <row r="18358" spans="3:3">
      <c r="C18358" s="13">
        <f t="shared" ca="1" si="1071"/>
        <v>1990.2632813466034</v>
      </c>
    </row>
    <row r="18359" spans="3:3">
      <c r="C18359" s="13">
        <f t="shared" ca="1" si="1071"/>
        <v>1988.7923797801973</v>
      </c>
    </row>
    <row r="18360" spans="3:3">
      <c r="C18360" s="13">
        <f t="shared" ca="1" si="1071"/>
        <v>2022.4047232278447</v>
      </c>
    </row>
    <row r="18361" spans="3:3">
      <c r="C18361" s="13">
        <f t="shared" ca="1" si="1071"/>
        <v>1996.6724374115483</v>
      </c>
    </row>
    <row r="18362" spans="3:3">
      <c r="C18362" s="13">
        <f t="shared" ca="1" si="1071"/>
        <v>1982.8740926707496</v>
      </c>
    </row>
    <row r="18363" spans="3:3">
      <c r="C18363" s="13">
        <f t="shared" ca="1" si="1071"/>
        <v>1995.2400561947622</v>
      </c>
    </row>
    <row r="18364" spans="3:3">
      <c r="C18364" s="13">
        <f t="shared" ca="1" si="1071"/>
        <v>2008.2678543367674</v>
      </c>
    </row>
    <row r="18365" spans="3:3">
      <c r="C18365" s="13">
        <f t="shared" ca="1" si="1071"/>
        <v>2004.2895026498625</v>
      </c>
    </row>
    <row r="18366" spans="3:3">
      <c r="C18366" s="13">
        <f t="shared" ca="1" si="1071"/>
        <v>1991.0245527963041</v>
      </c>
    </row>
    <row r="18367" spans="3:3">
      <c r="C18367" s="13">
        <f t="shared" ca="1" si="1071"/>
        <v>1999.2399176530503</v>
      </c>
    </row>
    <row r="18368" spans="3:3">
      <c r="C18368" s="13">
        <f t="shared" ca="1" si="1071"/>
        <v>1988.2689573273306</v>
      </c>
    </row>
    <row r="18369" spans="3:3">
      <c r="C18369" s="13">
        <f t="shared" ca="1" si="1071"/>
        <v>2006.4840847693367</v>
      </c>
    </row>
    <row r="18370" spans="3:3">
      <c r="C18370" s="13">
        <f t="shared" ca="1" si="1071"/>
        <v>2021.7099610690443</v>
      </c>
    </row>
    <row r="18371" spans="3:3">
      <c r="C18371" s="13">
        <f t="shared" ca="1" si="1071"/>
        <v>1992.3628031779463</v>
      </c>
    </row>
    <row r="18372" spans="3:3">
      <c r="C18372" s="13">
        <f t="shared" ca="1" si="1071"/>
        <v>1997.4629093193498</v>
      </c>
    </row>
    <row r="18373" spans="3:3">
      <c r="C18373" s="13">
        <f t="shared" ca="1" si="1071"/>
        <v>1991.8859470872983</v>
      </c>
    </row>
    <row r="18374" spans="3:3">
      <c r="C18374" s="13">
        <f t="shared" ca="1" si="1071"/>
        <v>2002.8580072084781</v>
      </c>
    </row>
    <row r="18375" spans="3:3">
      <c r="C18375" s="13">
        <f t="shared" ca="1" si="1071"/>
        <v>1991.0162531029252</v>
      </c>
    </row>
    <row r="18376" spans="3:3">
      <c r="C18376" s="13">
        <f t="shared" ca="1" si="1071"/>
        <v>2012.5785803478534</v>
      </c>
    </row>
    <row r="18377" spans="3:3">
      <c r="C18377" s="13">
        <f t="shared" ca="1" si="1071"/>
        <v>1995.5886945823115</v>
      </c>
    </row>
    <row r="18378" spans="3:3">
      <c r="C18378" s="13">
        <f t="shared" ca="1" si="1071"/>
        <v>1995.5690877727795</v>
      </c>
    </row>
    <row r="18379" spans="3:3">
      <c r="C18379" s="13">
        <f t="shared" ca="1" si="1071"/>
        <v>1999.9876241600184</v>
      </c>
    </row>
    <row r="18380" spans="3:3">
      <c r="C18380" s="13">
        <f t="shared" ca="1" si="1071"/>
        <v>2004.3752344582499</v>
      </c>
    </row>
    <row r="18381" spans="3:3">
      <c r="C18381" s="13">
        <f t="shared" ca="1" si="1071"/>
        <v>1983.8959449738559</v>
      </c>
    </row>
    <row r="18382" spans="3:3">
      <c r="C18382" s="13">
        <f t="shared" ca="1" si="1071"/>
        <v>1981.9743933951254</v>
      </c>
    </row>
    <row r="18383" spans="3:3">
      <c r="C18383" s="13">
        <f t="shared" ca="1" si="1071"/>
        <v>1985.4055910737166</v>
      </c>
    </row>
    <row r="18384" spans="3:3">
      <c r="C18384" s="13">
        <f t="shared" ca="1" si="1071"/>
        <v>1979.8069266136401</v>
      </c>
    </row>
    <row r="18385" spans="3:3">
      <c r="C18385" s="13">
        <f t="shared" ca="1" si="1071"/>
        <v>1990.5816330040891</v>
      </c>
    </row>
    <row r="18386" spans="3:3">
      <c r="C18386" s="13">
        <f t="shared" ca="1" si="1071"/>
        <v>1978.8595253567628</v>
      </c>
    </row>
    <row r="18387" spans="3:3">
      <c r="C18387" s="13">
        <f t="shared" ca="1" si="1071"/>
        <v>1998.4103642580314</v>
      </c>
    </row>
    <row r="18388" spans="3:3">
      <c r="C18388" s="13">
        <f t="shared" ca="1" si="1071"/>
        <v>1992.6251220984896</v>
      </c>
    </row>
    <row r="18389" spans="3:3">
      <c r="C18389" s="13">
        <f t="shared" ca="1" si="1071"/>
        <v>2013.0507654242219</v>
      </c>
    </row>
    <row r="18390" spans="3:3">
      <c r="C18390" s="13">
        <f t="shared" ca="1" si="1071"/>
        <v>2010.6828698347174</v>
      </c>
    </row>
    <row r="18391" spans="3:3">
      <c r="C18391" s="13">
        <f t="shared" ca="1" si="1071"/>
        <v>2015.9260354474438</v>
      </c>
    </row>
    <row r="18392" spans="3:3">
      <c r="C18392" s="13">
        <f t="shared" ref="C18392:C18455" ca="1" si="1072">NORMINV(RAND(),$D$3,$G$3)</f>
        <v>1987.5963330514214</v>
      </c>
    </row>
    <row r="18393" spans="3:3">
      <c r="C18393" s="13">
        <f t="shared" ca="1" si="1072"/>
        <v>1986.9349951713323</v>
      </c>
    </row>
    <row r="18394" spans="3:3">
      <c r="C18394" s="13">
        <f t="shared" ca="1" si="1072"/>
        <v>2005.1661778711409</v>
      </c>
    </row>
    <row r="18395" spans="3:3">
      <c r="C18395" s="13">
        <f t="shared" ca="1" si="1072"/>
        <v>1998.6465462645599</v>
      </c>
    </row>
    <row r="18396" spans="3:3">
      <c r="C18396" s="13">
        <f t="shared" ca="1" si="1072"/>
        <v>1994.7240088618878</v>
      </c>
    </row>
    <row r="18397" spans="3:3">
      <c r="C18397" s="13">
        <f t="shared" ca="1" si="1072"/>
        <v>2006.9539167706157</v>
      </c>
    </row>
    <row r="18398" spans="3:3">
      <c r="C18398" s="13">
        <f t="shared" ca="1" si="1072"/>
        <v>1985.3738569709435</v>
      </c>
    </row>
    <row r="18399" spans="3:3">
      <c r="C18399" s="13">
        <f t="shared" ca="1" si="1072"/>
        <v>2010.7083420792608</v>
      </c>
    </row>
    <row r="18400" spans="3:3">
      <c r="C18400" s="13">
        <f t="shared" ca="1" si="1072"/>
        <v>2012.6102085916186</v>
      </c>
    </row>
    <row r="18401" spans="3:3">
      <c r="C18401" s="13">
        <f t="shared" ca="1" si="1072"/>
        <v>1984.4559429790443</v>
      </c>
    </row>
    <row r="18402" spans="3:3">
      <c r="C18402" s="13">
        <f t="shared" ca="1" si="1072"/>
        <v>2000.1008125601957</v>
      </c>
    </row>
    <row r="18403" spans="3:3">
      <c r="C18403" s="13">
        <f t="shared" ca="1" si="1072"/>
        <v>1987.3523511491696</v>
      </c>
    </row>
    <row r="18404" spans="3:3">
      <c r="C18404" s="13">
        <f t="shared" ca="1" si="1072"/>
        <v>2013.52289365459</v>
      </c>
    </row>
    <row r="18405" spans="3:3">
      <c r="C18405" s="13">
        <f t="shared" ca="1" si="1072"/>
        <v>1985.1197060431537</v>
      </c>
    </row>
    <row r="18406" spans="3:3">
      <c r="C18406" s="13">
        <f t="shared" ca="1" si="1072"/>
        <v>2021.2660587463565</v>
      </c>
    </row>
    <row r="18407" spans="3:3">
      <c r="C18407" s="13">
        <f t="shared" ca="1" si="1072"/>
        <v>2009.3457321305223</v>
      </c>
    </row>
    <row r="18408" spans="3:3">
      <c r="C18408" s="13">
        <f t="shared" ca="1" si="1072"/>
        <v>2002.1019263796231</v>
      </c>
    </row>
    <row r="18409" spans="3:3">
      <c r="C18409" s="13">
        <f t="shared" ca="1" si="1072"/>
        <v>1989.5319916541418</v>
      </c>
    </row>
    <row r="18410" spans="3:3">
      <c r="C18410" s="13">
        <f t="shared" ca="1" si="1072"/>
        <v>1991.9593202142671</v>
      </c>
    </row>
    <row r="18411" spans="3:3">
      <c r="C18411" s="13">
        <f t="shared" ca="1" si="1072"/>
        <v>2001.0372682220498</v>
      </c>
    </row>
    <row r="18412" spans="3:3">
      <c r="C18412" s="13">
        <f t="shared" ca="1" si="1072"/>
        <v>1997.471892314951</v>
      </c>
    </row>
    <row r="18413" spans="3:3">
      <c r="C18413" s="13">
        <f t="shared" ca="1" si="1072"/>
        <v>2006.4528960128432</v>
      </c>
    </row>
    <row r="18414" spans="3:3">
      <c r="C18414" s="13">
        <f t="shared" ca="1" si="1072"/>
        <v>2002.7311474133978</v>
      </c>
    </row>
    <row r="18415" spans="3:3">
      <c r="C18415" s="13">
        <f t="shared" ca="1" si="1072"/>
        <v>1990.1422760844353</v>
      </c>
    </row>
    <row r="18416" spans="3:3">
      <c r="C18416" s="13">
        <f t="shared" ca="1" si="1072"/>
        <v>2005.6000132875863</v>
      </c>
    </row>
    <row r="18417" spans="3:3">
      <c r="C18417" s="13">
        <f t="shared" ca="1" si="1072"/>
        <v>2012.1468427563309</v>
      </c>
    </row>
    <row r="18418" spans="3:3">
      <c r="C18418" s="13">
        <f t="shared" ca="1" si="1072"/>
        <v>2000.6368005674381</v>
      </c>
    </row>
    <row r="18419" spans="3:3">
      <c r="C18419" s="13">
        <f t="shared" ca="1" si="1072"/>
        <v>2007.4073876734903</v>
      </c>
    </row>
    <row r="18420" spans="3:3">
      <c r="C18420" s="13">
        <f t="shared" ca="1" si="1072"/>
        <v>2022.7168651493396</v>
      </c>
    </row>
    <row r="18421" spans="3:3">
      <c r="C18421" s="13">
        <f t="shared" ca="1" si="1072"/>
        <v>1992.9601792043966</v>
      </c>
    </row>
    <row r="18422" spans="3:3">
      <c r="C18422" s="13">
        <f t="shared" ca="1" si="1072"/>
        <v>2022.7566101311033</v>
      </c>
    </row>
    <row r="18423" spans="3:3">
      <c r="C18423" s="13">
        <f t="shared" ca="1" si="1072"/>
        <v>2005.6930967195538</v>
      </c>
    </row>
    <row r="18424" spans="3:3">
      <c r="C18424" s="13">
        <f t="shared" ca="1" si="1072"/>
        <v>1981.8998477220298</v>
      </c>
    </row>
    <row r="18425" spans="3:3">
      <c r="C18425" s="13">
        <f t="shared" ca="1" si="1072"/>
        <v>2006.4633134516432</v>
      </c>
    </row>
    <row r="18426" spans="3:3">
      <c r="C18426" s="13">
        <f t="shared" ca="1" si="1072"/>
        <v>1996.4998282206382</v>
      </c>
    </row>
    <row r="18427" spans="3:3">
      <c r="C18427" s="13">
        <f t="shared" ca="1" si="1072"/>
        <v>2021.1631799226418</v>
      </c>
    </row>
    <row r="18428" spans="3:3">
      <c r="C18428" s="13">
        <f t="shared" ca="1" si="1072"/>
        <v>1992.8456431973757</v>
      </c>
    </row>
    <row r="18429" spans="3:3">
      <c r="C18429" s="13">
        <f t="shared" ca="1" si="1072"/>
        <v>1992.9781556423338</v>
      </c>
    </row>
    <row r="18430" spans="3:3">
      <c r="C18430" s="13">
        <f t="shared" ca="1" si="1072"/>
        <v>2002.2817193002431</v>
      </c>
    </row>
    <row r="18431" spans="3:3">
      <c r="C18431" s="13">
        <f t="shared" ca="1" si="1072"/>
        <v>1984.0220516791351</v>
      </c>
    </row>
    <row r="18432" spans="3:3">
      <c r="C18432" s="13">
        <f t="shared" ca="1" si="1072"/>
        <v>1999.2662540597394</v>
      </c>
    </row>
    <row r="18433" spans="3:3">
      <c r="C18433" s="13">
        <f t="shared" ca="1" si="1072"/>
        <v>2010.8625902828546</v>
      </c>
    </row>
    <row r="18434" spans="3:3">
      <c r="C18434" s="13">
        <f t="shared" ca="1" si="1072"/>
        <v>1990.4993975826505</v>
      </c>
    </row>
    <row r="18435" spans="3:3">
      <c r="C18435" s="13">
        <f t="shared" ca="1" si="1072"/>
        <v>2008.8290961038829</v>
      </c>
    </row>
    <row r="18436" spans="3:3">
      <c r="C18436" s="13">
        <f t="shared" ca="1" si="1072"/>
        <v>1985.274285125183</v>
      </c>
    </row>
    <row r="18437" spans="3:3">
      <c r="C18437" s="13">
        <f t="shared" ca="1" si="1072"/>
        <v>1995.1558103986063</v>
      </c>
    </row>
    <row r="18438" spans="3:3">
      <c r="C18438" s="13">
        <f t="shared" ca="1" si="1072"/>
        <v>2008.6283133073059</v>
      </c>
    </row>
    <row r="18439" spans="3:3">
      <c r="C18439" s="13">
        <f t="shared" ca="1" si="1072"/>
        <v>1987.3256230787667</v>
      </c>
    </row>
    <row r="18440" spans="3:3">
      <c r="C18440" s="13">
        <f t="shared" ca="1" si="1072"/>
        <v>2013.224270970775</v>
      </c>
    </row>
    <row r="18441" spans="3:3">
      <c r="C18441" s="13">
        <f t="shared" ca="1" si="1072"/>
        <v>1999.8519173140971</v>
      </c>
    </row>
    <row r="18442" spans="3:3">
      <c r="C18442" s="13">
        <f t="shared" ca="1" si="1072"/>
        <v>1985.6860384003444</v>
      </c>
    </row>
    <row r="18443" spans="3:3">
      <c r="C18443" s="13">
        <f t="shared" ca="1" si="1072"/>
        <v>1987.5775298791568</v>
      </c>
    </row>
    <row r="18444" spans="3:3">
      <c r="C18444" s="13">
        <f t="shared" ca="1" si="1072"/>
        <v>1998.6701603575339</v>
      </c>
    </row>
    <row r="18445" spans="3:3">
      <c r="C18445" s="13">
        <f t="shared" ca="1" si="1072"/>
        <v>2018.0360807202303</v>
      </c>
    </row>
    <row r="18446" spans="3:3">
      <c r="C18446" s="13">
        <f t="shared" ca="1" si="1072"/>
        <v>1988.8275240005435</v>
      </c>
    </row>
    <row r="18447" spans="3:3">
      <c r="C18447" s="13">
        <f t="shared" ca="1" si="1072"/>
        <v>2000.7817498934003</v>
      </c>
    </row>
    <row r="18448" spans="3:3">
      <c r="C18448" s="13">
        <f t="shared" ca="1" si="1072"/>
        <v>1987.9672730702125</v>
      </c>
    </row>
    <row r="18449" spans="3:3">
      <c r="C18449" s="13">
        <f t="shared" ca="1" si="1072"/>
        <v>1995.9912139267954</v>
      </c>
    </row>
    <row r="18450" spans="3:3">
      <c r="C18450" s="13">
        <f t="shared" ca="1" si="1072"/>
        <v>2004.1158961084691</v>
      </c>
    </row>
    <row r="18451" spans="3:3">
      <c r="C18451" s="13">
        <f t="shared" ca="1" si="1072"/>
        <v>2017.1777289393453</v>
      </c>
    </row>
    <row r="18452" spans="3:3">
      <c r="C18452" s="13">
        <f t="shared" ca="1" si="1072"/>
        <v>1998.9795101588761</v>
      </c>
    </row>
    <row r="18453" spans="3:3">
      <c r="C18453" s="13">
        <f t="shared" ca="1" si="1072"/>
        <v>1986.2976691822059</v>
      </c>
    </row>
    <row r="18454" spans="3:3">
      <c r="C18454" s="13">
        <f t="shared" ca="1" si="1072"/>
        <v>2001.3615490678446</v>
      </c>
    </row>
    <row r="18455" spans="3:3">
      <c r="C18455" s="13">
        <f t="shared" ca="1" si="1072"/>
        <v>2000.2439660514231</v>
      </c>
    </row>
    <row r="18456" spans="3:3">
      <c r="C18456" s="13">
        <f t="shared" ref="C18456:C18519" ca="1" si="1073">NORMINV(RAND(),$D$3,$G$3)</f>
        <v>2005.2703528373215</v>
      </c>
    </row>
    <row r="18457" spans="3:3">
      <c r="C18457" s="13">
        <f t="shared" ca="1" si="1073"/>
        <v>2007.30704901319</v>
      </c>
    </row>
    <row r="18458" spans="3:3">
      <c r="C18458" s="13">
        <f t="shared" ca="1" si="1073"/>
        <v>1994.691392435298</v>
      </c>
    </row>
    <row r="18459" spans="3:3">
      <c r="C18459" s="13">
        <f t="shared" ca="1" si="1073"/>
        <v>2000.5474569131707</v>
      </c>
    </row>
    <row r="18460" spans="3:3">
      <c r="C18460" s="13">
        <f t="shared" ca="1" si="1073"/>
        <v>2021.7285764191415</v>
      </c>
    </row>
    <row r="18461" spans="3:3">
      <c r="C18461" s="13">
        <f t="shared" ca="1" si="1073"/>
        <v>2011.0836817564289</v>
      </c>
    </row>
    <row r="18462" spans="3:3">
      <c r="C18462" s="13">
        <f t="shared" ca="1" si="1073"/>
        <v>2004.1965034423415</v>
      </c>
    </row>
    <row r="18463" spans="3:3">
      <c r="C18463" s="13">
        <f t="shared" ca="1" si="1073"/>
        <v>2008.2691486804342</v>
      </c>
    </row>
    <row r="18464" spans="3:3">
      <c r="C18464" s="13">
        <f t="shared" ca="1" si="1073"/>
        <v>1996.3276744552202</v>
      </c>
    </row>
    <row r="18465" spans="3:3">
      <c r="C18465" s="13">
        <f t="shared" ca="1" si="1073"/>
        <v>1992.7728129900058</v>
      </c>
    </row>
    <row r="18466" spans="3:3">
      <c r="C18466" s="13">
        <f t="shared" ca="1" si="1073"/>
        <v>2003.8540668971641</v>
      </c>
    </row>
    <row r="18467" spans="3:3">
      <c r="C18467" s="13">
        <f t="shared" ca="1" si="1073"/>
        <v>2019.6910122453646</v>
      </c>
    </row>
    <row r="18468" spans="3:3">
      <c r="C18468" s="13">
        <f t="shared" ca="1" si="1073"/>
        <v>1985.5552843806013</v>
      </c>
    </row>
    <row r="18469" spans="3:3">
      <c r="C18469" s="13">
        <f t="shared" ca="1" si="1073"/>
        <v>1988.6421430132857</v>
      </c>
    </row>
    <row r="18470" spans="3:3">
      <c r="C18470" s="13">
        <f t="shared" ca="1" si="1073"/>
        <v>2003.9871341622979</v>
      </c>
    </row>
    <row r="18471" spans="3:3">
      <c r="C18471" s="13">
        <f t="shared" ca="1" si="1073"/>
        <v>2013.8554593209335</v>
      </c>
    </row>
    <row r="18472" spans="3:3">
      <c r="C18472" s="13">
        <f t="shared" ca="1" si="1073"/>
        <v>2003.0340668783283</v>
      </c>
    </row>
    <row r="18473" spans="3:3">
      <c r="C18473" s="13">
        <f t="shared" ca="1" si="1073"/>
        <v>2007.4713603133489</v>
      </c>
    </row>
    <row r="18474" spans="3:3">
      <c r="C18474" s="13">
        <f t="shared" ca="1" si="1073"/>
        <v>2003.5351470960163</v>
      </c>
    </row>
    <row r="18475" spans="3:3">
      <c r="C18475" s="13">
        <f t="shared" ca="1" si="1073"/>
        <v>1996.4783371494909</v>
      </c>
    </row>
    <row r="18476" spans="3:3">
      <c r="C18476" s="13">
        <f t="shared" ca="1" si="1073"/>
        <v>2008.2482584694947</v>
      </c>
    </row>
    <row r="18477" spans="3:3">
      <c r="C18477" s="13">
        <f t="shared" ca="1" si="1073"/>
        <v>2014.2752139560587</v>
      </c>
    </row>
    <row r="18478" spans="3:3">
      <c r="C18478" s="13">
        <f t="shared" ca="1" si="1073"/>
        <v>2022.471603393951</v>
      </c>
    </row>
    <row r="18479" spans="3:3">
      <c r="C18479" s="13">
        <f t="shared" ca="1" si="1073"/>
        <v>2021.3849424021957</v>
      </c>
    </row>
    <row r="18480" spans="3:3">
      <c r="C18480" s="13">
        <f t="shared" ca="1" si="1073"/>
        <v>1982.4280861941943</v>
      </c>
    </row>
    <row r="18481" spans="3:3">
      <c r="C18481" s="13">
        <f t="shared" ca="1" si="1073"/>
        <v>1998.6994247439427</v>
      </c>
    </row>
    <row r="18482" spans="3:3">
      <c r="C18482" s="13">
        <f t="shared" ca="1" si="1073"/>
        <v>2001.0390279295284</v>
      </c>
    </row>
    <row r="18483" spans="3:3">
      <c r="C18483" s="13">
        <f t="shared" ca="1" si="1073"/>
        <v>2010.4043800672935</v>
      </c>
    </row>
    <row r="18484" spans="3:3">
      <c r="C18484" s="13">
        <f t="shared" ca="1" si="1073"/>
        <v>2000.2085604101665</v>
      </c>
    </row>
    <row r="18485" spans="3:3">
      <c r="C18485" s="13">
        <f t="shared" ca="1" si="1073"/>
        <v>2003.7273330297035</v>
      </c>
    </row>
    <row r="18486" spans="3:3">
      <c r="C18486" s="13">
        <f t="shared" ca="1" si="1073"/>
        <v>1994.5026428259475</v>
      </c>
    </row>
    <row r="18487" spans="3:3">
      <c r="C18487" s="13">
        <f t="shared" ca="1" si="1073"/>
        <v>1999.4843338183707</v>
      </c>
    </row>
    <row r="18488" spans="3:3">
      <c r="C18488" s="13">
        <f t="shared" ca="1" si="1073"/>
        <v>1996.2607408577774</v>
      </c>
    </row>
    <row r="18489" spans="3:3">
      <c r="C18489" s="13">
        <f t="shared" ca="1" si="1073"/>
        <v>1997.4340517216046</v>
      </c>
    </row>
    <row r="18490" spans="3:3">
      <c r="C18490" s="13">
        <f t="shared" ca="1" si="1073"/>
        <v>1989.765243744567</v>
      </c>
    </row>
    <row r="18491" spans="3:3">
      <c r="C18491" s="13">
        <f t="shared" ca="1" si="1073"/>
        <v>2014.5051444779533</v>
      </c>
    </row>
    <row r="18492" spans="3:3">
      <c r="C18492" s="13">
        <f t="shared" ca="1" si="1073"/>
        <v>2012.1600102880013</v>
      </c>
    </row>
    <row r="18493" spans="3:3">
      <c r="C18493" s="13">
        <f t="shared" ca="1" si="1073"/>
        <v>1993.9784172134537</v>
      </c>
    </row>
    <row r="18494" spans="3:3">
      <c r="C18494" s="13">
        <f t="shared" ca="1" si="1073"/>
        <v>2000.5301837102068</v>
      </c>
    </row>
    <row r="18495" spans="3:3">
      <c r="C18495" s="13">
        <f t="shared" ca="1" si="1073"/>
        <v>2009.6207774666627</v>
      </c>
    </row>
    <row r="18496" spans="3:3">
      <c r="C18496" s="13">
        <f t="shared" ca="1" si="1073"/>
        <v>1997.9605042354131</v>
      </c>
    </row>
    <row r="18497" spans="3:3">
      <c r="C18497" s="13">
        <f t="shared" ca="1" si="1073"/>
        <v>2000.6974899757345</v>
      </c>
    </row>
    <row r="18498" spans="3:3">
      <c r="C18498" s="13">
        <f t="shared" ca="1" si="1073"/>
        <v>2012.8097865736704</v>
      </c>
    </row>
    <row r="18499" spans="3:3">
      <c r="C18499" s="13">
        <f t="shared" ca="1" si="1073"/>
        <v>1981.246625683701</v>
      </c>
    </row>
    <row r="18500" spans="3:3">
      <c r="C18500" s="13">
        <f t="shared" ca="1" si="1073"/>
        <v>1999.2497876399921</v>
      </c>
    </row>
    <row r="18501" spans="3:3">
      <c r="C18501" s="13">
        <f t="shared" ca="1" si="1073"/>
        <v>2000.7184619987875</v>
      </c>
    </row>
    <row r="18502" spans="3:3">
      <c r="C18502" s="13">
        <f t="shared" ca="1" si="1073"/>
        <v>2005.8895244119394</v>
      </c>
    </row>
    <row r="18503" spans="3:3">
      <c r="C18503" s="13">
        <f t="shared" ca="1" si="1073"/>
        <v>2021.7601001295491</v>
      </c>
    </row>
    <row r="18504" spans="3:3">
      <c r="C18504" s="13">
        <f t="shared" ca="1" si="1073"/>
        <v>2001.1500658330976</v>
      </c>
    </row>
    <row r="18505" spans="3:3">
      <c r="C18505" s="13">
        <f t="shared" ca="1" si="1073"/>
        <v>2020.2731429451533</v>
      </c>
    </row>
    <row r="18506" spans="3:3">
      <c r="C18506" s="13">
        <f t="shared" ca="1" si="1073"/>
        <v>2004.0700977088529</v>
      </c>
    </row>
    <row r="18507" spans="3:3">
      <c r="C18507" s="13">
        <f t="shared" ca="1" si="1073"/>
        <v>2010.0178755480117</v>
      </c>
    </row>
    <row r="18508" spans="3:3">
      <c r="C18508" s="13">
        <f t="shared" ca="1" si="1073"/>
        <v>2009.112594697656</v>
      </c>
    </row>
    <row r="18509" spans="3:3">
      <c r="C18509" s="13">
        <f t="shared" ca="1" si="1073"/>
        <v>1997.6211507201695</v>
      </c>
    </row>
    <row r="18510" spans="3:3">
      <c r="C18510" s="13">
        <f t="shared" ca="1" si="1073"/>
        <v>2001.5810964554214</v>
      </c>
    </row>
    <row r="18511" spans="3:3">
      <c r="C18511" s="13">
        <f t="shared" ca="1" si="1073"/>
        <v>1996.0503962607813</v>
      </c>
    </row>
    <row r="18512" spans="3:3">
      <c r="C18512" s="13">
        <f t="shared" ca="1" si="1073"/>
        <v>2001.032211427811</v>
      </c>
    </row>
    <row r="18513" spans="3:3">
      <c r="C18513" s="13">
        <f t="shared" ca="1" si="1073"/>
        <v>2005.3245069244897</v>
      </c>
    </row>
    <row r="18514" spans="3:3">
      <c r="C18514" s="13">
        <f t="shared" ca="1" si="1073"/>
        <v>2011.2786649443374</v>
      </c>
    </row>
    <row r="18515" spans="3:3">
      <c r="C18515" s="13">
        <f t="shared" ca="1" si="1073"/>
        <v>1993.4927766660167</v>
      </c>
    </row>
    <row r="18516" spans="3:3">
      <c r="C18516" s="13">
        <f t="shared" ca="1" si="1073"/>
        <v>2002.3848765084865</v>
      </c>
    </row>
    <row r="18517" spans="3:3">
      <c r="C18517" s="13">
        <f t="shared" ca="1" si="1073"/>
        <v>1999.1095329423872</v>
      </c>
    </row>
    <row r="18518" spans="3:3">
      <c r="C18518" s="13">
        <f t="shared" ca="1" si="1073"/>
        <v>1992.7737946373816</v>
      </c>
    </row>
    <row r="18519" spans="3:3">
      <c r="C18519" s="13">
        <f t="shared" ca="1" si="1073"/>
        <v>1989.5620054095994</v>
      </c>
    </row>
    <row r="18520" spans="3:3">
      <c r="C18520" s="13">
        <f t="shared" ref="C18520:C18583" ca="1" si="1074">NORMINV(RAND(),$D$3,$G$3)</f>
        <v>2016.0230421410656</v>
      </c>
    </row>
    <row r="18521" spans="3:3">
      <c r="C18521" s="13">
        <f t="shared" ca="1" si="1074"/>
        <v>2006.9548849641808</v>
      </c>
    </row>
    <row r="18522" spans="3:3">
      <c r="C18522" s="13">
        <f t="shared" ca="1" si="1074"/>
        <v>1995.8050144057252</v>
      </c>
    </row>
    <row r="18523" spans="3:3">
      <c r="C18523" s="13">
        <f t="shared" ca="1" si="1074"/>
        <v>2001.3452369954578</v>
      </c>
    </row>
    <row r="18524" spans="3:3">
      <c r="C18524" s="13">
        <f t="shared" ca="1" si="1074"/>
        <v>2012.8380928457309</v>
      </c>
    </row>
    <row r="18525" spans="3:3">
      <c r="C18525" s="13">
        <f t="shared" ca="1" si="1074"/>
        <v>1991.9497088688888</v>
      </c>
    </row>
    <row r="18526" spans="3:3">
      <c r="C18526" s="13">
        <f t="shared" ca="1" si="1074"/>
        <v>2010.1197541123322</v>
      </c>
    </row>
    <row r="18527" spans="3:3">
      <c r="C18527" s="13">
        <f t="shared" ca="1" si="1074"/>
        <v>2000.1879870505841</v>
      </c>
    </row>
    <row r="18528" spans="3:3">
      <c r="C18528" s="13">
        <f t="shared" ca="1" si="1074"/>
        <v>1997.9111794330533</v>
      </c>
    </row>
    <row r="18529" spans="3:3">
      <c r="C18529" s="13">
        <f t="shared" ca="1" si="1074"/>
        <v>2016.9216324294532</v>
      </c>
    </row>
    <row r="18530" spans="3:3">
      <c r="C18530" s="13">
        <f t="shared" ca="1" si="1074"/>
        <v>1992.5750838067372</v>
      </c>
    </row>
    <row r="18531" spans="3:3">
      <c r="C18531" s="13">
        <f t="shared" ca="1" si="1074"/>
        <v>2011.892765613941</v>
      </c>
    </row>
    <row r="18532" spans="3:3">
      <c r="C18532" s="13">
        <f t="shared" ca="1" si="1074"/>
        <v>2012.9866444123193</v>
      </c>
    </row>
    <row r="18533" spans="3:3">
      <c r="C18533" s="13">
        <f t="shared" ca="1" si="1074"/>
        <v>2007.9156598520815</v>
      </c>
    </row>
    <row r="18534" spans="3:3">
      <c r="C18534" s="13">
        <f t="shared" ca="1" si="1074"/>
        <v>1996.9355235247074</v>
      </c>
    </row>
    <row r="18535" spans="3:3">
      <c r="C18535" s="13">
        <f t="shared" ca="1" si="1074"/>
        <v>1989.3083634163304</v>
      </c>
    </row>
    <row r="18536" spans="3:3">
      <c r="C18536" s="13">
        <f t="shared" ca="1" si="1074"/>
        <v>2006.4544086187818</v>
      </c>
    </row>
    <row r="18537" spans="3:3">
      <c r="C18537" s="13">
        <f t="shared" ca="1" si="1074"/>
        <v>2006.9308941302643</v>
      </c>
    </row>
    <row r="18538" spans="3:3">
      <c r="C18538" s="13">
        <f t="shared" ca="1" si="1074"/>
        <v>1985.674039091175</v>
      </c>
    </row>
    <row r="18539" spans="3:3">
      <c r="C18539" s="13">
        <f t="shared" ca="1" si="1074"/>
        <v>2009.7346434754875</v>
      </c>
    </row>
    <row r="18540" spans="3:3">
      <c r="C18540" s="13">
        <f t="shared" ca="1" si="1074"/>
        <v>2003.0985479827621</v>
      </c>
    </row>
    <row r="18541" spans="3:3">
      <c r="C18541" s="13">
        <f t="shared" ca="1" si="1074"/>
        <v>2035.2720639010749</v>
      </c>
    </row>
    <row r="18542" spans="3:3">
      <c r="C18542" s="13">
        <f t="shared" ca="1" si="1074"/>
        <v>2000.588178885115</v>
      </c>
    </row>
    <row r="18543" spans="3:3">
      <c r="C18543" s="13">
        <f t="shared" ca="1" si="1074"/>
        <v>2002.2471111656744</v>
      </c>
    </row>
    <row r="18544" spans="3:3">
      <c r="C18544" s="13">
        <f t="shared" ca="1" si="1074"/>
        <v>1992.696482949767</v>
      </c>
    </row>
    <row r="18545" spans="3:3">
      <c r="C18545" s="13">
        <f t="shared" ca="1" si="1074"/>
        <v>1992.1165806606723</v>
      </c>
    </row>
    <row r="18546" spans="3:3">
      <c r="C18546" s="13">
        <f t="shared" ca="1" si="1074"/>
        <v>2023.4199236496688</v>
      </c>
    </row>
    <row r="18547" spans="3:3">
      <c r="C18547" s="13">
        <f t="shared" ca="1" si="1074"/>
        <v>1999.3783534987811</v>
      </c>
    </row>
    <row r="18548" spans="3:3">
      <c r="C18548" s="13">
        <f t="shared" ca="1" si="1074"/>
        <v>1982.9758067660757</v>
      </c>
    </row>
    <row r="18549" spans="3:3">
      <c r="C18549" s="13">
        <f t="shared" ca="1" si="1074"/>
        <v>2003.8469579439411</v>
      </c>
    </row>
    <row r="18550" spans="3:3">
      <c r="C18550" s="13">
        <f t="shared" ca="1" si="1074"/>
        <v>1989.3877278595426</v>
      </c>
    </row>
    <row r="18551" spans="3:3">
      <c r="C18551" s="13">
        <f t="shared" ca="1" si="1074"/>
        <v>2013.8240489241132</v>
      </c>
    </row>
    <row r="18552" spans="3:3">
      <c r="C18552" s="13">
        <f t="shared" ca="1" si="1074"/>
        <v>2001.8894812191768</v>
      </c>
    </row>
    <row r="18553" spans="3:3">
      <c r="C18553" s="13">
        <f t="shared" ca="1" si="1074"/>
        <v>1981.6861802717917</v>
      </c>
    </row>
    <row r="18554" spans="3:3">
      <c r="C18554" s="13">
        <f t="shared" ca="1" si="1074"/>
        <v>2009.8131247907968</v>
      </c>
    </row>
    <row r="18555" spans="3:3">
      <c r="C18555" s="13">
        <f t="shared" ca="1" si="1074"/>
        <v>2007.8210053760592</v>
      </c>
    </row>
    <row r="18556" spans="3:3">
      <c r="C18556" s="13">
        <f t="shared" ca="1" si="1074"/>
        <v>2022.5772026785</v>
      </c>
    </row>
    <row r="18557" spans="3:3">
      <c r="C18557" s="13">
        <f t="shared" ca="1" si="1074"/>
        <v>1975.7905314839004</v>
      </c>
    </row>
    <row r="18558" spans="3:3">
      <c r="C18558" s="13">
        <f t="shared" ca="1" si="1074"/>
        <v>1993.1113851036471</v>
      </c>
    </row>
    <row r="18559" spans="3:3">
      <c r="C18559" s="13">
        <f t="shared" ca="1" si="1074"/>
        <v>1993.9276037051291</v>
      </c>
    </row>
    <row r="18560" spans="3:3">
      <c r="C18560" s="13">
        <f t="shared" ca="1" si="1074"/>
        <v>1977.0521146927708</v>
      </c>
    </row>
    <row r="18561" spans="3:3">
      <c r="C18561" s="13">
        <f t="shared" ca="1" si="1074"/>
        <v>2011.7734226522559</v>
      </c>
    </row>
    <row r="18562" spans="3:3">
      <c r="C18562" s="13">
        <f t="shared" ca="1" si="1074"/>
        <v>1981.4721665085056</v>
      </c>
    </row>
    <row r="18563" spans="3:3">
      <c r="C18563" s="13">
        <f t="shared" ca="1" si="1074"/>
        <v>2009.5390222510191</v>
      </c>
    </row>
    <row r="18564" spans="3:3">
      <c r="C18564" s="13">
        <f t="shared" ca="1" si="1074"/>
        <v>1993.487319801801</v>
      </c>
    </row>
    <row r="18565" spans="3:3">
      <c r="C18565" s="13">
        <f t="shared" ca="1" si="1074"/>
        <v>1997.6593008822317</v>
      </c>
    </row>
    <row r="18566" spans="3:3">
      <c r="C18566" s="13">
        <f t="shared" ca="1" si="1074"/>
        <v>1998.8306780482837</v>
      </c>
    </row>
    <row r="18567" spans="3:3">
      <c r="C18567" s="13">
        <f t="shared" ca="1" si="1074"/>
        <v>2013.340042998421</v>
      </c>
    </row>
    <row r="18568" spans="3:3">
      <c r="C18568" s="13">
        <f t="shared" ca="1" si="1074"/>
        <v>2013.6022636558132</v>
      </c>
    </row>
    <row r="18569" spans="3:3">
      <c r="C18569" s="13">
        <f t="shared" ca="1" si="1074"/>
        <v>2004.647603621434</v>
      </c>
    </row>
    <row r="18570" spans="3:3">
      <c r="C18570" s="13">
        <f t="shared" ca="1" si="1074"/>
        <v>1985.0479955934163</v>
      </c>
    </row>
    <row r="18571" spans="3:3">
      <c r="C18571" s="13">
        <f t="shared" ca="1" si="1074"/>
        <v>2016.2938808701549</v>
      </c>
    </row>
    <row r="18572" spans="3:3">
      <c r="C18572" s="13">
        <f t="shared" ca="1" si="1074"/>
        <v>1982.023419772298</v>
      </c>
    </row>
    <row r="18573" spans="3:3">
      <c r="C18573" s="13">
        <f t="shared" ca="1" si="1074"/>
        <v>2001.6908848493817</v>
      </c>
    </row>
    <row r="18574" spans="3:3">
      <c r="C18574" s="13">
        <f t="shared" ca="1" si="1074"/>
        <v>1997.1034584015542</v>
      </c>
    </row>
    <row r="18575" spans="3:3">
      <c r="C18575" s="13">
        <f t="shared" ca="1" si="1074"/>
        <v>1986.0346759068077</v>
      </c>
    </row>
    <row r="18576" spans="3:3">
      <c r="C18576" s="13">
        <f t="shared" ca="1" si="1074"/>
        <v>2003.5782527999027</v>
      </c>
    </row>
    <row r="18577" spans="3:3">
      <c r="C18577" s="13">
        <f t="shared" ca="1" si="1074"/>
        <v>2005.5691046772599</v>
      </c>
    </row>
    <row r="18578" spans="3:3">
      <c r="C18578" s="13">
        <f t="shared" ca="1" si="1074"/>
        <v>1992.4724524299745</v>
      </c>
    </row>
    <row r="18579" spans="3:3">
      <c r="C18579" s="13">
        <f t="shared" ca="1" si="1074"/>
        <v>1993.35506018917</v>
      </c>
    </row>
    <row r="18580" spans="3:3">
      <c r="C18580" s="13">
        <f t="shared" ca="1" si="1074"/>
        <v>2007.7075679586239</v>
      </c>
    </row>
    <row r="18581" spans="3:3">
      <c r="C18581" s="13">
        <f t="shared" ca="1" si="1074"/>
        <v>1998.8074408870643</v>
      </c>
    </row>
    <row r="18582" spans="3:3">
      <c r="C18582" s="13">
        <f t="shared" ca="1" si="1074"/>
        <v>1995.2843920769926</v>
      </c>
    </row>
    <row r="18583" spans="3:3">
      <c r="C18583" s="13">
        <f t="shared" ca="1" si="1074"/>
        <v>1972.6109959246801</v>
      </c>
    </row>
    <row r="18584" spans="3:3">
      <c r="C18584" s="13">
        <f t="shared" ref="C18584:C18647" ca="1" si="1075">NORMINV(RAND(),$D$3,$G$3)</f>
        <v>1985.1695443058682</v>
      </c>
    </row>
    <row r="18585" spans="3:3">
      <c r="C18585" s="13">
        <f t="shared" ca="1" si="1075"/>
        <v>1996.5236472864096</v>
      </c>
    </row>
    <row r="18586" spans="3:3">
      <c r="C18586" s="13">
        <f t="shared" ca="1" si="1075"/>
        <v>1991.5830475801558</v>
      </c>
    </row>
    <row r="18587" spans="3:3">
      <c r="C18587" s="13">
        <f t="shared" ca="1" si="1075"/>
        <v>1994.3067569800173</v>
      </c>
    </row>
    <row r="18588" spans="3:3">
      <c r="C18588" s="13">
        <f t="shared" ca="1" si="1075"/>
        <v>2033.7091582488481</v>
      </c>
    </row>
    <row r="18589" spans="3:3">
      <c r="C18589" s="13">
        <f t="shared" ca="1" si="1075"/>
        <v>1995.944668387835</v>
      </c>
    </row>
    <row r="18590" spans="3:3">
      <c r="C18590" s="13">
        <f t="shared" ca="1" si="1075"/>
        <v>1998.7084324700479</v>
      </c>
    </row>
    <row r="18591" spans="3:3">
      <c r="C18591" s="13">
        <f t="shared" ca="1" si="1075"/>
        <v>2018.1700730942971</v>
      </c>
    </row>
    <row r="18592" spans="3:3">
      <c r="C18592" s="13">
        <f t="shared" ca="1" si="1075"/>
        <v>2009.3237541485555</v>
      </c>
    </row>
    <row r="18593" spans="3:3">
      <c r="C18593" s="13">
        <f t="shared" ca="1" si="1075"/>
        <v>1996.6896235554036</v>
      </c>
    </row>
    <row r="18594" spans="3:3">
      <c r="C18594" s="13">
        <f t="shared" ca="1" si="1075"/>
        <v>1990.2632423636931</v>
      </c>
    </row>
    <row r="18595" spans="3:3">
      <c r="C18595" s="13">
        <f t="shared" ca="1" si="1075"/>
        <v>1997.368263627259</v>
      </c>
    </row>
    <row r="18596" spans="3:3">
      <c r="C18596" s="13">
        <f t="shared" ca="1" si="1075"/>
        <v>1977.5387780878102</v>
      </c>
    </row>
    <row r="18597" spans="3:3">
      <c r="C18597" s="13">
        <f t="shared" ca="1" si="1075"/>
        <v>2020.4307639552362</v>
      </c>
    </row>
    <row r="18598" spans="3:3">
      <c r="C18598" s="13">
        <f t="shared" ca="1" si="1075"/>
        <v>1995.9035619146277</v>
      </c>
    </row>
    <row r="18599" spans="3:3">
      <c r="C18599" s="13">
        <f t="shared" ca="1" si="1075"/>
        <v>2011.2819843036311</v>
      </c>
    </row>
    <row r="18600" spans="3:3">
      <c r="C18600" s="13">
        <f t="shared" ca="1" si="1075"/>
        <v>2019.1408376862448</v>
      </c>
    </row>
    <row r="18601" spans="3:3">
      <c r="C18601" s="13">
        <f t="shared" ca="1" si="1075"/>
        <v>1997.0999737858849</v>
      </c>
    </row>
    <row r="18602" spans="3:3">
      <c r="C18602" s="13">
        <f t="shared" ca="1" si="1075"/>
        <v>1980.7653239102913</v>
      </c>
    </row>
    <row r="18603" spans="3:3">
      <c r="C18603" s="13">
        <f t="shared" ca="1" si="1075"/>
        <v>1996.5138532067222</v>
      </c>
    </row>
    <row r="18604" spans="3:3">
      <c r="C18604" s="13">
        <f t="shared" ca="1" si="1075"/>
        <v>2011.2378737515585</v>
      </c>
    </row>
    <row r="18605" spans="3:3">
      <c r="C18605" s="13">
        <f t="shared" ca="1" si="1075"/>
        <v>1998.9202302492552</v>
      </c>
    </row>
    <row r="18606" spans="3:3">
      <c r="C18606" s="13">
        <f t="shared" ca="1" si="1075"/>
        <v>1994.363319670058</v>
      </c>
    </row>
    <row r="18607" spans="3:3">
      <c r="C18607" s="13">
        <f t="shared" ca="1" si="1075"/>
        <v>2007.5981789746872</v>
      </c>
    </row>
    <row r="18608" spans="3:3">
      <c r="C18608" s="13">
        <f t="shared" ca="1" si="1075"/>
        <v>2016.0244366853353</v>
      </c>
    </row>
    <row r="18609" spans="3:3">
      <c r="C18609" s="13">
        <f t="shared" ca="1" si="1075"/>
        <v>1999.4702953213828</v>
      </c>
    </row>
    <row r="18610" spans="3:3">
      <c r="C18610" s="13">
        <f t="shared" ca="1" si="1075"/>
        <v>1990.7381938317517</v>
      </c>
    </row>
    <row r="18611" spans="3:3">
      <c r="C18611" s="13">
        <f t="shared" ca="1" si="1075"/>
        <v>2001.301289107498</v>
      </c>
    </row>
    <row r="18612" spans="3:3">
      <c r="C18612" s="13">
        <f t="shared" ca="1" si="1075"/>
        <v>2000.7521833176577</v>
      </c>
    </row>
    <row r="18613" spans="3:3">
      <c r="C18613" s="13">
        <f t="shared" ca="1" si="1075"/>
        <v>2002.4689287147194</v>
      </c>
    </row>
    <row r="18614" spans="3:3">
      <c r="C18614" s="13">
        <f t="shared" ca="1" si="1075"/>
        <v>2008.3715001659893</v>
      </c>
    </row>
    <row r="18615" spans="3:3">
      <c r="C18615" s="13">
        <f t="shared" ca="1" si="1075"/>
        <v>2010.2342242476432</v>
      </c>
    </row>
    <row r="18616" spans="3:3">
      <c r="C18616" s="13">
        <f t="shared" ca="1" si="1075"/>
        <v>1999.5188128564439</v>
      </c>
    </row>
    <row r="18617" spans="3:3">
      <c r="C18617" s="13">
        <f t="shared" ca="1" si="1075"/>
        <v>2001.4735257471038</v>
      </c>
    </row>
    <row r="18618" spans="3:3">
      <c r="C18618" s="13">
        <f t="shared" ca="1" si="1075"/>
        <v>1990.626322495752</v>
      </c>
    </row>
    <row r="18619" spans="3:3">
      <c r="C18619" s="13">
        <f t="shared" ca="1" si="1075"/>
        <v>2000.543308682403</v>
      </c>
    </row>
    <row r="18620" spans="3:3">
      <c r="C18620" s="13">
        <f t="shared" ca="1" si="1075"/>
        <v>1999.2854330996779</v>
      </c>
    </row>
    <row r="18621" spans="3:3">
      <c r="C18621" s="13">
        <f t="shared" ca="1" si="1075"/>
        <v>1995.5456327301797</v>
      </c>
    </row>
    <row r="18622" spans="3:3">
      <c r="C18622" s="13">
        <f t="shared" ca="1" si="1075"/>
        <v>1995.6497434789803</v>
      </c>
    </row>
    <row r="18623" spans="3:3">
      <c r="C18623" s="13">
        <f t="shared" ca="1" si="1075"/>
        <v>2002.0109154410425</v>
      </c>
    </row>
    <row r="18624" spans="3:3">
      <c r="C18624" s="13">
        <f t="shared" ca="1" si="1075"/>
        <v>1983.5710444185395</v>
      </c>
    </row>
    <row r="18625" spans="3:3">
      <c r="C18625" s="13">
        <f t="shared" ca="1" si="1075"/>
        <v>1993.488635441528</v>
      </c>
    </row>
    <row r="18626" spans="3:3">
      <c r="C18626" s="13">
        <f t="shared" ca="1" si="1075"/>
        <v>2004.3466791135152</v>
      </c>
    </row>
    <row r="18627" spans="3:3">
      <c r="C18627" s="13">
        <f t="shared" ca="1" si="1075"/>
        <v>2016.0824950756398</v>
      </c>
    </row>
    <row r="18628" spans="3:3">
      <c r="C18628" s="13">
        <f t="shared" ca="1" si="1075"/>
        <v>2003.6873285343804</v>
      </c>
    </row>
    <row r="18629" spans="3:3">
      <c r="C18629" s="13">
        <f t="shared" ca="1" si="1075"/>
        <v>2010.6432765157797</v>
      </c>
    </row>
    <row r="18630" spans="3:3">
      <c r="C18630" s="13">
        <f t="shared" ca="1" si="1075"/>
        <v>2007.66964747365</v>
      </c>
    </row>
    <row r="18631" spans="3:3">
      <c r="C18631" s="13">
        <f t="shared" ca="1" si="1075"/>
        <v>2001.1180912386017</v>
      </c>
    </row>
    <row r="18632" spans="3:3">
      <c r="C18632" s="13">
        <f t="shared" ca="1" si="1075"/>
        <v>2004.9849333535844</v>
      </c>
    </row>
    <row r="18633" spans="3:3">
      <c r="C18633" s="13">
        <f t="shared" ca="1" si="1075"/>
        <v>1999.5735620440316</v>
      </c>
    </row>
    <row r="18634" spans="3:3">
      <c r="C18634" s="13">
        <f t="shared" ca="1" si="1075"/>
        <v>1983.0430739880896</v>
      </c>
    </row>
    <row r="18635" spans="3:3">
      <c r="C18635" s="13">
        <f t="shared" ca="1" si="1075"/>
        <v>1987.8265773504131</v>
      </c>
    </row>
    <row r="18636" spans="3:3">
      <c r="C18636" s="13">
        <f t="shared" ca="1" si="1075"/>
        <v>2010.7299193426434</v>
      </c>
    </row>
    <row r="18637" spans="3:3">
      <c r="C18637" s="13">
        <f t="shared" ca="1" si="1075"/>
        <v>1974.3120064898203</v>
      </c>
    </row>
    <row r="18638" spans="3:3">
      <c r="C18638" s="13">
        <f t="shared" ca="1" si="1075"/>
        <v>1999.7296711793585</v>
      </c>
    </row>
    <row r="18639" spans="3:3">
      <c r="C18639" s="13">
        <f t="shared" ca="1" si="1075"/>
        <v>1984.0330067579496</v>
      </c>
    </row>
    <row r="18640" spans="3:3">
      <c r="C18640" s="13">
        <f t="shared" ca="1" si="1075"/>
        <v>2019.6062684686472</v>
      </c>
    </row>
    <row r="18641" spans="3:3">
      <c r="C18641" s="13">
        <f t="shared" ca="1" si="1075"/>
        <v>1991.2164326112102</v>
      </c>
    </row>
    <row r="18642" spans="3:3">
      <c r="C18642" s="13">
        <f t="shared" ca="1" si="1075"/>
        <v>2009.5712334223463</v>
      </c>
    </row>
    <row r="18643" spans="3:3">
      <c r="C18643" s="13">
        <f t="shared" ca="1" si="1075"/>
        <v>1998.1413351709866</v>
      </c>
    </row>
    <row r="18644" spans="3:3">
      <c r="C18644" s="13">
        <f t="shared" ca="1" si="1075"/>
        <v>2013.235046117909</v>
      </c>
    </row>
    <row r="18645" spans="3:3">
      <c r="C18645" s="13">
        <f t="shared" ca="1" si="1075"/>
        <v>1999.2889699891998</v>
      </c>
    </row>
    <row r="18646" spans="3:3">
      <c r="C18646" s="13">
        <f t="shared" ca="1" si="1075"/>
        <v>2018.6806681599103</v>
      </c>
    </row>
    <row r="18647" spans="3:3">
      <c r="C18647" s="13">
        <f t="shared" ca="1" si="1075"/>
        <v>1976.136990026115</v>
      </c>
    </row>
    <row r="18648" spans="3:3">
      <c r="C18648" s="13">
        <f t="shared" ref="C18648:C18711" ca="1" si="1076">NORMINV(RAND(),$D$3,$G$3)</f>
        <v>2005.6445207673328</v>
      </c>
    </row>
    <row r="18649" spans="3:3">
      <c r="C18649" s="13">
        <f t="shared" ca="1" si="1076"/>
        <v>2000.5763318945355</v>
      </c>
    </row>
    <row r="18650" spans="3:3">
      <c r="C18650" s="13">
        <f t="shared" ca="1" si="1076"/>
        <v>1995.1780756889139</v>
      </c>
    </row>
    <row r="18651" spans="3:3">
      <c r="C18651" s="13">
        <f t="shared" ca="1" si="1076"/>
        <v>2002.7162988906027</v>
      </c>
    </row>
    <row r="18652" spans="3:3">
      <c r="C18652" s="13">
        <f t="shared" ca="1" si="1076"/>
        <v>1996.0036834430955</v>
      </c>
    </row>
    <row r="18653" spans="3:3">
      <c r="C18653" s="13">
        <f t="shared" ca="1" si="1076"/>
        <v>2004.3139770370642</v>
      </c>
    </row>
    <row r="18654" spans="3:3">
      <c r="C18654" s="13">
        <f t="shared" ca="1" si="1076"/>
        <v>1999.5313877614219</v>
      </c>
    </row>
    <row r="18655" spans="3:3">
      <c r="C18655" s="13">
        <f t="shared" ca="1" si="1076"/>
        <v>1988.3894979603949</v>
      </c>
    </row>
    <row r="18656" spans="3:3">
      <c r="C18656" s="13">
        <f t="shared" ca="1" si="1076"/>
        <v>2011.1557099348788</v>
      </c>
    </row>
    <row r="18657" spans="3:3">
      <c r="C18657" s="13">
        <f t="shared" ca="1" si="1076"/>
        <v>2027.9210765720786</v>
      </c>
    </row>
    <row r="18658" spans="3:3">
      <c r="C18658" s="13">
        <f t="shared" ca="1" si="1076"/>
        <v>2007.5588997920311</v>
      </c>
    </row>
    <row r="18659" spans="3:3">
      <c r="C18659" s="13">
        <f t="shared" ca="1" si="1076"/>
        <v>1995.2289911356213</v>
      </c>
    </row>
    <row r="18660" spans="3:3">
      <c r="C18660" s="13">
        <f t="shared" ca="1" si="1076"/>
        <v>2007.6351560492715</v>
      </c>
    </row>
    <row r="18661" spans="3:3">
      <c r="C18661" s="13">
        <f t="shared" ca="1" si="1076"/>
        <v>1988.94130764431</v>
      </c>
    </row>
    <row r="18662" spans="3:3">
      <c r="C18662" s="13">
        <f t="shared" ca="1" si="1076"/>
        <v>2000.107625020655</v>
      </c>
    </row>
    <row r="18663" spans="3:3">
      <c r="C18663" s="13">
        <f t="shared" ca="1" si="1076"/>
        <v>2011.3231849383585</v>
      </c>
    </row>
    <row r="18664" spans="3:3">
      <c r="C18664" s="13">
        <f t="shared" ca="1" si="1076"/>
        <v>2011.2772211318982</v>
      </c>
    </row>
    <row r="18665" spans="3:3">
      <c r="C18665" s="13">
        <f t="shared" ca="1" si="1076"/>
        <v>1995.2689200033149</v>
      </c>
    </row>
    <row r="18666" spans="3:3">
      <c r="C18666" s="13">
        <f t="shared" ca="1" si="1076"/>
        <v>2010.1479035045777</v>
      </c>
    </row>
    <row r="18667" spans="3:3">
      <c r="C18667" s="13">
        <f t="shared" ca="1" si="1076"/>
        <v>2021.3923157620209</v>
      </c>
    </row>
    <row r="18668" spans="3:3">
      <c r="C18668" s="13">
        <f t="shared" ca="1" si="1076"/>
        <v>1987.9117783968968</v>
      </c>
    </row>
    <row r="18669" spans="3:3">
      <c r="C18669" s="13">
        <f t="shared" ca="1" si="1076"/>
        <v>2011.2099630171679</v>
      </c>
    </row>
    <row r="18670" spans="3:3">
      <c r="C18670" s="13">
        <f t="shared" ca="1" si="1076"/>
        <v>2023.0829468010638</v>
      </c>
    </row>
    <row r="18671" spans="3:3">
      <c r="C18671" s="13">
        <f t="shared" ca="1" si="1076"/>
        <v>2005.3998860289992</v>
      </c>
    </row>
    <row r="18672" spans="3:3">
      <c r="C18672" s="13">
        <f t="shared" ca="1" si="1076"/>
        <v>1990.4681820434198</v>
      </c>
    </row>
    <row r="18673" spans="3:3">
      <c r="C18673" s="13">
        <f t="shared" ca="1" si="1076"/>
        <v>1995.5387667181715</v>
      </c>
    </row>
    <row r="18674" spans="3:3">
      <c r="C18674" s="13">
        <f t="shared" ca="1" si="1076"/>
        <v>2000.6723068817264</v>
      </c>
    </row>
    <row r="18675" spans="3:3">
      <c r="C18675" s="13">
        <f t="shared" ca="1" si="1076"/>
        <v>2003.5251505318633</v>
      </c>
    </row>
    <row r="18676" spans="3:3">
      <c r="C18676" s="13">
        <f t="shared" ca="1" si="1076"/>
        <v>2009.6435711187889</v>
      </c>
    </row>
    <row r="18677" spans="3:3">
      <c r="C18677" s="13">
        <f t="shared" ca="1" si="1076"/>
        <v>1979.7675859756723</v>
      </c>
    </row>
    <row r="18678" spans="3:3">
      <c r="C18678" s="13">
        <f t="shared" ca="1" si="1076"/>
        <v>2007.0073669724336</v>
      </c>
    </row>
    <row r="18679" spans="3:3">
      <c r="C18679" s="13">
        <f t="shared" ca="1" si="1076"/>
        <v>2004.0979588624216</v>
      </c>
    </row>
    <row r="18680" spans="3:3">
      <c r="C18680" s="13">
        <f t="shared" ca="1" si="1076"/>
        <v>1994.1705776854035</v>
      </c>
    </row>
    <row r="18681" spans="3:3">
      <c r="C18681" s="13">
        <f t="shared" ca="1" si="1076"/>
        <v>1987.0311004364971</v>
      </c>
    </row>
    <row r="18682" spans="3:3">
      <c r="C18682" s="13">
        <f t="shared" ca="1" si="1076"/>
        <v>1993.1105399968621</v>
      </c>
    </row>
    <row r="18683" spans="3:3">
      <c r="C18683" s="13">
        <f t="shared" ca="1" si="1076"/>
        <v>1985.9232231393398</v>
      </c>
    </row>
    <row r="18684" spans="3:3">
      <c r="C18684" s="13">
        <f t="shared" ca="1" si="1076"/>
        <v>1991.4075009030644</v>
      </c>
    </row>
    <row r="18685" spans="3:3">
      <c r="C18685" s="13">
        <f t="shared" ca="1" si="1076"/>
        <v>1997.8089462185455</v>
      </c>
    </row>
    <row r="18686" spans="3:3">
      <c r="C18686" s="13">
        <f t="shared" ca="1" si="1076"/>
        <v>1999.680360009022</v>
      </c>
    </row>
    <row r="18687" spans="3:3">
      <c r="C18687" s="13">
        <f t="shared" ca="1" si="1076"/>
        <v>2009.6710512536665</v>
      </c>
    </row>
    <row r="18688" spans="3:3">
      <c r="C18688" s="13">
        <f t="shared" ca="1" si="1076"/>
        <v>2007.4731519512982</v>
      </c>
    </row>
    <row r="18689" spans="3:3">
      <c r="C18689" s="13">
        <f t="shared" ca="1" si="1076"/>
        <v>2007.7363756983125</v>
      </c>
    </row>
    <row r="18690" spans="3:3">
      <c r="C18690" s="13">
        <f t="shared" ca="1" si="1076"/>
        <v>1997.094516791296</v>
      </c>
    </row>
    <row r="18691" spans="3:3">
      <c r="C18691" s="13">
        <f t="shared" ca="1" si="1076"/>
        <v>2026.6330851608452</v>
      </c>
    </row>
    <row r="18692" spans="3:3">
      <c r="C18692" s="13">
        <f t="shared" ca="1" si="1076"/>
        <v>2004.4010854412368</v>
      </c>
    </row>
    <row r="18693" spans="3:3">
      <c r="C18693" s="13">
        <f t="shared" ca="1" si="1076"/>
        <v>1999.5858725619978</v>
      </c>
    </row>
    <row r="18694" spans="3:3">
      <c r="C18694" s="13">
        <f t="shared" ca="1" si="1076"/>
        <v>2001.1274491304553</v>
      </c>
    </row>
    <row r="18695" spans="3:3">
      <c r="C18695" s="13">
        <f t="shared" ca="1" si="1076"/>
        <v>1999.9339233995584</v>
      </c>
    </row>
    <row r="18696" spans="3:3">
      <c r="C18696" s="13">
        <f t="shared" ca="1" si="1076"/>
        <v>1990.6218575309606</v>
      </c>
    </row>
    <row r="18697" spans="3:3">
      <c r="C18697" s="13">
        <f t="shared" ca="1" si="1076"/>
        <v>2012.620470573791</v>
      </c>
    </row>
    <row r="18698" spans="3:3">
      <c r="C18698" s="13">
        <f t="shared" ca="1" si="1076"/>
        <v>2026.8118224415311</v>
      </c>
    </row>
    <row r="18699" spans="3:3">
      <c r="C18699" s="13">
        <f t="shared" ca="1" si="1076"/>
        <v>2000.4084375357365</v>
      </c>
    </row>
    <row r="18700" spans="3:3">
      <c r="C18700" s="13">
        <f t="shared" ca="1" si="1076"/>
        <v>1994.1915788075578</v>
      </c>
    </row>
    <row r="18701" spans="3:3">
      <c r="C18701" s="13">
        <f t="shared" ca="1" si="1076"/>
        <v>1991.1306254463955</v>
      </c>
    </row>
    <row r="18702" spans="3:3">
      <c r="C18702" s="13">
        <f t="shared" ca="1" si="1076"/>
        <v>1977.6190492349122</v>
      </c>
    </row>
    <row r="18703" spans="3:3">
      <c r="C18703" s="13">
        <f t="shared" ca="1" si="1076"/>
        <v>2002.3678026302441</v>
      </c>
    </row>
    <row r="18704" spans="3:3">
      <c r="C18704" s="13">
        <f t="shared" ca="1" si="1076"/>
        <v>1997.1095198005962</v>
      </c>
    </row>
    <row r="18705" spans="3:3">
      <c r="C18705" s="13">
        <f t="shared" ca="1" si="1076"/>
        <v>2007.8743364967031</v>
      </c>
    </row>
    <row r="18706" spans="3:3">
      <c r="C18706" s="13">
        <f t="shared" ca="1" si="1076"/>
        <v>2010.246948946344</v>
      </c>
    </row>
    <row r="18707" spans="3:3">
      <c r="C18707" s="13">
        <f t="shared" ca="1" si="1076"/>
        <v>1994.2802705730346</v>
      </c>
    </row>
    <row r="18708" spans="3:3">
      <c r="C18708" s="13">
        <f t="shared" ca="1" si="1076"/>
        <v>2004.4428297987465</v>
      </c>
    </row>
    <row r="18709" spans="3:3">
      <c r="C18709" s="13">
        <f t="shared" ca="1" si="1076"/>
        <v>2005.6113529967524</v>
      </c>
    </row>
    <row r="18710" spans="3:3">
      <c r="C18710" s="13">
        <f t="shared" ca="1" si="1076"/>
        <v>2004.1524604629142</v>
      </c>
    </row>
    <row r="18711" spans="3:3">
      <c r="C18711" s="13">
        <f t="shared" ca="1" si="1076"/>
        <v>2002.4609546186475</v>
      </c>
    </row>
    <row r="18712" spans="3:3">
      <c r="C18712" s="13">
        <f t="shared" ref="C18712:C18775" ca="1" si="1077">NORMINV(RAND(),$D$3,$G$3)</f>
        <v>1991.9056679475475</v>
      </c>
    </row>
    <row r="18713" spans="3:3">
      <c r="C18713" s="13">
        <f t="shared" ca="1" si="1077"/>
        <v>2009.6559887510748</v>
      </c>
    </row>
    <row r="18714" spans="3:3">
      <c r="C18714" s="13">
        <f t="shared" ca="1" si="1077"/>
        <v>2008.9847660701805</v>
      </c>
    </row>
    <row r="18715" spans="3:3">
      <c r="C18715" s="13">
        <f t="shared" ca="1" si="1077"/>
        <v>2003.1451674640246</v>
      </c>
    </row>
    <row r="18716" spans="3:3">
      <c r="C18716" s="13">
        <f t="shared" ca="1" si="1077"/>
        <v>1996.1648661634306</v>
      </c>
    </row>
    <row r="18717" spans="3:3">
      <c r="C18717" s="13">
        <f t="shared" ca="1" si="1077"/>
        <v>1978.0284204706154</v>
      </c>
    </row>
    <row r="18718" spans="3:3">
      <c r="C18718" s="13">
        <f t="shared" ca="1" si="1077"/>
        <v>2001.4202283229081</v>
      </c>
    </row>
    <row r="18719" spans="3:3">
      <c r="C18719" s="13">
        <f t="shared" ca="1" si="1077"/>
        <v>2021.9587875004402</v>
      </c>
    </row>
    <row r="18720" spans="3:3">
      <c r="C18720" s="13">
        <f t="shared" ca="1" si="1077"/>
        <v>1994.3356612442744</v>
      </c>
    </row>
    <row r="18721" spans="3:3">
      <c r="C18721" s="13">
        <f t="shared" ca="1" si="1077"/>
        <v>1994.1119296271966</v>
      </c>
    </row>
    <row r="18722" spans="3:3">
      <c r="C18722" s="13">
        <f t="shared" ca="1" si="1077"/>
        <v>1989.6006662613754</v>
      </c>
    </row>
    <row r="18723" spans="3:3">
      <c r="C18723" s="13">
        <f t="shared" ca="1" si="1077"/>
        <v>2003.9122340870115</v>
      </c>
    </row>
    <row r="18724" spans="3:3">
      <c r="C18724" s="13">
        <f t="shared" ca="1" si="1077"/>
        <v>1981.5169119418601</v>
      </c>
    </row>
    <row r="18725" spans="3:3">
      <c r="C18725" s="13">
        <f t="shared" ca="1" si="1077"/>
        <v>1996.7871630315483</v>
      </c>
    </row>
    <row r="18726" spans="3:3">
      <c r="C18726" s="13">
        <f t="shared" ca="1" si="1077"/>
        <v>1981.8497109131886</v>
      </c>
    </row>
    <row r="18727" spans="3:3">
      <c r="C18727" s="13">
        <f t="shared" ca="1" si="1077"/>
        <v>1989.5949707480149</v>
      </c>
    </row>
    <row r="18728" spans="3:3">
      <c r="C18728" s="13">
        <f t="shared" ca="1" si="1077"/>
        <v>2004.7243595040679</v>
      </c>
    </row>
    <row r="18729" spans="3:3">
      <c r="C18729" s="13">
        <f t="shared" ca="1" si="1077"/>
        <v>1998.7973902774861</v>
      </c>
    </row>
    <row r="18730" spans="3:3">
      <c r="C18730" s="13">
        <f t="shared" ca="1" si="1077"/>
        <v>2008.878419326378</v>
      </c>
    </row>
    <row r="18731" spans="3:3">
      <c r="C18731" s="13">
        <f t="shared" ca="1" si="1077"/>
        <v>1989.0300825237168</v>
      </c>
    </row>
    <row r="18732" spans="3:3">
      <c r="C18732" s="13">
        <f t="shared" ca="1" si="1077"/>
        <v>2007.8972447709411</v>
      </c>
    </row>
    <row r="18733" spans="3:3">
      <c r="C18733" s="13">
        <f t="shared" ca="1" si="1077"/>
        <v>1999.4501950966417</v>
      </c>
    </row>
    <row r="18734" spans="3:3">
      <c r="C18734" s="13">
        <f t="shared" ca="1" si="1077"/>
        <v>1983.9529149191746</v>
      </c>
    </row>
    <row r="18735" spans="3:3">
      <c r="C18735" s="13">
        <f t="shared" ca="1" si="1077"/>
        <v>2006.3275372857045</v>
      </c>
    </row>
    <row r="18736" spans="3:3">
      <c r="C18736" s="13">
        <f t="shared" ca="1" si="1077"/>
        <v>1977.3301229620872</v>
      </c>
    </row>
    <row r="18737" spans="3:3">
      <c r="C18737" s="13">
        <f t="shared" ca="1" si="1077"/>
        <v>1975.1355174987318</v>
      </c>
    </row>
    <row r="18738" spans="3:3">
      <c r="C18738" s="13">
        <f t="shared" ca="1" si="1077"/>
        <v>2006.2734802547279</v>
      </c>
    </row>
    <row r="18739" spans="3:3">
      <c r="C18739" s="13">
        <f t="shared" ca="1" si="1077"/>
        <v>2019.5168831749452</v>
      </c>
    </row>
    <row r="18740" spans="3:3">
      <c r="C18740" s="13">
        <f t="shared" ca="1" si="1077"/>
        <v>2001.6977540094672</v>
      </c>
    </row>
    <row r="18741" spans="3:3">
      <c r="C18741" s="13">
        <f t="shared" ca="1" si="1077"/>
        <v>1978.6835656443691</v>
      </c>
    </row>
    <row r="18742" spans="3:3">
      <c r="C18742" s="13">
        <f t="shared" ca="1" si="1077"/>
        <v>2005.7750493565673</v>
      </c>
    </row>
    <row r="18743" spans="3:3">
      <c r="C18743" s="13">
        <f t="shared" ca="1" si="1077"/>
        <v>1987.9045739926082</v>
      </c>
    </row>
    <row r="18744" spans="3:3">
      <c r="C18744" s="13">
        <f t="shared" ca="1" si="1077"/>
        <v>1985.3381994442793</v>
      </c>
    </row>
    <row r="18745" spans="3:3">
      <c r="C18745" s="13">
        <f t="shared" ca="1" si="1077"/>
        <v>2014.619356844458</v>
      </c>
    </row>
    <row r="18746" spans="3:3">
      <c r="C18746" s="13">
        <f t="shared" ca="1" si="1077"/>
        <v>1997.2201127617407</v>
      </c>
    </row>
    <row r="18747" spans="3:3">
      <c r="C18747" s="13">
        <f t="shared" ca="1" si="1077"/>
        <v>2005.0505848218693</v>
      </c>
    </row>
    <row r="18748" spans="3:3">
      <c r="C18748" s="13">
        <f t="shared" ca="1" si="1077"/>
        <v>1991.7607992317373</v>
      </c>
    </row>
    <row r="18749" spans="3:3">
      <c r="C18749" s="13">
        <f t="shared" ca="1" si="1077"/>
        <v>1997.6588622885063</v>
      </c>
    </row>
    <row r="18750" spans="3:3">
      <c r="C18750" s="13">
        <f t="shared" ca="1" si="1077"/>
        <v>1997.0176706519933</v>
      </c>
    </row>
    <row r="18751" spans="3:3">
      <c r="C18751" s="13">
        <f t="shared" ca="1" si="1077"/>
        <v>2002.6807652693822</v>
      </c>
    </row>
    <row r="18752" spans="3:3">
      <c r="C18752" s="13">
        <f t="shared" ca="1" si="1077"/>
        <v>1990.3282179795515</v>
      </c>
    </row>
    <row r="18753" spans="3:3">
      <c r="C18753" s="13">
        <f t="shared" ca="1" si="1077"/>
        <v>2006.8311744599578</v>
      </c>
    </row>
    <row r="18754" spans="3:3">
      <c r="C18754" s="13">
        <f t="shared" ca="1" si="1077"/>
        <v>1995.7615973263339</v>
      </c>
    </row>
    <row r="18755" spans="3:3">
      <c r="C18755" s="13">
        <f t="shared" ca="1" si="1077"/>
        <v>2014.9790314069426</v>
      </c>
    </row>
    <row r="18756" spans="3:3">
      <c r="C18756" s="13">
        <f t="shared" ca="1" si="1077"/>
        <v>2000.1204436068572</v>
      </c>
    </row>
    <row r="18757" spans="3:3">
      <c r="C18757" s="13">
        <f t="shared" ca="1" si="1077"/>
        <v>1985.4680755835873</v>
      </c>
    </row>
    <row r="18758" spans="3:3">
      <c r="C18758" s="13">
        <f t="shared" ca="1" si="1077"/>
        <v>1973.8660377739022</v>
      </c>
    </row>
    <row r="18759" spans="3:3">
      <c r="C18759" s="13">
        <f t="shared" ca="1" si="1077"/>
        <v>2009.1793239637695</v>
      </c>
    </row>
    <row r="18760" spans="3:3">
      <c r="C18760" s="13">
        <f t="shared" ca="1" si="1077"/>
        <v>1989.147483931026</v>
      </c>
    </row>
    <row r="18761" spans="3:3">
      <c r="C18761" s="13">
        <f t="shared" ca="1" si="1077"/>
        <v>1993.5020958390244</v>
      </c>
    </row>
    <row r="18762" spans="3:3">
      <c r="C18762" s="13">
        <f t="shared" ca="1" si="1077"/>
        <v>2001.7982329694646</v>
      </c>
    </row>
    <row r="18763" spans="3:3">
      <c r="C18763" s="13">
        <f t="shared" ca="1" si="1077"/>
        <v>2003.1240215334599</v>
      </c>
    </row>
    <row r="18764" spans="3:3">
      <c r="C18764" s="13">
        <f t="shared" ca="1" si="1077"/>
        <v>1983.0797434111116</v>
      </c>
    </row>
    <row r="18765" spans="3:3">
      <c r="C18765" s="13">
        <f t="shared" ca="1" si="1077"/>
        <v>1999.8054006658729</v>
      </c>
    </row>
    <row r="18766" spans="3:3">
      <c r="C18766" s="13">
        <f t="shared" ca="1" si="1077"/>
        <v>1996.241492315806</v>
      </c>
    </row>
    <row r="18767" spans="3:3">
      <c r="C18767" s="13">
        <f t="shared" ca="1" si="1077"/>
        <v>1995.8042912834464</v>
      </c>
    </row>
    <row r="18768" spans="3:3">
      <c r="C18768" s="13">
        <f t="shared" ca="1" si="1077"/>
        <v>1991.7955318635488</v>
      </c>
    </row>
    <row r="18769" spans="3:3">
      <c r="C18769" s="13">
        <f t="shared" ca="1" si="1077"/>
        <v>1992.4249352949691</v>
      </c>
    </row>
    <row r="18770" spans="3:3">
      <c r="C18770" s="13">
        <f t="shared" ca="1" si="1077"/>
        <v>2000.1172146728377</v>
      </c>
    </row>
    <row r="18771" spans="3:3">
      <c r="C18771" s="13">
        <f t="shared" ca="1" si="1077"/>
        <v>1996.3800413054571</v>
      </c>
    </row>
    <row r="18772" spans="3:3">
      <c r="C18772" s="13">
        <f t="shared" ca="1" si="1077"/>
        <v>1999.4775989338125</v>
      </c>
    </row>
    <row r="18773" spans="3:3">
      <c r="C18773" s="13">
        <f t="shared" ca="1" si="1077"/>
        <v>2001.719587749707</v>
      </c>
    </row>
    <row r="18774" spans="3:3">
      <c r="C18774" s="13">
        <f t="shared" ca="1" si="1077"/>
        <v>1981.3284354166112</v>
      </c>
    </row>
    <row r="18775" spans="3:3">
      <c r="C18775" s="13">
        <f t="shared" ca="1" si="1077"/>
        <v>1981.875547168147</v>
      </c>
    </row>
    <row r="18776" spans="3:3">
      <c r="C18776" s="13">
        <f t="shared" ref="C18776:C18839" ca="1" si="1078">NORMINV(RAND(),$D$3,$G$3)</f>
        <v>2015.3658460067331</v>
      </c>
    </row>
    <row r="18777" spans="3:3">
      <c r="C18777" s="13">
        <f t="shared" ca="1" si="1078"/>
        <v>1989.0818425861949</v>
      </c>
    </row>
    <row r="18778" spans="3:3">
      <c r="C18778" s="13">
        <f t="shared" ca="1" si="1078"/>
        <v>2013.7379636161609</v>
      </c>
    </row>
    <row r="18779" spans="3:3">
      <c r="C18779" s="13">
        <f t="shared" ca="1" si="1078"/>
        <v>1988.8400540690373</v>
      </c>
    </row>
    <row r="18780" spans="3:3">
      <c r="C18780" s="13">
        <f t="shared" ca="1" si="1078"/>
        <v>1997.3940263430827</v>
      </c>
    </row>
    <row r="18781" spans="3:3">
      <c r="C18781" s="13">
        <f t="shared" ca="1" si="1078"/>
        <v>1999.830410505037</v>
      </c>
    </row>
    <row r="18782" spans="3:3">
      <c r="C18782" s="13">
        <f t="shared" ca="1" si="1078"/>
        <v>1991.6285917451526</v>
      </c>
    </row>
    <row r="18783" spans="3:3">
      <c r="C18783" s="13">
        <f t="shared" ca="1" si="1078"/>
        <v>2011.7696121619813</v>
      </c>
    </row>
    <row r="18784" spans="3:3">
      <c r="C18784" s="13">
        <f t="shared" ca="1" si="1078"/>
        <v>2004.5581230003197</v>
      </c>
    </row>
    <row r="18785" spans="3:3">
      <c r="C18785" s="13">
        <f t="shared" ca="1" si="1078"/>
        <v>2011.1174017535184</v>
      </c>
    </row>
    <row r="18786" spans="3:3">
      <c r="C18786" s="13">
        <f t="shared" ca="1" si="1078"/>
        <v>1997.4537767516856</v>
      </c>
    </row>
    <row r="18787" spans="3:3">
      <c r="C18787" s="13">
        <f t="shared" ca="1" si="1078"/>
        <v>1985.4518612205043</v>
      </c>
    </row>
    <row r="18788" spans="3:3">
      <c r="C18788" s="13">
        <f t="shared" ca="1" si="1078"/>
        <v>1997.2407221500848</v>
      </c>
    </row>
    <row r="18789" spans="3:3">
      <c r="C18789" s="13">
        <f t="shared" ca="1" si="1078"/>
        <v>1994.3711285648244</v>
      </c>
    </row>
    <row r="18790" spans="3:3">
      <c r="C18790" s="13">
        <f t="shared" ca="1" si="1078"/>
        <v>1998.0205486199279</v>
      </c>
    </row>
    <row r="18791" spans="3:3">
      <c r="C18791" s="13">
        <f t="shared" ca="1" si="1078"/>
        <v>1990.441151120235</v>
      </c>
    </row>
    <row r="18792" spans="3:3">
      <c r="C18792" s="13">
        <f t="shared" ca="1" si="1078"/>
        <v>2005.9914299572474</v>
      </c>
    </row>
    <row r="18793" spans="3:3">
      <c r="C18793" s="13">
        <f t="shared" ca="1" si="1078"/>
        <v>2007.7997929124278</v>
      </c>
    </row>
    <row r="18794" spans="3:3">
      <c r="C18794" s="13">
        <f t="shared" ca="1" si="1078"/>
        <v>2006.7935674742523</v>
      </c>
    </row>
    <row r="18795" spans="3:3">
      <c r="C18795" s="13">
        <f t="shared" ca="1" si="1078"/>
        <v>1994.2269050610942</v>
      </c>
    </row>
    <row r="18796" spans="3:3">
      <c r="C18796" s="13">
        <f t="shared" ca="1" si="1078"/>
        <v>2020.3251151379895</v>
      </c>
    </row>
    <row r="18797" spans="3:3">
      <c r="C18797" s="13">
        <f t="shared" ca="1" si="1078"/>
        <v>1995.7577165083806</v>
      </c>
    </row>
    <row r="18798" spans="3:3">
      <c r="C18798" s="13">
        <f t="shared" ca="1" si="1078"/>
        <v>2000.7435410585542</v>
      </c>
    </row>
    <row r="18799" spans="3:3">
      <c r="C18799" s="13">
        <f t="shared" ca="1" si="1078"/>
        <v>1995.3730978451833</v>
      </c>
    </row>
    <row r="18800" spans="3:3">
      <c r="C18800" s="13">
        <f t="shared" ca="1" si="1078"/>
        <v>2011.3640112346598</v>
      </c>
    </row>
    <row r="18801" spans="3:3">
      <c r="C18801" s="13">
        <f t="shared" ca="1" si="1078"/>
        <v>1998.6513912984783</v>
      </c>
    </row>
    <row r="18802" spans="3:3">
      <c r="C18802" s="13">
        <f t="shared" ca="1" si="1078"/>
        <v>2004.7346115335274</v>
      </c>
    </row>
    <row r="18803" spans="3:3">
      <c r="C18803" s="13">
        <f t="shared" ca="1" si="1078"/>
        <v>2005.4892864467183</v>
      </c>
    </row>
    <row r="18804" spans="3:3">
      <c r="C18804" s="13">
        <f t="shared" ca="1" si="1078"/>
        <v>1985.5374924352025</v>
      </c>
    </row>
    <row r="18805" spans="3:3">
      <c r="C18805" s="13">
        <f t="shared" ca="1" si="1078"/>
        <v>2013.4626000597232</v>
      </c>
    </row>
    <row r="18806" spans="3:3">
      <c r="C18806" s="13">
        <f t="shared" ca="1" si="1078"/>
        <v>1997.8378962509487</v>
      </c>
    </row>
    <row r="18807" spans="3:3">
      <c r="C18807" s="13">
        <f t="shared" ca="1" si="1078"/>
        <v>1995.7597770536274</v>
      </c>
    </row>
    <row r="18808" spans="3:3">
      <c r="C18808" s="13">
        <f t="shared" ca="1" si="1078"/>
        <v>2011.0115694181916</v>
      </c>
    </row>
    <row r="18809" spans="3:3">
      <c r="C18809" s="13">
        <f t="shared" ca="1" si="1078"/>
        <v>1994.2616363254961</v>
      </c>
    </row>
    <row r="18810" spans="3:3">
      <c r="C18810" s="13">
        <f t="shared" ca="1" si="1078"/>
        <v>2002.0928794226309</v>
      </c>
    </row>
    <row r="18811" spans="3:3">
      <c r="C18811" s="13">
        <f t="shared" ca="1" si="1078"/>
        <v>1986.9659638933319</v>
      </c>
    </row>
    <row r="18812" spans="3:3">
      <c r="C18812" s="13">
        <f t="shared" ca="1" si="1078"/>
        <v>1994.6518116214252</v>
      </c>
    </row>
    <row r="18813" spans="3:3">
      <c r="C18813" s="13">
        <f t="shared" ca="1" si="1078"/>
        <v>2014.022300279102</v>
      </c>
    </row>
    <row r="18814" spans="3:3">
      <c r="C18814" s="13">
        <f t="shared" ca="1" si="1078"/>
        <v>1995.0894519011122</v>
      </c>
    </row>
    <row r="18815" spans="3:3">
      <c r="C18815" s="13">
        <f t="shared" ca="1" si="1078"/>
        <v>2011.7250484921638</v>
      </c>
    </row>
    <row r="18816" spans="3:3">
      <c r="C18816" s="13">
        <f t="shared" ca="1" si="1078"/>
        <v>2022.0123800172053</v>
      </c>
    </row>
    <row r="18817" spans="3:3">
      <c r="C18817" s="13">
        <f t="shared" ca="1" si="1078"/>
        <v>1999.3998282135483</v>
      </c>
    </row>
    <row r="18818" spans="3:3">
      <c r="C18818" s="13">
        <f t="shared" ca="1" si="1078"/>
        <v>2006.5431058275994</v>
      </c>
    </row>
    <row r="18819" spans="3:3">
      <c r="C18819" s="13">
        <f t="shared" ca="1" si="1078"/>
        <v>1997.2446815241274</v>
      </c>
    </row>
    <row r="18820" spans="3:3">
      <c r="C18820" s="13">
        <f t="shared" ca="1" si="1078"/>
        <v>1997.6568837961659</v>
      </c>
    </row>
    <row r="18821" spans="3:3">
      <c r="C18821" s="13">
        <f t="shared" ca="1" si="1078"/>
        <v>1985.9553755051184</v>
      </c>
    </row>
    <row r="18822" spans="3:3">
      <c r="C18822" s="13">
        <f t="shared" ca="1" si="1078"/>
        <v>2008.9036726181785</v>
      </c>
    </row>
    <row r="18823" spans="3:3">
      <c r="C18823" s="13">
        <f t="shared" ca="1" si="1078"/>
        <v>1996.1761088725864</v>
      </c>
    </row>
    <row r="18824" spans="3:3">
      <c r="C18824" s="13">
        <f t="shared" ca="1" si="1078"/>
        <v>1977.1835640423712</v>
      </c>
    </row>
    <row r="18825" spans="3:3">
      <c r="C18825" s="13">
        <f t="shared" ca="1" si="1078"/>
        <v>2009.3767717042062</v>
      </c>
    </row>
    <row r="18826" spans="3:3">
      <c r="C18826" s="13">
        <f t="shared" ca="1" si="1078"/>
        <v>1997.1927906050951</v>
      </c>
    </row>
    <row r="18827" spans="3:3">
      <c r="C18827" s="13">
        <f t="shared" ca="1" si="1078"/>
        <v>1994.2158105326064</v>
      </c>
    </row>
    <row r="18828" spans="3:3">
      <c r="C18828" s="13">
        <f t="shared" ca="1" si="1078"/>
        <v>1994.6648591066512</v>
      </c>
    </row>
    <row r="18829" spans="3:3">
      <c r="C18829" s="13">
        <f t="shared" ca="1" si="1078"/>
        <v>2003.9660740720433</v>
      </c>
    </row>
    <row r="18830" spans="3:3">
      <c r="C18830" s="13">
        <f t="shared" ca="1" si="1078"/>
        <v>2004.4291135888443</v>
      </c>
    </row>
    <row r="18831" spans="3:3">
      <c r="C18831" s="13">
        <f t="shared" ca="1" si="1078"/>
        <v>1989.4789727189466</v>
      </c>
    </row>
    <row r="18832" spans="3:3">
      <c r="C18832" s="13">
        <f t="shared" ca="1" si="1078"/>
        <v>1991.1989322890963</v>
      </c>
    </row>
    <row r="18833" spans="3:3">
      <c r="C18833" s="13">
        <f t="shared" ca="1" si="1078"/>
        <v>2013.6296937613563</v>
      </c>
    </row>
    <row r="18834" spans="3:3">
      <c r="C18834" s="13">
        <f t="shared" ca="1" si="1078"/>
        <v>2011.9286593024199</v>
      </c>
    </row>
    <row r="18835" spans="3:3">
      <c r="C18835" s="13">
        <f t="shared" ca="1" si="1078"/>
        <v>1999.3271158265154</v>
      </c>
    </row>
    <row r="18836" spans="3:3">
      <c r="C18836" s="13">
        <f t="shared" ca="1" si="1078"/>
        <v>1995.6074145976318</v>
      </c>
    </row>
    <row r="18837" spans="3:3">
      <c r="C18837" s="13">
        <f t="shared" ca="1" si="1078"/>
        <v>2005.4591671150406</v>
      </c>
    </row>
    <row r="18838" spans="3:3">
      <c r="C18838" s="13">
        <f t="shared" ca="1" si="1078"/>
        <v>1985.2320739546337</v>
      </c>
    </row>
    <row r="18839" spans="3:3">
      <c r="C18839" s="13">
        <f t="shared" ca="1" si="1078"/>
        <v>1989.9818348641047</v>
      </c>
    </row>
    <row r="18840" spans="3:3">
      <c r="C18840" s="13">
        <f t="shared" ref="C18840:C18903" ca="1" si="1079">NORMINV(RAND(),$D$3,$G$3)</f>
        <v>1989.0282271310657</v>
      </c>
    </row>
    <row r="18841" spans="3:3">
      <c r="C18841" s="13">
        <f t="shared" ca="1" si="1079"/>
        <v>2015.5615506486729</v>
      </c>
    </row>
    <row r="18842" spans="3:3">
      <c r="C18842" s="13">
        <f t="shared" ca="1" si="1079"/>
        <v>2013.6246998962738</v>
      </c>
    </row>
    <row r="18843" spans="3:3">
      <c r="C18843" s="13">
        <f t="shared" ca="1" si="1079"/>
        <v>1997.4307687929168</v>
      </c>
    </row>
    <row r="18844" spans="3:3">
      <c r="C18844" s="13">
        <f t="shared" ca="1" si="1079"/>
        <v>2007.9971212006244</v>
      </c>
    </row>
    <row r="18845" spans="3:3">
      <c r="C18845" s="13">
        <f t="shared" ca="1" si="1079"/>
        <v>1999.2439345120106</v>
      </c>
    </row>
    <row r="18846" spans="3:3">
      <c r="C18846" s="13">
        <f t="shared" ca="1" si="1079"/>
        <v>2002.1400261899337</v>
      </c>
    </row>
    <row r="18847" spans="3:3">
      <c r="C18847" s="13">
        <f t="shared" ca="1" si="1079"/>
        <v>1988.4247523909153</v>
      </c>
    </row>
    <row r="18848" spans="3:3">
      <c r="C18848" s="13">
        <f t="shared" ca="1" si="1079"/>
        <v>2001.9214926439795</v>
      </c>
    </row>
    <row r="18849" spans="3:3">
      <c r="C18849" s="13">
        <f t="shared" ca="1" si="1079"/>
        <v>2009.1255583061663</v>
      </c>
    </row>
    <row r="18850" spans="3:3">
      <c r="C18850" s="13">
        <f t="shared" ca="1" si="1079"/>
        <v>1985.9745321197433</v>
      </c>
    </row>
    <row r="18851" spans="3:3">
      <c r="C18851" s="13">
        <f t="shared" ca="1" si="1079"/>
        <v>1991.1283223505611</v>
      </c>
    </row>
    <row r="18852" spans="3:3">
      <c r="C18852" s="13">
        <f t="shared" ca="1" si="1079"/>
        <v>1985.7342020916576</v>
      </c>
    </row>
    <row r="18853" spans="3:3">
      <c r="C18853" s="13">
        <f t="shared" ca="1" si="1079"/>
        <v>2013.1270035357522</v>
      </c>
    </row>
    <row r="18854" spans="3:3">
      <c r="C18854" s="13">
        <f t="shared" ca="1" si="1079"/>
        <v>2019.312918221998</v>
      </c>
    </row>
    <row r="18855" spans="3:3">
      <c r="C18855" s="13">
        <f t="shared" ca="1" si="1079"/>
        <v>1999.8151808242151</v>
      </c>
    </row>
    <row r="18856" spans="3:3">
      <c r="C18856" s="13">
        <f t="shared" ca="1" si="1079"/>
        <v>2010.4414605169632</v>
      </c>
    </row>
    <row r="18857" spans="3:3">
      <c r="C18857" s="13">
        <f t="shared" ca="1" si="1079"/>
        <v>1995.7349791684585</v>
      </c>
    </row>
    <row r="18858" spans="3:3">
      <c r="C18858" s="13">
        <f t="shared" ca="1" si="1079"/>
        <v>1991.7239697660609</v>
      </c>
    </row>
    <row r="18859" spans="3:3">
      <c r="C18859" s="13">
        <f t="shared" ca="1" si="1079"/>
        <v>2006.3037885615188</v>
      </c>
    </row>
    <row r="18860" spans="3:3">
      <c r="C18860" s="13">
        <f t="shared" ca="1" si="1079"/>
        <v>1997.6994054821182</v>
      </c>
    </row>
    <row r="18861" spans="3:3">
      <c r="C18861" s="13">
        <f t="shared" ca="1" si="1079"/>
        <v>2015.540332902561</v>
      </c>
    </row>
    <row r="18862" spans="3:3">
      <c r="C18862" s="13">
        <f t="shared" ca="1" si="1079"/>
        <v>2002.519586779855</v>
      </c>
    </row>
    <row r="18863" spans="3:3">
      <c r="C18863" s="13">
        <f t="shared" ca="1" si="1079"/>
        <v>2001.7518697879234</v>
      </c>
    </row>
    <row r="18864" spans="3:3">
      <c r="C18864" s="13">
        <f t="shared" ca="1" si="1079"/>
        <v>1994.2909553651025</v>
      </c>
    </row>
    <row r="18865" spans="3:3">
      <c r="C18865" s="13">
        <f t="shared" ca="1" si="1079"/>
        <v>1983.460498811645</v>
      </c>
    </row>
    <row r="18866" spans="3:3">
      <c r="C18866" s="13">
        <f t="shared" ca="1" si="1079"/>
        <v>2013.9938607545876</v>
      </c>
    </row>
    <row r="18867" spans="3:3">
      <c r="C18867" s="13">
        <f t="shared" ca="1" si="1079"/>
        <v>2028.6502893233212</v>
      </c>
    </row>
    <row r="18868" spans="3:3">
      <c r="C18868" s="13">
        <f t="shared" ca="1" si="1079"/>
        <v>1988.0840279019999</v>
      </c>
    </row>
    <row r="18869" spans="3:3">
      <c r="C18869" s="13">
        <f t="shared" ca="1" si="1079"/>
        <v>2005.469425600216</v>
      </c>
    </row>
    <row r="18870" spans="3:3">
      <c r="C18870" s="13">
        <f t="shared" ca="1" si="1079"/>
        <v>2000.3703157379275</v>
      </c>
    </row>
    <row r="18871" spans="3:3">
      <c r="C18871" s="13">
        <f t="shared" ca="1" si="1079"/>
        <v>1999.5172517449178</v>
      </c>
    </row>
    <row r="18872" spans="3:3">
      <c r="C18872" s="13">
        <f t="shared" ca="1" si="1079"/>
        <v>1989.3710358122921</v>
      </c>
    </row>
    <row r="18873" spans="3:3">
      <c r="C18873" s="13">
        <f t="shared" ca="1" si="1079"/>
        <v>2010.2389994012344</v>
      </c>
    </row>
    <row r="18874" spans="3:3">
      <c r="C18874" s="13">
        <f t="shared" ca="1" si="1079"/>
        <v>1997.9000957581711</v>
      </c>
    </row>
    <row r="18875" spans="3:3">
      <c r="C18875" s="13">
        <f t="shared" ca="1" si="1079"/>
        <v>2013.0935806541445</v>
      </c>
    </row>
    <row r="18876" spans="3:3">
      <c r="C18876" s="13">
        <f t="shared" ca="1" si="1079"/>
        <v>2000.3644212301037</v>
      </c>
    </row>
    <row r="18877" spans="3:3">
      <c r="C18877" s="13">
        <f t="shared" ca="1" si="1079"/>
        <v>1995.6674477411611</v>
      </c>
    </row>
    <row r="18878" spans="3:3">
      <c r="C18878" s="13">
        <f t="shared" ca="1" si="1079"/>
        <v>2013.9199681499731</v>
      </c>
    </row>
    <row r="18879" spans="3:3">
      <c r="C18879" s="13">
        <f t="shared" ca="1" si="1079"/>
        <v>2000.0934836034644</v>
      </c>
    </row>
    <row r="18880" spans="3:3">
      <c r="C18880" s="13">
        <f t="shared" ca="1" si="1079"/>
        <v>2013.1125743045213</v>
      </c>
    </row>
    <row r="18881" spans="3:3">
      <c r="C18881" s="13">
        <f t="shared" ca="1" si="1079"/>
        <v>1999.1279925966032</v>
      </c>
    </row>
    <row r="18882" spans="3:3">
      <c r="C18882" s="13">
        <f t="shared" ca="1" si="1079"/>
        <v>1992.9652485126574</v>
      </c>
    </row>
    <row r="18883" spans="3:3">
      <c r="C18883" s="13">
        <f t="shared" ca="1" si="1079"/>
        <v>1990.4583174861491</v>
      </c>
    </row>
    <row r="18884" spans="3:3">
      <c r="C18884" s="13">
        <f t="shared" ca="1" si="1079"/>
        <v>2001.6918496288379</v>
      </c>
    </row>
    <row r="18885" spans="3:3">
      <c r="C18885" s="13">
        <f t="shared" ca="1" si="1079"/>
        <v>2000.3955949081624</v>
      </c>
    </row>
    <row r="18886" spans="3:3">
      <c r="C18886" s="13">
        <f t="shared" ca="1" si="1079"/>
        <v>2007.8919879879927</v>
      </c>
    </row>
    <row r="18887" spans="3:3">
      <c r="C18887" s="13">
        <f t="shared" ca="1" si="1079"/>
        <v>1992.5894665346782</v>
      </c>
    </row>
    <row r="18888" spans="3:3">
      <c r="C18888" s="13">
        <f t="shared" ca="1" si="1079"/>
        <v>2003.6930278194247</v>
      </c>
    </row>
    <row r="18889" spans="3:3">
      <c r="C18889" s="13">
        <f t="shared" ca="1" si="1079"/>
        <v>2001.6869987641405</v>
      </c>
    </row>
    <row r="18890" spans="3:3">
      <c r="C18890" s="13">
        <f t="shared" ca="1" si="1079"/>
        <v>1989.217927767007</v>
      </c>
    </row>
    <row r="18891" spans="3:3">
      <c r="C18891" s="13">
        <f t="shared" ca="1" si="1079"/>
        <v>1988.3692252752955</v>
      </c>
    </row>
    <row r="18892" spans="3:3">
      <c r="C18892" s="13">
        <f t="shared" ca="1" si="1079"/>
        <v>2002.1679932081151</v>
      </c>
    </row>
    <row r="18893" spans="3:3">
      <c r="C18893" s="13">
        <f t="shared" ca="1" si="1079"/>
        <v>1981.7328846679616</v>
      </c>
    </row>
    <row r="18894" spans="3:3">
      <c r="C18894" s="13">
        <f t="shared" ca="1" si="1079"/>
        <v>2004.7063500357895</v>
      </c>
    </row>
    <row r="18895" spans="3:3">
      <c r="C18895" s="13">
        <f t="shared" ca="1" si="1079"/>
        <v>2002.8560815679082</v>
      </c>
    </row>
    <row r="18896" spans="3:3">
      <c r="C18896" s="13">
        <f t="shared" ca="1" si="1079"/>
        <v>1981.5554606931705</v>
      </c>
    </row>
    <row r="18897" spans="3:3">
      <c r="C18897" s="13">
        <f t="shared" ca="1" si="1079"/>
        <v>2004.2516046007077</v>
      </c>
    </row>
    <row r="18898" spans="3:3">
      <c r="C18898" s="13">
        <f t="shared" ca="1" si="1079"/>
        <v>1989.6149347823969</v>
      </c>
    </row>
    <row r="18899" spans="3:3">
      <c r="C18899" s="13">
        <f t="shared" ca="1" si="1079"/>
        <v>1987.8292765821193</v>
      </c>
    </row>
    <row r="18900" spans="3:3">
      <c r="C18900" s="13">
        <f t="shared" ca="1" si="1079"/>
        <v>2000.7844680630672</v>
      </c>
    </row>
    <row r="18901" spans="3:3">
      <c r="C18901" s="13">
        <f t="shared" ca="1" si="1079"/>
        <v>2010.7669217198554</v>
      </c>
    </row>
    <row r="18902" spans="3:3">
      <c r="C18902" s="13">
        <f t="shared" ca="1" si="1079"/>
        <v>2002.0476202958378</v>
      </c>
    </row>
    <row r="18903" spans="3:3">
      <c r="C18903" s="13">
        <f t="shared" ca="1" si="1079"/>
        <v>2031.8775522856517</v>
      </c>
    </row>
    <row r="18904" spans="3:3">
      <c r="C18904" s="13">
        <f t="shared" ref="C18904:C18967" ca="1" si="1080">NORMINV(RAND(),$D$3,$G$3)</f>
        <v>2011.0877601588586</v>
      </c>
    </row>
    <row r="18905" spans="3:3">
      <c r="C18905" s="13">
        <f t="shared" ca="1" si="1080"/>
        <v>2004.7984689595701</v>
      </c>
    </row>
    <row r="18906" spans="3:3">
      <c r="C18906" s="13">
        <f t="shared" ca="1" si="1080"/>
        <v>2003.3369802071613</v>
      </c>
    </row>
    <row r="18907" spans="3:3">
      <c r="C18907" s="13">
        <f t="shared" ca="1" si="1080"/>
        <v>1986.4632660244272</v>
      </c>
    </row>
    <row r="18908" spans="3:3">
      <c r="C18908" s="13">
        <f t="shared" ca="1" si="1080"/>
        <v>1980.8482190880663</v>
      </c>
    </row>
    <row r="18909" spans="3:3">
      <c r="C18909" s="13">
        <f t="shared" ca="1" si="1080"/>
        <v>2011.2769327831661</v>
      </c>
    </row>
    <row r="18910" spans="3:3">
      <c r="C18910" s="13">
        <f t="shared" ca="1" si="1080"/>
        <v>1982.7081470664286</v>
      </c>
    </row>
    <row r="18911" spans="3:3">
      <c r="C18911" s="13">
        <f t="shared" ca="1" si="1080"/>
        <v>2015.3939426747438</v>
      </c>
    </row>
    <row r="18912" spans="3:3">
      <c r="C18912" s="13">
        <f t="shared" ca="1" si="1080"/>
        <v>2005.6520686940287</v>
      </c>
    </row>
    <row r="18913" spans="3:3">
      <c r="C18913" s="13">
        <f t="shared" ca="1" si="1080"/>
        <v>2009.0485592612436</v>
      </c>
    </row>
    <row r="18914" spans="3:3">
      <c r="C18914" s="13">
        <f t="shared" ca="1" si="1080"/>
        <v>2001.7944307872453</v>
      </c>
    </row>
    <row r="18915" spans="3:3">
      <c r="C18915" s="13">
        <f t="shared" ca="1" si="1080"/>
        <v>2001.3138442757306</v>
      </c>
    </row>
    <row r="18916" spans="3:3">
      <c r="C18916" s="13">
        <f t="shared" ca="1" si="1080"/>
        <v>1984.8615962545898</v>
      </c>
    </row>
    <row r="18917" spans="3:3">
      <c r="C18917" s="13">
        <f t="shared" ca="1" si="1080"/>
        <v>1997.7571117162556</v>
      </c>
    </row>
    <row r="18918" spans="3:3">
      <c r="C18918" s="13">
        <f t="shared" ca="1" si="1080"/>
        <v>1985.2659982503426</v>
      </c>
    </row>
    <row r="18919" spans="3:3">
      <c r="C18919" s="13">
        <f t="shared" ca="1" si="1080"/>
        <v>2000.9721093662949</v>
      </c>
    </row>
    <row r="18920" spans="3:3">
      <c r="C18920" s="13">
        <f t="shared" ca="1" si="1080"/>
        <v>2014.8058827877696</v>
      </c>
    </row>
    <row r="18921" spans="3:3">
      <c r="C18921" s="13">
        <f t="shared" ca="1" si="1080"/>
        <v>2014.3406076406015</v>
      </c>
    </row>
    <row r="18922" spans="3:3">
      <c r="C18922" s="13">
        <f t="shared" ca="1" si="1080"/>
        <v>1991.7012098994946</v>
      </c>
    </row>
    <row r="18923" spans="3:3">
      <c r="C18923" s="13">
        <f t="shared" ca="1" si="1080"/>
        <v>1994.9316261561835</v>
      </c>
    </row>
    <row r="18924" spans="3:3">
      <c r="C18924" s="13">
        <f t="shared" ca="1" si="1080"/>
        <v>2000.2865747039025</v>
      </c>
    </row>
    <row r="18925" spans="3:3">
      <c r="C18925" s="13">
        <f t="shared" ca="1" si="1080"/>
        <v>1992.2832041668921</v>
      </c>
    </row>
    <row r="18926" spans="3:3">
      <c r="C18926" s="13">
        <f t="shared" ca="1" si="1080"/>
        <v>1998.3027714234058</v>
      </c>
    </row>
    <row r="18927" spans="3:3">
      <c r="C18927" s="13">
        <f t="shared" ca="1" si="1080"/>
        <v>1992.3292503841578</v>
      </c>
    </row>
    <row r="18928" spans="3:3">
      <c r="C18928" s="13">
        <f t="shared" ca="1" si="1080"/>
        <v>2010.2783046585128</v>
      </c>
    </row>
    <row r="18929" spans="3:3">
      <c r="C18929" s="13">
        <f t="shared" ca="1" si="1080"/>
        <v>1997.7011289450613</v>
      </c>
    </row>
    <row r="18930" spans="3:3">
      <c r="C18930" s="13">
        <f t="shared" ca="1" si="1080"/>
        <v>1995.7956807722687</v>
      </c>
    </row>
    <row r="18931" spans="3:3">
      <c r="C18931" s="13">
        <f t="shared" ca="1" si="1080"/>
        <v>2000.8401867199925</v>
      </c>
    </row>
    <row r="18932" spans="3:3">
      <c r="C18932" s="13">
        <f t="shared" ca="1" si="1080"/>
        <v>1981.8856924203608</v>
      </c>
    </row>
    <row r="18933" spans="3:3">
      <c r="C18933" s="13">
        <f t="shared" ca="1" si="1080"/>
        <v>1993.3666313963749</v>
      </c>
    </row>
    <row r="18934" spans="3:3">
      <c r="C18934" s="13">
        <f t="shared" ca="1" si="1080"/>
        <v>2006.0450815831259</v>
      </c>
    </row>
    <row r="18935" spans="3:3">
      <c r="C18935" s="13">
        <f t="shared" ca="1" si="1080"/>
        <v>1988.6370841161297</v>
      </c>
    </row>
    <row r="18936" spans="3:3">
      <c r="C18936" s="13">
        <f t="shared" ca="1" si="1080"/>
        <v>2009.2080622912895</v>
      </c>
    </row>
    <row r="18937" spans="3:3">
      <c r="C18937" s="13">
        <f t="shared" ca="1" si="1080"/>
        <v>1996.341523796792</v>
      </c>
    </row>
    <row r="18938" spans="3:3">
      <c r="C18938" s="13">
        <f t="shared" ca="1" si="1080"/>
        <v>2007.7199717882315</v>
      </c>
    </row>
    <row r="18939" spans="3:3">
      <c r="C18939" s="13">
        <f t="shared" ca="1" si="1080"/>
        <v>2007.9858912561233</v>
      </c>
    </row>
    <row r="18940" spans="3:3">
      <c r="C18940" s="13">
        <f t="shared" ca="1" si="1080"/>
        <v>2008.0275663646621</v>
      </c>
    </row>
    <row r="18941" spans="3:3">
      <c r="C18941" s="13">
        <f t="shared" ca="1" si="1080"/>
        <v>2010.0235990633212</v>
      </c>
    </row>
    <row r="18942" spans="3:3">
      <c r="C18942" s="13">
        <f t="shared" ca="1" si="1080"/>
        <v>1999.5612199585796</v>
      </c>
    </row>
    <row r="18943" spans="3:3">
      <c r="C18943" s="13">
        <f t="shared" ca="1" si="1080"/>
        <v>2006.6509455991313</v>
      </c>
    </row>
    <row r="18944" spans="3:3">
      <c r="C18944" s="13">
        <f t="shared" ca="1" si="1080"/>
        <v>1996.5571615098945</v>
      </c>
    </row>
    <row r="18945" spans="3:3">
      <c r="C18945" s="13">
        <f t="shared" ca="1" si="1080"/>
        <v>1996.919425347475</v>
      </c>
    </row>
    <row r="18946" spans="3:3">
      <c r="C18946" s="13">
        <f t="shared" ca="1" si="1080"/>
        <v>1997.4149776386926</v>
      </c>
    </row>
    <row r="18947" spans="3:3">
      <c r="C18947" s="13">
        <f t="shared" ca="1" si="1080"/>
        <v>1985.2073795567271</v>
      </c>
    </row>
    <row r="18948" spans="3:3">
      <c r="C18948" s="13">
        <f t="shared" ca="1" si="1080"/>
        <v>2015.6396956994995</v>
      </c>
    </row>
    <row r="18949" spans="3:3">
      <c r="C18949" s="13">
        <f t="shared" ca="1" si="1080"/>
        <v>2000.6439286134676</v>
      </c>
    </row>
    <row r="18950" spans="3:3">
      <c r="C18950" s="13">
        <f t="shared" ca="1" si="1080"/>
        <v>2014.7156465683875</v>
      </c>
    </row>
    <row r="18951" spans="3:3">
      <c r="C18951" s="13">
        <f t="shared" ca="1" si="1080"/>
        <v>2002.02740019265</v>
      </c>
    </row>
    <row r="18952" spans="3:3">
      <c r="C18952" s="13">
        <f t="shared" ca="1" si="1080"/>
        <v>1994.633680490881</v>
      </c>
    </row>
    <row r="18953" spans="3:3">
      <c r="C18953" s="13">
        <f t="shared" ca="1" si="1080"/>
        <v>1990.3508461979065</v>
      </c>
    </row>
    <row r="18954" spans="3:3">
      <c r="C18954" s="13">
        <f t="shared" ca="1" si="1080"/>
        <v>2012.8844228752359</v>
      </c>
    </row>
    <row r="18955" spans="3:3">
      <c r="C18955" s="13">
        <f t="shared" ca="1" si="1080"/>
        <v>2005.7345906472251</v>
      </c>
    </row>
    <row r="18956" spans="3:3">
      <c r="C18956" s="13">
        <f t="shared" ca="1" si="1080"/>
        <v>2017.8127803059492</v>
      </c>
    </row>
    <row r="18957" spans="3:3">
      <c r="C18957" s="13">
        <f t="shared" ca="1" si="1080"/>
        <v>2000.2799643083727</v>
      </c>
    </row>
    <row r="18958" spans="3:3">
      <c r="C18958" s="13">
        <f t="shared" ca="1" si="1080"/>
        <v>2007.5932577968542</v>
      </c>
    </row>
    <row r="18959" spans="3:3">
      <c r="C18959" s="13">
        <f t="shared" ca="1" si="1080"/>
        <v>2003.7644030333554</v>
      </c>
    </row>
    <row r="18960" spans="3:3">
      <c r="C18960" s="13">
        <f t="shared" ca="1" si="1080"/>
        <v>1985.7303315312759</v>
      </c>
    </row>
    <row r="18961" spans="3:3">
      <c r="C18961" s="13">
        <f t="shared" ca="1" si="1080"/>
        <v>1987.7236252806003</v>
      </c>
    </row>
    <row r="18962" spans="3:3">
      <c r="C18962" s="13">
        <f t="shared" ca="1" si="1080"/>
        <v>2000.4813886537042</v>
      </c>
    </row>
    <row r="18963" spans="3:3">
      <c r="C18963" s="13">
        <f t="shared" ca="1" si="1080"/>
        <v>2014.2019083604805</v>
      </c>
    </row>
    <row r="18964" spans="3:3">
      <c r="C18964" s="13">
        <f t="shared" ca="1" si="1080"/>
        <v>1982.4008016423941</v>
      </c>
    </row>
    <row r="18965" spans="3:3">
      <c r="C18965" s="13">
        <f t="shared" ca="1" si="1080"/>
        <v>1994.3416150972864</v>
      </c>
    </row>
    <row r="18966" spans="3:3">
      <c r="C18966" s="13">
        <f t="shared" ca="1" si="1080"/>
        <v>2013.3039818153627</v>
      </c>
    </row>
    <row r="18967" spans="3:3">
      <c r="C18967" s="13">
        <f t="shared" ca="1" si="1080"/>
        <v>1997.6943770692155</v>
      </c>
    </row>
    <row r="18968" spans="3:3">
      <c r="C18968" s="13">
        <f t="shared" ref="C18968:C19031" ca="1" si="1081">NORMINV(RAND(),$D$3,$G$3)</f>
        <v>2030.0649460128398</v>
      </c>
    </row>
    <row r="18969" spans="3:3">
      <c r="C18969" s="13">
        <f t="shared" ca="1" si="1081"/>
        <v>1992.7090654327083</v>
      </c>
    </row>
    <row r="18970" spans="3:3">
      <c r="C18970" s="13">
        <f t="shared" ca="1" si="1081"/>
        <v>1991.5171879337358</v>
      </c>
    </row>
    <row r="18971" spans="3:3">
      <c r="C18971" s="13">
        <f t="shared" ca="1" si="1081"/>
        <v>1986.823175019734</v>
      </c>
    </row>
    <row r="18972" spans="3:3">
      <c r="C18972" s="13">
        <f t="shared" ca="1" si="1081"/>
        <v>2003.2362752366118</v>
      </c>
    </row>
    <row r="18973" spans="3:3">
      <c r="C18973" s="13">
        <f t="shared" ca="1" si="1081"/>
        <v>1984.7619721400458</v>
      </c>
    </row>
    <row r="18974" spans="3:3">
      <c r="C18974" s="13">
        <f t="shared" ca="1" si="1081"/>
        <v>1989.1051264178043</v>
      </c>
    </row>
    <row r="18975" spans="3:3">
      <c r="C18975" s="13">
        <f t="shared" ca="1" si="1081"/>
        <v>1995.0300084602495</v>
      </c>
    </row>
    <row r="18976" spans="3:3">
      <c r="C18976" s="13">
        <f t="shared" ca="1" si="1081"/>
        <v>1998.6847901429201</v>
      </c>
    </row>
    <row r="18977" spans="3:3">
      <c r="C18977" s="13">
        <f t="shared" ca="1" si="1081"/>
        <v>1988.1556967145605</v>
      </c>
    </row>
    <row r="18978" spans="3:3">
      <c r="C18978" s="13">
        <f t="shared" ca="1" si="1081"/>
        <v>1993.079111391882</v>
      </c>
    </row>
    <row r="18979" spans="3:3">
      <c r="C18979" s="13">
        <f t="shared" ca="1" si="1081"/>
        <v>1992.7616836624925</v>
      </c>
    </row>
    <row r="18980" spans="3:3">
      <c r="C18980" s="13">
        <f t="shared" ca="1" si="1081"/>
        <v>1981.0516432657162</v>
      </c>
    </row>
    <row r="18981" spans="3:3">
      <c r="C18981" s="13">
        <f t="shared" ca="1" si="1081"/>
        <v>1987.4668354030996</v>
      </c>
    </row>
    <row r="18982" spans="3:3">
      <c r="C18982" s="13">
        <f t="shared" ca="1" si="1081"/>
        <v>2027.1589174551048</v>
      </c>
    </row>
    <row r="18983" spans="3:3">
      <c r="C18983" s="13">
        <f t="shared" ca="1" si="1081"/>
        <v>2015.9573702774446</v>
      </c>
    </row>
    <row r="18984" spans="3:3">
      <c r="C18984" s="13">
        <f t="shared" ca="1" si="1081"/>
        <v>2016.110513706298</v>
      </c>
    </row>
    <row r="18985" spans="3:3">
      <c r="C18985" s="13">
        <f t="shared" ca="1" si="1081"/>
        <v>2002.0045416605087</v>
      </c>
    </row>
    <row r="18986" spans="3:3">
      <c r="C18986" s="13">
        <f t="shared" ca="1" si="1081"/>
        <v>2000.0016761822249</v>
      </c>
    </row>
    <row r="18987" spans="3:3">
      <c r="C18987" s="13">
        <f t="shared" ca="1" si="1081"/>
        <v>2005.5187645137437</v>
      </c>
    </row>
    <row r="18988" spans="3:3">
      <c r="C18988" s="13">
        <f t="shared" ca="1" si="1081"/>
        <v>2002.094584407994</v>
      </c>
    </row>
    <row r="18989" spans="3:3">
      <c r="C18989" s="13">
        <f t="shared" ca="1" si="1081"/>
        <v>1993.8345219225835</v>
      </c>
    </row>
    <row r="18990" spans="3:3">
      <c r="C18990" s="13">
        <f t="shared" ca="1" si="1081"/>
        <v>2006.135674841797</v>
      </c>
    </row>
    <row r="18991" spans="3:3">
      <c r="C18991" s="13">
        <f t="shared" ca="1" si="1081"/>
        <v>1993.2833509521413</v>
      </c>
    </row>
    <row r="18992" spans="3:3">
      <c r="C18992" s="13">
        <f t="shared" ca="1" si="1081"/>
        <v>1994.9129188537718</v>
      </c>
    </row>
    <row r="18993" spans="3:3">
      <c r="C18993" s="13">
        <f t="shared" ca="1" si="1081"/>
        <v>1981.4933539798349</v>
      </c>
    </row>
    <row r="18994" spans="3:3">
      <c r="C18994" s="13">
        <f t="shared" ca="1" si="1081"/>
        <v>1992.9876616943689</v>
      </c>
    </row>
    <row r="18995" spans="3:3">
      <c r="C18995" s="13">
        <f t="shared" ca="1" si="1081"/>
        <v>1998.8873569657783</v>
      </c>
    </row>
    <row r="18996" spans="3:3">
      <c r="C18996" s="13">
        <f t="shared" ca="1" si="1081"/>
        <v>2003.9813142303619</v>
      </c>
    </row>
    <row r="18997" spans="3:3">
      <c r="C18997" s="13">
        <f t="shared" ca="1" si="1081"/>
        <v>1983.1684774051603</v>
      </c>
    </row>
    <row r="18998" spans="3:3">
      <c r="C18998" s="13">
        <f t="shared" ca="1" si="1081"/>
        <v>2014.3946487337212</v>
      </c>
    </row>
    <row r="18999" spans="3:3">
      <c r="C18999" s="13">
        <f t="shared" ca="1" si="1081"/>
        <v>1989.9608962069788</v>
      </c>
    </row>
    <row r="19000" spans="3:3">
      <c r="C19000" s="13">
        <f t="shared" ca="1" si="1081"/>
        <v>1997.3732018243043</v>
      </c>
    </row>
    <row r="19001" spans="3:3">
      <c r="C19001" s="13">
        <f t="shared" ca="1" si="1081"/>
        <v>1994.8647766992271</v>
      </c>
    </row>
    <row r="19002" spans="3:3">
      <c r="C19002" s="13">
        <f t="shared" ca="1" si="1081"/>
        <v>2011.9668909229094</v>
      </c>
    </row>
    <row r="19003" spans="3:3">
      <c r="C19003" s="13">
        <f t="shared" ca="1" si="1081"/>
        <v>1999.3337910005505</v>
      </c>
    </row>
    <row r="19004" spans="3:3">
      <c r="C19004" s="13">
        <f t="shared" ca="1" si="1081"/>
        <v>2015.8431369074099</v>
      </c>
    </row>
    <row r="19005" spans="3:3">
      <c r="C19005" s="13">
        <f t="shared" ca="1" si="1081"/>
        <v>1988.9733088005275</v>
      </c>
    </row>
    <row r="19006" spans="3:3">
      <c r="C19006" s="13">
        <f t="shared" ca="1" si="1081"/>
        <v>2009.5623754985177</v>
      </c>
    </row>
    <row r="19007" spans="3:3">
      <c r="C19007" s="13">
        <f t="shared" ca="1" si="1081"/>
        <v>2022.8603197058274</v>
      </c>
    </row>
    <row r="19008" spans="3:3">
      <c r="C19008" s="13">
        <f t="shared" ca="1" si="1081"/>
        <v>2002.578733551692</v>
      </c>
    </row>
    <row r="19009" spans="3:3">
      <c r="C19009" s="13">
        <f t="shared" ca="1" si="1081"/>
        <v>1997.1424208577785</v>
      </c>
    </row>
    <row r="19010" spans="3:3">
      <c r="C19010" s="13">
        <f t="shared" ca="1" si="1081"/>
        <v>1980.1432745411144</v>
      </c>
    </row>
    <row r="19011" spans="3:3">
      <c r="C19011" s="13">
        <f t="shared" ca="1" si="1081"/>
        <v>1991.7734742342916</v>
      </c>
    </row>
    <row r="19012" spans="3:3">
      <c r="C19012" s="13">
        <f t="shared" ca="1" si="1081"/>
        <v>2006.8337506511632</v>
      </c>
    </row>
    <row r="19013" spans="3:3">
      <c r="C19013" s="13">
        <f t="shared" ca="1" si="1081"/>
        <v>1986.4030083107816</v>
      </c>
    </row>
    <row r="19014" spans="3:3">
      <c r="C19014" s="13">
        <f t="shared" ca="1" si="1081"/>
        <v>1993.3757491148906</v>
      </c>
    </row>
    <row r="19015" spans="3:3">
      <c r="C19015" s="13">
        <f t="shared" ca="1" si="1081"/>
        <v>2000.2718031566133</v>
      </c>
    </row>
    <row r="19016" spans="3:3">
      <c r="C19016" s="13">
        <f t="shared" ca="1" si="1081"/>
        <v>1992.9755293654971</v>
      </c>
    </row>
    <row r="19017" spans="3:3">
      <c r="C19017" s="13">
        <f t="shared" ca="1" si="1081"/>
        <v>1993.225040309158</v>
      </c>
    </row>
    <row r="19018" spans="3:3">
      <c r="C19018" s="13">
        <f t="shared" ca="1" si="1081"/>
        <v>2009.2072342084616</v>
      </c>
    </row>
    <row r="19019" spans="3:3">
      <c r="C19019" s="13">
        <f t="shared" ca="1" si="1081"/>
        <v>1988.5819342492487</v>
      </c>
    </row>
    <row r="19020" spans="3:3">
      <c r="C19020" s="13">
        <f t="shared" ca="1" si="1081"/>
        <v>1998.3285328550332</v>
      </c>
    </row>
    <row r="19021" spans="3:3">
      <c r="C19021" s="13">
        <f t="shared" ca="1" si="1081"/>
        <v>1986.9629484093734</v>
      </c>
    </row>
    <row r="19022" spans="3:3">
      <c r="C19022" s="13">
        <f t="shared" ca="1" si="1081"/>
        <v>1996.9106586165462</v>
      </c>
    </row>
    <row r="19023" spans="3:3">
      <c r="C19023" s="13">
        <f t="shared" ca="1" si="1081"/>
        <v>2011.066887545981</v>
      </c>
    </row>
    <row r="19024" spans="3:3">
      <c r="C19024" s="13">
        <f t="shared" ca="1" si="1081"/>
        <v>1994.0068188757043</v>
      </c>
    </row>
    <row r="19025" spans="3:3">
      <c r="C19025" s="13">
        <f t="shared" ca="1" si="1081"/>
        <v>1998.7984790085879</v>
      </c>
    </row>
    <row r="19026" spans="3:3">
      <c r="C19026" s="13">
        <f t="shared" ca="1" si="1081"/>
        <v>2015.0041192639342</v>
      </c>
    </row>
    <row r="19027" spans="3:3">
      <c r="C19027" s="13">
        <f t="shared" ca="1" si="1081"/>
        <v>2002.6122770635639</v>
      </c>
    </row>
    <row r="19028" spans="3:3">
      <c r="C19028" s="13">
        <f t="shared" ca="1" si="1081"/>
        <v>2008.3978307277707</v>
      </c>
    </row>
    <row r="19029" spans="3:3">
      <c r="C19029" s="13">
        <f t="shared" ca="1" si="1081"/>
        <v>1994.5379054173866</v>
      </c>
    </row>
    <row r="19030" spans="3:3">
      <c r="C19030" s="13">
        <f t="shared" ca="1" si="1081"/>
        <v>1988.871310124041</v>
      </c>
    </row>
    <row r="19031" spans="3:3">
      <c r="C19031" s="13">
        <f t="shared" ca="1" si="1081"/>
        <v>1981.1975359196585</v>
      </c>
    </row>
    <row r="19032" spans="3:3">
      <c r="C19032" s="13">
        <f t="shared" ref="C19032:C19095" ca="1" si="1082">NORMINV(RAND(),$D$3,$G$3)</f>
        <v>2008.3770757825914</v>
      </c>
    </row>
    <row r="19033" spans="3:3">
      <c r="C19033" s="13">
        <f t="shared" ca="1" si="1082"/>
        <v>2001.2741513901492</v>
      </c>
    </row>
    <row r="19034" spans="3:3">
      <c r="C19034" s="13">
        <f t="shared" ca="1" si="1082"/>
        <v>1988.4439694781245</v>
      </c>
    </row>
    <row r="19035" spans="3:3">
      <c r="C19035" s="13">
        <f t="shared" ca="1" si="1082"/>
        <v>1992.9447783727217</v>
      </c>
    </row>
    <row r="19036" spans="3:3">
      <c r="C19036" s="13">
        <f t="shared" ca="1" si="1082"/>
        <v>2007.1656281740886</v>
      </c>
    </row>
    <row r="19037" spans="3:3">
      <c r="C19037" s="13">
        <f t="shared" ca="1" si="1082"/>
        <v>1996.8793897648766</v>
      </c>
    </row>
    <row r="19038" spans="3:3">
      <c r="C19038" s="13">
        <f t="shared" ca="1" si="1082"/>
        <v>1996.0948316655117</v>
      </c>
    </row>
    <row r="19039" spans="3:3">
      <c r="C19039" s="13">
        <f t="shared" ca="1" si="1082"/>
        <v>2000.9282333466856</v>
      </c>
    </row>
    <row r="19040" spans="3:3">
      <c r="C19040" s="13">
        <f t="shared" ca="1" si="1082"/>
        <v>1998.7987219906418</v>
      </c>
    </row>
    <row r="19041" spans="3:3">
      <c r="C19041" s="13">
        <f t="shared" ca="1" si="1082"/>
        <v>1992.2987315571825</v>
      </c>
    </row>
    <row r="19042" spans="3:3">
      <c r="C19042" s="13">
        <f t="shared" ca="1" si="1082"/>
        <v>2011.4068422778341</v>
      </c>
    </row>
    <row r="19043" spans="3:3">
      <c r="C19043" s="13">
        <f t="shared" ca="1" si="1082"/>
        <v>1982.9461904753687</v>
      </c>
    </row>
    <row r="19044" spans="3:3">
      <c r="C19044" s="13">
        <f t="shared" ca="1" si="1082"/>
        <v>1978.160310106352</v>
      </c>
    </row>
    <row r="19045" spans="3:3">
      <c r="C19045" s="13">
        <f t="shared" ca="1" si="1082"/>
        <v>1994.3701376785466</v>
      </c>
    </row>
    <row r="19046" spans="3:3">
      <c r="C19046" s="13">
        <f t="shared" ca="1" si="1082"/>
        <v>2023.3096043115761</v>
      </c>
    </row>
    <row r="19047" spans="3:3">
      <c r="C19047" s="13">
        <f t="shared" ca="1" si="1082"/>
        <v>1999.874760667542</v>
      </c>
    </row>
    <row r="19048" spans="3:3">
      <c r="C19048" s="13">
        <f t="shared" ca="1" si="1082"/>
        <v>2000.3924663353785</v>
      </c>
    </row>
    <row r="19049" spans="3:3">
      <c r="C19049" s="13">
        <f t="shared" ca="1" si="1082"/>
        <v>2007.5973583573589</v>
      </c>
    </row>
    <row r="19050" spans="3:3">
      <c r="C19050" s="13">
        <f t="shared" ca="1" si="1082"/>
        <v>2007.2738419830723</v>
      </c>
    </row>
    <row r="19051" spans="3:3">
      <c r="C19051" s="13">
        <f t="shared" ca="1" si="1082"/>
        <v>2019.3487548231344</v>
      </c>
    </row>
    <row r="19052" spans="3:3">
      <c r="C19052" s="13">
        <f t="shared" ca="1" si="1082"/>
        <v>1991.9829492754138</v>
      </c>
    </row>
    <row r="19053" spans="3:3">
      <c r="C19053" s="13">
        <f t="shared" ca="1" si="1082"/>
        <v>2006.9314455893557</v>
      </c>
    </row>
    <row r="19054" spans="3:3">
      <c r="C19054" s="13">
        <f t="shared" ca="1" si="1082"/>
        <v>1995.4704336021282</v>
      </c>
    </row>
    <row r="19055" spans="3:3">
      <c r="C19055" s="13">
        <f t="shared" ca="1" si="1082"/>
        <v>2006.5210446915182</v>
      </c>
    </row>
    <row r="19056" spans="3:3">
      <c r="C19056" s="13">
        <f t="shared" ca="1" si="1082"/>
        <v>1980.4160125569583</v>
      </c>
    </row>
    <row r="19057" spans="3:3">
      <c r="C19057" s="13">
        <f t="shared" ca="1" si="1082"/>
        <v>2000.7654460708982</v>
      </c>
    </row>
    <row r="19058" spans="3:3">
      <c r="C19058" s="13">
        <f t="shared" ca="1" si="1082"/>
        <v>2001.9536960965654</v>
      </c>
    </row>
    <row r="19059" spans="3:3">
      <c r="C19059" s="13">
        <f t="shared" ca="1" si="1082"/>
        <v>1995.3025742854152</v>
      </c>
    </row>
    <row r="19060" spans="3:3">
      <c r="C19060" s="13">
        <f t="shared" ca="1" si="1082"/>
        <v>2022.5661974362367</v>
      </c>
    </row>
    <row r="19061" spans="3:3">
      <c r="C19061" s="13">
        <f t="shared" ca="1" si="1082"/>
        <v>1999.4081834006406</v>
      </c>
    </row>
    <row r="19062" spans="3:3">
      <c r="C19062" s="13">
        <f t="shared" ca="1" si="1082"/>
        <v>2008.7628633114725</v>
      </c>
    </row>
    <row r="19063" spans="3:3">
      <c r="C19063" s="13">
        <f t="shared" ca="1" si="1082"/>
        <v>2000.1169118768087</v>
      </c>
    </row>
    <row r="19064" spans="3:3">
      <c r="C19064" s="13">
        <f t="shared" ca="1" si="1082"/>
        <v>2008.9177758209428</v>
      </c>
    </row>
    <row r="19065" spans="3:3">
      <c r="C19065" s="13">
        <f t="shared" ca="1" si="1082"/>
        <v>2019.5135527286652</v>
      </c>
    </row>
    <row r="19066" spans="3:3">
      <c r="C19066" s="13">
        <f t="shared" ca="1" si="1082"/>
        <v>1987.1238192147921</v>
      </c>
    </row>
    <row r="19067" spans="3:3">
      <c r="C19067" s="13">
        <f t="shared" ca="1" si="1082"/>
        <v>2005.7046577291223</v>
      </c>
    </row>
    <row r="19068" spans="3:3">
      <c r="C19068" s="13">
        <f t="shared" ca="1" si="1082"/>
        <v>1984.2123770163817</v>
      </c>
    </row>
    <row r="19069" spans="3:3">
      <c r="C19069" s="13">
        <f t="shared" ca="1" si="1082"/>
        <v>1982.4369507945596</v>
      </c>
    </row>
    <row r="19070" spans="3:3">
      <c r="C19070" s="13">
        <f t="shared" ca="1" si="1082"/>
        <v>2021.199515682767</v>
      </c>
    </row>
    <row r="19071" spans="3:3">
      <c r="C19071" s="13">
        <f t="shared" ca="1" si="1082"/>
        <v>2001.926238459489</v>
      </c>
    </row>
    <row r="19072" spans="3:3">
      <c r="C19072" s="13">
        <f t="shared" ca="1" si="1082"/>
        <v>1992.7708000793145</v>
      </c>
    </row>
    <row r="19073" spans="3:3">
      <c r="C19073" s="13">
        <f t="shared" ca="1" si="1082"/>
        <v>1994.8209962944809</v>
      </c>
    </row>
    <row r="19074" spans="3:3">
      <c r="C19074" s="13">
        <f t="shared" ca="1" si="1082"/>
        <v>2006.4942168836337</v>
      </c>
    </row>
    <row r="19075" spans="3:3">
      <c r="C19075" s="13">
        <f t="shared" ca="1" si="1082"/>
        <v>2017.7924902525335</v>
      </c>
    </row>
    <row r="19076" spans="3:3">
      <c r="C19076" s="13">
        <f t="shared" ca="1" si="1082"/>
        <v>2007.4177777719701</v>
      </c>
    </row>
    <row r="19077" spans="3:3">
      <c r="C19077" s="13">
        <f t="shared" ca="1" si="1082"/>
        <v>2002.3130266070386</v>
      </c>
    </row>
    <row r="19078" spans="3:3">
      <c r="C19078" s="13">
        <f t="shared" ca="1" si="1082"/>
        <v>1998.9057881010324</v>
      </c>
    </row>
    <row r="19079" spans="3:3">
      <c r="C19079" s="13">
        <f t="shared" ca="1" si="1082"/>
        <v>1980.6193920845515</v>
      </c>
    </row>
    <row r="19080" spans="3:3">
      <c r="C19080" s="13">
        <f t="shared" ca="1" si="1082"/>
        <v>2012.0822213918136</v>
      </c>
    </row>
    <row r="19081" spans="3:3">
      <c r="C19081" s="13">
        <f t="shared" ca="1" si="1082"/>
        <v>2004.8569222559863</v>
      </c>
    </row>
    <row r="19082" spans="3:3">
      <c r="C19082" s="13">
        <f t="shared" ca="1" si="1082"/>
        <v>1986.8903550169512</v>
      </c>
    </row>
    <row r="19083" spans="3:3">
      <c r="C19083" s="13">
        <f t="shared" ca="1" si="1082"/>
        <v>2007.3678002558613</v>
      </c>
    </row>
    <row r="19084" spans="3:3">
      <c r="C19084" s="13">
        <f t="shared" ca="1" si="1082"/>
        <v>1996.3578449712293</v>
      </c>
    </row>
    <row r="19085" spans="3:3">
      <c r="C19085" s="13">
        <f t="shared" ca="1" si="1082"/>
        <v>1988.3317430820357</v>
      </c>
    </row>
    <row r="19086" spans="3:3">
      <c r="C19086" s="13">
        <f t="shared" ca="1" si="1082"/>
        <v>1983.8560901647879</v>
      </c>
    </row>
    <row r="19087" spans="3:3">
      <c r="C19087" s="13">
        <f t="shared" ca="1" si="1082"/>
        <v>2006.5595139419493</v>
      </c>
    </row>
    <row r="19088" spans="3:3">
      <c r="C19088" s="13">
        <f t="shared" ca="1" si="1082"/>
        <v>1982.1405583225037</v>
      </c>
    </row>
    <row r="19089" spans="3:3">
      <c r="C19089" s="13">
        <f t="shared" ca="1" si="1082"/>
        <v>1990.0516123166458</v>
      </c>
    </row>
    <row r="19090" spans="3:3">
      <c r="C19090" s="13">
        <f t="shared" ca="1" si="1082"/>
        <v>2004.2943639193641</v>
      </c>
    </row>
    <row r="19091" spans="3:3">
      <c r="C19091" s="13">
        <f t="shared" ca="1" si="1082"/>
        <v>1998.2860437131535</v>
      </c>
    </row>
    <row r="19092" spans="3:3">
      <c r="C19092" s="13">
        <f t="shared" ca="1" si="1082"/>
        <v>2014.3097342051408</v>
      </c>
    </row>
    <row r="19093" spans="3:3">
      <c r="C19093" s="13">
        <f t="shared" ca="1" si="1082"/>
        <v>1984.8451485262519</v>
      </c>
    </row>
    <row r="19094" spans="3:3">
      <c r="C19094" s="13">
        <f t="shared" ca="1" si="1082"/>
        <v>2003.4694672612825</v>
      </c>
    </row>
    <row r="19095" spans="3:3">
      <c r="C19095" s="13">
        <f t="shared" ca="1" si="1082"/>
        <v>2003.507428062363</v>
      </c>
    </row>
    <row r="19096" spans="3:3">
      <c r="C19096" s="13">
        <f t="shared" ref="C19096:C19159" ca="1" si="1083">NORMINV(RAND(),$D$3,$G$3)</f>
        <v>1984.6970870788921</v>
      </c>
    </row>
    <row r="19097" spans="3:3">
      <c r="C19097" s="13">
        <f t="shared" ca="1" si="1083"/>
        <v>2000.9475732254855</v>
      </c>
    </row>
    <row r="19098" spans="3:3">
      <c r="C19098" s="13">
        <f t="shared" ca="1" si="1083"/>
        <v>2005.0377704956875</v>
      </c>
    </row>
    <row r="19099" spans="3:3">
      <c r="C19099" s="13">
        <f t="shared" ca="1" si="1083"/>
        <v>2006.1160093045855</v>
      </c>
    </row>
    <row r="19100" spans="3:3">
      <c r="C19100" s="13">
        <f t="shared" ca="1" si="1083"/>
        <v>2007.2639237114279</v>
      </c>
    </row>
    <row r="19101" spans="3:3">
      <c r="C19101" s="13">
        <f t="shared" ca="1" si="1083"/>
        <v>1994.435078312001</v>
      </c>
    </row>
    <row r="19102" spans="3:3">
      <c r="C19102" s="13">
        <f t="shared" ca="1" si="1083"/>
        <v>2024.1813958195869</v>
      </c>
    </row>
    <row r="19103" spans="3:3">
      <c r="C19103" s="13">
        <f t="shared" ca="1" si="1083"/>
        <v>2005.125448758773</v>
      </c>
    </row>
    <row r="19104" spans="3:3">
      <c r="C19104" s="13">
        <f t="shared" ca="1" si="1083"/>
        <v>2013.7080592560696</v>
      </c>
    </row>
    <row r="19105" spans="3:3">
      <c r="C19105" s="13">
        <f t="shared" ca="1" si="1083"/>
        <v>2034.7073175122068</v>
      </c>
    </row>
    <row r="19106" spans="3:3">
      <c r="C19106" s="13">
        <f t="shared" ca="1" si="1083"/>
        <v>2004.1604885549384</v>
      </c>
    </row>
    <row r="19107" spans="3:3">
      <c r="C19107" s="13">
        <f t="shared" ca="1" si="1083"/>
        <v>2006.3498439384471</v>
      </c>
    </row>
    <row r="19108" spans="3:3">
      <c r="C19108" s="13">
        <f t="shared" ca="1" si="1083"/>
        <v>1992.5985514759636</v>
      </c>
    </row>
    <row r="19109" spans="3:3">
      <c r="C19109" s="13">
        <f t="shared" ca="1" si="1083"/>
        <v>1997.4538843432783</v>
      </c>
    </row>
    <row r="19110" spans="3:3">
      <c r="C19110" s="13">
        <f t="shared" ca="1" si="1083"/>
        <v>2008.465834448255</v>
      </c>
    </row>
    <row r="19111" spans="3:3">
      <c r="C19111" s="13">
        <f t="shared" ca="1" si="1083"/>
        <v>2016.1305472438685</v>
      </c>
    </row>
    <row r="19112" spans="3:3">
      <c r="C19112" s="13">
        <f t="shared" ca="1" si="1083"/>
        <v>2000.4734592367831</v>
      </c>
    </row>
    <row r="19113" spans="3:3">
      <c r="C19113" s="13">
        <f t="shared" ca="1" si="1083"/>
        <v>2001.3471668408033</v>
      </c>
    </row>
    <row r="19114" spans="3:3">
      <c r="C19114" s="13">
        <f t="shared" ca="1" si="1083"/>
        <v>1994.4953488467511</v>
      </c>
    </row>
    <row r="19115" spans="3:3">
      <c r="C19115" s="13">
        <f t="shared" ca="1" si="1083"/>
        <v>2016.3888490641323</v>
      </c>
    </row>
    <row r="19116" spans="3:3">
      <c r="C19116" s="13">
        <f t="shared" ca="1" si="1083"/>
        <v>1983.4766422556472</v>
      </c>
    </row>
    <row r="19117" spans="3:3">
      <c r="C19117" s="13">
        <f t="shared" ca="1" si="1083"/>
        <v>2005.7617561130808</v>
      </c>
    </row>
    <row r="19118" spans="3:3">
      <c r="C19118" s="13">
        <f t="shared" ca="1" si="1083"/>
        <v>1979.2793190279369</v>
      </c>
    </row>
    <row r="19119" spans="3:3">
      <c r="C19119" s="13">
        <f t="shared" ca="1" si="1083"/>
        <v>2012.4107953264504</v>
      </c>
    </row>
    <row r="19120" spans="3:3">
      <c r="C19120" s="13">
        <f t="shared" ca="1" si="1083"/>
        <v>2000.7649886241595</v>
      </c>
    </row>
    <row r="19121" spans="3:3">
      <c r="C19121" s="13">
        <f t="shared" ca="1" si="1083"/>
        <v>2002.3246144088039</v>
      </c>
    </row>
    <row r="19122" spans="3:3">
      <c r="C19122" s="13">
        <f t="shared" ca="1" si="1083"/>
        <v>2007.1729919037955</v>
      </c>
    </row>
    <row r="19123" spans="3:3">
      <c r="C19123" s="13">
        <f t="shared" ca="1" si="1083"/>
        <v>1984.6540733373015</v>
      </c>
    </row>
    <row r="19124" spans="3:3">
      <c r="C19124" s="13">
        <f t="shared" ca="1" si="1083"/>
        <v>1996.3173420398302</v>
      </c>
    </row>
    <row r="19125" spans="3:3">
      <c r="C19125" s="13">
        <f t="shared" ca="1" si="1083"/>
        <v>2011.5493305830244</v>
      </c>
    </row>
    <row r="19126" spans="3:3">
      <c r="C19126" s="13">
        <f t="shared" ca="1" si="1083"/>
        <v>1997.1296703434155</v>
      </c>
    </row>
    <row r="19127" spans="3:3">
      <c r="C19127" s="13">
        <f t="shared" ca="1" si="1083"/>
        <v>1987.0432115022204</v>
      </c>
    </row>
    <row r="19128" spans="3:3">
      <c r="C19128" s="13">
        <f t="shared" ca="1" si="1083"/>
        <v>1974.2306363487842</v>
      </c>
    </row>
    <row r="19129" spans="3:3">
      <c r="C19129" s="13">
        <f t="shared" ca="1" si="1083"/>
        <v>1992.8965783291083</v>
      </c>
    </row>
    <row r="19130" spans="3:3">
      <c r="C19130" s="13">
        <f t="shared" ca="1" si="1083"/>
        <v>1997.8241440909237</v>
      </c>
    </row>
    <row r="19131" spans="3:3">
      <c r="C19131" s="13">
        <f t="shared" ca="1" si="1083"/>
        <v>1999.6212000771231</v>
      </c>
    </row>
    <row r="19132" spans="3:3">
      <c r="C19132" s="13">
        <f t="shared" ca="1" si="1083"/>
        <v>2018.1305532836916</v>
      </c>
    </row>
    <row r="19133" spans="3:3">
      <c r="C19133" s="13">
        <f t="shared" ca="1" si="1083"/>
        <v>2002.6216146564263</v>
      </c>
    </row>
    <row r="19134" spans="3:3">
      <c r="C19134" s="13">
        <f t="shared" ca="1" si="1083"/>
        <v>1993.3399899167002</v>
      </c>
    </row>
    <row r="19135" spans="3:3">
      <c r="C19135" s="13">
        <f t="shared" ca="1" si="1083"/>
        <v>2010.2606751143799</v>
      </c>
    </row>
    <row r="19136" spans="3:3">
      <c r="C19136" s="13">
        <f t="shared" ca="1" si="1083"/>
        <v>2018.1288049410525</v>
      </c>
    </row>
    <row r="19137" spans="3:3">
      <c r="C19137" s="13">
        <f t="shared" ca="1" si="1083"/>
        <v>2006.2961602758651</v>
      </c>
    </row>
    <row r="19138" spans="3:3">
      <c r="C19138" s="13">
        <f t="shared" ca="1" si="1083"/>
        <v>1995.5757794858605</v>
      </c>
    </row>
    <row r="19139" spans="3:3">
      <c r="C19139" s="13">
        <f t="shared" ca="1" si="1083"/>
        <v>1986.7364887289073</v>
      </c>
    </row>
    <row r="19140" spans="3:3">
      <c r="C19140" s="13">
        <f t="shared" ca="1" si="1083"/>
        <v>2004.3653714928803</v>
      </c>
    </row>
    <row r="19141" spans="3:3">
      <c r="C19141" s="13">
        <f t="shared" ca="1" si="1083"/>
        <v>1999.8659142269171</v>
      </c>
    </row>
    <row r="19142" spans="3:3">
      <c r="C19142" s="13">
        <f t="shared" ca="1" si="1083"/>
        <v>2007.5360755216125</v>
      </c>
    </row>
    <row r="19143" spans="3:3">
      <c r="C19143" s="13">
        <f t="shared" ca="1" si="1083"/>
        <v>1996.6533734753175</v>
      </c>
    </row>
    <row r="19144" spans="3:3">
      <c r="C19144" s="13">
        <f t="shared" ca="1" si="1083"/>
        <v>1999.6624972609213</v>
      </c>
    </row>
    <row r="19145" spans="3:3">
      <c r="C19145" s="13">
        <f t="shared" ca="1" si="1083"/>
        <v>1981.8297613735795</v>
      </c>
    </row>
    <row r="19146" spans="3:3">
      <c r="C19146" s="13">
        <f t="shared" ca="1" si="1083"/>
        <v>2005.6926665996245</v>
      </c>
    </row>
    <row r="19147" spans="3:3">
      <c r="C19147" s="13">
        <f t="shared" ca="1" si="1083"/>
        <v>2012.5881987963114</v>
      </c>
    </row>
    <row r="19148" spans="3:3">
      <c r="C19148" s="13">
        <f t="shared" ca="1" si="1083"/>
        <v>2016.0798512106408</v>
      </c>
    </row>
    <row r="19149" spans="3:3">
      <c r="C19149" s="13">
        <f t="shared" ca="1" si="1083"/>
        <v>1989.4558589610265</v>
      </c>
    </row>
    <row r="19150" spans="3:3">
      <c r="C19150" s="13">
        <f t="shared" ca="1" si="1083"/>
        <v>1981.0644316797463</v>
      </c>
    </row>
    <row r="19151" spans="3:3">
      <c r="C19151" s="13">
        <f t="shared" ca="1" si="1083"/>
        <v>2004.9863040224236</v>
      </c>
    </row>
    <row r="19152" spans="3:3">
      <c r="C19152" s="13">
        <f t="shared" ca="1" si="1083"/>
        <v>1997.6339744928157</v>
      </c>
    </row>
    <row r="19153" spans="3:3">
      <c r="C19153" s="13">
        <f t="shared" ca="1" si="1083"/>
        <v>1999.6549590961006</v>
      </c>
    </row>
    <row r="19154" spans="3:3">
      <c r="C19154" s="13">
        <f t="shared" ca="1" si="1083"/>
        <v>2008.5060454418376</v>
      </c>
    </row>
    <row r="19155" spans="3:3">
      <c r="C19155" s="13">
        <f t="shared" ca="1" si="1083"/>
        <v>1995.9551144114396</v>
      </c>
    </row>
    <row r="19156" spans="3:3">
      <c r="C19156" s="13">
        <f t="shared" ca="1" si="1083"/>
        <v>1985.9201642073517</v>
      </c>
    </row>
    <row r="19157" spans="3:3">
      <c r="C19157" s="13">
        <f t="shared" ca="1" si="1083"/>
        <v>2004.1901869822386</v>
      </c>
    </row>
    <row r="19158" spans="3:3">
      <c r="C19158" s="13">
        <f t="shared" ca="1" si="1083"/>
        <v>1995.0736985621934</v>
      </c>
    </row>
    <row r="19159" spans="3:3">
      <c r="C19159" s="13">
        <f t="shared" ca="1" si="1083"/>
        <v>2004.8663833832516</v>
      </c>
    </row>
    <row r="19160" spans="3:3">
      <c r="C19160" s="13">
        <f t="shared" ref="C19160:C19223" ca="1" si="1084">NORMINV(RAND(),$D$3,$G$3)</f>
        <v>2010.7917082015949</v>
      </c>
    </row>
    <row r="19161" spans="3:3">
      <c r="C19161" s="13">
        <f t="shared" ca="1" si="1084"/>
        <v>2020.2418121821402</v>
      </c>
    </row>
    <row r="19162" spans="3:3">
      <c r="C19162" s="13">
        <f t="shared" ca="1" si="1084"/>
        <v>1993.0266145352871</v>
      </c>
    </row>
    <row r="19163" spans="3:3">
      <c r="C19163" s="13">
        <f t="shared" ca="1" si="1084"/>
        <v>2001.3861867763137</v>
      </c>
    </row>
    <row r="19164" spans="3:3">
      <c r="C19164" s="13">
        <f t="shared" ca="1" si="1084"/>
        <v>2013.2923905353705</v>
      </c>
    </row>
    <row r="19165" spans="3:3">
      <c r="C19165" s="13">
        <f t="shared" ca="1" si="1084"/>
        <v>2007.0707762703787</v>
      </c>
    </row>
    <row r="19166" spans="3:3">
      <c r="C19166" s="13">
        <f t="shared" ca="1" si="1084"/>
        <v>1994.0277694263011</v>
      </c>
    </row>
    <row r="19167" spans="3:3">
      <c r="C19167" s="13">
        <f t="shared" ca="1" si="1084"/>
        <v>1989.7610882963909</v>
      </c>
    </row>
    <row r="19168" spans="3:3">
      <c r="C19168" s="13">
        <f t="shared" ca="1" si="1084"/>
        <v>2010.6333115618409</v>
      </c>
    </row>
    <row r="19169" spans="3:3">
      <c r="C19169" s="13">
        <f t="shared" ca="1" si="1084"/>
        <v>1982.557802721599</v>
      </c>
    </row>
    <row r="19170" spans="3:3">
      <c r="C19170" s="13">
        <f t="shared" ca="1" si="1084"/>
        <v>1990.9432003718866</v>
      </c>
    </row>
    <row r="19171" spans="3:3">
      <c r="C19171" s="13">
        <f t="shared" ca="1" si="1084"/>
        <v>1992.8566829555748</v>
      </c>
    </row>
    <row r="19172" spans="3:3">
      <c r="C19172" s="13">
        <f t="shared" ca="1" si="1084"/>
        <v>2002.41477950084</v>
      </c>
    </row>
    <row r="19173" spans="3:3">
      <c r="C19173" s="13">
        <f t="shared" ca="1" si="1084"/>
        <v>2011.4725922292994</v>
      </c>
    </row>
    <row r="19174" spans="3:3">
      <c r="C19174" s="13">
        <f t="shared" ca="1" si="1084"/>
        <v>1986.7577806126862</v>
      </c>
    </row>
    <row r="19175" spans="3:3">
      <c r="C19175" s="13">
        <f t="shared" ca="1" si="1084"/>
        <v>2011.81942851028</v>
      </c>
    </row>
    <row r="19176" spans="3:3">
      <c r="C19176" s="13">
        <f t="shared" ca="1" si="1084"/>
        <v>2009.2220633235893</v>
      </c>
    </row>
    <row r="19177" spans="3:3">
      <c r="C19177" s="13">
        <f t="shared" ca="1" si="1084"/>
        <v>1996.8367749052261</v>
      </c>
    </row>
    <row r="19178" spans="3:3">
      <c r="C19178" s="13">
        <f t="shared" ca="1" si="1084"/>
        <v>2014.2463918178564</v>
      </c>
    </row>
    <row r="19179" spans="3:3">
      <c r="C19179" s="13">
        <f t="shared" ca="1" si="1084"/>
        <v>1993.0652375189441</v>
      </c>
    </row>
    <row r="19180" spans="3:3">
      <c r="C19180" s="13">
        <f t="shared" ca="1" si="1084"/>
        <v>1992.0659455553141</v>
      </c>
    </row>
    <row r="19181" spans="3:3">
      <c r="C19181" s="13">
        <f t="shared" ca="1" si="1084"/>
        <v>1998.9957727900589</v>
      </c>
    </row>
    <row r="19182" spans="3:3">
      <c r="C19182" s="13">
        <f t="shared" ca="1" si="1084"/>
        <v>1985.4321505260079</v>
      </c>
    </row>
    <row r="19183" spans="3:3">
      <c r="C19183" s="13">
        <f t="shared" ca="1" si="1084"/>
        <v>2001.5573259489108</v>
      </c>
    </row>
    <row r="19184" spans="3:3">
      <c r="C19184" s="13">
        <f t="shared" ca="1" si="1084"/>
        <v>1992.8199235843138</v>
      </c>
    </row>
    <row r="19185" spans="3:3">
      <c r="C19185" s="13">
        <f t="shared" ca="1" si="1084"/>
        <v>1991.5560590380564</v>
      </c>
    </row>
    <row r="19186" spans="3:3">
      <c r="C19186" s="13">
        <f t="shared" ca="1" si="1084"/>
        <v>2012.213395070371</v>
      </c>
    </row>
    <row r="19187" spans="3:3">
      <c r="C19187" s="13">
        <f t="shared" ca="1" si="1084"/>
        <v>1978.9278877111153</v>
      </c>
    </row>
    <row r="19188" spans="3:3">
      <c r="C19188" s="13">
        <f t="shared" ca="1" si="1084"/>
        <v>1999.3198269070804</v>
      </c>
    </row>
    <row r="19189" spans="3:3">
      <c r="C19189" s="13">
        <f t="shared" ca="1" si="1084"/>
        <v>2005.9588225113143</v>
      </c>
    </row>
    <row r="19190" spans="3:3">
      <c r="C19190" s="13">
        <f t="shared" ca="1" si="1084"/>
        <v>1997.4465473009718</v>
      </c>
    </row>
    <row r="19191" spans="3:3">
      <c r="C19191" s="13">
        <f t="shared" ca="1" si="1084"/>
        <v>1995.4379741615364</v>
      </c>
    </row>
    <row r="19192" spans="3:3">
      <c r="C19192" s="13">
        <f t="shared" ca="1" si="1084"/>
        <v>2010.127854701306</v>
      </c>
    </row>
    <row r="19193" spans="3:3">
      <c r="C19193" s="13">
        <f t="shared" ca="1" si="1084"/>
        <v>1990.619307751188</v>
      </c>
    </row>
    <row r="19194" spans="3:3">
      <c r="C19194" s="13">
        <f t="shared" ca="1" si="1084"/>
        <v>2000.9536164940455</v>
      </c>
    </row>
    <row r="19195" spans="3:3">
      <c r="C19195" s="13">
        <f t="shared" ca="1" si="1084"/>
        <v>1996.3612869784306</v>
      </c>
    </row>
    <row r="19196" spans="3:3">
      <c r="C19196" s="13">
        <f t="shared" ca="1" si="1084"/>
        <v>2002.6877124233977</v>
      </c>
    </row>
    <row r="19197" spans="3:3">
      <c r="C19197" s="13">
        <f t="shared" ca="1" si="1084"/>
        <v>1990.2988873385623</v>
      </c>
    </row>
    <row r="19198" spans="3:3">
      <c r="C19198" s="13">
        <f t="shared" ca="1" si="1084"/>
        <v>1999.9569958839948</v>
      </c>
    </row>
    <row r="19199" spans="3:3">
      <c r="C19199" s="13">
        <f t="shared" ca="1" si="1084"/>
        <v>1990.8774474462055</v>
      </c>
    </row>
    <row r="19200" spans="3:3">
      <c r="C19200" s="13">
        <f t="shared" ca="1" si="1084"/>
        <v>2006.1724492068374</v>
      </c>
    </row>
    <row r="19201" spans="3:3">
      <c r="C19201" s="13">
        <f t="shared" ca="1" si="1084"/>
        <v>2008.8358784819134</v>
      </c>
    </row>
    <row r="19202" spans="3:3">
      <c r="C19202" s="13">
        <f t="shared" ca="1" si="1084"/>
        <v>2001.4497284138238</v>
      </c>
    </row>
    <row r="19203" spans="3:3">
      <c r="C19203" s="13">
        <f t="shared" ca="1" si="1084"/>
        <v>1979.1272717927307</v>
      </c>
    </row>
    <row r="19204" spans="3:3">
      <c r="C19204" s="13">
        <f t="shared" ca="1" si="1084"/>
        <v>1984.1572579065721</v>
      </c>
    </row>
    <row r="19205" spans="3:3">
      <c r="C19205" s="13">
        <f t="shared" ca="1" si="1084"/>
        <v>1986.2007366188141</v>
      </c>
    </row>
    <row r="19206" spans="3:3">
      <c r="C19206" s="13">
        <f t="shared" ca="1" si="1084"/>
        <v>1987.618977853743</v>
      </c>
    </row>
    <row r="19207" spans="3:3">
      <c r="C19207" s="13">
        <f t="shared" ca="1" si="1084"/>
        <v>1995.0753581885349</v>
      </c>
    </row>
    <row r="19208" spans="3:3">
      <c r="C19208" s="13">
        <f t="shared" ca="1" si="1084"/>
        <v>1995.9932384147028</v>
      </c>
    </row>
    <row r="19209" spans="3:3">
      <c r="C19209" s="13">
        <f t="shared" ca="1" si="1084"/>
        <v>2009.730523571104</v>
      </c>
    </row>
    <row r="19210" spans="3:3">
      <c r="C19210" s="13">
        <f t="shared" ca="1" si="1084"/>
        <v>2004.2717684091156</v>
      </c>
    </row>
    <row r="19211" spans="3:3">
      <c r="C19211" s="13">
        <f t="shared" ca="1" si="1084"/>
        <v>1999.4107956849873</v>
      </c>
    </row>
    <row r="19212" spans="3:3">
      <c r="C19212" s="13">
        <f t="shared" ca="1" si="1084"/>
        <v>1985.0001800106534</v>
      </c>
    </row>
    <row r="19213" spans="3:3">
      <c r="C19213" s="13">
        <f t="shared" ca="1" si="1084"/>
        <v>2008.3268382453641</v>
      </c>
    </row>
    <row r="19214" spans="3:3">
      <c r="C19214" s="13">
        <f t="shared" ca="1" si="1084"/>
        <v>2011.0937271147968</v>
      </c>
    </row>
    <row r="19215" spans="3:3">
      <c r="C19215" s="13">
        <f t="shared" ca="1" si="1084"/>
        <v>2004.3703814102141</v>
      </c>
    </row>
    <row r="19216" spans="3:3">
      <c r="C19216" s="13">
        <f t="shared" ca="1" si="1084"/>
        <v>2007.3901403347488</v>
      </c>
    </row>
    <row r="19217" spans="3:3">
      <c r="C19217" s="13">
        <f t="shared" ca="1" si="1084"/>
        <v>1992.9298902261489</v>
      </c>
    </row>
    <row r="19218" spans="3:3">
      <c r="C19218" s="13">
        <f t="shared" ca="1" si="1084"/>
        <v>1987.6772529833488</v>
      </c>
    </row>
    <row r="19219" spans="3:3">
      <c r="C19219" s="13">
        <f t="shared" ca="1" si="1084"/>
        <v>1986.6956543905903</v>
      </c>
    </row>
    <row r="19220" spans="3:3">
      <c r="C19220" s="13">
        <f t="shared" ca="1" si="1084"/>
        <v>2014.7083207143748</v>
      </c>
    </row>
    <row r="19221" spans="3:3">
      <c r="C19221" s="13">
        <f t="shared" ca="1" si="1084"/>
        <v>2004.1720028799289</v>
      </c>
    </row>
    <row r="19222" spans="3:3">
      <c r="C19222" s="13">
        <f t="shared" ca="1" si="1084"/>
        <v>1996.3614039360698</v>
      </c>
    </row>
    <row r="19223" spans="3:3">
      <c r="C19223" s="13">
        <f t="shared" ca="1" si="1084"/>
        <v>1988.5495877298158</v>
      </c>
    </row>
    <row r="19224" spans="3:3">
      <c r="C19224" s="13">
        <f t="shared" ref="C19224:C19287" ca="1" si="1085">NORMINV(RAND(),$D$3,$G$3)</f>
        <v>1998.9174288862489</v>
      </c>
    </row>
    <row r="19225" spans="3:3">
      <c r="C19225" s="13">
        <f t="shared" ca="1" si="1085"/>
        <v>1990.021071684042</v>
      </c>
    </row>
    <row r="19226" spans="3:3">
      <c r="C19226" s="13">
        <f t="shared" ca="1" si="1085"/>
        <v>1976.8690035107861</v>
      </c>
    </row>
    <row r="19227" spans="3:3">
      <c r="C19227" s="13">
        <f t="shared" ca="1" si="1085"/>
        <v>1982.3458647782898</v>
      </c>
    </row>
    <row r="19228" spans="3:3">
      <c r="C19228" s="13">
        <f t="shared" ca="1" si="1085"/>
        <v>2005.8255995472493</v>
      </c>
    </row>
    <row r="19229" spans="3:3">
      <c r="C19229" s="13">
        <f t="shared" ca="1" si="1085"/>
        <v>2008.9780523949503</v>
      </c>
    </row>
    <row r="19230" spans="3:3">
      <c r="C19230" s="13">
        <f t="shared" ca="1" si="1085"/>
        <v>1986.3948908234095</v>
      </c>
    </row>
    <row r="19231" spans="3:3">
      <c r="C19231" s="13">
        <f t="shared" ca="1" si="1085"/>
        <v>1988.0039461476795</v>
      </c>
    </row>
    <row r="19232" spans="3:3">
      <c r="C19232" s="13">
        <f t="shared" ca="1" si="1085"/>
        <v>1996.6110228654979</v>
      </c>
    </row>
    <row r="19233" spans="3:3">
      <c r="C19233" s="13">
        <f t="shared" ca="1" si="1085"/>
        <v>2004.2555287459397</v>
      </c>
    </row>
    <row r="19234" spans="3:3">
      <c r="C19234" s="13">
        <f t="shared" ca="1" si="1085"/>
        <v>2006.3987382353926</v>
      </c>
    </row>
    <row r="19235" spans="3:3">
      <c r="C19235" s="13">
        <f t="shared" ca="1" si="1085"/>
        <v>2009.876549334153</v>
      </c>
    </row>
    <row r="19236" spans="3:3">
      <c r="C19236" s="13">
        <f t="shared" ca="1" si="1085"/>
        <v>1997.9309826809872</v>
      </c>
    </row>
    <row r="19237" spans="3:3">
      <c r="C19237" s="13">
        <f t="shared" ca="1" si="1085"/>
        <v>1985.1168968198579</v>
      </c>
    </row>
    <row r="19238" spans="3:3">
      <c r="C19238" s="13">
        <f t="shared" ca="1" si="1085"/>
        <v>2024.9768764966518</v>
      </c>
    </row>
    <row r="19239" spans="3:3">
      <c r="C19239" s="13">
        <f t="shared" ca="1" si="1085"/>
        <v>1995.7848109205008</v>
      </c>
    </row>
    <row r="19240" spans="3:3">
      <c r="C19240" s="13">
        <f t="shared" ca="1" si="1085"/>
        <v>2008.4256668061303</v>
      </c>
    </row>
    <row r="19241" spans="3:3">
      <c r="C19241" s="13">
        <f t="shared" ca="1" si="1085"/>
        <v>2000.9551912149097</v>
      </c>
    </row>
    <row r="19242" spans="3:3">
      <c r="C19242" s="13">
        <f t="shared" ca="1" si="1085"/>
        <v>1992.1279122690028</v>
      </c>
    </row>
    <row r="19243" spans="3:3">
      <c r="C19243" s="13">
        <f t="shared" ca="1" si="1085"/>
        <v>2001.8410298172103</v>
      </c>
    </row>
    <row r="19244" spans="3:3">
      <c r="C19244" s="13">
        <f t="shared" ca="1" si="1085"/>
        <v>2009.1925538428741</v>
      </c>
    </row>
    <row r="19245" spans="3:3">
      <c r="C19245" s="13">
        <f t="shared" ca="1" si="1085"/>
        <v>1973.57827326034</v>
      </c>
    </row>
    <row r="19246" spans="3:3">
      <c r="C19246" s="13">
        <f t="shared" ca="1" si="1085"/>
        <v>1989.7313790083356</v>
      </c>
    </row>
    <row r="19247" spans="3:3">
      <c r="C19247" s="13">
        <f t="shared" ca="1" si="1085"/>
        <v>1995.1109843872523</v>
      </c>
    </row>
    <row r="19248" spans="3:3">
      <c r="C19248" s="13">
        <f t="shared" ca="1" si="1085"/>
        <v>2031.200740287077</v>
      </c>
    </row>
    <row r="19249" spans="3:3">
      <c r="C19249" s="13">
        <f t="shared" ca="1" si="1085"/>
        <v>2009.5529512471614</v>
      </c>
    </row>
    <row r="19250" spans="3:3">
      <c r="C19250" s="13">
        <f t="shared" ca="1" si="1085"/>
        <v>2008.6804196984156</v>
      </c>
    </row>
    <row r="19251" spans="3:3">
      <c r="C19251" s="13">
        <f t="shared" ca="1" si="1085"/>
        <v>2009.3314591005633</v>
      </c>
    </row>
    <row r="19252" spans="3:3">
      <c r="C19252" s="13">
        <f t="shared" ca="1" si="1085"/>
        <v>2003.4151561246383</v>
      </c>
    </row>
    <row r="19253" spans="3:3">
      <c r="C19253" s="13">
        <f t="shared" ca="1" si="1085"/>
        <v>2009.0335544969053</v>
      </c>
    </row>
    <row r="19254" spans="3:3">
      <c r="C19254" s="13">
        <f t="shared" ca="1" si="1085"/>
        <v>2001.5680799918869</v>
      </c>
    </row>
    <row r="19255" spans="3:3">
      <c r="C19255" s="13">
        <f t="shared" ca="1" si="1085"/>
        <v>2002.5235063316768</v>
      </c>
    </row>
    <row r="19256" spans="3:3">
      <c r="C19256" s="13">
        <f t="shared" ca="1" si="1085"/>
        <v>2006.285042759544</v>
      </c>
    </row>
    <row r="19257" spans="3:3">
      <c r="C19257" s="13">
        <f t="shared" ca="1" si="1085"/>
        <v>1991.1248840232056</v>
      </c>
    </row>
    <row r="19258" spans="3:3">
      <c r="C19258" s="13">
        <f t="shared" ca="1" si="1085"/>
        <v>2019.7494316202622</v>
      </c>
    </row>
    <row r="19259" spans="3:3">
      <c r="C19259" s="13">
        <f t="shared" ca="1" si="1085"/>
        <v>1989.6883967285614</v>
      </c>
    </row>
    <row r="19260" spans="3:3">
      <c r="C19260" s="13">
        <f t="shared" ca="1" si="1085"/>
        <v>2012.9674578175643</v>
      </c>
    </row>
    <row r="19261" spans="3:3">
      <c r="C19261" s="13">
        <f t="shared" ca="1" si="1085"/>
        <v>1982.3533693204463</v>
      </c>
    </row>
    <row r="19262" spans="3:3">
      <c r="C19262" s="13">
        <f t="shared" ca="1" si="1085"/>
        <v>1993.5381395449449</v>
      </c>
    </row>
    <row r="19263" spans="3:3">
      <c r="C19263" s="13">
        <f t="shared" ca="1" si="1085"/>
        <v>1996.4892159520518</v>
      </c>
    </row>
    <row r="19264" spans="3:3">
      <c r="C19264" s="13">
        <f t="shared" ca="1" si="1085"/>
        <v>1968.9323158222601</v>
      </c>
    </row>
    <row r="19265" spans="3:3">
      <c r="C19265" s="13">
        <f t="shared" ca="1" si="1085"/>
        <v>2002.0536413969653</v>
      </c>
    </row>
    <row r="19266" spans="3:3">
      <c r="C19266" s="13">
        <f t="shared" ca="1" si="1085"/>
        <v>1993.1074256884124</v>
      </c>
    </row>
    <row r="19267" spans="3:3">
      <c r="C19267" s="13">
        <f t="shared" ca="1" si="1085"/>
        <v>1987.2787995124636</v>
      </c>
    </row>
    <row r="19268" spans="3:3">
      <c r="C19268" s="13">
        <f t="shared" ca="1" si="1085"/>
        <v>1999.1681538161495</v>
      </c>
    </row>
    <row r="19269" spans="3:3">
      <c r="C19269" s="13">
        <f t="shared" ca="1" si="1085"/>
        <v>2008.6305437940721</v>
      </c>
    </row>
    <row r="19270" spans="3:3">
      <c r="C19270" s="13">
        <f t="shared" ca="1" si="1085"/>
        <v>2010.9772351608265</v>
      </c>
    </row>
    <row r="19271" spans="3:3">
      <c r="C19271" s="13">
        <f t="shared" ca="1" si="1085"/>
        <v>2002.7338639485076</v>
      </c>
    </row>
    <row r="19272" spans="3:3">
      <c r="C19272" s="13">
        <f t="shared" ca="1" si="1085"/>
        <v>2015.481929168955</v>
      </c>
    </row>
    <row r="19273" spans="3:3">
      <c r="C19273" s="13">
        <f t="shared" ca="1" si="1085"/>
        <v>1999.6815427577103</v>
      </c>
    </row>
    <row r="19274" spans="3:3">
      <c r="C19274" s="13">
        <f t="shared" ca="1" si="1085"/>
        <v>2012.7707723378319</v>
      </c>
    </row>
    <row r="19275" spans="3:3">
      <c r="C19275" s="13">
        <f t="shared" ca="1" si="1085"/>
        <v>2030.6458942617285</v>
      </c>
    </row>
    <row r="19276" spans="3:3">
      <c r="C19276" s="13">
        <f t="shared" ca="1" si="1085"/>
        <v>1982.3143738383319</v>
      </c>
    </row>
    <row r="19277" spans="3:3">
      <c r="C19277" s="13">
        <f t="shared" ca="1" si="1085"/>
        <v>1998.3706815280545</v>
      </c>
    </row>
    <row r="19278" spans="3:3">
      <c r="C19278" s="13">
        <f t="shared" ca="1" si="1085"/>
        <v>1992.5924934209545</v>
      </c>
    </row>
    <row r="19279" spans="3:3">
      <c r="C19279" s="13">
        <f t="shared" ca="1" si="1085"/>
        <v>2011.7036207560266</v>
      </c>
    </row>
    <row r="19280" spans="3:3">
      <c r="C19280" s="13">
        <f t="shared" ca="1" si="1085"/>
        <v>1987.9700557935466</v>
      </c>
    </row>
    <row r="19281" spans="3:3">
      <c r="C19281" s="13">
        <f t="shared" ca="1" si="1085"/>
        <v>1995.7341851748786</v>
      </c>
    </row>
    <row r="19282" spans="3:3">
      <c r="C19282" s="13">
        <f t="shared" ca="1" si="1085"/>
        <v>1993.7231135960296</v>
      </c>
    </row>
    <row r="19283" spans="3:3">
      <c r="C19283" s="13">
        <f t="shared" ca="1" si="1085"/>
        <v>2001.9345412251857</v>
      </c>
    </row>
    <row r="19284" spans="3:3">
      <c r="C19284" s="13">
        <f t="shared" ca="1" si="1085"/>
        <v>1986.0905814993068</v>
      </c>
    </row>
    <row r="19285" spans="3:3">
      <c r="C19285" s="13">
        <f t="shared" ca="1" si="1085"/>
        <v>1981.1743945227988</v>
      </c>
    </row>
    <row r="19286" spans="3:3">
      <c r="C19286" s="13">
        <f t="shared" ca="1" si="1085"/>
        <v>2004.3848815252618</v>
      </c>
    </row>
    <row r="19287" spans="3:3">
      <c r="C19287" s="13">
        <f t="shared" ca="1" si="1085"/>
        <v>2008.1215212328475</v>
      </c>
    </row>
    <row r="19288" spans="3:3">
      <c r="C19288" s="13">
        <f t="shared" ref="C19288:C19351" ca="1" si="1086">NORMINV(RAND(),$D$3,$G$3)</f>
        <v>2000.475405100558</v>
      </c>
    </row>
    <row r="19289" spans="3:3">
      <c r="C19289" s="13">
        <f t="shared" ca="1" si="1086"/>
        <v>2000.9386726521348</v>
      </c>
    </row>
    <row r="19290" spans="3:3">
      <c r="C19290" s="13">
        <f t="shared" ca="1" si="1086"/>
        <v>2004.1880991986136</v>
      </c>
    </row>
    <row r="19291" spans="3:3">
      <c r="C19291" s="13">
        <f t="shared" ca="1" si="1086"/>
        <v>1987.0559961052813</v>
      </c>
    </row>
    <row r="19292" spans="3:3">
      <c r="C19292" s="13">
        <f t="shared" ca="1" si="1086"/>
        <v>1991.4529968987413</v>
      </c>
    </row>
    <row r="19293" spans="3:3">
      <c r="C19293" s="13">
        <f t="shared" ca="1" si="1086"/>
        <v>2013.7693818179889</v>
      </c>
    </row>
    <row r="19294" spans="3:3">
      <c r="C19294" s="13">
        <f t="shared" ca="1" si="1086"/>
        <v>1995.9425451066138</v>
      </c>
    </row>
    <row r="19295" spans="3:3">
      <c r="C19295" s="13">
        <f t="shared" ca="1" si="1086"/>
        <v>1986.878239828656</v>
      </c>
    </row>
    <row r="19296" spans="3:3">
      <c r="C19296" s="13">
        <f t="shared" ca="1" si="1086"/>
        <v>2000.1096604531863</v>
      </c>
    </row>
    <row r="19297" spans="3:3">
      <c r="C19297" s="13">
        <f t="shared" ca="1" si="1086"/>
        <v>2001.112138570777</v>
      </c>
    </row>
    <row r="19298" spans="3:3">
      <c r="C19298" s="13">
        <f t="shared" ca="1" si="1086"/>
        <v>1996.5872914423185</v>
      </c>
    </row>
    <row r="19299" spans="3:3">
      <c r="C19299" s="13">
        <f t="shared" ca="1" si="1086"/>
        <v>1992.083287888782</v>
      </c>
    </row>
    <row r="19300" spans="3:3">
      <c r="C19300" s="13">
        <f t="shared" ca="1" si="1086"/>
        <v>1996.8329309946414</v>
      </c>
    </row>
    <row r="19301" spans="3:3">
      <c r="C19301" s="13">
        <f t="shared" ca="1" si="1086"/>
        <v>2006.0864602875597</v>
      </c>
    </row>
    <row r="19302" spans="3:3">
      <c r="C19302" s="13">
        <f t="shared" ca="1" si="1086"/>
        <v>2001.9499788931735</v>
      </c>
    </row>
    <row r="19303" spans="3:3">
      <c r="C19303" s="13">
        <f t="shared" ca="1" si="1086"/>
        <v>2001.9298654974666</v>
      </c>
    </row>
    <row r="19304" spans="3:3">
      <c r="C19304" s="13">
        <f t="shared" ca="1" si="1086"/>
        <v>1991.0058995858817</v>
      </c>
    </row>
    <row r="19305" spans="3:3">
      <c r="C19305" s="13">
        <f t="shared" ca="1" si="1086"/>
        <v>2017.70560501766</v>
      </c>
    </row>
    <row r="19306" spans="3:3">
      <c r="C19306" s="13">
        <f t="shared" ca="1" si="1086"/>
        <v>1978.2652119465802</v>
      </c>
    </row>
    <row r="19307" spans="3:3">
      <c r="C19307" s="13">
        <f t="shared" ca="1" si="1086"/>
        <v>2010.5709220366289</v>
      </c>
    </row>
    <row r="19308" spans="3:3">
      <c r="C19308" s="13">
        <f t="shared" ca="1" si="1086"/>
        <v>2027.3958602470655</v>
      </c>
    </row>
    <row r="19309" spans="3:3">
      <c r="C19309" s="13">
        <f t="shared" ca="1" si="1086"/>
        <v>1996.8719619973408</v>
      </c>
    </row>
    <row r="19310" spans="3:3">
      <c r="C19310" s="13">
        <f t="shared" ca="1" si="1086"/>
        <v>2021.9549839190558</v>
      </c>
    </row>
    <row r="19311" spans="3:3">
      <c r="C19311" s="13">
        <f t="shared" ca="1" si="1086"/>
        <v>1999.8479787989102</v>
      </c>
    </row>
    <row r="19312" spans="3:3">
      <c r="C19312" s="13">
        <f t="shared" ca="1" si="1086"/>
        <v>1990.6386148475683</v>
      </c>
    </row>
    <row r="19313" spans="3:3">
      <c r="C19313" s="13">
        <f t="shared" ca="1" si="1086"/>
        <v>1999.6532597143671</v>
      </c>
    </row>
    <row r="19314" spans="3:3">
      <c r="C19314" s="13">
        <f t="shared" ca="1" si="1086"/>
        <v>2005.4796492434346</v>
      </c>
    </row>
    <row r="19315" spans="3:3">
      <c r="C19315" s="13">
        <f t="shared" ca="1" si="1086"/>
        <v>1987.5409159313265</v>
      </c>
    </row>
    <row r="19316" spans="3:3">
      <c r="C19316" s="13">
        <f t="shared" ca="1" si="1086"/>
        <v>1998.0441272917296</v>
      </c>
    </row>
    <row r="19317" spans="3:3">
      <c r="C19317" s="13">
        <f t="shared" ca="1" si="1086"/>
        <v>1998.460295800819</v>
      </c>
    </row>
    <row r="19318" spans="3:3">
      <c r="C19318" s="13">
        <f t="shared" ca="1" si="1086"/>
        <v>1987.9597000103986</v>
      </c>
    </row>
    <row r="19319" spans="3:3">
      <c r="C19319" s="13">
        <f t="shared" ca="1" si="1086"/>
        <v>1997.5525053399676</v>
      </c>
    </row>
    <row r="19320" spans="3:3">
      <c r="C19320" s="13">
        <f t="shared" ca="1" si="1086"/>
        <v>2012.8412233227525</v>
      </c>
    </row>
    <row r="19321" spans="3:3">
      <c r="C19321" s="13">
        <f t="shared" ca="1" si="1086"/>
        <v>2000.3377354972636</v>
      </c>
    </row>
    <row r="19322" spans="3:3">
      <c r="C19322" s="13">
        <f t="shared" ca="1" si="1086"/>
        <v>2003.0396350483359</v>
      </c>
    </row>
    <row r="19323" spans="3:3">
      <c r="C19323" s="13">
        <f t="shared" ca="1" si="1086"/>
        <v>1998.3294501700543</v>
      </c>
    </row>
    <row r="19324" spans="3:3">
      <c r="C19324" s="13">
        <f t="shared" ca="1" si="1086"/>
        <v>2006.1163920817623</v>
      </c>
    </row>
    <row r="19325" spans="3:3">
      <c r="C19325" s="13">
        <f t="shared" ca="1" si="1086"/>
        <v>2014.7918451432129</v>
      </c>
    </row>
    <row r="19326" spans="3:3">
      <c r="C19326" s="13">
        <f t="shared" ca="1" si="1086"/>
        <v>1987.7809236247929</v>
      </c>
    </row>
    <row r="19327" spans="3:3">
      <c r="C19327" s="13">
        <f t="shared" ca="1" si="1086"/>
        <v>2011.5608672415735</v>
      </c>
    </row>
    <row r="19328" spans="3:3">
      <c r="C19328" s="13">
        <f t="shared" ca="1" si="1086"/>
        <v>1998.5603280849271</v>
      </c>
    </row>
    <row r="19329" spans="3:3">
      <c r="C19329" s="13">
        <f t="shared" ca="1" si="1086"/>
        <v>1984.2801552178678</v>
      </c>
    </row>
    <row r="19330" spans="3:3">
      <c r="C19330" s="13">
        <f t="shared" ca="1" si="1086"/>
        <v>1998.8216057991733</v>
      </c>
    </row>
    <row r="19331" spans="3:3">
      <c r="C19331" s="13">
        <f t="shared" ca="1" si="1086"/>
        <v>1999.9135697804234</v>
      </c>
    </row>
    <row r="19332" spans="3:3">
      <c r="C19332" s="13">
        <f t="shared" ca="1" si="1086"/>
        <v>1992.6266056098061</v>
      </c>
    </row>
    <row r="19333" spans="3:3">
      <c r="C19333" s="13">
        <f t="shared" ca="1" si="1086"/>
        <v>2008.7266136970998</v>
      </c>
    </row>
    <row r="19334" spans="3:3">
      <c r="C19334" s="13">
        <f t="shared" ca="1" si="1086"/>
        <v>1991.5190243407562</v>
      </c>
    </row>
    <row r="19335" spans="3:3">
      <c r="C19335" s="13">
        <f t="shared" ca="1" si="1086"/>
        <v>1992.6825333882894</v>
      </c>
    </row>
    <row r="19336" spans="3:3">
      <c r="C19336" s="13">
        <f t="shared" ca="1" si="1086"/>
        <v>2002.0847602423942</v>
      </c>
    </row>
    <row r="19337" spans="3:3">
      <c r="C19337" s="13">
        <f t="shared" ca="1" si="1086"/>
        <v>1998.1629395848861</v>
      </c>
    </row>
    <row r="19338" spans="3:3">
      <c r="C19338" s="13">
        <f t="shared" ca="1" si="1086"/>
        <v>1998.5142613773037</v>
      </c>
    </row>
    <row r="19339" spans="3:3">
      <c r="C19339" s="13">
        <f t="shared" ca="1" si="1086"/>
        <v>2006.9116648138263</v>
      </c>
    </row>
    <row r="19340" spans="3:3">
      <c r="C19340" s="13">
        <f t="shared" ca="1" si="1086"/>
        <v>2003.0726793193153</v>
      </c>
    </row>
    <row r="19341" spans="3:3">
      <c r="C19341" s="13">
        <f t="shared" ca="1" si="1086"/>
        <v>2012.7122828116183</v>
      </c>
    </row>
    <row r="19342" spans="3:3">
      <c r="C19342" s="13">
        <f t="shared" ca="1" si="1086"/>
        <v>1968.0897091628087</v>
      </c>
    </row>
    <row r="19343" spans="3:3">
      <c r="C19343" s="13">
        <f t="shared" ca="1" si="1086"/>
        <v>1992.0765518266769</v>
      </c>
    </row>
    <row r="19344" spans="3:3">
      <c r="C19344" s="13">
        <f t="shared" ca="1" si="1086"/>
        <v>2004.8195816675243</v>
      </c>
    </row>
    <row r="19345" spans="3:3">
      <c r="C19345" s="13">
        <f t="shared" ca="1" si="1086"/>
        <v>1985.0268431066479</v>
      </c>
    </row>
    <row r="19346" spans="3:3">
      <c r="C19346" s="13">
        <f t="shared" ca="1" si="1086"/>
        <v>2015.0592490524464</v>
      </c>
    </row>
    <row r="19347" spans="3:3">
      <c r="C19347" s="13">
        <f t="shared" ca="1" si="1086"/>
        <v>1998.148584011524</v>
      </c>
    </row>
    <row r="19348" spans="3:3">
      <c r="C19348" s="13">
        <f t="shared" ca="1" si="1086"/>
        <v>2016.3432094574225</v>
      </c>
    </row>
    <row r="19349" spans="3:3">
      <c r="C19349" s="13">
        <f t="shared" ca="1" si="1086"/>
        <v>2015.5884838924412</v>
      </c>
    </row>
    <row r="19350" spans="3:3">
      <c r="C19350" s="13">
        <f t="shared" ca="1" si="1086"/>
        <v>1989.9116378646825</v>
      </c>
    </row>
    <row r="19351" spans="3:3">
      <c r="C19351" s="13">
        <f t="shared" ca="1" si="1086"/>
        <v>1998.2976260364828</v>
      </c>
    </row>
    <row r="19352" spans="3:3">
      <c r="C19352" s="13">
        <f t="shared" ref="C19352:C19415" ca="1" si="1087">NORMINV(RAND(),$D$3,$G$3)</f>
        <v>1999.1951647304747</v>
      </c>
    </row>
    <row r="19353" spans="3:3">
      <c r="C19353" s="13">
        <f t="shared" ca="1" si="1087"/>
        <v>2001.3633697766766</v>
      </c>
    </row>
    <row r="19354" spans="3:3">
      <c r="C19354" s="13">
        <f t="shared" ca="1" si="1087"/>
        <v>1986.1796927917133</v>
      </c>
    </row>
    <row r="19355" spans="3:3">
      <c r="C19355" s="13">
        <f t="shared" ca="1" si="1087"/>
        <v>2009.7241109545128</v>
      </c>
    </row>
    <row r="19356" spans="3:3">
      <c r="C19356" s="13">
        <f t="shared" ca="1" si="1087"/>
        <v>1989.1586383915524</v>
      </c>
    </row>
    <row r="19357" spans="3:3">
      <c r="C19357" s="13">
        <f t="shared" ca="1" si="1087"/>
        <v>1996.082001017624</v>
      </c>
    </row>
    <row r="19358" spans="3:3">
      <c r="C19358" s="13">
        <f t="shared" ca="1" si="1087"/>
        <v>2001.2834335500099</v>
      </c>
    </row>
    <row r="19359" spans="3:3">
      <c r="C19359" s="13">
        <f t="shared" ca="1" si="1087"/>
        <v>1992.8902159915931</v>
      </c>
    </row>
    <row r="19360" spans="3:3">
      <c r="C19360" s="13">
        <f t="shared" ca="1" si="1087"/>
        <v>2024.4822471041414</v>
      </c>
    </row>
    <row r="19361" spans="3:3">
      <c r="C19361" s="13">
        <f t="shared" ca="1" si="1087"/>
        <v>2005.4293818517392</v>
      </c>
    </row>
    <row r="19362" spans="3:3">
      <c r="C19362" s="13">
        <f t="shared" ca="1" si="1087"/>
        <v>2002.4071515863948</v>
      </c>
    </row>
    <row r="19363" spans="3:3">
      <c r="C19363" s="13">
        <f t="shared" ca="1" si="1087"/>
        <v>1973.4598021264501</v>
      </c>
    </row>
    <row r="19364" spans="3:3">
      <c r="C19364" s="13">
        <f t="shared" ca="1" si="1087"/>
        <v>2006.9309663740237</v>
      </c>
    </row>
    <row r="19365" spans="3:3">
      <c r="C19365" s="13">
        <f t="shared" ca="1" si="1087"/>
        <v>2003.410713253536</v>
      </c>
    </row>
    <row r="19366" spans="3:3">
      <c r="C19366" s="13">
        <f t="shared" ca="1" si="1087"/>
        <v>1982.9125685706008</v>
      </c>
    </row>
    <row r="19367" spans="3:3">
      <c r="C19367" s="13">
        <f t="shared" ca="1" si="1087"/>
        <v>1992.2553300673717</v>
      </c>
    </row>
    <row r="19368" spans="3:3">
      <c r="C19368" s="13">
        <f t="shared" ca="1" si="1087"/>
        <v>1998.8723935602518</v>
      </c>
    </row>
    <row r="19369" spans="3:3">
      <c r="C19369" s="13">
        <f t="shared" ca="1" si="1087"/>
        <v>1991.0887290739049</v>
      </c>
    </row>
    <row r="19370" spans="3:3">
      <c r="C19370" s="13">
        <f t="shared" ca="1" si="1087"/>
        <v>2004.2104383298949</v>
      </c>
    </row>
    <row r="19371" spans="3:3">
      <c r="C19371" s="13">
        <f t="shared" ca="1" si="1087"/>
        <v>2028.2228267609239</v>
      </c>
    </row>
    <row r="19372" spans="3:3">
      <c r="C19372" s="13">
        <f t="shared" ca="1" si="1087"/>
        <v>1991.105418807357</v>
      </c>
    </row>
    <row r="19373" spans="3:3">
      <c r="C19373" s="13">
        <f t="shared" ca="1" si="1087"/>
        <v>2009.3293025265261</v>
      </c>
    </row>
    <row r="19374" spans="3:3">
      <c r="C19374" s="13">
        <f t="shared" ca="1" si="1087"/>
        <v>2014.7463465360374</v>
      </c>
    </row>
    <row r="19375" spans="3:3">
      <c r="C19375" s="13">
        <f t="shared" ca="1" si="1087"/>
        <v>2006.1815582474349</v>
      </c>
    </row>
    <row r="19376" spans="3:3">
      <c r="C19376" s="13">
        <f t="shared" ca="1" si="1087"/>
        <v>1996.321355044349</v>
      </c>
    </row>
    <row r="19377" spans="3:3">
      <c r="C19377" s="13">
        <f t="shared" ca="1" si="1087"/>
        <v>1999.2854356281734</v>
      </c>
    </row>
    <row r="19378" spans="3:3">
      <c r="C19378" s="13">
        <f t="shared" ca="1" si="1087"/>
        <v>2006.6439863204955</v>
      </c>
    </row>
    <row r="19379" spans="3:3">
      <c r="C19379" s="13">
        <f t="shared" ca="1" si="1087"/>
        <v>1994.2488449599368</v>
      </c>
    </row>
    <row r="19380" spans="3:3">
      <c r="C19380" s="13">
        <f t="shared" ca="1" si="1087"/>
        <v>2007.7309750611416</v>
      </c>
    </row>
    <row r="19381" spans="3:3">
      <c r="C19381" s="13">
        <f t="shared" ca="1" si="1087"/>
        <v>1995.549236415633</v>
      </c>
    </row>
    <row r="19382" spans="3:3">
      <c r="C19382" s="13">
        <f t="shared" ca="1" si="1087"/>
        <v>2004.6867090110413</v>
      </c>
    </row>
    <row r="19383" spans="3:3">
      <c r="C19383" s="13">
        <f t="shared" ca="1" si="1087"/>
        <v>1999.3679216955074</v>
      </c>
    </row>
    <row r="19384" spans="3:3">
      <c r="C19384" s="13">
        <f t="shared" ca="1" si="1087"/>
        <v>1999.681664546237</v>
      </c>
    </row>
    <row r="19385" spans="3:3">
      <c r="C19385" s="13">
        <f t="shared" ca="1" si="1087"/>
        <v>2000.2634768718096</v>
      </c>
    </row>
    <row r="19386" spans="3:3">
      <c r="C19386" s="13">
        <f t="shared" ca="1" si="1087"/>
        <v>1988.8719596327246</v>
      </c>
    </row>
    <row r="19387" spans="3:3">
      <c r="C19387" s="13">
        <f t="shared" ca="1" si="1087"/>
        <v>1996.7163957432651</v>
      </c>
    </row>
    <row r="19388" spans="3:3">
      <c r="C19388" s="13">
        <f t="shared" ca="1" si="1087"/>
        <v>2004.4270334539899</v>
      </c>
    </row>
    <row r="19389" spans="3:3">
      <c r="C19389" s="13">
        <f t="shared" ca="1" si="1087"/>
        <v>2009.105335815912</v>
      </c>
    </row>
    <row r="19390" spans="3:3">
      <c r="C19390" s="13">
        <f t="shared" ca="1" si="1087"/>
        <v>1995.9891346028735</v>
      </c>
    </row>
    <row r="19391" spans="3:3">
      <c r="C19391" s="13">
        <f t="shared" ca="1" si="1087"/>
        <v>2001.5453443822689</v>
      </c>
    </row>
    <row r="19392" spans="3:3">
      <c r="C19392" s="13">
        <f t="shared" ca="1" si="1087"/>
        <v>2003.6360796031183</v>
      </c>
    </row>
    <row r="19393" spans="3:3">
      <c r="C19393" s="13">
        <f t="shared" ca="1" si="1087"/>
        <v>1984.8702945524383</v>
      </c>
    </row>
    <row r="19394" spans="3:3">
      <c r="C19394" s="13">
        <f t="shared" ca="1" si="1087"/>
        <v>2010.76799915222</v>
      </c>
    </row>
    <row r="19395" spans="3:3">
      <c r="C19395" s="13">
        <f t="shared" ca="1" si="1087"/>
        <v>1989.8666953772633</v>
      </c>
    </row>
    <row r="19396" spans="3:3">
      <c r="C19396" s="13">
        <f t="shared" ca="1" si="1087"/>
        <v>1994.5358773289784</v>
      </c>
    </row>
    <row r="19397" spans="3:3">
      <c r="C19397" s="13">
        <f t="shared" ca="1" si="1087"/>
        <v>2007.8435788335005</v>
      </c>
    </row>
    <row r="19398" spans="3:3">
      <c r="C19398" s="13">
        <f t="shared" ca="1" si="1087"/>
        <v>1998.1562673825795</v>
      </c>
    </row>
    <row r="19399" spans="3:3">
      <c r="C19399" s="13">
        <f t="shared" ca="1" si="1087"/>
        <v>2007.0714841149893</v>
      </c>
    </row>
    <row r="19400" spans="3:3">
      <c r="C19400" s="13">
        <f t="shared" ca="1" si="1087"/>
        <v>2010.4040655998717</v>
      </c>
    </row>
    <row r="19401" spans="3:3">
      <c r="C19401" s="13">
        <f t="shared" ca="1" si="1087"/>
        <v>2002.0187502080507</v>
      </c>
    </row>
    <row r="19402" spans="3:3">
      <c r="C19402" s="13">
        <f t="shared" ca="1" si="1087"/>
        <v>2019.9267217210722</v>
      </c>
    </row>
    <row r="19403" spans="3:3">
      <c r="C19403" s="13">
        <f t="shared" ca="1" si="1087"/>
        <v>2001.0877886411758</v>
      </c>
    </row>
    <row r="19404" spans="3:3">
      <c r="C19404" s="13">
        <f t="shared" ca="1" si="1087"/>
        <v>1992.9901961642006</v>
      </c>
    </row>
    <row r="19405" spans="3:3">
      <c r="C19405" s="13">
        <f t="shared" ca="1" si="1087"/>
        <v>2014.6108697801824</v>
      </c>
    </row>
    <row r="19406" spans="3:3">
      <c r="C19406" s="13">
        <f t="shared" ca="1" si="1087"/>
        <v>2007.2664968321676</v>
      </c>
    </row>
    <row r="19407" spans="3:3">
      <c r="C19407" s="13">
        <f t="shared" ca="1" si="1087"/>
        <v>2000.0842106177874</v>
      </c>
    </row>
    <row r="19408" spans="3:3">
      <c r="C19408" s="13">
        <f t="shared" ca="1" si="1087"/>
        <v>2002.0391461986105</v>
      </c>
    </row>
    <row r="19409" spans="3:3">
      <c r="C19409" s="13">
        <f t="shared" ca="1" si="1087"/>
        <v>2012.9327869924389</v>
      </c>
    </row>
    <row r="19410" spans="3:3">
      <c r="C19410" s="13">
        <f t="shared" ca="1" si="1087"/>
        <v>1992.0132594894319</v>
      </c>
    </row>
    <row r="19411" spans="3:3">
      <c r="C19411" s="13">
        <f t="shared" ca="1" si="1087"/>
        <v>2005.0770782047148</v>
      </c>
    </row>
    <row r="19412" spans="3:3">
      <c r="C19412" s="13">
        <f t="shared" ca="1" si="1087"/>
        <v>2009.5928075546271</v>
      </c>
    </row>
    <row r="19413" spans="3:3">
      <c r="C19413" s="13">
        <f t="shared" ca="1" si="1087"/>
        <v>1979.4971363921704</v>
      </c>
    </row>
    <row r="19414" spans="3:3">
      <c r="C19414" s="13">
        <f t="shared" ca="1" si="1087"/>
        <v>1998.9619457052454</v>
      </c>
    </row>
    <row r="19415" spans="3:3">
      <c r="C19415" s="13">
        <f t="shared" ca="1" si="1087"/>
        <v>1986.8518360196711</v>
      </c>
    </row>
    <row r="19416" spans="3:3">
      <c r="C19416" s="13">
        <f t="shared" ref="C19416:C19479" ca="1" si="1088">NORMINV(RAND(),$D$3,$G$3)</f>
        <v>2001.0059538759349</v>
      </c>
    </row>
    <row r="19417" spans="3:3">
      <c r="C19417" s="13">
        <f t="shared" ca="1" si="1088"/>
        <v>1981.3203341678266</v>
      </c>
    </row>
    <row r="19418" spans="3:3">
      <c r="C19418" s="13">
        <f t="shared" ca="1" si="1088"/>
        <v>2008.4319385223043</v>
      </c>
    </row>
    <row r="19419" spans="3:3">
      <c r="C19419" s="13">
        <f t="shared" ca="1" si="1088"/>
        <v>2010.2251422447657</v>
      </c>
    </row>
    <row r="19420" spans="3:3">
      <c r="C19420" s="13">
        <f t="shared" ca="1" si="1088"/>
        <v>2000.5973327479062</v>
      </c>
    </row>
    <row r="19421" spans="3:3">
      <c r="C19421" s="13">
        <f t="shared" ca="1" si="1088"/>
        <v>2000.753790439958</v>
      </c>
    </row>
    <row r="19422" spans="3:3">
      <c r="C19422" s="13">
        <f t="shared" ca="1" si="1088"/>
        <v>1991.009030971504</v>
      </c>
    </row>
    <row r="19423" spans="3:3">
      <c r="C19423" s="13">
        <f t="shared" ca="1" si="1088"/>
        <v>1993.3635204110331</v>
      </c>
    </row>
    <row r="19424" spans="3:3">
      <c r="C19424" s="13">
        <f t="shared" ca="1" si="1088"/>
        <v>2005.9669465534125</v>
      </c>
    </row>
    <row r="19425" spans="3:3">
      <c r="C19425" s="13">
        <f t="shared" ca="1" si="1088"/>
        <v>1985.2784787537119</v>
      </c>
    </row>
    <row r="19426" spans="3:3">
      <c r="C19426" s="13">
        <f t="shared" ca="1" si="1088"/>
        <v>1996.6207483744083</v>
      </c>
    </row>
    <row r="19427" spans="3:3">
      <c r="C19427" s="13">
        <f t="shared" ca="1" si="1088"/>
        <v>2005.2695025937032</v>
      </c>
    </row>
    <row r="19428" spans="3:3">
      <c r="C19428" s="13">
        <f t="shared" ca="1" si="1088"/>
        <v>2015.9783505173007</v>
      </c>
    </row>
    <row r="19429" spans="3:3">
      <c r="C19429" s="13">
        <f t="shared" ca="1" si="1088"/>
        <v>1996.750100898819</v>
      </c>
    </row>
    <row r="19430" spans="3:3">
      <c r="C19430" s="13">
        <f t="shared" ca="1" si="1088"/>
        <v>1985.6777061629768</v>
      </c>
    </row>
    <row r="19431" spans="3:3">
      <c r="C19431" s="13">
        <f t="shared" ca="1" si="1088"/>
        <v>1988.161291390008</v>
      </c>
    </row>
    <row r="19432" spans="3:3">
      <c r="C19432" s="13">
        <f t="shared" ca="1" si="1088"/>
        <v>2007.7174195920763</v>
      </c>
    </row>
    <row r="19433" spans="3:3">
      <c r="C19433" s="13">
        <f t="shared" ca="1" si="1088"/>
        <v>2007.175470866094</v>
      </c>
    </row>
    <row r="19434" spans="3:3">
      <c r="C19434" s="13">
        <f t="shared" ca="1" si="1088"/>
        <v>2017.8322253612348</v>
      </c>
    </row>
    <row r="19435" spans="3:3">
      <c r="C19435" s="13">
        <f t="shared" ca="1" si="1088"/>
        <v>1991.0187875655265</v>
      </c>
    </row>
    <row r="19436" spans="3:3">
      <c r="C19436" s="13">
        <f t="shared" ca="1" si="1088"/>
        <v>1985.743096267749</v>
      </c>
    </row>
    <row r="19437" spans="3:3">
      <c r="C19437" s="13">
        <f t="shared" ca="1" si="1088"/>
        <v>1989.0138546042613</v>
      </c>
    </row>
    <row r="19438" spans="3:3">
      <c r="C19438" s="13">
        <f t="shared" ca="1" si="1088"/>
        <v>2001.1450718591936</v>
      </c>
    </row>
    <row r="19439" spans="3:3">
      <c r="C19439" s="13">
        <f t="shared" ca="1" si="1088"/>
        <v>2003.1763518115822</v>
      </c>
    </row>
    <row r="19440" spans="3:3">
      <c r="C19440" s="13">
        <f t="shared" ca="1" si="1088"/>
        <v>2002.292609727494</v>
      </c>
    </row>
    <row r="19441" spans="3:3">
      <c r="C19441" s="13">
        <f t="shared" ca="1" si="1088"/>
        <v>2001.7193509597666</v>
      </c>
    </row>
    <row r="19442" spans="3:3">
      <c r="C19442" s="13">
        <f t="shared" ca="1" si="1088"/>
        <v>1999.7858599157969</v>
      </c>
    </row>
    <row r="19443" spans="3:3">
      <c r="C19443" s="13">
        <f t="shared" ca="1" si="1088"/>
        <v>2002.3061797885084</v>
      </c>
    </row>
    <row r="19444" spans="3:3">
      <c r="C19444" s="13">
        <f t="shared" ca="1" si="1088"/>
        <v>2008.976602264041</v>
      </c>
    </row>
    <row r="19445" spans="3:3">
      <c r="C19445" s="13">
        <f t="shared" ca="1" si="1088"/>
        <v>2003.2651250713586</v>
      </c>
    </row>
    <row r="19446" spans="3:3">
      <c r="C19446" s="13">
        <f t="shared" ca="1" si="1088"/>
        <v>2020.2086913921053</v>
      </c>
    </row>
    <row r="19447" spans="3:3">
      <c r="C19447" s="13">
        <f t="shared" ca="1" si="1088"/>
        <v>2003.3854311018397</v>
      </c>
    </row>
    <row r="19448" spans="3:3">
      <c r="C19448" s="13">
        <f t="shared" ca="1" si="1088"/>
        <v>1991.138874509064</v>
      </c>
    </row>
    <row r="19449" spans="3:3">
      <c r="C19449" s="13">
        <f t="shared" ca="1" si="1088"/>
        <v>2026.7180506276859</v>
      </c>
    </row>
    <row r="19450" spans="3:3">
      <c r="C19450" s="13">
        <f t="shared" ca="1" si="1088"/>
        <v>1998.1286116846582</v>
      </c>
    </row>
    <row r="19451" spans="3:3">
      <c r="C19451" s="13">
        <f t="shared" ca="1" si="1088"/>
        <v>1998.2919107775624</v>
      </c>
    </row>
    <row r="19452" spans="3:3">
      <c r="C19452" s="13">
        <f t="shared" ca="1" si="1088"/>
        <v>2006.6280553557026</v>
      </c>
    </row>
    <row r="19453" spans="3:3">
      <c r="C19453" s="13">
        <f t="shared" ca="1" si="1088"/>
        <v>2015.8080704491829</v>
      </c>
    </row>
    <row r="19454" spans="3:3">
      <c r="C19454" s="13">
        <f t="shared" ca="1" si="1088"/>
        <v>2009.4452090834454</v>
      </c>
    </row>
    <row r="19455" spans="3:3">
      <c r="C19455" s="13">
        <f t="shared" ca="1" si="1088"/>
        <v>1987.2318757043934</v>
      </c>
    </row>
    <row r="19456" spans="3:3">
      <c r="C19456" s="13">
        <f t="shared" ca="1" si="1088"/>
        <v>2007.031951773057</v>
      </c>
    </row>
    <row r="19457" spans="3:3">
      <c r="C19457" s="13">
        <f t="shared" ca="1" si="1088"/>
        <v>1998.424807988363</v>
      </c>
    </row>
    <row r="19458" spans="3:3">
      <c r="C19458" s="13">
        <f t="shared" ca="1" si="1088"/>
        <v>1996.7947398892277</v>
      </c>
    </row>
    <row r="19459" spans="3:3">
      <c r="C19459" s="13">
        <f t="shared" ca="1" si="1088"/>
        <v>2004.0716343012673</v>
      </c>
    </row>
    <row r="19460" spans="3:3">
      <c r="C19460" s="13">
        <f t="shared" ca="1" si="1088"/>
        <v>2008.9348974597826</v>
      </c>
    </row>
    <row r="19461" spans="3:3">
      <c r="C19461" s="13">
        <f t="shared" ca="1" si="1088"/>
        <v>2002.623729866317</v>
      </c>
    </row>
    <row r="19462" spans="3:3">
      <c r="C19462" s="13">
        <f t="shared" ca="1" si="1088"/>
        <v>1998.3271811769548</v>
      </c>
    </row>
    <row r="19463" spans="3:3">
      <c r="C19463" s="13">
        <f t="shared" ca="1" si="1088"/>
        <v>1991.3859277128565</v>
      </c>
    </row>
    <row r="19464" spans="3:3">
      <c r="C19464" s="13">
        <f t="shared" ca="1" si="1088"/>
        <v>2004.0048796614813</v>
      </c>
    </row>
    <row r="19465" spans="3:3">
      <c r="C19465" s="13">
        <f t="shared" ca="1" si="1088"/>
        <v>1989.5718469730255</v>
      </c>
    </row>
    <row r="19466" spans="3:3">
      <c r="C19466" s="13">
        <f t="shared" ca="1" si="1088"/>
        <v>2017.3449214051498</v>
      </c>
    </row>
    <row r="19467" spans="3:3">
      <c r="C19467" s="13">
        <f t="shared" ca="1" si="1088"/>
        <v>1997.018665036893</v>
      </c>
    </row>
    <row r="19468" spans="3:3">
      <c r="C19468" s="13">
        <f t="shared" ca="1" si="1088"/>
        <v>2004.9691693444902</v>
      </c>
    </row>
    <row r="19469" spans="3:3">
      <c r="C19469" s="13">
        <f t="shared" ca="1" si="1088"/>
        <v>1970.3960429079257</v>
      </c>
    </row>
    <row r="19470" spans="3:3">
      <c r="C19470" s="13">
        <f t="shared" ca="1" si="1088"/>
        <v>2011.9136356171086</v>
      </c>
    </row>
    <row r="19471" spans="3:3">
      <c r="C19471" s="13">
        <f t="shared" ca="1" si="1088"/>
        <v>2025.2756588210088</v>
      </c>
    </row>
    <row r="19472" spans="3:3">
      <c r="C19472" s="13">
        <f t="shared" ca="1" si="1088"/>
        <v>1999.1207132701693</v>
      </c>
    </row>
    <row r="19473" spans="3:3">
      <c r="C19473" s="13">
        <f t="shared" ca="1" si="1088"/>
        <v>1994.9669131405262</v>
      </c>
    </row>
    <row r="19474" spans="3:3">
      <c r="C19474" s="13">
        <f t="shared" ca="1" si="1088"/>
        <v>1982.5133121182098</v>
      </c>
    </row>
    <row r="19475" spans="3:3">
      <c r="C19475" s="13">
        <f t="shared" ca="1" si="1088"/>
        <v>1999.798176403013</v>
      </c>
    </row>
    <row r="19476" spans="3:3">
      <c r="C19476" s="13">
        <f t="shared" ca="1" si="1088"/>
        <v>2004.0113524232461</v>
      </c>
    </row>
    <row r="19477" spans="3:3">
      <c r="C19477" s="13">
        <f t="shared" ca="1" si="1088"/>
        <v>1985.3738049622593</v>
      </c>
    </row>
    <row r="19478" spans="3:3">
      <c r="C19478" s="13">
        <f t="shared" ca="1" si="1088"/>
        <v>1992.5861840452558</v>
      </c>
    </row>
    <row r="19479" spans="3:3">
      <c r="C19479" s="13">
        <f t="shared" ca="1" si="1088"/>
        <v>2001.8807484597614</v>
      </c>
    </row>
    <row r="19480" spans="3:3">
      <c r="C19480" s="13">
        <f t="shared" ref="C19480:C19543" ca="1" si="1089">NORMINV(RAND(),$D$3,$G$3)</f>
        <v>2001.3704252119455</v>
      </c>
    </row>
    <row r="19481" spans="3:3">
      <c r="C19481" s="13">
        <f t="shared" ca="1" si="1089"/>
        <v>1996.1927162373281</v>
      </c>
    </row>
    <row r="19482" spans="3:3">
      <c r="C19482" s="13">
        <f t="shared" ca="1" si="1089"/>
        <v>2004.4772562358983</v>
      </c>
    </row>
    <row r="19483" spans="3:3">
      <c r="C19483" s="13">
        <f t="shared" ca="1" si="1089"/>
        <v>2005.5244591069411</v>
      </c>
    </row>
    <row r="19484" spans="3:3">
      <c r="C19484" s="13">
        <f t="shared" ca="1" si="1089"/>
        <v>2000.2554531712985</v>
      </c>
    </row>
    <row r="19485" spans="3:3">
      <c r="C19485" s="13">
        <f t="shared" ca="1" si="1089"/>
        <v>2002.7431799524193</v>
      </c>
    </row>
    <row r="19486" spans="3:3">
      <c r="C19486" s="13">
        <f t="shared" ca="1" si="1089"/>
        <v>2004.2706642075061</v>
      </c>
    </row>
    <row r="19487" spans="3:3">
      <c r="C19487" s="13">
        <f t="shared" ca="1" si="1089"/>
        <v>1986.6384616314685</v>
      </c>
    </row>
    <row r="19488" spans="3:3">
      <c r="C19488" s="13">
        <f t="shared" ca="1" si="1089"/>
        <v>2007.3738194871135</v>
      </c>
    </row>
    <row r="19489" spans="3:3">
      <c r="C19489" s="13">
        <f t="shared" ca="1" si="1089"/>
        <v>2023.3515328295864</v>
      </c>
    </row>
    <row r="19490" spans="3:3">
      <c r="C19490" s="13">
        <f t="shared" ca="1" si="1089"/>
        <v>1993.2429752386461</v>
      </c>
    </row>
    <row r="19491" spans="3:3">
      <c r="C19491" s="13">
        <f t="shared" ca="1" si="1089"/>
        <v>2009.3345829360858</v>
      </c>
    </row>
    <row r="19492" spans="3:3">
      <c r="C19492" s="13">
        <f t="shared" ca="1" si="1089"/>
        <v>1984.3469716160871</v>
      </c>
    </row>
    <row r="19493" spans="3:3">
      <c r="C19493" s="13">
        <f t="shared" ca="1" si="1089"/>
        <v>2009.2808052665032</v>
      </c>
    </row>
    <row r="19494" spans="3:3">
      <c r="C19494" s="13">
        <f t="shared" ca="1" si="1089"/>
        <v>1987.2578605034246</v>
      </c>
    </row>
    <row r="19495" spans="3:3">
      <c r="C19495" s="13">
        <f t="shared" ca="1" si="1089"/>
        <v>1999.6288662931747</v>
      </c>
    </row>
    <row r="19496" spans="3:3">
      <c r="C19496" s="13">
        <f t="shared" ca="1" si="1089"/>
        <v>2014.5445983156792</v>
      </c>
    </row>
    <row r="19497" spans="3:3">
      <c r="C19497" s="13">
        <f t="shared" ca="1" si="1089"/>
        <v>2021.6443388858938</v>
      </c>
    </row>
    <row r="19498" spans="3:3">
      <c r="C19498" s="13">
        <f t="shared" ca="1" si="1089"/>
        <v>1993.6833572235225</v>
      </c>
    </row>
    <row r="19499" spans="3:3">
      <c r="C19499" s="13">
        <f t="shared" ca="1" si="1089"/>
        <v>1994.6039230020244</v>
      </c>
    </row>
    <row r="19500" spans="3:3">
      <c r="C19500" s="13">
        <f t="shared" ca="1" si="1089"/>
        <v>2012.0524848079142</v>
      </c>
    </row>
    <row r="19501" spans="3:3">
      <c r="C19501" s="13">
        <f t="shared" ca="1" si="1089"/>
        <v>2004.4027388095274</v>
      </c>
    </row>
    <row r="19502" spans="3:3">
      <c r="C19502" s="13">
        <f t="shared" ca="1" si="1089"/>
        <v>1986.7736200148547</v>
      </c>
    </row>
    <row r="19503" spans="3:3">
      <c r="C19503" s="13">
        <f t="shared" ca="1" si="1089"/>
        <v>1994.1173967390346</v>
      </c>
    </row>
    <row r="19504" spans="3:3">
      <c r="C19504" s="13">
        <f t="shared" ca="1" si="1089"/>
        <v>1993.2718542207124</v>
      </c>
    </row>
    <row r="19505" spans="3:3">
      <c r="C19505" s="13">
        <f t="shared" ca="1" si="1089"/>
        <v>1971.7835673890347</v>
      </c>
    </row>
    <row r="19506" spans="3:3">
      <c r="C19506" s="13">
        <f t="shared" ca="1" si="1089"/>
        <v>1991.4865490598136</v>
      </c>
    </row>
    <row r="19507" spans="3:3">
      <c r="C19507" s="13">
        <f t="shared" ca="1" si="1089"/>
        <v>2004.1500138998265</v>
      </c>
    </row>
    <row r="19508" spans="3:3">
      <c r="C19508" s="13">
        <f t="shared" ca="1" si="1089"/>
        <v>2006.5813278705104</v>
      </c>
    </row>
    <row r="19509" spans="3:3">
      <c r="C19509" s="13">
        <f t="shared" ca="1" si="1089"/>
        <v>1993.9549634456357</v>
      </c>
    </row>
    <row r="19510" spans="3:3">
      <c r="C19510" s="13">
        <f t="shared" ca="1" si="1089"/>
        <v>1980.2049114195945</v>
      </c>
    </row>
    <row r="19511" spans="3:3">
      <c r="C19511" s="13">
        <f t="shared" ca="1" si="1089"/>
        <v>1988.0782409378678</v>
      </c>
    </row>
    <row r="19512" spans="3:3">
      <c r="C19512" s="13">
        <f t="shared" ca="1" si="1089"/>
        <v>2009.635726110401</v>
      </c>
    </row>
    <row r="19513" spans="3:3">
      <c r="C19513" s="13">
        <f t="shared" ca="1" si="1089"/>
        <v>2004.5570650206928</v>
      </c>
    </row>
    <row r="19514" spans="3:3">
      <c r="C19514" s="13">
        <f t="shared" ca="1" si="1089"/>
        <v>1995.7312744597627</v>
      </c>
    </row>
    <row r="19515" spans="3:3">
      <c r="C19515" s="13">
        <f t="shared" ca="1" si="1089"/>
        <v>2003.5175954430142</v>
      </c>
    </row>
    <row r="19516" spans="3:3">
      <c r="C19516" s="13">
        <f t="shared" ca="1" si="1089"/>
        <v>2012.135680906373</v>
      </c>
    </row>
    <row r="19517" spans="3:3">
      <c r="C19517" s="13">
        <f t="shared" ca="1" si="1089"/>
        <v>2016.7684436027007</v>
      </c>
    </row>
    <row r="19518" spans="3:3">
      <c r="C19518" s="13">
        <f t="shared" ca="1" si="1089"/>
        <v>2021.018655953884</v>
      </c>
    </row>
    <row r="19519" spans="3:3">
      <c r="C19519" s="13">
        <f t="shared" ca="1" si="1089"/>
        <v>1982.8901563884745</v>
      </c>
    </row>
    <row r="19520" spans="3:3">
      <c r="C19520" s="13">
        <f t="shared" ca="1" si="1089"/>
        <v>1998.7034737082295</v>
      </c>
    </row>
    <row r="19521" spans="3:3">
      <c r="C19521" s="13">
        <f t="shared" ca="1" si="1089"/>
        <v>2001.5063444117832</v>
      </c>
    </row>
    <row r="19522" spans="3:3">
      <c r="C19522" s="13">
        <f t="shared" ca="1" si="1089"/>
        <v>1995.9482784047564</v>
      </c>
    </row>
    <row r="19523" spans="3:3">
      <c r="C19523" s="13">
        <f t="shared" ca="1" si="1089"/>
        <v>2000.1378658291651</v>
      </c>
    </row>
    <row r="19524" spans="3:3">
      <c r="C19524" s="13">
        <f t="shared" ca="1" si="1089"/>
        <v>1994.711140015484</v>
      </c>
    </row>
    <row r="19525" spans="3:3">
      <c r="C19525" s="13">
        <f t="shared" ca="1" si="1089"/>
        <v>2005.4112796743132</v>
      </c>
    </row>
    <row r="19526" spans="3:3">
      <c r="C19526" s="13">
        <f t="shared" ca="1" si="1089"/>
        <v>2004.588673098008</v>
      </c>
    </row>
    <row r="19527" spans="3:3">
      <c r="C19527" s="13">
        <f t="shared" ca="1" si="1089"/>
        <v>1992.1701950246434</v>
      </c>
    </row>
    <row r="19528" spans="3:3">
      <c r="C19528" s="13">
        <f t="shared" ca="1" si="1089"/>
        <v>1989.6141533291698</v>
      </c>
    </row>
    <row r="19529" spans="3:3">
      <c r="C19529" s="13">
        <f t="shared" ca="1" si="1089"/>
        <v>1998.3603882335738</v>
      </c>
    </row>
    <row r="19530" spans="3:3">
      <c r="C19530" s="13">
        <f t="shared" ca="1" si="1089"/>
        <v>2006.248893398712</v>
      </c>
    </row>
    <row r="19531" spans="3:3">
      <c r="C19531" s="13">
        <f t="shared" ca="1" si="1089"/>
        <v>2002.47657591287</v>
      </c>
    </row>
    <row r="19532" spans="3:3">
      <c r="C19532" s="13">
        <f t="shared" ca="1" si="1089"/>
        <v>2012.1775463185475</v>
      </c>
    </row>
    <row r="19533" spans="3:3">
      <c r="C19533" s="13">
        <f t="shared" ca="1" si="1089"/>
        <v>1988.7706685317753</v>
      </c>
    </row>
    <row r="19534" spans="3:3">
      <c r="C19534" s="13">
        <f t="shared" ca="1" si="1089"/>
        <v>2005.167887261566</v>
      </c>
    </row>
    <row r="19535" spans="3:3">
      <c r="C19535" s="13">
        <f t="shared" ca="1" si="1089"/>
        <v>1977.9507851099806</v>
      </c>
    </row>
    <row r="19536" spans="3:3">
      <c r="C19536" s="13">
        <f t="shared" ca="1" si="1089"/>
        <v>2008.0660332490027</v>
      </c>
    </row>
    <row r="19537" spans="3:3">
      <c r="C19537" s="13">
        <f t="shared" ca="1" si="1089"/>
        <v>1999.9375052651103</v>
      </c>
    </row>
    <row r="19538" spans="3:3">
      <c r="C19538" s="13">
        <f t="shared" ca="1" si="1089"/>
        <v>2015.6408246078099</v>
      </c>
    </row>
    <row r="19539" spans="3:3">
      <c r="C19539" s="13">
        <f t="shared" ca="1" si="1089"/>
        <v>2006.9706158877318</v>
      </c>
    </row>
    <row r="19540" spans="3:3">
      <c r="C19540" s="13">
        <f t="shared" ca="1" si="1089"/>
        <v>1992.3693892957308</v>
      </c>
    </row>
    <row r="19541" spans="3:3">
      <c r="C19541" s="13">
        <f t="shared" ca="1" si="1089"/>
        <v>2006.1728380603656</v>
      </c>
    </row>
    <row r="19542" spans="3:3">
      <c r="C19542" s="13">
        <f t="shared" ca="1" si="1089"/>
        <v>1994.6258553585742</v>
      </c>
    </row>
    <row r="19543" spans="3:3">
      <c r="C19543" s="13">
        <f t="shared" ca="1" si="1089"/>
        <v>1978.9858478139213</v>
      </c>
    </row>
    <row r="19544" spans="3:3">
      <c r="C19544" s="13">
        <f t="shared" ref="C19544:C19607" ca="1" si="1090">NORMINV(RAND(),$D$3,$G$3)</f>
        <v>2002.8829746165159</v>
      </c>
    </row>
    <row r="19545" spans="3:3">
      <c r="C19545" s="13">
        <f t="shared" ca="1" si="1090"/>
        <v>2003.9866749353648</v>
      </c>
    </row>
    <row r="19546" spans="3:3">
      <c r="C19546" s="13">
        <f t="shared" ca="1" si="1090"/>
        <v>1985.5189900677751</v>
      </c>
    </row>
    <row r="19547" spans="3:3">
      <c r="C19547" s="13">
        <f t="shared" ca="1" si="1090"/>
        <v>1986.5811554913762</v>
      </c>
    </row>
    <row r="19548" spans="3:3">
      <c r="C19548" s="13">
        <f t="shared" ca="1" si="1090"/>
        <v>2014.8176740710812</v>
      </c>
    </row>
    <row r="19549" spans="3:3">
      <c r="C19549" s="13">
        <f t="shared" ca="1" si="1090"/>
        <v>1979.8597157724671</v>
      </c>
    </row>
    <row r="19550" spans="3:3">
      <c r="C19550" s="13">
        <f t="shared" ca="1" si="1090"/>
        <v>1990.1763304405631</v>
      </c>
    </row>
    <row r="19551" spans="3:3">
      <c r="C19551" s="13">
        <f t="shared" ca="1" si="1090"/>
        <v>2011.629511000642</v>
      </c>
    </row>
    <row r="19552" spans="3:3">
      <c r="C19552" s="13">
        <f t="shared" ca="1" si="1090"/>
        <v>2004.6256837331664</v>
      </c>
    </row>
    <row r="19553" spans="3:3">
      <c r="C19553" s="13">
        <f t="shared" ca="1" si="1090"/>
        <v>1997.6816560514676</v>
      </c>
    </row>
    <row r="19554" spans="3:3">
      <c r="C19554" s="13">
        <f t="shared" ca="1" si="1090"/>
        <v>2010.756916479505</v>
      </c>
    </row>
    <row r="19555" spans="3:3">
      <c r="C19555" s="13">
        <f t="shared" ca="1" si="1090"/>
        <v>2019.2458472574424</v>
      </c>
    </row>
    <row r="19556" spans="3:3">
      <c r="C19556" s="13">
        <f t="shared" ca="1" si="1090"/>
        <v>2008.0089719345176</v>
      </c>
    </row>
    <row r="19557" spans="3:3">
      <c r="C19557" s="13">
        <f t="shared" ca="1" si="1090"/>
        <v>2005.6755015893193</v>
      </c>
    </row>
    <row r="19558" spans="3:3">
      <c r="C19558" s="13">
        <f t="shared" ca="1" si="1090"/>
        <v>2004.8528964005895</v>
      </c>
    </row>
    <row r="19559" spans="3:3">
      <c r="C19559" s="13">
        <f t="shared" ca="1" si="1090"/>
        <v>2004.0962393411082</v>
      </c>
    </row>
    <row r="19560" spans="3:3">
      <c r="C19560" s="13">
        <f t="shared" ca="1" si="1090"/>
        <v>1996.8089845802097</v>
      </c>
    </row>
    <row r="19561" spans="3:3">
      <c r="C19561" s="13">
        <f t="shared" ca="1" si="1090"/>
        <v>2013.9829776319252</v>
      </c>
    </row>
    <row r="19562" spans="3:3">
      <c r="C19562" s="13">
        <f t="shared" ca="1" si="1090"/>
        <v>2005.8596348913263</v>
      </c>
    </row>
    <row r="19563" spans="3:3">
      <c r="C19563" s="13">
        <f t="shared" ca="1" si="1090"/>
        <v>1999.1454722065685</v>
      </c>
    </row>
    <row r="19564" spans="3:3">
      <c r="C19564" s="13">
        <f t="shared" ca="1" si="1090"/>
        <v>1985.9774076570043</v>
      </c>
    </row>
    <row r="19565" spans="3:3">
      <c r="C19565" s="13">
        <f t="shared" ca="1" si="1090"/>
        <v>1990.9452747476394</v>
      </c>
    </row>
    <row r="19566" spans="3:3">
      <c r="C19566" s="13">
        <f t="shared" ca="1" si="1090"/>
        <v>1990.88620553842</v>
      </c>
    </row>
    <row r="19567" spans="3:3">
      <c r="C19567" s="13">
        <f t="shared" ca="1" si="1090"/>
        <v>2000.1247136839027</v>
      </c>
    </row>
    <row r="19568" spans="3:3">
      <c r="C19568" s="13">
        <f t="shared" ca="1" si="1090"/>
        <v>1998.9924746472536</v>
      </c>
    </row>
    <row r="19569" spans="3:3">
      <c r="C19569" s="13">
        <f t="shared" ca="1" si="1090"/>
        <v>2004.881127557064</v>
      </c>
    </row>
    <row r="19570" spans="3:3">
      <c r="C19570" s="13">
        <f t="shared" ca="1" si="1090"/>
        <v>1979.0807972394982</v>
      </c>
    </row>
    <row r="19571" spans="3:3">
      <c r="C19571" s="13">
        <f t="shared" ca="1" si="1090"/>
        <v>1979.1959163207773</v>
      </c>
    </row>
    <row r="19572" spans="3:3">
      <c r="C19572" s="13">
        <f t="shared" ca="1" si="1090"/>
        <v>1999.7373819290096</v>
      </c>
    </row>
    <row r="19573" spans="3:3">
      <c r="C19573" s="13">
        <f t="shared" ca="1" si="1090"/>
        <v>2000.3114217929028</v>
      </c>
    </row>
    <row r="19574" spans="3:3">
      <c r="C19574" s="13">
        <f t="shared" ca="1" si="1090"/>
        <v>1990.8182838640885</v>
      </c>
    </row>
    <row r="19575" spans="3:3">
      <c r="C19575" s="13">
        <f t="shared" ca="1" si="1090"/>
        <v>2001.6373391169109</v>
      </c>
    </row>
    <row r="19576" spans="3:3">
      <c r="C19576" s="13">
        <f t="shared" ca="1" si="1090"/>
        <v>1993.3239778752836</v>
      </c>
    </row>
    <row r="19577" spans="3:3">
      <c r="C19577" s="13">
        <f t="shared" ca="1" si="1090"/>
        <v>2012.5288341683963</v>
      </c>
    </row>
    <row r="19578" spans="3:3">
      <c r="C19578" s="13">
        <f t="shared" ca="1" si="1090"/>
        <v>2004.5052156036488</v>
      </c>
    </row>
    <row r="19579" spans="3:3">
      <c r="C19579" s="13">
        <f t="shared" ca="1" si="1090"/>
        <v>2008.9136094299538</v>
      </c>
    </row>
    <row r="19580" spans="3:3">
      <c r="C19580" s="13">
        <f t="shared" ca="1" si="1090"/>
        <v>2017.7099286292155</v>
      </c>
    </row>
    <row r="19581" spans="3:3">
      <c r="C19581" s="13">
        <f t="shared" ca="1" si="1090"/>
        <v>2017.1560100985748</v>
      </c>
    </row>
    <row r="19582" spans="3:3">
      <c r="C19582" s="13">
        <f t="shared" ca="1" si="1090"/>
        <v>1999.0547780840161</v>
      </c>
    </row>
    <row r="19583" spans="3:3">
      <c r="C19583" s="13">
        <f t="shared" ca="1" si="1090"/>
        <v>2009.5468442735587</v>
      </c>
    </row>
    <row r="19584" spans="3:3">
      <c r="C19584" s="13">
        <f t="shared" ca="1" si="1090"/>
        <v>1990.6280528068271</v>
      </c>
    </row>
    <row r="19585" spans="3:3">
      <c r="C19585" s="13">
        <f t="shared" ca="1" si="1090"/>
        <v>2004.6381797363101</v>
      </c>
    </row>
    <row r="19586" spans="3:3">
      <c r="C19586" s="13">
        <f t="shared" ca="1" si="1090"/>
        <v>1997.650254101356</v>
      </c>
    </row>
    <row r="19587" spans="3:3">
      <c r="C19587" s="13">
        <f t="shared" ca="1" si="1090"/>
        <v>1980.2500709382891</v>
      </c>
    </row>
    <row r="19588" spans="3:3">
      <c r="C19588" s="13">
        <f t="shared" ca="1" si="1090"/>
        <v>2004.0747419490685</v>
      </c>
    </row>
    <row r="19589" spans="3:3">
      <c r="C19589" s="13">
        <f t="shared" ca="1" si="1090"/>
        <v>2007.6571369865667</v>
      </c>
    </row>
    <row r="19590" spans="3:3">
      <c r="C19590" s="13">
        <f t="shared" ca="1" si="1090"/>
        <v>1997.3471958467555</v>
      </c>
    </row>
    <row r="19591" spans="3:3">
      <c r="C19591" s="13">
        <f t="shared" ca="1" si="1090"/>
        <v>1988.0244121143337</v>
      </c>
    </row>
    <row r="19592" spans="3:3">
      <c r="C19592" s="13">
        <f t="shared" ca="1" si="1090"/>
        <v>2001.3329998301322</v>
      </c>
    </row>
    <row r="19593" spans="3:3">
      <c r="C19593" s="13">
        <f t="shared" ca="1" si="1090"/>
        <v>1999.7463879603258</v>
      </c>
    </row>
    <row r="19594" spans="3:3">
      <c r="C19594" s="13">
        <f t="shared" ca="1" si="1090"/>
        <v>2011.3946638338361</v>
      </c>
    </row>
    <row r="19595" spans="3:3">
      <c r="C19595" s="13">
        <f t="shared" ca="1" si="1090"/>
        <v>1980.70575545932</v>
      </c>
    </row>
    <row r="19596" spans="3:3">
      <c r="C19596" s="13">
        <f t="shared" ca="1" si="1090"/>
        <v>2008.2031791372872</v>
      </c>
    </row>
    <row r="19597" spans="3:3">
      <c r="C19597" s="13">
        <f t="shared" ca="1" si="1090"/>
        <v>1988.5644613361919</v>
      </c>
    </row>
    <row r="19598" spans="3:3">
      <c r="C19598" s="13">
        <f t="shared" ca="1" si="1090"/>
        <v>2004.8880801379037</v>
      </c>
    </row>
    <row r="19599" spans="3:3">
      <c r="C19599" s="13">
        <f t="shared" ca="1" si="1090"/>
        <v>1998.6988562705415</v>
      </c>
    </row>
    <row r="19600" spans="3:3">
      <c r="C19600" s="13">
        <f t="shared" ca="1" si="1090"/>
        <v>2010.9056035869698</v>
      </c>
    </row>
    <row r="19601" spans="3:3">
      <c r="C19601" s="13">
        <f t="shared" ca="1" si="1090"/>
        <v>1999.290682291349</v>
      </c>
    </row>
    <row r="19602" spans="3:3">
      <c r="C19602" s="13">
        <f t="shared" ca="1" si="1090"/>
        <v>1991.1607123219676</v>
      </c>
    </row>
    <row r="19603" spans="3:3">
      <c r="C19603" s="13">
        <f t="shared" ca="1" si="1090"/>
        <v>2003.6649696649533</v>
      </c>
    </row>
    <row r="19604" spans="3:3">
      <c r="C19604" s="13">
        <f t="shared" ca="1" si="1090"/>
        <v>2001.0679543892368</v>
      </c>
    </row>
    <row r="19605" spans="3:3">
      <c r="C19605" s="13">
        <f t="shared" ca="1" si="1090"/>
        <v>1984.2988435626667</v>
      </c>
    </row>
    <row r="19606" spans="3:3">
      <c r="C19606" s="13">
        <f t="shared" ca="1" si="1090"/>
        <v>1993.5134294609261</v>
      </c>
    </row>
    <row r="19607" spans="3:3">
      <c r="C19607" s="13">
        <f t="shared" ca="1" si="1090"/>
        <v>1991.4562091793398</v>
      </c>
    </row>
    <row r="19608" spans="3:3">
      <c r="C19608" s="13">
        <f t="shared" ref="C19608:C19671" ca="1" si="1091">NORMINV(RAND(),$D$3,$G$3)</f>
        <v>2013.2851746630351</v>
      </c>
    </row>
    <row r="19609" spans="3:3">
      <c r="C19609" s="13">
        <f t="shared" ca="1" si="1091"/>
        <v>2000.1027905848571</v>
      </c>
    </row>
    <row r="19610" spans="3:3">
      <c r="C19610" s="13">
        <f t="shared" ca="1" si="1091"/>
        <v>1992.2103598392412</v>
      </c>
    </row>
    <row r="19611" spans="3:3">
      <c r="C19611" s="13">
        <f t="shared" ca="1" si="1091"/>
        <v>2005.8016596437037</v>
      </c>
    </row>
    <row r="19612" spans="3:3">
      <c r="C19612" s="13">
        <f t="shared" ca="1" si="1091"/>
        <v>2006.0310339229638</v>
      </c>
    </row>
    <row r="19613" spans="3:3">
      <c r="C19613" s="13">
        <f t="shared" ca="1" si="1091"/>
        <v>1999.4744796077555</v>
      </c>
    </row>
    <row r="19614" spans="3:3">
      <c r="C19614" s="13">
        <f t="shared" ca="1" si="1091"/>
        <v>1998.3171216621104</v>
      </c>
    </row>
    <row r="19615" spans="3:3">
      <c r="C19615" s="13">
        <f t="shared" ca="1" si="1091"/>
        <v>1984.2864155146133</v>
      </c>
    </row>
    <row r="19616" spans="3:3">
      <c r="C19616" s="13">
        <f t="shared" ca="1" si="1091"/>
        <v>2019.4323729302537</v>
      </c>
    </row>
    <row r="19617" spans="3:3">
      <c r="C19617" s="13">
        <f t="shared" ca="1" si="1091"/>
        <v>2002.4153600763611</v>
      </c>
    </row>
    <row r="19618" spans="3:3">
      <c r="C19618" s="13">
        <f t="shared" ca="1" si="1091"/>
        <v>1978.4026358728231</v>
      </c>
    </row>
    <row r="19619" spans="3:3">
      <c r="C19619" s="13">
        <f t="shared" ca="1" si="1091"/>
        <v>1999.8132157044165</v>
      </c>
    </row>
    <row r="19620" spans="3:3">
      <c r="C19620" s="13">
        <f t="shared" ca="1" si="1091"/>
        <v>2007.9776829835844</v>
      </c>
    </row>
    <row r="19621" spans="3:3">
      <c r="C19621" s="13">
        <f t="shared" ca="1" si="1091"/>
        <v>1990.7316250837202</v>
      </c>
    </row>
    <row r="19622" spans="3:3">
      <c r="C19622" s="13">
        <f t="shared" ca="1" si="1091"/>
        <v>2002.2642717097031</v>
      </c>
    </row>
    <row r="19623" spans="3:3">
      <c r="C19623" s="13">
        <f t="shared" ca="1" si="1091"/>
        <v>1997.5463808443683</v>
      </c>
    </row>
    <row r="19624" spans="3:3">
      <c r="C19624" s="13">
        <f t="shared" ca="1" si="1091"/>
        <v>1997.6308583907587</v>
      </c>
    </row>
    <row r="19625" spans="3:3">
      <c r="C19625" s="13">
        <f t="shared" ca="1" si="1091"/>
        <v>2002.2537261146338</v>
      </c>
    </row>
    <row r="19626" spans="3:3">
      <c r="C19626" s="13">
        <f t="shared" ca="1" si="1091"/>
        <v>1976.5479343977954</v>
      </c>
    </row>
    <row r="19627" spans="3:3">
      <c r="C19627" s="13">
        <f t="shared" ca="1" si="1091"/>
        <v>1979.9777944702066</v>
      </c>
    </row>
    <row r="19628" spans="3:3">
      <c r="C19628" s="13">
        <f t="shared" ca="1" si="1091"/>
        <v>2022.4303490907546</v>
      </c>
    </row>
    <row r="19629" spans="3:3">
      <c r="C19629" s="13">
        <f t="shared" ca="1" si="1091"/>
        <v>1999.7311986057141</v>
      </c>
    </row>
    <row r="19630" spans="3:3">
      <c r="C19630" s="13">
        <f t="shared" ca="1" si="1091"/>
        <v>1985.1256346730256</v>
      </c>
    </row>
    <row r="19631" spans="3:3">
      <c r="C19631" s="13">
        <f t="shared" ca="1" si="1091"/>
        <v>1985.3821578322663</v>
      </c>
    </row>
    <row r="19632" spans="3:3">
      <c r="C19632" s="13">
        <f t="shared" ca="1" si="1091"/>
        <v>1992.1564583947668</v>
      </c>
    </row>
    <row r="19633" spans="3:3">
      <c r="C19633" s="13">
        <f t="shared" ca="1" si="1091"/>
        <v>2014.026416229294</v>
      </c>
    </row>
    <row r="19634" spans="3:3">
      <c r="C19634" s="13">
        <f t="shared" ca="1" si="1091"/>
        <v>2000.2317309235295</v>
      </c>
    </row>
    <row r="19635" spans="3:3">
      <c r="C19635" s="13">
        <f t="shared" ca="1" si="1091"/>
        <v>2001.8439308299824</v>
      </c>
    </row>
    <row r="19636" spans="3:3">
      <c r="C19636" s="13">
        <f t="shared" ca="1" si="1091"/>
        <v>2004.3995148381093</v>
      </c>
    </row>
    <row r="19637" spans="3:3">
      <c r="C19637" s="13">
        <f t="shared" ca="1" si="1091"/>
        <v>2018.3640719282096</v>
      </c>
    </row>
    <row r="19638" spans="3:3">
      <c r="C19638" s="13">
        <f t="shared" ca="1" si="1091"/>
        <v>1994.6756546700055</v>
      </c>
    </row>
    <row r="19639" spans="3:3">
      <c r="C19639" s="13">
        <f t="shared" ca="1" si="1091"/>
        <v>1982.3970447050365</v>
      </c>
    </row>
    <row r="19640" spans="3:3">
      <c r="C19640" s="13">
        <f t="shared" ca="1" si="1091"/>
        <v>1989.9550982423625</v>
      </c>
    </row>
    <row r="19641" spans="3:3">
      <c r="C19641" s="13">
        <f t="shared" ca="1" si="1091"/>
        <v>2001.3876875271064</v>
      </c>
    </row>
    <row r="19642" spans="3:3">
      <c r="C19642" s="13">
        <f t="shared" ca="1" si="1091"/>
        <v>1985.7410457670001</v>
      </c>
    </row>
    <row r="19643" spans="3:3">
      <c r="C19643" s="13">
        <f t="shared" ca="1" si="1091"/>
        <v>2007.3504814753969</v>
      </c>
    </row>
    <row r="19644" spans="3:3">
      <c r="C19644" s="13">
        <f t="shared" ca="1" si="1091"/>
        <v>2013.206076118696</v>
      </c>
    </row>
    <row r="19645" spans="3:3">
      <c r="C19645" s="13">
        <f t="shared" ca="1" si="1091"/>
        <v>1980.1663648541862</v>
      </c>
    </row>
    <row r="19646" spans="3:3">
      <c r="C19646" s="13">
        <f t="shared" ca="1" si="1091"/>
        <v>2006.5163176727874</v>
      </c>
    </row>
    <row r="19647" spans="3:3">
      <c r="C19647" s="13">
        <f t="shared" ca="1" si="1091"/>
        <v>2000.081997307014</v>
      </c>
    </row>
    <row r="19648" spans="3:3">
      <c r="C19648" s="13">
        <f t="shared" ca="1" si="1091"/>
        <v>1986.3991852212123</v>
      </c>
    </row>
    <row r="19649" spans="3:3">
      <c r="C19649" s="13">
        <f t="shared" ca="1" si="1091"/>
        <v>2022.0701632586629</v>
      </c>
    </row>
    <row r="19650" spans="3:3">
      <c r="C19650" s="13">
        <f t="shared" ca="1" si="1091"/>
        <v>1995.4251037587696</v>
      </c>
    </row>
    <row r="19651" spans="3:3">
      <c r="C19651" s="13">
        <f t="shared" ca="1" si="1091"/>
        <v>2008.0042362544618</v>
      </c>
    </row>
    <row r="19652" spans="3:3">
      <c r="C19652" s="13">
        <f t="shared" ca="1" si="1091"/>
        <v>1994.0014583192676</v>
      </c>
    </row>
    <row r="19653" spans="3:3">
      <c r="C19653" s="13">
        <f t="shared" ca="1" si="1091"/>
        <v>2005.7717262645781</v>
      </c>
    </row>
    <row r="19654" spans="3:3">
      <c r="C19654" s="13">
        <f t="shared" ca="1" si="1091"/>
        <v>2005.1406009277639</v>
      </c>
    </row>
    <row r="19655" spans="3:3">
      <c r="C19655" s="13">
        <f t="shared" ca="1" si="1091"/>
        <v>1985.5117405955632</v>
      </c>
    </row>
    <row r="19656" spans="3:3">
      <c r="C19656" s="13">
        <f t="shared" ca="1" si="1091"/>
        <v>1988.6401067710256</v>
      </c>
    </row>
    <row r="19657" spans="3:3">
      <c r="C19657" s="13">
        <f t="shared" ca="1" si="1091"/>
        <v>2008.3143982882564</v>
      </c>
    </row>
    <row r="19658" spans="3:3">
      <c r="C19658" s="13">
        <f t="shared" ca="1" si="1091"/>
        <v>1994.7027106816358</v>
      </c>
    </row>
    <row r="19659" spans="3:3">
      <c r="C19659" s="13">
        <f t="shared" ca="1" si="1091"/>
        <v>2025.9936814945945</v>
      </c>
    </row>
    <row r="19660" spans="3:3">
      <c r="C19660" s="13">
        <f t="shared" ca="1" si="1091"/>
        <v>1989.865906562851</v>
      </c>
    </row>
    <row r="19661" spans="3:3">
      <c r="C19661" s="13">
        <f t="shared" ca="1" si="1091"/>
        <v>1995.941351970305</v>
      </c>
    </row>
    <row r="19662" spans="3:3">
      <c r="C19662" s="13">
        <f t="shared" ca="1" si="1091"/>
        <v>2008.7079331846605</v>
      </c>
    </row>
    <row r="19663" spans="3:3">
      <c r="C19663" s="13">
        <f t="shared" ca="1" si="1091"/>
        <v>2002.1327177988178</v>
      </c>
    </row>
    <row r="19664" spans="3:3">
      <c r="C19664" s="13">
        <f t="shared" ca="1" si="1091"/>
        <v>1983.2085252841914</v>
      </c>
    </row>
    <row r="19665" spans="3:3">
      <c r="C19665" s="13">
        <f t="shared" ca="1" si="1091"/>
        <v>1973.2189201677804</v>
      </c>
    </row>
    <row r="19666" spans="3:3">
      <c r="C19666" s="13">
        <f t="shared" ca="1" si="1091"/>
        <v>2010.2825053130514</v>
      </c>
    </row>
    <row r="19667" spans="3:3">
      <c r="C19667" s="13">
        <f t="shared" ca="1" si="1091"/>
        <v>1986.3549399292597</v>
      </c>
    </row>
    <row r="19668" spans="3:3">
      <c r="C19668" s="13">
        <f t="shared" ca="1" si="1091"/>
        <v>1992.7385916271153</v>
      </c>
    </row>
    <row r="19669" spans="3:3">
      <c r="C19669" s="13">
        <f t="shared" ca="1" si="1091"/>
        <v>1989.923645429958</v>
      </c>
    </row>
    <row r="19670" spans="3:3">
      <c r="C19670" s="13">
        <f t="shared" ca="1" si="1091"/>
        <v>2005.1855346670945</v>
      </c>
    </row>
    <row r="19671" spans="3:3">
      <c r="C19671" s="13">
        <f t="shared" ca="1" si="1091"/>
        <v>2007.0683896212133</v>
      </c>
    </row>
    <row r="19672" spans="3:3">
      <c r="C19672" s="13">
        <f t="shared" ref="C19672:C19735" ca="1" si="1092">NORMINV(RAND(),$D$3,$G$3)</f>
        <v>2004.9695196275638</v>
      </c>
    </row>
    <row r="19673" spans="3:3">
      <c r="C19673" s="13">
        <f t="shared" ca="1" si="1092"/>
        <v>2006.4784378072206</v>
      </c>
    </row>
    <row r="19674" spans="3:3">
      <c r="C19674" s="13">
        <f t="shared" ca="1" si="1092"/>
        <v>2006.7985117620619</v>
      </c>
    </row>
    <row r="19675" spans="3:3">
      <c r="C19675" s="13">
        <f t="shared" ca="1" si="1092"/>
        <v>2018.8381551604984</v>
      </c>
    </row>
    <row r="19676" spans="3:3">
      <c r="C19676" s="13">
        <f t="shared" ca="1" si="1092"/>
        <v>1991.9668596193133</v>
      </c>
    </row>
    <row r="19677" spans="3:3">
      <c r="C19677" s="13">
        <f t="shared" ca="1" si="1092"/>
        <v>1995.7562176959455</v>
      </c>
    </row>
    <row r="19678" spans="3:3">
      <c r="C19678" s="13">
        <f t="shared" ca="1" si="1092"/>
        <v>2016.1256967170459</v>
      </c>
    </row>
    <row r="19679" spans="3:3">
      <c r="C19679" s="13">
        <f t="shared" ca="1" si="1092"/>
        <v>2025.575385649478</v>
      </c>
    </row>
    <row r="19680" spans="3:3">
      <c r="C19680" s="13">
        <f t="shared" ca="1" si="1092"/>
        <v>1999.6162285083637</v>
      </c>
    </row>
    <row r="19681" spans="3:3">
      <c r="C19681" s="13">
        <f t="shared" ca="1" si="1092"/>
        <v>2003.176730987632</v>
      </c>
    </row>
    <row r="19682" spans="3:3">
      <c r="C19682" s="13">
        <f t="shared" ca="1" si="1092"/>
        <v>2002.4676316628602</v>
      </c>
    </row>
    <row r="19683" spans="3:3">
      <c r="C19683" s="13">
        <f t="shared" ca="1" si="1092"/>
        <v>2000.4081910056277</v>
      </c>
    </row>
    <row r="19684" spans="3:3">
      <c r="C19684" s="13">
        <f t="shared" ca="1" si="1092"/>
        <v>1985.4891438545244</v>
      </c>
    </row>
    <row r="19685" spans="3:3">
      <c r="C19685" s="13">
        <f t="shared" ca="1" si="1092"/>
        <v>2004.8047596839269</v>
      </c>
    </row>
    <row r="19686" spans="3:3">
      <c r="C19686" s="13">
        <f t="shared" ca="1" si="1092"/>
        <v>2004.7844353821815</v>
      </c>
    </row>
    <row r="19687" spans="3:3">
      <c r="C19687" s="13">
        <f t="shared" ca="1" si="1092"/>
        <v>2026.7903578429498</v>
      </c>
    </row>
    <row r="19688" spans="3:3">
      <c r="C19688" s="13">
        <f t="shared" ca="1" si="1092"/>
        <v>1988.6061889035193</v>
      </c>
    </row>
    <row r="19689" spans="3:3">
      <c r="C19689" s="13">
        <f t="shared" ca="1" si="1092"/>
        <v>1998.8377385446584</v>
      </c>
    </row>
    <row r="19690" spans="3:3">
      <c r="C19690" s="13">
        <f t="shared" ca="1" si="1092"/>
        <v>2002.0779909877258</v>
      </c>
    </row>
    <row r="19691" spans="3:3">
      <c r="C19691" s="13">
        <f t="shared" ca="1" si="1092"/>
        <v>2001.0222560391089</v>
      </c>
    </row>
    <row r="19692" spans="3:3">
      <c r="C19692" s="13">
        <f t="shared" ca="1" si="1092"/>
        <v>1977.271150335818</v>
      </c>
    </row>
    <row r="19693" spans="3:3">
      <c r="C19693" s="13">
        <f t="shared" ca="1" si="1092"/>
        <v>2022.0781452358933</v>
      </c>
    </row>
    <row r="19694" spans="3:3">
      <c r="C19694" s="13">
        <f t="shared" ca="1" si="1092"/>
        <v>2002.0822072468443</v>
      </c>
    </row>
    <row r="19695" spans="3:3">
      <c r="C19695" s="13">
        <f t="shared" ca="1" si="1092"/>
        <v>1976.8340440597819</v>
      </c>
    </row>
    <row r="19696" spans="3:3">
      <c r="C19696" s="13">
        <f t="shared" ca="1" si="1092"/>
        <v>2000.0124898921522</v>
      </c>
    </row>
    <row r="19697" spans="3:3">
      <c r="C19697" s="13">
        <f t="shared" ca="1" si="1092"/>
        <v>2002.3581727278108</v>
      </c>
    </row>
    <row r="19698" spans="3:3">
      <c r="C19698" s="13">
        <f t="shared" ca="1" si="1092"/>
        <v>1981.3057582988456</v>
      </c>
    </row>
    <row r="19699" spans="3:3">
      <c r="C19699" s="13">
        <f t="shared" ca="1" si="1092"/>
        <v>2006.3099728099237</v>
      </c>
    </row>
    <row r="19700" spans="3:3">
      <c r="C19700" s="13">
        <f t="shared" ca="1" si="1092"/>
        <v>1995.8286534060617</v>
      </c>
    </row>
    <row r="19701" spans="3:3">
      <c r="C19701" s="13">
        <f t="shared" ca="1" si="1092"/>
        <v>1990.6807126425481</v>
      </c>
    </row>
    <row r="19702" spans="3:3">
      <c r="C19702" s="13">
        <f t="shared" ca="1" si="1092"/>
        <v>2005.8118093782</v>
      </c>
    </row>
    <row r="19703" spans="3:3">
      <c r="C19703" s="13">
        <f t="shared" ca="1" si="1092"/>
        <v>1987.7726533662685</v>
      </c>
    </row>
    <row r="19704" spans="3:3">
      <c r="C19704" s="13">
        <f t="shared" ca="1" si="1092"/>
        <v>2007.5953748985316</v>
      </c>
    </row>
    <row r="19705" spans="3:3">
      <c r="C19705" s="13">
        <f t="shared" ca="1" si="1092"/>
        <v>2023.4407025957958</v>
      </c>
    </row>
    <row r="19706" spans="3:3">
      <c r="C19706" s="13">
        <f t="shared" ca="1" si="1092"/>
        <v>2003.4985562646375</v>
      </c>
    </row>
    <row r="19707" spans="3:3">
      <c r="C19707" s="13">
        <f t="shared" ca="1" si="1092"/>
        <v>2000.695058851411</v>
      </c>
    </row>
    <row r="19708" spans="3:3">
      <c r="C19708" s="13">
        <f t="shared" ca="1" si="1092"/>
        <v>2001.2131839126191</v>
      </c>
    </row>
    <row r="19709" spans="3:3">
      <c r="C19709" s="13">
        <f t="shared" ca="1" si="1092"/>
        <v>1979.8265836388102</v>
      </c>
    </row>
    <row r="19710" spans="3:3">
      <c r="C19710" s="13">
        <f t="shared" ca="1" si="1092"/>
        <v>2015.086905521089</v>
      </c>
    </row>
    <row r="19711" spans="3:3">
      <c r="C19711" s="13">
        <f t="shared" ca="1" si="1092"/>
        <v>1993.745090851447</v>
      </c>
    </row>
    <row r="19712" spans="3:3">
      <c r="C19712" s="13">
        <f t="shared" ca="1" si="1092"/>
        <v>2013.2334896679131</v>
      </c>
    </row>
    <row r="19713" spans="3:3">
      <c r="C19713" s="13">
        <f t="shared" ca="1" si="1092"/>
        <v>1976.5012391238783</v>
      </c>
    </row>
    <row r="19714" spans="3:3">
      <c r="C19714" s="13">
        <f t="shared" ca="1" si="1092"/>
        <v>1990.9427657925971</v>
      </c>
    </row>
    <row r="19715" spans="3:3">
      <c r="C19715" s="13">
        <f t="shared" ca="1" si="1092"/>
        <v>2004.9065372659902</v>
      </c>
    </row>
    <row r="19716" spans="3:3">
      <c r="C19716" s="13">
        <f t="shared" ca="1" si="1092"/>
        <v>2007.8359502454962</v>
      </c>
    </row>
    <row r="19717" spans="3:3">
      <c r="C19717" s="13">
        <f t="shared" ca="1" si="1092"/>
        <v>2015.1385815995452</v>
      </c>
    </row>
    <row r="19718" spans="3:3">
      <c r="C19718" s="13">
        <f t="shared" ca="1" si="1092"/>
        <v>1992.8794825949251</v>
      </c>
    </row>
    <row r="19719" spans="3:3">
      <c r="C19719" s="13">
        <f t="shared" ca="1" si="1092"/>
        <v>1983.2929237465873</v>
      </c>
    </row>
    <row r="19720" spans="3:3">
      <c r="C19720" s="13">
        <f t="shared" ca="1" si="1092"/>
        <v>1993.6715664579747</v>
      </c>
    </row>
    <row r="19721" spans="3:3">
      <c r="C19721" s="13">
        <f t="shared" ca="1" si="1092"/>
        <v>2012.7286743674256</v>
      </c>
    </row>
    <row r="19722" spans="3:3">
      <c r="C19722" s="13">
        <f t="shared" ca="1" si="1092"/>
        <v>2002.142290352577</v>
      </c>
    </row>
    <row r="19723" spans="3:3">
      <c r="C19723" s="13">
        <f t="shared" ca="1" si="1092"/>
        <v>2000.715936448499</v>
      </c>
    </row>
    <row r="19724" spans="3:3">
      <c r="C19724" s="13">
        <f t="shared" ca="1" si="1092"/>
        <v>1999.8879216264661</v>
      </c>
    </row>
    <row r="19725" spans="3:3">
      <c r="C19725" s="13">
        <f t="shared" ca="1" si="1092"/>
        <v>2014.6245162075086</v>
      </c>
    </row>
    <row r="19726" spans="3:3">
      <c r="C19726" s="13">
        <f t="shared" ca="1" si="1092"/>
        <v>1985.4671523467514</v>
      </c>
    </row>
    <row r="19727" spans="3:3">
      <c r="C19727" s="13">
        <f t="shared" ca="1" si="1092"/>
        <v>1997.5331151702455</v>
      </c>
    </row>
    <row r="19728" spans="3:3">
      <c r="C19728" s="13">
        <f t="shared" ca="1" si="1092"/>
        <v>1987.6530428697581</v>
      </c>
    </row>
    <row r="19729" spans="3:3">
      <c r="C19729" s="13">
        <f t="shared" ca="1" si="1092"/>
        <v>1999.9805951231908</v>
      </c>
    </row>
    <row r="19730" spans="3:3">
      <c r="C19730" s="13">
        <f t="shared" ca="1" si="1092"/>
        <v>2005.9996521352114</v>
      </c>
    </row>
    <row r="19731" spans="3:3">
      <c r="C19731" s="13">
        <f t="shared" ca="1" si="1092"/>
        <v>2015.2187848383508</v>
      </c>
    </row>
    <row r="19732" spans="3:3">
      <c r="C19732" s="13">
        <f t="shared" ca="1" si="1092"/>
        <v>2011.1338641838927</v>
      </c>
    </row>
    <row r="19733" spans="3:3">
      <c r="C19733" s="13">
        <f t="shared" ca="1" si="1092"/>
        <v>1989.4287326755002</v>
      </c>
    </row>
    <row r="19734" spans="3:3">
      <c r="C19734" s="13">
        <f t="shared" ca="1" si="1092"/>
        <v>2002.4445122253255</v>
      </c>
    </row>
    <row r="19735" spans="3:3">
      <c r="C19735" s="13">
        <f t="shared" ca="1" si="1092"/>
        <v>2002.5930009449439</v>
      </c>
    </row>
    <row r="19736" spans="3:3">
      <c r="C19736" s="13">
        <f t="shared" ref="C19736:C19799" ca="1" si="1093">NORMINV(RAND(),$D$3,$G$3)</f>
        <v>1976.940885047308</v>
      </c>
    </row>
    <row r="19737" spans="3:3">
      <c r="C19737" s="13">
        <f t="shared" ca="1" si="1093"/>
        <v>1990.0837000489676</v>
      </c>
    </row>
    <row r="19738" spans="3:3">
      <c r="C19738" s="13">
        <f t="shared" ca="1" si="1093"/>
        <v>1998.0831613250564</v>
      </c>
    </row>
    <row r="19739" spans="3:3">
      <c r="C19739" s="13">
        <f t="shared" ca="1" si="1093"/>
        <v>1993.8210269867743</v>
      </c>
    </row>
    <row r="19740" spans="3:3">
      <c r="C19740" s="13">
        <f t="shared" ca="1" si="1093"/>
        <v>1978.0835422507935</v>
      </c>
    </row>
    <row r="19741" spans="3:3">
      <c r="C19741" s="13">
        <f t="shared" ca="1" si="1093"/>
        <v>1998.7028143011787</v>
      </c>
    </row>
    <row r="19742" spans="3:3">
      <c r="C19742" s="13">
        <f t="shared" ca="1" si="1093"/>
        <v>1992.244870685028</v>
      </c>
    </row>
    <row r="19743" spans="3:3">
      <c r="C19743" s="13">
        <f t="shared" ca="1" si="1093"/>
        <v>1997.1955504848916</v>
      </c>
    </row>
    <row r="19744" spans="3:3">
      <c r="C19744" s="13">
        <f t="shared" ca="1" si="1093"/>
        <v>1997.8572708651855</v>
      </c>
    </row>
    <row r="19745" spans="3:3">
      <c r="C19745" s="13">
        <f t="shared" ca="1" si="1093"/>
        <v>2022.2018968052348</v>
      </c>
    </row>
    <row r="19746" spans="3:3">
      <c r="C19746" s="13">
        <f t="shared" ca="1" si="1093"/>
        <v>2009.1095749281571</v>
      </c>
    </row>
    <row r="19747" spans="3:3">
      <c r="C19747" s="13">
        <f t="shared" ca="1" si="1093"/>
        <v>1992.9247299076965</v>
      </c>
    </row>
    <row r="19748" spans="3:3">
      <c r="C19748" s="13">
        <f t="shared" ca="1" si="1093"/>
        <v>2003.1711960769039</v>
      </c>
    </row>
    <row r="19749" spans="3:3">
      <c r="C19749" s="13">
        <f t="shared" ca="1" si="1093"/>
        <v>1993.004513057761</v>
      </c>
    </row>
    <row r="19750" spans="3:3">
      <c r="C19750" s="13">
        <f t="shared" ca="1" si="1093"/>
        <v>2001.4493512782803</v>
      </c>
    </row>
    <row r="19751" spans="3:3">
      <c r="C19751" s="13">
        <f t="shared" ca="1" si="1093"/>
        <v>2008.1861959689893</v>
      </c>
    </row>
    <row r="19752" spans="3:3">
      <c r="C19752" s="13">
        <f t="shared" ca="1" si="1093"/>
        <v>1996.8615296569226</v>
      </c>
    </row>
    <row r="19753" spans="3:3">
      <c r="C19753" s="13">
        <f t="shared" ca="1" si="1093"/>
        <v>1991.1346653267426</v>
      </c>
    </row>
    <row r="19754" spans="3:3">
      <c r="C19754" s="13">
        <f t="shared" ca="1" si="1093"/>
        <v>2007.7274921154428</v>
      </c>
    </row>
    <row r="19755" spans="3:3">
      <c r="C19755" s="13">
        <f t="shared" ca="1" si="1093"/>
        <v>1997.7415761107595</v>
      </c>
    </row>
    <row r="19756" spans="3:3">
      <c r="C19756" s="13">
        <f t="shared" ca="1" si="1093"/>
        <v>1998.8860307652001</v>
      </c>
    </row>
    <row r="19757" spans="3:3">
      <c r="C19757" s="13">
        <f t="shared" ca="1" si="1093"/>
        <v>1985.5664059524022</v>
      </c>
    </row>
    <row r="19758" spans="3:3">
      <c r="C19758" s="13">
        <f t="shared" ca="1" si="1093"/>
        <v>1992.0422676547223</v>
      </c>
    </row>
    <row r="19759" spans="3:3">
      <c r="C19759" s="13">
        <f t="shared" ca="1" si="1093"/>
        <v>2003.6488425911637</v>
      </c>
    </row>
    <row r="19760" spans="3:3">
      <c r="C19760" s="13">
        <f t="shared" ca="1" si="1093"/>
        <v>1997.001727391241</v>
      </c>
    </row>
    <row r="19761" spans="3:3">
      <c r="C19761" s="13">
        <f t="shared" ca="1" si="1093"/>
        <v>2010.30495548609</v>
      </c>
    </row>
    <row r="19762" spans="3:3">
      <c r="C19762" s="13">
        <f t="shared" ca="1" si="1093"/>
        <v>2010.7255709399005</v>
      </c>
    </row>
    <row r="19763" spans="3:3">
      <c r="C19763" s="13">
        <f t="shared" ca="1" si="1093"/>
        <v>2001.2353653990506</v>
      </c>
    </row>
    <row r="19764" spans="3:3">
      <c r="C19764" s="13">
        <f t="shared" ca="1" si="1093"/>
        <v>2006.5439579168881</v>
      </c>
    </row>
    <row r="19765" spans="3:3">
      <c r="C19765" s="13">
        <f t="shared" ca="1" si="1093"/>
        <v>1995.0882587041549</v>
      </c>
    </row>
    <row r="19766" spans="3:3">
      <c r="C19766" s="13">
        <f t="shared" ca="1" si="1093"/>
        <v>1999.6155048855605</v>
      </c>
    </row>
    <row r="19767" spans="3:3">
      <c r="C19767" s="13">
        <f t="shared" ca="1" si="1093"/>
        <v>1999.7225750825644</v>
      </c>
    </row>
    <row r="19768" spans="3:3">
      <c r="C19768" s="13">
        <f t="shared" ca="1" si="1093"/>
        <v>1991.734744575085</v>
      </c>
    </row>
    <row r="19769" spans="3:3">
      <c r="C19769" s="13">
        <f t="shared" ca="1" si="1093"/>
        <v>1995.0949464235646</v>
      </c>
    </row>
    <row r="19770" spans="3:3">
      <c r="C19770" s="13">
        <f t="shared" ca="1" si="1093"/>
        <v>2016.9345601326909</v>
      </c>
    </row>
    <row r="19771" spans="3:3">
      <c r="C19771" s="13">
        <f t="shared" ca="1" si="1093"/>
        <v>2004.4618070604806</v>
      </c>
    </row>
    <row r="19772" spans="3:3">
      <c r="C19772" s="13">
        <f t="shared" ca="1" si="1093"/>
        <v>1993.5764503043799</v>
      </c>
    </row>
    <row r="19773" spans="3:3">
      <c r="C19773" s="13">
        <f t="shared" ca="1" si="1093"/>
        <v>1994.9714827610499</v>
      </c>
    </row>
    <row r="19774" spans="3:3">
      <c r="C19774" s="13">
        <f t="shared" ca="1" si="1093"/>
        <v>2020.67230272348</v>
      </c>
    </row>
    <row r="19775" spans="3:3">
      <c r="C19775" s="13">
        <f t="shared" ca="1" si="1093"/>
        <v>2010.5888219842534</v>
      </c>
    </row>
    <row r="19776" spans="3:3">
      <c r="C19776" s="13">
        <f t="shared" ca="1" si="1093"/>
        <v>2000.1491745273725</v>
      </c>
    </row>
    <row r="19777" spans="3:3">
      <c r="C19777" s="13">
        <f t="shared" ca="1" si="1093"/>
        <v>2005.5935270534276</v>
      </c>
    </row>
    <row r="19778" spans="3:3">
      <c r="C19778" s="13">
        <f t="shared" ca="1" si="1093"/>
        <v>1995.0788555521688</v>
      </c>
    </row>
    <row r="19779" spans="3:3">
      <c r="C19779" s="13">
        <f t="shared" ca="1" si="1093"/>
        <v>2008.1340881740398</v>
      </c>
    </row>
    <row r="19780" spans="3:3">
      <c r="C19780" s="13">
        <f t="shared" ca="1" si="1093"/>
        <v>2005.8507440109388</v>
      </c>
    </row>
    <row r="19781" spans="3:3">
      <c r="C19781" s="13">
        <f t="shared" ca="1" si="1093"/>
        <v>2002.74374236066</v>
      </c>
    </row>
    <row r="19782" spans="3:3">
      <c r="C19782" s="13">
        <f t="shared" ca="1" si="1093"/>
        <v>1986.8532659170578</v>
      </c>
    </row>
    <row r="19783" spans="3:3">
      <c r="C19783" s="13">
        <f t="shared" ca="1" si="1093"/>
        <v>2005.7980827051279</v>
      </c>
    </row>
    <row r="19784" spans="3:3">
      <c r="C19784" s="13">
        <f t="shared" ca="1" si="1093"/>
        <v>1992.2976085933835</v>
      </c>
    </row>
    <row r="19785" spans="3:3">
      <c r="C19785" s="13">
        <f t="shared" ca="1" si="1093"/>
        <v>1984.9746000381392</v>
      </c>
    </row>
    <row r="19786" spans="3:3">
      <c r="C19786" s="13">
        <f t="shared" ca="1" si="1093"/>
        <v>1995.1708869566974</v>
      </c>
    </row>
    <row r="19787" spans="3:3">
      <c r="C19787" s="13">
        <f t="shared" ca="1" si="1093"/>
        <v>1996.901921571729</v>
      </c>
    </row>
    <row r="19788" spans="3:3">
      <c r="C19788" s="13">
        <f t="shared" ca="1" si="1093"/>
        <v>2015.437373909599</v>
      </c>
    </row>
    <row r="19789" spans="3:3">
      <c r="C19789" s="13">
        <f t="shared" ca="1" si="1093"/>
        <v>1992.6434755657003</v>
      </c>
    </row>
    <row r="19790" spans="3:3">
      <c r="C19790" s="13">
        <f t="shared" ca="1" si="1093"/>
        <v>2008.3113237023067</v>
      </c>
    </row>
    <row r="19791" spans="3:3">
      <c r="C19791" s="13">
        <f t="shared" ca="1" si="1093"/>
        <v>2007.2778873597154</v>
      </c>
    </row>
    <row r="19792" spans="3:3">
      <c r="C19792" s="13">
        <f t="shared" ca="1" si="1093"/>
        <v>1994.4215847988685</v>
      </c>
    </row>
    <row r="19793" spans="3:3">
      <c r="C19793" s="13">
        <f t="shared" ca="1" si="1093"/>
        <v>2013.3467921018753</v>
      </c>
    </row>
    <row r="19794" spans="3:3">
      <c r="C19794" s="13">
        <f t="shared" ca="1" si="1093"/>
        <v>2002.0038006511659</v>
      </c>
    </row>
    <row r="19795" spans="3:3">
      <c r="C19795" s="13">
        <f t="shared" ca="1" si="1093"/>
        <v>2003.9581307086792</v>
      </c>
    </row>
    <row r="19796" spans="3:3">
      <c r="C19796" s="13">
        <f t="shared" ca="1" si="1093"/>
        <v>1997.9846711141677</v>
      </c>
    </row>
    <row r="19797" spans="3:3">
      <c r="C19797" s="13">
        <f t="shared" ca="1" si="1093"/>
        <v>2012.6700407316066</v>
      </c>
    </row>
    <row r="19798" spans="3:3">
      <c r="C19798" s="13">
        <f t="shared" ca="1" si="1093"/>
        <v>1989.2250868415222</v>
      </c>
    </row>
    <row r="19799" spans="3:3">
      <c r="C19799" s="13">
        <f t="shared" ca="1" si="1093"/>
        <v>1994.0554442485613</v>
      </c>
    </row>
    <row r="19800" spans="3:3">
      <c r="C19800" s="13">
        <f t="shared" ref="C19800:C19863" ca="1" si="1094">NORMINV(RAND(),$D$3,$G$3)</f>
        <v>2018.5879795816768</v>
      </c>
    </row>
    <row r="19801" spans="3:3">
      <c r="C19801" s="13">
        <f t="shared" ca="1" si="1094"/>
        <v>2003.8394428503832</v>
      </c>
    </row>
    <row r="19802" spans="3:3">
      <c r="C19802" s="13">
        <f t="shared" ca="1" si="1094"/>
        <v>2012.1398302040636</v>
      </c>
    </row>
    <row r="19803" spans="3:3">
      <c r="C19803" s="13">
        <f t="shared" ca="1" si="1094"/>
        <v>1994.1549012972539</v>
      </c>
    </row>
    <row r="19804" spans="3:3">
      <c r="C19804" s="13">
        <f t="shared" ca="1" si="1094"/>
        <v>2000.595946413481</v>
      </c>
    </row>
    <row r="19805" spans="3:3">
      <c r="C19805" s="13">
        <f t="shared" ca="1" si="1094"/>
        <v>2002.922516203739</v>
      </c>
    </row>
    <row r="19806" spans="3:3">
      <c r="C19806" s="13">
        <f t="shared" ca="1" si="1094"/>
        <v>1997.8393720266647</v>
      </c>
    </row>
    <row r="19807" spans="3:3">
      <c r="C19807" s="13">
        <f t="shared" ca="1" si="1094"/>
        <v>1998.7780323371564</v>
      </c>
    </row>
    <row r="19808" spans="3:3">
      <c r="C19808" s="13">
        <f t="shared" ca="1" si="1094"/>
        <v>2005.1523774359862</v>
      </c>
    </row>
    <row r="19809" spans="3:3">
      <c r="C19809" s="13">
        <f t="shared" ca="1" si="1094"/>
        <v>1993.2535412079135</v>
      </c>
    </row>
    <row r="19810" spans="3:3">
      <c r="C19810" s="13">
        <f t="shared" ca="1" si="1094"/>
        <v>2003.8988370987627</v>
      </c>
    </row>
    <row r="19811" spans="3:3">
      <c r="C19811" s="13">
        <f t="shared" ca="1" si="1094"/>
        <v>2003.4037613854084</v>
      </c>
    </row>
    <row r="19812" spans="3:3">
      <c r="C19812" s="13">
        <f t="shared" ca="1" si="1094"/>
        <v>2003.7549780281938</v>
      </c>
    </row>
    <row r="19813" spans="3:3">
      <c r="C19813" s="13">
        <f t="shared" ca="1" si="1094"/>
        <v>2004.9571602355763</v>
      </c>
    </row>
    <row r="19814" spans="3:3">
      <c r="C19814" s="13">
        <f t="shared" ca="1" si="1094"/>
        <v>2002.5758638122493</v>
      </c>
    </row>
    <row r="19815" spans="3:3">
      <c r="C19815" s="13">
        <f t="shared" ca="1" si="1094"/>
        <v>2016.0696770865254</v>
      </c>
    </row>
    <row r="19816" spans="3:3">
      <c r="C19816" s="13">
        <f t="shared" ca="1" si="1094"/>
        <v>1989.6956128322222</v>
      </c>
    </row>
    <row r="19817" spans="3:3">
      <c r="C19817" s="13">
        <f t="shared" ca="1" si="1094"/>
        <v>1998.2130346388915</v>
      </c>
    </row>
    <row r="19818" spans="3:3">
      <c r="C19818" s="13">
        <f t="shared" ca="1" si="1094"/>
        <v>2012.8914406841673</v>
      </c>
    </row>
    <row r="19819" spans="3:3">
      <c r="C19819" s="13">
        <f t="shared" ca="1" si="1094"/>
        <v>1989.6471467268675</v>
      </c>
    </row>
    <row r="19820" spans="3:3">
      <c r="C19820" s="13">
        <f t="shared" ca="1" si="1094"/>
        <v>2012.1706776695701</v>
      </c>
    </row>
    <row r="19821" spans="3:3">
      <c r="C19821" s="13">
        <f t="shared" ca="1" si="1094"/>
        <v>2003.2383496620841</v>
      </c>
    </row>
    <row r="19822" spans="3:3">
      <c r="C19822" s="13">
        <f t="shared" ca="1" si="1094"/>
        <v>2005.4656515266872</v>
      </c>
    </row>
    <row r="19823" spans="3:3">
      <c r="C19823" s="13">
        <f t="shared" ca="1" si="1094"/>
        <v>2008.06768534456</v>
      </c>
    </row>
    <row r="19824" spans="3:3">
      <c r="C19824" s="13">
        <f t="shared" ca="1" si="1094"/>
        <v>1999.144555200071</v>
      </c>
    </row>
    <row r="19825" spans="3:3">
      <c r="C19825" s="13">
        <f t="shared" ca="1" si="1094"/>
        <v>2013.8109502829286</v>
      </c>
    </row>
    <row r="19826" spans="3:3">
      <c r="C19826" s="13">
        <f t="shared" ca="1" si="1094"/>
        <v>1994.0923085322247</v>
      </c>
    </row>
    <row r="19827" spans="3:3">
      <c r="C19827" s="13">
        <f t="shared" ca="1" si="1094"/>
        <v>2011.9726925433295</v>
      </c>
    </row>
    <row r="19828" spans="3:3">
      <c r="C19828" s="13">
        <f t="shared" ca="1" si="1094"/>
        <v>1975.5739017403835</v>
      </c>
    </row>
    <row r="19829" spans="3:3">
      <c r="C19829" s="13">
        <f t="shared" ca="1" si="1094"/>
        <v>1980.6485431600274</v>
      </c>
    </row>
    <row r="19830" spans="3:3">
      <c r="C19830" s="13">
        <f t="shared" ca="1" si="1094"/>
        <v>1994.1507940387462</v>
      </c>
    </row>
    <row r="19831" spans="3:3">
      <c r="C19831" s="13">
        <f t="shared" ca="1" si="1094"/>
        <v>1995.1347251675006</v>
      </c>
    </row>
    <row r="19832" spans="3:3">
      <c r="C19832" s="13">
        <f t="shared" ca="1" si="1094"/>
        <v>2008.7578927684547</v>
      </c>
    </row>
    <row r="19833" spans="3:3">
      <c r="C19833" s="13">
        <f t="shared" ca="1" si="1094"/>
        <v>1998.867473933436</v>
      </c>
    </row>
    <row r="19834" spans="3:3">
      <c r="C19834" s="13">
        <f t="shared" ca="1" si="1094"/>
        <v>1993.8202306612184</v>
      </c>
    </row>
    <row r="19835" spans="3:3">
      <c r="C19835" s="13">
        <f t="shared" ca="1" si="1094"/>
        <v>2018.659627715035</v>
      </c>
    </row>
    <row r="19836" spans="3:3">
      <c r="C19836" s="13">
        <f t="shared" ca="1" si="1094"/>
        <v>2006.1614052782627</v>
      </c>
    </row>
    <row r="19837" spans="3:3">
      <c r="C19837" s="13">
        <f t="shared" ca="1" si="1094"/>
        <v>2009.8047977923588</v>
      </c>
    </row>
    <row r="19838" spans="3:3">
      <c r="C19838" s="13">
        <f t="shared" ca="1" si="1094"/>
        <v>1993.7984868985614</v>
      </c>
    </row>
    <row r="19839" spans="3:3">
      <c r="C19839" s="13">
        <f t="shared" ca="1" si="1094"/>
        <v>2017.3691619806834</v>
      </c>
    </row>
    <row r="19840" spans="3:3">
      <c r="C19840" s="13">
        <f t="shared" ca="1" si="1094"/>
        <v>1998.6555394344523</v>
      </c>
    </row>
    <row r="19841" spans="3:3">
      <c r="C19841" s="13">
        <f t="shared" ca="1" si="1094"/>
        <v>1996.9728515047927</v>
      </c>
    </row>
    <row r="19842" spans="3:3">
      <c r="C19842" s="13">
        <f t="shared" ca="1" si="1094"/>
        <v>2003.5476263621788</v>
      </c>
    </row>
    <row r="19843" spans="3:3">
      <c r="C19843" s="13">
        <f t="shared" ca="1" si="1094"/>
        <v>1996.0697408579758</v>
      </c>
    </row>
    <row r="19844" spans="3:3">
      <c r="C19844" s="13">
        <f t="shared" ca="1" si="1094"/>
        <v>1987.2209574339647</v>
      </c>
    </row>
    <row r="19845" spans="3:3">
      <c r="C19845" s="13">
        <f t="shared" ca="1" si="1094"/>
        <v>2001.5595071283483</v>
      </c>
    </row>
    <row r="19846" spans="3:3">
      <c r="C19846" s="13">
        <f t="shared" ca="1" si="1094"/>
        <v>2009.8621556519893</v>
      </c>
    </row>
    <row r="19847" spans="3:3">
      <c r="C19847" s="13">
        <f t="shared" ca="1" si="1094"/>
        <v>1998.852688004564</v>
      </c>
    </row>
    <row r="19848" spans="3:3">
      <c r="C19848" s="13">
        <f t="shared" ca="1" si="1094"/>
        <v>1988.2533130270792</v>
      </c>
    </row>
    <row r="19849" spans="3:3">
      <c r="C19849" s="13">
        <f t="shared" ca="1" si="1094"/>
        <v>2009.8054648322332</v>
      </c>
    </row>
    <row r="19850" spans="3:3">
      <c r="C19850" s="13">
        <f t="shared" ca="1" si="1094"/>
        <v>2007.4775724384485</v>
      </c>
    </row>
    <row r="19851" spans="3:3">
      <c r="C19851" s="13">
        <f t="shared" ca="1" si="1094"/>
        <v>2012.3773860045915</v>
      </c>
    </row>
    <row r="19852" spans="3:3">
      <c r="C19852" s="13">
        <f t="shared" ca="1" si="1094"/>
        <v>2003.3268563749816</v>
      </c>
    </row>
    <row r="19853" spans="3:3">
      <c r="C19853" s="13">
        <f t="shared" ca="1" si="1094"/>
        <v>1997.1905809101695</v>
      </c>
    </row>
    <row r="19854" spans="3:3">
      <c r="C19854" s="13">
        <f t="shared" ca="1" si="1094"/>
        <v>2006.7020828329755</v>
      </c>
    </row>
    <row r="19855" spans="3:3">
      <c r="C19855" s="13">
        <f t="shared" ca="1" si="1094"/>
        <v>1985.1965929116884</v>
      </c>
    </row>
    <row r="19856" spans="3:3">
      <c r="C19856" s="13">
        <f t="shared" ca="1" si="1094"/>
        <v>2010.0141166038859</v>
      </c>
    </row>
    <row r="19857" spans="3:3">
      <c r="C19857" s="13">
        <f t="shared" ca="1" si="1094"/>
        <v>1998.4278632175506</v>
      </c>
    </row>
    <row r="19858" spans="3:3">
      <c r="C19858" s="13">
        <f t="shared" ca="1" si="1094"/>
        <v>1990.386660381899</v>
      </c>
    </row>
    <row r="19859" spans="3:3">
      <c r="C19859" s="13">
        <f t="shared" ca="1" si="1094"/>
        <v>2008.5954090555881</v>
      </c>
    </row>
    <row r="19860" spans="3:3">
      <c r="C19860" s="13">
        <f t="shared" ca="1" si="1094"/>
        <v>2004.9223272396725</v>
      </c>
    </row>
    <row r="19861" spans="3:3">
      <c r="C19861" s="13">
        <f t="shared" ca="1" si="1094"/>
        <v>1995.6678556825484</v>
      </c>
    </row>
    <row r="19862" spans="3:3">
      <c r="C19862" s="13">
        <f t="shared" ca="1" si="1094"/>
        <v>1999.4452477316299</v>
      </c>
    </row>
    <row r="19863" spans="3:3">
      <c r="C19863" s="13">
        <f t="shared" ca="1" si="1094"/>
        <v>1997.5562977708264</v>
      </c>
    </row>
    <row r="19864" spans="3:3">
      <c r="C19864" s="13">
        <f t="shared" ref="C19864:C19927" ca="1" si="1095">NORMINV(RAND(),$D$3,$G$3)</f>
        <v>2018.1619122259435</v>
      </c>
    </row>
    <row r="19865" spans="3:3">
      <c r="C19865" s="13">
        <f t="shared" ca="1" si="1095"/>
        <v>1989.0488692746835</v>
      </c>
    </row>
    <row r="19866" spans="3:3">
      <c r="C19866" s="13">
        <f t="shared" ca="1" si="1095"/>
        <v>2006.3032629978557</v>
      </c>
    </row>
    <row r="19867" spans="3:3">
      <c r="C19867" s="13">
        <f t="shared" ca="1" si="1095"/>
        <v>1990.0829246515577</v>
      </c>
    </row>
    <row r="19868" spans="3:3">
      <c r="C19868" s="13">
        <f t="shared" ca="1" si="1095"/>
        <v>1983.2613122294258</v>
      </c>
    </row>
    <row r="19869" spans="3:3">
      <c r="C19869" s="13">
        <f t="shared" ca="1" si="1095"/>
        <v>2002.5156429494737</v>
      </c>
    </row>
    <row r="19870" spans="3:3">
      <c r="C19870" s="13">
        <f t="shared" ca="1" si="1095"/>
        <v>1995.2455166782233</v>
      </c>
    </row>
    <row r="19871" spans="3:3">
      <c r="C19871" s="13">
        <f t="shared" ca="1" si="1095"/>
        <v>2003.3069398827756</v>
      </c>
    </row>
    <row r="19872" spans="3:3">
      <c r="C19872" s="13">
        <f t="shared" ca="1" si="1095"/>
        <v>2023.7289319747438</v>
      </c>
    </row>
    <row r="19873" spans="3:3">
      <c r="C19873" s="13">
        <f t="shared" ca="1" si="1095"/>
        <v>2006.3873358308813</v>
      </c>
    </row>
    <row r="19874" spans="3:3">
      <c r="C19874" s="13">
        <f t="shared" ca="1" si="1095"/>
        <v>1996.0780904518786</v>
      </c>
    </row>
    <row r="19875" spans="3:3">
      <c r="C19875" s="13">
        <f t="shared" ca="1" si="1095"/>
        <v>1994.685011747993</v>
      </c>
    </row>
    <row r="19876" spans="3:3">
      <c r="C19876" s="13">
        <f t="shared" ca="1" si="1095"/>
        <v>2002.8306840598757</v>
      </c>
    </row>
    <row r="19877" spans="3:3">
      <c r="C19877" s="13">
        <f t="shared" ca="1" si="1095"/>
        <v>2000.8815438277059</v>
      </c>
    </row>
    <row r="19878" spans="3:3">
      <c r="C19878" s="13">
        <f t="shared" ca="1" si="1095"/>
        <v>1981.889691828924</v>
      </c>
    </row>
    <row r="19879" spans="3:3">
      <c r="C19879" s="13">
        <f t="shared" ca="1" si="1095"/>
        <v>1992.5952231762651</v>
      </c>
    </row>
    <row r="19880" spans="3:3">
      <c r="C19880" s="13">
        <f t="shared" ca="1" si="1095"/>
        <v>1992.6227514749539</v>
      </c>
    </row>
    <row r="19881" spans="3:3">
      <c r="C19881" s="13">
        <f t="shared" ca="1" si="1095"/>
        <v>1995.8580958536752</v>
      </c>
    </row>
    <row r="19882" spans="3:3">
      <c r="C19882" s="13">
        <f t="shared" ca="1" si="1095"/>
        <v>2003.6868265429293</v>
      </c>
    </row>
    <row r="19883" spans="3:3">
      <c r="C19883" s="13">
        <f t="shared" ca="1" si="1095"/>
        <v>1999.6909767607685</v>
      </c>
    </row>
    <row r="19884" spans="3:3">
      <c r="C19884" s="13">
        <f t="shared" ca="1" si="1095"/>
        <v>1993.3952788470422</v>
      </c>
    </row>
    <row r="19885" spans="3:3">
      <c r="C19885" s="13">
        <f t="shared" ca="1" si="1095"/>
        <v>1987.7921382921566</v>
      </c>
    </row>
    <row r="19886" spans="3:3">
      <c r="C19886" s="13">
        <f t="shared" ca="1" si="1095"/>
        <v>1994.4476671855641</v>
      </c>
    </row>
    <row r="19887" spans="3:3">
      <c r="C19887" s="13">
        <f t="shared" ca="1" si="1095"/>
        <v>1999.5770652905956</v>
      </c>
    </row>
    <row r="19888" spans="3:3">
      <c r="C19888" s="13">
        <f t="shared" ca="1" si="1095"/>
        <v>1999.7427036205299</v>
      </c>
    </row>
    <row r="19889" spans="3:3">
      <c r="C19889" s="13">
        <f t="shared" ca="1" si="1095"/>
        <v>1990.9140694674009</v>
      </c>
    </row>
    <row r="19890" spans="3:3">
      <c r="C19890" s="13">
        <f t="shared" ca="1" si="1095"/>
        <v>1999.0949243623838</v>
      </c>
    </row>
    <row r="19891" spans="3:3">
      <c r="C19891" s="13">
        <f t="shared" ca="1" si="1095"/>
        <v>2013.2344380073807</v>
      </c>
    </row>
    <row r="19892" spans="3:3">
      <c r="C19892" s="13">
        <f t="shared" ca="1" si="1095"/>
        <v>2005.8647998827848</v>
      </c>
    </row>
    <row r="19893" spans="3:3">
      <c r="C19893" s="13">
        <f t="shared" ca="1" si="1095"/>
        <v>2006.1159753179675</v>
      </c>
    </row>
    <row r="19894" spans="3:3">
      <c r="C19894" s="13">
        <f t="shared" ca="1" si="1095"/>
        <v>1992.0276844057603</v>
      </c>
    </row>
    <row r="19895" spans="3:3">
      <c r="C19895" s="13">
        <f t="shared" ca="1" si="1095"/>
        <v>2000.24617300667</v>
      </c>
    </row>
    <row r="19896" spans="3:3">
      <c r="C19896" s="13">
        <f t="shared" ca="1" si="1095"/>
        <v>1981.70326959717</v>
      </c>
    </row>
    <row r="19897" spans="3:3">
      <c r="C19897" s="13">
        <f t="shared" ca="1" si="1095"/>
        <v>2007.310302789193</v>
      </c>
    </row>
    <row r="19898" spans="3:3">
      <c r="C19898" s="13">
        <f t="shared" ca="1" si="1095"/>
        <v>1995.4499018475408</v>
      </c>
    </row>
    <row r="19899" spans="3:3">
      <c r="C19899" s="13">
        <f t="shared" ca="1" si="1095"/>
        <v>2007.9293416157379</v>
      </c>
    </row>
    <row r="19900" spans="3:3">
      <c r="C19900" s="13">
        <f t="shared" ca="1" si="1095"/>
        <v>1993.4950235743256</v>
      </c>
    </row>
    <row r="19901" spans="3:3">
      <c r="C19901" s="13">
        <f t="shared" ca="1" si="1095"/>
        <v>1966.1363577494108</v>
      </c>
    </row>
    <row r="19902" spans="3:3">
      <c r="C19902" s="13">
        <f t="shared" ca="1" si="1095"/>
        <v>2004.0574459063166</v>
      </c>
    </row>
    <row r="19903" spans="3:3">
      <c r="C19903" s="13">
        <f t="shared" ca="1" si="1095"/>
        <v>2009.2282979939077</v>
      </c>
    </row>
    <row r="19904" spans="3:3">
      <c r="C19904" s="13">
        <f t="shared" ca="1" si="1095"/>
        <v>2004.6581423051616</v>
      </c>
    </row>
    <row r="19905" spans="3:3">
      <c r="C19905" s="13">
        <f t="shared" ca="1" si="1095"/>
        <v>1985.9079767620383</v>
      </c>
    </row>
    <row r="19906" spans="3:3">
      <c r="C19906" s="13">
        <f t="shared" ca="1" si="1095"/>
        <v>2006.2005159404746</v>
      </c>
    </row>
    <row r="19907" spans="3:3">
      <c r="C19907" s="13">
        <f t="shared" ca="1" si="1095"/>
        <v>1998.8921981072033</v>
      </c>
    </row>
    <row r="19908" spans="3:3">
      <c r="C19908" s="13">
        <f t="shared" ca="1" si="1095"/>
        <v>1993.6093974531811</v>
      </c>
    </row>
    <row r="19909" spans="3:3">
      <c r="C19909" s="13">
        <f t="shared" ca="1" si="1095"/>
        <v>2000.2815801632266</v>
      </c>
    </row>
    <row r="19910" spans="3:3">
      <c r="C19910" s="13">
        <f t="shared" ca="1" si="1095"/>
        <v>1994.3775918337824</v>
      </c>
    </row>
    <row r="19911" spans="3:3">
      <c r="C19911" s="13">
        <f t="shared" ca="1" si="1095"/>
        <v>2033.3023795730037</v>
      </c>
    </row>
    <row r="19912" spans="3:3">
      <c r="C19912" s="13">
        <f t="shared" ca="1" si="1095"/>
        <v>1971.8604829649651</v>
      </c>
    </row>
    <row r="19913" spans="3:3">
      <c r="C19913" s="13">
        <f t="shared" ca="1" si="1095"/>
        <v>1993.2771798732026</v>
      </c>
    </row>
    <row r="19914" spans="3:3">
      <c r="C19914" s="13">
        <f t="shared" ca="1" si="1095"/>
        <v>1998.0071566492611</v>
      </c>
    </row>
    <row r="19915" spans="3:3">
      <c r="C19915" s="13">
        <f t="shared" ca="1" si="1095"/>
        <v>1994.7421770768219</v>
      </c>
    </row>
    <row r="19916" spans="3:3">
      <c r="C19916" s="13">
        <f t="shared" ca="1" si="1095"/>
        <v>1998.2903157937417</v>
      </c>
    </row>
    <row r="19917" spans="3:3">
      <c r="C19917" s="13">
        <f t="shared" ca="1" si="1095"/>
        <v>1988.724843891737</v>
      </c>
    </row>
    <row r="19918" spans="3:3">
      <c r="C19918" s="13">
        <f t="shared" ca="1" si="1095"/>
        <v>2009.3985932839284</v>
      </c>
    </row>
    <row r="19919" spans="3:3">
      <c r="C19919" s="13">
        <f t="shared" ca="1" si="1095"/>
        <v>1995.2166426932058</v>
      </c>
    </row>
    <row r="19920" spans="3:3">
      <c r="C19920" s="13">
        <f t="shared" ca="1" si="1095"/>
        <v>2001.9777040993426</v>
      </c>
    </row>
    <row r="19921" spans="3:3">
      <c r="C19921" s="13">
        <f t="shared" ca="1" si="1095"/>
        <v>1994.5213821397833</v>
      </c>
    </row>
    <row r="19922" spans="3:3">
      <c r="C19922" s="13">
        <f t="shared" ca="1" si="1095"/>
        <v>1992.0408016968595</v>
      </c>
    </row>
    <row r="19923" spans="3:3">
      <c r="C19923" s="13">
        <f t="shared" ca="1" si="1095"/>
        <v>1998.9463331039117</v>
      </c>
    </row>
    <row r="19924" spans="3:3">
      <c r="C19924" s="13">
        <f t="shared" ca="1" si="1095"/>
        <v>1986.2094670587862</v>
      </c>
    </row>
    <row r="19925" spans="3:3">
      <c r="C19925" s="13">
        <f t="shared" ca="1" si="1095"/>
        <v>2014.5476364237959</v>
      </c>
    </row>
    <row r="19926" spans="3:3">
      <c r="C19926" s="13">
        <f t="shared" ca="1" si="1095"/>
        <v>2000.9552484340284</v>
      </c>
    </row>
    <row r="19927" spans="3:3">
      <c r="C19927" s="13">
        <f t="shared" ca="1" si="1095"/>
        <v>2012.6652871985473</v>
      </c>
    </row>
    <row r="19928" spans="3:3">
      <c r="C19928" s="13">
        <f t="shared" ref="C19928:C19991" ca="1" si="1096">NORMINV(RAND(),$D$3,$G$3)</f>
        <v>1990.0418989890081</v>
      </c>
    </row>
    <row r="19929" spans="3:3">
      <c r="C19929" s="13">
        <f t="shared" ca="1" si="1096"/>
        <v>2017.2039014220195</v>
      </c>
    </row>
    <row r="19930" spans="3:3">
      <c r="C19930" s="13">
        <f t="shared" ca="1" si="1096"/>
        <v>2019.1334269898914</v>
      </c>
    </row>
    <row r="19931" spans="3:3">
      <c r="C19931" s="13">
        <f t="shared" ca="1" si="1096"/>
        <v>2005.2690879216839</v>
      </c>
    </row>
    <row r="19932" spans="3:3">
      <c r="C19932" s="13">
        <f t="shared" ca="1" si="1096"/>
        <v>2000.5992925574114</v>
      </c>
    </row>
    <row r="19933" spans="3:3">
      <c r="C19933" s="13">
        <f t="shared" ca="1" si="1096"/>
        <v>2001.3975750571333</v>
      </c>
    </row>
    <row r="19934" spans="3:3">
      <c r="C19934" s="13">
        <f t="shared" ca="1" si="1096"/>
        <v>1994.6253766073521</v>
      </c>
    </row>
    <row r="19935" spans="3:3">
      <c r="C19935" s="13">
        <f t="shared" ca="1" si="1096"/>
        <v>1979.7971058749674</v>
      </c>
    </row>
    <row r="19936" spans="3:3">
      <c r="C19936" s="13">
        <f t="shared" ca="1" si="1096"/>
        <v>1981.7755896173423</v>
      </c>
    </row>
    <row r="19937" spans="3:3">
      <c r="C19937" s="13">
        <f t="shared" ca="1" si="1096"/>
        <v>1997.6224532318097</v>
      </c>
    </row>
    <row r="19938" spans="3:3">
      <c r="C19938" s="13">
        <f t="shared" ca="1" si="1096"/>
        <v>1995.8552638643841</v>
      </c>
    </row>
    <row r="19939" spans="3:3">
      <c r="C19939" s="13">
        <f t="shared" ca="1" si="1096"/>
        <v>1995.3199858120913</v>
      </c>
    </row>
    <row r="19940" spans="3:3">
      <c r="C19940" s="13">
        <f t="shared" ca="1" si="1096"/>
        <v>2003.3807231304747</v>
      </c>
    </row>
    <row r="19941" spans="3:3">
      <c r="C19941" s="13">
        <f t="shared" ca="1" si="1096"/>
        <v>2017.3551432656586</v>
      </c>
    </row>
    <row r="19942" spans="3:3">
      <c r="C19942" s="13">
        <f t="shared" ca="1" si="1096"/>
        <v>1998.6507969494728</v>
      </c>
    </row>
    <row r="19943" spans="3:3">
      <c r="C19943" s="13">
        <f t="shared" ca="1" si="1096"/>
        <v>1984.7267390860031</v>
      </c>
    </row>
    <row r="19944" spans="3:3">
      <c r="C19944" s="13">
        <f t="shared" ca="1" si="1096"/>
        <v>1997.9950648388067</v>
      </c>
    </row>
    <row r="19945" spans="3:3">
      <c r="C19945" s="13">
        <f t="shared" ca="1" si="1096"/>
        <v>1996.8422477966615</v>
      </c>
    </row>
    <row r="19946" spans="3:3">
      <c r="C19946" s="13">
        <f t="shared" ca="1" si="1096"/>
        <v>1997.2670320485422</v>
      </c>
    </row>
    <row r="19947" spans="3:3">
      <c r="C19947" s="13">
        <f t="shared" ca="1" si="1096"/>
        <v>1995.0019271172632</v>
      </c>
    </row>
    <row r="19948" spans="3:3">
      <c r="C19948" s="13">
        <f t="shared" ca="1" si="1096"/>
        <v>1999.1078002887757</v>
      </c>
    </row>
    <row r="19949" spans="3:3">
      <c r="C19949" s="13">
        <f t="shared" ca="1" si="1096"/>
        <v>1993.5690451904079</v>
      </c>
    </row>
    <row r="19950" spans="3:3">
      <c r="C19950" s="13">
        <f t="shared" ca="1" si="1096"/>
        <v>1991.5074293506211</v>
      </c>
    </row>
    <row r="19951" spans="3:3">
      <c r="C19951" s="13">
        <f t="shared" ca="1" si="1096"/>
        <v>1996.9629262658887</v>
      </c>
    </row>
    <row r="19952" spans="3:3">
      <c r="C19952" s="13">
        <f t="shared" ca="1" si="1096"/>
        <v>2007.6039884614538</v>
      </c>
    </row>
    <row r="19953" spans="3:3">
      <c r="C19953" s="13">
        <f t="shared" ca="1" si="1096"/>
        <v>1990.1909341102064</v>
      </c>
    </row>
    <row r="19954" spans="3:3">
      <c r="C19954" s="13">
        <f t="shared" ca="1" si="1096"/>
        <v>2001.7890254409895</v>
      </c>
    </row>
    <row r="19955" spans="3:3">
      <c r="C19955" s="13">
        <f t="shared" ca="1" si="1096"/>
        <v>2011.5336097844165</v>
      </c>
    </row>
    <row r="19956" spans="3:3">
      <c r="C19956" s="13">
        <f t="shared" ca="1" si="1096"/>
        <v>2006.2278821629411</v>
      </c>
    </row>
    <row r="19957" spans="3:3">
      <c r="C19957" s="13">
        <f t="shared" ca="1" si="1096"/>
        <v>1994.6805192938664</v>
      </c>
    </row>
    <row r="19958" spans="3:3">
      <c r="C19958" s="13">
        <f t="shared" ca="1" si="1096"/>
        <v>2006.6942707449514</v>
      </c>
    </row>
    <row r="19959" spans="3:3">
      <c r="C19959" s="13">
        <f t="shared" ca="1" si="1096"/>
        <v>1979.5437314999308</v>
      </c>
    </row>
    <row r="19960" spans="3:3">
      <c r="C19960" s="13">
        <f t="shared" ca="1" si="1096"/>
        <v>2002.5313525463323</v>
      </c>
    </row>
    <row r="19961" spans="3:3">
      <c r="C19961" s="13">
        <f t="shared" ca="1" si="1096"/>
        <v>1997.4270686399768</v>
      </c>
    </row>
    <row r="19962" spans="3:3">
      <c r="C19962" s="13">
        <f t="shared" ca="1" si="1096"/>
        <v>1989.4276575104509</v>
      </c>
    </row>
    <row r="19963" spans="3:3">
      <c r="C19963" s="13">
        <f t="shared" ca="1" si="1096"/>
        <v>2006.2300517998169</v>
      </c>
    </row>
    <row r="19964" spans="3:3">
      <c r="C19964" s="13">
        <f t="shared" ca="1" si="1096"/>
        <v>1987.223337459613</v>
      </c>
    </row>
    <row r="19965" spans="3:3">
      <c r="C19965" s="13">
        <f t="shared" ca="1" si="1096"/>
        <v>2009.57486016436</v>
      </c>
    </row>
    <row r="19966" spans="3:3">
      <c r="C19966" s="13">
        <f t="shared" ca="1" si="1096"/>
        <v>2011.1321149277535</v>
      </c>
    </row>
    <row r="19967" spans="3:3">
      <c r="C19967" s="13">
        <f t="shared" ca="1" si="1096"/>
        <v>2005.6056555080938</v>
      </c>
    </row>
    <row r="19968" spans="3:3">
      <c r="C19968" s="13">
        <f t="shared" ca="1" si="1096"/>
        <v>2011.7066595128056</v>
      </c>
    </row>
    <row r="19969" spans="3:3">
      <c r="C19969" s="13">
        <f t="shared" ca="1" si="1096"/>
        <v>1994.7043539060014</v>
      </c>
    </row>
    <row r="19970" spans="3:3">
      <c r="C19970" s="13">
        <f t="shared" ca="1" si="1096"/>
        <v>2001.1226430460474</v>
      </c>
    </row>
    <row r="19971" spans="3:3">
      <c r="C19971" s="13">
        <f t="shared" ca="1" si="1096"/>
        <v>2001.4931315970318</v>
      </c>
    </row>
    <row r="19972" spans="3:3">
      <c r="C19972" s="13">
        <f t="shared" ca="1" si="1096"/>
        <v>2002.6344200101169</v>
      </c>
    </row>
    <row r="19973" spans="3:3">
      <c r="C19973" s="13">
        <f t="shared" ca="1" si="1096"/>
        <v>1985.3275568469705</v>
      </c>
    </row>
    <row r="19974" spans="3:3">
      <c r="C19974" s="13">
        <f t="shared" ca="1" si="1096"/>
        <v>2003.9233472519152</v>
      </c>
    </row>
    <row r="19975" spans="3:3">
      <c r="C19975" s="13">
        <f t="shared" ca="1" si="1096"/>
        <v>2001.0878157707264</v>
      </c>
    </row>
    <row r="19976" spans="3:3">
      <c r="C19976" s="13">
        <f t="shared" ca="1" si="1096"/>
        <v>2018.7347350563082</v>
      </c>
    </row>
    <row r="19977" spans="3:3">
      <c r="C19977" s="13">
        <f t="shared" ca="1" si="1096"/>
        <v>2003.8213097240052</v>
      </c>
    </row>
    <row r="19978" spans="3:3">
      <c r="C19978" s="13">
        <f t="shared" ca="1" si="1096"/>
        <v>2011.8120319876066</v>
      </c>
    </row>
    <row r="19979" spans="3:3">
      <c r="C19979" s="13">
        <f t="shared" ca="1" si="1096"/>
        <v>1999.5753778716219</v>
      </c>
    </row>
    <row r="19980" spans="3:3">
      <c r="C19980" s="13">
        <f t="shared" ca="1" si="1096"/>
        <v>1993.2821619907345</v>
      </c>
    </row>
    <row r="19981" spans="3:3">
      <c r="C19981" s="13">
        <f t="shared" ca="1" si="1096"/>
        <v>1985.1000811511058</v>
      </c>
    </row>
    <row r="19982" spans="3:3">
      <c r="C19982" s="13">
        <f t="shared" ca="1" si="1096"/>
        <v>1998.322598474889</v>
      </c>
    </row>
    <row r="19983" spans="3:3">
      <c r="C19983" s="13">
        <f t="shared" ca="1" si="1096"/>
        <v>2000.2068680237157</v>
      </c>
    </row>
    <row r="19984" spans="3:3">
      <c r="C19984" s="13">
        <f t="shared" ca="1" si="1096"/>
        <v>1993.9978650628821</v>
      </c>
    </row>
    <row r="19985" spans="3:3">
      <c r="C19985" s="13">
        <f t="shared" ca="1" si="1096"/>
        <v>2006.3934646561679</v>
      </c>
    </row>
    <row r="19986" spans="3:3">
      <c r="C19986" s="13">
        <f t="shared" ca="1" si="1096"/>
        <v>1989.3035245262026</v>
      </c>
    </row>
    <row r="19987" spans="3:3">
      <c r="C19987" s="13">
        <f t="shared" ca="1" si="1096"/>
        <v>2005.2048931011543</v>
      </c>
    </row>
    <row r="19988" spans="3:3">
      <c r="C19988" s="13">
        <f t="shared" ca="1" si="1096"/>
        <v>2005.7927182212081</v>
      </c>
    </row>
    <row r="19989" spans="3:3">
      <c r="C19989" s="13">
        <f t="shared" ca="1" si="1096"/>
        <v>1991.7872889511523</v>
      </c>
    </row>
    <row r="19990" spans="3:3">
      <c r="C19990" s="13">
        <f t="shared" ca="1" si="1096"/>
        <v>1998.294552361303</v>
      </c>
    </row>
    <row r="19991" spans="3:3">
      <c r="C19991" s="13">
        <f t="shared" ca="1" si="1096"/>
        <v>1994.6739449409756</v>
      </c>
    </row>
    <row r="19992" spans="3:3">
      <c r="C19992" s="13">
        <f t="shared" ref="C19992:C20055" ca="1" si="1097">NORMINV(RAND(),$D$3,$G$3)</f>
        <v>2000.5602400726993</v>
      </c>
    </row>
    <row r="19993" spans="3:3">
      <c r="C19993" s="13">
        <f t="shared" ca="1" si="1097"/>
        <v>1991.2520577683815</v>
      </c>
    </row>
    <row r="19994" spans="3:3">
      <c r="C19994" s="13">
        <f t="shared" ca="1" si="1097"/>
        <v>1994.433768605121</v>
      </c>
    </row>
    <row r="19995" spans="3:3">
      <c r="C19995" s="13">
        <f t="shared" ca="1" si="1097"/>
        <v>2006.5504464239186</v>
      </c>
    </row>
    <row r="19996" spans="3:3">
      <c r="C19996" s="13">
        <f t="shared" ca="1" si="1097"/>
        <v>2004.2547146032844</v>
      </c>
    </row>
    <row r="19997" spans="3:3">
      <c r="C19997" s="13">
        <f t="shared" ca="1" si="1097"/>
        <v>1996.6019160490696</v>
      </c>
    </row>
    <row r="19998" spans="3:3">
      <c r="C19998" s="13">
        <f t="shared" ca="1" si="1097"/>
        <v>1994.1781715238146</v>
      </c>
    </row>
    <row r="19999" spans="3:3">
      <c r="C19999" s="13">
        <f t="shared" ca="1" si="1097"/>
        <v>1986.6223272843438</v>
      </c>
    </row>
    <row r="20000" spans="3:3">
      <c r="C20000" s="13">
        <f t="shared" ca="1" si="1097"/>
        <v>1998.4031155131943</v>
      </c>
    </row>
    <row r="20001" spans="3:3">
      <c r="C20001" s="13">
        <f t="shared" ca="1" si="1097"/>
        <v>2004.8858727689351</v>
      </c>
    </row>
    <row r="20002" spans="3:3">
      <c r="C20002" s="13">
        <f t="shared" ca="1" si="1097"/>
        <v>1991.1129001166687</v>
      </c>
    </row>
    <row r="20003" spans="3:3">
      <c r="C20003" s="13">
        <f t="shared" ca="1" si="1097"/>
        <v>2000.0290528564033</v>
      </c>
    </row>
    <row r="20004" spans="3:3">
      <c r="C20004" s="13">
        <f t="shared" ca="1" si="1097"/>
        <v>1998.4590727344321</v>
      </c>
    </row>
    <row r="20005" spans="3:3">
      <c r="C20005" s="13">
        <f t="shared" ca="1" si="1097"/>
        <v>2015.6632490518587</v>
      </c>
    </row>
    <row r="20006" spans="3:3">
      <c r="C20006" s="13">
        <f t="shared" ca="1" si="1097"/>
        <v>1986.4963375053005</v>
      </c>
    </row>
    <row r="20007" spans="3:3">
      <c r="C20007" s="13">
        <f t="shared" ca="1" si="1097"/>
        <v>1991.3204686492504</v>
      </c>
    </row>
    <row r="20008" spans="3:3">
      <c r="C20008" s="13">
        <f t="shared" ca="1" si="1097"/>
        <v>2014.1214569194801</v>
      </c>
    </row>
    <row r="20009" spans="3:3">
      <c r="C20009" s="13">
        <f t="shared" ca="1" si="1097"/>
        <v>1999.6667702716961</v>
      </c>
    </row>
    <row r="20010" spans="3:3">
      <c r="C20010" s="13">
        <f t="shared" ca="1" si="1097"/>
        <v>2000.9768299577036</v>
      </c>
    </row>
    <row r="20011" spans="3:3">
      <c r="C20011" s="13">
        <f t="shared" ca="1" si="1097"/>
        <v>1989.4811677864755</v>
      </c>
    </row>
    <row r="20012" spans="3:3">
      <c r="C20012" s="13">
        <f t="shared" ca="1" si="1097"/>
        <v>1990.3043392003731</v>
      </c>
    </row>
    <row r="20013" spans="3:3">
      <c r="C20013" s="13">
        <f t="shared" ca="1" si="1097"/>
        <v>1981.330379871376</v>
      </c>
    </row>
    <row r="20014" spans="3:3">
      <c r="C20014" s="13">
        <f t="shared" ca="1" si="1097"/>
        <v>1986.6263409977603</v>
      </c>
    </row>
    <row r="20015" spans="3:3">
      <c r="C20015" s="13">
        <f t="shared" ca="1" si="1097"/>
        <v>1993.8132027787931</v>
      </c>
    </row>
    <row r="20016" spans="3:3">
      <c r="C20016" s="13">
        <f t="shared" ca="1" si="1097"/>
        <v>1984.4794628632758</v>
      </c>
    </row>
    <row r="20017" spans="3:3">
      <c r="C20017" s="13">
        <f t="shared" ca="1" si="1097"/>
        <v>2000.9810287457913</v>
      </c>
    </row>
    <row r="20018" spans="3:3">
      <c r="C20018" s="13">
        <f t="shared" ca="1" si="1097"/>
        <v>1997.7483460956828</v>
      </c>
    </row>
    <row r="20019" spans="3:3">
      <c r="C20019" s="13">
        <f t="shared" ca="1" si="1097"/>
        <v>1999.7453133437773</v>
      </c>
    </row>
    <row r="20020" spans="3:3">
      <c r="C20020" s="13">
        <f t="shared" ca="1" si="1097"/>
        <v>2006.6127192664978</v>
      </c>
    </row>
    <row r="20021" spans="3:3">
      <c r="C20021" s="13">
        <f t="shared" ca="1" si="1097"/>
        <v>2008.5828904048346</v>
      </c>
    </row>
    <row r="20022" spans="3:3">
      <c r="C20022" s="13">
        <f t="shared" ca="1" si="1097"/>
        <v>2002.0859583257875</v>
      </c>
    </row>
    <row r="20023" spans="3:3">
      <c r="C20023" s="13">
        <f t="shared" ca="1" si="1097"/>
        <v>1993.831722759774</v>
      </c>
    </row>
    <row r="20024" spans="3:3">
      <c r="C20024" s="13">
        <f t="shared" ca="1" si="1097"/>
        <v>1989.4428022113141</v>
      </c>
    </row>
    <row r="20025" spans="3:3">
      <c r="C20025" s="13">
        <f t="shared" ca="1" si="1097"/>
        <v>2025.8567256048407</v>
      </c>
    </row>
    <row r="20026" spans="3:3">
      <c r="C20026" s="13">
        <f t="shared" ca="1" si="1097"/>
        <v>1987.2747048171846</v>
      </c>
    </row>
    <row r="20027" spans="3:3">
      <c r="C20027" s="13">
        <f t="shared" ca="1" si="1097"/>
        <v>2001.2490835288907</v>
      </c>
    </row>
    <row r="20028" spans="3:3">
      <c r="C20028" s="13">
        <f t="shared" ca="1" si="1097"/>
        <v>2000.5578591417395</v>
      </c>
    </row>
    <row r="20029" spans="3:3">
      <c r="C20029" s="13">
        <f t="shared" ca="1" si="1097"/>
        <v>2004.407463009959</v>
      </c>
    </row>
    <row r="20030" spans="3:3">
      <c r="C20030" s="13">
        <f t="shared" ca="1" si="1097"/>
        <v>1995.2196442323857</v>
      </c>
    </row>
    <row r="20031" spans="3:3">
      <c r="C20031" s="13">
        <f t="shared" ca="1" si="1097"/>
        <v>1999.3916343201047</v>
      </c>
    </row>
    <row r="20032" spans="3:3">
      <c r="C20032" s="13">
        <f t="shared" ca="1" si="1097"/>
        <v>2013.343870815356</v>
      </c>
    </row>
    <row r="20033" spans="3:3">
      <c r="C20033" s="13">
        <f t="shared" ca="1" si="1097"/>
        <v>1987.6169384522623</v>
      </c>
    </row>
    <row r="20034" spans="3:3">
      <c r="C20034" s="13">
        <f t="shared" ca="1" si="1097"/>
        <v>1994.70588492871</v>
      </c>
    </row>
    <row r="20035" spans="3:3">
      <c r="C20035" s="13">
        <f t="shared" ca="1" si="1097"/>
        <v>1996.6838021564638</v>
      </c>
    </row>
    <row r="20036" spans="3:3">
      <c r="C20036" s="13">
        <f t="shared" ca="1" si="1097"/>
        <v>1989.0136928838936</v>
      </c>
    </row>
    <row r="20037" spans="3:3">
      <c r="C20037" s="13">
        <f t="shared" ca="1" si="1097"/>
        <v>1974.721116818054</v>
      </c>
    </row>
    <row r="20038" spans="3:3">
      <c r="C20038" s="13">
        <f t="shared" ca="1" si="1097"/>
        <v>1978.917428328378</v>
      </c>
    </row>
    <row r="20039" spans="3:3">
      <c r="C20039" s="13">
        <f t="shared" ca="1" si="1097"/>
        <v>1994.2298813406146</v>
      </c>
    </row>
    <row r="20040" spans="3:3">
      <c r="C20040" s="13">
        <f t="shared" ca="1" si="1097"/>
        <v>1994.3568611168096</v>
      </c>
    </row>
    <row r="20041" spans="3:3">
      <c r="C20041" s="13">
        <f t="shared" ca="1" si="1097"/>
        <v>1992.2972848870365</v>
      </c>
    </row>
    <row r="20042" spans="3:3">
      <c r="C20042" s="13">
        <f t="shared" ca="1" si="1097"/>
        <v>1996.4127936099535</v>
      </c>
    </row>
    <row r="20043" spans="3:3">
      <c r="C20043" s="13">
        <f t="shared" ca="1" si="1097"/>
        <v>1985.4872712891342</v>
      </c>
    </row>
    <row r="20044" spans="3:3">
      <c r="C20044" s="13">
        <f t="shared" ca="1" si="1097"/>
        <v>2022.5321340872795</v>
      </c>
    </row>
    <row r="20045" spans="3:3">
      <c r="C20045" s="13">
        <f t="shared" ca="1" si="1097"/>
        <v>1994.9950633896717</v>
      </c>
    </row>
    <row r="20046" spans="3:3">
      <c r="C20046" s="13">
        <f t="shared" ca="1" si="1097"/>
        <v>1983.4020500198728</v>
      </c>
    </row>
    <row r="20047" spans="3:3">
      <c r="C20047" s="13">
        <f t="shared" ca="1" si="1097"/>
        <v>1995.1053875844689</v>
      </c>
    </row>
    <row r="20048" spans="3:3">
      <c r="C20048" s="13">
        <f t="shared" ca="1" si="1097"/>
        <v>2007.7722499422166</v>
      </c>
    </row>
    <row r="20049" spans="3:3">
      <c r="C20049" s="13">
        <f t="shared" ca="1" si="1097"/>
        <v>2013.1667010976614</v>
      </c>
    </row>
    <row r="20050" spans="3:3">
      <c r="C20050" s="13">
        <f t="shared" ca="1" si="1097"/>
        <v>1992.0232793765431</v>
      </c>
    </row>
    <row r="20051" spans="3:3">
      <c r="C20051" s="13">
        <f t="shared" ca="1" si="1097"/>
        <v>1996.9727230271797</v>
      </c>
    </row>
    <row r="20052" spans="3:3">
      <c r="C20052" s="13">
        <f t="shared" ca="1" si="1097"/>
        <v>1989.8477719788916</v>
      </c>
    </row>
    <row r="20053" spans="3:3">
      <c r="C20053" s="13">
        <f t="shared" ca="1" si="1097"/>
        <v>2012.345296388027</v>
      </c>
    </row>
    <row r="20054" spans="3:3">
      <c r="C20054" s="13">
        <f t="shared" ca="1" si="1097"/>
        <v>2024.0539460088401</v>
      </c>
    </row>
    <row r="20055" spans="3:3">
      <c r="C20055" s="13">
        <f t="shared" ca="1" si="1097"/>
        <v>1993.0452624435288</v>
      </c>
    </row>
    <row r="20056" spans="3:3">
      <c r="C20056" s="13">
        <f t="shared" ref="C20056:C20119" ca="1" si="1098">NORMINV(RAND(),$D$3,$G$3)</f>
        <v>2003.7817423102258</v>
      </c>
    </row>
    <row r="20057" spans="3:3">
      <c r="C20057" s="13">
        <f t="shared" ca="1" si="1098"/>
        <v>2005.0683167219161</v>
      </c>
    </row>
    <row r="20058" spans="3:3">
      <c r="C20058" s="13">
        <f t="shared" ca="1" si="1098"/>
        <v>2029.0136922446131</v>
      </c>
    </row>
    <row r="20059" spans="3:3">
      <c r="C20059" s="13">
        <f t="shared" ca="1" si="1098"/>
        <v>2006.8368045261925</v>
      </c>
    </row>
    <row r="20060" spans="3:3">
      <c r="C20060" s="13">
        <f t="shared" ca="1" si="1098"/>
        <v>1987.5795796482239</v>
      </c>
    </row>
    <row r="20061" spans="3:3">
      <c r="C20061" s="13">
        <f t="shared" ca="1" si="1098"/>
        <v>2002.3032026982478</v>
      </c>
    </row>
    <row r="20062" spans="3:3">
      <c r="C20062" s="13">
        <f t="shared" ca="1" si="1098"/>
        <v>1995.5953661471299</v>
      </c>
    </row>
    <row r="20063" spans="3:3">
      <c r="C20063" s="13">
        <f t="shared" ca="1" si="1098"/>
        <v>1990.1464233468216</v>
      </c>
    </row>
    <row r="20064" spans="3:3">
      <c r="C20064" s="13">
        <f t="shared" ca="1" si="1098"/>
        <v>2025.5159999828106</v>
      </c>
    </row>
    <row r="20065" spans="3:3">
      <c r="C20065" s="13">
        <f t="shared" ca="1" si="1098"/>
        <v>1994.0384326709807</v>
      </c>
    </row>
    <row r="20066" spans="3:3">
      <c r="C20066" s="13">
        <f t="shared" ca="1" si="1098"/>
        <v>2001.2320267797122</v>
      </c>
    </row>
    <row r="20067" spans="3:3">
      <c r="C20067" s="13">
        <f t="shared" ca="1" si="1098"/>
        <v>2006.8514557152193</v>
      </c>
    </row>
    <row r="20068" spans="3:3">
      <c r="C20068" s="13">
        <f t="shared" ca="1" si="1098"/>
        <v>2007.5707800308246</v>
      </c>
    </row>
    <row r="20069" spans="3:3">
      <c r="C20069" s="13">
        <f t="shared" ca="1" si="1098"/>
        <v>1976.1901605867988</v>
      </c>
    </row>
    <row r="20070" spans="3:3">
      <c r="C20070" s="13">
        <f t="shared" ca="1" si="1098"/>
        <v>1993.6404535957677</v>
      </c>
    </row>
    <row r="20071" spans="3:3">
      <c r="C20071" s="13">
        <f t="shared" ca="1" si="1098"/>
        <v>1984.9690237203799</v>
      </c>
    </row>
    <row r="20072" spans="3:3">
      <c r="C20072" s="13">
        <f t="shared" ca="1" si="1098"/>
        <v>2008.7123398042504</v>
      </c>
    </row>
    <row r="20073" spans="3:3">
      <c r="C20073" s="13">
        <f t="shared" ca="1" si="1098"/>
        <v>2005.7604425705722</v>
      </c>
    </row>
    <row r="20074" spans="3:3">
      <c r="C20074" s="13">
        <f t="shared" ca="1" si="1098"/>
        <v>2002.7074535826407</v>
      </c>
    </row>
    <row r="20075" spans="3:3">
      <c r="C20075" s="13">
        <f t="shared" ca="1" si="1098"/>
        <v>2005.4707138998897</v>
      </c>
    </row>
    <row r="20076" spans="3:3">
      <c r="C20076" s="13">
        <f t="shared" ca="1" si="1098"/>
        <v>1979.7534584085424</v>
      </c>
    </row>
    <row r="20077" spans="3:3">
      <c r="C20077" s="13">
        <f t="shared" ca="1" si="1098"/>
        <v>1994.8443280417266</v>
      </c>
    </row>
    <row r="20078" spans="3:3">
      <c r="C20078" s="13">
        <f t="shared" ca="1" si="1098"/>
        <v>1991.321262163031</v>
      </c>
    </row>
    <row r="20079" spans="3:3">
      <c r="C20079" s="13">
        <f t="shared" ca="1" si="1098"/>
        <v>1987.8815482430007</v>
      </c>
    </row>
    <row r="20080" spans="3:3">
      <c r="C20080" s="13">
        <f t="shared" ca="1" si="1098"/>
        <v>2006.6236983783028</v>
      </c>
    </row>
    <row r="20081" spans="3:3">
      <c r="C20081" s="13">
        <f t="shared" ca="1" si="1098"/>
        <v>1983.1893069390326</v>
      </c>
    </row>
    <row r="20082" spans="3:3">
      <c r="C20082" s="13">
        <f t="shared" ca="1" si="1098"/>
        <v>2016.6238781892066</v>
      </c>
    </row>
    <row r="20083" spans="3:3">
      <c r="C20083" s="13">
        <f t="shared" ca="1" si="1098"/>
        <v>2001.2533446383397</v>
      </c>
    </row>
    <row r="20084" spans="3:3">
      <c r="C20084" s="13">
        <f t="shared" ca="1" si="1098"/>
        <v>2015.0354200377344</v>
      </c>
    </row>
    <row r="20085" spans="3:3">
      <c r="C20085" s="13">
        <f t="shared" ca="1" si="1098"/>
        <v>2023.9488734648316</v>
      </c>
    </row>
    <row r="20086" spans="3:3">
      <c r="C20086" s="13">
        <f t="shared" ca="1" si="1098"/>
        <v>2002.6902483150918</v>
      </c>
    </row>
    <row r="20087" spans="3:3">
      <c r="C20087" s="13">
        <f t="shared" ca="1" si="1098"/>
        <v>1991.7234003766971</v>
      </c>
    </row>
    <row r="20088" spans="3:3">
      <c r="C20088" s="13">
        <f t="shared" ca="1" si="1098"/>
        <v>1980.1877830917142</v>
      </c>
    </row>
    <row r="20089" spans="3:3">
      <c r="C20089" s="13">
        <f t="shared" ca="1" si="1098"/>
        <v>1996.8665452305959</v>
      </c>
    </row>
    <row r="20090" spans="3:3">
      <c r="C20090" s="13">
        <f t="shared" ca="1" si="1098"/>
        <v>1983.6256385476959</v>
      </c>
    </row>
    <row r="20091" spans="3:3">
      <c r="C20091" s="13">
        <f t="shared" ca="1" si="1098"/>
        <v>1994.1465788861051</v>
      </c>
    </row>
    <row r="20092" spans="3:3">
      <c r="C20092" s="13">
        <f t="shared" ca="1" si="1098"/>
        <v>1993.9918854777632</v>
      </c>
    </row>
    <row r="20093" spans="3:3">
      <c r="C20093" s="13">
        <f t="shared" ca="1" si="1098"/>
        <v>1993.2904264161198</v>
      </c>
    </row>
    <row r="20094" spans="3:3">
      <c r="C20094" s="13">
        <f t="shared" ca="1" si="1098"/>
        <v>2004.6359357619219</v>
      </c>
    </row>
    <row r="20095" spans="3:3">
      <c r="C20095" s="13">
        <f t="shared" ca="1" si="1098"/>
        <v>1978.2090036612308</v>
      </c>
    </row>
    <row r="20096" spans="3:3">
      <c r="C20096" s="13">
        <f t="shared" ca="1" si="1098"/>
        <v>2007.6150373134285</v>
      </c>
    </row>
    <row r="20097" spans="3:3">
      <c r="C20097" s="13">
        <f t="shared" ca="1" si="1098"/>
        <v>2011.6507871091471</v>
      </c>
    </row>
    <row r="20098" spans="3:3">
      <c r="C20098" s="13">
        <f t="shared" ca="1" si="1098"/>
        <v>1998.3104901853474</v>
      </c>
    </row>
    <row r="20099" spans="3:3">
      <c r="C20099" s="13">
        <f t="shared" ca="1" si="1098"/>
        <v>2013.7637219750361</v>
      </c>
    </row>
    <row r="20100" spans="3:3">
      <c r="C20100" s="13">
        <f t="shared" ca="1" si="1098"/>
        <v>1996.3410085076493</v>
      </c>
    </row>
    <row r="20101" spans="3:3">
      <c r="C20101" s="13">
        <f t="shared" ca="1" si="1098"/>
        <v>1970.4747252639916</v>
      </c>
    </row>
    <row r="20102" spans="3:3">
      <c r="C20102" s="13">
        <f t="shared" ca="1" si="1098"/>
        <v>2016.318973762516</v>
      </c>
    </row>
    <row r="20103" spans="3:3">
      <c r="C20103" s="13">
        <f t="shared" ca="1" si="1098"/>
        <v>1977.2658407007857</v>
      </c>
    </row>
    <row r="20104" spans="3:3">
      <c r="C20104" s="13">
        <f t="shared" ca="1" si="1098"/>
        <v>1994.0079882642201</v>
      </c>
    </row>
    <row r="20105" spans="3:3">
      <c r="C20105" s="13">
        <f t="shared" ca="1" si="1098"/>
        <v>2007.1837381511684</v>
      </c>
    </row>
    <row r="20106" spans="3:3">
      <c r="C20106" s="13">
        <f t="shared" ca="1" si="1098"/>
        <v>1993.2423543571203</v>
      </c>
    </row>
    <row r="20107" spans="3:3">
      <c r="C20107" s="13">
        <f t="shared" ca="1" si="1098"/>
        <v>1981.3238276453772</v>
      </c>
    </row>
    <row r="20108" spans="3:3">
      <c r="C20108" s="13">
        <f t="shared" ca="1" si="1098"/>
        <v>2008.1182003783638</v>
      </c>
    </row>
    <row r="20109" spans="3:3">
      <c r="C20109" s="13">
        <f t="shared" ca="1" si="1098"/>
        <v>2019.7528797476646</v>
      </c>
    </row>
    <row r="20110" spans="3:3">
      <c r="C20110" s="13">
        <f t="shared" ca="1" si="1098"/>
        <v>1995.5322284997087</v>
      </c>
    </row>
    <row r="20111" spans="3:3">
      <c r="C20111" s="13">
        <f t="shared" ca="1" si="1098"/>
        <v>2000.4164408842425</v>
      </c>
    </row>
    <row r="20112" spans="3:3">
      <c r="C20112" s="13">
        <f t="shared" ca="1" si="1098"/>
        <v>2006.1641758344417</v>
      </c>
    </row>
    <row r="20113" spans="3:3">
      <c r="C20113" s="13">
        <f t="shared" ca="1" si="1098"/>
        <v>1974.9017675063401</v>
      </c>
    </row>
    <row r="20114" spans="3:3">
      <c r="C20114" s="13">
        <f t="shared" ca="1" si="1098"/>
        <v>2002.0451023994917</v>
      </c>
    </row>
    <row r="20115" spans="3:3">
      <c r="C20115" s="13">
        <f t="shared" ca="1" si="1098"/>
        <v>1998.4544597847794</v>
      </c>
    </row>
    <row r="20116" spans="3:3">
      <c r="C20116" s="13">
        <f t="shared" ca="1" si="1098"/>
        <v>2005.5752387598645</v>
      </c>
    </row>
    <row r="20117" spans="3:3">
      <c r="C20117" s="13">
        <f t="shared" ca="1" si="1098"/>
        <v>1996.374967738926</v>
      </c>
    </row>
    <row r="20118" spans="3:3">
      <c r="C20118" s="13">
        <f t="shared" ca="1" si="1098"/>
        <v>2005.2617333855078</v>
      </c>
    </row>
    <row r="20119" spans="3:3">
      <c r="C20119" s="13">
        <f t="shared" ca="1" si="1098"/>
        <v>2019.4260992864438</v>
      </c>
    </row>
    <row r="20120" spans="3:3">
      <c r="C20120" s="13">
        <f t="shared" ref="C20120:C20183" ca="1" si="1099">NORMINV(RAND(),$D$3,$G$3)</f>
        <v>2001.8131583417221</v>
      </c>
    </row>
    <row r="20121" spans="3:3">
      <c r="C20121" s="13">
        <f t="shared" ca="1" si="1099"/>
        <v>1983.9913977797191</v>
      </c>
    </row>
    <row r="20122" spans="3:3">
      <c r="C20122" s="13">
        <f t="shared" ca="1" si="1099"/>
        <v>1991.3096817911908</v>
      </c>
    </row>
    <row r="20123" spans="3:3">
      <c r="C20123" s="13">
        <f t="shared" ca="1" si="1099"/>
        <v>2005.3851956335752</v>
      </c>
    </row>
    <row r="20124" spans="3:3">
      <c r="C20124" s="13">
        <f t="shared" ca="1" si="1099"/>
        <v>2014.6945103345226</v>
      </c>
    </row>
    <row r="20125" spans="3:3">
      <c r="C20125" s="13">
        <f t="shared" ca="1" si="1099"/>
        <v>1988.3690310319182</v>
      </c>
    </row>
    <row r="20126" spans="3:3">
      <c r="C20126" s="13">
        <f t="shared" ca="1" si="1099"/>
        <v>1995.7869417585671</v>
      </c>
    </row>
    <row r="20127" spans="3:3">
      <c r="C20127" s="13">
        <f t="shared" ca="1" si="1099"/>
        <v>2005.102417720128</v>
      </c>
    </row>
    <row r="20128" spans="3:3">
      <c r="C20128" s="13">
        <f t="shared" ca="1" si="1099"/>
        <v>1977.6171046978841</v>
      </c>
    </row>
    <row r="20129" spans="3:3">
      <c r="C20129" s="13">
        <f t="shared" ca="1" si="1099"/>
        <v>1995.0707613218733</v>
      </c>
    </row>
    <row r="20130" spans="3:3">
      <c r="C20130" s="13">
        <f t="shared" ca="1" si="1099"/>
        <v>2001.7545721441643</v>
      </c>
    </row>
    <row r="20131" spans="3:3">
      <c r="C20131" s="13">
        <f t="shared" ca="1" si="1099"/>
        <v>1992.4752899100502</v>
      </c>
    </row>
    <row r="20132" spans="3:3">
      <c r="C20132" s="13">
        <f t="shared" ca="1" si="1099"/>
        <v>2007.3338765943936</v>
      </c>
    </row>
    <row r="20133" spans="3:3">
      <c r="C20133" s="13">
        <f t="shared" ca="1" si="1099"/>
        <v>2005.8912890036408</v>
      </c>
    </row>
    <row r="20134" spans="3:3">
      <c r="C20134" s="13">
        <f t="shared" ca="1" si="1099"/>
        <v>2005.6576559240311</v>
      </c>
    </row>
    <row r="20135" spans="3:3">
      <c r="C20135" s="13">
        <f t="shared" ca="1" si="1099"/>
        <v>2007.6389480256705</v>
      </c>
    </row>
    <row r="20136" spans="3:3">
      <c r="C20136" s="13">
        <f t="shared" ca="1" si="1099"/>
        <v>1998.8070521461361</v>
      </c>
    </row>
    <row r="20137" spans="3:3">
      <c r="C20137" s="13">
        <f t="shared" ca="1" si="1099"/>
        <v>1982.647143108353</v>
      </c>
    </row>
    <row r="20138" spans="3:3">
      <c r="C20138" s="13">
        <f t="shared" ca="1" si="1099"/>
        <v>1979.8764000014264</v>
      </c>
    </row>
    <row r="20139" spans="3:3">
      <c r="C20139" s="13">
        <f t="shared" ca="1" si="1099"/>
        <v>2001.5827297388723</v>
      </c>
    </row>
    <row r="20140" spans="3:3">
      <c r="C20140" s="13">
        <f t="shared" ca="1" si="1099"/>
        <v>1990.1421856912664</v>
      </c>
    </row>
    <row r="20141" spans="3:3">
      <c r="C20141" s="13">
        <f t="shared" ca="1" si="1099"/>
        <v>2003.6880171594116</v>
      </c>
    </row>
    <row r="20142" spans="3:3">
      <c r="C20142" s="13">
        <f t="shared" ca="1" si="1099"/>
        <v>2001.2857098876461</v>
      </c>
    </row>
    <row r="20143" spans="3:3">
      <c r="C20143" s="13">
        <f t="shared" ca="1" si="1099"/>
        <v>1986.756254287425</v>
      </c>
    </row>
    <row r="20144" spans="3:3">
      <c r="C20144" s="13">
        <f t="shared" ca="1" si="1099"/>
        <v>2002.1204416324265</v>
      </c>
    </row>
    <row r="20145" spans="3:3">
      <c r="C20145" s="13">
        <f t="shared" ca="1" si="1099"/>
        <v>2001.4930235524037</v>
      </c>
    </row>
    <row r="20146" spans="3:3">
      <c r="C20146" s="13">
        <f t="shared" ca="1" si="1099"/>
        <v>1996.4508837193357</v>
      </c>
    </row>
    <row r="20147" spans="3:3">
      <c r="C20147" s="13">
        <f t="shared" ca="1" si="1099"/>
        <v>1985.8588440299216</v>
      </c>
    </row>
    <row r="20148" spans="3:3">
      <c r="C20148" s="13">
        <f t="shared" ca="1" si="1099"/>
        <v>2002.6363768513329</v>
      </c>
    </row>
    <row r="20149" spans="3:3">
      <c r="C20149" s="13">
        <f t="shared" ca="1" si="1099"/>
        <v>1983.7208473414223</v>
      </c>
    </row>
    <row r="20150" spans="3:3">
      <c r="C20150" s="13">
        <f t="shared" ca="1" si="1099"/>
        <v>1992.1451741071126</v>
      </c>
    </row>
    <row r="20151" spans="3:3">
      <c r="C20151" s="13">
        <f t="shared" ca="1" si="1099"/>
        <v>2031.2816042232475</v>
      </c>
    </row>
    <row r="20152" spans="3:3">
      <c r="C20152" s="13">
        <f t="shared" ca="1" si="1099"/>
        <v>1998.2486587222816</v>
      </c>
    </row>
    <row r="20153" spans="3:3">
      <c r="C20153" s="13">
        <f t="shared" ca="1" si="1099"/>
        <v>1985.3624139295159</v>
      </c>
    </row>
    <row r="20154" spans="3:3">
      <c r="C20154" s="13">
        <f t="shared" ca="1" si="1099"/>
        <v>1986.9634996309896</v>
      </c>
    </row>
    <row r="20155" spans="3:3">
      <c r="C20155" s="13">
        <f t="shared" ca="1" si="1099"/>
        <v>2015.962351891015</v>
      </c>
    </row>
    <row r="20156" spans="3:3">
      <c r="C20156" s="13">
        <f t="shared" ca="1" si="1099"/>
        <v>2003.4215694008549</v>
      </c>
    </row>
    <row r="20157" spans="3:3">
      <c r="C20157" s="13">
        <f t="shared" ca="1" si="1099"/>
        <v>1994.0062468958743</v>
      </c>
    </row>
    <row r="20158" spans="3:3">
      <c r="C20158" s="13">
        <f t="shared" ca="1" si="1099"/>
        <v>1995.5561105639997</v>
      </c>
    </row>
    <row r="20159" spans="3:3">
      <c r="C20159" s="13">
        <f t="shared" ca="1" si="1099"/>
        <v>2001.1957812375042</v>
      </c>
    </row>
    <row r="20160" spans="3:3">
      <c r="C20160" s="13">
        <f t="shared" ca="1" si="1099"/>
        <v>2006.4009596100941</v>
      </c>
    </row>
    <row r="20161" spans="3:3">
      <c r="C20161" s="13">
        <f t="shared" ca="1" si="1099"/>
        <v>2007.4212753599352</v>
      </c>
    </row>
    <row r="20162" spans="3:3">
      <c r="C20162" s="13">
        <f t="shared" ca="1" si="1099"/>
        <v>1993.8642706554604</v>
      </c>
    </row>
    <row r="20163" spans="3:3">
      <c r="C20163" s="13">
        <f t="shared" ca="1" si="1099"/>
        <v>1992.0530876612279</v>
      </c>
    </row>
    <row r="20164" spans="3:3">
      <c r="C20164" s="13">
        <f t="shared" ca="1" si="1099"/>
        <v>1993.225047082937</v>
      </c>
    </row>
    <row r="20165" spans="3:3">
      <c r="C20165" s="13">
        <f t="shared" ca="1" si="1099"/>
        <v>2013.5868620210522</v>
      </c>
    </row>
    <row r="20166" spans="3:3">
      <c r="C20166" s="13">
        <f t="shared" ca="1" si="1099"/>
        <v>2006.5577140674711</v>
      </c>
    </row>
    <row r="20167" spans="3:3">
      <c r="C20167" s="13">
        <f t="shared" ca="1" si="1099"/>
        <v>2000.0113783103063</v>
      </c>
    </row>
    <row r="20168" spans="3:3">
      <c r="C20168" s="13">
        <f t="shared" ca="1" si="1099"/>
        <v>2012.8098145801885</v>
      </c>
    </row>
    <row r="20169" spans="3:3">
      <c r="C20169" s="13">
        <f t="shared" ca="1" si="1099"/>
        <v>1975.5042870780424</v>
      </c>
    </row>
    <row r="20170" spans="3:3">
      <c r="C20170" s="13">
        <f t="shared" ca="1" si="1099"/>
        <v>2003.0611571138595</v>
      </c>
    </row>
    <row r="20171" spans="3:3">
      <c r="C20171" s="13">
        <f t="shared" ca="1" si="1099"/>
        <v>2006.0082903678694</v>
      </c>
    </row>
    <row r="20172" spans="3:3">
      <c r="C20172" s="13">
        <f t="shared" ca="1" si="1099"/>
        <v>1996.5092488425598</v>
      </c>
    </row>
    <row r="20173" spans="3:3">
      <c r="C20173" s="13">
        <f t="shared" ca="1" si="1099"/>
        <v>1994.4095614760254</v>
      </c>
    </row>
    <row r="20174" spans="3:3">
      <c r="C20174" s="13">
        <f t="shared" ca="1" si="1099"/>
        <v>2013.535904577222</v>
      </c>
    </row>
    <row r="20175" spans="3:3">
      <c r="C20175" s="13">
        <f t="shared" ca="1" si="1099"/>
        <v>1990.025488580389</v>
      </c>
    </row>
    <row r="20176" spans="3:3">
      <c r="C20176" s="13">
        <f t="shared" ca="1" si="1099"/>
        <v>1993.2452312447538</v>
      </c>
    </row>
    <row r="20177" spans="3:3">
      <c r="C20177" s="13">
        <f t="shared" ca="1" si="1099"/>
        <v>2002.4104705748794</v>
      </c>
    </row>
    <row r="20178" spans="3:3">
      <c r="C20178" s="13">
        <f t="shared" ca="1" si="1099"/>
        <v>2008.6994399111704</v>
      </c>
    </row>
    <row r="20179" spans="3:3">
      <c r="C20179" s="13">
        <f t="shared" ca="1" si="1099"/>
        <v>1989.2359238917584</v>
      </c>
    </row>
    <row r="20180" spans="3:3">
      <c r="C20180" s="13">
        <f t="shared" ca="1" si="1099"/>
        <v>1997.8548513951584</v>
      </c>
    </row>
    <row r="20181" spans="3:3">
      <c r="C20181" s="13">
        <f t="shared" ca="1" si="1099"/>
        <v>1989.6966141121236</v>
      </c>
    </row>
    <row r="20182" spans="3:3">
      <c r="C20182" s="13">
        <f t="shared" ca="1" si="1099"/>
        <v>2015.2549038063296</v>
      </c>
    </row>
    <row r="20183" spans="3:3">
      <c r="C20183" s="13">
        <f t="shared" ca="1" si="1099"/>
        <v>1994.3476103044995</v>
      </c>
    </row>
    <row r="20184" spans="3:3">
      <c r="C20184" s="13">
        <f t="shared" ref="C20184:C20247" ca="1" si="1100">NORMINV(RAND(),$D$3,$G$3)</f>
        <v>2005.5238878820701</v>
      </c>
    </row>
    <row r="20185" spans="3:3">
      <c r="C20185" s="13">
        <f t="shared" ca="1" si="1100"/>
        <v>1984.8102491481716</v>
      </c>
    </row>
    <row r="20186" spans="3:3">
      <c r="C20186" s="13">
        <f t="shared" ca="1" si="1100"/>
        <v>2004.3710017961071</v>
      </c>
    </row>
    <row r="20187" spans="3:3">
      <c r="C20187" s="13">
        <f t="shared" ca="1" si="1100"/>
        <v>2019.160046453225</v>
      </c>
    </row>
    <row r="20188" spans="3:3">
      <c r="C20188" s="13">
        <f t="shared" ca="1" si="1100"/>
        <v>1998.8917293136221</v>
      </c>
    </row>
    <row r="20189" spans="3:3">
      <c r="C20189" s="13">
        <f t="shared" ca="1" si="1100"/>
        <v>1996.4471730367268</v>
      </c>
    </row>
    <row r="20190" spans="3:3">
      <c r="C20190" s="13">
        <f t="shared" ca="1" si="1100"/>
        <v>1989.5797989138052</v>
      </c>
    </row>
    <row r="20191" spans="3:3">
      <c r="C20191" s="13">
        <f t="shared" ca="1" si="1100"/>
        <v>2000.4457423603178</v>
      </c>
    </row>
    <row r="20192" spans="3:3">
      <c r="C20192" s="13">
        <f t="shared" ca="1" si="1100"/>
        <v>1987.7759590830947</v>
      </c>
    </row>
    <row r="20193" spans="3:3">
      <c r="C20193" s="13">
        <f t="shared" ca="1" si="1100"/>
        <v>2006.2719436300313</v>
      </c>
    </row>
    <row r="20194" spans="3:3">
      <c r="C20194" s="13">
        <f t="shared" ca="1" si="1100"/>
        <v>1987.6331382065512</v>
      </c>
    </row>
    <row r="20195" spans="3:3">
      <c r="C20195" s="13">
        <f t="shared" ca="1" si="1100"/>
        <v>1999.4957362843229</v>
      </c>
    </row>
    <row r="20196" spans="3:3">
      <c r="C20196" s="13">
        <f t="shared" ca="1" si="1100"/>
        <v>2017.2418483536471</v>
      </c>
    </row>
    <row r="20197" spans="3:3">
      <c r="C20197" s="13">
        <f t="shared" ca="1" si="1100"/>
        <v>1997.0017480774452</v>
      </c>
    </row>
    <row r="20198" spans="3:3">
      <c r="C20198" s="13">
        <f t="shared" ca="1" si="1100"/>
        <v>2013.7441146060944</v>
      </c>
    </row>
    <row r="20199" spans="3:3">
      <c r="C20199" s="13">
        <f t="shared" ca="1" si="1100"/>
        <v>2012.2092431023293</v>
      </c>
    </row>
    <row r="20200" spans="3:3">
      <c r="C20200" s="13">
        <f t="shared" ca="1" si="1100"/>
        <v>1984.8656419682725</v>
      </c>
    </row>
    <row r="20201" spans="3:3">
      <c r="C20201" s="13">
        <f t="shared" ca="1" si="1100"/>
        <v>2005.7795644409014</v>
      </c>
    </row>
    <row r="20202" spans="3:3">
      <c r="C20202" s="13">
        <f t="shared" ca="1" si="1100"/>
        <v>1987.8418001180023</v>
      </c>
    </row>
    <row r="20203" spans="3:3">
      <c r="C20203" s="13">
        <f t="shared" ca="1" si="1100"/>
        <v>1996.2145364087689</v>
      </c>
    </row>
    <row r="20204" spans="3:3">
      <c r="C20204" s="13">
        <f t="shared" ca="1" si="1100"/>
        <v>1998.9371011381313</v>
      </c>
    </row>
    <row r="20205" spans="3:3">
      <c r="C20205" s="13">
        <f t="shared" ca="1" si="1100"/>
        <v>1995.6490204317424</v>
      </c>
    </row>
    <row r="20206" spans="3:3">
      <c r="C20206" s="13">
        <f t="shared" ca="1" si="1100"/>
        <v>1987.8885343207476</v>
      </c>
    </row>
    <row r="20207" spans="3:3">
      <c r="C20207" s="13">
        <f t="shared" ca="1" si="1100"/>
        <v>1986.8483168077678</v>
      </c>
    </row>
    <row r="20208" spans="3:3">
      <c r="C20208" s="13">
        <f t="shared" ca="1" si="1100"/>
        <v>1987.2087888237561</v>
      </c>
    </row>
    <row r="20209" spans="3:3">
      <c r="C20209" s="13">
        <f t="shared" ca="1" si="1100"/>
        <v>2011.379303645439</v>
      </c>
    </row>
    <row r="20210" spans="3:3">
      <c r="C20210" s="13">
        <f t="shared" ca="1" si="1100"/>
        <v>1994.0249070051743</v>
      </c>
    </row>
    <row r="20211" spans="3:3">
      <c r="C20211" s="13">
        <f t="shared" ca="1" si="1100"/>
        <v>1980.0182309519157</v>
      </c>
    </row>
    <row r="20212" spans="3:3">
      <c r="C20212" s="13">
        <f t="shared" ca="1" si="1100"/>
        <v>1991.9987318774877</v>
      </c>
    </row>
    <row r="20213" spans="3:3">
      <c r="C20213" s="13">
        <f t="shared" ca="1" si="1100"/>
        <v>1989.8477366854308</v>
      </c>
    </row>
    <row r="20214" spans="3:3">
      <c r="C20214" s="13">
        <f t="shared" ca="1" si="1100"/>
        <v>2032.2865997099198</v>
      </c>
    </row>
    <row r="20215" spans="3:3">
      <c r="C20215" s="13">
        <f t="shared" ca="1" si="1100"/>
        <v>2010.8371554040468</v>
      </c>
    </row>
    <row r="20216" spans="3:3">
      <c r="C20216" s="13">
        <f t="shared" ca="1" si="1100"/>
        <v>2012.8432422981205</v>
      </c>
    </row>
    <row r="20217" spans="3:3">
      <c r="C20217" s="13">
        <f t="shared" ca="1" si="1100"/>
        <v>2006.8686602337903</v>
      </c>
    </row>
    <row r="20218" spans="3:3">
      <c r="C20218" s="13">
        <f t="shared" ca="1" si="1100"/>
        <v>2007.821460050762</v>
      </c>
    </row>
    <row r="20219" spans="3:3">
      <c r="C20219" s="13">
        <f t="shared" ca="1" si="1100"/>
        <v>2000.5064439951971</v>
      </c>
    </row>
    <row r="20220" spans="3:3">
      <c r="C20220" s="13">
        <f t="shared" ca="1" si="1100"/>
        <v>1996.2442238961976</v>
      </c>
    </row>
    <row r="20221" spans="3:3">
      <c r="C20221" s="13">
        <f t="shared" ca="1" si="1100"/>
        <v>2013.37727821567</v>
      </c>
    </row>
    <row r="20222" spans="3:3">
      <c r="C20222" s="13">
        <f t="shared" ca="1" si="1100"/>
        <v>1987.357979597602</v>
      </c>
    </row>
    <row r="20223" spans="3:3">
      <c r="C20223" s="13">
        <f t="shared" ca="1" si="1100"/>
        <v>2001.0377604611665</v>
      </c>
    </row>
    <row r="20224" spans="3:3">
      <c r="C20224" s="13">
        <f t="shared" ca="1" si="1100"/>
        <v>2001.4868730848204</v>
      </c>
    </row>
    <row r="20225" spans="3:3">
      <c r="C20225" s="13">
        <f t="shared" ca="1" si="1100"/>
        <v>2000.4495737217135</v>
      </c>
    </row>
    <row r="20226" spans="3:3">
      <c r="C20226" s="13">
        <f t="shared" ca="1" si="1100"/>
        <v>1996.3531739863743</v>
      </c>
    </row>
    <row r="20227" spans="3:3">
      <c r="C20227" s="13">
        <f t="shared" ca="1" si="1100"/>
        <v>2011.8040021779996</v>
      </c>
    </row>
    <row r="20228" spans="3:3">
      <c r="C20228" s="13">
        <f t="shared" ca="1" si="1100"/>
        <v>2024.8384185428763</v>
      </c>
    </row>
    <row r="20229" spans="3:3">
      <c r="C20229" s="13">
        <f t="shared" ca="1" si="1100"/>
        <v>2001.9064720306626</v>
      </c>
    </row>
    <row r="20230" spans="3:3">
      <c r="C20230" s="13">
        <f t="shared" ca="1" si="1100"/>
        <v>2005.5033937681537</v>
      </c>
    </row>
    <row r="20231" spans="3:3">
      <c r="C20231" s="13">
        <f t="shared" ca="1" si="1100"/>
        <v>1982.8502821013253</v>
      </c>
    </row>
    <row r="20232" spans="3:3">
      <c r="C20232" s="13">
        <f t="shared" ca="1" si="1100"/>
        <v>2001.3332673778309</v>
      </c>
    </row>
    <row r="20233" spans="3:3">
      <c r="C20233" s="13">
        <f t="shared" ca="1" si="1100"/>
        <v>1975.171498174072</v>
      </c>
    </row>
    <row r="20234" spans="3:3">
      <c r="C20234" s="13">
        <f t="shared" ca="1" si="1100"/>
        <v>2011.9385085804849</v>
      </c>
    </row>
    <row r="20235" spans="3:3">
      <c r="C20235" s="13">
        <f t="shared" ca="1" si="1100"/>
        <v>1992.7990334370629</v>
      </c>
    </row>
    <row r="20236" spans="3:3">
      <c r="C20236" s="13">
        <f t="shared" ca="1" si="1100"/>
        <v>1983.7918728578159</v>
      </c>
    </row>
    <row r="20237" spans="3:3">
      <c r="C20237" s="13">
        <f t="shared" ca="1" si="1100"/>
        <v>1991.1591774681328</v>
      </c>
    </row>
    <row r="20238" spans="3:3">
      <c r="C20238" s="13">
        <f t="shared" ca="1" si="1100"/>
        <v>1999.5885563560437</v>
      </c>
    </row>
    <row r="20239" spans="3:3">
      <c r="C20239" s="13">
        <f t="shared" ca="1" si="1100"/>
        <v>1980.8042707741565</v>
      </c>
    </row>
    <row r="20240" spans="3:3">
      <c r="C20240" s="13">
        <f t="shared" ca="1" si="1100"/>
        <v>2001.8912145414404</v>
      </c>
    </row>
    <row r="20241" spans="3:3">
      <c r="C20241" s="13">
        <f t="shared" ca="1" si="1100"/>
        <v>1989.1404423717277</v>
      </c>
    </row>
    <row r="20242" spans="3:3">
      <c r="C20242" s="13">
        <f t="shared" ca="1" si="1100"/>
        <v>2001.4240892907883</v>
      </c>
    </row>
    <row r="20243" spans="3:3">
      <c r="C20243" s="13">
        <f t="shared" ca="1" si="1100"/>
        <v>1972.5402448284115</v>
      </c>
    </row>
    <row r="20244" spans="3:3">
      <c r="C20244" s="13">
        <f t="shared" ca="1" si="1100"/>
        <v>1993.5741449949576</v>
      </c>
    </row>
    <row r="20245" spans="3:3">
      <c r="C20245" s="13">
        <f t="shared" ca="1" si="1100"/>
        <v>2006.1893700698286</v>
      </c>
    </row>
    <row r="20246" spans="3:3">
      <c r="C20246" s="13">
        <f t="shared" ca="1" si="1100"/>
        <v>2013.3461798068506</v>
      </c>
    </row>
    <row r="20247" spans="3:3">
      <c r="C20247" s="13">
        <f t="shared" ca="1" si="1100"/>
        <v>1999.4728641947547</v>
      </c>
    </row>
    <row r="20248" spans="3:3">
      <c r="C20248" s="13">
        <f t="shared" ref="C20248:C20311" ca="1" si="1101">NORMINV(RAND(),$D$3,$G$3)</f>
        <v>1986.1136194288108</v>
      </c>
    </row>
    <row r="20249" spans="3:3">
      <c r="C20249" s="13">
        <f t="shared" ca="1" si="1101"/>
        <v>2012.6777189252814</v>
      </c>
    </row>
    <row r="20250" spans="3:3">
      <c r="C20250" s="13">
        <f t="shared" ca="1" si="1101"/>
        <v>2006.8926067211946</v>
      </c>
    </row>
    <row r="20251" spans="3:3">
      <c r="C20251" s="13">
        <f t="shared" ca="1" si="1101"/>
        <v>2008.7143981505126</v>
      </c>
    </row>
    <row r="20252" spans="3:3">
      <c r="C20252" s="13">
        <f t="shared" ca="1" si="1101"/>
        <v>2012.7983068210508</v>
      </c>
    </row>
    <row r="20253" spans="3:3">
      <c r="C20253" s="13">
        <f t="shared" ca="1" si="1101"/>
        <v>1981.8558184188666</v>
      </c>
    </row>
    <row r="20254" spans="3:3">
      <c r="C20254" s="13">
        <f t="shared" ca="1" si="1101"/>
        <v>1995.7886598399989</v>
      </c>
    </row>
    <row r="20255" spans="3:3">
      <c r="C20255" s="13">
        <f t="shared" ca="1" si="1101"/>
        <v>2006.8028524669514</v>
      </c>
    </row>
    <row r="20256" spans="3:3">
      <c r="C20256" s="13">
        <f t="shared" ca="1" si="1101"/>
        <v>1994.789231006971</v>
      </c>
    </row>
    <row r="20257" spans="3:3">
      <c r="C20257" s="13">
        <f t="shared" ca="1" si="1101"/>
        <v>2011.8616952609134</v>
      </c>
    </row>
    <row r="20258" spans="3:3">
      <c r="C20258" s="13">
        <f t="shared" ca="1" si="1101"/>
        <v>1992.6552716509493</v>
      </c>
    </row>
    <row r="20259" spans="3:3">
      <c r="C20259" s="13">
        <f t="shared" ca="1" si="1101"/>
        <v>2014.4897316848994</v>
      </c>
    </row>
    <row r="20260" spans="3:3">
      <c r="C20260" s="13">
        <f t="shared" ca="1" si="1101"/>
        <v>1978.468387096872</v>
      </c>
    </row>
    <row r="20261" spans="3:3">
      <c r="C20261" s="13">
        <f t="shared" ca="1" si="1101"/>
        <v>1994.2989270440114</v>
      </c>
    </row>
    <row r="20262" spans="3:3">
      <c r="C20262" s="13">
        <f t="shared" ca="1" si="1101"/>
        <v>2007.777642596478</v>
      </c>
    </row>
    <row r="20263" spans="3:3">
      <c r="C20263" s="13">
        <f t="shared" ca="1" si="1101"/>
        <v>2000.9675540086382</v>
      </c>
    </row>
    <row r="20264" spans="3:3">
      <c r="C20264" s="13">
        <f t="shared" ca="1" si="1101"/>
        <v>1989.5443353326107</v>
      </c>
    </row>
    <row r="20265" spans="3:3">
      <c r="C20265" s="13">
        <f t="shared" ca="1" si="1101"/>
        <v>2003.1245673269511</v>
      </c>
    </row>
    <row r="20266" spans="3:3">
      <c r="C20266" s="13">
        <f t="shared" ca="1" si="1101"/>
        <v>1977.7308024349438</v>
      </c>
    </row>
    <row r="20267" spans="3:3">
      <c r="C20267" s="13">
        <f t="shared" ca="1" si="1101"/>
        <v>1985.3051387838962</v>
      </c>
    </row>
    <row r="20268" spans="3:3">
      <c r="C20268" s="13">
        <f t="shared" ca="1" si="1101"/>
        <v>2009.9104701158221</v>
      </c>
    </row>
    <row r="20269" spans="3:3">
      <c r="C20269" s="13">
        <f t="shared" ca="1" si="1101"/>
        <v>2018.1196734233831</v>
      </c>
    </row>
    <row r="20270" spans="3:3">
      <c r="C20270" s="13">
        <f t="shared" ca="1" si="1101"/>
        <v>2002.064059854642</v>
      </c>
    </row>
    <row r="20271" spans="3:3">
      <c r="C20271" s="13">
        <f t="shared" ca="1" si="1101"/>
        <v>2000.270024887664</v>
      </c>
    </row>
    <row r="20272" spans="3:3">
      <c r="C20272" s="13">
        <f t="shared" ca="1" si="1101"/>
        <v>1994.4760859819289</v>
      </c>
    </row>
    <row r="20273" spans="3:3">
      <c r="C20273" s="13">
        <f t="shared" ca="1" si="1101"/>
        <v>2006.4941648838555</v>
      </c>
    </row>
    <row r="20274" spans="3:3">
      <c r="C20274" s="13">
        <f t="shared" ca="1" si="1101"/>
        <v>2004.751900154798</v>
      </c>
    </row>
    <row r="20275" spans="3:3">
      <c r="C20275" s="13">
        <f t="shared" ca="1" si="1101"/>
        <v>2002.9095759998193</v>
      </c>
    </row>
    <row r="20276" spans="3:3">
      <c r="C20276" s="13">
        <f t="shared" ca="1" si="1101"/>
        <v>2024.3912312639025</v>
      </c>
    </row>
    <row r="20277" spans="3:3">
      <c r="C20277" s="13">
        <f t="shared" ca="1" si="1101"/>
        <v>1998.0387650018406</v>
      </c>
    </row>
    <row r="20278" spans="3:3">
      <c r="C20278" s="13">
        <f t="shared" ca="1" si="1101"/>
        <v>1985.4557850908236</v>
      </c>
    </row>
    <row r="20279" spans="3:3">
      <c r="C20279" s="13">
        <f t="shared" ca="1" si="1101"/>
        <v>1997.4060085256094</v>
      </c>
    </row>
    <row r="20280" spans="3:3">
      <c r="C20280" s="13">
        <f t="shared" ca="1" si="1101"/>
        <v>2003.243488149712</v>
      </c>
    </row>
    <row r="20281" spans="3:3">
      <c r="C20281" s="13">
        <f t="shared" ca="1" si="1101"/>
        <v>2012.4486559524421</v>
      </c>
    </row>
    <row r="20282" spans="3:3">
      <c r="C20282" s="13">
        <f t="shared" ca="1" si="1101"/>
        <v>2008.7345496449152</v>
      </c>
    </row>
    <row r="20283" spans="3:3">
      <c r="C20283" s="13">
        <f t="shared" ca="1" si="1101"/>
        <v>2012.662082930827</v>
      </c>
    </row>
    <row r="20284" spans="3:3">
      <c r="C20284" s="13">
        <f t="shared" ca="1" si="1101"/>
        <v>1981.11195344165</v>
      </c>
    </row>
    <row r="20285" spans="3:3">
      <c r="C20285" s="13">
        <f t="shared" ca="1" si="1101"/>
        <v>1985.9851112831734</v>
      </c>
    </row>
    <row r="20286" spans="3:3">
      <c r="C20286" s="13">
        <f t="shared" ca="1" si="1101"/>
        <v>1997.5955781132679</v>
      </c>
    </row>
    <row r="20287" spans="3:3">
      <c r="C20287" s="13">
        <f t="shared" ca="1" si="1101"/>
        <v>1986.9184243546181</v>
      </c>
    </row>
    <row r="20288" spans="3:3">
      <c r="C20288" s="13">
        <f t="shared" ca="1" si="1101"/>
        <v>1997.1832821167757</v>
      </c>
    </row>
    <row r="20289" spans="3:3">
      <c r="C20289" s="13">
        <f t="shared" ca="1" si="1101"/>
        <v>2009.3374460328848</v>
      </c>
    </row>
    <row r="20290" spans="3:3">
      <c r="C20290" s="13">
        <f t="shared" ca="1" si="1101"/>
        <v>1978.4012832365131</v>
      </c>
    </row>
    <row r="20291" spans="3:3">
      <c r="C20291" s="13">
        <f t="shared" ca="1" si="1101"/>
        <v>2002.4859276273576</v>
      </c>
    </row>
    <row r="20292" spans="3:3">
      <c r="C20292" s="13">
        <f t="shared" ca="1" si="1101"/>
        <v>2002.8349077371297</v>
      </c>
    </row>
    <row r="20293" spans="3:3">
      <c r="C20293" s="13">
        <f t="shared" ca="1" si="1101"/>
        <v>2010.9770159918014</v>
      </c>
    </row>
    <row r="20294" spans="3:3">
      <c r="C20294" s="13">
        <f t="shared" ca="1" si="1101"/>
        <v>1975.4774640181924</v>
      </c>
    </row>
    <row r="20295" spans="3:3">
      <c r="C20295" s="13">
        <f t="shared" ca="1" si="1101"/>
        <v>1983.3190016654198</v>
      </c>
    </row>
    <row r="20296" spans="3:3">
      <c r="C20296" s="13">
        <f t="shared" ca="1" si="1101"/>
        <v>2002.9211770714123</v>
      </c>
    </row>
    <row r="20297" spans="3:3">
      <c r="C20297" s="13">
        <f t="shared" ca="1" si="1101"/>
        <v>1995.5681358302102</v>
      </c>
    </row>
    <row r="20298" spans="3:3">
      <c r="C20298" s="13">
        <f t="shared" ca="1" si="1101"/>
        <v>1986.2626284459873</v>
      </c>
    </row>
    <row r="20299" spans="3:3">
      <c r="C20299" s="13">
        <f t="shared" ca="1" si="1101"/>
        <v>2003.9597697839649</v>
      </c>
    </row>
    <row r="20300" spans="3:3">
      <c r="C20300" s="13">
        <f t="shared" ca="1" si="1101"/>
        <v>2005.6229348814772</v>
      </c>
    </row>
    <row r="20301" spans="3:3">
      <c r="C20301" s="13">
        <f t="shared" ca="1" si="1101"/>
        <v>2000.3887248398319</v>
      </c>
    </row>
    <row r="20302" spans="3:3">
      <c r="C20302" s="13">
        <f t="shared" ca="1" si="1101"/>
        <v>2002.5423879488992</v>
      </c>
    </row>
    <row r="20303" spans="3:3">
      <c r="C20303" s="13">
        <f t="shared" ca="1" si="1101"/>
        <v>1992.9761265179591</v>
      </c>
    </row>
    <row r="20304" spans="3:3">
      <c r="C20304" s="13">
        <f t="shared" ca="1" si="1101"/>
        <v>2008.2780569803133</v>
      </c>
    </row>
    <row r="20305" spans="3:3">
      <c r="C20305" s="13">
        <f t="shared" ca="1" si="1101"/>
        <v>1993.6297563411479</v>
      </c>
    </row>
    <row r="20306" spans="3:3">
      <c r="C20306" s="13">
        <f t="shared" ca="1" si="1101"/>
        <v>2015.7978831826424</v>
      </c>
    </row>
    <row r="20307" spans="3:3">
      <c r="C20307" s="13">
        <f t="shared" ca="1" si="1101"/>
        <v>1977.5610663140776</v>
      </c>
    </row>
    <row r="20308" spans="3:3">
      <c r="C20308" s="13">
        <f t="shared" ca="1" si="1101"/>
        <v>2004.7220095369619</v>
      </c>
    </row>
    <row r="20309" spans="3:3">
      <c r="C20309" s="13">
        <f t="shared" ca="1" si="1101"/>
        <v>1987.0490796413483</v>
      </c>
    </row>
    <row r="20310" spans="3:3">
      <c r="C20310" s="13">
        <f t="shared" ca="1" si="1101"/>
        <v>1990.4877215588972</v>
      </c>
    </row>
    <row r="20311" spans="3:3">
      <c r="C20311" s="13">
        <f t="shared" ca="1" si="1101"/>
        <v>1996.3074628137399</v>
      </c>
    </row>
    <row r="20312" spans="3:3">
      <c r="C20312" s="13">
        <f t="shared" ref="C20312:C20375" ca="1" si="1102">NORMINV(RAND(),$D$3,$G$3)</f>
        <v>2011.0382416419804</v>
      </c>
    </row>
    <row r="20313" spans="3:3">
      <c r="C20313" s="13">
        <f t="shared" ca="1" si="1102"/>
        <v>1989.2481709055498</v>
      </c>
    </row>
    <row r="20314" spans="3:3">
      <c r="C20314" s="13">
        <f t="shared" ca="1" si="1102"/>
        <v>1999.4665452259171</v>
      </c>
    </row>
    <row r="20315" spans="3:3">
      <c r="C20315" s="13">
        <f t="shared" ca="1" si="1102"/>
        <v>1994.8536524319941</v>
      </c>
    </row>
    <row r="20316" spans="3:3">
      <c r="C20316" s="13">
        <f t="shared" ca="1" si="1102"/>
        <v>2005.3309119588928</v>
      </c>
    </row>
    <row r="20317" spans="3:3">
      <c r="C20317" s="13">
        <f t="shared" ca="1" si="1102"/>
        <v>1991.6178310516675</v>
      </c>
    </row>
    <row r="20318" spans="3:3">
      <c r="C20318" s="13">
        <f t="shared" ca="1" si="1102"/>
        <v>2010.2172403135087</v>
      </c>
    </row>
    <row r="20319" spans="3:3">
      <c r="C20319" s="13">
        <f t="shared" ca="1" si="1102"/>
        <v>1989.585578713288</v>
      </c>
    </row>
    <row r="20320" spans="3:3">
      <c r="C20320" s="13">
        <f t="shared" ca="1" si="1102"/>
        <v>2001.9119568371582</v>
      </c>
    </row>
    <row r="20321" spans="3:3">
      <c r="C20321" s="13">
        <f t="shared" ca="1" si="1102"/>
        <v>1991.0770127546505</v>
      </c>
    </row>
    <row r="20322" spans="3:3">
      <c r="C20322" s="13">
        <f t="shared" ca="1" si="1102"/>
        <v>2021.7030677623022</v>
      </c>
    </row>
    <row r="20323" spans="3:3">
      <c r="C20323" s="13">
        <f t="shared" ca="1" si="1102"/>
        <v>2011.5792348937587</v>
      </c>
    </row>
    <row r="20324" spans="3:3">
      <c r="C20324" s="13">
        <f t="shared" ca="1" si="1102"/>
        <v>2022.3858645086466</v>
      </c>
    </row>
    <row r="20325" spans="3:3">
      <c r="C20325" s="13">
        <f t="shared" ca="1" si="1102"/>
        <v>2005.738125959761</v>
      </c>
    </row>
    <row r="20326" spans="3:3">
      <c r="C20326" s="13">
        <f t="shared" ca="1" si="1102"/>
        <v>1993.1520101655485</v>
      </c>
    </row>
    <row r="20327" spans="3:3">
      <c r="C20327" s="13">
        <f t="shared" ca="1" si="1102"/>
        <v>2008.0362390958333</v>
      </c>
    </row>
    <row r="20328" spans="3:3">
      <c r="C20328" s="13">
        <f t="shared" ca="1" si="1102"/>
        <v>2000.1267702697351</v>
      </c>
    </row>
    <row r="20329" spans="3:3">
      <c r="C20329" s="13">
        <f t="shared" ca="1" si="1102"/>
        <v>1990.7391241974863</v>
      </c>
    </row>
    <row r="20330" spans="3:3">
      <c r="C20330" s="13">
        <f t="shared" ca="1" si="1102"/>
        <v>2010.0025439777171</v>
      </c>
    </row>
    <row r="20331" spans="3:3">
      <c r="C20331" s="13">
        <f t="shared" ca="1" si="1102"/>
        <v>2000.8353786006351</v>
      </c>
    </row>
    <row r="20332" spans="3:3">
      <c r="C20332" s="13">
        <f t="shared" ca="1" si="1102"/>
        <v>2003.4312899164822</v>
      </c>
    </row>
    <row r="20333" spans="3:3">
      <c r="C20333" s="13">
        <f t="shared" ca="1" si="1102"/>
        <v>1996.3838729676645</v>
      </c>
    </row>
    <row r="20334" spans="3:3">
      <c r="C20334" s="13">
        <f t="shared" ca="1" si="1102"/>
        <v>2011.0231846605275</v>
      </c>
    </row>
    <row r="20335" spans="3:3">
      <c r="C20335" s="13">
        <f t="shared" ca="1" si="1102"/>
        <v>2017.3682596770661</v>
      </c>
    </row>
    <row r="20336" spans="3:3">
      <c r="C20336" s="13">
        <f t="shared" ca="1" si="1102"/>
        <v>1983.0891847173991</v>
      </c>
    </row>
    <row r="20337" spans="3:3">
      <c r="C20337" s="13">
        <f t="shared" ca="1" si="1102"/>
        <v>2012.6601854051717</v>
      </c>
    </row>
    <row r="20338" spans="3:3">
      <c r="C20338" s="13">
        <f t="shared" ca="1" si="1102"/>
        <v>2009.8447600990876</v>
      </c>
    </row>
    <row r="20339" spans="3:3">
      <c r="C20339" s="13">
        <f t="shared" ca="1" si="1102"/>
        <v>2001.7011113951648</v>
      </c>
    </row>
    <row r="20340" spans="3:3">
      <c r="C20340" s="13">
        <f t="shared" ca="1" si="1102"/>
        <v>1997.8376933788438</v>
      </c>
    </row>
    <row r="20341" spans="3:3">
      <c r="C20341" s="13">
        <f t="shared" ca="1" si="1102"/>
        <v>1994.154091997186</v>
      </c>
    </row>
    <row r="20342" spans="3:3">
      <c r="C20342" s="13">
        <f t="shared" ca="1" si="1102"/>
        <v>1998.9140542248608</v>
      </c>
    </row>
    <row r="20343" spans="3:3">
      <c r="C20343" s="13">
        <f t="shared" ca="1" si="1102"/>
        <v>2000.7961047769118</v>
      </c>
    </row>
    <row r="20344" spans="3:3">
      <c r="C20344" s="13">
        <f t="shared" ca="1" si="1102"/>
        <v>2013.4926478711909</v>
      </c>
    </row>
    <row r="20345" spans="3:3">
      <c r="C20345" s="13">
        <f t="shared" ca="1" si="1102"/>
        <v>2003.1889330696188</v>
      </c>
    </row>
    <row r="20346" spans="3:3">
      <c r="C20346" s="13">
        <f t="shared" ca="1" si="1102"/>
        <v>1977.9082831384214</v>
      </c>
    </row>
    <row r="20347" spans="3:3">
      <c r="C20347" s="13">
        <f t="shared" ca="1" si="1102"/>
        <v>1995.6732548200118</v>
      </c>
    </row>
    <row r="20348" spans="3:3">
      <c r="C20348" s="13">
        <f t="shared" ca="1" si="1102"/>
        <v>2012.4419328649685</v>
      </c>
    </row>
    <row r="20349" spans="3:3">
      <c r="C20349" s="13">
        <f t="shared" ca="1" si="1102"/>
        <v>2009.5722676668727</v>
      </c>
    </row>
    <row r="20350" spans="3:3">
      <c r="C20350" s="13">
        <f t="shared" ca="1" si="1102"/>
        <v>2016.0472742917536</v>
      </c>
    </row>
    <row r="20351" spans="3:3">
      <c r="C20351" s="13">
        <f t="shared" ca="1" si="1102"/>
        <v>1972.1064889843492</v>
      </c>
    </row>
    <row r="20352" spans="3:3">
      <c r="C20352" s="13">
        <f t="shared" ca="1" si="1102"/>
        <v>2011.644430636163</v>
      </c>
    </row>
    <row r="20353" spans="3:3">
      <c r="C20353" s="13">
        <f t="shared" ca="1" si="1102"/>
        <v>1992.9091947423804</v>
      </c>
    </row>
    <row r="20354" spans="3:3">
      <c r="C20354" s="13">
        <f t="shared" ca="1" si="1102"/>
        <v>1995.9879404228134</v>
      </c>
    </row>
    <row r="20355" spans="3:3">
      <c r="C20355" s="13">
        <f t="shared" ca="1" si="1102"/>
        <v>1994.1170215499426</v>
      </c>
    </row>
    <row r="20356" spans="3:3">
      <c r="C20356" s="13">
        <f t="shared" ca="1" si="1102"/>
        <v>1993.6311182148111</v>
      </c>
    </row>
    <row r="20357" spans="3:3">
      <c r="C20357" s="13">
        <f t="shared" ca="1" si="1102"/>
        <v>2019.279081947936</v>
      </c>
    </row>
    <row r="20358" spans="3:3">
      <c r="C20358" s="13">
        <f t="shared" ca="1" si="1102"/>
        <v>2016.0904549626612</v>
      </c>
    </row>
    <row r="20359" spans="3:3">
      <c r="C20359" s="13">
        <f t="shared" ca="1" si="1102"/>
        <v>1999.3794792735423</v>
      </c>
    </row>
    <row r="20360" spans="3:3">
      <c r="C20360" s="13">
        <f t="shared" ca="1" si="1102"/>
        <v>1981.8842124294804</v>
      </c>
    </row>
    <row r="20361" spans="3:3">
      <c r="C20361" s="13">
        <f t="shared" ca="1" si="1102"/>
        <v>2009.0389569646113</v>
      </c>
    </row>
    <row r="20362" spans="3:3">
      <c r="C20362" s="13">
        <f t="shared" ca="1" si="1102"/>
        <v>2003.6919026610233</v>
      </c>
    </row>
    <row r="20363" spans="3:3">
      <c r="C20363" s="13">
        <f t="shared" ca="1" si="1102"/>
        <v>2005.8293292413744</v>
      </c>
    </row>
    <row r="20364" spans="3:3">
      <c r="C20364" s="13">
        <f t="shared" ca="1" si="1102"/>
        <v>1988.5244716313418</v>
      </c>
    </row>
    <row r="20365" spans="3:3">
      <c r="C20365" s="13">
        <f t="shared" ca="1" si="1102"/>
        <v>1992.6947329207228</v>
      </c>
    </row>
    <row r="20366" spans="3:3">
      <c r="C20366" s="13">
        <f t="shared" ca="1" si="1102"/>
        <v>1998.9963592326039</v>
      </c>
    </row>
    <row r="20367" spans="3:3">
      <c r="C20367" s="13">
        <f t="shared" ca="1" si="1102"/>
        <v>1993.8742265247236</v>
      </c>
    </row>
    <row r="20368" spans="3:3">
      <c r="C20368" s="13">
        <f t="shared" ca="1" si="1102"/>
        <v>2008.8938468792851</v>
      </c>
    </row>
    <row r="20369" spans="3:3">
      <c r="C20369" s="13">
        <f t="shared" ca="1" si="1102"/>
        <v>1991.6328884820621</v>
      </c>
    </row>
    <row r="20370" spans="3:3">
      <c r="C20370" s="13">
        <f t="shared" ca="1" si="1102"/>
        <v>1993.7440345304208</v>
      </c>
    </row>
    <row r="20371" spans="3:3">
      <c r="C20371" s="13">
        <f t="shared" ca="1" si="1102"/>
        <v>1997.1091102355842</v>
      </c>
    </row>
    <row r="20372" spans="3:3">
      <c r="C20372" s="13">
        <f t="shared" ca="1" si="1102"/>
        <v>2000.2361183012349</v>
      </c>
    </row>
    <row r="20373" spans="3:3">
      <c r="C20373" s="13">
        <f t="shared" ca="1" si="1102"/>
        <v>2018.0702404829744</v>
      </c>
    </row>
    <row r="20374" spans="3:3">
      <c r="C20374" s="13">
        <f t="shared" ca="1" si="1102"/>
        <v>1994.5968172133951</v>
      </c>
    </row>
    <row r="20375" spans="3:3">
      <c r="C20375" s="13">
        <f t="shared" ca="1" si="1102"/>
        <v>1991.3754823380848</v>
      </c>
    </row>
    <row r="20376" spans="3:3">
      <c r="C20376" s="13">
        <f t="shared" ref="C20376:C20439" ca="1" si="1103">NORMINV(RAND(),$D$3,$G$3)</f>
        <v>2008.8814494744477</v>
      </c>
    </row>
    <row r="20377" spans="3:3">
      <c r="C20377" s="13">
        <f t="shared" ca="1" si="1103"/>
        <v>1991.4092601223133</v>
      </c>
    </row>
    <row r="20378" spans="3:3">
      <c r="C20378" s="13">
        <f t="shared" ca="1" si="1103"/>
        <v>1981.9854269394484</v>
      </c>
    </row>
    <row r="20379" spans="3:3">
      <c r="C20379" s="13">
        <f t="shared" ca="1" si="1103"/>
        <v>1989.7665308207681</v>
      </c>
    </row>
    <row r="20380" spans="3:3">
      <c r="C20380" s="13">
        <f t="shared" ca="1" si="1103"/>
        <v>2022.7293001836688</v>
      </c>
    </row>
    <row r="20381" spans="3:3">
      <c r="C20381" s="13">
        <f t="shared" ca="1" si="1103"/>
        <v>1987.9018335953242</v>
      </c>
    </row>
    <row r="20382" spans="3:3">
      <c r="C20382" s="13">
        <f t="shared" ca="1" si="1103"/>
        <v>1991.210525784644</v>
      </c>
    </row>
    <row r="20383" spans="3:3">
      <c r="C20383" s="13">
        <f t="shared" ca="1" si="1103"/>
        <v>2001.9093209413386</v>
      </c>
    </row>
    <row r="20384" spans="3:3">
      <c r="C20384" s="13">
        <f t="shared" ca="1" si="1103"/>
        <v>2005.3869078364839</v>
      </c>
    </row>
    <row r="20385" spans="3:3">
      <c r="C20385" s="13">
        <f t="shared" ca="1" si="1103"/>
        <v>1994.0793592085629</v>
      </c>
    </row>
    <row r="20386" spans="3:3">
      <c r="C20386" s="13">
        <f t="shared" ca="1" si="1103"/>
        <v>2009.644062648747</v>
      </c>
    </row>
    <row r="20387" spans="3:3">
      <c r="C20387" s="13">
        <f t="shared" ca="1" si="1103"/>
        <v>2005.3314142911302</v>
      </c>
    </row>
    <row r="20388" spans="3:3">
      <c r="C20388" s="13">
        <f t="shared" ca="1" si="1103"/>
        <v>1996.066772822353</v>
      </c>
    </row>
    <row r="20389" spans="3:3">
      <c r="C20389" s="13">
        <f t="shared" ca="1" si="1103"/>
        <v>1996.6189225361318</v>
      </c>
    </row>
    <row r="20390" spans="3:3">
      <c r="C20390" s="13">
        <f t="shared" ca="1" si="1103"/>
        <v>1988.5714894105288</v>
      </c>
    </row>
    <row r="20391" spans="3:3">
      <c r="C20391" s="13">
        <f t="shared" ca="1" si="1103"/>
        <v>2006.31063999766</v>
      </c>
    </row>
    <row r="20392" spans="3:3">
      <c r="C20392" s="13">
        <f t="shared" ca="1" si="1103"/>
        <v>1989.2428760739879</v>
      </c>
    </row>
    <row r="20393" spans="3:3">
      <c r="C20393" s="13">
        <f t="shared" ca="1" si="1103"/>
        <v>2001.2873149630375</v>
      </c>
    </row>
    <row r="20394" spans="3:3">
      <c r="C20394" s="13">
        <f t="shared" ca="1" si="1103"/>
        <v>2002.9036912975071</v>
      </c>
    </row>
    <row r="20395" spans="3:3">
      <c r="C20395" s="13">
        <f t="shared" ca="1" si="1103"/>
        <v>2013.5344388543115</v>
      </c>
    </row>
    <row r="20396" spans="3:3">
      <c r="C20396" s="13">
        <f t="shared" ca="1" si="1103"/>
        <v>2002.9073230486695</v>
      </c>
    </row>
    <row r="20397" spans="3:3">
      <c r="C20397" s="13">
        <f t="shared" ca="1" si="1103"/>
        <v>1992.2177187001444</v>
      </c>
    </row>
    <row r="20398" spans="3:3">
      <c r="C20398" s="13">
        <f t="shared" ca="1" si="1103"/>
        <v>2006.3874433432979</v>
      </c>
    </row>
    <row r="20399" spans="3:3">
      <c r="C20399" s="13">
        <f t="shared" ca="1" si="1103"/>
        <v>2025.7185664705339</v>
      </c>
    </row>
    <row r="20400" spans="3:3">
      <c r="C20400" s="13">
        <f t="shared" ca="1" si="1103"/>
        <v>2009.6927854861822</v>
      </c>
    </row>
    <row r="20401" spans="3:3">
      <c r="C20401" s="13">
        <f t="shared" ca="1" si="1103"/>
        <v>1997.3154402024443</v>
      </c>
    </row>
    <row r="20402" spans="3:3">
      <c r="C20402" s="13">
        <f t="shared" ca="1" si="1103"/>
        <v>2003.3854951430369</v>
      </c>
    </row>
    <row r="20403" spans="3:3">
      <c r="C20403" s="13">
        <f t="shared" ca="1" si="1103"/>
        <v>2002.3575854596227</v>
      </c>
    </row>
    <row r="20404" spans="3:3">
      <c r="C20404" s="13">
        <f t="shared" ca="1" si="1103"/>
        <v>1994.5822074276023</v>
      </c>
    </row>
    <row r="20405" spans="3:3">
      <c r="C20405" s="13">
        <f t="shared" ca="1" si="1103"/>
        <v>1991.7956118232262</v>
      </c>
    </row>
    <row r="20406" spans="3:3">
      <c r="C20406" s="13">
        <f t="shared" ca="1" si="1103"/>
        <v>2013.826766600313</v>
      </c>
    </row>
    <row r="20407" spans="3:3">
      <c r="C20407" s="13">
        <f t="shared" ca="1" si="1103"/>
        <v>1995.2405897944484</v>
      </c>
    </row>
    <row r="20408" spans="3:3">
      <c r="C20408" s="13">
        <f t="shared" ca="1" si="1103"/>
        <v>1994.9244897280084</v>
      </c>
    </row>
    <row r="20409" spans="3:3">
      <c r="C20409" s="13">
        <f t="shared" ca="1" si="1103"/>
        <v>1989.243784904925</v>
      </c>
    </row>
    <row r="20410" spans="3:3">
      <c r="C20410" s="13">
        <f t="shared" ca="1" si="1103"/>
        <v>1998.305356837375</v>
      </c>
    </row>
    <row r="20411" spans="3:3">
      <c r="C20411" s="13">
        <f t="shared" ca="1" si="1103"/>
        <v>2001.0252114403611</v>
      </c>
    </row>
    <row r="20412" spans="3:3">
      <c r="C20412" s="13">
        <f t="shared" ca="1" si="1103"/>
        <v>2003.3406148190497</v>
      </c>
    </row>
    <row r="20413" spans="3:3">
      <c r="C20413" s="13">
        <f t="shared" ca="1" si="1103"/>
        <v>2009.313188564827</v>
      </c>
    </row>
    <row r="20414" spans="3:3">
      <c r="C20414" s="13">
        <f t="shared" ca="1" si="1103"/>
        <v>1999.7175523387475</v>
      </c>
    </row>
    <row r="20415" spans="3:3">
      <c r="C20415" s="13">
        <f t="shared" ca="1" si="1103"/>
        <v>2006.7262165079708</v>
      </c>
    </row>
    <row r="20416" spans="3:3">
      <c r="C20416" s="13">
        <f t="shared" ca="1" si="1103"/>
        <v>2006.5962187683967</v>
      </c>
    </row>
    <row r="20417" spans="3:3">
      <c r="C20417" s="13">
        <f t="shared" ca="1" si="1103"/>
        <v>1996.8207561087731</v>
      </c>
    </row>
    <row r="20418" spans="3:3">
      <c r="C20418" s="13">
        <f t="shared" ca="1" si="1103"/>
        <v>2001.5369162886482</v>
      </c>
    </row>
    <row r="20419" spans="3:3">
      <c r="C20419" s="13">
        <f t="shared" ca="1" si="1103"/>
        <v>1999.8675576256264</v>
      </c>
    </row>
    <row r="20420" spans="3:3">
      <c r="C20420" s="13">
        <f t="shared" ca="1" si="1103"/>
        <v>2008.0950278498724</v>
      </c>
    </row>
    <row r="20421" spans="3:3">
      <c r="C20421" s="13">
        <f t="shared" ca="1" si="1103"/>
        <v>1999.9759548908153</v>
      </c>
    </row>
    <row r="20422" spans="3:3">
      <c r="C20422" s="13">
        <f t="shared" ca="1" si="1103"/>
        <v>2000.6925580816537</v>
      </c>
    </row>
    <row r="20423" spans="3:3">
      <c r="C20423" s="13">
        <f t="shared" ca="1" si="1103"/>
        <v>2016.9590904127681</v>
      </c>
    </row>
    <row r="20424" spans="3:3">
      <c r="C20424" s="13">
        <f t="shared" ca="1" si="1103"/>
        <v>2009.404577638081</v>
      </c>
    </row>
    <row r="20425" spans="3:3">
      <c r="C20425" s="13">
        <f t="shared" ca="1" si="1103"/>
        <v>1977.5640444378594</v>
      </c>
    </row>
    <row r="20426" spans="3:3">
      <c r="C20426" s="13">
        <f t="shared" ca="1" si="1103"/>
        <v>1992.6000325914652</v>
      </c>
    </row>
    <row r="20427" spans="3:3">
      <c r="C20427" s="13">
        <f t="shared" ca="1" si="1103"/>
        <v>1992.8892961927502</v>
      </c>
    </row>
    <row r="20428" spans="3:3">
      <c r="C20428" s="13">
        <f t="shared" ca="1" si="1103"/>
        <v>2002.4956959674362</v>
      </c>
    </row>
    <row r="20429" spans="3:3">
      <c r="C20429" s="13">
        <f t="shared" ca="1" si="1103"/>
        <v>1995.167036727215</v>
      </c>
    </row>
    <row r="20430" spans="3:3">
      <c r="C20430" s="13">
        <f t="shared" ca="1" si="1103"/>
        <v>2011.9851853304717</v>
      </c>
    </row>
    <row r="20431" spans="3:3">
      <c r="C20431" s="13">
        <f t="shared" ca="1" si="1103"/>
        <v>2002.5033865405853</v>
      </c>
    </row>
    <row r="20432" spans="3:3">
      <c r="C20432" s="13">
        <f t="shared" ca="1" si="1103"/>
        <v>1976.8885887511592</v>
      </c>
    </row>
    <row r="20433" spans="3:3">
      <c r="C20433" s="13">
        <f t="shared" ca="1" si="1103"/>
        <v>2006.3510406288781</v>
      </c>
    </row>
    <row r="20434" spans="3:3">
      <c r="C20434" s="13">
        <f t="shared" ca="1" si="1103"/>
        <v>2007.4815389082507</v>
      </c>
    </row>
    <row r="20435" spans="3:3">
      <c r="C20435" s="13">
        <f t="shared" ca="1" si="1103"/>
        <v>1993.8757816374848</v>
      </c>
    </row>
    <row r="20436" spans="3:3">
      <c r="C20436" s="13">
        <f t="shared" ca="1" si="1103"/>
        <v>2007.2481177573022</v>
      </c>
    </row>
    <row r="20437" spans="3:3">
      <c r="C20437" s="13">
        <f t="shared" ca="1" si="1103"/>
        <v>2015.1949849822649</v>
      </c>
    </row>
    <row r="20438" spans="3:3">
      <c r="C20438" s="13">
        <f t="shared" ca="1" si="1103"/>
        <v>1986.4157119068564</v>
      </c>
    </row>
    <row r="20439" spans="3:3">
      <c r="C20439" s="13">
        <f t="shared" ca="1" si="1103"/>
        <v>1996.771040861147</v>
      </c>
    </row>
    <row r="20440" spans="3:3">
      <c r="C20440" s="13">
        <f t="shared" ref="C20440:C20503" ca="1" si="1104">NORMINV(RAND(),$D$3,$G$3)</f>
        <v>1992.219954614472</v>
      </c>
    </row>
    <row r="20441" spans="3:3">
      <c r="C20441" s="13">
        <f t="shared" ca="1" si="1104"/>
        <v>2006.6205314673664</v>
      </c>
    </row>
    <row r="20442" spans="3:3">
      <c r="C20442" s="13">
        <f t="shared" ca="1" si="1104"/>
        <v>2013.4329950256151</v>
      </c>
    </row>
    <row r="20443" spans="3:3">
      <c r="C20443" s="13">
        <f t="shared" ca="1" si="1104"/>
        <v>1988.4758262596222</v>
      </c>
    </row>
    <row r="20444" spans="3:3">
      <c r="C20444" s="13">
        <f t="shared" ca="1" si="1104"/>
        <v>1986.7858362768718</v>
      </c>
    </row>
    <row r="20445" spans="3:3">
      <c r="C20445" s="13">
        <f t="shared" ca="1" si="1104"/>
        <v>1997.1639544265333</v>
      </c>
    </row>
    <row r="20446" spans="3:3">
      <c r="C20446" s="13">
        <f t="shared" ca="1" si="1104"/>
        <v>2007.3118550882116</v>
      </c>
    </row>
    <row r="20447" spans="3:3">
      <c r="C20447" s="13">
        <f t="shared" ca="1" si="1104"/>
        <v>1995.3059983180988</v>
      </c>
    </row>
    <row r="20448" spans="3:3">
      <c r="C20448" s="13">
        <f t="shared" ca="1" si="1104"/>
        <v>1998.7525512888265</v>
      </c>
    </row>
    <row r="20449" spans="3:3">
      <c r="C20449" s="13">
        <f t="shared" ca="1" si="1104"/>
        <v>2001.7585121053155</v>
      </c>
    </row>
    <row r="20450" spans="3:3">
      <c r="C20450" s="13">
        <f t="shared" ca="1" si="1104"/>
        <v>1998.2663636400989</v>
      </c>
    </row>
    <row r="20451" spans="3:3">
      <c r="C20451" s="13">
        <f t="shared" ca="1" si="1104"/>
        <v>1987.1537910796687</v>
      </c>
    </row>
    <row r="20452" spans="3:3">
      <c r="C20452" s="13">
        <f t="shared" ca="1" si="1104"/>
        <v>1994.8994315872296</v>
      </c>
    </row>
    <row r="20453" spans="3:3">
      <c r="C20453" s="13">
        <f t="shared" ca="1" si="1104"/>
        <v>2003.0804393423364</v>
      </c>
    </row>
    <row r="20454" spans="3:3">
      <c r="C20454" s="13">
        <f t="shared" ca="1" si="1104"/>
        <v>2002.4405511466191</v>
      </c>
    </row>
    <row r="20455" spans="3:3">
      <c r="C20455" s="13">
        <f t="shared" ca="1" si="1104"/>
        <v>2031.5636537503131</v>
      </c>
    </row>
    <row r="20456" spans="3:3">
      <c r="C20456" s="13">
        <f t="shared" ca="1" si="1104"/>
        <v>2023.6849511598418</v>
      </c>
    </row>
    <row r="20457" spans="3:3">
      <c r="C20457" s="13">
        <f t="shared" ca="1" si="1104"/>
        <v>1987.2389531675433</v>
      </c>
    </row>
    <row r="20458" spans="3:3">
      <c r="C20458" s="13">
        <f t="shared" ca="1" si="1104"/>
        <v>1997.3206886075984</v>
      </c>
    </row>
    <row r="20459" spans="3:3">
      <c r="C20459" s="13">
        <f t="shared" ca="1" si="1104"/>
        <v>2008.2590324432945</v>
      </c>
    </row>
    <row r="20460" spans="3:3">
      <c r="C20460" s="13">
        <f t="shared" ca="1" si="1104"/>
        <v>1982.6864617008796</v>
      </c>
    </row>
    <row r="20461" spans="3:3">
      <c r="C20461" s="13">
        <f t="shared" ca="1" si="1104"/>
        <v>2002.8424857242326</v>
      </c>
    </row>
    <row r="20462" spans="3:3">
      <c r="C20462" s="13">
        <f t="shared" ca="1" si="1104"/>
        <v>2010.4912113591467</v>
      </c>
    </row>
    <row r="20463" spans="3:3">
      <c r="C20463" s="13">
        <f t="shared" ca="1" si="1104"/>
        <v>1982.2660366250818</v>
      </c>
    </row>
    <row r="20464" spans="3:3">
      <c r="C20464" s="13">
        <f t="shared" ca="1" si="1104"/>
        <v>1992.6300946489791</v>
      </c>
    </row>
    <row r="20465" spans="3:3">
      <c r="C20465" s="13">
        <f t="shared" ca="1" si="1104"/>
        <v>2000.8184088284381</v>
      </c>
    </row>
    <row r="20466" spans="3:3">
      <c r="C20466" s="13">
        <f t="shared" ca="1" si="1104"/>
        <v>2025.0913614798737</v>
      </c>
    </row>
    <row r="20467" spans="3:3">
      <c r="C20467" s="13">
        <f t="shared" ca="1" si="1104"/>
        <v>1968.4534576520316</v>
      </c>
    </row>
    <row r="20468" spans="3:3">
      <c r="C20468" s="13">
        <f t="shared" ca="1" si="1104"/>
        <v>2016.4511020693562</v>
      </c>
    </row>
    <row r="20469" spans="3:3">
      <c r="C20469" s="13">
        <f t="shared" ca="1" si="1104"/>
        <v>1988.2698232737516</v>
      </c>
    </row>
    <row r="20470" spans="3:3">
      <c r="C20470" s="13">
        <f t="shared" ca="1" si="1104"/>
        <v>2014.1680351982964</v>
      </c>
    </row>
    <row r="20471" spans="3:3">
      <c r="C20471" s="13">
        <f t="shared" ca="1" si="1104"/>
        <v>1997.9422111600363</v>
      </c>
    </row>
    <row r="20472" spans="3:3">
      <c r="C20472" s="13">
        <f t="shared" ca="1" si="1104"/>
        <v>1998.5618725831398</v>
      </c>
    </row>
    <row r="20473" spans="3:3">
      <c r="C20473" s="13">
        <f t="shared" ca="1" si="1104"/>
        <v>2005.1332980293291</v>
      </c>
    </row>
    <row r="20474" spans="3:3">
      <c r="C20474" s="13">
        <f t="shared" ca="1" si="1104"/>
        <v>2015.1226424290594</v>
      </c>
    </row>
    <row r="20475" spans="3:3">
      <c r="C20475" s="13">
        <f t="shared" ca="1" si="1104"/>
        <v>1997.037148325021</v>
      </c>
    </row>
    <row r="20476" spans="3:3">
      <c r="C20476" s="13">
        <f t="shared" ca="1" si="1104"/>
        <v>1999.4932025527139</v>
      </c>
    </row>
    <row r="20477" spans="3:3">
      <c r="C20477" s="13">
        <f t="shared" ca="1" si="1104"/>
        <v>2012.1051714467117</v>
      </c>
    </row>
    <row r="20478" spans="3:3">
      <c r="C20478" s="13">
        <f t="shared" ca="1" si="1104"/>
        <v>1994.5315420558759</v>
      </c>
    </row>
    <row r="20479" spans="3:3">
      <c r="C20479" s="13">
        <f t="shared" ca="1" si="1104"/>
        <v>1998.3883174939967</v>
      </c>
    </row>
    <row r="20480" spans="3:3">
      <c r="C20480" s="13">
        <f t="shared" ca="1" si="1104"/>
        <v>1994.2063138243709</v>
      </c>
    </row>
    <row r="20481" spans="3:3">
      <c r="C20481" s="13">
        <f t="shared" ca="1" si="1104"/>
        <v>2006.3687982556353</v>
      </c>
    </row>
    <row r="20482" spans="3:3">
      <c r="C20482" s="13">
        <f t="shared" ca="1" si="1104"/>
        <v>2004.9487624162277</v>
      </c>
    </row>
    <row r="20483" spans="3:3">
      <c r="C20483" s="13">
        <f t="shared" ca="1" si="1104"/>
        <v>2000.0273061807129</v>
      </c>
    </row>
    <row r="20484" spans="3:3">
      <c r="C20484" s="13">
        <f t="shared" ca="1" si="1104"/>
        <v>2032.3711641857017</v>
      </c>
    </row>
    <row r="20485" spans="3:3">
      <c r="C20485" s="13">
        <f t="shared" ca="1" si="1104"/>
        <v>2023.0705070056258</v>
      </c>
    </row>
    <row r="20486" spans="3:3">
      <c r="C20486" s="13">
        <f t="shared" ca="1" si="1104"/>
        <v>2002.1966579080113</v>
      </c>
    </row>
    <row r="20487" spans="3:3">
      <c r="C20487" s="13">
        <f t="shared" ca="1" si="1104"/>
        <v>2037.0722505052399</v>
      </c>
    </row>
    <row r="20488" spans="3:3">
      <c r="C20488" s="13">
        <f t="shared" ca="1" si="1104"/>
        <v>2009.6323548666301</v>
      </c>
    </row>
    <row r="20489" spans="3:3">
      <c r="C20489" s="13">
        <f t="shared" ca="1" si="1104"/>
        <v>1989.1645809200584</v>
      </c>
    </row>
    <row r="20490" spans="3:3">
      <c r="C20490" s="13">
        <f t="shared" ca="1" si="1104"/>
        <v>1988.8611995716651</v>
      </c>
    </row>
    <row r="20491" spans="3:3">
      <c r="C20491" s="13">
        <f t="shared" ca="1" si="1104"/>
        <v>1979.779729478043</v>
      </c>
    </row>
    <row r="20492" spans="3:3">
      <c r="C20492" s="13">
        <f t="shared" ca="1" si="1104"/>
        <v>1988.1922854030374</v>
      </c>
    </row>
    <row r="20493" spans="3:3">
      <c r="C20493" s="13">
        <f t="shared" ca="1" si="1104"/>
        <v>2007.002298243219</v>
      </c>
    </row>
    <row r="20494" spans="3:3">
      <c r="C20494" s="13">
        <f t="shared" ca="1" si="1104"/>
        <v>2017.5131990217292</v>
      </c>
    </row>
    <row r="20495" spans="3:3">
      <c r="C20495" s="13">
        <f t="shared" ca="1" si="1104"/>
        <v>1983.0495907843176</v>
      </c>
    </row>
    <row r="20496" spans="3:3">
      <c r="C20496" s="13">
        <f t="shared" ca="1" si="1104"/>
        <v>1991.0245068153022</v>
      </c>
    </row>
    <row r="20497" spans="3:3">
      <c r="C20497" s="13">
        <f t="shared" ca="1" si="1104"/>
        <v>2001.6446393919553</v>
      </c>
    </row>
    <row r="20498" spans="3:3">
      <c r="C20498" s="13">
        <f t="shared" ca="1" si="1104"/>
        <v>2018.5835485395714</v>
      </c>
    </row>
    <row r="20499" spans="3:3">
      <c r="C20499" s="13">
        <f t="shared" ca="1" si="1104"/>
        <v>1992.7354955700616</v>
      </c>
    </row>
    <row r="20500" spans="3:3">
      <c r="C20500" s="13">
        <f t="shared" ca="1" si="1104"/>
        <v>2008.4797660914846</v>
      </c>
    </row>
    <row r="20501" spans="3:3">
      <c r="C20501" s="13">
        <f t="shared" ca="1" si="1104"/>
        <v>2005.64571573126</v>
      </c>
    </row>
    <row r="20502" spans="3:3">
      <c r="C20502" s="13">
        <f t="shared" ca="1" si="1104"/>
        <v>2007.03079273246</v>
      </c>
    </row>
    <row r="20503" spans="3:3">
      <c r="C20503" s="13">
        <f t="shared" ca="1" si="1104"/>
        <v>2016.5150560400321</v>
      </c>
    </row>
    <row r="20504" spans="3:3">
      <c r="C20504" s="13">
        <f t="shared" ref="C20504:C20567" ca="1" si="1105">NORMINV(RAND(),$D$3,$G$3)</f>
        <v>1998.0024973039449</v>
      </c>
    </row>
    <row r="20505" spans="3:3">
      <c r="C20505" s="13">
        <f t="shared" ca="1" si="1105"/>
        <v>1999.1554575330567</v>
      </c>
    </row>
    <row r="20506" spans="3:3">
      <c r="C20506" s="13">
        <f t="shared" ca="1" si="1105"/>
        <v>1993.3045021145151</v>
      </c>
    </row>
    <row r="20507" spans="3:3">
      <c r="C20507" s="13">
        <f t="shared" ca="1" si="1105"/>
        <v>1991.9326933946902</v>
      </c>
    </row>
    <row r="20508" spans="3:3">
      <c r="C20508" s="13">
        <f t="shared" ca="1" si="1105"/>
        <v>1999.1259335369332</v>
      </c>
    </row>
    <row r="20509" spans="3:3">
      <c r="C20509" s="13">
        <f t="shared" ca="1" si="1105"/>
        <v>1993.2977154482323</v>
      </c>
    </row>
    <row r="20510" spans="3:3">
      <c r="C20510" s="13">
        <f t="shared" ca="1" si="1105"/>
        <v>1976.2350186377589</v>
      </c>
    </row>
    <row r="20511" spans="3:3">
      <c r="C20511" s="13">
        <f t="shared" ca="1" si="1105"/>
        <v>2014.2857410774545</v>
      </c>
    </row>
    <row r="20512" spans="3:3">
      <c r="C20512" s="13">
        <f t="shared" ca="1" si="1105"/>
        <v>1992.7805516730682</v>
      </c>
    </row>
    <row r="20513" spans="3:3">
      <c r="C20513" s="13">
        <f t="shared" ca="1" si="1105"/>
        <v>2027.1308011863107</v>
      </c>
    </row>
    <row r="20514" spans="3:3">
      <c r="C20514" s="13">
        <f t="shared" ca="1" si="1105"/>
        <v>1996.1534868737708</v>
      </c>
    </row>
    <row r="20515" spans="3:3">
      <c r="C20515" s="13">
        <f t="shared" ca="1" si="1105"/>
        <v>2003.2870016533309</v>
      </c>
    </row>
    <row r="20516" spans="3:3">
      <c r="C20516" s="13">
        <f t="shared" ca="1" si="1105"/>
        <v>2007.8301605157098</v>
      </c>
    </row>
    <row r="20517" spans="3:3">
      <c r="C20517" s="13">
        <f t="shared" ca="1" si="1105"/>
        <v>1999.482349999194</v>
      </c>
    </row>
    <row r="20518" spans="3:3">
      <c r="C20518" s="13">
        <f t="shared" ca="1" si="1105"/>
        <v>2002.5290923062012</v>
      </c>
    </row>
    <row r="20519" spans="3:3">
      <c r="C20519" s="13">
        <f t="shared" ca="1" si="1105"/>
        <v>2001.31001497324</v>
      </c>
    </row>
    <row r="20520" spans="3:3">
      <c r="C20520" s="13">
        <f t="shared" ca="1" si="1105"/>
        <v>2013.2699540571996</v>
      </c>
    </row>
    <row r="20521" spans="3:3">
      <c r="C20521" s="13">
        <f t="shared" ca="1" si="1105"/>
        <v>2004.4085808553134</v>
      </c>
    </row>
    <row r="20522" spans="3:3">
      <c r="C20522" s="13">
        <f t="shared" ca="1" si="1105"/>
        <v>1992.0495167483211</v>
      </c>
    </row>
    <row r="20523" spans="3:3">
      <c r="C20523" s="13">
        <f t="shared" ca="1" si="1105"/>
        <v>2006.0925242214869</v>
      </c>
    </row>
    <row r="20524" spans="3:3">
      <c r="C20524" s="13">
        <f t="shared" ca="1" si="1105"/>
        <v>2020.9836317124434</v>
      </c>
    </row>
    <row r="20525" spans="3:3">
      <c r="C20525" s="13">
        <f t="shared" ca="1" si="1105"/>
        <v>1984.9508010885074</v>
      </c>
    </row>
    <row r="20526" spans="3:3">
      <c r="C20526" s="13">
        <f t="shared" ca="1" si="1105"/>
        <v>1976.2423982695195</v>
      </c>
    </row>
    <row r="20527" spans="3:3">
      <c r="C20527" s="13">
        <f t="shared" ca="1" si="1105"/>
        <v>2000.1594410303778</v>
      </c>
    </row>
    <row r="20528" spans="3:3">
      <c r="C20528" s="13">
        <f t="shared" ca="1" si="1105"/>
        <v>1986.8933785461625</v>
      </c>
    </row>
    <row r="20529" spans="3:3">
      <c r="C20529" s="13">
        <f t="shared" ca="1" si="1105"/>
        <v>2003.3019626770222</v>
      </c>
    </row>
    <row r="20530" spans="3:3">
      <c r="C20530" s="13">
        <f t="shared" ca="1" si="1105"/>
        <v>2003.7893565558386</v>
      </c>
    </row>
    <row r="20531" spans="3:3">
      <c r="C20531" s="13">
        <f t="shared" ca="1" si="1105"/>
        <v>2000.5068805711744</v>
      </c>
    </row>
    <row r="20532" spans="3:3">
      <c r="C20532" s="13">
        <f t="shared" ca="1" si="1105"/>
        <v>1991.980631903534</v>
      </c>
    </row>
    <row r="20533" spans="3:3">
      <c r="C20533" s="13">
        <f t="shared" ca="1" si="1105"/>
        <v>2015.9407512202263</v>
      </c>
    </row>
    <row r="20534" spans="3:3">
      <c r="C20534" s="13">
        <f t="shared" ca="1" si="1105"/>
        <v>2002.9578441571191</v>
      </c>
    </row>
    <row r="20535" spans="3:3">
      <c r="C20535" s="13">
        <f t="shared" ca="1" si="1105"/>
        <v>1998.7058944667724</v>
      </c>
    </row>
    <row r="20536" spans="3:3">
      <c r="C20536" s="13">
        <f t="shared" ca="1" si="1105"/>
        <v>2017.6387873431572</v>
      </c>
    </row>
    <row r="20537" spans="3:3">
      <c r="C20537" s="13">
        <f t="shared" ca="1" si="1105"/>
        <v>2002.9495715433857</v>
      </c>
    </row>
    <row r="20538" spans="3:3">
      <c r="C20538" s="13">
        <f t="shared" ca="1" si="1105"/>
        <v>1998.697642241566</v>
      </c>
    </row>
    <row r="20539" spans="3:3">
      <c r="C20539" s="13">
        <f t="shared" ca="1" si="1105"/>
        <v>1976.9288244216839</v>
      </c>
    </row>
    <row r="20540" spans="3:3">
      <c r="C20540" s="13">
        <f t="shared" ca="1" si="1105"/>
        <v>2017.4347826936676</v>
      </c>
    </row>
    <row r="20541" spans="3:3">
      <c r="C20541" s="13">
        <f t="shared" ca="1" si="1105"/>
        <v>2007.3511105053456</v>
      </c>
    </row>
    <row r="20542" spans="3:3">
      <c r="C20542" s="13">
        <f t="shared" ca="1" si="1105"/>
        <v>1992.2875837457632</v>
      </c>
    </row>
    <row r="20543" spans="3:3">
      <c r="C20543" s="13">
        <f t="shared" ca="1" si="1105"/>
        <v>2004.5035186819853</v>
      </c>
    </row>
    <row r="20544" spans="3:3">
      <c r="C20544" s="13">
        <f t="shared" ca="1" si="1105"/>
        <v>1998.0224524069033</v>
      </c>
    </row>
    <row r="20545" spans="3:3">
      <c r="C20545" s="13">
        <f t="shared" ca="1" si="1105"/>
        <v>2029.3137621502635</v>
      </c>
    </row>
    <row r="20546" spans="3:3">
      <c r="C20546" s="13">
        <f t="shared" ca="1" si="1105"/>
        <v>1993.6039417235381</v>
      </c>
    </row>
    <row r="20547" spans="3:3">
      <c r="C20547" s="13">
        <f t="shared" ca="1" si="1105"/>
        <v>2012.6639432847267</v>
      </c>
    </row>
    <row r="20548" spans="3:3">
      <c r="C20548" s="13">
        <f t="shared" ca="1" si="1105"/>
        <v>1998.747048342163</v>
      </c>
    </row>
    <row r="20549" spans="3:3">
      <c r="C20549" s="13">
        <f t="shared" ca="1" si="1105"/>
        <v>2015.5045610744883</v>
      </c>
    </row>
    <row r="20550" spans="3:3">
      <c r="C20550" s="13">
        <f t="shared" ca="1" si="1105"/>
        <v>1993.6704783649841</v>
      </c>
    </row>
    <row r="20551" spans="3:3">
      <c r="C20551" s="13">
        <f t="shared" ca="1" si="1105"/>
        <v>1999.9478281617335</v>
      </c>
    </row>
    <row r="20552" spans="3:3">
      <c r="C20552" s="13">
        <f t="shared" ca="1" si="1105"/>
        <v>1980.2459771159611</v>
      </c>
    </row>
    <row r="20553" spans="3:3">
      <c r="C20553" s="13">
        <f t="shared" ca="1" si="1105"/>
        <v>2011.4548911607076</v>
      </c>
    </row>
    <row r="20554" spans="3:3">
      <c r="C20554" s="13">
        <f t="shared" ca="1" si="1105"/>
        <v>1976.2317724713937</v>
      </c>
    </row>
    <row r="20555" spans="3:3">
      <c r="C20555" s="13">
        <f t="shared" ca="1" si="1105"/>
        <v>1997.195650138332</v>
      </c>
    </row>
    <row r="20556" spans="3:3">
      <c r="C20556" s="13">
        <f t="shared" ca="1" si="1105"/>
        <v>2004.592190328236</v>
      </c>
    </row>
    <row r="20557" spans="3:3">
      <c r="C20557" s="13">
        <f t="shared" ca="1" si="1105"/>
        <v>1965.717649323848</v>
      </c>
    </row>
    <row r="20558" spans="3:3">
      <c r="C20558" s="13">
        <f t="shared" ca="1" si="1105"/>
        <v>1994.7664138707737</v>
      </c>
    </row>
    <row r="20559" spans="3:3">
      <c r="C20559" s="13">
        <f t="shared" ca="1" si="1105"/>
        <v>2001.9133378901658</v>
      </c>
    </row>
    <row r="20560" spans="3:3">
      <c r="C20560" s="13">
        <f t="shared" ca="1" si="1105"/>
        <v>1991.611795658989</v>
      </c>
    </row>
    <row r="20561" spans="3:3">
      <c r="C20561" s="13">
        <f t="shared" ca="1" si="1105"/>
        <v>2003.0185872577706</v>
      </c>
    </row>
    <row r="20562" spans="3:3">
      <c r="C20562" s="13">
        <f t="shared" ca="1" si="1105"/>
        <v>2017.1151293176013</v>
      </c>
    </row>
    <row r="20563" spans="3:3">
      <c r="C20563" s="13">
        <f t="shared" ca="1" si="1105"/>
        <v>2006.0382308891533</v>
      </c>
    </row>
    <row r="20564" spans="3:3">
      <c r="C20564" s="13">
        <f t="shared" ca="1" si="1105"/>
        <v>1996.9121650305879</v>
      </c>
    </row>
    <row r="20565" spans="3:3">
      <c r="C20565" s="13">
        <f t="shared" ca="1" si="1105"/>
        <v>2014.9028079735144</v>
      </c>
    </row>
    <row r="20566" spans="3:3">
      <c r="C20566" s="13">
        <f t="shared" ca="1" si="1105"/>
        <v>1995.4866595779433</v>
      </c>
    </row>
    <row r="20567" spans="3:3">
      <c r="C20567" s="13">
        <f t="shared" ca="1" si="1105"/>
        <v>2000.1944985945697</v>
      </c>
    </row>
    <row r="20568" spans="3:3">
      <c r="C20568" s="13">
        <f t="shared" ref="C20568:C20631" ca="1" si="1106">NORMINV(RAND(),$D$3,$G$3)</f>
        <v>2008.1144341387221</v>
      </c>
    </row>
    <row r="20569" spans="3:3">
      <c r="C20569" s="13">
        <f t="shared" ca="1" si="1106"/>
        <v>2018.7418681712759</v>
      </c>
    </row>
    <row r="20570" spans="3:3">
      <c r="C20570" s="13">
        <f t="shared" ca="1" si="1106"/>
        <v>1987.6480801878392</v>
      </c>
    </row>
    <row r="20571" spans="3:3">
      <c r="C20571" s="13">
        <f t="shared" ca="1" si="1106"/>
        <v>2011.9386386810413</v>
      </c>
    </row>
    <row r="20572" spans="3:3">
      <c r="C20572" s="13">
        <f t="shared" ca="1" si="1106"/>
        <v>1999.6865227768683</v>
      </c>
    </row>
    <row r="20573" spans="3:3">
      <c r="C20573" s="13">
        <f t="shared" ca="1" si="1106"/>
        <v>1975.925914638736</v>
      </c>
    </row>
    <row r="20574" spans="3:3">
      <c r="C20574" s="13">
        <f t="shared" ca="1" si="1106"/>
        <v>1996.9843568879492</v>
      </c>
    </row>
    <row r="20575" spans="3:3">
      <c r="C20575" s="13">
        <f t="shared" ca="1" si="1106"/>
        <v>1999.8237181713162</v>
      </c>
    </row>
    <row r="20576" spans="3:3">
      <c r="C20576" s="13">
        <f t="shared" ca="1" si="1106"/>
        <v>2013.0286168348352</v>
      </c>
    </row>
    <row r="20577" spans="3:3">
      <c r="C20577" s="13">
        <f t="shared" ca="1" si="1106"/>
        <v>2004.1534886614695</v>
      </c>
    </row>
    <row r="20578" spans="3:3">
      <c r="C20578" s="13">
        <f t="shared" ca="1" si="1106"/>
        <v>2006.810252656906</v>
      </c>
    </row>
    <row r="20579" spans="3:3">
      <c r="C20579" s="13">
        <f t="shared" ca="1" si="1106"/>
        <v>2020.9773425763135</v>
      </c>
    </row>
    <row r="20580" spans="3:3">
      <c r="C20580" s="13">
        <f t="shared" ca="1" si="1106"/>
        <v>2007.3254704822059</v>
      </c>
    </row>
    <row r="20581" spans="3:3">
      <c r="C20581" s="13">
        <f t="shared" ca="1" si="1106"/>
        <v>1998.9388067858663</v>
      </c>
    </row>
    <row r="20582" spans="3:3">
      <c r="C20582" s="13">
        <f t="shared" ca="1" si="1106"/>
        <v>1994.4238880125988</v>
      </c>
    </row>
    <row r="20583" spans="3:3">
      <c r="C20583" s="13">
        <f t="shared" ca="1" si="1106"/>
        <v>1997.2962097688783</v>
      </c>
    </row>
    <row r="20584" spans="3:3">
      <c r="C20584" s="13">
        <f t="shared" ca="1" si="1106"/>
        <v>1996.0426519097841</v>
      </c>
    </row>
    <row r="20585" spans="3:3">
      <c r="C20585" s="13">
        <f t="shared" ca="1" si="1106"/>
        <v>1997.9525024268012</v>
      </c>
    </row>
    <row r="20586" spans="3:3">
      <c r="C20586" s="13">
        <f t="shared" ca="1" si="1106"/>
        <v>2021.1367293756725</v>
      </c>
    </row>
    <row r="20587" spans="3:3">
      <c r="C20587" s="13">
        <f t="shared" ca="1" si="1106"/>
        <v>1988.520222948908</v>
      </c>
    </row>
    <row r="20588" spans="3:3">
      <c r="C20588" s="13">
        <f t="shared" ca="1" si="1106"/>
        <v>1999.0355324901107</v>
      </c>
    </row>
    <row r="20589" spans="3:3">
      <c r="C20589" s="13">
        <f t="shared" ca="1" si="1106"/>
        <v>1994.8235436741086</v>
      </c>
    </row>
    <row r="20590" spans="3:3">
      <c r="C20590" s="13">
        <f t="shared" ca="1" si="1106"/>
        <v>2013.5916925741362</v>
      </c>
    </row>
    <row r="20591" spans="3:3">
      <c r="C20591" s="13">
        <f t="shared" ca="1" si="1106"/>
        <v>1991.3579225548999</v>
      </c>
    </row>
    <row r="20592" spans="3:3">
      <c r="C20592" s="13">
        <f t="shared" ca="1" si="1106"/>
        <v>1983.9756971992947</v>
      </c>
    </row>
    <row r="20593" spans="3:3">
      <c r="C20593" s="13">
        <f t="shared" ca="1" si="1106"/>
        <v>2018.8937442754368</v>
      </c>
    </row>
    <row r="20594" spans="3:3">
      <c r="C20594" s="13">
        <f t="shared" ca="1" si="1106"/>
        <v>2004.132065308916</v>
      </c>
    </row>
    <row r="20595" spans="3:3">
      <c r="C20595" s="13">
        <f t="shared" ca="1" si="1106"/>
        <v>2004.0281554833173</v>
      </c>
    </row>
    <row r="20596" spans="3:3">
      <c r="C20596" s="13">
        <f t="shared" ca="1" si="1106"/>
        <v>1999.9077478793661</v>
      </c>
    </row>
    <row r="20597" spans="3:3">
      <c r="C20597" s="13">
        <f t="shared" ca="1" si="1106"/>
        <v>1994.063382388629</v>
      </c>
    </row>
    <row r="20598" spans="3:3">
      <c r="C20598" s="13">
        <f t="shared" ca="1" si="1106"/>
        <v>2002.5674842995331</v>
      </c>
    </row>
    <row r="20599" spans="3:3">
      <c r="C20599" s="13">
        <f t="shared" ca="1" si="1106"/>
        <v>1997.5939265687553</v>
      </c>
    </row>
    <row r="20600" spans="3:3">
      <c r="C20600" s="13">
        <f t="shared" ca="1" si="1106"/>
        <v>2002.5478867364973</v>
      </c>
    </row>
    <row r="20601" spans="3:3">
      <c r="C20601" s="13">
        <f t="shared" ca="1" si="1106"/>
        <v>1988.4626427921619</v>
      </c>
    </row>
    <row r="20602" spans="3:3">
      <c r="C20602" s="13">
        <f t="shared" ca="1" si="1106"/>
        <v>1981.2824058191973</v>
      </c>
    </row>
    <row r="20603" spans="3:3">
      <c r="C20603" s="13">
        <f t="shared" ca="1" si="1106"/>
        <v>2008.462651697879</v>
      </c>
    </row>
    <row r="20604" spans="3:3">
      <c r="C20604" s="13">
        <f t="shared" ca="1" si="1106"/>
        <v>1998.2016486567506</v>
      </c>
    </row>
    <row r="20605" spans="3:3">
      <c r="C20605" s="13">
        <f t="shared" ca="1" si="1106"/>
        <v>2008.137447133355</v>
      </c>
    </row>
    <row r="20606" spans="3:3">
      <c r="C20606" s="13">
        <f t="shared" ca="1" si="1106"/>
        <v>2002.2816197139898</v>
      </c>
    </row>
    <row r="20607" spans="3:3">
      <c r="C20607" s="13">
        <f t="shared" ca="1" si="1106"/>
        <v>1998.3981582662268</v>
      </c>
    </row>
    <row r="20608" spans="3:3">
      <c r="C20608" s="13">
        <f t="shared" ca="1" si="1106"/>
        <v>2005.0927010670314</v>
      </c>
    </row>
    <row r="20609" spans="3:3">
      <c r="C20609" s="13">
        <f t="shared" ca="1" si="1106"/>
        <v>2009.9073398711444</v>
      </c>
    </row>
    <row r="20610" spans="3:3">
      <c r="C20610" s="13">
        <f t="shared" ca="1" si="1106"/>
        <v>1993.001921857858</v>
      </c>
    </row>
    <row r="20611" spans="3:3">
      <c r="C20611" s="13">
        <f t="shared" ca="1" si="1106"/>
        <v>1998.0506551854498</v>
      </c>
    </row>
    <row r="20612" spans="3:3">
      <c r="C20612" s="13">
        <f t="shared" ca="1" si="1106"/>
        <v>2002.9316279475333</v>
      </c>
    </row>
    <row r="20613" spans="3:3">
      <c r="C20613" s="13">
        <f t="shared" ca="1" si="1106"/>
        <v>1993.4034726082332</v>
      </c>
    </row>
    <row r="20614" spans="3:3">
      <c r="C20614" s="13">
        <f t="shared" ca="1" si="1106"/>
        <v>2006.6087025611746</v>
      </c>
    </row>
    <row r="20615" spans="3:3">
      <c r="C20615" s="13">
        <f t="shared" ca="1" si="1106"/>
        <v>2008.2301480152782</v>
      </c>
    </row>
    <row r="20616" spans="3:3">
      <c r="C20616" s="13">
        <f t="shared" ca="1" si="1106"/>
        <v>1973.6020773643593</v>
      </c>
    </row>
    <row r="20617" spans="3:3">
      <c r="C20617" s="13">
        <f t="shared" ca="1" si="1106"/>
        <v>2005.1424816233782</v>
      </c>
    </row>
    <row r="20618" spans="3:3">
      <c r="C20618" s="13">
        <f t="shared" ca="1" si="1106"/>
        <v>2023.7682418236286</v>
      </c>
    </row>
    <row r="20619" spans="3:3">
      <c r="C20619" s="13">
        <f t="shared" ca="1" si="1106"/>
        <v>1996.9944850377262</v>
      </c>
    </row>
    <row r="20620" spans="3:3">
      <c r="C20620" s="13">
        <f t="shared" ca="1" si="1106"/>
        <v>2010.1000427490976</v>
      </c>
    </row>
    <row r="20621" spans="3:3">
      <c r="C20621" s="13">
        <f t="shared" ca="1" si="1106"/>
        <v>1985.3371178167861</v>
      </c>
    </row>
    <row r="20622" spans="3:3">
      <c r="C20622" s="13">
        <f t="shared" ca="1" si="1106"/>
        <v>2018.3135534843805</v>
      </c>
    </row>
    <row r="20623" spans="3:3">
      <c r="C20623" s="13">
        <f t="shared" ca="1" si="1106"/>
        <v>2009.1836033866382</v>
      </c>
    </row>
    <row r="20624" spans="3:3">
      <c r="C20624" s="13">
        <f t="shared" ca="1" si="1106"/>
        <v>1991.7406374654724</v>
      </c>
    </row>
    <row r="20625" spans="3:3">
      <c r="C20625" s="13">
        <f t="shared" ca="1" si="1106"/>
        <v>1978.8530031548823</v>
      </c>
    </row>
    <row r="20626" spans="3:3">
      <c r="C20626" s="13">
        <f t="shared" ca="1" si="1106"/>
        <v>1984.1624056597111</v>
      </c>
    </row>
    <row r="20627" spans="3:3">
      <c r="C20627" s="13">
        <f t="shared" ca="1" si="1106"/>
        <v>2001.4716427399753</v>
      </c>
    </row>
    <row r="20628" spans="3:3">
      <c r="C20628" s="13">
        <f t="shared" ca="1" si="1106"/>
        <v>1999.8812917186867</v>
      </c>
    </row>
    <row r="20629" spans="3:3">
      <c r="C20629" s="13">
        <f t="shared" ca="1" si="1106"/>
        <v>1997.3929396009826</v>
      </c>
    </row>
    <row r="20630" spans="3:3">
      <c r="C20630" s="13">
        <f t="shared" ca="1" si="1106"/>
        <v>1988.7109185169497</v>
      </c>
    </row>
    <row r="20631" spans="3:3">
      <c r="C20631" s="13">
        <f t="shared" ca="1" si="1106"/>
        <v>2001.9360983624549</v>
      </c>
    </row>
    <row r="20632" spans="3:3">
      <c r="C20632" s="13">
        <f t="shared" ref="C20632:C20695" ca="1" si="1107">NORMINV(RAND(),$D$3,$G$3)</f>
        <v>2014.5311128267003</v>
      </c>
    </row>
    <row r="20633" spans="3:3">
      <c r="C20633" s="13">
        <f t="shared" ca="1" si="1107"/>
        <v>2009.4517888793152</v>
      </c>
    </row>
    <row r="20634" spans="3:3">
      <c r="C20634" s="13">
        <f t="shared" ca="1" si="1107"/>
        <v>1998.0286263238731</v>
      </c>
    </row>
    <row r="20635" spans="3:3">
      <c r="C20635" s="13">
        <f t="shared" ca="1" si="1107"/>
        <v>1982.4949192750923</v>
      </c>
    </row>
    <row r="20636" spans="3:3">
      <c r="C20636" s="13">
        <f t="shared" ca="1" si="1107"/>
        <v>1998.9366177276866</v>
      </c>
    </row>
    <row r="20637" spans="3:3">
      <c r="C20637" s="13">
        <f t="shared" ca="1" si="1107"/>
        <v>2011.9847475870424</v>
      </c>
    </row>
    <row r="20638" spans="3:3">
      <c r="C20638" s="13">
        <f t="shared" ca="1" si="1107"/>
        <v>1989.4651306398839</v>
      </c>
    </row>
    <row r="20639" spans="3:3">
      <c r="C20639" s="13">
        <f t="shared" ca="1" si="1107"/>
        <v>2007.1902538903823</v>
      </c>
    </row>
    <row r="20640" spans="3:3">
      <c r="C20640" s="13">
        <f t="shared" ca="1" si="1107"/>
        <v>2016.5510948684623</v>
      </c>
    </row>
    <row r="20641" spans="3:3">
      <c r="C20641" s="13">
        <f t="shared" ca="1" si="1107"/>
        <v>1992.1816422455991</v>
      </c>
    </row>
    <row r="20642" spans="3:3">
      <c r="C20642" s="13">
        <f t="shared" ca="1" si="1107"/>
        <v>2004.3145579573497</v>
      </c>
    </row>
    <row r="20643" spans="3:3">
      <c r="C20643" s="13">
        <f t="shared" ca="1" si="1107"/>
        <v>2004.7600717358064</v>
      </c>
    </row>
    <row r="20644" spans="3:3">
      <c r="C20644" s="13">
        <f t="shared" ca="1" si="1107"/>
        <v>2004.0413220397327</v>
      </c>
    </row>
    <row r="20645" spans="3:3">
      <c r="C20645" s="13">
        <f t="shared" ca="1" si="1107"/>
        <v>1991.9324444755198</v>
      </c>
    </row>
    <row r="20646" spans="3:3">
      <c r="C20646" s="13">
        <f t="shared" ca="1" si="1107"/>
        <v>2002.1371597813979</v>
      </c>
    </row>
    <row r="20647" spans="3:3">
      <c r="C20647" s="13">
        <f t="shared" ca="1" si="1107"/>
        <v>2005.8927384567219</v>
      </c>
    </row>
    <row r="20648" spans="3:3">
      <c r="C20648" s="13">
        <f t="shared" ca="1" si="1107"/>
        <v>2013.3389353238201</v>
      </c>
    </row>
    <row r="20649" spans="3:3">
      <c r="C20649" s="13">
        <f t="shared" ca="1" si="1107"/>
        <v>1990.9620499353191</v>
      </c>
    </row>
    <row r="20650" spans="3:3">
      <c r="C20650" s="13">
        <f t="shared" ca="1" si="1107"/>
        <v>2017.6458114852301</v>
      </c>
    </row>
    <row r="20651" spans="3:3">
      <c r="C20651" s="13">
        <f t="shared" ca="1" si="1107"/>
        <v>1999.9983455126348</v>
      </c>
    </row>
    <row r="20652" spans="3:3">
      <c r="C20652" s="13">
        <f t="shared" ca="1" si="1107"/>
        <v>2002.6002509733469</v>
      </c>
    </row>
    <row r="20653" spans="3:3">
      <c r="C20653" s="13">
        <f t="shared" ca="1" si="1107"/>
        <v>2024.7901800536877</v>
      </c>
    </row>
    <row r="20654" spans="3:3">
      <c r="C20654" s="13">
        <f t="shared" ca="1" si="1107"/>
        <v>1994.1803819036345</v>
      </c>
    </row>
    <row r="20655" spans="3:3">
      <c r="C20655" s="13">
        <f t="shared" ca="1" si="1107"/>
        <v>1995.4568937922122</v>
      </c>
    </row>
    <row r="20656" spans="3:3">
      <c r="C20656" s="13">
        <f t="shared" ca="1" si="1107"/>
        <v>1998.9191715679021</v>
      </c>
    </row>
    <row r="20657" spans="3:3">
      <c r="C20657" s="13">
        <f t="shared" ca="1" si="1107"/>
        <v>2001.7564691569207</v>
      </c>
    </row>
    <row r="20658" spans="3:3">
      <c r="C20658" s="13">
        <f t="shared" ca="1" si="1107"/>
        <v>2001.2834871787825</v>
      </c>
    </row>
    <row r="20659" spans="3:3">
      <c r="C20659" s="13">
        <f t="shared" ca="1" si="1107"/>
        <v>2000.7801521649492</v>
      </c>
    </row>
    <row r="20660" spans="3:3">
      <c r="C20660" s="13">
        <f t="shared" ca="1" si="1107"/>
        <v>2007.4776681044852</v>
      </c>
    </row>
    <row r="20661" spans="3:3">
      <c r="C20661" s="13">
        <f t="shared" ca="1" si="1107"/>
        <v>2013.2134918012612</v>
      </c>
    </row>
    <row r="20662" spans="3:3">
      <c r="C20662" s="13">
        <f t="shared" ca="1" si="1107"/>
        <v>2001.7671633309762</v>
      </c>
    </row>
    <row r="20663" spans="3:3">
      <c r="C20663" s="13">
        <f t="shared" ca="1" si="1107"/>
        <v>1988.3410648497131</v>
      </c>
    </row>
    <row r="20664" spans="3:3">
      <c r="C20664" s="13">
        <f t="shared" ca="1" si="1107"/>
        <v>1996.6813856447425</v>
      </c>
    </row>
    <row r="20665" spans="3:3">
      <c r="C20665" s="13">
        <f t="shared" ca="1" si="1107"/>
        <v>1991.5385370654462</v>
      </c>
    </row>
    <row r="20666" spans="3:3">
      <c r="C20666" s="13">
        <f t="shared" ca="1" si="1107"/>
        <v>1990.6391310809597</v>
      </c>
    </row>
    <row r="20667" spans="3:3">
      <c r="C20667" s="13">
        <f t="shared" ca="1" si="1107"/>
        <v>1993.5940933073809</v>
      </c>
    </row>
    <row r="20668" spans="3:3">
      <c r="C20668" s="13">
        <f t="shared" ca="1" si="1107"/>
        <v>1986.3323235831258</v>
      </c>
    </row>
    <row r="20669" spans="3:3">
      <c r="C20669" s="13">
        <f t="shared" ca="1" si="1107"/>
        <v>2023.1067956289901</v>
      </c>
    </row>
    <row r="20670" spans="3:3">
      <c r="C20670" s="13">
        <f t="shared" ca="1" si="1107"/>
        <v>2008.3331638572995</v>
      </c>
    </row>
    <row r="20671" spans="3:3">
      <c r="C20671" s="13">
        <f t="shared" ca="1" si="1107"/>
        <v>1993.2825011699063</v>
      </c>
    </row>
    <row r="20672" spans="3:3">
      <c r="C20672" s="13">
        <f t="shared" ca="1" si="1107"/>
        <v>2000.2494231943765</v>
      </c>
    </row>
    <row r="20673" spans="3:3">
      <c r="C20673" s="13">
        <f t="shared" ca="1" si="1107"/>
        <v>1999.5201392837594</v>
      </c>
    </row>
    <row r="20674" spans="3:3">
      <c r="C20674" s="13">
        <f t="shared" ca="1" si="1107"/>
        <v>2011.4177368372721</v>
      </c>
    </row>
    <row r="20675" spans="3:3">
      <c r="C20675" s="13">
        <f t="shared" ca="1" si="1107"/>
        <v>1992.1636204792312</v>
      </c>
    </row>
    <row r="20676" spans="3:3">
      <c r="C20676" s="13">
        <f t="shared" ca="1" si="1107"/>
        <v>2008.8734007189216</v>
      </c>
    </row>
    <row r="20677" spans="3:3">
      <c r="C20677" s="13">
        <f t="shared" ca="1" si="1107"/>
        <v>1995.7489148920677</v>
      </c>
    </row>
    <row r="20678" spans="3:3">
      <c r="C20678" s="13">
        <f t="shared" ca="1" si="1107"/>
        <v>1989.4898983845574</v>
      </c>
    </row>
    <row r="20679" spans="3:3">
      <c r="C20679" s="13">
        <f t="shared" ca="1" si="1107"/>
        <v>1984.903132932463</v>
      </c>
    </row>
    <row r="20680" spans="3:3">
      <c r="C20680" s="13">
        <f t="shared" ca="1" si="1107"/>
        <v>1997.0470288094107</v>
      </c>
    </row>
    <row r="20681" spans="3:3">
      <c r="C20681" s="13">
        <f t="shared" ca="1" si="1107"/>
        <v>1989.5740111320238</v>
      </c>
    </row>
    <row r="20682" spans="3:3">
      <c r="C20682" s="13">
        <f t="shared" ca="1" si="1107"/>
        <v>2010.4572847700845</v>
      </c>
    </row>
    <row r="20683" spans="3:3">
      <c r="C20683" s="13">
        <f t="shared" ca="1" si="1107"/>
        <v>1999.6041181937776</v>
      </c>
    </row>
    <row r="20684" spans="3:3">
      <c r="C20684" s="13">
        <f t="shared" ca="1" si="1107"/>
        <v>2011.0958525444528</v>
      </c>
    </row>
    <row r="20685" spans="3:3">
      <c r="C20685" s="13">
        <f t="shared" ca="1" si="1107"/>
        <v>1999.3852019682161</v>
      </c>
    </row>
    <row r="20686" spans="3:3">
      <c r="C20686" s="13">
        <f t="shared" ca="1" si="1107"/>
        <v>1995.9547574641408</v>
      </c>
    </row>
    <row r="20687" spans="3:3">
      <c r="C20687" s="13">
        <f t="shared" ca="1" si="1107"/>
        <v>1997.0783509415508</v>
      </c>
    </row>
    <row r="20688" spans="3:3">
      <c r="C20688" s="13">
        <f t="shared" ca="1" si="1107"/>
        <v>2017.93249376161</v>
      </c>
    </row>
    <row r="20689" spans="3:3">
      <c r="C20689" s="13">
        <f t="shared" ca="1" si="1107"/>
        <v>2003.678228638526</v>
      </c>
    </row>
    <row r="20690" spans="3:3">
      <c r="C20690" s="13">
        <f t="shared" ca="1" si="1107"/>
        <v>1993.1001381382962</v>
      </c>
    </row>
    <row r="20691" spans="3:3">
      <c r="C20691" s="13">
        <f t="shared" ca="1" si="1107"/>
        <v>1996.3456802853077</v>
      </c>
    </row>
    <row r="20692" spans="3:3">
      <c r="C20692" s="13">
        <f t="shared" ca="1" si="1107"/>
        <v>2004.3082789547789</v>
      </c>
    </row>
    <row r="20693" spans="3:3">
      <c r="C20693" s="13">
        <f t="shared" ca="1" si="1107"/>
        <v>1982.7700933449501</v>
      </c>
    </row>
    <row r="20694" spans="3:3">
      <c r="C20694" s="13">
        <f t="shared" ca="1" si="1107"/>
        <v>2013.8870925996268</v>
      </c>
    </row>
    <row r="20695" spans="3:3">
      <c r="C20695" s="13">
        <f t="shared" ca="1" si="1107"/>
        <v>2013.5258036228613</v>
      </c>
    </row>
    <row r="20696" spans="3:3">
      <c r="C20696" s="13">
        <f t="shared" ref="C20696:C20759" ca="1" si="1108">NORMINV(RAND(),$D$3,$G$3)</f>
        <v>2006.7106661882458</v>
      </c>
    </row>
    <row r="20697" spans="3:3">
      <c r="C20697" s="13">
        <f t="shared" ca="1" si="1108"/>
        <v>2001.9764540406129</v>
      </c>
    </row>
    <row r="20698" spans="3:3">
      <c r="C20698" s="13">
        <f t="shared" ca="1" si="1108"/>
        <v>1998.7438835921109</v>
      </c>
    </row>
    <row r="20699" spans="3:3">
      <c r="C20699" s="13">
        <f t="shared" ca="1" si="1108"/>
        <v>2002.4225244869531</v>
      </c>
    </row>
    <row r="20700" spans="3:3">
      <c r="C20700" s="13">
        <f t="shared" ca="1" si="1108"/>
        <v>1998.9961505860085</v>
      </c>
    </row>
    <row r="20701" spans="3:3">
      <c r="C20701" s="13">
        <f t="shared" ca="1" si="1108"/>
        <v>1992.6226624472627</v>
      </c>
    </row>
    <row r="20702" spans="3:3">
      <c r="C20702" s="13">
        <f t="shared" ca="1" si="1108"/>
        <v>1997.8011759582314</v>
      </c>
    </row>
    <row r="20703" spans="3:3">
      <c r="C20703" s="13">
        <f t="shared" ca="1" si="1108"/>
        <v>2006.4705941846776</v>
      </c>
    </row>
    <row r="20704" spans="3:3">
      <c r="C20704" s="13">
        <f t="shared" ca="1" si="1108"/>
        <v>1996.6243450430038</v>
      </c>
    </row>
    <row r="20705" spans="3:3">
      <c r="C20705" s="13">
        <f t="shared" ca="1" si="1108"/>
        <v>2000.1413258154835</v>
      </c>
    </row>
    <row r="20706" spans="3:3">
      <c r="C20706" s="13">
        <f t="shared" ca="1" si="1108"/>
        <v>1982.3350087362458</v>
      </c>
    </row>
    <row r="20707" spans="3:3">
      <c r="C20707" s="13">
        <f t="shared" ca="1" si="1108"/>
        <v>2001.3705884332971</v>
      </c>
    </row>
    <row r="20708" spans="3:3">
      <c r="C20708" s="13">
        <f t="shared" ca="1" si="1108"/>
        <v>2018.5124744778918</v>
      </c>
    </row>
    <row r="20709" spans="3:3">
      <c r="C20709" s="13">
        <f t="shared" ca="1" si="1108"/>
        <v>2009.9615442115226</v>
      </c>
    </row>
    <row r="20710" spans="3:3">
      <c r="C20710" s="13">
        <f t="shared" ca="1" si="1108"/>
        <v>1987.8256266950741</v>
      </c>
    </row>
    <row r="20711" spans="3:3">
      <c r="C20711" s="13">
        <f t="shared" ca="1" si="1108"/>
        <v>1997.6034523272126</v>
      </c>
    </row>
    <row r="20712" spans="3:3">
      <c r="C20712" s="13">
        <f t="shared" ca="1" si="1108"/>
        <v>2002.605316007126</v>
      </c>
    </row>
    <row r="20713" spans="3:3">
      <c r="C20713" s="13">
        <f t="shared" ca="1" si="1108"/>
        <v>2004.2681252888819</v>
      </c>
    </row>
    <row r="20714" spans="3:3">
      <c r="C20714" s="13">
        <f t="shared" ca="1" si="1108"/>
        <v>1983.8201804518724</v>
      </c>
    </row>
    <row r="20715" spans="3:3">
      <c r="C20715" s="13">
        <f t="shared" ca="1" si="1108"/>
        <v>1999.5943022602366</v>
      </c>
    </row>
    <row r="20716" spans="3:3">
      <c r="C20716" s="13">
        <f t="shared" ca="1" si="1108"/>
        <v>1993.5969238107139</v>
      </c>
    </row>
    <row r="20717" spans="3:3">
      <c r="C20717" s="13">
        <f t="shared" ca="1" si="1108"/>
        <v>1980.6046317768166</v>
      </c>
    </row>
    <row r="20718" spans="3:3">
      <c r="C20718" s="13">
        <f t="shared" ca="1" si="1108"/>
        <v>2012.6795790672397</v>
      </c>
    </row>
    <row r="20719" spans="3:3">
      <c r="C20719" s="13">
        <f t="shared" ca="1" si="1108"/>
        <v>1995.8927718689595</v>
      </c>
    </row>
    <row r="20720" spans="3:3">
      <c r="C20720" s="13">
        <f t="shared" ca="1" si="1108"/>
        <v>2004.5959973724068</v>
      </c>
    </row>
    <row r="20721" spans="3:3">
      <c r="C20721" s="13">
        <f t="shared" ca="1" si="1108"/>
        <v>1971.7383780772036</v>
      </c>
    </row>
    <row r="20722" spans="3:3">
      <c r="C20722" s="13">
        <f t="shared" ca="1" si="1108"/>
        <v>2012.5849371106256</v>
      </c>
    </row>
    <row r="20723" spans="3:3">
      <c r="C20723" s="13">
        <f t="shared" ca="1" si="1108"/>
        <v>2006.1001571355214</v>
      </c>
    </row>
    <row r="20724" spans="3:3">
      <c r="C20724" s="13">
        <f t="shared" ca="1" si="1108"/>
        <v>2003.9803389699136</v>
      </c>
    </row>
    <row r="20725" spans="3:3">
      <c r="C20725" s="13">
        <f t="shared" ca="1" si="1108"/>
        <v>2001.1804965023346</v>
      </c>
    </row>
    <row r="20726" spans="3:3">
      <c r="C20726" s="13">
        <f t="shared" ca="1" si="1108"/>
        <v>1988.6516167935579</v>
      </c>
    </row>
    <row r="20727" spans="3:3">
      <c r="C20727" s="13">
        <f t="shared" ca="1" si="1108"/>
        <v>1995.2898549042382</v>
      </c>
    </row>
    <row r="20728" spans="3:3">
      <c r="C20728" s="13">
        <f t="shared" ca="1" si="1108"/>
        <v>2006.6166574308668</v>
      </c>
    </row>
    <row r="20729" spans="3:3">
      <c r="C20729" s="13">
        <f t="shared" ca="1" si="1108"/>
        <v>2007.3080317302226</v>
      </c>
    </row>
    <row r="20730" spans="3:3">
      <c r="C20730" s="13">
        <f t="shared" ca="1" si="1108"/>
        <v>2011.6489068691296</v>
      </c>
    </row>
    <row r="20731" spans="3:3">
      <c r="C20731" s="13">
        <f t="shared" ca="1" si="1108"/>
        <v>1998.919185489405</v>
      </c>
    </row>
    <row r="20732" spans="3:3">
      <c r="C20732" s="13">
        <f t="shared" ca="1" si="1108"/>
        <v>1993.2319362280182</v>
      </c>
    </row>
    <row r="20733" spans="3:3">
      <c r="C20733" s="13">
        <f t="shared" ca="1" si="1108"/>
        <v>1986.9470916621167</v>
      </c>
    </row>
    <row r="20734" spans="3:3">
      <c r="C20734" s="13">
        <f t="shared" ca="1" si="1108"/>
        <v>1987.5429357888463</v>
      </c>
    </row>
    <row r="20735" spans="3:3">
      <c r="C20735" s="13">
        <f t="shared" ca="1" si="1108"/>
        <v>2022.9996618262248</v>
      </c>
    </row>
    <row r="20736" spans="3:3">
      <c r="C20736" s="13">
        <f t="shared" ca="1" si="1108"/>
        <v>1994.8070364159423</v>
      </c>
    </row>
    <row r="20737" spans="3:3">
      <c r="C20737" s="13">
        <f t="shared" ca="1" si="1108"/>
        <v>1999.4850514743644</v>
      </c>
    </row>
    <row r="20738" spans="3:3">
      <c r="C20738" s="13">
        <f t="shared" ca="1" si="1108"/>
        <v>2001.0361881992606</v>
      </c>
    </row>
    <row r="20739" spans="3:3">
      <c r="C20739" s="13">
        <f t="shared" ca="1" si="1108"/>
        <v>1972.2001511775354</v>
      </c>
    </row>
    <row r="20740" spans="3:3">
      <c r="C20740" s="13">
        <f t="shared" ca="1" si="1108"/>
        <v>1992.6309416580623</v>
      </c>
    </row>
    <row r="20741" spans="3:3">
      <c r="C20741" s="13">
        <f t="shared" ca="1" si="1108"/>
        <v>2007.8907205103876</v>
      </c>
    </row>
    <row r="20742" spans="3:3">
      <c r="C20742" s="13">
        <f t="shared" ca="1" si="1108"/>
        <v>1985.8260734796534</v>
      </c>
    </row>
    <row r="20743" spans="3:3">
      <c r="C20743" s="13">
        <f t="shared" ca="1" si="1108"/>
        <v>1988.1738191414972</v>
      </c>
    </row>
    <row r="20744" spans="3:3">
      <c r="C20744" s="13">
        <f t="shared" ca="1" si="1108"/>
        <v>1998.834851178736</v>
      </c>
    </row>
    <row r="20745" spans="3:3">
      <c r="C20745" s="13">
        <f t="shared" ca="1" si="1108"/>
        <v>2006.1402251233487</v>
      </c>
    </row>
    <row r="20746" spans="3:3">
      <c r="C20746" s="13">
        <f t="shared" ca="1" si="1108"/>
        <v>1998.1867992394457</v>
      </c>
    </row>
    <row r="20747" spans="3:3">
      <c r="C20747" s="13">
        <f t="shared" ca="1" si="1108"/>
        <v>2000.2223921236464</v>
      </c>
    </row>
    <row r="20748" spans="3:3">
      <c r="C20748" s="13">
        <f t="shared" ca="1" si="1108"/>
        <v>1987.9556143830869</v>
      </c>
    </row>
    <row r="20749" spans="3:3">
      <c r="C20749" s="13">
        <f t="shared" ca="1" si="1108"/>
        <v>2002.031297263612</v>
      </c>
    </row>
    <row r="20750" spans="3:3">
      <c r="C20750" s="13">
        <f t="shared" ca="1" si="1108"/>
        <v>2003.8420467836218</v>
      </c>
    </row>
    <row r="20751" spans="3:3">
      <c r="C20751" s="13">
        <f t="shared" ca="1" si="1108"/>
        <v>1979.1925435304838</v>
      </c>
    </row>
    <row r="20752" spans="3:3">
      <c r="C20752" s="13">
        <f t="shared" ca="1" si="1108"/>
        <v>2002.6133246318884</v>
      </c>
    </row>
    <row r="20753" spans="3:3">
      <c r="C20753" s="13">
        <f t="shared" ca="1" si="1108"/>
        <v>1980.803613712696</v>
      </c>
    </row>
    <row r="20754" spans="3:3">
      <c r="C20754" s="13">
        <f t="shared" ca="1" si="1108"/>
        <v>2011.6934413203285</v>
      </c>
    </row>
    <row r="20755" spans="3:3">
      <c r="C20755" s="13">
        <f t="shared" ca="1" si="1108"/>
        <v>1985.0971470807572</v>
      </c>
    </row>
    <row r="20756" spans="3:3">
      <c r="C20756" s="13">
        <f t="shared" ca="1" si="1108"/>
        <v>2000.0451231996349</v>
      </c>
    </row>
    <row r="20757" spans="3:3">
      <c r="C20757" s="13">
        <f t="shared" ca="1" si="1108"/>
        <v>1987.2775353519671</v>
      </c>
    </row>
    <row r="20758" spans="3:3">
      <c r="C20758" s="13">
        <f t="shared" ca="1" si="1108"/>
        <v>1995.550029539007</v>
      </c>
    </row>
    <row r="20759" spans="3:3">
      <c r="C20759" s="13">
        <f t="shared" ca="1" si="1108"/>
        <v>1987.2999855982614</v>
      </c>
    </row>
    <row r="20760" spans="3:3">
      <c r="C20760" s="13">
        <f t="shared" ref="C20760:C20823" ca="1" si="1109">NORMINV(RAND(),$D$3,$G$3)</f>
        <v>2002.4576301571217</v>
      </c>
    </row>
    <row r="20761" spans="3:3">
      <c r="C20761" s="13">
        <f t="shared" ca="1" si="1109"/>
        <v>2003.8517732283622</v>
      </c>
    </row>
    <row r="20762" spans="3:3">
      <c r="C20762" s="13">
        <f t="shared" ca="1" si="1109"/>
        <v>2010.7726606403808</v>
      </c>
    </row>
    <row r="20763" spans="3:3">
      <c r="C20763" s="13">
        <f t="shared" ca="1" si="1109"/>
        <v>1998.0358104685206</v>
      </c>
    </row>
    <row r="20764" spans="3:3">
      <c r="C20764" s="13">
        <f t="shared" ca="1" si="1109"/>
        <v>2015.3430794034352</v>
      </c>
    </row>
    <row r="20765" spans="3:3">
      <c r="C20765" s="13">
        <f t="shared" ca="1" si="1109"/>
        <v>2005.7950862107703</v>
      </c>
    </row>
    <row r="20766" spans="3:3">
      <c r="C20766" s="13">
        <f t="shared" ca="1" si="1109"/>
        <v>2002.3409580676675</v>
      </c>
    </row>
    <row r="20767" spans="3:3">
      <c r="C20767" s="13">
        <f t="shared" ca="1" si="1109"/>
        <v>1998.2589455995899</v>
      </c>
    </row>
    <row r="20768" spans="3:3">
      <c r="C20768" s="13">
        <f t="shared" ca="1" si="1109"/>
        <v>1987.3252172648527</v>
      </c>
    </row>
    <row r="20769" spans="3:3">
      <c r="C20769" s="13">
        <f t="shared" ca="1" si="1109"/>
        <v>2006.489770790753</v>
      </c>
    </row>
    <row r="20770" spans="3:3">
      <c r="C20770" s="13">
        <f t="shared" ca="1" si="1109"/>
        <v>1994.6377319102367</v>
      </c>
    </row>
    <row r="20771" spans="3:3">
      <c r="C20771" s="13">
        <f t="shared" ca="1" si="1109"/>
        <v>2002.1984354329807</v>
      </c>
    </row>
    <row r="20772" spans="3:3">
      <c r="C20772" s="13">
        <f t="shared" ca="1" si="1109"/>
        <v>2000.6517413621025</v>
      </c>
    </row>
    <row r="20773" spans="3:3">
      <c r="C20773" s="13">
        <f t="shared" ca="1" si="1109"/>
        <v>1989.7014969539189</v>
      </c>
    </row>
    <row r="20774" spans="3:3">
      <c r="C20774" s="13">
        <f t="shared" ca="1" si="1109"/>
        <v>1988.2067301228133</v>
      </c>
    </row>
    <row r="20775" spans="3:3">
      <c r="C20775" s="13">
        <f t="shared" ca="1" si="1109"/>
        <v>1994.1688571380353</v>
      </c>
    </row>
    <row r="20776" spans="3:3">
      <c r="C20776" s="13">
        <f t="shared" ca="1" si="1109"/>
        <v>2003.047609508707</v>
      </c>
    </row>
    <row r="20777" spans="3:3">
      <c r="C20777" s="13">
        <f t="shared" ca="1" si="1109"/>
        <v>2017.4588088056676</v>
      </c>
    </row>
    <row r="20778" spans="3:3">
      <c r="C20778" s="13">
        <f t="shared" ca="1" si="1109"/>
        <v>2010.8065331638104</v>
      </c>
    </row>
    <row r="20779" spans="3:3">
      <c r="C20779" s="13">
        <f t="shared" ca="1" si="1109"/>
        <v>1993.6271915041564</v>
      </c>
    </row>
    <row r="20780" spans="3:3">
      <c r="C20780" s="13">
        <f t="shared" ca="1" si="1109"/>
        <v>2010.6856067583942</v>
      </c>
    </row>
    <row r="20781" spans="3:3">
      <c r="C20781" s="13">
        <f t="shared" ca="1" si="1109"/>
        <v>2009.0087189815988</v>
      </c>
    </row>
    <row r="20782" spans="3:3">
      <c r="C20782" s="13">
        <f t="shared" ca="1" si="1109"/>
        <v>1991.7372234247425</v>
      </c>
    </row>
    <row r="20783" spans="3:3">
      <c r="C20783" s="13">
        <f t="shared" ca="1" si="1109"/>
        <v>1986.7530905053063</v>
      </c>
    </row>
    <row r="20784" spans="3:3">
      <c r="C20784" s="13">
        <f t="shared" ca="1" si="1109"/>
        <v>1989.6335699366891</v>
      </c>
    </row>
    <row r="20785" spans="3:3">
      <c r="C20785" s="13">
        <f t="shared" ca="1" si="1109"/>
        <v>2012.9644090004483</v>
      </c>
    </row>
    <row r="20786" spans="3:3">
      <c r="C20786" s="13">
        <f t="shared" ca="1" si="1109"/>
        <v>1975.5379724099303</v>
      </c>
    </row>
    <row r="20787" spans="3:3">
      <c r="C20787" s="13">
        <f t="shared" ca="1" si="1109"/>
        <v>2019.031263321328</v>
      </c>
    </row>
    <row r="20788" spans="3:3">
      <c r="C20788" s="13">
        <f t="shared" ca="1" si="1109"/>
        <v>2007.8626842638764</v>
      </c>
    </row>
    <row r="20789" spans="3:3">
      <c r="C20789" s="13">
        <f t="shared" ca="1" si="1109"/>
        <v>2007.4561876702803</v>
      </c>
    </row>
    <row r="20790" spans="3:3">
      <c r="C20790" s="13">
        <f t="shared" ca="1" si="1109"/>
        <v>2003.3996353717878</v>
      </c>
    </row>
    <row r="20791" spans="3:3">
      <c r="C20791" s="13">
        <f t="shared" ca="1" si="1109"/>
        <v>1998.5156486381791</v>
      </c>
    </row>
    <row r="20792" spans="3:3">
      <c r="C20792" s="13">
        <f t="shared" ca="1" si="1109"/>
        <v>1988.7427891367886</v>
      </c>
    </row>
    <row r="20793" spans="3:3">
      <c r="C20793" s="13">
        <f t="shared" ca="1" si="1109"/>
        <v>1989.9489632256452</v>
      </c>
    </row>
    <row r="20794" spans="3:3">
      <c r="C20794" s="13">
        <f t="shared" ca="1" si="1109"/>
        <v>1997.5123535475689</v>
      </c>
    </row>
    <row r="20795" spans="3:3">
      <c r="C20795" s="13">
        <f t="shared" ca="1" si="1109"/>
        <v>2007.5279966438718</v>
      </c>
    </row>
    <row r="20796" spans="3:3">
      <c r="C20796" s="13">
        <f t="shared" ca="1" si="1109"/>
        <v>2015.1241299171597</v>
      </c>
    </row>
    <row r="20797" spans="3:3">
      <c r="C20797" s="13">
        <f t="shared" ca="1" si="1109"/>
        <v>1983.9248659964812</v>
      </c>
    </row>
    <row r="20798" spans="3:3">
      <c r="C20798" s="13">
        <f t="shared" ca="1" si="1109"/>
        <v>2007.0969013516276</v>
      </c>
    </row>
    <row r="20799" spans="3:3">
      <c r="C20799" s="13">
        <f t="shared" ca="1" si="1109"/>
        <v>2023.9425573562901</v>
      </c>
    </row>
    <row r="20800" spans="3:3">
      <c r="C20800" s="13">
        <f t="shared" ca="1" si="1109"/>
        <v>1999.9620083274503</v>
      </c>
    </row>
    <row r="20801" spans="3:3">
      <c r="C20801" s="13">
        <f t="shared" ca="1" si="1109"/>
        <v>1990.5379886607577</v>
      </c>
    </row>
    <row r="20802" spans="3:3">
      <c r="C20802" s="13">
        <f t="shared" ca="1" si="1109"/>
        <v>2003.8835887571734</v>
      </c>
    </row>
    <row r="20803" spans="3:3">
      <c r="C20803" s="13">
        <f t="shared" ca="1" si="1109"/>
        <v>1998.6244001725706</v>
      </c>
    </row>
    <row r="20804" spans="3:3">
      <c r="C20804" s="13">
        <f t="shared" ca="1" si="1109"/>
        <v>2012.7614571939928</v>
      </c>
    </row>
    <row r="20805" spans="3:3">
      <c r="C20805" s="13">
        <f t="shared" ca="1" si="1109"/>
        <v>2009.4869517988018</v>
      </c>
    </row>
    <row r="20806" spans="3:3">
      <c r="C20806" s="13">
        <f t="shared" ca="1" si="1109"/>
        <v>1995.7355473367084</v>
      </c>
    </row>
    <row r="20807" spans="3:3">
      <c r="C20807" s="13">
        <f t="shared" ca="1" si="1109"/>
        <v>1994.7825396657133</v>
      </c>
    </row>
    <row r="20808" spans="3:3">
      <c r="C20808" s="13">
        <f t="shared" ca="1" si="1109"/>
        <v>2001.102002106943</v>
      </c>
    </row>
    <row r="20809" spans="3:3">
      <c r="C20809" s="13">
        <f t="shared" ca="1" si="1109"/>
        <v>2006.9368546966568</v>
      </c>
    </row>
    <row r="20810" spans="3:3">
      <c r="C20810" s="13">
        <f t="shared" ca="1" si="1109"/>
        <v>2026.5779486127842</v>
      </c>
    </row>
    <row r="20811" spans="3:3">
      <c r="C20811" s="13">
        <f t="shared" ca="1" si="1109"/>
        <v>1995.6218437841753</v>
      </c>
    </row>
    <row r="20812" spans="3:3">
      <c r="C20812" s="13">
        <f t="shared" ca="1" si="1109"/>
        <v>2002.3625641013955</v>
      </c>
    </row>
    <row r="20813" spans="3:3">
      <c r="C20813" s="13">
        <f t="shared" ca="1" si="1109"/>
        <v>2003.9875586223711</v>
      </c>
    </row>
    <row r="20814" spans="3:3">
      <c r="C20814" s="13">
        <f t="shared" ca="1" si="1109"/>
        <v>1997.759356380981</v>
      </c>
    </row>
    <row r="20815" spans="3:3">
      <c r="C20815" s="13">
        <f t="shared" ca="1" si="1109"/>
        <v>1997.2635563076753</v>
      </c>
    </row>
    <row r="20816" spans="3:3">
      <c r="C20816" s="13">
        <f t="shared" ca="1" si="1109"/>
        <v>1995.1300610545968</v>
      </c>
    </row>
    <row r="20817" spans="3:3">
      <c r="C20817" s="13">
        <f t="shared" ca="1" si="1109"/>
        <v>2015.7355592553977</v>
      </c>
    </row>
    <row r="20818" spans="3:3">
      <c r="C20818" s="13">
        <f t="shared" ca="1" si="1109"/>
        <v>2011.8617484333379</v>
      </c>
    </row>
    <row r="20819" spans="3:3">
      <c r="C20819" s="13">
        <f t="shared" ca="1" si="1109"/>
        <v>1990.5135121851524</v>
      </c>
    </row>
    <row r="20820" spans="3:3">
      <c r="C20820" s="13">
        <f t="shared" ca="1" si="1109"/>
        <v>2007.9004233253579</v>
      </c>
    </row>
    <row r="20821" spans="3:3">
      <c r="C20821" s="13">
        <f t="shared" ca="1" si="1109"/>
        <v>2017.1417127479597</v>
      </c>
    </row>
    <row r="20822" spans="3:3">
      <c r="C20822" s="13">
        <f t="shared" ca="1" si="1109"/>
        <v>1998.6053078721102</v>
      </c>
    </row>
    <row r="20823" spans="3:3">
      <c r="C20823" s="13">
        <f t="shared" ca="1" si="1109"/>
        <v>2007.8149109009587</v>
      </c>
    </row>
    <row r="20824" spans="3:3">
      <c r="C20824" s="13">
        <f t="shared" ref="C20824:C20887" ca="1" si="1110">NORMINV(RAND(),$D$3,$G$3)</f>
        <v>1996.6091429356145</v>
      </c>
    </row>
    <row r="20825" spans="3:3">
      <c r="C20825" s="13">
        <f t="shared" ca="1" si="1110"/>
        <v>2003.3739947534684</v>
      </c>
    </row>
    <row r="20826" spans="3:3">
      <c r="C20826" s="13">
        <f t="shared" ca="1" si="1110"/>
        <v>2015.9011166993575</v>
      </c>
    </row>
    <row r="20827" spans="3:3">
      <c r="C20827" s="13">
        <f t="shared" ca="1" si="1110"/>
        <v>2007.1080716069678</v>
      </c>
    </row>
    <row r="20828" spans="3:3">
      <c r="C20828" s="13">
        <f t="shared" ca="1" si="1110"/>
        <v>1997.6035198848606</v>
      </c>
    </row>
    <row r="20829" spans="3:3">
      <c r="C20829" s="13">
        <f t="shared" ca="1" si="1110"/>
        <v>2012.4235362557652</v>
      </c>
    </row>
    <row r="20830" spans="3:3">
      <c r="C20830" s="13">
        <f t="shared" ca="1" si="1110"/>
        <v>2014.0092734887148</v>
      </c>
    </row>
    <row r="20831" spans="3:3">
      <c r="C20831" s="13">
        <f t="shared" ca="1" si="1110"/>
        <v>1988.7957273618467</v>
      </c>
    </row>
    <row r="20832" spans="3:3">
      <c r="C20832" s="13">
        <f t="shared" ca="1" si="1110"/>
        <v>2004.8866067983961</v>
      </c>
    </row>
    <row r="20833" spans="3:3">
      <c r="C20833" s="13">
        <f t="shared" ca="1" si="1110"/>
        <v>1999.4822587531721</v>
      </c>
    </row>
    <row r="20834" spans="3:3">
      <c r="C20834" s="13">
        <f t="shared" ca="1" si="1110"/>
        <v>1986.8803836076786</v>
      </c>
    </row>
    <row r="20835" spans="3:3">
      <c r="C20835" s="13">
        <f t="shared" ca="1" si="1110"/>
        <v>2004.0987172221567</v>
      </c>
    </row>
    <row r="20836" spans="3:3">
      <c r="C20836" s="13">
        <f t="shared" ca="1" si="1110"/>
        <v>1991.7417319266406</v>
      </c>
    </row>
    <row r="20837" spans="3:3">
      <c r="C20837" s="13">
        <f t="shared" ca="1" si="1110"/>
        <v>2010.6499293653803</v>
      </c>
    </row>
    <row r="20838" spans="3:3">
      <c r="C20838" s="13">
        <f t="shared" ca="1" si="1110"/>
        <v>2000.9641937629683</v>
      </c>
    </row>
    <row r="20839" spans="3:3">
      <c r="C20839" s="13">
        <f t="shared" ca="1" si="1110"/>
        <v>2005.0491278560189</v>
      </c>
    </row>
    <row r="20840" spans="3:3">
      <c r="C20840" s="13">
        <f t="shared" ca="1" si="1110"/>
        <v>1996.9865956328315</v>
      </c>
    </row>
    <row r="20841" spans="3:3">
      <c r="C20841" s="13">
        <f t="shared" ca="1" si="1110"/>
        <v>1994.3885954906898</v>
      </c>
    </row>
    <row r="20842" spans="3:3">
      <c r="C20842" s="13">
        <f t="shared" ca="1" si="1110"/>
        <v>1993.1925949704125</v>
      </c>
    </row>
    <row r="20843" spans="3:3">
      <c r="C20843" s="13">
        <f t="shared" ca="1" si="1110"/>
        <v>1988.6030813286695</v>
      </c>
    </row>
    <row r="20844" spans="3:3">
      <c r="C20844" s="13">
        <f t="shared" ca="1" si="1110"/>
        <v>2004.8445689038545</v>
      </c>
    </row>
    <row r="20845" spans="3:3">
      <c r="C20845" s="13">
        <f t="shared" ca="1" si="1110"/>
        <v>1985.2872442639994</v>
      </c>
    </row>
    <row r="20846" spans="3:3">
      <c r="C20846" s="13">
        <f t="shared" ca="1" si="1110"/>
        <v>2006.3901723810397</v>
      </c>
    </row>
    <row r="20847" spans="3:3">
      <c r="C20847" s="13">
        <f t="shared" ca="1" si="1110"/>
        <v>2004.1517864698346</v>
      </c>
    </row>
    <row r="20848" spans="3:3">
      <c r="C20848" s="13">
        <f t="shared" ca="1" si="1110"/>
        <v>2015.4460095724951</v>
      </c>
    </row>
    <row r="20849" spans="3:3">
      <c r="C20849" s="13">
        <f t="shared" ca="1" si="1110"/>
        <v>2020.868760153005</v>
      </c>
    </row>
    <row r="20850" spans="3:3">
      <c r="C20850" s="13">
        <f t="shared" ca="1" si="1110"/>
        <v>1996.9549673484162</v>
      </c>
    </row>
    <row r="20851" spans="3:3">
      <c r="C20851" s="13">
        <f t="shared" ca="1" si="1110"/>
        <v>2001.778479218113</v>
      </c>
    </row>
    <row r="20852" spans="3:3">
      <c r="C20852" s="13">
        <f t="shared" ca="1" si="1110"/>
        <v>2005.4823169386207</v>
      </c>
    </row>
    <row r="20853" spans="3:3">
      <c r="C20853" s="13">
        <f t="shared" ca="1" si="1110"/>
        <v>2010.225262897673</v>
      </c>
    </row>
    <row r="20854" spans="3:3">
      <c r="C20854" s="13">
        <f t="shared" ca="1" si="1110"/>
        <v>2005.5680862150632</v>
      </c>
    </row>
    <row r="20855" spans="3:3">
      <c r="C20855" s="13">
        <f t="shared" ca="1" si="1110"/>
        <v>1995.2472441544587</v>
      </c>
    </row>
    <row r="20856" spans="3:3">
      <c r="C20856" s="13">
        <f t="shared" ca="1" si="1110"/>
        <v>1981.033210639391</v>
      </c>
    </row>
    <row r="20857" spans="3:3">
      <c r="C20857" s="13">
        <f t="shared" ca="1" si="1110"/>
        <v>2000.6195366117806</v>
      </c>
    </row>
    <row r="20858" spans="3:3">
      <c r="C20858" s="13">
        <f t="shared" ca="1" si="1110"/>
        <v>2025.930597579295</v>
      </c>
    </row>
    <row r="20859" spans="3:3">
      <c r="C20859" s="13">
        <f t="shared" ca="1" si="1110"/>
        <v>1993.9413779016206</v>
      </c>
    </row>
    <row r="20860" spans="3:3">
      <c r="C20860" s="13">
        <f t="shared" ca="1" si="1110"/>
        <v>2009.2824430329676</v>
      </c>
    </row>
    <row r="20861" spans="3:3">
      <c r="C20861" s="13">
        <f t="shared" ca="1" si="1110"/>
        <v>2005.841817483315</v>
      </c>
    </row>
    <row r="20862" spans="3:3">
      <c r="C20862" s="13">
        <f t="shared" ca="1" si="1110"/>
        <v>1990.3784985608088</v>
      </c>
    </row>
    <row r="20863" spans="3:3">
      <c r="C20863" s="13">
        <f t="shared" ca="1" si="1110"/>
        <v>2015.6553554479895</v>
      </c>
    </row>
    <row r="20864" spans="3:3">
      <c r="C20864" s="13">
        <f t="shared" ca="1" si="1110"/>
        <v>1996.0240269850785</v>
      </c>
    </row>
    <row r="20865" spans="3:3">
      <c r="C20865" s="13">
        <f t="shared" ca="1" si="1110"/>
        <v>1990.8476599187429</v>
      </c>
    </row>
    <row r="20866" spans="3:3">
      <c r="C20866" s="13">
        <f t="shared" ca="1" si="1110"/>
        <v>2018.0506800714172</v>
      </c>
    </row>
    <row r="20867" spans="3:3">
      <c r="C20867" s="13">
        <f t="shared" ca="1" si="1110"/>
        <v>2000.5679570889256</v>
      </c>
    </row>
    <row r="20868" spans="3:3">
      <c r="C20868" s="13">
        <f t="shared" ca="1" si="1110"/>
        <v>1984.8466256941756</v>
      </c>
    </row>
    <row r="20869" spans="3:3">
      <c r="C20869" s="13">
        <f t="shared" ca="1" si="1110"/>
        <v>2008.5817800852144</v>
      </c>
    </row>
    <row r="20870" spans="3:3">
      <c r="C20870" s="13">
        <f t="shared" ca="1" si="1110"/>
        <v>1974.3642189267621</v>
      </c>
    </row>
    <row r="20871" spans="3:3">
      <c r="C20871" s="13">
        <f t="shared" ca="1" si="1110"/>
        <v>2003.9120050031152</v>
      </c>
    </row>
    <row r="20872" spans="3:3">
      <c r="C20872" s="13">
        <f t="shared" ca="1" si="1110"/>
        <v>1990.9124113035275</v>
      </c>
    </row>
    <row r="20873" spans="3:3">
      <c r="C20873" s="13">
        <f t="shared" ca="1" si="1110"/>
        <v>2001.2180225075733</v>
      </c>
    </row>
    <row r="20874" spans="3:3">
      <c r="C20874" s="13">
        <f t="shared" ca="1" si="1110"/>
        <v>1977.6052675886817</v>
      </c>
    </row>
    <row r="20875" spans="3:3">
      <c r="C20875" s="13">
        <f t="shared" ca="1" si="1110"/>
        <v>1999.5936361942456</v>
      </c>
    </row>
    <row r="20876" spans="3:3">
      <c r="C20876" s="13">
        <f t="shared" ca="1" si="1110"/>
        <v>2006.5383117695137</v>
      </c>
    </row>
    <row r="20877" spans="3:3">
      <c r="C20877" s="13">
        <f t="shared" ca="1" si="1110"/>
        <v>2001.2349393373177</v>
      </c>
    </row>
    <row r="20878" spans="3:3">
      <c r="C20878" s="13">
        <f t="shared" ca="1" si="1110"/>
        <v>1979.0985600859267</v>
      </c>
    </row>
    <row r="20879" spans="3:3">
      <c r="C20879" s="13">
        <f t="shared" ca="1" si="1110"/>
        <v>2002.860265515319</v>
      </c>
    </row>
    <row r="20880" spans="3:3">
      <c r="C20880" s="13">
        <f t="shared" ca="1" si="1110"/>
        <v>1991.2865500015466</v>
      </c>
    </row>
    <row r="20881" spans="3:3">
      <c r="C20881" s="13">
        <f t="shared" ca="1" si="1110"/>
        <v>1993.9464016046331</v>
      </c>
    </row>
    <row r="20882" spans="3:3">
      <c r="C20882" s="13">
        <f t="shared" ca="1" si="1110"/>
        <v>1994.1444281666375</v>
      </c>
    </row>
    <row r="20883" spans="3:3">
      <c r="C20883" s="13">
        <f t="shared" ca="1" si="1110"/>
        <v>1988.0329976484386</v>
      </c>
    </row>
    <row r="20884" spans="3:3">
      <c r="C20884" s="13">
        <f t="shared" ca="1" si="1110"/>
        <v>2006.5486538790203</v>
      </c>
    </row>
    <row r="20885" spans="3:3">
      <c r="C20885" s="13">
        <f t="shared" ca="1" si="1110"/>
        <v>1972.4236448607317</v>
      </c>
    </row>
    <row r="20886" spans="3:3">
      <c r="C20886" s="13">
        <f t="shared" ca="1" si="1110"/>
        <v>2014.0680221586051</v>
      </c>
    </row>
    <row r="20887" spans="3:3">
      <c r="C20887" s="13">
        <f t="shared" ca="1" si="1110"/>
        <v>1995.5094067807959</v>
      </c>
    </row>
    <row r="20888" spans="3:3">
      <c r="C20888" s="13">
        <f t="shared" ref="C20888:C20951" ca="1" si="1111">NORMINV(RAND(),$D$3,$G$3)</f>
        <v>1995.2151091349824</v>
      </c>
    </row>
    <row r="20889" spans="3:3">
      <c r="C20889" s="13">
        <f t="shared" ca="1" si="1111"/>
        <v>1990.3294123785861</v>
      </c>
    </row>
    <row r="20890" spans="3:3">
      <c r="C20890" s="13">
        <f t="shared" ca="1" si="1111"/>
        <v>2010.7113344233494</v>
      </c>
    </row>
    <row r="20891" spans="3:3">
      <c r="C20891" s="13">
        <f t="shared" ca="1" si="1111"/>
        <v>1981.1683590459729</v>
      </c>
    </row>
    <row r="20892" spans="3:3">
      <c r="C20892" s="13">
        <f t="shared" ca="1" si="1111"/>
        <v>1982.7322173212719</v>
      </c>
    </row>
    <row r="20893" spans="3:3">
      <c r="C20893" s="13">
        <f t="shared" ca="1" si="1111"/>
        <v>1989.402551858743</v>
      </c>
    </row>
    <row r="20894" spans="3:3">
      <c r="C20894" s="13">
        <f t="shared" ca="1" si="1111"/>
        <v>1995.5138443876469</v>
      </c>
    </row>
    <row r="20895" spans="3:3">
      <c r="C20895" s="13">
        <f t="shared" ca="1" si="1111"/>
        <v>2010.9349748133277</v>
      </c>
    </row>
    <row r="20896" spans="3:3">
      <c r="C20896" s="13">
        <f t="shared" ca="1" si="1111"/>
        <v>1997.559001189584</v>
      </c>
    </row>
    <row r="20897" spans="3:3">
      <c r="C20897" s="13">
        <f t="shared" ca="1" si="1111"/>
        <v>2003.8798179028986</v>
      </c>
    </row>
    <row r="20898" spans="3:3">
      <c r="C20898" s="13">
        <f t="shared" ca="1" si="1111"/>
        <v>2002.1760741983069</v>
      </c>
    </row>
    <row r="20899" spans="3:3">
      <c r="C20899" s="13">
        <f t="shared" ca="1" si="1111"/>
        <v>1995.1462324948193</v>
      </c>
    </row>
    <row r="20900" spans="3:3">
      <c r="C20900" s="13">
        <f t="shared" ca="1" si="1111"/>
        <v>1997.7695461030928</v>
      </c>
    </row>
    <row r="20901" spans="3:3">
      <c r="C20901" s="13">
        <f t="shared" ca="1" si="1111"/>
        <v>1988.6434275331308</v>
      </c>
    </row>
    <row r="20902" spans="3:3">
      <c r="C20902" s="13">
        <f t="shared" ca="1" si="1111"/>
        <v>2020.1691671685339</v>
      </c>
    </row>
    <row r="20903" spans="3:3">
      <c r="C20903" s="13">
        <f t="shared" ca="1" si="1111"/>
        <v>2004.1315773306651</v>
      </c>
    </row>
    <row r="20904" spans="3:3">
      <c r="C20904" s="13">
        <f t="shared" ca="1" si="1111"/>
        <v>2002.4845644217985</v>
      </c>
    </row>
    <row r="20905" spans="3:3">
      <c r="C20905" s="13">
        <f t="shared" ca="1" si="1111"/>
        <v>2008.2823919400257</v>
      </c>
    </row>
    <row r="20906" spans="3:3">
      <c r="C20906" s="13">
        <f t="shared" ca="1" si="1111"/>
        <v>1990.3017814111208</v>
      </c>
    </row>
    <row r="20907" spans="3:3">
      <c r="C20907" s="13">
        <f t="shared" ca="1" si="1111"/>
        <v>1990.0800478543947</v>
      </c>
    </row>
    <row r="20908" spans="3:3">
      <c r="C20908" s="13">
        <f t="shared" ca="1" si="1111"/>
        <v>1979.5878714406681</v>
      </c>
    </row>
    <row r="20909" spans="3:3">
      <c r="C20909" s="13">
        <f t="shared" ca="1" si="1111"/>
        <v>2010.5882283466856</v>
      </c>
    </row>
    <row r="20910" spans="3:3">
      <c r="C20910" s="13">
        <f t="shared" ca="1" si="1111"/>
        <v>2002.1379156197668</v>
      </c>
    </row>
    <row r="20911" spans="3:3">
      <c r="C20911" s="13">
        <f t="shared" ca="1" si="1111"/>
        <v>1987.2090128515006</v>
      </c>
    </row>
    <row r="20912" spans="3:3">
      <c r="C20912" s="13">
        <f t="shared" ca="1" si="1111"/>
        <v>2004.4730000226587</v>
      </c>
    </row>
    <row r="20913" spans="3:3">
      <c r="C20913" s="13">
        <f t="shared" ca="1" si="1111"/>
        <v>2010.9715459494473</v>
      </c>
    </row>
    <row r="20914" spans="3:3">
      <c r="C20914" s="13">
        <f t="shared" ca="1" si="1111"/>
        <v>1990.5581625974585</v>
      </c>
    </row>
    <row r="20915" spans="3:3">
      <c r="C20915" s="13">
        <f t="shared" ca="1" si="1111"/>
        <v>1985.9594001009223</v>
      </c>
    </row>
    <row r="20916" spans="3:3">
      <c r="C20916" s="13">
        <f t="shared" ca="1" si="1111"/>
        <v>1990.8430473925821</v>
      </c>
    </row>
    <row r="20917" spans="3:3">
      <c r="C20917" s="13">
        <f t="shared" ca="1" si="1111"/>
        <v>2009.5382710248268</v>
      </c>
    </row>
    <row r="20918" spans="3:3">
      <c r="C20918" s="13">
        <f t="shared" ca="1" si="1111"/>
        <v>2002.0699552544693</v>
      </c>
    </row>
    <row r="20919" spans="3:3">
      <c r="C20919" s="13">
        <f t="shared" ca="1" si="1111"/>
        <v>2005.0381321023592</v>
      </c>
    </row>
    <row r="20920" spans="3:3">
      <c r="C20920" s="13">
        <f t="shared" ca="1" si="1111"/>
        <v>2005.4022305081528</v>
      </c>
    </row>
    <row r="20921" spans="3:3">
      <c r="C20921" s="13">
        <f t="shared" ca="1" si="1111"/>
        <v>1994.6379415262852</v>
      </c>
    </row>
    <row r="20922" spans="3:3">
      <c r="C20922" s="13">
        <f t="shared" ca="1" si="1111"/>
        <v>1971.765710500234</v>
      </c>
    </row>
    <row r="20923" spans="3:3">
      <c r="C20923" s="13">
        <f t="shared" ca="1" si="1111"/>
        <v>2004.7143506603607</v>
      </c>
    </row>
    <row r="20924" spans="3:3">
      <c r="C20924" s="13">
        <f t="shared" ca="1" si="1111"/>
        <v>2000.2563444488214</v>
      </c>
    </row>
    <row r="20925" spans="3:3">
      <c r="C20925" s="13">
        <f t="shared" ca="1" si="1111"/>
        <v>1991.2585483922353</v>
      </c>
    </row>
    <row r="20926" spans="3:3">
      <c r="C20926" s="13">
        <f t="shared" ca="1" si="1111"/>
        <v>1998.9358728189125</v>
      </c>
    </row>
    <row r="20927" spans="3:3">
      <c r="C20927" s="13">
        <f t="shared" ca="1" si="1111"/>
        <v>1995.9931575190892</v>
      </c>
    </row>
    <row r="20928" spans="3:3">
      <c r="C20928" s="13">
        <f t="shared" ca="1" si="1111"/>
        <v>2002.7343661611062</v>
      </c>
    </row>
    <row r="20929" spans="3:3">
      <c r="C20929" s="13">
        <f t="shared" ca="1" si="1111"/>
        <v>2007.1583205664631</v>
      </c>
    </row>
    <row r="20930" spans="3:3">
      <c r="C20930" s="13">
        <f t="shared" ca="1" si="1111"/>
        <v>2006.8875059097634</v>
      </c>
    </row>
    <row r="20931" spans="3:3">
      <c r="C20931" s="13">
        <f t="shared" ca="1" si="1111"/>
        <v>1994.0058233615366</v>
      </c>
    </row>
    <row r="20932" spans="3:3">
      <c r="C20932" s="13">
        <f t="shared" ca="1" si="1111"/>
        <v>1977.5258584312592</v>
      </c>
    </row>
    <row r="20933" spans="3:3">
      <c r="C20933" s="13">
        <f t="shared" ca="1" si="1111"/>
        <v>2011.3035931983486</v>
      </c>
    </row>
    <row r="20934" spans="3:3">
      <c r="C20934" s="13">
        <f t="shared" ca="1" si="1111"/>
        <v>1969.9256051332227</v>
      </c>
    </row>
    <row r="20935" spans="3:3">
      <c r="C20935" s="13">
        <f t="shared" ca="1" si="1111"/>
        <v>1997.8522458720847</v>
      </c>
    </row>
    <row r="20936" spans="3:3">
      <c r="C20936" s="13">
        <f t="shared" ca="1" si="1111"/>
        <v>1987.3049817133397</v>
      </c>
    </row>
    <row r="20937" spans="3:3">
      <c r="C20937" s="13">
        <f t="shared" ca="1" si="1111"/>
        <v>2001.2946791353331</v>
      </c>
    </row>
    <row r="20938" spans="3:3">
      <c r="C20938" s="13">
        <f t="shared" ca="1" si="1111"/>
        <v>2004.590268667228</v>
      </c>
    </row>
    <row r="20939" spans="3:3">
      <c r="C20939" s="13">
        <f t="shared" ca="1" si="1111"/>
        <v>2005.9991240039601</v>
      </c>
    </row>
    <row r="20940" spans="3:3">
      <c r="C20940" s="13">
        <f t="shared" ca="1" si="1111"/>
        <v>2028.0124876848176</v>
      </c>
    </row>
    <row r="20941" spans="3:3">
      <c r="C20941" s="13">
        <f t="shared" ca="1" si="1111"/>
        <v>1990.6104046524435</v>
      </c>
    </row>
    <row r="20942" spans="3:3">
      <c r="C20942" s="13">
        <f t="shared" ca="1" si="1111"/>
        <v>1988.1895161286461</v>
      </c>
    </row>
    <row r="20943" spans="3:3">
      <c r="C20943" s="13">
        <f t="shared" ca="1" si="1111"/>
        <v>1997.3305126765438</v>
      </c>
    </row>
    <row r="20944" spans="3:3">
      <c r="C20944" s="13">
        <f t="shared" ca="1" si="1111"/>
        <v>1999.8859881711012</v>
      </c>
    </row>
    <row r="20945" spans="3:3">
      <c r="C20945" s="13">
        <f t="shared" ca="1" si="1111"/>
        <v>2008.8466585958404</v>
      </c>
    </row>
    <row r="20946" spans="3:3">
      <c r="C20946" s="13">
        <f t="shared" ca="1" si="1111"/>
        <v>1980.4539320658857</v>
      </c>
    </row>
    <row r="20947" spans="3:3">
      <c r="C20947" s="13">
        <f t="shared" ca="1" si="1111"/>
        <v>1996.2932446626712</v>
      </c>
    </row>
    <row r="20948" spans="3:3">
      <c r="C20948" s="13">
        <f t="shared" ca="1" si="1111"/>
        <v>2017.8541268606855</v>
      </c>
    </row>
    <row r="20949" spans="3:3">
      <c r="C20949" s="13">
        <f t="shared" ca="1" si="1111"/>
        <v>1995.5061298503235</v>
      </c>
    </row>
    <row r="20950" spans="3:3">
      <c r="C20950" s="13">
        <f t="shared" ca="1" si="1111"/>
        <v>2006.7813185291752</v>
      </c>
    </row>
    <row r="20951" spans="3:3">
      <c r="C20951" s="13">
        <f t="shared" ca="1" si="1111"/>
        <v>2016.6933895163734</v>
      </c>
    </row>
    <row r="20952" spans="3:3">
      <c r="C20952" s="13">
        <f t="shared" ref="C20952:C21015" ca="1" si="1112">NORMINV(RAND(),$D$3,$G$3)</f>
        <v>2014.2105149407671</v>
      </c>
    </row>
    <row r="20953" spans="3:3">
      <c r="C20953" s="13">
        <f t="shared" ca="1" si="1112"/>
        <v>2001.9986348300067</v>
      </c>
    </row>
    <row r="20954" spans="3:3">
      <c r="C20954" s="13">
        <f t="shared" ca="1" si="1112"/>
        <v>2010.3922954600521</v>
      </c>
    </row>
    <row r="20955" spans="3:3">
      <c r="C20955" s="13">
        <f t="shared" ca="1" si="1112"/>
        <v>2010.5735962282661</v>
      </c>
    </row>
    <row r="20956" spans="3:3">
      <c r="C20956" s="13">
        <f t="shared" ca="1" si="1112"/>
        <v>2003.8941392595827</v>
      </c>
    </row>
    <row r="20957" spans="3:3">
      <c r="C20957" s="13">
        <f t="shared" ca="1" si="1112"/>
        <v>2011.9475186840903</v>
      </c>
    </row>
    <row r="20958" spans="3:3">
      <c r="C20958" s="13">
        <f t="shared" ca="1" si="1112"/>
        <v>1997.3796498595016</v>
      </c>
    </row>
    <row r="20959" spans="3:3">
      <c r="C20959" s="13">
        <f t="shared" ca="1" si="1112"/>
        <v>2008.2753835247008</v>
      </c>
    </row>
    <row r="20960" spans="3:3">
      <c r="C20960" s="13">
        <f t="shared" ca="1" si="1112"/>
        <v>2000.8030051093995</v>
      </c>
    </row>
    <row r="20961" spans="3:3">
      <c r="C20961" s="13">
        <f t="shared" ca="1" si="1112"/>
        <v>2009.1658867426379</v>
      </c>
    </row>
    <row r="20962" spans="3:3">
      <c r="C20962" s="13">
        <f t="shared" ca="1" si="1112"/>
        <v>1992.403071751736</v>
      </c>
    </row>
    <row r="20963" spans="3:3">
      <c r="C20963" s="13">
        <f t="shared" ca="1" si="1112"/>
        <v>2011.7667873585162</v>
      </c>
    </row>
    <row r="20964" spans="3:3">
      <c r="C20964" s="13">
        <f t="shared" ca="1" si="1112"/>
        <v>1994.7667757870686</v>
      </c>
    </row>
    <row r="20965" spans="3:3">
      <c r="C20965" s="13">
        <f t="shared" ca="1" si="1112"/>
        <v>2014.6210205178168</v>
      </c>
    </row>
    <row r="20966" spans="3:3">
      <c r="C20966" s="13">
        <f t="shared" ca="1" si="1112"/>
        <v>2016.5395981633326</v>
      </c>
    </row>
    <row r="20967" spans="3:3">
      <c r="C20967" s="13">
        <f t="shared" ca="1" si="1112"/>
        <v>1988.9782281758855</v>
      </c>
    </row>
    <row r="20968" spans="3:3">
      <c r="C20968" s="13">
        <f t="shared" ca="1" si="1112"/>
        <v>2011.5319388828107</v>
      </c>
    </row>
    <row r="20969" spans="3:3">
      <c r="C20969" s="13">
        <f t="shared" ca="1" si="1112"/>
        <v>1982.6527753402934</v>
      </c>
    </row>
    <row r="20970" spans="3:3">
      <c r="C20970" s="13">
        <f t="shared" ca="1" si="1112"/>
        <v>1995.5340482235981</v>
      </c>
    </row>
    <row r="20971" spans="3:3">
      <c r="C20971" s="13">
        <f t="shared" ca="1" si="1112"/>
        <v>1993.0713440240929</v>
      </c>
    </row>
    <row r="20972" spans="3:3">
      <c r="C20972" s="13">
        <f t="shared" ca="1" si="1112"/>
        <v>2002.0292134888216</v>
      </c>
    </row>
    <row r="20973" spans="3:3">
      <c r="C20973" s="13">
        <f t="shared" ca="1" si="1112"/>
        <v>2014.9875136333944</v>
      </c>
    </row>
    <row r="20974" spans="3:3">
      <c r="C20974" s="13">
        <f t="shared" ca="1" si="1112"/>
        <v>1999.8151504333348</v>
      </c>
    </row>
    <row r="20975" spans="3:3">
      <c r="C20975" s="13">
        <f t="shared" ca="1" si="1112"/>
        <v>1982.5025278615085</v>
      </c>
    </row>
    <row r="20976" spans="3:3">
      <c r="C20976" s="13">
        <f t="shared" ca="1" si="1112"/>
        <v>2017.4344852671156</v>
      </c>
    </row>
    <row r="20977" spans="3:3">
      <c r="C20977" s="13">
        <f t="shared" ca="1" si="1112"/>
        <v>1989.9795619328293</v>
      </c>
    </row>
    <row r="20978" spans="3:3">
      <c r="C20978" s="13">
        <f t="shared" ca="1" si="1112"/>
        <v>2004.5074372101576</v>
      </c>
    </row>
    <row r="20979" spans="3:3">
      <c r="C20979" s="13">
        <f t="shared" ca="1" si="1112"/>
        <v>2006.7431938076875</v>
      </c>
    </row>
    <row r="20980" spans="3:3">
      <c r="C20980" s="13">
        <f t="shared" ca="1" si="1112"/>
        <v>2012.9323326559379</v>
      </c>
    </row>
    <row r="20981" spans="3:3">
      <c r="C20981" s="13">
        <f t="shared" ca="1" si="1112"/>
        <v>2004.1816237957341</v>
      </c>
    </row>
    <row r="20982" spans="3:3">
      <c r="C20982" s="13">
        <f t="shared" ca="1" si="1112"/>
        <v>2023.8337413939557</v>
      </c>
    </row>
    <row r="20983" spans="3:3">
      <c r="C20983" s="13">
        <f t="shared" ca="1" si="1112"/>
        <v>1971.0896458370416</v>
      </c>
    </row>
    <row r="20984" spans="3:3">
      <c r="C20984" s="13">
        <f t="shared" ca="1" si="1112"/>
        <v>2007.1345984922968</v>
      </c>
    </row>
    <row r="20985" spans="3:3">
      <c r="C20985" s="13">
        <f t="shared" ca="1" si="1112"/>
        <v>1999.9200252077467</v>
      </c>
    </row>
    <row r="20986" spans="3:3">
      <c r="C20986" s="13">
        <f t="shared" ca="1" si="1112"/>
        <v>2016.1919403989968</v>
      </c>
    </row>
    <row r="20987" spans="3:3">
      <c r="C20987" s="13">
        <f t="shared" ca="1" si="1112"/>
        <v>2010.1949681542887</v>
      </c>
    </row>
    <row r="20988" spans="3:3">
      <c r="C20988" s="13">
        <f t="shared" ca="1" si="1112"/>
        <v>1993.7930577069294</v>
      </c>
    </row>
    <row r="20989" spans="3:3">
      <c r="C20989" s="13">
        <f t="shared" ca="1" si="1112"/>
        <v>2012.8311447592137</v>
      </c>
    </row>
    <row r="20990" spans="3:3">
      <c r="C20990" s="13">
        <f t="shared" ca="1" si="1112"/>
        <v>2004.6701837288426</v>
      </c>
    </row>
    <row r="20991" spans="3:3">
      <c r="C20991" s="13">
        <f t="shared" ca="1" si="1112"/>
        <v>2000.472538250197</v>
      </c>
    </row>
    <row r="20992" spans="3:3">
      <c r="C20992" s="13">
        <f t="shared" ca="1" si="1112"/>
        <v>2002.4725524718722</v>
      </c>
    </row>
    <row r="20993" spans="3:3">
      <c r="C20993" s="13">
        <f t="shared" ca="1" si="1112"/>
        <v>1985.9924521023081</v>
      </c>
    </row>
    <row r="20994" spans="3:3">
      <c r="C20994" s="13">
        <f t="shared" ca="1" si="1112"/>
        <v>1986.9707002785217</v>
      </c>
    </row>
    <row r="20995" spans="3:3">
      <c r="C20995" s="13">
        <f t="shared" ca="1" si="1112"/>
        <v>2006.8546322354157</v>
      </c>
    </row>
    <row r="20996" spans="3:3">
      <c r="C20996" s="13">
        <f t="shared" ca="1" si="1112"/>
        <v>1985.1847268157699</v>
      </c>
    </row>
    <row r="20997" spans="3:3">
      <c r="C20997" s="13">
        <f t="shared" ca="1" si="1112"/>
        <v>1979.8161866825155</v>
      </c>
    </row>
    <row r="20998" spans="3:3">
      <c r="C20998" s="13">
        <f t="shared" ca="1" si="1112"/>
        <v>1999.1737817878941</v>
      </c>
    </row>
    <row r="20999" spans="3:3">
      <c r="C20999" s="13">
        <f t="shared" ca="1" si="1112"/>
        <v>1988.0129691787824</v>
      </c>
    </row>
    <row r="21000" spans="3:3">
      <c r="C21000" s="13">
        <f t="shared" ca="1" si="1112"/>
        <v>2001.3072089862662</v>
      </c>
    </row>
    <row r="21001" spans="3:3">
      <c r="C21001" s="13">
        <f t="shared" ca="1" si="1112"/>
        <v>1989.8908999224209</v>
      </c>
    </row>
    <row r="21002" spans="3:3">
      <c r="C21002" s="13">
        <f t="shared" ca="1" si="1112"/>
        <v>1987.9424599247368</v>
      </c>
    </row>
    <row r="21003" spans="3:3">
      <c r="C21003" s="13">
        <f t="shared" ca="1" si="1112"/>
        <v>2001.0878792542046</v>
      </c>
    </row>
    <row r="21004" spans="3:3">
      <c r="C21004" s="13">
        <f t="shared" ca="1" si="1112"/>
        <v>2019.8545246890023</v>
      </c>
    </row>
    <row r="21005" spans="3:3">
      <c r="C21005" s="13">
        <f t="shared" ca="1" si="1112"/>
        <v>1999.059411790239</v>
      </c>
    </row>
    <row r="21006" spans="3:3">
      <c r="C21006" s="13">
        <f t="shared" ca="1" si="1112"/>
        <v>2007.8724131024019</v>
      </c>
    </row>
    <row r="21007" spans="3:3">
      <c r="C21007" s="13">
        <f t="shared" ca="1" si="1112"/>
        <v>1982.964954452324</v>
      </c>
    </row>
    <row r="21008" spans="3:3">
      <c r="C21008" s="13">
        <f t="shared" ca="1" si="1112"/>
        <v>2011.6357526455822</v>
      </c>
    </row>
    <row r="21009" spans="3:3">
      <c r="C21009" s="13">
        <f t="shared" ca="1" si="1112"/>
        <v>2001.2441633963922</v>
      </c>
    </row>
    <row r="21010" spans="3:3">
      <c r="C21010" s="13">
        <f t="shared" ca="1" si="1112"/>
        <v>1996.7734912482501</v>
      </c>
    </row>
    <row r="21011" spans="3:3">
      <c r="C21011" s="13">
        <f t="shared" ca="1" si="1112"/>
        <v>2028.9307055122413</v>
      </c>
    </row>
    <row r="21012" spans="3:3">
      <c r="C21012" s="13">
        <f t="shared" ca="1" si="1112"/>
        <v>1991.4590506664265</v>
      </c>
    </row>
    <row r="21013" spans="3:3">
      <c r="C21013" s="13">
        <f t="shared" ca="1" si="1112"/>
        <v>1997.3034871893669</v>
      </c>
    </row>
    <row r="21014" spans="3:3">
      <c r="C21014" s="13">
        <f t="shared" ca="1" si="1112"/>
        <v>1981.2624405842103</v>
      </c>
    </row>
    <row r="21015" spans="3:3">
      <c r="C21015" s="13">
        <f t="shared" ca="1" si="1112"/>
        <v>1999.017590131486</v>
      </c>
    </row>
    <row r="21016" spans="3:3">
      <c r="C21016" s="13">
        <f t="shared" ref="C21016:C21079" ca="1" si="1113">NORMINV(RAND(),$D$3,$G$3)</f>
        <v>1999.5664340617679</v>
      </c>
    </row>
    <row r="21017" spans="3:3">
      <c r="C21017" s="13">
        <f t="shared" ca="1" si="1113"/>
        <v>1974.8099748080758</v>
      </c>
    </row>
    <row r="21018" spans="3:3">
      <c r="C21018" s="13">
        <f t="shared" ca="1" si="1113"/>
        <v>1992.5306809632959</v>
      </c>
    </row>
    <row r="21019" spans="3:3">
      <c r="C21019" s="13">
        <f t="shared" ca="1" si="1113"/>
        <v>2004.9832308461707</v>
      </c>
    </row>
    <row r="21020" spans="3:3">
      <c r="C21020" s="13">
        <f t="shared" ca="1" si="1113"/>
        <v>2003.2132022438268</v>
      </c>
    </row>
    <row r="21021" spans="3:3">
      <c r="C21021" s="13">
        <f t="shared" ca="1" si="1113"/>
        <v>2000.4041150708194</v>
      </c>
    </row>
    <row r="21022" spans="3:3">
      <c r="C21022" s="13">
        <f t="shared" ca="1" si="1113"/>
        <v>1975.715661162953</v>
      </c>
    </row>
    <row r="21023" spans="3:3">
      <c r="C21023" s="13">
        <f t="shared" ca="1" si="1113"/>
        <v>1995.6169598187496</v>
      </c>
    </row>
    <row r="21024" spans="3:3">
      <c r="C21024" s="13">
        <f t="shared" ca="1" si="1113"/>
        <v>2000.6030414933098</v>
      </c>
    </row>
    <row r="21025" spans="3:3">
      <c r="C21025" s="13">
        <f t="shared" ca="1" si="1113"/>
        <v>1991.9998711055728</v>
      </c>
    </row>
    <row r="21026" spans="3:3">
      <c r="C21026" s="13">
        <f t="shared" ca="1" si="1113"/>
        <v>2010.9876007298999</v>
      </c>
    </row>
    <row r="21027" spans="3:3">
      <c r="C21027" s="13">
        <f t="shared" ca="1" si="1113"/>
        <v>2000.5495427892722</v>
      </c>
    </row>
    <row r="21028" spans="3:3">
      <c r="C21028" s="13">
        <f t="shared" ca="1" si="1113"/>
        <v>2013.2332117485707</v>
      </c>
    </row>
    <row r="21029" spans="3:3">
      <c r="C21029" s="13">
        <f t="shared" ca="1" si="1113"/>
        <v>1988.9630247035607</v>
      </c>
    </row>
    <row r="21030" spans="3:3">
      <c r="C21030" s="13">
        <f t="shared" ca="1" si="1113"/>
        <v>1987.9541305468078</v>
      </c>
    </row>
    <row r="21031" spans="3:3">
      <c r="C21031" s="13">
        <f t="shared" ca="1" si="1113"/>
        <v>1974.4981681049092</v>
      </c>
    </row>
    <row r="21032" spans="3:3">
      <c r="C21032" s="13">
        <f t="shared" ca="1" si="1113"/>
        <v>2001.4331168070853</v>
      </c>
    </row>
    <row r="21033" spans="3:3">
      <c r="C21033" s="13">
        <f t="shared" ca="1" si="1113"/>
        <v>2003.9853856302468</v>
      </c>
    </row>
    <row r="21034" spans="3:3">
      <c r="C21034" s="13">
        <f t="shared" ca="1" si="1113"/>
        <v>1987.0269986223789</v>
      </c>
    </row>
    <row r="21035" spans="3:3">
      <c r="C21035" s="13">
        <f t="shared" ca="1" si="1113"/>
        <v>1999.5638403185526</v>
      </c>
    </row>
    <row r="21036" spans="3:3">
      <c r="C21036" s="13">
        <f t="shared" ca="1" si="1113"/>
        <v>1987.4083043960261</v>
      </c>
    </row>
    <row r="21037" spans="3:3">
      <c r="C21037" s="13">
        <f t="shared" ca="1" si="1113"/>
        <v>2003.2563685577759</v>
      </c>
    </row>
    <row r="21038" spans="3:3">
      <c r="C21038" s="13">
        <f t="shared" ca="1" si="1113"/>
        <v>1996.8093054074288</v>
      </c>
    </row>
    <row r="21039" spans="3:3">
      <c r="C21039" s="13">
        <f t="shared" ca="1" si="1113"/>
        <v>2006.442057334328</v>
      </c>
    </row>
    <row r="21040" spans="3:3">
      <c r="C21040" s="13">
        <f t="shared" ca="1" si="1113"/>
        <v>1993.5806327945231</v>
      </c>
    </row>
    <row r="21041" spans="3:3">
      <c r="C21041" s="13">
        <f t="shared" ca="1" si="1113"/>
        <v>1991.0333068211794</v>
      </c>
    </row>
    <row r="21042" spans="3:3">
      <c r="C21042" s="13">
        <f t="shared" ca="1" si="1113"/>
        <v>2006.5182371313838</v>
      </c>
    </row>
    <row r="21043" spans="3:3">
      <c r="C21043" s="13">
        <f t="shared" ca="1" si="1113"/>
        <v>2006.2474503168708</v>
      </c>
    </row>
    <row r="21044" spans="3:3">
      <c r="C21044" s="13">
        <f t="shared" ca="1" si="1113"/>
        <v>2008.0435442694288</v>
      </c>
    </row>
    <row r="21045" spans="3:3">
      <c r="C21045" s="13">
        <f t="shared" ca="1" si="1113"/>
        <v>2000.7553129819046</v>
      </c>
    </row>
    <row r="21046" spans="3:3">
      <c r="C21046" s="13">
        <f t="shared" ca="1" si="1113"/>
        <v>1992.1038441863357</v>
      </c>
    </row>
    <row r="21047" spans="3:3">
      <c r="C21047" s="13">
        <f t="shared" ca="1" si="1113"/>
        <v>2000.5259963695539</v>
      </c>
    </row>
    <row r="21048" spans="3:3">
      <c r="C21048" s="13">
        <f t="shared" ca="1" si="1113"/>
        <v>1998.370015885311</v>
      </c>
    </row>
    <row r="21049" spans="3:3">
      <c r="C21049" s="13">
        <f t="shared" ca="1" si="1113"/>
        <v>2008.9905500418795</v>
      </c>
    </row>
    <row r="21050" spans="3:3">
      <c r="C21050" s="13">
        <f t="shared" ca="1" si="1113"/>
        <v>2012.6925174126122</v>
      </c>
    </row>
    <row r="21051" spans="3:3">
      <c r="C21051" s="13">
        <f t="shared" ca="1" si="1113"/>
        <v>2001.8675760441677</v>
      </c>
    </row>
    <row r="21052" spans="3:3">
      <c r="C21052" s="13">
        <f t="shared" ca="1" si="1113"/>
        <v>2001.8396838659869</v>
      </c>
    </row>
    <row r="21053" spans="3:3">
      <c r="C21053" s="13">
        <f t="shared" ca="1" si="1113"/>
        <v>1996.1474154512048</v>
      </c>
    </row>
    <row r="21054" spans="3:3">
      <c r="C21054" s="13">
        <f t="shared" ca="1" si="1113"/>
        <v>2003.8718262434902</v>
      </c>
    </row>
    <row r="21055" spans="3:3">
      <c r="C21055" s="13">
        <f t="shared" ca="1" si="1113"/>
        <v>2005.0845687395542</v>
      </c>
    </row>
    <row r="21056" spans="3:3">
      <c r="C21056" s="13">
        <f t="shared" ca="1" si="1113"/>
        <v>2012.5855848438569</v>
      </c>
    </row>
    <row r="21057" spans="3:3">
      <c r="C21057" s="13">
        <f t="shared" ca="1" si="1113"/>
        <v>1997.776663926235</v>
      </c>
    </row>
    <row r="21058" spans="3:3">
      <c r="C21058" s="13">
        <f t="shared" ca="1" si="1113"/>
        <v>1998.339890238801</v>
      </c>
    </row>
    <row r="21059" spans="3:3">
      <c r="C21059" s="13">
        <f t="shared" ca="1" si="1113"/>
        <v>2010.7930356495929</v>
      </c>
    </row>
    <row r="21060" spans="3:3">
      <c r="C21060" s="13">
        <f t="shared" ca="1" si="1113"/>
        <v>2003.6152404751456</v>
      </c>
    </row>
    <row r="21061" spans="3:3">
      <c r="C21061" s="13">
        <f t="shared" ca="1" si="1113"/>
        <v>2002.3265545229683</v>
      </c>
    </row>
    <row r="21062" spans="3:3">
      <c r="C21062" s="13">
        <f t="shared" ca="1" si="1113"/>
        <v>2010.6224612088931</v>
      </c>
    </row>
    <row r="21063" spans="3:3">
      <c r="C21063" s="13">
        <f t="shared" ca="1" si="1113"/>
        <v>1994.3157406049972</v>
      </c>
    </row>
    <row r="21064" spans="3:3">
      <c r="C21064" s="13">
        <f t="shared" ca="1" si="1113"/>
        <v>2011.5471975574433</v>
      </c>
    </row>
    <row r="21065" spans="3:3">
      <c r="C21065" s="13">
        <f t="shared" ca="1" si="1113"/>
        <v>2000.531944418675</v>
      </c>
    </row>
    <row r="21066" spans="3:3">
      <c r="C21066" s="13">
        <f t="shared" ca="1" si="1113"/>
        <v>1980.3250118889537</v>
      </c>
    </row>
    <row r="21067" spans="3:3">
      <c r="C21067" s="13">
        <f t="shared" ca="1" si="1113"/>
        <v>2017.9338119581141</v>
      </c>
    </row>
    <row r="21068" spans="3:3">
      <c r="C21068" s="13">
        <f t="shared" ca="1" si="1113"/>
        <v>2001.1910195455428</v>
      </c>
    </row>
    <row r="21069" spans="3:3">
      <c r="C21069" s="13">
        <f t="shared" ca="1" si="1113"/>
        <v>2007.404710667837</v>
      </c>
    </row>
    <row r="21070" spans="3:3">
      <c r="C21070" s="13">
        <f t="shared" ca="1" si="1113"/>
        <v>2004.9812250665382</v>
      </c>
    </row>
    <row r="21071" spans="3:3">
      <c r="C21071" s="13">
        <f t="shared" ca="1" si="1113"/>
        <v>2004.9526903284161</v>
      </c>
    </row>
    <row r="21072" spans="3:3">
      <c r="C21072" s="13">
        <f t="shared" ca="1" si="1113"/>
        <v>1992.995534621652</v>
      </c>
    </row>
    <row r="21073" spans="3:3">
      <c r="C21073" s="13">
        <f t="shared" ca="1" si="1113"/>
        <v>1985.1841529199394</v>
      </c>
    </row>
    <row r="21074" spans="3:3">
      <c r="C21074" s="13">
        <f t="shared" ca="1" si="1113"/>
        <v>1985.611458406119</v>
      </c>
    </row>
    <row r="21075" spans="3:3">
      <c r="C21075" s="13">
        <f t="shared" ca="1" si="1113"/>
        <v>1987.6698079849491</v>
      </c>
    </row>
    <row r="21076" spans="3:3">
      <c r="C21076" s="13">
        <f t="shared" ca="1" si="1113"/>
        <v>2004.9616973258742</v>
      </c>
    </row>
    <row r="21077" spans="3:3">
      <c r="C21077" s="13">
        <f t="shared" ca="1" si="1113"/>
        <v>1999.4450881127866</v>
      </c>
    </row>
    <row r="21078" spans="3:3">
      <c r="C21078" s="13">
        <f t="shared" ca="1" si="1113"/>
        <v>2017.4430019745739</v>
      </c>
    </row>
    <row r="21079" spans="3:3">
      <c r="C21079" s="13">
        <f t="shared" ca="1" si="1113"/>
        <v>1994.5802223477972</v>
      </c>
    </row>
    <row r="21080" spans="3:3">
      <c r="C21080" s="13">
        <f t="shared" ref="C21080:C21143" ca="1" si="1114">NORMINV(RAND(),$D$3,$G$3)</f>
        <v>1993.6973614394781</v>
      </c>
    </row>
    <row r="21081" spans="3:3">
      <c r="C21081" s="13">
        <f t="shared" ca="1" si="1114"/>
        <v>2000.6322454578476</v>
      </c>
    </row>
    <row r="21082" spans="3:3">
      <c r="C21082" s="13">
        <f t="shared" ca="1" si="1114"/>
        <v>1986.4381158697297</v>
      </c>
    </row>
    <row r="21083" spans="3:3">
      <c r="C21083" s="13">
        <f t="shared" ca="1" si="1114"/>
        <v>2010.8332062279542</v>
      </c>
    </row>
    <row r="21084" spans="3:3">
      <c r="C21084" s="13">
        <f t="shared" ca="1" si="1114"/>
        <v>2006.8087605427991</v>
      </c>
    </row>
    <row r="21085" spans="3:3">
      <c r="C21085" s="13">
        <f t="shared" ca="1" si="1114"/>
        <v>1998.0441134316361</v>
      </c>
    </row>
    <row r="21086" spans="3:3">
      <c r="C21086" s="13">
        <f t="shared" ca="1" si="1114"/>
        <v>1997.7238533764673</v>
      </c>
    </row>
    <row r="21087" spans="3:3">
      <c r="C21087" s="13">
        <f t="shared" ca="1" si="1114"/>
        <v>2020.4908251537324</v>
      </c>
    </row>
    <row r="21088" spans="3:3">
      <c r="C21088" s="13">
        <f t="shared" ca="1" si="1114"/>
        <v>2008.2367757276593</v>
      </c>
    </row>
    <row r="21089" spans="3:3">
      <c r="C21089" s="13">
        <f t="shared" ca="1" si="1114"/>
        <v>1995.6607908211436</v>
      </c>
    </row>
    <row r="21090" spans="3:3">
      <c r="C21090" s="13">
        <f t="shared" ca="1" si="1114"/>
        <v>2016.101997870373</v>
      </c>
    </row>
    <row r="21091" spans="3:3">
      <c r="C21091" s="13">
        <f t="shared" ca="1" si="1114"/>
        <v>1989.422032563632</v>
      </c>
    </row>
    <row r="21092" spans="3:3">
      <c r="C21092" s="13">
        <f t="shared" ca="1" si="1114"/>
        <v>2008.0110917098223</v>
      </c>
    </row>
    <row r="21093" spans="3:3">
      <c r="C21093" s="13">
        <f t="shared" ca="1" si="1114"/>
        <v>2006.2099961749238</v>
      </c>
    </row>
    <row r="21094" spans="3:3">
      <c r="C21094" s="13">
        <f t="shared" ca="1" si="1114"/>
        <v>2002.6827917093378</v>
      </c>
    </row>
    <row r="21095" spans="3:3">
      <c r="C21095" s="13">
        <f t="shared" ca="1" si="1114"/>
        <v>1976.3318120539461</v>
      </c>
    </row>
    <row r="21096" spans="3:3">
      <c r="C21096" s="13">
        <f t="shared" ca="1" si="1114"/>
        <v>2015.7180012630281</v>
      </c>
    </row>
    <row r="21097" spans="3:3">
      <c r="C21097" s="13">
        <f t="shared" ca="1" si="1114"/>
        <v>2001.4145941147729</v>
      </c>
    </row>
    <row r="21098" spans="3:3">
      <c r="C21098" s="13">
        <f t="shared" ca="1" si="1114"/>
        <v>1997.6596842605668</v>
      </c>
    </row>
    <row r="21099" spans="3:3">
      <c r="C21099" s="13">
        <f t="shared" ca="1" si="1114"/>
        <v>2006.6470362741964</v>
      </c>
    </row>
    <row r="21100" spans="3:3">
      <c r="C21100" s="13">
        <f t="shared" ca="1" si="1114"/>
        <v>2006.7340790617411</v>
      </c>
    </row>
    <row r="21101" spans="3:3">
      <c r="C21101" s="13">
        <f t="shared" ca="1" si="1114"/>
        <v>1996.1347333860035</v>
      </c>
    </row>
    <row r="21102" spans="3:3">
      <c r="C21102" s="13">
        <f t="shared" ca="1" si="1114"/>
        <v>1990.4200480307184</v>
      </c>
    </row>
    <row r="21103" spans="3:3">
      <c r="C21103" s="13">
        <f t="shared" ca="1" si="1114"/>
        <v>1991.1626974068288</v>
      </c>
    </row>
    <row r="21104" spans="3:3">
      <c r="C21104" s="13">
        <f t="shared" ca="1" si="1114"/>
        <v>2003.8232825062012</v>
      </c>
    </row>
    <row r="21105" spans="3:3">
      <c r="C21105" s="13">
        <f t="shared" ca="1" si="1114"/>
        <v>2003.9512296971943</v>
      </c>
    </row>
    <row r="21106" spans="3:3">
      <c r="C21106" s="13">
        <f t="shared" ca="1" si="1114"/>
        <v>2018.0092285494311</v>
      </c>
    </row>
    <row r="21107" spans="3:3">
      <c r="C21107" s="13">
        <f t="shared" ca="1" si="1114"/>
        <v>1995.2705754695887</v>
      </c>
    </row>
    <row r="21108" spans="3:3">
      <c r="C21108" s="13">
        <f t="shared" ca="1" si="1114"/>
        <v>2002.9131097934462</v>
      </c>
    </row>
    <row r="21109" spans="3:3">
      <c r="C21109" s="13">
        <f t="shared" ca="1" si="1114"/>
        <v>2014.9846116847616</v>
      </c>
    </row>
    <row r="21110" spans="3:3">
      <c r="C21110" s="13">
        <f t="shared" ca="1" si="1114"/>
        <v>1986.9575238911984</v>
      </c>
    </row>
    <row r="21111" spans="3:3">
      <c r="C21111" s="13">
        <f t="shared" ca="1" si="1114"/>
        <v>1969.669479129454</v>
      </c>
    </row>
    <row r="21112" spans="3:3">
      <c r="C21112" s="13">
        <f t="shared" ca="1" si="1114"/>
        <v>2001.0451412904019</v>
      </c>
    </row>
    <row r="21113" spans="3:3">
      <c r="C21113" s="13">
        <f t="shared" ca="1" si="1114"/>
        <v>2002.8436954957679</v>
      </c>
    </row>
    <row r="21114" spans="3:3">
      <c r="C21114" s="13">
        <f t="shared" ca="1" si="1114"/>
        <v>1996.367381131477</v>
      </c>
    </row>
    <row r="21115" spans="3:3">
      <c r="C21115" s="13">
        <f t="shared" ca="1" si="1114"/>
        <v>2009.1894479601317</v>
      </c>
    </row>
    <row r="21116" spans="3:3">
      <c r="C21116" s="13">
        <f t="shared" ca="1" si="1114"/>
        <v>1998.9990656953628</v>
      </c>
    </row>
    <row r="21117" spans="3:3">
      <c r="C21117" s="13">
        <f t="shared" ca="1" si="1114"/>
        <v>1999.20644097849</v>
      </c>
    </row>
    <row r="21118" spans="3:3">
      <c r="C21118" s="13">
        <f t="shared" ca="1" si="1114"/>
        <v>1997.7994972337431</v>
      </c>
    </row>
    <row r="21119" spans="3:3">
      <c r="C21119" s="13">
        <f t="shared" ca="1" si="1114"/>
        <v>1991.7513749928742</v>
      </c>
    </row>
    <row r="21120" spans="3:3">
      <c r="C21120" s="13">
        <f t="shared" ca="1" si="1114"/>
        <v>2008.2353782775849</v>
      </c>
    </row>
    <row r="21121" spans="3:3">
      <c r="C21121" s="13">
        <f t="shared" ca="1" si="1114"/>
        <v>2005.8328131938094</v>
      </c>
    </row>
    <row r="21122" spans="3:3">
      <c r="C21122" s="13">
        <f t="shared" ca="1" si="1114"/>
        <v>1995.4199620393076</v>
      </c>
    </row>
    <row r="21123" spans="3:3">
      <c r="C21123" s="13">
        <f t="shared" ca="1" si="1114"/>
        <v>2010.1667305401961</v>
      </c>
    </row>
    <row r="21124" spans="3:3">
      <c r="C21124" s="13">
        <f t="shared" ca="1" si="1114"/>
        <v>1995.810038012052</v>
      </c>
    </row>
    <row r="21125" spans="3:3">
      <c r="C21125" s="13">
        <f t="shared" ca="1" si="1114"/>
        <v>1998.7806953187633</v>
      </c>
    </row>
    <row r="21126" spans="3:3">
      <c r="C21126" s="13">
        <f t="shared" ca="1" si="1114"/>
        <v>2002.1887441038145</v>
      </c>
    </row>
    <row r="21127" spans="3:3">
      <c r="C21127" s="13">
        <f t="shared" ca="1" si="1114"/>
        <v>2013.9860836786145</v>
      </c>
    </row>
    <row r="21128" spans="3:3">
      <c r="C21128" s="13">
        <f t="shared" ca="1" si="1114"/>
        <v>2008.3474691981357</v>
      </c>
    </row>
    <row r="21129" spans="3:3">
      <c r="C21129" s="13">
        <f t="shared" ca="1" si="1114"/>
        <v>2015.9702036236529</v>
      </c>
    </row>
    <row r="21130" spans="3:3">
      <c r="C21130" s="13">
        <f t="shared" ca="1" si="1114"/>
        <v>2000.5014753084474</v>
      </c>
    </row>
    <row r="21131" spans="3:3">
      <c r="C21131" s="13">
        <f t="shared" ca="1" si="1114"/>
        <v>2005.9939574232562</v>
      </c>
    </row>
    <row r="21132" spans="3:3">
      <c r="C21132" s="13">
        <f t="shared" ca="1" si="1114"/>
        <v>2003.876466745048</v>
      </c>
    </row>
    <row r="21133" spans="3:3">
      <c r="C21133" s="13">
        <f t="shared" ca="1" si="1114"/>
        <v>2010.2834963326445</v>
      </c>
    </row>
    <row r="21134" spans="3:3">
      <c r="C21134" s="13">
        <f t="shared" ca="1" si="1114"/>
        <v>2001.2720288045377</v>
      </c>
    </row>
    <row r="21135" spans="3:3">
      <c r="C21135" s="13">
        <f t="shared" ca="1" si="1114"/>
        <v>2000.294027346979</v>
      </c>
    </row>
    <row r="21136" spans="3:3">
      <c r="C21136" s="13">
        <f t="shared" ca="1" si="1114"/>
        <v>2017.908355349399</v>
      </c>
    </row>
    <row r="21137" spans="3:3">
      <c r="C21137" s="13">
        <f t="shared" ca="1" si="1114"/>
        <v>2007.114510532236</v>
      </c>
    </row>
    <row r="21138" spans="3:3">
      <c r="C21138" s="13">
        <f t="shared" ca="1" si="1114"/>
        <v>2012.8111143541832</v>
      </c>
    </row>
    <row r="21139" spans="3:3">
      <c r="C21139" s="13">
        <f t="shared" ca="1" si="1114"/>
        <v>1993.3922732146088</v>
      </c>
    </row>
    <row r="21140" spans="3:3">
      <c r="C21140" s="13">
        <f t="shared" ca="1" si="1114"/>
        <v>2001.0564197736917</v>
      </c>
    </row>
    <row r="21141" spans="3:3">
      <c r="C21141" s="13">
        <f t="shared" ca="1" si="1114"/>
        <v>1982.1804026531338</v>
      </c>
    </row>
    <row r="21142" spans="3:3">
      <c r="C21142" s="13">
        <f t="shared" ca="1" si="1114"/>
        <v>2001.688894371684</v>
      </c>
    </row>
    <row r="21143" spans="3:3">
      <c r="C21143" s="13">
        <f t="shared" ca="1" si="1114"/>
        <v>1982.9315737493421</v>
      </c>
    </row>
    <row r="21144" spans="3:3">
      <c r="C21144" s="13">
        <f t="shared" ref="C21144:C21207" ca="1" si="1115">NORMINV(RAND(),$D$3,$G$3)</f>
        <v>2009.1168200815455</v>
      </c>
    </row>
    <row r="21145" spans="3:3">
      <c r="C21145" s="13">
        <f t="shared" ca="1" si="1115"/>
        <v>1990.4551591349045</v>
      </c>
    </row>
    <row r="21146" spans="3:3">
      <c r="C21146" s="13">
        <f t="shared" ca="1" si="1115"/>
        <v>1997.3033565315297</v>
      </c>
    </row>
    <row r="21147" spans="3:3">
      <c r="C21147" s="13">
        <f t="shared" ca="1" si="1115"/>
        <v>2014.7160571186503</v>
      </c>
    </row>
    <row r="21148" spans="3:3">
      <c r="C21148" s="13">
        <f t="shared" ca="1" si="1115"/>
        <v>2005.5145901787525</v>
      </c>
    </row>
    <row r="21149" spans="3:3">
      <c r="C21149" s="13">
        <f t="shared" ca="1" si="1115"/>
        <v>1998.0740645682174</v>
      </c>
    </row>
    <row r="21150" spans="3:3">
      <c r="C21150" s="13">
        <f t="shared" ca="1" si="1115"/>
        <v>1991.6466851635942</v>
      </c>
    </row>
    <row r="21151" spans="3:3">
      <c r="C21151" s="13">
        <f t="shared" ca="1" si="1115"/>
        <v>2016.0157191276303</v>
      </c>
    </row>
    <row r="21152" spans="3:3">
      <c r="C21152" s="13">
        <f t="shared" ca="1" si="1115"/>
        <v>1994.8141343409966</v>
      </c>
    </row>
    <row r="21153" spans="3:3">
      <c r="C21153" s="13">
        <f t="shared" ca="1" si="1115"/>
        <v>2001.467901481107</v>
      </c>
    </row>
    <row r="21154" spans="3:3">
      <c r="C21154" s="13">
        <f t="shared" ca="1" si="1115"/>
        <v>2002.085871786674</v>
      </c>
    </row>
    <row r="21155" spans="3:3">
      <c r="C21155" s="13">
        <f t="shared" ca="1" si="1115"/>
        <v>1978.6277841926205</v>
      </c>
    </row>
    <row r="21156" spans="3:3">
      <c r="C21156" s="13">
        <f t="shared" ca="1" si="1115"/>
        <v>1988.5833055697751</v>
      </c>
    </row>
    <row r="21157" spans="3:3">
      <c r="C21157" s="13">
        <f t="shared" ca="1" si="1115"/>
        <v>2015.1709457546256</v>
      </c>
    </row>
    <row r="21158" spans="3:3">
      <c r="C21158" s="13">
        <f t="shared" ca="1" si="1115"/>
        <v>2006.0062029231399</v>
      </c>
    </row>
    <row r="21159" spans="3:3">
      <c r="C21159" s="13">
        <f t="shared" ca="1" si="1115"/>
        <v>1996.2251160551173</v>
      </c>
    </row>
    <row r="21160" spans="3:3">
      <c r="C21160" s="13">
        <f t="shared" ca="1" si="1115"/>
        <v>2015.3812931529417</v>
      </c>
    </row>
    <row r="21161" spans="3:3">
      <c r="C21161" s="13">
        <f t="shared" ca="1" si="1115"/>
        <v>1994.8887044069286</v>
      </c>
    </row>
    <row r="21162" spans="3:3">
      <c r="C21162" s="13">
        <f t="shared" ca="1" si="1115"/>
        <v>2005.0309636599354</v>
      </c>
    </row>
    <row r="21163" spans="3:3">
      <c r="C21163" s="13">
        <f t="shared" ca="1" si="1115"/>
        <v>1988.6516960482438</v>
      </c>
    </row>
    <row r="21164" spans="3:3">
      <c r="C21164" s="13">
        <f t="shared" ca="1" si="1115"/>
        <v>2038.200106079164</v>
      </c>
    </row>
    <row r="21165" spans="3:3">
      <c r="C21165" s="13">
        <f t="shared" ca="1" si="1115"/>
        <v>1983.9869367718597</v>
      </c>
    </row>
    <row r="21166" spans="3:3">
      <c r="C21166" s="13">
        <f t="shared" ca="1" si="1115"/>
        <v>1986.1659755677445</v>
      </c>
    </row>
    <row r="21167" spans="3:3">
      <c r="C21167" s="13">
        <f t="shared" ca="1" si="1115"/>
        <v>2002.5897948224172</v>
      </c>
    </row>
    <row r="21168" spans="3:3">
      <c r="C21168" s="13">
        <f t="shared" ca="1" si="1115"/>
        <v>1991.2226452793741</v>
      </c>
    </row>
    <row r="21169" spans="3:3">
      <c r="C21169" s="13">
        <f t="shared" ca="1" si="1115"/>
        <v>2004.9565168714785</v>
      </c>
    </row>
    <row r="21170" spans="3:3">
      <c r="C21170" s="13">
        <f t="shared" ca="1" si="1115"/>
        <v>2003.994391626934</v>
      </c>
    </row>
    <row r="21171" spans="3:3">
      <c r="C21171" s="13">
        <f t="shared" ca="1" si="1115"/>
        <v>1996.3275657262309</v>
      </c>
    </row>
    <row r="21172" spans="3:3">
      <c r="C21172" s="13">
        <f t="shared" ca="1" si="1115"/>
        <v>1992.4539757748089</v>
      </c>
    </row>
    <row r="21173" spans="3:3">
      <c r="C21173" s="13">
        <f t="shared" ca="1" si="1115"/>
        <v>2002.911584509804</v>
      </c>
    </row>
    <row r="21174" spans="3:3">
      <c r="C21174" s="13">
        <f t="shared" ca="1" si="1115"/>
        <v>1999.5933334940228</v>
      </c>
    </row>
    <row r="21175" spans="3:3">
      <c r="C21175" s="13">
        <f t="shared" ca="1" si="1115"/>
        <v>2012.7926916415802</v>
      </c>
    </row>
    <row r="21176" spans="3:3">
      <c r="C21176" s="13">
        <f t="shared" ca="1" si="1115"/>
        <v>1998.5609054195709</v>
      </c>
    </row>
    <row r="21177" spans="3:3">
      <c r="C21177" s="13">
        <f t="shared" ca="1" si="1115"/>
        <v>2010.1443489087519</v>
      </c>
    </row>
    <row r="21178" spans="3:3">
      <c r="C21178" s="13">
        <f t="shared" ca="1" si="1115"/>
        <v>2003.7969027304262</v>
      </c>
    </row>
    <row r="21179" spans="3:3">
      <c r="C21179" s="13">
        <f t="shared" ca="1" si="1115"/>
        <v>1992.2411503239837</v>
      </c>
    </row>
    <row r="21180" spans="3:3">
      <c r="C21180" s="13">
        <f t="shared" ca="1" si="1115"/>
        <v>2010.6958098714911</v>
      </c>
    </row>
    <row r="21181" spans="3:3">
      <c r="C21181" s="13">
        <f t="shared" ca="1" si="1115"/>
        <v>1999.6041172714231</v>
      </c>
    </row>
    <row r="21182" spans="3:3">
      <c r="C21182" s="13">
        <f t="shared" ca="1" si="1115"/>
        <v>2021.2057686118408</v>
      </c>
    </row>
    <row r="21183" spans="3:3">
      <c r="C21183" s="13">
        <f t="shared" ca="1" si="1115"/>
        <v>1995.3906196909074</v>
      </c>
    </row>
    <row r="21184" spans="3:3">
      <c r="C21184" s="13">
        <f t="shared" ca="1" si="1115"/>
        <v>2003.24049387233</v>
      </c>
    </row>
    <row r="21185" spans="3:3">
      <c r="C21185" s="13">
        <f t="shared" ca="1" si="1115"/>
        <v>1993.9030462367516</v>
      </c>
    </row>
    <row r="21186" spans="3:3">
      <c r="C21186" s="13">
        <f t="shared" ca="1" si="1115"/>
        <v>1988.6938825779512</v>
      </c>
    </row>
    <row r="21187" spans="3:3">
      <c r="C21187" s="13">
        <f t="shared" ca="1" si="1115"/>
        <v>2003.2329676128206</v>
      </c>
    </row>
    <row r="21188" spans="3:3">
      <c r="C21188" s="13">
        <f t="shared" ca="1" si="1115"/>
        <v>1995.5518601618353</v>
      </c>
    </row>
    <row r="21189" spans="3:3">
      <c r="C21189" s="13">
        <f t="shared" ca="1" si="1115"/>
        <v>1970.1841007515163</v>
      </c>
    </row>
    <row r="21190" spans="3:3">
      <c r="C21190" s="13">
        <f t="shared" ca="1" si="1115"/>
        <v>1992.2592522778457</v>
      </c>
    </row>
    <row r="21191" spans="3:3">
      <c r="C21191" s="13">
        <f t="shared" ca="1" si="1115"/>
        <v>1991.568110722558</v>
      </c>
    </row>
    <row r="21192" spans="3:3">
      <c r="C21192" s="13">
        <f t="shared" ca="1" si="1115"/>
        <v>2007.8253765400784</v>
      </c>
    </row>
    <row r="21193" spans="3:3">
      <c r="C21193" s="13">
        <f t="shared" ca="1" si="1115"/>
        <v>2016.2704906886543</v>
      </c>
    </row>
    <row r="21194" spans="3:3">
      <c r="C21194" s="13">
        <f t="shared" ca="1" si="1115"/>
        <v>2002.5873833144601</v>
      </c>
    </row>
    <row r="21195" spans="3:3">
      <c r="C21195" s="13">
        <f t="shared" ca="1" si="1115"/>
        <v>1980.7916745027032</v>
      </c>
    </row>
    <row r="21196" spans="3:3">
      <c r="C21196" s="13">
        <f t="shared" ca="1" si="1115"/>
        <v>1993.8146244814407</v>
      </c>
    </row>
    <row r="21197" spans="3:3">
      <c r="C21197" s="13">
        <f t="shared" ca="1" si="1115"/>
        <v>1984.7124379359782</v>
      </c>
    </row>
    <row r="21198" spans="3:3">
      <c r="C21198" s="13">
        <f t="shared" ca="1" si="1115"/>
        <v>2026.304202223052</v>
      </c>
    </row>
    <row r="21199" spans="3:3">
      <c r="C21199" s="13">
        <f t="shared" ca="1" si="1115"/>
        <v>1984.1880648346669</v>
      </c>
    </row>
    <row r="21200" spans="3:3">
      <c r="C21200" s="13">
        <f t="shared" ca="1" si="1115"/>
        <v>2012.4197036255312</v>
      </c>
    </row>
    <row r="21201" spans="3:3">
      <c r="C21201" s="13">
        <f t="shared" ca="1" si="1115"/>
        <v>2001.3008638956369</v>
      </c>
    </row>
    <row r="21202" spans="3:3">
      <c r="C21202" s="13">
        <f t="shared" ca="1" si="1115"/>
        <v>1999.4328479831511</v>
      </c>
    </row>
    <row r="21203" spans="3:3">
      <c r="C21203" s="13">
        <f t="shared" ca="1" si="1115"/>
        <v>2006.5708968917306</v>
      </c>
    </row>
    <row r="21204" spans="3:3">
      <c r="C21204" s="13">
        <f t="shared" ca="1" si="1115"/>
        <v>2000.1867522482703</v>
      </c>
    </row>
    <row r="21205" spans="3:3">
      <c r="C21205" s="13">
        <f t="shared" ca="1" si="1115"/>
        <v>1999.5033028281266</v>
      </c>
    </row>
    <row r="21206" spans="3:3">
      <c r="C21206" s="13">
        <f t="shared" ca="1" si="1115"/>
        <v>2012.7655234277952</v>
      </c>
    </row>
    <row r="21207" spans="3:3">
      <c r="C21207" s="13">
        <f t="shared" ca="1" si="1115"/>
        <v>1989.8508661888118</v>
      </c>
    </row>
    <row r="21208" spans="3:3">
      <c r="C21208" s="13">
        <f t="shared" ref="C21208:C21271" ca="1" si="1116">NORMINV(RAND(),$D$3,$G$3)</f>
        <v>2009.8815888365955</v>
      </c>
    </row>
    <row r="21209" spans="3:3">
      <c r="C21209" s="13">
        <f t="shared" ca="1" si="1116"/>
        <v>1984.5683720237973</v>
      </c>
    </row>
    <row r="21210" spans="3:3">
      <c r="C21210" s="13">
        <f t="shared" ca="1" si="1116"/>
        <v>2008.891589040669</v>
      </c>
    </row>
    <row r="21211" spans="3:3">
      <c r="C21211" s="13">
        <f t="shared" ca="1" si="1116"/>
        <v>1992.3840989802293</v>
      </c>
    </row>
    <row r="21212" spans="3:3">
      <c r="C21212" s="13">
        <f t="shared" ca="1" si="1116"/>
        <v>1991.4314270889874</v>
      </c>
    </row>
    <row r="21213" spans="3:3">
      <c r="C21213" s="13">
        <f t="shared" ca="1" si="1116"/>
        <v>1995.2007545018337</v>
      </c>
    </row>
    <row r="21214" spans="3:3">
      <c r="C21214" s="13">
        <f t="shared" ca="1" si="1116"/>
        <v>2007.0234066378582</v>
      </c>
    </row>
    <row r="21215" spans="3:3">
      <c r="C21215" s="13">
        <f t="shared" ca="1" si="1116"/>
        <v>2008.6478518536901</v>
      </c>
    </row>
    <row r="21216" spans="3:3">
      <c r="C21216" s="13">
        <f t="shared" ca="1" si="1116"/>
        <v>2010.150556521522</v>
      </c>
    </row>
    <row r="21217" spans="3:3">
      <c r="C21217" s="13">
        <f t="shared" ca="1" si="1116"/>
        <v>1983.7275570848499</v>
      </c>
    </row>
    <row r="21218" spans="3:3">
      <c r="C21218" s="13">
        <f t="shared" ca="1" si="1116"/>
        <v>1999.2101938469309</v>
      </c>
    </row>
    <row r="21219" spans="3:3">
      <c r="C21219" s="13">
        <f t="shared" ca="1" si="1116"/>
        <v>1984.1340566159315</v>
      </c>
    </row>
    <row r="21220" spans="3:3">
      <c r="C21220" s="13">
        <f t="shared" ca="1" si="1116"/>
        <v>2002.3256324537008</v>
      </c>
    </row>
    <row r="21221" spans="3:3">
      <c r="C21221" s="13">
        <f t="shared" ca="1" si="1116"/>
        <v>1994.049248068171</v>
      </c>
    </row>
    <row r="21222" spans="3:3">
      <c r="C21222" s="13">
        <f t="shared" ca="1" si="1116"/>
        <v>2019.5222450611886</v>
      </c>
    </row>
    <row r="21223" spans="3:3">
      <c r="C21223" s="13">
        <f t="shared" ca="1" si="1116"/>
        <v>2002.8470923794025</v>
      </c>
    </row>
    <row r="21224" spans="3:3">
      <c r="C21224" s="13">
        <f t="shared" ca="1" si="1116"/>
        <v>2001.9933354583357</v>
      </c>
    </row>
    <row r="21225" spans="3:3">
      <c r="C21225" s="13">
        <f t="shared" ca="1" si="1116"/>
        <v>2003.8991978741253</v>
      </c>
    </row>
    <row r="21226" spans="3:3">
      <c r="C21226" s="13">
        <f t="shared" ca="1" si="1116"/>
        <v>2013.9721625362238</v>
      </c>
    </row>
    <row r="21227" spans="3:3">
      <c r="C21227" s="13">
        <f t="shared" ca="1" si="1116"/>
        <v>1999.799453933254</v>
      </c>
    </row>
    <row r="21228" spans="3:3">
      <c r="C21228" s="13">
        <f t="shared" ca="1" si="1116"/>
        <v>1991.8346915035779</v>
      </c>
    </row>
    <row r="21229" spans="3:3">
      <c r="C21229" s="13">
        <f t="shared" ca="1" si="1116"/>
        <v>1977.8634137783083</v>
      </c>
    </row>
    <row r="21230" spans="3:3">
      <c r="C21230" s="13">
        <f t="shared" ca="1" si="1116"/>
        <v>1980.0166314513908</v>
      </c>
    </row>
    <row r="21231" spans="3:3">
      <c r="C21231" s="13">
        <f t="shared" ca="1" si="1116"/>
        <v>1989.6942349141402</v>
      </c>
    </row>
    <row r="21232" spans="3:3">
      <c r="C21232" s="13">
        <f t="shared" ca="1" si="1116"/>
        <v>1993.0323751129015</v>
      </c>
    </row>
    <row r="21233" spans="3:3">
      <c r="C21233" s="13">
        <f t="shared" ca="1" si="1116"/>
        <v>1995.2162260486959</v>
      </c>
    </row>
    <row r="21234" spans="3:3">
      <c r="C21234" s="13">
        <f t="shared" ca="1" si="1116"/>
        <v>2013.9233064337166</v>
      </c>
    </row>
    <row r="21235" spans="3:3">
      <c r="C21235" s="13">
        <f t="shared" ca="1" si="1116"/>
        <v>1989.0311469465341</v>
      </c>
    </row>
    <row r="21236" spans="3:3">
      <c r="C21236" s="13">
        <f t="shared" ca="1" si="1116"/>
        <v>2001.1658199268379</v>
      </c>
    </row>
    <row r="21237" spans="3:3">
      <c r="C21237" s="13">
        <f t="shared" ca="1" si="1116"/>
        <v>1992.6581637889976</v>
      </c>
    </row>
    <row r="21238" spans="3:3">
      <c r="C21238" s="13">
        <f t="shared" ca="1" si="1116"/>
        <v>1985.6933043876322</v>
      </c>
    </row>
    <row r="21239" spans="3:3">
      <c r="C21239" s="13">
        <f t="shared" ca="1" si="1116"/>
        <v>1999.9613366162291</v>
      </c>
    </row>
    <row r="21240" spans="3:3">
      <c r="C21240" s="13">
        <f t="shared" ca="1" si="1116"/>
        <v>1977.9819573703744</v>
      </c>
    </row>
    <row r="21241" spans="3:3">
      <c r="C21241" s="13">
        <f t="shared" ca="1" si="1116"/>
        <v>1996.130739614591</v>
      </c>
    </row>
    <row r="21242" spans="3:3">
      <c r="C21242" s="13">
        <f t="shared" ca="1" si="1116"/>
        <v>2006.3235526645319</v>
      </c>
    </row>
    <row r="21243" spans="3:3">
      <c r="C21243" s="13">
        <f t="shared" ca="1" si="1116"/>
        <v>2001.6529049531259</v>
      </c>
    </row>
    <row r="21244" spans="3:3">
      <c r="C21244" s="13">
        <f t="shared" ca="1" si="1116"/>
        <v>2020.3778719662967</v>
      </c>
    </row>
    <row r="21245" spans="3:3">
      <c r="C21245" s="13">
        <f t="shared" ca="1" si="1116"/>
        <v>2008.6002980686701</v>
      </c>
    </row>
    <row r="21246" spans="3:3">
      <c r="C21246" s="13">
        <f t="shared" ca="1" si="1116"/>
        <v>2000.9856706166886</v>
      </c>
    </row>
    <row r="21247" spans="3:3">
      <c r="C21247" s="13">
        <f t="shared" ca="1" si="1116"/>
        <v>1981.2476334407791</v>
      </c>
    </row>
    <row r="21248" spans="3:3">
      <c r="C21248" s="13">
        <f t="shared" ca="1" si="1116"/>
        <v>1992.3285184513795</v>
      </c>
    </row>
    <row r="21249" spans="3:3">
      <c r="C21249" s="13">
        <f t="shared" ca="1" si="1116"/>
        <v>2007.7939346846379</v>
      </c>
    </row>
    <row r="21250" spans="3:3">
      <c r="C21250" s="13">
        <f t="shared" ca="1" si="1116"/>
        <v>1998.8773463863135</v>
      </c>
    </row>
    <row r="21251" spans="3:3">
      <c r="C21251" s="13">
        <f t="shared" ca="1" si="1116"/>
        <v>1984.2069053720593</v>
      </c>
    </row>
    <row r="21252" spans="3:3">
      <c r="C21252" s="13">
        <f t="shared" ca="1" si="1116"/>
        <v>1986.4843410339556</v>
      </c>
    </row>
    <row r="21253" spans="3:3">
      <c r="C21253" s="13">
        <f t="shared" ca="1" si="1116"/>
        <v>1999.2926844432268</v>
      </c>
    </row>
    <row r="21254" spans="3:3">
      <c r="C21254" s="13">
        <f t="shared" ca="1" si="1116"/>
        <v>2016.3219538728799</v>
      </c>
    </row>
    <row r="21255" spans="3:3">
      <c r="C21255" s="13">
        <f t="shared" ca="1" si="1116"/>
        <v>1986.8966203795037</v>
      </c>
    </row>
    <row r="21256" spans="3:3">
      <c r="C21256" s="13">
        <f t="shared" ca="1" si="1116"/>
        <v>2001.6797963814715</v>
      </c>
    </row>
    <row r="21257" spans="3:3">
      <c r="C21257" s="13">
        <f t="shared" ca="1" si="1116"/>
        <v>2004.2037263327525</v>
      </c>
    </row>
    <row r="21258" spans="3:3">
      <c r="C21258" s="13">
        <f t="shared" ca="1" si="1116"/>
        <v>1993.9861571522463</v>
      </c>
    </row>
    <row r="21259" spans="3:3">
      <c r="C21259" s="13">
        <f t="shared" ca="1" si="1116"/>
        <v>1995.9212519911569</v>
      </c>
    </row>
    <row r="21260" spans="3:3">
      <c r="C21260" s="13">
        <f t="shared" ca="1" si="1116"/>
        <v>2016.9449325713756</v>
      </c>
    </row>
    <row r="21261" spans="3:3">
      <c r="C21261" s="13">
        <f t="shared" ca="1" si="1116"/>
        <v>1986.4659673712674</v>
      </c>
    </row>
    <row r="21262" spans="3:3">
      <c r="C21262" s="13">
        <f t="shared" ca="1" si="1116"/>
        <v>2005.6578514728949</v>
      </c>
    </row>
    <row r="21263" spans="3:3">
      <c r="C21263" s="13">
        <f t="shared" ca="1" si="1116"/>
        <v>1995.3993037302116</v>
      </c>
    </row>
    <row r="21264" spans="3:3">
      <c r="C21264" s="13">
        <f t="shared" ca="1" si="1116"/>
        <v>2006.3013002306036</v>
      </c>
    </row>
    <row r="21265" spans="3:3">
      <c r="C21265" s="13">
        <f t="shared" ca="1" si="1116"/>
        <v>1995.4653077417345</v>
      </c>
    </row>
    <row r="21266" spans="3:3">
      <c r="C21266" s="13">
        <f t="shared" ca="1" si="1116"/>
        <v>1975.9514754090617</v>
      </c>
    </row>
    <row r="21267" spans="3:3">
      <c r="C21267" s="13">
        <f t="shared" ca="1" si="1116"/>
        <v>1990.3408346114866</v>
      </c>
    </row>
    <row r="21268" spans="3:3">
      <c r="C21268" s="13">
        <f t="shared" ca="1" si="1116"/>
        <v>1998.3233410473708</v>
      </c>
    </row>
    <row r="21269" spans="3:3">
      <c r="C21269" s="13">
        <f t="shared" ca="1" si="1116"/>
        <v>1992.7896085207894</v>
      </c>
    </row>
    <row r="21270" spans="3:3">
      <c r="C21270" s="13">
        <f t="shared" ca="1" si="1116"/>
        <v>2007.7438595045849</v>
      </c>
    </row>
    <row r="21271" spans="3:3">
      <c r="C21271" s="13">
        <f t="shared" ca="1" si="1116"/>
        <v>2004.5693800730005</v>
      </c>
    </row>
    <row r="21272" spans="3:3">
      <c r="C21272" s="13">
        <f t="shared" ref="C21272:C21335" ca="1" si="1117">NORMINV(RAND(),$D$3,$G$3)</f>
        <v>2002.8690158511508</v>
      </c>
    </row>
    <row r="21273" spans="3:3">
      <c r="C21273" s="13">
        <f t="shared" ca="1" si="1117"/>
        <v>1994.9239304924599</v>
      </c>
    </row>
    <row r="21274" spans="3:3">
      <c r="C21274" s="13">
        <f t="shared" ca="1" si="1117"/>
        <v>2016.2577467544577</v>
      </c>
    </row>
    <row r="21275" spans="3:3">
      <c r="C21275" s="13">
        <f t="shared" ca="1" si="1117"/>
        <v>2006.9929577878909</v>
      </c>
    </row>
    <row r="21276" spans="3:3">
      <c r="C21276" s="13">
        <f t="shared" ca="1" si="1117"/>
        <v>2001.0504504810549</v>
      </c>
    </row>
    <row r="21277" spans="3:3">
      <c r="C21277" s="13">
        <f t="shared" ca="1" si="1117"/>
        <v>1995.7910668132276</v>
      </c>
    </row>
    <row r="21278" spans="3:3">
      <c r="C21278" s="13">
        <f t="shared" ca="1" si="1117"/>
        <v>2015.7889542887058</v>
      </c>
    </row>
    <row r="21279" spans="3:3">
      <c r="C21279" s="13">
        <f t="shared" ca="1" si="1117"/>
        <v>1987.8578471009009</v>
      </c>
    </row>
    <row r="21280" spans="3:3">
      <c r="C21280" s="13">
        <f t="shared" ca="1" si="1117"/>
        <v>1986.2965385878201</v>
      </c>
    </row>
    <row r="21281" spans="3:3">
      <c r="C21281" s="13">
        <f t="shared" ca="1" si="1117"/>
        <v>1974.7240893923245</v>
      </c>
    </row>
    <row r="21282" spans="3:3">
      <c r="C21282" s="13">
        <f t="shared" ca="1" si="1117"/>
        <v>2000.9782350839687</v>
      </c>
    </row>
    <row r="21283" spans="3:3">
      <c r="C21283" s="13">
        <f t="shared" ca="1" si="1117"/>
        <v>1995.1769117443873</v>
      </c>
    </row>
    <row r="21284" spans="3:3">
      <c r="C21284" s="13">
        <f t="shared" ca="1" si="1117"/>
        <v>2001.3014852501055</v>
      </c>
    </row>
    <row r="21285" spans="3:3">
      <c r="C21285" s="13">
        <f t="shared" ca="1" si="1117"/>
        <v>1998.7169244572694</v>
      </c>
    </row>
    <row r="21286" spans="3:3">
      <c r="C21286" s="13">
        <f t="shared" ca="1" si="1117"/>
        <v>2005.9956523763362</v>
      </c>
    </row>
    <row r="21287" spans="3:3">
      <c r="C21287" s="13">
        <f t="shared" ca="1" si="1117"/>
        <v>1993.3480990946082</v>
      </c>
    </row>
    <row r="21288" spans="3:3">
      <c r="C21288" s="13">
        <f t="shared" ca="1" si="1117"/>
        <v>2007.2232141396871</v>
      </c>
    </row>
    <row r="21289" spans="3:3">
      <c r="C21289" s="13">
        <f t="shared" ca="1" si="1117"/>
        <v>2003.0125788911625</v>
      </c>
    </row>
    <row r="21290" spans="3:3">
      <c r="C21290" s="13">
        <f t="shared" ca="1" si="1117"/>
        <v>1988.2473202675101</v>
      </c>
    </row>
    <row r="21291" spans="3:3">
      <c r="C21291" s="13">
        <f t="shared" ca="1" si="1117"/>
        <v>2029.7655214743036</v>
      </c>
    </row>
    <row r="21292" spans="3:3">
      <c r="C21292" s="13">
        <f t="shared" ca="1" si="1117"/>
        <v>1992.8904974096558</v>
      </c>
    </row>
    <row r="21293" spans="3:3">
      <c r="C21293" s="13">
        <f t="shared" ca="1" si="1117"/>
        <v>1990.3172969484092</v>
      </c>
    </row>
    <row r="21294" spans="3:3">
      <c r="C21294" s="13">
        <f t="shared" ca="1" si="1117"/>
        <v>1987.6829860794358</v>
      </c>
    </row>
    <row r="21295" spans="3:3">
      <c r="C21295" s="13">
        <f t="shared" ca="1" si="1117"/>
        <v>1980.6828946816959</v>
      </c>
    </row>
    <row r="21296" spans="3:3">
      <c r="C21296" s="13">
        <f t="shared" ca="1" si="1117"/>
        <v>2024.4252205122352</v>
      </c>
    </row>
    <row r="21297" spans="3:3">
      <c r="C21297" s="13">
        <f t="shared" ca="1" si="1117"/>
        <v>2000.7071844061402</v>
      </c>
    </row>
    <row r="21298" spans="3:3">
      <c r="C21298" s="13">
        <f t="shared" ca="1" si="1117"/>
        <v>1999.5076376996774</v>
      </c>
    </row>
    <row r="21299" spans="3:3">
      <c r="C21299" s="13">
        <f t="shared" ca="1" si="1117"/>
        <v>1997.0816557240423</v>
      </c>
    </row>
    <row r="21300" spans="3:3">
      <c r="C21300" s="13">
        <f t="shared" ca="1" si="1117"/>
        <v>2016.0936835737721</v>
      </c>
    </row>
    <row r="21301" spans="3:3">
      <c r="C21301" s="13">
        <f t="shared" ca="1" si="1117"/>
        <v>1993.9404220262061</v>
      </c>
    </row>
    <row r="21302" spans="3:3">
      <c r="C21302" s="13">
        <f t="shared" ca="1" si="1117"/>
        <v>1993.6073483775542</v>
      </c>
    </row>
    <row r="21303" spans="3:3">
      <c r="C21303" s="13">
        <f t="shared" ca="1" si="1117"/>
        <v>2012.5967104773172</v>
      </c>
    </row>
    <row r="21304" spans="3:3">
      <c r="C21304" s="13">
        <f t="shared" ca="1" si="1117"/>
        <v>2007.9950615360699</v>
      </c>
    </row>
    <row r="21305" spans="3:3">
      <c r="C21305" s="13">
        <f t="shared" ca="1" si="1117"/>
        <v>2006.2579744994141</v>
      </c>
    </row>
    <row r="21306" spans="3:3">
      <c r="C21306" s="13">
        <f t="shared" ca="1" si="1117"/>
        <v>1999.2609094547231</v>
      </c>
    </row>
    <row r="21307" spans="3:3">
      <c r="C21307" s="13">
        <f t="shared" ca="1" si="1117"/>
        <v>1970.1783820614671</v>
      </c>
    </row>
    <row r="21308" spans="3:3">
      <c r="C21308" s="13">
        <f t="shared" ca="1" si="1117"/>
        <v>1996.2695527935823</v>
      </c>
    </row>
    <row r="21309" spans="3:3">
      <c r="C21309" s="13">
        <f t="shared" ca="1" si="1117"/>
        <v>2013.7630229097317</v>
      </c>
    </row>
    <row r="21310" spans="3:3">
      <c r="C21310" s="13">
        <f t="shared" ca="1" si="1117"/>
        <v>1988.0562249374075</v>
      </c>
    </row>
    <row r="21311" spans="3:3">
      <c r="C21311" s="13">
        <f t="shared" ca="1" si="1117"/>
        <v>2005.7504463211537</v>
      </c>
    </row>
    <row r="21312" spans="3:3">
      <c r="C21312" s="13">
        <f t="shared" ca="1" si="1117"/>
        <v>1991.4561668809606</v>
      </c>
    </row>
    <row r="21313" spans="3:3">
      <c r="C21313" s="13">
        <f t="shared" ca="1" si="1117"/>
        <v>2002.7056728625023</v>
      </c>
    </row>
    <row r="21314" spans="3:3">
      <c r="C21314" s="13">
        <f t="shared" ca="1" si="1117"/>
        <v>1993.9774093954898</v>
      </c>
    </row>
    <row r="21315" spans="3:3">
      <c r="C21315" s="13">
        <f t="shared" ca="1" si="1117"/>
        <v>2019.3974564375605</v>
      </c>
    </row>
    <row r="21316" spans="3:3">
      <c r="C21316" s="13">
        <f t="shared" ca="1" si="1117"/>
        <v>2004.3830803290816</v>
      </c>
    </row>
    <row r="21317" spans="3:3">
      <c r="C21317" s="13">
        <f t="shared" ca="1" si="1117"/>
        <v>1998.0937193461791</v>
      </c>
    </row>
    <row r="21318" spans="3:3">
      <c r="C21318" s="13">
        <f t="shared" ca="1" si="1117"/>
        <v>1994.6674589697807</v>
      </c>
    </row>
    <row r="21319" spans="3:3">
      <c r="C21319" s="13">
        <f t="shared" ca="1" si="1117"/>
        <v>2010.3080204585585</v>
      </c>
    </row>
    <row r="21320" spans="3:3">
      <c r="C21320" s="13">
        <f t="shared" ca="1" si="1117"/>
        <v>2014.3581899781982</v>
      </c>
    </row>
    <row r="21321" spans="3:3">
      <c r="C21321" s="13">
        <f t="shared" ca="1" si="1117"/>
        <v>1994.3772213232776</v>
      </c>
    </row>
    <row r="21322" spans="3:3">
      <c r="C21322" s="13">
        <f t="shared" ca="1" si="1117"/>
        <v>1998.6428771962971</v>
      </c>
    </row>
    <row r="21323" spans="3:3">
      <c r="C21323" s="13">
        <f t="shared" ca="1" si="1117"/>
        <v>1985.6618423975333</v>
      </c>
    </row>
    <row r="21324" spans="3:3">
      <c r="C21324" s="13">
        <f t="shared" ca="1" si="1117"/>
        <v>2000.266364896559</v>
      </c>
    </row>
    <row r="21325" spans="3:3">
      <c r="C21325" s="13">
        <f t="shared" ca="1" si="1117"/>
        <v>2010.139561128387</v>
      </c>
    </row>
    <row r="21326" spans="3:3">
      <c r="C21326" s="13">
        <f t="shared" ca="1" si="1117"/>
        <v>2008.1260927047849</v>
      </c>
    </row>
    <row r="21327" spans="3:3">
      <c r="C21327" s="13">
        <f t="shared" ca="1" si="1117"/>
        <v>1993.724529771529</v>
      </c>
    </row>
    <row r="21328" spans="3:3">
      <c r="C21328" s="13">
        <f t="shared" ca="1" si="1117"/>
        <v>1984.582445849433</v>
      </c>
    </row>
    <row r="21329" spans="3:3">
      <c r="C21329" s="13">
        <f t="shared" ca="1" si="1117"/>
        <v>2019.2583657296911</v>
      </c>
    </row>
    <row r="21330" spans="3:3">
      <c r="C21330" s="13">
        <f t="shared" ca="1" si="1117"/>
        <v>1990.4224829976761</v>
      </c>
    </row>
    <row r="21331" spans="3:3">
      <c r="C21331" s="13">
        <f t="shared" ca="1" si="1117"/>
        <v>1978.9755711869577</v>
      </c>
    </row>
    <row r="21332" spans="3:3">
      <c r="C21332" s="13">
        <f t="shared" ca="1" si="1117"/>
        <v>1998.6410364481701</v>
      </c>
    </row>
    <row r="21333" spans="3:3">
      <c r="C21333" s="13">
        <f t="shared" ca="1" si="1117"/>
        <v>1993.6630988203981</v>
      </c>
    </row>
    <row r="21334" spans="3:3">
      <c r="C21334" s="13">
        <f t="shared" ca="1" si="1117"/>
        <v>1983.2684591671029</v>
      </c>
    </row>
    <row r="21335" spans="3:3">
      <c r="C21335" s="13">
        <f t="shared" ca="1" si="1117"/>
        <v>2000.0165311566143</v>
      </c>
    </row>
    <row r="21336" spans="3:3">
      <c r="C21336" s="13">
        <f t="shared" ref="C21336:C21399" ca="1" si="1118">NORMINV(RAND(),$D$3,$G$3)</f>
        <v>2002.0548354055129</v>
      </c>
    </row>
    <row r="21337" spans="3:3">
      <c r="C21337" s="13">
        <f t="shared" ca="1" si="1118"/>
        <v>1995.2072073503175</v>
      </c>
    </row>
    <row r="21338" spans="3:3">
      <c r="C21338" s="13">
        <f t="shared" ca="1" si="1118"/>
        <v>2007.4628972968057</v>
      </c>
    </row>
    <row r="21339" spans="3:3">
      <c r="C21339" s="13">
        <f t="shared" ca="1" si="1118"/>
        <v>1996.0735831636543</v>
      </c>
    </row>
    <row r="21340" spans="3:3">
      <c r="C21340" s="13">
        <f t="shared" ca="1" si="1118"/>
        <v>2000.1861045734813</v>
      </c>
    </row>
    <row r="21341" spans="3:3">
      <c r="C21341" s="13">
        <f t="shared" ca="1" si="1118"/>
        <v>2010.7801751744905</v>
      </c>
    </row>
    <row r="21342" spans="3:3">
      <c r="C21342" s="13">
        <f t="shared" ca="1" si="1118"/>
        <v>1996.5964972633133</v>
      </c>
    </row>
    <row r="21343" spans="3:3">
      <c r="C21343" s="13">
        <f t="shared" ca="1" si="1118"/>
        <v>2004.1660452472495</v>
      </c>
    </row>
    <row r="21344" spans="3:3">
      <c r="C21344" s="13">
        <f t="shared" ca="1" si="1118"/>
        <v>1985.6439120588832</v>
      </c>
    </row>
    <row r="21345" spans="3:3">
      <c r="C21345" s="13">
        <f t="shared" ca="1" si="1118"/>
        <v>2009.1903991256734</v>
      </c>
    </row>
    <row r="21346" spans="3:3">
      <c r="C21346" s="13">
        <f t="shared" ca="1" si="1118"/>
        <v>1996.4641650490064</v>
      </c>
    </row>
    <row r="21347" spans="3:3">
      <c r="C21347" s="13">
        <f t="shared" ca="1" si="1118"/>
        <v>1992.1130586984652</v>
      </c>
    </row>
    <row r="21348" spans="3:3">
      <c r="C21348" s="13">
        <f t="shared" ca="1" si="1118"/>
        <v>1982.5819283480203</v>
      </c>
    </row>
    <row r="21349" spans="3:3">
      <c r="C21349" s="13">
        <f t="shared" ca="1" si="1118"/>
        <v>1988.6018971222679</v>
      </c>
    </row>
    <row r="21350" spans="3:3">
      <c r="C21350" s="13">
        <f t="shared" ca="1" si="1118"/>
        <v>2004.6564709475338</v>
      </c>
    </row>
    <row r="21351" spans="3:3">
      <c r="C21351" s="13">
        <f t="shared" ca="1" si="1118"/>
        <v>1991.9166419565865</v>
      </c>
    </row>
    <row r="21352" spans="3:3">
      <c r="C21352" s="13">
        <f t="shared" ca="1" si="1118"/>
        <v>2015.3095090879483</v>
      </c>
    </row>
    <row r="21353" spans="3:3">
      <c r="C21353" s="13">
        <f t="shared" ca="1" si="1118"/>
        <v>2007.8667847364575</v>
      </c>
    </row>
    <row r="21354" spans="3:3">
      <c r="C21354" s="13">
        <f t="shared" ca="1" si="1118"/>
        <v>1986.432618517927</v>
      </c>
    </row>
    <row r="21355" spans="3:3">
      <c r="C21355" s="13">
        <f t="shared" ca="1" si="1118"/>
        <v>2009.438085647336</v>
      </c>
    </row>
    <row r="21356" spans="3:3">
      <c r="C21356" s="13">
        <f t="shared" ca="1" si="1118"/>
        <v>1993.9180999572532</v>
      </c>
    </row>
    <row r="21357" spans="3:3">
      <c r="C21357" s="13">
        <f t="shared" ca="1" si="1118"/>
        <v>2028.5716632200283</v>
      </c>
    </row>
    <row r="21358" spans="3:3">
      <c r="C21358" s="13">
        <f t="shared" ca="1" si="1118"/>
        <v>1991.7424491107015</v>
      </c>
    </row>
    <row r="21359" spans="3:3">
      <c r="C21359" s="13">
        <f t="shared" ca="1" si="1118"/>
        <v>2000.8917200385195</v>
      </c>
    </row>
    <row r="21360" spans="3:3">
      <c r="C21360" s="13">
        <f t="shared" ca="1" si="1118"/>
        <v>1998.5597654844603</v>
      </c>
    </row>
    <row r="21361" spans="3:3">
      <c r="C21361" s="13">
        <f t="shared" ca="1" si="1118"/>
        <v>1991.6539050031811</v>
      </c>
    </row>
    <row r="21362" spans="3:3">
      <c r="C21362" s="13">
        <f t="shared" ca="1" si="1118"/>
        <v>1983.8782105463742</v>
      </c>
    </row>
    <row r="21363" spans="3:3">
      <c r="C21363" s="13">
        <f t="shared" ca="1" si="1118"/>
        <v>1998.3827756749542</v>
      </c>
    </row>
    <row r="21364" spans="3:3">
      <c r="C21364" s="13">
        <f t="shared" ca="1" si="1118"/>
        <v>2004.8326855080129</v>
      </c>
    </row>
    <row r="21365" spans="3:3">
      <c r="C21365" s="13">
        <f t="shared" ca="1" si="1118"/>
        <v>2001.5670915541136</v>
      </c>
    </row>
    <row r="21366" spans="3:3">
      <c r="C21366" s="13">
        <f t="shared" ca="1" si="1118"/>
        <v>1982.0653003615594</v>
      </c>
    </row>
    <row r="21367" spans="3:3">
      <c r="C21367" s="13">
        <f t="shared" ca="1" si="1118"/>
        <v>2019.3384450324968</v>
      </c>
    </row>
    <row r="21368" spans="3:3">
      <c r="C21368" s="13">
        <f t="shared" ca="1" si="1118"/>
        <v>1991.3648288457648</v>
      </c>
    </row>
    <row r="21369" spans="3:3">
      <c r="C21369" s="13">
        <f t="shared" ca="1" si="1118"/>
        <v>1984.7605853396337</v>
      </c>
    </row>
    <row r="21370" spans="3:3">
      <c r="C21370" s="13">
        <f t="shared" ca="1" si="1118"/>
        <v>1994.9581930830593</v>
      </c>
    </row>
    <row r="21371" spans="3:3">
      <c r="C21371" s="13">
        <f t="shared" ca="1" si="1118"/>
        <v>2002.1647666199367</v>
      </c>
    </row>
    <row r="21372" spans="3:3">
      <c r="C21372" s="13">
        <f t="shared" ca="1" si="1118"/>
        <v>2018.5041901157567</v>
      </c>
    </row>
    <row r="21373" spans="3:3">
      <c r="C21373" s="13">
        <f t="shared" ca="1" si="1118"/>
        <v>2007.933862231208</v>
      </c>
    </row>
    <row r="21374" spans="3:3">
      <c r="C21374" s="13">
        <f t="shared" ca="1" si="1118"/>
        <v>2002.3285032798765</v>
      </c>
    </row>
    <row r="21375" spans="3:3">
      <c r="C21375" s="13">
        <f t="shared" ca="1" si="1118"/>
        <v>2002.2971130830169</v>
      </c>
    </row>
    <row r="21376" spans="3:3">
      <c r="C21376" s="13">
        <f t="shared" ca="1" si="1118"/>
        <v>1997.1104654526559</v>
      </c>
    </row>
    <row r="21377" spans="3:3">
      <c r="C21377" s="13">
        <f t="shared" ca="1" si="1118"/>
        <v>1999.9199786012987</v>
      </c>
    </row>
    <row r="21378" spans="3:3">
      <c r="C21378" s="13">
        <f t="shared" ca="1" si="1118"/>
        <v>2003.8375539918418</v>
      </c>
    </row>
    <row r="21379" spans="3:3">
      <c r="C21379" s="13">
        <f t="shared" ca="1" si="1118"/>
        <v>1981.9422445010407</v>
      </c>
    </row>
    <row r="21380" spans="3:3">
      <c r="C21380" s="13">
        <f t="shared" ca="1" si="1118"/>
        <v>2001.6859537681262</v>
      </c>
    </row>
    <row r="21381" spans="3:3">
      <c r="C21381" s="13">
        <f t="shared" ca="1" si="1118"/>
        <v>2000.5462663847229</v>
      </c>
    </row>
    <row r="21382" spans="3:3">
      <c r="C21382" s="13">
        <f t="shared" ca="1" si="1118"/>
        <v>1993.2235202064153</v>
      </c>
    </row>
    <row r="21383" spans="3:3">
      <c r="C21383" s="13">
        <f t="shared" ca="1" si="1118"/>
        <v>1993.5631642944934</v>
      </c>
    </row>
    <row r="21384" spans="3:3">
      <c r="C21384" s="13">
        <f t="shared" ca="1" si="1118"/>
        <v>1992.5952170903797</v>
      </c>
    </row>
    <row r="21385" spans="3:3">
      <c r="C21385" s="13">
        <f t="shared" ca="1" si="1118"/>
        <v>1996.5531442736306</v>
      </c>
    </row>
    <row r="21386" spans="3:3">
      <c r="C21386" s="13">
        <f t="shared" ca="1" si="1118"/>
        <v>1983.457428527056</v>
      </c>
    </row>
    <row r="21387" spans="3:3">
      <c r="C21387" s="13">
        <f t="shared" ca="1" si="1118"/>
        <v>1990.5320496788547</v>
      </c>
    </row>
    <row r="21388" spans="3:3">
      <c r="C21388" s="13">
        <f t="shared" ca="1" si="1118"/>
        <v>1982.4105925504643</v>
      </c>
    </row>
    <row r="21389" spans="3:3">
      <c r="C21389" s="13">
        <f t="shared" ca="1" si="1118"/>
        <v>2011.1447645110036</v>
      </c>
    </row>
    <row r="21390" spans="3:3">
      <c r="C21390" s="13">
        <f t="shared" ca="1" si="1118"/>
        <v>2001.054355508491</v>
      </c>
    </row>
    <row r="21391" spans="3:3">
      <c r="C21391" s="13">
        <f t="shared" ca="1" si="1118"/>
        <v>1991.7917619631544</v>
      </c>
    </row>
    <row r="21392" spans="3:3">
      <c r="C21392" s="13">
        <f t="shared" ca="1" si="1118"/>
        <v>1981.0434627943466</v>
      </c>
    </row>
    <row r="21393" spans="3:3">
      <c r="C21393" s="13">
        <f t="shared" ca="1" si="1118"/>
        <v>2009.4295837136845</v>
      </c>
    </row>
    <row r="21394" spans="3:3">
      <c r="C21394" s="13">
        <f t="shared" ca="1" si="1118"/>
        <v>1972.9745992123239</v>
      </c>
    </row>
    <row r="21395" spans="3:3">
      <c r="C21395" s="13">
        <f t="shared" ca="1" si="1118"/>
        <v>1998.7434603827194</v>
      </c>
    </row>
    <row r="21396" spans="3:3">
      <c r="C21396" s="13">
        <f t="shared" ca="1" si="1118"/>
        <v>2011.1259970996875</v>
      </c>
    </row>
    <row r="21397" spans="3:3">
      <c r="C21397" s="13">
        <f t="shared" ca="1" si="1118"/>
        <v>2010.4244653810449</v>
      </c>
    </row>
    <row r="21398" spans="3:3">
      <c r="C21398" s="13">
        <f t="shared" ca="1" si="1118"/>
        <v>1997.5290702467857</v>
      </c>
    </row>
    <row r="21399" spans="3:3">
      <c r="C21399" s="13">
        <f t="shared" ca="1" si="1118"/>
        <v>2017.5746198564434</v>
      </c>
    </row>
    <row r="21400" spans="3:3">
      <c r="C21400" s="13">
        <f t="shared" ref="C21400:C21463" ca="1" si="1119">NORMINV(RAND(),$D$3,$G$3)</f>
        <v>2001.5346040412194</v>
      </c>
    </row>
    <row r="21401" spans="3:3">
      <c r="C21401" s="13">
        <f t="shared" ca="1" si="1119"/>
        <v>2016.6642147768127</v>
      </c>
    </row>
    <row r="21402" spans="3:3">
      <c r="C21402" s="13">
        <f t="shared" ca="1" si="1119"/>
        <v>1989.6209715614928</v>
      </c>
    </row>
    <row r="21403" spans="3:3">
      <c r="C21403" s="13">
        <f t="shared" ca="1" si="1119"/>
        <v>1982.2938670847748</v>
      </c>
    </row>
    <row r="21404" spans="3:3">
      <c r="C21404" s="13">
        <f t="shared" ca="1" si="1119"/>
        <v>2002.6614620669741</v>
      </c>
    </row>
    <row r="21405" spans="3:3">
      <c r="C21405" s="13">
        <f t="shared" ca="1" si="1119"/>
        <v>1996.6192315728379</v>
      </c>
    </row>
    <row r="21406" spans="3:3">
      <c r="C21406" s="13">
        <f t="shared" ca="1" si="1119"/>
        <v>1997.0000307391149</v>
      </c>
    </row>
    <row r="21407" spans="3:3">
      <c r="C21407" s="13">
        <f t="shared" ca="1" si="1119"/>
        <v>1999.359910072948</v>
      </c>
    </row>
    <row r="21408" spans="3:3">
      <c r="C21408" s="13">
        <f t="shared" ca="1" si="1119"/>
        <v>1975.5135753949403</v>
      </c>
    </row>
    <row r="21409" spans="3:3">
      <c r="C21409" s="13">
        <f t="shared" ca="1" si="1119"/>
        <v>1989.8809174477935</v>
      </c>
    </row>
    <row r="21410" spans="3:3">
      <c r="C21410" s="13">
        <f t="shared" ca="1" si="1119"/>
        <v>2004.7842728694698</v>
      </c>
    </row>
    <row r="21411" spans="3:3">
      <c r="C21411" s="13">
        <f t="shared" ca="1" si="1119"/>
        <v>1990.5151325384868</v>
      </c>
    </row>
    <row r="21412" spans="3:3">
      <c r="C21412" s="13">
        <f t="shared" ca="1" si="1119"/>
        <v>2007.9684336691112</v>
      </c>
    </row>
    <row r="21413" spans="3:3">
      <c r="C21413" s="13">
        <f t="shared" ca="1" si="1119"/>
        <v>1979.0748568554802</v>
      </c>
    </row>
    <row r="21414" spans="3:3">
      <c r="C21414" s="13">
        <f t="shared" ca="1" si="1119"/>
        <v>2007.691098740316</v>
      </c>
    </row>
    <row r="21415" spans="3:3">
      <c r="C21415" s="13">
        <f t="shared" ca="1" si="1119"/>
        <v>1996.569835566763</v>
      </c>
    </row>
    <row r="21416" spans="3:3">
      <c r="C21416" s="13">
        <f t="shared" ca="1" si="1119"/>
        <v>1990.2157227032062</v>
      </c>
    </row>
    <row r="21417" spans="3:3">
      <c r="C21417" s="13">
        <f t="shared" ca="1" si="1119"/>
        <v>2011.7919493878803</v>
      </c>
    </row>
    <row r="21418" spans="3:3">
      <c r="C21418" s="13">
        <f t="shared" ca="1" si="1119"/>
        <v>1980.4601798537828</v>
      </c>
    </row>
    <row r="21419" spans="3:3">
      <c r="C21419" s="13">
        <f t="shared" ca="1" si="1119"/>
        <v>2015.1069665613236</v>
      </c>
    </row>
    <row r="21420" spans="3:3">
      <c r="C21420" s="13">
        <f t="shared" ca="1" si="1119"/>
        <v>1995.0752132619727</v>
      </c>
    </row>
    <row r="21421" spans="3:3">
      <c r="C21421" s="13">
        <f t="shared" ca="1" si="1119"/>
        <v>1986.5973142914204</v>
      </c>
    </row>
    <row r="21422" spans="3:3">
      <c r="C21422" s="13">
        <f t="shared" ca="1" si="1119"/>
        <v>1995.2412472205417</v>
      </c>
    </row>
    <row r="21423" spans="3:3">
      <c r="C21423" s="13">
        <f t="shared" ca="1" si="1119"/>
        <v>2012.8539965773123</v>
      </c>
    </row>
    <row r="21424" spans="3:3">
      <c r="C21424" s="13">
        <f t="shared" ca="1" si="1119"/>
        <v>1986.4570141678585</v>
      </c>
    </row>
    <row r="21425" spans="3:3">
      <c r="C21425" s="13">
        <f t="shared" ca="1" si="1119"/>
        <v>2013.3317687191116</v>
      </c>
    </row>
    <row r="21426" spans="3:3">
      <c r="C21426" s="13">
        <f t="shared" ca="1" si="1119"/>
        <v>2003.0902596536114</v>
      </c>
    </row>
    <row r="21427" spans="3:3">
      <c r="C21427" s="13">
        <f t="shared" ca="1" si="1119"/>
        <v>1987.9839638816516</v>
      </c>
    </row>
    <row r="21428" spans="3:3">
      <c r="C21428" s="13">
        <f t="shared" ca="1" si="1119"/>
        <v>1991.4532383716462</v>
      </c>
    </row>
    <row r="21429" spans="3:3">
      <c r="C21429" s="13">
        <f t="shared" ca="1" si="1119"/>
        <v>1987.4040974038592</v>
      </c>
    </row>
    <row r="21430" spans="3:3">
      <c r="C21430" s="13">
        <f t="shared" ca="1" si="1119"/>
        <v>2001.1822247915809</v>
      </c>
    </row>
    <row r="21431" spans="3:3">
      <c r="C21431" s="13">
        <f t="shared" ca="1" si="1119"/>
        <v>2009.310820521388</v>
      </c>
    </row>
    <row r="21432" spans="3:3">
      <c r="C21432" s="13">
        <f t="shared" ca="1" si="1119"/>
        <v>1993.3749385660171</v>
      </c>
    </row>
    <row r="21433" spans="3:3">
      <c r="C21433" s="13">
        <f t="shared" ca="1" si="1119"/>
        <v>1991.5329971177823</v>
      </c>
    </row>
    <row r="21434" spans="3:3">
      <c r="C21434" s="13">
        <f t="shared" ca="1" si="1119"/>
        <v>1988.9392679097459</v>
      </c>
    </row>
    <row r="21435" spans="3:3">
      <c r="C21435" s="13">
        <f t="shared" ca="1" si="1119"/>
        <v>1988.1950974041144</v>
      </c>
    </row>
    <row r="21436" spans="3:3">
      <c r="C21436" s="13">
        <f t="shared" ca="1" si="1119"/>
        <v>1998.9260996831295</v>
      </c>
    </row>
    <row r="21437" spans="3:3">
      <c r="C21437" s="13">
        <f t="shared" ca="1" si="1119"/>
        <v>2009.9442585528125</v>
      </c>
    </row>
    <row r="21438" spans="3:3">
      <c r="C21438" s="13">
        <f t="shared" ca="1" si="1119"/>
        <v>1999.2598727214038</v>
      </c>
    </row>
    <row r="21439" spans="3:3">
      <c r="C21439" s="13">
        <f t="shared" ca="1" si="1119"/>
        <v>1989.2175757156392</v>
      </c>
    </row>
    <row r="21440" spans="3:3">
      <c r="C21440" s="13">
        <f t="shared" ca="1" si="1119"/>
        <v>2005.2146092573037</v>
      </c>
    </row>
    <row r="21441" spans="3:3">
      <c r="C21441" s="13">
        <f t="shared" ca="1" si="1119"/>
        <v>1992.4629785923851</v>
      </c>
    </row>
    <row r="21442" spans="3:3">
      <c r="C21442" s="13">
        <f t="shared" ca="1" si="1119"/>
        <v>1994.1020308509837</v>
      </c>
    </row>
    <row r="21443" spans="3:3">
      <c r="C21443" s="13">
        <f t="shared" ca="1" si="1119"/>
        <v>1992.5252769632129</v>
      </c>
    </row>
    <row r="21444" spans="3:3">
      <c r="C21444" s="13">
        <f t="shared" ca="1" si="1119"/>
        <v>1995.8192663412683</v>
      </c>
    </row>
    <row r="21445" spans="3:3">
      <c r="C21445" s="13">
        <f t="shared" ca="1" si="1119"/>
        <v>2017.003197020045</v>
      </c>
    </row>
    <row r="21446" spans="3:3">
      <c r="C21446" s="13">
        <f t="shared" ca="1" si="1119"/>
        <v>2015.4137860898497</v>
      </c>
    </row>
    <row r="21447" spans="3:3">
      <c r="C21447" s="13">
        <f t="shared" ca="1" si="1119"/>
        <v>1996.7403644389335</v>
      </c>
    </row>
    <row r="21448" spans="3:3">
      <c r="C21448" s="13">
        <f t="shared" ca="1" si="1119"/>
        <v>2016.082586406515</v>
      </c>
    </row>
    <row r="21449" spans="3:3">
      <c r="C21449" s="13">
        <f t="shared" ca="1" si="1119"/>
        <v>2006.9190499278557</v>
      </c>
    </row>
    <row r="21450" spans="3:3">
      <c r="C21450" s="13">
        <f t="shared" ca="1" si="1119"/>
        <v>1986.7568841134628</v>
      </c>
    </row>
    <row r="21451" spans="3:3">
      <c r="C21451" s="13">
        <f t="shared" ca="1" si="1119"/>
        <v>1995.802001548707</v>
      </c>
    </row>
    <row r="21452" spans="3:3">
      <c r="C21452" s="13">
        <f t="shared" ca="1" si="1119"/>
        <v>2001.0194017052693</v>
      </c>
    </row>
    <row r="21453" spans="3:3">
      <c r="C21453" s="13">
        <f t="shared" ca="1" si="1119"/>
        <v>1996.8112908741812</v>
      </c>
    </row>
    <row r="21454" spans="3:3">
      <c r="C21454" s="13">
        <f t="shared" ca="1" si="1119"/>
        <v>1992.5597039534782</v>
      </c>
    </row>
    <row r="21455" spans="3:3">
      <c r="C21455" s="13">
        <f t="shared" ca="1" si="1119"/>
        <v>1995.5586553355552</v>
      </c>
    </row>
    <row r="21456" spans="3:3">
      <c r="C21456" s="13">
        <f t="shared" ca="1" si="1119"/>
        <v>1996.2402642516699</v>
      </c>
    </row>
    <row r="21457" spans="3:3">
      <c r="C21457" s="13">
        <f t="shared" ca="1" si="1119"/>
        <v>1991.4735035514927</v>
      </c>
    </row>
    <row r="21458" spans="3:3">
      <c r="C21458" s="13">
        <f t="shared" ca="1" si="1119"/>
        <v>2026.8375290560605</v>
      </c>
    </row>
    <row r="21459" spans="3:3">
      <c r="C21459" s="13">
        <f t="shared" ca="1" si="1119"/>
        <v>2010.7317793139703</v>
      </c>
    </row>
    <row r="21460" spans="3:3">
      <c r="C21460" s="13">
        <f t="shared" ca="1" si="1119"/>
        <v>2003.8377885760599</v>
      </c>
    </row>
    <row r="21461" spans="3:3">
      <c r="C21461" s="13">
        <f t="shared" ca="1" si="1119"/>
        <v>2007.4291463455561</v>
      </c>
    </row>
    <row r="21462" spans="3:3">
      <c r="C21462" s="13">
        <f t="shared" ca="1" si="1119"/>
        <v>2003.6818911123539</v>
      </c>
    </row>
    <row r="21463" spans="3:3">
      <c r="C21463" s="13">
        <f t="shared" ca="1" si="1119"/>
        <v>2007.2739946339836</v>
      </c>
    </row>
    <row r="21464" spans="3:3">
      <c r="C21464" s="13">
        <f t="shared" ref="C21464:C21527" ca="1" si="1120">NORMINV(RAND(),$D$3,$G$3)</f>
        <v>2013.5387591692788</v>
      </c>
    </row>
    <row r="21465" spans="3:3">
      <c r="C21465" s="13">
        <f t="shared" ca="1" si="1120"/>
        <v>1992.3584017159669</v>
      </c>
    </row>
    <row r="21466" spans="3:3">
      <c r="C21466" s="13">
        <f t="shared" ca="1" si="1120"/>
        <v>2000.9578103628958</v>
      </c>
    </row>
    <row r="21467" spans="3:3">
      <c r="C21467" s="13">
        <f t="shared" ca="1" si="1120"/>
        <v>1996.1552232284628</v>
      </c>
    </row>
    <row r="21468" spans="3:3">
      <c r="C21468" s="13">
        <f t="shared" ca="1" si="1120"/>
        <v>1999.7020082799149</v>
      </c>
    </row>
    <row r="21469" spans="3:3">
      <c r="C21469" s="13">
        <f t="shared" ca="1" si="1120"/>
        <v>2009.0515184407745</v>
      </c>
    </row>
    <row r="21470" spans="3:3">
      <c r="C21470" s="13">
        <f t="shared" ca="1" si="1120"/>
        <v>2019.4438553135478</v>
      </c>
    </row>
    <row r="21471" spans="3:3">
      <c r="C21471" s="13">
        <f t="shared" ca="1" si="1120"/>
        <v>2000.5184865261444</v>
      </c>
    </row>
    <row r="21472" spans="3:3">
      <c r="C21472" s="13">
        <f t="shared" ca="1" si="1120"/>
        <v>1996.4515818159744</v>
      </c>
    </row>
    <row r="21473" spans="3:3">
      <c r="C21473" s="13">
        <f t="shared" ca="1" si="1120"/>
        <v>1993.1500344811579</v>
      </c>
    </row>
    <row r="21474" spans="3:3">
      <c r="C21474" s="13">
        <f t="shared" ca="1" si="1120"/>
        <v>1986.1762244739195</v>
      </c>
    </row>
    <row r="21475" spans="3:3">
      <c r="C21475" s="13">
        <f t="shared" ca="1" si="1120"/>
        <v>1979.0139014443134</v>
      </c>
    </row>
    <row r="21476" spans="3:3">
      <c r="C21476" s="13">
        <f t="shared" ca="1" si="1120"/>
        <v>2006.1763998519721</v>
      </c>
    </row>
    <row r="21477" spans="3:3">
      <c r="C21477" s="13">
        <f t="shared" ca="1" si="1120"/>
        <v>1992.5117353035841</v>
      </c>
    </row>
    <row r="21478" spans="3:3">
      <c r="C21478" s="13">
        <f t="shared" ca="1" si="1120"/>
        <v>1997.2724322331774</v>
      </c>
    </row>
    <row r="21479" spans="3:3">
      <c r="C21479" s="13">
        <f t="shared" ca="1" si="1120"/>
        <v>2007.7750465182794</v>
      </c>
    </row>
    <row r="21480" spans="3:3">
      <c r="C21480" s="13">
        <f t="shared" ca="1" si="1120"/>
        <v>1994.3717900179813</v>
      </c>
    </row>
    <row r="21481" spans="3:3">
      <c r="C21481" s="13">
        <f t="shared" ca="1" si="1120"/>
        <v>1998.7585390111133</v>
      </c>
    </row>
    <row r="21482" spans="3:3">
      <c r="C21482" s="13">
        <f t="shared" ca="1" si="1120"/>
        <v>2003.3251033005397</v>
      </c>
    </row>
    <row r="21483" spans="3:3">
      <c r="C21483" s="13">
        <f t="shared" ca="1" si="1120"/>
        <v>2023.8704986919861</v>
      </c>
    </row>
    <row r="21484" spans="3:3">
      <c r="C21484" s="13">
        <f t="shared" ca="1" si="1120"/>
        <v>1988.6368392291547</v>
      </c>
    </row>
    <row r="21485" spans="3:3">
      <c r="C21485" s="13">
        <f t="shared" ca="1" si="1120"/>
        <v>1987.3693207238146</v>
      </c>
    </row>
    <row r="21486" spans="3:3">
      <c r="C21486" s="13">
        <f t="shared" ca="1" si="1120"/>
        <v>2008.9948650609531</v>
      </c>
    </row>
    <row r="21487" spans="3:3">
      <c r="C21487" s="13">
        <f t="shared" ca="1" si="1120"/>
        <v>2013.600680228627</v>
      </c>
    </row>
    <row r="21488" spans="3:3">
      <c r="C21488" s="13">
        <f t="shared" ca="1" si="1120"/>
        <v>2006.6395259626186</v>
      </c>
    </row>
    <row r="21489" spans="3:3">
      <c r="C21489" s="13">
        <f t="shared" ca="1" si="1120"/>
        <v>1999.8371507907516</v>
      </c>
    </row>
    <row r="21490" spans="3:3">
      <c r="C21490" s="13">
        <f t="shared" ca="1" si="1120"/>
        <v>2005.0562585486321</v>
      </c>
    </row>
    <row r="21491" spans="3:3">
      <c r="C21491" s="13">
        <f t="shared" ca="1" si="1120"/>
        <v>2019.9957927013313</v>
      </c>
    </row>
    <row r="21492" spans="3:3">
      <c r="C21492" s="13">
        <f t="shared" ca="1" si="1120"/>
        <v>1999.4012455270488</v>
      </c>
    </row>
    <row r="21493" spans="3:3">
      <c r="C21493" s="13">
        <f t="shared" ca="1" si="1120"/>
        <v>2009.5500912931859</v>
      </c>
    </row>
    <row r="21494" spans="3:3">
      <c r="C21494" s="13">
        <f t="shared" ca="1" si="1120"/>
        <v>1993.5660443530676</v>
      </c>
    </row>
    <row r="21495" spans="3:3">
      <c r="C21495" s="13">
        <f t="shared" ca="1" si="1120"/>
        <v>1993.0616322680537</v>
      </c>
    </row>
    <row r="21496" spans="3:3">
      <c r="C21496" s="13">
        <f t="shared" ca="1" si="1120"/>
        <v>1985.8858446458764</v>
      </c>
    </row>
    <row r="21497" spans="3:3">
      <c r="C21497" s="13">
        <f t="shared" ca="1" si="1120"/>
        <v>2001.9234288392834</v>
      </c>
    </row>
    <row r="21498" spans="3:3">
      <c r="C21498" s="13">
        <f t="shared" ca="1" si="1120"/>
        <v>1992.8091203474228</v>
      </c>
    </row>
    <row r="21499" spans="3:3">
      <c r="C21499" s="13">
        <f t="shared" ca="1" si="1120"/>
        <v>2007.9916485118285</v>
      </c>
    </row>
    <row r="21500" spans="3:3">
      <c r="C21500" s="13">
        <f t="shared" ca="1" si="1120"/>
        <v>1996.3684757368405</v>
      </c>
    </row>
    <row r="21501" spans="3:3">
      <c r="C21501" s="13">
        <f t="shared" ca="1" si="1120"/>
        <v>1991.8743471809662</v>
      </c>
    </row>
    <row r="21502" spans="3:3">
      <c r="C21502" s="13">
        <f t="shared" ca="1" si="1120"/>
        <v>2003.2694101100794</v>
      </c>
    </row>
    <row r="21503" spans="3:3">
      <c r="C21503" s="13">
        <f t="shared" ca="1" si="1120"/>
        <v>2008.4342698684716</v>
      </c>
    </row>
    <row r="21504" spans="3:3">
      <c r="C21504" s="13">
        <f t="shared" ca="1" si="1120"/>
        <v>2004.1175043506428</v>
      </c>
    </row>
    <row r="21505" spans="3:3">
      <c r="C21505" s="13">
        <f t="shared" ca="1" si="1120"/>
        <v>1994.3214088265256</v>
      </c>
    </row>
    <row r="21506" spans="3:3">
      <c r="C21506" s="13">
        <f t="shared" ca="1" si="1120"/>
        <v>1999.522636152928</v>
      </c>
    </row>
    <row r="21507" spans="3:3">
      <c r="C21507" s="13">
        <f t="shared" ca="1" si="1120"/>
        <v>2016.4902481349202</v>
      </c>
    </row>
    <row r="21508" spans="3:3">
      <c r="C21508" s="13">
        <f t="shared" ca="1" si="1120"/>
        <v>1995.5747312927022</v>
      </c>
    </row>
    <row r="21509" spans="3:3">
      <c r="C21509" s="13">
        <f t="shared" ca="1" si="1120"/>
        <v>2013.2791511873377</v>
      </c>
    </row>
    <row r="21510" spans="3:3">
      <c r="C21510" s="13">
        <f t="shared" ca="1" si="1120"/>
        <v>2011.4441463033024</v>
      </c>
    </row>
    <row r="21511" spans="3:3">
      <c r="C21511" s="13">
        <f t="shared" ca="1" si="1120"/>
        <v>2021.0160721608297</v>
      </c>
    </row>
    <row r="21512" spans="3:3">
      <c r="C21512" s="13">
        <f t="shared" ca="1" si="1120"/>
        <v>2001.1511839011393</v>
      </c>
    </row>
    <row r="21513" spans="3:3">
      <c r="C21513" s="13">
        <f t="shared" ca="1" si="1120"/>
        <v>1989.7538904306168</v>
      </c>
    </row>
    <row r="21514" spans="3:3">
      <c r="C21514" s="13">
        <f t="shared" ca="1" si="1120"/>
        <v>2014.5296406833349</v>
      </c>
    </row>
    <row r="21515" spans="3:3">
      <c r="C21515" s="13">
        <f t="shared" ca="1" si="1120"/>
        <v>2023.6570504942504</v>
      </c>
    </row>
    <row r="21516" spans="3:3">
      <c r="C21516" s="13">
        <f t="shared" ca="1" si="1120"/>
        <v>1992.7793808654887</v>
      </c>
    </row>
    <row r="21517" spans="3:3">
      <c r="C21517" s="13">
        <f t="shared" ca="1" si="1120"/>
        <v>1989.9067603084527</v>
      </c>
    </row>
    <row r="21518" spans="3:3">
      <c r="C21518" s="13">
        <f t="shared" ca="1" si="1120"/>
        <v>2010.4119243610853</v>
      </c>
    </row>
    <row r="21519" spans="3:3">
      <c r="C21519" s="13">
        <f t="shared" ca="1" si="1120"/>
        <v>1997.1657660192905</v>
      </c>
    </row>
    <row r="21520" spans="3:3">
      <c r="C21520" s="13">
        <f t="shared" ca="1" si="1120"/>
        <v>1989.0004382948734</v>
      </c>
    </row>
    <row r="21521" spans="3:3">
      <c r="C21521" s="13">
        <f t="shared" ca="1" si="1120"/>
        <v>1997.5370586754223</v>
      </c>
    </row>
    <row r="21522" spans="3:3">
      <c r="C21522" s="13">
        <f t="shared" ca="1" si="1120"/>
        <v>2002.360018937117</v>
      </c>
    </row>
    <row r="21523" spans="3:3">
      <c r="C21523" s="13">
        <f t="shared" ca="1" si="1120"/>
        <v>2007.2268247749857</v>
      </c>
    </row>
    <row r="21524" spans="3:3">
      <c r="C21524" s="13">
        <f t="shared" ca="1" si="1120"/>
        <v>2005.1130000986852</v>
      </c>
    </row>
    <row r="21525" spans="3:3">
      <c r="C21525" s="13">
        <f t="shared" ca="1" si="1120"/>
        <v>2005.1693073301692</v>
      </c>
    </row>
    <row r="21526" spans="3:3">
      <c r="C21526" s="13">
        <f t="shared" ca="1" si="1120"/>
        <v>1990.1141924177791</v>
      </c>
    </row>
    <row r="21527" spans="3:3">
      <c r="C21527" s="13">
        <f t="shared" ca="1" si="1120"/>
        <v>2009.4232187400726</v>
      </c>
    </row>
    <row r="21528" spans="3:3">
      <c r="C21528" s="13">
        <f t="shared" ref="C21528:C21591" ca="1" si="1121">NORMINV(RAND(),$D$3,$G$3)</f>
        <v>2000.6596839404763</v>
      </c>
    </row>
    <row r="21529" spans="3:3">
      <c r="C21529" s="13">
        <f t="shared" ca="1" si="1121"/>
        <v>2015.4489852312774</v>
      </c>
    </row>
    <row r="21530" spans="3:3">
      <c r="C21530" s="13">
        <f t="shared" ca="1" si="1121"/>
        <v>1986.2095492184349</v>
      </c>
    </row>
    <row r="21531" spans="3:3">
      <c r="C21531" s="13">
        <f t="shared" ca="1" si="1121"/>
        <v>1997.8872050932819</v>
      </c>
    </row>
    <row r="21532" spans="3:3">
      <c r="C21532" s="13">
        <f t="shared" ca="1" si="1121"/>
        <v>2000.6126773084297</v>
      </c>
    </row>
    <row r="21533" spans="3:3">
      <c r="C21533" s="13">
        <f t="shared" ca="1" si="1121"/>
        <v>2002.8854345595878</v>
      </c>
    </row>
    <row r="21534" spans="3:3">
      <c r="C21534" s="13">
        <f t="shared" ca="1" si="1121"/>
        <v>1996.3964579382553</v>
      </c>
    </row>
    <row r="21535" spans="3:3">
      <c r="C21535" s="13">
        <f t="shared" ca="1" si="1121"/>
        <v>1991.1306595219776</v>
      </c>
    </row>
    <row r="21536" spans="3:3">
      <c r="C21536" s="13">
        <f t="shared" ca="1" si="1121"/>
        <v>2004.6522929533214</v>
      </c>
    </row>
    <row r="21537" spans="3:3">
      <c r="C21537" s="13">
        <f t="shared" ca="1" si="1121"/>
        <v>1980.2812762838028</v>
      </c>
    </row>
    <row r="21538" spans="3:3">
      <c r="C21538" s="13">
        <f t="shared" ca="1" si="1121"/>
        <v>1993.0522035179931</v>
      </c>
    </row>
    <row r="21539" spans="3:3">
      <c r="C21539" s="13">
        <f t="shared" ca="1" si="1121"/>
        <v>2000.6421755173851</v>
      </c>
    </row>
    <row r="21540" spans="3:3">
      <c r="C21540" s="13">
        <f t="shared" ca="1" si="1121"/>
        <v>2003.8013082165871</v>
      </c>
    </row>
    <row r="21541" spans="3:3">
      <c r="C21541" s="13">
        <f t="shared" ca="1" si="1121"/>
        <v>2007.4161885330793</v>
      </c>
    </row>
    <row r="21542" spans="3:3">
      <c r="C21542" s="13">
        <f t="shared" ca="1" si="1121"/>
        <v>1998.7187788434426</v>
      </c>
    </row>
    <row r="21543" spans="3:3">
      <c r="C21543" s="13">
        <f t="shared" ca="1" si="1121"/>
        <v>2007.9922539670804</v>
      </c>
    </row>
    <row r="21544" spans="3:3">
      <c r="C21544" s="13">
        <f t="shared" ca="1" si="1121"/>
        <v>1989.541385886404</v>
      </c>
    </row>
    <row r="21545" spans="3:3">
      <c r="C21545" s="13">
        <f t="shared" ca="1" si="1121"/>
        <v>1986.3378035148332</v>
      </c>
    </row>
    <row r="21546" spans="3:3">
      <c r="C21546" s="13">
        <f t="shared" ca="1" si="1121"/>
        <v>2001.7483499774962</v>
      </c>
    </row>
    <row r="21547" spans="3:3">
      <c r="C21547" s="13">
        <f t="shared" ca="1" si="1121"/>
        <v>2002.9956909289783</v>
      </c>
    </row>
    <row r="21548" spans="3:3">
      <c r="C21548" s="13">
        <f t="shared" ca="1" si="1121"/>
        <v>1980.3899898381012</v>
      </c>
    </row>
    <row r="21549" spans="3:3">
      <c r="C21549" s="13">
        <f t="shared" ca="1" si="1121"/>
        <v>2001.4448146618918</v>
      </c>
    </row>
    <row r="21550" spans="3:3">
      <c r="C21550" s="13">
        <f t="shared" ca="1" si="1121"/>
        <v>1996.5776442299862</v>
      </c>
    </row>
    <row r="21551" spans="3:3">
      <c r="C21551" s="13">
        <f t="shared" ca="1" si="1121"/>
        <v>1995.6363711762883</v>
      </c>
    </row>
    <row r="21552" spans="3:3">
      <c r="C21552" s="13">
        <f t="shared" ca="1" si="1121"/>
        <v>2008.9837402290614</v>
      </c>
    </row>
    <row r="21553" spans="3:3">
      <c r="C21553" s="13">
        <f t="shared" ca="1" si="1121"/>
        <v>1993.9971021981612</v>
      </c>
    </row>
    <row r="21554" spans="3:3">
      <c r="C21554" s="13">
        <f t="shared" ca="1" si="1121"/>
        <v>1989.3419970096109</v>
      </c>
    </row>
    <row r="21555" spans="3:3">
      <c r="C21555" s="13">
        <f t="shared" ca="1" si="1121"/>
        <v>2015.6087289186894</v>
      </c>
    </row>
    <row r="21556" spans="3:3">
      <c r="C21556" s="13">
        <f t="shared" ca="1" si="1121"/>
        <v>2001.8251417234744</v>
      </c>
    </row>
    <row r="21557" spans="3:3">
      <c r="C21557" s="13">
        <f t="shared" ca="1" si="1121"/>
        <v>2001.9151258014892</v>
      </c>
    </row>
    <row r="21558" spans="3:3">
      <c r="C21558" s="13">
        <f t="shared" ca="1" si="1121"/>
        <v>1989.7709808421159</v>
      </c>
    </row>
    <row r="21559" spans="3:3">
      <c r="C21559" s="13">
        <f t="shared" ca="1" si="1121"/>
        <v>1993.7586216384375</v>
      </c>
    </row>
    <row r="21560" spans="3:3">
      <c r="C21560" s="13">
        <f t="shared" ca="1" si="1121"/>
        <v>1990.8849107438659</v>
      </c>
    </row>
    <row r="21561" spans="3:3">
      <c r="C21561" s="13">
        <f t="shared" ca="1" si="1121"/>
        <v>1997.4164213434829</v>
      </c>
    </row>
    <row r="21562" spans="3:3">
      <c r="C21562" s="13">
        <f t="shared" ca="1" si="1121"/>
        <v>2006.0204049553079</v>
      </c>
    </row>
    <row r="21563" spans="3:3">
      <c r="C21563" s="13">
        <f t="shared" ca="1" si="1121"/>
        <v>1995.1988524113845</v>
      </c>
    </row>
    <row r="21564" spans="3:3">
      <c r="C21564" s="13">
        <f t="shared" ca="1" si="1121"/>
        <v>2010.9947161493646</v>
      </c>
    </row>
    <row r="21565" spans="3:3">
      <c r="C21565" s="13">
        <f t="shared" ca="1" si="1121"/>
        <v>2010.8431410135379</v>
      </c>
    </row>
    <row r="21566" spans="3:3">
      <c r="C21566" s="13">
        <f t="shared" ca="1" si="1121"/>
        <v>2002.3202615776913</v>
      </c>
    </row>
    <row r="21567" spans="3:3">
      <c r="C21567" s="13">
        <f t="shared" ca="1" si="1121"/>
        <v>1993.6489163327774</v>
      </c>
    </row>
    <row r="21568" spans="3:3">
      <c r="C21568" s="13">
        <f t="shared" ca="1" si="1121"/>
        <v>1998.6083500603152</v>
      </c>
    </row>
    <row r="21569" spans="3:3">
      <c r="C21569" s="13">
        <f t="shared" ca="1" si="1121"/>
        <v>2005.247632131945</v>
      </c>
    </row>
    <row r="21570" spans="3:3">
      <c r="C21570" s="13">
        <f t="shared" ca="1" si="1121"/>
        <v>2022.9888710662481</v>
      </c>
    </row>
    <row r="21571" spans="3:3">
      <c r="C21571" s="13">
        <f t="shared" ca="1" si="1121"/>
        <v>2017.9634328035354</v>
      </c>
    </row>
    <row r="21572" spans="3:3">
      <c r="C21572" s="13">
        <f t="shared" ca="1" si="1121"/>
        <v>2007.5422418831217</v>
      </c>
    </row>
    <row r="21573" spans="3:3">
      <c r="C21573" s="13">
        <f t="shared" ca="1" si="1121"/>
        <v>1982.0436914977547</v>
      </c>
    </row>
    <row r="21574" spans="3:3">
      <c r="C21574" s="13">
        <f t="shared" ca="1" si="1121"/>
        <v>1983.1217954842818</v>
      </c>
    </row>
    <row r="21575" spans="3:3">
      <c r="C21575" s="13">
        <f t="shared" ca="1" si="1121"/>
        <v>1995.7104665726736</v>
      </c>
    </row>
    <row r="21576" spans="3:3">
      <c r="C21576" s="13">
        <f t="shared" ca="1" si="1121"/>
        <v>1994.2945993205074</v>
      </c>
    </row>
    <row r="21577" spans="3:3">
      <c r="C21577" s="13">
        <f t="shared" ca="1" si="1121"/>
        <v>1988.5807995681746</v>
      </c>
    </row>
    <row r="21578" spans="3:3">
      <c r="C21578" s="13">
        <f t="shared" ca="1" si="1121"/>
        <v>1997.5619286785106</v>
      </c>
    </row>
    <row r="21579" spans="3:3">
      <c r="C21579" s="13">
        <f t="shared" ca="1" si="1121"/>
        <v>1992.6237224532119</v>
      </c>
    </row>
    <row r="21580" spans="3:3">
      <c r="C21580" s="13">
        <f t="shared" ca="1" si="1121"/>
        <v>2022.2134403499063</v>
      </c>
    </row>
    <row r="21581" spans="3:3">
      <c r="C21581" s="13">
        <f t="shared" ca="1" si="1121"/>
        <v>1991.0736309491972</v>
      </c>
    </row>
    <row r="21582" spans="3:3">
      <c r="C21582" s="13">
        <f t="shared" ca="1" si="1121"/>
        <v>1995.152492995584</v>
      </c>
    </row>
    <row r="21583" spans="3:3">
      <c r="C21583" s="13">
        <f t="shared" ca="1" si="1121"/>
        <v>2002.2996354774041</v>
      </c>
    </row>
    <row r="21584" spans="3:3">
      <c r="C21584" s="13">
        <f t="shared" ca="1" si="1121"/>
        <v>2008.5906665129844</v>
      </c>
    </row>
    <row r="21585" spans="3:3">
      <c r="C21585" s="13">
        <f t="shared" ca="1" si="1121"/>
        <v>2001.4183997656007</v>
      </c>
    </row>
    <row r="21586" spans="3:3">
      <c r="C21586" s="13">
        <f t="shared" ca="1" si="1121"/>
        <v>1999.4698323282389</v>
      </c>
    </row>
    <row r="21587" spans="3:3">
      <c r="C21587" s="13">
        <f t="shared" ca="1" si="1121"/>
        <v>2010.7395548984989</v>
      </c>
    </row>
    <row r="21588" spans="3:3">
      <c r="C21588" s="13">
        <f t="shared" ca="1" si="1121"/>
        <v>1989.0749296171339</v>
      </c>
    </row>
    <row r="21589" spans="3:3">
      <c r="C21589" s="13">
        <f t="shared" ca="1" si="1121"/>
        <v>1992.9693666680801</v>
      </c>
    </row>
    <row r="21590" spans="3:3">
      <c r="C21590" s="13">
        <f t="shared" ca="1" si="1121"/>
        <v>2002.5724124499059</v>
      </c>
    </row>
    <row r="21591" spans="3:3">
      <c r="C21591" s="13">
        <f t="shared" ca="1" si="1121"/>
        <v>2011.1057232710232</v>
      </c>
    </row>
    <row r="21592" spans="3:3">
      <c r="C21592" s="13">
        <f t="shared" ref="C21592:C21655" ca="1" si="1122">NORMINV(RAND(),$D$3,$G$3)</f>
        <v>1987.031185418967</v>
      </c>
    </row>
    <row r="21593" spans="3:3">
      <c r="C21593" s="13">
        <f t="shared" ca="1" si="1122"/>
        <v>2012.8403063137666</v>
      </c>
    </row>
    <row r="21594" spans="3:3">
      <c r="C21594" s="13">
        <f t="shared" ca="1" si="1122"/>
        <v>2014.2753012433895</v>
      </c>
    </row>
    <row r="21595" spans="3:3">
      <c r="C21595" s="13">
        <f t="shared" ca="1" si="1122"/>
        <v>2001.3516132725435</v>
      </c>
    </row>
    <row r="21596" spans="3:3">
      <c r="C21596" s="13">
        <f t="shared" ca="1" si="1122"/>
        <v>1982.282044169423</v>
      </c>
    </row>
    <row r="21597" spans="3:3">
      <c r="C21597" s="13">
        <f t="shared" ca="1" si="1122"/>
        <v>1994.0576416322501</v>
      </c>
    </row>
    <row r="21598" spans="3:3">
      <c r="C21598" s="13">
        <f t="shared" ca="1" si="1122"/>
        <v>2014.5902258063768</v>
      </c>
    </row>
    <row r="21599" spans="3:3">
      <c r="C21599" s="13">
        <f t="shared" ca="1" si="1122"/>
        <v>1988.1363706018669</v>
      </c>
    </row>
    <row r="21600" spans="3:3">
      <c r="C21600" s="13">
        <f t="shared" ca="1" si="1122"/>
        <v>2003.3903080953064</v>
      </c>
    </row>
    <row r="21601" spans="3:3">
      <c r="C21601" s="13">
        <f t="shared" ca="1" si="1122"/>
        <v>2025.9325671372594</v>
      </c>
    </row>
    <row r="21602" spans="3:3">
      <c r="C21602" s="13">
        <f t="shared" ca="1" si="1122"/>
        <v>1998.6696037451964</v>
      </c>
    </row>
    <row r="21603" spans="3:3">
      <c r="C21603" s="13">
        <f t="shared" ca="1" si="1122"/>
        <v>2003.0216242401748</v>
      </c>
    </row>
    <row r="21604" spans="3:3">
      <c r="C21604" s="13">
        <f t="shared" ca="1" si="1122"/>
        <v>2012.4263762382568</v>
      </c>
    </row>
    <row r="21605" spans="3:3">
      <c r="C21605" s="13">
        <f t="shared" ca="1" si="1122"/>
        <v>1995.6251875858809</v>
      </c>
    </row>
    <row r="21606" spans="3:3">
      <c r="C21606" s="13">
        <f t="shared" ca="1" si="1122"/>
        <v>1994.0968645683758</v>
      </c>
    </row>
    <row r="21607" spans="3:3">
      <c r="C21607" s="13">
        <f t="shared" ca="1" si="1122"/>
        <v>2003.129968608841</v>
      </c>
    </row>
    <row r="21608" spans="3:3">
      <c r="C21608" s="13">
        <f t="shared" ca="1" si="1122"/>
        <v>2002.6846423335837</v>
      </c>
    </row>
    <row r="21609" spans="3:3">
      <c r="C21609" s="13">
        <f t="shared" ca="1" si="1122"/>
        <v>1992.0471720160267</v>
      </c>
    </row>
    <row r="21610" spans="3:3">
      <c r="C21610" s="13">
        <f t="shared" ca="1" si="1122"/>
        <v>1987.0520497027883</v>
      </c>
    </row>
    <row r="21611" spans="3:3">
      <c r="C21611" s="13">
        <f t="shared" ca="1" si="1122"/>
        <v>2015.1246949550332</v>
      </c>
    </row>
    <row r="21612" spans="3:3">
      <c r="C21612" s="13">
        <f t="shared" ca="1" si="1122"/>
        <v>1992.6398126242011</v>
      </c>
    </row>
    <row r="21613" spans="3:3">
      <c r="C21613" s="13">
        <f t="shared" ca="1" si="1122"/>
        <v>2009.1111797387807</v>
      </c>
    </row>
    <row r="21614" spans="3:3">
      <c r="C21614" s="13">
        <f t="shared" ca="1" si="1122"/>
        <v>2001.4850158136287</v>
      </c>
    </row>
    <row r="21615" spans="3:3">
      <c r="C21615" s="13">
        <f t="shared" ca="1" si="1122"/>
        <v>1995.8937218933347</v>
      </c>
    </row>
    <row r="21616" spans="3:3">
      <c r="C21616" s="13">
        <f t="shared" ca="1" si="1122"/>
        <v>2004.1736610578523</v>
      </c>
    </row>
    <row r="21617" spans="3:3">
      <c r="C21617" s="13">
        <f t="shared" ca="1" si="1122"/>
        <v>1988.5103752139419</v>
      </c>
    </row>
    <row r="21618" spans="3:3">
      <c r="C21618" s="13">
        <f t="shared" ca="1" si="1122"/>
        <v>1997.1609204862343</v>
      </c>
    </row>
    <row r="21619" spans="3:3">
      <c r="C21619" s="13">
        <f t="shared" ca="1" si="1122"/>
        <v>2002.2602893217629</v>
      </c>
    </row>
    <row r="21620" spans="3:3">
      <c r="C21620" s="13">
        <f t="shared" ca="1" si="1122"/>
        <v>1982.841982638648</v>
      </c>
    </row>
    <row r="21621" spans="3:3">
      <c r="C21621" s="13">
        <f t="shared" ca="1" si="1122"/>
        <v>2009.3514056404558</v>
      </c>
    </row>
    <row r="21622" spans="3:3">
      <c r="C21622" s="13">
        <f t="shared" ca="1" si="1122"/>
        <v>2031.3900216650932</v>
      </c>
    </row>
    <row r="21623" spans="3:3">
      <c r="C21623" s="13">
        <f t="shared" ca="1" si="1122"/>
        <v>2003.0944607080214</v>
      </c>
    </row>
    <row r="21624" spans="3:3">
      <c r="C21624" s="13">
        <f t="shared" ca="1" si="1122"/>
        <v>2005.1552278864556</v>
      </c>
    </row>
    <row r="21625" spans="3:3">
      <c r="C21625" s="13">
        <f t="shared" ca="1" si="1122"/>
        <v>1995.2505257893315</v>
      </c>
    </row>
    <row r="21626" spans="3:3">
      <c r="C21626" s="13">
        <f t="shared" ca="1" si="1122"/>
        <v>2006.0279003623148</v>
      </c>
    </row>
    <row r="21627" spans="3:3">
      <c r="C21627" s="13">
        <f t="shared" ca="1" si="1122"/>
        <v>1988.6962547489493</v>
      </c>
    </row>
    <row r="21628" spans="3:3">
      <c r="C21628" s="13">
        <f t="shared" ca="1" si="1122"/>
        <v>2001.7643934072523</v>
      </c>
    </row>
    <row r="21629" spans="3:3">
      <c r="C21629" s="13">
        <f t="shared" ca="1" si="1122"/>
        <v>1982.9040655146127</v>
      </c>
    </row>
    <row r="21630" spans="3:3">
      <c r="C21630" s="13">
        <f t="shared" ca="1" si="1122"/>
        <v>2000.0718078399975</v>
      </c>
    </row>
    <row r="21631" spans="3:3">
      <c r="C21631" s="13">
        <f t="shared" ca="1" si="1122"/>
        <v>1982.7423488175232</v>
      </c>
    </row>
    <row r="21632" spans="3:3">
      <c r="C21632" s="13">
        <f t="shared" ca="1" si="1122"/>
        <v>1974.975679063607</v>
      </c>
    </row>
    <row r="21633" spans="3:3">
      <c r="C21633" s="13">
        <f t="shared" ca="1" si="1122"/>
        <v>2011.7340079121475</v>
      </c>
    </row>
    <row r="21634" spans="3:3">
      <c r="C21634" s="13">
        <f t="shared" ca="1" si="1122"/>
        <v>1988.8679863411055</v>
      </c>
    </row>
    <row r="21635" spans="3:3">
      <c r="C21635" s="13">
        <f t="shared" ca="1" si="1122"/>
        <v>1981.4678483406719</v>
      </c>
    </row>
    <row r="21636" spans="3:3">
      <c r="C21636" s="13">
        <f t="shared" ca="1" si="1122"/>
        <v>2004.0038135362227</v>
      </c>
    </row>
    <row r="21637" spans="3:3">
      <c r="C21637" s="13">
        <f t="shared" ca="1" si="1122"/>
        <v>2005.8646400087271</v>
      </c>
    </row>
    <row r="21638" spans="3:3">
      <c r="C21638" s="13">
        <f t="shared" ca="1" si="1122"/>
        <v>1989.2617361707614</v>
      </c>
    </row>
    <row r="21639" spans="3:3">
      <c r="C21639" s="13">
        <f t="shared" ca="1" si="1122"/>
        <v>2000.2318922405407</v>
      </c>
    </row>
    <row r="21640" spans="3:3">
      <c r="C21640" s="13">
        <f t="shared" ca="1" si="1122"/>
        <v>1979.8348871652572</v>
      </c>
    </row>
    <row r="21641" spans="3:3">
      <c r="C21641" s="13">
        <f t="shared" ca="1" si="1122"/>
        <v>1992.0899413728018</v>
      </c>
    </row>
    <row r="21642" spans="3:3">
      <c r="C21642" s="13">
        <f t="shared" ca="1" si="1122"/>
        <v>1988.6167961010813</v>
      </c>
    </row>
    <row r="21643" spans="3:3">
      <c r="C21643" s="13">
        <f t="shared" ca="1" si="1122"/>
        <v>1990.7918248390886</v>
      </c>
    </row>
    <row r="21644" spans="3:3">
      <c r="C21644" s="13">
        <f t="shared" ca="1" si="1122"/>
        <v>2013.008832583012</v>
      </c>
    </row>
    <row r="21645" spans="3:3">
      <c r="C21645" s="13">
        <f t="shared" ca="1" si="1122"/>
        <v>2006.611315073533</v>
      </c>
    </row>
    <row r="21646" spans="3:3">
      <c r="C21646" s="13">
        <f t="shared" ca="1" si="1122"/>
        <v>1997.6850365385274</v>
      </c>
    </row>
    <row r="21647" spans="3:3">
      <c r="C21647" s="13">
        <f t="shared" ca="1" si="1122"/>
        <v>1999.3099823213045</v>
      </c>
    </row>
    <row r="21648" spans="3:3">
      <c r="C21648" s="13">
        <f t="shared" ca="1" si="1122"/>
        <v>2002.9204375318357</v>
      </c>
    </row>
    <row r="21649" spans="3:3">
      <c r="C21649" s="13">
        <f t="shared" ca="1" si="1122"/>
        <v>1972.9624183598555</v>
      </c>
    </row>
    <row r="21650" spans="3:3">
      <c r="C21650" s="13">
        <f t="shared" ca="1" si="1122"/>
        <v>1988.8686565835089</v>
      </c>
    </row>
    <row r="21651" spans="3:3">
      <c r="C21651" s="13">
        <f t="shared" ca="1" si="1122"/>
        <v>2014.2410899098156</v>
      </c>
    </row>
    <row r="21652" spans="3:3">
      <c r="C21652" s="13">
        <f t="shared" ca="1" si="1122"/>
        <v>2000.4195059430083</v>
      </c>
    </row>
    <row r="21653" spans="3:3">
      <c r="C21653" s="13">
        <f t="shared" ca="1" si="1122"/>
        <v>2008.4514748305248</v>
      </c>
    </row>
    <row r="21654" spans="3:3">
      <c r="C21654" s="13">
        <f t="shared" ca="1" si="1122"/>
        <v>2005.0086207683069</v>
      </c>
    </row>
    <row r="21655" spans="3:3">
      <c r="C21655" s="13">
        <f t="shared" ca="1" si="1122"/>
        <v>1989.7256085938377</v>
      </c>
    </row>
    <row r="21656" spans="3:3">
      <c r="C21656" s="13">
        <f t="shared" ref="C21656:C21719" ca="1" si="1123">NORMINV(RAND(),$D$3,$G$3)</f>
        <v>1985.669814911618</v>
      </c>
    </row>
    <row r="21657" spans="3:3">
      <c r="C21657" s="13">
        <f t="shared" ca="1" si="1123"/>
        <v>1994.2709930494013</v>
      </c>
    </row>
    <row r="21658" spans="3:3">
      <c r="C21658" s="13">
        <f t="shared" ca="1" si="1123"/>
        <v>2002.7181058947076</v>
      </c>
    </row>
    <row r="21659" spans="3:3">
      <c r="C21659" s="13">
        <f t="shared" ca="1" si="1123"/>
        <v>1990.2283991805966</v>
      </c>
    </row>
    <row r="21660" spans="3:3">
      <c r="C21660" s="13">
        <f t="shared" ca="1" si="1123"/>
        <v>1978.1849373653858</v>
      </c>
    </row>
    <row r="21661" spans="3:3">
      <c r="C21661" s="13">
        <f t="shared" ca="1" si="1123"/>
        <v>2004.6708376080153</v>
      </c>
    </row>
    <row r="21662" spans="3:3">
      <c r="C21662" s="13">
        <f t="shared" ca="1" si="1123"/>
        <v>2000.9862834038659</v>
      </c>
    </row>
    <row r="21663" spans="3:3">
      <c r="C21663" s="13">
        <f t="shared" ca="1" si="1123"/>
        <v>2009.2348391019189</v>
      </c>
    </row>
    <row r="21664" spans="3:3">
      <c r="C21664" s="13">
        <f t="shared" ca="1" si="1123"/>
        <v>1994.6046821470122</v>
      </c>
    </row>
    <row r="21665" spans="3:3">
      <c r="C21665" s="13">
        <f t="shared" ca="1" si="1123"/>
        <v>1982.6823504744843</v>
      </c>
    </row>
    <row r="21666" spans="3:3">
      <c r="C21666" s="13">
        <f t="shared" ca="1" si="1123"/>
        <v>2002.3127852188043</v>
      </c>
    </row>
    <row r="21667" spans="3:3">
      <c r="C21667" s="13">
        <f t="shared" ca="1" si="1123"/>
        <v>1988.1398094923536</v>
      </c>
    </row>
    <row r="21668" spans="3:3">
      <c r="C21668" s="13">
        <f t="shared" ca="1" si="1123"/>
        <v>1995.8275066036974</v>
      </c>
    </row>
    <row r="21669" spans="3:3">
      <c r="C21669" s="13">
        <f t="shared" ca="1" si="1123"/>
        <v>1995.0274064242608</v>
      </c>
    </row>
    <row r="21670" spans="3:3">
      <c r="C21670" s="13">
        <f t="shared" ca="1" si="1123"/>
        <v>1999.3546994385281</v>
      </c>
    </row>
    <row r="21671" spans="3:3">
      <c r="C21671" s="13">
        <f t="shared" ca="1" si="1123"/>
        <v>1999.6399078781862</v>
      </c>
    </row>
    <row r="21672" spans="3:3">
      <c r="C21672" s="13">
        <f t="shared" ca="1" si="1123"/>
        <v>1988.4675945003169</v>
      </c>
    </row>
    <row r="21673" spans="3:3">
      <c r="C21673" s="13">
        <f t="shared" ca="1" si="1123"/>
        <v>1999.0974977684534</v>
      </c>
    </row>
    <row r="21674" spans="3:3">
      <c r="C21674" s="13">
        <f t="shared" ca="1" si="1123"/>
        <v>1994.6384211978136</v>
      </c>
    </row>
    <row r="21675" spans="3:3">
      <c r="C21675" s="13">
        <f t="shared" ca="1" si="1123"/>
        <v>1996.8965234145867</v>
      </c>
    </row>
    <row r="21676" spans="3:3">
      <c r="C21676" s="13">
        <f t="shared" ca="1" si="1123"/>
        <v>2002.9572385544168</v>
      </c>
    </row>
    <row r="21677" spans="3:3">
      <c r="C21677" s="13">
        <f t="shared" ca="1" si="1123"/>
        <v>2012.3066580500285</v>
      </c>
    </row>
    <row r="21678" spans="3:3">
      <c r="C21678" s="13">
        <f t="shared" ca="1" si="1123"/>
        <v>1999.6361948892354</v>
      </c>
    </row>
    <row r="21679" spans="3:3">
      <c r="C21679" s="13">
        <f t="shared" ca="1" si="1123"/>
        <v>1985.2464576037432</v>
      </c>
    </row>
    <row r="21680" spans="3:3">
      <c r="C21680" s="13">
        <f t="shared" ca="1" si="1123"/>
        <v>2002.9003219956899</v>
      </c>
    </row>
    <row r="21681" spans="3:3">
      <c r="C21681" s="13">
        <f t="shared" ca="1" si="1123"/>
        <v>1990.3349784066331</v>
      </c>
    </row>
    <row r="21682" spans="3:3">
      <c r="C21682" s="13">
        <f t="shared" ca="1" si="1123"/>
        <v>1992.4377955995321</v>
      </c>
    </row>
    <row r="21683" spans="3:3">
      <c r="C21683" s="13">
        <f t="shared" ca="1" si="1123"/>
        <v>1997.2054959567899</v>
      </c>
    </row>
    <row r="21684" spans="3:3">
      <c r="C21684" s="13">
        <f t="shared" ca="1" si="1123"/>
        <v>1985.7115005765695</v>
      </c>
    </row>
    <row r="21685" spans="3:3">
      <c r="C21685" s="13">
        <f t="shared" ca="1" si="1123"/>
        <v>1996.0732289459429</v>
      </c>
    </row>
    <row r="21686" spans="3:3">
      <c r="C21686" s="13">
        <f t="shared" ca="1" si="1123"/>
        <v>1993.0361299753365</v>
      </c>
    </row>
    <row r="21687" spans="3:3">
      <c r="C21687" s="13">
        <f t="shared" ca="1" si="1123"/>
        <v>2008.0745560399632</v>
      </c>
    </row>
    <row r="21688" spans="3:3">
      <c r="C21688" s="13">
        <f t="shared" ca="1" si="1123"/>
        <v>2008.4128691599781</v>
      </c>
    </row>
    <row r="21689" spans="3:3">
      <c r="C21689" s="13">
        <f t="shared" ca="1" si="1123"/>
        <v>1997.6827157814726</v>
      </c>
    </row>
    <row r="21690" spans="3:3">
      <c r="C21690" s="13">
        <f t="shared" ca="1" si="1123"/>
        <v>1986.3970909433369</v>
      </c>
    </row>
    <row r="21691" spans="3:3">
      <c r="C21691" s="13">
        <f t="shared" ca="1" si="1123"/>
        <v>2021.6099580092939</v>
      </c>
    </row>
    <row r="21692" spans="3:3">
      <c r="C21692" s="13">
        <f t="shared" ca="1" si="1123"/>
        <v>1993.7082012615285</v>
      </c>
    </row>
    <row r="21693" spans="3:3">
      <c r="C21693" s="13">
        <f t="shared" ca="1" si="1123"/>
        <v>2003.6461684164469</v>
      </c>
    </row>
    <row r="21694" spans="3:3">
      <c r="C21694" s="13">
        <f t="shared" ca="1" si="1123"/>
        <v>1989.1578374013664</v>
      </c>
    </row>
    <row r="21695" spans="3:3">
      <c r="C21695" s="13">
        <f t="shared" ca="1" si="1123"/>
        <v>2020.9446077674411</v>
      </c>
    </row>
    <row r="21696" spans="3:3">
      <c r="C21696" s="13">
        <f t="shared" ca="1" si="1123"/>
        <v>1996.6308624356996</v>
      </c>
    </row>
    <row r="21697" spans="3:3">
      <c r="C21697" s="13">
        <f t="shared" ca="1" si="1123"/>
        <v>1995.4674711523353</v>
      </c>
    </row>
    <row r="21698" spans="3:3">
      <c r="C21698" s="13">
        <f t="shared" ca="1" si="1123"/>
        <v>1992.4109123965368</v>
      </c>
    </row>
    <row r="21699" spans="3:3">
      <c r="C21699" s="13">
        <f t="shared" ca="1" si="1123"/>
        <v>1985.2062299415693</v>
      </c>
    </row>
    <row r="21700" spans="3:3">
      <c r="C21700" s="13">
        <f t="shared" ca="1" si="1123"/>
        <v>1994.5818742069214</v>
      </c>
    </row>
    <row r="21701" spans="3:3">
      <c r="C21701" s="13">
        <f t="shared" ca="1" si="1123"/>
        <v>2004.2174676153757</v>
      </c>
    </row>
    <row r="21702" spans="3:3">
      <c r="C21702" s="13">
        <f t="shared" ca="1" si="1123"/>
        <v>1995.3038124238012</v>
      </c>
    </row>
    <row r="21703" spans="3:3">
      <c r="C21703" s="13">
        <f t="shared" ca="1" si="1123"/>
        <v>2006.932617840052</v>
      </c>
    </row>
    <row r="21704" spans="3:3">
      <c r="C21704" s="13">
        <f t="shared" ca="1" si="1123"/>
        <v>2003.0184285513449</v>
      </c>
    </row>
    <row r="21705" spans="3:3">
      <c r="C21705" s="13">
        <f t="shared" ca="1" si="1123"/>
        <v>2006.2164345297756</v>
      </c>
    </row>
    <row r="21706" spans="3:3">
      <c r="C21706" s="13">
        <f t="shared" ca="1" si="1123"/>
        <v>1995.222131840939</v>
      </c>
    </row>
    <row r="21707" spans="3:3">
      <c r="C21707" s="13">
        <f t="shared" ca="1" si="1123"/>
        <v>2008.7663352336447</v>
      </c>
    </row>
    <row r="21708" spans="3:3">
      <c r="C21708" s="13">
        <f t="shared" ca="1" si="1123"/>
        <v>1988.8427648945856</v>
      </c>
    </row>
    <row r="21709" spans="3:3">
      <c r="C21709" s="13">
        <f t="shared" ca="1" si="1123"/>
        <v>2005.859087358652</v>
      </c>
    </row>
    <row r="21710" spans="3:3">
      <c r="C21710" s="13">
        <f t="shared" ca="1" si="1123"/>
        <v>1995.3489289804411</v>
      </c>
    </row>
    <row r="21711" spans="3:3">
      <c r="C21711" s="13">
        <f t="shared" ca="1" si="1123"/>
        <v>1994.2530741507348</v>
      </c>
    </row>
    <row r="21712" spans="3:3">
      <c r="C21712" s="13">
        <f t="shared" ca="1" si="1123"/>
        <v>2000.1214675285028</v>
      </c>
    </row>
    <row r="21713" spans="3:3">
      <c r="C21713" s="13">
        <f t="shared" ca="1" si="1123"/>
        <v>2000.2328432602221</v>
      </c>
    </row>
    <row r="21714" spans="3:3">
      <c r="C21714" s="13">
        <f t="shared" ca="1" si="1123"/>
        <v>2002.5830727265361</v>
      </c>
    </row>
    <row r="21715" spans="3:3">
      <c r="C21715" s="13">
        <f t="shared" ca="1" si="1123"/>
        <v>2005.2837977543486</v>
      </c>
    </row>
    <row r="21716" spans="3:3">
      <c r="C21716" s="13">
        <f t="shared" ca="1" si="1123"/>
        <v>1997.4836986303274</v>
      </c>
    </row>
    <row r="21717" spans="3:3">
      <c r="C21717" s="13">
        <f t="shared" ca="1" si="1123"/>
        <v>2005.1237580105751</v>
      </c>
    </row>
    <row r="21718" spans="3:3">
      <c r="C21718" s="13">
        <f t="shared" ca="1" si="1123"/>
        <v>1973.7706242099939</v>
      </c>
    </row>
    <row r="21719" spans="3:3">
      <c r="C21719" s="13">
        <f t="shared" ca="1" si="1123"/>
        <v>1994.2254073887561</v>
      </c>
    </row>
    <row r="21720" spans="3:3">
      <c r="C21720" s="13">
        <f t="shared" ref="C21720:C21783" ca="1" si="1124">NORMINV(RAND(),$D$3,$G$3)</f>
        <v>1998.1994947797441</v>
      </c>
    </row>
    <row r="21721" spans="3:3">
      <c r="C21721" s="13">
        <f t="shared" ca="1" si="1124"/>
        <v>1995.6929731305368</v>
      </c>
    </row>
    <row r="21722" spans="3:3">
      <c r="C21722" s="13">
        <f t="shared" ca="1" si="1124"/>
        <v>1998.7181996073512</v>
      </c>
    </row>
    <row r="21723" spans="3:3">
      <c r="C21723" s="13">
        <f t="shared" ca="1" si="1124"/>
        <v>2015.9719341555979</v>
      </c>
    </row>
    <row r="21724" spans="3:3">
      <c r="C21724" s="13">
        <f t="shared" ca="1" si="1124"/>
        <v>1986.1989901813211</v>
      </c>
    </row>
    <row r="21725" spans="3:3">
      <c r="C21725" s="13">
        <f t="shared" ca="1" si="1124"/>
        <v>2012.3942268139551</v>
      </c>
    </row>
    <row r="21726" spans="3:3">
      <c r="C21726" s="13">
        <f t="shared" ca="1" si="1124"/>
        <v>2006.7862265865645</v>
      </c>
    </row>
    <row r="21727" spans="3:3">
      <c r="C21727" s="13">
        <f t="shared" ca="1" si="1124"/>
        <v>2000.3632316049066</v>
      </c>
    </row>
    <row r="21728" spans="3:3">
      <c r="C21728" s="13">
        <f t="shared" ca="1" si="1124"/>
        <v>1989.3184446265648</v>
      </c>
    </row>
    <row r="21729" spans="3:3">
      <c r="C21729" s="13">
        <f t="shared" ca="1" si="1124"/>
        <v>2013.9010848574599</v>
      </c>
    </row>
    <row r="21730" spans="3:3">
      <c r="C21730" s="13">
        <f t="shared" ca="1" si="1124"/>
        <v>1990.1127830224298</v>
      </c>
    </row>
    <row r="21731" spans="3:3">
      <c r="C21731" s="13">
        <f t="shared" ca="1" si="1124"/>
        <v>1980.9427711587521</v>
      </c>
    </row>
    <row r="21732" spans="3:3">
      <c r="C21732" s="13">
        <f t="shared" ca="1" si="1124"/>
        <v>1993.0318122650428</v>
      </c>
    </row>
    <row r="21733" spans="3:3">
      <c r="C21733" s="13">
        <f t="shared" ca="1" si="1124"/>
        <v>1996.6871484395867</v>
      </c>
    </row>
    <row r="21734" spans="3:3">
      <c r="C21734" s="13">
        <f t="shared" ca="1" si="1124"/>
        <v>2015.7975583866057</v>
      </c>
    </row>
    <row r="21735" spans="3:3">
      <c r="C21735" s="13">
        <f t="shared" ca="1" si="1124"/>
        <v>2002.6171686252765</v>
      </c>
    </row>
    <row r="21736" spans="3:3">
      <c r="C21736" s="13">
        <f t="shared" ca="1" si="1124"/>
        <v>2001.1865438928282</v>
      </c>
    </row>
    <row r="21737" spans="3:3">
      <c r="C21737" s="13">
        <f t="shared" ca="1" si="1124"/>
        <v>1984.1459429337033</v>
      </c>
    </row>
    <row r="21738" spans="3:3">
      <c r="C21738" s="13">
        <f t="shared" ca="1" si="1124"/>
        <v>1995.9282547026289</v>
      </c>
    </row>
    <row r="21739" spans="3:3">
      <c r="C21739" s="13">
        <f t="shared" ca="1" si="1124"/>
        <v>1991.7239797510795</v>
      </c>
    </row>
    <row r="21740" spans="3:3">
      <c r="C21740" s="13">
        <f t="shared" ca="1" si="1124"/>
        <v>2013.9977529373355</v>
      </c>
    </row>
    <row r="21741" spans="3:3">
      <c r="C21741" s="13">
        <f t="shared" ca="1" si="1124"/>
        <v>1991.1490995395732</v>
      </c>
    </row>
    <row r="21742" spans="3:3">
      <c r="C21742" s="13">
        <f t="shared" ca="1" si="1124"/>
        <v>1993.1820770094494</v>
      </c>
    </row>
    <row r="21743" spans="3:3">
      <c r="C21743" s="13">
        <f t="shared" ca="1" si="1124"/>
        <v>2003.0951491127753</v>
      </c>
    </row>
    <row r="21744" spans="3:3">
      <c r="C21744" s="13">
        <f t="shared" ca="1" si="1124"/>
        <v>1995.8565626381148</v>
      </c>
    </row>
    <row r="21745" spans="3:3">
      <c r="C21745" s="13">
        <f t="shared" ca="1" si="1124"/>
        <v>2003.1052514401792</v>
      </c>
    </row>
    <row r="21746" spans="3:3">
      <c r="C21746" s="13">
        <f t="shared" ca="1" si="1124"/>
        <v>2022.5605904813553</v>
      </c>
    </row>
    <row r="21747" spans="3:3">
      <c r="C21747" s="13">
        <f t="shared" ca="1" si="1124"/>
        <v>1992.7354706451465</v>
      </c>
    </row>
    <row r="21748" spans="3:3">
      <c r="C21748" s="13">
        <f t="shared" ca="1" si="1124"/>
        <v>1996.6645272545973</v>
      </c>
    </row>
    <row r="21749" spans="3:3">
      <c r="C21749" s="13">
        <f t="shared" ca="1" si="1124"/>
        <v>1983.1415562122138</v>
      </c>
    </row>
    <row r="21750" spans="3:3">
      <c r="C21750" s="13">
        <f t="shared" ca="1" si="1124"/>
        <v>1993.0842030066151</v>
      </c>
    </row>
    <row r="21751" spans="3:3">
      <c r="C21751" s="13">
        <f t="shared" ca="1" si="1124"/>
        <v>1994.3850659943412</v>
      </c>
    </row>
    <row r="21752" spans="3:3">
      <c r="C21752" s="13">
        <f t="shared" ca="1" si="1124"/>
        <v>2003.2761339281913</v>
      </c>
    </row>
    <row r="21753" spans="3:3">
      <c r="C21753" s="13">
        <f t="shared" ca="1" si="1124"/>
        <v>1983.3027652615854</v>
      </c>
    </row>
    <row r="21754" spans="3:3">
      <c r="C21754" s="13">
        <f t="shared" ca="1" si="1124"/>
        <v>2005.1113416846833</v>
      </c>
    </row>
    <row r="21755" spans="3:3">
      <c r="C21755" s="13">
        <f t="shared" ca="1" si="1124"/>
        <v>2005.0885095822932</v>
      </c>
    </row>
    <row r="21756" spans="3:3">
      <c r="C21756" s="13">
        <f t="shared" ca="1" si="1124"/>
        <v>1981.2460621474304</v>
      </c>
    </row>
    <row r="21757" spans="3:3">
      <c r="C21757" s="13">
        <f t="shared" ca="1" si="1124"/>
        <v>1999.1744705547958</v>
      </c>
    </row>
    <row r="21758" spans="3:3">
      <c r="C21758" s="13">
        <f t="shared" ca="1" si="1124"/>
        <v>1997.4435193315708</v>
      </c>
    </row>
    <row r="21759" spans="3:3">
      <c r="C21759" s="13">
        <f t="shared" ca="1" si="1124"/>
        <v>1998.9109563123636</v>
      </c>
    </row>
    <row r="21760" spans="3:3">
      <c r="C21760" s="13">
        <f t="shared" ca="1" si="1124"/>
        <v>2028.1076921963447</v>
      </c>
    </row>
    <row r="21761" spans="3:3">
      <c r="C21761" s="13">
        <f t="shared" ca="1" si="1124"/>
        <v>1987.5368921494839</v>
      </c>
    </row>
    <row r="21762" spans="3:3">
      <c r="C21762" s="13">
        <f t="shared" ca="1" si="1124"/>
        <v>2000.2922002554039</v>
      </c>
    </row>
    <row r="21763" spans="3:3">
      <c r="C21763" s="13">
        <f t="shared" ca="1" si="1124"/>
        <v>2014.7698107919591</v>
      </c>
    </row>
    <row r="21764" spans="3:3">
      <c r="C21764" s="13">
        <f t="shared" ca="1" si="1124"/>
        <v>1987.352862836809</v>
      </c>
    </row>
    <row r="21765" spans="3:3">
      <c r="C21765" s="13">
        <f t="shared" ca="1" si="1124"/>
        <v>2001.7965065111966</v>
      </c>
    </row>
    <row r="21766" spans="3:3">
      <c r="C21766" s="13">
        <f t="shared" ca="1" si="1124"/>
        <v>2002.1692099267668</v>
      </c>
    </row>
    <row r="21767" spans="3:3">
      <c r="C21767" s="13">
        <f t="shared" ca="1" si="1124"/>
        <v>1999.3312762610917</v>
      </c>
    </row>
    <row r="21768" spans="3:3">
      <c r="C21768" s="13">
        <f t="shared" ca="1" si="1124"/>
        <v>2001.4373636381051</v>
      </c>
    </row>
    <row r="21769" spans="3:3">
      <c r="C21769" s="13">
        <f t="shared" ca="1" si="1124"/>
        <v>2018.9704192820818</v>
      </c>
    </row>
    <row r="21770" spans="3:3">
      <c r="C21770" s="13">
        <f t="shared" ca="1" si="1124"/>
        <v>2012.6168887297424</v>
      </c>
    </row>
    <row r="21771" spans="3:3">
      <c r="C21771" s="13">
        <f t="shared" ca="1" si="1124"/>
        <v>2004.0271960059347</v>
      </c>
    </row>
    <row r="21772" spans="3:3">
      <c r="C21772" s="13">
        <f t="shared" ca="1" si="1124"/>
        <v>2032.7426758569295</v>
      </c>
    </row>
    <row r="21773" spans="3:3">
      <c r="C21773" s="13">
        <f t="shared" ca="1" si="1124"/>
        <v>1998.195579764732</v>
      </c>
    </row>
    <row r="21774" spans="3:3">
      <c r="C21774" s="13">
        <f t="shared" ca="1" si="1124"/>
        <v>1993.1579657091534</v>
      </c>
    </row>
    <row r="21775" spans="3:3">
      <c r="C21775" s="13">
        <f t="shared" ca="1" si="1124"/>
        <v>2001.7174747317345</v>
      </c>
    </row>
    <row r="21776" spans="3:3">
      <c r="C21776" s="13">
        <f t="shared" ca="1" si="1124"/>
        <v>2011.6487570584509</v>
      </c>
    </row>
    <row r="21777" spans="3:3">
      <c r="C21777" s="13">
        <f t="shared" ca="1" si="1124"/>
        <v>2000.8566676318369</v>
      </c>
    </row>
    <row r="21778" spans="3:3">
      <c r="C21778" s="13">
        <f t="shared" ca="1" si="1124"/>
        <v>2012.3575094797891</v>
      </c>
    </row>
    <row r="21779" spans="3:3">
      <c r="C21779" s="13">
        <f t="shared" ca="1" si="1124"/>
        <v>2003.6041655263002</v>
      </c>
    </row>
    <row r="21780" spans="3:3">
      <c r="C21780" s="13">
        <f t="shared" ca="1" si="1124"/>
        <v>2020.8216836457068</v>
      </c>
    </row>
    <row r="21781" spans="3:3">
      <c r="C21781" s="13">
        <f t="shared" ca="1" si="1124"/>
        <v>1986.4870386066375</v>
      </c>
    </row>
    <row r="21782" spans="3:3">
      <c r="C21782" s="13">
        <f t="shared" ca="1" si="1124"/>
        <v>1995.072449052602</v>
      </c>
    </row>
    <row r="21783" spans="3:3">
      <c r="C21783" s="13">
        <f t="shared" ca="1" si="1124"/>
        <v>1999.8255578179721</v>
      </c>
    </row>
    <row r="21784" spans="3:3">
      <c r="C21784" s="13">
        <f t="shared" ref="C21784:C21847" ca="1" si="1125">NORMINV(RAND(),$D$3,$G$3)</f>
        <v>2003.4767802474364</v>
      </c>
    </row>
    <row r="21785" spans="3:3">
      <c r="C21785" s="13">
        <f t="shared" ca="1" si="1125"/>
        <v>1992.7619818007222</v>
      </c>
    </row>
    <row r="21786" spans="3:3">
      <c r="C21786" s="13">
        <f t="shared" ca="1" si="1125"/>
        <v>1999.7372473121575</v>
      </c>
    </row>
    <row r="21787" spans="3:3">
      <c r="C21787" s="13">
        <f t="shared" ca="1" si="1125"/>
        <v>2007.1929696904326</v>
      </c>
    </row>
    <row r="21788" spans="3:3">
      <c r="C21788" s="13">
        <f t="shared" ca="1" si="1125"/>
        <v>1975.7065018124579</v>
      </c>
    </row>
    <row r="21789" spans="3:3">
      <c r="C21789" s="13">
        <f t="shared" ca="1" si="1125"/>
        <v>1999.8226206675311</v>
      </c>
    </row>
    <row r="21790" spans="3:3">
      <c r="C21790" s="13">
        <f t="shared" ca="1" si="1125"/>
        <v>2006.6509320965015</v>
      </c>
    </row>
    <row r="21791" spans="3:3">
      <c r="C21791" s="13">
        <f t="shared" ca="1" si="1125"/>
        <v>2001.8728924205211</v>
      </c>
    </row>
    <row r="21792" spans="3:3">
      <c r="C21792" s="13">
        <f t="shared" ca="1" si="1125"/>
        <v>1983.8625841619223</v>
      </c>
    </row>
    <row r="21793" spans="3:3">
      <c r="C21793" s="13">
        <f t="shared" ca="1" si="1125"/>
        <v>2006.0121328545622</v>
      </c>
    </row>
    <row r="21794" spans="3:3">
      <c r="C21794" s="13">
        <f t="shared" ca="1" si="1125"/>
        <v>1991.2691708483314</v>
      </c>
    </row>
    <row r="21795" spans="3:3">
      <c r="C21795" s="13">
        <f t="shared" ca="1" si="1125"/>
        <v>1985.2181585985259</v>
      </c>
    </row>
    <row r="21796" spans="3:3">
      <c r="C21796" s="13">
        <f t="shared" ca="1" si="1125"/>
        <v>2022.8526140159286</v>
      </c>
    </row>
    <row r="21797" spans="3:3">
      <c r="C21797" s="13">
        <f t="shared" ca="1" si="1125"/>
        <v>2012.5372293619607</v>
      </c>
    </row>
    <row r="21798" spans="3:3">
      <c r="C21798" s="13">
        <f t="shared" ca="1" si="1125"/>
        <v>1999.241800943337</v>
      </c>
    </row>
    <row r="21799" spans="3:3">
      <c r="C21799" s="13">
        <f t="shared" ca="1" si="1125"/>
        <v>1997.010430469069</v>
      </c>
    </row>
    <row r="21800" spans="3:3">
      <c r="C21800" s="13">
        <f t="shared" ca="1" si="1125"/>
        <v>1987.7773210992982</v>
      </c>
    </row>
    <row r="21801" spans="3:3">
      <c r="C21801" s="13">
        <f t="shared" ca="1" si="1125"/>
        <v>2004.6103359241984</v>
      </c>
    </row>
    <row r="21802" spans="3:3">
      <c r="C21802" s="13">
        <f t="shared" ca="1" si="1125"/>
        <v>2003.4272703182435</v>
      </c>
    </row>
    <row r="21803" spans="3:3">
      <c r="C21803" s="13">
        <f t="shared" ca="1" si="1125"/>
        <v>1997.5379381612345</v>
      </c>
    </row>
    <row r="21804" spans="3:3">
      <c r="C21804" s="13">
        <f t="shared" ca="1" si="1125"/>
        <v>1994.6891194976349</v>
      </c>
    </row>
    <row r="21805" spans="3:3">
      <c r="C21805" s="13">
        <f t="shared" ca="1" si="1125"/>
        <v>2009.1863745756191</v>
      </c>
    </row>
    <row r="21806" spans="3:3">
      <c r="C21806" s="13">
        <f t="shared" ca="1" si="1125"/>
        <v>2003.2871107879355</v>
      </c>
    </row>
    <row r="21807" spans="3:3">
      <c r="C21807" s="13">
        <f t="shared" ca="1" si="1125"/>
        <v>2009.5750863084838</v>
      </c>
    </row>
    <row r="21808" spans="3:3">
      <c r="C21808" s="13">
        <f t="shared" ca="1" si="1125"/>
        <v>2002.7960587667537</v>
      </c>
    </row>
    <row r="21809" spans="3:3">
      <c r="C21809" s="13">
        <f t="shared" ca="1" si="1125"/>
        <v>1990.3239912146316</v>
      </c>
    </row>
    <row r="21810" spans="3:3">
      <c r="C21810" s="13">
        <f t="shared" ca="1" si="1125"/>
        <v>1984.7785860409203</v>
      </c>
    </row>
    <row r="21811" spans="3:3">
      <c r="C21811" s="13">
        <f t="shared" ca="1" si="1125"/>
        <v>1988.3891820225667</v>
      </c>
    </row>
    <row r="21812" spans="3:3">
      <c r="C21812" s="13">
        <f t="shared" ca="1" si="1125"/>
        <v>1987.3172096859637</v>
      </c>
    </row>
    <row r="21813" spans="3:3">
      <c r="C21813" s="13">
        <f t="shared" ca="1" si="1125"/>
        <v>1981.9371732371321</v>
      </c>
    </row>
    <row r="21814" spans="3:3">
      <c r="C21814" s="13">
        <f t="shared" ca="1" si="1125"/>
        <v>2004.7131697064672</v>
      </c>
    </row>
    <row r="21815" spans="3:3">
      <c r="C21815" s="13">
        <f t="shared" ca="1" si="1125"/>
        <v>2005.231276203222</v>
      </c>
    </row>
    <row r="21816" spans="3:3">
      <c r="C21816" s="13">
        <f t="shared" ca="1" si="1125"/>
        <v>2013.2207171952527</v>
      </c>
    </row>
    <row r="21817" spans="3:3">
      <c r="C21817" s="13">
        <f t="shared" ca="1" si="1125"/>
        <v>2002.7615796623027</v>
      </c>
    </row>
    <row r="21818" spans="3:3">
      <c r="C21818" s="13">
        <f t="shared" ca="1" si="1125"/>
        <v>1984.6407894966687</v>
      </c>
    </row>
    <row r="21819" spans="3:3">
      <c r="C21819" s="13">
        <f t="shared" ca="1" si="1125"/>
        <v>2004.5144129043738</v>
      </c>
    </row>
    <row r="21820" spans="3:3">
      <c r="C21820" s="13">
        <f t="shared" ca="1" si="1125"/>
        <v>1988.4281488618908</v>
      </c>
    </row>
    <row r="21821" spans="3:3">
      <c r="C21821" s="13">
        <f t="shared" ca="1" si="1125"/>
        <v>1996.5990346235378</v>
      </c>
    </row>
    <row r="21822" spans="3:3">
      <c r="C21822" s="13">
        <f t="shared" ca="1" si="1125"/>
        <v>1998.4282394944892</v>
      </c>
    </row>
    <row r="21823" spans="3:3">
      <c r="C21823" s="13">
        <f t="shared" ca="1" si="1125"/>
        <v>2018.744340160039</v>
      </c>
    </row>
    <row r="21824" spans="3:3">
      <c r="C21824" s="13">
        <f t="shared" ca="1" si="1125"/>
        <v>1987.1115631971275</v>
      </c>
    </row>
    <row r="21825" spans="3:3">
      <c r="C21825" s="13">
        <f t="shared" ca="1" si="1125"/>
        <v>1993.0896348360047</v>
      </c>
    </row>
    <row r="21826" spans="3:3">
      <c r="C21826" s="13">
        <f t="shared" ca="1" si="1125"/>
        <v>2003.2377939380242</v>
      </c>
    </row>
    <row r="21827" spans="3:3">
      <c r="C21827" s="13">
        <f t="shared" ca="1" si="1125"/>
        <v>2012.081246568069</v>
      </c>
    </row>
    <row r="21828" spans="3:3">
      <c r="C21828" s="13">
        <f t="shared" ca="1" si="1125"/>
        <v>2003.0047588304053</v>
      </c>
    </row>
    <row r="21829" spans="3:3">
      <c r="C21829" s="13">
        <f t="shared" ca="1" si="1125"/>
        <v>2005.2872157149175</v>
      </c>
    </row>
    <row r="21830" spans="3:3">
      <c r="C21830" s="13">
        <f t="shared" ca="1" si="1125"/>
        <v>2005.506068278672</v>
      </c>
    </row>
    <row r="21831" spans="3:3">
      <c r="C21831" s="13">
        <f t="shared" ca="1" si="1125"/>
        <v>1985.6762595570481</v>
      </c>
    </row>
    <row r="21832" spans="3:3">
      <c r="C21832" s="13">
        <f t="shared" ca="1" si="1125"/>
        <v>1979.3987493565255</v>
      </c>
    </row>
    <row r="21833" spans="3:3">
      <c r="C21833" s="13">
        <f t="shared" ca="1" si="1125"/>
        <v>1987.6455483470377</v>
      </c>
    </row>
    <row r="21834" spans="3:3">
      <c r="C21834" s="13">
        <f t="shared" ca="1" si="1125"/>
        <v>2008.2562128430961</v>
      </c>
    </row>
    <row r="21835" spans="3:3">
      <c r="C21835" s="13">
        <f t="shared" ca="1" si="1125"/>
        <v>2003.8642680643788</v>
      </c>
    </row>
    <row r="21836" spans="3:3">
      <c r="C21836" s="13">
        <f t="shared" ca="1" si="1125"/>
        <v>1983.7631636061474</v>
      </c>
    </row>
    <row r="21837" spans="3:3">
      <c r="C21837" s="13">
        <f t="shared" ca="1" si="1125"/>
        <v>1994.4379462056631</v>
      </c>
    </row>
    <row r="21838" spans="3:3">
      <c r="C21838" s="13">
        <f t="shared" ca="1" si="1125"/>
        <v>2001.7638432281403</v>
      </c>
    </row>
    <row r="21839" spans="3:3">
      <c r="C21839" s="13">
        <f t="shared" ca="1" si="1125"/>
        <v>1970.7766456608269</v>
      </c>
    </row>
    <row r="21840" spans="3:3">
      <c r="C21840" s="13">
        <f t="shared" ca="1" si="1125"/>
        <v>1992.1388014339007</v>
      </c>
    </row>
    <row r="21841" spans="3:3">
      <c r="C21841" s="13">
        <f t="shared" ca="1" si="1125"/>
        <v>2011.2892899090143</v>
      </c>
    </row>
    <row r="21842" spans="3:3">
      <c r="C21842" s="13">
        <f t="shared" ca="1" si="1125"/>
        <v>2002.9084601517</v>
      </c>
    </row>
    <row r="21843" spans="3:3">
      <c r="C21843" s="13">
        <f t="shared" ca="1" si="1125"/>
        <v>1999.9583825591619</v>
      </c>
    </row>
    <row r="21844" spans="3:3">
      <c r="C21844" s="13">
        <f t="shared" ca="1" si="1125"/>
        <v>2007.6374496550573</v>
      </c>
    </row>
    <row r="21845" spans="3:3">
      <c r="C21845" s="13">
        <f t="shared" ca="1" si="1125"/>
        <v>2008.5453965291365</v>
      </c>
    </row>
    <row r="21846" spans="3:3">
      <c r="C21846" s="13">
        <f t="shared" ca="1" si="1125"/>
        <v>1998.582851557167</v>
      </c>
    </row>
    <row r="21847" spans="3:3">
      <c r="C21847" s="13">
        <f t="shared" ca="1" si="1125"/>
        <v>1971.350320930796</v>
      </c>
    </row>
    <row r="21848" spans="3:3">
      <c r="C21848" s="13">
        <f t="shared" ref="C21848:C21911" ca="1" si="1126">NORMINV(RAND(),$D$3,$G$3)</f>
        <v>2001.7073277584316</v>
      </c>
    </row>
    <row r="21849" spans="3:3">
      <c r="C21849" s="13">
        <f t="shared" ca="1" si="1126"/>
        <v>2007.717730910781</v>
      </c>
    </row>
    <row r="21850" spans="3:3">
      <c r="C21850" s="13">
        <f t="shared" ca="1" si="1126"/>
        <v>2012.7012171506431</v>
      </c>
    </row>
    <row r="21851" spans="3:3">
      <c r="C21851" s="13">
        <f t="shared" ca="1" si="1126"/>
        <v>1999.7886780301944</v>
      </c>
    </row>
    <row r="21852" spans="3:3">
      <c r="C21852" s="13">
        <f t="shared" ca="1" si="1126"/>
        <v>2010.2141279363789</v>
      </c>
    </row>
    <row r="21853" spans="3:3">
      <c r="C21853" s="13">
        <f t="shared" ca="1" si="1126"/>
        <v>1979.6232619064476</v>
      </c>
    </row>
    <row r="21854" spans="3:3">
      <c r="C21854" s="13">
        <f t="shared" ca="1" si="1126"/>
        <v>2011.3011120614262</v>
      </c>
    </row>
    <row r="21855" spans="3:3">
      <c r="C21855" s="13">
        <f t="shared" ca="1" si="1126"/>
        <v>2014.8726447742263</v>
      </c>
    </row>
    <row r="21856" spans="3:3">
      <c r="C21856" s="13">
        <f t="shared" ca="1" si="1126"/>
        <v>1988.2490063871794</v>
      </c>
    </row>
    <row r="21857" spans="3:3">
      <c r="C21857" s="13">
        <f t="shared" ca="1" si="1126"/>
        <v>2011.0367690186908</v>
      </c>
    </row>
    <row r="21858" spans="3:3">
      <c r="C21858" s="13">
        <f t="shared" ca="1" si="1126"/>
        <v>1996.271790816468</v>
      </c>
    </row>
    <row r="21859" spans="3:3">
      <c r="C21859" s="13">
        <f t="shared" ca="1" si="1126"/>
        <v>2005.0947925167432</v>
      </c>
    </row>
    <row r="21860" spans="3:3">
      <c r="C21860" s="13">
        <f t="shared" ca="1" si="1126"/>
        <v>1990.8968352141521</v>
      </c>
    </row>
    <row r="21861" spans="3:3">
      <c r="C21861" s="13">
        <f t="shared" ca="1" si="1126"/>
        <v>2007.6563471097804</v>
      </c>
    </row>
    <row r="21862" spans="3:3">
      <c r="C21862" s="13">
        <f t="shared" ca="1" si="1126"/>
        <v>1982.759213091927</v>
      </c>
    </row>
    <row r="21863" spans="3:3">
      <c r="C21863" s="13">
        <f t="shared" ca="1" si="1126"/>
        <v>2006.754570938866</v>
      </c>
    </row>
    <row r="21864" spans="3:3">
      <c r="C21864" s="13">
        <f t="shared" ca="1" si="1126"/>
        <v>1993.7951244635392</v>
      </c>
    </row>
    <row r="21865" spans="3:3">
      <c r="C21865" s="13">
        <f t="shared" ca="1" si="1126"/>
        <v>2019.4465189036509</v>
      </c>
    </row>
    <row r="21866" spans="3:3">
      <c r="C21866" s="13">
        <f t="shared" ca="1" si="1126"/>
        <v>2020.8445815601469</v>
      </c>
    </row>
    <row r="21867" spans="3:3">
      <c r="C21867" s="13">
        <f t="shared" ca="1" si="1126"/>
        <v>1972.9823236080808</v>
      </c>
    </row>
    <row r="21868" spans="3:3">
      <c r="C21868" s="13">
        <f t="shared" ca="1" si="1126"/>
        <v>1999.1909347833364</v>
      </c>
    </row>
    <row r="21869" spans="3:3">
      <c r="C21869" s="13">
        <f t="shared" ca="1" si="1126"/>
        <v>2000.3252180062273</v>
      </c>
    </row>
    <row r="21870" spans="3:3">
      <c r="C21870" s="13">
        <f t="shared" ca="1" si="1126"/>
        <v>2008.1750596482443</v>
      </c>
    </row>
    <row r="21871" spans="3:3">
      <c r="C21871" s="13">
        <f t="shared" ca="1" si="1126"/>
        <v>2017.439462181721</v>
      </c>
    </row>
    <row r="21872" spans="3:3">
      <c r="C21872" s="13">
        <f t="shared" ca="1" si="1126"/>
        <v>1987.8260211955196</v>
      </c>
    </row>
    <row r="21873" spans="3:3">
      <c r="C21873" s="13">
        <f t="shared" ca="1" si="1126"/>
        <v>2001.3164721288126</v>
      </c>
    </row>
    <row r="21874" spans="3:3">
      <c r="C21874" s="13">
        <f t="shared" ca="1" si="1126"/>
        <v>2007.5910144842726</v>
      </c>
    </row>
    <row r="21875" spans="3:3">
      <c r="C21875" s="13">
        <f t="shared" ca="1" si="1126"/>
        <v>2013.6784164306798</v>
      </c>
    </row>
    <row r="21876" spans="3:3">
      <c r="C21876" s="13">
        <f t="shared" ca="1" si="1126"/>
        <v>1998.4873571726303</v>
      </c>
    </row>
    <row r="21877" spans="3:3">
      <c r="C21877" s="13">
        <f t="shared" ca="1" si="1126"/>
        <v>2014.8645147243521</v>
      </c>
    </row>
    <row r="21878" spans="3:3">
      <c r="C21878" s="13">
        <f t="shared" ca="1" si="1126"/>
        <v>1978.848564727077</v>
      </c>
    </row>
    <row r="21879" spans="3:3">
      <c r="C21879" s="13">
        <f t="shared" ca="1" si="1126"/>
        <v>2019.2475686049304</v>
      </c>
    </row>
    <row r="21880" spans="3:3">
      <c r="C21880" s="13">
        <f t="shared" ca="1" si="1126"/>
        <v>1989.3033315115345</v>
      </c>
    </row>
    <row r="21881" spans="3:3">
      <c r="C21881" s="13">
        <f t="shared" ca="1" si="1126"/>
        <v>1991.8751494489934</v>
      </c>
    </row>
    <row r="21882" spans="3:3">
      <c r="C21882" s="13">
        <f t="shared" ca="1" si="1126"/>
        <v>1994.8987862657712</v>
      </c>
    </row>
    <row r="21883" spans="3:3">
      <c r="C21883" s="13">
        <f t="shared" ca="1" si="1126"/>
        <v>1994.0131723305617</v>
      </c>
    </row>
    <row r="21884" spans="3:3">
      <c r="C21884" s="13">
        <f t="shared" ca="1" si="1126"/>
        <v>1976.7003894820987</v>
      </c>
    </row>
    <row r="21885" spans="3:3">
      <c r="C21885" s="13">
        <f t="shared" ca="1" si="1126"/>
        <v>1989.4441874625045</v>
      </c>
    </row>
    <row r="21886" spans="3:3">
      <c r="C21886" s="13">
        <f t="shared" ca="1" si="1126"/>
        <v>1984.4928839738068</v>
      </c>
    </row>
    <row r="21887" spans="3:3">
      <c r="C21887" s="13">
        <f t="shared" ca="1" si="1126"/>
        <v>2002.8099025603319</v>
      </c>
    </row>
    <row r="21888" spans="3:3">
      <c r="C21888" s="13">
        <f t="shared" ca="1" si="1126"/>
        <v>2018.3470737592047</v>
      </c>
    </row>
    <row r="21889" spans="3:3">
      <c r="C21889" s="13">
        <f t="shared" ca="1" si="1126"/>
        <v>2002.6179154984343</v>
      </c>
    </row>
    <row r="21890" spans="3:3">
      <c r="C21890" s="13">
        <f t="shared" ca="1" si="1126"/>
        <v>2005.0416182602878</v>
      </c>
    </row>
    <row r="21891" spans="3:3">
      <c r="C21891" s="13">
        <f t="shared" ca="1" si="1126"/>
        <v>1993.1917051676267</v>
      </c>
    </row>
    <row r="21892" spans="3:3">
      <c r="C21892" s="13">
        <f t="shared" ca="1" si="1126"/>
        <v>2000.2679738305117</v>
      </c>
    </row>
    <row r="21893" spans="3:3">
      <c r="C21893" s="13">
        <f t="shared" ca="1" si="1126"/>
        <v>1999.9530688742282</v>
      </c>
    </row>
    <row r="21894" spans="3:3">
      <c r="C21894" s="13">
        <f t="shared" ca="1" si="1126"/>
        <v>2009.1808942523683</v>
      </c>
    </row>
    <row r="21895" spans="3:3">
      <c r="C21895" s="13">
        <f t="shared" ca="1" si="1126"/>
        <v>2019.4234560760706</v>
      </c>
    </row>
    <row r="21896" spans="3:3">
      <c r="C21896" s="13">
        <f t="shared" ca="1" si="1126"/>
        <v>2011.183057081879</v>
      </c>
    </row>
    <row r="21897" spans="3:3">
      <c r="C21897" s="13">
        <f t="shared" ca="1" si="1126"/>
        <v>1990.0333241719543</v>
      </c>
    </row>
    <row r="21898" spans="3:3">
      <c r="C21898" s="13">
        <f t="shared" ca="1" si="1126"/>
        <v>1995.7505912634174</v>
      </c>
    </row>
    <row r="21899" spans="3:3">
      <c r="C21899" s="13">
        <f t="shared" ca="1" si="1126"/>
        <v>2002.6772898185641</v>
      </c>
    </row>
    <row r="21900" spans="3:3">
      <c r="C21900" s="13">
        <f t="shared" ca="1" si="1126"/>
        <v>2002.7533999433358</v>
      </c>
    </row>
    <row r="21901" spans="3:3">
      <c r="C21901" s="13">
        <f t="shared" ca="1" si="1126"/>
        <v>1982.7942770141051</v>
      </c>
    </row>
    <row r="21902" spans="3:3">
      <c r="C21902" s="13">
        <f t="shared" ca="1" si="1126"/>
        <v>1981.9686984540704</v>
      </c>
    </row>
    <row r="21903" spans="3:3">
      <c r="C21903" s="13">
        <f t="shared" ca="1" si="1126"/>
        <v>1992.0905721886365</v>
      </c>
    </row>
    <row r="21904" spans="3:3">
      <c r="C21904" s="13">
        <f t="shared" ca="1" si="1126"/>
        <v>2017.9127563048251</v>
      </c>
    </row>
    <row r="21905" spans="3:3">
      <c r="C21905" s="13">
        <f t="shared" ca="1" si="1126"/>
        <v>1986.6405190142814</v>
      </c>
    </row>
    <row r="21906" spans="3:3">
      <c r="C21906" s="13">
        <f t="shared" ca="1" si="1126"/>
        <v>2011.9807860512128</v>
      </c>
    </row>
    <row r="21907" spans="3:3">
      <c r="C21907" s="13">
        <f t="shared" ca="1" si="1126"/>
        <v>2007.0958087672034</v>
      </c>
    </row>
    <row r="21908" spans="3:3">
      <c r="C21908" s="13">
        <f t="shared" ca="1" si="1126"/>
        <v>1998.6803246856487</v>
      </c>
    </row>
    <row r="21909" spans="3:3">
      <c r="C21909" s="13">
        <f t="shared" ca="1" si="1126"/>
        <v>2005.594823215172</v>
      </c>
    </row>
    <row r="21910" spans="3:3">
      <c r="C21910" s="13">
        <f t="shared" ca="1" si="1126"/>
        <v>1989.5210577083733</v>
      </c>
    </row>
    <row r="21911" spans="3:3">
      <c r="C21911" s="13">
        <f t="shared" ca="1" si="1126"/>
        <v>1995.2629081023383</v>
      </c>
    </row>
    <row r="21912" spans="3:3">
      <c r="C21912" s="13">
        <f t="shared" ref="C21912:C21975" ca="1" si="1127">NORMINV(RAND(),$D$3,$G$3)</f>
        <v>2020.9207512348216</v>
      </c>
    </row>
    <row r="21913" spans="3:3">
      <c r="C21913" s="13">
        <f t="shared" ca="1" si="1127"/>
        <v>1996.2469035189761</v>
      </c>
    </row>
    <row r="21914" spans="3:3">
      <c r="C21914" s="13">
        <f t="shared" ca="1" si="1127"/>
        <v>1999.9278718402918</v>
      </c>
    </row>
    <row r="21915" spans="3:3">
      <c r="C21915" s="13">
        <f t="shared" ca="1" si="1127"/>
        <v>1988.6542253024336</v>
      </c>
    </row>
    <row r="21916" spans="3:3">
      <c r="C21916" s="13">
        <f t="shared" ca="1" si="1127"/>
        <v>1988.2896215229755</v>
      </c>
    </row>
    <row r="21917" spans="3:3">
      <c r="C21917" s="13">
        <f t="shared" ca="1" si="1127"/>
        <v>1987.0814629088579</v>
      </c>
    </row>
    <row r="21918" spans="3:3">
      <c r="C21918" s="13">
        <f t="shared" ca="1" si="1127"/>
        <v>2020.0123185498562</v>
      </c>
    </row>
    <row r="21919" spans="3:3">
      <c r="C21919" s="13">
        <f t="shared" ca="1" si="1127"/>
        <v>1998.1847842687894</v>
      </c>
    </row>
    <row r="21920" spans="3:3">
      <c r="C21920" s="13">
        <f t="shared" ca="1" si="1127"/>
        <v>1996.4703542325281</v>
      </c>
    </row>
    <row r="21921" spans="3:3">
      <c r="C21921" s="13">
        <f t="shared" ca="1" si="1127"/>
        <v>1989.8054516827945</v>
      </c>
    </row>
    <row r="21922" spans="3:3">
      <c r="C21922" s="13">
        <f t="shared" ca="1" si="1127"/>
        <v>1999.7751973865265</v>
      </c>
    </row>
    <row r="21923" spans="3:3">
      <c r="C21923" s="13">
        <f t="shared" ca="1" si="1127"/>
        <v>1995.8648101578128</v>
      </c>
    </row>
    <row r="21924" spans="3:3">
      <c r="C21924" s="13">
        <f t="shared" ca="1" si="1127"/>
        <v>2005.5407994633481</v>
      </c>
    </row>
    <row r="21925" spans="3:3">
      <c r="C21925" s="13">
        <f t="shared" ca="1" si="1127"/>
        <v>1982.0827204379832</v>
      </c>
    </row>
    <row r="21926" spans="3:3">
      <c r="C21926" s="13">
        <f t="shared" ca="1" si="1127"/>
        <v>1993.6990351793847</v>
      </c>
    </row>
    <row r="21927" spans="3:3">
      <c r="C21927" s="13">
        <f t="shared" ca="1" si="1127"/>
        <v>2005.6774908343002</v>
      </c>
    </row>
    <row r="21928" spans="3:3">
      <c r="C21928" s="13">
        <f t="shared" ca="1" si="1127"/>
        <v>2000.4711289823922</v>
      </c>
    </row>
    <row r="21929" spans="3:3">
      <c r="C21929" s="13">
        <f t="shared" ca="1" si="1127"/>
        <v>1985.8678550379543</v>
      </c>
    </row>
    <row r="21930" spans="3:3">
      <c r="C21930" s="13">
        <f t="shared" ca="1" si="1127"/>
        <v>2003.1776167220364</v>
      </c>
    </row>
    <row r="21931" spans="3:3">
      <c r="C21931" s="13">
        <f t="shared" ca="1" si="1127"/>
        <v>2002.434414241704</v>
      </c>
    </row>
    <row r="21932" spans="3:3">
      <c r="C21932" s="13">
        <f t="shared" ca="1" si="1127"/>
        <v>1993.2270439289023</v>
      </c>
    </row>
    <row r="21933" spans="3:3">
      <c r="C21933" s="13">
        <f t="shared" ca="1" si="1127"/>
        <v>1997.6285063971497</v>
      </c>
    </row>
    <row r="21934" spans="3:3">
      <c r="C21934" s="13">
        <f t="shared" ca="1" si="1127"/>
        <v>1976.937994202465</v>
      </c>
    </row>
    <row r="21935" spans="3:3">
      <c r="C21935" s="13">
        <f t="shared" ca="1" si="1127"/>
        <v>1989.2530115190691</v>
      </c>
    </row>
    <row r="21936" spans="3:3">
      <c r="C21936" s="13">
        <f t="shared" ca="1" si="1127"/>
        <v>1992.8417069397094</v>
      </c>
    </row>
    <row r="21937" spans="3:3">
      <c r="C21937" s="13">
        <f t="shared" ca="1" si="1127"/>
        <v>1997.8388801795918</v>
      </c>
    </row>
    <row r="21938" spans="3:3">
      <c r="C21938" s="13">
        <f t="shared" ca="1" si="1127"/>
        <v>2006.9278275004622</v>
      </c>
    </row>
    <row r="21939" spans="3:3">
      <c r="C21939" s="13">
        <f t="shared" ca="1" si="1127"/>
        <v>2016.0501435663255</v>
      </c>
    </row>
    <row r="21940" spans="3:3">
      <c r="C21940" s="13">
        <f t="shared" ca="1" si="1127"/>
        <v>2002.3260857076011</v>
      </c>
    </row>
    <row r="21941" spans="3:3">
      <c r="C21941" s="13">
        <f t="shared" ca="1" si="1127"/>
        <v>2019.7555037964221</v>
      </c>
    </row>
    <row r="21942" spans="3:3">
      <c r="C21942" s="13">
        <f t="shared" ca="1" si="1127"/>
        <v>1992.7375099561493</v>
      </c>
    </row>
    <row r="21943" spans="3:3">
      <c r="C21943" s="13">
        <f t="shared" ca="1" si="1127"/>
        <v>1993.1147614964052</v>
      </c>
    </row>
    <row r="21944" spans="3:3">
      <c r="C21944" s="13">
        <f t="shared" ca="1" si="1127"/>
        <v>2004.0771473075999</v>
      </c>
    </row>
    <row r="21945" spans="3:3">
      <c r="C21945" s="13">
        <f t="shared" ca="1" si="1127"/>
        <v>2008.5551915693256</v>
      </c>
    </row>
    <row r="21946" spans="3:3">
      <c r="C21946" s="13">
        <f t="shared" ca="1" si="1127"/>
        <v>1986.815937889741</v>
      </c>
    </row>
    <row r="21947" spans="3:3">
      <c r="C21947" s="13">
        <f t="shared" ca="1" si="1127"/>
        <v>1995.9934645574156</v>
      </c>
    </row>
    <row r="21948" spans="3:3">
      <c r="C21948" s="13">
        <f t="shared" ca="1" si="1127"/>
        <v>1998.6365081029383</v>
      </c>
    </row>
    <row r="21949" spans="3:3">
      <c r="C21949" s="13">
        <f t="shared" ca="1" si="1127"/>
        <v>1970.610814739342</v>
      </c>
    </row>
    <row r="21950" spans="3:3">
      <c r="C21950" s="13">
        <f t="shared" ca="1" si="1127"/>
        <v>2014.8765010030666</v>
      </c>
    </row>
    <row r="21951" spans="3:3">
      <c r="C21951" s="13">
        <f t="shared" ca="1" si="1127"/>
        <v>2004.3919438908963</v>
      </c>
    </row>
    <row r="21952" spans="3:3">
      <c r="C21952" s="13">
        <f t="shared" ca="1" si="1127"/>
        <v>2002.45130832476</v>
      </c>
    </row>
    <row r="21953" spans="3:3">
      <c r="C21953" s="13">
        <f t="shared" ca="1" si="1127"/>
        <v>1999.8025178882226</v>
      </c>
    </row>
    <row r="21954" spans="3:3">
      <c r="C21954" s="13">
        <f t="shared" ca="1" si="1127"/>
        <v>2002.1175686598865</v>
      </c>
    </row>
    <row r="21955" spans="3:3">
      <c r="C21955" s="13">
        <f t="shared" ca="1" si="1127"/>
        <v>1993.0644892626181</v>
      </c>
    </row>
    <row r="21956" spans="3:3">
      <c r="C21956" s="13">
        <f t="shared" ca="1" si="1127"/>
        <v>1989.7116149329113</v>
      </c>
    </row>
    <row r="21957" spans="3:3">
      <c r="C21957" s="13">
        <f t="shared" ca="1" si="1127"/>
        <v>2003.701359159192</v>
      </c>
    </row>
    <row r="21958" spans="3:3">
      <c r="C21958" s="13">
        <f t="shared" ca="1" si="1127"/>
        <v>1991.154069786759</v>
      </c>
    </row>
    <row r="21959" spans="3:3">
      <c r="C21959" s="13">
        <f t="shared" ca="1" si="1127"/>
        <v>2009.5430700406409</v>
      </c>
    </row>
    <row r="21960" spans="3:3">
      <c r="C21960" s="13">
        <f t="shared" ca="1" si="1127"/>
        <v>1994.8980552207329</v>
      </c>
    </row>
    <row r="21961" spans="3:3">
      <c r="C21961" s="13">
        <f t="shared" ca="1" si="1127"/>
        <v>1997.2604744560531</v>
      </c>
    </row>
    <row r="21962" spans="3:3">
      <c r="C21962" s="13">
        <f t="shared" ca="1" si="1127"/>
        <v>2011.0593763386153</v>
      </c>
    </row>
    <row r="21963" spans="3:3">
      <c r="C21963" s="13">
        <f t="shared" ca="1" si="1127"/>
        <v>2004.8743443861572</v>
      </c>
    </row>
    <row r="21964" spans="3:3">
      <c r="C21964" s="13">
        <f t="shared" ca="1" si="1127"/>
        <v>1996.320529680761</v>
      </c>
    </row>
    <row r="21965" spans="3:3">
      <c r="C21965" s="13">
        <f t="shared" ca="1" si="1127"/>
        <v>1985.9429965437457</v>
      </c>
    </row>
    <row r="21966" spans="3:3">
      <c r="C21966" s="13">
        <f t="shared" ca="1" si="1127"/>
        <v>1996.0860308710749</v>
      </c>
    </row>
    <row r="21967" spans="3:3">
      <c r="C21967" s="13">
        <f t="shared" ca="1" si="1127"/>
        <v>1994.0464228616599</v>
      </c>
    </row>
    <row r="21968" spans="3:3">
      <c r="C21968" s="13">
        <f t="shared" ca="1" si="1127"/>
        <v>1997.256739364017</v>
      </c>
    </row>
    <row r="21969" spans="3:3">
      <c r="C21969" s="13">
        <f t="shared" ca="1" si="1127"/>
        <v>1970.4026002424444</v>
      </c>
    </row>
    <row r="21970" spans="3:3">
      <c r="C21970" s="13">
        <f t="shared" ca="1" si="1127"/>
        <v>2002.0431977732405</v>
      </c>
    </row>
    <row r="21971" spans="3:3">
      <c r="C21971" s="13">
        <f t="shared" ca="1" si="1127"/>
        <v>1990.990085973147</v>
      </c>
    </row>
    <row r="21972" spans="3:3">
      <c r="C21972" s="13">
        <f t="shared" ca="1" si="1127"/>
        <v>2011.4964775711105</v>
      </c>
    </row>
    <row r="21973" spans="3:3">
      <c r="C21973" s="13">
        <f t="shared" ca="1" si="1127"/>
        <v>1998.2659652576579</v>
      </c>
    </row>
    <row r="21974" spans="3:3">
      <c r="C21974" s="13">
        <f t="shared" ca="1" si="1127"/>
        <v>1999.6923719876454</v>
      </c>
    </row>
    <row r="21975" spans="3:3">
      <c r="C21975" s="13">
        <f t="shared" ca="1" si="1127"/>
        <v>1988.7220711342657</v>
      </c>
    </row>
    <row r="21976" spans="3:3">
      <c r="C21976" s="13">
        <f t="shared" ref="C21976:C22039" ca="1" si="1128">NORMINV(RAND(),$D$3,$G$3)</f>
        <v>2002.6456096928346</v>
      </c>
    </row>
    <row r="21977" spans="3:3">
      <c r="C21977" s="13">
        <f t="shared" ca="1" si="1128"/>
        <v>2003.9522800363661</v>
      </c>
    </row>
    <row r="21978" spans="3:3">
      <c r="C21978" s="13">
        <f t="shared" ca="1" si="1128"/>
        <v>1991.440692057347</v>
      </c>
    </row>
    <row r="21979" spans="3:3">
      <c r="C21979" s="13">
        <f t="shared" ca="1" si="1128"/>
        <v>1994.0407124477379</v>
      </c>
    </row>
    <row r="21980" spans="3:3">
      <c r="C21980" s="13">
        <f t="shared" ca="1" si="1128"/>
        <v>1995.8363412995225</v>
      </c>
    </row>
    <row r="21981" spans="3:3">
      <c r="C21981" s="13">
        <f t="shared" ca="1" si="1128"/>
        <v>2020.0474856708743</v>
      </c>
    </row>
    <row r="21982" spans="3:3">
      <c r="C21982" s="13">
        <f t="shared" ca="1" si="1128"/>
        <v>1992.3356923041486</v>
      </c>
    </row>
    <row r="21983" spans="3:3">
      <c r="C21983" s="13">
        <f t="shared" ca="1" si="1128"/>
        <v>2000.7298878286369</v>
      </c>
    </row>
    <row r="21984" spans="3:3">
      <c r="C21984" s="13">
        <f t="shared" ca="1" si="1128"/>
        <v>2004.0404928018891</v>
      </c>
    </row>
    <row r="21985" spans="3:3">
      <c r="C21985" s="13">
        <f t="shared" ca="1" si="1128"/>
        <v>2002.5652626714914</v>
      </c>
    </row>
    <row r="21986" spans="3:3">
      <c r="C21986" s="13">
        <f t="shared" ca="1" si="1128"/>
        <v>1991.9936335452555</v>
      </c>
    </row>
    <row r="21987" spans="3:3">
      <c r="C21987" s="13">
        <f t="shared" ca="1" si="1128"/>
        <v>2001.3547850657858</v>
      </c>
    </row>
    <row r="21988" spans="3:3">
      <c r="C21988" s="13">
        <f t="shared" ca="1" si="1128"/>
        <v>2011.4674002349579</v>
      </c>
    </row>
    <row r="21989" spans="3:3">
      <c r="C21989" s="13">
        <f t="shared" ca="1" si="1128"/>
        <v>1995.1821979664771</v>
      </c>
    </row>
    <row r="21990" spans="3:3">
      <c r="C21990" s="13">
        <f t="shared" ca="1" si="1128"/>
        <v>1995.5316906458761</v>
      </c>
    </row>
    <row r="21991" spans="3:3">
      <c r="C21991" s="13">
        <f t="shared" ca="1" si="1128"/>
        <v>1988.541307129582</v>
      </c>
    </row>
    <row r="21992" spans="3:3">
      <c r="C21992" s="13">
        <f t="shared" ca="1" si="1128"/>
        <v>2005.6318878850216</v>
      </c>
    </row>
    <row r="21993" spans="3:3">
      <c r="C21993" s="13">
        <f t="shared" ca="1" si="1128"/>
        <v>1995.2918673841386</v>
      </c>
    </row>
    <row r="21994" spans="3:3">
      <c r="C21994" s="13">
        <f t="shared" ca="1" si="1128"/>
        <v>1992.5646832138036</v>
      </c>
    </row>
    <row r="21995" spans="3:3">
      <c r="C21995" s="13">
        <f t="shared" ca="1" si="1128"/>
        <v>1991.7029527153707</v>
      </c>
    </row>
    <row r="21996" spans="3:3">
      <c r="C21996" s="13">
        <f t="shared" ca="1" si="1128"/>
        <v>2007.4618312753123</v>
      </c>
    </row>
    <row r="21997" spans="3:3">
      <c r="C21997" s="13">
        <f t="shared" ca="1" si="1128"/>
        <v>1998.9025849578024</v>
      </c>
    </row>
    <row r="21998" spans="3:3">
      <c r="C21998" s="13">
        <f t="shared" ca="1" si="1128"/>
        <v>2008.2513523507266</v>
      </c>
    </row>
    <row r="21999" spans="3:3">
      <c r="C21999" s="13">
        <f t="shared" ca="1" si="1128"/>
        <v>1981.2193776093711</v>
      </c>
    </row>
    <row r="22000" spans="3:3">
      <c r="C22000" s="13">
        <f t="shared" ca="1" si="1128"/>
        <v>1990.2333432972803</v>
      </c>
    </row>
    <row r="22001" spans="3:3">
      <c r="C22001" s="13">
        <f t="shared" ca="1" si="1128"/>
        <v>1976.9816734891519</v>
      </c>
    </row>
    <row r="22002" spans="3:3">
      <c r="C22002" s="13">
        <f t="shared" ca="1" si="1128"/>
        <v>2005.3599148997148</v>
      </c>
    </row>
    <row r="22003" spans="3:3">
      <c r="C22003" s="13">
        <f t="shared" ca="1" si="1128"/>
        <v>2019.4762739546793</v>
      </c>
    </row>
    <row r="22004" spans="3:3">
      <c r="C22004" s="13">
        <f t="shared" ca="1" si="1128"/>
        <v>1977.1075540207291</v>
      </c>
    </row>
    <row r="22005" spans="3:3">
      <c r="C22005" s="13">
        <f t="shared" ca="1" si="1128"/>
        <v>2006.5156176274584</v>
      </c>
    </row>
    <row r="22006" spans="3:3">
      <c r="C22006" s="13">
        <f t="shared" ca="1" si="1128"/>
        <v>2005.6206646733888</v>
      </c>
    </row>
    <row r="22007" spans="3:3">
      <c r="C22007" s="13">
        <f t="shared" ca="1" si="1128"/>
        <v>1986.5378545246076</v>
      </c>
    </row>
    <row r="22008" spans="3:3">
      <c r="C22008" s="13">
        <f t="shared" ca="1" si="1128"/>
        <v>2009.2086818487719</v>
      </c>
    </row>
    <row r="22009" spans="3:3">
      <c r="C22009" s="13">
        <f t="shared" ca="1" si="1128"/>
        <v>2011.5018293515068</v>
      </c>
    </row>
    <row r="22010" spans="3:3">
      <c r="C22010" s="13">
        <f t="shared" ca="1" si="1128"/>
        <v>1999.0559488402955</v>
      </c>
    </row>
    <row r="22011" spans="3:3">
      <c r="C22011" s="13">
        <f t="shared" ca="1" si="1128"/>
        <v>2006.6748964938092</v>
      </c>
    </row>
    <row r="22012" spans="3:3">
      <c r="C22012" s="13">
        <f t="shared" ca="1" si="1128"/>
        <v>1984.1491007838281</v>
      </c>
    </row>
    <row r="22013" spans="3:3">
      <c r="C22013" s="13">
        <f t="shared" ca="1" si="1128"/>
        <v>1990.1167787904901</v>
      </c>
    </row>
    <row r="22014" spans="3:3">
      <c r="C22014" s="13">
        <f t="shared" ca="1" si="1128"/>
        <v>2018.7378907342973</v>
      </c>
    </row>
    <row r="22015" spans="3:3">
      <c r="C22015" s="13">
        <f t="shared" ca="1" si="1128"/>
        <v>2016.7817117617803</v>
      </c>
    </row>
    <row r="22016" spans="3:3">
      <c r="C22016" s="13">
        <f t="shared" ca="1" si="1128"/>
        <v>1976.1408883301692</v>
      </c>
    </row>
    <row r="22017" spans="3:3">
      <c r="C22017" s="13">
        <f t="shared" ca="1" si="1128"/>
        <v>2009.8916640452915</v>
      </c>
    </row>
    <row r="22018" spans="3:3">
      <c r="C22018" s="13">
        <f t="shared" ca="1" si="1128"/>
        <v>2007.32046194994</v>
      </c>
    </row>
    <row r="22019" spans="3:3">
      <c r="C22019" s="13">
        <f t="shared" ca="1" si="1128"/>
        <v>2002.6616817118197</v>
      </c>
    </row>
    <row r="22020" spans="3:3">
      <c r="C22020" s="13">
        <f t="shared" ca="1" si="1128"/>
        <v>2010.0322831865251</v>
      </c>
    </row>
    <row r="22021" spans="3:3">
      <c r="C22021" s="13">
        <f t="shared" ca="1" si="1128"/>
        <v>1993.2038157646793</v>
      </c>
    </row>
    <row r="22022" spans="3:3">
      <c r="C22022" s="13">
        <f t="shared" ca="1" si="1128"/>
        <v>2033.153939607342</v>
      </c>
    </row>
    <row r="22023" spans="3:3">
      <c r="C22023" s="13">
        <f t="shared" ca="1" si="1128"/>
        <v>2000.0750526364727</v>
      </c>
    </row>
    <row r="22024" spans="3:3">
      <c r="C22024" s="13">
        <f t="shared" ca="1" si="1128"/>
        <v>1983.3149724613147</v>
      </c>
    </row>
    <row r="22025" spans="3:3">
      <c r="C22025" s="13">
        <f t="shared" ca="1" si="1128"/>
        <v>1994.8420031131338</v>
      </c>
    </row>
    <row r="22026" spans="3:3">
      <c r="C22026" s="13">
        <f t="shared" ca="1" si="1128"/>
        <v>1992.290986559264</v>
      </c>
    </row>
    <row r="22027" spans="3:3">
      <c r="C22027" s="13">
        <f t="shared" ca="1" si="1128"/>
        <v>2011.7251081234349</v>
      </c>
    </row>
    <row r="22028" spans="3:3">
      <c r="C22028" s="13">
        <f t="shared" ca="1" si="1128"/>
        <v>1969.9081893980535</v>
      </c>
    </row>
    <row r="22029" spans="3:3">
      <c r="C22029" s="13">
        <f t="shared" ca="1" si="1128"/>
        <v>1999.8117465464452</v>
      </c>
    </row>
    <row r="22030" spans="3:3">
      <c r="C22030" s="13">
        <f t="shared" ca="1" si="1128"/>
        <v>1989.3553487416248</v>
      </c>
    </row>
    <row r="22031" spans="3:3">
      <c r="C22031" s="13">
        <f t="shared" ca="1" si="1128"/>
        <v>2005.7528211113577</v>
      </c>
    </row>
    <row r="22032" spans="3:3">
      <c r="C22032" s="13">
        <f t="shared" ca="1" si="1128"/>
        <v>2010.4065392357425</v>
      </c>
    </row>
    <row r="22033" spans="3:3">
      <c r="C22033" s="13">
        <f t="shared" ca="1" si="1128"/>
        <v>1987.3626900352267</v>
      </c>
    </row>
    <row r="22034" spans="3:3">
      <c r="C22034" s="13">
        <f t="shared" ca="1" si="1128"/>
        <v>2008.4751176986938</v>
      </c>
    </row>
    <row r="22035" spans="3:3">
      <c r="C22035" s="13">
        <f t="shared" ca="1" si="1128"/>
        <v>2018.3023118034662</v>
      </c>
    </row>
    <row r="22036" spans="3:3">
      <c r="C22036" s="13">
        <f t="shared" ca="1" si="1128"/>
        <v>2002.5078373915394</v>
      </c>
    </row>
    <row r="22037" spans="3:3">
      <c r="C22037" s="13">
        <f t="shared" ca="1" si="1128"/>
        <v>2005.9864732250535</v>
      </c>
    </row>
    <row r="22038" spans="3:3">
      <c r="C22038" s="13">
        <f t="shared" ca="1" si="1128"/>
        <v>1994.9292847670033</v>
      </c>
    </row>
    <row r="22039" spans="3:3">
      <c r="C22039" s="13">
        <f t="shared" ca="1" si="1128"/>
        <v>1995.6612504042419</v>
      </c>
    </row>
    <row r="22040" spans="3:3">
      <c r="C22040" s="13">
        <f t="shared" ref="C22040:C22103" ca="1" si="1129">NORMINV(RAND(),$D$3,$G$3)</f>
        <v>1985.3277147064741</v>
      </c>
    </row>
    <row r="22041" spans="3:3">
      <c r="C22041" s="13">
        <f t="shared" ca="1" si="1129"/>
        <v>1999.8580251532032</v>
      </c>
    </row>
    <row r="22042" spans="3:3">
      <c r="C22042" s="13">
        <f t="shared" ca="1" si="1129"/>
        <v>1990.9554144961751</v>
      </c>
    </row>
    <row r="22043" spans="3:3">
      <c r="C22043" s="13">
        <f t="shared" ca="1" si="1129"/>
        <v>2021.3397225775882</v>
      </c>
    </row>
    <row r="22044" spans="3:3">
      <c r="C22044" s="13">
        <f t="shared" ca="1" si="1129"/>
        <v>2000.0396523536053</v>
      </c>
    </row>
    <row r="22045" spans="3:3">
      <c r="C22045" s="13">
        <f t="shared" ca="1" si="1129"/>
        <v>2008.4575981560351</v>
      </c>
    </row>
    <row r="22046" spans="3:3">
      <c r="C22046" s="13">
        <f t="shared" ca="1" si="1129"/>
        <v>1980.2265201242544</v>
      </c>
    </row>
    <row r="22047" spans="3:3">
      <c r="C22047" s="13">
        <f t="shared" ca="1" si="1129"/>
        <v>1980.6450252069146</v>
      </c>
    </row>
    <row r="22048" spans="3:3">
      <c r="C22048" s="13">
        <f t="shared" ca="1" si="1129"/>
        <v>1999.6107528824934</v>
      </c>
    </row>
    <row r="22049" spans="3:3">
      <c r="C22049" s="13">
        <f t="shared" ca="1" si="1129"/>
        <v>2005.3675614326733</v>
      </c>
    </row>
    <row r="22050" spans="3:3">
      <c r="C22050" s="13">
        <f t="shared" ca="1" si="1129"/>
        <v>2009.7463335771176</v>
      </c>
    </row>
    <row r="22051" spans="3:3">
      <c r="C22051" s="13">
        <f t="shared" ca="1" si="1129"/>
        <v>1991.8503200345619</v>
      </c>
    </row>
    <row r="22052" spans="3:3">
      <c r="C22052" s="13">
        <f t="shared" ca="1" si="1129"/>
        <v>2003.5599541872552</v>
      </c>
    </row>
    <row r="22053" spans="3:3">
      <c r="C22053" s="13">
        <f t="shared" ca="1" si="1129"/>
        <v>1993.0414244779938</v>
      </c>
    </row>
    <row r="22054" spans="3:3">
      <c r="C22054" s="13">
        <f t="shared" ca="1" si="1129"/>
        <v>1996.7743743904928</v>
      </c>
    </row>
    <row r="22055" spans="3:3">
      <c r="C22055" s="13">
        <f t="shared" ca="1" si="1129"/>
        <v>1990.8841678532372</v>
      </c>
    </row>
    <row r="22056" spans="3:3">
      <c r="C22056" s="13">
        <f t="shared" ca="1" si="1129"/>
        <v>1998.0681229295528</v>
      </c>
    </row>
    <row r="22057" spans="3:3">
      <c r="C22057" s="13">
        <f t="shared" ca="1" si="1129"/>
        <v>2010.6904837220447</v>
      </c>
    </row>
    <row r="22058" spans="3:3">
      <c r="C22058" s="13">
        <f t="shared" ca="1" si="1129"/>
        <v>2009.3844707606709</v>
      </c>
    </row>
    <row r="22059" spans="3:3">
      <c r="C22059" s="13">
        <f t="shared" ca="1" si="1129"/>
        <v>1993.716482242281</v>
      </c>
    </row>
    <row r="22060" spans="3:3">
      <c r="C22060" s="13">
        <f t="shared" ca="1" si="1129"/>
        <v>2002.7525031628804</v>
      </c>
    </row>
    <row r="22061" spans="3:3">
      <c r="C22061" s="13">
        <f t="shared" ca="1" si="1129"/>
        <v>2008.9402812529347</v>
      </c>
    </row>
    <row r="22062" spans="3:3">
      <c r="C22062" s="13">
        <f t="shared" ca="1" si="1129"/>
        <v>2010.7461458828586</v>
      </c>
    </row>
    <row r="22063" spans="3:3">
      <c r="C22063" s="13">
        <f t="shared" ca="1" si="1129"/>
        <v>1992.6355214645755</v>
      </c>
    </row>
    <row r="22064" spans="3:3">
      <c r="C22064" s="13">
        <f t="shared" ca="1" si="1129"/>
        <v>1994.4452543332293</v>
      </c>
    </row>
    <row r="22065" spans="3:3">
      <c r="C22065" s="13">
        <f t="shared" ca="1" si="1129"/>
        <v>1992.8776955259427</v>
      </c>
    </row>
    <row r="22066" spans="3:3">
      <c r="C22066" s="13">
        <f t="shared" ca="1" si="1129"/>
        <v>1988.8401431388247</v>
      </c>
    </row>
    <row r="22067" spans="3:3">
      <c r="C22067" s="13">
        <f t="shared" ca="1" si="1129"/>
        <v>2016.1930813356325</v>
      </c>
    </row>
    <row r="22068" spans="3:3">
      <c r="C22068" s="13">
        <f t="shared" ca="1" si="1129"/>
        <v>2004.7502961702096</v>
      </c>
    </row>
    <row r="22069" spans="3:3">
      <c r="C22069" s="13">
        <f t="shared" ca="1" si="1129"/>
        <v>2000.9773428876672</v>
      </c>
    </row>
    <row r="22070" spans="3:3">
      <c r="C22070" s="13">
        <f t="shared" ca="1" si="1129"/>
        <v>2007.5611387205454</v>
      </c>
    </row>
    <row r="22071" spans="3:3">
      <c r="C22071" s="13">
        <f t="shared" ca="1" si="1129"/>
        <v>1997.9922790608794</v>
      </c>
    </row>
    <row r="22072" spans="3:3">
      <c r="C22072" s="13">
        <f t="shared" ca="1" si="1129"/>
        <v>2021.5182727136889</v>
      </c>
    </row>
    <row r="22073" spans="3:3">
      <c r="C22073" s="13">
        <f t="shared" ca="1" si="1129"/>
        <v>2014.3940341241441</v>
      </c>
    </row>
    <row r="22074" spans="3:3">
      <c r="C22074" s="13">
        <f t="shared" ca="1" si="1129"/>
        <v>2007.7554659677464</v>
      </c>
    </row>
    <row r="22075" spans="3:3">
      <c r="C22075" s="13">
        <f t="shared" ca="1" si="1129"/>
        <v>1991.9001330377241</v>
      </c>
    </row>
    <row r="22076" spans="3:3">
      <c r="C22076" s="13">
        <f t="shared" ca="1" si="1129"/>
        <v>1997.293276738159</v>
      </c>
    </row>
    <row r="22077" spans="3:3">
      <c r="C22077" s="13">
        <f t="shared" ca="1" si="1129"/>
        <v>1991.4276839030533</v>
      </c>
    </row>
    <row r="22078" spans="3:3">
      <c r="C22078" s="13">
        <f t="shared" ca="1" si="1129"/>
        <v>1977.7903148084622</v>
      </c>
    </row>
    <row r="22079" spans="3:3">
      <c r="C22079" s="13">
        <f t="shared" ca="1" si="1129"/>
        <v>1998.1354311566129</v>
      </c>
    </row>
    <row r="22080" spans="3:3">
      <c r="C22080" s="13">
        <f t="shared" ca="1" si="1129"/>
        <v>1978.4231905770964</v>
      </c>
    </row>
    <row r="22081" spans="3:3">
      <c r="C22081" s="13">
        <f t="shared" ca="1" si="1129"/>
        <v>2014.519079495486</v>
      </c>
    </row>
    <row r="22082" spans="3:3">
      <c r="C22082" s="13">
        <f t="shared" ca="1" si="1129"/>
        <v>2018.281637553134</v>
      </c>
    </row>
    <row r="22083" spans="3:3">
      <c r="C22083" s="13">
        <f t="shared" ca="1" si="1129"/>
        <v>2001.7482714860473</v>
      </c>
    </row>
    <row r="22084" spans="3:3">
      <c r="C22084" s="13">
        <f t="shared" ca="1" si="1129"/>
        <v>2008.3173709243815</v>
      </c>
    </row>
    <row r="22085" spans="3:3">
      <c r="C22085" s="13">
        <f t="shared" ca="1" si="1129"/>
        <v>2001.2274373446749</v>
      </c>
    </row>
    <row r="22086" spans="3:3">
      <c r="C22086" s="13">
        <f t="shared" ca="1" si="1129"/>
        <v>2008.4088640239756</v>
      </c>
    </row>
    <row r="22087" spans="3:3">
      <c r="C22087" s="13">
        <f t="shared" ca="1" si="1129"/>
        <v>2024.2944752657113</v>
      </c>
    </row>
    <row r="22088" spans="3:3">
      <c r="C22088" s="13">
        <f t="shared" ca="1" si="1129"/>
        <v>2004.2406493828805</v>
      </c>
    </row>
    <row r="22089" spans="3:3">
      <c r="C22089" s="13">
        <f t="shared" ca="1" si="1129"/>
        <v>1992.5078691053109</v>
      </c>
    </row>
    <row r="22090" spans="3:3">
      <c r="C22090" s="13">
        <f t="shared" ca="1" si="1129"/>
        <v>1985.0926069797065</v>
      </c>
    </row>
    <row r="22091" spans="3:3">
      <c r="C22091" s="13">
        <f t="shared" ca="1" si="1129"/>
        <v>2004.0175083643196</v>
      </c>
    </row>
    <row r="22092" spans="3:3">
      <c r="C22092" s="13">
        <f t="shared" ca="1" si="1129"/>
        <v>2000.1920574368041</v>
      </c>
    </row>
    <row r="22093" spans="3:3">
      <c r="C22093" s="13">
        <f t="shared" ca="1" si="1129"/>
        <v>1985.6604994325232</v>
      </c>
    </row>
    <row r="22094" spans="3:3">
      <c r="C22094" s="13">
        <f t="shared" ca="1" si="1129"/>
        <v>1999.2306340883852</v>
      </c>
    </row>
    <row r="22095" spans="3:3">
      <c r="C22095" s="13">
        <f t="shared" ca="1" si="1129"/>
        <v>1991.0630404198635</v>
      </c>
    </row>
    <row r="22096" spans="3:3">
      <c r="C22096" s="13">
        <f t="shared" ca="1" si="1129"/>
        <v>1990.9207573672309</v>
      </c>
    </row>
    <row r="22097" spans="3:3">
      <c r="C22097" s="13">
        <f t="shared" ca="1" si="1129"/>
        <v>2006.9357098353041</v>
      </c>
    </row>
    <row r="22098" spans="3:3">
      <c r="C22098" s="13">
        <f t="shared" ca="1" si="1129"/>
        <v>1993.0548363034318</v>
      </c>
    </row>
    <row r="22099" spans="3:3">
      <c r="C22099" s="13">
        <f t="shared" ca="1" si="1129"/>
        <v>1987.8014479026747</v>
      </c>
    </row>
    <row r="22100" spans="3:3">
      <c r="C22100" s="13">
        <f t="shared" ca="1" si="1129"/>
        <v>1980.6302232427261</v>
      </c>
    </row>
    <row r="22101" spans="3:3">
      <c r="C22101" s="13">
        <f t="shared" ca="1" si="1129"/>
        <v>1973.5361351985523</v>
      </c>
    </row>
    <row r="22102" spans="3:3">
      <c r="C22102" s="13">
        <f t="shared" ca="1" si="1129"/>
        <v>2014.5678234500924</v>
      </c>
    </row>
    <row r="22103" spans="3:3">
      <c r="C22103" s="13">
        <f t="shared" ca="1" si="1129"/>
        <v>1996.5280147605508</v>
      </c>
    </row>
    <row r="22104" spans="3:3">
      <c r="C22104" s="13">
        <f t="shared" ref="C22104:C22167" ca="1" si="1130">NORMINV(RAND(),$D$3,$G$3)</f>
        <v>2000.3965397892234</v>
      </c>
    </row>
    <row r="22105" spans="3:3">
      <c r="C22105" s="13">
        <f t="shared" ca="1" si="1130"/>
        <v>1999.0772039756164</v>
      </c>
    </row>
    <row r="22106" spans="3:3">
      <c r="C22106" s="13">
        <f t="shared" ca="1" si="1130"/>
        <v>1992.4996858368363</v>
      </c>
    </row>
    <row r="22107" spans="3:3">
      <c r="C22107" s="13">
        <f t="shared" ca="1" si="1130"/>
        <v>2001.0090131933041</v>
      </c>
    </row>
    <row r="22108" spans="3:3">
      <c r="C22108" s="13">
        <f t="shared" ca="1" si="1130"/>
        <v>1994.760975554784</v>
      </c>
    </row>
    <row r="22109" spans="3:3">
      <c r="C22109" s="13">
        <f t="shared" ca="1" si="1130"/>
        <v>2003.0237075907153</v>
      </c>
    </row>
    <row r="22110" spans="3:3">
      <c r="C22110" s="13">
        <f t="shared" ca="1" si="1130"/>
        <v>2004.1912959436236</v>
      </c>
    </row>
    <row r="22111" spans="3:3">
      <c r="C22111" s="13">
        <f t="shared" ca="1" si="1130"/>
        <v>2010.1131291031988</v>
      </c>
    </row>
    <row r="22112" spans="3:3">
      <c r="C22112" s="13">
        <f t="shared" ca="1" si="1130"/>
        <v>2003.2741684527653</v>
      </c>
    </row>
    <row r="22113" spans="3:3">
      <c r="C22113" s="13">
        <f t="shared" ca="1" si="1130"/>
        <v>2014.9193674813869</v>
      </c>
    </row>
    <row r="22114" spans="3:3">
      <c r="C22114" s="13">
        <f t="shared" ca="1" si="1130"/>
        <v>1984.0051140566575</v>
      </c>
    </row>
    <row r="22115" spans="3:3">
      <c r="C22115" s="13">
        <f t="shared" ca="1" si="1130"/>
        <v>2010.1661125703822</v>
      </c>
    </row>
    <row r="22116" spans="3:3">
      <c r="C22116" s="13">
        <f t="shared" ca="1" si="1130"/>
        <v>2011.2721696368881</v>
      </c>
    </row>
    <row r="22117" spans="3:3">
      <c r="C22117" s="13">
        <f t="shared" ca="1" si="1130"/>
        <v>2001.7972472908837</v>
      </c>
    </row>
    <row r="22118" spans="3:3">
      <c r="C22118" s="13">
        <f t="shared" ca="1" si="1130"/>
        <v>1987.1465836091875</v>
      </c>
    </row>
    <row r="22119" spans="3:3">
      <c r="C22119" s="13">
        <f t="shared" ca="1" si="1130"/>
        <v>1978.3913329022805</v>
      </c>
    </row>
    <row r="22120" spans="3:3">
      <c r="C22120" s="13">
        <f t="shared" ca="1" si="1130"/>
        <v>1993.9007037291296</v>
      </c>
    </row>
    <row r="22121" spans="3:3">
      <c r="C22121" s="13">
        <f t="shared" ca="1" si="1130"/>
        <v>2007.3306683348123</v>
      </c>
    </row>
    <row r="22122" spans="3:3">
      <c r="C22122" s="13">
        <f t="shared" ca="1" si="1130"/>
        <v>1997.3233757756916</v>
      </c>
    </row>
    <row r="22123" spans="3:3">
      <c r="C22123" s="13">
        <f t="shared" ca="1" si="1130"/>
        <v>2006.0186781733573</v>
      </c>
    </row>
    <row r="22124" spans="3:3">
      <c r="C22124" s="13">
        <f t="shared" ca="1" si="1130"/>
        <v>2015.5225947998244</v>
      </c>
    </row>
    <row r="22125" spans="3:3">
      <c r="C22125" s="13">
        <f t="shared" ca="1" si="1130"/>
        <v>2002.3480808041061</v>
      </c>
    </row>
    <row r="22126" spans="3:3">
      <c r="C22126" s="13">
        <f t="shared" ca="1" si="1130"/>
        <v>1997.3892459606916</v>
      </c>
    </row>
    <row r="22127" spans="3:3">
      <c r="C22127" s="13">
        <f t="shared" ca="1" si="1130"/>
        <v>1993.5440450220601</v>
      </c>
    </row>
    <row r="22128" spans="3:3">
      <c r="C22128" s="13">
        <f t="shared" ca="1" si="1130"/>
        <v>1984.7918812051537</v>
      </c>
    </row>
    <row r="22129" spans="3:3">
      <c r="C22129" s="13">
        <f t="shared" ca="1" si="1130"/>
        <v>2012.1016836524198</v>
      </c>
    </row>
    <row r="22130" spans="3:3">
      <c r="C22130" s="13">
        <f t="shared" ca="1" si="1130"/>
        <v>1994.5436984394232</v>
      </c>
    </row>
    <row r="22131" spans="3:3">
      <c r="C22131" s="13">
        <f t="shared" ca="1" si="1130"/>
        <v>2024.8610817594576</v>
      </c>
    </row>
    <row r="22132" spans="3:3">
      <c r="C22132" s="13">
        <f t="shared" ca="1" si="1130"/>
        <v>1998.4200273974971</v>
      </c>
    </row>
    <row r="22133" spans="3:3">
      <c r="C22133" s="13">
        <f t="shared" ca="1" si="1130"/>
        <v>2015.4486936032586</v>
      </c>
    </row>
    <row r="22134" spans="3:3">
      <c r="C22134" s="13">
        <f t="shared" ca="1" si="1130"/>
        <v>2004.1280506249618</v>
      </c>
    </row>
    <row r="22135" spans="3:3">
      <c r="C22135" s="13">
        <f t="shared" ca="1" si="1130"/>
        <v>2008.867204233017</v>
      </c>
    </row>
    <row r="22136" spans="3:3">
      <c r="C22136" s="13">
        <f t="shared" ca="1" si="1130"/>
        <v>1999.7331103788706</v>
      </c>
    </row>
    <row r="22137" spans="3:3">
      <c r="C22137" s="13">
        <f t="shared" ca="1" si="1130"/>
        <v>2014.7490703173448</v>
      </c>
    </row>
    <row r="22138" spans="3:3">
      <c r="C22138" s="13">
        <f t="shared" ca="1" si="1130"/>
        <v>1984.0479325183119</v>
      </c>
    </row>
    <row r="22139" spans="3:3">
      <c r="C22139" s="13">
        <f t="shared" ca="1" si="1130"/>
        <v>1993.8257385983941</v>
      </c>
    </row>
    <row r="22140" spans="3:3">
      <c r="C22140" s="13">
        <f t="shared" ca="1" si="1130"/>
        <v>1978.4782605985956</v>
      </c>
    </row>
    <row r="22141" spans="3:3">
      <c r="C22141" s="13">
        <f t="shared" ca="1" si="1130"/>
        <v>2002.1010735154864</v>
      </c>
    </row>
    <row r="22142" spans="3:3">
      <c r="C22142" s="13">
        <f t="shared" ca="1" si="1130"/>
        <v>1987.6728531703629</v>
      </c>
    </row>
    <row r="22143" spans="3:3">
      <c r="C22143" s="13">
        <f t="shared" ca="1" si="1130"/>
        <v>2020.015131477654</v>
      </c>
    </row>
    <row r="22144" spans="3:3">
      <c r="C22144" s="13">
        <f t="shared" ca="1" si="1130"/>
        <v>2005.4117938010934</v>
      </c>
    </row>
    <row r="22145" spans="3:3">
      <c r="C22145" s="13">
        <f t="shared" ca="1" si="1130"/>
        <v>1997.3777614705486</v>
      </c>
    </row>
    <row r="22146" spans="3:3">
      <c r="C22146" s="13">
        <f t="shared" ca="1" si="1130"/>
        <v>1982.8064342768096</v>
      </c>
    </row>
    <row r="22147" spans="3:3">
      <c r="C22147" s="13">
        <f t="shared" ca="1" si="1130"/>
        <v>1998.9032562669313</v>
      </c>
    </row>
    <row r="22148" spans="3:3">
      <c r="C22148" s="13">
        <f t="shared" ca="1" si="1130"/>
        <v>1984.8929368642359</v>
      </c>
    </row>
    <row r="22149" spans="3:3">
      <c r="C22149" s="13">
        <f t="shared" ca="1" si="1130"/>
        <v>2005.5705881588574</v>
      </c>
    </row>
    <row r="22150" spans="3:3">
      <c r="C22150" s="13">
        <f t="shared" ca="1" si="1130"/>
        <v>1996.0491033818832</v>
      </c>
    </row>
    <row r="22151" spans="3:3">
      <c r="C22151" s="13">
        <f t="shared" ca="1" si="1130"/>
        <v>2002.8387136330766</v>
      </c>
    </row>
    <row r="22152" spans="3:3">
      <c r="C22152" s="13">
        <f t="shared" ca="1" si="1130"/>
        <v>2005.8582837913054</v>
      </c>
    </row>
    <row r="22153" spans="3:3">
      <c r="C22153" s="13">
        <f t="shared" ca="1" si="1130"/>
        <v>1998.5399947744738</v>
      </c>
    </row>
    <row r="22154" spans="3:3">
      <c r="C22154" s="13">
        <f t="shared" ca="1" si="1130"/>
        <v>1977.6089118573361</v>
      </c>
    </row>
    <row r="22155" spans="3:3">
      <c r="C22155" s="13">
        <f t="shared" ca="1" si="1130"/>
        <v>1985.5820675866241</v>
      </c>
    </row>
    <row r="22156" spans="3:3">
      <c r="C22156" s="13">
        <f t="shared" ca="1" si="1130"/>
        <v>1994.2772340175368</v>
      </c>
    </row>
    <row r="22157" spans="3:3">
      <c r="C22157" s="13">
        <f t="shared" ca="1" si="1130"/>
        <v>1997.8372064652472</v>
      </c>
    </row>
    <row r="22158" spans="3:3">
      <c r="C22158" s="13">
        <f t="shared" ca="1" si="1130"/>
        <v>2000.9963719445548</v>
      </c>
    </row>
    <row r="22159" spans="3:3">
      <c r="C22159" s="13">
        <f t="shared" ca="1" si="1130"/>
        <v>2008.1528547612836</v>
      </c>
    </row>
    <row r="22160" spans="3:3">
      <c r="C22160" s="13">
        <f t="shared" ca="1" si="1130"/>
        <v>1980.7589560343101</v>
      </c>
    </row>
    <row r="22161" spans="3:3">
      <c r="C22161" s="13">
        <f t="shared" ca="1" si="1130"/>
        <v>2000.8479716331458</v>
      </c>
    </row>
    <row r="22162" spans="3:3">
      <c r="C22162" s="13">
        <f t="shared" ca="1" si="1130"/>
        <v>1993.3529105560997</v>
      </c>
    </row>
    <row r="22163" spans="3:3">
      <c r="C22163" s="13">
        <f t="shared" ca="1" si="1130"/>
        <v>1996.141044240474</v>
      </c>
    </row>
    <row r="22164" spans="3:3">
      <c r="C22164" s="13">
        <f t="shared" ca="1" si="1130"/>
        <v>1991.8571252604338</v>
      </c>
    </row>
    <row r="22165" spans="3:3">
      <c r="C22165" s="13">
        <f t="shared" ca="1" si="1130"/>
        <v>1997.7589506176598</v>
      </c>
    </row>
    <row r="22166" spans="3:3">
      <c r="C22166" s="13">
        <f t="shared" ca="1" si="1130"/>
        <v>2008.4407851050887</v>
      </c>
    </row>
    <row r="22167" spans="3:3">
      <c r="C22167" s="13">
        <f t="shared" ca="1" si="1130"/>
        <v>1980.7260737043475</v>
      </c>
    </row>
    <row r="22168" spans="3:3">
      <c r="C22168" s="13">
        <f t="shared" ref="C22168:C22231" ca="1" si="1131">NORMINV(RAND(),$D$3,$G$3)</f>
        <v>2009.649452105079</v>
      </c>
    </row>
    <row r="22169" spans="3:3">
      <c r="C22169" s="13">
        <f t="shared" ca="1" si="1131"/>
        <v>1989.5503100437238</v>
      </c>
    </row>
    <row r="22170" spans="3:3">
      <c r="C22170" s="13">
        <f t="shared" ca="1" si="1131"/>
        <v>1984.9600142455454</v>
      </c>
    </row>
    <row r="22171" spans="3:3">
      <c r="C22171" s="13">
        <f t="shared" ca="1" si="1131"/>
        <v>1995.0199591370517</v>
      </c>
    </row>
    <row r="22172" spans="3:3">
      <c r="C22172" s="13">
        <f t="shared" ca="1" si="1131"/>
        <v>1988.4124001277767</v>
      </c>
    </row>
    <row r="22173" spans="3:3">
      <c r="C22173" s="13">
        <f t="shared" ca="1" si="1131"/>
        <v>2005.9120443138197</v>
      </c>
    </row>
    <row r="22174" spans="3:3">
      <c r="C22174" s="13">
        <f t="shared" ca="1" si="1131"/>
        <v>1996.8068578893071</v>
      </c>
    </row>
    <row r="22175" spans="3:3">
      <c r="C22175" s="13">
        <f t="shared" ca="1" si="1131"/>
        <v>1983.3921314285747</v>
      </c>
    </row>
    <row r="22176" spans="3:3">
      <c r="C22176" s="13">
        <f t="shared" ca="1" si="1131"/>
        <v>2015.5504482032391</v>
      </c>
    </row>
    <row r="22177" spans="3:3">
      <c r="C22177" s="13">
        <f t="shared" ca="1" si="1131"/>
        <v>1993.6793536335301</v>
      </c>
    </row>
    <row r="22178" spans="3:3">
      <c r="C22178" s="13">
        <f t="shared" ca="1" si="1131"/>
        <v>2009.6846898801919</v>
      </c>
    </row>
    <row r="22179" spans="3:3">
      <c r="C22179" s="13">
        <f t="shared" ca="1" si="1131"/>
        <v>1993.9498659445785</v>
      </c>
    </row>
    <row r="22180" spans="3:3">
      <c r="C22180" s="13">
        <f t="shared" ca="1" si="1131"/>
        <v>2006.0602584495125</v>
      </c>
    </row>
    <row r="22181" spans="3:3">
      <c r="C22181" s="13">
        <f t="shared" ca="1" si="1131"/>
        <v>2002.6419516899141</v>
      </c>
    </row>
    <row r="22182" spans="3:3">
      <c r="C22182" s="13">
        <f t="shared" ca="1" si="1131"/>
        <v>1998.6325350062812</v>
      </c>
    </row>
    <row r="22183" spans="3:3">
      <c r="C22183" s="13">
        <f t="shared" ca="1" si="1131"/>
        <v>2003.6429805288003</v>
      </c>
    </row>
    <row r="22184" spans="3:3">
      <c r="C22184" s="13">
        <f t="shared" ca="1" si="1131"/>
        <v>1989.4685197535339</v>
      </c>
    </row>
    <row r="22185" spans="3:3">
      <c r="C22185" s="13">
        <f t="shared" ca="1" si="1131"/>
        <v>2007.8762564099641</v>
      </c>
    </row>
    <row r="22186" spans="3:3">
      <c r="C22186" s="13">
        <f t="shared" ca="1" si="1131"/>
        <v>1996.3692012881043</v>
      </c>
    </row>
    <row r="22187" spans="3:3">
      <c r="C22187" s="13">
        <f t="shared" ca="1" si="1131"/>
        <v>1987.7985507465385</v>
      </c>
    </row>
    <row r="22188" spans="3:3">
      <c r="C22188" s="13">
        <f t="shared" ca="1" si="1131"/>
        <v>2002.1825484756644</v>
      </c>
    </row>
    <row r="22189" spans="3:3">
      <c r="C22189" s="13">
        <f t="shared" ca="1" si="1131"/>
        <v>2017.1316895830387</v>
      </c>
    </row>
    <row r="22190" spans="3:3">
      <c r="C22190" s="13">
        <f t="shared" ca="1" si="1131"/>
        <v>1987.7222516868858</v>
      </c>
    </row>
    <row r="22191" spans="3:3">
      <c r="C22191" s="13">
        <f t="shared" ca="1" si="1131"/>
        <v>1980.4966965566653</v>
      </c>
    </row>
    <row r="22192" spans="3:3">
      <c r="C22192" s="13">
        <f t="shared" ca="1" si="1131"/>
        <v>1997.7231578716792</v>
      </c>
    </row>
    <row r="22193" spans="3:3">
      <c r="C22193" s="13">
        <f t="shared" ca="1" si="1131"/>
        <v>2005.126756049169</v>
      </c>
    </row>
    <row r="22194" spans="3:3">
      <c r="C22194" s="13">
        <f t="shared" ca="1" si="1131"/>
        <v>1994.8169202862105</v>
      </c>
    </row>
    <row r="22195" spans="3:3">
      <c r="C22195" s="13">
        <f t="shared" ca="1" si="1131"/>
        <v>1997.3275019541061</v>
      </c>
    </row>
    <row r="22196" spans="3:3">
      <c r="C22196" s="13">
        <f t="shared" ca="1" si="1131"/>
        <v>1995.2557496028269</v>
      </c>
    </row>
    <row r="22197" spans="3:3">
      <c r="C22197" s="13">
        <f t="shared" ca="1" si="1131"/>
        <v>1989.7567658191763</v>
      </c>
    </row>
    <row r="22198" spans="3:3">
      <c r="C22198" s="13">
        <f t="shared" ca="1" si="1131"/>
        <v>1974.6164787695602</v>
      </c>
    </row>
    <row r="22199" spans="3:3">
      <c r="C22199" s="13">
        <f t="shared" ca="1" si="1131"/>
        <v>2016.8187572708182</v>
      </c>
    </row>
    <row r="22200" spans="3:3">
      <c r="C22200" s="13">
        <f t="shared" ca="1" si="1131"/>
        <v>1993.0382790110505</v>
      </c>
    </row>
    <row r="22201" spans="3:3">
      <c r="C22201" s="13">
        <f t="shared" ca="1" si="1131"/>
        <v>2007.011553960489</v>
      </c>
    </row>
    <row r="22202" spans="3:3">
      <c r="C22202" s="13">
        <f t="shared" ca="1" si="1131"/>
        <v>2021.322829809897</v>
      </c>
    </row>
    <row r="22203" spans="3:3">
      <c r="C22203" s="13">
        <f t="shared" ca="1" si="1131"/>
        <v>2002.7222227636298</v>
      </c>
    </row>
    <row r="22204" spans="3:3">
      <c r="C22204" s="13">
        <f t="shared" ca="1" si="1131"/>
        <v>1997.1790651110789</v>
      </c>
    </row>
    <row r="22205" spans="3:3">
      <c r="C22205" s="13">
        <f t="shared" ca="1" si="1131"/>
        <v>2006.3950350682505</v>
      </c>
    </row>
    <row r="22206" spans="3:3">
      <c r="C22206" s="13">
        <f t="shared" ca="1" si="1131"/>
        <v>1991.0735452776335</v>
      </c>
    </row>
    <row r="22207" spans="3:3">
      <c r="C22207" s="13">
        <f t="shared" ca="1" si="1131"/>
        <v>1985.8561403870949</v>
      </c>
    </row>
    <row r="22208" spans="3:3">
      <c r="C22208" s="13">
        <f t="shared" ca="1" si="1131"/>
        <v>1990.6041315852638</v>
      </c>
    </row>
    <row r="22209" spans="3:3">
      <c r="C22209" s="13">
        <f t="shared" ca="1" si="1131"/>
        <v>1976.7266192289062</v>
      </c>
    </row>
    <row r="22210" spans="3:3">
      <c r="C22210" s="13">
        <f t="shared" ca="1" si="1131"/>
        <v>1993.2521864395528</v>
      </c>
    </row>
    <row r="22211" spans="3:3">
      <c r="C22211" s="13">
        <f t="shared" ca="1" si="1131"/>
        <v>1998.1851348606649</v>
      </c>
    </row>
    <row r="22212" spans="3:3">
      <c r="C22212" s="13">
        <f t="shared" ca="1" si="1131"/>
        <v>1995.7352465927406</v>
      </c>
    </row>
    <row r="22213" spans="3:3">
      <c r="C22213" s="13">
        <f t="shared" ca="1" si="1131"/>
        <v>1996.2612980656788</v>
      </c>
    </row>
    <row r="22214" spans="3:3">
      <c r="C22214" s="13">
        <f t="shared" ca="1" si="1131"/>
        <v>1995.6404288209867</v>
      </c>
    </row>
    <row r="22215" spans="3:3">
      <c r="C22215" s="13">
        <f t="shared" ca="1" si="1131"/>
        <v>1994.9197916629307</v>
      </c>
    </row>
    <row r="22216" spans="3:3">
      <c r="C22216" s="13">
        <f t="shared" ca="1" si="1131"/>
        <v>1999.9759118325503</v>
      </c>
    </row>
    <row r="22217" spans="3:3">
      <c r="C22217" s="13">
        <f t="shared" ca="1" si="1131"/>
        <v>2009.6149858321139</v>
      </c>
    </row>
    <row r="22218" spans="3:3">
      <c r="C22218" s="13">
        <f t="shared" ca="1" si="1131"/>
        <v>2002.1833309206895</v>
      </c>
    </row>
    <row r="22219" spans="3:3">
      <c r="C22219" s="13">
        <f t="shared" ca="1" si="1131"/>
        <v>1991.5341704872549</v>
      </c>
    </row>
    <row r="22220" spans="3:3">
      <c r="C22220" s="13">
        <f t="shared" ca="1" si="1131"/>
        <v>1974.9599691867604</v>
      </c>
    </row>
    <row r="22221" spans="3:3">
      <c r="C22221" s="13">
        <f t="shared" ca="1" si="1131"/>
        <v>2006.6532870591675</v>
      </c>
    </row>
    <row r="22222" spans="3:3">
      <c r="C22222" s="13">
        <f t="shared" ca="1" si="1131"/>
        <v>1982.5854541502335</v>
      </c>
    </row>
    <row r="22223" spans="3:3">
      <c r="C22223" s="13">
        <f t="shared" ca="1" si="1131"/>
        <v>2004.2708713416305</v>
      </c>
    </row>
    <row r="22224" spans="3:3">
      <c r="C22224" s="13">
        <f t="shared" ca="1" si="1131"/>
        <v>2001.7160974309966</v>
      </c>
    </row>
    <row r="22225" spans="3:3">
      <c r="C22225" s="13">
        <f t="shared" ca="1" si="1131"/>
        <v>2010.5978401052505</v>
      </c>
    </row>
    <row r="22226" spans="3:3">
      <c r="C22226" s="13">
        <f t="shared" ca="1" si="1131"/>
        <v>2006.3111266518997</v>
      </c>
    </row>
    <row r="22227" spans="3:3">
      <c r="C22227" s="13">
        <f t="shared" ca="1" si="1131"/>
        <v>1984.9255576456103</v>
      </c>
    </row>
    <row r="22228" spans="3:3">
      <c r="C22228" s="13">
        <f t="shared" ca="1" si="1131"/>
        <v>2007.8801260093978</v>
      </c>
    </row>
    <row r="22229" spans="3:3">
      <c r="C22229" s="13">
        <f t="shared" ca="1" si="1131"/>
        <v>1988.9658409147094</v>
      </c>
    </row>
    <row r="22230" spans="3:3">
      <c r="C22230" s="13">
        <f t="shared" ca="1" si="1131"/>
        <v>1979.1955571272329</v>
      </c>
    </row>
    <row r="22231" spans="3:3">
      <c r="C22231" s="13">
        <f t="shared" ca="1" si="1131"/>
        <v>2007.1116381122579</v>
      </c>
    </row>
    <row r="22232" spans="3:3">
      <c r="C22232" s="13">
        <f t="shared" ref="C22232:C22295" ca="1" si="1132">NORMINV(RAND(),$D$3,$G$3)</f>
        <v>1988.2707238280598</v>
      </c>
    </row>
    <row r="22233" spans="3:3">
      <c r="C22233" s="13">
        <f t="shared" ca="1" si="1132"/>
        <v>2004.8048037795868</v>
      </c>
    </row>
    <row r="22234" spans="3:3">
      <c r="C22234" s="13">
        <f t="shared" ca="1" si="1132"/>
        <v>2002.5236436435873</v>
      </c>
    </row>
    <row r="22235" spans="3:3">
      <c r="C22235" s="13">
        <f t="shared" ca="1" si="1132"/>
        <v>2002.1866460333488</v>
      </c>
    </row>
    <row r="22236" spans="3:3">
      <c r="C22236" s="13">
        <f t="shared" ca="1" si="1132"/>
        <v>2010.194330990219</v>
      </c>
    </row>
    <row r="22237" spans="3:3">
      <c r="C22237" s="13">
        <f t="shared" ca="1" si="1132"/>
        <v>2006.6862938786571</v>
      </c>
    </row>
    <row r="22238" spans="3:3">
      <c r="C22238" s="13">
        <f t="shared" ca="1" si="1132"/>
        <v>2005.7403492163749</v>
      </c>
    </row>
    <row r="22239" spans="3:3">
      <c r="C22239" s="13">
        <f t="shared" ca="1" si="1132"/>
        <v>1991.605453466311</v>
      </c>
    </row>
    <row r="22240" spans="3:3">
      <c r="C22240" s="13">
        <f t="shared" ca="1" si="1132"/>
        <v>2003.1332912324046</v>
      </c>
    </row>
    <row r="22241" spans="3:3">
      <c r="C22241" s="13">
        <f t="shared" ca="1" si="1132"/>
        <v>1991.7620324491484</v>
      </c>
    </row>
    <row r="22242" spans="3:3">
      <c r="C22242" s="13">
        <f t="shared" ca="1" si="1132"/>
        <v>2013.9212531298888</v>
      </c>
    </row>
    <row r="22243" spans="3:3">
      <c r="C22243" s="13">
        <f t="shared" ca="1" si="1132"/>
        <v>1995.532106139618</v>
      </c>
    </row>
    <row r="22244" spans="3:3">
      <c r="C22244" s="13">
        <f t="shared" ca="1" si="1132"/>
        <v>2000.0009341322859</v>
      </c>
    </row>
    <row r="22245" spans="3:3">
      <c r="C22245" s="13">
        <f t="shared" ca="1" si="1132"/>
        <v>1994.7971836703105</v>
      </c>
    </row>
    <row r="22246" spans="3:3">
      <c r="C22246" s="13">
        <f t="shared" ca="1" si="1132"/>
        <v>1986.8295108926152</v>
      </c>
    </row>
    <row r="22247" spans="3:3">
      <c r="C22247" s="13">
        <f t="shared" ca="1" si="1132"/>
        <v>2003.2649316114005</v>
      </c>
    </row>
    <row r="22248" spans="3:3">
      <c r="C22248" s="13">
        <f t="shared" ca="1" si="1132"/>
        <v>2007.653890403589</v>
      </c>
    </row>
    <row r="22249" spans="3:3">
      <c r="C22249" s="13">
        <f t="shared" ca="1" si="1132"/>
        <v>1990.6643333788372</v>
      </c>
    </row>
    <row r="22250" spans="3:3">
      <c r="C22250" s="13">
        <f t="shared" ca="1" si="1132"/>
        <v>2016.2018041201197</v>
      </c>
    </row>
    <row r="22251" spans="3:3">
      <c r="C22251" s="13">
        <f t="shared" ca="1" si="1132"/>
        <v>2003.2911374563323</v>
      </c>
    </row>
    <row r="22252" spans="3:3">
      <c r="C22252" s="13">
        <f t="shared" ca="1" si="1132"/>
        <v>2007.7510844131818</v>
      </c>
    </row>
    <row r="22253" spans="3:3">
      <c r="C22253" s="13">
        <f t="shared" ca="1" si="1132"/>
        <v>1996.893530694414</v>
      </c>
    </row>
    <row r="22254" spans="3:3">
      <c r="C22254" s="13">
        <f t="shared" ca="1" si="1132"/>
        <v>1981.6687561475362</v>
      </c>
    </row>
    <row r="22255" spans="3:3">
      <c r="C22255" s="13">
        <f t="shared" ca="1" si="1132"/>
        <v>2015.6550680683154</v>
      </c>
    </row>
    <row r="22256" spans="3:3">
      <c r="C22256" s="13">
        <f t="shared" ca="1" si="1132"/>
        <v>2014.0529988325045</v>
      </c>
    </row>
    <row r="22257" spans="3:3">
      <c r="C22257" s="13">
        <f t="shared" ca="1" si="1132"/>
        <v>2008.9816458018863</v>
      </c>
    </row>
    <row r="22258" spans="3:3">
      <c r="C22258" s="13">
        <f t="shared" ca="1" si="1132"/>
        <v>2000.1827886831488</v>
      </c>
    </row>
    <row r="22259" spans="3:3">
      <c r="C22259" s="13">
        <f t="shared" ca="1" si="1132"/>
        <v>2008.1546987486829</v>
      </c>
    </row>
    <row r="22260" spans="3:3">
      <c r="C22260" s="13">
        <f t="shared" ca="1" si="1132"/>
        <v>1995.9491579987052</v>
      </c>
    </row>
    <row r="22261" spans="3:3">
      <c r="C22261" s="13">
        <f t="shared" ca="1" si="1132"/>
        <v>2000.4249347191069</v>
      </c>
    </row>
    <row r="22262" spans="3:3">
      <c r="C22262" s="13">
        <f t="shared" ca="1" si="1132"/>
        <v>2019.0093895673699</v>
      </c>
    </row>
    <row r="22263" spans="3:3">
      <c r="C22263" s="13">
        <f t="shared" ca="1" si="1132"/>
        <v>1987.6185495520165</v>
      </c>
    </row>
    <row r="22264" spans="3:3">
      <c r="C22264" s="13">
        <f t="shared" ca="1" si="1132"/>
        <v>2001.8797432830961</v>
      </c>
    </row>
    <row r="22265" spans="3:3">
      <c r="C22265" s="13">
        <f t="shared" ca="1" si="1132"/>
        <v>1989.0150657155589</v>
      </c>
    </row>
    <row r="22266" spans="3:3">
      <c r="C22266" s="13">
        <f t="shared" ca="1" si="1132"/>
        <v>1992.0988122605968</v>
      </c>
    </row>
    <row r="22267" spans="3:3">
      <c r="C22267" s="13">
        <f t="shared" ca="1" si="1132"/>
        <v>1999.0823552707939</v>
      </c>
    </row>
    <row r="22268" spans="3:3">
      <c r="C22268" s="13">
        <f t="shared" ca="1" si="1132"/>
        <v>2009.0417319287915</v>
      </c>
    </row>
    <row r="22269" spans="3:3">
      <c r="C22269" s="13">
        <f t="shared" ca="1" si="1132"/>
        <v>1997.9025130871796</v>
      </c>
    </row>
    <row r="22270" spans="3:3">
      <c r="C22270" s="13">
        <f t="shared" ca="1" si="1132"/>
        <v>2013.6890128303523</v>
      </c>
    </row>
    <row r="22271" spans="3:3">
      <c r="C22271" s="13">
        <f t="shared" ca="1" si="1132"/>
        <v>1989.8455121759173</v>
      </c>
    </row>
    <row r="22272" spans="3:3">
      <c r="C22272" s="13">
        <f t="shared" ca="1" si="1132"/>
        <v>1998.0965404042274</v>
      </c>
    </row>
    <row r="22273" spans="3:3">
      <c r="C22273" s="13">
        <f t="shared" ca="1" si="1132"/>
        <v>2007.7803699072849</v>
      </c>
    </row>
    <row r="22274" spans="3:3">
      <c r="C22274" s="13">
        <f t="shared" ca="1" si="1132"/>
        <v>2009.5956454564978</v>
      </c>
    </row>
    <row r="22275" spans="3:3">
      <c r="C22275" s="13">
        <f t="shared" ca="1" si="1132"/>
        <v>1986.9914536190161</v>
      </c>
    </row>
    <row r="22276" spans="3:3">
      <c r="C22276" s="13">
        <f t="shared" ca="1" si="1132"/>
        <v>1995.7074626178007</v>
      </c>
    </row>
    <row r="22277" spans="3:3">
      <c r="C22277" s="13">
        <f t="shared" ca="1" si="1132"/>
        <v>1994.4161965705941</v>
      </c>
    </row>
    <row r="22278" spans="3:3">
      <c r="C22278" s="13">
        <f t="shared" ca="1" si="1132"/>
        <v>1997.9012866254081</v>
      </c>
    </row>
    <row r="22279" spans="3:3">
      <c r="C22279" s="13">
        <f t="shared" ca="1" si="1132"/>
        <v>1990.2760058029191</v>
      </c>
    </row>
    <row r="22280" spans="3:3">
      <c r="C22280" s="13">
        <f t="shared" ca="1" si="1132"/>
        <v>1985.1792483547429</v>
      </c>
    </row>
    <row r="22281" spans="3:3">
      <c r="C22281" s="13">
        <f t="shared" ca="1" si="1132"/>
        <v>1986.2943303120978</v>
      </c>
    </row>
    <row r="22282" spans="3:3">
      <c r="C22282" s="13">
        <f t="shared" ca="1" si="1132"/>
        <v>1965.4737721557715</v>
      </c>
    </row>
    <row r="22283" spans="3:3">
      <c r="C22283" s="13">
        <f t="shared" ca="1" si="1132"/>
        <v>2010.1640305755759</v>
      </c>
    </row>
    <row r="22284" spans="3:3">
      <c r="C22284" s="13">
        <f t="shared" ca="1" si="1132"/>
        <v>1993.8757164988174</v>
      </c>
    </row>
    <row r="22285" spans="3:3">
      <c r="C22285" s="13">
        <f t="shared" ca="1" si="1132"/>
        <v>2002.94546064982</v>
      </c>
    </row>
    <row r="22286" spans="3:3">
      <c r="C22286" s="13">
        <f t="shared" ca="1" si="1132"/>
        <v>2004.7020340403867</v>
      </c>
    </row>
    <row r="22287" spans="3:3">
      <c r="C22287" s="13">
        <f t="shared" ca="1" si="1132"/>
        <v>1995.9687477287709</v>
      </c>
    </row>
    <row r="22288" spans="3:3">
      <c r="C22288" s="13">
        <f t="shared" ca="1" si="1132"/>
        <v>1980.9913948995161</v>
      </c>
    </row>
    <row r="22289" spans="3:3">
      <c r="C22289" s="13">
        <f t="shared" ca="1" si="1132"/>
        <v>2003.6410005259636</v>
      </c>
    </row>
    <row r="22290" spans="3:3">
      <c r="C22290" s="13">
        <f t="shared" ca="1" si="1132"/>
        <v>2005.4677105841574</v>
      </c>
    </row>
    <row r="22291" spans="3:3">
      <c r="C22291" s="13">
        <f t="shared" ca="1" si="1132"/>
        <v>1982.8794830154898</v>
      </c>
    </row>
    <row r="22292" spans="3:3">
      <c r="C22292" s="13">
        <f t="shared" ca="1" si="1132"/>
        <v>2009.5540724931377</v>
      </c>
    </row>
    <row r="22293" spans="3:3">
      <c r="C22293" s="13">
        <f t="shared" ca="1" si="1132"/>
        <v>1997.6012278179942</v>
      </c>
    </row>
    <row r="22294" spans="3:3">
      <c r="C22294" s="13">
        <f t="shared" ca="1" si="1132"/>
        <v>1997.6839967409865</v>
      </c>
    </row>
    <row r="22295" spans="3:3">
      <c r="C22295" s="13">
        <f t="shared" ca="1" si="1132"/>
        <v>2003.5956461848343</v>
      </c>
    </row>
    <row r="22296" spans="3:3">
      <c r="C22296" s="13">
        <f t="shared" ref="C22296:C22359" ca="1" si="1133">NORMINV(RAND(),$D$3,$G$3)</f>
        <v>1985.9223359376026</v>
      </c>
    </row>
    <row r="22297" spans="3:3">
      <c r="C22297" s="13">
        <f t="shared" ca="1" si="1133"/>
        <v>2009.6528290135602</v>
      </c>
    </row>
    <row r="22298" spans="3:3">
      <c r="C22298" s="13">
        <f t="shared" ca="1" si="1133"/>
        <v>2012.1146663317891</v>
      </c>
    </row>
    <row r="22299" spans="3:3">
      <c r="C22299" s="13">
        <f t="shared" ca="1" si="1133"/>
        <v>2006.1810031442342</v>
      </c>
    </row>
    <row r="22300" spans="3:3">
      <c r="C22300" s="13">
        <f t="shared" ca="1" si="1133"/>
        <v>1988.7252042875787</v>
      </c>
    </row>
    <row r="22301" spans="3:3">
      <c r="C22301" s="13">
        <f t="shared" ca="1" si="1133"/>
        <v>2017.2101099344318</v>
      </c>
    </row>
    <row r="22302" spans="3:3">
      <c r="C22302" s="13">
        <f t="shared" ca="1" si="1133"/>
        <v>1994.9661003607584</v>
      </c>
    </row>
    <row r="22303" spans="3:3">
      <c r="C22303" s="13">
        <f t="shared" ca="1" si="1133"/>
        <v>1994.7758204379952</v>
      </c>
    </row>
    <row r="22304" spans="3:3">
      <c r="C22304" s="13">
        <f t="shared" ca="1" si="1133"/>
        <v>2002.1638944724455</v>
      </c>
    </row>
    <row r="22305" spans="3:3">
      <c r="C22305" s="13">
        <f t="shared" ca="1" si="1133"/>
        <v>2010.4036667287426</v>
      </c>
    </row>
    <row r="22306" spans="3:3">
      <c r="C22306" s="13">
        <f t="shared" ca="1" si="1133"/>
        <v>1997.377720749779</v>
      </c>
    </row>
    <row r="22307" spans="3:3">
      <c r="C22307" s="13">
        <f t="shared" ca="1" si="1133"/>
        <v>2012.1834058038064</v>
      </c>
    </row>
    <row r="22308" spans="3:3">
      <c r="C22308" s="13">
        <f t="shared" ca="1" si="1133"/>
        <v>2003.4662784199795</v>
      </c>
    </row>
    <row r="22309" spans="3:3">
      <c r="C22309" s="13">
        <f t="shared" ca="1" si="1133"/>
        <v>2000.6207946351465</v>
      </c>
    </row>
    <row r="22310" spans="3:3">
      <c r="C22310" s="13">
        <f t="shared" ca="1" si="1133"/>
        <v>1999.7746025377555</v>
      </c>
    </row>
    <row r="22311" spans="3:3">
      <c r="C22311" s="13">
        <f t="shared" ca="1" si="1133"/>
        <v>2003.9892873217211</v>
      </c>
    </row>
    <row r="22312" spans="3:3">
      <c r="C22312" s="13">
        <f t="shared" ca="1" si="1133"/>
        <v>2012.0379431503532</v>
      </c>
    </row>
    <row r="22313" spans="3:3">
      <c r="C22313" s="13">
        <f t="shared" ca="1" si="1133"/>
        <v>2008.8463765462002</v>
      </c>
    </row>
    <row r="22314" spans="3:3">
      <c r="C22314" s="13">
        <f t="shared" ca="1" si="1133"/>
        <v>2005.346803453851</v>
      </c>
    </row>
    <row r="22315" spans="3:3">
      <c r="C22315" s="13">
        <f t="shared" ca="1" si="1133"/>
        <v>2000.8777387540545</v>
      </c>
    </row>
    <row r="22316" spans="3:3">
      <c r="C22316" s="13">
        <f t="shared" ca="1" si="1133"/>
        <v>2020.992947696582</v>
      </c>
    </row>
    <row r="22317" spans="3:3">
      <c r="C22317" s="13">
        <f t="shared" ca="1" si="1133"/>
        <v>2010.4121144854248</v>
      </c>
    </row>
    <row r="22318" spans="3:3">
      <c r="C22318" s="13">
        <f t="shared" ca="1" si="1133"/>
        <v>2005.5873080237616</v>
      </c>
    </row>
    <row r="22319" spans="3:3">
      <c r="C22319" s="13">
        <f t="shared" ca="1" si="1133"/>
        <v>1999.4809208007759</v>
      </c>
    </row>
    <row r="22320" spans="3:3">
      <c r="C22320" s="13">
        <f t="shared" ca="1" si="1133"/>
        <v>1986.3541783899093</v>
      </c>
    </row>
    <row r="22321" spans="3:3">
      <c r="C22321" s="13">
        <f t="shared" ca="1" si="1133"/>
        <v>2000.9583204441419</v>
      </c>
    </row>
    <row r="22322" spans="3:3">
      <c r="C22322" s="13">
        <f t="shared" ca="1" si="1133"/>
        <v>2012.0978113536053</v>
      </c>
    </row>
    <row r="22323" spans="3:3">
      <c r="C22323" s="13">
        <f t="shared" ca="1" si="1133"/>
        <v>2019.2120572795466</v>
      </c>
    </row>
    <row r="22324" spans="3:3">
      <c r="C22324" s="13">
        <f t="shared" ca="1" si="1133"/>
        <v>1995.0999697130683</v>
      </c>
    </row>
    <row r="22325" spans="3:3">
      <c r="C22325" s="13">
        <f t="shared" ca="1" si="1133"/>
        <v>2003.2551179505028</v>
      </c>
    </row>
    <row r="22326" spans="3:3">
      <c r="C22326" s="13">
        <f t="shared" ca="1" si="1133"/>
        <v>2003.7183139413135</v>
      </c>
    </row>
    <row r="22327" spans="3:3">
      <c r="C22327" s="13">
        <f t="shared" ca="1" si="1133"/>
        <v>1988.9636637454435</v>
      </c>
    </row>
    <row r="22328" spans="3:3">
      <c r="C22328" s="13">
        <f t="shared" ca="1" si="1133"/>
        <v>2003.1339455554653</v>
      </c>
    </row>
    <row r="22329" spans="3:3">
      <c r="C22329" s="13">
        <f t="shared" ca="1" si="1133"/>
        <v>2002.076741695048</v>
      </c>
    </row>
    <row r="22330" spans="3:3">
      <c r="C22330" s="13">
        <f t="shared" ca="1" si="1133"/>
        <v>2009.7883093072376</v>
      </c>
    </row>
    <row r="22331" spans="3:3">
      <c r="C22331" s="13">
        <f t="shared" ca="1" si="1133"/>
        <v>1998.2756926715074</v>
      </c>
    </row>
    <row r="22332" spans="3:3">
      <c r="C22332" s="13">
        <f t="shared" ca="1" si="1133"/>
        <v>1996.9625317648592</v>
      </c>
    </row>
    <row r="22333" spans="3:3">
      <c r="C22333" s="13">
        <f t="shared" ca="1" si="1133"/>
        <v>1982.2903150356383</v>
      </c>
    </row>
    <row r="22334" spans="3:3">
      <c r="C22334" s="13">
        <f t="shared" ca="1" si="1133"/>
        <v>1982.9937484145182</v>
      </c>
    </row>
    <row r="22335" spans="3:3">
      <c r="C22335" s="13">
        <f t="shared" ca="1" si="1133"/>
        <v>2013.9647389224469</v>
      </c>
    </row>
    <row r="22336" spans="3:3">
      <c r="C22336" s="13">
        <f t="shared" ca="1" si="1133"/>
        <v>1994.811922326259</v>
      </c>
    </row>
    <row r="22337" spans="3:3">
      <c r="C22337" s="13">
        <f t="shared" ca="1" si="1133"/>
        <v>1982.0074157371048</v>
      </c>
    </row>
    <row r="22338" spans="3:3">
      <c r="C22338" s="13">
        <f t="shared" ca="1" si="1133"/>
        <v>2004.7259609957227</v>
      </c>
    </row>
    <row r="22339" spans="3:3">
      <c r="C22339" s="13">
        <f t="shared" ca="1" si="1133"/>
        <v>1996.5352203320892</v>
      </c>
    </row>
    <row r="22340" spans="3:3">
      <c r="C22340" s="13">
        <f t="shared" ca="1" si="1133"/>
        <v>1994.7501335730963</v>
      </c>
    </row>
    <row r="22341" spans="3:3">
      <c r="C22341" s="13">
        <f t="shared" ca="1" si="1133"/>
        <v>2008.6871399425318</v>
      </c>
    </row>
    <row r="22342" spans="3:3">
      <c r="C22342" s="13">
        <f t="shared" ca="1" si="1133"/>
        <v>1994.591195213555</v>
      </c>
    </row>
    <row r="22343" spans="3:3">
      <c r="C22343" s="13">
        <f t="shared" ca="1" si="1133"/>
        <v>1992.3333982025194</v>
      </c>
    </row>
    <row r="22344" spans="3:3">
      <c r="C22344" s="13">
        <f t="shared" ca="1" si="1133"/>
        <v>1997.3095542533079</v>
      </c>
    </row>
    <row r="22345" spans="3:3">
      <c r="C22345" s="13">
        <f t="shared" ca="1" si="1133"/>
        <v>2011.8610005944786</v>
      </c>
    </row>
    <row r="22346" spans="3:3">
      <c r="C22346" s="13">
        <f t="shared" ca="1" si="1133"/>
        <v>2000.0539194865928</v>
      </c>
    </row>
    <row r="22347" spans="3:3">
      <c r="C22347" s="13">
        <f t="shared" ca="1" si="1133"/>
        <v>2003.71705069169</v>
      </c>
    </row>
    <row r="22348" spans="3:3">
      <c r="C22348" s="13">
        <f t="shared" ca="1" si="1133"/>
        <v>1977.4327635748402</v>
      </c>
    </row>
    <row r="22349" spans="3:3">
      <c r="C22349" s="13">
        <f t="shared" ca="1" si="1133"/>
        <v>2011.4724717517693</v>
      </c>
    </row>
    <row r="22350" spans="3:3">
      <c r="C22350" s="13">
        <f t="shared" ca="1" si="1133"/>
        <v>2005.714456513861</v>
      </c>
    </row>
    <row r="22351" spans="3:3">
      <c r="C22351" s="13">
        <f t="shared" ca="1" si="1133"/>
        <v>1994.8140937126989</v>
      </c>
    </row>
    <row r="22352" spans="3:3">
      <c r="C22352" s="13">
        <f t="shared" ca="1" si="1133"/>
        <v>1989.7400722276966</v>
      </c>
    </row>
    <row r="22353" spans="3:3">
      <c r="C22353" s="13">
        <f t="shared" ca="1" si="1133"/>
        <v>1995.993755947585</v>
      </c>
    </row>
    <row r="22354" spans="3:3">
      <c r="C22354" s="13">
        <f t="shared" ca="1" si="1133"/>
        <v>1984.7495372910112</v>
      </c>
    </row>
    <row r="22355" spans="3:3">
      <c r="C22355" s="13">
        <f t="shared" ca="1" si="1133"/>
        <v>1997.8772059694127</v>
      </c>
    </row>
    <row r="22356" spans="3:3">
      <c r="C22356" s="13">
        <f t="shared" ca="1" si="1133"/>
        <v>2001.4614624433864</v>
      </c>
    </row>
    <row r="22357" spans="3:3">
      <c r="C22357" s="13">
        <f t="shared" ca="1" si="1133"/>
        <v>1984.5336649180235</v>
      </c>
    </row>
    <row r="22358" spans="3:3">
      <c r="C22358" s="13">
        <f t="shared" ca="1" si="1133"/>
        <v>2005.1797460069167</v>
      </c>
    </row>
    <row r="22359" spans="3:3">
      <c r="C22359" s="13">
        <f t="shared" ca="1" si="1133"/>
        <v>1992.649198477221</v>
      </c>
    </row>
    <row r="22360" spans="3:3">
      <c r="C22360" s="13">
        <f t="shared" ref="C22360:C22423" ca="1" si="1134">NORMINV(RAND(),$D$3,$G$3)</f>
        <v>2020.6887291464786</v>
      </c>
    </row>
    <row r="22361" spans="3:3">
      <c r="C22361" s="13">
        <f t="shared" ca="1" si="1134"/>
        <v>1998.9758345741457</v>
      </c>
    </row>
    <row r="22362" spans="3:3">
      <c r="C22362" s="13">
        <f t="shared" ca="1" si="1134"/>
        <v>2005.5847556952981</v>
      </c>
    </row>
    <row r="22363" spans="3:3">
      <c r="C22363" s="13">
        <f t="shared" ca="1" si="1134"/>
        <v>1998.7528959479612</v>
      </c>
    </row>
    <row r="22364" spans="3:3">
      <c r="C22364" s="13">
        <f t="shared" ca="1" si="1134"/>
        <v>2005.1900710349184</v>
      </c>
    </row>
    <row r="22365" spans="3:3">
      <c r="C22365" s="13">
        <f t="shared" ca="1" si="1134"/>
        <v>2007.2638185773592</v>
      </c>
    </row>
    <row r="22366" spans="3:3">
      <c r="C22366" s="13">
        <f t="shared" ca="1" si="1134"/>
        <v>2015.5634157626237</v>
      </c>
    </row>
    <row r="22367" spans="3:3">
      <c r="C22367" s="13">
        <f t="shared" ca="1" si="1134"/>
        <v>1982.306643140186</v>
      </c>
    </row>
    <row r="22368" spans="3:3">
      <c r="C22368" s="13">
        <f t="shared" ca="1" si="1134"/>
        <v>1993.8620960815319</v>
      </c>
    </row>
    <row r="22369" spans="3:3">
      <c r="C22369" s="13">
        <f t="shared" ca="1" si="1134"/>
        <v>2007.3066956050566</v>
      </c>
    </row>
    <row r="22370" spans="3:3">
      <c r="C22370" s="13">
        <f t="shared" ca="1" si="1134"/>
        <v>2001.3239109999035</v>
      </c>
    </row>
    <row r="22371" spans="3:3">
      <c r="C22371" s="13">
        <f t="shared" ca="1" si="1134"/>
        <v>1997.0177242273971</v>
      </c>
    </row>
    <row r="22372" spans="3:3">
      <c r="C22372" s="13">
        <f t="shared" ca="1" si="1134"/>
        <v>2018.5622146841833</v>
      </c>
    </row>
    <row r="22373" spans="3:3">
      <c r="C22373" s="13">
        <f t="shared" ca="1" si="1134"/>
        <v>1998.1393450117268</v>
      </c>
    </row>
    <row r="22374" spans="3:3">
      <c r="C22374" s="13">
        <f t="shared" ca="1" si="1134"/>
        <v>2013.4525437830432</v>
      </c>
    </row>
    <row r="22375" spans="3:3">
      <c r="C22375" s="13">
        <f t="shared" ca="1" si="1134"/>
        <v>2010.9179019001865</v>
      </c>
    </row>
    <row r="22376" spans="3:3">
      <c r="C22376" s="13">
        <f t="shared" ca="1" si="1134"/>
        <v>1984.062634167642</v>
      </c>
    </row>
    <row r="22377" spans="3:3">
      <c r="C22377" s="13">
        <f t="shared" ca="1" si="1134"/>
        <v>2001.1822961396072</v>
      </c>
    </row>
    <row r="22378" spans="3:3">
      <c r="C22378" s="13">
        <f t="shared" ca="1" si="1134"/>
        <v>1997.9101116854283</v>
      </c>
    </row>
    <row r="22379" spans="3:3">
      <c r="C22379" s="13">
        <f t="shared" ca="1" si="1134"/>
        <v>2007.9063704835221</v>
      </c>
    </row>
    <row r="22380" spans="3:3">
      <c r="C22380" s="13">
        <f t="shared" ca="1" si="1134"/>
        <v>2011.7681694010562</v>
      </c>
    </row>
    <row r="22381" spans="3:3">
      <c r="C22381" s="13">
        <f t="shared" ca="1" si="1134"/>
        <v>2007.1804960443264</v>
      </c>
    </row>
    <row r="22382" spans="3:3">
      <c r="C22382" s="13">
        <f t="shared" ca="1" si="1134"/>
        <v>1980.1453093258403</v>
      </c>
    </row>
    <row r="22383" spans="3:3">
      <c r="C22383" s="13">
        <f t="shared" ca="1" si="1134"/>
        <v>1999.3812039830329</v>
      </c>
    </row>
    <row r="22384" spans="3:3">
      <c r="C22384" s="13">
        <f t="shared" ca="1" si="1134"/>
        <v>1992.0699189048073</v>
      </c>
    </row>
    <row r="22385" spans="3:3">
      <c r="C22385" s="13">
        <f t="shared" ca="1" si="1134"/>
        <v>2008.4279024284253</v>
      </c>
    </row>
    <row r="22386" spans="3:3">
      <c r="C22386" s="13">
        <f t="shared" ca="1" si="1134"/>
        <v>1995.6575048792981</v>
      </c>
    </row>
    <row r="22387" spans="3:3">
      <c r="C22387" s="13">
        <f t="shared" ca="1" si="1134"/>
        <v>2000.4734847525488</v>
      </c>
    </row>
    <row r="22388" spans="3:3">
      <c r="C22388" s="13">
        <f t="shared" ca="1" si="1134"/>
        <v>2009.2023406835985</v>
      </c>
    </row>
    <row r="22389" spans="3:3">
      <c r="C22389" s="13">
        <f t="shared" ca="1" si="1134"/>
        <v>1993.7268837283955</v>
      </c>
    </row>
    <row r="22390" spans="3:3">
      <c r="C22390" s="13">
        <f t="shared" ca="1" si="1134"/>
        <v>2013.9597222704181</v>
      </c>
    </row>
    <row r="22391" spans="3:3">
      <c r="C22391" s="13">
        <f t="shared" ca="1" si="1134"/>
        <v>1986.0142931155672</v>
      </c>
    </row>
    <row r="22392" spans="3:3">
      <c r="C22392" s="13">
        <f t="shared" ca="1" si="1134"/>
        <v>1992.0700594117654</v>
      </c>
    </row>
    <row r="22393" spans="3:3">
      <c r="C22393" s="13">
        <f t="shared" ca="1" si="1134"/>
        <v>2009.8341694974415</v>
      </c>
    </row>
    <row r="22394" spans="3:3">
      <c r="C22394" s="13">
        <f t="shared" ca="1" si="1134"/>
        <v>2007.8324414616493</v>
      </c>
    </row>
    <row r="22395" spans="3:3">
      <c r="C22395" s="13">
        <f t="shared" ca="1" si="1134"/>
        <v>1998.8403916653683</v>
      </c>
    </row>
    <row r="22396" spans="3:3">
      <c r="C22396" s="13">
        <f t="shared" ca="1" si="1134"/>
        <v>2004.6137177387436</v>
      </c>
    </row>
    <row r="22397" spans="3:3">
      <c r="C22397" s="13">
        <f t="shared" ca="1" si="1134"/>
        <v>2010.6974534652049</v>
      </c>
    </row>
    <row r="22398" spans="3:3">
      <c r="C22398" s="13">
        <f t="shared" ca="1" si="1134"/>
        <v>2001.5959421663067</v>
      </c>
    </row>
    <row r="22399" spans="3:3">
      <c r="C22399" s="13">
        <f t="shared" ca="1" si="1134"/>
        <v>1977.5106829633737</v>
      </c>
    </row>
    <row r="22400" spans="3:3">
      <c r="C22400" s="13">
        <f t="shared" ca="1" si="1134"/>
        <v>1994.9285337620813</v>
      </c>
    </row>
    <row r="22401" spans="3:3">
      <c r="C22401" s="13">
        <f t="shared" ca="1" si="1134"/>
        <v>1993.4090179877619</v>
      </c>
    </row>
    <row r="22402" spans="3:3">
      <c r="C22402" s="13">
        <f t="shared" ca="1" si="1134"/>
        <v>2017.4175617916501</v>
      </c>
    </row>
    <row r="22403" spans="3:3">
      <c r="C22403" s="13">
        <f t="shared" ca="1" si="1134"/>
        <v>1988.4855434355109</v>
      </c>
    </row>
    <row r="22404" spans="3:3">
      <c r="C22404" s="13">
        <f t="shared" ca="1" si="1134"/>
        <v>1997.5184948503036</v>
      </c>
    </row>
    <row r="22405" spans="3:3">
      <c r="C22405" s="13">
        <f t="shared" ca="1" si="1134"/>
        <v>2020.5580699944835</v>
      </c>
    </row>
    <row r="22406" spans="3:3">
      <c r="C22406" s="13">
        <f t="shared" ca="1" si="1134"/>
        <v>2000.2307320925429</v>
      </c>
    </row>
    <row r="22407" spans="3:3">
      <c r="C22407" s="13">
        <f t="shared" ca="1" si="1134"/>
        <v>1995.2972120330935</v>
      </c>
    </row>
    <row r="22408" spans="3:3">
      <c r="C22408" s="13">
        <f t="shared" ca="1" si="1134"/>
        <v>2008.3523475745576</v>
      </c>
    </row>
    <row r="22409" spans="3:3">
      <c r="C22409" s="13">
        <f t="shared" ca="1" si="1134"/>
        <v>1989.0953955172013</v>
      </c>
    </row>
    <row r="22410" spans="3:3">
      <c r="C22410" s="13">
        <f t="shared" ca="1" si="1134"/>
        <v>1988.2878548177421</v>
      </c>
    </row>
    <row r="22411" spans="3:3">
      <c r="C22411" s="13">
        <f t="shared" ca="1" si="1134"/>
        <v>2013.009606975108</v>
      </c>
    </row>
    <row r="22412" spans="3:3">
      <c r="C22412" s="13">
        <f t="shared" ca="1" si="1134"/>
        <v>1992.1760343384301</v>
      </c>
    </row>
    <row r="22413" spans="3:3">
      <c r="C22413" s="13">
        <f t="shared" ca="1" si="1134"/>
        <v>1982.6252731796264</v>
      </c>
    </row>
    <row r="22414" spans="3:3">
      <c r="C22414" s="13">
        <f t="shared" ca="1" si="1134"/>
        <v>1979.479242418988</v>
      </c>
    </row>
    <row r="22415" spans="3:3">
      <c r="C22415" s="13">
        <f t="shared" ca="1" si="1134"/>
        <v>1999.4841090392094</v>
      </c>
    </row>
    <row r="22416" spans="3:3">
      <c r="C22416" s="13">
        <f t="shared" ca="1" si="1134"/>
        <v>1995.2283617752462</v>
      </c>
    </row>
    <row r="22417" spans="3:3">
      <c r="C22417" s="13">
        <f t="shared" ca="1" si="1134"/>
        <v>2010.0504498946118</v>
      </c>
    </row>
    <row r="22418" spans="3:3">
      <c r="C22418" s="13">
        <f t="shared" ca="1" si="1134"/>
        <v>1991.8443805714899</v>
      </c>
    </row>
    <row r="22419" spans="3:3">
      <c r="C22419" s="13">
        <f t="shared" ca="1" si="1134"/>
        <v>2009.7635478495692</v>
      </c>
    </row>
    <row r="22420" spans="3:3">
      <c r="C22420" s="13">
        <f t="shared" ca="1" si="1134"/>
        <v>1997.6528194651655</v>
      </c>
    </row>
    <row r="22421" spans="3:3">
      <c r="C22421" s="13">
        <f t="shared" ca="1" si="1134"/>
        <v>2022.5400605084828</v>
      </c>
    </row>
    <row r="22422" spans="3:3">
      <c r="C22422" s="13">
        <f t="shared" ca="1" si="1134"/>
        <v>2013.6940521773665</v>
      </c>
    </row>
    <row r="22423" spans="3:3">
      <c r="C22423" s="13">
        <f t="shared" ca="1" si="1134"/>
        <v>1994.7721727312364</v>
      </c>
    </row>
    <row r="22424" spans="3:3">
      <c r="C22424" s="13">
        <f t="shared" ref="C22424:C22487" ca="1" si="1135">NORMINV(RAND(),$D$3,$G$3)</f>
        <v>1992.4832360136861</v>
      </c>
    </row>
    <row r="22425" spans="3:3">
      <c r="C22425" s="13">
        <f t="shared" ca="1" si="1135"/>
        <v>2010.4445997622636</v>
      </c>
    </row>
    <row r="22426" spans="3:3">
      <c r="C22426" s="13">
        <f t="shared" ca="1" si="1135"/>
        <v>1988.3371006408202</v>
      </c>
    </row>
    <row r="22427" spans="3:3">
      <c r="C22427" s="13">
        <f t="shared" ca="1" si="1135"/>
        <v>2005.6981157997657</v>
      </c>
    </row>
    <row r="22428" spans="3:3">
      <c r="C22428" s="13">
        <f t="shared" ca="1" si="1135"/>
        <v>1998.4487734573336</v>
      </c>
    </row>
    <row r="22429" spans="3:3">
      <c r="C22429" s="13">
        <f t="shared" ca="1" si="1135"/>
        <v>1991.8787446283657</v>
      </c>
    </row>
    <row r="22430" spans="3:3">
      <c r="C22430" s="13">
        <f t="shared" ca="1" si="1135"/>
        <v>1989.8319570230658</v>
      </c>
    </row>
    <row r="22431" spans="3:3">
      <c r="C22431" s="13">
        <f t="shared" ca="1" si="1135"/>
        <v>1988.902413968452</v>
      </c>
    </row>
    <row r="22432" spans="3:3">
      <c r="C22432" s="13">
        <f t="shared" ca="1" si="1135"/>
        <v>1995.3808457762407</v>
      </c>
    </row>
    <row r="22433" spans="3:3">
      <c r="C22433" s="13">
        <f t="shared" ca="1" si="1135"/>
        <v>1993.2258706846028</v>
      </c>
    </row>
    <row r="22434" spans="3:3">
      <c r="C22434" s="13">
        <f t="shared" ca="1" si="1135"/>
        <v>2006.8982336544452</v>
      </c>
    </row>
    <row r="22435" spans="3:3">
      <c r="C22435" s="13">
        <f t="shared" ca="1" si="1135"/>
        <v>1998.6238549964694</v>
      </c>
    </row>
    <row r="22436" spans="3:3">
      <c r="C22436" s="13">
        <f t="shared" ca="1" si="1135"/>
        <v>1998.730997507706</v>
      </c>
    </row>
    <row r="22437" spans="3:3">
      <c r="C22437" s="13">
        <f t="shared" ca="1" si="1135"/>
        <v>2025.1932438760575</v>
      </c>
    </row>
    <row r="22438" spans="3:3">
      <c r="C22438" s="13">
        <f t="shared" ca="1" si="1135"/>
        <v>1993.3280511291443</v>
      </c>
    </row>
    <row r="22439" spans="3:3">
      <c r="C22439" s="13">
        <f t="shared" ca="1" si="1135"/>
        <v>1990.0949416902813</v>
      </c>
    </row>
    <row r="22440" spans="3:3">
      <c r="C22440" s="13">
        <f t="shared" ca="1" si="1135"/>
        <v>1986.3922811261759</v>
      </c>
    </row>
    <row r="22441" spans="3:3">
      <c r="C22441" s="13">
        <f t="shared" ca="1" si="1135"/>
        <v>2021.390453629067</v>
      </c>
    </row>
    <row r="22442" spans="3:3">
      <c r="C22442" s="13">
        <f t="shared" ca="1" si="1135"/>
        <v>2005.4622782832344</v>
      </c>
    </row>
    <row r="22443" spans="3:3">
      <c r="C22443" s="13">
        <f t="shared" ca="1" si="1135"/>
        <v>1995.1625419685236</v>
      </c>
    </row>
    <row r="22444" spans="3:3">
      <c r="C22444" s="13">
        <f t="shared" ca="1" si="1135"/>
        <v>1986.2623221555641</v>
      </c>
    </row>
    <row r="22445" spans="3:3">
      <c r="C22445" s="13">
        <f t="shared" ca="1" si="1135"/>
        <v>1978.5940523403572</v>
      </c>
    </row>
    <row r="22446" spans="3:3">
      <c r="C22446" s="13">
        <f t="shared" ca="1" si="1135"/>
        <v>2010.1549884716494</v>
      </c>
    </row>
    <row r="22447" spans="3:3">
      <c r="C22447" s="13">
        <f t="shared" ca="1" si="1135"/>
        <v>2003.8596340318782</v>
      </c>
    </row>
    <row r="22448" spans="3:3">
      <c r="C22448" s="13">
        <f t="shared" ca="1" si="1135"/>
        <v>1996.0400950955875</v>
      </c>
    </row>
    <row r="22449" spans="3:3">
      <c r="C22449" s="13">
        <f t="shared" ca="1" si="1135"/>
        <v>2015.8657057803828</v>
      </c>
    </row>
    <row r="22450" spans="3:3">
      <c r="C22450" s="13">
        <f t="shared" ca="1" si="1135"/>
        <v>2003.8676150337969</v>
      </c>
    </row>
    <row r="22451" spans="3:3">
      <c r="C22451" s="13">
        <f t="shared" ca="1" si="1135"/>
        <v>2010.6491891782064</v>
      </c>
    </row>
    <row r="22452" spans="3:3">
      <c r="C22452" s="13">
        <f t="shared" ca="1" si="1135"/>
        <v>2000.5101912365728</v>
      </c>
    </row>
    <row r="22453" spans="3:3">
      <c r="C22453" s="13">
        <f t="shared" ca="1" si="1135"/>
        <v>1994.362690265644</v>
      </c>
    </row>
    <row r="22454" spans="3:3">
      <c r="C22454" s="13">
        <f t="shared" ca="1" si="1135"/>
        <v>1993.6951104590689</v>
      </c>
    </row>
    <row r="22455" spans="3:3">
      <c r="C22455" s="13">
        <f t="shared" ca="1" si="1135"/>
        <v>2017.9539202036767</v>
      </c>
    </row>
    <row r="22456" spans="3:3">
      <c r="C22456" s="13">
        <f t="shared" ca="1" si="1135"/>
        <v>1998.0460586738416</v>
      </c>
    </row>
    <row r="22457" spans="3:3">
      <c r="C22457" s="13">
        <f t="shared" ca="1" si="1135"/>
        <v>1998.724527078974</v>
      </c>
    </row>
    <row r="22458" spans="3:3">
      <c r="C22458" s="13">
        <f t="shared" ca="1" si="1135"/>
        <v>2005.7555655427609</v>
      </c>
    </row>
    <row r="22459" spans="3:3">
      <c r="C22459" s="13">
        <f t="shared" ca="1" si="1135"/>
        <v>2003.4871760871549</v>
      </c>
    </row>
    <row r="22460" spans="3:3">
      <c r="C22460" s="13">
        <f t="shared" ca="1" si="1135"/>
        <v>2002.1755015826657</v>
      </c>
    </row>
    <row r="22461" spans="3:3">
      <c r="C22461" s="13">
        <f t="shared" ca="1" si="1135"/>
        <v>1979.0077989366466</v>
      </c>
    </row>
    <row r="22462" spans="3:3">
      <c r="C22462" s="13">
        <f t="shared" ca="1" si="1135"/>
        <v>1995.5531903416722</v>
      </c>
    </row>
    <row r="22463" spans="3:3">
      <c r="C22463" s="13">
        <f t="shared" ca="1" si="1135"/>
        <v>1995.3959285639251</v>
      </c>
    </row>
    <row r="22464" spans="3:3">
      <c r="C22464" s="13">
        <f t="shared" ca="1" si="1135"/>
        <v>1997.3881189667127</v>
      </c>
    </row>
    <row r="22465" spans="3:3">
      <c r="C22465" s="13">
        <f t="shared" ca="1" si="1135"/>
        <v>2007.0210725505326</v>
      </c>
    </row>
    <row r="22466" spans="3:3">
      <c r="C22466" s="13">
        <f t="shared" ca="1" si="1135"/>
        <v>1998.7018530484484</v>
      </c>
    </row>
    <row r="22467" spans="3:3">
      <c r="C22467" s="13">
        <f t="shared" ca="1" si="1135"/>
        <v>2012.1319241427059</v>
      </c>
    </row>
    <row r="22468" spans="3:3">
      <c r="C22468" s="13">
        <f t="shared" ca="1" si="1135"/>
        <v>1988.2132635979656</v>
      </c>
    </row>
    <row r="22469" spans="3:3">
      <c r="C22469" s="13">
        <f t="shared" ca="1" si="1135"/>
        <v>2003.8796549051933</v>
      </c>
    </row>
    <row r="22470" spans="3:3">
      <c r="C22470" s="13">
        <f t="shared" ca="1" si="1135"/>
        <v>1998.522509063795</v>
      </c>
    </row>
    <row r="22471" spans="3:3">
      <c r="C22471" s="13">
        <f t="shared" ca="1" si="1135"/>
        <v>2005.9630288028461</v>
      </c>
    </row>
    <row r="22472" spans="3:3">
      <c r="C22472" s="13">
        <f t="shared" ca="1" si="1135"/>
        <v>2001.5836503848102</v>
      </c>
    </row>
    <row r="22473" spans="3:3">
      <c r="C22473" s="13">
        <f t="shared" ca="1" si="1135"/>
        <v>2000.473894674938</v>
      </c>
    </row>
    <row r="22474" spans="3:3">
      <c r="C22474" s="13">
        <f t="shared" ca="1" si="1135"/>
        <v>1994.4475792034689</v>
      </c>
    </row>
    <row r="22475" spans="3:3">
      <c r="C22475" s="13">
        <f t="shared" ca="1" si="1135"/>
        <v>2005.0649930947664</v>
      </c>
    </row>
    <row r="22476" spans="3:3">
      <c r="C22476" s="13">
        <f t="shared" ca="1" si="1135"/>
        <v>2019.5467996825896</v>
      </c>
    </row>
    <row r="22477" spans="3:3">
      <c r="C22477" s="13">
        <f t="shared" ca="1" si="1135"/>
        <v>1997.3716976808248</v>
      </c>
    </row>
    <row r="22478" spans="3:3">
      <c r="C22478" s="13">
        <f t="shared" ca="1" si="1135"/>
        <v>1985.22938721419</v>
      </c>
    </row>
    <row r="22479" spans="3:3">
      <c r="C22479" s="13">
        <f t="shared" ca="1" si="1135"/>
        <v>2002.5324533013563</v>
      </c>
    </row>
    <row r="22480" spans="3:3">
      <c r="C22480" s="13">
        <f t="shared" ca="1" si="1135"/>
        <v>2001.8860333616403</v>
      </c>
    </row>
    <row r="22481" spans="3:3">
      <c r="C22481" s="13">
        <f t="shared" ca="1" si="1135"/>
        <v>2023.7229393813745</v>
      </c>
    </row>
    <row r="22482" spans="3:3">
      <c r="C22482" s="13">
        <f t="shared" ca="1" si="1135"/>
        <v>1996.3070678756408</v>
      </c>
    </row>
    <row r="22483" spans="3:3">
      <c r="C22483" s="13">
        <f t="shared" ca="1" si="1135"/>
        <v>2004.9894382376556</v>
      </c>
    </row>
    <row r="22484" spans="3:3">
      <c r="C22484" s="13">
        <f t="shared" ca="1" si="1135"/>
        <v>2003.919183723106</v>
      </c>
    </row>
    <row r="22485" spans="3:3">
      <c r="C22485" s="13">
        <f t="shared" ca="1" si="1135"/>
        <v>2008.1600280771409</v>
      </c>
    </row>
    <row r="22486" spans="3:3">
      <c r="C22486" s="13">
        <f t="shared" ca="1" si="1135"/>
        <v>1987.8142177526595</v>
      </c>
    </row>
    <row r="22487" spans="3:3">
      <c r="C22487" s="13">
        <f t="shared" ca="1" si="1135"/>
        <v>1990.7244619147082</v>
      </c>
    </row>
    <row r="22488" spans="3:3">
      <c r="C22488" s="13">
        <f t="shared" ref="C22488:C22551" ca="1" si="1136">NORMINV(RAND(),$D$3,$G$3)</f>
        <v>2006.0246780040554</v>
      </c>
    </row>
    <row r="22489" spans="3:3">
      <c r="C22489" s="13">
        <f t="shared" ca="1" si="1136"/>
        <v>1997.8674884492996</v>
      </c>
    </row>
    <row r="22490" spans="3:3">
      <c r="C22490" s="13">
        <f t="shared" ca="1" si="1136"/>
        <v>1984.7679904301358</v>
      </c>
    </row>
    <row r="22491" spans="3:3">
      <c r="C22491" s="13">
        <f t="shared" ca="1" si="1136"/>
        <v>2015.3950967605806</v>
      </c>
    </row>
    <row r="22492" spans="3:3">
      <c r="C22492" s="13">
        <f t="shared" ca="1" si="1136"/>
        <v>2015.9288990360235</v>
      </c>
    </row>
    <row r="22493" spans="3:3">
      <c r="C22493" s="13">
        <f t="shared" ca="1" si="1136"/>
        <v>1987.4137045348291</v>
      </c>
    </row>
    <row r="22494" spans="3:3">
      <c r="C22494" s="13">
        <f t="shared" ca="1" si="1136"/>
        <v>2000.2219892101893</v>
      </c>
    </row>
    <row r="22495" spans="3:3">
      <c r="C22495" s="13">
        <f t="shared" ca="1" si="1136"/>
        <v>2002.5870370791595</v>
      </c>
    </row>
    <row r="22496" spans="3:3">
      <c r="C22496" s="13">
        <f t="shared" ca="1" si="1136"/>
        <v>2019.1133684710971</v>
      </c>
    </row>
    <row r="22497" spans="3:3">
      <c r="C22497" s="13">
        <f t="shared" ca="1" si="1136"/>
        <v>1996.5965554904235</v>
      </c>
    </row>
    <row r="22498" spans="3:3">
      <c r="C22498" s="13">
        <f t="shared" ca="1" si="1136"/>
        <v>2011.55140344761</v>
      </c>
    </row>
    <row r="22499" spans="3:3">
      <c r="C22499" s="13">
        <f t="shared" ca="1" si="1136"/>
        <v>2006.8400910828241</v>
      </c>
    </row>
    <row r="22500" spans="3:3">
      <c r="C22500" s="13">
        <f t="shared" ca="1" si="1136"/>
        <v>2014.5489213966061</v>
      </c>
    </row>
    <row r="22501" spans="3:3">
      <c r="C22501" s="13">
        <f t="shared" ca="1" si="1136"/>
        <v>1999.3297447576731</v>
      </c>
    </row>
    <row r="22502" spans="3:3">
      <c r="C22502" s="13">
        <f t="shared" ca="1" si="1136"/>
        <v>1988.8177533421392</v>
      </c>
    </row>
    <row r="22503" spans="3:3">
      <c r="C22503" s="13">
        <f t="shared" ca="1" si="1136"/>
        <v>2004.8851361683785</v>
      </c>
    </row>
    <row r="22504" spans="3:3">
      <c r="C22504" s="13">
        <f t="shared" ca="1" si="1136"/>
        <v>1996.4839592329909</v>
      </c>
    </row>
    <row r="22505" spans="3:3">
      <c r="C22505" s="13">
        <f t="shared" ca="1" si="1136"/>
        <v>1997.5895133537938</v>
      </c>
    </row>
    <row r="22506" spans="3:3">
      <c r="C22506" s="13">
        <f t="shared" ca="1" si="1136"/>
        <v>2034.6580365761558</v>
      </c>
    </row>
    <row r="22507" spans="3:3">
      <c r="C22507" s="13">
        <f t="shared" ca="1" si="1136"/>
        <v>2011.1186653395114</v>
      </c>
    </row>
    <row r="22508" spans="3:3">
      <c r="C22508" s="13">
        <f t="shared" ca="1" si="1136"/>
        <v>2017.3396223040779</v>
      </c>
    </row>
    <row r="22509" spans="3:3">
      <c r="C22509" s="13">
        <f t="shared" ca="1" si="1136"/>
        <v>1998.3744613163037</v>
      </c>
    </row>
    <row r="22510" spans="3:3">
      <c r="C22510" s="13">
        <f t="shared" ca="1" si="1136"/>
        <v>1989.7667454717414</v>
      </c>
    </row>
    <row r="22511" spans="3:3">
      <c r="C22511" s="13">
        <f t="shared" ca="1" si="1136"/>
        <v>1988.9360170769335</v>
      </c>
    </row>
    <row r="22512" spans="3:3">
      <c r="C22512" s="13">
        <f t="shared" ca="1" si="1136"/>
        <v>1997.7967236105603</v>
      </c>
    </row>
    <row r="22513" spans="3:3">
      <c r="C22513" s="13">
        <f t="shared" ca="1" si="1136"/>
        <v>2008.9067828266554</v>
      </c>
    </row>
    <row r="22514" spans="3:3">
      <c r="C22514" s="13">
        <f t="shared" ca="1" si="1136"/>
        <v>2008.5245468236744</v>
      </c>
    </row>
    <row r="22515" spans="3:3">
      <c r="C22515" s="13">
        <f t="shared" ca="1" si="1136"/>
        <v>2017.1002528653935</v>
      </c>
    </row>
    <row r="22516" spans="3:3">
      <c r="C22516" s="13">
        <f t="shared" ca="1" si="1136"/>
        <v>2002.9050200222498</v>
      </c>
    </row>
    <row r="22517" spans="3:3">
      <c r="C22517" s="13">
        <f t="shared" ca="1" si="1136"/>
        <v>2004.9288086077358</v>
      </c>
    </row>
    <row r="22518" spans="3:3">
      <c r="C22518" s="13">
        <f t="shared" ca="1" si="1136"/>
        <v>1985.9760659436934</v>
      </c>
    </row>
    <row r="22519" spans="3:3">
      <c r="C22519" s="13">
        <f t="shared" ca="1" si="1136"/>
        <v>2002.3250700170336</v>
      </c>
    </row>
    <row r="22520" spans="3:3">
      <c r="C22520" s="13">
        <f t="shared" ca="1" si="1136"/>
        <v>2010.1831255845725</v>
      </c>
    </row>
    <row r="22521" spans="3:3">
      <c r="C22521" s="13">
        <f t="shared" ca="1" si="1136"/>
        <v>1984.0353174421948</v>
      </c>
    </row>
    <row r="22522" spans="3:3">
      <c r="C22522" s="13">
        <f t="shared" ca="1" si="1136"/>
        <v>1993.9873533965267</v>
      </c>
    </row>
    <row r="22523" spans="3:3">
      <c r="C22523" s="13">
        <f t="shared" ca="1" si="1136"/>
        <v>1990.7388739967764</v>
      </c>
    </row>
    <row r="22524" spans="3:3">
      <c r="C22524" s="13">
        <f t="shared" ca="1" si="1136"/>
        <v>1990.1649646753215</v>
      </c>
    </row>
    <row r="22525" spans="3:3">
      <c r="C22525" s="13">
        <f t="shared" ca="1" si="1136"/>
        <v>2005.5684625968404</v>
      </c>
    </row>
    <row r="22526" spans="3:3">
      <c r="C22526" s="13">
        <f t="shared" ca="1" si="1136"/>
        <v>1995.3121841891466</v>
      </c>
    </row>
    <row r="22527" spans="3:3">
      <c r="C22527" s="13">
        <f t="shared" ca="1" si="1136"/>
        <v>1984.6923094214515</v>
      </c>
    </row>
    <row r="22528" spans="3:3">
      <c r="C22528" s="13">
        <f t="shared" ca="1" si="1136"/>
        <v>1977.2370848806459</v>
      </c>
    </row>
    <row r="22529" spans="3:3">
      <c r="C22529" s="13">
        <f t="shared" ca="1" si="1136"/>
        <v>2008.5360959956547</v>
      </c>
    </row>
    <row r="22530" spans="3:3">
      <c r="C22530" s="13">
        <f t="shared" ca="1" si="1136"/>
        <v>2006.4872233358501</v>
      </c>
    </row>
    <row r="22531" spans="3:3">
      <c r="C22531" s="13">
        <f t="shared" ca="1" si="1136"/>
        <v>2000.1094183704781</v>
      </c>
    </row>
    <row r="22532" spans="3:3">
      <c r="C22532" s="13">
        <f t="shared" ca="1" si="1136"/>
        <v>1981.8733114463389</v>
      </c>
    </row>
    <row r="22533" spans="3:3">
      <c r="C22533" s="13">
        <f t="shared" ca="1" si="1136"/>
        <v>2013.3960539366126</v>
      </c>
    </row>
    <row r="22534" spans="3:3">
      <c r="C22534" s="13">
        <f t="shared" ca="1" si="1136"/>
        <v>1985.660595938105</v>
      </c>
    </row>
    <row r="22535" spans="3:3">
      <c r="C22535" s="13">
        <f t="shared" ca="1" si="1136"/>
        <v>2010.7735491501924</v>
      </c>
    </row>
    <row r="22536" spans="3:3">
      <c r="C22536" s="13">
        <f t="shared" ca="1" si="1136"/>
        <v>1986.2838487426477</v>
      </c>
    </row>
    <row r="22537" spans="3:3">
      <c r="C22537" s="13">
        <f t="shared" ca="1" si="1136"/>
        <v>2014.5148196048144</v>
      </c>
    </row>
    <row r="22538" spans="3:3">
      <c r="C22538" s="13">
        <f t="shared" ca="1" si="1136"/>
        <v>2005.9971538285533</v>
      </c>
    </row>
    <row r="22539" spans="3:3">
      <c r="C22539" s="13">
        <f t="shared" ca="1" si="1136"/>
        <v>1995.7852564038983</v>
      </c>
    </row>
    <row r="22540" spans="3:3">
      <c r="C22540" s="13">
        <f t="shared" ca="1" si="1136"/>
        <v>2011.5068842941523</v>
      </c>
    </row>
    <row r="22541" spans="3:3">
      <c r="C22541" s="13">
        <f t="shared" ca="1" si="1136"/>
        <v>1996.4586980135773</v>
      </c>
    </row>
    <row r="22542" spans="3:3">
      <c r="C22542" s="13">
        <f t="shared" ca="1" si="1136"/>
        <v>2017.7102306509933</v>
      </c>
    </row>
    <row r="22543" spans="3:3">
      <c r="C22543" s="13">
        <f t="shared" ca="1" si="1136"/>
        <v>2009.0085941865048</v>
      </c>
    </row>
    <row r="22544" spans="3:3">
      <c r="C22544" s="13">
        <f t="shared" ca="1" si="1136"/>
        <v>1984.485691394369</v>
      </c>
    </row>
    <row r="22545" spans="3:3">
      <c r="C22545" s="13">
        <f t="shared" ca="1" si="1136"/>
        <v>2000.5958284877765</v>
      </c>
    </row>
    <row r="22546" spans="3:3">
      <c r="C22546" s="13">
        <f t="shared" ca="1" si="1136"/>
        <v>1998.6258751291894</v>
      </c>
    </row>
    <row r="22547" spans="3:3">
      <c r="C22547" s="13">
        <f t="shared" ca="1" si="1136"/>
        <v>2008.8883995948338</v>
      </c>
    </row>
    <row r="22548" spans="3:3">
      <c r="C22548" s="13">
        <f t="shared" ca="1" si="1136"/>
        <v>2014.2234574021488</v>
      </c>
    </row>
    <row r="22549" spans="3:3">
      <c r="C22549" s="13">
        <f t="shared" ca="1" si="1136"/>
        <v>2003.9502004940512</v>
      </c>
    </row>
    <row r="22550" spans="3:3">
      <c r="C22550" s="13">
        <f t="shared" ca="1" si="1136"/>
        <v>2005.162964943484</v>
      </c>
    </row>
    <row r="22551" spans="3:3">
      <c r="C22551" s="13">
        <f t="shared" ca="1" si="1136"/>
        <v>2000.9348539349301</v>
      </c>
    </row>
    <row r="22552" spans="3:3">
      <c r="C22552" s="13">
        <f t="shared" ref="C22552:C22615" ca="1" si="1137">NORMINV(RAND(),$D$3,$G$3)</f>
        <v>2007.7540438982467</v>
      </c>
    </row>
    <row r="22553" spans="3:3">
      <c r="C22553" s="13">
        <f t="shared" ca="1" si="1137"/>
        <v>2004.529202196564</v>
      </c>
    </row>
    <row r="22554" spans="3:3">
      <c r="C22554" s="13">
        <f t="shared" ca="1" si="1137"/>
        <v>2016.5902586261932</v>
      </c>
    </row>
    <row r="22555" spans="3:3">
      <c r="C22555" s="13">
        <f t="shared" ca="1" si="1137"/>
        <v>1995.9764848526384</v>
      </c>
    </row>
    <row r="22556" spans="3:3">
      <c r="C22556" s="13">
        <f t="shared" ca="1" si="1137"/>
        <v>2012.2121820431764</v>
      </c>
    </row>
    <row r="22557" spans="3:3">
      <c r="C22557" s="13">
        <f t="shared" ca="1" si="1137"/>
        <v>2009.158585913382</v>
      </c>
    </row>
    <row r="22558" spans="3:3">
      <c r="C22558" s="13">
        <f t="shared" ca="1" si="1137"/>
        <v>1990.4187714842094</v>
      </c>
    </row>
    <row r="22559" spans="3:3">
      <c r="C22559" s="13">
        <f t="shared" ca="1" si="1137"/>
        <v>2006.05286140559</v>
      </c>
    </row>
    <row r="22560" spans="3:3">
      <c r="C22560" s="13">
        <f t="shared" ca="1" si="1137"/>
        <v>1992.6801613811306</v>
      </c>
    </row>
    <row r="22561" spans="3:3">
      <c r="C22561" s="13">
        <f t="shared" ca="1" si="1137"/>
        <v>2008.3113448986276</v>
      </c>
    </row>
    <row r="22562" spans="3:3">
      <c r="C22562" s="13">
        <f t="shared" ca="1" si="1137"/>
        <v>1996.5747411043053</v>
      </c>
    </row>
    <row r="22563" spans="3:3">
      <c r="C22563" s="13">
        <f t="shared" ca="1" si="1137"/>
        <v>1993.7453127466267</v>
      </c>
    </row>
    <row r="22564" spans="3:3">
      <c r="C22564" s="13">
        <f t="shared" ca="1" si="1137"/>
        <v>1989.401661830849</v>
      </c>
    </row>
    <row r="22565" spans="3:3">
      <c r="C22565" s="13">
        <f t="shared" ca="1" si="1137"/>
        <v>2007.9018111113921</v>
      </c>
    </row>
    <row r="22566" spans="3:3">
      <c r="C22566" s="13">
        <f t="shared" ca="1" si="1137"/>
        <v>2001.4606067460109</v>
      </c>
    </row>
    <row r="22567" spans="3:3">
      <c r="C22567" s="13">
        <f t="shared" ca="1" si="1137"/>
        <v>1973.8729440216459</v>
      </c>
    </row>
    <row r="22568" spans="3:3">
      <c r="C22568" s="13">
        <f t="shared" ca="1" si="1137"/>
        <v>2010.5204690369662</v>
      </c>
    </row>
    <row r="22569" spans="3:3">
      <c r="C22569" s="13">
        <f t="shared" ca="1" si="1137"/>
        <v>1995.0143611185747</v>
      </c>
    </row>
    <row r="22570" spans="3:3">
      <c r="C22570" s="13">
        <f t="shared" ca="1" si="1137"/>
        <v>2007.0849354478219</v>
      </c>
    </row>
    <row r="22571" spans="3:3">
      <c r="C22571" s="13">
        <f t="shared" ca="1" si="1137"/>
        <v>1994.4320453034152</v>
      </c>
    </row>
    <row r="22572" spans="3:3">
      <c r="C22572" s="13">
        <f t="shared" ca="1" si="1137"/>
        <v>1991.423723057939</v>
      </c>
    </row>
    <row r="22573" spans="3:3">
      <c r="C22573" s="13">
        <f t="shared" ca="1" si="1137"/>
        <v>2012.159197940158</v>
      </c>
    </row>
    <row r="22574" spans="3:3">
      <c r="C22574" s="13">
        <f t="shared" ca="1" si="1137"/>
        <v>1988.3992868900866</v>
      </c>
    </row>
    <row r="22575" spans="3:3">
      <c r="C22575" s="13">
        <f t="shared" ca="1" si="1137"/>
        <v>1991.1310658061307</v>
      </c>
    </row>
    <row r="22576" spans="3:3">
      <c r="C22576" s="13">
        <f t="shared" ca="1" si="1137"/>
        <v>1999.3741462810306</v>
      </c>
    </row>
    <row r="22577" spans="3:3">
      <c r="C22577" s="13">
        <f t="shared" ca="1" si="1137"/>
        <v>2006.33331967614</v>
      </c>
    </row>
    <row r="22578" spans="3:3">
      <c r="C22578" s="13">
        <f t="shared" ca="1" si="1137"/>
        <v>2003.0234926290482</v>
      </c>
    </row>
    <row r="22579" spans="3:3">
      <c r="C22579" s="13">
        <f t="shared" ca="1" si="1137"/>
        <v>1992.6970630330122</v>
      </c>
    </row>
    <row r="22580" spans="3:3">
      <c r="C22580" s="13">
        <f t="shared" ca="1" si="1137"/>
        <v>2029.7834573205585</v>
      </c>
    </row>
    <row r="22581" spans="3:3">
      <c r="C22581" s="13">
        <f t="shared" ca="1" si="1137"/>
        <v>2019.4227852247889</v>
      </c>
    </row>
    <row r="22582" spans="3:3">
      <c r="C22582" s="13">
        <f t="shared" ca="1" si="1137"/>
        <v>1975.3103162654136</v>
      </c>
    </row>
    <row r="22583" spans="3:3">
      <c r="C22583" s="13">
        <f t="shared" ca="1" si="1137"/>
        <v>2019.9597338113851</v>
      </c>
    </row>
    <row r="22584" spans="3:3">
      <c r="C22584" s="13">
        <f t="shared" ca="1" si="1137"/>
        <v>2001.8928279837612</v>
      </c>
    </row>
    <row r="22585" spans="3:3">
      <c r="C22585" s="13">
        <f t="shared" ca="1" si="1137"/>
        <v>1983.4426859088801</v>
      </c>
    </row>
    <row r="22586" spans="3:3">
      <c r="C22586" s="13">
        <f t="shared" ca="1" si="1137"/>
        <v>2010.126426498357</v>
      </c>
    </row>
    <row r="22587" spans="3:3">
      <c r="C22587" s="13">
        <f t="shared" ca="1" si="1137"/>
        <v>1998.6606307297682</v>
      </c>
    </row>
    <row r="22588" spans="3:3">
      <c r="C22588" s="13">
        <f t="shared" ca="1" si="1137"/>
        <v>1993.3160995237502</v>
      </c>
    </row>
    <row r="22589" spans="3:3">
      <c r="C22589" s="13">
        <f t="shared" ca="1" si="1137"/>
        <v>1986.5474978924076</v>
      </c>
    </row>
    <row r="22590" spans="3:3">
      <c r="C22590" s="13">
        <f t="shared" ca="1" si="1137"/>
        <v>1998.1542926252373</v>
      </c>
    </row>
    <row r="22591" spans="3:3">
      <c r="C22591" s="13">
        <f t="shared" ca="1" si="1137"/>
        <v>2008.4888277812511</v>
      </c>
    </row>
    <row r="22592" spans="3:3">
      <c r="C22592" s="13">
        <f t="shared" ca="1" si="1137"/>
        <v>2002.2667706343182</v>
      </c>
    </row>
    <row r="22593" spans="3:3">
      <c r="C22593" s="13">
        <f t="shared" ca="1" si="1137"/>
        <v>2007.5181848456734</v>
      </c>
    </row>
    <row r="22594" spans="3:3">
      <c r="C22594" s="13">
        <f t="shared" ca="1" si="1137"/>
        <v>2001.9945820668531</v>
      </c>
    </row>
    <row r="22595" spans="3:3">
      <c r="C22595" s="13">
        <f t="shared" ca="1" si="1137"/>
        <v>2007.1192738524267</v>
      </c>
    </row>
    <row r="22596" spans="3:3">
      <c r="C22596" s="13">
        <f t="shared" ca="1" si="1137"/>
        <v>2017.1078616218924</v>
      </c>
    </row>
    <row r="22597" spans="3:3">
      <c r="C22597" s="13">
        <f t="shared" ca="1" si="1137"/>
        <v>1993.2504446938729</v>
      </c>
    </row>
    <row r="22598" spans="3:3">
      <c r="C22598" s="13">
        <f t="shared" ca="1" si="1137"/>
        <v>2006.4153355941273</v>
      </c>
    </row>
    <row r="22599" spans="3:3">
      <c r="C22599" s="13">
        <f t="shared" ca="1" si="1137"/>
        <v>1995.7896141715478</v>
      </c>
    </row>
    <row r="22600" spans="3:3">
      <c r="C22600" s="13">
        <f t="shared" ca="1" si="1137"/>
        <v>2010.359885919697</v>
      </c>
    </row>
    <row r="22601" spans="3:3">
      <c r="C22601" s="13">
        <f t="shared" ca="1" si="1137"/>
        <v>1994.7661478193038</v>
      </c>
    </row>
    <row r="22602" spans="3:3">
      <c r="C22602" s="13">
        <f t="shared" ca="1" si="1137"/>
        <v>2000.8263776356575</v>
      </c>
    </row>
    <row r="22603" spans="3:3">
      <c r="C22603" s="13">
        <f t="shared" ca="1" si="1137"/>
        <v>1990.3415323465451</v>
      </c>
    </row>
    <row r="22604" spans="3:3">
      <c r="C22604" s="13">
        <f t="shared" ca="1" si="1137"/>
        <v>2010.1325487393042</v>
      </c>
    </row>
    <row r="22605" spans="3:3">
      <c r="C22605" s="13">
        <f t="shared" ca="1" si="1137"/>
        <v>2020.5696220606555</v>
      </c>
    </row>
    <row r="22606" spans="3:3">
      <c r="C22606" s="13">
        <f t="shared" ca="1" si="1137"/>
        <v>2003.01318909773</v>
      </c>
    </row>
    <row r="22607" spans="3:3">
      <c r="C22607" s="13">
        <f t="shared" ca="1" si="1137"/>
        <v>2006.7671362369354</v>
      </c>
    </row>
    <row r="22608" spans="3:3">
      <c r="C22608" s="13">
        <f t="shared" ca="1" si="1137"/>
        <v>2013.6795957281745</v>
      </c>
    </row>
    <row r="22609" spans="3:3">
      <c r="C22609" s="13">
        <f t="shared" ca="1" si="1137"/>
        <v>2002.1138773288174</v>
      </c>
    </row>
    <row r="22610" spans="3:3">
      <c r="C22610" s="13">
        <f t="shared" ca="1" si="1137"/>
        <v>1999.2369245940422</v>
      </c>
    </row>
    <row r="22611" spans="3:3">
      <c r="C22611" s="13">
        <f t="shared" ca="1" si="1137"/>
        <v>2008.5216175292858</v>
      </c>
    </row>
    <row r="22612" spans="3:3">
      <c r="C22612" s="13">
        <f t="shared" ca="1" si="1137"/>
        <v>2000.2981466058475</v>
      </c>
    </row>
    <row r="22613" spans="3:3">
      <c r="C22613" s="13">
        <f t="shared" ca="1" si="1137"/>
        <v>2003.7827807423846</v>
      </c>
    </row>
    <row r="22614" spans="3:3">
      <c r="C22614" s="13">
        <f t="shared" ca="1" si="1137"/>
        <v>1999.8744665813797</v>
      </c>
    </row>
    <row r="22615" spans="3:3">
      <c r="C22615" s="13">
        <f t="shared" ca="1" si="1137"/>
        <v>2007.8730784582795</v>
      </c>
    </row>
    <row r="22616" spans="3:3">
      <c r="C22616" s="13">
        <f t="shared" ref="C22616:C22679" ca="1" si="1138">NORMINV(RAND(),$D$3,$G$3)</f>
        <v>1993.9930769203618</v>
      </c>
    </row>
    <row r="22617" spans="3:3">
      <c r="C22617" s="13">
        <f t="shared" ca="1" si="1138"/>
        <v>2003.9914041895383</v>
      </c>
    </row>
    <row r="22618" spans="3:3">
      <c r="C22618" s="13">
        <f t="shared" ca="1" si="1138"/>
        <v>2001.5745484430793</v>
      </c>
    </row>
    <row r="22619" spans="3:3">
      <c r="C22619" s="13">
        <f t="shared" ca="1" si="1138"/>
        <v>2004.0203512997173</v>
      </c>
    </row>
    <row r="22620" spans="3:3">
      <c r="C22620" s="13">
        <f t="shared" ca="1" si="1138"/>
        <v>2020.81957741067</v>
      </c>
    </row>
    <row r="22621" spans="3:3">
      <c r="C22621" s="13">
        <f t="shared" ca="1" si="1138"/>
        <v>2010.383689675929</v>
      </c>
    </row>
    <row r="22622" spans="3:3">
      <c r="C22622" s="13">
        <f t="shared" ca="1" si="1138"/>
        <v>1992.8002473313545</v>
      </c>
    </row>
    <row r="22623" spans="3:3">
      <c r="C22623" s="13">
        <f t="shared" ca="1" si="1138"/>
        <v>1982.9188506749797</v>
      </c>
    </row>
    <row r="22624" spans="3:3">
      <c r="C22624" s="13">
        <f t="shared" ca="1" si="1138"/>
        <v>1991.9587970291705</v>
      </c>
    </row>
    <row r="22625" spans="3:3">
      <c r="C22625" s="13">
        <f t="shared" ca="1" si="1138"/>
        <v>2001.4353397621551</v>
      </c>
    </row>
    <row r="22626" spans="3:3">
      <c r="C22626" s="13">
        <f t="shared" ca="1" si="1138"/>
        <v>2007.3913956209158</v>
      </c>
    </row>
    <row r="22627" spans="3:3">
      <c r="C22627" s="13">
        <f t="shared" ca="1" si="1138"/>
        <v>1983.5467670231519</v>
      </c>
    </row>
    <row r="22628" spans="3:3">
      <c r="C22628" s="13">
        <f t="shared" ca="1" si="1138"/>
        <v>1997.3996929769739</v>
      </c>
    </row>
    <row r="22629" spans="3:3">
      <c r="C22629" s="13">
        <f t="shared" ca="1" si="1138"/>
        <v>2004.6059610418392</v>
      </c>
    </row>
    <row r="22630" spans="3:3">
      <c r="C22630" s="13">
        <f t="shared" ca="1" si="1138"/>
        <v>1996.1965280601125</v>
      </c>
    </row>
    <row r="22631" spans="3:3">
      <c r="C22631" s="13">
        <f t="shared" ca="1" si="1138"/>
        <v>2008.1822415720412</v>
      </c>
    </row>
    <row r="22632" spans="3:3">
      <c r="C22632" s="13">
        <f t="shared" ca="1" si="1138"/>
        <v>1984.1040938922165</v>
      </c>
    </row>
    <row r="22633" spans="3:3">
      <c r="C22633" s="13">
        <f t="shared" ca="1" si="1138"/>
        <v>1987.4638729878889</v>
      </c>
    </row>
    <row r="22634" spans="3:3">
      <c r="C22634" s="13">
        <f t="shared" ca="1" si="1138"/>
        <v>1994.1116616282548</v>
      </c>
    </row>
    <row r="22635" spans="3:3">
      <c r="C22635" s="13">
        <f t="shared" ca="1" si="1138"/>
        <v>1999.2570321345786</v>
      </c>
    </row>
    <row r="22636" spans="3:3">
      <c r="C22636" s="13">
        <f t="shared" ca="1" si="1138"/>
        <v>1995.4195680929661</v>
      </c>
    </row>
    <row r="22637" spans="3:3">
      <c r="C22637" s="13">
        <f t="shared" ca="1" si="1138"/>
        <v>1993.9212937851362</v>
      </c>
    </row>
    <row r="22638" spans="3:3">
      <c r="C22638" s="13">
        <f t="shared" ca="1" si="1138"/>
        <v>1995.6096591593171</v>
      </c>
    </row>
    <row r="22639" spans="3:3">
      <c r="C22639" s="13">
        <f t="shared" ca="1" si="1138"/>
        <v>1988.7295174540457</v>
      </c>
    </row>
    <row r="22640" spans="3:3">
      <c r="C22640" s="13">
        <f t="shared" ca="1" si="1138"/>
        <v>2015.1017032761163</v>
      </c>
    </row>
    <row r="22641" spans="3:3">
      <c r="C22641" s="13">
        <f t="shared" ca="1" si="1138"/>
        <v>2008.316413371715</v>
      </c>
    </row>
    <row r="22642" spans="3:3">
      <c r="C22642" s="13">
        <f t="shared" ca="1" si="1138"/>
        <v>2016.1834147182951</v>
      </c>
    </row>
    <row r="22643" spans="3:3">
      <c r="C22643" s="13">
        <f t="shared" ca="1" si="1138"/>
        <v>2014.7393496452673</v>
      </c>
    </row>
    <row r="22644" spans="3:3">
      <c r="C22644" s="13">
        <f t="shared" ca="1" si="1138"/>
        <v>2005.0344610620202</v>
      </c>
    </row>
    <row r="22645" spans="3:3">
      <c r="C22645" s="13">
        <f t="shared" ca="1" si="1138"/>
        <v>2013.6691893621653</v>
      </c>
    </row>
    <row r="22646" spans="3:3">
      <c r="C22646" s="13">
        <f t="shared" ca="1" si="1138"/>
        <v>2000.7199291990298</v>
      </c>
    </row>
    <row r="22647" spans="3:3">
      <c r="C22647" s="13">
        <f t="shared" ca="1" si="1138"/>
        <v>2002.1739044726817</v>
      </c>
    </row>
    <row r="22648" spans="3:3">
      <c r="C22648" s="13">
        <f t="shared" ca="1" si="1138"/>
        <v>1986.2225434532588</v>
      </c>
    </row>
    <row r="22649" spans="3:3">
      <c r="C22649" s="13">
        <f t="shared" ca="1" si="1138"/>
        <v>1988.7794636780618</v>
      </c>
    </row>
    <row r="22650" spans="3:3">
      <c r="C22650" s="13">
        <f t="shared" ca="1" si="1138"/>
        <v>2004.5000739330972</v>
      </c>
    </row>
    <row r="22651" spans="3:3">
      <c r="C22651" s="13">
        <f t="shared" ca="1" si="1138"/>
        <v>2024.3384780165511</v>
      </c>
    </row>
    <row r="22652" spans="3:3">
      <c r="C22652" s="13">
        <f t="shared" ca="1" si="1138"/>
        <v>1987.2290282166048</v>
      </c>
    </row>
    <row r="22653" spans="3:3">
      <c r="C22653" s="13">
        <f t="shared" ca="1" si="1138"/>
        <v>2010.7299316549168</v>
      </c>
    </row>
    <row r="22654" spans="3:3">
      <c r="C22654" s="13">
        <f t="shared" ca="1" si="1138"/>
        <v>1992.6401726425436</v>
      </c>
    </row>
    <row r="22655" spans="3:3">
      <c r="C22655" s="13">
        <f t="shared" ca="1" si="1138"/>
        <v>1997.3136897275817</v>
      </c>
    </row>
    <row r="22656" spans="3:3">
      <c r="C22656" s="13">
        <f t="shared" ca="1" si="1138"/>
        <v>1993.4170355799549</v>
      </c>
    </row>
    <row r="22657" spans="3:3">
      <c r="C22657" s="13">
        <f t="shared" ca="1" si="1138"/>
        <v>1999.5921374724346</v>
      </c>
    </row>
    <row r="22658" spans="3:3">
      <c r="C22658" s="13">
        <f t="shared" ca="1" si="1138"/>
        <v>2013.0018687479924</v>
      </c>
    </row>
    <row r="22659" spans="3:3">
      <c r="C22659" s="13">
        <f t="shared" ca="1" si="1138"/>
        <v>2009.2028583318329</v>
      </c>
    </row>
    <row r="22660" spans="3:3">
      <c r="C22660" s="13">
        <f t="shared" ca="1" si="1138"/>
        <v>1998.8904056696185</v>
      </c>
    </row>
    <row r="22661" spans="3:3">
      <c r="C22661" s="13">
        <f t="shared" ca="1" si="1138"/>
        <v>1988.3504967944305</v>
      </c>
    </row>
    <row r="22662" spans="3:3">
      <c r="C22662" s="13">
        <f t="shared" ca="1" si="1138"/>
        <v>1983.9349934036743</v>
      </c>
    </row>
    <row r="22663" spans="3:3">
      <c r="C22663" s="13">
        <f t="shared" ca="1" si="1138"/>
        <v>2006.127034429192</v>
      </c>
    </row>
    <row r="22664" spans="3:3">
      <c r="C22664" s="13">
        <f t="shared" ca="1" si="1138"/>
        <v>1995.8662552659155</v>
      </c>
    </row>
    <row r="22665" spans="3:3">
      <c r="C22665" s="13">
        <f t="shared" ca="1" si="1138"/>
        <v>2004.7745290462246</v>
      </c>
    </row>
    <row r="22666" spans="3:3">
      <c r="C22666" s="13">
        <f t="shared" ca="1" si="1138"/>
        <v>2015.547170822128</v>
      </c>
    </row>
    <row r="22667" spans="3:3">
      <c r="C22667" s="13">
        <f t="shared" ca="1" si="1138"/>
        <v>1988.6066449353582</v>
      </c>
    </row>
    <row r="22668" spans="3:3">
      <c r="C22668" s="13">
        <f t="shared" ca="1" si="1138"/>
        <v>2000.4061390809734</v>
      </c>
    </row>
    <row r="22669" spans="3:3">
      <c r="C22669" s="13">
        <f t="shared" ca="1" si="1138"/>
        <v>2025.2766118559955</v>
      </c>
    </row>
    <row r="22670" spans="3:3">
      <c r="C22670" s="13">
        <f t="shared" ca="1" si="1138"/>
        <v>2001.2469045140797</v>
      </c>
    </row>
    <row r="22671" spans="3:3">
      <c r="C22671" s="13">
        <f t="shared" ca="1" si="1138"/>
        <v>1982.0134548590668</v>
      </c>
    </row>
    <row r="22672" spans="3:3">
      <c r="C22672" s="13">
        <f t="shared" ca="1" si="1138"/>
        <v>2001.6261775306841</v>
      </c>
    </row>
    <row r="22673" spans="3:3">
      <c r="C22673" s="13">
        <f t="shared" ca="1" si="1138"/>
        <v>1981.3933897309607</v>
      </c>
    </row>
    <row r="22674" spans="3:3">
      <c r="C22674" s="13">
        <f t="shared" ca="1" si="1138"/>
        <v>2001.0656849012664</v>
      </c>
    </row>
    <row r="22675" spans="3:3">
      <c r="C22675" s="13">
        <f t="shared" ca="1" si="1138"/>
        <v>1999.5417273916814</v>
      </c>
    </row>
    <row r="22676" spans="3:3">
      <c r="C22676" s="13">
        <f t="shared" ca="1" si="1138"/>
        <v>2013.6797225934381</v>
      </c>
    </row>
    <row r="22677" spans="3:3">
      <c r="C22677" s="13">
        <f t="shared" ca="1" si="1138"/>
        <v>2011.0484833366274</v>
      </c>
    </row>
    <row r="22678" spans="3:3">
      <c r="C22678" s="13">
        <f t="shared" ca="1" si="1138"/>
        <v>2003.1249892832627</v>
      </c>
    </row>
    <row r="22679" spans="3:3">
      <c r="C22679" s="13">
        <f t="shared" ca="1" si="1138"/>
        <v>2002.4030489846048</v>
      </c>
    </row>
    <row r="22680" spans="3:3">
      <c r="C22680" s="13">
        <f t="shared" ref="C22680:C22743" ca="1" si="1139">NORMINV(RAND(),$D$3,$G$3)</f>
        <v>2019.2772249810234</v>
      </c>
    </row>
    <row r="22681" spans="3:3">
      <c r="C22681" s="13">
        <f t="shared" ca="1" si="1139"/>
        <v>1999.6187214534673</v>
      </c>
    </row>
    <row r="22682" spans="3:3">
      <c r="C22682" s="13">
        <f t="shared" ca="1" si="1139"/>
        <v>2003.2129413938417</v>
      </c>
    </row>
    <row r="22683" spans="3:3">
      <c r="C22683" s="13">
        <f t="shared" ca="1" si="1139"/>
        <v>1998.5818230636035</v>
      </c>
    </row>
    <row r="22684" spans="3:3">
      <c r="C22684" s="13">
        <f t="shared" ca="1" si="1139"/>
        <v>1990.8702502077142</v>
      </c>
    </row>
    <row r="22685" spans="3:3">
      <c r="C22685" s="13">
        <f t="shared" ca="1" si="1139"/>
        <v>2006.2332822110302</v>
      </c>
    </row>
    <row r="22686" spans="3:3">
      <c r="C22686" s="13">
        <f t="shared" ca="1" si="1139"/>
        <v>1985.3822829897601</v>
      </c>
    </row>
    <row r="22687" spans="3:3">
      <c r="C22687" s="13">
        <f t="shared" ca="1" si="1139"/>
        <v>2002.0584077394733</v>
      </c>
    </row>
    <row r="22688" spans="3:3">
      <c r="C22688" s="13">
        <f t="shared" ca="1" si="1139"/>
        <v>2015.9115232546042</v>
      </c>
    </row>
    <row r="22689" spans="3:3">
      <c r="C22689" s="13">
        <f t="shared" ca="1" si="1139"/>
        <v>2017.7746018520311</v>
      </c>
    </row>
    <row r="22690" spans="3:3">
      <c r="C22690" s="13">
        <f t="shared" ca="1" si="1139"/>
        <v>1994.7185806646764</v>
      </c>
    </row>
    <row r="22691" spans="3:3">
      <c r="C22691" s="13">
        <f t="shared" ca="1" si="1139"/>
        <v>1994.524123872327</v>
      </c>
    </row>
    <row r="22692" spans="3:3">
      <c r="C22692" s="13">
        <f t="shared" ca="1" si="1139"/>
        <v>1994.3145134582323</v>
      </c>
    </row>
    <row r="22693" spans="3:3">
      <c r="C22693" s="13">
        <f t="shared" ca="1" si="1139"/>
        <v>2024.2578580929196</v>
      </c>
    </row>
    <row r="22694" spans="3:3">
      <c r="C22694" s="13">
        <f t="shared" ca="1" si="1139"/>
        <v>1995.9681567448035</v>
      </c>
    </row>
    <row r="22695" spans="3:3">
      <c r="C22695" s="13">
        <f t="shared" ca="1" si="1139"/>
        <v>1980.9501003155599</v>
      </c>
    </row>
    <row r="22696" spans="3:3">
      <c r="C22696" s="13">
        <f t="shared" ca="1" si="1139"/>
        <v>1996.3296681715126</v>
      </c>
    </row>
    <row r="22697" spans="3:3">
      <c r="C22697" s="13">
        <f t="shared" ca="1" si="1139"/>
        <v>2002.8648659532432</v>
      </c>
    </row>
    <row r="22698" spans="3:3">
      <c r="C22698" s="13">
        <f t="shared" ca="1" si="1139"/>
        <v>2002.2711492303865</v>
      </c>
    </row>
    <row r="22699" spans="3:3">
      <c r="C22699" s="13">
        <f t="shared" ca="1" si="1139"/>
        <v>1994.7624333990207</v>
      </c>
    </row>
    <row r="22700" spans="3:3">
      <c r="C22700" s="13">
        <f t="shared" ca="1" si="1139"/>
        <v>1986.9402952471714</v>
      </c>
    </row>
    <row r="22701" spans="3:3">
      <c r="C22701" s="13">
        <f t="shared" ca="1" si="1139"/>
        <v>2011.3010620506955</v>
      </c>
    </row>
    <row r="22702" spans="3:3">
      <c r="C22702" s="13">
        <f t="shared" ca="1" si="1139"/>
        <v>1997.8381275743702</v>
      </c>
    </row>
    <row r="22703" spans="3:3">
      <c r="C22703" s="13">
        <f t="shared" ca="1" si="1139"/>
        <v>1998.0271202642457</v>
      </c>
    </row>
    <row r="22704" spans="3:3">
      <c r="C22704" s="13">
        <f t="shared" ca="1" si="1139"/>
        <v>1998.1669696897316</v>
      </c>
    </row>
    <row r="22705" spans="3:3">
      <c r="C22705" s="13">
        <f t="shared" ca="1" si="1139"/>
        <v>2003.4938675665146</v>
      </c>
    </row>
    <row r="22706" spans="3:3">
      <c r="C22706" s="13">
        <f t="shared" ca="1" si="1139"/>
        <v>2005.299300420895</v>
      </c>
    </row>
    <row r="22707" spans="3:3">
      <c r="C22707" s="13">
        <f t="shared" ca="1" si="1139"/>
        <v>1995.7000961908766</v>
      </c>
    </row>
    <row r="22708" spans="3:3">
      <c r="C22708" s="13">
        <f t="shared" ca="1" si="1139"/>
        <v>2014.112136321299</v>
      </c>
    </row>
    <row r="22709" spans="3:3">
      <c r="C22709" s="13">
        <f t="shared" ca="1" si="1139"/>
        <v>2018.7884902900371</v>
      </c>
    </row>
    <row r="22710" spans="3:3">
      <c r="C22710" s="13">
        <f t="shared" ca="1" si="1139"/>
        <v>2020.1944518662015</v>
      </c>
    </row>
    <row r="22711" spans="3:3">
      <c r="C22711" s="13">
        <f t="shared" ca="1" si="1139"/>
        <v>1995.3455821766715</v>
      </c>
    </row>
    <row r="22712" spans="3:3">
      <c r="C22712" s="13">
        <f t="shared" ca="1" si="1139"/>
        <v>1998.352900564656</v>
      </c>
    </row>
    <row r="22713" spans="3:3">
      <c r="C22713" s="13">
        <f t="shared" ca="1" si="1139"/>
        <v>2008.7919973620035</v>
      </c>
    </row>
    <row r="22714" spans="3:3">
      <c r="C22714" s="13">
        <f t="shared" ca="1" si="1139"/>
        <v>2009.5574485959967</v>
      </c>
    </row>
    <row r="22715" spans="3:3">
      <c r="C22715" s="13">
        <f t="shared" ca="1" si="1139"/>
        <v>1989.1438139292293</v>
      </c>
    </row>
    <row r="22716" spans="3:3">
      <c r="C22716" s="13">
        <f t="shared" ca="1" si="1139"/>
        <v>1999.1275520816887</v>
      </c>
    </row>
    <row r="22717" spans="3:3">
      <c r="C22717" s="13">
        <f t="shared" ca="1" si="1139"/>
        <v>1993.6036006733598</v>
      </c>
    </row>
    <row r="22718" spans="3:3">
      <c r="C22718" s="13">
        <f t="shared" ca="1" si="1139"/>
        <v>1993.1640994928368</v>
      </c>
    </row>
    <row r="22719" spans="3:3">
      <c r="C22719" s="13">
        <f t="shared" ca="1" si="1139"/>
        <v>1989.0133357233044</v>
      </c>
    </row>
    <row r="22720" spans="3:3">
      <c r="C22720" s="13">
        <f t="shared" ca="1" si="1139"/>
        <v>2012.8188770243505</v>
      </c>
    </row>
    <row r="22721" spans="3:3">
      <c r="C22721" s="13">
        <f t="shared" ca="1" si="1139"/>
        <v>1996.8870850432879</v>
      </c>
    </row>
    <row r="22722" spans="3:3">
      <c r="C22722" s="13">
        <f t="shared" ca="1" si="1139"/>
        <v>1982.916258862585</v>
      </c>
    </row>
    <row r="22723" spans="3:3">
      <c r="C22723" s="13">
        <f t="shared" ca="1" si="1139"/>
        <v>1995.7830005780218</v>
      </c>
    </row>
    <row r="22724" spans="3:3">
      <c r="C22724" s="13">
        <f t="shared" ca="1" si="1139"/>
        <v>2003.7970328331517</v>
      </c>
    </row>
    <row r="22725" spans="3:3">
      <c r="C22725" s="13">
        <f t="shared" ca="1" si="1139"/>
        <v>2023.6571157445403</v>
      </c>
    </row>
    <row r="22726" spans="3:3">
      <c r="C22726" s="13">
        <f t="shared" ca="1" si="1139"/>
        <v>1997.5023960328006</v>
      </c>
    </row>
    <row r="22727" spans="3:3">
      <c r="C22727" s="13">
        <f t="shared" ca="1" si="1139"/>
        <v>2000.4378359984971</v>
      </c>
    </row>
    <row r="22728" spans="3:3">
      <c r="C22728" s="13">
        <f t="shared" ca="1" si="1139"/>
        <v>1973.4831656659653</v>
      </c>
    </row>
    <row r="22729" spans="3:3">
      <c r="C22729" s="13">
        <f t="shared" ca="1" si="1139"/>
        <v>1994.769500871548</v>
      </c>
    </row>
    <row r="22730" spans="3:3">
      <c r="C22730" s="13">
        <f t="shared" ca="1" si="1139"/>
        <v>1998.2322158864779</v>
      </c>
    </row>
    <row r="22731" spans="3:3">
      <c r="C22731" s="13">
        <f t="shared" ca="1" si="1139"/>
        <v>1992.8937015413317</v>
      </c>
    </row>
    <row r="22732" spans="3:3">
      <c r="C22732" s="13">
        <f t="shared" ca="1" si="1139"/>
        <v>2013.8555665874219</v>
      </c>
    </row>
    <row r="22733" spans="3:3">
      <c r="C22733" s="13">
        <f t="shared" ca="1" si="1139"/>
        <v>2004.2379447235915</v>
      </c>
    </row>
    <row r="22734" spans="3:3">
      <c r="C22734" s="13">
        <f t="shared" ca="1" si="1139"/>
        <v>2017.5649806264339</v>
      </c>
    </row>
    <row r="22735" spans="3:3">
      <c r="C22735" s="13">
        <f t="shared" ca="1" si="1139"/>
        <v>2007.244921900292</v>
      </c>
    </row>
    <row r="22736" spans="3:3">
      <c r="C22736" s="13">
        <f t="shared" ca="1" si="1139"/>
        <v>1979.5467153198063</v>
      </c>
    </row>
    <row r="22737" spans="3:3">
      <c r="C22737" s="13">
        <f t="shared" ca="1" si="1139"/>
        <v>2008.2024109381437</v>
      </c>
    </row>
    <row r="22738" spans="3:3">
      <c r="C22738" s="13">
        <f t="shared" ca="1" si="1139"/>
        <v>1997.0574618545068</v>
      </c>
    </row>
    <row r="22739" spans="3:3">
      <c r="C22739" s="13">
        <f t="shared" ca="1" si="1139"/>
        <v>2005.3877799664585</v>
      </c>
    </row>
    <row r="22740" spans="3:3">
      <c r="C22740" s="13">
        <f t="shared" ca="1" si="1139"/>
        <v>2010.9453606443346</v>
      </c>
    </row>
    <row r="22741" spans="3:3">
      <c r="C22741" s="13">
        <f t="shared" ca="1" si="1139"/>
        <v>2008.3004822092043</v>
      </c>
    </row>
    <row r="22742" spans="3:3">
      <c r="C22742" s="13">
        <f t="shared" ca="1" si="1139"/>
        <v>2009.2132951401345</v>
      </c>
    </row>
    <row r="22743" spans="3:3">
      <c r="C22743" s="13">
        <f t="shared" ca="1" si="1139"/>
        <v>1990.2407571016261</v>
      </c>
    </row>
    <row r="22744" spans="3:3">
      <c r="C22744" s="13">
        <f t="shared" ref="C22744:C22807" ca="1" si="1140">NORMINV(RAND(),$D$3,$G$3)</f>
        <v>1996.739560880472</v>
      </c>
    </row>
    <row r="22745" spans="3:3">
      <c r="C22745" s="13">
        <f t="shared" ca="1" si="1140"/>
        <v>1980.0288327391465</v>
      </c>
    </row>
    <row r="22746" spans="3:3">
      <c r="C22746" s="13">
        <f t="shared" ca="1" si="1140"/>
        <v>2013.0361231263962</v>
      </c>
    </row>
    <row r="22747" spans="3:3">
      <c r="C22747" s="13">
        <f t="shared" ca="1" si="1140"/>
        <v>1995.0502194422193</v>
      </c>
    </row>
    <row r="22748" spans="3:3">
      <c r="C22748" s="13">
        <f t="shared" ca="1" si="1140"/>
        <v>1991.7696673778057</v>
      </c>
    </row>
    <row r="22749" spans="3:3">
      <c r="C22749" s="13">
        <f t="shared" ca="1" si="1140"/>
        <v>1996.4838514703918</v>
      </c>
    </row>
    <row r="22750" spans="3:3">
      <c r="C22750" s="13">
        <f t="shared" ca="1" si="1140"/>
        <v>1991.1809055479539</v>
      </c>
    </row>
    <row r="22751" spans="3:3">
      <c r="C22751" s="13">
        <f t="shared" ca="1" si="1140"/>
        <v>2003.608741911811</v>
      </c>
    </row>
    <row r="22752" spans="3:3">
      <c r="C22752" s="13">
        <f t="shared" ca="1" si="1140"/>
        <v>2000.8668646037233</v>
      </c>
    </row>
    <row r="22753" spans="3:3">
      <c r="C22753" s="13">
        <f t="shared" ca="1" si="1140"/>
        <v>2003.5102502912684</v>
      </c>
    </row>
    <row r="22754" spans="3:3">
      <c r="C22754" s="13">
        <f t="shared" ca="1" si="1140"/>
        <v>1999.8480229633926</v>
      </c>
    </row>
    <row r="22755" spans="3:3">
      <c r="C22755" s="13">
        <f t="shared" ca="1" si="1140"/>
        <v>1999.8729755980698</v>
      </c>
    </row>
    <row r="22756" spans="3:3">
      <c r="C22756" s="13">
        <f t="shared" ca="1" si="1140"/>
        <v>1982.5933317013282</v>
      </c>
    </row>
    <row r="22757" spans="3:3">
      <c r="C22757" s="13">
        <f t="shared" ca="1" si="1140"/>
        <v>2003.5617082968758</v>
      </c>
    </row>
    <row r="22758" spans="3:3">
      <c r="C22758" s="13">
        <f t="shared" ca="1" si="1140"/>
        <v>1985.4007173197408</v>
      </c>
    </row>
    <row r="22759" spans="3:3">
      <c r="C22759" s="13">
        <f t="shared" ca="1" si="1140"/>
        <v>1995.5556751332865</v>
      </c>
    </row>
    <row r="22760" spans="3:3">
      <c r="C22760" s="13">
        <f t="shared" ca="1" si="1140"/>
        <v>2011.3372450994868</v>
      </c>
    </row>
    <row r="22761" spans="3:3">
      <c r="C22761" s="13">
        <f t="shared" ca="1" si="1140"/>
        <v>2010.0707186498857</v>
      </c>
    </row>
    <row r="22762" spans="3:3">
      <c r="C22762" s="13">
        <f t="shared" ca="1" si="1140"/>
        <v>1991.2136010333638</v>
      </c>
    </row>
    <row r="22763" spans="3:3">
      <c r="C22763" s="13">
        <f t="shared" ca="1" si="1140"/>
        <v>2001.7588182741451</v>
      </c>
    </row>
    <row r="22764" spans="3:3">
      <c r="C22764" s="13">
        <f t="shared" ca="1" si="1140"/>
        <v>1976.2784201530246</v>
      </c>
    </row>
    <row r="22765" spans="3:3">
      <c r="C22765" s="13">
        <f t="shared" ca="1" si="1140"/>
        <v>2002.1210800779349</v>
      </c>
    </row>
    <row r="22766" spans="3:3">
      <c r="C22766" s="13">
        <f t="shared" ca="1" si="1140"/>
        <v>1994.1625169957831</v>
      </c>
    </row>
    <row r="22767" spans="3:3">
      <c r="C22767" s="13">
        <f t="shared" ca="1" si="1140"/>
        <v>1990.3438546787361</v>
      </c>
    </row>
    <row r="22768" spans="3:3">
      <c r="C22768" s="13">
        <f t="shared" ca="1" si="1140"/>
        <v>2006.4519684378099</v>
      </c>
    </row>
    <row r="22769" spans="3:3">
      <c r="C22769" s="13">
        <f t="shared" ca="1" si="1140"/>
        <v>1993.0716039399135</v>
      </c>
    </row>
    <row r="22770" spans="3:3">
      <c r="C22770" s="13">
        <f t="shared" ca="1" si="1140"/>
        <v>1995.9057592542486</v>
      </c>
    </row>
    <row r="22771" spans="3:3">
      <c r="C22771" s="13">
        <f t="shared" ca="1" si="1140"/>
        <v>1991.2927811178238</v>
      </c>
    </row>
    <row r="22772" spans="3:3">
      <c r="C22772" s="13">
        <f t="shared" ca="1" si="1140"/>
        <v>1982.6995869597718</v>
      </c>
    </row>
    <row r="22773" spans="3:3">
      <c r="C22773" s="13">
        <f t="shared" ca="1" si="1140"/>
        <v>2006.7114777560139</v>
      </c>
    </row>
    <row r="22774" spans="3:3">
      <c r="C22774" s="13">
        <f t="shared" ca="1" si="1140"/>
        <v>2011.0912639383869</v>
      </c>
    </row>
    <row r="22775" spans="3:3">
      <c r="C22775" s="13">
        <f t="shared" ca="1" si="1140"/>
        <v>1997.6344765022291</v>
      </c>
    </row>
    <row r="22776" spans="3:3">
      <c r="C22776" s="13">
        <f t="shared" ca="1" si="1140"/>
        <v>1997.2391587574161</v>
      </c>
    </row>
    <row r="22777" spans="3:3">
      <c r="C22777" s="13">
        <f t="shared" ca="1" si="1140"/>
        <v>1989.8751736531015</v>
      </c>
    </row>
    <row r="22778" spans="3:3">
      <c r="C22778" s="13">
        <f t="shared" ca="1" si="1140"/>
        <v>2000.9016785373497</v>
      </c>
    </row>
    <row r="22779" spans="3:3">
      <c r="C22779" s="13">
        <f t="shared" ca="1" si="1140"/>
        <v>2005.5679441999482</v>
      </c>
    </row>
    <row r="22780" spans="3:3">
      <c r="C22780" s="13">
        <f t="shared" ca="1" si="1140"/>
        <v>2002.0986718556856</v>
      </c>
    </row>
    <row r="22781" spans="3:3">
      <c r="C22781" s="13">
        <f t="shared" ca="1" si="1140"/>
        <v>1989.8444933859007</v>
      </c>
    </row>
    <row r="22782" spans="3:3">
      <c r="C22782" s="13">
        <f t="shared" ca="1" si="1140"/>
        <v>2003.515838808526</v>
      </c>
    </row>
    <row r="22783" spans="3:3">
      <c r="C22783" s="13">
        <f t="shared" ca="1" si="1140"/>
        <v>2015.4465822915868</v>
      </c>
    </row>
    <row r="22784" spans="3:3">
      <c r="C22784" s="13">
        <f t="shared" ca="1" si="1140"/>
        <v>1993.5174744477038</v>
      </c>
    </row>
    <row r="22785" spans="3:3">
      <c r="C22785" s="13">
        <f t="shared" ca="1" si="1140"/>
        <v>1989.3621668498049</v>
      </c>
    </row>
    <row r="22786" spans="3:3">
      <c r="C22786" s="13">
        <f t="shared" ca="1" si="1140"/>
        <v>1992.7260041057</v>
      </c>
    </row>
    <row r="22787" spans="3:3">
      <c r="C22787" s="13">
        <f t="shared" ca="1" si="1140"/>
        <v>2007.1431260025063</v>
      </c>
    </row>
    <row r="22788" spans="3:3">
      <c r="C22788" s="13">
        <f t="shared" ca="1" si="1140"/>
        <v>2005.4593194263346</v>
      </c>
    </row>
    <row r="22789" spans="3:3">
      <c r="C22789" s="13">
        <f t="shared" ca="1" si="1140"/>
        <v>2010.7020777867472</v>
      </c>
    </row>
    <row r="22790" spans="3:3">
      <c r="C22790" s="13">
        <f t="shared" ca="1" si="1140"/>
        <v>2007.2918664727115</v>
      </c>
    </row>
    <row r="22791" spans="3:3">
      <c r="C22791" s="13">
        <f t="shared" ca="1" si="1140"/>
        <v>1978.0003654717977</v>
      </c>
    </row>
    <row r="22792" spans="3:3">
      <c r="C22792" s="13">
        <f t="shared" ca="1" si="1140"/>
        <v>1998.2636123554357</v>
      </c>
    </row>
    <row r="22793" spans="3:3">
      <c r="C22793" s="13">
        <f t="shared" ca="1" si="1140"/>
        <v>2005.4813961160885</v>
      </c>
    </row>
    <row r="22794" spans="3:3">
      <c r="C22794" s="13">
        <f t="shared" ca="1" si="1140"/>
        <v>2026.6199670541712</v>
      </c>
    </row>
    <row r="22795" spans="3:3">
      <c r="C22795" s="13">
        <f t="shared" ca="1" si="1140"/>
        <v>1990.099072473565</v>
      </c>
    </row>
    <row r="22796" spans="3:3">
      <c r="C22796" s="13">
        <f t="shared" ca="1" si="1140"/>
        <v>2000.586098159471</v>
      </c>
    </row>
    <row r="22797" spans="3:3">
      <c r="C22797" s="13">
        <f t="shared" ca="1" si="1140"/>
        <v>1988.0576223575692</v>
      </c>
    </row>
    <row r="22798" spans="3:3">
      <c r="C22798" s="13">
        <f t="shared" ca="1" si="1140"/>
        <v>1999.5896590649204</v>
      </c>
    </row>
    <row r="22799" spans="3:3">
      <c r="C22799" s="13">
        <f t="shared" ca="1" si="1140"/>
        <v>1998.2469917390831</v>
      </c>
    </row>
    <row r="22800" spans="3:3">
      <c r="C22800" s="13">
        <f t="shared" ca="1" si="1140"/>
        <v>2002.2398600141316</v>
      </c>
    </row>
    <row r="22801" spans="3:3">
      <c r="C22801" s="13">
        <f t="shared" ca="1" si="1140"/>
        <v>1989.2337199439014</v>
      </c>
    </row>
    <row r="22802" spans="3:3">
      <c r="C22802" s="13">
        <f t="shared" ca="1" si="1140"/>
        <v>2005.2240951103622</v>
      </c>
    </row>
    <row r="22803" spans="3:3">
      <c r="C22803" s="13">
        <f t="shared" ca="1" si="1140"/>
        <v>1997.511947424189</v>
      </c>
    </row>
    <row r="22804" spans="3:3">
      <c r="C22804" s="13">
        <f t="shared" ca="1" si="1140"/>
        <v>2008.2976083666856</v>
      </c>
    </row>
    <row r="22805" spans="3:3">
      <c r="C22805" s="13">
        <f t="shared" ca="1" si="1140"/>
        <v>2007.8781533902011</v>
      </c>
    </row>
    <row r="22806" spans="3:3">
      <c r="C22806" s="13">
        <f t="shared" ca="1" si="1140"/>
        <v>1994.275041204344</v>
      </c>
    </row>
    <row r="22807" spans="3:3">
      <c r="C22807" s="13">
        <f t="shared" ca="1" si="1140"/>
        <v>1995.3554922278176</v>
      </c>
    </row>
    <row r="22808" spans="3:3">
      <c r="C22808" s="13">
        <f t="shared" ref="C22808:C22871" ca="1" si="1141">NORMINV(RAND(),$D$3,$G$3)</f>
        <v>2003.6458336366202</v>
      </c>
    </row>
    <row r="22809" spans="3:3">
      <c r="C22809" s="13">
        <f t="shared" ca="1" si="1141"/>
        <v>1991.0386212470953</v>
      </c>
    </row>
    <row r="22810" spans="3:3">
      <c r="C22810" s="13">
        <f t="shared" ca="1" si="1141"/>
        <v>1995.2735373909622</v>
      </c>
    </row>
    <row r="22811" spans="3:3">
      <c r="C22811" s="13">
        <f t="shared" ca="1" si="1141"/>
        <v>1989.7620733980066</v>
      </c>
    </row>
    <row r="22812" spans="3:3">
      <c r="C22812" s="13">
        <f t="shared" ca="1" si="1141"/>
        <v>1987.043919052172</v>
      </c>
    </row>
    <row r="22813" spans="3:3">
      <c r="C22813" s="13">
        <f t="shared" ca="1" si="1141"/>
        <v>2004.9601223310153</v>
      </c>
    </row>
    <row r="22814" spans="3:3">
      <c r="C22814" s="13">
        <f t="shared" ca="1" si="1141"/>
        <v>1992.4079701119979</v>
      </c>
    </row>
    <row r="22815" spans="3:3">
      <c r="C22815" s="13">
        <f t="shared" ca="1" si="1141"/>
        <v>2002.6976255987372</v>
      </c>
    </row>
    <row r="22816" spans="3:3">
      <c r="C22816" s="13">
        <f t="shared" ca="1" si="1141"/>
        <v>2002.6992134505513</v>
      </c>
    </row>
    <row r="22817" spans="3:3">
      <c r="C22817" s="13">
        <f t="shared" ca="1" si="1141"/>
        <v>2001.6663467451194</v>
      </c>
    </row>
    <row r="22818" spans="3:3">
      <c r="C22818" s="13">
        <f t="shared" ca="1" si="1141"/>
        <v>1969.8695003113523</v>
      </c>
    </row>
    <row r="22819" spans="3:3">
      <c r="C22819" s="13">
        <f t="shared" ca="1" si="1141"/>
        <v>2000.5008098714338</v>
      </c>
    </row>
    <row r="22820" spans="3:3">
      <c r="C22820" s="13">
        <f t="shared" ca="1" si="1141"/>
        <v>1988.6369800254722</v>
      </c>
    </row>
    <row r="22821" spans="3:3">
      <c r="C22821" s="13">
        <f t="shared" ca="1" si="1141"/>
        <v>1987.840806584604</v>
      </c>
    </row>
    <row r="22822" spans="3:3">
      <c r="C22822" s="13">
        <f t="shared" ca="1" si="1141"/>
        <v>2018.2407263721771</v>
      </c>
    </row>
    <row r="22823" spans="3:3">
      <c r="C22823" s="13">
        <f t="shared" ca="1" si="1141"/>
        <v>2014.0340453095537</v>
      </c>
    </row>
    <row r="22824" spans="3:3">
      <c r="C22824" s="13">
        <f t="shared" ca="1" si="1141"/>
        <v>1994.1049347339681</v>
      </c>
    </row>
    <row r="22825" spans="3:3">
      <c r="C22825" s="13">
        <f t="shared" ca="1" si="1141"/>
        <v>1986.1031884543902</v>
      </c>
    </row>
    <row r="22826" spans="3:3">
      <c r="C22826" s="13">
        <f t="shared" ca="1" si="1141"/>
        <v>1990.9714748569413</v>
      </c>
    </row>
    <row r="22827" spans="3:3">
      <c r="C22827" s="13">
        <f t="shared" ca="1" si="1141"/>
        <v>1981.2625317415511</v>
      </c>
    </row>
    <row r="22828" spans="3:3">
      <c r="C22828" s="13">
        <f t="shared" ca="1" si="1141"/>
        <v>2008.7254034566172</v>
      </c>
    </row>
    <row r="22829" spans="3:3">
      <c r="C22829" s="13">
        <f t="shared" ca="1" si="1141"/>
        <v>1989.4009883423314</v>
      </c>
    </row>
    <row r="22830" spans="3:3">
      <c r="C22830" s="13">
        <f t="shared" ca="1" si="1141"/>
        <v>1999.4242593022639</v>
      </c>
    </row>
    <row r="22831" spans="3:3">
      <c r="C22831" s="13">
        <f t="shared" ca="1" si="1141"/>
        <v>2007.2817979572358</v>
      </c>
    </row>
    <row r="22832" spans="3:3">
      <c r="C22832" s="13">
        <f t="shared" ca="1" si="1141"/>
        <v>1987.959916843563</v>
      </c>
    </row>
    <row r="22833" spans="3:3">
      <c r="C22833" s="13">
        <f t="shared" ca="1" si="1141"/>
        <v>1992.7339391418068</v>
      </c>
    </row>
    <row r="22834" spans="3:3">
      <c r="C22834" s="13">
        <f t="shared" ca="1" si="1141"/>
        <v>2018.8031048674216</v>
      </c>
    </row>
    <row r="22835" spans="3:3">
      <c r="C22835" s="13">
        <f t="shared" ca="1" si="1141"/>
        <v>1993.6286622976013</v>
      </c>
    </row>
    <row r="22836" spans="3:3">
      <c r="C22836" s="13">
        <f t="shared" ca="1" si="1141"/>
        <v>1991.1097035295631</v>
      </c>
    </row>
    <row r="22837" spans="3:3">
      <c r="C22837" s="13">
        <f t="shared" ca="1" si="1141"/>
        <v>1998.4742479984402</v>
      </c>
    </row>
    <row r="22838" spans="3:3">
      <c r="C22838" s="13">
        <f t="shared" ca="1" si="1141"/>
        <v>1991.4180453558788</v>
      </c>
    </row>
    <row r="22839" spans="3:3">
      <c r="C22839" s="13">
        <f t="shared" ca="1" si="1141"/>
        <v>2012.3890487533715</v>
      </c>
    </row>
    <row r="22840" spans="3:3">
      <c r="C22840" s="13">
        <f t="shared" ca="1" si="1141"/>
        <v>2005.8342431583528</v>
      </c>
    </row>
    <row r="22841" spans="3:3">
      <c r="C22841" s="13">
        <f t="shared" ca="1" si="1141"/>
        <v>1984.622921535273</v>
      </c>
    </row>
    <row r="22842" spans="3:3">
      <c r="C22842" s="13">
        <f t="shared" ca="1" si="1141"/>
        <v>1986.0512454952234</v>
      </c>
    </row>
    <row r="22843" spans="3:3">
      <c r="C22843" s="13">
        <f t="shared" ca="1" si="1141"/>
        <v>2024.7385884428861</v>
      </c>
    </row>
    <row r="22844" spans="3:3">
      <c r="C22844" s="13">
        <f t="shared" ca="1" si="1141"/>
        <v>2014.638005935632</v>
      </c>
    </row>
    <row r="22845" spans="3:3">
      <c r="C22845" s="13">
        <f t="shared" ca="1" si="1141"/>
        <v>1985.9270977345575</v>
      </c>
    </row>
    <row r="22846" spans="3:3">
      <c r="C22846" s="13">
        <f t="shared" ca="1" si="1141"/>
        <v>2003.4149967417022</v>
      </c>
    </row>
    <row r="22847" spans="3:3">
      <c r="C22847" s="13">
        <f t="shared" ca="1" si="1141"/>
        <v>1997.3230190954209</v>
      </c>
    </row>
    <row r="22848" spans="3:3">
      <c r="C22848" s="13">
        <f t="shared" ca="1" si="1141"/>
        <v>2005.2628223944419</v>
      </c>
    </row>
    <row r="22849" spans="3:3">
      <c r="C22849" s="13">
        <f t="shared" ca="1" si="1141"/>
        <v>1988.8816923084123</v>
      </c>
    </row>
    <row r="22850" spans="3:3">
      <c r="C22850" s="13">
        <f t="shared" ca="1" si="1141"/>
        <v>2002.0542265112986</v>
      </c>
    </row>
    <row r="22851" spans="3:3">
      <c r="C22851" s="13">
        <f t="shared" ca="1" si="1141"/>
        <v>1991.4003286892662</v>
      </c>
    </row>
    <row r="22852" spans="3:3">
      <c r="C22852" s="13">
        <f t="shared" ca="1" si="1141"/>
        <v>1980.9834903899443</v>
      </c>
    </row>
    <row r="22853" spans="3:3">
      <c r="C22853" s="13">
        <f t="shared" ca="1" si="1141"/>
        <v>1995.0428281342811</v>
      </c>
    </row>
    <row r="22854" spans="3:3">
      <c r="C22854" s="13">
        <f t="shared" ca="1" si="1141"/>
        <v>2017.2010542277319</v>
      </c>
    </row>
    <row r="22855" spans="3:3">
      <c r="C22855" s="13">
        <f t="shared" ca="1" si="1141"/>
        <v>2005.0288696625262</v>
      </c>
    </row>
    <row r="22856" spans="3:3">
      <c r="C22856" s="13">
        <f t="shared" ca="1" si="1141"/>
        <v>2007.0108758701708</v>
      </c>
    </row>
    <row r="22857" spans="3:3">
      <c r="C22857" s="13">
        <f t="shared" ca="1" si="1141"/>
        <v>1997.5953514133541</v>
      </c>
    </row>
    <row r="22858" spans="3:3">
      <c r="C22858" s="13">
        <f t="shared" ca="1" si="1141"/>
        <v>2014.3820210033989</v>
      </c>
    </row>
    <row r="22859" spans="3:3">
      <c r="C22859" s="13">
        <f t="shared" ca="1" si="1141"/>
        <v>2001.1584239463714</v>
      </c>
    </row>
    <row r="22860" spans="3:3">
      <c r="C22860" s="13">
        <f t="shared" ca="1" si="1141"/>
        <v>1986.6052314197923</v>
      </c>
    </row>
    <row r="22861" spans="3:3">
      <c r="C22861" s="13">
        <f t="shared" ca="1" si="1141"/>
        <v>2003.454701090739</v>
      </c>
    </row>
    <row r="22862" spans="3:3">
      <c r="C22862" s="13">
        <f t="shared" ca="1" si="1141"/>
        <v>2002.3729762634018</v>
      </c>
    </row>
    <row r="22863" spans="3:3">
      <c r="C22863" s="13">
        <f t="shared" ca="1" si="1141"/>
        <v>2018.3309829009236</v>
      </c>
    </row>
    <row r="22864" spans="3:3">
      <c r="C22864" s="13">
        <f t="shared" ca="1" si="1141"/>
        <v>1997.0659136283734</v>
      </c>
    </row>
    <row r="22865" spans="3:3">
      <c r="C22865" s="13">
        <f t="shared" ca="1" si="1141"/>
        <v>1995.9855767237061</v>
      </c>
    </row>
    <row r="22866" spans="3:3">
      <c r="C22866" s="13">
        <f t="shared" ca="1" si="1141"/>
        <v>1997.0563115590512</v>
      </c>
    </row>
    <row r="22867" spans="3:3">
      <c r="C22867" s="13">
        <f t="shared" ca="1" si="1141"/>
        <v>2007.9214936088379</v>
      </c>
    </row>
    <row r="22868" spans="3:3">
      <c r="C22868" s="13">
        <f t="shared" ca="1" si="1141"/>
        <v>2014.3714749919004</v>
      </c>
    </row>
    <row r="22869" spans="3:3">
      <c r="C22869" s="13">
        <f t="shared" ca="1" si="1141"/>
        <v>2007.7578477978984</v>
      </c>
    </row>
    <row r="22870" spans="3:3">
      <c r="C22870" s="13">
        <f t="shared" ca="1" si="1141"/>
        <v>1997.7054986140313</v>
      </c>
    </row>
    <row r="22871" spans="3:3">
      <c r="C22871" s="13">
        <f t="shared" ca="1" si="1141"/>
        <v>1988.9169299399473</v>
      </c>
    </row>
    <row r="22872" spans="3:3">
      <c r="C22872" s="13">
        <f t="shared" ref="C22872:C22935" ca="1" si="1142">NORMINV(RAND(),$D$3,$G$3)</f>
        <v>2023.4115301564652</v>
      </c>
    </row>
    <row r="22873" spans="3:3">
      <c r="C22873" s="13">
        <f t="shared" ca="1" si="1142"/>
        <v>2016.4915066247538</v>
      </c>
    </row>
    <row r="22874" spans="3:3">
      <c r="C22874" s="13">
        <f t="shared" ca="1" si="1142"/>
        <v>1997.3752761318231</v>
      </c>
    </row>
    <row r="22875" spans="3:3">
      <c r="C22875" s="13">
        <f t="shared" ca="1" si="1142"/>
        <v>2006.0457279489492</v>
      </c>
    </row>
    <row r="22876" spans="3:3">
      <c r="C22876" s="13">
        <f t="shared" ca="1" si="1142"/>
        <v>2020.1779492085768</v>
      </c>
    </row>
    <row r="22877" spans="3:3">
      <c r="C22877" s="13">
        <f t="shared" ca="1" si="1142"/>
        <v>1999.4196886833095</v>
      </c>
    </row>
    <row r="22878" spans="3:3">
      <c r="C22878" s="13">
        <f t="shared" ca="1" si="1142"/>
        <v>1989.9567614563136</v>
      </c>
    </row>
    <row r="22879" spans="3:3">
      <c r="C22879" s="13">
        <f t="shared" ca="1" si="1142"/>
        <v>1993.389852719811</v>
      </c>
    </row>
    <row r="22880" spans="3:3">
      <c r="C22880" s="13">
        <f t="shared" ca="1" si="1142"/>
        <v>1990.720541846342</v>
      </c>
    </row>
    <row r="22881" spans="3:3">
      <c r="C22881" s="13">
        <f t="shared" ca="1" si="1142"/>
        <v>2015.3691877855615</v>
      </c>
    </row>
    <row r="22882" spans="3:3">
      <c r="C22882" s="13">
        <f t="shared" ca="1" si="1142"/>
        <v>2010.2328105396748</v>
      </c>
    </row>
    <row r="22883" spans="3:3">
      <c r="C22883" s="13">
        <f t="shared" ca="1" si="1142"/>
        <v>1982.1587931862525</v>
      </c>
    </row>
    <row r="22884" spans="3:3">
      <c r="C22884" s="13">
        <f t="shared" ca="1" si="1142"/>
        <v>1998.0952451619253</v>
      </c>
    </row>
    <row r="22885" spans="3:3">
      <c r="C22885" s="13">
        <f t="shared" ca="1" si="1142"/>
        <v>2000.5058474925916</v>
      </c>
    </row>
    <row r="22886" spans="3:3">
      <c r="C22886" s="13">
        <f t="shared" ca="1" si="1142"/>
        <v>2023.6073396205995</v>
      </c>
    </row>
    <row r="22887" spans="3:3">
      <c r="C22887" s="13">
        <f t="shared" ca="1" si="1142"/>
        <v>1978.036024197733</v>
      </c>
    </row>
    <row r="22888" spans="3:3">
      <c r="C22888" s="13">
        <f t="shared" ca="1" si="1142"/>
        <v>1997.3705960385432</v>
      </c>
    </row>
    <row r="22889" spans="3:3">
      <c r="C22889" s="13">
        <f t="shared" ca="1" si="1142"/>
        <v>1994.3566327329929</v>
      </c>
    </row>
    <row r="22890" spans="3:3">
      <c r="C22890" s="13">
        <f t="shared" ca="1" si="1142"/>
        <v>2018.6664652475395</v>
      </c>
    </row>
    <row r="22891" spans="3:3">
      <c r="C22891" s="13">
        <f t="shared" ca="1" si="1142"/>
        <v>2000.9565433687803</v>
      </c>
    </row>
    <row r="22892" spans="3:3">
      <c r="C22892" s="13">
        <f t="shared" ca="1" si="1142"/>
        <v>1979.7427687291963</v>
      </c>
    </row>
    <row r="22893" spans="3:3">
      <c r="C22893" s="13">
        <f t="shared" ca="1" si="1142"/>
        <v>2008.5239356158097</v>
      </c>
    </row>
    <row r="22894" spans="3:3">
      <c r="C22894" s="13">
        <f t="shared" ca="1" si="1142"/>
        <v>2001.858522214231</v>
      </c>
    </row>
    <row r="22895" spans="3:3">
      <c r="C22895" s="13">
        <f t="shared" ca="1" si="1142"/>
        <v>2016.2944040503248</v>
      </c>
    </row>
    <row r="22896" spans="3:3">
      <c r="C22896" s="13">
        <f t="shared" ca="1" si="1142"/>
        <v>2016.2647766570997</v>
      </c>
    </row>
    <row r="22897" spans="3:3">
      <c r="C22897" s="13">
        <f t="shared" ca="1" si="1142"/>
        <v>1988.257176720344</v>
      </c>
    </row>
    <row r="22898" spans="3:3">
      <c r="C22898" s="13">
        <f t="shared" ca="1" si="1142"/>
        <v>1996.0943146051402</v>
      </c>
    </row>
    <row r="22899" spans="3:3">
      <c r="C22899" s="13">
        <f t="shared" ca="1" si="1142"/>
        <v>1979.9543264948552</v>
      </c>
    </row>
    <row r="22900" spans="3:3">
      <c r="C22900" s="13">
        <f t="shared" ca="1" si="1142"/>
        <v>2002.3123441082787</v>
      </c>
    </row>
    <row r="22901" spans="3:3">
      <c r="C22901" s="13">
        <f t="shared" ca="1" si="1142"/>
        <v>1987.2549630216147</v>
      </c>
    </row>
    <row r="22902" spans="3:3">
      <c r="C22902" s="13">
        <f t="shared" ca="1" si="1142"/>
        <v>1975.6344043648219</v>
      </c>
    </row>
    <row r="22903" spans="3:3">
      <c r="C22903" s="13">
        <f t="shared" ca="1" si="1142"/>
        <v>1994.8451614075659</v>
      </c>
    </row>
    <row r="22904" spans="3:3">
      <c r="C22904" s="13">
        <f t="shared" ca="1" si="1142"/>
        <v>1962.7418012391872</v>
      </c>
    </row>
    <row r="22905" spans="3:3">
      <c r="C22905" s="13">
        <f t="shared" ca="1" si="1142"/>
        <v>2006.6413531114426</v>
      </c>
    </row>
    <row r="22906" spans="3:3">
      <c r="C22906" s="13">
        <f t="shared" ca="1" si="1142"/>
        <v>2001.665174148701</v>
      </c>
    </row>
    <row r="22907" spans="3:3">
      <c r="C22907" s="13">
        <f t="shared" ca="1" si="1142"/>
        <v>1995.3551141426569</v>
      </c>
    </row>
    <row r="22908" spans="3:3">
      <c r="C22908" s="13">
        <f t="shared" ca="1" si="1142"/>
        <v>1982.3560430546208</v>
      </c>
    </row>
    <row r="22909" spans="3:3">
      <c r="C22909" s="13">
        <f t="shared" ca="1" si="1142"/>
        <v>2006.1528715672014</v>
      </c>
    </row>
    <row r="22910" spans="3:3">
      <c r="C22910" s="13">
        <f t="shared" ca="1" si="1142"/>
        <v>1977.7198075678848</v>
      </c>
    </row>
    <row r="22911" spans="3:3">
      <c r="C22911" s="13">
        <f t="shared" ca="1" si="1142"/>
        <v>1967.6320016496106</v>
      </c>
    </row>
    <row r="22912" spans="3:3">
      <c r="C22912" s="13">
        <f t="shared" ca="1" si="1142"/>
        <v>1999.634846524782</v>
      </c>
    </row>
    <row r="22913" spans="3:3">
      <c r="C22913" s="13">
        <f t="shared" ca="1" si="1142"/>
        <v>2003.0937068368212</v>
      </c>
    </row>
    <row r="22914" spans="3:3">
      <c r="C22914" s="13">
        <f t="shared" ca="1" si="1142"/>
        <v>2003.5633911758259</v>
      </c>
    </row>
    <row r="22915" spans="3:3">
      <c r="C22915" s="13">
        <f t="shared" ca="1" si="1142"/>
        <v>2018.79044328748</v>
      </c>
    </row>
    <row r="22916" spans="3:3">
      <c r="C22916" s="13">
        <f t="shared" ca="1" si="1142"/>
        <v>1997.7385033881769</v>
      </c>
    </row>
    <row r="22917" spans="3:3">
      <c r="C22917" s="13">
        <f t="shared" ca="1" si="1142"/>
        <v>2009.3962663391503</v>
      </c>
    </row>
    <row r="22918" spans="3:3">
      <c r="C22918" s="13">
        <f t="shared" ca="1" si="1142"/>
        <v>2010.6310301744452</v>
      </c>
    </row>
    <row r="22919" spans="3:3">
      <c r="C22919" s="13">
        <f t="shared" ca="1" si="1142"/>
        <v>1996.5851825312261</v>
      </c>
    </row>
    <row r="22920" spans="3:3">
      <c r="C22920" s="13">
        <f t="shared" ca="1" si="1142"/>
        <v>1981.0805552527861</v>
      </c>
    </row>
    <row r="22921" spans="3:3">
      <c r="C22921" s="13">
        <f t="shared" ca="1" si="1142"/>
        <v>1989.6478531468142</v>
      </c>
    </row>
    <row r="22922" spans="3:3">
      <c r="C22922" s="13">
        <f t="shared" ca="1" si="1142"/>
        <v>1999.4412545359928</v>
      </c>
    </row>
    <row r="22923" spans="3:3">
      <c r="C22923" s="13">
        <f t="shared" ca="1" si="1142"/>
        <v>2006.2428504677664</v>
      </c>
    </row>
    <row r="22924" spans="3:3">
      <c r="C22924" s="13">
        <f t="shared" ca="1" si="1142"/>
        <v>1997.8614000339117</v>
      </c>
    </row>
    <row r="22925" spans="3:3">
      <c r="C22925" s="13">
        <f t="shared" ca="1" si="1142"/>
        <v>2007.2923946127264</v>
      </c>
    </row>
    <row r="22926" spans="3:3">
      <c r="C22926" s="13">
        <f t="shared" ca="1" si="1142"/>
        <v>2008.5996458016111</v>
      </c>
    </row>
    <row r="22927" spans="3:3">
      <c r="C22927" s="13">
        <f t="shared" ca="1" si="1142"/>
        <v>1983.2148030500134</v>
      </c>
    </row>
    <row r="22928" spans="3:3">
      <c r="C22928" s="13">
        <f t="shared" ca="1" si="1142"/>
        <v>2017.7442507102382</v>
      </c>
    </row>
    <row r="22929" spans="3:3">
      <c r="C22929" s="13">
        <f t="shared" ca="1" si="1142"/>
        <v>2003.1854258979422</v>
      </c>
    </row>
    <row r="22930" spans="3:3">
      <c r="C22930" s="13">
        <f t="shared" ca="1" si="1142"/>
        <v>2009.1197130223777</v>
      </c>
    </row>
    <row r="22931" spans="3:3">
      <c r="C22931" s="13">
        <f t="shared" ca="1" si="1142"/>
        <v>2003.5318041363714</v>
      </c>
    </row>
    <row r="22932" spans="3:3">
      <c r="C22932" s="13">
        <f t="shared" ca="1" si="1142"/>
        <v>1982.8142954182335</v>
      </c>
    </row>
    <row r="22933" spans="3:3">
      <c r="C22933" s="13">
        <f t="shared" ca="1" si="1142"/>
        <v>1997.7715387341077</v>
      </c>
    </row>
    <row r="22934" spans="3:3">
      <c r="C22934" s="13">
        <f t="shared" ca="1" si="1142"/>
        <v>2009.5708171360036</v>
      </c>
    </row>
    <row r="22935" spans="3:3">
      <c r="C22935" s="13">
        <f t="shared" ca="1" si="1142"/>
        <v>2000.2274224994414</v>
      </c>
    </row>
    <row r="22936" spans="3:3">
      <c r="C22936" s="13">
        <f t="shared" ref="C22936:C22999" ca="1" si="1143">NORMINV(RAND(),$D$3,$G$3)</f>
        <v>2012.3731176176839</v>
      </c>
    </row>
    <row r="22937" spans="3:3">
      <c r="C22937" s="13">
        <f t="shared" ca="1" si="1143"/>
        <v>1999.5397184511567</v>
      </c>
    </row>
    <row r="22938" spans="3:3">
      <c r="C22938" s="13">
        <f t="shared" ca="1" si="1143"/>
        <v>1964.6956217634461</v>
      </c>
    </row>
    <row r="22939" spans="3:3">
      <c r="C22939" s="13">
        <f t="shared" ca="1" si="1143"/>
        <v>2003.6847408733267</v>
      </c>
    </row>
    <row r="22940" spans="3:3">
      <c r="C22940" s="13">
        <f t="shared" ca="1" si="1143"/>
        <v>2005.2932103381406</v>
      </c>
    </row>
    <row r="22941" spans="3:3">
      <c r="C22941" s="13">
        <f t="shared" ca="1" si="1143"/>
        <v>1995.1704600061153</v>
      </c>
    </row>
    <row r="22942" spans="3:3">
      <c r="C22942" s="13">
        <f t="shared" ca="1" si="1143"/>
        <v>2010.2733423958857</v>
      </c>
    </row>
    <row r="22943" spans="3:3">
      <c r="C22943" s="13">
        <f t="shared" ca="1" si="1143"/>
        <v>2014.2300161958733</v>
      </c>
    </row>
    <row r="22944" spans="3:3">
      <c r="C22944" s="13">
        <f t="shared" ca="1" si="1143"/>
        <v>1985.7973625126449</v>
      </c>
    </row>
    <row r="22945" spans="3:3">
      <c r="C22945" s="13">
        <f t="shared" ca="1" si="1143"/>
        <v>2003.375558274286</v>
      </c>
    </row>
    <row r="22946" spans="3:3">
      <c r="C22946" s="13">
        <f t="shared" ca="1" si="1143"/>
        <v>2001.0381899947583</v>
      </c>
    </row>
    <row r="22947" spans="3:3">
      <c r="C22947" s="13">
        <f t="shared" ca="1" si="1143"/>
        <v>2014.1704553558263</v>
      </c>
    </row>
    <row r="22948" spans="3:3">
      <c r="C22948" s="13">
        <f t="shared" ca="1" si="1143"/>
        <v>2003.7402068140796</v>
      </c>
    </row>
    <row r="22949" spans="3:3">
      <c r="C22949" s="13">
        <f t="shared" ca="1" si="1143"/>
        <v>2002.9598653452904</v>
      </c>
    </row>
    <row r="22950" spans="3:3">
      <c r="C22950" s="13">
        <f t="shared" ca="1" si="1143"/>
        <v>1997.8193044610823</v>
      </c>
    </row>
    <row r="22951" spans="3:3">
      <c r="C22951" s="13">
        <f t="shared" ca="1" si="1143"/>
        <v>1988.4945132362557</v>
      </c>
    </row>
    <row r="22952" spans="3:3">
      <c r="C22952" s="13">
        <f t="shared" ca="1" si="1143"/>
        <v>2000.2425044764509</v>
      </c>
    </row>
    <row r="22953" spans="3:3">
      <c r="C22953" s="13">
        <f t="shared" ca="1" si="1143"/>
        <v>2007.7659306856294</v>
      </c>
    </row>
    <row r="22954" spans="3:3">
      <c r="C22954" s="13">
        <f t="shared" ca="1" si="1143"/>
        <v>1993.0455532862386</v>
      </c>
    </row>
    <row r="22955" spans="3:3">
      <c r="C22955" s="13">
        <f t="shared" ca="1" si="1143"/>
        <v>1996.5683688730128</v>
      </c>
    </row>
    <row r="22956" spans="3:3">
      <c r="C22956" s="13">
        <f t="shared" ca="1" si="1143"/>
        <v>1994.2610739855552</v>
      </c>
    </row>
    <row r="22957" spans="3:3">
      <c r="C22957" s="13">
        <f t="shared" ca="1" si="1143"/>
        <v>2011.5045603464084</v>
      </c>
    </row>
    <row r="22958" spans="3:3">
      <c r="C22958" s="13">
        <f t="shared" ca="1" si="1143"/>
        <v>1993.6947922039262</v>
      </c>
    </row>
    <row r="22959" spans="3:3">
      <c r="C22959" s="13">
        <f t="shared" ca="1" si="1143"/>
        <v>2001.2460089448416</v>
      </c>
    </row>
    <row r="22960" spans="3:3">
      <c r="C22960" s="13">
        <f t="shared" ca="1" si="1143"/>
        <v>1995.6487314633714</v>
      </c>
    </row>
    <row r="22961" spans="3:3">
      <c r="C22961" s="13">
        <f t="shared" ca="1" si="1143"/>
        <v>1994.422661124978</v>
      </c>
    </row>
    <row r="22962" spans="3:3">
      <c r="C22962" s="13">
        <f t="shared" ca="1" si="1143"/>
        <v>2002.9313795602588</v>
      </c>
    </row>
    <row r="22963" spans="3:3">
      <c r="C22963" s="13">
        <f t="shared" ca="1" si="1143"/>
        <v>1993.0555643680379</v>
      </c>
    </row>
    <row r="22964" spans="3:3">
      <c r="C22964" s="13">
        <f t="shared" ca="1" si="1143"/>
        <v>2008.1650778767576</v>
      </c>
    </row>
    <row r="22965" spans="3:3">
      <c r="C22965" s="13">
        <f t="shared" ca="1" si="1143"/>
        <v>1987.1906161798697</v>
      </c>
    </row>
    <row r="22966" spans="3:3">
      <c r="C22966" s="13">
        <f t="shared" ca="1" si="1143"/>
        <v>1996.3637472241676</v>
      </c>
    </row>
    <row r="22967" spans="3:3">
      <c r="C22967" s="13">
        <f t="shared" ca="1" si="1143"/>
        <v>1996.1553971946728</v>
      </c>
    </row>
    <row r="22968" spans="3:3">
      <c r="C22968" s="13">
        <f t="shared" ca="1" si="1143"/>
        <v>1988.559280989042</v>
      </c>
    </row>
    <row r="22969" spans="3:3">
      <c r="C22969" s="13">
        <f t="shared" ca="1" si="1143"/>
        <v>1985.8195581218849</v>
      </c>
    </row>
    <row r="22970" spans="3:3">
      <c r="C22970" s="13">
        <f t="shared" ca="1" si="1143"/>
        <v>2005.4447436104563</v>
      </c>
    </row>
    <row r="22971" spans="3:3">
      <c r="C22971" s="13">
        <f t="shared" ca="1" si="1143"/>
        <v>2009.3293577135271</v>
      </c>
    </row>
    <row r="22972" spans="3:3">
      <c r="C22972" s="13">
        <f t="shared" ca="1" si="1143"/>
        <v>1989.2571094231844</v>
      </c>
    </row>
    <row r="22973" spans="3:3">
      <c r="C22973" s="13">
        <f t="shared" ca="1" si="1143"/>
        <v>2005.808526409995</v>
      </c>
    </row>
    <row r="22974" spans="3:3">
      <c r="C22974" s="13">
        <f t="shared" ca="1" si="1143"/>
        <v>1993.0070203683599</v>
      </c>
    </row>
    <row r="22975" spans="3:3">
      <c r="C22975" s="13">
        <f t="shared" ca="1" si="1143"/>
        <v>2002.5360247431206</v>
      </c>
    </row>
    <row r="22976" spans="3:3">
      <c r="C22976" s="13">
        <f t="shared" ca="1" si="1143"/>
        <v>1995.7555015478804</v>
      </c>
    </row>
    <row r="22977" spans="3:3">
      <c r="C22977" s="13">
        <f t="shared" ca="1" si="1143"/>
        <v>2000.9724285684824</v>
      </c>
    </row>
    <row r="22978" spans="3:3">
      <c r="C22978" s="13">
        <f t="shared" ca="1" si="1143"/>
        <v>1994.2184460761541</v>
      </c>
    </row>
    <row r="22979" spans="3:3">
      <c r="C22979" s="13">
        <f t="shared" ca="1" si="1143"/>
        <v>2013.5210573304525</v>
      </c>
    </row>
    <row r="22980" spans="3:3">
      <c r="C22980" s="13">
        <f t="shared" ca="1" si="1143"/>
        <v>2014.4509149289634</v>
      </c>
    </row>
    <row r="22981" spans="3:3">
      <c r="C22981" s="13">
        <f t="shared" ca="1" si="1143"/>
        <v>2023.2314365400132</v>
      </c>
    </row>
    <row r="22982" spans="3:3">
      <c r="C22982" s="13">
        <f t="shared" ca="1" si="1143"/>
        <v>2022.5577243736614</v>
      </c>
    </row>
    <row r="22983" spans="3:3">
      <c r="C22983" s="13">
        <f t="shared" ca="1" si="1143"/>
        <v>2008.7644897315433</v>
      </c>
    </row>
    <row r="22984" spans="3:3">
      <c r="C22984" s="13">
        <f t="shared" ca="1" si="1143"/>
        <v>1976.4055995078463</v>
      </c>
    </row>
    <row r="22985" spans="3:3">
      <c r="C22985" s="13">
        <f t="shared" ca="1" si="1143"/>
        <v>1998.6193730782702</v>
      </c>
    </row>
    <row r="22986" spans="3:3">
      <c r="C22986" s="13">
        <f t="shared" ca="1" si="1143"/>
        <v>2010.2166702700756</v>
      </c>
    </row>
    <row r="22987" spans="3:3">
      <c r="C22987" s="13">
        <f t="shared" ca="1" si="1143"/>
        <v>2012.443040916452</v>
      </c>
    </row>
    <row r="22988" spans="3:3">
      <c r="C22988" s="13">
        <f t="shared" ca="1" si="1143"/>
        <v>2013.2746849637347</v>
      </c>
    </row>
    <row r="22989" spans="3:3">
      <c r="C22989" s="13">
        <f t="shared" ca="1" si="1143"/>
        <v>1993.0988665691239</v>
      </c>
    </row>
    <row r="22990" spans="3:3">
      <c r="C22990" s="13">
        <f t="shared" ca="1" si="1143"/>
        <v>2003.1134206026193</v>
      </c>
    </row>
    <row r="22991" spans="3:3">
      <c r="C22991" s="13">
        <f t="shared" ca="1" si="1143"/>
        <v>1999.9798515348327</v>
      </c>
    </row>
    <row r="22992" spans="3:3">
      <c r="C22992" s="13">
        <f t="shared" ca="1" si="1143"/>
        <v>2002.3146621264946</v>
      </c>
    </row>
    <row r="22993" spans="3:3">
      <c r="C22993" s="13">
        <f t="shared" ca="1" si="1143"/>
        <v>2000.0991808191859</v>
      </c>
    </row>
    <row r="22994" spans="3:3">
      <c r="C22994" s="13">
        <f t="shared" ca="1" si="1143"/>
        <v>1999.3286563347247</v>
      </c>
    </row>
    <row r="22995" spans="3:3">
      <c r="C22995" s="13">
        <f t="shared" ca="1" si="1143"/>
        <v>1986.527602601059</v>
      </c>
    </row>
    <row r="22996" spans="3:3">
      <c r="C22996" s="13">
        <f t="shared" ca="1" si="1143"/>
        <v>1986.1671953090945</v>
      </c>
    </row>
    <row r="22997" spans="3:3">
      <c r="C22997" s="13">
        <f t="shared" ca="1" si="1143"/>
        <v>2009.8802367105143</v>
      </c>
    </row>
    <row r="22998" spans="3:3">
      <c r="C22998" s="13">
        <f t="shared" ca="1" si="1143"/>
        <v>2005.4388174169744</v>
      </c>
    </row>
    <row r="22999" spans="3:3">
      <c r="C22999" s="13">
        <f t="shared" ca="1" si="1143"/>
        <v>2008.9368803904863</v>
      </c>
    </row>
    <row r="23000" spans="3:3">
      <c r="C23000" s="13">
        <f t="shared" ref="C23000:C23063" ca="1" si="1144">NORMINV(RAND(),$D$3,$G$3)</f>
        <v>2005.8399702550553</v>
      </c>
    </row>
    <row r="23001" spans="3:3">
      <c r="C23001" s="13">
        <f t="shared" ca="1" si="1144"/>
        <v>2014.6457771509254</v>
      </c>
    </row>
    <row r="23002" spans="3:3">
      <c r="C23002" s="13">
        <f t="shared" ca="1" si="1144"/>
        <v>2002.0757934305666</v>
      </c>
    </row>
    <row r="23003" spans="3:3">
      <c r="C23003" s="13">
        <f t="shared" ca="1" si="1144"/>
        <v>2007.7417612916342</v>
      </c>
    </row>
    <row r="23004" spans="3:3">
      <c r="C23004" s="13">
        <f t="shared" ca="1" si="1144"/>
        <v>2005.6938009280466</v>
      </c>
    </row>
    <row r="23005" spans="3:3">
      <c r="C23005" s="13">
        <f t="shared" ca="1" si="1144"/>
        <v>1986.812599473335</v>
      </c>
    </row>
    <row r="23006" spans="3:3">
      <c r="C23006" s="13">
        <f t="shared" ca="1" si="1144"/>
        <v>2014.3863891208755</v>
      </c>
    </row>
    <row r="23007" spans="3:3">
      <c r="C23007" s="13">
        <f t="shared" ca="1" si="1144"/>
        <v>1992.9909745405259</v>
      </c>
    </row>
    <row r="23008" spans="3:3">
      <c r="C23008" s="13">
        <f t="shared" ca="1" si="1144"/>
        <v>2036.8746135120589</v>
      </c>
    </row>
    <row r="23009" spans="3:3">
      <c r="C23009" s="13">
        <f t="shared" ca="1" si="1144"/>
        <v>2007.0448554392383</v>
      </c>
    </row>
    <row r="23010" spans="3:3">
      <c r="C23010" s="13">
        <f t="shared" ca="1" si="1144"/>
        <v>2000.4411925324698</v>
      </c>
    </row>
    <row r="23011" spans="3:3">
      <c r="C23011" s="13">
        <f t="shared" ca="1" si="1144"/>
        <v>1986.9846834391431</v>
      </c>
    </row>
    <row r="23012" spans="3:3">
      <c r="C23012" s="13">
        <f t="shared" ca="1" si="1144"/>
        <v>1998.8747401590554</v>
      </c>
    </row>
    <row r="23013" spans="3:3">
      <c r="C23013" s="13">
        <f t="shared" ca="1" si="1144"/>
        <v>2007.684084698577</v>
      </c>
    </row>
    <row r="23014" spans="3:3">
      <c r="C23014" s="13">
        <f t="shared" ca="1" si="1144"/>
        <v>1984.6405794475318</v>
      </c>
    </row>
    <row r="23015" spans="3:3">
      <c r="C23015" s="13">
        <f t="shared" ca="1" si="1144"/>
        <v>1998.6742524849576</v>
      </c>
    </row>
    <row r="23016" spans="3:3">
      <c r="C23016" s="13">
        <f t="shared" ca="1" si="1144"/>
        <v>2011.7721900344443</v>
      </c>
    </row>
    <row r="23017" spans="3:3">
      <c r="C23017" s="13">
        <f t="shared" ca="1" si="1144"/>
        <v>1997.3897661935946</v>
      </c>
    </row>
    <row r="23018" spans="3:3">
      <c r="C23018" s="13">
        <f t="shared" ca="1" si="1144"/>
        <v>1998.0728536976201</v>
      </c>
    </row>
    <row r="23019" spans="3:3">
      <c r="C23019" s="13">
        <f t="shared" ca="1" si="1144"/>
        <v>2013.9168700194732</v>
      </c>
    </row>
    <row r="23020" spans="3:3">
      <c r="C23020" s="13">
        <f t="shared" ca="1" si="1144"/>
        <v>1992.333636211376</v>
      </c>
    </row>
    <row r="23021" spans="3:3">
      <c r="C23021" s="13">
        <f t="shared" ca="1" si="1144"/>
        <v>1999.6733017691913</v>
      </c>
    </row>
    <row r="23022" spans="3:3">
      <c r="C23022" s="13">
        <f t="shared" ca="1" si="1144"/>
        <v>2021.8299257428514</v>
      </c>
    </row>
    <row r="23023" spans="3:3">
      <c r="C23023" s="13">
        <f t="shared" ca="1" si="1144"/>
        <v>1988.6643421348338</v>
      </c>
    </row>
    <row r="23024" spans="3:3">
      <c r="C23024" s="13">
        <f t="shared" ca="1" si="1144"/>
        <v>1973.9383358495156</v>
      </c>
    </row>
    <row r="23025" spans="3:3">
      <c r="C23025" s="13">
        <f t="shared" ca="1" si="1144"/>
        <v>2009.0279164317765</v>
      </c>
    </row>
    <row r="23026" spans="3:3">
      <c r="C23026" s="13">
        <f t="shared" ca="1" si="1144"/>
        <v>2016.5623695252987</v>
      </c>
    </row>
    <row r="23027" spans="3:3">
      <c r="C23027" s="13">
        <f t="shared" ca="1" si="1144"/>
        <v>1994.839971651654</v>
      </c>
    </row>
    <row r="23028" spans="3:3">
      <c r="C23028" s="13">
        <f t="shared" ca="1" si="1144"/>
        <v>1991.8092287998147</v>
      </c>
    </row>
    <row r="23029" spans="3:3">
      <c r="C23029" s="13">
        <f t="shared" ca="1" si="1144"/>
        <v>1985.1910081082756</v>
      </c>
    </row>
    <row r="23030" spans="3:3">
      <c r="C23030" s="13">
        <f t="shared" ca="1" si="1144"/>
        <v>1987.477551477974</v>
      </c>
    </row>
    <row r="23031" spans="3:3">
      <c r="C23031" s="13">
        <f t="shared" ca="1" si="1144"/>
        <v>2008.4566032697194</v>
      </c>
    </row>
    <row r="23032" spans="3:3">
      <c r="C23032" s="13">
        <f t="shared" ca="1" si="1144"/>
        <v>2003.9173651873946</v>
      </c>
    </row>
    <row r="23033" spans="3:3">
      <c r="C23033" s="13">
        <f t="shared" ca="1" si="1144"/>
        <v>1999.419878387002</v>
      </c>
    </row>
    <row r="23034" spans="3:3">
      <c r="C23034" s="13">
        <f t="shared" ca="1" si="1144"/>
        <v>1988.6863323225364</v>
      </c>
    </row>
    <row r="23035" spans="3:3">
      <c r="C23035" s="13">
        <f t="shared" ca="1" si="1144"/>
        <v>2007.2279729941674</v>
      </c>
    </row>
    <row r="23036" spans="3:3">
      <c r="C23036" s="13">
        <f t="shared" ca="1" si="1144"/>
        <v>1985.76367133023</v>
      </c>
    </row>
    <row r="23037" spans="3:3">
      <c r="C23037" s="13">
        <f t="shared" ca="1" si="1144"/>
        <v>2004.9301602692772</v>
      </c>
    </row>
    <row r="23038" spans="3:3">
      <c r="C23038" s="13">
        <f t="shared" ca="1" si="1144"/>
        <v>1995.2375204639814</v>
      </c>
    </row>
    <row r="23039" spans="3:3">
      <c r="C23039" s="13">
        <f t="shared" ca="1" si="1144"/>
        <v>1988.8823344172265</v>
      </c>
    </row>
    <row r="23040" spans="3:3">
      <c r="C23040" s="13">
        <f t="shared" ca="1" si="1144"/>
        <v>1991.0792089370902</v>
      </c>
    </row>
    <row r="23041" spans="3:3">
      <c r="C23041" s="13">
        <f t="shared" ca="1" si="1144"/>
        <v>1992.4680633137302</v>
      </c>
    </row>
    <row r="23042" spans="3:3">
      <c r="C23042" s="13">
        <f t="shared" ca="1" si="1144"/>
        <v>1994.8571607112347</v>
      </c>
    </row>
    <row r="23043" spans="3:3">
      <c r="C23043" s="13">
        <f t="shared" ca="1" si="1144"/>
        <v>2005.0605206501823</v>
      </c>
    </row>
    <row r="23044" spans="3:3">
      <c r="C23044" s="13">
        <f t="shared" ca="1" si="1144"/>
        <v>1999.7225270728982</v>
      </c>
    </row>
    <row r="23045" spans="3:3">
      <c r="C23045" s="13">
        <f t="shared" ca="1" si="1144"/>
        <v>1996.8378746368924</v>
      </c>
    </row>
    <row r="23046" spans="3:3">
      <c r="C23046" s="13">
        <f t="shared" ca="1" si="1144"/>
        <v>2026.2123916439598</v>
      </c>
    </row>
    <row r="23047" spans="3:3">
      <c r="C23047" s="13">
        <f t="shared" ca="1" si="1144"/>
        <v>2000.7445101973731</v>
      </c>
    </row>
    <row r="23048" spans="3:3">
      <c r="C23048" s="13">
        <f t="shared" ca="1" si="1144"/>
        <v>1992.8797152659295</v>
      </c>
    </row>
    <row r="23049" spans="3:3">
      <c r="C23049" s="13">
        <f t="shared" ca="1" si="1144"/>
        <v>1991.9897083781834</v>
      </c>
    </row>
    <row r="23050" spans="3:3">
      <c r="C23050" s="13">
        <f t="shared" ca="1" si="1144"/>
        <v>2000.9812895839464</v>
      </c>
    </row>
    <row r="23051" spans="3:3">
      <c r="C23051" s="13">
        <f t="shared" ca="1" si="1144"/>
        <v>2001.7853004650217</v>
      </c>
    </row>
    <row r="23052" spans="3:3">
      <c r="C23052" s="13">
        <f t="shared" ca="1" si="1144"/>
        <v>1985.918033943851</v>
      </c>
    </row>
    <row r="23053" spans="3:3">
      <c r="C23053" s="13">
        <f t="shared" ca="1" si="1144"/>
        <v>1997.5172870274851</v>
      </c>
    </row>
    <row r="23054" spans="3:3">
      <c r="C23054" s="13">
        <f t="shared" ca="1" si="1144"/>
        <v>2013.2444849693625</v>
      </c>
    </row>
    <row r="23055" spans="3:3">
      <c r="C23055" s="13">
        <f t="shared" ca="1" si="1144"/>
        <v>2002.9022592123633</v>
      </c>
    </row>
    <row r="23056" spans="3:3">
      <c r="C23056" s="13">
        <f t="shared" ca="1" si="1144"/>
        <v>1995.5833087090014</v>
      </c>
    </row>
    <row r="23057" spans="3:3">
      <c r="C23057" s="13">
        <f t="shared" ca="1" si="1144"/>
        <v>2013.8826550067133</v>
      </c>
    </row>
    <row r="23058" spans="3:3">
      <c r="C23058" s="13">
        <f t="shared" ca="1" si="1144"/>
        <v>2014.4771227554522</v>
      </c>
    </row>
    <row r="23059" spans="3:3">
      <c r="C23059" s="13">
        <f t="shared" ca="1" si="1144"/>
        <v>2010.1625040278211</v>
      </c>
    </row>
    <row r="23060" spans="3:3">
      <c r="C23060" s="13">
        <f t="shared" ca="1" si="1144"/>
        <v>1981.500768920429</v>
      </c>
    </row>
    <row r="23061" spans="3:3">
      <c r="C23061" s="13">
        <f t="shared" ca="1" si="1144"/>
        <v>1987.0730905933356</v>
      </c>
    </row>
    <row r="23062" spans="3:3">
      <c r="C23062" s="13">
        <f t="shared" ca="1" si="1144"/>
        <v>1998.16482307152</v>
      </c>
    </row>
    <row r="23063" spans="3:3">
      <c r="C23063" s="13">
        <f t="shared" ca="1" si="1144"/>
        <v>2003.6016825955937</v>
      </c>
    </row>
    <row r="23064" spans="3:3">
      <c r="C23064" s="13">
        <f t="shared" ref="C23064:C23127" ca="1" si="1145">NORMINV(RAND(),$D$3,$G$3)</f>
        <v>1997.493711494689</v>
      </c>
    </row>
    <row r="23065" spans="3:3">
      <c r="C23065" s="13">
        <f t="shared" ca="1" si="1145"/>
        <v>2006.31430751568</v>
      </c>
    </row>
    <row r="23066" spans="3:3">
      <c r="C23066" s="13">
        <f t="shared" ca="1" si="1145"/>
        <v>1990.4156154514239</v>
      </c>
    </row>
    <row r="23067" spans="3:3">
      <c r="C23067" s="13">
        <f t="shared" ca="1" si="1145"/>
        <v>2000.0998796640922</v>
      </c>
    </row>
    <row r="23068" spans="3:3">
      <c r="C23068" s="13">
        <f t="shared" ca="1" si="1145"/>
        <v>2014.7218367066703</v>
      </c>
    </row>
    <row r="23069" spans="3:3">
      <c r="C23069" s="13">
        <f t="shared" ca="1" si="1145"/>
        <v>1998.5337137941453</v>
      </c>
    </row>
    <row r="23070" spans="3:3">
      <c r="C23070" s="13">
        <f t="shared" ca="1" si="1145"/>
        <v>2004.4154180197886</v>
      </c>
    </row>
    <row r="23071" spans="3:3">
      <c r="C23071" s="13">
        <f t="shared" ca="1" si="1145"/>
        <v>1994.1253166828301</v>
      </c>
    </row>
    <row r="23072" spans="3:3">
      <c r="C23072" s="13">
        <f t="shared" ca="1" si="1145"/>
        <v>2022.0675170201259</v>
      </c>
    </row>
    <row r="23073" spans="3:3">
      <c r="C23073" s="13">
        <f t="shared" ca="1" si="1145"/>
        <v>1999.6010683796553</v>
      </c>
    </row>
    <row r="23074" spans="3:3">
      <c r="C23074" s="13">
        <f t="shared" ca="1" si="1145"/>
        <v>2004.2741405927993</v>
      </c>
    </row>
    <row r="23075" spans="3:3">
      <c r="C23075" s="13">
        <f t="shared" ca="1" si="1145"/>
        <v>2009.4691062179686</v>
      </c>
    </row>
    <row r="23076" spans="3:3">
      <c r="C23076" s="13">
        <f t="shared" ca="1" si="1145"/>
        <v>2009.5904908955447</v>
      </c>
    </row>
    <row r="23077" spans="3:3">
      <c r="C23077" s="13">
        <f t="shared" ca="1" si="1145"/>
        <v>1990.3604977485045</v>
      </c>
    </row>
    <row r="23078" spans="3:3">
      <c r="C23078" s="13">
        <f t="shared" ca="1" si="1145"/>
        <v>1988.2145934799269</v>
      </c>
    </row>
    <row r="23079" spans="3:3">
      <c r="C23079" s="13">
        <f t="shared" ca="1" si="1145"/>
        <v>2007.5431279883164</v>
      </c>
    </row>
    <row r="23080" spans="3:3">
      <c r="C23080" s="13">
        <f t="shared" ca="1" si="1145"/>
        <v>2001.0864253596565</v>
      </c>
    </row>
    <row r="23081" spans="3:3">
      <c r="C23081" s="13">
        <f t="shared" ca="1" si="1145"/>
        <v>1994.2242949519598</v>
      </c>
    </row>
    <row r="23082" spans="3:3">
      <c r="C23082" s="13">
        <f t="shared" ca="1" si="1145"/>
        <v>1982.415567637458</v>
      </c>
    </row>
    <row r="23083" spans="3:3">
      <c r="C23083" s="13">
        <f t="shared" ca="1" si="1145"/>
        <v>2007.5995786214528</v>
      </c>
    </row>
    <row r="23084" spans="3:3">
      <c r="C23084" s="13">
        <f t="shared" ca="1" si="1145"/>
        <v>2002.6652714813965</v>
      </c>
    </row>
    <row r="23085" spans="3:3">
      <c r="C23085" s="13">
        <f t="shared" ca="1" si="1145"/>
        <v>1996.9656417182298</v>
      </c>
    </row>
    <row r="23086" spans="3:3">
      <c r="C23086" s="13">
        <f t="shared" ca="1" si="1145"/>
        <v>1987.0338175918353</v>
      </c>
    </row>
    <row r="23087" spans="3:3">
      <c r="C23087" s="13">
        <f t="shared" ca="1" si="1145"/>
        <v>1990.8198085131326</v>
      </c>
    </row>
    <row r="23088" spans="3:3">
      <c r="C23088" s="13">
        <f t="shared" ca="1" si="1145"/>
        <v>2013.5468547532034</v>
      </c>
    </row>
    <row r="23089" spans="3:3">
      <c r="C23089" s="13">
        <f t="shared" ca="1" si="1145"/>
        <v>1993.9526536123142</v>
      </c>
    </row>
    <row r="23090" spans="3:3">
      <c r="C23090" s="13">
        <f t="shared" ca="1" si="1145"/>
        <v>1992.9136739237902</v>
      </c>
    </row>
    <row r="23091" spans="3:3">
      <c r="C23091" s="13">
        <f t="shared" ca="1" si="1145"/>
        <v>2017.6199953759417</v>
      </c>
    </row>
    <row r="23092" spans="3:3">
      <c r="C23092" s="13">
        <f t="shared" ca="1" si="1145"/>
        <v>2020.3506374283425</v>
      </c>
    </row>
    <row r="23093" spans="3:3">
      <c r="C23093" s="13">
        <f t="shared" ca="1" si="1145"/>
        <v>2001.6968753641445</v>
      </c>
    </row>
    <row r="23094" spans="3:3">
      <c r="C23094" s="13">
        <f t="shared" ca="1" si="1145"/>
        <v>2000.4069587257002</v>
      </c>
    </row>
    <row r="23095" spans="3:3">
      <c r="C23095" s="13">
        <f t="shared" ca="1" si="1145"/>
        <v>2000.1763078220511</v>
      </c>
    </row>
    <row r="23096" spans="3:3">
      <c r="C23096" s="13">
        <f t="shared" ca="1" si="1145"/>
        <v>2007.4737087118931</v>
      </c>
    </row>
    <row r="23097" spans="3:3">
      <c r="C23097" s="13">
        <f t="shared" ca="1" si="1145"/>
        <v>1994.1502356422993</v>
      </c>
    </row>
    <row r="23098" spans="3:3">
      <c r="C23098" s="13">
        <f t="shared" ca="1" si="1145"/>
        <v>1998.7820530211909</v>
      </c>
    </row>
    <row r="23099" spans="3:3">
      <c r="C23099" s="13">
        <f t="shared" ca="1" si="1145"/>
        <v>2008.0523041401159</v>
      </c>
    </row>
    <row r="23100" spans="3:3">
      <c r="C23100" s="13">
        <f t="shared" ca="1" si="1145"/>
        <v>1983.402405789278</v>
      </c>
    </row>
    <row r="23101" spans="3:3">
      <c r="C23101" s="13">
        <f t="shared" ca="1" si="1145"/>
        <v>2006.6112204925266</v>
      </c>
    </row>
    <row r="23102" spans="3:3">
      <c r="C23102" s="13">
        <f t="shared" ca="1" si="1145"/>
        <v>1975.3570420200745</v>
      </c>
    </row>
    <row r="23103" spans="3:3">
      <c r="C23103" s="13">
        <f t="shared" ca="1" si="1145"/>
        <v>1997.5325846021606</v>
      </c>
    </row>
    <row r="23104" spans="3:3">
      <c r="C23104" s="13">
        <f t="shared" ca="1" si="1145"/>
        <v>2008.8333815870212</v>
      </c>
    </row>
    <row r="23105" spans="3:3">
      <c r="C23105" s="13">
        <f t="shared" ca="1" si="1145"/>
        <v>1999.0401692150317</v>
      </c>
    </row>
    <row r="23106" spans="3:3">
      <c r="C23106" s="13">
        <f t="shared" ca="1" si="1145"/>
        <v>2022.7911156661428</v>
      </c>
    </row>
    <row r="23107" spans="3:3">
      <c r="C23107" s="13">
        <f t="shared" ca="1" si="1145"/>
        <v>1986.4997924752113</v>
      </c>
    </row>
    <row r="23108" spans="3:3">
      <c r="C23108" s="13">
        <f t="shared" ca="1" si="1145"/>
        <v>2003.5949542792807</v>
      </c>
    </row>
    <row r="23109" spans="3:3">
      <c r="C23109" s="13">
        <f t="shared" ca="1" si="1145"/>
        <v>2000.3121785227206</v>
      </c>
    </row>
    <row r="23110" spans="3:3">
      <c r="C23110" s="13">
        <f t="shared" ca="1" si="1145"/>
        <v>2002.963360251694</v>
      </c>
    </row>
    <row r="23111" spans="3:3">
      <c r="C23111" s="13">
        <f t="shared" ca="1" si="1145"/>
        <v>2010.0540702097271</v>
      </c>
    </row>
    <row r="23112" spans="3:3">
      <c r="C23112" s="13">
        <f t="shared" ca="1" si="1145"/>
        <v>1989.4619679686223</v>
      </c>
    </row>
    <row r="23113" spans="3:3">
      <c r="C23113" s="13">
        <f t="shared" ca="1" si="1145"/>
        <v>1994.4085078537771</v>
      </c>
    </row>
    <row r="23114" spans="3:3">
      <c r="C23114" s="13">
        <f t="shared" ca="1" si="1145"/>
        <v>2013.2624792451895</v>
      </c>
    </row>
    <row r="23115" spans="3:3">
      <c r="C23115" s="13">
        <f t="shared" ca="1" si="1145"/>
        <v>2014.3402393531612</v>
      </c>
    </row>
    <row r="23116" spans="3:3">
      <c r="C23116" s="13">
        <f t="shared" ca="1" si="1145"/>
        <v>2005.5976629668096</v>
      </c>
    </row>
    <row r="23117" spans="3:3">
      <c r="C23117" s="13">
        <f t="shared" ca="1" si="1145"/>
        <v>1980.0055080065758</v>
      </c>
    </row>
    <row r="23118" spans="3:3">
      <c r="C23118" s="13">
        <f t="shared" ca="1" si="1145"/>
        <v>2017.8090962851222</v>
      </c>
    </row>
    <row r="23119" spans="3:3">
      <c r="C23119" s="13">
        <f t="shared" ca="1" si="1145"/>
        <v>1994.6884157497484</v>
      </c>
    </row>
    <row r="23120" spans="3:3">
      <c r="C23120" s="13">
        <f t="shared" ca="1" si="1145"/>
        <v>1992.1264530666185</v>
      </c>
    </row>
    <row r="23121" spans="3:3">
      <c r="C23121" s="13">
        <f t="shared" ca="1" si="1145"/>
        <v>2000.5355091541239</v>
      </c>
    </row>
    <row r="23122" spans="3:3">
      <c r="C23122" s="13">
        <f t="shared" ca="1" si="1145"/>
        <v>2010.1672991326298</v>
      </c>
    </row>
    <row r="23123" spans="3:3">
      <c r="C23123" s="13">
        <f t="shared" ca="1" si="1145"/>
        <v>1995.3595052962648</v>
      </c>
    </row>
    <row r="23124" spans="3:3">
      <c r="C23124" s="13">
        <f t="shared" ca="1" si="1145"/>
        <v>2013.318428840312</v>
      </c>
    </row>
    <row r="23125" spans="3:3">
      <c r="C23125" s="13">
        <f t="shared" ca="1" si="1145"/>
        <v>2015.2687858746117</v>
      </c>
    </row>
    <row r="23126" spans="3:3">
      <c r="C23126" s="13">
        <f t="shared" ca="1" si="1145"/>
        <v>1988.9755346678412</v>
      </c>
    </row>
    <row r="23127" spans="3:3">
      <c r="C23127" s="13">
        <f t="shared" ca="1" si="1145"/>
        <v>1997.694652236499</v>
      </c>
    </row>
    <row r="23128" spans="3:3">
      <c r="C23128" s="13">
        <f t="shared" ref="C23128:C23191" ca="1" si="1146">NORMINV(RAND(),$D$3,$G$3)</f>
        <v>1999.7400623862952</v>
      </c>
    </row>
    <row r="23129" spans="3:3">
      <c r="C23129" s="13">
        <f t="shared" ca="1" si="1146"/>
        <v>1993.6068360268619</v>
      </c>
    </row>
    <row r="23130" spans="3:3">
      <c r="C23130" s="13">
        <f t="shared" ca="1" si="1146"/>
        <v>1961.8021339982879</v>
      </c>
    </row>
    <row r="23131" spans="3:3">
      <c r="C23131" s="13">
        <f t="shared" ca="1" si="1146"/>
        <v>1982.3192910964567</v>
      </c>
    </row>
    <row r="23132" spans="3:3">
      <c r="C23132" s="13">
        <f t="shared" ca="1" si="1146"/>
        <v>2001.9804139245553</v>
      </c>
    </row>
    <row r="23133" spans="3:3">
      <c r="C23133" s="13">
        <f t="shared" ca="1" si="1146"/>
        <v>1999.2312000002707</v>
      </c>
    </row>
    <row r="23134" spans="3:3">
      <c r="C23134" s="13">
        <f t="shared" ca="1" si="1146"/>
        <v>1992.6622691023449</v>
      </c>
    </row>
    <row r="23135" spans="3:3">
      <c r="C23135" s="13">
        <f t="shared" ca="1" si="1146"/>
        <v>2005.6712893514712</v>
      </c>
    </row>
    <row r="23136" spans="3:3">
      <c r="C23136" s="13">
        <f t="shared" ca="1" si="1146"/>
        <v>2004.6447702765486</v>
      </c>
    </row>
    <row r="23137" spans="3:3">
      <c r="C23137" s="13">
        <f t="shared" ca="1" si="1146"/>
        <v>1981.8695060460595</v>
      </c>
    </row>
    <row r="23138" spans="3:3">
      <c r="C23138" s="13">
        <f t="shared" ca="1" si="1146"/>
        <v>1997.4825549786754</v>
      </c>
    </row>
    <row r="23139" spans="3:3">
      <c r="C23139" s="13">
        <f t="shared" ca="1" si="1146"/>
        <v>2004.1934478889405</v>
      </c>
    </row>
    <row r="23140" spans="3:3">
      <c r="C23140" s="13">
        <f t="shared" ca="1" si="1146"/>
        <v>1991.8928544147445</v>
      </c>
    </row>
    <row r="23141" spans="3:3">
      <c r="C23141" s="13">
        <f t="shared" ca="1" si="1146"/>
        <v>2005.9196790049402</v>
      </c>
    </row>
    <row r="23142" spans="3:3">
      <c r="C23142" s="13">
        <f t="shared" ca="1" si="1146"/>
        <v>2023.7707953677993</v>
      </c>
    </row>
    <row r="23143" spans="3:3">
      <c r="C23143" s="13">
        <f t="shared" ca="1" si="1146"/>
        <v>2002.2556904035043</v>
      </c>
    </row>
    <row r="23144" spans="3:3">
      <c r="C23144" s="13">
        <f t="shared" ca="1" si="1146"/>
        <v>1997.5048913441997</v>
      </c>
    </row>
    <row r="23145" spans="3:3">
      <c r="C23145" s="13">
        <f t="shared" ca="1" si="1146"/>
        <v>2008.0412784997475</v>
      </c>
    </row>
    <row r="23146" spans="3:3">
      <c r="C23146" s="13">
        <f t="shared" ca="1" si="1146"/>
        <v>2004.5862698210456</v>
      </c>
    </row>
    <row r="23147" spans="3:3">
      <c r="C23147" s="13">
        <f t="shared" ca="1" si="1146"/>
        <v>2002.9435320897819</v>
      </c>
    </row>
    <row r="23148" spans="3:3">
      <c r="C23148" s="13">
        <f t="shared" ca="1" si="1146"/>
        <v>1997.9854022202562</v>
      </c>
    </row>
    <row r="23149" spans="3:3">
      <c r="C23149" s="13">
        <f t="shared" ca="1" si="1146"/>
        <v>2010.3321376450147</v>
      </c>
    </row>
    <row r="23150" spans="3:3">
      <c r="C23150" s="13">
        <f t="shared" ca="1" si="1146"/>
        <v>2010.9606882310809</v>
      </c>
    </row>
    <row r="23151" spans="3:3">
      <c r="C23151" s="13">
        <f t="shared" ca="1" si="1146"/>
        <v>2000.411588339598</v>
      </c>
    </row>
    <row r="23152" spans="3:3">
      <c r="C23152" s="13">
        <f t="shared" ca="1" si="1146"/>
        <v>1986.8283076700181</v>
      </c>
    </row>
    <row r="23153" spans="3:3">
      <c r="C23153" s="13">
        <f t="shared" ca="1" si="1146"/>
        <v>2009.529592485763</v>
      </c>
    </row>
    <row r="23154" spans="3:3">
      <c r="C23154" s="13">
        <f t="shared" ca="1" si="1146"/>
        <v>2006.3377036144066</v>
      </c>
    </row>
    <row r="23155" spans="3:3">
      <c r="C23155" s="13">
        <f t="shared" ca="1" si="1146"/>
        <v>2003.597129189229</v>
      </c>
    </row>
    <row r="23156" spans="3:3">
      <c r="C23156" s="13">
        <f t="shared" ca="1" si="1146"/>
        <v>1982.8633914564325</v>
      </c>
    </row>
    <row r="23157" spans="3:3">
      <c r="C23157" s="13">
        <f t="shared" ca="1" si="1146"/>
        <v>1986.6681379825714</v>
      </c>
    </row>
    <row r="23158" spans="3:3">
      <c r="C23158" s="13">
        <f t="shared" ca="1" si="1146"/>
        <v>2007.2906164636447</v>
      </c>
    </row>
    <row r="23159" spans="3:3">
      <c r="C23159" s="13">
        <f t="shared" ca="1" si="1146"/>
        <v>1988.351559379646</v>
      </c>
    </row>
    <row r="23160" spans="3:3">
      <c r="C23160" s="13">
        <f t="shared" ca="1" si="1146"/>
        <v>2013.1912743258338</v>
      </c>
    </row>
    <row r="23161" spans="3:3">
      <c r="C23161" s="13">
        <f t="shared" ca="1" si="1146"/>
        <v>1983.6648079503852</v>
      </c>
    </row>
    <row r="23162" spans="3:3">
      <c r="C23162" s="13">
        <f t="shared" ca="1" si="1146"/>
        <v>2022.2752794683174</v>
      </c>
    </row>
    <row r="23163" spans="3:3">
      <c r="C23163" s="13">
        <f t="shared" ca="1" si="1146"/>
        <v>1997.8134322484084</v>
      </c>
    </row>
    <row r="23164" spans="3:3">
      <c r="C23164" s="13">
        <f t="shared" ca="1" si="1146"/>
        <v>2001.052491936779</v>
      </c>
    </row>
    <row r="23165" spans="3:3">
      <c r="C23165" s="13">
        <f t="shared" ca="1" si="1146"/>
        <v>1989.7530841708603</v>
      </c>
    </row>
    <row r="23166" spans="3:3">
      <c r="C23166" s="13">
        <f t="shared" ca="1" si="1146"/>
        <v>2004.315760418418</v>
      </c>
    </row>
    <row r="23167" spans="3:3">
      <c r="C23167" s="13">
        <f t="shared" ca="1" si="1146"/>
        <v>1994.1149534494225</v>
      </c>
    </row>
    <row r="23168" spans="3:3">
      <c r="C23168" s="13">
        <f t="shared" ca="1" si="1146"/>
        <v>1991.8214685589276</v>
      </c>
    </row>
    <row r="23169" spans="3:3">
      <c r="C23169" s="13">
        <f t="shared" ca="1" si="1146"/>
        <v>1993.6765899548961</v>
      </c>
    </row>
    <row r="23170" spans="3:3">
      <c r="C23170" s="13">
        <f t="shared" ca="1" si="1146"/>
        <v>1982.3660209829136</v>
      </c>
    </row>
    <row r="23171" spans="3:3">
      <c r="C23171" s="13">
        <f t="shared" ca="1" si="1146"/>
        <v>2010.6934997316614</v>
      </c>
    </row>
    <row r="23172" spans="3:3">
      <c r="C23172" s="13">
        <f t="shared" ca="1" si="1146"/>
        <v>2003.7077752400792</v>
      </c>
    </row>
    <row r="23173" spans="3:3">
      <c r="C23173" s="13">
        <f t="shared" ca="1" si="1146"/>
        <v>2003.697358959821</v>
      </c>
    </row>
    <row r="23174" spans="3:3">
      <c r="C23174" s="13">
        <f t="shared" ca="1" si="1146"/>
        <v>2006.770150971412</v>
      </c>
    </row>
    <row r="23175" spans="3:3">
      <c r="C23175" s="13">
        <f t="shared" ca="1" si="1146"/>
        <v>1977.4592173590302</v>
      </c>
    </row>
    <row r="23176" spans="3:3">
      <c r="C23176" s="13">
        <f t="shared" ca="1" si="1146"/>
        <v>2003.6529230500414</v>
      </c>
    </row>
    <row r="23177" spans="3:3">
      <c r="C23177" s="13">
        <f t="shared" ca="1" si="1146"/>
        <v>2001.2665403050792</v>
      </c>
    </row>
    <row r="23178" spans="3:3">
      <c r="C23178" s="13">
        <f t="shared" ca="1" si="1146"/>
        <v>1996.2560002230994</v>
      </c>
    </row>
    <row r="23179" spans="3:3">
      <c r="C23179" s="13">
        <f t="shared" ca="1" si="1146"/>
        <v>2007.984335503143</v>
      </c>
    </row>
    <row r="23180" spans="3:3">
      <c r="C23180" s="13">
        <f t="shared" ca="1" si="1146"/>
        <v>2006.8399256758601</v>
      </c>
    </row>
    <row r="23181" spans="3:3">
      <c r="C23181" s="13">
        <f t="shared" ca="1" si="1146"/>
        <v>2026.3275027665923</v>
      </c>
    </row>
    <row r="23182" spans="3:3">
      <c r="C23182" s="13">
        <f t="shared" ca="1" si="1146"/>
        <v>1997.1007636041934</v>
      </c>
    </row>
    <row r="23183" spans="3:3">
      <c r="C23183" s="13">
        <f t="shared" ca="1" si="1146"/>
        <v>1990.3629981070508</v>
      </c>
    </row>
    <row r="23184" spans="3:3">
      <c r="C23184" s="13">
        <f t="shared" ca="1" si="1146"/>
        <v>1988.5186390719059</v>
      </c>
    </row>
    <row r="23185" spans="3:3">
      <c r="C23185" s="13">
        <f t="shared" ca="1" si="1146"/>
        <v>1990.2404639921481</v>
      </c>
    </row>
    <row r="23186" spans="3:3">
      <c r="C23186" s="13">
        <f t="shared" ca="1" si="1146"/>
        <v>2004.1074883334031</v>
      </c>
    </row>
    <row r="23187" spans="3:3">
      <c r="C23187" s="13">
        <f t="shared" ca="1" si="1146"/>
        <v>2010.9465359060246</v>
      </c>
    </row>
    <row r="23188" spans="3:3">
      <c r="C23188" s="13">
        <f t="shared" ca="1" si="1146"/>
        <v>2005.3010052227698</v>
      </c>
    </row>
    <row r="23189" spans="3:3">
      <c r="C23189" s="13">
        <f t="shared" ca="1" si="1146"/>
        <v>2011.7905203399062</v>
      </c>
    </row>
    <row r="23190" spans="3:3">
      <c r="C23190" s="13">
        <f t="shared" ca="1" si="1146"/>
        <v>1989.8168495777406</v>
      </c>
    </row>
    <row r="23191" spans="3:3">
      <c r="C23191" s="13">
        <f t="shared" ca="1" si="1146"/>
        <v>1987.990110430143</v>
      </c>
    </row>
    <row r="23192" spans="3:3">
      <c r="C23192" s="13">
        <f t="shared" ref="C23192:C23255" ca="1" si="1147">NORMINV(RAND(),$D$3,$G$3)</f>
        <v>1985.6534428440459</v>
      </c>
    </row>
    <row r="23193" spans="3:3">
      <c r="C23193" s="13">
        <f t="shared" ca="1" si="1147"/>
        <v>2021.2158197805754</v>
      </c>
    </row>
    <row r="23194" spans="3:3">
      <c r="C23194" s="13">
        <f t="shared" ca="1" si="1147"/>
        <v>1990.5207119004142</v>
      </c>
    </row>
    <row r="23195" spans="3:3">
      <c r="C23195" s="13">
        <f t="shared" ca="1" si="1147"/>
        <v>2028.4016948261451</v>
      </c>
    </row>
    <row r="23196" spans="3:3">
      <c r="C23196" s="13">
        <f t="shared" ca="1" si="1147"/>
        <v>2006.8867971175971</v>
      </c>
    </row>
    <row r="23197" spans="3:3">
      <c r="C23197" s="13">
        <f t="shared" ca="1" si="1147"/>
        <v>1990.2739544809742</v>
      </c>
    </row>
    <row r="23198" spans="3:3">
      <c r="C23198" s="13">
        <f t="shared" ca="1" si="1147"/>
        <v>1995.8017433219952</v>
      </c>
    </row>
    <row r="23199" spans="3:3">
      <c r="C23199" s="13">
        <f t="shared" ca="1" si="1147"/>
        <v>2021.8164617014017</v>
      </c>
    </row>
    <row r="23200" spans="3:3">
      <c r="C23200" s="13">
        <f t="shared" ca="1" si="1147"/>
        <v>1998.394039714128</v>
      </c>
    </row>
    <row r="23201" spans="3:3">
      <c r="C23201" s="13">
        <f t="shared" ca="1" si="1147"/>
        <v>2000.9131322205121</v>
      </c>
    </row>
    <row r="23202" spans="3:3">
      <c r="C23202" s="13">
        <f t="shared" ca="1" si="1147"/>
        <v>1993.8864260256266</v>
      </c>
    </row>
    <row r="23203" spans="3:3">
      <c r="C23203" s="13">
        <f t="shared" ca="1" si="1147"/>
        <v>2018.0643247316298</v>
      </c>
    </row>
    <row r="23204" spans="3:3">
      <c r="C23204" s="13">
        <f t="shared" ca="1" si="1147"/>
        <v>1992.5980653142524</v>
      </c>
    </row>
    <row r="23205" spans="3:3">
      <c r="C23205" s="13">
        <f t="shared" ca="1" si="1147"/>
        <v>2004.5891288243879</v>
      </c>
    </row>
    <row r="23206" spans="3:3">
      <c r="C23206" s="13">
        <f t="shared" ca="1" si="1147"/>
        <v>2013.3204256647866</v>
      </c>
    </row>
    <row r="23207" spans="3:3">
      <c r="C23207" s="13">
        <f t="shared" ca="1" si="1147"/>
        <v>1973.9261878681989</v>
      </c>
    </row>
    <row r="23208" spans="3:3">
      <c r="C23208" s="13">
        <f t="shared" ca="1" si="1147"/>
        <v>1982.1867627406471</v>
      </c>
    </row>
    <row r="23209" spans="3:3">
      <c r="C23209" s="13">
        <f t="shared" ca="1" si="1147"/>
        <v>1989.8451059788988</v>
      </c>
    </row>
    <row r="23210" spans="3:3">
      <c r="C23210" s="13">
        <f t="shared" ca="1" si="1147"/>
        <v>1987.362437391095</v>
      </c>
    </row>
    <row r="23211" spans="3:3">
      <c r="C23211" s="13">
        <f t="shared" ca="1" si="1147"/>
        <v>2002.2565632976832</v>
      </c>
    </row>
    <row r="23212" spans="3:3">
      <c r="C23212" s="13">
        <f t="shared" ca="1" si="1147"/>
        <v>1990.7501276502358</v>
      </c>
    </row>
    <row r="23213" spans="3:3">
      <c r="C23213" s="13">
        <f t="shared" ca="1" si="1147"/>
        <v>1993.6752333889356</v>
      </c>
    </row>
    <row r="23214" spans="3:3">
      <c r="C23214" s="13">
        <f t="shared" ca="1" si="1147"/>
        <v>2025.2277402481984</v>
      </c>
    </row>
    <row r="23215" spans="3:3">
      <c r="C23215" s="13">
        <f t="shared" ca="1" si="1147"/>
        <v>1998.7774594766449</v>
      </c>
    </row>
    <row r="23216" spans="3:3">
      <c r="C23216" s="13">
        <f t="shared" ca="1" si="1147"/>
        <v>2015.386925658566</v>
      </c>
    </row>
    <row r="23217" spans="3:3">
      <c r="C23217" s="13">
        <f t="shared" ca="1" si="1147"/>
        <v>1992.0999500493472</v>
      </c>
    </row>
    <row r="23218" spans="3:3">
      <c r="C23218" s="13">
        <f t="shared" ca="1" si="1147"/>
        <v>2010.0440841967986</v>
      </c>
    </row>
    <row r="23219" spans="3:3">
      <c r="C23219" s="13">
        <f t="shared" ca="1" si="1147"/>
        <v>2007.061905653361</v>
      </c>
    </row>
    <row r="23220" spans="3:3">
      <c r="C23220" s="13">
        <f t="shared" ca="1" si="1147"/>
        <v>2001.2850098141025</v>
      </c>
    </row>
    <row r="23221" spans="3:3">
      <c r="C23221" s="13">
        <f t="shared" ca="1" si="1147"/>
        <v>1992.1249402817118</v>
      </c>
    </row>
    <row r="23222" spans="3:3">
      <c r="C23222" s="13">
        <f t="shared" ca="1" si="1147"/>
        <v>1996.5178093350798</v>
      </c>
    </row>
    <row r="23223" spans="3:3">
      <c r="C23223" s="13">
        <f t="shared" ca="1" si="1147"/>
        <v>1999.7061779947153</v>
      </c>
    </row>
    <row r="23224" spans="3:3">
      <c r="C23224" s="13">
        <f t="shared" ca="1" si="1147"/>
        <v>1991.6315235129357</v>
      </c>
    </row>
    <row r="23225" spans="3:3">
      <c r="C23225" s="13">
        <f t="shared" ca="1" si="1147"/>
        <v>2010.2517639307614</v>
      </c>
    </row>
    <row r="23226" spans="3:3">
      <c r="C23226" s="13">
        <f t="shared" ca="1" si="1147"/>
        <v>1993.6528281201067</v>
      </c>
    </row>
    <row r="23227" spans="3:3">
      <c r="C23227" s="13">
        <f t="shared" ca="1" si="1147"/>
        <v>1990.8450023387802</v>
      </c>
    </row>
    <row r="23228" spans="3:3">
      <c r="C23228" s="13">
        <f t="shared" ca="1" si="1147"/>
        <v>1996.1593215289643</v>
      </c>
    </row>
    <row r="23229" spans="3:3">
      <c r="C23229" s="13">
        <f t="shared" ca="1" si="1147"/>
        <v>1997.824617147641</v>
      </c>
    </row>
    <row r="23230" spans="3:3">
      <c r="C23230" s="13">
        <f t="shared" ca="1" si="1147"/>
        <v>2005.641591401906</v>
      </c>
    </row>
    <row r="23231" spans="3:3">
      <c r="C23231" s="13">
        <f t="shared" ca="1" si="1147"/>
        <v>1993.1028550740868</v>
      </c>
    </row>
    <row r="23232" spans="3:3">
      <c r="C23232" s="13">
        <f t="shared" ca="1" si="1147"/>
        <v>2005.9198011026294</v>
      </c>
    </row>
    <row r="23233" spans="3:3">
      <c r="C23233" s="13">
        <f t="shared" ca="1" si="1147"/>
        <v>1990.8189788320872</v>
      </c>
    </row>
    <row r="23234" spans="3:3">
      <c r="C23234" s="13">
        <f t="shared" ca="1" si="1147"/>
        <v>1979.4637418138243</v>
      </c>
    </row>
    <row r="23235" spans="3:3">
      <c r="C23235" s="13">
        <f t="shared" ca="1" si="1147"/>
        <v>2015.0851164483258</v>
      </c>
    </row>
    <row r="23236" spans="3:3">
      <c r="C23236" s="13">
        <f t="shared" ca="1" si="1147"/>
        <v>1998.6461630748838</v>
      </c>
    </row>
    <row r="23237" spans="3:3">
      <c r="C23237" s="13">
        <f t="shared" ca="1" si="1147"/>
        <v>1986.7418721355048</v>
      </c>
    </row>
    <row r="23238" spans="3:3">
      <c r="C23238" s="13">
        <f t="shared" ca="1" si="1147"/>
        <v>2011.248887429281</v>
      </c>
    </row>
    <row r="23239" spans="3:3">
      <c r="C23239" s="13">
        <f t="shared" ca="1" si="1147"/>
        <v>1996.6630524693317</v>
      </c>
    </row>
    <row r="23240" spans="3:3">
      <c r="C23240" s="13">
        <f t="shared" ca="1" si="1147"/>
        <v>2001.0943765489465</v>
      </c>
    </row>
    <row r="23241" spans="3:3">
      <c r="C23241" s="13">
        <f t="shared" ca="1" si="1147"/>
        <v>1989.1428181711794</v>
      </c>
    </row>
    <row r="23242" spans="3:3">
      <c r="C23242" s="13">
        <f t="shared" ca="1" si="1147"/>
        <v>2022.021356906331</v>
      </c>
    </row>
    <row r="23243" spans="3:3">
      <c r="C23243" s="13">
        <f t="shared" ca="1" si="1147"/>
        <v>1993.9186758876854</v>
      </c>
    </row>
    <row r="23244" spans="3:3">
      <c r="C23244" s="13">
        <f t="shared" ca="1" si="1147"/>
        <v>2003.9642760468098</v>
      </c>
    </row>
    <row r="23245" spans="3:3">
      <c r="C23245" s="13">
        <f t="shared" ca="1" si="1147"/>
        <v>2006.8261832760245</v>
      </c>
    </row>
    <row r="23246" spans="3:3">
      <c r="C23246" s="13">
        <f t="shared" ca="1" si="1147"/>
        <v>2018.9686026410902</v>
      </c>
    </row>
    <row r="23247" spans="3:3">
      <c r="C23247" s="13">
        <f t="shared" ca="1" si="1147"/>
        <v>1990.1045370436727</v>
      </c>
    </row>
    <row r="23248" spans="3:3">
      <c r="C23248" s="13">
        <f t="shared" ca="1" si="1147"/>
        <v>2002.4391173914678</v>
      </c>
    </row>
    <row r="23249" spans="3:3">
      <c r="C23249" s="13">
        <f t="shared" ca="1" si="1147"/>
        <v>2002.1650180250474</v>
      </c>
    </row>
    <row r="23250" spans="3:3">
      <c r="C23250" s="13">
        <f t="shared" ca="1" si="1147"/>
        <v>2000.5075285646915</v>
      </c>
    </row>
    <row r="23251" spans="3:3">
      <c r="C23251" s="13">
        <f t="shared" ca="1" si="1147"/>
        <v>2013.9800163684827</v>
      </c>
    </row>
    <row r="23252" spans="3:3">
      <c r="C23252" s="13">
        <f t="shared" ca="1" si="1147"/>
        <v>1990.9319104144829</v>
      </c>
    </row>
    <row r="23253" spans="3:3">
      <c r="C23253" s="13">
        <f t="shared" ca="1" si="1147"/>
        <v>2010.0770170173953</v>
      </c>
    </row>
    <row r="23254" spans="3:3">
      <c r="C23254" s="13">
        <f t="shared" ca="1" si="1147"/>
        <v>2008.8706067391618</v>
      </c>
    </row>
    <row r="23255" spans="3:3">
      <c r="C23255" s="13">
        <f t="shared" ca="1" si="1147"/>
        <v>2012.8003120031904</v>
      </c>
    </row>
    <row r="23256" spans="3:3">
      <c r="C23256" s="13">
        <f t="shared" ref="C23256:C23319" ca="1" si="1148">NORMINV(RAND(),$D$3,$G$3)</f>
        <v>2015.7550313350675</v>
      </c>
    </row>
    <row r="23257" spans="3:3">
      <c r="C23257" s="13">
        <f t="shared" ca="1" si="1148"/>
        <v>1985.9830892923856</v>
      </c>
    </row>
    <row r="23258" spans="3:3">
      <c r="C23258" s="13">
        <f t="shared" ca="1" si="1148"/>
        <v>1998.4885001706152</v>
      </c>
    </row>
    <row r="23259" spans="3:3">
      <c r="C23259" s="13">
        <f t="shared" ca="1" si="1148"/>
        <v>1980.4975152453014</v>
      </c>
    </row>
    <row r="23260" spans="3:3">
      <c r="C23260" s="13">
        <f t="shared" ca="1" si="1148"/>
        <v>2011.1286747441093</v>
      </c>
    </row>
    <row r="23261" spans="3:3">
      <c r="C23261" s="13">
        <f t="shared" ca="1" si="1148"/>
        <v>2015.8544723041484</v>
      </c>
    </row>
    <row r="23262" spans="3:3">
      <c r="C23262" s="13">
        <f t="shared" ca="1" si="1148"/>
        <v>2011.2486682551171</v>
      </c>
    </row>
    <row r="23263" spans="3:3">
      <c r="C23263" s="13">
        <f t="shared" ca="1" si="1148"/>
        <v>2003.585867397511</v>
      </c>
    </row>
    <row r="23264" spans="3:3">
      <c r="C23264" s="13">
        <f t="shared" ca="1" si="1148"/>
        <v>2000.1120995402216</v>
      </c>
    </row>
    <row r="23265" spans="3:3">
      <c r="C23265" s="13">
        <f t="shared" ca="1" si="1148"/>
        <v>2007.0916918893201</v>
      </c>
    </row>
    <row r="23266" spans="3:3">
      <c r="C23266" s="13">
        <f t="shared" ca="1" si="1148"/>
        <v>2014.1369155910331</v>
      </c>
    </row>
    <row r="23267" spans="3:3">
      <c r="C23267" s="13">
        <f t="shared" ca="1" si="1148"/>
        <v>1995.0097612344177</v>
      </c>
    </row>
    <row r="23268" spans="3:3">
      <c r="C23268" s="13">
        <f t="shared" ca="1" si="1148"/>
        <v>1972.0791732217592</v>
      </c>
    </row>
    <row r="23269" spans="3:3">
      <c r="C23269" s="13">
        <f t="shared" ca="1" si="1148"/>
        <v>1988.0416612387066</v>
      </c>
    </row>
    <row r="23270" spans="3:3">
      <c r="C23270" s="13">
        <f t="shared" ca="1" si="1148"/>
        <v>1995.3536133942</v>
      </c>
    </row>
    <row r="23271" spans="3:3">
      <c r="C23271" s="13">
        <f t="shared" ca="1" si="1148"/>
        <v>1989.0684758897769</v>
      </c>
    </row>
    <row r="23272" spans="3:3">
      <c r="C23272" s="13">
        <f t="shared" ca="1" si="1148"/>
        <v>2010.8402134243827</v>
      </c>
    </row>
    <row r="23273" spans="3:3">
      <c r="C23273" s="13">
        <f t="shared" ca="1" si="1148"/>
        <v>2007.3319310668739</v>
      </c>
    </row>
    <row r="23274" spans="3:3">
      <c r="C23274" s="13">
        <f t="shared" ca="1" si="1148"/>
        <v>2007.3793255761434</v>
      </c>
    </row>
    <row r="23275" spans="3:3">
      <c r="C23275" s="13">
        <f t="shared" ca="1" si="1148"/>
        <v>2005.3097884825877</v>
      </c>
    </row>
    <row r="23276" spans="3:3">
      <c r="C23276" s="13">
        <f t="shared" ca="1" si="1148"/>
        <v>2013.3559891427781</v>
      </c>
    </row>
    <row r="23277" spans="3:3">
      <c r="C23277" s="13">
        <f t="shared" ca="1" si="1148"/>
        <v>2001.4125469329556</v>
      </c>
    </row>
    <row r="23278" spans="3:3">
      <c r="C23278" s="13">
        <f t="shared" ca="1" si="1148"/>
        <v>1993.1155128971732</v>
      </c>
    </row>
    <row r="23279" spans="3:3">
      <c r="C23279" s="13">
        <f t="shared" ca="1" si="1148"/>
        <v>1993.7585841145701</v>
      </c>
    </row>
    <row r="23280" spans="3:3">
      <c r="C23280" s="13">
        <f t="shared" ca="1" si="1148"/>
        <v>1998.8530560136505</v>
      </c>
    </row>
    <row r="23281" spans="3:3">
      <c r="C23281" s="13">
        <f t="shared" ca="1" si="1148"/>
        <v>1999.9583131581214</v>
      </c>
    </row>
    <row r="23282" spans="3:3">
      <c r="C23282" s="13">
        <f t="shared" ca="1" si="1148"/>
        <v>2003.0072319918302</v>
      </c>
    </row>
    <row r="23283" spans="3:3">
      <c r="C23283" s="13">
        <f t="shared" ca="1" si="1148"/>
        <v>1989.9420708206969</v>
      </c>
    </row>
    <row r="23284" spans="3:3">
      <c r="C23284" s="13">
        <f t="shared" ca="1" si="1148"/>
        <v>1990.3675243124765</v>
      </c>
    </row>
    <row r="23285" spans="3:3">
      <c r="C23285" s="13">
        <f t="shared" ca="1" si="1148"/>
        <v>2011.4601130394215</v>
      </c>
    </row>
    <row r="23286" spans="3:3">
      <c r="C23286" s="13">
        <f t="shared" ca="1" si="1148"/>
        <v>2012.1908302572183</v>
      </c>
    </row>
    <row r="23287" spans="3:3">
      <c r="C23287" s="13">
        <f t="shared" ca="1" si="1148"/>
        <v>2011.0585629374932</v>
      </c>
    </row>
    <row r="23288" spans="3:3">
      <c r="C23288" s="13">
        <f t="shared" ca="1" si="1148"/>
        <v>1991.9351087684747</v>
      </c>
    </row>
    <row r="23289" spans="3:3">
      <c r="C23289" s="13">
        <f t="shared" ca="1" si="1148"/>
        <v>1982.392556682265</v>
      </c>
    </row>
    <row r="23290" spans="3:3">
      <c r="C23290" s="13">
        <f t="shared" ca="1" si="1148"/>
        <v>2002.8273430877591</v>
      </c>
    </row>
    <row r="23291" spans="3:3">
      <c r="C23291" s="13">
        <f t="shared" ca="1" si="1148"/>
        <v>1990.9999256456385</v>
      </c>
    </row>
    <row r="23292" spans="3:3">
      <c r="C23292" s="13">
        <f t="shared" ca="1" si="1148"/>
        <v>2013.0020812622563</v>
      </c>
    </row>
    <row r="23293" spans="3:3">
      <c r="C23293" s="13">
        <f t="shared" ca="1" si="1148"/>
        <v>1997.6090472198694</v>
      </c>
    </row>
    <row r="23294" spans="3:3">
      <c r="C23294" s="13">
        <f t="shared" ca="1" si="1148"/>
        <v>1999.419407437297</v>
      </c>
    </row>
    <row r="23295" spans="3:3">
      <c r="C23295" s="13">
        <f t="shared" ca="1" si="1148"/>
        <v>2003.6274646324748</v>
      </c>
    </row>
    <row r="23296" spans="3:3">
      <c r="C23296" s="13">
        <f t="shared" ca="1" si="1148"/>
        <v>1993.1368517630865</v>
      </c>
    </row>
    <row r="23297" spans="3:3">
      <c r="C23297" s="13">
        <f t="shared" ca="1" si="1148"/>
        <v>2004.6446688610311</v>
      </c>
    </row>
    <row r="23298" spans="3:3">
      <c r="C23298" s="13">
        <f t="shared" ca="1" si="1148"/>
        <v>1986.5460039150166</v>
      </c>
    </row>
    <row r="23299" spans="3:3">
      <c r="C23299" s="13">
        <f t="shared" ca="1" si="1148"/>
        <v>1988.2632334923082</v>
      </c>
    </row>
    <row r="23300" spans="3:3">
      <c r="C23300" s="13">
        <f t="shared" ca="1" si="1148"/>
        <v>1995.4231701452147</v>
      </c>
    </row>
    <row r="23301" spans="3:3">
      <c r="C23301" s="13">
        <f t="shared" ca="1" si="1148"/>
        <v>2023.3627379788854</v>
      </c>
    </row>
    <row r="23302" spans="3:3">
      <c r="C23302" s="13">
        <f t="shared" ca="1" si="1148"/>
        <v>1999.4371259689226</v>
      </c>
    </row>
    <row r="23303" spans="3:3">
      <c r="C23303" s="13">
        <f t="shared" ca="1" si="1148"/>
        <v>2000.46333873866</v>
      </c>
    </row>
    <row r="23304" spans="3:3">
      <c r="C23304" s="13">
        <f t="shared" ca="1" si="1148"/>
        <v>2017.2237823475734</v>
      </c>
    </row>
    <row r="23305" spans="3:3">
      <c r="C23305" s="13">
        <f t="shared" ca="1" si="1148"/>
        <v>2016.7604190472211</v>
      </c>
    </row>
    <row r="23306" spans="3:3">
      <c r="C23306" s="13">
        <f t="shared" ca="1" si="1148"/>
        <v>2017.2885267177485</v>
      </c>
    </row>
    <row r="23307" spans="3:3">
      <c r="C23307" s="13">
        <f t="shared" ca="1" si="1148"/>
        <v>1991.0946473359763</v>
      </c>
    </row>
    <row r="23308" spans="3:3">
      <c r="C23308" s="13">
        <f t="shared" ca="1" si="1148"/>
        <v>1998.1700262681181</v>
      </c>
    </row>
    <row r="23309" spans="3:3">
      <c r="C23309" s="13">
        <f t="shared" ca="1" si="1148"/>
        <v>2000.70062772144</v>
      </c>
    </row>
    <row r="23310" spans="3:3">
      <c r="C23310" s="13">
        <f t="shared" ca="1" si="1148"/>
        <v>1988.3098826399128</v>
      </c>
    </row>
    <row r="23311" spans="3:3">
      <c r="C23311" s="13">
        <f t="shared" ca="1" si="1148"/>
        <v>1993.4598336492002</v>
      </c>
    </row>
    <row r="23312" spans="3:3">
      <c r="C23312" s="13">
        <f t="shared" ca="1" si="1148"/>
        <v>2000.6292659096034</v>
      </c>
    </row>
    <row r="23313" spans="3:3">
      <c r="C23313" s="13">
        <f t="shared" ca="1" si="1148"/>
        <v>1981.0830662619608</v>
      </c>
    </row>
    <row r="23314" spans="3:3">
      <c r="C23314" s="13">
        <f t="shared" ca="1" si="1148"/>
        <v>2009.0243360834741</v>
      </c>
    </row>
    <row r="23315" spans="3:3">
      <c r="C23315" s="13">
        <f t="shared" ca="1" si="1148"/>
        <v>1987.6629073931697</v>
      </c>
    </row>
    <row r="23316" spans="3:3">
      <c r="C23316" s="13">
        <f t="shared" ca="1" si="1148"/>
        <v>1990.6168538782811</v>
      </c>
    </row>
    <row r="23317" spans="3:3">
      <c r="C23317" s="13">
        <f t="shared" ca="1" si="1148"/>
        <v>1979.9966397181506</v>
      </c>
    </row>
    <row r="23318" spans="3:3">
      <c r="C23318" s="13">
        <f t="shared" ca="1" si="1148"/>
        <v>2001.1726839738435</v>
      </c>
    </row>
    <row r="23319" spans="3:3">
      <c r="C23319" s="13">
        <f t="shared" ca="1" si="1148"/>
        <v>1995.2816003748421</v>
      </c>
    </row>
    <row r="23320" spans="3:3">
      <c r="C23320" s="13">
        <f t="shared" ref="C23320:C23383" ca="1" si="1149">NORMINV(RAND(),$D$3,$G$3)</f>
        <v>1999.1786911716904</v>
      </c>
    </row>
    <row r="23321" spans="3:3">
      <c r="C23321" s="13">
        <f t="shared" ca="1" si="1149"/>
        <v>2008.6781220368896</v>
      </c>
    </row>
    <row r="23322" spans="3:3">
      <c r="C23322" s="13">
        <f t="shared" ca="1" si="1149"/>
        <v>1989.3428661366243</v>
      </c>
    </row>
    <row r="23323" spans="3:3">
      <c r="C23323" s="13">
        <f t="shared" ca="1" si="1149"/>
        <v>1984.3378143521895</v>
      </c>
    </row>
    <row r="23324" spans="3:3">
      <c r="C23324" s="13">
        <f t="shared" ca="1" si="1149"/>
        <v>1998.4718997173438</v>
      </c>
    </row>
    <row r="23325" spans="3:3">
      <c r="C23325" s="13">
        <f t="shared" ca="1" si="1149"/>
        <v>2003.9238648385754</v>
      </c>
    </row>
    <row r="23326" spans="3:3">
      <c r="C23326" s="13">
        <f t="shared" ca="1" si="1149"/>
        <v>1993.1279073995242</v>
      </c>
    </row>
    <row r="23327" spans="3:3">
      <c r="C23327" s="13">
        <f t="shared" ca="1" si="1149"/>
        <v>2029.3494406299719</v>
      </c>
    </row>
    <row r="23328" spans="3:3">
      <c r="C23328" s="13">
        <f t="shared" ca="1" si="1149"/>
        <v>2002.8324638586723</v>
      </c>
    </row>
    <row r="23329" spans="3:3">
      <c r="C23329" s="13">
        <f t="shared" ca="1" si="1149"/>
        <v>1995.8250030501174</v>
      </c>
    </row>
    <row r="23330" spans="3:3">
      <c r="C23330" s="13">
        <f t="shared" ca="1" si="1149"/>
        <v>1990.0745031204449</v>
      </c>
    </row>
    <row r="23331" spans="3:3">
      <c r="C23331" s="13">
        <f t="shared" ca="1" si="1149"/>
        <v>2006.7307327673961</v>
      </c>
    </row>
    <row r="23332" spans="3:3">
      <c r="C23332" s="13">
        <f t="shared" ca="1" si="1149"/>
        <v>2011.0284552554217</v>
      </c>
    </row>
    <row r="23333" spans="3:3">
      <c r="C23333" s="13">
        <f t="shared" ca="1" si="1149"/>
        <v>1997.9271618941032</v>
      </c>
    </row>
    <row r="23334" spans="3:3">
      <c r="C23334" s="13">
        <f t="shared" ca="1" si="1149"/>
        <v>1998.5443942092174</v>
      </c>
    </row>
    <row r="23335" spans="3:3">
      <c r="C23335" s="13">
        <f t="shared" ca="1" si="1149"/>
        <v>2002.2519705207656</v>
      </c>
    </row>
    <row r="23336" spans="3:3">
      <c r="C23336" s="13">
        <f t="shared" ca="1" si="1149"/>
        <v>1990.7025142585851</v>
      </c>
    </row>
    <row r="23337" spans="3:3">
      <c r="C23337" s="13">
        <f t="shared" ca="1" si="1149"/>
        <v>1992.8206186036116</v>
      </c>
    </row>
    <row r="23338" spans="3:3">
      <c r="C23338" s="13">
        <f t="shared" ca="1" si="1149"/>
        <v>1995.0408822324216</v>
      </c>
    </row>
    <row r="23339" spans="3:3">
      <c r="C23339" s="13">
        <f t="shared" ca="1" si="1149"/>
        <v>2003.319206367712</v>
      </c>
    </row>
    <row r="23340" spans="3:3">
      <c r="C23340" s="13">
        <f t="shared" ca="1" si="1149"/>
        <v>2004.2112470326842</v>
      </c>
    </row>
    <row r="23341" spans="3:3">
      <c r="C23341" s="13">
        <f t="shared" ca="1" si="1149"/>
        <v>2002.1077024412598</v>
      </c>
    </row>
    <row r="23342" spans="3:3">
      <c r="C23342" s="13">
        <f t="shared" ca="1" si="1149"/>
        <v>2003.44457850443</v>
      </c>
    </row>
    <row r="23343" spans="3:3">
      <c r="C23343" s="13">
        <f t="shared" ca="1" si="1149"/>
        <v>1985.1878368555958</v>
      </c>
    </row>
    <row r="23344" spans="3:3">
      <c r="C23344" s="13">
        <f t="shared" ca="1" si="1149"/>
        <v>2020.3429208327293</v>
      </c>
    </row>
    <row r="23345" spans="3:3">
      <c r="C23345" s="13">
        <f t="shared" ca="1" si="1149"/>
        <v>1990.0902157988533</v>
      </c>
    </row>
    <row r="23346" spans="3:3">
      <c r="C23346" s="13">
        <f t="shared" ca="1" si="1149"/>
        <v>2009.2550829472741</v>
      </c>
    </row>
    <row r="23347" spans="3:3">
      <c r="C23347" s="13">
        <f t="shared" ca="1" si="1149"/>
        <v>2016.3892134795819</v>
      </c>
    </row>
    <row r="23348" spans="3:3">
      <c r="C23348" s="13">
        <f t="shared" ca="1" si="1149"/>
        <v>1993.147028706433</v>
      </c>
    </row>
    <row r="23349" spans="3:3">
      <c r="C23349" s="13">
        <f t="shared" ca="1" si="1149"/>
        <v>1999.7895098958793</v>
      </c>
    </row>
    <row r="23350" spans="3:3">
      <c r="C23350" s="13">
        <f t="shared" ca="1" si="1149"/>
        <v>2011.6067387822729</v>
      </c>
    </row>
    <row r="23351" spans="3:3">
      <c r="C23351" s="13">
        <f t="shared" ca="1" si="1149"/>
        <v>1985.2317788616697</v>
      </c>
    </row>
    <row r="23352" spans="3:3">
      <c r="C23352" s="13">
        <f t="shared" ca="1" si="1149"/>
        <v>2001.9683093219769</v>
      </c>
    </row>
    <row r="23353" spans="3:3">
      <c r="C23353" s="13">
        <f t="shared" ca="1" si="1149"/>
        <v>1975.5231413230542</v>
      </c>
    </row>
    <row r="23354" spans="3:3">
      <c r="C23354" s="13">
        <f t="shared" ca="1" si="1149"/>
        <v>2019.1762569779651</v>
      </c>
    </row>
    <row r="23355" spans="3:3">
      <c r="C23355" s="13">
        <f t="shared" ca="1" si="1149"/>
        <v>1985.3271104581681</v>
      </c>
    </row>
    <row r="23356" spans="3:3">
      <c r="C23356" s="13">
        <f t="shared" ca="1" si="1149"/>
        <v>1995.4143843792117</v>
      </c>
    </row>
    <row r="23357" spans="3:3">
      <c r="C23357" s="13">
        <f t="shared" ca="1" si="1149"/>
        <v>2026.2020205089348</v>
      </c>
    </row>
    <row r="23358" spans="3:3">
      <c r="C23358" s="13">
        <f t="shared" ca="1" si="1149"/>
        <v>1998.5829665493741</v>
      </c>
    </row>
    <row r="23359" spans="3:3">
      <c r="C23359" s="13">
        <f t="shared" ca="1" si="1149"/>
        <v>2013.0226334512454</v>
      </c>
    </row>
    <row r="23360" spans="3:3">
      <c r="C23360" s="13">
        <f t="shared" ca="1" si="1149"/>
        <v>1996.5838756379378</v>
      </c>
    </row>
    <row r="23361" spans="3:3">
      <c r="C23361" s="13">
        <f t="shared" ca="1" si="1149"/>
        <v>2007.4318119341019</v>
      </c>
    </row>
    <row r="23362" spans="3:3">
      <c r="C23362" s="13">
        <f t="shared" ca="1" si="1149"/>
        <v>2015.2834920553792</v>
      </c>
    </row>
    <row r="23363" spans="3:3">
      <c r="C23363" s="13">
        <f t="shared" ca="1" si="1149"/>
        <v>1985.2165234511258</v>
      </c>
    </row>
    <row r="23364" spans="3:3">
      <c r="C23364" s="13">
        <f t="shared" ca="1" si="1149"/>
        <v>1993.5323423534226</v>
      </c>
    </row>
    <row r="23365" spans="3:3">
      <c r="C23365" s="13">
        <f t="shared" ca="1" si="1149"/>
        <v>1989.406853392931</v>
      </c>
    </row>
    <row r="23366" spans="3:3">
      <c r="C23366" s="13">
        <f t="shared" ca="1" si="1149"/>
        <v>1993.225867155282</v>
      </c>
    </row>
    <row r="23367" spans="3:3">
      <c r="C23367" s="13">
        <f t="shared" ca="1" si="1149"/>
        <v>2008.3523206731609</v>
      </c>
    </row>
    <row r="23368" spans="3:3">
      <c r="C23368" s="13">
        <f t="shared" ca="1" si="1149"/>
        <v>2001.4459350367229</v>
      </c>
    </row>
    <row r="23369" spans="3:3">
      <c r="C23369" s="13">
        <f t="shared" ca="1" si="1149"/>
        <v>2002.789494686692</v>
      </c>
    </row>
    <row r="23370" spans="3:3">
      <c r="C23370" s="13">
        <f t="shared" ca="1" si="1149"/>
        <v>2016.5383038071816</v>
      </c>
    </row>
    <row r="23371" spans="3:3">
      <c r="C23371" s="13">
        <f t="shared" ca="1" si="1149"/>
        <v>1989.9725285689669</v>
      </c>
    </row>
    <row r="23372" spans="3:3">
      <c r="C23372" s="13">
        <f t="shared" ca="1" si="1149"/>
        <v>2020.2283208158881</v>
      </c>
    </row>
    <row r="23373" spans="3:3">
      <c r="C23373" s="13">
        <f t="shared" ca="1" si="1149"/>
        <v>2001.1885509147385</v>
      </c>
    </row>
    <row r="23374" spans="3:3">
      <c r="C23374" s="13">
        <f t="shared" ca="1" si="1149"/>
        <v>2008.2192609368096</v>
      </c>
    </row>
    <row r="23375" spans="3:3">
      <c r="C23375" s="13">
        <f t="shared" ca="1" si="1149"/>
        <v>2001.4066983881442</v>
      </c>
    </row>
    <row r="23376" spans="3:3">
      <c r="C23376" s="13">
        <f t="shared" ca="1" si="1149"/>
        <v>2008.7022548374994</v>
      </c>
    </row>
    <row r="23377" spans="3:3">
      <c r="C23377" s="13">
        <f t="shared" ca="1" si="1149"/>
        <v>2003.1247896295538</v>
      </c>
    </row>
    <row r="23378" spans="3:3">
      <c r="C23378" s="13">
        <f t="shared" ca="1" si="1149"/>
        <v>1981.4197913445162</v>
      </c>
    </row>
    <row r="23379" spans="3:3">
      <c r="C23379" s="13">
        <f t="shared" ca="1" si="1149"/>
        <v>1987.4719599026055</v>
      </c>
    </row>
    <row r="23380" spans="3:3">
      <c r="C23380" s="13">
        <f t="shared" ca="1" si="1149"/>
        <v>1995.3079673521231</v>
      </c>
    </row>
    <row r="23381" spans="3:3">
      <c r="C23381" s="13">
        <f t="shared" ca="1" si="1149"/>
        <v>1998.1675423112433</v>
      </c>
    </row>
    <row r="23382" spans="3:3">
      <c r="C23382" s="13">
        <f t="shared" ca="1" si="1149"/>
        <v>1989.7532416454292</v>
      </c>
    </row>
    <row r="23383" spans="3:3">
      <c r="C23383" s="13">
        <f t="shared" ca="1" si="1149"/>
        <v>2005.798339193339</v>
      </c>
    </row>
    <row r="23384" spans="3:3">
      <c r="C23384" s="13">
        <f t="shared" ref="C23384:C23447" ca="1" si="1150">NORMINV(RAND(),$D$3,$G$3)</f>
        <v>2010.7012903387806</v>
      </c>
    </row>
    <row r="23385" spans="3:3">
      <c r="C23385" s="13">
        <f t="shared" ca="1" si="1150"/>
        <v>2001.8068248737541</v>
      </c>
    </row>
    <row r="23386" spans="3:3">
      <c r="C23386" s="13">
        <f t="shared" ca="1" si="1150"/>
        <v>2003.0156460818473</v>
      </c>
    </row>
    <row r="23387" spans="3:3">
      <c r="C23387" s="13">
        <f t="shared" ca="1" si="1150"/>
        <v>2028.8782570263461</v>
      </c>
    </row>
    <row r="23388" spans="3:3">
      <c r="C23388" s="13">
        <f t="shared" ca="1" si="1150"/>
        <v>1997.0122731482586</v>
      </c>
    </row>
    <row r="23389" spans="3:3">
      <c r="C23389" s="13">
        <f t="shared" ca="1" si="1150"/>
        <v>2003.0205257178648</v>
      </c>
    </row>
    <row r="23390" spans="3:3">
      <c r="C23390" s="13">
        <f t="shared" ca="1" si="1150"/>
        <v>2007.8857984132048</v>
      </c>
    </row>
    <row r="23391" spans="3:3">
      <c r="C23391" s="13">
        <f t="shared" ca="1" si="1150"/>
        <v>2016.5635288250505</v>
      </c>
    </row>
    <row r="23392" spans="3:3">
      <c r="C23392" s="13">
        <f t="shared" ca="1" si="1150"/>
        <v>2004.2280396007559</v>
      </c>
    </row>
    <row r="23393" spans="3:3">
      <c r="C23393" s="13">
        <f t="shared" ca="1" si="1150"/>
        <v>1996.1135468726827</v>
      </c>
    </row>
    <row r="23394" spans="3:3">
      <c r="C23394" s="13">
        <f t="shared" ca="1" si="1150"/>
        <v>2005.0221689334321</v>
      </c>
    </row>
    <row r="23395" spans="3:3">
      <c r="C23395" s="13">
        <f t="shared" ca="1" si="1150"/>
        <v>2004.0191420762817</v>
      </c>
    </row>
    <row r="23396" spans="3:3">
      <c r="C23396" s="13">
        <f t="shared" ca="1" si="1150"/>
        <v>1983.827900014023</v>
      </c>
    </row>
    <row r="23397" spans="3:3">
      <c r="C23397" s="13">
        <f t="shared" ca="1" si="1150"/>
        <v>1988.1672013034174</v>
      </c>
    </row>
    <row r="23398" spans="3:3">
      <c r="C23398" s="13">
        <f t="shared" ca="1" si="1150"/>
        <v>1995.25276335543</v>
      </c>
    </row>
    <row r="23399" spans="3:3">
      <c r="C23399" s="13">
        <f t="shared" ca="1" si="1150"/>
        <v>2009.3113386241444</v>
      </c>
    </row>
    <row r="23400" spans="3:3">
      <c r="C23400" s="13">
        <f t="shared" ca="1" si="1150"/>
        <v>1980.7459069547003</v>
      </c>
    </row>
    <row r="23401" spans="3:3">
      <c r="C23401" s="13">
        <f t="shared" ca="1" si="1150"/>
        <v>1998.6842694568259</v>
      </c>
    </row>
    <row r="23402" spans="3:3">
      <c r="C23402" s="13">
        <f t="shared" ca="1" si="1150"/>
        <v>2005.8359761883285</v>
      </c>
    </row>
    <row r="23403" spans="3:3">
      <c r="C23403" s="13">
        <f t="shared" ca="1" si="1150"/>
        <v>1999.4709746641265</v>
      </c>
    </row>
    <row r="23404" spans="3:3">
      <c r="C23404" s="13">
        <f t="shared" ca="1" si="1150"/>
        <v>2008.1715889766479</v>
      </c>
    </row>
    <row r="23405" spans="3:3">
      <c r="C23405" s="13">
        <f t="shared" ca="1" si="1150"/>
        <v>2015.6357493060923</v>
      </c>
    </row>
    <row r="23406" spans="3:3">
      <c r="C23406" s="13">
        <f t="shared" ca="1" si="1150"/>
        <v>2003.5330949895731</v>
      </c>
    </row>
    <row r="23407" spans="3:3">
      <c r="C23407" s="13">
        <f t="shared" ca="1" si="1150"/>
        <v>1992.3778047798212</v>
      </c>
    </row>
    <row r="23408" spans="3:3">
      <c r="C23408" s="13">
        <f t="shared" ca="1" si="1150"/>
        <v>2002.6571283457611</v>
      </c>
    </row>
    <row r="23409" spans="3:3">
      <c r="C23409" s="13">
        <f t="shared" ca="1" si="1150"/>
        <v>1985.511653970143</v>
      </c>
    </row>
    <row r="23410" spans="3:3">
      <c r="C23410" s="13">
        <f t="shared" ca="1" si="1150"/>
        <v>1999.002306521073</v>
      </c>
    </row>
    <row r="23411" spans="3:3">
      <c r="C23411" s="13">
        <f t="shared" ca="1" si="1150"/>
        <v>2011.5441658710392</v>
      </c>
    </row>
    <row r="23412" spans="3:3">
      <c r="C23412" s="13">
        <f t="shared" ca="1" si="1150"/>
        <v>1994.3551585101056</v>
      </c>
    </row>
    <row r="23413" spans="3:3">
      <c r="C23413" s="13">
        <f t="shared" ca="1" si="1150"/>
        <v>2013.2180266944745</v>
      </c>
    </row>
    <row r="23414" spans="3:3">
      <c r="C23414" s="13">
        <f t="shared" ca="1" si="1150"/>
        <v>2005.6212147661174</v>
      </c>
    </row>
    <row r="23415" spans="3:3">
      <c r="C23415" s="13">
        <f t="shared" ca="1" si="1150"/>
        <v>2001.7740723892646</v>
      </c>
    </row>
    <row r="23416" spans="3:3">
      <c r="C23416" s="13">
        <f t="shared" ca="1" si="1150"/>
        <v>2003.0173408756966</v>
      </c>
    </row>
    <row r="23417" spans="3:3">
      <c r="C23417" s="13">
        <f t="shared" ca="1" si="1150"/>
        <v>1985.7056882161503</v>
      </c>
    </row>
    <row r="23418" spans="3:3">
      <c r="C23418" s="13">
        <f t="shared" ca="1" si="1150"/>
        <v>2010.8567125967832</v>
      </c>
    </row>
    <row r="23419" spans="3:3">
      <c r="C23419" s="13">
        <f t="shared" ca="1" si="1150"/>
        <v>2000.4807664744353</v>
      </c>
    </row>
    <row r="23420" spans="3:3">
      <c r="C23420" s="13">
        <f t="shared" ca="1" si="1150"/>
        <v>2024.4003456801988</v>
      </c>
    </row>
    <row r="23421" spans="3:3">
      <c r="C23421" s="13">
        <f t="shared" ca="1" si="1150"/>
        <v>2000.1062499186407</v>
      </c>
    </row>
    <row r="23422" spans="3:3">
      <c r="C23422" s="13">
        <f t="shared" ca="1" si="1150"/>
        <v>1976.6148964796159</v>
      </c>
    </row>
    <row r="23423" spans="3:3">
      <c r="C23423" s="13">
        <f t="shared" ca="1" si="1150"/>
        <v>1989.3641166547764</v>
      </c>
    </row>
    <row r="23424" spans="3:3">
      <c r="C23424" s="13">
        <f t="shared" ca="1" si="1150"/>
        <v>1997.9866407633001</v>
      </c>
    </row>
    <row r="23425" spans="3:3">
      <c r="C23425" s="13">
        <f t="shared" ca="1" si="1150"/>
        <v>2001.2546191487859</v>
      </c>
    </row>
    <row r="23426" spans="3:3">
      <c r="C23426" s="13">
        <f t="shared" ca="1" si="1150"/>
        <v>2000.3493906998569</v>
      </c>
    </row>
    <row r="23427" spans="3:3">
      <c r="C23427" s="13">
        <f t="shared" ca="1" si="1150"/>
        <v>1991.9631499126035</v>
      </c>
    </row>
    <row r="23428" spans="3:3">
      <c r="C23428" s="13">
        <f t="shared" ca="1" si="1150"/>
        <v>2006.4782557781584</v>
      </c>
    </row>
    <row r="23429" spans="3:3">
      <c r="C23429" s="13">
        <f t="shared" ca="1" si="1150"/>
        <v>1983.3176776658702</v>
      </c>
    </row>
    <row r="23430" spans="3:3">
      <c r="C23430" s="13">
        <f t="shared" ca="1" si="1150"/>
        <v>2010.6020381413587</v>
      </c>
    </row>
    <row r="23431" spans="3:3">
      <c r="C23431" s="13">
        <f t="shared" ca="1" si="1150"/>
        <v>2002.1180708250427</v>
      </c>
    </row>
    <row r="23432" spans="3:3">
      <c r="C23432" s="13">
        <f t="shared" ca="1" si="1150"/>
        <v>2005.2277123644935</v>
      </c>
    </row>
    <row r="23433" spans="3:3">
      <c r="C23433" s="13">
        <f t="shared" ca="1" si="1150"/>
        <v>2005.2036889017363</v>
      </c>
    </row>
    <row r="23434" spans="3:3">
      <c r="C23434" s="13">
        <f t="shared" ca="1" si="1150"/>
        <v>1994.0351636488028</v>
      </c>
    </row>
    <row r="23435" spans="3:3">
      <c r="C23435" s="13">
        <f t="shared" ca="1" si="1150"/>
        <v>2005.6192507236849</v>
      </c>
    </row>
    <row r="23436" spans="3:3">
      <c r="C23436" s="13">
        <f t="shared" ca="1" si="1150"/>
        <v>2003.5403596688661</v>
      </c>
    </row>
    <row r="23437" spans="3:3">
      <c r="C23437" s="13">
        <f t="shared" ca="1" si="1150"/>
        <v>1996.7660439588506</v>
      </c>
    </row>
    <row r="23438" spans="3:3">
      <c r="C23438" s="13">
        <f t="shared" ca="1" si="1150"/>
        <v>2002.3067007207881</v>
      </c>
    </row>
    <row r="23439" spans="3:3">
      <c r="C23439" s="13">
        <f t="shared" ca="1" si="1150"/>
        <v>2000.3688551113326</v>
      </c>
    </row>
    <row r="23440" spans="3:3">
      <c r="C23440" s="13">
        <f t="shared" ca="1" si="1150"/>
        <v>2000.0705639092587</v>
      </c>
    </row>
    <row r="23441" spans="3:3">
      <c r="C23441" s="13">
        <f t="shared" ca="1" si="1150"/>
        <v>1976.8481122826365</v>
      </c>
    </row>
    <row r="23442" spans="3:3">
      <c r="C23442" s="13">
        <f t="shared" ca="1" si="1150"/>
        <v>2002.2200061454976</v>
      </c>
    </row>
    <row r="23443" spans="3:3">
      <c r="C23443" s="13">
        <f t="shared" ca="1" si="1150"/>
        <v>1995.2387247336683</v>
      </c>
    </row>
    <row r="23444" spans="3:3">
      <c r="C23444" s="13">
        <f t="shared" ca="1" si="1150"/>
        <v>2003.9091003311232</v>
      </c>
    </row>
    <row r="23445" spans="3:3">
      <c r="C23445" s="13">
        <f t="shared" ca="1" si="1150"/>
        <v>2005.3008152281225</v>
      </c>
    </row>
    <row r="23446" spans="3:3">
      <c r="C23446" s="13">
        <f t="shared" ca="1" si="1150"/>
        <v>2007.4002715075535</v>
      </c>
    </row>
    <row r="23447" spans="3:3">
      <c r="C23447" s="13">
        <f t="shared" ca="1" si="1150"/>
        <v>1996.1137958500813</v>
      </c>
    </row>
    <row r="23448" spans="3:3">
      <c r="C23448" s="13">
        <f t="shared" ref="C23448:C23511" ca="1" si="1151">NORMINV(RAND(),$D$3,$G$3)</f>
        <v>1994.9314795373668</v>
      </c>
    </row>
    <row r="23449" spans="3:3">
      <c r="C23449" s="13">
        <f t="shared" ca="1" si="1151"/>
        <v>2018.66966533197</v>
      </c>
    </row>
    <row r="23450" spans="3:3">
      <c r="C23450" s="13">
        <f t="shared" ca="1" si="1151"/>
        <v>2005.4230010954795</v>
      </c>
    </row>
    <row r="23451" spans="3:3">
      <c r="C23451" s="13">
        <f t="shared" ca="1" si="1151"/>
        <v>2005.4371986687545</v>
      </c>
    </row>
    <row r="23452" spans="3:3">
      <c r="C23452" s="13">
        <f t="shared" ca="1" si="1151"/>
        <v>2015.764149449747</v>
      </c>
    </row>
    <row r="23453" spans="3:3">
      <c r="C23453" s="13">
        <f t="shared" ca="1" si="1151"/>
        <v>1991.8427534964717</v>
      </c>
    </row>
    <row r="23454" spans="3:3">
      <c r="C23454" s="13">
        <f t="shared" ca="1" si="1151"/>
        <v>1997.5711795146358</v>
      </c>
    </row>
    <row r="23455" spans="3:3">
      <c r="C23455" s="13">
        <f t="shared" ca="1" si="1151"/>
        <v>2012.7723707339032</v>
      </c>
    </row>
    <row r="23456" spans="3:3">
      <c r="C23456" s="13">
        <f t="shared" ca="1" si="1151"/>
        <v>1986.5062532025606</v>
      </c>
    </row>
    <row r="23457" spans="3:3">
      <c r="C23457" s="13">
        <f t="shared" ca="1" si="1151"/>
        <v>1984.2035058364695</v>
      </c>
    </row>
    <row r="23458" spans="3:3">
      <c r="C23458" s="13">
        <f t="shared" ca="1" si="1151"/>
        <v>2010.5294232296978</v>
      </c>
    </row>
    <row r="23459" spans="3:3">
      <c r="C23459" s="13">
        <f t="shared" ca="1" si="1151"/>
        <v>1988.0820835810141</v>
      </c>
    </row>
    <row r="23460" spans="3:3">
      <c r="C23460" s="13">
        <f t="shared" ca="1" si="1151"/>
        <v>1996.479451549935</v>
      </c>
    </row>
    <row r="23461" spans="3:3">
      <c r="C23461" s="13">
        <f t="shared" ca="1" si="1151"/>
        <v>2006.0450682814555</v>
      </c>
    </row>
    <row r="23462" spans="3:3">
      <c r="C23462" s="13">
        <f t="shared" ca="1" si="1151"/>
        <v>2019.0789519256198</v>
      </c>
    </row>
    <row r="23463" spans="3:3">
      <c r="C23463" s="13">
        <f t="shared" ca="1" si="1151"/>
        <v>2001.8192824094099</v>
      </c>
    </row>
    <row r="23464" spans="3:3">
      <c r="C23464" s="13">
        <f t="shared" ca="1" si="1151"/>
        <v>1996.0769341289893</v>
      </c>
    </row>
    <row r="23465" spans="3:3">
      <c r="C23465" s="13">
        <f t="shared" ca="1" si="1151"/>
        <v>2001.0503669782879</v>
      </c>
    </row>
    <row r="23466" spans="3:3">
      <c r="C23466" s="13">
        <f t="shared" ca="1" si="1151"/>
        <v>1995.5185436822883</v>
      </c>
    </row>
    <row r="23467" spans="3:3">
      <c r="C23467" s="13">
        <f t="shared" ca="1" si="1151"/>
        <v>1993.8147585925014</v>
      </c>
    </row>
    <row r="23468" spans="3:3">
      <c r="C23468" s="13">
        <f t="shared" ca="1" si="1151"/>
        <v>1994.5384393393877</v>
      </c>
    </row>
    <row r="23469" spans="3:3">
      <c r="C23469" s="13">
        <f t="shared" ca="1" si="1151"/>
        <v>1997.6953106924971</v>
      </c>
    </row>
    <row r="23470" spans="3:3">
      <c r="C23470" s="13">
        <f t="shared" ca="1" si="1151"/>
        <v>2019.4161100827391</v>
      </c>
    </row>
    <row r="23471" spans="3:3">
      <c r="C23471" s="13">
        <f t="shared" ca="1" si="1151"/>
        <v>2010.8469156818942</v>
      </c>
    </row>
    <row r="23472" spans="3:3">
      <c r="C23472" s="13">
        <f t="shared" ca="1" si="1151"/>
        <v>2006.2483473303319</v>
      </c>
    </row>
    <row r="23473" spans="3:3">
      <c r="C23473" s="13">
        <f t="shared" ca="1" si="1151"/>
        <v>1984.896555530361</v>
      </c>
    </row>
    <row r="23474" spans="3:3">
      <c r="C23474" s="13">
        <f t="shared" ca="1" si="1151"/>
        <v>1996.4584239269814</v>
      </c>
    </row>
    <row r="23475" spans="3:3">
      <c r="C23475" s="13">
        <f t="shared" ca="1" si="1151"/>
        <v>1993.0560642447904</v>
      </c>
    </row>
    <row r="23476" spans="3:3">
      <c r="C23476" s="13">
        <f t="shared" ca="1" si="1151"/>
        <v>1982.2347903426466</v>
      </c>
    </row>
    <row r="23477" spans="3:3">
      <c r="C23477" s="13">
        <f t="shared" ca="1" si="1151"/>
        <v>2003.6706435367951</v>
      </c>
    </row>
    <row r="23478" spans="3:3">
      <c r="C23478" s="13">
        <f t="shared" ca="1" si="1151"/>
        <v>1997.4501084617852</v>
      </c>
    </row>
    <row r="23479" spans="3:3">
      <c r="C23479" s="13">
        <f t="shared" ca="1" si="1151"/>
        <v>1992.4669837841129</v>
      </c>
    </row>
    <row r="23480" spans="3:3">
      <c r="C23480" s="13">
        <f t="shared" ca="1" si="1151"/>
        <v>2010.8741812967471</v>
      </c>
    </row>
    <row r="23481" spans="3:3">
      <c r="C23481" s="13">
        <f t="shared" ca="1" si="1151"/>
        <v>2003.4008084186376</v>
      </c>
    </row>
    <row r="23482" spans="3:3">
      <c r="C23482" s="13">
        <f t="shared" ca="1" si="1151"/>
        <v>2007.673336491971</v>
      </c>
    </row>
    <row r="23483" spans="3:3">
      <c r="C23483" s="13">
        <f t="shared" ca="1" si="1151"/>
        <v>2009.0833754134032</v>
      </c>
    </row>
    <row r="23484" spans="3:3">
      <c r="C23484" s="13">
        <f t="shared" ca="1" si="1151"/>
        <v>2014.3791999358177</v>
      </c>
    </row>
    <row r="23485" spans="3:3">
      <c r="C23485" s="13">
        <f t="shared" ca="1" si="1151"/>
        <v>2004.5701887680909</v>
      </c>
    </row>
    <row r="23486" spans="3:3">
      <c r="C23486" s="13">
        <f t="shared" ca="1" si="1151"/>
        <v>1998.5745180040851</v>
      </c>
    </row>
    <row r="23487" spans="3:3">
      <c r="C23487" s="13">
        <f t="shared" ca="1" si="1151"/>
        <v>2012.8706085428519</v>
      </c>
    </row>
    <row r="23488" spans="3:3">
      <c r="C23488" s="13">
        <f t="shared" ca="1" si="1151"/>
        <v>2006.8468046501016</v>
      </c>
    </row>
    <row r="23489" spans="3:3">
      <c r="C23489" s="13">
        <f t="shared" ca="1" si="1151"/>
        <v>2009.4256070901158</v>
      </c>
    </row>
    <row r="23490" spans="3:3">
      <c r="C23490" s="13">
        <f t="shared" ca="1" si="1151"/>
        <v>2010.2923878401755</v>
      </c>
    </row>
    <row r="23491" spans="3:3">
      <c r="C23491" s="13">
        <f t="shared" ca="1" si="1151"/>
        <v>1984.3039641664227</v>
      </c>
    </row>
    <row r="23492" spans="3:3">
      <c r="C23492" s="13">
        <f t="shared" ca="1" si="1151"/>
        <v>1983.8196628846297</v>
      </c>
    </row>
    <row r="23493" spans="3:3">
      <c r="C23493" s="13">
        <f t="shared" ca="1" si="1151"/>
        <v>1992.6256601996306</v>
      </c>
    </row>
    <row r="23494" spans="3:3">
      <c r="C23494" s="13">
        <f t="shared" ca="1" si="1151"/>
        <v>2002.5887532568515</v>
      </c>
    </row>
    <row r="23495" spans="3:3">
      <c r="C23495" s="13">
        <f t="shared" ca="1" si="1151"/>
        <v>2003.958656603611</v>
      </c>
    </row>
    <row r="23496" spans="3:3">
      <c r="C23496" s="13">
        <f t="shared" ca="1" si="1151"/>
        <v>2006.8698160286403</v>
      </c>
    </row>
    <row r="23497" spans="3:3">
      <c r="C23497" s="13">
        <f t="shared" ca="1" si="1151"/>
        <v>1998.8760160949328</v>
      </c>
    </row>
    <row r="23498" spans="3:3">
      <c r="C23498" s="13">
        <f t="shared" ca="1" si="1151"/>
        <v>2014.263083951691</v>
      </c>
    </row>
    <row r="23499" spans="3:3">
      <c r="C23499" s="13">
        <f t="shared" ca="1" si="1151"/>
        <v>1994.8868782813934</v>
      </c>
    </row>
    <row r="23500" spans="3:3">
      <c r="C23500" s="13">
        <f t="shared" ca="1" si="1151"/>
        <v>2004.8240285583017</v>
      </c>
    </row>
    <row r="23501" spans="3:3">
      <c r="C23501" s="13">
        <f t="shared" ca="1" si="1151"/>
        <v>2007.9543449707912</v>
      </c>
    </row>
    <row r="23502" spans="3:3">
      <c r="C23502" s="13">
        <f t="shared" ca="1" si="1151"/>
        <v>2007.6762540673496</v>
      </c>
    </row>
    <row r="23503" spans="3:3">
      <c r="C23503" s="13">
        <f t="shared" ca="1" si="1151"/>
        <v>2001.0118555712386</v>
      </c>
    </row>
    <row r="23504" spans="3:3">
      <c r="C23504" s="13">
        <f t="shared" ca="1" si="1151"/>
        <v>1977.5455496412649</v>
      </c>
    </row>
    <row r="23505" spans="3:3">
      <c r="C23505" s="13">
        <f t="shared" ca="1" si="1151"/>
        <v>1999.2951792236954</v>
      </c>
    </row>
    <row r="23506" spans="3:3">
      <c r="C23506" s="13">
        <f t="shared" ca="1" si="1151"/>
        <v>2007.3312275147123</v>
      </c>
    </row>
    <row r="23507" spans="3:3">
      <c r="C23507" s="13">
        <f t="shared" ca="1" si="1151"/>
        <v>1999.0743954957841</v>
      </c>
    </row>
    <row r="23508" spans="3:3">
      <c r="C23508" s="13">
        <f t="shared" ca="1" si="1151"/>
        <v>1999.2886796197163</v>
      </c>
    </row>
    <row r="23509" spans="3:3">
      <c r="C23509" s="13">
        <f t="shared" ca="1" si="1151"/>
        <v>1988.1969485587047</v>
      </c>
    </row>
    <row r="23510" spans="3:3">
      <c r="C23510" s="13">
        <f t="shared" ca="1" si="1151"/>
        <v>1992.6998801105326</v>
      </c>
    </row>
    <row r="23511" spans="3:3">
      <c r="C23511" s="13">
        <f t="shared" ca="1" si="1151"/>
        <v>1990.2258657467758</v>
      </c>
    </row>
    <row r="23512" spans="3:3">
      <c r="C23512" s="13">
        <f t="shared" ref="C23512:C23575" ca="1" si="1152">NORMINV(RAND(),$D$3,$G$3)</f>
        <v>2005.7950184999297</v>
      </c>
    </row>
    <row r="23513" spans="3:3">
      <c r="C23513" s="13">
        <f t="shared" ca="1" si="1152"/>
        <v>2010.1677784466676</v>
      </c>
    </row>
    <row r="23514" spans="3:3">
      <c r="C23514" s="13">
        <f t="shared" ca="1" si="1152"/>
        <v>2007.6059681264749</v>
      </c>
    </row>
    <row r="23515" spans="3:3">
      <c r="C23515" s="13">
        <f t="shared" ca="1" si="1152"/>
        <v>2001.8395224906642</v>
      </c>
    </row>
    <row r="23516" spans="3:3">
      <c r="C23516" s="13">
        <f t="shared" ca="1" si="1152"/>
        <v>1993.5653812210912</v>
      </c>
    </row>
    <row r="23517" spans="3:3">
      <c r="C23517" s="13">
        <f t="shared" ca="1" si="1152"/>
        <v>2016.4833490147055</v>
      </c>
    </row>
    <row r="23518" spans="3:3">
      <c r="C23518" s="13">
        <f t="shared" ca="1" si="1152"/>
        <v>2007.470788335047</v>
      </c>
    </row>
    <row r="23519" spans="3:3">
      <c r="C23519" s="13">
        <f t="shared" ca="1" si="1152"/>
        <v>2001.7301644797215</v>
      </c>
    </row>
    <row r="23520" spans="3:3">
      <c r="C23520" s="13">
        <f t="shared" ca="1" si="1152"/>
        <v>1990.9604859524102</v>
      </c>
    </row>
    <row r="23521" spans="3:3">
      <c r="C23521" s="13">
        <f t="shared" ca="1" si="1152"/>
        <v>2016.8523437981567</v>
      </c>
    </row>
    <row r="23522" spans="3:3">
      <c r="C23522" s="13">
        <f t="shared" ca="1" si="1152"/>
        <v>1984.0365838533494</v>
      </c>
    </row>
    <row r="23523" spans="3:3">
      <c r="C23523" s="13">
        <f t="shared" ca="1" si="1152"/>
        <v>1985.6124899921433</v>
      </c>
    </row>
    <row r="23524" spans="3:3">
      <c r="C23524" s="13">
        <f t="shared" ca="1" si="1152"/>
        <v>1984.6221123212033</v>
      </c>
    </row>
    <row r="23525" spans="3:3">
      <c r="C23525" s="13">
        <f t="shared" ca="1" si="1152"/>
        <v>1984.8795825646557</v>
      </c>
    </row>
    <row r="23526" spans="3:3">
      <c r="C23526" s="13">
        <f t="shared" ca="1" si="1152"/>
        <v>2006.703403086738</v>
      </c>
    </row>
    <row r="23527" spans="3:3">
      <c r="C23527" s="13">
        <f t="shared" ca="1" si="1152"/>
        <v>1989.1135569462299</v>
      </c>
    </row>
    <row r="23528" spans="3:3">
      <c r="C23528" s="13">
        <f t="shared" ca="1" si="1152"/>
        <v>1997.9753371450104</v>
      </c>
    </row>
    <row r="23529" spans="3:3">
      <c r="C23529" s="13">
        <f t="shared" ca="1" si="1152"/>
        <v>2013.6948267581672</v>
      </c>
    </row>
    <row r="23530" spans="3:3">
      <c r="C23530" s="13">
        <f t="shared" ca="1" si="1152"/>
        <v>1995.2758104189393</v>
      </c>
    </row>
    <row r="23531" spans="3:3">
      <c r="C23531" s="13">
        <f t="shared" ca="1" si="1152"/>
        <v>2015.3773652933187</v>
      </c>
    </row>
    <row r="23532" spans="3:3">
      <c r="C23532" s="13">
        <f t="shared" ca="1" si="1152"/>
        <v>1995.2222997507774</v>
      </c>
    </row>
    <row r="23533" spans="3:3">
      <c r="C23533" s="13">
        <f t="shared" ca="1" si="1152"/>
        <v>2008.5952647821446</v>
      </c>
    </row>
    <row r="23534" spans="3:3">
      <c r="C23534" s="13">
        <f t="shared" ca="1" si="1152"/>
        <v>1995.5736478728006</v>
      </c>
    </row>
    <row r="23535" spans="3:3">
      <c r="C23535" s="13">
        <f t="shared" ca="1" si="1152"/>
        <v>2013.9064329656203</v>
      </c>
    </row>
    <row r="23536" spans="3:3">
      <c r="C23536" s="13">
        <f t="shared" ca="1" si="1152"/>
        <v>2003.8903257702891</v>
      </c>
    </row>
    <row r="23537" spans="3:3">
      <c r="C23537" s="13">
        <f t="shared" ca="1" si="1152"/>
        <v>1989.4914637926681</v>
      </c>
    </row>
    <row r="23538" spans="3:3">
      <c r="C23538" s="13">
        <f t="shared" ca="1" si="1152"/>
        <v>1993.9761876592997</v>
      </c>
    </row>
    <row r="23539" spans="3:3">
      <c r="C23539" s="13">
        <f t="shared" ca="1" si="1152"/>
        <v>1994.3147324382885</v>
      </c>
    </row>
    <row r="23540" spans="3:3">
      <c r="C23540" s="13">
        <f t="shared" ca="1" si="1152"/>
        <v>1992.7431725312106</v>
      </c>
    </row>
    <row r="23541" spans="3:3">
      <c r="C23541" s="13">
        <f t="shared" ca="1" si="1152"/>
        <v>2013.7969380064292</v>
      </c>
    </row>
    <row r="23542" spans="3:3">
      <c r="C23542" s="13">
        <f t="shared" ca="1" si="1152"/>
        <v>2003.9273483588213</v>
      </c>
    </row>
    <row r="23543" spans="3:3">
      <c r="C23543" s="13">
        <f t="shared" ca="1" si="1152"/>
        <v>1988.6819885205373</v>
      </c>
    </row>
    <row r="23544" spans="3:3">
      <c r="C23544" s="13">
        <f t="shared" ca="1" si="1152"/>
        <v>1979.1149855187009</v>
      </c>
    </row>
    <row r="23545" spans="3:3">
      <c r="C23545" s="13">
        <f t="shared" ca="1" si="1152"/>
        <v>2007.3863789239647</v>
      </c>
    </row>
    <row r="23546" spans="3:3">
      <c r="C23546" s="13">
        <f t="shared" ca="1" si="1152"/>
        <v>2006.4216391347875</v>
      </c>
    </row>
    <row r="23547" spans="3:3">
      <c r="C23547" s="13">
        <f t="shared" ca="1" si="1152"/>
        <v>1989.1637921811409</v>
      </c>
    </row>
    <row r="23548" spans="3:3">
      <c r="C23548" s="13">
        <f t="shared" ca="1" si="1152"/>
        <v>1991.3654682048348</v>
      </c>
    </row>
    <row r="23549" spans="3:3">
      <c r="C23549" s="13">
        <f t="shared" ca="1" si="1152"/>
        <v>1997.383723806483</v>
      </c>
    </row>
    <row r="23550" spans="3:3">
      <c r="C23550" s="13">
        <f t="shared" ca="1" si="1152"/>
        <v>1996.6933154747328</v>
      </c>
    </row>
    <row r="23551" spans="3:3">
      <c r="C23551" s="13">
        <f t="shared" ca="1" si="1152"/>
        <v>2009.052937424595</v>
      </c>
    </row>
    <row r="23552" spans="3:3">
      <c r="C23552" s="13">
        <f t="shared" ca="1" si="1152"/>
        <v>1983.6893092185974</v>
      </c>
    </row>
    <row r="23553" spans="3:3">
      <c r="C23553" s="13">
        <f t="shared" ca="1" si="1152"/>
        <v>1993.9112115805615</v>
      </c>
    </row>
    <row r="23554" spans="3:3">
      <c r="C23554" s="13">
        <f t="shared" ca="1" si="1152"/>
        <v>1990.0250436994297</v>
      </c>
    </row>
    <row r="23555" spans="3:3">
      <c r="C23555" s="13">
        <f t="shared" ca="1" si="1152"/>
        <v>2000.4497418733288</v>
      </c>
    </row>
    <row r="23556" spans="3:3">
      <c r="C23556" s="13">
        <f t="shared" ca="1" si="1152"/>
        <v>1986.2550683248089</v>
      </c>
    </row>
    <row r="23557" spans="3:3">
      <c r="C23557" s="13">
        <f t="shared" ca="1" si="1152"/>
        <v>1993.3688692316991</v>
      </c>
    </row>
    <row r="23558" spans="3:3">
      <c r="C23558" s="13">
        <f t="shared" ca="1" si="1152"/>
        <v>1983.1360724285553</v>
      </c>
    </row>
    <row r="23559" spans="3:3">
      <c r="C23559" s="13">
        <f t="shared" ca="1" si="1152"/>
        <v>1991.0418205929277</v>
      </c>
    </row>
    <row r="23560" spans="3:3">
      <c r="C23560" s="13">
        <f t="shared" ca="1" si="1152"/>
        <v>2006.481326653103</v>
      </c>
    </row>
    <row r="23561" spans="3:3">
      <c r="C23561" s="13">
        <f t="shared" ca="1" si="1152"/>
        <v>2002.2198220696173</v>
      </c>
    </row>
    <row r="23562" spans="3:3">
      <c r="C23562" s="13">
        <f t="shared" ca="1" si="1152"/>
        <v>2002.2132237594387</v>
      </c>
    </row>
    <row r="23563" spans="3:3">
      <c r="C23563" s="13">
        <f t="shared" ca="1" si="1152"/>
        <v>1988.1888100723465</v>
      </c>
    </row>
    <row r="23564" spans="3:3">
      <c r="C23564" s="13">
        <f t="shared" ca="1" si="1152"/>
        <v>2005.1244961920283</v>
      </c>
    </row>
    <row r="23565" spans="3:3">
      <c r="C23565" s="13">
        <f t="shared" ca="1" si="1152"/>
        <v>2005.8162459655023</v>
      </c>
    </row>
    <row r="23566" spans="3:3">
      <c r="C23566" s="13">
        <f t="shared" ca="1" si="1152"/>
        <v>2019.4404714995601</v>
      </c>
    </row>
    <row r="23567" spans="3:3">
      <c r="C23567" s="13">
        <f t="shared" ca="1" si="1152"/>
        <v>2013.6914208574958</v>
      </c>
    </row>
    <row r="23568" spans="3:3">
      <c r="C23568" s="13">
        <f t="shared" ca="1" si="1152"/>
        <v>1995.7237422825417</v>
      </c>
    </row>
    <row r="23569" spans="3:3">
      <c r="C23569" s="13">
        <f t="shared" ca="1" si="1152"/>
        <v>2019.7877982726527</v>
      </c>
    </row>
    <row r="23570" spans="3:3">
      <c r="C23570" s="13">
        <f t="shared" ca="1" si="1152"/>
        <v>2016.4700210729898</v>
      </c>
    </row>
    <row r="23571" spans="3:3">
      <c r="C23571" s="13">
        <f t="shared" ca="1" si="1152"/>
        <v>1988.9270296115353</v>
      </c>
    </row>
    <row r="23572" spans="3:3">
      <c r="C23572" s="13">
        <f t="shared" ca="1" si="1152"/>
        <v>2000.2996515048262</v>
      </c>
    </row>
    <row r="23573" spans="3:3">
      <c r="C23573" s="13">
        <f t="shared" ca="1" si="1152"/>
        <v>2023.1294395937389</v>
      </c>
    </row>
    <row r="23574" spans="3:3">
      <c r="C23574" s="13">
        <f t="shared" ca="1" si="1152"/>
        <v>1992.1586830834542</v>
      </c>
    </row>
    <row r="23575" spans="3:3">
      <c r="C23575" s="13">
        <f t="shared" ca="1" si="1152"/>
        <v>1994.4841644268272</v>
      </c>
    </row>
    <row r="23576" spans="3:3">
      <c r="C23576" s="13">
        <f t="shared" ref="C23576:C23639" ca="1" si="1153">NORMINV(RAND(),$D$3,$G$3)</f>
        <v>2006.6308494082455</v>
      </c>
    </row>
    <row r="23577" spans="3:3">
      <c r="C23577" s="13">
        <f t="shared" ca="1" si="1153"/>
        <v>1986.5552748964651</v>
      </c>
    </row>
    <row r="23578" spans="3:3">
      <c r="C23578" s="13">
        <f t="shared" ca="1" si="1153"/>
        <v>1993.825956624084</v>
      </c>
    </row>
    <row r="23579" spans="3:3">
      <c r="C23579" s="13">
        <f t="shared" ca="1" si="1153"/>
        <v>1993.4231524736338</v>
      </c>
    </row>
    <row r="23580" spans="3:3">
      <c r="C23580" s="13">
        <f t="shared" ca="1" si="1153"/>
        <v>1998.8089441836385</v>
      </c>
    </row>
    <row r="23581" spans="3:3">
      <c r="C23581" s="13">
        <f t="shared" ca="1" si="1153"/>
        <v>2005.8652953925853</v>
      </c>
    </row>
    <row r="23582" spans="3:3">
      <c r="C23582" s="13">
        <f t="shared" ca="1" si="1153"/>
        <v>1993.6825363215614</v>
      </c>
    </row>
    <row r="23583" spans="3:3">
      <c r="C23583" s="13">
        <f t="shared" ca="1" si="1153"/>
        <v>2010.0414934165169</v>
      </c>
    </row>
    <row r="23584" spans="3:3">
      <c r="C23584" s="13">
        <f t="shared" ca="1" si="1153"/>
        <v>2001.857643823811</v>
      </c>
    </row>
    <row r="23585" spans="3:3">
      <c r="C23585" s="13">
        <f t="shared" ca="1" si="1153"/>
        <v>2015.6412612416971</v>
      </c>
    </row>
    <row r="23586" spans="3:3">
      <c r="C23586" s="13">
        <f t="shared" ca="1" si="1153"/>
        <v>1995.4844824520776</v>
      </c>
    </row>
    <row r="23587" spans="3:3">
      <c r="C23587" s="13">
        <f t="shared" ca="1" si="1153"/>
        <v>2000.7481282134602</v>
      </c>
    </row>
    <row r="23588" spans="3:3">
      <c r="C23588" s="13">
        <f t="shared" ca="1" si="1153"/>
        <v>2005.3741437504823</v>
      </c>
    </row>
    <row r="23589" spans="3:3">
      <c r="C23589" s="13">
        <f t="shared" ca="1" si="1153"/>
        <v>2005.9755613531445</v>
      </c>
    </row>
    <row r="23590" spans="3:3">
      <c r="C23590" s="13">
        <f t="shared" ca="1" si="1153"/>
        <v>2000.8980255043255</v>
      </c>
    </row>
    <row r="23591" spans="3:3">
      <c r="C23591" s="13">
        <f t="shared" ca="1" si="1153"/>
        <v>2004.0742899058773</v>
      </c>
    </row>
    <row r="23592" spans="3:3">
      <c r="C23592" s="13">
        <f t="shared" ca="1" si="1153"/>
        <v>2003.3918988198602</v>
      </c>
    </row>
    <row r="23593" spans="3:3">
      <c r="C23593" s="13">
        <f t="shared" ca="1" si="1153"/>
        <v>2015.5361567814448</v>
      </c>
    </row>
    <row r="23594" spans="3:3">
      <c r="C23594" s="13">
        <f t="shared" ca="1" si="1153"/>
        <v>1982.453547094852</v>
      </c>
    </row>
    <row r="23595" spans="3:3">
      <c r="C23595" s="13">
        <f t="shared" ca="1" si="1153"/>
        <v>1994.8387157059128</v>
      </c>
    </row>
    <row r="23596" spans="3:3">
      <c r="C23596" s="13">
        <f t="shared" ca="1" si="1153"/>
        <v>1979.5046220453562</v>
      </c>
    </row>
    <row r="23597" spans="3:3">
      <c r="C23597" s="13">
        <f t="shared" ca="1" si="1153"/>
        <v>1981.1627065212158</v>
      </c>
    </row>
    <row r="23598" spans="3:3">
      <c r="C23598" s="13">
        <f t="shared" ca="1" si="1153"/>
        <v>1999.9627764652005</v>
      </c>
    </row>
    <row r="23599" spans="3:3">
      <c r="C23599" s="13">
        <f t="shared" ca="1" si="1153"/>
        <v>1998.2455783485696</v>
      </c>
    </row>
    <row r="23600" spans="3:3">
      <c r="C23600" s="13">
        <f t="shared" ca="1" si="1153"/>
        <v>2006.1152166926042</v>
      </c>
    </row>
    <row r="23601" spans="3:3">
      <c r="C23601" s="13">
        <f t="shared" ca="1" si="1153"/>
        <v>1995.3737413387655</v>
      </c>
    </row>
    <row r="23602" spans="3:3">
      <c r="C23602" s="13">
        <f t="shared" ca="1" si="1153"/>
        <v>1998.6477897155521</v>
      </c>
    </row>
    <row r="23603" spans="3:3">
      <c r="C23603" s="13">
        <f t="shared" ca="1" si="1153"/>
        <v>1997.0763387267186</v>
      </c>
    </row>
    <row r="23604" spans="3:3">
      <c r="C23604" s="13">
        <f t="shared" ca="1" si="1153"/>
        <v>2001.0565318730526</v>
      </c>
    </row>
    <row r="23605" spans="3:3">
      <c r="C23605" s="13">
        <f t="shared" ca="1" si="1153"/>
        <v>2003.8397649480357</v>
      </c>
    </row>
    <row r="23606" spans="3:3">
      <c r="C23606" s="13">
        <f t="shared" ca="1" si="1153"/>
        <v>1997.4709413962009</v>
      </c>
    </row>
    <row r="23607" spans="3:3">
      <c r="C23607" s="13">
        <f t="shared" ca="1" si="1153"/>
        <v>1996.0094757034333</v>
      </c>
    </row>
    <row r="23608" spans="3:3">
      <c r="C23608" s="13">
        <f t="shared" ca="1" si="1153"/>
        <v>2007.1779446187977</v>
      </c>
    </row>
    <row r="23609" spans="3:3">
      <c r="C23609" s="13">
        <f t="shared" ca="1" si="1153"/>
        <v>1994.3269502289547</v>
      </c>
    </row>
    <row r="23610" spans="3:3">
      <c r="C23610" s="13">
        <f t="shared" ca="1" si="1153"/>
        <v>2000.9230271274416</v>
      </c>
    </row>
    <row r="23611" spans="3:3">
      <c r="C23611" s="13">
        <f t="shared" ca="1" si="1153"/>
        <v>1995.5802353958666</v>
      </c>
    </row>
    <row r="23612" spans="3:3">
      <c r="C23612" s="13">
        <f t="shared" ca="1" si="1153"/>
        <v>1997.6829700672329</v>
      </c>
    </row>
    <row r="23613" spans="3:3">
      <c r="C23613" s="13">
        <f t="shared" ca="1" si="1153"/>
        <v>1990.4800180490063</v>
      </c>
    </row>
    <row r="23614" spans="3:3">
      <c r="C23614" s="13">
        <f t="shared" ca="1" si="1153"/>
        <v>1997.9385666493099</v>
      </c>
    </row>
    <row r="23615" spans="3:3">
      <c r="C23615" s="13">
        <f t="shared" ca="1" si="1153"/>
        <v>2001.5446642405375</v>
      </c>
    </row>
    <row r="23616" spans="3:3">
      <c r="C23616" s="13">
        <f t="shared" ca="1" si="1153"/>
        <v>1992.2307290690837</v>
      </c>
    </row>
    <row r="23617" spans="3:3">
      <c r="C23617" s="13">
        <f t="shared" ca="1" si="1153"/>
        <v>1978.6760766084626</v>
      </c>
    </row>
    <row r="23618" spans="3:3">
      <c r="C23618" s="13">
        <f t="shared" ca="1" si="1153"/>
        <v>2009.2381679394023</v>
      </c>
    </row>
    <row r="23619" spans="3:3">
      <c r="C23619" s="13">
        <f t="shared" ca="1" si="1153"/>
        <v>2005.1606661517399</v>
      </c>
    </row>
    <row r="23620" spans="3:3">
      <c r="C23620" s="13">
        <f t="shared" ca="1" si="1153"/>
        <v>1988.0568581142898</v>
      </c>
    </row>
    <row r="23621" spans="3:3">
      <c r="C23621" s="13">
        <f t="shared" ca="1" si="1153"/>
        <v>1987.2342872722056</v>
      </c>
    </row>
    <row r="23622" spans="3:3">
      <c r="C23622" s="13">
        <f t="shared" ca="1" si="1153"/>
        <v>1982.2251515483047</v>
      </c>
    </row>
    <row r="23623" spans="3:3">
      <c r="C23623" s="13">
        <f t="shared" ca="1" si="1153"/>
        <v>2019.2174080017919</v>
      </c>
    </row>
    <row r="23624" spans="3:3">
      <c r="C23624" s="13">
        <f t="shared" ca="1" si="1153"/>
        <v>1996.6551954869653</v>
      </c>
    </row>
    <row r="23625" spans="3:3">
      <c r="C23625" s="13">
        <f t="shared" ca="1" si="1153"/>
        <v>1999.6586193096773</v>
      </c>
    </row>
    <row r="23626" spans="3:3">
      <c r="C23626" s="13">
        <f t="shared" ca="1" si="1153"/>
        <v>2003.795282797204</v>
      </c>
    </row>
    <row r="23627" spans="3:3">
      <c r="C23627" s="13">
        <f t="shared" ca="1" si="1153"/>
        <v>1993.4246909308081</v>
      </c>
    </row>
    <row r="23628" spans="3:3">
      <c r="C23628" s="13">
        <f t="shared" ca="1" si="1153"/>
        <v>1991.69224487369</v>
      </c>
    </row>
    <row r="23629" spans="3:3">
      <c r="C23629" s="13">
        <f t="shared" ca="1" si="1153"/>
        <v>1993.3929224155702</v>
      </c>
    </row>
    <row r="23630" spans="3:3">
      <c r="C23630" s="13">
        <f t="shared" ca="1" si="1153"/>
        <v>1980.5698016209797</v>
      </c>
    </row>
    <row r="23631" spans="3:3">
      <c r="C23631" s="13">
        <f t="shared" ca="1" si="1153"/>
        <v>2013.1061598153822</v>
      </c>
    </row>
    <row r="23632" spans="3:3">
      <c r="C23632" s="13">
        <f t="shared" ca="1" si="1153"/>
        <v>2018.4860686072975</v>
      </c>
    </row>
    <row r="23633" spans="3:3">
      <c r="C23633" s="13">
        <f t="shared" ca="1" si="1153"/>
        <v>1982.3474702620458</v>
      </c>
    </row>
    <row r="23634" spans="3:3">
      <c r="C23634" s="13">
        <f t="shared" ca="1" si="1153"/>
        <v>1999.6890419214385</v>
      </c>
    </row>
    <row r="23635" spans="3:3">
      <c r="C23635" s="13">
        <f t="shared" ca="1" si="1153"/>
        <v>1975.4503128133147</v>
      </c>
    </row>
    <row r="23636" spans="3:3">
      <c r="C23636" s="13">
        <f t="shared" ca="1" si="1153"/>
        <v>2014.1310141159413</v>
      </c>
    </row>
    <row r="23637" spans="3:3">
      <c r="C23637" s="13">
        <f t="shared" ca="1" si="1153"/>
        <v>1999.8614547100142</v>
      </c>
    </row>
    <row r="23638" spans="3:3">
      <c r="C23638" s="13">
        <f t="shared" ca="1" si="1153"/>
        <v>2004.7851563427046</v>
      </c>
    </row>
    <row r="23639" spans="3:3">
      <c r="C23639" s="13">
        <f t="shared" ca="1" si="1153"/>
        <v>1990.4179211956039</v>
      </c>
    </row>
    <row r="23640" spans="3:3">
      <c r="C23640" s="13">
        <f t="shared" ref="C23640:C23703" ca="1" si="1154">NORMINV(RAND(),$D$3,$G$3)</f>
        <v>1998.985885097673</v>
      </c>
    </row>
    <row r="23641" spans="3:3">
      <c r="C23641" s="13">
        <f t="shared" ca="1" si="1154"/>
        <v>2015.031802475459</v>
      </c>
    </row>
    <row r="23642" spans="3:3">
      <c r="C23642" s="13">
        <f t="shared" ca="1" si="1154"/>
        <v>1992.6959491855796</v>
      </c>
    </row>
    <row r="23643" spans="3:3">
      <c r="C23643" s="13">
        <f t="shared" ca="1" si="1154"/>
        <v>2008.2512515952308</v>
      </c>
    </row>
    <row r="23644" spans="3:3">
      <c r="C23644" s="13">
        <f t="shared" ca="1" si="1154"/>
        <v>1997.7709318759837</v>
      </c>
    </row>
    <row r="23645" spans="3:3">
      <c r="C23645" s="13">
        <f t="shared" ca="1" si="1154"/>
        <v>2012.8508741125174</v>
      </c>
    </row>
    <row r="23646" spans="3:3">
      <c r="C23646" s="13">
        <f t="shared" ca="1" si="1154"/>
        <v>1995.09166502162</v>
      </c>
    </row>
    <row r="23647" spans="3:3">
      <c r="C23647" s="13">
        <f t="shared" ca="1" si="1154"/>
        <v>2010.8720350936876</v>
      </c>
    </row>
    <row r="23648" spans="3:3">
      <c r="C23648" s="13">
        <f t="shared" ca="1" si="1154"/>
        <v>2002.5687268908848</v>
      </c>
    </row>
    <row r="23649" spans="3:3">
      <c r="C23649" s="13">
        <f t="shared" ca="1" si="1154"/>
        <v>1993.5096467675146</v>
      </c>
    </row>
    <row r="23650" spans="3:3">
      <c r="C23650" s="13">
        <f t="shared" ca="1" si="1154"/>
        <v>1991.7879095749265</v>
      </c>
    </row>
    <row r="23651" spans="3:3">
      <c r="C23651" s="13">
        <f t="shared" ca="1" si="1154"/>
        <v>1998.6588096236865</v>
      </c>
    </row>
    <row r="23652" spans="3:3">
      <c r="C23652" s="13">
        <f t="shared" ca="1" si="1154"/>
        <v>1994.8190001929042</v>
      </c>
    </row>
    <row r="23653" spans="3:3">
      <c r="C23653" s="13">
        <f t="shared" ca="1" si="1154"/>
        <v>1997.8867223193597</v>
      </c>
    </row>
    <row r="23654" spans="3:3">
      <c r="C23654" s="13">
        <f t="shared" ca="1" si="1154"/>
        <v>2013.7399574692504</v>
      </c>
    </row>
    <row r="23655" spans="3:3">
      <c r="C23655" s="13">
        <f t="shared" ca="1" si="1154"/>
        <v>2002.3501563839056</v>
      </c>
    </row>
    <row r="23656" spans="3:3">
      <c r="C23656" s="13">
        <f t="shared" ca="1" si="1154"/>
        <v>2000.8535920196459</v>
      </c>
    </row>
    <row r="23657" spans="3:3">
      <c r="C23657" s="13">
        <f t="shared" ca="1" si="1154"/>
        <v>1991.5826116399624</v>
      </c>
    </row>
    <row r="23658" spans="3:3">
      <c r="C23658" s="13">
        <f t="shared" ca="1" si="1154"/>
        <v>1991.519101912485</v>
      </c>
    </row>
    <row r="23659" spans="3:3">
      <c r="C23659" s="13">
        <f t="shared" ca="1" si="1154"/>
        <v>2002.9332511877387</v>
      </c>
    </row>
    <row r="23660" spans="3:3">
      <c r="C23660" s="13">
        <f t="shared" ca="1" si="1154"/>
        <v>2001.4755600415474</v>
      </c>
    </row>
    <row r="23661" spans="3:3">
      <c r="C23661" s="13">
        <f t="shared" ca="1" si="1154"/>
        <v>2001.3941639493478</v>
      </c>
    </row>
    <row r="23662" spans="3:3">
      <c r="C23662" s="13">
        <f t="shared" ca="1" si="1154"/>
        <v>2012.5917149210115</v>
      </c>
    </row>
    <row r="23663" spans="3:3">
      <c r="C23663" s="13">
        <f t="shared" ca="1" si="1154"/>
        <v>2005.2683065778099</v>
      </c>
    </row>
    <row r="23664" spans="3:3">
      <c r="C23664" s="13">
        <f t="shared" ca="1" si="1154"/>
        <v>2004.4042238302916</v>
      </c>
    </row>
    <row r="23665" spans="3:3">
      <c r="C23665" s="13">
        <f t="shared" ca="1" si="1154"/>
        <v>2003.976657657485</v>
      </c>
    </row>
    <row r="23666" spans="3:3">
      <c r="C23666" s="13">
        <f t="shared" ca="1" si="1154"/>
        <v>2007.7748837124814</v>
      </c>
    </row>
    <row r="23667" spans="3:3">
      <c r="C23667" s="13">
        <f t="shared" ca="1" si="1154"/>
        <v>2001.7041602760939</v>
      </c>
    </row>
    <row r="23668" spans="3:3">
      <c r="C23668" s="13">
        <f t="shared" ca="1" si="1154"/>
        <v>2015.8573508388758</v>
      </c>
    </row>
    <row r="23669" spans="3:3">
      <c r="C23669" s="13">
        <f t="shared" ca="1" si="1154"/>
        <v>1999.7918311644207</v>
      </c>
    </row>
    <row r="23670" spans="3:3">
      <c r="C23670" s="13">
        <f t="shared" ca="1" si="1154"/>
        <v>1991.7379556015012</v>
      </c>
    </row>
    <row r="23671" spans="3:3">
      <c r="C23671" s="13">
        <f t="shared" ca="1" si="1154"/>
        <v>2003.507070709388</v>
      </c>
    </row>
    <row r="23672" spans="3:3">
      <c r="C23672" s="13">
        <f t="shared" ca="1" si="1154"/>
        <v>2001.2624596834999</v>
      </c>
    </row>
    <row r="23673" spans="3:3">
      <c r="C23673" s="13">
        <f t="shared" ca="1" si="1154"/>
        <v>1995.3630648784674</v>
      </c>
    </row>
    <row r="23674" spans="3:3">
      <c r="C23674" s="13">
        <f t="shared" ca="1" si="1154"/>
        <v>2002.7052358068138</v>
      </c>
    </row>
    <row r="23675" spans="3:3">
      <c r="C23675" s="13">
        <f t="shared" ca="1" si="1154"/>
        <v>2001.6988816002274</v>
      </c>
    </row>
    <row r="23676" spans="3:3">
      <c r="C23676" s="13">
        <f t="shared" ca="1" si="1154"/>
        <v>1971.7624467835801</v>
      </c>
    </row>
    <row r="23677" spans="3:3">
      <c r="C23677" s="13">
        <f t="shared" ca="1" si="1154"/>
        <v>1990.4897141291849</v>
      </c>
    </row>
    <row r="23678" spans="3:3">
      <c r="C23678" s="13">
        <f t="shared" ca="1" si="1154"/>
        <v>1987.7620962812366</v>
      </c>
    </row>
    <row r="23679" spans="3:3">
      <c r="C23679" s="13">
        <f t="shared" ca="1" si="1154"/>
        <v>2000.6730727043405</v>
      </c>
    </row>
    <row r="23680" spans="3:3">
      <c r="C23680" s="13">
        <f t="shared" ca="1" si="1154"/>
        <v>1990.5259984943336</v>
      </c>
    </row>
    <row r="23681" spans="3:3">
      <c r="C23681" s="13">
        <f t="shared" ca="1" si="1154"/>
        <v>2001.4648325900421</v>
      </c>
    </row>
    <row r="23682" spans="3:3">
      <c r="C23682" s="13">
        <f t="shared" ca="1" si="1154"/>
        <v>1989.0510524673093</v>
      </c>
    </row>
    <row r="23683" spans="3:3">
      <c r="C23683" s="13">
        <f t="shared" ca="1" si="1154"/>
        <v>2006.4986847615044</v>
      </c>
    </row>
    <row r="23684" spans="3:3">
      <c r="C23684" s="13">
        <f t="shared" ca="1" si="1154"/>
        <v>2010.710716783429</v>
      </c>
    </row>
    <row r="23685" spans="3:3">
      <c r="C23685" s="13">
        <f t="shared" ca="1" si="1154"/>
        <v>2003.7588459786202</v>
      </c>
    </row>
    <row r="23686" spans="3:3">
      <c r="C23686" s="13">
        <f t="shared" ca="1" si="1154"/>
        <v>2003.09902750999</v>
      </c>
    </row>
    <row r="23687" spans="3:3">
      <c r="C23687" s="13">
        <f t="shared" ca="1" si="1154"/>
        <v>1985.1466946274911</v>
      </c>
    </row>
    <row r="23688" spans="3:3">
      <c r="C23688" s="13">
        <f t="shared" ca="1" si="1154"/>
        <v>1998.4168380846497</v>
      </c>
    </row>
    <row r="23689" spans="3:3">
      <c r="C23689" s="13">
        <f t="shared" ca="1" si="1154"/>
        <v>1994.7590575354936</v>
      </c>
    </row>
    <row r="23690" spans="3:3">
      <c r="C23690" s="13">
        <f t="shared" ca="1" si="1154"/>
        <v>1985.5585218350632</v>
      </c>
    </row>
    <row r="23691" spans="3:3">
      <c r="C23691" s="13">
        <f t="shared" ca="1" si="1154"/>
        <v>1998.8756313521806</v>
      </c>
    </row>
    <row r="23692" spans="3:3">
      <c r="C23692" s="13">
        <f t="shared" ca="1" si="1154"/>
        <v>1991.9241493145075</v>
      </c>
    </row>
    <row r="23693" spans="3:3">
      <c r="C23693" s="13">
        <f t="shared" ca="1" si="1154"/>
        <v>2007.6995467030758</v>
      </c>
    </row>
    <row r="23694" spans="3:3">
      <c r="C23694" s="13">
        <f t="shared" ca="1" si="1154"/>
        <v>1988.8026923688742</v>
      </c>
    </row>
    <row r="23695" spans="3:3">
      <c r="C23695" s="13">
        <f t="shared" ca="1" si="1154"/>
        <v>2017.4113103714767</v>
      </c>
    </row>
    <row r="23696" spans="3:3">
      <c r="C23696" s="13">
        <f t="shared" ca="1" si="1154"/>
        <v>2000.0287545833646</v>
      </c>
    </row>
    <row r="23697" spans="3:3">
      <c r="C23697" s="13">
        <f t="shared" ca="1" si="1154"/>
        <v>1987.6233339408011</v>
      </c>
    </row>
    <row r="23698" spans="3:3">
      <c r="C23698" s="13">
        <f t="shared" ca="1" si="1154"/>
        <v>1995.1794301692094</v>
      </c>
    </row>
    <row r="23699" spans="3:3">
      <c r="C23699" s="13">
        <f t="shared" ca="1" si="1154"/>
        <v>2006.2187915914856</v>
      </c>
    </row>
    <row r="23700" spans="3:3">
      <c r="C23700" s="13">
        <f t="shared" ca="1" si="1154"/>
        <v>2004.8437814163385</v>
      </c>
    </row>
    <row r="23701" spans="3:3">
      <c r="C23701" s="13">
        <f t="shared" ca="1" si="1154"/>
        <v>1986.1551354162709</v>
      </c>
    </row>
    <row r="23702" spans="3:3">
      <c r="C23702" s="13">
        <f t="shared" ca="1" si="1154"/>
        <v>1982.1601722793539</v>
      </c>
    </row>
    <row r="23703" spans="3:3">
      <c r="C23703" s="13">
        <f t="shared" ca="1" si="1154"/>
        <v>1995.9772654263425</v>
      </c>
    </row>
    <row r="23704" spans="3:3">
      <c r="C23704" s="13">
        <f t="shared" ref="C23704:C23767" ca="1" si="1155">NORMINV(RAND(),$D$3,$G$3)</f>
        <v>1999.8369279932863</v>
      </c>
    </row>
    <row r="23705" spans="3:3">
      <c r="C23705" s="13">
        <f t="shared" ca="1" si="1155"/>
        <v>1995.1881016443008</v>
      </c>
    </row>
    <row r="23706" spans="3:3">
      <c r="C23706" s="13">
        <f t="shared" ca="1" si="1155"/>
        <v>1976.9585778384983</v>
      </c>
    </row>
    <row r="23707" spans="3:3">
      <c r="C23707" s="13">
        <f t="shared" ca="1" si="1155"/>
        <v>1994.9455495324953</v>
      </c>
    </row>
    <row r="23708" spans="3:3">
      <c r="C23708" s="13">
        <f t="shared" ca="1" si="1155"/>
        <v>1988.280467374309</v>
      </c>
    </row>
    <row r="23709" spans="3:3">
      <c r="C23709" s="13">
        <f t="shared" ca="1" si="1155"/>
        <v>2005.4162908348251</v>
      </c>
    </row>
    <row r="23710" spans="3:3">
      <c r="C23710" s="13">
        <f t="shared" ca="1" si="1155"/>
        <v>2010.3044289125871</v>
      </c>
    </row>
    <row r="23711" spans="3:3">
      <c r="C23711" s="13">
        <f t="shared" ca="1" si="1155"/>
        <v>1990.33479827114</v>
      </c>
    </row>
    <row r="23712" spans="3:3">
      <c r="C23712" s="13">
        <f t="shared" ca="1" si="1155"/>
        <v>1984.0874445669376</v>
      </c>
    </row>
    <row r="23713" spans="3:3">
      <c r="C23713" s="13">
        <f t="shared" ca="1" si="1155"/>
        <v>1999.8359952998408</v>
      </c>
    </row>
    <row r="23714" spans="3:3">
      <c r="C23714" s="13">
        <f t="shared" ca="1" si="1155"/>
        <v>1985.7090208922477</v>
      </c>
    </row>
    <row r="23715" spans="3:3">
      <c r="C23715" s="13">
        <f t="shared" ca="1" si="1155"/>
        <v>1993.3597234050919</v>
      </c>
    </row>
    <row r="23716" spans="3:3">
      <c r="C23716" s="13">
        <f t="shared" ca="1" si="1155"/>
        <v>2001.4060167750895</v>
      </c>
    </row>
    <row r="23717" spans="3:3">
      <c r="C23717" s="13">
        <f t="shared" ca="1" si="1155"/>
        <v>1984.5101324257</v>
      </c>
    </row>
    <row r="23718" spans="3:3">
      <c r="C23718" s="13">
        <f t="shared" ca="1" si="1155"/>
        <v>2002.0152639921719</v>
      </c>
    </row>
    <row r="23719" spans="3:3">
      <c r="C23719" s="13">
        <f t="shared" ca="1" si="1155"/>
        <v>1987.2186211261762</v>
      </c>
    </row>
    <row r="23720" spans="3:3">
      <c r="C23720" s="13">
        <f t="shared" ca="1" si="1155"/>
        <v>2015.2944885653233</v>
      </c>
    </row>
    <row r="23721" spans="3:3">
      <c r="C23721" s="13">
        <f t="shared" ca="1" si="1155"/>
        <v>1994.7212938364892</v>
      </c>
    </row>
    <row r="23722" spans="3:3">
      <c r="C23722" s="13">
        <f t="shared" ca="1" si="1155"/>
        <v>2009.1534971503518</v>
      </c>
    </row>
    <row r="23723" spans="3:3">
      <c r="C23723" s="13">
        <f t="shared" ca="1" si="1155"/>
        <v>1992.0431611633664</v>
      </c>
    </row>
    <row r="23724" spans="3:3">
      <c r="C23724" s="13">
        <f t="shared" ca="1" si="1155"/>
        <v>2004.9575369408014</v>
      </c>
    </row>
    <row r="23725" spans="3:3">
      <c r="C23725" s="13">
        <f t="shared" ca="1" si="1155"/>
        <v>1986.6353710615742</v>
      </c>
    </row>
    <row r="23726" spans="3:3">
      <c r="C23726" s="13">
        <f t="shared" ca="1" si="1155"/>
        <v>1995.6090059347773</v>
      </c>
    </row>
    <row r="23727" spans="3:3">
      <c r="C23727" s="13">
        <f t="shared" ca="1" si="1155"/>
        <v>1995.8741220641066</v>
      </c>
    </row>
    <row r="23728" spans="3:3">
      <c r="C23728" s="13">
        <f t="shared" ca="1" si="1155"/>
        <v>1998.5657780228562</v>
      </c>
    </row>
    <row r="23729" spans="3:3">
      <c r="C23729" s="13">
        <f t="shared" ca="1" si="1155"/>
        <v>2010.9996338055075</v>
      </c>
    </row>
    <row r="23730" spans="3:3">
      <c r="C23730" s="13">
        <f t="shared" ca="1" si="1155"/>
        <v>1988.0722458285843</v>
      </c>
    </row>
    <row r="23731" spans="3:3">
      <c r="C23731" s="13">
        <f t="shared" ca="1" si="1155"/>
        <v>1992.1360312831077</v>
      </c>
    </row>
    <row r="23732" spans="3:3">
      <c r="C23732" s="13">
        <f t="shared" ca="1" si="1155"/>
        <v>2015.5271966105333</v>
      </c>
    </row>
    <row r="23733" spans="3:3">
      <c r="C23733" s="13">
        <f t="shared" ca="1" si="1155"/>
        <v>1984.2136050854688</v>
      </c>
    </row>
    <row r="23734" spans="3:3">
      <c r="C23734" s="13">
        <f t="shared" ca="1" si="1155"/>
        <v>2005.2174410251598</v>
      </c>
    </row>
    <row r="23735" spans="3:3">
      <c r="C23735" s="13">
        <f t="shared" ca="1" si="1155"/>
        <v>1982.5781918115424</v>
      </c>
    </row>
    <row r="23736" spans="3:3">
      <c r="C23736" s="13">
        <f t="shared" ca="1" si="1155"/>
        <v>2014.9451620790685</v>
      </c>
    </row>
    <row r="23737" spans="3:3">
      <c r="C23737" s="13">
        <f t="shared" ca="1" si="1155"/>
        <v>2005.350415602418</v>
      </c>
    </row>
    <row r="23738" spans="3:3">
      <c r="C23738" s="13">
        <f t="shared" ca="1" si="1155"/>
        <v>2003.9187678796154</v>
      </c>
    </row>
    <row r="23739" spans="3:3">
      <c r="C23739" s="13">
        <f t="shared" ca="1" si="1155"/>
        <v>1985.8130364512572</v>
      </c>
    </row>
    <row r="23740" spans="3:3">
      <c r="C23740" s="13">
        <f t="shared" ca="1" si="1155"/>
        <v>2001.8522038585802</v>
      </c>
    </row>
    <row r="23741" spans="3:3">
      <c r="C23741" s="13">
        <f t="shared" ca="1" si="1155"/>
        <v>1991.1251033025417</v>
      </c>
    </row>
    <row r="23742" spans="3:3">
      <c r="C23742" s="13">
        <f t="shared" ca="1" si="1155"/>
        <v>1992.9730389283193</v>
      </c>
    </row>
    <row r="23743" spans="3:3">
      <c r="C23743" s="13">
        <f t="shared" ca="1" si="1155"/>
        <v>2013.7879331125478</v>
      </c>
    </row>
    <row r="23744" spans="3:3">
      <c r="C23744" s="13">
        <f t="shared" ca="1" si="1155"/>
        <v>2002.490293080835</v>
      </c>
    </row>
    <row r="23745" spans="3:3">
      <c r="C23745" s="13">
        <f t="shared" ca="1" si="1155"/>
        <v>1998.7574629131807</v>
      </c>
    </row>
    <row r="23746" spans="3:3">
      <c r="C23746" s="13">
        <f t="shared" ca="1" si="1155"/>
        <v>2015.238084537277</v>
      </c>
    </row>
    <row r="23747" spans="3:3">
      <c r="C23747" s="13">
        <f t="shared" ca="1" si="1155"/>
        <v>2008.66683279585</v>
      </c>
    </row>
    <row r="23748" spans="3:3">
      <c r="C23748" s="13">
        <f t="shared" ca="1" si="1155"/>
        <v>1991.7196672603245</v>
      </c>
    </row>
    <row r="23749" spans="3:3">
      <c r="C23749" s="13">
        <f t="shared" ca="1" si="1155"/>
        <v>2019.4445965516315</v>
      </c>
    </row>
    <row r="23750" spans="3:3">
      <c r="C23750" s="13">
        <f t="shared" ca="1" si="1155"/>
        <v>1998.0050177706855</v>
      </c>
    </row>
    <row r="23751" spans="3:3">
      <c r="C23751" s="13">
        <f t="shared" ca="1" si="1155"/>
        <v>2010.7306036758166</v>
      </c>
    </row>
    <row r="23752" spans="3:3">
      <c r="C23752" s="13">
        <f t="shared" ca="1" si="1155"/>
        <v>2003.7710233565253</v>
      </c>
    </row>
    <row r="23753" spans="3:3">
      <c r="C23753" s="13">
        <f t="shared" ca="1" si="1155"/>
        <v>1990.8539192452297</v>
      </c>
    </row>
    <row r="23754" spans="3:3">
      <c r="C23754" s="13">
        <f t="shared" ca="1" si="1155"/>
        <v>2009.8824001928299</v>
      </c>
    </row>
    <row r="23755" spans="3:3">
      <c r="C23755" s="13">
        <f t="shared" ca="1" si="1155"/>
        <v>2008.9063349996145</v>
      </c>
    </row>
    <row r="23756" spans="3:3">
      <c r="C23756" s="13">
        <f t="shared" ca="1" si="1155"/>
        <v>1999.3539890487377</v>
      </c>
    </row>
    <row r="23757" spans="3:3">
      <c r="C23757" s="13">
        <f t="shared" ca="1" si="1155"/>
        <v>1990.5531152303072</v>
      </c>
    </row>
    <row r="23758" spans="3:3">
      <c r="C23758" s="13">
        <f t="shared" ca="1" si="1155"/>
        <v>2016.213298645448</v>
      </c>
    </row>
    <row r="23759" spans="3:3">
      <c r="C23759" s="13">
        <f t="shared" ca="1" si="1155"/>
        <v>1999.600450054686</v>
      </c>
    </row>
    <row r="23760" spans="3:3">
      <c r="C23760" s="13">
        <f t="shared" ca="1" si="1155"/>
        <v>2000.4135112461611</v>
      </c>
    </row>
    <row r="23761" spans="3:3">
      <c r="C23761" s="13">
        <f t="shared" ca="1" si="1155"/>
        <v>1998.5110697534524</v>
      </c>
    </row>
    <row r="23762" spans="3:3">
      <c r="C23762" s="13">
        <f t="shared" ca="1" si="1155"/>
        <v>2007.0149725419146</v>
      </c>
    </row>
    <row r="23763" spans="3:3">
      <c r="C23763" s="13">
        <f t="shared" ca="1" si="1155"/>
        <v>2011.6496731807483</v>
      </c>
    </row>
    <row r="23764" spans="3:3">
      <c r="C23764" s="13">
        <f t="shared" ca="1" si="1155"/>
        <v>1987.4119477992585</v>
      </c>
    </row>
    <row r="23765" spans="3:3">
      <c r="C23765" s="13">
        <f t="shared" ca="1" si="1155"/>
        <v>2004.9051236870396</v>
      </c>
    </row>
    <row r="23766" spans="3:3">
      <c r="C23766" s="13">
        <f t="shared" ca="1" si="1155"/>
        <v>1990.9306428579366</v>
      </c>
    </row>
    <row r="23767" spans="3:3">
      <c r="C23767" s="13">
        <f t="shared" ca="1" si="1155"/>
        <v>1988.184479812141</v>
      </c>
    </row>
    <row r="23768" spans="3:3">
      <c r="C23768" s="13">
        <f t="shared" ref="C23768:C23831" ca="1" si="1156">NORMINV(RAND(),$D$3,$G$3)</f>
        <v>1976.8180681850081</v>
      </c>
    </row>
    <row r="23769" spans="3:3">
      <c r="C23769" s="13">
        <f t="shared" ca="1" si="1156"/>
        <v>2002.6890927014215</v>
      </c>
    </row>
    <row r="23770" spans="3:3">
      <c r="C23770" s="13">
        <f t="shared" ca="1" si="1156"/>
        <v>1989.4481818025099</v>
      </c>
    </row>
    <row r="23771" spans="3:3">
      <c r="C23771" s="13">
        <f t="shared" ca="1" si="1156"/>
        <v>2013.4337396253629</v>
      </c>
    </row>
    <row r="23772" spans="3:3">
      <c r="C23772" s="13">
        <f t="shared" ca="1" si="1156"/>
        <v>2001.1605726089401</v>
      </c>
    </row>
    <row r="23773" spans="3:3">
      <c r="C23773" s="13">
        <f t="shared" ca="1" si="1156"/>
        <v>1996.2898876984716</v>
      </c>
    </row>
    <row r="23774" spans="3:3">
      <c r="C23774" s="13">
        <f t="shared" ca="1" si="1156"/>
        <v>2004.4885641205915</v>
      </c>
    </row>
    <row r="23775" spans="3:3">
      <c r="C23775" s="13">
        <f t="shared" ca="1" si="1156"/>
        <v>2006.0030744282465</v>
      </c>
    </row>
    <row r="23776" spans="3:3">
      <c r="C23776" s="13">
        <f t="shared" ca="1" si="1156"/>
        <v>1984.8724026649795</v>
      </c>
    </row>
    <row r="23777" spans="3:3">
      <c r="C23777" s="13">
        <f t="shared" ca="1" si="1156"/>
        <v>1989.3070631246919</v>
      </c>
    </row>
    <row r="23778" spans="3:3">
      <c r="C23778" s="13">
        <f t="shared" ca="1" si="1156"/>
        <v>1989.2114718688783</v>
      </c>
    </row>
    <row r="23779" spans="3:3">
      <c r="C23779" s="13">
        <f t="shared" ca="1" si="1156"/>
        <v>1994.6104309046946</v>
      </c>
    </row>
    <row r="23780" spans="3:3">
      <c r="C23780" s="13">
        <f t="shared" ca="1" si="1156"/>
        <v>2006.5090013142858</v>
      </c>
    </row>
    <row r="23781" spans="3:3">
      <c r="C23781" s="13">
        <f t="shared" ca="1" si="1156"/>
        <v>2002.6500157455009</v>
      </c>
    </row>
    <row r="23782" spans="3:3">
      <c r="C23782" s="13">
        <f t="shared" ca="1" si="1156"/>
        <v>2005.3215153431056</v>
      </c>
    </row>
    <row r="23783" spans="3:3">
      <c r="C23783" s="13">
        <f t="shared" ca="1" si="1156"/>
        <v>1981.3748181058236</v>
      </c>
    </row>
    <row r="23784" spans="3:3">
      <c r="C23784" s="13">
        <f t="shared" ca="1" si="1156"/>
        <v>2004.7690518762647</v>
      </c>
    </row>
    <row r="23785" spans="3:3">
      <c r="C23785" s="13">
        <f t="shared" ca="1" si="1156"/>
        <v>2009.6376759869731</v>
      </c>
    </row>
    <row r="23786" spans="3:3">
      <c r="C23786" s="13">
        <f t="shared" ca="1" si="1156"/>
        <v>2005.5138223204845</v>
      </c>
    </row>
    <row r="23787" spans="3:3">
      <c r="C23787" s="13">
        <f t="shared" ca="1" si="1156"/>
        <v>2004.054653786779</v>
      </c>
    </row>
    <row r="23788" spans="3:3">
      <c r="C23788" s="13">
        <f t="shared" ca="1" si="1156"/>
        <v>1986.3306101583119</v>
      </c>
    </row>
    <row r="23789" spans="3:3">
      <c r="C23789" s="13">
        <f t="shared" ca="1" si="1156"/>
        <v>1995.8750745271541</v>
      </c>
    </row>
    <row r="23790" spans="3:3">
      <c r="C23790" s="13">
        <f t="shared" ca="1" si="1156"/>
        <v>2009.1381941658046</v>
      </c>
    </row>
    <row r="23791" spans="3:3">
      <c r="C23791" s="13">
        <f t="shared" ca="1" si="1156"/>
        <v>1985.3360128435886</v>
      </c>
    </row>
    <row r="23792" spans="3:3">
      <c r="C23792" s="13">
        <f t="shared" ca="1" si="1156"/>
        <v>1997.1814898626726</v>
      </c>
    </row>
    <row r="23793" spans="3:3">
      <c r="C23793" s="13">
        <f t="shared" ca="1" si="1156"/>
        <v>1989.4562779825037</v>
      </c>
    </row>
    <row r="23794" spans="3:3">
      <c r="C23794" s="13">
        <f t="shared" ca="1" si="1156"/>
        <v>1996.2145746317476</v>
      </c>
    </row>
    <row r="23795" spans="3:3">
      <c r="C23795" s="13">
        <f t="shared" ca="1" si="1156"/>
        <v>1983.5551365341425</v>
      </c>
    </row>
    <row r="23796" spans="3:3">
      <c r="C23796" s="13">
        <f t="shared" ca="1" si="1156"/>
        <v>1995.3940968745887</v>
      </c>
    </row>
    <row r="23797" spans="3:3">
      <c r="C23797" s="13">
        <f t="shared" ca="1" si="1156"/>
        <v>1985.0525085786592</v>
      </c>
    </row>
    <row r="23798" spans="3:3">
      <c r="C23798" s="13">
        <f t="shared" ca="1" si="1156"/>
        <v>2002.0514789832496</v>
      </c>
    </row>
    <row r="23799" spans="3:3">
      <c r="C23799" s="13">
        <f t="shared" ca="1" si="1156"/>
        <v>2003.0598550196191</v>
      </c>
    </row>
    <row r="23800" spans="3:3">
      <c r="C23800" s="13">
        <f t="shared" ca="1" si="1156"/>
        <v>2019.4906241850797</v>
      </c>
    </row>
    <row r="23801" spans="3:3">
      <c r="C23801" s="13">
        <f t="shared" ca="1" si="1156"/>
        <v>2020.6597718818532</v>
      </c>
    </row>
    <row r="23802" spans="3:3">
      <c r="C23802" s="13">
        <f t="shared" ca="1" si="1156"/>
        <v>1983.0300871562449</v>
      </c>
    </row>
    <row r="23803" spans="3:3">
      <c r="C23803" s="13">
        <f t="shared" ca="1" si="1156"/>
        <v>2006.5811202506782</v>
      </c>
    </row>
    <row r="23804" spans="3:3">
      <c r="C23804" s="13">
        <f t="shared" ca="1" si="1156"/>
        <v>2003.4288509840169</v>
      </c>
    </row>
    <row r="23805" spans="3:3">
      <c r="C23805" s="13">
        <f t="shared" ca="1" si="1156"/>
        <v>2016.3703858424135</v>
      </c>
    </row>
    <row r="23806" spans="3:3">
      <c r="C23806" s="13">
        <f t="shared" ca="1" si="1156"/>
        <v>1982.3794686204506</v>
      </c>
    </row>
    <row r="23807" spans="3:3">
      <c r="C23807" s="13">
        <f t="shared" ca="1" si="1156"/>
        <v>1989.6295664156207</v>
      </c>
    </row>
    <row r="23808" spans="3:3">
      <c r="C23808" s="13">
        <f t="shared" ca="1" si="1156"/>
        <v>1978.9495132143181</v>
      </c>
    </row>
    <row r="23809" spans="3:3">
      <c r="C23809" s="13">
        <f t="shared" ca="1" si="1156"/>
        <v>1986.3791042815308</v>
      </c>
    </row>
    <row r="23810" spans="3:3">
      <c r="C23810" s="13">
        <f t="shared" ca="1" si="1156"/>
        <v>1987.2806893844183</v>
      </c>
    </row>
    <row r="23811" spans="3:3">
      <c r="C23811" s="13">
        <f t="shared" ca="1" si="1156"/>
        <v>1999.6417203073133</v>
      </c>
    </row>
    <row r="23812" spans="3:3">
      <c r="C23812" s="13">
        <f t="shared" ca="1" si="1156"/>
        <v>2014.6464704823495</v>
      </c>
    </row>
    <row r="23813" spans="3:3">
      <c r="C23813" s="13">
        <f t="shared" ca="1" si="1156"/>
        <v>1997.0776826287868</v>
      </c>
    </row>
    <row r="23814" spans="3:3">
      <c r="C23814" s="13">
        <f t="shared" ca="1" si="1156"/>
        <v>1997.3027887344956</v>
      </c>
    </row>
    <row r="23815" spans="3:3">
      <c r="C23815" s="13">
        <f t="shared" ca="1" si="1156"/>
        <v>2002.0708618453275</v>
      </c>
    </row>
    <row r="23816" spans="3:3">
      <c r="C23816" s="13">
        <f t="shared" ca="1" si="1156"/>
        <v>2003.3111250923275</v>
      </c>
    </row>
    <row r="23817" spans="3:3">
      <c r="C23817" s="13">
        <f t="shared" ca="1" si="1156"/>
        <v>2010.9729070774454</v>
      </c>
    </row>
    <row r="23818" spans="3:3">
      <c r="C23818" s="13">
        <f t="shared" ca="1" si="1156"/>
        <v>2006.2522643844027</v>
      </c>
    </row>
    <row r="23819" spans="3:3">
      <c r="C23819" s="13">
        <f t="shared" ca="1" si="1156"/>
        <v>1989.414335881328</v>
      </c>
    </row>
    <row r="23820" spans="3:3">
      <c r="C23820" s="13">
        <f t="shared" ca="1" si="1156"/>
        <v>1988.4724665431902</v>
      </c>
    </row>
    <row r="23821" spans="3:3">
      <c r="C23821" s="13">
        <f t="shared" ca="1" si="1156"/>
        <v>1976.7973924754303</v>
      </c>
    </row>
    <row r="23822" spans="3:3">
      <c r="C23822" s="13">
        <f t="shared" ca="1" si="1156"/>
        <v>1981.9834463211309</v>
      </c>
    </row>
    <row r="23823" spans="3:3">
      <c r="C23823" s="13">
        <f t="shared" ca="1" si="1156"/>
        <v>2003.8266449356051</v>
      </c>
    </row>
    <row r="23824" spans="3:3">
      <c r="C23824" s="13">
        <f t="shared" ca="1" si="1156"/>
        <v>2008.3532244440503</v>
      </c>
    </row>
    <row r="23825" spans="3:3">
      <c r="C23825" s="13">
        <f t="shared" ca="1" si="1156"/>
        <v>1985.7827456811926</v>
      </c>
    </row>
    <row r="23826" spans="3:3">
      <c r="C23826" s="13">
        <f t="shared" ca="1" si="1156"/>
        <v>1993.3347425772308</v>
      </c>
    </row>
    <row r="23827" spans="3:3">
      <c r="C23827" s="13">
        <f t="shared" ca="1" si="1156"/>
        <v>1995.8285098812144</v>
      </c>
    </row>
    <row r="23828" spans="3:3">
      <c r="C23828" s="13">
        <f t="shared" ca="1" si="1156"/>
        <v>2012.8403013892512</v>
      </c>
    </row>
    <row r="23829" spans="3:3">
      <c r="C23829" s="13">
        <f t="shared" ca="1" si="1156"/>
        <v>1982.8601787852256</v>
      </c>
    </row>
    <row r="23830" spans="3:3">
      <c r="C23830" s="13">
        <f t="shared" ca="1" si="1156"/>
        <v>2002.4813572236403</v>
      </c>
    </row>
    <row r="23831" spans="3:3">
      <c r="C23831" s="13">
        <f t="shared" ca="1" si="1156"/>
        <v>2000.1292348675461</v>
      </c>
    </row>
    <row r="23832" spans="3:3">
      <c r="C23832" s="13">
        <f t="shared" ref="C23832:C23895" ca="1" si="1157">NORMINV(RAND(),$D$3,$G$3)</f>
        <v>2002.7886313167469</v>
      </c>
    </row>
    <row r="23833" spans="3:3">
      <c r="C23833" s="13">
        <f t="shared" ca="1" si="1157"/>
        <v>1983.0916989915333</v>
      </c>
    </row>
    <row r="23834" spans="3:3">
      <c r="C23834" s="13">
        <f t="shared" ca="1" si="1157"/>
        <v>1974.8378837542868</v>
      </c>
    </row>
    <row r="23835" spans="3:3">
      <c r="C23835" s="13">
        <f t="shared" ca="1" si="1157"/>
        <v>1985.731951947778</v>
      </c>
    </row>
    <row r="23836" spans="3:3">
      <c r="C23836" s="13">
        <f t="shared" ca="1" si="1157"/>
        <v>1996.3412181522342</v>
      </c>
    </row>
    <row r="23837" spans="3:3">
      <c r="C23837" s="13">
        <f t="shared" ca="1" si="1157"/>
        <v>1996.6178025406296</v>
      </c>
    </row>
    <row r="23838" spans="3:3">
      <c r="C23838" s="13">
        <f t="shared" ca="1" si="1157"/>
        <v>1987.7042003838646</v>
      </c>
    </row>
    <row r="23839" spans="3:3">
      <c r="C23839" s="13">
        <f t="shared" ca="1" si="1157"/>
        <v>1997.6141693360969</v>
      </c>
    </row>
    <row r="23840" spans="3:3">
      <c r="C23840" s="13">
        <f t="shared" ca="1" si="1157"/>
        <v>2009.3437478933508</v>
      </c>
    </row>
    <row r="23841" spans="3:3">
      <c r="C23841" s="13">
        <f t="shared" ca="1" si="1157"/>
        <v>1984.6740465815333</v>
      </c>
    </row>
    <row r="23842" spans="3:3">
      <c r="C23842" s="13">
        <f t="shared" ca="1" si="1157"/>
        <v>2009.651766874417</v>
      </c>
    </row>
    <row r="23843" spans="3:3">
      <c r="C23843" s="13">
        <f t="shared" ca="1" si="1157"/>
        <v>1988.2755758008641</v>
      </c>
    </row>
    <row r="23844" spans="3:3">
      <c r="C23844" s="13">
        <f t="shared" ca="1" si="1157"/>
        <v>1999.9745174884779</v>
      </c>
    </row>
    <row r="23845" spans="3:3">
      <c r="C23845" s="13">
        <f t="shared" ca="1" si="1157"/>
        <v>1984.1488344504048</v>
      </c>
    </row>
    <row r="23846" spans="3:3">
      <c r="C23846" s="13">
        <f t="shared" ca="1" si="1157"/>
        <v>2008.0545172752329</v>
      </c>
    </row>
    <row r="23847" spans="3:3">
      <c r="C23847" s="13">
        <f t="shared" ca="1" si="1157"/>
        <v>1999.6594720911817</v>
      </c>
    </row>
    <row r="23848" spans="3:3">
      <c r="C23848" s="13">
        <f t="shared" ca="1" si="1157"/>
        <v>1995.9267357184513</v>
      </c>
    </row>
    <row r="23849" spans="3:3">
      <c r="C23849" s="13">
        <f t="shared" ca="1" si="1157"/>
        <v>1989.0192307628054</v>
      </c>
    </row>
    <row r="23850" spans="3:3">
      <c r="C23850" s="13">
        <f t="shared" ca="1" si="1157"/>
        <v>2004.8655424369167</v>
      </c>
    </row>
    <row r="23851" spans="3:3">
      <c r="C23851" s="13">
        <f t="shared" ca="1" si="1157"/>
        <v>1995.6831929737973</v>
      </c>
    </row>
    <row r="23852" spans="3:3">
      <c r="C23852" s="13">
        <f t="shared" ca="1" si="1157"/>
        <v>1996.7153652848324</v>
      </c>
    </row>
    <row r="23853" spans="3:3">
      <c r="C23853" s="13">
        <f t="shared" ca="1" si="1157"/>
        <v>2007.8268382087222</v>
      </c>
    </row>
    <row r="23854" spans="3:3">
      <c r="C23854" s="13">
        <f t="shared" ca="1" si="1157"/>
        <v>1981.1969649294358</v>
      </c>
    </row>
    <row r="23855" spans="3:3">
      <c r="C23855" s="13">
        <f t="shared" ca="1" si="1157"/>
        <v>1986.3458752204249</v>
      </c>
    </row>
    <row r="23856" spans="3:3">
      <c r="C23856" s="13">
        <f t="shared" ca="1" si="1157"/>
        <v>2007.0506283445641</v>
      </c>
    </row>
    <row r="23857" spans="3:3">
      <c r="C23857" s="13">
        <f t="shared" ca="1" si="1157"/>
        <v>2004.1150423778895</v>
      </c>
    </row>
    <row r="23858" spans="3:3">
      <c r="C23858" s="13">
        <f t="shared" ca="1" si="1157"/>
        <v>1988.4194064692515</v>
      </c>
    </row>
    <row r="23859" spans="3:3">
      <c r="C23859" s="13">
        <f t="shared" ca="1" si="1157"/>
        <v>2013.472941283268</v>
      </c>
    </row>
    <row r="23860" spans="3:3">
      <c r="C23860" s="13">
        <f t="shared" ca="1" si="1157"/>
        <v>2005.848108759405</v>
      </c>
    </row>
    <row r="23861" spans="3:3">
      <c r="C23861" s="13">
        <f t="shared" ca="1" si="1157"/>
        <v>2012.7049272120341</v>
      </c>
    </row>
    <row r="23862" spans="3:3">
      <c r="C23862" s="13">
        <f t="shared" ca="1" si="1157"/>
        <v>1995.8573055595971</v>
      </c>
    </row>
    <row r="23863" spans="3:3">
      <c r="C23863" s="13">
        <f t="shared" ca="1" si="1157"/>
        <v>2003.8614381171094</v>
      </c>
    </row>
    <row r="23864" spans="3:3">
      <c r="C23864" s="13">
        <f t="shared" ca="1" si="1157"/>
        <v>1996.7804575997714</v>
      </c>
    </row>
    <row r="23865" spans="3:3">
      <c r="C23865" s="13">
        <f t="shared" ca="1" si="1157"/>
        <v>2001.5187479369765</v>
      </c>
    </row>
    <row r="23866" spans="3:3">
      <c r="C23866" s="13">
        <f t="shared" ca="1" si="1157"/>
        <v>2007.4855909689945</v>
      </c>
    </row>
    <row r="23867" spans="3:3">
      <c r="C23867" s="13">
        <f t="shared" ca="1" si="1157"/>
        <v>1998.5736640157302</v>
      </c>
    </row>
    <row r="23868" spans="3:3">
      <c r="C23868" s="13">
        <f t="shared" ca="1" si="1157"/>
        <v>2008.2444711026599</v>
      </c>
    </row>
    <row r="23869" spans="3:3">
      <c r="C23869" s="13">
        <f t="shared" ca="1" si="1157"/>
        <v>2002.9705525511797</v>
      </c>
    </row>
    <row r="23870" spans="3:3">
      <c r="C23870" s="13">
        <f t="shared" ca="1" si="1157"/>
        <v>1998.6040453910812</v>
      </c>
    </row>
    <row r="23871" spans="3:3">
      <c r="C23871" s="13">
        <f t="shared" ca="1" si="1157"/>
        <v>2006.2878436230712</v>
      </c>
    </row>
    <row r="23872" spans="3:3">
      <c r="C23872" s="13">
        <f t="shared" ca="1" si="1157"/>
        <v>1992.2635342342166</v>
      </c>
    </row>
    <row r="23873" spans="3:3">
      <c r="C23873" s="13">
        <f t="shared" ca="1" si="1157"/>
        <v>1997.3990067106724</v>
      </c>
    </row>
    <row r="23874" spans="3:3">
      <c r="C23874" s="13">
        <f t="shared" ca="1" si="1157"/>
        <v>1993.5516492448558</v>
      </c>
    </row>
    <row r="23875" spans="3:3">
      <c r="C23875" s="13">
        <f t="shared" ca="1" si="1157"/>
        <v>1989.2437486036922</v>
      </c>
    </row>
    <row r="23876" spans="3:3">
      <c r="C23876" s="13">
        <f t="shared" ca="1" si="1157"/>
        <v>1994.6087647529807</v>
      </c>
    </row>
    <row r="23877" spans="3:3">
      <c r="C23877" s="13">
        <f t="shared" ca="1" si="1157"/>
        <v>2013.7203899349802</v>
      </c>
    </row>
    <row r="23878" spans="3:3">
      <c r="C23878" s="13">
        <f t="shared" ca="1" si="1157"/>
        <v>1994.3236422446139</v>
      </c>
    </row>
    <row r="23879" spans="3:3">
      <c r="C23879" s="13">
        <f t="shared" ca="1" si="1157"/>
        <v>1988.9855508981107</v>
      </c>
    </row>
    <row r="23880" spans="3:3">
      <c r="C23880" s="13">
        <f t="shared" ca="1" si="1157"/>
        <v>2007.8709619080528</v>
      </c>
    </row>
    <row r="23881" spans="3:3">
      <c r="C23881" s="13">
        <f t="shared" ca="1" si="1157"/>
        <v>2000.594831436784</v>
      </c>
    </row>
    <row r="23882" spans="3:3">
      <c r="C23882" s="13">
        <f t="shared" ca="1" si="1157"/>
        <v>2010.936053845629</v>
      </c>
    </row>
    <row r="23883" spans="3:3">
      <c r="C23883" s="13">
        <f t="shared" ca="1" si="1157"/>
        <v>1992.2641313232455</v>
      </c>
    </row>
    <row r="23884" spans="3:3">
      <c r="C23884" s="13">
        <f t="shared" ca="1" si="1157"/>
        <v>2014.1479036031544</v>
      </c>
    </row>
    <row r="23885" spans="3:3">
      <c r="C23885" s="13">
        <f t="shared" ca="1" si="1157"/>
        <v>1995.5435447614561</v>
      </c>
    </row>
    <row r="23886" spans="3:3">
      <c r="C23886" s="13">
        <f t="shared" ca="1" si="1157"/>
        <v>2009.7356566611659</v>
      </c>
    </row>
    <row r="23887" spans="3:3">
      <c r="C23887" s="13">
        <f t="shared" ca="1" si="1157"/>
        <v>1992.2222870868525</v>
      </c>
    </row>
    <row r="23888" spans="3:3">
      <c r="C23888" s="13">
        <f t="shared" ca="1" si="1157"/>
        <v>1998.1079609827912</v>
      </c>
    </row>
    <row r="23889" spans="3:3">
      <c r="C23889" s="13">
        <f t="shared" ca="1" si="1157"/>
        <v>2011.9641096650694</v>
      </c>
    </row>
    <row r="23890" spans="3:3">
      <c r="C23890" s="13">
        <f t="shared" ca="1" si="1157"/>
        <v>1993.6609104887189</v>
      </c>
    </row>
    <row r="23891" spans="3:3">
      <c r="C23891" s="13">
        <f t="shared" ca="1" si="1157"/>
        <v>2005.1882460192382</v>
      </c>
    </row>
    <row r="23892" spans="3:3">
      <c r="C23892" s="13">
        <f t="shared" ca="1" si="1157"/>
        <v>1991.7224363214136</v>
      </c>
    </row>
    <row r="23893" spans="3:3">
      <c r="C23893" s="13">
        <f t="shared" ca="1" si="1157"/>
        <v>1999.8883428069955</v>
      </c>
    </row>
    <row r="23894" spans="3:3">
      <c r="C23894" s="13">
        <f t="shared" ca="1" si="1157"/>
        <v>1993.9917547497475</v>
      </c>
    </row>
    <row r="23895" spans="3:3">
      <c r="C23895" s="13">
        <f t="shared" ca="1" si="1157"/>
        <v>2011.6794711626683</v>
      </c>
    </row>
    <row r="23896" spans="3:3">
      <c r="C23896" s="13">
        <f t="shared" ref="C23896:C23959" ca="1" si="1158">NORMINV(RAND(),$D$3,$G$3)</f>
        <v>1992.1291756119092</v>
      </c>
    </row>
    <row r="23897" spans="3:3">
      <c r="C23897" s="13">
        <f t="shared" ca="1" si="1158"/>
        <v>2001.0768817229493</v>
      </c>
    </row>
    <row r="23898" spans="3:3">
      <c r="C23898" s="13">
        <f t="shared" ca="1" si="1158"/>
        <v>1988.2568989700892</v>
      </c>
    </row>
    <row r="23899" spans="3:3">
      <c r="C23899" s="13">
        <f t="shared" ca="1" si="1158"/>
        <v>1998.1384982125728</v>
      </c>
    </row>
    <row r="23900" spans="3:3">
      <c r="C23900" s="13">
        <f t="shared" ca="1" si="1158"/>
        <v>1988.0172158147031</v>
      </c>
    </row>
    <row r="23901" spans="3:3">
      <c r="C23901" s="13">
        <f t="shared" ca="1" si="1158"/>
        <v>2001.4195742947716</v>
      </c>
    </row>
    <row r="23902" spans="3:3">
      <c r="C23902" s="13">
        <f t="shared" ca="1" si="1158"/>
        <v>1998.2959513565904</v>
      </c>
    </row>
    <row r="23903" spans="3:3">
      <c r="C23903" s="13">
        <f t="shared" ca="1" si="1158"/>
        <v>1997.7367853958669</v>
      </c>
    </row>
    <row r="23904" spans="3:3">
      <c r="C23904" s="13">
        <f t="shared" ca="1" si="1158"/>
        <v>2002.3291306117885</v>
      </c>
    </row>
    <row r="23905" spans="3:3">
      <c r="C23905" s="13">
        <f t="shared" ca="1" si="1158"/>
        <v>2003.3249035020917</v>
      </c>
    </row>
    <row r="23906" spans="3:3">
      <c r="C23906" s="13">
        <f t="shared" ca="1" si="1158"/>
        <v>1999.6779663129041</v>
      </c>
    </row>
    <row r="23907" spans="3:3">
      <c r="C23907" s="13">
        <f t="shared" ca="1" si="1158"/>
        <v>1985.7841400565376</v>
      </c>
    </row>
    <row r="23908" spans="3:3">
      <c r="C23908" s="13">
        <f t="shared" ca="1" si="1158"/>
        <v>1996.4970377279026</v>
      </c>
    </row>
    <row r="23909" spans="3:3">
      <c r="C23909" s="13">
        <f t="shared" ca="1" si="1158"/>
        <v>1999.8515946642729</v>
      </c>
    </row>
    <row r="23910" spans="3:3">
      <c r="C23910" s="13">
        <f t="shared" ca="1" si="1158"/>
        <v>2003.0365163130282</v>
      </c>
    </row>
    <row r="23911" spans="3:3">
      <c r="C23911" s="13">
        <f t="shared" ca="1" si="1158"/>
        <v>2017.7850564754563</v>
      </c>
    </row>
    <row r="23912" spans="3:3">
      <c r="C23912" s="13">
        <f t="shared" ca="1" si="1158"/>
        <v>2019.9358351729293</v>
      </c>
    </row>
    <row r="23913" spans="3:3">
      <c r="C23913" s="13">
        <f t="shared" ca="1" si="1158"/>
        <v>1999.2867382430588</v>
      </c>
    </row>
    <row r="23914" spans="3:3">
      <c r="C23914" s="13">
        <f t="shared" ca="1" si="1158"/>
        <v>1973.8893974571326</v>
      </c>
    </row>
    <row r="23915" spans="3:3">
      <c r="C23915" s="13">
        <f t="shared" ca="1" si="1158"/>
        <v>1979.5334743670903</v>
      </c>
    </row>
    <row r="23916" spans="3:3">
      <c r="C23916" s="13">
        <f t="shared" ca="1" si="1158"/>
        <v>2000.1464268077073</v>
      </c>
    </row>
    <row r="23917" spans="3:3">
      <c r="C23917" s="13">
        <f t="shared" ca="1" si="1158"/>
        <v>1990.3639035390406</v>
      </c>
    </row>
    <row r="23918" spans="3:3">
      <c r="C23918" s="13">
        <f t="shared" ca="1" si="1158"/>
        <v>2001.4238497576453</v>
      </c>
    </row>
    <row r="23919" spans="3:3">
      <c r="C23919" s="13">
        <f t="shared" ca="1" si="1158"/>
        <v>2016.3486081576443</v>
      </c>
    </row>
    <row r="23920" spans="3:3">
      <c r="C23920" s="13">
        <f t="shared" ca="1" si="1158"/>
        <v>2004.7182320964341</v>
      </c>
    </row>
    <row r="23921" spans="3:3">
      <c r="C23921" s="13">
        <f t="shared" ca="1" si="1158"/>
        <v>1999.1225907228106</v>
      </c>
    </row>
    <row r="23922" spans="3:3">
      <c r="C23922" s="13">
        <f t="shared" ca="1" si="1158"/>
        <v>1991.6864581606787</v>
      </c>
    </row>
    <row r="23923" spans="3:3">
      <c r="C23923" s="13">
        <f t="shared" ca="1" si="1158"/>
        <v>1983.163597909773</v>
      </c>
    </row>
    <row r="23924" spans="3:3">
      <c r="C23924" s="13">
        <f t="shared" ca="1" si="1158"/>
        <v>1987.9778411563043</v>
      </c>
    </row>
    <row r="23925" spans="3:3">
      <c r="C23925" s="13">
        <f t="shared" ca="1" si="1158"/>
        <v>2003.6889891556116</v>
      </c>
    </row>
    <row r="23926" spans="3:3">
      <c r="C23926" s="13">
        <f t="shared" ca="1" si="1158"/>
        <v>1996.3257603987529</v>
      </c>
    </row>
    <row r="23927" spans="3:3">
      <c r="C23927" s="13">
        <f t="shared" ca="1" si="1158"/>
        <v>1976.5331377595594</v>
      </c>
    </row>
    <row r="23928" spans="3:3">
      <c r="C23928" s="13">
        <f t="shared" ca="1" si="1158"/>
        <v>1998.9535797286972</v>
      </c>
    </row>
    <row r="23929" spans="3:3">
      <c r="C23929" s="13">
        <f t="shared" ca="1" si="1158"/>
        <v>2012.7421322384553</v>
      </c>
    </row>
    <row r="23930" spans="3:3">
      <c r="C23930" s="13">
        <f t="shared" ca="1" si="1158"/>
        <v>2005.1586610586533</v>
      </c>
    </row>
    <row r="23931" spans="3:3">
      <c r="C23931" s="13">
        <f t="shared" ca="1" si="1158"/>
        <v>2016.7537594113655</v>
      </c>
    </row>
    <row r="23932" spans="3:3">
      <c r="C23932" s="13">
        <f t="shared" ca="1" si="1158"/>
        <v>1995.6461678112923</v>
      </c>
    </row>
    <row r="23933" spans="3:3">
      <c r="C23933" s="13">
        <f t="shared" ca="1" si="1158"/>
        <v>2002.4836937534044</v>
      </c>
    </row>
    <row r="23934" spans="3:3">
      <c r="C23934" s="13">
        <f t="shared" ca="1" si="1158"/>
        <v>1999.4556699099494</v>
      </c>
    </row>
    <row r="23935" spans="3:3">
      <c r="C23935" s="13">
        <f t="shared" ca="1" si="1158"/>
        <v>2008.3721005138764</v>
      </c>
    </row>
    <row r="23936" spans="3:3">
      <c r="C23936" s="13">
        <f t="shared" ca="1" si="1158"/>
        <v>2005.8142768375158</v>
      </c>
    </row>
    <row r="23937" spans="3:3">
      <c r="C23937" s="13">
        <f t="shared" ca="1" si="1158"/>
        <v>1966.2153564857767</v>
      </c>
    </row>
    <row r="23938" spans="3:3">
      <c r="C23938" s="13">
        <f t="shared" ca="1" si="1158"/>
        <v>1990.2286013081302</v>
      </c>
    </row>
    <row r="23939" spans="3:3">
      <c r="C23939" s="13">
        <f t="shared" ca="1" si="1158"/>
        <v>1968.247983916573</v>
      </c>
    </row>
    <row r="23940" spans="3:3">
      <c r="C23940" s="13">
        <f t="shared" ca="1" si="1158"/>
        <v>1995.8783247113136</v>
      </c>
    </row>
    <row r="23941" spans="3:3">
      <c r="C23941" s="13">
        <f t="shared" ca="1" si="1158"/>
        <v>1997.6092783694692</v>
      </c>
    </row>
    <row r="23942" spans="3:3">
      <c r="C23942" s="13">
        <f t="shared" ca="1" si="1158"/>
        <v>1999.0931123744137</v>
      </c>
    </row>
    <row r="23943" spans="3:3">
      <c r="C23943" s="13">
        <f t="shared" ca="1" si="1158"/>
        <v>2009.4134313108079</v>
      </c>
    </row>
    <row r="23944" spans="3:3">
      <c r="C23944" s="13">
        <f t="shared" ca="1" si="1158"/>
        <v>1998.9819157722291</v>
      </c>
    </row>
    <row r="23945" spans="3:3">
      <c r="C23945" s="13">
        <f t="shared" ca="1" si="1158"/>
        <v>1997.5439445037528</v>
      </c>
    </row>
    <row r="23946" spans="3:3">
      <c r="C23946" s="13">
        <f t="shared" ca="1" si="1158"/>
        <v>2000.0975136335871</v>
      </c>
    </row>
    <row r="23947" spans="3:3">
      <c r="C23947" s="13">
        <f t="shared" ca="1" si="1158"/>
        <v>2011.2066188897502</v>
      </c>
    </row>
    <row r="23948" spans="3:3">
      <c r="C23948" s="13">
        <f t="shared" ca="1" si="1158"/>
        <v>1995.4380382583354</v>
      </c>
    </row>
    <row r="23949" spans="3:3">
      <c r="C23949" s="13">
        <f t="shared" ca="1" si="1158"/>
        <v>1999.4345341854494</v>
      </c>
    </row>
    <row r="23950" spans="3:3">
      <c r="C23950" s="13">
        <f t="shared" ca="1" si="1158"/>
        <v>2005.0367862665998</v>
      </c>
    </row>
    <row r="23951" spans="3:3">
      <c r="C23951" s="13">
        <f t="shared" ca="1" si="1158"/>
        <v>2017.3039149146975</v>
      </c>
    </row>
    <row r="23952" spans="3:3">
      <c r="C23952" s="13">
        <f t="shared" ca="1" si="1158"/>
        <v>1988.3753253237819</v>
      </c>
    </row>
    <row r="23953" spans="3:3">
      <c r="C23953" s="13">
        <f t="shared" ca="1" si="1158"/>
        <v>1987.1207973009832</v>
      </c>
    </row>
    <row r="23954" spans="3:3">
      <c r="C23954" s="13">
        <f t="shared" ca="1" si="1158"/>
        <v>1990.2227412343702</v>
      </c>
    </row>
    <row r="23955" spans="3:3">
      <c r="C23955" s="13">
        <f t="shared" ca="1" si="1158"/>
        <v>1980.9150637197652</v>
      </c>
    </row>
    <row r="23956" spans="3:3">
      <c r="C23956" s="13">
        <f t="shared" ca="1" si="1158"/>
        <v>2000.6906703680531</v>
      </c>
    </row>
    <row r="23957" spans="3:3">
      <c r="C23957" s="13">
        <f t="shared" ca="1" si="1158"/>
        <v>1989.0782224781367</v>
      </c>
    </row>
    <row r="23958" spans="3:3">
      <c r="C23958" s="13">
        <f t="shared" ca="1" si="1158"/>
        <v>1983.0249375462224</v>
      </c>
    </row>
    <row r="23959" spans="3:3">
      <c r="C23959" s="13">
        <f t="shared" ca="1" si="1158"/>
        <v>1992.9899406746404</v>
      </c>
    </row>
    <row r="23960" spans="3:3">
      <c r="C23960" s="13">
        <f t="shared" ref="C23960:C24023" ca="1" si="1159">NORMINV(RAND(),$D$3,$G$3)</f>
        <v>2012.0814855489457</v>
      </c>
    </row>
    <row r="23961" spans="3:3">
      <c r="C23961" s="13">
        <f t="shared" ca="1" si="1159"/>
        <v>1993.8404499069263</v>
      </c>
    </row>
    <row r="23962" spans="3:3">
      <c r="C23962" s="13">
        <f t="shared" ca="1" si="1159"/>
        <v>1983.2086475585222</v>
      </c>
    </row>
    <row r="23963" spans="3:3">
      <c r="C23963" s="13">
        <f t="shared" ca="1" si="1159"/>
        <v>2007.3226735824949</v>
      </c>
    </row>
    <row r="23964" spans="3:3">
      <c r="C23964" s="13">
        <f t="shared" ca="1" si="1159"/>
        <v>2022.755192788901</v>
      </c>
    </row>
    <row r="23965" spans="3:3">
      <c r="C23965" s="13">
        <f t="shared" ca="1" si="1159"/>
        <v>2002.4491208602394</v>
      </c>
    </row>
    <row r="23966" spans="3:3">
      <c r="C23966" s="13">
        <f t="shared" ca="1" si="1159"/>
        <v>2011.0061555305181</v>
      </c>
    </row>
    <row r="23967" spans="3:3">
      <c r="C23967" s="13">
        <f t="shared" ca="1" si="1159"/>
        <v>1992.9761106598021</v>
      </c>
    </row>
    <row r="23968" spans="3:3">
      <c r="C23968" s="13">
        <f t="shared" ca="1" si="1159"/>
        <v>1988.8594606935128</v>
      </c>
    </row>
    <row r="23969" spans="3:3">
      <c r="C23969" s="13">
        <f t="shared" ca="1" si="1159"/>
        <v>2000.2440061880525</v>
      </c>
    </row>
    <row r="23970" spans="3:3">
      <c r="C23970" s="13">
        <f t="shared" ca="1" si="1159"/>
        <v>2016.8712796404734</v>
      </c>
    </row>
    <row r="23971" spans="3:3">
      <c r="C23971" s="13">
        <f t="shared" ca="1" si="1159"/>
        <v>2005.4475391714043</v>
      </c>
    </row>
    <row r="23972" spans="3:3">
      <c r="C23972" s="13">
        <f t="shared" ca="1" si="1159"/>
        <v>2002.2038302256974</v>
      </c>
    </row>
    <row r="23973" spans="3:3">
      <c r="C23973" s="13">
        <f t="shared" ca="1" si="1159"/>
        <v>1986.006744645458</v>
      </c>
    </row>
    <row r="23974" spans="3:3">
      <c r="C23974" s="13">
        <f t="shared" ca="1" si="1159"/>
        <v>1986.770592346016</v>
      </c>
    </row>
    <row r="23975" spans="3:3">
      <c r="C23975" s="13">
        <f t="shared" ca="1" si="1159"/>
        <v>2005.6492218658368</v>
      </c>
    </row>
    <row r="23976" spans="3:3">
      <c r="C23976" s="13">
        <f t="shared" ca="1" si="1159"/>
        <v>2000.7387939888254</v>
      </c>
    </row>
    <row r="23977" spans="3:3">
      <c r="C23977" s="13">
        <f t="shared" ca="1" si="1159"/>
        <v>2002.5953658822291</v>
      </c>
    </row>
    <row r="23978" spans="3:3">
      <c r="C23978" s="13">
        <f t="shared" ca="1" si="1159"/>
        <v>2005.0116825252815</v>
      </c>
    </row>
    <row r="23979" spans="3:3">
      <c r="C23979" s="13">
        <f t="shared" ca="1" si="1159"/>
        <v>1985.3806330711905</v>
      </c>
    </row>
    <row r="23980" spans="3:3">
      <c r="C23980" s="13">
        <f t="shared" ca="1" si="1159"/>
        <v>2020.1449656598954</v>
      </c>
    </row>
    <row r="23981" spans="3:3">
      <c r="C23981" s="13">
        <f t="shared" ca="1" si="1159"/>
        <v>2006.7314133943808</v>
      </c>
    </row>
    <row r="23982" spans="3:3">
      <c r="C23982" s="13">
        <f t="shared" ca="1" si="1159"/>
        <v>2004.328680731772</v>
      </c>
    </row>
    <row r="23983" spans="3:3">
      <c r="C23983" s="13">
        <f t="shared" ca="1" si="1159"/>
        <v>2001.2911915561733</v>
      </c>
    </row>
    <row r="23984" spans="3:3">
      <c r="C23984" s="13">
        <f t="shared" ca="1" si="1159"/>
        <v>1983.0432013442187</v>
      </c>
    </row>
    <row r="23985" spans="3:3">
      <c r="C23985" s="13">
        <f t="shared" ca="1" si="1159"/>
        <v>1992.4719901986441</v>
      </c>
    </row>
    <row r="23986" spans="3:3">
      <c r="C23986" s="13">
        <f t="shared" ca="1" si="1159"/>
        <v>1987.7141300241083</v>
      </c>
    </row>
    <row r="23987" spans="3:3">
      <c r="C23987" s="13">
        <f t="shared" ca="1" si="1159"/>
        <v>2000.8824716140512</v>
      </c>
    </row>
    <row r="23988" spans="3:3">
      <c r="C23988" s="13">
        <f t="shared" ca="1" si="1159"/>
        <v>1997.6789777436504</v>
      </c>
    </row>
    <row r="23989" spans="3:3">
      <c r="C23989" s="13">
        <f t="shared" ca="1" si="1159"/>
        <v>1988.0926039757908</v>
      </c>
    </row>
    <row r="23990" spans="3:3">
      <c r="C23990" s="13">
        <f t="shared" ca="1" si="1159"/>
        <v>2014.2984821856592</v>
      </c>
    </row>
    <row r="23991" spans="3:3">
      <c r="C23991" s="13">
        <f t="shared" ca="1" si="1159"/>
        <v>2002.4554640483768</v>
      </c>
    </row>
    <row r="23992" spans="3:3">
      <c r="C23992" s="13">
        <f t="shared" ca="1" si="1159"/>
        <v>1988.2878438676992</v>
      </c>
    </row>
    <row r="23993" spans="3:3">
      <c r="C23993" s="13">
        <f t="shared" ca="1" si="1159"/>
        <v>1991.3377860672708</v>
      </c>
    </row>
    <row r="23994" spans="3:3">
      <c r="C23994" s="13">
        <f t="shared" ca="1" si="1159"/>
        <v>2008.4404673007605</v>
      </c>
    </row>
    <row r="23995" spans="3:3">
      <c r="C23995" s="13">
        <f t="shared" ca="1" si="1159"/>
        <v>2008.8738718988134</v>
      </c>
    </row>
    <row r="23996" spans="3:3">
      <c r="C23996" s="13">
        <f t="shared" ca="1" si="1159"/>
        <v>1999.9961281210456</v>
      </c>
    </row>
    <row r="23997" spans="3:3">
      <c r="C23997" s="13">
        <f t="shared" ca="1" si="1159"/>
        <v>1997.0967007781474</v>
      </c>
    </row>
    <row r="23998" spans="3:3">
      <c r="C23998" s="13">
        <f t="shared" ca="1" si="1159"/>
        <v>2003.6296590127777</v>
      </c>
    </row>
    <row r="23999" spans="3:3">
      <c r="C23999" s="13">
        <f t="shared" ca="1" si="1159"/>
        <v>1995.4907583789648</v>
      </c>
    </row>
    <row r="24000" spans="3:3">
      <c r="C24000" s="13">
        <f t="shared" ca="1" si="1159"/>
        <v>1995.0934459832108</v>
      </c>
    </row>
    <row r="24001" spans="3:3">
      <c r="C24001" s="13">
        <f t="shared" ca="1" si="1159"/>
        <v>2020.8720446914781</v>
      </c>
    </row>
    <row r="24002" spans="3:3">
      <c r="C24002" s="13">
        <f t="shared" ca="1" si="1159"/>
        <v>2001.4592635110116</v>
      </c>
    </row>
    <row r="24003" spans="3:3">
      <c r="C24003" s="13">
        <f t="shared" ca="1" si="1159"/>
        <v>1978.7365502076004</v>
      </c>
    </row>
    <row r="24004" spans="3:3">
      <c r="C24004" s="13">
        <f t="shared" ca="1" si="1159"/>
        <v>1994.2389541495427</v>
      </c>
    </row>
    <row r="24005" spans="3:3">
      <c r="C24005" s="13">
        <f t="shared" ca="1" si="1159"/>
        <v>2015.2942861397544</v>
      </c>
    </row>
    <row r="24006" spans="3:3">
      <c r="C24006" s="13">
        <f t="shared" ca="1" si="1159"/>
        <v>2019.1523383946544</v>
      </c>
    </row>
    <row r="24007" spans="3:3">
      <c r="C24007" s="13">
        <f t="shared" ca="1" si="1159"/>
        <v>2015.4968656225265</v>
      </c>
    </row>
    <row r="24008" spans="3:3">
      <c r="C24008" s="13">
        <f t="shared" ca="1" si="1159"/>
        <v>1987.2900899915039</v>
      </c>
    </row>
    <row r="24009" spans="3:3">
      <c r="C24009" s="13">
        <f t="shared" ca="1" si="1159"/>
        <v>1999.3018108854394</v>
      </c>
    </row>
    <row r="24010" spans="3:3">
      <c r="C24010" s="13">
        <f t="shared" ca="1" si="1159"/>
        <v>2004.7507561187997</v>
      </c>
    </row>
    <row r="24011" spans="3:3">
      <c r="C24011" s="13">
        <f t="shared" ca="1" si="1159"/>
        <v>1993.5571104012238</v>
      </c>
    </row>
    <row r="24012" spans="3:3">
      <c r="C24012" s="13">
        <f t="shared" ca="1" si="1159"/>
        <v>2003.1707418133112</v>
      </c>
    </row>
    <row r="24013" spans="3:3">
      <c r="C24013" s="13">
        <f t="shared" ca="1" si="1159"/>
        <v>2013.1341154052184</v>
      </c>
    </row>
    <row r="24014" spans="3:3">
      <c r="C24014" s="13">
        <f t="shared" ca="1" si="1159"/>
        <v>2020.0162851063312</v>
      </c>
    </row>
    <row r="24015" spans="3:3">
      <c r="C24015" s="13">
        <f t="shared" ca="1" si="1159"/>
        <v>1992.7419855587348</v>
      </c>
    </row>
    <row r="24016" spans="3:3">
      <c r="C24016" s="13">
        <f t="shared" ca="1" si="1159"/>
        <v>2005.5874183866392</v>
      </c>
    </row>
    <row r="24017" spans="3:3">
      <c r="C24017" s="13">
        <f t="shared" ca="1" si="1159"/>
        <v>2004.1151428307826</v>
      </c>
    </row>
    <row r="24018" spans="3:3">
      <c r="C24018" s="13">
        <f t="shared" ca="1" si="1159"/>
        <v>1987.275477131474</v>
      </c>
    </row>
    <row r="24019" spans="3:3">
      <c r="C24019" s="13">
        <f t="shared" ca="1" si="1159"/>
        <v>1987.3017404990494</v>
      </c>
    </row>
    <row r="24020" spans="3:3">
      <c r="C24020" s="13">
        <f t="shared" ca="1" si="1159"/>
        <v>2009.1271446383</v>
      </c>
    </row>
    <row r="24021" spans="3:3">
      <c r="C24021" s="13">
        <f t="shared" ca="1" si="1159"/>
        <v>2019.6518798848572</v>
      </c>
    </row>
    <row r="24022" spans="3:3">
      <c r="C24022" s="13">
        <f t="shared" ca="1" si="1159"/>
        <v>1989.9794711810698</v>
      </c>
    </row>
    <row r="24023" spans="3:3">
      <c r="C24023" s="13">
        <f t="shared" ca="1" si="1159"/>
        <v>1990.1934524250812</v>
      </c>
    </row>
    <row r="24024" spans="3:3">
      <c r="C24024" s="13">
        <f t="shared" ref="C24024:C24087" ca="1" si="1160">NORMINV(RAND(),$D$3,$G$3)</f>
        <v>2021.9745511307174</v>
      </c>
    </row>
    <row r="24025" spans="3:3">
      <c r="C24025" s="13">
        <f t="shared" ca="1" si="1160"/>
        <v>1994.1515229046393</v>
      </c>
    </row>
    <row r="24026" spans="3:3">
      <c r="C24026" s="13">
        <f t="shared" ca="1" si="1160"/>
        <v>1996.7251994907201</v>
      </c>
    </row>
    <row r="24027" spans="3:3">
      <c r="C24027" s="13">
        <f t="shared" ca="1" si="1160"/>
        <v>1978.102495126783</v>
      </c>
    </row>
    <row r="24028" spans="3:3">
      <c r="C24028" s="13">
        <f t="shared" ca="1" si="1160"/>
        <v>2001.382678421375</v>
      </c>
    </row>
    <row r="24029" spans="3:3">
      <c r="C24029" s="13">
        <f t="shared" ca="1" si="1160"/>
        <v>1995.3046381975789</v>
      </c>
    </row>
    <row r="24030" spans="3:3">
      <c r="C24030" s="13">
        <f t="shared" ca="1" si="1160"/>
        <v>1987.3509244451354</v>
      </c>
    </row>
    <row r="24031" spans="3:3">
      <c r="C24031" s="13">
        <f t="shared" ca="1" si="1160"/>
        <v>1991.0635896211245</v>
      </c>
    </row>
    <row r="24032" spans="3:3">
      <c r="C24032" s="13">
        <f t="shared" ca="1" si="1160"/>
        <v>1984.3946701112152</v>
      </c>
    </row>
    <row r="24033" spans="3:3">
      <c r="C24033" s="13">
        <f t="shared" ca="1" si="1160"/>
        <v>1983.1418256208708</v>
      </c>
    </row>
    <row r="24034" spans="3:3">
      <c r="C24034" s="13">
        <f t="shared" ca="1" si="1160"/>
        <v>2011.9716203687517</v>
      </c>
    </row>
    <row r="24035" spans="3:3">
      <c r="C24035" s="13">
        <f t="shared" ca="1" si="1160"/>
        <v>2006.4449163563193</v>
      </c>
    </row>
    <row r="24036" spans="3:3">
      <c r="C24036" s="13">
        <f t="shared" ca="1" si="1160"/>
        <v>1998.0902491203331</v>
      </c>
    </row>
    <row r="24037" spans="3:3">
      <c r="C24037" s="13">
        <f t="shared" ca="1" si="1160"/>
        <v>1986.4202765975615</v>
      </c>
    </row>
    <row r="24038" spans="3:3">
      <c r="C24038" s="13">
        <f t="shared" ca="1" si="1160"/>
        <v>2006.7097816175028</v>
      </c>
    </row>
    <row r="24039" spans="3:3">
      <c r="C24039" s="13">
        <f t="shared" ca="1" si="1160"/>
        <v>2014.8739398496782</v>
      </c>
    </row>
    <row r="24040" spans="3:3">
      <c r="C24040" s="13">
        <f t="shared" ca="1" si="1160"/>
        <v>1995.4548701732892</v>
      </c>
    </row>
    <row r="24041" spans="3:3">
      <c r="C24041" s="13">
        <f t="shared" ca="1" si="1160"/>
        <v>2017.5041866717304</v>
      </c>
    </row>
    <row r="24042" spans="3:3">
      <c r="C24042" s="13">
        <f t="shared" ca="1" si="1160"/>
        <v>1996.336372502916</v>
      </c>
    </row>
    <row r="24043" spans="3:3">
      <c r="C24043" s="13">
        <f t="shared" ca="1" si="1160"/>
        <v>2013.4091545554336</v>
      </c>
    </row>
    <row r="24044" spans="3:3">
      <c r="C24044" s="13">
        <f t="shared" ca="1" si="1160"/>
        <v>1996.6338958303634</v>
      </c>
    </row>
    <row r="24045" spans="3:3">
      <c r="C24045" s="13">
        <f t="shared" ca="1" si="1160"/>
        <v>2004.6764197347993</v>
      </c>
    </row>
    <row r="24046" spans="3:3">
      <c r="C24046" s="13">
        <f t="shared" ca="1" si="1160"/>
        <v>2004.9756795117296</v>
      </c>
    </row>
    <row r="24047" spans="3:3">
      <c r="C24047" s="13">
        <f t="shared" ca="1" si="1160"/>
        <v>2013.134486156298</v>
      </c>
    </row>
    <row r="24048" spans="3:3">
      <c r="C24048" s="13">
        <f t="shared" ca="1" si="1160"/>
        <v>1985.5669973800018</v>
      </c>
    </row>
    <row r="24049" spans="3:3">
      <c r="C24049" s="13">
        <f t="shared" ca="1" si="1160"/>
        <v>1984.0372483027847</v>
      </c>
    </row>
    <row r="24050" spans="3:3">
      <c r="C24050" s="13">
        <f t="shared" ca="1" si="1160"/>
        <v>2007.3911006511892</v>
      </c>
    </row>
    <row r="24051" spans="3:3">
      <c r="C24051" s="13">
        <f t="shared" ca="1" si="1160"/>
        <v>2008.2620295222232</v>
      </c>
    </row>
    <row r="24052" spans="3:3">
      <c r="C24052" s="13">
        <f t="shared" ca="1" si="1160"/>
        <v>2000.4935764796226</v>
      </c>
    </row>
    <row r="24053" spans="3:3">
      <c r="C24053" s="13">
        <f t="shared" ca="1" si="1160"/>
        <v>2003.9397901268694</v>
      </c>
    </row>
    <row r="24054" spans="3:3">
      <c r="C24054" s="13">
        <f t="shared" ca="1" si="1160"/>
        <v>2001.4153395657893</v>
      </c>
    </row>
    <row r="24055" spans="3:3">
      <c r="C24055" s="13">
        <f t="shared" ca="1" si="1160"/>
        <v>2017.6151006504922</v>
      </c>
    </row>
    <row r="24056" spans="3:3">
      <c r="C24056" s="13">
        <f t="shared" ca="1" si="1160"/>
        <v>1992.7595434256898</v>
      </c>
    </row>
    <row r="24057" spans="3:3">
      <c r="C24057" s="13">
        <f t="shared" ca="1" si="1160"/>
        <v>1996.7284242463959</v>
      </c>
    </row>
    <row r="24058" spans="3:3">
      <c r="C24058" s="13">
        <f t="shared" ca="1" si="1160"/>
        <v>2001.7507767436689</v>
      </c>
    </row>
    <row r="24059" spans="3:3">
      <c r="C24059" s="13">
        <f t="shared" ca="1" si="1160"/>
        <v>1992.9997486130335</v>
      </c>
    </row>
    <row r="24060" spans="3:3">
      <c r="C24060" s="13">
        <f t="shared" ca="1" si="1160"/>
        <v>2012.9520271240535</v>
      </c>
    </row>
    <row r="24061" spans="3:3">
      <c r="C24061" s="13">
        <f t="shared" ca="1" si="1160"/>
        <v>1993.9041634236221</v>
      </c>
    </row>
    <row r="24062" spans="3:3">
      <c r="C24062" s="13">
        <f t="shared" ca="1" si="1160"/>
        <v>2005.450737691687</v>
      </c>
    </row>
    <row r="24063" spans="3:3">
      <c r="C24063" s="13">
        <f t="shared" ca="1" si="1160"/>
        <v>1984.0637942456801</v>
      </c>
    </row>
    <row r="24064" spans="3:3">
      <c r="C24064" s="13">
        <f t="shared" ca="1" si="1160"/>
        <v>1973.7870411533904</v>
      </c>
    </row>
    <row r="24065" spans="3:3">
      <c r="C24065" s="13">
        <f t="shared" ca="1" si="1160"/>
        <v>1992.7528069164812</v>
      </c>
    </row>
    <row r="24066" spans="3:3">
      <c r="C24066" s="13">
        <f t="shared" ca="1" si="1160"/>
        <v>2006.27441178238</v>
      </c>
    </row>
    <row r="24067" spans="3:3">
      <c r="C24067" s="13">
        <f t="shared" ca="1" si="1160"/>
        <v>2008.9987081653239</v>
      </c>
    </row>
    <row r="24068" spans="3:3">
      <c r="C24068" s="13">
        <f t="shared" ca="1" si="1160"/>
        <v>2010.0242322919401</v>
      </c>
    </row>
    <row r="24069" spans="3:3">
      <c r="C24069" s="13">
        <f t="shared" ca="1" si="1160"/>
        <v>2004.6987207158122</v>
      </c>
    </row>
    <row r="24070" spans="3:3">
      <c r="C24070" s="13">
        <f t="shared" ca="1" si="1160"/>
        <v>1995.5286935072718</v>
      </c>
    </row>
    <row r="24071" spans="3:3">
      <c r="C24071" s="13">
        <f t="shared" ca="1" si="1160"/>
        <v>1999.1451377000969</v>
      </c>
    </row>
    <row r="24072" spans="3:3">
      <c r="C24072" s="13">
        <f t="shared" ca="1" si="1160"/>
        <v>2004.3879960919278</v>
      </c>
    </row>
    <row r="24073" spans="3:3">
      <c r="C24073" s="13">
        <f t="shared" ca="1" si="1160"/>
        <v>2005.0423617669007</v>
      </c>
    </row>
    <row r="24074" spans="3:3">
      <c r="C24074" s="13">
        <f t="shared" ca="1" si="1160"/>
        <v>2011.2816876230615</v>
      </c>
    </row>
    <row r="24075" spans="3:3">
      <c r="C24075" s="13">
        <f t="shared" ca="1" si="1160"/>
        <v>1983.5141565996246</v>
      </c>
    </row>
    <row r="24076" spans="3:3">
      <c r="C24076" s="13">
        <f t="shared" ca="1" si="1160"/>
        <v>1991.8711541410792</v>
      </c>
    </row>
    <row r="24077" spans="3:3">
      <c r="C24077" s="13">
        <f t="shared" ca="1" si="1160"/>
        <v>1970.371246746163</v>
      </c>
    </row>
    <row r="24078" spans="3:3">
      <c r="C24078" s="13">
        <f t="shared" ca="1" si="1160"/>
        <v>2001.6140534051801</v>
      </c>
    </row>
    <row r="24079" spans="3:3">
      <c r="C24079" s="13">
        <f t="shared" ca="1" si="1160"/>
        <v>1992.5420315200597</v>
      </c>
    </row>
    <row r="24080" spans="3:3">
      <c r="C24080" s="13">
        <f t="shared" ca="1" si="1160"/>
        <v>1993.8462419679313</v>
      </c>
    </row>
    <row r="24081" spans="3:3">
      <c r="C24081" s="13">
        <f t="shared" ca="1" si="1160"/>
        <v>1991.8581523432115</v>
      </c>
    </row>
    <row r="24082" spans="3:3">
      <c r="C24082" s="13">
        <f t="shared" ca="1" si="1160"/>
        <v>2011.8352774353884</v>
      </c>
    </row>
    <row r="24083" spans="3:3">
      <c r="C24083" s="13">
        <f t="shared" ca="1" si="1160"/>
        <v>1997.8754636977931</v>
      </c>
    </row>
    <row r="24084" spans="3:3">
      <c r="C24084" s="13">
        <f t="shared" ca="1" si="1160"/>
        <v>2006.9366274357069</v>
      </c>
    </row>
    <row r="24085" spans="3:3">
      <c r="C24085" s="13">
        <f t="shared" ca="1" si="1160"/>
        <v>1989.1813246475315</v>
      </c>
    </row>
    <row r="24086" spans="3:3">
      <c r="C24086" s="13">
        <f t="shared" ca="1" si="1160"/>
        <v>1999.2660790358898</v>
      </c>
    </row>
    <row r="24087" spans="3:3">
      <c r="C24087" s="13">
        <f t="shared" ca="1" si="1160"/>
        <v>1986.1316755717837</v>
      </c>
    </row>
    <row r="24088" spans="3:3">
      <c r="C24088" s="13">
        <f t="shared" ref="C24088:C24151" ca="1" si="1161">NORMINV(RAND(),$D$3,$G$3)</f>
        <v>1999.9493250290541</v>
      </c>
    </row>
    <row r="24089" spans="3:3">
      <c r="C24089" s="13">
        <f t="shared" ca="1" si="1161"/>
        <v>2000.1788200241519</v>
      </c>
    </row>
    <row r="24090" spans="3:3">
      <c r="C24090" s="13">
        <f t="shared" ca="1" si="1161"/>
        <v>2002.7772619350053</v>
      </c>
    </row>
    <row r="24091" spans="3:3">
      <c r="C24091" s="13">
        <f t="shared" ca="1" si="1161"/>
        <v>2005.6994102025794</v>
      </c>
    </row>
    <row r="24092" spans="3:3">
      <c r="C24092" s="13">
        <f t="shared" ca="1" si="1161"/>
        <v>1990.6387640083612</v>
      </c>
    </row>
    <row r="24093" spans="3:3">
      <c r="C24093" s="13">
        <f t="shared" ca="1" si="1161"/>
        <v>1990.4569732685211</v>
      </c>
    </row>
    <row r="24094" spans="3:3">
      <c r="C24094" s="13">
        <f t="shared" ca="1" si="1161"/>
        <v>1996.1150174461709</v>
      </c>
    </row>
    <row r="24095" spans="3:3">
      <c r="C24095" s="13">
        <f t="shared" ca="1" si="1161"/>
        <v>1988.8980757030379</v>
      </c>
    </row>
    <row r="24096" spans="3:3">
      <c r="C24096" s="13">
        <f t="shared" ca="1" si="1161"/>
        <v>1980.3451436685441</v>
      </c>
    </row>
    <row r="24097" spans="3:3">
      <c r="C24097" s="13">
        <f t="shared" ca="1" si="1161"/>
        <v>2004.2128479986093</v>
      </c>
    </row>
    <row r="24098" spans="3:3">
      <c r="C24098" s="13">
        <f t="shared" ca="1" si="1161"/>
        <v>2015.6364895734237</v>
      </c>
    </row>
    <row r="24099" spans="3:3">
      <c r="C24099" s="13">
        <f t="shared" ca="1" si="1161"/>
        <v>2001.9551196249265</v>
      </c>
    </row>
    <row r="24100" spans="3:3">
      <c r="C24100" s="13">
        <f t="shared" ca="1" si="1161"/>
        <v>1983.9228461600019</v>
      </c>
    </row>
    <row r="24101" spans="3:3">
      <c r="C24101" s="13">
        <f t="shared" ca="1" si="1161"/>
        <v>2027.0105928051744</v>
      </c>
    </row>
    <row r="24102" spans="3:3">
      <c r="C24102" s="13">
        <f t="shared" ca="1" si="1161"/>
        <v>2012.903325165488</v>
      </c>
    </row>
    <row r="24103" spans="3:3">
      <c r="C24103" s="13">
        <f t="shared" ca="1" si="1161"/>
        <v>2006.8948905385844</v>
      </c>
    </row>
    <row r="24104" spans="3:3">
      <c r="C24104" s="13">
        <f t="shared" ca="1" si="1161"/>
        <v>1998.3498942232716</v>
      </c>
    </row>
    <row r="24105" spans="3:3">
      <c r="C24105" s="13">
        <f t="shared" ca="1" si="1161"/>
        <v>1991.2001058792237</v>
      </c>
    </row>
    <row r="24106" spans="3:3">
      <c r="C24106" s="13">
        <f t="shared" ca="1" si="1161"/>
        <v>2007.271392478089</v>
      </c>
    </row>
    <row r="24107" spans="3:3">
      <c r="C24107" s="13">
        <f t="shared" ca="1" si="1161"/>
        <v>1989.1612191871661</v>
      </c>
    </row>
    <row r="24108" spans="3:3">
      <c r="C24108" s="13">
        <f t="shared" ca="1" si="1161"/>
        <v>1991.0757193638951</v>
      </c>
    </row>
    <row r="24109" spans="3:3">
      <c r="C24109" s="13">
        <f t="shared" ca="1" si="1161"/>
        <v>2022.3011826001105</v>
      </c>
    </row>
    <row r="24110" spans="3:3">
      <c r="C24110" s="13">
        <f t="shared" ca="1" si="1161"/>
        <v>2004.0456111060462</v>
      </c>
    </row>
    <row r="24111" spans="3:3">
      <c r="C24111" s="13">
        <f t="shared" ca="1" si="1161"/>
        <v>2001.6155822424796</v>
      </c>
    </row>
    <row r="24112" spans="3:3">
      <c r="C24112" s="13">
        <f t="shared" ca="1" si="1161"/>
        <v>1991.1452449501217</v>
      </c>
    </row>
    <row r="24113" spans="3:3">
      <c r="C24113" s="13">
        <f t="shared" ca="1" si="1161"/>
        <v>1994.0419552894277</v>
      </c>
    </row>
    <row r="24114" spans="3:3">
      <c r="C24114" s="13">
        <f t="shared" ca="1" si="1161"/>
        <v>1997.0579125205188</v>
      </c>
    </row>
    <row r="24115" spans="3:3">
      <c r="C24115" s="13">
        <f t="shared" ca="1" si="1161"/>
        <v>1993.674753706588</v>
      </c>
    </row>
    <row r="24116" spans="3:3">
      <c r="C24116" s="13">
        <f t="shared" ca="1" si="1161"/>
        <v>1985.7226963527482</v>
      </c>
    </row>
    <row r="24117" spans="3:3">
      <c r="C24117" s="13">
        <f t="shared" ca="1" si="1161"/>
        <v>2014.825775580337</v>
      </c>
    </row>
    <row r="24118" spans="3:3">
      <c r="C24118" s="13">
        <f t="shared" ca="1" si="1161"/>
        <v>1995.7067512744763</v>
      </c>
    </row>
    <row r="24119" spans="3:3">
      <c r="C24119" s="13">
        <f t="shared" ca="1" si="1161"/>
        <v>2008.5128726521968</v>
      </c>
    </row>
    <row r="24120" spans="3:3">
      <c r="C24120" s="13">
        <f t="shared" ca="1" si="1161"/>
        <v>2000.3278652858251</v>
      </c>
    </row>
    <row r="24121" spans="3:3">
      <c r="C24121" s="13">
        <f t="shared" ca="1" si="1161"/>
        <v>1994.5286938848833</v>
      </c>
    </row>
    <row r="24122" spans="3:3">
      <c r="C24122" s="13">
        <f t="shared" ca="1" si="1161"/>
        <v>2004.0395263242597</v>
      </c>
    </row>
    <row r="24123" spans="3:3">
      <c r="C24123" s="13">
        <f t="shared" ca="1" si="1161"/>
        <v>2004.9765089826994</v>
      </c>
    </row>
    <row r="24124" spans="3:3">
      <c r="C24124" s="13">
        <f t="shared" ca="1" si="1161"/>
        <v>2006.2151703546933</v>
      </c>
    </row>
    <row r="24125" spans="3:3">
      <c r="C24125" s="13">
        <f t="shared" ca="1" si="1161"/>
        <v>2002.3282756046685</v>
      </c>
    </row>
    <row r="24126" spans="3:3">
      <c r="C24126" s="13">
        <f t="shared" ca="1" si="1161"/>
        <v>2011.8007166012526</v>
      </c>
    </row>
    <row r="24127" spans="3:3">
      <c r="C24127" s="13">
        <f t="shared" ca="1" si="1161"/>
        <v>1993.5094438434146</v>
      </c>
    </row>
    <row r="24128" spans="3:3">
      <c r="C24128" s="13">
        <f t="shared" ca="1" si="1161"/>
        <v>2009.6253295345721</v>
      </c>
    </row>
    <row r="24129" spans="3:3">
      <c r="C24129" s="13">
        <f t="shared" ca="1" si="1161"/>
        <v>2009.7879204192434</v>
      </c>
    </row>
    <row r="24130" spans="3:3">
      <c r="C24130" s="13">
        <f t="shared" ca="1" si="1161"/>
        <v>1984.3496428250039</v>
      </c>
    </row>
    <row r="24131" spans="3:3">
      <c r="C24131" s="13">
        <f t="shared" ca="1" si="1161"/>
        <v>2009.0982202884686</v>
      </c>
    </row>
    <row r="24132" spans="3:3">
      <c r="C24132" s="13">
        <f t="shared" ca="1" si="1161"/>
        <v>1984.872063210132</v>
      </c>
    </row>
    <row r="24133" spans="3:3">
      <c r="C24133" s="13">
        <f t="shared" ca="1" si="1161"/>
        <v>1994.0251319762895</v>
      </c>
    </row>
    <row r="24134" spans="3:3">
      <c r="C24134" s="13">
        <f t="shared" ca="1" si="1161"/>
        <v>1994.3718751780459</v>
      </c>
    </row>
    <row r="24135" spans="3:3">
      <c r="C24135" s="13">
        <f t="shared" ca="1" si="1161"/>
        <v>1978.811397215258</v>
      </c>
    </row>
    <row r="24136" spans="3:3">
      <c r="C24136" s="13">
        <f t="shared" ca="1" si="1161"/>
        <v>2009.9944632823303</v>
      </c>
    </row>
    <row r="24137" spans="3:3">
      <c r="C24137" s="13">
        <f t="shared" ca="1" si="1161"/>
        <v>2017.8655947078378</v>
      </c>
    </row>
    <row r="24138" spans="3:3">
      <c r="C24138" s="13">
        <f t="shared" ca="1" si="1161"/>
        <v>1993.1764144019783</v>
      </c>
    </row>
    <row r="24139" spans="3:3">
      <c r="C24139" s="13">
        <f t="shared" ca="1" si="1161"/>
        <v>2009.4466737624077</v>
      </c>
    </row>
    <row r="24140" spans="3:3">
      <c r="C24140" s="13">
        <f t="shared" ca="1" si="1161"/>
        <v>2004.369144118697</v>
      </c>
    </row>
    <row r="24141" spans="3:3">
      <c r="C24141" s="13">
        <f t="shared" ca="1" si="1161"/>
        <v>1991.3511386203286</v>
      </c>
    </row>
    <row r="24142" spans="3:3">
      <c r="C24142" s="13">
        <f t="shared" ca="1" si="1161"/>
        <v>2007.0570709670956</v>
      </c>
    </row>
    <row r="24143" spans="3:3">
      <c r="C24143" s="13">
        <f t="shared" ca="1" si="1161"/>
        <v>2000.2253243356975</v>
      </c>
    </row>
    <row r="24144" spans="3:3">
      <c r="C24144" s="13">
        <f t="shared" ca="1" si="1161"/>
        <v>1992.6922958897717</v>
      </c>
    </row>
    <row r="24145" spans="3:3">
      <c r="C24145" s="13">
        <f t="shared" ca="1" si="1161"/>
        <v>1993.5000623852097</v>
      </c>
    </row>
    <row r="24146" spans="3:3">
      <c r="C24146" s="13">
        <f t="shared" ca="1" si="1161"/>
        <v>1996.7487499696601</v>
      </c>
    </row>
    <row r="24147" spans="3:3">
      <c r="C24147" s="13">
        <f t="shared" ca="1" si="1161"/>
        <v>1993.8546659017338</v>
      </c>
    </row>
    <row r="24148" spans="3:3">
      <c r="C24148" s="13">
        <f t="shared" ca="1" si="1161"/>
        <v>2009.0177874273272</v>
      </c>
    </row>
    <row r="24149" spans="3:3">
      <c r="C24149" s="13">
        <f t="shared" ca="1" si="1161"/>
        <v>2011.436539505625</v>
      </c>
    </row>
    <row r="24150" spans="3:3">
      <c r="C24150" s="13">
        <f t="shared" ca="1" si="1161"/>
        <v>1994.9949022130095</v>
      </c>
    </row>
    <row r="24151" spans="3:3">
      <c r="C24151" s="13">
        <f t="shared" ca="1" si="1161"/>
        <v>1987.2879703169162</v>
      </c>
    </row>
    <row r="24152" spans="3:3">
      <c r="C24152" s="13">
        <f t="shared" ref="C24152:C24215" ca="1" si="1162">NORMINV(RAND(),$D$3,$G$3)</f>
        <v>2011.8404904956799</v>
      </c>
    </row>
    <row r="24153" spans="3:3">
      <c r="C24153" s="13">
        <f t="shared" ca="1" si="1162"/>
        <v>2004.3412626597899</v>
      </c>
    </row>
    <row r="24154" spans="3:3">
      <c r="C24154" s="13">
        <f t="shared" ca="1" si="1162"/>
        <v>1995.123184626003</v>
      </c>
    </row>
    <row r="24155" spans="3:3">
      <c r="C24155" s="13">
        <f t="shared" ca="1" si="1162"/>
        <v>1991.8363152895552</v>
      </c>
    </row>
    <row r="24156" spans="3:3">
      <c r="C24156" s="13">
        <f t="shared" ca="1" si="1162"/>
        <v>2005.2463088974105</v>
      </c>
    </row>
    <row r="24157" spans="3:3">
      <c r="C24157" s="13">
        <f t="shared" ca="1" si="1162"/>
        <v>2012.7465138043972</v>
      </c>
    </row>
    <row r="24158" spans="3:3">
      <c r="C24158" s="13">
        <f t="shared" ca="1" si="1162"/>
        <v>2009.0863033696878</v>
      </c>
    </row>
    <row r="24159" spans="3:3">
      <c r="C24159" s="13">
        <f t="shared" ca="1" si="1162"/>
        <v>1999.8631212367768</v>
      </c>
    </row>
    <row r="24160" spans="3:3">
      <c r="C24160" s="13">
        <f t="shared" ca="1" si="1162"/>
        <v>2008.4780602304986</v>
      </c>
    </row>
    <row r="24161" spans="3:3">
      <c r="C24161" s="13">
        <f t="shared" ca="1" si="1162"/>
        <v>1994.5686699369166</v>
      </c>
    </row>
    <row r="24162" spans="3:3">
      <c r="C24162" s="13">
        <f t="shared" ca="1" si="1162"/>
        <v>1997.6419795676061</v>
      </c>
    </row>
    <row r="24163" spans="3:3">
      <c r="C24163" s="13">
        <f t="shared" ca="1" si="1162"/>
        <v>2000.8905125934709</v>
      </c>
    </row>
    <row r="24164" spans="3:3">
      <c r="C24164" s="13">
        <f t="shared" ca="1" si="1162"/>
        <v>2017.2332950726338</v>
      </c>
    </row>
    <row r="24165" spans="3:3">
      <c r="C24165" s="13">
        <f t="shared" ca="1" si="1162"/>
        <v>1994.7217860302871</v>
      </c>
    </row>
    <row r="24166" spans="3:3">
      <c r="C24166" s="13">
        <f t="shared" ca="1" si="1162"/>
        <v>2010.8026053892531</v>
      </c>
    </row>
    <row r="24167" spans="3:3">
      <c r="C24167" s="13">
        <f t="shared" ca="1" si="1162"/>
        <v>1981.3335422005428</v>
      </c>
    </row>
    <row r="24168" spans="3:3">
      <c r="C24168" s="13">
        <f t="shared" ca="1" si="1162"/>
        <v>2009.8014682082544</v>
      </c>
    </row>
    <row r="24169" spans="3:3">
      <c r="C24169" s="13">
        <f t="shared" ca="1" si="1162"/>
        <v>1985.1210579270657</v>
      </c>
    </row>
    <row r="24170" spans="3:3">
      <c r="C24170" s="13">
        <f t="shared" ca="1" si="1162"/>
        <v>1996.6749019830561</v>
      </c>
    </row>
    <row r="24171" spans="3:3">
      <c r="C24171" s="13">
        <f t="shared" ca="1" si="1162"/>
        <v>2013.6199212593792</v>
      </c>
    </row>
    <row r="24172" spans="3:3">
      <c r="C24172" s="13">
        <f t="shared" ca="1" si="1162"/>
        <v>2001.3479320384995</v>
      </c>
    </row>
    <row r="24173" spans="3:3">
      <c r="C24173" s="13">
        <f t="shared" ca="1" si="1162"/>
        <v>1997.4437894075647</v>
      </c>
    </row>
    <row r="24174" spans="3:3">
      <c r="C24174" s="13">
        <f t="shared" ca="1" si="1162"/>
        <v>2010.2660907089869</v>
      </c>
    </row>
    <row r="24175" spans="3:3">
      <c r="C24175" s="13">
        <f t="shared" ca="1" si="1162"/>
        <v>1991.005578951148</v>
      </c>
    </row>
    <row r="24176" spans="3:3">
      <c r="C24176" s="13">
        <f t="shared" ca="1" si="1162"/>
        <v>1997.2386747455682</v>
      </c>
    </row>
    <row r="24177" spans="3:3">
      <c r="C24177" s="13">
        <f t="shared" ca="1" si="1162"/>
        <v>2013.2697771670216</v>
      </c>
    </row>
    <row r="24178" spans="3:3">
      <c r="C24178" s="13">
        <f t="shared" ca="1" si="1162"/>
        <v>1993.6128271432783</v>
      </c>
    </row>
    <row r="24179" spans="3:3">
      <c r="C24179" s="13">
        <f t="shared" ca="1" si="1162"/>
        <v>1996.0181222853257</v>
      </c>
    </row>
    <row r="24180" spans="3:3">
      <c r="C24180" s="13">
        <f t="shared" ca="1" si="1162"/>
        <v>1987.0458159507239</v>
      </c>
    </row>
    <row r="24181" spans="3:3">
      <c r="C24181" s="13">
        <f t="shared" ca="1" si="1162"/>
        <v>2003.6746565819183</v>
      </c>
    </row>
    <row r="24182" spans="3:3">
      <c r="C24182" s="13">
        <f t="shared" ca="1" si="1162"/>
        <v>1991.7404530646297</v>
      </c>
    </row>
    <row r="24183" spans="3:3">
      <c r="C24183" s="13">
        <f t="shared" ca="1" si="1162"/>
        <v>2014.9543082990897</v>
      </c>
    </row>
    <row r="24184" spans="3:3">
      <c r="C24184" s="13">
        <f t="shared" ca="1" si="1162"/>
        <v>2012.4050774066759</v>
      </c>
    </row>
    <row r="24185" spans="3:3">
      <c r="C24185" s="13">
        <f t="shared" ca="1" si="1162"/>
        <v>1987.6339719901939</v>
      </c>
    </row>
    <row r="24186" spans="3:3">
      <c r="C24186" s="13">
        <f t="shared" ca="1" si="1162"/>
        <v>2006.5120178109316</v>
      </c>
    </row>
    <row r="24187" spans="3:3">
      <c r="C24187" s="13">
        <f t="shared" ca="1" si="1162"/>
        <v>2006.6129584969456</v>
      </c>
    </row>
    <row r="24188" spans="3:3">
      <c r="C24188" s="13">
        <f t="shared" ca="1" si="1162"/>
        <v>1982.8927549395607</v>
      </c>
    </row>
    <row r="24189" spans="3:3">
      <c r="C24189" s="13">
        <f t="shared" ca="1" si="1162"/>
        <v>2006.9261164509469</v>
      </c>
    </row>
    <row r="24190" spans="3:3">
      <c r="C24190" s="13">
        <f t="shared" ca="1" si="1162"/>
        <v>1991.7288023179658</v>
      </c>
    </row>
    <row r="24191" spans="3:3">
      <c r="C24191" s="13">
        <f t="shared" ca="1" si="1162"/>
        <v>2019.2105022459652</v>
      </c>
    </row>
    <row r="24192" spans="3:3">
      <c r="C24192" s="13">
        <f t="shared" ca="1" si="1162"/>
        <v>2003.5434640563078</v>
      </c>
    </row>
    <row r="24193" spans="3:3">
      <c r="C24193" s="13">
        <f t="shared" ca="1" si="1162"/>
        <v>1993.9087166563011</v>
      </c>
    </row>
    <row r="24194" spans="3:3">
      <c r="C24194" s="13">
        <f t="shared" ca="1" si="1162"/>
        <v>2003.5559282998133</v>
      </c>
    </row>
    <row r="24195" spans="3:3">
      <c r="C24195" s="13">
        <f t="shared" ca="1" si="1162"/>
        <v>1992.8804628635764</v>
      </c>
    </row>
    <row r="24196" spans="3:3">
      <c r="C24196" s="13">
        <f t="shared" ca="1" si="1162"/>
        <v>2007.9283660278006</v>
      </c>
    </row>
    <row r="24197" spans="3:3">
      <c r="C24197" s="13">
        <f t="shared" ca="1" si="1162"/>
        <v>2003.0451298350949</v>
      </c>
    </row>
    <row r="24198" spans="3:3">
      <c r="C24198" s="13">
        <f t="shared" ca="1" si="1162"/>
        <v>1996.0808758941548</v>
      </c>
    </row>
    <row r="24199" spans="3:3">
      <c r="C24199" s="13">
        <f t="shared" ca="1" si="1162"/>
        <v>2007.0916413815555</v>
      </c>
    </row>
    <row r="24200" spans="3:3">
      <c r="C24200" s="13">
        <f t="shared" ca="1" si="1162"/>
        <v>2007.4058829545042</v>
      </c>
    </row>
    <row r="24201" spans="3:3">
      <c r="C24201" s="13">
        <f t="shared" ca="1" si="1162"/>
        <v>1992.3170431837539</v>
      </c>
    </row>
    <row r="24202" spans="3:3">
      <c r="C24202" s="13">
        <f t="shared" ca="1" si="1162"/>
        <v>2001.6486353623582</v>
      </c>
    </row>
    <row r="24203" spans="3:3">
      <c r="C24203" s="13">
        <f t="shared" ca="1" si="1162"/>
        <v>2003.5777362018539</v>
      </c>
    </row>
    <row r="24204" spans="3:3">
      <c r="C24204" s="13">
        <f t="shared" ca="1" si="1162"/>
        <v>2011.0874231892601</v>
      </c>
    </row>
    <row r="24205" spans="3:3">
      <c r="C24205" s="13">
        <f t="shared" ca="1" si="1162"/>
        <v>1978.3052809539427</v>
      </c>
    </row>
    <row r="24206" spans="3:3">
      <c r="C24206" s="13">
        <f t="shared" ca="1" si="1162"/>
        <v>1990.5668413843923</v>
      </c>
    </row>
    <row r="24207" spans="3:3">
      <c r="C24207" s="13">
        <f t="shared" ca="1" si="1162"/>
        <v>1995.2967803477557</v>
      </c>
    </row>
    <row r="24208" spans="3:3">
      <c r="C24208" s="13">
        <f t="shared" ca="1" si="1162"/>
        <v>2002.200901389235</v>
      </c>
    </row>
    <row r="24209" spans="3:3">
      <c r="C24209" s="13">
        <f t="shared" ca="1" si="1162"/>
        <v>2000.1885961568203</v>
      </c>
    </row>
    <row r="24210" spans="3:3">
      <c r="C24210" s="13">
        <f t="shared" ca="1" si="1162"/>
        <v>2011.2786967194234</v>
      </c>
    </row>
    <row r="24211" spans="3:3">
      <c r="C24211" s="13">
        <f t="shared" ca="1" si="1162"/>
        <v>1997.417061130911</v>
      </c>
    </row>
    <row r="24212" spans="3:3">
      <c r="C24212" s="13">
        <f t="shared" ca="1" si="1162"/>
        <v>1987.6572858798984</v>
      </c>
    </row>
    <row r="24213" spans="3:3">
      <c r="C24213" s="13">
        <f t="shared" ca="1" si="1162"/>
        <v>2010.1381541759829</v>
      </c>
    </row>
    <row r="24214" spans="3:3">
      <c r="C24214" s="13">
        <f t="shared" ca="1" si="1162"/>
        <v>1999.0959044121801</v>
      </c>
    </row>
    <row r="24215" spans="3:3">
      <c r="C24215" s="13">
        <f t="shared" ca="1" si="1162"/>
        <v>1986.7547922071253</v>
      </c>
    </row>
    <row r="24216" spans="3:3">
      <c r="C24216" s="13">
        <f t="shared" ref="C24216:C24279" ca="1" si="1163">NORMINV(RAND(),$D$3,$G$3)</f>
        <v>2001.5436829124242</v>
      </c>
    </row>
    <row r="24217" spans="3:3">
      <c r="C24217" s="13">
        <f t="shared" ca="1" si="1163"/>
        <v>1997.4733288954126</v>
      </c>
    </row>
    <row r="24218" spans="3:3">
      <c r="C24218" s="13">
        <f t="shared" ca="1" si="1163"/>
        <v>1996.2290001171496</v>
      </c>
    </row>
    <row r="24219" spans="3:3">
      <c r="C24219" s="13">
        <f t="shared" ca="1" si="1163"/>
        <v>2002.1717857690194</v>
      </c>
    </row>
    <row r="24220" spans="3:3">
      <c r="C24220" s="13">
        <f t="shared" ca="1" si="1163"/>
        <v>1976.2833590714754</v>
      </c>
    </row>
    <row r="24221" spans="3:3">
      <c r="C24221" s="13">
        <f t="shared" ca="1" si="1163"/>
        <v>1995.224333465203</v>
      </c>
    </row>
    <row r="24222" spans="3:3">
      <c r="C24222" s="13">
        <f t="shared" ca="1" si="1163"/>
        <v>2002.6215517809726</v>
      </c>
    </row>
    <row r="24223" spans="3:3">
      <c r="C24223" s="13">
        <f t="shared" ca="1" si="1163"/>
        <v>1986.6488402154409</v>
      </c>
    </row>
    <row r="24224" spans="3:3">
      <c r="C24224" s="13">
        <f t="shared" ca="1" si="1163"/>
        <v>2021.1246383765792</v>
      </c>
    </row>
    <row r="24225" spans="3:3">
      <c r="C24225" s="13">
        <f t="shared" ca="1" si="1163"/>
        <v>1987.6270455955837</v>
      </c>
    </row>
    <row r="24226" spans="3:3">
      <c r="C24226" s="13">
        <f t="shared" ca="1" si="1163"/>
        <v>2004.6110220653923</v>
      </c>
    </row>
    <row r="24227" spans="3:3">
      <c r="C24227" s="13">
        <f t="shared" ca="1" si="1163"/>
        <v>2030.641577202583</v>
      </c>
    </row>
    <row r="24228" spans="3:3">
      <c r="C24228" s="13">
        <f t="shared" ca="1" si="1163"/>
        <v>2003.1685053743013</v>
      </c>
    </row>
    <row r="24229" spans="3:3">
      <c r="C24229" s="13">
        <f t="shared" ca="1" si="1163"/>
        <v>2011.8507102806748</v>
      </c>
    </row>
    <row r="24230" spans="3:3">
      <c r="C24230" s="13">
        <f t="shared" ca="1" si="1163"/>
        <v>1991.2642927631084</v>
      </c>
    </row>
    <row r="24231" spans="3:3">
      <c r="C24231" s="13">
        <f t="shared" ca="1" si="1163"/>
        <v>1999.4383394849647</v>
      </c>
    </row>
    <row r="24232" spans="3:3">
      <c r="C24232" s="13">
        <f t="shared" ca="1" si="1163"/>
        <v>2010.1006695864385</v>
      </c>
    </row>
    <row r="24233" spans="3:3">
      <c r="C24233" s="13">
        <f t="shared" ca="1" si="1163"/>
        <v>1996.6649401738268</v>
      </c>
    </row>
    <row r="24234" spans="3:3">
      <c r="C24234" s="13">
        <f t="shared" ca="1" si="1163"/>
        <v>1993.4675515945214</v>
      </c>
    </row>
    <row r="24235" spans="3:3">
      <c r="C24235" s="13">
        <f t="shared" ca="1" si="1163"/>
        <v>1993.599224419298</v>
      </c>
    </row>
    <row r="24236" spans="3:3">
      <c r="C24236" s="13">
        <f t="shared" ca="1" si="1163"/>
        <v>2001.8053331553269</v>
      </c>
    </row>
    <row r="24237" spans="3:3">
      <c r="C24237" s="13">
        <f t="shared" ca="1" si="1163"/>
        <v>1980.1134942837036</v>
      </c>
    </row>
    <row r="24238" spans="3:3">
      <c r="C24238" s="13">
        <f t="shared" ca="1" si="1163"/>
        <v>2010.7979179415884</v>
      </c>
    </row>
    <row r="24239" spans="3:3">
      <c r="C24239" s="13">
        <f t="shared" ca="1" si="1163"/>
        <v>2003.2466647420854</v>
      </c>
    </row>
    <row r="24240" spans="3:3">
      <c r="C24240" s="13">
        <f t="shared" ca="1" si="1163"/>
        <v>2006.3048506262671</v>
      </c>
    </row>
    <row r="24241" spans="3:3">
      <c r="C24241" s="13">
        <f t="shared" ca="1" si="1163"/>
        <v>2025.1939058194405</v>
      </c>
    </row>
    <row r="24242" spans="3:3">
      <c r="C24242" s="13">
        <f t="shared" ca="1" si="1163"/>
        <v>1990.4701525879148</v>
      </c>
    </row>
    <row r="24243" spans="3:3">
      <c r="C24243" s="13">
        <f t="shared" ca="1" si="1163"/>
        <v>2004.6014146199316</v>
      </c>
    </row>
    <row r="24244" spans="3:3">
      <c r="C24244" s="13">
        <f t="shared" ca="1" si="1163"/>
        <v>2007.2318672384804</v>
      </c>
    </row>
    <row r="24245" spans="3:3">
      <c r="C24245" s="13">
        <f t="shared" ca="1" si="1163"/>
        <v>2000.1711292286718</v>
      </c>
    </row>
    <row r="24246" spans="3:3">
      <c r="C24246" s="13">
        <f t="shared" ca="1" si="1163"/>
        <v>1992.4171019799819</v>
      </c>
    </row>
    <row r="24247" spans="3:3">
      <c r="C24247" s="13">
        <f t="shared" ca="1" si="1163"/>
        <v>1993.8476202653092</v>
      </c>
    </row>
    <row r="24248" spans="3:3">
      <c r="C24248" s="13">
        <f t="shared" ca="1" si="1163"/>
        <v>2009.5950012811861</v>
      </c>
    </row>
    <row r="24249" spans="3:3">
      <c r="C24249" s="13">
        <f t="shared" ca="1" si="1163"/>
        <v>1987.4831373347047</v>
      </c>
    </row>
    <row r="24250" spans="3:3">
      <c r="C24250" s="13">
        <f t="shared" ca="1" si="1163"/>
        <v>1998.4289026690922</v>
      </c>
    </row>
    <row r="24251" spans="3:3">
      <c r="C24251" s="13">
        <f t="shared" ca="1" si="1163"/>
        <v>2000.4331299947087</v>
      </c>
    </row>
    <row r="24252" spans="3:3">
      <c r="C24252" s="13">
        <f t="shared" ca="1" si="1163"/>
        <v>1997.6287977351549</v>
      </c>
    </row>
    <row r="24253" spans="3:3">
      <c r="C24253" s="13">
        <f t="shared" ca="1" si="1163"/>
        <v>2006.190511487014</v>
      </c>
    </row>
    <row r="24254" spans="3:3">
      <c r="C24254" s="13">
        <f t="shared" ca="1" si="1163"/>
        <v>2003.9668167608695</v>
      </c>
    </row>
    <row r="24255" spans="3:3">
      <c r="C24255" s="13">
        <f t="shared" ca="1" si="1163"/>
        <v>1988.791557654446</v>
      </c>
    </row>
    <row r="24256" spans="3:3">
      <c r="C24256" s="13">
        <f t="shared" ca="1" si="1163"/>
        <v>1993.2845959524457</v>
      </c>
    </row>
    <row r="24257" spans="3:3">
      <c r="C24257" s="13">
        <f t="shared" ca="1" si="1163"/>
        <v>1989.7020964461526</v>
      </c>
    </row>
    <row r="24258" spans="3:3">
      <c r="C24258" s="13">
        <f t="shared" ca="1" si="1163"/>
        <v>2018.3594077517344</v>
      </c>
    </row>
    <row r="24259" spans="3:3">
      <c r="C24259" s="13">
        <f t="shared" ca="1" si="1163"/>
        <v>1998.1950418652998</v>
      </c>
    </row>
    <row r="24260" spans="3:3">
      <c r="C24260" s="13">
        <f t="shared" ca="1" si="1163"/>
        <v>1991.431143506931</v>
      </c>
    </row>
    <row r="24261" spans="3:3">
      <c r="C24261" s="13">
        <f t="shared" ca="1" si="1163"/>
        <v>2009.3372973498761</v>
      </c>
    </row>
    <row r="24262" spans="3:3">
      <c r="C24262" s="13">
        <f t="shared" ca="1" si="1163"/>
        <v>1990.8573066025767</v>
      </c>
    </row>
    <row r="24263" spans="3:3">
      <c r="C24263" s="13">
        <f t="shared" ca="1" si="1163"/>
        <v>2004.8286149510338</v>
      </c>
    </row>
    <row r="24264" spans="3:3">
      <c r="C24264" s="13">
        <f t="shared" ca="1" si="1163"/>
        <v>1990.4865379988673</v>
      </c>
    </row>
    <row r="24265" spans="3:3">
      <c r="C24265" s="13">
        <f t="shared" ca="1" si="1163"/>
        <v>2002.1653583571428</v>
      </c>
    </row>
    <row r="24266" spans="3:3">
      <c r="C24266" s="13">
        <f t="shared" ca="1" si="1163"/>
        <v>2017.1850866995228</v>
      </c>
    </row>
    <row r="24267" spans="3:3">
      <c r="C24267" s="13">
        <f t="shared" ca="1" si="1163"/>
        <v>1971.6848090641615</v>
      </c>
    </row>
    <row r="24268" spans="3:3">
      <c r="C24268" s="13">
        <f t="shared" ca="1" si="1163"/>
        <v>2007.1918398005537</v>
      </c>
    </row>
    <row r="24269" spans="3:3">
      <c r="C24269" s="13">
        <f t="shared" ca="1" si="1163"/>
        <v>1995.0915767081126</v>
      </c>
    </row>
    <row r="24270" spans="3:3">
      <c r="C24270" s="13">
        <f t="shared" ca="1" si="1163"/>
        <v>2004.7693964550585</v>
      </c>
    </row>
    <row r="24271" spans="3:3">
      <c r="C24271" s="13">
        <f t="shared" ca="1" si="1163"/>
        <v>1988.9943886643841</v>
      </c>
    </row>
    <row r="24272" spans="3:3">
      <c r="C24272" s="13">
        <f t="shared" ca="1" si="1163"/>
        <v>1981.1337198699509</v>
      </c>
    </row>
    <row r="24273" spans="3:3">
      <c r="C24273" s="13">
        <f t="shared" ca="1" si="1163"/>
        <v>1993.552741259957</v>
      </c>
    </row>
    <row r="24274" spans="3:3">
      <c r="C24274" s="13">
        <f t="shared" ca="1" si="1163"/>
        <v>2018.3801218980252</v>
      </c>
    </row>
    <row r="24275" spans="3:3">
      <c r="C24275" s="13">
        <f t="shared" ca="1" si="1163"/>
        <v>1997.9676816951783</v>
      </c>
    </row>
    <row r="24276" spans="3:3">
      <c r="C24276" s="13">
        <f t="shared" ca="1" si="1163"/>
        <v>2005.9154357696614</v>
      </c>
    </row>
    <row r="24277" spans="3:3">
      <c r="C24277" s="13">
        <f t="shared" ca="1" si="1163"/>
        <v>1994.7242741641921</v>
      </c>
    </row>
    <row r="24278" spans="3:3">
      <c r="C24278" s="13">
        <f t="shared" ca="1" si="1163"/>
        <v>1998.9393482390728</v>
      </c>
    </row>
    <row r="24279" spans="3:3">
      <c r="C24279" s="13">
        <f t="shared" ca="1" si="1163"/>
        <v>2002.9953808277617</v>
      </c>
    </row>
    <row r="24280" spans="3:3">
      <c r="C24280" s="13">
        <f t="shared" ref="C24280:C24343" ca="1" si="1164">NORMINV(RAND(),$D$3,$G$3)</f>
        <v>2012.6860628329998</v>
      </c>
    </row>
    <row r="24281" spans="3:3">
      <c r="C24281" s="13">
        <f t="shared" ca="1" si="1164"/>
        <v>2000.54382328528</v>
      </c>
    </row>
    <row r="24282" spans="3:3">
      <c r="C24282" s="13">
        <f t="shared" ca="1" si="1164"/>
        <v>1999.2340419334944</v>
      </c>
    </row>
    <row r="24283" spans="3:3">
      <c r="C24283" s="13">
        <f t="shared" ca="1" si="1164"/>
        <v>2004.9253091979949</v>
      </c>
    </row>
    <row r="24284" spans="3:3">
      <c r="C24284" s="13">
        <f t="shared" ca="1" si="1164"/>
        <v>2008.5490209816767</v>
      </c>
    </row>
    <row r="24285" spans="3:3">
      <c r="C24285" s="13">
        <f t="shared" ca="1" si="1164"/>
        <v>1998.0852166293898</v>
      </c>
    </row>
    <row r="24286" spans="3:3">
      <c r="C24286" s="13">
        <f t="shared" ca="1" si="1164"/>
        <v>2005.5066920446532</v>
      </c>
    </row>
    <row r="24287" spans="3:3">
      <c r="C24287" s="13">
        <f t="shared" ca="1" si="1164"/>
        <v>2015.9074024800132</v>
      </c>
    </row>
    <row r="24288" spans="3:3">
      <c r="C24288" s="13">
        <f t="shared" ca="1" si="1164"/>
        <v>1988.7518708769876</v>
      </c>
    </row>
    <row r="24289" spans="3:3">
      <c r="C24289" s="13">
        <f t="shared" ca="1" si="1164"/>
        <v>2005.7831020226811</v>
      </c>
    </row>
    <row r="24290" spans="3:3">
      <c r="C24290" s="13">
        <f t="shared" ca="1" si="1164"/>
        <v>1990.4967609457112</v>
      </c>
    </row>
    <row r="24291" spans="3:3">
      <c r="C24291" s="13">
        <f t="shared" ca="1" si="1164"/>
        <v>1996.2373990558726</v>
      </c>
    </row>
    <row r="24292" spans="3:3">
      <c r="C24292" s="13">
        <f t="shared" ca="1" si="1164"/>
        <v>1991.2342764454372</v>
      </c>
    </row>
    <row r="24293" spans="3:3">
      <c r="C24293" s="13">
        <f t="shared" ca="1" si="1164"/>
        <v>1999.2712070647219</v>
      </c>
    </row>
    <row r="24294" spans="3:3">
      <c r="C24294" s="13">
        <f t="shared" ca="1" si="1164"/>
        <v>2003.0692174896055</v>
      </c>
    </row>
    <row r="24295" spans="3:3">
      <c r="C24295" s="13">
        <f t="shared" ca="1" si="1164"/>
        <v>1998.4383822932148</v>
      </c>
    </row>
    <row r="24296" spans="3:3">
      <c r="C24296" s="13">
        <f t="shared" ca="1" si="1164"/>
        <v>2020.5295953778525</v>
      </c>
    </row>
    <row r="24297" spans="3:3">
      <c r="C24297" s="13">
        <f t="shared" ca="1" si="1164"/>
        <v>2015.9269426452656</v>
      </c>
    </row>
    <row r="24298" spans="3:3">
      <c r="C24298" s="13">
        <f t="shared" ca="1" si="1164"/>
        <v>1998.9690925788675</v>
      </c>
    </row>
    <row r="24299" spans="3:3">
      <c r="C24299" s="13">
        <f t="shared" ca="1" si="1164"/>
        <v>2011.2497607237208</v>
      </c>
    </row>
    <row r="24300" spans="3:3">
      <c r="C24300" s="13">
        <f t="shared" ca="1" si="1164"/>
        <v>2002.2243999805532</v>
      </c>
    </row>
    <row r="24301" spans="3:3">
      <c r="C24301" s="13">
        <f t="shared" ca="1" si="1164"/>
        <v>2014.550681610586</v>
      </c>
    </row>
    <row r="24302" spans="3:3">
      <c r="C24302" s="13">
        <f t="shared" ca="1" si="1164"/>
        <v>2005.2264023673922</v>
      </c>
    </row>
    <row r="24303" spans="3:3">
      <c r="C24303" s="13">
        <f t="shared" ca="1" si="1164"/>
        <v>2002.9270445087452</v>
      </c>
    </row>
    <row r="24304" spans="3:3">
      <c r="C24304" s="13">
        <f t="shared" ca="1" si="1164"/>
        <v>2006.9689442408092</v>
      </c>
    </row>
    <row r="24305" spans="3:3">
      <c r="C24305" s="13">
        <f t="shared" ca="1" si="1164"/>
        <v>2005.6006290969954</v>
      </c>
    </row>
    <row r="24306" spans="3:3">
      <c r="C24306" s="13">
        <f t="shared" ca="1" si="1164"/>
        <v>2008.1282141659967</v>
      </c>
    </row>
    <row r="24307" spans="3:3">
      <c r="C24307" s="13">
        <f t="shared" ca="1" si="1164"/>
        <v>2003.3417290124823</v>
      </c>
    </row>
    <row r="24308" spans="3:3">
      <c r="C24308" s="13">
        <f t="shared" ca="1" si="1164"/>
        <v>1980.1763218418257</v>
      </c>
    </row>
    <row r="24309" spans="3:3">
      <c r="C24309" s="13">
        <f t="shared" ca="1" si="1164"/>
        <v>2005.1582821054856</v>
      </c>
    </row>
    <row r="24310" spans="3:3">
      <c r="C24310" s="13">
        <f t="shared" ca="1" si="1164"/>
        <v>1986.1972438611519</v>
      </c>
    </row>
    <row r="24311" spans="3:3">
      <c r="C24311" s="13">
        <f t="shared" ca="1" si="1164"/>
        <v>1993.8594697764479</v>
      </c>
    </row>
    <row r="24312" spans="3:3">
      <c r="C24312" s="13">
        <f t="shared" ca="1" si="1164"/>
        <v>2014.1421038888168</v>
      </c>
    </row>
    <row r="24313" spans="3:3">
      <c r="C24313" s="13">
        <f t="shared" ca="1" si="1164"/>
        <v>1998.5639683111965</v>
      </c>
    </row>
    <row r="24314" spans="3:3">
      <c r="C24314" s="13">
        <f t="shared" ca="1" si="1164"/>
        <v>1983.9233154976837</v>
      </c>
    </row>
    <row r="24315" spans="3:3">
      <c r="C24315" s="13">
        <f t="shared" ca="1" si="1164"/>
        <v>2002.0927474008463</v>
      </c>
    </row>
    <row r="24316" spans="3:3">
      <c r="C24316" s="13">
        <f t="shared" ca="1" si="1164"/>
        <v>1995.1302298760668</v>
      </c>
    </row>
    <row r="24317" spans="3:3">
      <c r="C24317" s="13">
        <f t="shared" ca="1" si="1164"/>
        <v>2005.3032271522166</v>
      </c>
    </row>
    <row r="24318" spans="3:3">
      <c r="C24318" s="13">
        <f t="shared" ca="1" si="1164"/>
        <v>1997.8043693462782</v>
      </c>
    </row>
    <row r="24319" spans="3:3">
      <c r="C24319" s="13">
        <f t="shared" ca="1" si="1164"/>
        <v>2029.0097633595387</v>
      </c>
    </row>
    <row r="24320" spans="3:3">
      <c r="C24320" s="13">
        <f t="shared" ca="1" si="1164"/>
        <v>1987.7017417979184</v>
      </c>
    </row>
    <row r="24321" spans="3:3">
      <c r="C24321" s="13">
        <f t="shared" ca="1" si="1164"/>
        <v>1998.3966599432581</v>
      </c>
    </row>
    <row r="24322" spans="3:3">
      <c r="C24322" s="13">
        <f t="shared" ca="1" si="1164"/>
        <v>1996.3833655070271</v>
      </c>
    </row>
    <row r="24323" spans="3:3">
      <c r="C24323" s="13">
        <f t="shared" ca="1" si="1164"/>
        <v>1991.0794218304036</v>
      </c>
    </row>
    <row r="24324" spans="3:3">
      <c r="C24324" s="13">
        <f t="shared" ca="1" si="1164"/>
        <v>1999.8698622475194</v>
      </c>
    </row>
    <row r="24325" spans="3:3">
      <c r="C24325" s="13">
        <f t="shared" ca="1" si="1164"/>
        <v>1992.9167626574408</v>
      </c>
    </row>
    <row r="24326" spans="3:3">
      <c r="C24326" s="13">
        <f t="shared" ca="1" si="1164"/>
        <v>1998.5097498194605</v>
      </c>
    </row>
    <row r="24327" spans="3:3">
      <c r="C24327" s="13">
        <f t="shared" ca="1" si="1164"/>
        <v>1989.5752436108505</v>
      </c>
    </row>
    <row r="24328" spans="3:3">
      <c r="C24328" s="13">
        <f t="shared" ca="1" si="1164"/>
        <v>2009.4950958875493</v>
      </c>
    </row>
    <row r="24329" spans="3:3">
      <c r="C24329" s="13">
        <f t="shared" ca="1" si="1164"/>
        <v>1997.9398527982328</v>
      </c>
    </row>
    <row r="24330" spans="3:3">
      <c r="C24330" s="13">
        <f t="shared" ca="1" si="1164"/>
        <v>1997.9841656345325</v>
      </c>
    </row>
    <row r="24331" spans="3:3">
      <c r="C24331" s="13">
        <f t="shared" ca="1" si="1164"/>
        <v>1997.3805704438382</v>
      </c>
    </row>
    <row r="24332" spans="3:3">
      <c r="C24332" s="13">
        <f t="shared" ca="1" si="1164"/>
        <v>1996.7122567703366</v>
      </c>
    </row>
    <row r="24333" spans="3:3">
      <c r="C24333" s="13">
        <f t="shared" ca="1" si="1164"/>
        <v>1998.894700474935</v>
      </c>
    </row>
    <row r="24334" spans="3:3">
      <c r="C24334" s="13">
        <f t="shared" ca="1" si="1164"/>
        <v>1991.1056537282373</v>
      </c>
    </row>
    <row r="24335" spans="3:3">
      <c r="C24335" s="13">
        <f t="shared" ca="1" si="1164"/>
        <v>1989.6143676416257</v>
      </c>
    </row>
    <row r="24336" spans="3:3">
      <c r="C24336" s="13">
        <f t="shared" ca="1" si="1164"/>
        <v>2006.2869530546536</v>
      </c>
    </row>
    <row r="24337" spans="3:3">
      <c r="C24337" s="13">
        <f t="shared" ca="1" si="1164"/>
        <v>1994.6440305896249</v>
      </c>
    </row>
    <row r="24338" spans="3:3">
      <c r="C24338" s="13">
        <f t="shared" ca="1" si="1164"/>
        <v>2002.288909724726</v>
      </c>
    </row>
    <row r="24339" spans="3:3">
      <c r="C24339" s="13">
        <f t="shared" ca="1" si="1164"/>
        <v>1990.1710388754937</v>
      </c>
    </row>
    <row r="24340" spans="3:3">
      <c r="C24340" s="13">
        <f t="shared" ca="1" si="1164"/>
        <v>2010.0718702587619</v>
      </c>
    </row>
    <row r="24341" spans="3:3">
      <c r="C24341" s="13">
        <f t="shared" ca="1" si="1164"/>
        <v>2024.1815040173101</v>
      </c>
    </row>
    <row r="24342" spans="3:3">
      <c r="C24342" s="13">
        <f t="shared" ca="1" si="1164"/>
        <v>1996.6906603310927</v>
      </c>
    </row>
    <row r="24343" spans="3:3">
      <c r="C24343" s="13">
        <f t="shared" ca="1" si="1164"/>
        <v>1997.093394009551</v>
      </c>
    </row>
    <row r="24344" spans="3:3">
      <c r="C24344" s="13">
        <f t="shared" ref="C24344:C24407" ca="1" si="1165">NORMINV(RAND(),$D$3,$G$3)</f>
        <v>1965.2011325813498</v>
      </c>
    </row>
    <row r="24345" spans="3:3">
      <c r="C24345" s="13">
        <f t="shared" ca="1" si="1165"/>
        <v>1996.3996241267932</v>
      </c>
    </row>
    <row r="24346" spans="3:3">
      <c r="C24346" s="13">
        <f t="shared" ca="1" si="1165"/>
        <v>1998.8219439306017</v>
      </c>
    </row>
    <row r="24347" spans="3:3">
      <c r="C24347" s="13">
        <f t="shared" ca="1" si="1165"/>
        <v>1990.2012642396171</v>
      </c>
    </row>
    <row r="24348" spans="3:3">
      <c r="C24348" s="13">
        <f t="shared" ca="1" si="1165"/>
        <v>1987.9917921248466</v>
      </c>
    </row>
    <row r="24349" spans="3:3">
      <c r="C24349" s="13">
        <f t="shared" ca="1" si="1165"/>
        <v>2012.8869812705259</v>
      </c>
    </row>
    <row r="24350" spans="3:3">
      <c r="C24350" s="13">
        <f t="shared" ca="1" si="1165"/>
        <v>1997.99216238692</v>
      </c>
    </row>
    <row r="24351" spans="3:3">
      <c r="C24351" s="13">
        <f t="shared" ca="1" si="1165"/>
        <v>2011.6504241743523</v>
      </c>
    </row>
    <row r="24352" spans="3:3">
      <c r="C24352" s="13">
        <f t="shared" ca="1" si="1165"/>
        <v>2010.0749751817243</v>
      </c>
    </row>
    <row r="24353" spans="3:3">
      <c r="C24353" s="13">
        <f t="shared" ca="1" si="1165"/>
        <v>2009.3823298841435</v>
      </c>
    </row>
    <row r="24354" spans="3:3">
      <c r="C24354" s="13">
        <f t="shared" ca="1" si="1165"/>
        <v>2009.5871399528305</v>
      </c>
    </row>
    <row r="24355" spans="3:3">
      <c r="C24355" s="13">
        <f t="shared" ca="1" si="1165"/>
        <v>1991.538070858601</v>
      </c>
    </row>
    <row r="24356" spans="3:3">
      <c r="C24356" s="13">
        <f t="shared" ca="1" si="1165"/>
        <v>1997.0987661530787</v>
      </c>
    </row>
    <row r="24357" spans="3:3">
      <c r="C24357" s="13">
        <f t="shared" ca="1" si="1165"/>
        <v>1980.6616524538611</v>
      </c>
    </row>
    <row r="24358" spans="3:3">
      <c r="C24358" s="13">
        <f t="shared" ca="1" si="1165"/>
        <v>2003.6391101592806</v>
      </c>
    </row>
    <row r="24359" spans="3:3">
      <c r="C24359" s="13">
        <f t="shared" ca="1" si="1165"/>
        <v>2000.1105935609971</v>
      </c>
    </row>
    <row r="24360" spans="3:3">
      <c r="C24360" s="13">
        <f t="shared" ca="1" si="1165"/>
        <v>1999.8348019092314</v>
      </c>
    </row>
    <row r="24361" spans="3:3">
      <c r="C24361" s="13">
        <f t="shared" ca="1" si="1165"/>
        <v>2020.5449633241535</v>
      </c>
    </row>
    <row r="24362" spans="3:3">
      <c r="C24362" s="13">
        <f t="shared" ca="1" si="1165"/>
        <v>1999.6478425123496</v>
      </c>
    </row>
    <row r="24363" spans="3:3">
      <c r="C24363" s="13">
        <f t="shared" ca="1" si="1165"/>
        <v>2010.7926781884428</v>
      </c>
    </row>
    <row r="24364" spans="3:3">
      <c r="C24364" s="13">
        <f t="shared" ca="1" si="1165"/>
        <v>1990.5013852231984</v>
      </c>
    </row>
    <row r="24365" spans="3:3">
      <c r="C24365" s="13">
        <f t="shared" ca="1" si="1165"/>
        <v>1999.8277400474183</v>
      </c>
    </row>
    <row r="24366" spans="3:3">
      <c r="C24366" s="13">
        <f t="shared" ca="1" si="1165"/>
        <v>1988.018996484818</v>
      </c>
    </row>
    <row r="24367" spans="3:3">
      <c r="C24367" s="13">
        <f t="shared" ca="1" si="1165"/>
        <v>1985.0780560717731</v>
      </c>
    </row>
    <row r="24368" spans="3:3">
      <c r="C24368" s="13">
        <f t="shared" ca="1" si="1165"/>
        <v>2003.1274187511337</v>
      </c>
    </row>
    <row r="24369" spans="3:3">
      <c r="C24369" s="13">
        <f t="shared" ca="1" si="1165"/>
        <v>2000.7672319757571</v>
      </c>
    </row>
    <row r="24370" spans="3:3">
      <c r="C24370" s="13">
        <f t="shared" ca="1" si="1165"/>
        <v>2009.4107310059251</v>
      </c>
    </row>
    <row r="24371" spans="3:3">
      <c r="C24371" s="13">
        <f t="shared" ca="1" si="1165"/>
        <v>2009.9669974834685</v>
      </c>
    </row>
    <row r="24372" spans="3:3">
      <c r="C24372" s="13">
        <f t="shared" ca="1" si="1165"/>
        <v>2015.1832481607344</v>
      </c>
    </row>
    <row r="24373" spans="3:3">
      <c r="C24373" s="13">
        <f t="shared" ca="1" si="1165"/>
        <v>1992.4889776987388</v>
      </c>
    </row>
    <row r="24374" spans="3:3">
      <c r="C24374" s="13">
        <f t="shared" ca="1" si="1165"/>
        <v>1984.7592909690072</v>
      </c>
    </row>
    <row r="24375" spans="3:3">
      <c r="C24375" s="13">
        <f t="shared" ca="1" si="1165"/>
        <v>1999.7519344742136</v>
      </c>
    </row>
    <row r="24376" spans="3:3">
      <c r="C24376" s="13">
        <f t="shared" ca="1" si="1165"/>
        <v>1999.2600143463874</v>
      </c>
    </row>
    <row r="24377" spans="3:3">
      <c r="C24377" s="13">
        <f t="shared" ca="1" si="1165"/>
        <v>2001.1606864316539</v>
      </c>
    </row>
    <row r="24378" spans="3:3">
      <c r="C24378" s="13">
        <f t="shared" ca="1" si="1165"/>
        <v>1990.9824067949723</v>
      </c>
    </row>
    <row r="24379" spans="3:3">
      <c r="C24379" s="13">
        <f t="shared" ca="1" si="1165"/>
        <v>1986.8502991548389</v>
      </c>
    </row>
    <row r="24380" spans="3:3">
      <c r="C24380" s="13">
        <f t="shared" ca="1" si="1165"/>
        <v>1984.2307235947849</v>
      </c>
    </row>
    <row r="24381" spans="3:3">
      <c r="C24381" s="13">
        <f t="shared" ca="1" si="1165"/>
        <v>2005.2823147675617</v>
      </c>
    </row>
    <row r="24382" spans="3:3">
      <c r="C24382" s="13">
        <f t="shared" ca="1" si="1165"/>
        <v>1991.8304949668047</v>
      </c>
    </row>
    <row r="24383" spans="3:3">
      <c r="C24383" s="13">
        <f t="shared" ca="1" si="1165"/>
        <v>1987.4856480243479</v>
      </c>
    </row>
    <row r="24384" spans="3:3">
      <c r="C24384" s="13">
        <f t="shared" ca="1" si="1165"/>
        <v>1992.3804220650547</v>
      </c>
    </row>
    <row r="24385" spans="3:3">
      <c r="C24385" s="13">
        <f t="shared" ca="1" si="1165"/>
        <v>2011.953747068148</v>
      </c>
    </row>
    <row r="24386" spans="3:3">
      <c r="C24386" s="13">
        <f t="shared" ca="1" si="1165"/>
        <v>1991.84961509252</v>
      </c>
    </row>
    <row r="24387" spans="3:3">
      <c r="C24387" s="13">
        <f t="shared" ca="1" si="1165"/>
        <v>1994.0745747391559</v>
      </c>
    </row>
    <row r="24388" spans="3:3">
      <c r="C24388" s="13">
        <f t="shared" ca="1" si="1165"/>
        <v>1999.0127573552152</v>
      </c>
    </row>
    <row r="24389" spans="3:3">
      <c r="C24389" s="13">
        <f t="shared" ca="1" si="1165"/>
        <v>1991.7635529083902</v>
      </c>
    </row>
    <row r="24390" spans="3:3">
      <c r="C24390" s="13">
        <f t="shared" ca="1" si="1165"/>
        <v>2000.0534998766846</v>
      </c>
    </row>
    <row r="24391" spans="3:3">
      <c r="C24391" s="13">
        <f t="shared" ca="1" si="1165"/>
        <v>2015.393336382203</v>
      </c>
    </row>
    <row r="24392" spans="3:3">
      <c r="C24392" s="13">
        <f t="shared" ca="1" si="1165"/>
        <v>1993.4070067703451</v>
      </c>
    </row>
    <row r="24393" spans="3:3">
      <c r="C24393" s="13">
        <f t="shared" ca="1" si="1165"/>
        <v>2005.6935611820513</v>
      </c>
    </row>
    <row r="24394" spans="3:3">
      <c r="C24394" s="13">
        <f t="shared" ca="1" si="1165"/>
        <v>2010.2565129366053</v>
      </c>
    </row>
    <row r="24395" spans="3:3">
      <c r="C24395" s="13">
        <f t="shared" ca="1" si="1165"/>
        <v>1987.9976989083445</v>
      </c>
    </row>
    <row r="24396" spans="3:3">
      <c r="C24396" s="13">
        <f t="shared" ca="1" si="1165"/>
        <v>2000.9142507175111</v>
      </c>
    </row>
    <row r="24397" spans="3:3">
      <c r="C24397" s="13">
        <f t="shared" ca="1" si="1165"/>
        <v>1990.1964543742808</v>
      </c>
    </row>
    <row r="24398" spans="3:3">
      <c r="C24398" s="13">
        <f t="shared" ca="1" si="1165"/>
        <v>2002.6206083174939</v>
      </c>
    </row>
    <row r="24399" spans="3:3">
      <c r="C24399" s="13">
        <f t="shared" ca="1" si="1165"/>
        <v>1982.6764300051532</v>
      </c>
    </row>
    <row r="24400" spans="3:3">
      <c r="C24400" s="13">
        <f t="shared" ca="1" si="1165"/>
        <v>1991.1185629972397</v>
      </c>
    </row>
    <row r="24401" spans="3:3">
      <c r="C24401" s="13">
        <f t="shared" ca="1" si="1165"/>
        <v>1999.179467965163</v>
      </c>
    </row>
    <row r="24402" spans="3:3">
      <c r="C24402" s="13">
        <f t="shared" ca="1" si="1165"/>
        <v>2012.9290480047346</v>
      </c>
    </row>
    <row r="24403" spans="3:3">
      <c r="C24403" s="13">
        <f t="shared" ca="1" si="1165"/>
        <v>2006.4358092716122</v>
      </c>
    </row>
    <row r="24404" spans="3:3">
      <c r="C24404" s="13">
        <f t="shared" ca="1" si="1165"/>
        <v>1999.1662363007231</v>
      </c>
    </row>
    <row r="24405" spans="3:3">
      <c r="C24405" s="13">
        <f t="shared" ca="1" si="1165"/>
        <v>1989.4612982875944</v>
      </c>
    </row>
    <row r="24406" spans="3:3">
      <c r="C24406" s="13">
        <f t="shared" ca="1" si="1165"/>
        <v>2003.7509839095555</v>
      </c>
    </row>
    <row r="24407" spans="3:3">
      <c r="C24407" s="13">
        <f t="shared" ca="1" si="1165"/>
        <v>1994.3448808959442</v>
      </c>
    </row>
    <row r="24408" spans="3:3">
      <c r="C24408" s="13">
        <f t="shared" ref="C24408:C24471" ca="1" si="1166">NORMINV(RAND(),$D$3,$G$3)</f>
        <v>1994.1401928174253</v>
      </c>
    </row>
    <row r="24409" spans="3:3">
      <c r="C24409" s="13">
        <f t="shared" ca="1" si="1166"/>
        <v>2000.2253343082937</v>
      </c>
    </row>
    <row r="24410" spans="3:3">
      <c r="C24410" s="13">
        <f t="shared" ca="1" si="1166"/>
        <v>2010.7984023936438</v>
      </c>
    </row>
    <row r="24411" spans="3:3">
      <c r="C24411" s="13">
        <f t="shared" ca="1" si="1166"/>
        <v>1999.1128894917692</v>
      </c>
    </row>
    <row r="24412" spans="3:3">
      <c r="C24412" s="13">
        <f t="shared" ca="1" si="1166"/>
        <v>2007.9762979269176</v>
      </c>
    </row>
    <row r="24413" spans="3:3">
      <c r="C24413" s="13">
        <f t="shared" ca="1" si="1166"/>
        <v>1991.2551319261784</v>
      </c>
    </row>
    <row r="24414" spans="3:3">
      <c r="C24414" s="13">
        <f t="shared" ca="1" si="1166"/>
        <v>1981.4441614062441</v>
      </c>
    </row>
    <row r="24415" spans="3:3">
      <c r="C24415" s="13">
        <f t="shared" ca="1" si="1166"/>
        <v>1994.7223374475407</v>
      </c>
    </row>
    <row r="24416" spans="3:3">
      <c r="C24416" s="13">
        <f t="shared" ca="1" si="1166"/>
        <v>1995.6018626101873</v>
      </c>
    </row>
    <row r="24417" spans="3:3">
      <c r="C24417" s="13">
        <f t="shared" ca="1" si="1166"/>
        <v>2011.4391680518349</v>
      </c>
    </row>
    <row r="24418" spans="3:3">
      <c r="C24418" s="13">
        <f t="shared" ca="1" si="1166"/>
        <v>2012.0110035034895</v>
      </c>
    </row>
    <row r="24419" spans="3:3">
      <c r="C24419" s="13">
        <f t="shared" ca="1" si="1166"/>
        <v>1991.4161484246399</v>
      </c>
    </row>
    <row r="24420" spans="3:3">
      <c r="C24420" s="13">
        <f t="shared" ca="1" si="1166"/>
        <v>1990.4789660166668</v>
      </c>
    </row>
    <row r="24421" spans="3:3">
      <c r="C24421" s="13">
        <f t="shared" ca="1" si="1166"/>
        <v>2007.2678246813709</v>
      </c>
    </row>
    <row r="24422" spans="3:3">
      <c r="C24422" s="13">
        <f t="shared" ca="1" si="1166"/>
        <v>1995.8119365963389</v>
      </c>
    </row>
    <row r="24423" spans="3:3">
      <c r="C24423" s="13">
        <f t="shared" ca="1" si="1166"/>
        <v>1996.2114996416105</v>
      </c>
    </row>
    <row r="24424" spans="3:3">
      <c r="C24424" s="13">
        <f t="shared" ca="1" si="1166"/>
        <v>2005.1082723296063</v>
      </c>
    </row>
    <row r="24425" spans="3:3">
      <c r="C24425" s="13">
        <f t="shared" ca="1" si="1166"/>
        <v>2001.5907159176131</v>
      </c>
    </row>
    <row r="24426" spans="3:3">
      <c r="C24426" s="13">
        <f t="shared" ca="1" si="1166"/>
        <v>2013.19168190815</v>
      </c>
    </row>
    <row r="24427" spans="3:3">
      <c r="C24427" s="13">
        <f t="shared" ca="1" si="1166"/>
        <v>1996.7995629943321</v>
      </c>
    </row>
    <row r="24428" spans="3:3">
      <c r="C24428" s="13">
        <f t="shared" ca="1" si="1166"/>
        <v>1994.9368687233425</v>
      </c>
    </row>
    <row r="24429" spans="3:3">
      <c r="C24429" s="13">
        <f t="shared" ca="1" si="1166"/>
        <v>2015.7868512502721</v>
      </c>
    </row>
    <row r="24430" spans="3:3">
      <c r="C24430" s="13">
        <f t="shared" ca="1" si="1166"/>
        <v>2007.9487343985945</v>
      </c>
    </row>
    <row r="24431" spans="3:3">
      <c r="C24431" s="13">
        <f t="shared" ca="1" si="1166"/>
        <v>2008.3142288698727</v>
      </c>
    </row>
    <row r="24432" spans="3:3">
      <c r="C24432" s="13">
        <f t="shared" ca="1" si="1166"/>
        <v>1993.8491912301395</v>
      </c>
    </row>
    <row r="24433" spans="3:3">
      <c r="C24433" s="13">
        <f t="shared" ca="1" si="1166"/>
        <v>2015.278558670761</v>
      </c>
    </row>
    <row r="24434" spans="3:3">
      <c r="C24434" s="13">
        <f t="shared" ca="1" si="1166"/>
        <v>1980.7267125216952</v>
      </c>
    </row>
    <row r="24435" spans="3:3">
      <c r="C24435" s="13">
        <f t="shared" ca="1" si="1166"/>
        <v>1980.4909483155541</v>
      </c>
    </row>
    <row r="24436" spans="3:3">
      <c r="C24436" s="13">
        <f t="shared" ca="1" si="1166"/>
        <v>1983.7839651814511</v>
      </c>
    </row>
    <row r="24437" spans="3:3">
      <c r="C24437" s="13">
        <f t="shared" ca="1" si="1166"/>
        <v>2006.6958181735163</v>
      </c>
    </row>
    <row r="24438" spans="3:3">
      <c r="C24438" s="13">
        <f t="shared" ca="1" si="1166"/>
        <v>1976.19841719193</v>
      </c>
    </row>
    <row r="24439" spans="3:3">
      <c r="C24439" s="13">
        <f t="shared" ca="1" si="1166"/>
        <v>2011.8743292517711</v>
      </c>
    </row>
    <row r="24440" spans="3:3">
      <c r="C24440" s="13">
        <f t="shared" ca="1" si="1166"/>
        <v>1995.0694784039026</v>
      </c>
    </row>
    <row r="24441" spans="3:3">
      <c r="C24441" s="13">
        <f t="shared" ca="1" si="1166"/>
        <v>2013.6554006306339</v>
      </c>
    </row>
    <row r="24442" spans="3:3">
      <c r="C24442" s="13">
        <f t="shared" ca="1" si="1166"/>
        <v>2003.7375017857821</v>
      </c>
    </row>
    <row r="24443" spans="3:3">
      <c r="C24443" s="13">
        <f t="shared" ca="1" si="1166"/>
        <v>1986.0160061044244</v>
      </c>
    </row>
    <row r="24444" spans="3:3">
      <c r="C24444" s="13">
        <f t="shared" ca="1" si="1166"/>
        <v>2007.1499720933753</v>
      </c>
    </row>
    <row r="24445" spans="3:3">
      <c r="C24445" s="13">
        <f t="shared" ca="1" si="1166"/>
        <v>1982.9818175132921</v>
      </c>
    </row>
    <row r="24446" spans="3:3">
      <c r="C24446" s="13">
        <f t="shared" ca="1" si="1166"/>
        <v>1990.3042051997534</v>
      </c>
    </row>
    <row r="24447" spans="3:3">
      <c r="C24447" s="13">
        <f t="shared" ca="1" si="1166"/>
        <v>2002.1307651011741</v>
      </c>
    </row>
    <row r="24448" spans="3:3">
      <c r="C24448" s="13">
        <f t="shared" ca="1" si="1166"/>
        <v>2010.9439758681274</v>
      </c>
    </row>
    <row r="24449" spans="3:3">
      <c r="C24449" s="13">
        <f t="shared" ca="1" si="1166"/>
        <v>1981.7431048542389</v>
      </c>
    </row>
    <row r="24450" spans="3:3">
      <c r="C24450" s="13">
        <f t="shared" ca="1" si="1166"/>
        <v>1986.8278964438789</v>
      </c>
    </row>
    <row r="24451" spans="3:3">
      <c r="C24451" s="13">
        <f t="shared" ca="1" si="1166"/>
        <v>2005.9600054402483</v>
      </c>
    </row>
    <row r="24452" spans="3:3">
      <c r="C24452" s="13">
        <f t="shared" ca="1" si="1166"/>
        <v>1999.6208626600489</v>
      </c>
    </row>
    <row r="24453" spans="3:3">
      <c r="C24453" s="13">
        <f t="shared" ca="1" si="1166"/>
        <v>1992.3817693516344</v>
      </c>
    </row>
    <row r="24454" spans="3:3">
      <c r="C24454" s="13">
        <f t="shared" ca="1" si="1166"/>
        <v>1998.3447665212432</v>
      </c>
    </row>
    <row r="24455" spans="3:3">
      <c r="C24455" s="13">
        <f t="shared" ca="1" si="1166"/>
        <v>2008.62276671931</v>
      </c>
    </row>
    <row r="24456" spans="3:3">
      <c r="C24456" s="13">
        <f t="shared" ca="1" si="1166"/>
        <v>2001.6306040509066</v>
      </c>
    </row>
    <row r="24457" spans="3:3">
      <c r="C24457" s="13">
        <f t="shared" ca="1" si="1166"/>
        <v>2007.2340445364314</v>
      </c>
    </row>
    <row r="24458" spans="3:3">
      <c r="C24458" s="13">
        <f t="shared" ca="1" si="1166"/>
        <v>2005.5661814837242</v>
      </c>
    </row>
    <row r="24459" spans="3:3">
      <c r="C24459" s="13">
        <f t="shared" ca="1" si="1166"/>
        <v>2005.9006724932108</v>
      </c>
    </row>
    <row r="24460" spans="3:3">
      <c r="C24460" s="13">
        <f t="shared" ca="1" si="1166"/>
        <v>2012.4148842999234</v>
      </c>
    </row>
    <row r="24461" spans="3:3">
      <c r="C24461" s="13">
        <f t="shared" ca="1" si="1166"/>
        <v>1994.3478910761805</v>
      </c>
    </row>
    <row r="24462" spans="3:3">
      <c r="C24462" s="13">
        <f t="shared" ca="1" si="1166"/>
        <v>1992.8720642958706</v>
      </c>
    </row>
    <row r="24463" spans="3:3">
      <c r="C24463" s="13">
        <f t="shared" ca="1" si="1166"/>
        <v>1986.5275154167221</v>
      </c>
    </row>
    <row r="24464" spans="3:3">
      <c r="C24464" s="13">
        <f t="shared" ca="1" si="1166"/>
        <v>2007.1423827742135</v>
      </c>
    </row>
    <row r="24465" spans="3:3">
      <c r="C24465" s="13">
        <f t="shared" ca="1" si="1166"/>
        <v>2008.6555398435567</v>
      </c>
    </row>
    <row r="24466" spans="3:3">
      <c r="C24466" s="13">
        <f t="shared" ca="1" si="1166"/>
        <v>1970.4864048485538</v>
      </c>
    </row>
    <row r="24467" spans="3:3">
      <c r="C24467" s="13">
        <f t="shared" ca="1" si="1166"/>
        <v>2019.7613099150799</v>
      </c>
    </row>
    <row r="24468" spans="3:3">
      <c r="C24468" s="13">
        <f t="shared" ca="1" si="1166"/>
        <v>1991.8854532481914</v>
      </c>
    </row>
    <row r="24469" spans="3:3">
      <c r="C24469" s="13">
        <f t="shared" ca="1" si="1166"/>
        <v>2011.1461954992117</v>
      </c>
    </row>
    <row r="24470" spans="3:3">
      <c r="C24470" s="13">
        <f t="shared" ca="1" si="1166"/>
        <v>1995.9631836121068</v>
      </c>
    </row>
    <row r="24471" spans="3:3">
      <c r="C24471" s="13">
        <f t="shared" ca="1" si="1166"/>
        <v>2026.0228201203845</v>
      </c>
    </row>
    <row r="24472" spans="3:3">
      <c r="C24472" s="13">
        <f t="shared" ref="C24472:C24535" ca="1" si="1167">NORMINV(RAND(),$D$3,$G$3)</f>
        <v>2010.8540998016892</v>
      </c>
    </row>
    <row r="24473" spans="3:3">
      <c r="C24473" s="13">
        <f t="shared" ca="1" si="1167"/>
        <v>2005.869855653144</v>
      </c>
    </row>
    <row r="24474" spans="3:3">
      <c r="C24474" s="13">
        <f t="shared" ca="1" si="1167"/>
        <v>2007.3513820518274</v>
      </c>
    </row>
    <row r="24475" spans="3:3">
      <c r="C24475" s="13">
        <f t="shared" ca="1" si="1167"/>
        <v>2009.2370843934839</v>
      </c>
    </row>
    <row r="24476" spans="3:3">
      <c r="C24476" s="13">
        <f t="shared" ca="1" si="1167"/>
        <v>1998.1917372091202</v>
      </c>
    </row>
    <row r="24477" spans="3:3">
      <c r="C24477" s="13">
        <f t="shared" ca="1" si="1167"/>
        <v>2003.614426038366</v>
      </c>
    </row>
    <row r="24478" spans="3:3">
      <c r="C24478" s="13">
        <f t="shared" ca="1" si="1167"/>
        <v>1994.0027665269113</v>
      </c>
    </row>
    <row r="24479" spans="3:3">
      <c r="C24479" s="13">
        <f t="shared" ca="1" si="1167"/>
        <v>1987.0098725052371</v>
      </c>
    </row>
    <row r="24480" spans="3:3">
      <c r="C24480" s="13">
        <f t="shared" ca="1" si="1167"/>
        <v>1994.4252515686078</v>
      </c>
    </row>
    <row r="24481" spans="3:3">
      <c r="C24481" s="13">
        <f t="shared" ca="1" si="1167"/>
        <v>2015.1632496182037</v>
      </c>
    </row>
    <row r="24482" spans="3:3">
      <c r="C24482" s="13">
        <f t="shared" ca="1" si="1167"/>
        <v>1989.4863103959819</v>
      </c>
    </row>
    <row r="24483" spans="3:3">
      <c r="C24483" s="13">
        <f t="shared" ca="1" si="1167"/>
        <v>2012.8313125911604</v>
      </c>
    </row>
    <row r="24484" spans="3:3">
      <c r="C24484" s="13">
        <f t="shared" ca="1" si="1167"/>
        <v>2005.3187140957368</v>
      </c>
    </row>
    <row r="24485" spans="3:3">
      <c r="C24485" s="13">
        <f t="shared" ca="1" si="1167"/>
        <v>1993.7520538284648</v>
      </c>
    </row>
    <row r="24486" spans="3:3">
      <c r="C24486" s="13">
        <f t="shared" ca="1" si="1167"/>
        <v>1983.853972821157</v>
      </c>
    </row>
    <row r="24487" spans="3:3">
      <c r="C24487" s="13">
        <f t="shared" ca="1" si="1167"/>
        <v>1993.0378284657472</v>
      </c>
    </row>
    <row r="24488" spans="3:3">
      <c r="C24488" s="13">
        <f t="shared" ca="1" si="1167"/>
        <v>1994.5597598792278</v>
      </c>
    </row>
    <row r="24489" spans="3:3">
      <c r="C24489" s="13">
        <f t="shared" ca="1" si="1167"/>
        <v>2007.1944779920063</v>
      </c>
    </row>
    <row r="24490" spans="3:3">
      <c r="C24490" s="13">
        <f t="shared" ca="1" si="1167"/>
        <v>2005.4399950571064</v>
      </c>
    </row>
    <row r="24491" spans="3:3">
      <c r="C24491" s="13">
        <f t="shared" ca="1" si="1167"/>
        <v>1987.8865357238592</v>
      </c>
    </row>
    <row r="24492" spans="3:3">
      <c r="C24492" s="13">
        <f t="shared" ca="1" si="1167"/>
        <v>1970.197036799645</v>
      </c>
    </row>
    <row r="24493" spans="3:3">
      <c r="C24493" s="13">
        <f t="shared" ca="1" si="1167"/>
        <v>2020.4521119145295</v>
      </c>
    </row>
    <row r="24494" spans="3:3">
      <c r="C24494" s="13">
        <f t="shared" ca="1" si="1167"/>
        <v>1990.7711200364113</v>
      </c>
    </row>
    <row r="24495" spans="3:3">
      <c r="C24495" s="13">
        <f t="shared" ca="1" si="1167"/>
        <v>1996.2531742410968</v>
      </c>
    </row>
    <row r="24496" spans="3:3">
      <c r="C24496" s="13">
        <f t="shared" ca="1" si="1167"/>
        <v>1989.1663239239197</v>
      </c>
    </row>
    <row r="24497" spans="3:3">
      <c r="C24497" s="13">
        <f t="shared" ca="1" si="1167"/>
        <v>1993.4145062878422</v>
      </c>
    </row>
    <row r="24498" spans="3:3">
      <c r="C24498" s="13">
        <f t="shared" ca="1" si="1167"/>
        <v>2002.2684051356403</v>
      </c>
    </row>
    <row r="24499" spans="3:3">
      <c r="C24499" s="13">
        <f t="shared" ca="1" si="1167"/>
        <v>2011.4912973792118</v>
      </c>
    </row>
    <row r="24500" spans="3:3">
      <c r="C24500" s="13">
        <f t="shared" ca="1" si="1167"/>
        <v>2005.6707587565443</v>
      </c>
    </row>
    <row r="24501" spans="3:3">
      <c r="C24501" s="13">
        <f t="shared" ca="1" si="1167"/>
        <v>1970.8780405854491</v>
      </c>
    </row>
    <row r="24502" spans="3:3">
      <c r="C24502" s="13">
        <f t="shared" ca="1" si="1167"/>
        <v>1980.1215372926783</v>
      </c>
    </row>
    <row r="24503" spans="3:3">
      <c r="C24503" s="13">
        <f t="shared" ca="1" si="1167"/>
        <v>2004.974112051369</v>
      </c>
    </row>
    <row r="24504" spans="3:3">
      <c r="C24504" s="13">
        <f t="shared" ca="1" si="1167"/>
        <v>1984.8288448798476</v>
      </c>
    </row>
    <row r="24505" spans="3:3">
      <c r="C24505" s="13">
        <f t="shared" ca="1" si="1167"/>
        <v>1994.4907809226606</v>
      </c>
    </row>
    <row r="24506" spans="3:3">
      <c r="C24506" s="13">
        <f t="shared" ca="1" si="1167"/>
        <v>1997.1660385730697</v>
      </c>
    </row>
    <row r="24507" spans="3:3">
      <c r="C24507" s="13">
        <f t="shared" ca="1" si="1167"/>
        <v>2009.6806999795715</v>
      </c>
    </row>
    <row r="24508" spans="3:3">
      <c r="C24508" s="13">
        <f t="shared" ca="1" si="1167"/>
        <v>1998.4334721580451</v>
      </c>
    </row>
    <row r="24509" spans="3:3">
      <c r="C24509" s="13">
        <f t="shared" ca="1" si="1167"/>
        <v>1989.0518072351008</v>
      </c>
    </row>
    <row r="24510" spans="3:3">
      <c r="C24510" s="13">
        <f t="shared" ca="1" si="1167"/>
        <v>2009.8049206373244</v>
      </c>
    </row>
    <row r="24511" spans="3:3">
      <c r="C24511" s="13">
        <f t="shared" ca="1" si="1167"/>
        <v>2002.0495958585325</v>
      </c>
    </row>
    <row r="24512" spans="3:3">
      <c r="C24512" s="13">
        <f t="shared" ca="1" si="1167"/>
        <v>2001.3209186677655</v>
      </c>
    </row>
    <row r="24513" spans="3:3">
      <c r="C24513" s="13">
        <f t="shared" ca="1" si="1167"/>
        <v>1989.6226583487171</v>
      </c>
    </row>
    <row r="24514" spans="3:3">
      <c r="C24514" s="13">
        <f t="shared" ca="1" si="1167"/>
        <v>1977.9870418375797</v>
      </c>
    </row>
    <row r="24515" spans="3:3">
      <c r="C24515" s="13">
        <f t="shared" ca="1" si="1167"/>
        <v>2015.8065055123473</v>
      </c>
    </row>
    <row r="24516" spans="3:3">
      <c r="C24516" s="13">
        <f t="shared" ca="1" si="1167"/>
        <v>2011.9315151844821</v>
      </c>
    </row>
    <row r="24517" spans="3:3">
      <c r="C24517" s="13">
        <f t="shared" ca="1" si="1167"/>
        <v>1992.3381465807056</v>
      </c>
    </row>
    <row r="24518" spans="3:3">
      <c r="C24518" s="13">
        <f t="shared" ca="1" si="1167"/>
        <v>1997.7143890273585</v>
      </c>
    </row>
    <row r="24519" spans="3:3">
      <c r="C24519" s="13">
        <f t="shared" ca="1" si="1167"/>
        <v>1982.8161746791302</v>
      </c>
    </row>
    <row r="24520" spans="3:3">
      <c r="C24520" s="13">
        <f t="shared" ca="1" si="1167"/>
        <v>2013.5096974096994</v>
      </c>
    </row>
    <row r="24521" spans="3:3">
      <c r="C24521" s="13">
        <f t="shared" ca="1" si="1167"/>
        <v>2003.097300439769</v>
      </c>
    </row>
    <row r="24522" spans="3:3">
      <c r="C24522" s="13">
        <f t="shared" ca="1" si="1167"/>
        <v>2006.3022709497918</v>
      </c>
    </row>
    <row r="24523" spans="3:3">
      <c r="C24523" s="13">
        <f t="shared" ca="1" si="1167"/>
        <v>2006.2684230580901</v>
      </c>
    </row>
    <row r="24524" spans="3:3">
      <c r="C24524" s="13">
        <f t="shared" ca="1" si="1167"/>
        <v>2019.6596008413326</v>
      </c>
    </row>
    <row r="24525" spans="3:3">
      <c r="C24525" s="13">
        <f t="shared" ca="1" si="1167"/>
        <v>2006.5724088755339</v>
      </c>
    </row>
    <row r="24526" spans="3:3">
      <c r="C24526" s="13">
        <f t="shared" ca="1" si="1167"/>
        <v>1989.1358071336304</v>
      </c>
    </row>
    <row r="24527" spans="3:3">
      <c r="C24527" s="13">
        <f t="shared" ca="1" si="1167"/>
        <v>1994.8325947224712</v>
      </c>
    </row>
    <row r="24528" spans="3:3">
      <c r="C24528" s="13">
        <f t="shared" ca="1" si="1167"/>
        <v>1991.3739298706341</v>
      </c>
    </row>
    <row r="24529" spans="3:3">
      <c r="C24529" s="13">
        <f t="shared" ca="1" si="1167"/>
        <v>1983.6052410304439</v>
      </c>
    </row>
    <row r="24530" spans="3:3">
      <c r="C24530" s="13">
        <f t="shared" ca="1" si="1167"/>
        <v>2013.2102305039409</v>
      </c>
    </row>
    <row r="24531" spans="3:3">
      <c r="C24531" s="13">
        <f t="shared" ca="1" si="1167"/>
        <v>1978.2043685024596</v>
      </c>
    </row>
    <row r="24532" spans="3:3">
      <c r="C24532" s="13">
        <f t="shared" ca="1" si="1167"/>
        <v>1992.1827427168923</v>
      </c>
    </row>
    <row r="24533" spans="3:3">
      <c r="C24533" s="13">
        <f t="shared" ca="1" si="1167"/>
        <v>1993.7767446904847</v>
      </c>
    </row>
    <row r="24534" spans="3:3">
      <c r="C24534" s="13">
        <f t="shared" ca="1" si="1167"/>
        <v>1990.0661646440567</v>
      </c>
    </row>
    <row r="24535" spans="3:3">
      <c r="C24535" s="13">
        <f t="shared" ca="1" si="1167"/>
        <v>2000.5040241470881</v>
      </c>
    </row>
    <row r="24536" spans="3:3">
      <c r="C24536" s="13">
        <f t="shared" ref="C24536:C24599" ca="1" si="1168">NORMINV(RAND(),$D$3,$G$3)</f>
        <v>1983.2002103969976</v>
      </c>
    </row>
    <row r="24537" spans="3:3">
      <c r="C24537" s="13">
        <f t="shared" ca="1" si="1168"/>
        <v>1990.1749342993808</v>
      </c>
    </row>
    <row r="24538" spans="3:3">
      <c r="C24538" s="13">
        <f t="shared" ca="1" si="1168"/>
        <v>2003.6928136803228</v>
      </c>
    </row>
    <row r="24539" spans="3:3">
      <c r="C24539" s="13">
        <f t="shared" ca="1" si="1168"/>
        <v>1994.5864916588753</v>
      </c>
    </row>
    <row r="24540" spans="3:3">
      <c r="C24540" s="13">
        <f t="shared" ca="1" si="1168"/>
        <v>1975.0531124167612</v>
      </c>
    </row>
    <row r="24541" spans="3:3">
      <c r="C24541" s="13">
        <f t="shared" ca="1" si="1168"/>
        <v>1989.510942291166</v>
      </c>
    </row>
    <row r="24542" spans="3:3">
      <c r="C24542" s="13">
        <f t="shared" ca="1" si="1168"/>
        <v>1996.1592896164934</v>
      </c>
    </row>
    <row r="24543" spans="3:3">
      <c r="C24543" s="13">
        <f t="shared" ca="1" si="1168"/>
        <v>1999.2118771670232</v>
      </c>
    </row>
    <row r="24544" spans="3:3">
      <c r="C24544" s="13">
        <f t="shared" ca="1" si="1168"/>
        <v>2004.66256519082</v>
      </c>
    </row>
    <row r="24545" spans="3:3">
      <c r="C24545" s="13">
        <f t="shared" ca="1" si="1168"/>
        <v>1999.127835951808</v>
      </c>
    </row>
    <row r="24546" spans="3:3">
      <c r="C24546" s="13">
        <f t="shared" ca="1" si="1168"/>
        <v>2010.4155983814244</v>
      </c>
    </row>
    <row r="24547" spans="3:3">
      <c r="C24547" s="13">
        <f t="shared" ca="1" si="1168"/>
        <v>2000.7007594083791</v>
      </c>
    </row>
    <row r="24548" spans="3:3">
      <c r="C24548" s="13">
        <f t="shared" ca="1" si="1168"/>
        <v>1971.7300471593569</v>
      </c>
    </row>
    <row r="24549" spans="3:3">
      <c r="C24549" s="13">
        <f t="shared" ca="1" si="1168"/>
        <v>1983.0300181960281</v>
      </c>
    </row>
    <row r="24550" spans="3:3">
      <c r="C24550" s="13">
        <f t="shared" ca="1" si="1168"/>
        <v>2014.9230488301728</v>
      </c>
    </row>
    <row r="24551" spans="3:3">
      <c r="C24551" s="13">
        <f t="shared" ca="1" si="1168"/>
        <v>1994.6337680267295</v>
      </c>
    </row>
    <row r="24552" spans="3:3">
      <c r="C24552" s="13">
        <f t="shared" ca="1" si="1168"/>
        <v>2012.2863648025743</v>
      </c>
    </row>
    <row r="24553" spans="3:3">
      <c r="C24553" s="13">
        <f t="shared" ca="1" si="1168"/>
        <v>2006.3935151806845</v>
      </c>
    </row>
    <row r="24554" spans="3:3">
      <c r="C24554" s="13">
        <f t="shared" ca="1" si="1168"/>
        <v>2021.6986354177345</v>
      </c>
    </row>
    <row r="24555" spans="3:3">
      <c r="C24555" s="13">
        <f t="shared" ca="1" si="1168"/>
        <v>2010.9118891789467</v>
      </c>
    </row>
    <row r="24556" spans="3:3">
      <c r="C24556" s="13">
        <f t="shared" ca="1" si="1168"/>
        <v>1997.2398342023789</v>
      </c>
    </row>
    <row r="24557" spans="3:3">
      <c r="C24557" s="13">
        <f t="shared" ca="1" si="1168"/>
        <v>2004.7846379345788</v>
      </c>
    </row>
    <row r="24558" spans="3:3">
      <c r="C24558" s="13">
        <f t="shared" ca="1" si="1168"/>
        <v>1995.2181476015207</v>
      </c>
    </row>
    <row r="24559" spans="3:3">
      <c r="C24559" s="13">
        <f t="shared" ca="1" si="1168"/>
        <v>2010.4356846503538</v>
      </c>
    </row>
    <row r="24560" spans="3:3">
      <c r="C24560" s="13">
        <f t="shared" ca="1" si="1168"/>
        <v>1978.7606413872209</v>
      </c>
    </row>
    <row r="24561" spans="3:3">
      <c r="C24561" s="13">
        <f t="shared" ca="1" si="1168"/>
        <v>1988.8699950331486</v>
      </c>
    </row>
    <row r="24562" spans="3:3">
      <c r="C24562" s="13">
        <f t="shared" ca="1" si="1168"/>
        <v>2005.4514031736232</v>
      </c>
    </row>
    <row r="24563" spans="3:3">
      <c r="C24563" s="13">
        <f t="shared" ca="1" si="1168"/>
        <v>1992.0572504331226</v>
      </c>
    </row>
    <row r="24564" spans="3:3">
      <c r="C24564" s="13">
        <f t="shared" ca="1" si="1168"/>
        <v>1991.2557022480078</v>
      </c>
    </row>
    <row r="24565" spans="3:3">
      <c r="C24565" s="13">
        <f t="shared" ca="1" si="1168"/>
        <v>2026.2790021727981</v>
      </c>
    </row>
    <row r="24566" spans="3:3">
      <c r="C24566" s="13">
        <f t="shared" ca="1" si="1168"/>
        <v>1996.8327145668786</v>
      </c>
    </row>
    <row r="24567" spans="3:3">
      <c r="C24567" s="13">
        <f t="shared" ca="1" si="1168"/>
        <v>1982.9139868306772</v>
      </c>
    </row>
    <row r="24568" spans="3:3">
      <c r="C24568" s="13">
        <f t="shared" ca="1" si="1168"/>
        <v>2015.9483281427538</v>
      </c>
    </row>
    <row r="24569" spans="3:3">
      <c r="C24569" s="13">
        <f t="shared" ca="1" si="1168"/>
        <v>1992.2062718214465</v>
      </c>
    </row>
    <row r="24570" spans="3:3">
      <c r="C24570" s="13">
        <f t="shared" ca="1" si="1168"/>
        <v>2017.7917561522615</v>
      </c>
    </row>
    <row r="24571" spans="3:3">
      <c r="C24571" s="13">
        <f t="shared" ca="1" si="1168"/>
        <v>2019.754843816552</v>
      </c>
    </row>
    <row r="24572" spans="3:3">
      <c r="C24572" s="13">
        <f t="shared" ca="1" si="1168"/>
        <v>2017.7430672393575</v>
      </c>
    </row>
    <row r="24573" spans="3:3">
      <c r="C24573" s="13">
        <f t="shared" ca="1" si="1168"/>
        <v>1989.05446509235</v>
      </c>
    </row>
    <row r="24574" spans="3:3">
      <c r="C24574" s="13">
        <f t="shared" ca="1" si="1168"/>
        <v>1999.1136185968628</v>
      </c>
    </row>
    <row r="24575" spans="3:3">
      <c r="C24575" s="13">
        <f t="shared" ca="1" si="1168"/>
        <v>1997.9138261189923</v>
      </c>
    </row>
    <row r="24576" spans="3:3">
      <c r="C24576" s="13">
        <f t="shared" ca="1" si="1168"/>
        <v>1993.2338524546099</v>
      </c>
    </row>
    <row r="24577" spans="3:3">
      <c r="C24577" s="13">
        <f t="shared" ca="1" si="1168"/>
        <v>1998.7060308016621</v>
      </c>
    </row>
    <row r="24578" spans="3:3">
      <c r="C24578" s="13">
        <f t="shared" ca="1" si="1168"/>
        <v>2002.4591201831854</v>
      </c>
    </row>
    <row r="24579" spans="3:3">
      <c r="C24579" s="13">
        <f t="shared" ca="1" si="1168"/>
        <v>1985.1278473953482</v>
      </c>
    </row>
    <row r="24580" spans="3:3">
      <c r="C24580" s="13">
        <f t="shared" ca="1" si="1168"/>
        <v>2016.2332282372322</v>
      </c>
    </row>
    <row r="24581" spans="3:3">
      <c r="C24581" s="13">
        <f t="shared" ca="1" si="1168"/>
        <v>1992.2184645742375</v>
      </c>
    </row>
    <row r="24582" spans="3:3">
      <c r="C24582" s="13">
        <f t="shared" ca="1" si="1168"/>
        <v>2005.3279236336673</v>
      </c>
    </row>
    <row r="24583" spans="3:3">
      <c r="C24583" s="13">
        <f t="shared" ca="1" si="1168"/>
        <v>2018.5108811259877</v>
      </c>
    </row>
    <row r="24584" spans="3:3">
      <c r="C24584" s="13">
        <f t="shared" ca="1" si="1168"/>
        <v>1977.7534585799826</v>
      </c>
    </row>
    <row r="24585" spans="3:3">
      <c r="C24585" s="13">
        <f t="shared" ca="1" si="1168"/>
        <v>2007.288408912653</v>
      </c>
    </row>
    <row r="24586" spans="3:3">
      <c r="C24586" s="13">
        <f t="shared" ca="1" si="1168"/>
        <v>2022.0502334995815</v>
      </c>
    </row>
    <row r="24587" spans="3:3">
      <c r="C24587" s="13">
        <f t="shared" ca="1" si="1168"/>
        <v>1993.2981416245316</v>
      </c>
    </row>
    <row r="24588" spans="3:3">
      <c r="C24588" s="13">
        <f t="shared" ca="1" si="1168"/>
        <v>1997.5011858639273</v>
      </c>
    </row>
    <row r="24589" spans="3:3">
      <c r="C24589" s="13">
        <f t="shared" ca="1" si="1168"/>
        <v>1985.1005748522618</v>
      </c>
    </row>
    <row r="24590" spans="3:3">
      <c r="C24590" s="13">
        <f t="shared" ca="1" si="1168"/>
        <v>2000.4083748672131</v>
      </c>
    </row>
    <row r="24591" spans="3:3">
      <c r="C24591" s="13">
        <f t="shared" ca="1" si="1168"/>
        <v>1987.0108221012281</v>
      </c>
    </row>
    <row r="24592" spans="3:3">
      <c r="C24592" s="13">
        <f t="shared" ca="1" si="1168"/>
        <v>1999.9755030926597</v>
      </c>
    </row>
    <row r="24593" spans="3:3">
      <c r="C24593" s="13">
        <f t="shared" ca="1" si="1168"/>
        <v>1989.4164865624323</v>
      </c>
    </row>
    <row r="24594" spans="3:3">
      <c r="C24594" s="13">
        <f t="shared" ca="1" si="1168"/>
        <v>1999.4749198337993</v>
      </c>
    </row>
    <row r="24595" spans="3:3">
      <c r="C24595" s="13">
        <f t="shared" ca="1" si="1168"/>
        <v>2003.6065959553423</v>
      </c>
    </row>
    <row r="24596" spans="3:3">
      <c r="C24596" s="13">
        <f t="shared" ca="1" si="1168"/>
        <v>2002.4747988657614</v>
      </c>
    </row>
    <row r="24597" spans="3:3">
      <c r="C24597" s="13">
        <f t="shared" ca="1" si="1168"/>
        <v>1987.7274843109328</v>
      </c>
    </row>
    <row r="24598" spans="3:3">
      <c r="C24598" s="13">
        <f t="shared" ca="1" si="1168"/>
        <v>2006.5937745816664</v>
      </c>
    </row>
    <row r="24599" spans="3:3">
      <c r="C24599" s="13">
        <f t="shared" ca="1" si="1168"/>
        <v>1994.0435524929053</v>
      </c>
    </row>
    <row r="24600" spans="3:3">
      <c r="C24600" s="13">
        <f t="shared" ref="C24600:C24663" ca="1" si="1169">NORMINV(RAND(),$D$3,$G$3)</f>
        <v>2003.2828762957204</v>
      </c>
    </row>
    <row r="24601" spans="3:3">
      <c r="C24601" s="13">
        <f t="shared" ca="1" si="1169"/>
        <v>2003.0401808635327</v>
      </c>
    </row>
    <row r="24602" spans="3:3">
      <c r="C24602" s="13">
        <f t="shared" ca="1" si="1169"/>
        <v>2020.5110995174657</v>
      </c>
    </row>
    <row r="24603" spans="3:3">
      <c r="C24603" s="13">
        <f t="shared" ca="1" si="1169"/>
        <v>2012.0073083742866</v>
      </c>
    </row>
    <row r="24604" spans="3:3">
      <c r="C24604" s="13">
        <f t="shared" ca="1" si="1169"/>
        <v>1984.9384955064779</v>
      </c>
    </row>
    <row r="24605" spans="3:3">
      <c r="C24605" s="13">
        <f t="shared" ca="1" si="1169"/>
        <v>2000.1756888630714</v>
      </c>
    </row>
    <row r="24606" spans="3:3">
      <c r="C24606" s="13">
        <f t="shared" ca="1" si="1169"/>
        <v>2004.8952035632358</v>
      </c>
    </row>
    <row r="24607" spans="3:3">
      <c r="C24607" s="13">
        <f t="shared" ca="1" si="1169"/>
        <v>2002.2199695256299</v>
      </c>
    </row>
    <row r="24608" spans="3:3">
      <c r="C24608" s="13">
        <f t="shared" ca="1" si="1169"/>
        <v>1977.5548820675331</v>
      </c>
    </row>
    <row r="24609" spans="3:3">
      <c r="C24609" s="13">
        <f t="shared" ca="1" si="1169"/>
        <v>2002.8518016796982</v>
      </c>
    </row>
    <row r="24610" spans="3:3">
      <c r="C24610" s="13">
        <f t="shared" ca="1" si="1169"/>
        <v>1982.6350514564479</v>
      </c>
    </row>
    <row r="24611" spans="3:3">
      <c r="C24611" s="13">
        <f t="shared" ca="1" si="1169"/>
        <v>1984.6013695508041</v>
      </c>
    </row>
    <row r="24612" spans="3:3">
      <c r="C24612" s="13">
        <f t="shared" ca="1" si="1169"/>
        <v>2015.4252666130351</v>
      </c>
    </row>
    <row r="24613" spans="3:3">
      <c r="C24613" s="13">
        <f t="shared" ca="1" si="1169"/>
        <v>1988.7291398481113</v>
      </c>
    </row>
    <row r="24614" spans="3:3">
      <c r="C24614" s="13">
        <f t="shared" ca="1" si="1169"/>
        <v>2000.170275971511</v>
      </c>
    </row>
    <row r="24615" spans="3:3">
      <c r="C24615" s="13">
        <f t="shared" ca="1" si="1169"/>
        <v>1991.5007064209078</v>
      </c>
    </row>
    <row r="24616" spans="3:3">
      <c r="C24616" s="13">
        <f t="shared" ca="1" si="1169"/>
        <v>1995.5112837457339</v>
      </c>
    </row>
    <row r="24617" spans="3:3">
      <c r="C24617" s="13">
        <f t="shared" ca="1" si="1169"/>
        <v>1971.2564663043997</v>
      </c>
    </row>
    <row r="24618" spans="3:3">
      <c r="C24618" s="13">
        <f t="shared" ca="1" si="1169"/>
        <v>2008.4316582901013</v>
      </c>
    </row>
    <row r="24619" spans="3:3">
      <c r="C24619" s="13">
        <f t="shared" ca="1" si="1169"/>
        <v>2026.2007049276706</v>
      </c>
    </row>
    <row r="24620" spans="3:3">
      <c r="C24620" s="13">
        <f t="shared" ca="1" si="1169"/>
        <v>2005.064522200892</v>
      </c>
    </row>
    <row r="24621" spans="3:3">
      <c r="C24621" s="13">
        <f t="shared" ca="1" si="1169"/>
        <v>1993.9407608307838</v>
      </c>
    </row>
    <row r="24622" spans="3:3">
      <c r="C24622" s="13">
        <f t="shared" ca="1" si="1169"/>
        <v>1995.1942301976646</v>
      </c>
    </row>
    <row r="24623" spans="3:3">
      <c r="C24623" s="13">
        <f t="shared" ca="1" si="1169"/>
        <v>1993.1854310280714</v>
      </c>
    </row>
    <row r="24624" spans="3:3">
      <c r="C24624" s="13">
        <f t="shared" ca="1" si="1169"/>
        <v>2003.016110379122</v>
      </c>
    </row>
    <row r="24625" spans="3:3">
      <c r="C24625" s="13">
        <f t="shared" ca="1" si="1169"/>
        <v>1988.721694761716</v>
      </c>
    </row>
    <row r="24626" spans="3:3">
      <c r="C24626" s="13">
        <f t="shared" ca="1" si="1169"/>
        <v>1999.7815628434671</v>
      </c>
    </row>
    <row r="24627" spans="3:3">
      <c r="C24627" s="13">
        <f t="shared" ca="1" si="1169"/>
        <v>1998.4850477947325</v>
      </c>
    </row>
    <row r="24628" spans="3:3">
      <c r="C24628" s="13">
        <f t="shared" ca="1" si="1169"/>
        <v>1995.335405951</v>
      </c>
    </row>
    <row r="24629" spans="3:3">
      <c r="C24629" s="13">
        <f t="shared" ca="1" si="1169"/>
        <v>1999.8618762729329</v>
      </c>
    </row>
    <row r="24630" spans="3:3">
      <c r="C24630" s="13">
        <f t="shared" ca="1" si="1169"/>
        <v>2014.0294644418866</v>
      </c>
    </row>
    <row r="24631" spans="3:3">
      <c r="C24631" s="13">
        <f t="shared" ca="1" si="1169"/>
        <v>2008.1082691019592</v>
      </c>
    </row>
    <row r="24632" spans="3:3">
      <c r="C24632" s="13">
        <f t="shared" ca="1" si="1169"/>
        <v>1996.733100606358</v>
      </c>
    </row>
    <row r="24633" spans="3:3">
      <c r="C24633" s="13">
        <f t="shared" ca="1" si="1169"/>
        <v>2010.5108129700425</v>
      </c>
    </row>
    <row r="24634" spans="3:3">
      <c r="C24634" s="13">
        <f t="shared" ca="1" si="1169"/>
        <v>1987.3911750594527</v>
      </c>
    </row>
    <row r="24635" spans="3:3">
      <c r="C24635" s="13">
        <f t="shared" ca="1" si="1169"/>
        <v>1996.4568800725297</v>
      </c>
    </row>
    <row r="24636" spans="3:3">
      <c r="C24636" s="13">
        <f t="shared" ca="1" si="1169"/>
        <v>2000.3510887787261</v>
      </c>
    </row>
    <row r="24637" spans="3:3">
      <c r="C24637" s="13">
        <f t="shared" ca="1" si="1169"/>
        <v>2011.0227623628496</v>
      </c>
    </row>
    <row r="24638" spans="3:3">
      <c r="C24638" s="13">
        <f t="shared" ca="1" si="1169"/>
        <v>1994.8776171299082</v>
      </c>
    </row>
    <row r="24639" spans="3:3">
      <c r="C24639" s="13">
        <f t="shared" ca="1" si="1169"/>
        <v>1986.0289381012258</v>
      </c>
    </row>
    <row r="24640" spans="3:3">
      <c r="C24640" s="13">
        <f t="shared" ca="1" si="1169"/>
        <v>2008.8615086983707</v>
      </c>
    </row>
    <row r="24641" spans="3:3">
      <c r="C24641" s="13">
        <f t="shared" ca="1" si="1169"/>
        <v>1988.5673555211226</v>
      </c>
    </row>
    <row r="24642" spans="3:3">
      <c r="C24642" s="13">
        <f t="shared" ca="1" si="1169"/>
        <v>1996.6173797153469</v>
      </c>
    </row>
    <row r="24643" spans="3:3">
      <c r="C24643" s="13">
        <f t="shared" ca="1" si="1169"/>
        <v>2008.3715985600145</v>
      </c>
    </row>
    <row r="24644" spans="3:3">
      <c r="C24644" s="13">
        <f t="shared" ca="1" si="1169"/>
        <v>1984.0541259588113</v>
      </c>
    </row>
    <row r="24645" spans="3:3">
      <c r="C24645" s="13">
        <f t="shared" ca="1" si="1169"/>
        <v>1993.9969592236166</v>
      </c>
    </row>
    <row r="24646" spans="3:3">
      <c r="C24646" s="13">
        <f t="shared" ca="1" si="1169"/>
        <v>2011.5235816292941</v>
      </c>
    </row>
    <row r="24647" spans="3:3">
      <c r="C24647" s="13">
        <f t="shared" ca="1" si="1169"/>
        <v>2017.1140086768223</v>
      </c>
    </row>
    <row r="24648" spans="3:3">
      <c r="C24648" s="13">
        <f t="shared" ca="1" si="1169"/>
        <v>1989.618594484815</v>
      </c>
    </row>
    <row r="24649" spans="3:3">
      <c r="C24649" s="13">
        <f t="shared" ca="1" si="1169"/>
        <v>2015.7087223270612</v>
      </c>
    </row>
    <row r="24650" spans="3:3">
      <c r="C24650" s="13">
        <f t="shared" ca="1" si="1169"/>
        <v>2000.5896488172802</v>
      </c>
    </row>
    <row r="24651" spans="3:3">
      <c r="C24651" s="13">
        <f t="shared" ca="1" si="1169"/>
        <v>1999.2049852681662</v>
      </c>
    </row>
    <row r="24652" spans="3:3">
      <c r="C24652" s="13">
        <f t="shared" ca="1" si="1169"/>
        <v>2007.4470079803266</v>
      </c>
    </row>
    <row r="24653" spans="3:3">
      <c r="C24653" s="13">
        <f t="shared" ca="1" si="1169"/>
        <v>1984.1898483536527</v>
      </c>
    </row>
    <row r="24654" spans="3:3">
      <c r="C24654" s="13">
        <f t="shared" ca="1" si="1169"/>
        <v>1997.9719492662264</v>
      </c>
    </row>
    <row r="24655" spans="3:3">
      <c r="C24655" s="13">
        <f t="shared" ca="1" si="1169"/>
        <v>2019.5106905908733</v>
      </c>
    </row>
    <row r="24656" spans="3:3">
      <c r="C24656" s="13">
        <f t="shared" ca="1" si="1169"/>
        <v>1997.5741756450689</v>
      </c>
    </row>
    <row r="24657" spans="3:3">
      <c r="C24657" s="13">
        <f t="shared" ca="1" si="1169"/>
        <v>1997.3705825119732</v>
      </c>
    </row>
    <row r="24658" spans="3:3">
      <c r="C24658" s="13">
        <f t="shared" ca="1" si="1169"/>
        <v>1995.4856917337406</v>
      </c>
    </row>
    <row r="24659" spans="3:3">
      <c r="C24659" s="13">
        <f t="shared" ca="1" si="1169"/>
        <v>2000.6211630319372</v>
      </c>
    </row>
    <row r="24660" spans="3:3">
      <c r="C24660" s="13">
        <f t="shared" ca="1" si="1169"/>
        <v>1983.0552217598622</v>
      </c>
    </row>
    <row r="24661" spans="3:3">
      <c r="C24661" s="13">
        <f t="shared" ca="1" si="1169"/>
        <v>2002.3943615694043</v>
      </c>
    </row>
    <row r="24662" spans="3:3">
      <c r="C24662" s="13">
        <f t="shared" ca="1" si="1169"/>
        <v>1994.5876654669728</v>
      </c>
    </row>
    <row r="24663" spans="3:3">
      <c r="C24663" s="13">
        <f t="shared" ca="1" si="1169"/>
        <v>1980.5242680380723</v>
      </c>
    </row>
    <row r="24664" spans="3:3">
      <c r="C24664" s="13">
        <f t="shared" ref="C24664:C24727" ca="1" si="1170">NORMINV(RAND(),$D$3,$G$3)</f>
        <v>1997.5279294030486</v>
      </c>
    </row>
    <row r="24665" spans="3:3">
      <c r="C24665" s="13">
        <f t="shared" ca="1" si="1170"/>
        <v>1994.3380503461035</v>
      </c>
    </row>
    <row r="24666" spans="3:3">
      <c r="C24666" s="13">
        <f t="shared" ca="1" si="1170"/>
        <v>1983.2234165075934</v>
      </c>
    </row>
    <row r="24667" spans="3:3">
      <c r="C24667" s="13">
        <f t="shared" ca="1" si="1170"/>
        <v>2005.7721128943263</v>
      </c>
    </row>
    <row r="24668" spans="3:3">
      <c r="C24668" s="13">
        <f t="shared" ca="1" si="1170"/>
        <v>2013.710263082372</v>
      </c>
    </row>
    <row r="24669" spans="3:3">
      <c r="C24669" s="13">
        <f t="shared" ca="1" si="1170"/>
        <v>2006.4074425229337</v>
      </c>
    </row>
    <row r="24670" spans="3:3">
      <c r="C24670" s="13">
        <f t="shared" ca="1" si="1170"/>
        <v>2007.7336634731228</v>
      </c>
    </row>
    <row r="24671" spans="3:3">
      <c r="C24671" s="13">
        <f t="shared" ca="1" si="1170"/>
        <v>1989.107160142544</v>
      </c>
    </row>
    <row r="24672" spans="3:3">
      <c r="C24672" s="13">
        <f t="shared" ca="1" si="1170"/>
        <v>1999.0029005343761</v>
      </c>
    </row>
    <row r="24673" spans="3:3">
      <c r="C24673" s="13">
        <f t="shared" ca="1" si="1170"/>
        <v>2008.932947623671</v>
      </c>
    </row>
    <row r="24674" spans="3:3">
      <c r="C24674" s="13">
        <f t="shared" ca="1" si="1170"/>
        <v>1993.7633511369713</v>
      </c>
    </row>
    <row r="24675" spans="3:3">
      <c r="C24675" s="13">
        <f t="shared" ca="1" si="1170"/>
        <v>2012.6313495014163</v>
      </c>
    </row>
    <row r="24676" spans="3:3">
      <c r="C24676" s="13">
        <f t="shared" ca="1" si="1170"/>
        <v>1994.6596199591938</v>
      </c>
    </row>
    <row r="24677" spans="3:3">
      <c r="C24677" s="13">
        <f t="shared" ca="1" si="1170"/>
        <v>2018.7079894135484</v>
      </c>
    </row>
    <row r="24678" spans="3:3">
      <c r="C24678" s="13">
        <f t="shared" ca="1" si="1170"/>
        <v>2012.6329687042498</v>
      </c>
    </row>
    <row r="24679" spans="3:3">
      <c r="C24679" s="13">
        <f t="shared" ca="1" si="1170"/>
        <v>1996.3135410485629</v>
      </c>
    </row>
    <row r="24680" spans="3:3">
      <c r="C24680" s="13">
        <f t="shared" ca="1" si="1170"/>
        <v>1975.2443880695885</v>
      </c>
    </row>
    <row r="24681" spans="3:3">
      <c r="C24681" s="13">
        <f t="shared" ca="1" si="1170"/>
        <v>1993.6279189502029</v>
      </c>
    </row>
    <row r="24682" spans="3:3">
      <c r="C24682" s="13">
        <f t="shared" ca="1" si="1170"/>
        <v>1976.832578976333</v>
      </c>
    </row>
    <row r="24683" spans="3:3">
      <c r="C24683" s="13">
        <f t="shared" ca="1" si="1170"/>
        <v>1991.3622383786449</v>
      </c>
    </row>
    <row r="24684" spans="3:3">
      <c r="C24684" s="13">
        <f t="shared" ca="1" si="1170"/>
        <v>2001.6877378027034</v>
      </c>
    </row>
    <row r="24685" spans="3:3">
      <c r="C24685" s="13">
        <f t="shared" ca="1" si="1170"/>
        <v>2013.0993241072974</v>
      </c>
    </row>
    <row r="24686" spans="3:3">
      <c r="C24686" s="13">
        <f t="shared" ca="1" si="1170"/>
        <v>2019.4487950306011</v>
      </c>
    </row>
    <row r="24687" spans="3:3">
      <c r="C24687" s="13">
        <f t="shared" ca="1" si="1170"/>
        <v>2022.4567765740435</v>
      </c>
    </row>
    <row r="24688" spans="3:3">
      <c r="C24688" s="13">
        <f t="shared" ca="1" si="1170"/>
        <v>2013.3555922846117</v>
      </c>
    </row>
    <row r="24689" spans="3:3">
      <c r="C24689" s="13">
        <f t="shared" ca="1" si="1170"/>
        <v>2007.940520181726</v>
      </c>
    </row>
    <row r="24690" spans="3:3">
      <c r="C24690" s="13">
        <f t="shared" ca="1" si="1170"/>
        <v>2003.9150823296973</v>
      </c>
    </row>
    <row r="24691" spans="3:3">
      <c r="C24691" s="13">
        <f t="shared" ca="1" si="1170"/>
        <v>2004.0081557802775</v>
      </c>
    </row>
    <row r="24692" spans="3:3">
      <c r="C24692" s="13">
        <f t="shared" ca="1" si="1170"/>
        <v>2002.8495363128566</v>
      </c>
    </row>
    <row r="24693" spans="3:3">
      <c r="C24693" s="13">
        <f t="shared" ca="1" si="1170"/>
        <v>2000.3934799209671</v>
      </c>
    </row>
    <row r="24694" spans="3:3">
      <c r="C24694" s="13">
        <f t="shared" ca="1" si="1170"/>
        <v>2004.1724438929352</v>
      </c>
    </row>
    <row r="24695" spans="3:3">
      <c r="C24695" s="13">
        <f t="shared" ca="1" si="1170"/>
        <v>1999.0379451953706</v>
      </c>
    </row>
    <row r="24696" spans="3:3">
      <c r="C24696" s="13">
        <f t="shared" ca="1" si="1170"/>
        <v>2008.0494810227776</v>
      </c>
    </row>
    <row r="24697" spans="3:3">
      <c r="C24697" s="13">
        <f t="shared" ca="1" si="1170"/>
        <v>2016.6004731580001</v>
      </c>
    </row>
    <row r="24698" spans="3:3">
      <c r="C24698" s="13">
        <f t="shared" ca="1" si="1170"/>
        <v>1989.0920712170032</v>
      </c>
    </row>
    <row r="24699" spans="3:3">
      <c r="C24699" s="13">
        <f t="shared" ca="1" si="1170"/>
        <v>2002.6359062471988</v>
      </c>
    </row>
    <row r="24700" spans="3:3">
      <c r="C24700" s="13">
        <f t="shared" ca="1" si="1170"/>
        <v>1987.2654043203454</v>
      </c>
    </row>
    <row r="24701" spans="3:3">
      <c r="C24701" s="13">
        <f t="shared" ca="1" si="1170"/>
        <v>1999.9666765292113</v>
      </c>
    </row>
    <row r="24702" spans="3:3">
      <c r="C24702" s="13">
        <f t="shared" ca="1" si="1170"/>
        <v>2011.6783469552959</v>
      </c>
    </row>
    <row r="24703" spans="3:3">
      <c r="C24703" s="13">
        <f t="shared" ca="1" si="1170"/>
        <v>2018.5349098872714</v>
      </c>
    </row>
    <row r="24704" spans="3:3">
      <c r="C24704" s="13">
        <f t="shared" ca="1" si="1170"/>
        <v>2008.4487458736248</v>
      </c>
    </row>
    <row r="24705" spans="3:3">
      <c r="C24705" s="13">
        <f t="shared" ca="1" si="1170"/>
        <v>2012.206833295274</v>
      </c>
    </row>
    <row r="24706" spans="3:3">
      <c r="C24706" s="13">
        <f t="shared" ca="1" si="1170"/>
        <v>1997.5165681245405</v>
      </c>
    </row>
    <row r="24707" spans="3:3">
      <c r="C24707" s="13">
        <f t="shared" ca="1" si="1170"/>
        <v>2010.966673212652</v>
      </c>
    </row>
    <row r="24708" spans="3:3">
      <c r="C24708" s="13">
        <f t="shared" ca="1" si="1170"/>
        <v>2016.3408107536184</v>
      </c>
    </row>
    <row r="24709" spans="3:3">
      <c r="C24709" s="13">
        <f t="shared" ca="1" si="1170"/>
        <v>1985.898395826666</v>
      </c>
    </row>
    <row r="24710" spans="3:3">
      <c r="C24710" s="13">
        <f t="shared" ca="1" si="1170"/>
        <v>2006.2009353047056</v>
      </c>
    </row>
    <row r="24711" spans="3:3">
      <c r="C24711" s="13">
        <f t="shared" ca="1" si="1170"/>
        <v>1997.799677351388</v>
      </c>
    </row>
    <row r="24712" spans="3:3">
      <c r="C24712" s="13">
        <f t="shared" ca="1" si="1170"/>
        <v>1990.608136761479</v>
      </c>
    </row>
    <row r="24713" spans="3:3">
      <c r="C24713" s="13">
        <f t="shared" ca="1" si="1170"/>
        <v>1973.7242278664744</v>
      </c>
    </row>
    <row r="24714" spans="3:3">
      <c r="C24714" s="13">
        <f t="shared" ca="1" si="1170"/>
        <v>2028.2435202576391</v>
      </c>
    </row>
    <row r="24715" spans="3:3">
      <c r="C24715" s="13">
        <f t="shared" ca="1" si="1170"/>
        <v>1994.774198438726</v>
      </c>
    </row>
    <row r="24716" spans="3:3">
      <c r="C24716" s="13">
        <f t="shared" ca="1" si="1170"/>
        <v>1999.2668045571338</v>
      </c>
    </row>
    <row r="24717" spans="3:3">
      <c r="C24717" s="13">
        <f t="shared" ca="1" si="1170"/>
        <v>1996.6040300303139</v>
      </c>
    </row>
    <row r="24718" spans="3:3">
      <c r="C24718" s="13">
        <f t="shared" ca="1" si="1170"/>
        <v>2010.4146067138092</v>
      </c>
    </row>
    <row r="24719" spans="3:3">
      <c r="C24719" s="13">
        <f t="shared" ca="1" si="1170"/>
        <v>2000.3250657885353</v>
      </c>
    </row>
    <row r="24720" spans="3:3">
      <c r="C24720" s="13">
        <f t="shared" ca="1" si="1170"/>
        <v>1997.5942403721028</v>
      </c>
    </row>
    <row r="24721" spans="3:3">
      <c r="C24721" s="13">
        <f t="shared" ca="1" si="1170"/>
        <v>1992.0469970527422</v>
      </c>
    </row>
    <row r="24722" spans="3:3">
      <c r="C24722" s="13">
        <f t="shared" ca="1" si="1170"/>
        <v>2002.644345093034</v>
      </c>
    </row>
    <row r="24723" spans="3:3">
      <c r="C24723" s="13">
        <f t="shared" ca="1" si="1170"/>
        <v>2003.517053662255</v>
      </c>
    </row>
    <row r="24724" spans="3:3">
      <c r="C24724" s="13">
        <f t="shared" ca="1" si="1170"/>
        <v>2011.3060168236755</v>
      </c>
    </row>
    <row r="24725" spans="3:3">
      <c r="C24725" s="13">
        <f t="shared" ca="1" si="1170"/>
        <v>2004.2296336045235</v>
      </c>
    </row>
    <row r="24726" spans="3:3">
      <c r="C24726" s="13">
        <f t="shared" ca="1" si="1170"/>
        <v>1998.8610640829852</v>
      </c>
    </row>
    <row r="24727" spans="3:3">
      <c r="C24727" s="13">
        <f t="shared" ca="1" si="1170"/>
        <v>2002.7602716708393</v>
      </c>
    </row>
    <row r="24728" spans="3:3">
      <c r="C24728" s="13">
        <f t="shared" ref="C24728:C24791" ca="1" si="1171">NORMINV(RAND(),$D$3,$G$3)</f>
        <v>2015.0133592048942</v>
      </c>
    </row>
    <row r="24729" spans="3:3">
      <c r="C24729" s="13">
        <f t="shared" ca="1" si="1171"/>
        <v>2005.6336161205936</v>
      </c>
    </row>
    <row r="24730" spans="3:3">
      <c r="C24730" s="13">
        <f t="shared" ca="1" si="1171"/>
        <v>2014.868878406947</v>
      </c>
    </row>
    <row r="24731" spans="3:3">
      <c r="C24731" s="13">
        <f t="shared" ca="1" si="1171"/>
        <v>2006.0655616540896</v>
      </c>
    </row>
    <row r="24732" spans="3:3">
      <c r="C24732" s="13">
        <f t="shared" ca="1" si="1171"/>
        <v>1991.3676173969629</v>
      </c>
    </row>
    <row r="24733" spans="3:3">
      <c r="C24733" s="13">
        <f t="shared" ca="1" si="1171"/>
        <v>2002.7517002507898</v>
      </c>
    </row>
    <row r="24734" spans="3:3">
      <c r="C24734" s="13">
        <f t="shared" ca="1" si="1171"/>
        <v>1998.0787633033508</v>
      </c>
    </row>
    <row r="24735" spans="3:3">
      <c r="C24735" s="13">
        <f t="shared" ca="1" si="1171"/>
        <v>2000.0476861152472</v>
      </c>
    </row>
    <row r="24736" spans="3:3">
      <c r="C24736" s="13">
        <f t="shared" ca="1" si="1171"/>
        <v>1990.0137031851477</v>
      </c>
    </row>
    <row r="24737" spans="3:3">
      <c r="C24737" s="13">
        <f t="shared" ca="1" si="1171"/>
        <v>1999.7456498842566</v>
      </c>
    </row>
    <row r="24738" spans="3:3">
      <c r="C24738" s="13">
        <f t="shared" ca="1" si="1171"/>
        <v>1982.8950249696675</v>
      </c>
    </row>
    <row r="24739" spans="3:3">
      <c r="C24739" s="13">
        <f t="shared" ca="1" si="1171"/>
        <v>1994.0162433823712</v>
      </c>
    </row>
    <row r="24740" spans="3:3">
      <c r="C24740" s="13">
        <f t="shared" ca="1" si="1171"/>
        <v>2000.8550894894979</v>
      </c>
    </row>
    <row r="24741" spans="3:3">
      <c r="C24741" s="13">
        <f t="shared" ca="1" si="1171"/>
        <v>2001.2854094737306</v>
      </c>
    </row>
    <row r="24742" spans="3:3">
      <c r="C24742" s="13">
        <f t="shared" ca="1" si="1171"/>
        <v>2026.5048061863488</v>
      </c>
    </row>
    <row r="24743" spans="3:3">
      <c r="C24743" s="13">
        <f t="shared" ca="1" si="1171"/>
        <v>1994.9937398325283</v>
      </c>
    </row>
    <row r="24744" spans="3:3">
      <c r="C24744" s="13">
        <f t="shared" ca="1" si="1171"/>
        <v>1996.7033190602258</v>
      </c>
    </row>
    <row r="24745" spans="3:3">
      <c r="C24745" s="13">
        <f t="shared" ca="1" si="1171"/>
        <v>2011.0202448091457</v>
      </c>
    </row>
    <row r="24746" spans="3:3">
      <c r="C24746" s="13">
        <f t="shared" ca="1" si="1171"/>
        <v>2003.2644150788933</v>
      </c>
    </row>
    <row r="24747" spans="3:3">
      <c r="C24747" s="13">
        <f t="shared" ca="1" si="1171"/>
        <v>2009.0971986735144</v>
      </c>
    </row>
    <row r="24748" spans="3:3">
      <c r="C24748" s="13">
        <f t="shared" ca="1" si="1171"/>
        <v>2004.628463074718</v>
      </c>
    </row>
    <row r="24749" spans="3:3">
      <c r="C24749" s="13">
        <f t="shared" ca="1" si="1171"/>
        <v>1994.2005973880696</v>
      </c>
    </row>
    <row r="24750" spans="3:3">
      <c r="C24750" s="13">
        <f t="shared" ca="1" si="1171"/>
        <v>1995.9060413359562</v>
      </c>
    </row>
    <row r="24751" spans="3:3">
      <c r="C24751" s="13">
        <f t="shared" ca="1" si="1171"/>
        <v>1986.6517486584519</v>
      </c>
    </row>
    <row r="24752" spans="3:3">
      <c r="C24752" s="13">
        <f t="shared" ca="1" si="1171"/>
        <v>1991.7899833222398</v>
      </c>
    </row>
    <row r="24753" spans="3:3">
      <c r="C24753" s="13">
        <f t="shared" ca="1" si="1171"/>
        <v>2005.0906073686947</v>
      </c>
    </row>
    <row r="24754" spans="3:3">
      <c r="C24754" s="13">
        <f t="shared" ca="1" si="1171"/>
        <v>1993.5298508526405</v>
      </c>
    </row>
    <row r="24755" spans="3:3">
      <c r="C24755" s="13">
        <f t="shared" ca="1" si="1171"/>
        <v>1983.39854309407</v>
      </c>
    </row>
    <row r="24756" spans="3:3">
      <c r="C24756" s="13">
        <f t="shared" ca="1" si="1171"/>
        <v>1999.4067747949828</v>
      </c>
    </row>
    <row r="24757" spans="3:3">
      <c r="C24757" s="13">
        <f t="shared" ca="1" si="1171"/>
        <v>2002.2989938768499</v>
      </c>
    </row>
    <row r="24758" spans="3:3">
      <c r="C24758" s="13">
        <f t="shared" ca="1" si="1171"/>
        <v>1979.7374638423364</v>
      </c>
    </row>
    <row r="24759" spans="3:3">
      <c r="C24759" s="13">
        <f t="shared" ca="1" si="1171"/>
        <v>2005.3287026816975</v>
      </c>
    </row>
    <row r="24760" spans="3:3">
      <c r="C24760" s="13">
        <f t="shared" ca="1" si="1171"/>
        <v>1996.2344502651017</v>
      </c>
    </row>
    <row r="24761" spans="3:3">
      <c r="C24761" s="13">
        <f t="shared" ca="1" si="1171"/>
        <v>1995.5084123334896</v>
      </c>
    </row>
    <row r="24762" spans="3:3">
      <c r="C24762" s="13">
        <f t="shared" ca="1" si="1171"/>
        <v>2012.92318358169</v>
      </c>
    </row>
    <row r="24763" spans="3:3">
      <c r="C24763" s="13">
        <f t="shared" ca="1" si="1171"/>
        <v>2003.783404769109</v>
      </c>
    </row>
    <row r="24764" spans="3:3">
      <c r="C24764" s="13">
        <f t="shared" ca="1" si="1171"/>
        <v>1989.8134352913885</v>
      </c>
    </row>
    <row r="24765" spans="3:3">
      <c r="C24765" s="13">
        <f t="shared" ca="1" si="1171"/>
        <v>2008.1568912251696</v>
      </c>
    </row>
    <row r="24766" spans="3:3">
      <c r="C24766" s="13">
        <f t="shared" ca="1" si="1171"/>
        <v>2015.2873048334009</v>
      </c>
    </row>
    <row r="24767" spans="3:3">
      <c r="C24767" s="13">
        <f t="shared" ca="1" si="1171"/>
        <v>2031.7611413625737</v>
      </c>
    </row>
    <row r="24768" spans="3:3">
      <c r="C24768" s="13">
        <f t="shared" ca="1" si="1171"/>
        <v>2007.0173815762294</v>
      </c>
    </row>
    <row r="24769" spans="3:3">
      <c r="C24769" s="13">
        <f t="shared" ca="1" si="1171"/>
        <v>1996.4312022022943</v>
      </c>
    </row>
    <row r="24770" spans="3:3">
      <c r="C24770" s="13">
        <f t="shared" ca="1" si="1171"/>
        <v>1988.4610217253792</v>
      </c>
    </row>
    <row r="24771" spans="3:3">
      <c r="C24771" s="13">
        <f t="shared" ca="1" si="1171"/>
        <v>1988.3557326378818</v>
      </c>
    </row>
    <row r="24772" spans="3:3">
      <c r="C24772" s="13">
        <f t="shared" ca="1" si="1171"/>
        <v>1988.2460841828604</v>
      </c>
    </row>
    <row r="24773" spans="3:3">
      <c r="C24773" s="13">
        <f t="shared" ca="1" si="1171"/>
        <v>2011.0317156236256</v>
      </c>
    </row>
    <row r="24774" spans="3:3">
      <c r="C24774" s="13">
        <f t="shared" ca="1" si="1171"/>
        <v>2008.5480443408817</v>
      </c>
    </row>
    <row r="24775" spans="3:3">
      <c r="C24775" s="13">
        <f t="shared" ca="1" si="1171"/>
        <v>2007.9730136313567</v>
      </c>
    </row>
    <row r="24776" spans="3:3">
      <c r="C24776" s="13">
        <f t="shared" ca="1" si="1171"/>
        <v>1984.6346036742646</v>
      </c>
    </row>
    <row r="24777" spans="3:3">
      <c r="C24777" s="13">
        <f t="shared" ca="1" si="1171"/>
        <v>2014.7889309262096</v>
      </c>
    </row>
    <row r="24778" spans="3:3">
      <c r="C24778" s="13">
        <f t="shared" ca="1" si="1171"/>
        <v>1989.1474687110986</v>
      </c>
    </row>
    <row r="24779" spans="3:3">
      <c r="C24779" s="13">
        <f t="shared" ca="1" si="1171"/>
        <v>2005.0758907345844</v>
      </c>
    </row>
    <row r="24780" spans="3:3">
      <c r="C24780" s="13">
        <f t="shared" ca="1" si="1171"/>
        <v>1990.3789426255985</v>
      </c>
    </row>
    <row r="24781" spans="3:3">
      <c r="C24781" s="13">
        <f t="shared" ca="1" si="1171"/>
        <v>2006.2610951157592</v>
      </c>
    </row>
    <row r="24782" spans="3:3">
      <c r="C24782" s="13">
        <f t="shared" ca="1" si="1171"/>
        <v>2017.0083219353389</v>
      </c>
    </row>
    <row r="24783" spans="3:3">
      <c r="C24783" s="13">
        <f t="shared" ca="1" si="1171"/>
        <v>2003.2409708384296</v>
      </c>
    </row>
    <row r="24784" spans="3:3">
      <c r="C24784" s="13">
        <f t="shared" ca="1" si="1171"/>
        <v>1998.3353408853532</v>
      </c>
    </row>
    <row r="24785" spans="3:3">
      <c r="C24785" s="13">
        <f t="shared" ca="1" si="1171"/>
        <v>2013.3179893626491</v>
      </c>
    </row>
    <row r="24786" spans="3:3">
      <c r="C24786" s="13">
        <f t="shared" ca="1" si="1171"/>
        <v>2003.7308417204133</v>
      </c>
    </row>
    <row r="24787" spans="3:3">
      <c r="C24787" s="13">
        <f t="shared" ca="1" si="1171"/>
        <v>1995.5474445498369</v>
      </c>
    </row>
    <row r="24788" spans="3:3">
      <c r="C24788" s="13">
        <f t="shared" ca="1" si="1171"/>
        <v>1992.4973571202054</v>
      </c>
    </row>
    <row r="24789" spans="3:3">
      <c r="C24789" s="13">
        <f t="shared" ca="1" si="1171"/>
        <v>1998.0424304592057</v>
      </c>
    </row>
    <row r="24790" spans="3:3">
      <c r="C24790" s="13">
        <f t="shared" ca="1" si="1171"/>
        <v>2015.4321266575141</v>
      </c>
    </row>
    <row r="24791" spans="3:3">
      <c r="C24791" s="13">
        <f t="shared" ca="1" si="1171"/>
        <v>1999.0495093793304</v>
      </c>
    </row>
    <row r="24792" spans="3:3">
      <c r="C24792" s="13">
        <f t="shared" ref="C24792:C24855" ca="1" si="1172">NORMINV(RAND(),$D$3,$G$3)</f>
        <v>1986.754247711835</v>
      </c>
    </row>
    <row r="24793" spans="3:3">
      <c r="C24793" s="13">
        <f t="shared" ca="1" si="1172"/>
        <v>2021.9424636620029</v>
      </c>
    </row>
    <row r="24794" spans="3:3">
      <c r="C24794" s="13">
        <f t="shared" ca="1" si="1172"/>
        <v>1990.5357430104857</v>
      </c>
    </row>
    <row r="24795" spans="3:3">
      <c r="C24795" s="13">
        <f t="shared" ca="1" si="1172"/>
        <v>2008.2520634999939</v>
      </c>
    </row>
    <row r="24796" spans="3:3">
      <c r="C24796" s="13">
        <f t="shared" ca="1" si="1172"/>
        <v>1986.7993745974311</v>
      </c>
    </row>
    <row r="24797" spans="3:3">
      <c r="C24797" s="13">
        <f t="shared" ca="1" si="1172"/>
        <v>2008.3846084710783</v>
      </c>
    </row>
    <row r="24798" spans="3:3">
      <c r="C24798" s="13">
        <f t="shared" ca="1" si="1172"/>
        <v>1999.0395146154219</v>
      </c>
    </row>
    <row r="24799" spans="3:3">
      <c r="C24799" s="13">
        <f t="shared" ca="1" si="1172"/>
        <v>2004.442965370793</v>
      </c>
    </row>
    <row r="24800" spans="3:3">
      <c r="C24800" s="13">
        <f t="shared" ca="1" si="1172"/>
        <v>2028.812885190963</v>
      </c>
    </row>
    <row r="24801" spans="3:3">
      <c r="C24801" s="13">
        <f t="shared" ca="1" si="1172"/>
        <v>1994.032990325923</v>
      </c>
    </row>
    <row r="24802" spans="3:3">
      <c r="C24802" s="13">
        <f t="shared" ca="1" si="1172"/>
        <v>2000.9916135528365</v>
      </c>
    </row>
    <row r="24803" spans="3:3">
      <c r="C24803" s="13">
        <f t="shared" ca="1" si="1172"/>
        <v>2004.8964820034582</v>
      </c>
    </row>
    <row r="24804" spans="3:3">
      <c r="C24804" s="13">
        <f t="shared" ca="1" si="1172"/>
        <v>1997.8881407752385</v>
      </c>
    </row>
    <row r="24805" spans="3:3">
      <c r="C24805" s="13">
        <f t="shared" ca="1" si="1172"/>
        <v>1973.4484669407846</v>
      </c>
    </row>
    <row r="24806" spans="3:3">
      <c r="C24806" s="13">
        <f t="shared" ca="1" si="1172"/>
        <v>2000.8217311893918</v>
      </c>
    </row>
    <row r="24807" spans="3:3">
      <c r="C24807" s="13">
        <f t="shared" ca="1" si="1172"/>
        <v>1987.7068055244451</v>
      </c>
    </row>
    <row r="24808" spans="3:3">
      <c r="C24808" s="13">
        <f t="shared" ca="1" si="1172"/>
        <v>2004.1107419118509</v>
      </c>
    </row>
    <row r="24809" spans="3:3">
      <c r="C24809" s="13">
        <f t="shared" ca="1" si="1172"/>
        <v>2018.7333219456052</v>
      </c>
    </row>
    <row r="24810" spans="3:3">
      <c r="C24810" s="13">
        <f t="shared" ca="1" si="1172"/>
        <v>1977.876531087981</v>
      </c>
    </row>
    <row r="24811" spans="3:3">
      <c r="C24811" s="13">
        <f t="shared" ca="1" si="1172"/>
        <v>1995.7477438782612</v>
      </c>
    </row>
    <row r="24812" spans="3:3">
      <c r="C24812" s="13">
        <f t="shared" ca="1" si="1172"/>
        <v>1996.5049751499032</v>
      </c>
    </row>
    <row r="24813" spans="3:3">
      <c r="C24813" s="13">
        <f t="shared" ca="1" si="1172"/>
        <v>2002.8300068176559</v>
      </c>
    </row>
    <row r="24814" spans="3:3">
      <c r="C24814" s="13">
        <f t="shared" ca="1" si="1172"/>
        <v>1983.4976023607665</v>
      </c>
    </row>
    <row r="24815" spans="3:3">
      <c r="C24815" s="13">
        <f t="shared" ca="1" si="1172"/>
        <v>2004.4947373979078</v>
      </c>
    </row>
    <row r="24816" spans="3:3">
      <c r="C24816" s="13">
        <f t="shared" ca="1" si="1172"/>
        <v>2017.7455501362126</v>
      </c>
    </row>
    <row r="24817" spans="3:3">
      <c r="C24817" s="13">
        <f t="shared" ca="1" si="1172"/>
        <v>2006.4276285168246</v>
      </c>
    </row>
    <row r="24818" spans="3:3">
      <c r="C24818" s="13">
        <f t="shared" ca="1" si="1172"/>
        <v>1987.4354759452463</v>
      </c>
    </row>
    <row r="24819" spans="3:3">
      <c r="C24819" s="13">
        <f t="shared" ca="1" si="1172"/>
        <v>1997.0218379671096</v>
      </c>
    </row>
    <row r="24820" spans="3:3">
      <c r="C24820" s="13">
        <f t="shared" ca="1" si="1172"/>
        <v>1988.643793920234</v>
      </c>
    </row>
    <row r="24821" spans="3:3">
      <c r="C24821" s="13">
        <f t="shared" ca="1" si="1172"/>
        <v>2018.336421337508</v>
      </c>
    </row>
    <row r="24822" spans="3:3">
      <c r="C24822" s="13">
        <f t="shared" ca="1" si="1172"/>
        <v>2008.6362862464789</v>
      </c>
    </row>
    <row r="24823" spans="3:3">
      <c r="C24823" s="13">
        <f t="shared" ca="1" si="1172"/>
        <v>2010.1976465648843</v>
      </c>
    </row>
    <row r="24824" spans="3:3">
      <c r="C24824" s="13">
        <f t="shared" ca="1" si="1172"/>
        <v>1983.7656597433872</v>
      </c>
    </row>
    <row r="24825" spans="3:3">
      <c r="C24825" s="13">
        <f t="shared" ca="1" si="1172"/>
        <v>1996.8901317273971</v>
      </c>
    </row>
    <row r="24826" spans="3:3">
      <c r="C24826" s="13">
        <f t="shared" ca="1" si="1172"/>
        <v>2007.2100713468915</v>
      </c>
    </row>
    <row r="24827" spans="3:3">
      <c r="C24827" s="13">
        <f t="shared" ca="1" si="1172"/>
        <v>1992.750960910827</v>
      </c>
    </row>
    <row r="24828" spans="3:3">
      <c r="C24828" s="13">
        <f t="shared" ca="1" si="1172"/>
        <v>1999.4989463640347</v>
      </c>
    </row>
    <row r="24829" spans="3:3">
      <c r="C24829" s="13">
        <f t="shared" ca="1" si="1172"/>
        <v>1988.2353555936011</v>
      </c>
    </row>
    <row r="24830" spans="3:3">
      <c r="C24830" s="13">
        <f t="shared" ca="1" si="1172"/>
        <v>1998.7362402260094</v>
      </c>
    </row>
    <row r="24831" spans="3:3">
      <c r="C24831" s="13">
        <f t="shared" ca="1" si="1172"/>
        <v>2004.6117454360967</v>
      </c>
    </row>
    <row r="24832" spans="3:3">
      <c r="C24832" s="13">
        <f t="shared" ca="1" si="1172"/>
        <v>1993.6262665046254</v>
      </c>
    </row>
    <row r="24833" spans="3:3">
      <c r="C24833" s="13">
        <f t="shared" ca="1" si="1172"/>
        <v>2016.1446401672256</v>
      </c>
    </row>
    <row r="24834" spans="3:3">
      <c r="C24834" s="13">
        <f t="shared" ca="1" si="1172"/>
        <v>1999.1552183785436</v>
      </c>
    </row>
    <row r="24835" spans="3:3">
      <c r="C24835" s="13">
        <f t="shared" ca="1" si="1172"/>
        <v>2006.8020632003058</v>
      </c>
    </row>
    <row r="24836" spans="3:3">
      <c r="C24836" s="13">
        <f t="shared" ca="1" si="1172"/>
        <v>2003.5603181219074</v>
      </c>
    </row>
    <row r="24837" spans="3:3">
      <c r="C24837" s="13">
        <f t="shared" ca="1" si="1172"/>
        <v>1993.9833760392005</v>
      </c>
    </row>
    <row r="24838" spans="3:3">
      <c r="C24838" s="13">
        <f t="shared" ca="1" si="1172"/>
        <v>1988.764625714166</v>
      </c>
    </row>
    <row r="24839" spans="3:3">
      <c r="C24839" s="13">
        <f t="shared" ca="1" si="1172"/>
        <v>1994.55675561364</v>
      </c>
    </row>
    <row r="24840" spans="3:3">
      <c r="C24840" s="13">
        <f t="shared" ca="1" si="1172"/>
        <v>1997.6385404828707</v>
      </c>
    </row>
    <row r="24841" spans="3:3">
      <c r="C24841" s="13">
        <f t="shared" ca="1" si="1172"/>
        <v>1990.3870733215952</v>
      </c>
    </row>
    <row r="24842" spans="3:3">
      <c r="C24842" s="13">
        <f t="shared" ca="1" si="1172"/>
        <v>2008.5838529041273</v>
      </c>
    </row>
    <row r="24843" spans="3:3">
      <c r="C24843" s="13">
        <f t="shared" ca="1" si="1172"/>
        <v>1993.4188903466843</v>
      </c>
    </row>
    <row r="24844" spans="3:3">
      <c r="C24844" s="13">
        <f t="shared" ca="1" si="1172"/>
        <v>2002.6725913648083</v>
      </c>
    </row>
    <row r="24845" spans="3:3">
      <c r="C24845" s="13">
        <f t="shared" ca="1" si="1172"/>
        <v>1982.1490538490937</v>
      </c>
    </row>
    <row r="24846" spans="3:3">
      <c r="C24846" s="13">
        <f t="shared" ca="1" si="1172"/>
        <v>1986.4089115482052</v>
      </c>
    </row>
    <row r="24847" spans="3:3">
      <c r="C24847" s="13">
        <f t="shared" ca="1" si="1172"/>
        <v>1986.7726011316784</v>
      </c>
    </row>
    <row r="24848" spans="3:3">
      <c r="C24848" s="13">
        <f t="shared" ca="1" si="1172"/>
        <v>1998.17786296795</v>
      </c>
    </row>
    <row r="24849" spans="3:3">
      <c r="C24849" s="13">
        <f t="shared" ca="1" si="1172"/>
        <v>1989.3626607295521</v>
      </c>
    </row>
    <row r="24850" spans="3:3">
      <c r="C24850" s="13">
        <f t="shared" ca="1" si="1172"/>
        <v>1994.6310875194476</v>
      </c>
    </row>
    <row r="24851" spans="3:3">
      <c r="C24851" s="13">
        <f t="shared" ca="1" si="1172"/>
        <v>1984.2824983763201</v>
      </c>
    </row>
    <row r="24852" spans="3:3">
      <c r="C24852" s="13">
        <f t="shared" ca="1" si="1172"/>
        <v>2017.8481848429901</v>
      </c>
    </row>
    <row r="24853" spans="3:3">
      <c r="C24853" s="13">
        <f t="shared" ca="1" si="1172"/>
        <v>1981.7569762946694</v>
      </c>
    </row>
    <row r="24854" spans="3:3">
      <c r="C24854" s="13">
        <f t="shared" ca="1" si="1172"/>
        <v>1970.1509452560774</v>
      </c>
    </row>
    <row r="24855" spans="3:3">
      <c r="C24855" s="13">
        <f t="shared" ca="1" si="1172"/>
        <v>2007.9493238930861</v>
      </c>
    </row>
    <row r="24856" spans="3:3">
      <c r="C24856" s="13">
        <f t="shared" ref="C24856:C24919" ca="1" si="1173">NORMINV(RAND(),$D$3,$G$3)</f>
        <v>1999.5800996653882</v>
      </c>
    </row>
    <row r="24857" spans="3:3">
      <c r="C24857" s="13">
        <f t="shared" ca="1" si="1173"/>
        <v>1996.7542917327307</v>
      </c>
    </row>
    <row r="24858" spans="3:3">
      <c r="C24858" s="13">
        <f t="shared" ca="1" si="1173"/>
        <v>2000.0453482292494</v>
      </c>
    </row>
    <row r="24859" spans="3:3">
      <c r="C24859" s="13">
        <f t="shared" ca="1" si="1173"/>
        <v>2007.2948147106217</v>
      </c>
    </row>
    <row r="24860" spans="3:3">
      <c r="C24860" s="13">
        <f t="shared" ca="1" si="1173"/>
        <v>1985.915686040835</v>
      </c>
    </row>
    <row r="24861" spans="3:3">
      <c r="C24861" s="13">
        <f t="shared" ca="1" si="1173"/>
        <v>2000.0274309713873</v>
      </c>
    </row>
    <row r="24862" spans="3:3">
      <c r="C24862" s="13">
        <f t="shared" ca="1" si="1173"/>
        <v>2002.7694895964732</v>
      </c>
    </row>
    <row r="24863" spans="3:3">
      <c r="C24863" s="13">
        <f t="shared" ca="1" si="1173"/>
        <v>1981.3017856607196</v>
      </c>
    </row>
    <row r="24864" spans="3:3">
      <c r="C24864" s="13">
        <f t="shared" ca="1" si="1173"/>
        <v>1990.1313655654747</v>
      </c>
    </row>
    <row r="24865" spans="3:3">
      <c r="C24865" s="13">
        <f t="shared" ca="1" si="1173"/>
        <v>2008.789497781037</v>
      </c>
    </row>
    <row r="24866" spans="3:3">
      <c r="C24866" s="13">
        <f t="shared" ca="1" si="1173"/>
        <v>2000.670381203716</v>
      </c>
    </row>
    <row r="24867" spans="3:3">
      <c r="C24867" s="13">
        <f t="shared" ca="1" si="1173"/>
        <v>1996.4031018712112</v>
      </c>
    </row>
    <row r="24868" spans="3:3">
      <c r="C24868" s="13">
        <f t="shared" ca="1" si="1173"/>
        <v>1997.7092970432097</v>
      </c>
    </row>
    <row r="24869" spans="3:3">
      <c r="C24869" s="13">
        <f t="shared" ca="1" si="1173"/>
        <v>2004.8634535600768</v>
      </c>
    </row>
    <row r="24870" spans="3:3">
      <c r="C24870" s="13">
        <f t="shared" ca="1" si="1173"/>
        <v>2015.2989862536269</v>
      </c>
    </row>
    <row r="24871" spans="3:3">
      <c r="C24871" s="13">
        <f t="shared" ca="1" si="1173"/>
        <v>1991.0027190408796</v>
      </c>
    </row>
    <row r="24872" spans="3:3">
      <c r="C24872" s="13">
        <f t="shared" ca="1" si="1173"/>
        <v>2000.1953835964357</v>
      </c>
    </row>
    <row r="24873" spans="3:3">
      <c r="C24873" s="13">
        <f t="shared" ca="1" si="1173"/>
        <v>1994.7873160046456</v>
      </c>
    </row>
    <row r="24874" spans="3:3">
      <c r="C24874" s="13">
        <f t="shared" ca="1" si="1173"/>
        <v>1987.7669230340589</v>
      </c>
    </row>
    <row r="24875" spans="3:3">
      <c r="C24875" s="13">
        <f t="shared" ca="1" si="1173"/>
        <v>2005.894262496698</v>
      </c>
    </row>
    <row r="24876" spans="3:3">
      <c r="C24876" s="13">
        <f t="shared" ca="1" si="1173"/>
        <v>1996.3024785176738</v>
      </c>
    </row>
    <row r="24877" spans="3:3">
      <c r="C24877" s="13">
        <f t="shared" ca="1" si="1173"/>
        <v>1984.9039132084465</v>
      </c>
    </row>
    <row r="24878" spans="3:3">
      <c r="C24878" s="13">
        <f t="shared" ca="1" si="1173"/>
        <v>1995.4515030682846</v>
      </c>
    </row>
    <row r="24879" spans="3:3">
      <c r="C24879" s="13">
        <f t="shared" ca="1" si="1173"/>
        <v>1986.2084201617761</v>
      </c>
    </row>
    <row r="24880" spans="3:3">
      <c r="C24880" s="13">
        <f t="shared" ca="1" si="1173"/>
        <v>1991.1370558898702</v>
      </c>
    </row>
    <row r="24881" spans="3:3">
      <c r="C24881" s="13">
        <f t="shared" ca="1" si="1173"/>
        <v>2007.6781152627677</v>
      </c>
    </row>
    <row r="24882" spans="3:3">
      <c r="C24882" s="13">
        <f t="shared" ca="1" si="1173"/>
        <v>1998.0001159059182</v>
      </c>
    </row>
    <row r="24883" spans="3:3">
      <c r="C24883" s="13">
        <f t="shared" ca="1" si="1173"/>
        <v>1998.2063211649745</v>
      </c>
    </row>
    <row r="24884" spans="3:3">
      <c r="C24884" s="13">
        <f t="shared" ca="1" si="1173"/>
        <v>1988.342155575473</v>
      </c>
    </row>
    <row r="24885" spans="3:3">
      <c r="C24885" s="13">
        <f t="shared" ca="1" si="1173"/>
        <v>2001.8774507690966</v>
      </c>
    </row>
    <row r="24886" spans="3:3">
      <c r="C24886" s="13">
        <f t="shared" ca="1" si="1173"/>
        <v>2011.3611305005945</v>
      </c>
    </row>
    <row r="24887" spans="3:3">
      <c r="C24887" s="13">
        <f t="shared" ca="1" si="1173"/>
        <v>2012.8731787304191</v>
      </c>
    </row>
    <row r="24888" spans="3:3">
      <c r="C24888" s="13">
        <f t="shared" ca="1" si="1173"/>
        <v>2005.9878619902629</v>
      </c>
    </row>
    <row r="24889" spans="3:3">
      <c r="C24889" s="13">
        <f t="shared" ca="1" si="1173"/>
        <v>1997.4133398995975</v>
      </c>
    </row>
    <row r="24890" spans="3:3">
      <c r="C24890" s="13">
        <f t="shared" ca="1" si="1173"/>
        <v>2019.5303080747153</v>
      </c>
    </row>
    <row r="24891" spans="3:3">
      <c r="C24891" s="13">
        <f t="shared" ca="1" si="1173"/>
        <v>2003.586335459187</v>
      </c>
    </row>
    <row r="24892" spans="3:3">
      <c r="C24892" s="13">
        <f t="shared" ca="1" si="1173"/>
        <v>1990.0318106135264</v>
      </c>
    </row>
    <row r="24893" spans="3:3">
      <c r="C24893" s="13">
        <f t="shared" ca="1" si="1173"/>
        <v>2002.9747822394484</v>
      </c>
    </row>
    <row r="24894" spans="3:3">
      <c r="C24894" s="13">
        <f t="shared" ca="1" si="1173"/>
        <v>2009.6467655269173</v>
      </c>
    </row>
    <row r="24895" spans="3:3">
      <c r="C24895" s="13">
        <f t="shared" ca="1" si="1173"/>
        <v>1990.3206081100191</v>
      </c>
    </row>
    <row r="24896" spans="3:3">
      <c r="C24896" s="13">
        <f t="shared" ca="1" si="1173"/>
        <v>2000.4275729669885</v>
      </c>
    </row>
    <row r="24897" spans="3:3">
      <c r="C24897" s="13">
        <f t="shared" ca="1" si="1173"/>
        <v>1988.9977130544087</v>
      </c>
    </row>
    <row r="24898" spans="3:3">
      <c r="C24898" s="13">
        <f t="shared" ca="1" si="1173"/>
        <v>1993.5151428601821</v>
      </c>
    </row>
    <row r="24899" spans="3:3">
      <c r="C24899" s="13">
        <f t="shared" ca="1" si="1173"/>
        <v>2005.7450801155335</v>
      </c>
    </row>
    <row r="24900" spans="3:3">
      <c r="C24900" s="13">
        <f t="shared" ca="1" si="1173"/>
        <v>1999.3981040271874</v>
      </c>
    </row>
    <row r="24901" spans="3:3">
      <c r="C24901" s="13">
        <f t="shared" ca="1" si="1173"/>
        <v>2006.3147616137587</v>
      </c>
    </row>
    <row r="24902" spans="3:3">
      <c r="C24902" s="13">
        <f t="shared" ca="1" si="1173"/>
        <v>1997.1199617650277</v>
      </c>
    </row>
    <row r="24903" spans="3:3">
      <c r="C24903" s="13">
        <f t="shared" ca="1" si="1173"/>
        <v>2010.0832507196114</v>
      </c>
    </row>
    <row r="24904" spans="3:3">
      <c r="C24904" s="13">
        <f t="shared" ca="1" si="1173"/>
        <v>2007.8205091386294</v>
      </c>
    </row>
    <row r="24905" spans="3:3">
      <c r="C24905" s="13">
        <f t="shared" ca="1" si="1173"/>
        <v>2003.1069232472719</v>
      </c>
    </row>
    <row r="24906" spans="3:3">
      <c r="C24906" s="13">
        <f t="shared" ca="1" si="1173"/>
        <v>1999.8182900580309</v>
      </c>
    </row>
    <row r="24907" spans="3:3">
      <c r="C24907" s="13">
        <f t="shared" ca="1" si="1173"/>
        <v>1990.9453084555307</v>
      </c>
    </row>
    <row r="24908" spans="3:3">
      <c r="C24908" s="13">
        <f t="shared" ca="1" si="1173"/>
        <v>2001.5572827529752</v>
      </c>
    </row>
    <row r="24909" spans="3:3">
      <c r="C24909" s="13">
        <f t="shared" ca="1" si="1173"/>
        <v>1991.512162891155</v>
      </c>
    </row>
    <row r="24910" spans="3:3">
      <c r="C24910" s="13">
        <f t="shared" ca="1" si="1173"/>
        <v>2008.9495139111943</v>
      </c>
    </row>
    <row r="24911" spans="3:3">
      <c r="C24911" s="13">
        <f t="shared" ca="1" si="1173"/>
        <v>2006.416890418142</v>
      </c>
    </row>
    <row r="24912" spans="3:3">
      <c r="C24912" s="13">
        <f t="shared" ca="1" si="1173"/>
        <v>2007.6249061748481</v>
      </c>
    </row>
    <row r="24913" spans="3:3">
      <c r="C24913" s="13">
        <f t="shared" ca="1" si="1173"/>
        <v>2016.1702315482596</v>
      </c>
    </row>
    <row r="24914" spans="3:3">
      <c r="C24914" s="13">
        <f t="shared" ca="1" si="1173"/>
        <v>1992.3464828688843</v>
      </c>
    </row>
    <row r="24915" spans="3:3">
      <c r="C24915" s="13">
        <f t="shared" ca="1" si="1173"/>
        <v>1993.4744916026002</v>
      </c>
    </row>
    <row r="24916" spans="3:3">
      <c r="C24916" s="13">
        <f t="shared" ca="1" si="1173"/>
        <v>1983.5731921823854</v>
      </c>
    </row>
    <row r="24917" spans="3:3">
      <c r="C24917" s="13">
        <f t="shared" ca="1" si="1173"/>
        <v>2002.2688706329061</v>
      </c>
    </row>
    <row r="24918" spans="3:3">
      <c r="C24918" s="13">
        <f t="shared" ca="1" si="1173"/>
        <v>2001.5610131228266</v>
      </c>
    </row>
    <row r="24919" spans="3:3">
      <c r="C24919" s="13">
        <f t="shared" ca="1" si="1173"/>
        <v>2000.0855865117305</v>
      </c>
    </row>
    <row r="24920" spans="3:3">
      <c r="C24920" s="13">
        <f t="shared" ref="C24920:C24983" ca="1" si="1174">NORMINV(RAND(),$D$3,$G$3)</f>
        <v>2013.2999102302438</v>
      </c>
    </row>
    <row r="24921" spans="3:3">
      <c r="C24921" s="13">
        <f t="shared" ca="1" si="1174"/>
        <v>2000.7665840172203</v>
      </c>
    </row>
    <row r="24922" spans="3:3">
      <c r="C24922" s="13">
        <f t="shared" ca="1" si="1174"/>
        <v>2009.5860655998003</v>
      </c>
    </row>
    <row r="24923" spans="3:3">
      <c r="C24923" s="13">
        <f t="shared" ca="1" si="1174"/>
        <v>1958.0133264335466</v>
      </c>
    </row>
    <row r="24924" spans="3:3">
      <c r="C24924" s="13">
        <f t="shared" ca="1" si="1174"/>
        <v>2006.9969153611521</v>
      </c>
    </row>
    <row r="24925" spans="3:3">
      <c r="C24925" s="13">
        <f t="shared" ca="1" si="1174"/>
        <v>2011.227285102017</v>
      </c>
    </row>
    <row r="24926" spans="3:3">
      <c r="C24926" s="13">
        <f t="shared" ca="1" si="1174"/>
        <v>2003.8180546950227</v>
      </c>
    </row>
    <row r="24927" spans="3:3">
      <c r="C24927" s="13">
        <f t="shared" ca="1" si="1174"/>
        <v>2021.2341850780933</v>
      </c>
    </row>
    <row r="24928" spans="3:3">
      <c r="C24928" s="13">
        <f t="shared" ca="1" si="1174"/>
        <v>1993.5314141891722</v>
      </c>
    </row>
    <row r="24929" spans="3:3">
      <c r="C24929" s="13">
        <f t="shared" ca="1" si="1174"/>
        <v>2000.3683517371096</v>
      </c>
    </row>
    <row r="24930" spans="3:3">
      <c r="C24930" s="13">
        <f t="shared" ca="1" si="1174"/>
        <v>1985.118435805367</v>
      </c>
    </row>
    <row r="24931" spans="3:3">
      <c r="C24931" s="13">
        <f t="shared" ca="1" si="1174"/>
        <v>1991.3574302267743</v>
      </c>
    </row>
    <row r="24932" spans="3:3">
      <c r="C24932" s="13">
        <f t="shared" ca="1" si="1174"/>
        <v>2003.071059480257</v>
      </c>
    </row>
    <row r="24933" spans="3:3">
      <c r="C24933" s="13">
        <f t="shared" ca="1" si="1174"/>
        <v>2005.3220043374365</v>
      </c>
    </row>
    <row r="24934" spans="3:3">
      <c r="C24934" s="13">
        <f t="shared" ca="1" si="1174"/>
        <v>2002.7833075589758</v>
      </c>
    </row>
    <row r="24935" spans="3:3">
      <c r="C24935" s="13">
        <f t="shared" ca="1" si="1174"/>
        <v>1995.7988840605506</v>
      </c>
    </row>
    <row r="24936" spans="3:3">
      <c r="C24936" s="13">
        <f t="shared" ca="1" si="1174"/>
        <v>1991.7731406724311</v>
      </c>
    </row>
    <row r="24937" spans="3:3">
      <c r="C24937" s="13">
        <f t="shared" ca="1" si="1174"/>
        <v>2006.670097063427</v>
      </c>
    </row>
    <row r="24938" spans="3:3">
      <c r="C24938" s="13">
        <f t="shared" ca="1" si="1174"/>
        <v>1980.2726432172194</v>
      </c>
    </row>
    <row r="24939" spans="3:3">
      <c r="C24939" s="13">
        <f t="shared" ca="1" si="1174"/>
        <v>1990.6634382309574</v>
      </c>
    </row>
    <row r="24940" spans="3:3">
      <c r="C24940" s="13">
        <f t="shared" ca="1" si="1174"/>
        <v>1994.8306726493124</v>
      </c>
    </row>
    <row r="24941" spans="3:3">
      <c r="C24941" s="13">
        <f t="shared" ca="1" si="1174"/>
        <v>1985.5462121724552</v>
      </c>
    </row>
    <row r="24942" spans="3:3">
      <c r="C24942" s="13">
        <f t="shared" ca="1" si="1174"/>
        <v>2009.7511979956887</v>
      </c>
    </row>
    <row r="24943" spans="3:3">
      <c r="C24943" s="13">
        <f t="shared" ca="1" si="1174"/>
        <v>2030.4158709053834</v>
      </c>
    </row>
    <row r="24944" spans="3:3">
      <c r="C24944" s="13">
        <f t="shared" ca="1" si="1174"/>
        <v>2005.4555615830889</v>
      </c>
    </row>
    <row r="24945" spans="3:3">
      <c r="C24945" s="13">
        <f t="shared" ca="1" si="1174"/>
        <v>1992.3661281755205</v>
      </c>
    </row>
    <row r="24946" spans="3:3">
      <c r="C24946" s="13">
        <f t="shared" ca="1" si="1174"/>
        <v>2000.1213689546737</v>
      </c>
    </row>
    <row r="24947" spans="3:3">
      <c r="C24947" s="13">
        <f t="shared" ca="1" si="1174"/>
        <v>2005.0706467981893</v>
      </c>
    </row>
    <row r="24948" spans="3:3">
      <c r="C24948" s="13">
        <f t="shared" ca="1" si="1174"/>
        <v>2008.7739875323182</v>
      </c>
    </row>
    <row r="24949" spans="3:3">
      <c r="C24949" s="13">
        <f t="shared" ca="1" si="1174"/>
        <v>2009.6335461545307</v>
      </c>
    </row>
    <row r="24950" spans="3:3">
      <c r="C24950" s="13">
        <f t="shared" ca="1" si="1174"/>
        <v>1994.6015136972017</v>
      </c>
    </row>
    <row r="24951" spans="3:3">
      <c r="C24951" s="13">
        <f t="shared" ca="1" si="1174"/>
        <v>1989.2514107413976</v>
      </c>
    </row>
    <row r="24952" spans="3:3">
      <c r="C24952" s="13">
        <f t="shared" ca="1" si="1174"/>
        <v>1994.2349249569943</v>
      </c>
    </row>
    <row r="24953" spans="3:3">
      <c r="C24953" s="13">
        <f t="shared" ca="1" si="1174"/>
        <v>2004.8109586188627</v>
      </c>
    </row>
    <row r="24954" spans="3:3">
      <c r="C24954" s="13">
        <f t="shared" ca="1" si="1174"/>
        <v>2017.4323792803593</v>
      </c>
    </row>
    <row r="24955" spans="3:3">
      <c r="C24955" s="13">
        <f t="shared" ca="1" si="1174"/>
        <v>2004.9476418645108</v>
      </c>
    </row>
    <row r="24956" spans="3:3">
      <c r="C24956" s="13">
        <f t="shared" ca="1" si="1174"/>
        <v>2002.4724690416824</v>
      </c>
    </row>
    <row r="24957" spans="3:3">
      <c r="C24957" s="13">
        <f t="shared" ca="1" si="1174"/>
        <v>2018.1673737652993</v>
      </c>
    </row>
    <row r="24958" spans="3:3">
      <c r="C24958" s="13">
        <f t="shared" ca="1" si="1174"/>
        <v>2002.5241849489723</v>
      </c>
    </row>
    <row r="24959" spans="3:3">
      <c r="C24959" s="13">
        <f t="shared" ca="1" si="1174"/>
        <v>2002.6536852327881</v>
      </c>
    </row>
    <row r="24960" spans="3:3">
      <c r="C24960" s="13">
        <f t="shared" ca="1" si="1174"/>
        <v>1996.6588636979293</v>
      </c>
    </row>
    <row r="24961" spans="3:3">
      <c r="C24961" s="13">
        <f t="shared" ca="1" si="1174"/>
        <v>1982.8822064125136</v>
      </c>
    </row>
    <row r="24962" spans="3:3">
      <c r="C24962" s="13">
        <f t="shared" ca="1" si="1174"/>
        <v>2024.2953226015698</v>
      </c>
    </row>
    <row r="24963" spans="3:3">
      <c r="C24963" s="13">
        <f t="shared" ca="1" si="1174"/>
        <v>1981.9931450803745</v>
      </c>
    </row>
    <row r="24964" spans="3:3">
      <c r="C24964" s="13">
        <f t="shared" ca="1" si="1174"/>
        <v>1987.6140816778709</v>
      </c>
    </row>
    <row r="24965" spans="3:3">
      <c r="C24965" s="13">
        <f t="shared" ca="1" si="1174"/>
        <v>1984.4097445915368</v>
      </c>
    </row>
    <row r="24966" spans="3:3">
      <c r="C24966" s="13">
        <f t="shared" ca="1" si="1174"/>
        <v>2011.575502185068</v>
      </c>
    </row>
    <row r="24967" spans="3:3">
      <c r="C24967" s="13">
        <f t="shared" ca="1" si="1174"/>
        <v>2020.4290346542252</v>
      </c>
    </row>
    <row r="24968" spans="3:3">
      <c r="C24968" s="13">
        <f t="shared" ca="1" si="1174"/>
        <v>2009.3327474034029</v>
      </c>
    </row>
    <row r="24969" spans="3:3">
      <c r="C24969" s="13">
        <f t="shared" ca="1" si="1174"/>
        <v>2021.8177860823166</v>
      </c>
    </row>
    <row r="24970" spans="3:3">
      <c r="C24970" s="13">
        <f t="shared" ca="1" si="1174"/>
        <v>1999.3528386490839</v>
      </c>
    </row>
    <row r="24971" spans="3:3">
      <c r="C24971" s="13">
        <f t="shared" ca="1" si="1174"/>
        <v>1996.928514569546</v>
      </c>
    </row>
    <row r="24972" spans="3:3">
      <c r="C24972" s="13">
        <f t="shared" ca="1" si="1174"/>
        <v>1975.9867754809284</v>
      </c>
    </row>
    <row r="24973" spans="3:3">
      <c r="C24973" s="13">
        <f t="shared" ca="1" si="1174"/>
        <v>1991.6655625931842</v>
      </c>
    </row>
    <row r="24974" spans="3:3">
      <c r="C24974" s="13">
        <f t="shared" ca="1" si="1174"/>
        <v>2006.573312769443</v>
      </c>
    </row>
    <row r="24975" spans="3:3">
      <c r="C24975" s="13">
        <f t="shared" ca="1" si="1174"/>
        <v>2009.4669148815615</v>
      </c>
    </row>
    <row r="24976" spans="3:3">
      <c r="C24976" s="13">
        <f t="shared" ca="1" si="1174"/>
        <v>2018.0928599491658</v>
      </c>
    </row>
    <row r="24977" spans="3:3">
      <c r="C24977" s="13">
        <f t="shared" ca="1" si="1174"/>
        <v>2001.9137312454463</v>
      </c>
    </row>
    <row r="24978" spans="3:3">
      <c r="C24978" s="13">
        <f t="shared" ca="1" si="1174"/>
        <v>2009.5991006799629</v>
      </c>
    </row>
    <row r="24979" spans="3:3">
      <c r="C24979" s="13">
        <f t="shared" ca="1" si="1174"/>
        <v>2002.6406850070821</v>
      </c>
    </row>
    <row r="24980" spans="3:3">
      <c r="C24980" s="13">
        <f t="shared" ca="1" si="1174"/>
        <v>1986.5445615317358</v>
      </c>
    </row>
    <row r="24981" spans="3:3">
      <c r="C24981" s="13">
        <f t="shared" ca="1" si="1174"/>
        <v>2017.2969643354959</v>
      </c>
    </row>
    <row r="24982" spans="3:3">
      <c r="C24982" s="13">
        <f t="shared" ca="1" si="1174"/>
        <v>2005.7786742816088</v>
      </c>
    </row>
    <row r="24983" spans="3:3">
      <c r="C24983" s="13">
        <f t="shared" ca="1" si="1174"/>
        <v>1990.7521467419595</v>
      </c>
    </row>
    <row r="24984" spans="3:3">
      <c r="C24984" s="13">
        <f t="shared" ref="C24984:C25047" ca="1" si="1175">NORMINV(RAND(),$D$3,$G$3)</f>
        <v>2015.4973641926656</v>
      </c>
    </row>
    <row r="24985" spans="3:3">
      <c r="C24985" s="13">
        <f t="shared" ca="1" si="1175"/>
        <v>1989.0126463100737</v>
      </c>
    </row>
    <row r="24986" spans="3:3">
      <c r="C24986" s="13">
        <f t="shared" ca="1" si="1175"/>
        <v>1984.1289993449618</v>
      </c>
    </row>
    <row r="24987" spans="3:3">
      <c r="C24987" s="13">
        <f t="shared" ca="1" si="1175"/>
        <v>1983.4803336928903</v>
      </c>
    </row>
    <row r="24988" spans="3:3">
      <c r="C24988" s="13">
        <f t="shared" ca="1" si="1175"/>
        <v>1996.437091109123</v>
      </c>
    </row>
    <row r="24989" spans="3:3">
      <c r="C24989" s="13">
        <f t="shared" ca="1" si="1175"/>
        <v>2008.5090166117902</v>
      </c>
    </row>
    <row r="24990" spans="3:3">
      <c r="C24990" s="13">
        <f t="shared" ca="1" si="1175"/>
        <v>2011.3726305762893</v>
      </c>
    </row>
    <row r="24991" spans="3:3">
      <c r="C24991" s="13">
        <f t="shared" ca="1" si="1175"/>
        <v>2011.3709378462725</v>
      </c>
    </row>
    <row r="24992" spans="3:3">
      <c r="C24992" s="13">
        <f t="shared" ca="1" si="1175"/>
        <v>1985.6685441407094</v>
      </c>
    </row>
    <row r="24993" spans="3:3">
      <c r="C24993" s="13">
        <f t="shared" ca="1" si="1175"/>
        <v>1993.3453838302753</v>
      </c>
    </row>
    <row r="24994" spans="3:3">
      <c r="C24994" s="13">
        <f t="shared" ca="1" si="1175"/>
        <v>1992.1602515927382</v>
      </c>
    </row>
    <row r="24995" spans="3:3">
      <c r="C24995" s="13">
        <f t="shared" ca="1" si="1175"/>
        <v>1993.4231701126992</v>
      </c>
    </row>
    <row r="24996" spans="3:3">
      <c r="C24996" s="13">
        <f t="shared" ca="1" si="1175"/>
        <v>1991.8553521214385</v>
      </c>
    </row>
    <row r="24997" spans="3:3">
      <c r="C24997" s="13">
        <f t="shared" ca="1" si="1175"/>
        <v>1996.1997267295562</v>
      </c>
    </row>
    <row r="24998" spans="3:3">
      <c r="C24998" s="13">
        <f t="shared" ca="1" si="1175"/>
        <v>2009.2266942546305</v>
      </c>
    </row>
    <row r="24999" spans="3:3">
      <c r="C24999" s="13">
        <f t="shared" ca="1" si="1175"/>
        <v>1975.5339885376643</v>
      </c>
    </row>
    <row r="25000" spans="3:3">
      <c r="C25000" s="13">
        <f t="shared" ca="1" si="1175"/>
        <v>1992.1267830275028</v>
      </c>
    </row>
    <row r="25001" spans="3:3">
      <c r="C25001" s="13">
        <f t="shared" ca="1" si="1175"/>
        <v>2005.9887874828582</v>
      </c>
    </row>
    <row r="25002" spans="3:3">
      <c r="C25002" s="13">
        <f t="shared" ca="1" si="1175"/>
        <v>1984.8884077623195</v>
      </c>
    </row>
    <row r="25003" spans="3:3">
      <c r="C25003" s="13">
        <f t="shared" ca="1" si="1175"/>
        <v>1982.8187627754298</v>
      </c>
    </row>
    <row r="25004" spans="3:3">
      <c r="C25004" s="13">
        <f t="shared" ca="1" si="1175"/>
        <v>2003.1027828958117</v>
      </c>
    </row>
    <row r="25005" spans="3:3">
      <c r="C25005" s="13">
        <f t="shared" ca="1" si="1175"/>
        <v>2011.0018689822978</v>
      </c>
    </row>
    <row r="25006" spans="3:3">
      <c r="C25006" s="13">
        <f t="shared" ca="1" si="1175"/>
        <v>2012.826409915891</v>
      </c>
    </row>
    <row r="25007" spans="3:3">
      <c r="C25007" s="13">
        <f t="shared" ca="1" si="1175"/>
        <v>2012.8182013006297</v>
      </c>
    </row>
    <row r="25008" spans="3:3">
      <c r="C25008" s="13">
        <f t="shared" ca="1" si="1175"/>
        <v>1989.31007742511</v>
      </c>
    </row>
    <row r="25009" spans="3:3">
      <c r="C25009" s="13">
        <f t="shared" ca="1" si="1175"/>
        <v>1993.5073662222767</v>
      </c>
    </row>
    <row r="25010" spans="3:3">
      <c r="C25010" s="13">
        <f t="shared" ca="1" si="1175"/>
        <v>1998.8922709135202</v>
      </c>
    </row>
    <row r="25011" spans="3:3">
      <c r="C25011" s="13">
        <f t="shared" ca="1" si="1175"/>
        <v>1984.9911452002195</v>
      </c>
    </row>
    <row r="25012" spans="3:3">
      <c r="C25012" s="13">
        <f t="shared" ca="1" si="1175"/>
        <v>1999.6847985927709</v>
      </c>
    </row>
    <row r="25013" spans="3:3">
      <c r="C25013" s="13">
        <f t="shared" ca="1" si="1175"/>
        <v>1986.3477281129803</v>
      </c>
    </row>
    <row r="25014" spans="3:3">
      <c r="C25014" s="13">
        <f t="shared" ca="1" si="1175"/>
        <v>2003.9893744194587</v>
      </c>
    </row>
    <row r="25015" spans="3:3">
      <c r="C25015" s="13">
        <f t="shared" ca="1" si="1175"/>
        <v>2004.0670976354818</v>
      </c>
    </row>
    <row r="25016" spans="3:3">
      <c r="C25016" s="13">
        <f t="shared" ca="1" si="1175"/>
        <v>1996.6165499008036</v>
      </c>
    </row>
    <row r="25017" spans="3:3">
      <c r="C25017" s="13">
        <f t="shared" ca="1" si="1175"/>
        <v>2007.7030089199943</v>
      </c>
    </row>
    <row r="25018" spans="3:3">
      <c r="C25018" s="13">
        <f t="shared" ca="1" si="1175"/>
        <v>2008.9182569652899</v>
      </c>
    </row>
    <row r="25019" spans="3:3">
      <c r="C25019" s="13">
        <f t="shared" ca="1" si="1175"/>
        <v>1999.7619708018949</v>
      </c>
    </row>
    <row r="25020" spans="3:3">
      <c r="C25020" s="13">
        <f t="shared" ca="1" si="1175"/>
        <v>1999.6007563614435</v>
      </c>
    </row>
    <row r="25021" spans="3:3">
      <c r="C25021" s="13">
        <f t="shared" ca="1" si="1175"/>
        <v>1997.6054363030796</v>
      </c>
    </row>
    <row r="25022" spans="3:3">
      <c r="C25022" s="13">
        <f t="shared" ca="1" si="1175"/>
        <v>1997.6873329268285</v>
      </c>
    </row>
    <row r="25023" spans="3:3">
      <c r="C25023" s="13">
        <f t="shared" ca="1" si="1175"/>
        <v>1977.7547404497811</v>
      </c>
    </row>
    <row r="25024" spans="3:3">
      <c r="C25024" s="13">
        <f t="shared" ca="1" si="1175"/>
        <v>2006.7410097949489</v>
      </c>
    </row>
    <row r="25025" spans="3:3">
      <c r="C25025" s="13">
        <f t="shared" ca="1" si="1175"/>
        <v>1990.1747625878479</v>
      </c>
    </row>
    <row r="25026" spans="3:3">
      <c r="C25026" s="13">
        <f t="shared" ca="1" si="1175"/>
        <v>2000.050134442648</v>
      </c>
    </row>
    <row r="25027" spans="3:3">
      <c r="C25027" s="13">
        <f t="shared" ca="1" si="1175"/>
        <v>2013.9167372329002</v>
      </c>
    </row>
    <row r="25028" spans="3:3">
      <c r="C25028" s="13">
        <f t="shared" ca="1" si="1175"/>
        <v>1991.642024115642</v>
      </c>
    </row>
    <row r="25029" spans="3:3">
      <c r="C25029" s="13">
        <f t="shared" ca="1" si="1175"/>
        <v>1997.745124274719</v>
      </c>
    </row>
    <row r="25030" spans="3:3">
      <c r="C25030" s="13">
        <f t="shared" ca="1" si="1175"/>
        <v>2007.793698486033</v>
      </c>
    </row>
    <row r="25031" spans="3:3">
      <c r="C25031" s="13">
        <f t="shared" ca="1" si="1175"/>
        <v>1993.6588138233026</v>
      </c>
    </row>
    <row r="25032" spans="3:3">
      <c r="C25032" s="13">
        <f t="shared" ca="1" si="1175"/>
        <v>2025.8295290145561</v>
      </c>
    </row>
    <row r="25033" spans="3:3">
      <c r="C25033" s="13">
        <f t="shared" ca="1" si="1175"/>
        <v>1993.7680603630577</v>
      </c>
    </row>
    <row r="25034" spans="3:3">
      <c r="C25034" s="13">
        <f t="shared" ca="1" si="1175"/>
        <v>2004.7220563856449</v>
      </c>
    </row>
    <row r="25035" spans="3:3">
      <c r="C25035" s="13">
        <f t="shared" ca="1" si="1175"/>
        <v>1983.6425174603226</v>
      </c>
    </row>
    <row r="25036" spans="3:3">
      <c r="C25036" s="13">
        <f t="shared" ca="1" si="1175"/>
        <v>1994.2984801787609</v>
      </c>
    </row>
    <row r="25037" spans="3:3">
      <c r="C25037" s="13">
        <f t="shared" ca="1" si="1175"/>
        <v>1991.5464493084644</v>
      </c>
    </row>
    <row r="25038" spans="3:3">
      <c r="C25038" s="13">
        <f t="shared" ca="1" si="1175"/>
        <v>1975.7563818453216</v>
      </c>
    </row>
    <row r="25039" spans="3:3">
      <c r="C25039" s="13">
        <f t="shared" ca="1" si="1175"/>
        <v>2000.1231755603883</v>
      </c>
    </row>
    <row r="25040" spans="3:3">
      <c r="C25040" s="13">
        <f t="shared" ca="1" si="1175"/>
        <v>2010.5015874741819</v>
      </c>
    </row>
    <row r="25041" spans="3:3">
      <c r="C25041" s="13">
        <f t="shared" ca="1" si="1175"/>
        <v>1985.9413323083168</v>
      </c>
    </row>
    <row r="25042" spans="3:3">
      <c r="C25042" s="13">
        <f t="shared" ca="1" si="1175"/>
        <v>2009.5150584946823</v>
      </c>
    </row>
    <row r="25043" spans="3:3">
      <c r="C25043" s="13">
        <f t="shared" ca="1" si="1175"/>
        <v>1998.4646871355919</v>
      </c>
    </row>
    <row r="25044" spans="3:3">
      <c r="C25044" s="13">
        <f t="shared" ca="1" si="1175"/>
        <v>1997.9305057384443</v>
      </c>
    </row>
    <row r="25045" spans="3:3">
      <c r="C25045" s="13">
        <f t="shared" ca="1" si="1175"/>
        <v>1996.191340228839</v>
      </c>
    </row>
    <row r="25046" spans="3:3">
      <c r="C25046" s="13">
        <f t="shared" ca="1" si="1175"/>
        <v>1992.7535788227951</v>
      </c>
    </row>
    <row r="25047" spans="3:3">
      <c r="C25047" s="13">
        <f t="shared" ca="1" si="1175"/>
        <v>2001.0115569198169</v>
      </c>
    </row>
    <row r="25048" spans="3:3">
      <c r="C25048" s="13">
        <f t="shared" ref="C25048:C25111" ca="1" si="1176">NORMINV(RAND(),$D$3,$G$3)</f>
        <v>2001.3077232483035</v>
      </c>
    </row>
    <row r="25049" spans="3:3">
      <c r="C25049" s="13">
        <f t="shared" ca="1" si="1176"/>
        <v>2015.6493687205768</v>
      </c>
    </row>
    <row r="25050" spans="3:3">
      <c r="C25050" s="13">
        <f t="shared" ca="1" si="1176"/>
        <v>1996.2265443797837</v>
      </c>
    </row>
    <row r="25051" spans="3:3">
      <c r="C25051" s="13">
        <f t="shared" ca="1" si="1176"/>
        <v>1990.6819829366364</v>
      </c>
    </row>
    <row r="25052" spans="3:3">
      <c r="C25052" s="13">
        <f t="shared" ca="1" si="1176"/>
        <v>2011.463046706685</v>
      </c>
    </row>
    <row r="25053" spans="3:3">
      <c r="C25053" s="13">
        <f t="shared" ca="1" si="1176"/>
        <v>1997.9415282053728</v>
      </c>
    </row>
    <row r="25054" spans="3:3">
      <c r="C25054" s="13">
        <f t="shared" ca="1" si="1176"/>
        <v>1994.4615917015979</v>
      </c>
    </row>
    <row r="25055" spans="3:3">
      <c r="C25055" s="13">
        <f t="shared" ca="1" si="1176"/>
        <v>1993.6575769488861</v>
      </c>
    </row>
    <row r="25056" spans="3:3">
      <c r="C25056" s="13">
        <f t="shared" ca="1" si="1176"/>
        <v>1992.9074120184712</v>
      </c>
    </row>
    <row r="25057" spans="3:3">
      <c r="C25057" s="13">
        <f t="shared" ca="1" si="1176"/>
        <v>2005.2002262973383</v>
      </c>
    </row>
    <row r="25058" spans="3:3">
      <c r="C25058" s="13">
        <f t="shared" ca="1" si="1176"/>
        <v>1989.4312415499458</v>
      </c>
    </row>
    <row r="25059" spans="3:3">
      <c r="C25059" s="13">
        <f t="shared" ca="1" si="1176"/>
        <v>1983.8315424113862</v>
      </c>
    </row>
    <row r="25060" spans="3:3">
      <c r="C25060" s="13">
        <f t="shared" ca="1" si="1176"/>
        <v>2012.7011731910929</v>
      </c>
    </row>
    <row r="25061" spans="3:3">
      <c r="C25061" s="13">
        <f t="shared" ca="1" si="1176"/>
        <v>2018.0051213400536</v>
      </c>
    </row>
    <row r="25062" spans="3:3">
      <c r="C25062" s="13">
        <f t="shared" ca="1" si="1176"/>
        <v>1999.4072836183309</v>
      </c>
    </row>
    <row r="25063" spans="3:3">
      <c r="C25063" s="13">
        <f t="shared" ca="1" si="1176"/>
        <v>2015.3909911474532</v>
      </c>
    </row>
    <row r="25064" spans="3:3">
      <c r="C25064" s="13">
        <f t="shared" ca="1" si="1176"/>
        <v>1991.9226619178389</v>
      </c>
    </row>
    <row r="25065" spans="3:3">
      <c r="C25065" s="13">
        <f t="shared" ca="1" si="1176"/>
        <v>2006.0923563706804</v>
      </c>
    </row>
    <row r="25066" spans="3:3">
      <c r="C25066" s="13">
        <f t="shared" ca="1" si="1176"/>
        <v>1982.4723655123632</v>
      </c>
    </row>
    <row r="25067" spans="3:3">
      <c r="C25067" s="13">
        <f t="shared" ca="1" si="1176"/>
        <v>2009.4201079159423</v>
      </c>
    </row>
    <row r="25068" spans="3:3">
      <c r="C25068" s="13">
        <f t="shared" ca="1" si="1176"/>
        <v>1992.7047864798262</v>
      </c>
    </row>
    <row r="25069" spans="3:3">
      <c r="C25069" s="13">
        <f t="shared" ca="1" si="1176"/>
        <v>2008.6673730813673</v>
      </c>
    </row>
    <row r="25070" spans="3:3">
      <c r="C25070" s="13">
        <f t="shared" ca="1" si="1176"/>
        <v>2006.8810666532052</v>
      </c>
    </row>
    <row r="25071" spans="3:3">
      <c r="C25071" s="13">
        <f t="shared" ca="1" si="1176"/>
        <v>1984.6248994491502</v>
      </c>
    </row>
    <row r="25072" spans="3:3">
      <c r="C25072" s="13">
        <f t="shared" ca="1" si="1176"/>
        <v>2008.2426937247942</v>
      </c>
    </row>
    <row r="25073" spans="3:3">
      <c r="C25073" s="13">
        <f t="shared" ca="1" si="1176"/>
        <v>1991.8775116726154</v>
      </c>
    </row>
    <row r="25074" spans="3:3">
      <c r="C25074" s="13">
        <f t="shared" ca="1" si="1176"/>
        <v>1990.1564043701055</v>
      </c>
    </row>
    <row r="25075" spans="3:3">
      <c r="C25075" s="13">
        <f t="shared" ca="1" si="1176"/>
        <v>2005.1414587230627</v>
      </c>
    </row>
    <row r="25076" spans="3:3">
      <c r="C25076" s="13">
        <f t="shared" ca="1" si="1176"/>
        <v>1990.339434687671</v>
      </c>
    </row>
    <row r="25077" spans="3:3">
      <c r="C25077" s="13">
        <f t="shared" ca="1" si="1176"/>
        <v>1990.9833310173758</v>
      </c>
    </row>
    <row r="25078" spans="3:3">
      <c r="C25078" s="13">
        <f t="shared" ca="1" si="1176"/>
        <v>2000.0226837046364</v>
      </c>
    </row>
    <row r="25079" spans="3:3">
      <c r="C25079" s="13">
        <f t="shared" ca="1" si="1176"/>
        <v>2008.8979415816677</v>
      </c>
    </row>
    <row r="25080" spans="3:3">
      <c r="C25080" s="13">
        <f t="shared" ca="1" si="1176"/>
        <v>1981.3432226287798</v>
      </c>
    </row>
    <row r="25081" spans="3:3">
      <c r="C25081" s="13">
        <f t="shared" ca="1" si="1176"/>
        <v>1998.7003151916724</v>
      </c>
    </row>
    <row r="25082" spans="3:3">
      <c r="C25082" s="13">
        <f t="shared" ca="1" si="1176"/>
        <v>1997.392991664155</v>
      </c>
    </row>
    <row r="25083" spans="3:3">
      <c r="C25083" s="13">
        <f t="shared" ca="1" si="1176"/>
        <v>2001.8701969603974</v>
      </c>
    </row>
    <row r="25084" spans="3:3">
      <c r="C25084" s="13">
        <f t="shared" ca="1" si="1176"/>
        <v>1995.3789053440678</v>
      </c>
    </row>
    <row r="25085" spans="3:3">
      <c r="C25085" s="13">
        <f t="shared" ca="1" si="1176"/>
        <v>1994.9242395321503</v>
      </c>
    </row>
    <row r="25086" spans="3:3">
      <c r="C25086" s="13">
        <f t="shared" ca="1" si="1176"/>
        <v>1972.6332115129694</v>
      </c>
    </row>
    <row r="25087" spans="3:3">
      <c r="C25087" s="13">
        <f t="shared" ca="1" si="1176"/>
        <v>2014.1260514829303</v>
      </c>
    </row>
    <row r="25088" spans="3:3">
      <c r="C25088" s="13">
        <f t="shared" ca="1" si="1176"/>
        <v>1979.6178359721985</v>
      </c>
    </row>
    <row r="25089" spans="3:3">
      <c r="C25089" s="13">
        <f t="shared" ca="1" si="1176"/>
        <v>2013.0841514153576</v>
      </c>
    </row>
    <row r="25090" spans="3:3">
      <c r="C25090" s="13">
        <f t="shared" ca="1" si="1176"/>
        <v>2015.249168199781</v>
      </c>
    </row>
    <row r="25091" spans="3:3">
      <c r="C25091" s="13">
        <f t="shared" ca="1" si="1176"/>
        <v>1998.7724723169713</v>
      </c>
    </row>
    <row r="25092" spans="3:3">
      <c r="C25092" s="13">
        <f t="shared" ca="1" si="1176"/>
        <v>2020.5096353143281</v>
      </c>
    </row>
    <row r="25093" spans="3:3">
      <c r="C25093" s="13">
        <f t="shared" ca="1" si="1176"/>
        <v>2002.9660894400688</v>
      </c>
    </row>
    <row r="25094" spans="3:3">
      <c r="C25094" s="13">
        <f t="shared" ca="1" si="1176"/>
        <v>2015.397751951373</v>
      </c>
    </row>
    <row r="25095" spans="3:3">
      <c r="C25095" s="13">
        <f t="shared" ca="1" si="1176"/>
        <v>2009.2506832003655</v>
      </c>
    </row>
    <row r="25096" spans="3:3">
      <c r="C25096" s="13">
        <f t="shared" ca="1" si="1176"/>
        <v>2018.0114280036792</v>
      </c>
    </row>
    <row r="25097" spans="3:3">
      <c r="C25097" s="13">
        <f t="shared" ca="1" si="1176"/>
        <v>1989.0417059636022</v>
      </c>
    </row>
    <row r="25098" spans="3:3">
      <c r="C25098" s="13">
        <f t="shared" ca="1" si="1176"/>
        <v>1999.9156401714752</v>
      </c>
    </row>
    <row r="25099" spans="3:3">
      <c r="C25099" s="13">
        <f t="shared" ca="1" si="1176"/>
        <v>2002.3646801608907</v>
      </c>
    </row>
    <row r="25100" spans="3:3">
      <c r="C25100" s="13">
        <f t="shared" ca="1" si="1176"/>
        <v>1986.7502798547562</v>
      </c>
    </row>
    <row r="25101" spans="3:3">
      <c r="C25101" s="13">
        <f t="shared" ca="1" si="1176"/>
        <v>1984.9344352599437</v>
      </c>
    </row>
    <row r="25102" spans="3:3">
      <c r="C25102" s="13">
        <f t="shared" ca="1" si="1176"/>
        <v>1995.5112235883055</v>
      </c>
    </row>
    <row r="25103" spans="3:3">
      <c r="C25103" s="13">
        <f t="shared" ca="1" si="1176"/>
        <v>2011.7299250341059</v>
      </c>
    </row>
    <row r="25104" spans="3:3">
      <c r="C25104" s="13">
        <f t="shared" ca="1" si="1176"/>
        <v>2012.5398411963856</v>
      </c>
    </row>
    <row r="25105" spans="3:3">
      <c r="C25105" s="13">
        <f t="shared" ca="1" si="1176"/>
        <v>1991.7132767687099</v>
      </c>
    </row>
    <row r="25106" spans="3:3">
      <c r="C25106" s="13">
        <f t="shared" ca="1" si="1176"/>
        <v>1987.8190216540349</v>
      </c>
    </row>
    <row r="25107" spans="3:3">
      <c r="C25107" s="13">
        <f t="shared" ca="1" si="1176"/>
        <v>1975.0669353810558</v>
      </c>
    </row>
    <row r="25108" spans="3:3">
      <c r="C25108" s="13">
        <f t="shared" ca="1" si="1176"/>
        <v>1988.2272537722899</v>
      </c>
    </row>
    <row r="25109" spans="3:3">
      <c r="C25109" s="13">
        <f t="shared" ca="1" si="1176"/>
        <v>2014.2327665879802</v>
      </c>
    </row>
    <row r="25110" spans="3:3">
      <c r="C25110" s="13">
        <f t="shared" ca="1" si="1176"/>
        <v>2001.0548169434687</v>
      </c>
    </row>
    <row r="25111" spans="3:3">
      <c r="C25111" s="13">
        <f t="shared" ca="1" si="1176"/>
        <v>1991.5388104041269</v>
      </c>
    </row>
    <row r="25112" spans="3:3">
      <c r="C25112" s="13">
        <f t="shared" ref="C25112:C25175" ca="1" si="1177">NORMINV(RAND(),$D$3,$G$3)</f>
        <v>1996.4617335669548</v>
      </c>
    </row>
    <row r="25113" spans="3:3">
      <c r="C25113" s="13">
        <f t="shared" ca="1" si="1177"/>
        <v>1991.7893472691744</v>
      </c>
    </row>
    <row r="25114" spans="3:3">
      <c r="C25114" s="13">
        <f t="shared" ca="1" si="1177"/>
        <v>1995.968256356093</v>
      </c>
    </row>
    <row r="25115" spans="3:3">
      <c r="C25115" s="13">
        <f t="shared" ca="1" si="1177"/>
        <v>2004.2878638144718</v>
      </c>
    </row>
    <row r="25116" spans="3:3">
      <c r="C25116" s="13">
        <f t="shared" ca="1" si="1177"/>
        <v>2017.3848693854047</v>
      </c>
    </row>
    <row r="25117" spans="3:3">
      <c r="C25117" s="13">
        <f t="shared" ca="1" si="1177"/>
        <v>1993.9551210755492</v>
      </c>
    </row>
    <row r="25118" spans="3:3">
      <c r="C25118" s="13">
        <f t="shared" ca="1" si="1177"/>
        <v>1985.1959300654314</v>
      </c>
    </row>
    <row r="25119" spans="3:3">
      <c r="C25119" s="13">
        <f t="shared" ca="1" si="1177"/>
        <v>1976.1113995364624</v>
      </c>
    </row>
    <row r="25120" spans="3:3">
      <c r="C25120" s="13">
        <f t="shared" ca="1" si="1177"/>
        <v>2009.7143058280549</v>
      </c>
    </row>
    <row r="25121" spans="3:3">
      <c r="C25121" s="13">
        <f t="shared" ca="1" si="1177"/>
        <v>2002.0942834614721</v>
      </c>
    </row>
    <row r="25122" spans="3:3">
      <c r="C25122" s="13">
        <f t="shared" ca="1" si="1177"/>
        <v>2003.0243524156801</v>
      </c>
    </row>
    <row r="25123" spans="3:3">
      <c r="C25123" s="13">
        <f t="shared" ca="1" si="1177"/>
        <v>1984.1464823873523</v>
      </c>
    </row>
    <row r="25124" spans="3:3">
      <c r="C25124" s="13">
        <f t="shared" ca="1" si="1177"/>
        <v>2017.9849979462369</v>
      </c>
    </row>
    <row r="25125" spans="3:3">
      <c r="C25125" s="13">
        <f t="shared" ca="1" si="1177"/>
        <v>1999.3480546637977</v>
      </c>
    </row>
    <row r="25126" spans="3:3">
      <c r="C25126" s="13">
        <f t="shared" ca="1" si="1177"/>
        <v>2018.489151373537</v>
      </c>
    </row>
    <row r="25127" spans="3:3">
      <c r="C25127" s="13">
        <f t="shared" ca="1" si="1177"/>
        <v>2008.3703823616047</v>
      </c>
    </row>
    <row r="25128" spans="3:3">
      <c r="C25128" s="13">
        <f t="shared" ca="1" si="1177"/>
        <v>2006.8923855230037</v>
      </c>
    </row>
    <row r="25129" spans="3:3">
      <c r="C25129" s="13">
        <f t="shared" ca="1" si="1177"/>
        <v>1989.6296135723853</v>
      </c>
    </row>
    <row r="25130" spans="3:3">
      <c r="C25130" s="13">
        <f t="shared" ca="1" si="1177"/>
        <v>1992.4627006467967</v>
      </c>
    </row>
    <row r="25131" spans="3:3">
      <c r="C25131" s="13">
        <f t="shared" ca="1" si="1177"/>
        <v>1979.5490433678349</v>
      </c>
    </row>
    <row r="25132" spans="3:3">
      <c r="C25132" s="13">
        <f t="shared" ca="1" si="1177"/>
        <v>2009.0689912167466</v>
      </c>
    </row>
    <row r="25133" spans="3:3">
      <c r="C25133" s="13">
        <f t="shared" ca="1" si="1177"/>
        <v>2008.8060049241483</v>
      </c>
    </row>
    <row r="25134" spans="3:3">
      <c r="C25134" s="13">
        <f t="shared" ca="1" si="1177"/>
        <v>2009.7885160026699</v>
      </c>
    </row>
    <row r="25135" spans="3:3">
      <c r="C25135" s="13">
        <f t="shared" ca="1" si="1177"/>
        <v>2000.7863069300531</v>
      </c>
    </row>
    <row r="25136" spans="3:3">
      <c r="C25136" s="13">
        <f t="shared" ca="1" si="1177"/>
        <v>2002.4986459306178</v>
      </c>
    </row>
    <row r="25137" spans="3:3">
      <c r="C25137" s="13">
        <f t="shared" ca="1" si="1177"/>
        <v>2011.4077702539714</v>
      </c>
    </row>
    <row r="25138" spans="3:3">
      <c r="C25138" s="13">
        <f t="shared" ca="1" si="1177"/>
        <v>1991.5061627914683</v>
      </c>
    </row>
    <row r="25139" spans="3:3">
      <c r="C25139" s="13">
        <f t="shared" ca="1" si="1177"/>
        <v>1999.4540715129067</v>
      </c>
    </row>
    <row r="25140" spans="3:3">
      <c r="C25140" s="13">
        <f t="shared" ca="1" si="1177"/>
        <v>1987.7982182862797</v>
      </c>
    </row>
    <row r="25141" spans="3:3">
      <c r="C25141" s="13">
        <f t="shared" ca="1" si="1177"/>
        <v>2000.2541801352677</v>
      </c>
    </row>
    <row r="25142" spans="3:3">
      <c r="C25142" s="13">
        <f t="shared" ca="1" si="1177"/>
        <v>1995.3162001213136</v>
      </c>
    </row>
    <row r="25143" spans="3:3">
      <c r="C25143" s="13">
        <f t="shared" ca="1" si="1177"/>
        <v>2008.4165059762165</v>
      </c>
    </row>
    <row r="25144" spans="3:3">
      <c r="C25144" s="13">
        <f t="shared" ca="1" si="1177"/>
        <v>2001.7459443080274</v>
      </c>
    </row>
    <row r="25145" spans="3:3">
      <c r="C25145" s="13">
        <f t="shared" ca="1" si="1177"/>
        <v>1994.0883656983069</v>
      </c>
    </row>
    <row r="25146" spans="3:3">
      <c r="C25146" s="13">
        <f t="shared" ca="1" si="1177"/>
        <v>1994.918222385412</v>
      </c>
    </row>
    <row r="25147" spans="3:3">
      <c r="C25147" s="13">
        <f t="shared" ca="1" si="1177"/>
        <v>1997.4843678256714</v>
      </c>
    </row>
    <row r="25148" spans="3:3">
      <c r="C25148" s="13">
        <f t="shared" ca="1" si="1177"/>
        <v>2011.8643878547482</v>
      </c>
    </row>
    <row r="25149" spans="3:3">
      <c r="C25149" s="13">
        <f t="shared" ca="1" si="1177"/>
        <v>2013.8367887355719</v>
      </c>
    </row>
    <row r="25150" spans="3:3">
      <c r="C25150" s="13">
        <f t="shared" ca="1" si="1177"/>
        <v>1987.0186999848829</v>
      </c>
    </row>
    <row r="25151" spans="3:3">
      <c r="C25151" s="13">
        <f t="shared" ca="1" si="1177"/>
        <v>2007.5882796238986</v>
      </c>
    </row>
    <row r="25152" spans="3:3">
      <c r="C25152" s="13">
        <f t="shared" ca="1" si="1177"/>
        <v>2013.7238279289706</v>
      </c>
    </row>
    <row r="25153" spans="3:3">
      <c r="C25153" s="13">
        <f t="shared" ca="1" si="1177"/>
        <v>1995.5928425125335</v>
      </c>
    </row>
    <row r="25154" spans="3:3">
      <c r="C25154" s="13">
        <f t="shared" ca="1" si="1177"/>
        <v>1986.133940772949</v>
      </c>
    </row>
    <row r="25155" spans="3:3">
      <c r="C25155" s="13">
        <f t="shared" ca="1" si="1177"/>
        <v>1999.0576298884707</v>
      </c>
    </row>
    <row r="25156" spans="3:3">
      <c r="C25156" s="13">
        <f t="shared" ca="1" si="1177"/>
        <v>1991.8947099244588</v>
      </c>
    </row>
    <row r="25157" spans="3:3">
      <c r="C25157" s="13">
        <f t="shared" ca="1" si="1177"/>
        <v>1977.9031339924434</v>
      </c>
    </row>
    <row r="25158" spans="3:3">
      <c r="C25158" s="13">
        <f t="shared" ca="1" si="1177"/>
        <v>1992.710495853755</v>
      </c>
    </row>
    <row r="25159" spans="3:3">
      <c r="C25159" s="13">
        <f t="shared" ca="1" si="1177"/>
        <v>2009.9669088328096</v>
      </c>
    </row>
    <row r="25160" spans="3:3">
      <c r="C25160" s="13">
        <f t="shared" ca="1" si="1177"/>
        <v>2000.5183716918332</v>
      </c>
    </row>
    <row r="25161" spans="3:3">
      <c r="C25161" s="13">
        <f t="shared" ca="1" si="1177"/>
        <v>1986.6647057336695</v>
      </c>
    </row>
    <row r="25162" spans="3:3">
      <c r="C25162" s="13">
        <f t="shared" ca="1" si="1177"/>
        <v>2002.4690508785527</v>
      </c>
    </row>
    <row r="25163" spans="3:3">
      <c r="C25163" s="13">
        <f t="shared" ca="1" si="1177"/>
        <v>1985.6801151208731</v>
      </c>
    </row>
    <row r="25164" spans="3:3">
      <c r="C25164" s="13">
        <f t="shared" ca="1" si="1177"/>
        <v>2000.6394421536086</v>
      </c>
    </row>
    <row r="25165" spans="3:3">
      <c r="C25165" s="13">
        <f t="shared" ca="1" si="1177"/>
        <v>1990.9942387471704</v>
      </c>
    </row>
    <row r="25166" spans="3:3">
      <c r="C25166" s="13">
        <f t="shared" ca="1" si="1177"/>
        <v>2003.6370999116</v>
      </c>
    </row>
    <row r="25167" spans="3:3">
      <c r="C25167" s="13">
        <f t="shared" ca="1" si="1177"/>
        <v>2009.6920756181514</v>
      </c>
    </row>
    <row r="25168" spans="3:3">
      <c r="C25168" s="13">
        <f t="shared" ca="1" si="1177"/>
        <v>2011.3486430229341</v>
      </c>
    </row>
    <row r="25169" spans="3:3">
      <c r="C25169" s="13">
        <f t="shared" ca="1" si="1177"/>
        <v>2019.6325574118043</v>
      </c>
    </row>
    <row r="25170" spans="3:3">
      <c r="C25170" s="13">
        <f t="shared" ca="1" si="1177"/>
        <v>1974.9443132117315</v>
      </c>
    </row>
    <row r="25171" spans="3:3">
      <c r="C25171" s="13">
        <f t="shared" ca="1" si="1177"/>
        <v>1992.4855975606706</v>
      </c>
    </row>
    <row r="25172" spans="3:3">
      <c r="C25172" s="13">
        <f t="shared" ca="1" si="1177"/>
        <v>2018.5717874484683</v>
      </c>
    </row>
    <row r="25173" spans="3:3">
      <c r="C25173" s="13">
        <f t="shared" ca="1" si="1177"/>
        <v>2004.0816435227439</v>
      </c>
    </row>
    <row r="25174" spans="3:3">
      <c r="C25174" s="13">
        <f t="shared" ca="1" si="1177"/>
        <v>2006.4393316115734</v>
      </c>
    </row>
    <row r="25175" spans="3:3">
      <c r="C25175" s="13">
        <f t="shared" ca="1" si="1177"/>
        <v>1994.3595504024963</v>
      </c>
    </row>
    <row r="25176" spans="3:3">
      <c r="C25176" s="13">
        <f t="shared" ref="C25176:C25239" ca="1" si="1178">NORMINV(RAND(),$D$3,$G$3)</f>
        <v>1975.6438529602988</v>
      </c>
    </row>
    <row r="25177" spans="3:3">
      <c r="C25177" s="13">
        <f t="shared" ca="1" si="1178"/>
        <v>2000.4696017039867</v>
      </c>
    </row>
    <row r="25178" spans="3:3">
      <c r="C25178" s="13">
        <f t="shared" ca="1" si="1178"/>
        <v>2002.0278182374095</v>
      </c>
    </row>
    <row r="25179" spans="3:3">
      <c r="C25179" s="13">
        <f t="shared" ca="1" si="1178"/>
        <v>2002.812895512435</v>
      </c>
    </row>
    <row r="25180" spans="3:3">
      <c r="C25180" s="13">
        <f t="shared" ca="1" si="1178"/>
        <v>1998.8366386241833</v>
      </c>
    </row>
    <row r="25181" spans="3:3">
      <c r="C25181" s="13">
        <f t="shared" ca="1" si="1178"/>
        <v>1992.2324529874058</v>
      </c>
    </row>
    <row r="25182" spans="3:3">
      <c r="C25182" s="13">
        <f t="shared" ca="1" si="1178"/>
        <v>2003.1886511292107</v>
      </c>
    </row>
    <row r="25183" spans="3:3">
      <c r="C25183" s="13">
        <f t="shared" ca="1" si="1178"/>
        <v>2004.9787606766752</v>
      </c>
    </row>
    <row r="25184" spans="3:3">
      <c r="C25184" s="13">
        <f t="shared" ca="1" si="1178"/>
        <v>1997.3841274825345</v>
      </c>
    </row>
    <row r="25185" spans="3:3">
      <c r="C25185" s="13">
        <f t="shared" ca="1" si="1178"/>
        <v>1998.0810649456812</v>
      </c>
    </row>
    <row r="25186" spans="3:3">
      <c r="C25186" s="13">
        <f t="shared" ca="1" si="1178"/>
        <v>1990.5553257568038</v>
      </c>
    </row>
    <row r="25187" spans="3:3">
      <c r="C25187" s="13">
        <f t="shared" ca="1" si="1178"/>
        <v>1998.7977866978526</v>
      </c>
    </row>
    <row r="25188" spans="3:3">
      <c r="C25188" s="13">
        <f t="shared" ca="1" si="1178"/>
        <v>2002.980416178603</v>
      </c>
    </row>
    <row r="25189" spans="3:3">
      <c r="C25189" s="13">
        <f t="shared" ca="1" si="1178"/>
        <v>2007.5807225538915</v>
      </c>
    </row>
    <row r="25190" spans="3:3">
      <c r="C25190" s="13">
        <f t="shared" ca="1" si="1178"/>
        <v>2003.0304574939839</v>
      </c>
    </row>
    <row r="25191" spans="3:3">
      <c r="C25191" s="13">
        <f t="shared" ca="1" si="1178"/>
        <v>1993.182681888873</v>
      </c>
    </row>
    <row r="25192" spans="3:3">
      <c r="C25192" s="13">
        <f t="shared" ca="1" si="1178"/>
        <v>2014.6415385602547</v>
      </c>
    </row>
    <row r="25193" spans="3:3">
      <c r="C25193" s="13">
        <f t="shared" ca="1" si="1178"/>
        <v>2000.1766464070356</v>
      </c>
    </row>
    <row r="25194" spans="3:3">
      <c r="C25194" s="13">
        <f t="shared" ca="1" si="1178"/>
        <v>2004.1813809353255</v>
      </c>
    </row>
    <row r="25195" spans="3:3">
      <c r="C25195" s="13">
        <f t="shared" ca="1" si="1178"/>
        <v>1991.7148381492402</v>
      </c>
    </row>
    <row r="25196" spans="3:3">
      <c r="C25196" s="13">
        <f t="shared" ca="1" si="1178"/>
        <v>1994.8711431103218</v>
      </c>
    </row>
    <row r="25197" spans="3:3">
      <c r="C25197" s="13">
        <f t="shared" ca="1" si="1178"/>
        <v>1999.1933339544898</v>
      </c>
    </row>
    <row r="25198" spans="3:3">
      <c r="C25198" s="13">
        <f t="shared" ca="1" si="1178"/>
        <v>2000.3422905323464</v>
      </c>
    </row>
    <row r="25199" spans="3:3">
      <c r="C25199" s="13">
        <f t="shared" ca="1" si="1178"/>
        <v>2013.8432113145489</v>
      </c>
    </row>
    <row r="25200" spans="3:3">
      <c r="C25200" s="13">
        <f t="shared" ca="1" si="1178"/>
        <v>1983.9736294552144</v>
      </c>
    </row>
    <row r="25201" spans="3:3">
      <c r="C25201" s="13">
        <f t="shared" ca="1" si="1178"/>
        <v>2003.506924427563</v>
      </c>
    </row>
    <row r="25202" spans="3:3">
      <c r="C25202" s="13">
        <f t="shared" ca="1" si="1178"/>
        <v>1981.6491865208097</v>
      </c>
    </row>
    <row r="25203" spans="3:3">
      <c r="C25203" s="13">
        <f t="shared" ca="1" si="1178"/>
        <v>2012.8949179934766</v>
      </c>
    </row>
    <row r="25204" spans="3:3">
      <c r="C25204" s="13">
        <f t="shared" ca="1" si="1178"/>
        <v>1983.6829905441671</v>
      </c>
    </row>
    <row r="25205" spans="3:3">
      <c r="C25205" s="13">
        <f t="shared" ca="1" si="1178"/>
        <v>1998.7675204640236</v>
      </c>
    </row>
    <row r="25206" spans="3:3">
      <c r="C25206" s="13">
        <f t="shared" ca="1" si="1178"/>
        <v>1997.3765397957502</v>
      </c>
    </row>
    <row r="25207" spans="3:3">
      <c r="C25207" s="13">
        <f t="shared" ca="1" si="1178"/>
        <v>2003.1641416516316</v>
      </c>
    </row>
    <row r="25208" spans="3:3">
      <c r="C25208" s="13">
        <f t="shared" ca="1" si="1178"/>
        <v>2026.1146316116974</v>
      </c>
    </row>
    <row r="25209" spans="3:3">
      <c r="C25209" s="13">
        <f t="shared" ca="1" si="1178"/>
        <v>2000.36765671377</v>
      </c>
    </row>
    <row r="25210" spans="3:3">
      <c r="C25210" s="13">
        <f t="shared" ca="1" si="1178"/>
        <v>1992.8102302818138</v>
      </c>
    </row>
    <row r="25211" spans="3:3">
      <c r="C25211" s="13">
        <f t="shared" ca="1" si="1178"/>
        <v>1997.2093902000565</v>
      </c>
    </row>
    <row r="25212" spans="3:3">
      <c r="C25212" s="13">
        <f t="shared" ca="1" si="1178"/>
        <v>2011.7085419009065</v>
      </c>
    </row>
    <row r="25213" spans="3:3">
      <c r="C25213" s="13">
        <f t="shared" ca="1" si="1178"/>
        <v>1995.0197998972808</v>
      </c>
    </row>
    <row r="25214" spans="3:3">
      <c r="C25214" s="13">
        <f t="shared" ca="1" si="1178"/>
        <v>1999.7668192258786</v>
      </c>
    </row>
    <row r="25215" spans="3:3">
      <c r="C25215" s="13">
        <f t="shared" ca="1" si="1178"/>
        <v>2013.2175864079227</v>
      </c>
    </row>
    <row r="25216" spans="3:3">
      <c r="C25216" s="13">
        <f t="shared" ca="1" si="1178"/>
        <v>2002.6459587640832</v>
      </c>
    </row>
    <row r="25217" spans="3:3">
      <c r="C25217" s="13">
        <f t="shared" ca="1" si="1178"/>
        <v>2006.9930316074197</v>
      </c>
    </row>
    <row r="25218" spans="3:3">
      <c r="C25218" s="13">
        <f t="shared" ca="1" si="1178"/>
        <v>2004.3215016174756</v>
      </c>
    </row>
    <row r="25219" spans="3:3">
      <c r="C25219" s="13">
        <f t="shared" ca="1" si="1178"/>
        <v>2004.6061744503527</v>
      </c>
    </row>
    <row r="25220" spans="3:3">
      <c r="C25220" s="13">
        <f t="shared" ca="1" si="1178"/>
        <v>2010.8711357532957</v>
      </c>
    </row>
    <row r="25221" spans="3:3">
      <c r="C25221" s="13">
        <f t="shared" ca="1" si="1178"/>
        <v>2001.6697537194548</v>
      </c>
    </row>
    <row r="25222" spans="3:3">
      <c r="C25222" s="13">
        <f t="shared" ca="1" si="1178"/>
        <v>2006.6520488994202</v>
      </c>
    </row>
    <row r="25223" spans="3:3">
      <c r="C25223" s="13">
        <f t="shared" ca="1" si="1178"/>
        <v>1996.5804308241122</v>
      </c>
    </row>
    <row r="25224" spans="3:3">
      <c r="C25224" s="13">
        <f t="shared" ca="1" si="1178"/>
        <v>1991.6521127881108</v>
      </c>
    </row>
    <row r="25225" spans="3:3">
      <c r="C25225" s="13">
        <f t="shared" ca="1" si="1178"/>
        <v>2014.0503099110426</v>
      </c>
    </row>
    <row r="25226" spans="3:3">
      <c r="C25226" s="13">
        <f t="shared" ca="1" si="1178"/>
        <v>1995.327725927609</v>
      </c>
    </row>
    <row r="25227" spans="3:3">
      <c r="C25227" s="13">
        <f t="shared" ca="1" si="1178"/>
        <v>2031.9823763462477</v>
      </c>
    </row>
    <row r="25228" spans="3:3">
      <c r="C25228" s="13">
        <f t="shared" ca="1" si="1178"/>
        <v>2001.4398445304769</v>
      </c>
    </row>
    <row r="25229" spans="3:3">
      <c r="C25229" s="13">
        <f t="shared" ca="1" si="1178"/>
        <v>2005.0989974080239</v>
      </c>
    </row>
    <row r="25230" spans="3:3">
      <c r="C25230" s="13">
        <f t="shared" ca="1" si="1178"/>
        <v>2015.7878819505931</v>
      </c>
    </row>
    <row r="25231" spans="3:3">
      <c r="C25231" s="13">
        <f t="shared" ca="1" si="1178"/>
        <v>1991.538143504064</v>
      </c>
    </row>
    <row r="25232" spans="3:3">
      <c r="C25232" s="13">
        <f t="shared" ca="1" si="1178"/>
        <v>1986.4461757330005</v>
      </c>
    </row>
    <row r="25233" spans="3:3">
      <c r="C25233" s="13">
        <f t="shared" ca="1" si="1178"/>
        <v>1991.7827685135169</v>
      </c>
    </row>
    <row r="25234" spans="3:3">
      <c r="C25234" s="13">
        <f t="shared" ca="1" si="1178"/>
        <v>2000.9540912442005</v>
      </c>
    </row>
    <row r="25235" spans="3:3">
      <c r="C25235" s="13">
        <f t="shared" ca="1" si="1178"/>
        <v>1990.2055661242841</v>
      </c>
    </row>
    <row r="25236" spans="3:3">
      <c r="C25236" s="13">
        <f t="shared" ca="1" si="1178"/>
        <v>2022.2525961208348</v>
      </c>
    </row>
    <row r="25237" spans="3:3">
      <c r="C25237" s="13">
        <f t="shared" ca="1" si="1178"/>
        <v>1993.6852726195439</v>
      </c>
    </row>
    <row r="25238" spans="3:3">
      <c r="C25238" s="13">
        <f t="shared" ca="1" si="1178"/>
        <v>1999.3962831451083</v>
      </c>
    </row>
    <row r="25239" spans="3:3">
      <c r="C25239" s="13">
        <f t="shared" ca="1" si="1178"/>
        <v>1994.6870284565355</v>
      </c>
    </row>
    <row r="25240" spans="3:3">
      <c r="C25240" s="13">
        <f t="shared" ref="C25240:C25303" ca="1" si="1179">NORMINV(RAND(),$D$3,$G$3)</f>
        <v>2009.5518303945248</v>
      </c>
    </row>
    <row r="25241" spans="3:3">
      <c r="C25241" s="13">
        <f t="shared" ca="1" si="1179"/>
        <v>1995.5638107865411</v>
      </c>
    </row>
    <row r="25242" spans="3:3">
      <c r="C25242" s="13">
        <f t="shared" ca="1" si="1179"/>
        <v>1991.0182274266028</v>
      </c>
    </row>
    <row r="25243" spans="3:3">
      <c r="C25243" s="13">
        <f t="shared" ca="1" si="1179"/>
        <v>1983.4283033365296</v>
      </c>
    </row>
    <row r="25244" spans="3:3">
      <c r="C25244" s="13">
        <f t="shared" ca="1" si="1179"/>
        <v>1980.8101793473029</v>
      </c>
    </row>
    <row r="25245" spans="3:3">
      <c r="C25245" s="13">
        <f t="shared" ca="1" si="1179"/>
        <v>1994.9295921243252</v>
      </c>
    </row>
    <row r="25246" spans="3:3">
      <c r="C25246" s="13">
        <f t="shared" ca="1" si="1179"/>
        <v>2011.1165860101653</v>
      </c>
    </row>
    <row r="25247" spans="3:3">
      <c r="C25247" s="13">
        <f t="shared" ca="1" si="1179"/>
        <v>2000.1926505422896</v>
      </c>
    </row>
    <row r="25248" spans="3:3">
      <c r="C25248" s="13">
        <f t="shared" ca="1" si="1179"/>
        <v>1998.7034191457915</v>
      </c>
    </row>
    <row r="25249" spans="3:3">
      <c r="C25249" s="13">
        <f t="shared" ca="1" si="1179"/>
        <v>2001.8853857960589</v>
      </c>
    </row>
    <row r="25250" spans="3:3">
      <c r="C25250" s="13">
        <f t="shared" ca="1" si="1179"/>
        <v>1994.0820376846143</v>
      </c>
    </row>
    <row r="25251" spans="3:3">
      <c r="C25251" s="13">
        <f t="shared" ca="1" si="1179"/>
        <v>1986.6818089786145</v>
      </c>
    </row>
    <row r="25252" spans="3:3">
      <c r="C25252" s="13">
        <f t="shared" ca="1" si="1179"/>
        <v>1997.2125171261762</v>
      </c>
    </row>
    <row r="25253" spans="3:3">
      <c r="C25253" s="13">
        <f t="shared" ca="1" si="1179"/>
        <v>1998.0839652035459</v>
      </c>
    </row>
    <row r="25254" spans="3:3">
      <c r="C25254" s="13">
        <f t="shared" ca="1" si="1179"/>
        <v>2008.3930688150999</v>
      </c>
    </row>
    <row r="25255" spans="3:3">
      <c r="C25255" s="13">
        <f t="shared" ca="1" si="1179"/>
        <v>2003.477401205221</v>
      </c>
    </row>
    <row r="25256" spans="3:3">
      <c r="C25256" s="13">
        <f t="shared" ca="1" si="1179"/>
        <v>1972.3276978517808</v>
      </c>
    </row>
    <row r="25257" spans="3:3">
      <c r="C25257" s="13">
        <f t="shared" ca="1" si="1179"/>
        <v>1989.5580374195681</v>
      </c>
    </row>
    <row r="25258" spans="3:3">
      <c r="C25258" s="13">
        <f t="shared" ca="1" si="1179"/>
        <v>2013.58406449565</v>
      </c>
    </row>
    <row r="25259" spans="3:3">
      <c r="C25259" s="13">
        <f t="shared" ca="1" si="1179"/>
        <v>2002.6090708803313</v>
      </c>
    </row>
    <row r="25260" spans="3:3">
      <c r="C25260" s="13">
        <f t="shared" ca="1" si="1179"/>
        <v>2000.8195792777178</v>
      </c>
    </row>
    <row r="25261" spans="3:3">
      <c r="C25261" s="13">
        <f t="shared" ca="1" si="1179"/>
        <v>1999.4405365402924</v>
      </c>
    </row>
    <row r="25262" spans="3:3">
      <c r="C25262" s="13">
        <f t="shared" ca="1" si="1179"/>
        <v>2011.5358336723325</v>
      </c>
    </row>
    <row r="25263" spans="3:3">
      <c r="C25263" s="13">
        <f t="shared" ca="1" si="1179"/>
        <v>2000.8843326364113</v>
      </c>
    </row>
    <row r="25264" spans="3:3">
      <c r="C25264" s="13">
        <f t="shared" ca="1" si="1179"/>
        <v>2007.7607184700798</v>
      </c>
    </row>
    <row r="25265" spans="3:3">
      <c r="C25265" s="13">
        <f t="shared" ca="1" si="1179"/>
        <v>2002.6181970470984</v>
      </c>
    </row>
    <row r="25266" spans="3:3">
      <c r="C25266" s="13">
        <f t="shared" ca="1" si="1179"/>
        <v>1998.7188441216624</v>
      </c>
    </row>
    <row r="25267" spans="3:3">
      <c r="C25267" s="13">
        <f t="shared" ca="1" si="1179"/>
        <v>2030.5993963722276</v>
      </c>
    </row>
    <row r="25268" spans="3:3">
      <c r="C25268" s="13">
        <f t="shared" ca="1" si="1179"/>
        <v>2009.608021494877</v>
      </c>
    </row>
    <row r="25269" spans="3:3">
      <c r="C25269" s="13">
        <f t="shared" ca="1" si="1179"/>
        <v>2005.0535589733106</v>
      </c>
    </row>
    <row r="25270" spans="3:3">
      <c r="C25270" s="13">
        <f t="shared" ca="1" si="1179"/>
        <v>1993.0755617583648</v>
      </c>
    </row>
    <row r="25271" spans="3:3">
      <c r="C25271" s="13">
        <f t="shared" ca="1" si="1179"/>
        <v>2015.487054036789</v>
      </c>
    </row>
    <row r="25272" spans="3:3">
      <c r="C25272" s="13">
        <f t="shared" ca="1" si="1179"/>
        <v>2004.4932918540926</v>
      </c>
    </row>
    <row r="25273" spans="3:3">
      <c r="C25273" s="13">
        <f t="shared" ca="1" si="1179"/>
        <v>2003.6499442514289</v>
      </c>
    </row>
    <row r="25274" spans="3:3">
      <c r="C25274" s="13">
        <f t="shared" ca="1" si="1179"/>
        <v>2003.3514196811582</v>
      </c>
    </row>
    <row r="25275" spans="3:3">
      <c r="C25275" s="13">
        <f t="shared" ca="1" si="1179"/>
        <v>2000.5111678888964</v>
      </c>
    </row>
    <row r="25276" spans="3:3">
      <c r="C25276" s="13">
        <f t="shared" ca="1" si="1179"/>
        <v>2023.0294567527308</v>
      </c>
    </row>
    <row r="25277" spans="3:3">
      <c r="C25277" s="13">
        <f t="shared" ca="1" si="1179"/>
        <v>2013.8367266567532</v>
      </c>
    </row>
    <row r="25278" spans="3:3">
      <c r="C25278" s="13">
        <f t="shared" ca="1" si="1179"/>
        <v>2010.8081660349335</v>
      </c>
    </row>
    <row r="25279" spans="3:3">
      <c r="C25279" s="13">
        <f t="shared" ca="1" si="1179"/>
        <v>1999.322501027563</v>
      </c>
    </row>
    <row r="25280" spans="3:3">
      <c r="C25280" s="13">
        <f t="shared" ca="1" si="1179"/>
        <v>1995.9311358598698</v>
      </c>
    </row>
    <row r="25281" spans="3:3">
      <c r="C25281" s="13">
        <f t="shared" ca="1" si="1179"/>
        <v>1994.5290175056375</v>
      </c>
    </row>
    <row r="25282" spans="3:3">
      <c r="C25282" s="13">
        <f t="shared" ca="1" si="1179"/>
        <v>1985.595592203601</v>
      </c>
    </row>
    <row r="25283" spans="3:3">
      <c r="C25283" s="13">
        <f t="shared" ca="1" si="1179"/>
        <v>1978.6707808644919</v>
      </c>
    </row>
    <row r="25284" spans="3:3">
      <c r="C25284" s="13">
        <f t="shared" ca="1" si="1179"/>
        <v>1997.6360309697652</v>
      </c>
    </row>
    <row r="25285" spans="3:3">
      <c r="C25285" s="13">
        <f t="shared" ca="1" si="1179"/>
        <v>2004.048912207609</v>
      </c>
    </row>
    <row r="25286" spans="3:3">
      <c r="C25286" s="13">
        <f t="shared" ca="1" si="1179"/>
        <v>1992.20732314567</v>
      </c>
    </row>
    <row r="25287" spans="3:3">
      <c r="C25287" s="13">
        <f t="shared" ca="1" si="1179"/>
        <v>1994.8694018585984</v>
      </c>
    </row>
    <row r="25288" spans="3:3">
      <c r="C25288" s="13">
        <f t="shared" ca="1" si="1179"/>
        <v>2007.1570108461981</v>
      </c>
    </row>
    <row r="25289" spans="3:3">
      <c r="C25289" s="13">
        <f t="shared" ca="1" si="1179"/>
        <v>2009.2725601358518</v>
      </c>
    </row>
    <row r="25290" spans="3:3">
      <c r="C25290" s="13">
        <f t="shared" ca="1" si="1179"/>
        <v>2021.3869750600429</v>
      </c>
    </row>
    <row r="25291" spans="3:3">
      <c r="C25291" s="13">
        <f t="shared" ca="1" si="1179"/>
        <v>2019.7241808515519</v>
      </c>
    </row>
    <row r="25292" spans="3:3">
      <c r="C25292" s="13">
        <f t="shared" ca="1" si="1179"/>
        <v>1992.6951522664563</v>
      </c>
    </row>
    <row r="25293" spans="3:3">
      <c r="C25293" s="13">
        <f t="shared" ca="1" si="1179"/>
        <v>1985.075026998363</v>
      </c>
    </row>
    <row r="25294" spans="3:3">
      <c r="C25294" s="13">
        <f t="shared" ca="1" si="1179"/>
        <v>2006.4342632580851</v>
      </c>
    </row>
    <row r="25295" spans="3:3">
      <c r="C25295" s="13">
        <f t="shared" ca="1" si="1179"/>
        <v>1994.2084180656777</v>
      </c>
    </row>
    <row r="25296" spans="3:3">
      <c r="C25296" s="13">
        <f t="shared" ca="1" si="1179"/>
        <v>1982.4915679839264</v>
      </c>
    </row>
    <row r="25297" spans="3:3">
      <c r="C25297" s="13">
        <f t="shared" ca="1" si="1179"/>
        <v>2006.39455140871</v>
      </c>
    </row>
    <row r="25298" spans="3:3">
      <c r="C25298" s="13">
        <f t="shared" ca="1" si="1179"/>
        <v>2011.6243941223802</v>
      </c>
    </row>
    <row r="25299" spans="3:3">
      <c r="C25299" s="13">
        <f t="shared" ca="1" si="1179"/>
        <v>2001.9423319843847</v>
      </c>
    </row>
    <row r="25300" spans="3:3">
      <c r="C25300" s="13">
        <f t="shared" ca="1" si="1179"/>
        <v>2009.7182093434983</v>
      </c>
    </row>
    <row r="25301" spans="3:3">
      <c r="C25301" s="13">
        <f t="shared" ca="1" si="1179"/>
        <v>1999.5466988637788</v>
      </c>
    </row>
    <row r="25302" spans="3:3">
      <c r="C25302" s="13">
        <f t="shared" ca="1" si="1179"/>
        <v>1983.4309227937179</v>
      </c>
    </row>
    <row r="25303" spans="3:3">
      <c r="C25303" s="13">
        <f t="shared" ca="1" si="1179"/>
        <v>2005.0525640499379</v>
      </c>
    </row>
    <row r="25304" spans="3:3">
      <c r="C25304" s="13">
        <f t="shared" ref="C25304:C25367" ca="1" si="1180">NORMINV(RAND(),$D$3,$G$3)</f>
        <v>2001.0722997918251</v>
      </c>
    </row>
    <row r="25305" spans="3:3">
      <c r="C25305" s="13">
        <f t="shared" ca="1" si="1180"/>
        <v>1991.4244188183704</v>
      </c>
    </row>
    <row r="25306" spans="3:3">
      <c r="C25306" s="13">
        <f t="shared" ca="1" si="1180"/>
        <v>1993.0889885121455</v>
      </c>
    </row>
    <row r="25307" spans="3:3">
      <c r="C25307" s="13">
        <f t="shared" ca="1" si="1180"/>
        <v>2031.9249457384515</v>
      </c>
    </row>
    <row r="25308" spans="3:3">
      <c r="C25308" s="13">
        <f t="shared" ca="1" si="1180"/>
        <v>1983.916640677827</v>
      </c>
    </row>
    <row r="25309" spans="3:3">
      <c r="C25309" s="13">
        <f t="shared" ca="1" si="1180"/>
        <v>2006.314625480564</v>
      </c>
    </row>
    <row r="25310" spans="3:3">
      <c r="C25310" s="13">
        <f t="shared" ca="1" si="1180"/>
        <v>1993.5281029370615</v>
      </c>
    </row>
    <row r="25311" spans="3:3">
      <c r="C25311" s="13">
        <f t="shared" ca="1" si="1180"/>
        <v>1992.0899435390309</v>
      </c>
    </row>
    <row r="25312" spans="3:3">
      <c r="C25312" s="13">
        <f t="shared" ca="1" si="1180"/>
        <v>1999.3057918597581</v>
      </c>
    </row>
    <row r="25313" spans="3:3">
      <c r="C25313" s="13">
        <f t="shared" ca="1" si="1180"/>
        <v>2023.1028735164491</v>
      </c>
    </row>
    <row r="25314" spans="3:3">
      <c r="C25314" s="13">
        <f t="shared" ca="1" si="1180"/>
        <v>1994.1002116591389</v>
      </c>
    </row>
    <row r="25315" spans="3:3">
      <c r="C25315" s="13">
        <f t="shared" ca="1" si="1180"/>
        <v>2004.4084629245588</v>
      </c>
    </row>
    <row r="25316" spans="3:3">
      <c r="C25316" s="13">
        <f t="shared" ca="1" si="1180"/>
        <v>1996.9930849062471</v>
      </c>
    </row>
    <row r="25317" spans="3:3">
      <c r="C25317" s="13">
        <f t="shared" ca="1" si="1180"/>
        <v>1997.1530679380207</v>
      </c>
    </row>
    <row r="25318" spans="3:3">
      <c r="C25318" s="13">
        <f t="shared" ca="1" si="1180"/>
        <v>1980.3948365119145</v>
      </c>
    </row>
    <row r="25319" spans="3:3">
      <c r="C25319" s="13">
        <f t="shared" ca="1" si="1180"/>
        <v>2003.3314008296518</v>
      </c>
    </row>
    <row r="25320" spans="3:3">
      <c r="C25320" s="13">
        <f t="shared" ca="1" si="1180"/>
        <v>1999.8311606990032</v>
      </c>
    </row>
    <row r="25321" spans="3:3">
      <c r="C25321" s="13">
        <f t="shared" ca="1" si="1180"/>
        <v>1998.9581558287982</v>
      </c>
    </row>
    <row r="25322" spans="3:3">
      <c r="C25322" s="13">
        <f t="shared" ca="1" si="1180"/>
        <v>1979.8544072242746</v>
      </c>
    </row>
    <row r="25323" spans="3:3">
      <c r="C25323" s="13">
        <f t="shared" ca="1" si="1180"/>
        <v>1987.8088641416311</v>
      </c>
    </row>
    <row r="25324" spans="3:3">
      <c r="C25324" s="13">
        <f t="shared" ca="1" si="1180"/>
        <v>1980.1975173359181</v>
      </c>
    </row>
    <row r="25325" spans="3:3">
      <c r="C25325" s="13">
        <f t="shared" ca="1" si="1180"/>
        <v>2015.2567366453811</v>
      </c>
    </row>
    <row r="25326" spans="3:3">
      <c r="C25326" s="13">
        <f t="shared" ca="1" si="1180"/>
        <v>2001.3145433538775</v>
      </c>
    </row>
    <row r="25327" spans="3:3">
      <c r="C25327" s="13">
        <f t="shared" ca="1" si="1180"/>
        <v>2012.8146348554403</v>
      </c>
    </row>
    <row r="25328" spans="3:3">
      <c r="C25328" s="13">
        <f t="shared" ca="1" si="1180"/>
        <v>2014.0457609154141</v>
      </c>
    </row>
    <row r="25329" spans="3:3">
      <c r="C25329" s="13">
        <f t="shared" ca="1" si="1180"/>
        <v>1986.4265526215283</v>
      </c>
    </row>
    <row r="25330" spans="3:3">
      <c r="C25330" s="13">
        <f t="shared" ca="1" si="1180"/>
        <v>2020.9112154986224</v>
      </c>
    </row>
    <row r="25331" spans="3:3">
      <c r="C25331" s="13">
        <f t="shared" ca="1" si="1180"/>
        <v>2021.5072936361234</v>
      </c>
    </row>
    <row r="25332" spans="3:3">
      <c r="C25332" s="13">
        <f t="shared" ca="1" si="1180"/>
        <v>2005.9990327106691</v>
      </c>
    </row>
    <row r="25333" spans="3:3">
      <c r="C25333" s="13">
        <f t="shared" ca="1" si="1180"/>
        <v>1998.4428653192624</v>
      </c>
    </row>
    <row r="25334" spans="3:3">
      <c r="C25334" s="13">
        <f t="shared" ca="1" si="1180"/>
        <v>1985.0445629086742</v>
      </c>
    </row>
    <row r="25335" spans="3:3">
      <c r="C25335" s="13">
        <f t="shared" ca="1" si="1180"/>
        <v>1988.2739304486352</v>
      </c>
    </row>
    <row r="25336" spans="3:3">
      <c r="C25336" s="13">
        <f t="shared" ca="1" si="1180"/>
        <v>1994.6733263055987</v>
      </c>
    </row>
    <row r="25337" spans="3:3">
      <c r="C25337" s="13">
        <f t="shared" ca="1" si="1180"/>
        <v>1987.8209732653352</v>
      </c>
    </row>
    <row r="25338" spans="3:3">
      <c r="C25338" s="13">
        <f t="shared" ca="1" si="1180"/>
        <v>2000.0367325942152</v>
      </c>
    </row>
    <row r="25339" spans="3:3">
      <c r="C25339" s="13">
        <f t="shared" ca="1" si="1180"/>
        <v>1984.6209657966288</v>
      </c>
    </row>
    <row r="25340" spans="3:3">
      <c r="C25340" s="13">
        <f t="shared" ca="1" si="1180"/>
        <v>2013.2875389766168</v>
      </c>
    </row>
    <row r="25341" spans="3:3">
      <c r="C25341" s="13">
        <f t="shared" ca="1" si="1180"/>
        <v>1980.4163168459481</v>
      </c>
    </row>
    <row r="25342" spans="3:3">
      <c r="C25342" s="13">
        <f t="shared" ca="1" si="1180"/>
        <v>2005.5659314715965</v>
      </c>
    </row>
    <row r="25343" spans="3:3">
      <c r="C25343" s="13">
        <f t="shared" ca="1" si="1180"/>
        <v>1994.1444468882869</v>
      </c>
    </row>
    <row r="25344" spans="3:3">
      <c r="C25344" s="13">
        <f t="shared" ca="1" si="1180"/>
        <v>2001.0293967601012</v>
      </c>
    </row>
    <row r="25345" spans="3:3">
      <c r="C25345" s="13">
        <f t="shared" ca="1" si="1180"/>
        <v>2007.9022615902043</v>
      </c>
    </row>
    <row r="25346" spans="3:3">
      <c r="C25346" s="13">
        <f t="shared" ca="1" si="1180"/>
        <v>2011.496814401592</v>
      </c>
    </row>
    <row r="25347" spans="3:3">
      <c r="C25347" s="13">
        <f t="shared" ca="1" si="1180"/>
        <v>2010.3746552275206</v>
      </c>
    </row>
    <row r="25348" spans="3:3">
      <c r="C25348" s="13">
        <f t="shared" ca="1" si="1180"/>
        <v>1996.0583501999934</v>
      </c>
    </row>
    <row r="25349" spans="3:3">
      <c r="C25349" s="13">
        <f t="shared" ca="1" si="1180"/>
        <v>2003.7514345908548</v>
      </c>
    </row>
    <row r="25350" spans="3:3">
      <c r="C25350" s="13">
        <f t="shared" ca="1" si="1180"/>
        <v>1991.0043036276968</v>
      </c>
    </row>
    <row r="25351" spans="3:3">
      <c r="C25351" s="13">
        <f t="shared" ca="1" si="1180"/>
        <v>2005.0823606816894</v>
      </c>
    </row>
    <row r="25352" spans="3:3">
      <c r="C25352" s="13">
        <f t="shared" ca="1" si="1180"/>
        <v>1999.0819923971467</v>
      </c>
    </row>
    <row r="25353" spans="3:3">
      <c r="C25353" s="13">
        <f t="shared" ca="1" si="1180"/>
        <v>2004.1119933909156</v>
      </c>
    </row>
    <row r="25354" spans="3:3">
      <c r="C25354" s="13">
        <f t="shared" ca="1" si="1180"/>
        <v>2002.7398408325162</v>
      </c>
    </row>
    <row r="25355" spans="3:3">
      <c r="C25355" s="13">
        <f t="shared" ca="1" si="1180"/>
        <v>1997.9142928700144</v>
      </c>
    </row>
    <row r="25356" spans="3:3">
      <c r="C25356" s="13">
        <f t="shared" ca="1" si="1180"/>
        <v>2003.1036120042793</v>
      </c>
    </row>
    <row r="25357" spans="3:3">
      <c r="C25357" s="13">
        <f t="shared" ca="1" si="1180"/>
        <v>2022.1091065103228</v>
      </c>
    </row>
    <row r="25358" spans="3:3">
      <c r="C25358" s="13">
        <f t="shared" ca="1" si="1180"/>
        <v>1985.3198882965246</v>
      </c>
    </row>
    <row r="25359" spans="3:3">
      <c r="C25359" s="13">
        <f t="shared" ca="1" si="1180"/>
        <v>2003.4440923155735</v>
      </c>
    </row>
    <row r="25360" spans="3:3">
      <c r="C25360" s="13">
        <f t="shared" ca="1" si="1180"/>
        <v>2008.81599220362</v>
      </c>
    </row>
    <row r="25361" spans="3:3">
      <c r="C25361" s="13">
        <f t="shared" ca="1" si="1180"/>
        <v>1986.4347101564535</v>
      </c>
    </row>
    <row r="25362" spans="3:3">
      <c r="C25362" s="13">
        <f t="shared" ca="1" si="1180"/>
        <v>2015.2112293022071</v>
      </c>
    </row>
    <row r="25363" spans="3:3">
      <c r="C25363" s="13">
        <f t="shared" ca="1" si="1180"/>
        <v>1984.7473483692036</v>
      </c>
    </row>
    <row r="25364" spans="3:3">
      <c r="C25364" s="13">
        <f t="shared" ca="1" si="1180"/>
        <v>2003.003438546792</v>
      </c>
    </row>
    <row r="25365" spans="3:3">
      <c r="C25365" s="13">
        <f t="shared" ca="1" si="1180"/>
        <v>2010.8780780705581</v>
      </c>
    </row>
    <row r="25366" spans="3:3">
      <c r="C25366" s="13">
        <f t="shared" ca="1" si="1180"/>
        <v>1995.6595904342892</v>
      </c>
    </row>
    <row r="25367" spans="3:3">
      <c r="C25367" s="13">
        <f t="shared" ca="1" si="1180"/>
        <v>1989.5503560558698</v>
      </c>
    </row>
    <row r="25368" spans="3:3">
      <c r="C25368" s="13">
        <f t="shared" ref="C25368:C25431" ca="1" si="1181">NORMINV(RAND(),$D$3,$G$3)</f>
        <v>1997.9230553894765</v>
      </c>
    </row>
    <row r="25369" spans="3:3">
      <c r="C25369" s="13">
        <f t="shared" ca="1" si="1181"/>
        <v>2027.0789028082067</v>
      </c>
    </row>
    <row r="25370" spans="3:3">
      <c r="C25370" s="13">
        <f t="shared" ca="1" si="1181"/>
        <v>1992.2648667914557</v>
      </c>
    </row>
    <row r="25371" spans="3:3">
      <c r="C25371" s="13">
        <f t="shared" ca="1" si="1181"/>
        <v>1977.0319539750997</v>
      </c>
    </row>
    <row r="25372" spans="3:3">
      <c r="C25372" s="13">
        <f t="shared" ca="1" si="1181"/>
        <v>2003.1273917245517</v>
      </c>
    </row>
    <row r="25373" spans="3:3">
      <c r="C25373" s="13">
        <f t="shared" ca="1" si="1181"/>
        <v>1994.4184770229319</v>
      </c>
    </row>
    <row r="25374" spans="3:3">
      <c r="C25374" s="13">
        <f t="shared" ca="1" si="1181"/>
        <v>1985.5482951524327</v>
      </c>
    </row>
    <row r="25375" spans="3:3">
      <c r="C25375" s="13">
        <f t="shared" ca="1" si="1181"/>
        <v>2006.6000359204677</v>
      </c>
    </row>
    <row r="25376" spans="3:3">
      <c r="C25376" s="13">
        <f t="shared" ca="1" si="1181"/>
        <v>1999.0421907953789</v>
      </c>
    </row>
    <row r="25377" spans="3:3">
      <c r="C25377" s="13">
        <f t="shared" ca="1" si="1181"/>
        <v>2006.4845921710173</v>
      </c>
    </row>
    <row r="25378" spans="3:3">
      <c r="C25378" s="13">
        <f t="shared" ca="1" si="1181"/>
        <v>1998.7046820769638</v>
      </c>
    </row>
    <row r="25379" spans="3:3">
      <c r="C25379" s="13">
        <f t="shared" ca="1" si="1181"/>
        <v>2012.6610849179315</v>
      </c>
    </row>
    <row r="25380" spans="3:3">
      <c r="C25380" s="13">
        <f t="shared" ca="1" si="1181"/>
        <v>2018.6182695003627</v>
      </c>
    </row>
    <row r="25381" spans="3:3">
      <c r="C25381" s="13">
        <f t="shared" ca="1" si="1181"/>
        <v>1993.5573019945382</v>
      </c>
    </row>
    <row r="25382" spans="3:3">
      <c r="C25382" s="13">
        <f t="shared" ca="1" si="1181"/>
        <v>2003.6099827732198</v>
      </c>
    </row>
    <row r="25383" spans="3:3">
      <c r="C25383" s="13">
        <f t="shared" ca="1" si="1181"/>
        <v>2014.7696703818508</v>
      </c>
    </row>
    <row r="25384" spans="3:3">
      <c r="C25384" s="13">
        <f t="shared" ca="1" si="1181"/>
        <v>1997.4453884700465</v>
      </c>
    </row>
    <row r="25385" spans="3:3">
      <c r="C25385" s="13">
        <f t="shared" ca="1" si="1181"/>
        <v>1993.6641044534988</v>
      </c>
    </row>
    <row r="25386" spans="3:3">
      <c r="C25386" s="13">
        <f t="shared" ca="1" si="1181"/>
        <v>1994.6164598749506</v>
      </c>
    </row>
    <row r="25387" spans="3:3">
      <c r="C25387" s="13">
        <f t="shared" ca="1" si="1181"/>
        <v>1995.5451089689914</v>
      </c>
    </row>
    <row r="25388" spans="3:3">
      <c r="C25388" s="13">
        <f t="shared" ca="1" si="1181"/>
        <v>1995.1088459663561</v>
      </c>
    </row>
    <row r="25389" spans="3:3">
      <c r="C25389" s="13">
        <f t="shared" ca="1" si="1181"/>
        <v>1997.6174321276715</v>
      </c>
    </row>
    <row r="25390" spans="3:3">
      <c r="C25390" s="13">
        <f t="shared" ca="1" si="1181"/>
        <v>1997.0101986581758</v>
      </c>
    </row>
    <row r="25391" spans="3:3">
      <c r="C25391" s="13">
        <f t="shared" ca="1" si="1181"/>
        <v>2006.0039851048095</v>
      </c>
    </row>
    <row r="25392" spans="3:3">
      <c r="C25392" s="13">
        <f t="shared" ca="1" si="1181"/>
        <v>1988.8218895096634</v>
      </c>
    </row>
    <row r="25393" spans="3:3">
      <c r="C25393" s="13">
        <f t="shared" ca="1" si="1181"/>
        <v>2013.0882763373465</v>
      </c>
    </row>
    <row r="25394" spans="3:3">
      <c r="C25394" s="13">
        <f t="shared" ca="1" si="1181"/>
        <v>2007.8722641789009</v>
      </c>
    </row>
    <row r="25395" spans="3:3">
      <c r="C25395" s="13">
        <f t="shared" ca="1" si="1181"/>
        <v>2004.8514263507748</v>
      </c>
    </row>
    <row r="25396" spans="3:3">
      <c r="C25396" s="13">
        <f t="shared" ca="1" si="1181"/>
        <v>1998.8626991410993</v>
      </c>
    </row>
    <row r="25397" spans="3:3">
      <c r="C25397" s="13">
        <f t="shared" ca="1" si="1181"/>
        <v>1995.7801620482703</v>
      </c>
    </row>
    <row r="25398" spans="3:3">
      <c r="C25398" s="13">
        <f t="shared" ca="1" si="1181"/>
        <v>1998.3775107175888</v>
      </c>
    </row>
    <row r="25399" spans="3:3">
      <c r="C25399" s="13">
        <f t="shared" ca="1" si="1181"/>
        <v>1997.3375746406348</v>
      </c>
    </row>
    <row r="25400" spans="3:3">
      <c r="C25400" s="13">
        <f t="shared" ca="1" si="1181"/>
        <v>2011.3818430837441</v>
      </c>
    </row>
    <row r="25401" spans="3:3">
      <c r="C25401" s="13">
        <f t="shared" ca="1" si="1181"/>
        <v>2008.7132126616732</v>
      </c>
    </row>
    <row r="25402" spans="3:3">
      <c r="C25402" s="13">
        <f t="shared" ca="1" si="1181"/>
        <v>2007.0829642113797</v>
      </c>
    </row>
    <row r="25403" spans="3:3">
      <c r="C25403" s="13">
        <f t="shared" ca="1" si="1181"/>
        <v>2006.8677197702298</v>
      </c>
    </row>
    <row r="25404" spans="3:3">
      <c r="C25404" s="13">
        <f t="shared" ca="1" si="1181"/>
        <v>2007.9176702210427</v>
      </c>
    </row>
    <row r="25405" spans="3:3">
      <c r="C25405" s="13">
        <f t="shared" ca="1" si="1181"/>
        <v>2003.2911478528754</v>
      </c>
    </row>
    <row r="25406" spans="3:3">
      <c r="C25406" s="13">
        <f t="shared" ca="1" si="1181"/>
        <v>1989.1949513095283</v>
      </c>
    </row>
    <row r="25407" spans="3:3">
      <c r="C25407" s="13">
        <f t="shared" ca="1" si="1181"/>
        <v>1999.3146432987351</v>
      </c>
    </row>
    <row r="25408" spans="3:3">
      <c r="C25408" s="13">
        <f t="shared" ca="1" si="1181"/>
        <v>1996.2199302251033</v>
      </c>
    </row>
    <row r="25409" spans="3:3">
      <c r="C25409" s="13">
        <f t="shared" ca="1" si="1181"/>
        <v>1994.6212035319388</v>
      </c>
    </row>
    <row r="25410" spans="3:3">
      <c r="C25410" s="13">
        <f t="shared" ca="1" si="1181"/>
        <v>1992.7457607659933</v>
      </c>
    </row>
    <row r="25411" spans="3:3">
      <c r="C25411" s="13">
        <f t="shared" ca="1" si="1181"/>
        <v>2012.940160207512</v>
      </c>
    </row>
    <row r="25412" spans="3:3">
      <c r="C25412" s="13">
        <f t="shared" ca="1" si="1181"/>
        <v>1988.7628243496304</v>
      </c>
    </row>
    <row r="25413" spans="3:3">
      <c r="C25413" s="13">
        <f t="shared" ca="1" si="1181"/>
        <v>2000.1734638307043</v>
      </c>
    </row>
    <row r="25414" spans="3:3">
      <c r="C25414" s="13">
        <f t="shared" ca="1" si="1181"/>
        <v>2022.2724139520735</v>
      </c>
    </row>
    <row r="25415" spans="3:3">
      <c r="C25415" s="13">
        <f t="shared" ca="1" si="1181"/>
        <v>2000.0692152969543</v>
      </c>
    </row>
    <row r="25416" spans="3:3">
      <c r="C25416" s="13">
        <f t="shared" ca="1" si="1181"/>
        <v>1999.7272995916862</v>
      </c>
    </row>
    <row r="25417" spans="3:3">
      <c r="C25417" s="13">
        <f t="shared" ca="1" si="1181"/>
        <v>1978.5597821096158</v>
      </c>
    </row>
    <row r="25418" spans="3:3">
      <c r="C25418" s="13">
        <f t="shared" ca="1" si="1181"/>
        <v>2010.8542995206724</v>
      </c>
    </row>
    <row r="25419" spans="3:3">
      <c r="C25419" s="13">
        <f t="shared" ca="1" si="1181"/>
        <v>2001.2337829632772</v>
      </c>
    </row>
    <row r="25420" spans="3:3">
      <c r="C25420" s="13">
        <f t="shared" ca="1" si="1181"/>
        <v>2007.155237903725</v>
      </c>
    </row>
    <row r="25421" spans="3:3">
      <c r="C25421" s="13">
        <f t="shared" ca="1" si="1181"/>
        <v>2007.4708679715973</v>
      </c>
    </row>
    <row r="25422" spans="3:3">
      <c r="C25422" s="13">
        <f t="shared" ca="1" si="1181"/>
        <v>2011.1333702863303</v>
      </c>
    </row>
    <row r="25423" spans="3:3">
      <c r="C25423" s="13">
        <f t="shared" ca="1" si="1181"/>
        <v>1999.0221957651891</v>
      </c>
    </row>
    <row r="25424" spans="3:3">
      <c r="C25424" s="13">
        <f t="shared" ca="1" si="1181"/>
        <v>1992.4300383627151</v>
      </c>
    </row>
    <row r="25425" spans="3:3">
      <c r="C25425" s="13">
        <f t="shared" ca="1" si="1181"/>
        <v>1991.9487226728961</v>
      </c>
    </row>
    <row r="25426" spans="3:3">
      <c r="C25426" s="13">
        <f t="shared" ca="1" si="1181"/>
        <v>1988.952579229174</v>
      </c>
    </row>
    <row r="25427" spans="3:3">
      <c r="C25427" s="13">
        <f t="shared" ca="1" si="1181"/>
        <v>2003.3411647190362</v>
      </c>
    </row>
    <row r="25428" spans="3:3">
      <c r="C25428" s="13">
        <f t="shared" ca="1" si="1181"/>
        <v>2004.8065357575538</v>
      </c>
    </row>
    <row r="25429" spans="3:3">
      <c r="C25429" s="13">
        <f t="shared" ca="1" si="1181"/>
        <v>2008.4683086294383</v>
      </c>
    </row>
    <row r="25430" spans="3:3">
      <c r="C25430" s="13">
        <f t="shared" ca="1" si="1181"/>
        <v>1987.7045599517567</v>
      </c>
    </row>
    <row r="25431" spans="3:3">
      <c r="C25431" s="13">
        <f t="shared" ca="1" si="1181"/>
        <v>2008.0078143654305</v>
      </c>
    </row>
    <row r="25432" spans="3:3">
      <c r="C25432" s="13">
        <f t="shared" ref="C25432:C25495" ca="1" si="1182">NORMINV(RAND(),$D$3,$G$3)</f>
        <v>2001.7625275939911</v>
      </c>
    </row>
    <row r="25433" spans="3:3">
      <c r="C25433" s="13">
        <f t="shared" ca="1" si="1182"/>
        <v>1991.1443615162336</v>
      </c>
    </row>
    <row r="25434" spans="3:3">
      <c r="C25434" s="13">
        <f t="shared" ca="1" si="1182"/>
        <v>2011.6884862502438</v>
      </c>
    </row>
    <row r="25435" spans="3:3">
      <c r="C25435" s="13">
        <f t="shared" ca="1" si="1182"/>
        <v>2024.8527498175013</v>
      </c>
    </row>
    <row r="25436" spans="3:3">
      <c r="C25436" s="13">
        <f t="shared" ca="1" si="1182"/>
        <v>2010.9203735049764</v>
      </c>
    </row>
    <row r="25437" spans="3:3">
      <c r="C25437" s="13">
        <f t="shared" ca="1" si="1182"/>
        <v>1989.1896235477841</v>
      </c>
    </row>
    <row r="25438" spans="3:3">
      <c r="C25438" s="13">
        <f t="shared" ca="1" si="1182"/>
        <v>2003.3956201043973</v>
      </c>
    </row>
    <row r="25439" spans="3:3">
      <c r="C25439" s="13">
        <f t="shared" ca="1" si="1182"/>
        <v>1995.5228234347248</v>
      </c>
    </row>
    <row r="25440" spans="3:3">
      <c r="C25440" s="13">
        <f t="shared" ca="1" si="1182"/>
        <v>2002.7602053266091</v>
      </c>
    </row>
    <row r="25441" spans="3:3">
      <c r="C25441" s="13">
        <f t="shared" ca="1" si="1182"/>
        <v>1995.6263779783303</v>
      </c>
    </row>
    <row r="25442" spans="3:3">
      <c r="C25442" s="13">
        <f t="shared" ca="1" si="1182"/>
        <v>1993.9291978487026</v>
      </c>
    </row>
    <row r="25443" spans="3:3">
      <c r="C25443" s="13">
        <f t="shared" ca="1" si="1182"/>
        <v>1997.3783378480248</v>
      </c>
    </row>
    <row r="25444" spans="3:3">
      <c r="C25444" s="13">
        <f t="shared" ca="1" si="1182"/>
        <v>1993.0546616161698</v>
      </c>
    </row>
    <row r="25445" spans="3:3">
      <c r="C25445" s="13">
        <f t="shared" ca="1" si="1182"/>
        <v>1997.0216968312234</v>
      </c>
    </row>
    <row r="25446" spans="3:3">
      <c r="C25446" s="13">
        <f t="shared" ca="1" si="1182"/>
        <v>1994.4885400078761</v>
      </c>
    </row>
    <row r="25447" spans="3:3">
      <c r="C25447" s="13">
        <f t="shared" ca="1" si="1182"/>
        <v>2007.46169816625</v>
      </c>
    </row>
    <row r="25448" spans="3:3">
      <c r="C25448" s="13">
        <f t="shared" ca="1" si="1182"/>
        <v>2009.5996159162646</v>
      </c>
    </row>
    <row r="25449" spans="3:3">
      <c r="C25449" s="13">
        <f t="shared" ca="1" si="1182"/>
        <v>2001.5742212634068</v>
      </c>
    </row>
    <row r="25450" spans="3:3">
      <c r="C25450" s="13">
        <f t="shared" ca="1" si="1182"/>
        <v>1994.7360616761805</v>
      </c>
    </row>
    <row r="25451" spans="3:3">
      <c r="C25451" s="13">
        <f t="shared" ca="1" si="1182"/>
        <v>1984.909647440563</v>
      </c>
    </row>
    <row r="25452" spans="3:3">
      <c r="C25452" s="13">
        <f t="shared" ca="1" si="1182"/>
        <v>1987.3071376025316</v>
      </c>
    </row>
    <row r="25453" spans="3:3">
      <c r="C25453" s="13">
        <f t="shared" ca="1" si="1182"/>
        <v>2004.8094768377262</v>
      </c>
    </row>
    <row r="25454" spans="3:3">
      <c r="C25454" s="13">
        <f t="shared" ca="1" si="1182"/>
        <v>2003.3025320011955</v>
      </c>
    </row>
    <row r="25455" spans="3:3">
      <c r="C25455" s="13">
        <f t="shared" ca="1" si="1182"/>
        <v>2005.7228266277039</v>
      </c>
    </row>
    <row r="25456" spans="3:3">
      <c r="C25456" s="13">
        <f t="shared" ca="1" si="1182"/>
        <v>2017.3599302054167</v>
      </c>
    </row>
    <row r="25457" spans="3:3">
      <c r="C25457" s="13">
        <f t="shared" ca="1" si="1182"/>
        <v>2007.4601922825468</v>
      </c>
    </row>
    <row r="25458" spans="3:3">
      <c r="C25458" s="13">
        <f t="shared" ca="1" si="1182"/>
        <v>2000.0954094176057</v>
      </c>
    </row>
    <row r="25459" spans="3:3">
      <c r="C25459" s="13">
        <f t="shared" ca="1" si="1182"/>
        <v>2014.128624898508</v>
      </c>
    </row>
    <row r="25460" spans="3:3">
      <c r="C25460" s="13">
        <f t="shared" ca="1" si="1182"/>
        <v>2001.3136432912763</v>
      </c>
    </row>
    <row r="25461" spans="3:3">
      <c r="C25461" s="13">
        <f t="shared" ca="1" si="1182"/>
        <v>1992.4862211182701</v>
      </c>
    </row>
    <row r="25462" spans="3:3">
      <c r="C25462" s="13">
        <f t="shared" ca="1" si="1182"/>
        <v>1980.1502748733405</v>
      </c>
    </row>
    <row r="25463" spans="3:3">
      <c r="C25463" s="13">
        <f t="shared" ca="1" si="1182"/>
        <v>2007.4968396139227</v>
      </c>
    </row>
    <row r="25464" spans="3:3">
      <c r="C25464" s="13">
        <f t="shared" ca="1" si="1182"/>
        <v>1990.7902858522862</v>
      </c>
    </row>
    <row r="25465" spans="3:3">
      <c r="C25465" s="13">
        <f t="shared" ca="1" si="1182"/>
        <v>2021.8311444371825</v>
      </c>
    </row>
    <row r="25466" spans="3:3">
      <c r="C25466" s="13">
        <f t="shared" ca="1" si="1182"/>
        <v>2004.4743037530172</v>
      </c>
    </row>
    <row r="25467" spans="3:3">
      <c r="C25467" s="13">
        <f t="shared" ca="1" si="1182"/>
        <v>1977.2175729633884</v>
      </c>
    </row>
    <row r="25468" spans="3:3">
      <c r="C25468" s="13">
        <f t="shared" ca="1" si="1182"/>
        <v>2014.4382592902905</v>
      </c>
    </row>
    <row r="25469" spans="3:3">
      <c r="C25469" s="13">
        <f t="shared" ca="1" si="1182"/>
        <v>2010.9996911423896</v>
      </c>
    </row>
    <row r="25470" spans="3:3">
      <c r="C25470" s="13">
        <f t="shared" ca="1" si="1182"/>
        <v>2002.198645199931</v>
      </c>
    </row>
    <row r="25471" spans="3:3">
      <c r="C25471" s="13">
        <f t="shared" ca="1" si="1182"/>
        <v>1992.5740524305786</v>
      </c>
    </row>
    <row r="25472" spans="3:3">
      <c r="C25472" s="13">
        <f t="shared" ca="1" si="1182"/>
        <v>1991.6429219329816</v>
      </c>
    </row>
    <row r="25473" spans="3:3">
      <c r="C25473" s="13">
        <f t="shared" ca="1" si="1182"/>
        <v>2010.7858579514004</v>
      </c>
    </row>
    <row r="25474" spans="3:3">
      <c r="C25474" s="13">
        <f t="shared" ca="1" si="1182"/>
        <v>1991.9193637452445</v>
      </c>
    </row>
    <row r="25475" spans="3:3">
      <c r="C25475" s="13">
        <f t="shared" ca="1" si="1182"/>
        <v>1978.3483326575988</v>
      </c>
    </row>
    <row r="25476" spans="3:3">
      <c r="C25476" s="13">
        <f t="shared" ca="1" si="1182"/>
        <v>2000.8051384662015</v>
      </c>
    </row>
    <row r="25477" spans="3:3">
      <c r="C25477" s="13">
        <f t="shared" ca="1" si="1182"/>
        <v>2004.625122944622</v>
      </c>
    </row>
    <row r="25478" spans="3:3">
      <c r="C25478" s="13">
        <f t="shared" ca="1" si="1182"/>
        <v>2001.0718124065136</v>
      </c>
    </row>
    <row r="25479" spans="3:3">
      <c r="C25479" s="13">
        <f t="shared" ca="1" si="1182"/>
        <v>1993.2396347406334</v>
      </c>
    </row>
    <row r="25480" spans="3:3">
      <c r="C25480" s="13">
        <f t="shared" ca="1" si="1182"/>
        <v>2005.5523399075005</v>
      </c>
    </row>
    <row r="25481" spans="3:3">
      <c r="C25481" s="13">
        <f t="shared" ca="1" si="1182"/>
        <v>1980.1073582320466</v>
      </c>
    </row>
    <row r="25482" spans="3:3">
      <c r="C25482" s="13">
        <f t="shared" ca="1" si="1182"/>
        <v>2010.106009629822</v>
      </c>
    </row>
    <row r="25483" spans="3:3">
      <c r="C25483" s="13">
        <f t="shared" ca="1" si="1182"/>
        <v>1999.7641796014248</v>
      </c>
    </row>
    <row r="25484" spans="3:3">
      <c r="C25484" s="13">
        <f t="shared" ca="1" si="1182"/>
        <v>2009.5740139162597</v>
      </c>
    </row>
    <row r="25485" spans="3:3">
      <c r="C25485" s="13">
        <f t="shared" ca="1" si="1182"/>
        <v>1974.3351557496769</v>
      </c>
    </row>
    <row r="25486" spans="3:3">
      <c r="C25486" s="13">
        <f t="shared" ca="1" si="1182"/>
        <v>2000.1110027671921</v>
      </c>
    </row>
    <row r="25487" spans="3:3">
      <c r="C25487" s="13">
        <f t="shared" ca="1" si="1182"/>
        <v>1995.9592211279758</v>
      </c>
    </row>
    <row r="25488" spans="3:3">
      <c r="C25488" s="13">
        <f t="shared" ca="1" si="1182"/>
        <v>2006.5599937583352</v>
      </c>
    </row>
    <row r="25489" spans="3:3">
      <c r="C25489" s="13">
        <f t="shared" ca="1" si="1182"/>
        <v>2007.0322427759056</v>
      </c>
    </row>
    <row r="25490" spans="3:3">
      <c r="C25490" s="13">
        <f t="shared" ca="1" si="1182"/>
        <v>1977.455906815761</v>
      </c>
    </row>
    <row r="25491" spans="3:3">
      <c r="C25491" s="13">
        <f t="shared" ca="1" si="1182"/>
        <v>1989.9920424737973</v>
      </c>
    </row>
    <row r="25492" spans="3:3">
      <c r="C25492" s="13">
        <f t="shared" ca="1" si="1182"/>
        <v>2005.8165645029439</v>
      </c>
    </row>
    <row r="25493" spans="3:3">
      <c r="C25493" s="13">
        <f t="shared" ca="1" si="1182"/>
        <v>2003.0912356968036</v>
      </c>
    </row>
    <row r="25494" spans="3:3">
      <c r="C25494" s="13">
        <f t="shared" ca="1" si="1182"/>
        <v>1990.8300681487776</v>
      </c>
    </row>
    <row r="25495" spans="3:3">
      <c r="C25495" s="13">
        <f t="shared" ca="1" si="1182"/>
        <v>2006.6422941240319</v>
      </c>
    </row>
    <row r="25496" spans="3:3">
      <c r="C25496" s="13">
        <f t="shared" ref="C25496:C25559" ca="1" si="1183">NORMINV(RAND(),$D$3,$G$3)</f>
        <v>1992.8428127483789</v>
      </c>
    </row>
    <row r="25497" spans="3:3">
      <c r="C25497" s="13">
        <f t="shared" ca="1" si="1183"/>
        <v>2014.4839603975727</v>
      </c>
    </row>
    <row r="25498" spans="3:3">
      <c r="C25498" s="13">
        <f t="shared" ca="1" si="1183"/>
        <v>1983.1946358654027</v>
      </c>
    </row>
    <row r="25499" spans="3:3">
      <c r="C25499" s="13">
        <f t="shared" ca="1" si="1183"/>
        <v>1988.1920941013875</v>
      </c>
    </row>
    <row r="25500" spans="3:3">
      <c r="C25500" s="13">
        <f t="shared" ca="1" si="1183"/>
        <v>1988.9870527450917</v>
      </c>
    </row>
    <row r="25501" spans="3:3">
      <c r="C25501" s="13">
        <f t="shared" ca="1" si="1183"/>
        <v>2024.5416470029727</v>
      </c>
    </row>
    <row r="25502" spans="3:3">
      <c r="C25502" s="13">
        <f t="shared" ca="1" si="1183"/>
        <v>2018.7921031646008</v>
      </c>
    </row>
    <row r="25503" spans="3:3">
      <c r="C25503" s="13">
        <f t="shared" ca="1" si="1183"/>
        <v>2016.4962716794994</v>
      </c>
    </row>
    <row r="25504" spans="3:3">
      <c r="C25504" s="13">
        <f t="shared" ca="1" si="1183"/>
        <v>2009.086887362148</v>
      </c>
    </row>
    <row r="25505" spans="3:3">
      <c r="C25505" s="13">
        <f t="shared" ca="1" si="1183"/>
        <v>1992.5974617235956</v>
      </c>
    </row>
    <row r="25506" spans="3:3">
      <c r="C25506" s="13">
        <f t="shared" ca="1" si="1183"/>
        <v>1999.2326045968177</v>
      </c>
    </row>
    <row r="25507" spans="3:3">
      <c r="C25507" s="13">
        <f t="shared" ca="1" si="1183"/>
        <v>2005.6331900872419</v>
      </c>
    </row>
    <row r="25508" spans="3:3">
      <c r="C25508" s="13">
        <f t="shared" ca="1" si="1183"/>
        <v>1986.7438184126322</v>
      </c>
    </row>
    <row r="25509" spans="3:3">
      <c r="C25509" s="13">
        <f t="shared" ca="1" si="1183"/>
        <v>2000.1820240145582</v>
      </c>
    </row>
    <row r="25510" spans="3:3">
      <c r="C25510" s="13">
        <f t="shared" ca="1" si="1183"/>
        <v>2009.0742291725617</v>
      </c>
    </row>
    <row r="25511" spans="3:3">
      <c r="C25511" s="13">
        <f t="shared" ca="1" si="1183"/>
        <v>1989.788361007242</v>
      </c>
    </row>
    <row r="25512" spans="3:3">
      <c r="C25512" s="13">
        <f t="shared" ca="1" si="1183"/>
        <v>2012.1340313954618</v>
      </c>
    </row>
    <row r="25513" spans="3:3">
      <c r="C25513" s="13">
        <f t="shared" ca="1" si="1183"/>
        <v>2004.2828390056172</v>
      </c>
    </row>
    <row r="25514" spans="3:3">
      <c r="C25514" s="13">
        <f t="shared" ca="1" si="1183"/>
        <v>2010.1953201330209</v>
      </c>
    </row>
    <row r="25515" spans="3:3">
      <c r="C25515" s="13">
        <f t="shared" ca="1" si="1183"/>
        <v>2003.7141656684598</v>
      </c>
    </row>
    <row r="25516" spans="3:3">
      <c r="C25516" s="13">
        <f t="shared" ca="1" si="1183"/>
        <v>2007.498631266973</v>
      </c>
    </row>
    <row r="25517" spans="3:3">
      <c r="C25517" s="13">
        <f t="shared" ca="1" si="1183"/>
        <v>2005.4468742288732</v>
      </c>
    </row>
    <row r="25518" spans="3:3">
      <c r="C25518" s="13">
        <f t="shared" ca="1" si="1183"/>
        <v>1994.1024207942739</v>
      </c>
    </row>
    <row r="25519" spans="3:3">
      <c r="C25519" s="13">
        <f t="shared" ca="1" si="1183"/>
        <v>2000.867427698204</v>
      </c>
    </row>
    <row r="25520" spans="3:3">
      <c r="C25520" s="13">
        <f t="shared" ca="1" si="1183"/>
        <v>2012.075245513772</v>
      </c>
    </row>
    <row r="25521" spans="3:3">
      <c r="C25521" s="13">
        <f t="shared" ca="1" si="1183"/>
        <v>1993.8051933166896</v>
      </c>
    </row>
    <row r="25522" spans="3:3">
      <c r="C25522" s="13">
        <f t="shared" ca="1" si="1183"/>
        <v>1988.8249141742938</v>
      </c>
    </row>
    <row r="25523" spans="3:3">
      <c r="C25523" s="13">
        <f t="shared" ca="1" si="1183"/>
        <v>1993.6565825032858</v>
      </c>
    </row>
    <row r="25524" spans="3:3">
      <c r="C25524" s="13">
        <f t="shared" ca="1" si="1183"/>
        <v>2007.4584942656513</v>
      </c>
    </row>
    <row r="25525" spans="3:3">
      <c r="C25525" s="13">
        <f t="shared" ca="1" si="1183"/>
        <v>2008.0626527383613</v>
      </c>
    </row>
    <row r="25526" spans="3:3">
      <c r="C25526" s="13">
        <f t="shared" ca="1" si="1183"/>
        <v>2007.7885697662514</v>
      </c>
    </row>
    <row r="25527" spans="3:3">
      <c r="C25527" s="13">
        <f t="shared" ca="1" si="1183"/>
        <v>1994.03528618942</v>
      </c>
    </row>
    <row r="25528" spans="3:3">
      <c r="C25528" s="13">
        <f t="shared" ca="1" si="1183"/>
        <v>2003.9679494232646</v>
      </c>
    </row>
    <row r="25529" spans="3:3">
      <c r="C25529" s="13">
        <f t="shared" ca="1" si="1183"/>
        <v>2008.7149133666107</v>
      </c>
    </row>
    <row r="25530" spans="3:3">
      <c r="C25530" s="13">
        <f t="shared" ca="1" si="1183"/>
        <v>1990.6409221401873</v>
      </c>
    </row>
    <row r="25531" spans="3:3">
      <c r="C25531" s="13">
        <f t="shared" ca="1" si="1183"/>
        <v>2021.3536500046653</v>
      </c>
    </row>
    <row r="25532" spans="3:3">
      <c r="C25532" s="13">
        <f t="shared" ca="1" si="1183"/>
        <v>2016.0980597508099</v>
      </c>
    </row>
    <row r="25533" spans="3:3">
      <c r="C25533" s="13">
        <f t="shared" ca="1" si="1183"/>
        <v>2004.2845760508665</v>
      </c>
    </row>
    <row r="25534" spans="3:3">
      <c r="C25534" s="13">
        <f t="shared" ca="1" si="1183"/>
        <v>1992.2936727467377</v>
      </c>
    </row>
    <row r="25535" spans="3:3">
      <c r="C25535" s="13">
        <f t="shared" ca="1" si="1183"/>
        <v>1989.3256431249138</v>
      </c>
    </row>
    <row r="25536" spans="3:3">
      <c r="C25536" s="13">
        <f t="shared" ca="1" si="1183"/>
        <v>1995.9289971699955</v>
      </c>
    </row>
    <row r="25537" spans="3:3">
      <c r="C25537" s="13">
        <f t="shared" ca="1" si="1183"/>
        <v>1996.0938952999086</v>
      </c>
    </row>
    <row r="25538" spans="3:3">
      <c r="C25538" s="13">
        <f t="shared" ca="1" si="1183"/>
        <v>1983.5816554758562</v>
      </c>
    </row>
    <row r="25539" spans="3:3">
      <c r="C25539" s="13">
        <f t="shared" ca="1" si="1183"/>
        <v>1984.9009478201201</v>
      </c>
    </row>
    <row r="25540" spans="3:3">
      <c r="C25540" s="13">
        <f t="shared" ca="1" si="1183"/>
        <v>2002.9008114727026</v>
      </c>
    </row>
    <row r="25541" spans="3:3">
      <c r="C25541" s="13">
        <f t="shared" ca="1" si="1183"/>
        <v>1987.8433714012315</v>
      </c>
    </row>
    <row r="25542" spans="3:3">
      <c r="C25542" s="13">
        <f t="shared" ca="1" si="1183"/>
        <v>2008.4593631609594</v>
      </c>
    </row>
    <row r="25543" spans="3:3">
      <c r="C25543" s="13">
        <f t="shared" ca="1" si="1183"/>
        <v>1991.5813145430495</v>
      </c>
    </row>
    <row r="25544" spans="3:3">
      <c r="C25544" s="13">
        <f t="shared" ca="1" si="1183"/>
        <v>2007.8355913278972</v>
      </c>
    </row>
    <row r="25545" spans="3:3">
      <c r="C25545" s="13">
        <f t="shared" ca="1" si="1183"/>
        <v>2008.2633847895563</v>
      </c>
    </row>
    <row r="25546" spans="3:3">
      <c r="C25546" s="13">
        <f t="shared" ca="1" si="1183"/>
        <v>2002.9511059381455</v>
      </c>
    </row>
    <row r="25547" spans="3:3">
      <c r="C25547" s="13">
        <f t="shared" ca="1" si="1183"/>
        <v>1992.0274483991041</v>
      </c>
    </row>
    <row r="25548" spans="3:3">
      <c r="C25548" s="13">
        <f t="shared" ca="1" si="1183"/>
        <v>1992.8631899789409</v>
      </c>
    </row>
    <row r="25549" spans="3:3">
      <c r="C25549" s="13">
        <f t="shared" ca="1" si="1183"/>
        <v>1976.4445604011166</v>
      </c>
    </row>
    <row r="25550" spans="3:3">
      <c r="C25550" s="13">
        <f t="shared" ca="1" si="1183"/>
        <v>2010.4829648107284</v>
      </c>
    </row>
    <row r="25551" spans="3:3">
      <c r="C25551" s="13">
        <f t="shared" ca="1" si="1183"/>
        <v>2020.2772062367712</v>
      </c>
    </row>
    <row r="25552" spans="3:3">
      <c r="C25552" s="13">
        <f t="shared" ca="1" si="1183"/>
        <v>2018.4226208619507</v>
      </c>
    </row>
    <row r="25553" spans="3:3">
      <c r="C25553" s="13">
        <f t="shared" ca="1" si="1183"/>
        <v>2004.2540378700999</v>
      </c>
    </row>
    <row r="25554" spans="3:3">
      <c r="C25554" s="13">
        <f t="shared" ca="1" si="1183"/>
        <v>1985.7411125229678</v>
      </c>
    </row>
    <row r="25555" spans="3:3">
      <c r="C25555" s="13">
        <f t="shared" ca="1" si="1183"/>
        <v>1979.0145848052482</v>
      </c>
    </row>
    <row r="25556" spans="3:3">
      <c r="C25556" s="13">
        <f t="shared" ca="1" si="1183"/>
        <v>2013.0039572104627</v>
      </c>
    </row>
    <row r="25557" spans="3:3">
      <c r="C25557" s="13">
        <f t="shared" ca="1" si="1183"/>
        <v>1983.5562703229605</v>
      </c>
    </row>
    <row r="25558" spans="3:3">
      <c r="C25558" s="13">
        <f t="shared" ca="1" si="1183"/>
        <v>1990.5531619299732</v>
      </c>
    </row>
    <row r="25559" spans="3:3">
      <c r="C25559" s="13">
        <f t="shared" ca="1" si="1183"/>
        <v>2008.6340711507894</v>
      </c>
    </row>
    <row r="25560" spans="3:3">
      <c r="C25560" s="13">
        <f t="shared" ref="C25560:C25623" ca="1" si="1184">NORMINV(RAND(),$D$3,$G$3)</f>
        <v>1990.5432659731264</v>
      </c>
    </row>
    <row r="25561" spans="3:3">
      <c r="C25561" s="13">
        <f t="shared" ca="1" si="1184"/>
        <v>1991.057104432185</v>
      </c>
    </row>
    <row r="25562" spans="3:3">
      <c r="C25562" s="13">
        <f t="shared" ca="1" si="1184"/>
        <v>1978.8083761344021</v>
      </c>
    </row>
    <row r="25563" spans="3:3">
      <c r="C25563" s="13">
        <f t="shared" ca="1" si="1184"/>
        <v>2002.0905830896431</v>
      </c>
    </row>
    <row r="25564" spans="3:3">
      <c r="C25564" s="13">
        <f t="shared" ca="1" si="1184"/>
        <v>2019.5145922621759</v>
      </c>
    </row>
    <row r="25565" spans="3:3">
      <c r="C25565" s="13">
        <f t="shared" ca="1" si="1184"/>
        <v>1975.2619292121458</v>
      </c>
    </row>
    <row r="25566" spans="3:3">
      <c r="C25566" s="13">
        <f t="shared" ca="1" si="1184"/>
        <v>2005.2720621614396</v>
      </c>
    </row>
    <row r="25567" spans="3:3">
      <c r="C25567" s="13">
        <f t="shared" ca="1" si="1184"/>
        <v>2004.6627927347774</v>
      </c>
    </row>
    <row r="25568" spans="3:3">
      <c r="C25568" s="13">
        <f t="shared" ca="1" si="1184"/>
        <v>1998.5651365632766</v>
      </c>
    </row>
    <row r="25569" spans="3:3">
      <c r="C25569" s="13">
        <f t="shared" ca="1" si="1184"/>
        <v>2005.6714986516379</v>
      </c>
    </row>
    <row r="25570" spans="3:3">
      <c r="C25570" s="13">
        <f t="shared" ca="1" si="1184"/>
        <v>2004.8335175078962</v>
      </c>
    </row>
    <row r="25571" spans="3:3">
      <c r="C25571" s="13">
        <f t="shared" ca="1" si="1184"/>
        <v>2000.7766932970412</v>
      </c>
    </row>
    <row r="25572" spans="3:3">
      <c r="C25572" s="13">
        <f t="shared" ca="1" si="1184"/>
        <v>1988.1467054938794</v>
      </c>
    </row>
    <row r="25573" spans="3:3">
      <c r="C25573" s="13">
        <f t="shared" ca="1" si="1184"/>
        <v>2007.7814903664855</v>
      </c>
    </row>
    <row r="25574" spans="3:3">
      <c r="C25574" s="13">
        <f t="shared" ca="1" si="1184"/>
        <v>1990.8460202818826</v>
      </c>
    </row>
    <row r="25575" spans="3:3">
      <c r="C25575" s="13">
        <f t="shared" ca="1" si="1184"/>
        <v>1977.7394105842418</v>
      </c>
    </row>
    <row r="25576" spans="3:3">
      <c r="C25576" s="13">
        <f t="shared" ca="1" si="1184"/>
        <v>1988.6151140407321</v>
      </c>
    </row>
    <row r="25577" spans="3:3">
      <c r="C25577" s="13">
        <f t="shared" ca="1" si="1184"/>
        <v>2002.7149311291478</v>
      </c>
    </row>
    <row r="25578" spans="3:3">
      <c r="C25578" s="13">
        <f t="shared" ca="1" si="1184"/>
        <v>1990.2742855295173</v>
      </c>
    </row>
    <row r="25579" spans="3:3">
      <c r="C25579" s="13">
        <f t="shared" ca="1" si="1184"/>
        <v>2008.7149113607061</v>
      </c>
    </row>
    <row r="25580" spans="3:3">
      <c r="C25580" s="13">
        <f t="shared" ca="1" si="1184"/>
        <v>2006.5196551540473</v>
      </c>
    </row>
    <row r="25581" spans="3:3">
      <c r="C25581" s="13">
        <f t="shared" ca="1" si="1184"/>
        <v>1995.5305423414775</v>
      </c>
    </row>
    <row r="25582" spans="3:3">
      <c r="C25582" s="13">
        <f t="shared" ca="1" si="1184"/>
        <v>2019.0117284988301</v>
      </c>
    </row>
    <row r="25583" spans="3:3">
      <c r="C25583" s="13">
        <f t="shared" ca="1" si="1184"/>
        <v>1999.7973736856054</v>
      </c>
    </row>
    <row r="25584" spans="3:3">
      <c r="C25584" s="13">
        <f t="shared" ca="1" si="1184"/>
        <v>2009.1924034581277</v>
      </c>
    </row>
    <row r="25585" spans="3:3">
      <c r="C25585" s="13">
        <f t="shared" ca="1" si="1184"/>
        <v>1997.6114382426106</v>
      </c>
    </row>
    <row r="25586" spans="3:3">
      <c r="C25586" s="13">
        <f t="shared" ca="1" si="1184"/>
        <v>2012.5976331740571</v>
      </c>
    </row>
    <row r="25587" spans="3:3">
      <c r="C25587" s="13">
        <f t="shared" ca="1" si="1184"/>
        <v>1985.7287424180465</v>
      </c>
    </row>
    <row r="25588" spans="3:3">
      <c r="C25588" s="13">
        <f t="shared" ca="1" si="1184"/>
        <v>1985.8080686519274</v>
      </c>
    </row>
    <row r="25589" spans="3:3">
      <c r="C25589" s="13">
        <f t="shared" ca="1" si="1184"/>
        <v>1990.3125400488136</v>
      </c>
    </row>
    <row r="25590" spans="3:3">
      <c r="C25590" s="13">
        <f t="shared" ca="1" si="1184"/>
        <v>2011.9143746124221</v>
      </c>
    </row>
    <row r="25591" spans="3:3">
      <c r="C25591" s="13">
        <f t="shared" ca="1" si="1184"/>
        <v>2012.7215365069455</v>
      </c>
    </row>
    <row r="25592" spans="3:3">
      <c r="C25592" s="13">
        <f t="shared" ca="1" si="1184"/>
        <v>1994.917671442264</v>
      </c>
    </row>
    <row r="25593" spans="3:3">
      <c r="C25593" s="13">
        <f t="shared" ca="1" si="1184"/>
        <v>2000.0402290450995</v>
      </c>
    </row>
    <row r="25594" spans="3:3">
      <c r="C25594" s="13">
        <f t="shared" ca="1" si="1184"/>
        <v>2015.3905539203013</v>
      </c>
    </row>
    <row r="25595" spans="3:3">
      <c r="C25595" s="13">
        <f t="shared" ca="1" si="1184"/>
        <v>2009.7070372099588</v>
      </c>
    </row>
    <row r="25596" spans="3:3">
      <c r="C25596" s="13">
        <f t="shared" ca="1" si="1184"/>
        <v>1998.2523903168571</v>
      </c>
    </row>
    <row r="25597" spans="3:3">
      <c r="C25597" s="13">
        <f t="shared" ca="1" si="1184"/>
        <v>1992.2622804869006</v>
      </c>
    </row>
    <row r="25598" spans="3:3">
      <c r="C25598" s="13">
        <f t="shared" ca="1" si="1184"/>
        <v>1991.5091421018253</v>
      </c>
    </row>
    <row r="25599" spans="3:3">
      <c r="C25599" s="13">
        <f t="shared" ca="1" si="1184"/>
        <v>1997.0231105608229</v>
      </c>
    </row>
    <row r="25600" spans="3:3">
      <c r="C25600" s="13">
        <f t="shared" ca="1" si="1184"/>
        <v>1997.4998691462804</v>
      </c>
    </row>
    <row r="25601" spans="3:3">
      <c r="C25601" s="13">
        <f t="shared" ca="1" si="1184"/>
        <v>2031.7699340740319</v>
      </c>
    </row>
    <row r="25602" spans="3:3">
      <c r="C25602" s="13">
        <f t="shared" ca="1" si="1184"/>
        <v>1993.2908675355156</v>
      </c>
    </row>
    <row r="25603" spans="3:3">
      <c r="C25603" s="13">
        <f t="shared" ca="1" si="1184"/>
        <v>2011.8141513070168</v>
      </c>
    </row>
    <row r="25604" spans="3:3">
      <c r="C25604" s="13">
        <f t="shared" ca="1" si="1184"/>
        <v>1985.1281812467555</v>
      </c>
    </row>
    <row r="25605" spans="3:3">
      <c r="C25605" s="13">
        <f t="shared" ca="1" si="1184"/>
        <v>1980.5560093405668</v>
      </c>
    </row>
    <row r="25606" spans="3:3">
      <c r="C25606" s="13">
        <f t="shared" ca="1" si="1184"/>
        <v>1993.0522274667323</v>
      </c>
    </row>
    <row r="25607" spans="3:3">
      <c r="C25607" s="13">
        <f t="shared" ca="1" si="1184"/>
        <v>2006.4249612104302</v>
      </c>
    </row>
    <row r="25608" spans="3:3">
      <c r="C25608" s="13">
        <f t="shared" ca="1" si="1184"/>
        <v>2000.253222750368</v>
      </c>
    </row>
    <row r="25609" spans="3:3">
      <c r="C25609" s="13">
        <f t="shared" ca="1" si="1184"/>
        <v>2009.2332967123416</v>
      </c>
    </row>
    <row r="25610" spans="3:3">
      <c r="C25610" s="13">
        <f t="shared" ca="1" si="1184"/>
        <v>1985.8944826531765</v>
      </c>
    </row>
    <row r="25611" spans="3:3">
      <c r="C25611" s="13">
        <f t="shared" ca="1" si="1184"/>
        <v>2005.8389894525931</v>
      </c>
    </row>
    <row r="25612" spans="3:3">
      <c r="C25612" s="13">
        <f t="shared" ca="1" si="1184"/>
        <v>2012.0313606174598</v>
      </c>
    </row>
    <row r="25613" spans="3:3">
      <c r="C25613" s="13">
        <f t="shared" ca="1" si="1184"/>
        <v>2006.4500205927106</v>
      </c>
    </row>
    <row r="25614" spans="3:3">
      <c r="C25614" s="13">
        <f t="shared" ca="1" si="1184"/>
        <v>2014.5577423839554</v>
      </c>
    </row>
    <row r="25615" spans="3:3">
      <c r="C25615" s="13">
        <f t="shared" ca="1" si="1184"/>
        <v>1998.4865039415606</v>
      </c>
    </row>
    <row r="25616" spans="3:3">
      <c r="C25616" s="13">
        <f t="shared" ca="1" si="1184"/>
        <v>1992.7323746269817</v>
      </c>
    </row>
    <row r="25617" spans="3:3">
      <c r="C25617" s="13">
        <f t="shared" ca="1" si="1184"/>
        <v>2003.0981024746577</v>
      </c>
    </row>
    <row r="25618" spans="3:3">
      <c r="C25618" s="13">
        <f t="shared" ca="1" si="1184"/>
        <v>1986.417801354896</v>
      </c>
    </row>
    <row r="25619" spans="3:3">
      <c r="C25619" s="13">
        <f t="shared" ca="1" si="1184"/>
        <v>1990.876636199494</v>
      </c>
    </row>
    <row r="25620" spans="3:3">
      <c r="C25620" s="13">
        <f t="shared" ca="1" si="1184"/>
        <v>2007.5292174385299</v>
      </c>
    </row>
    <row r="25621" spans="3:3">
      <c r="C25621" s="13">
        <f t="shared" ca="1" si="1184"/>
        <v>1992.7721770735134</v>
      </c>
    </row>
    <row r="25622" spans="3:3">
      <c r="C25622" s="13">
        <f t="shared" ca="1" si="1184"/>
        <v>2004.2639493312993</v>
      </c>
    </row>
    <row r="25623" spans="3:3">
      <c r="C25623" s="13">
        <f t="shared" ca="1" si="1184"/>
        <v>2010.0168325555865</v>
      </c>
    </row>
    <row r="25624" spans="3:3">
      <c r="C25624" s="13">
        <f t="shared" ref="C25624:C25687" ca="1" si="1185">NORMINV(RAND(),$D$3,$G$3)</f>
        <v>1987.0773378488909</v>
      </c>
    </row>
    <row r="25625" spans="3:3">
      <c r="C25625" s="13">
        <f t="shared" ca="1" si="1185"/>
        <v>1991.8268666429419</v>
      </c>
    </row>
    <row r="25626" spans="3:3">
      <c r="C25626" s="13">
        <f t="shared" ca="1" si="1185"/>
        <v>2000.7517179944612</v>
      </c>
    </row>
    <row r="25627" spans="3:3">
      <c r="C25627" s="13">
        <f t="shared" ca="1" si="1185"/>
        <v>2002.2088805426522</v>
      </c>
    </row>
    <row r="25628" spans="3:3">
      <c r="C25628" s="13">
        <f t="shared" ca="1" si="1185"/>
        <v>2017.9047112368085</v>
      </c>
    </row>
    <row r="25629" spans="3:3">
      <c r="C25629" s="13">
        <f t="shared" ca="1" si="1185"/>
        <v>1994.4989127470931</v>
      </c>
    </row>
    <row r="25630" spans="3:3">
      <c r="C25630" s="13">
        <f t="shared" ca="1" si="1185"/>
        <v>2017.5527854665097</v>
      </c>
    </row>
    <row r="25631" spans="3:3">
      <c r="C25631" s="13">
        <f t="shared" ca="1" si="1185"/>
        <v>1987.5725792526866</v>
      </c>
    </row>
    <row r="25632" spans="3:3">
      <c r="C25632" s="13">
        <f t="shared" ca="1" si="1185"/>
        <v>1993.294529566138</v>
      </c>
    </row>
    <row r="25633" spans="3:3">
      <c r="C25633" s="13">
        <f t="shared" ca="1" si="1185"/>
        <v>1998.3384562705276</v>
      </c>
    </row>
    <row r="25634" spans="3:3">
      <c r="C25634" s="13">
        <f t="shared" ca="1" si="1185"/>
        <v>1996.6384374389672</v>
      </c>
    </row>
    <row r="25635" spans="3:3">
      <c r="C25635" s="13">
        <f t="shared" ca="1" si="1185"/>
        <v>2000.64524458703</v>
      </c>
    </row>
    <row r="25636" spans="3:3">
      <c r="C25636" s="13">
        <f t="shared" ca="1" si="1185"/>
        <v>2007.7565722038926</v>
      </c>
    </row>
    <row r="25637" spans="3:3">
      <c r="C25637" s="13">
        <f t="shared" ca="1" si="1185"/>
        <v>2007.2198290045369</v>
      </c>
    </row>
    <row r="25638" spans="3:3">
      <c r="C25638" s="13">
        <f t="shared" ca="1" si="1185"/>
        <v>2010.1474719854712</v>
      </c>
    </row>
    <row r="25639" spans="3:3">
      <c r="C25639" s="13">
        <f t="shared" ca="1" si="1185"/>
        <v>2001.8973715452601</v>
      </c>
    </row>
    <row r="25640" spans="3:3">
      <c r="C25640" s="13">
        <f t="shared" ca="1" si="1185"/>
        <v>1993.9857377601704</v>
      </c>
    </row>
    <row r="25641" spans="3:3">
      <c r="C25641" s="13">
        <f t="shared" ca="1" si="1185"/>
        <v>2010.0054598068982</v>
      </c>
    </row>
    <row r="25642" spans="3:3">
      <c r="C25642" s="13">
        <f t="shared" ca="1" si="1185"/>
        <v>1991.2575951339065</v>
      </c>
    </row>
    <row r="25643" spans="3:3">
      <c r="C25643" s="13">
        <f t="shared" ca="1" si="1185"/>
        <v>2000.8605994425066</v>
      </c>
    </row>
    <row r="25644" spans="3:3">
      <c r="C25644" s="13">
        <f t="shared" ca="1" si="1185"/>
        <v>1991.5952687283309</v>
      </c>
    </row>
    <row r="25645" spans="3:3">
      <c r="C25645" s="13">
        <f t="shared" ca="1" si="1185"/>
        <v>2001.2332475631115</v>
      </c>
    </row>
    <row r="25646" spans="3:3">
      <c r="C25646" s="13">
        <f t="shared" ca="1" si="1185"/>
        <v>1993.2943874884297</v>
      </c>
    </row>
    <row r="25647" spans="3:3">
      <c r="C25647" s="13">
        <f t="shared" ca="1" si="1185"/>
        <v>1997.2557197374217</v>
      </c>
    </row>
    <row r="25648" spans="3:3">
      <c r="C25648" s="13">
        <f t="shared" ca="1" si="1185"/>
        <v>1978.9838545341315</v>
      </c>
    </row>
    <row r="25649" spans="3:3">
      <c r="C25649" s="13">
        <f t="shared" ca="1" si="1185"/>
        <v>1990.7052111449841</v>
      </c>
    </row>
    <row r="25650" spans="3:3">
      <c r="C25650" s="13">
        <f t="shared" ca="1" si="1185"/>
        <v>1996.4340454128737</v>
      </c>
    </row>
    <row r="25651" spans="3:3">
      <c r="C25651" s="13">
        <f t="shared" ca="1" si="1185"/>
        <v>2007.3643998368766</v>
      </c>
    </row>
    <row r="25652" spans="3:3">
      <c r="C25652" s="13">
        <f t="shared" ca="1" si="1185"/>
        <v>1993.7635331283166</v>
      </c>
    </row>
    <row r="25653" spans="3:3">
      <c r="C25653" s="13">
        <f t="shared" ca="1" si="1185"/>
        <v>1982.3329965110854</v>
      </c>
    </row>
    <row r="25654" spans="3:3">
      <c r="C25654" s="13">
        <f t="shared" ca="1" si="1185"/>
        <v>1989.7716819196976</v>
      </c>
    </row>
    <row r="25655" spans="3:3">
      <c r="C25655" s="13">
        <f t="shared" ca="1" si="1185"/>
        <v>1993.1157896838017</v>
      </c>
    </row>
    <row r="25656" spans="3:3">
      <c r="C25656" s="13">
        <f t="shared" ca="1" si="1185"/>
        <v>2016.4519762138282</v>
      </c>
    </row>
    <row r="25657" spans="3:3">
      <c r="C25657" s="13">
        <f t="shared" ca="1" si="1185"/>
        <v>1991.8587790349648</v>
      </c>
    </row>
    <row r="25658" spans="3:3">
      <c r="C25658" s="13">
        <f t="shared" ca="1" si="1185"/>
        <v>2009.6008592301773</v>
      </c>
    </row>
    <row r="25659" spans="3:3">
      <c r="C25659" s="13">
        <f t="shared" ca="1" si="1185"/>
        <v>2001.2136405004946</v>
      </c>
    </row>
    <row r="25660" spans="3:3">
      <c r="C25660" s="13">
        <f t="shared" ca="1" si="1185"/>
        <v>1979.6932595533372</v>
      </c>
    </row>
    <row r="25661" spans="3:3">
      <c r="C25661" s="13">
        <f t="shared" ca="1" si="1185"/>
        <v>2012.4397786985719</v>
      </c>
    </row>
    <row r="25662" spans="3:3">
      <c r="C25662" s="13">
        <f t="shared" ca="1" si="1185"/>
        <v>2009.5288507425814</v>
      </c>
    </row>
    <row r="25663" spans="3:3">
      <c r="C25663" s="13">
        <f t="shared" ca="1" si="1185"/>
        <v>2000.4219689181693</v>
      </c>
    </row>
    <row r="25664" spans="3:3">
      <c r="C25664" s="13">
        <f t="shared" ca="1" si="1185"/>
        <v>1997.8600591876434</v>
      </c>
    </row>
    <row r="25665" spans="3:3">
      <c r="C25665" s="13">
        <f t="shared" ca="1" si="1185"/>
        <v>1999.561309243139</v>
      </c>
    </row>
    <row r="25666" spans="3:3">
      <c r="C25666" s="13">
        <f t="shared" ca="1" si="1185"/>
        <v>1991.7235515044349</v>
      </c>
    </row>
    <row r="25667" spans="3:3">
      <c r="C25667" s="13">
        <f t="shared" ca="1" si="1185"/>
        <v>2002.6685245415274</v>
      </c>
    </row>
    <row r="25668" spans="3:3">
      <c r="C25668" s="13">
        <f t="shared" ca="1" si="1185"/>
        <v>1995.1115395495792</v>
      </c>
    </row>
    <row r="25669" spans="3:3">
      <c r="C25669" s="13">
        <f t="shared" ca="1" si="1185"/>
        <v>1983.0679312242858</v>
      </c>
    </row>
    <row r="25670" spans="3:3">
      <c r="C25670" s="13">
        <f t="shared" ca="1" si="1185"/>
        <v>1979.2975157642452</v>
      </c>
    </row>
    <row r="25671" spans="3:3">
      <c r="C25671" s="13">
        <f t="shared" ca="1" si="1185"/>
        <v>2005.398062205805</v>
      </c>
    </row>
    <row r="25672" spans="3:3">
      <c r="C25672" s="13">
        <f t="shared" ca="1" si="1185"/>
        <v>2007.8822058254464</v>
      </c>
    </row>
    <row r="25673" spans="3:3">
      <c r="C25673" s="13">
        <f t="shared" ca="1" si="1185"/>
        <v>1984.6733442040911</v>
      </c>
    </row>
    <row r="25674" spans="3:3">
      <c r="C25674" s="13">
        <f t="shared" ca="1" si="1185"/>
        <v>2004.0727557831131</v>
      </c>
    </row>
    <row r="25675" spans="3:3">
      <c r="C25675" s="13">
        <f t="shared" ca="1" si="1185"/>
        <v>1987.7538942409583</v>
      </c>
    </row>
    <row r="25676" spans="3:3">
      <c r="C25676" s="13">
        <f t="shared" ca="1" si="1185"/>
        <v>2018.9954789199196</v>
      </c>
    </row>
    <row r="25677" spans="3:3">
      <c r="C25677" s="13">
        <f t="shared" ca="1" si="1185"/>
        <v>1970.2247854248071</v>
      </c>
    </row>
    <row r="25678" spans="3:3">
      <c r="C25678" s="13">
        <f t="shared" ca="1" si="1185"/>
        <v>1992.2498631740225</v>
      </c>
    </row>
    <row r="25679" spans="3:3">
      <c r="C25679" s="13">
        <f t="shared" ca="1" si="1185"/>
        <v>2011.8920390626838</v>
      </c>
    </row>
    <row r="25680" spans="3:3">
      <c r="C25680" s="13">
        <f t="shared" ca="1" si="1185"/>
        <v>2018.0329676307724</v>
      </c>
    </row>
    <row r="25681" spans="3:3">
      <c r="C25681" s="13">
        <f t="shared" ca="1" si="1185"/>
        <v>2002.097338953397</v>
      </c>
    </row>
    <row r="25682" spans="3:3">
      <c r="C25682" s="13">
        <f t="shared" ca="1" si="1185"/>
        <v>2001.3825886829065</v>
      </c>
    </row>
    <row r="25683" spans="3:3">
      <c r="C25683" s="13">
        <f t="shared" ca="1" si="1185"/>
        <v>1992.0238936997778</v>
      </c>
    </row>
    <row r="25684" spans="3:3">
      <c r="C25684" s="13">
        <f t="shared" ca="1" si="1185"/>
        <v>1982.6974555259965</v>
      </c>
    </row>
    <row r="25685" spans="3:3">
      <c r="C25685" s="13">
        <f t="shared" ca="1" si="1185"/>
        <v>1987.1017547378156</v>
      </c>
    </row>
    <row r="25686" spans="3:3">
      <c r="C25686" s="13">
        <f t="shared" ca="1" si="1185"/>
        <v>2007.0369949571377</v>
      </c>
    </row>
    <row r="25687" spans="3:3">
      <c r="C25687" s="13">
        <f t="shared" ca="1" si="1185"/>
        <v>1997.9452046967183</v>
      </c>
    </row>
    <row r="25688" spans="3:3">
      <c r="C25688" s="13">
        <f t="shared" ref="C25688:C25751" ca="1" si="1186">NORMINV(RAND(),$D$3,$G$3)</f>
        <v>2014.6390507059677</v>
      </c>
    </row>
    <row r="25689" spans="3:3">
      <c r="C25689" s="13">
        <f t="shared" ca="1" si="1186"/>
        <v>2004.3853962904873</v>
      </c>
    </row>
    <row r="25690" spans="3:3">
      <c r="C25690" s="13">
        <f t="shared" ca="1" si="1186"/>
        <v>2007.8951094825693</v>
      </c>
    </row>
    <row r="25691" spans="3:3">
      <c r="C25691" s="13">
        <f t="shared" ca="1" si="1186"/>
        <v>1992.4389141445342</v>
      </c>
    </row>
    <row r="25692" spans="3:3">
      <c r="C25692" s="13">
        <f t="shared" ca="1" si="1186"/>
        <v>2015.629028430162</v>
      </c>
    </row>
    <row r="25693" spans="3:3">
      <c r="C25693" s="13">
        <f t="shared" ca="1" si="1186"/>
        <v>2018.3915148431013</v>
      </c>
    </row>
    <row r="25694" spans="3:3">
      <c r="C25694" s="13">
        <f t="shared" ca="1" si="1186"/>
        <v>1997.0867756698708</v>
      </c>
    </row>
    <row r="25695" spans="3:3">
      <c r="C25695" s="13">
        <f t="shared" ca="1" si="1186"/>
        <v>1986.2954286510906</v>
      </c>
    </row>
    <row r="25696" spans="3:3">
      <c r="C25696" s="13">
        <f t="shared" ca="1" si="1186"/>
        <v>2005.1068634487317</v>
      </c>
    </row>
    <row r="25697" spans="3:3">
      <c r="C25697" s="13">
        <f t="shared" ca="1" si="1186"/>
        <v>1983.6025077551251</v>
      </c>
    </row>
    <row r="25698" spans="3:3">
      <c r="C25698" s="13">
        <f t="shared" ca="1" si="1186"/>
        <v>2009.5691280785136</v>
      </c>
    </row>
    <row r="25699" spans="3:3">
      <c r="C25699" s="13">
        <f t="shared" ca="1" si="1186"/>
        <v>2001.0345516238767</v>
      </c>
    </row>
    <row r="25700" spans="3:3">
      <c r="C25700" s="13">
        <f t="shared" ca="1" si="1186"/>
        <v>2001.7552155654978</v>
      </c>
    </row>
    <row r="25701" spans="3:3">
      <c r="C25701" s="13">
        <f t="shared" ca="1" si="1186"/>
        <v>1997.0404637425474</v>
      </c>
    </row>
    <row r="25702" spans="3:3">
      <c r="C25702" s="13">
        <f t="shared" ca="1" si="1186"/>
        <v>1984.0843346807558</v>
      </c>
    </row>
    <row r="25703" spans="3:3">
      <c r="C25703" s="13">
        <f t="shared" ca="1" si="1186"/>
        <v>1985.8577298712817</v>
      </c>
    </row>
    <row r="25704" spans="3:3">
      <c r="C25704" s="13">
        <f t="shared" ca="1" si="1186"/>
        <v>1991.2547102633785</v>
      </c>
    </row>
    <row r="25705" spans="3:3">
      <c r="C25705" s="13">
        <f t="shared" ca="1" si="1186"/>
        <v>1998.515600222418</v>
      </c>
    </row>
    <row r="25706" spans="3:3">
      <c r="C25706" s="13">
        <f t="shared" ca="1" si="1186"/>
        <v>1998.3533068802403</v>
      </c>
    </row>
    <row r="25707" spans="3:3">
      <c r="C25707" s="13">
        <f t="shared" ca="1" si="1186"/>
        <v>2005.6390600486998</v>
      </c>
    </row>
    <row r="25708" spans="3:3">
      <c r="C25708" s="13">
        <f t="shared" ca="1" si="1186"/>
        <v>2006.87394503671</v>
      </c>
    </row>
    <row r="25709" spans="3:3">
      <c r="C25709" s="13">
        <f t="shared" ca="1" si="1186"/>
        <v>1991.4047822750335</v>
      </c>
    </row>
    <row r="25710" spans="3:3">
      <c r="C25710" s="13">
        <f t="shared" ca="1" si="1186"/>
        <v>2008.2003080472327</v>
      </c>
    </row>
    <row r="25711" spans="3:3">
      <c r="C25711" s="13">
        <f t="shared" ca="1" si="1186"/>
        <v>1997.1925904985665</v>
      </c>
    </row>
    <row r="25712" spans="3:3">
      <c r="C25712" s="13">
        <f t="shared" ca="1" si="1186"/>
        <v>2009.0706799845725</v>
      </c>
    </row>
    <row r="25713" spans="3:3">
      <c r="C25713" s="13">
        <f t="shared" ca="1" si="1186"/>
        <v>1985.4007131636536</v>
      </c>
    </row>
    <row r="25714" spans="3:3">
      <c r="C25714" s="13">
        <f t="shared" ca="1" si="1186"/>
        <v>1996.6396344774676</v>
      </c>
    </row>
    <row r="25715" spans="3:3">
      <c r="C25715" s="13">
        <f t="shared" ca="1" si="1186"/>
        <v>1990.1766592634444</v>
      </c>
    </row>
    <row r="25716" spans="3:3">
      <c r="C25716" s="13">
        <f t="shared" ca="1" si="1186"/>
        <v>2018.9267128828656</v>
      </c>
    </row>
    <row r="25717" spans="3:3">
      <c r="C25717" s="13">
        <f t="shared" ca="1" si="1186"/>
        <v>2013.6385608126213</v>
      </c>
    </row>
    <row r="25718" spans="3:3">
      <c r="C25718" s="13">
        <f t="shared" ca="1" si="1186"/>
        <v>1993.2889683718693</v>
      </c>
    </row>
    <row r="25719" spans="3:3">
      <c r="C25719" s="13">
        <f t="shared" ca="1" si="1186"/>
        <v>1987.228078942924</v>
      </c>
    </row>
    <row r="25720" spans="3:3">
      <c r="C25720" s="13">
        <f t="shared" ca="1" si="1186"/>
        <v>1996.2968832540346</v>
      </c>
    </row>
    <row r="25721" spans="3:3">
      <c r="C25721" s="13">
        <f t="shared" ca="1" si="1186"/>
        <v>2002.3948264446865</v>
      </c>
    </row>
    <row r="25722" spans="3:3">
      <c r="C25722" s="13">
        <f t="shared" ca="1" si="1186"/>
        <v>2004.565816896365</v>
      </c>
    </row>
    <row r="25723" spans="3:3">
      <c r="C25723" s="13">
        <f t="shared" ca="1" si="1186"/>
        <v>1993.4212038136075</v>
      </c>
    </row>
    <row r="25724" spans="3:3">
      <c r="C25724" s="13">
        <f t="shared" ca="1" si="1186"/>
        <v>2013.6906175353706</v>
      </c>
    </row>
    <row r="25725" spans="3:3">
      <c r="C25725" s="13">
        <f t="shared" ca="1" si="1186"/>
        <v>2004.3037955367631</v>
      </c>
    </row>
    <row r="25726" spans="3:3">
      <c r="C25726" s="13">
        <f t="shared" ca="1" si="1186"/>
        <v>2000.9312932238652</v>
      </c>
    </row>
    <row r="25727" spans="3:3">
      <c r="C25727" s="13">
        <f t="shared" ca="1" si="1186"/>
        <v>2003.2550489151304</v>
      </c>
    </row>
    <row r="25728" spans="3:3">
      <c r="C25728" s="13">
        <f t="shared" ca="1" si="1186"/>
        <v>2008.0307848278112</v>
      </c>
    </row>
    <row r="25729" spans="3:3">
      <c r="C25729" s="13">
        <f t="shared" ca="1" si="1186"/>
        <v>2014.1649981326423</v>
      </c>
    </row>
    <row r="25730" spans="3:3">
      <c r="C25730" s="13">
        <f t="shared" ca="1" si="1186"/>
        <v>2003.3360118930682</v>
      </c>
    </row>
    <row r="25731" spans="3:3">
      <c r="C25731" s="13">
        <f t="shared" ca="1" si="1186"/>
        <v>1991.0529778858947</v>
      </c>
    </row>
    <row r="25732" spans="3:3">
      <c r="C25732" s="13">
        <f t="shared" ca="1" si="1186"/>
        <v>2001.1557826473409</v>
      </c>
    </row>
    <row r="25733" spans="3:3">
      <c r="C25733" s="13">
        <f t="shared" ca="1" si="1186"/>
        <v>1987.2388468285108</v>
      </c>
    </row>
    <row r="25734" spans="3:3">
      <c r="C25734" s="13">
        <f t="shared" ca="1" si="1186"/>
        <v>1988.7792898474356</v>
      </c>
    </row>
    <row r="25735" spans="3:3">
      <c r="C25735" s="13">
        <f t="shared" ca="1" si="1186"/>
        <v>2014.4011936908009</v>
      </c>
    </row>
    <row r="25736" spans="3:3">
      <c r="C25736" s="13">
        <f t="shared" ca="1" si="1186"/>
        <v>1997.0028637941964</v>
      </c>
    </row>
    <row r="25737" spans="3:3">
      <c r="C25737" s="13">
        <f t="shared" ca="1" si="1186"/>
        <v>1995.7893482410311</v>
      </c>
    </row>
    <row r="25738" spans="3:3">
      <c r="C25738" s="13">
        <f t="shared" ca="1" si="1186"/>
        <v>2003.715224186793</v>
      </c>
    </row>
    <row r="25739" spans="3:3">
      <c r="C25739" s="13">
        <f t="shared" ca="1" si="1186"/>
        <v>1997.5880890242101</v>
      </c>
    </row>
    <row r="25740" spans="3:3">
      <c r="C25740" s="13">
        <f t="shared" ca="1" si="1186"/>
        <v>2012.3894591271144</v>
      </c>
    </row>
    <row r="25741" spans="3:3">
      <c r="C25741" s="13">
        <f t="shared" ca="1" si="1186"/>
        <v>1976.416039395267</v>
      </c>
    </row>
    <row r="25742" spans="3:3">
      <c r="C25742" s="13">
        <f t="shared" ca="1" si="1186"/>
        <v>2006.8385560217584</v>
      </c>
    </row>
    <row r="25743" spans="3:3">
      <c r="C25743" s="13">
        <f t="shared" ca="1" si="1186"/>
        <v>2004.6906571016748</v>
      </c>
    </row>
    <row r="25744" spans="3:3">
      <c r="C25744" s="13">
        <f t="shared" ca="1" si="1186"/>
        <v>1988.5378947294503</v>
      </c>
    </row>
    <row r="25745" spans="3:3">
      <c r="C25745" s="13">
        <f t="shared" ca="1" si="1186"/>
        <v>2002.655003617778</v>
      </c>
    </row>
    <row r="25746" spans="3:3">
      <c r="C25746" s="13">
        <f t="shared" ca="1" si="1186"/>
        <v>2011.1151367612454</v>
      </c>
    </row>
    <row r="25747" spans="3:3">
      <c r="C25747" s="13">
        <f t="shared" ca="1" si="1186"/>
        <v>1999.7280047770703</v>
      </c>
    </row>
    <row r="25748" spans="3:3">
      <c r="C25748" s="13">
        <f t="shared" ca="1" si="1186"/>
        <v>2003.9319987312524</v>
      </c>
    </row>
    <row r="25749" spans="3:3">
      <c r="C25749" s="13">
        <f t="shared" ca="1" si="1186"/>
        <v>1993.5070621230682</v>
      </c>
    </row>
    <row r="25750" spans="3:3">
      <c r="C25750" s="13">
        <f t="shared" ca="1" si="1186"/>
        <v>1997.1735509059999</v>
      </c>
    </row>
    <row r="25751" spans="3:3">
      <c r="C25751" s="13">
        <f t="shared" ca="1" si="1186"/>
        <v>1990.3315002299623</v>
      </c>
    </row>
    <row r="25752" spans="3:3">
      <c r="C25752" s="13">
        <f t="shared" ref="C25752:C25815" ca="1" si="1187">NORMINV(RAND(),$D$3,$G$3)</f>
        <v>1988.9528173709964</v>
      </c>
    </row>
    <row r="25753" spans="3:3">
      <c r="C25753" s="13">
        <f t="shared" ca="1" si="1187"/>
        <v>2008.8730218408148</v>
      </c>
    </row>
    <row r="25754" spans="3:3">
      <c r="C25754" s="13">
        <f t="shared" ca="1" si="1187"/>
        <v>2003.5937883684544</v>
      </c>
    </row>
    <row r="25755" spans="3:3">
      <c r="C25755" s="13">
        <f t="shared" ca="1" si="1187"/>
        <v>1997.0716488802436</v>
      </c>
    </row>
    <row r="25756" spans="3:3">
      <c r="C25756" s="13">
        <f t="shared" ca="1" si="1187"/>
        <v>2006.593678249219</v>
      </c>
    </row>
    <row r="25757" spans="3:3">
      <c r="C25757" s="13">
        <f t="shared" ca="1" si="1187"/>
        <v>2003.0197582253111</v>
      </c>
    </row>
    <row r="25758" spans="3:3">
      <c r="C25758" s="13">
        <f t="shared" ca="1" si="1187"/>
        <v>2015.9601176358426</v>
      </c>
    </row>
    <row r="25759" spans="3:3">
      <c r="C25759" s="13">
        <f t="shared" ca="1" si="1187"/>
        <v>1994.903083054249</v>
      </c>
    </row>
    <row r="25760" spans="3:3">
      <c r="C25760" s="13">
        <f t="shared" ca="1" si="1187"/>
        <v>1989.4313325332441</v>
      </c>
    </row>
    <row r="25761" spans="3:3">
      <c r="C25761" s="13">
        <f t="shared" ca="1" si="1187"/>
        <v>2006.0568507829937</v>
      </c>
    </row>
    <row r="25762" spans="3:3">
      <c r="C25762" s="13">
        <f t="shared" ca="1" si="1187"/>
        <v>2004.6720569274346</v>
      </c>
    </row>
    <row r="25763" spans="3:3">
      <c r="C25763" s="13">
        <f t="shared" ca="1" si="1187"/>
        <v>2005.2977188075636</v>
      </c>
    </row>
    <row r="25764" spans="3:3">
      <c r="C25764" s="13">
        <f t="shared" ca="1" si="1187"/>
        <v>2004.9960656135631</v>
      </c>
    </row>
    <row r="25765" spans="3:3">
      <c r="C25765" s="13">
        <f t="shared" ca="1" si="1187"/>
        <v>1997.1639798530275</v>
      </c>
    </row>
    <row r="25766" spans="3:3">
      <c r="C25766" s="13">
        <f t="shared" ca="1" si="1187"/>
        <v>2013.3703392930877</v>
      </c>
    </row>
    <row r="25767" spans="3:3">
      <c r="C25767" s="13">
        <f t="shared" ca="1" si="1187"/>
        <v>1998.1943246276023</v>
      </c>
    </row>
    <row r="25768" spans="3:3">
      <c r="C25768" s="13">
        <f t="shared" ca="1" si="1187"/>
        <v>1986.8941640497428</v>
      </c>
    </row>
    <row r="25769" spans="3:3">
      <c r="C25769" s="13">
        <f t="shared" ca="1" si="1187"/>
        <v>1985.3912293476042</v>
      </c>
    </row>
    <row r="25770" spans="3:3">
      <c r="C25770" s="13">
        <f t="shared" ca="1" si="1187"/>
        <v>1986.6157416544686</v>
      </c>
    </row>
    <row r="25771" spans="3:3">
      <c r="C25771" s="13">
        <f t="shared" ca="1" si="1187"/>
        <v>1998.6803421948098</v>
      </c>
    </row>
    <row r="25772" spans="3:3">
      <c r="C25772" s="13">
        <f t="shared" ca="1" si="1187"/>
        <v>2004.7844414595552</v>
      </c>
    </row>
    <row r="25773" spans="3:3">
      <c r="C25773" s="13">
        <f t="shared" ca="1" si="1187"/>
        <v>1988.4945629718472</v>
      </c>
    </row>
    <row r="25774" spans="3:3">
      <c r="C25774" s="13">
        <f t="shared" ca="1" si="1187"/>
        <v>1990.445365851534</v>
      </c>
    </row>
    <row r="25775" spans="3:3">
      <c r="C25775" s="13">
        <f t="shared" ca="1" si="1187"/>
        <v>1995.3483328207044</v>
      </c>
    </row>
    <row r="25776" spans="3:3">
      <c r="C25776" s="13">
        <f t="shared" ca="1" si="1187"/>
        <v>1988.9741082360677</v>
      </c>
    </row>
    <row r="25777" spans="3:3">
      <c r="C25777" s="13">
        <f t="shared" ca="1" si="1187"/>
        <v>1992.4463513442413</v>
      </c>
    </row>
    <row r="25778" spans="3:3">
      <c r="C25778" s="13">
        <f t="shared" ca="1" si="1187"/>
        <v>2002.6384651908943</v>
      </c>
    </row>
    <row r="25779" spans="3:3">
      <c r="C25779" s="13">
        <f t="shared" ca="1" si="1187"/>
        <v>2001.4075929002984</v>
      </c>
    </row>
    <row r="25780" spans="3:3">
      <c r="C25780" s="13">
        <f t="shared" ca="1" si="1187"/>
        <v>1999.6957006840635</v>
      </c>
    </row>
    <row r="25781" spans="3:3">
      <c r="C25781" s="13">
        <f t="shared" ca="1" si="1187"/>
        <v>1987.7344242360164</v>
      </c>
    </row>
    <row r="25782" spans="3:3">
      <c r="C25782" s="13">
        <f t="shared" ca="1" si="1187"/>
        <v>2009.0200189682307</v>
      </c>
    </row>
    <row r="25783" spans="3:3">
      <c r="C25783" s="13">
        <f t="shared" ca="1" si="1187"/>
        <v>1997.1183267765446</v>
      </c>
    </row>
    <row r="25784" spans="3:3">
      <c r="C25784" s="13">
        <f t="shared" ca="1" si="1187"/>
        <v>2013.4840546409807</v>
      </c>
    </row>
    <row r="25785" spans="3:3">
      <c r="C25785" s="13">
        <f t="shared" ca="1" si="1187"/>
        <v>2000.6506858893981</v>
      </c>
    </row>
    <row r="25786" spans="3:3">
      <c r="C25786" s="13">
        <f t="shared" ca="1" si="1187"/>
        <v>2002.7835753782335</v>
      </c>
    </row>
    <row r="25787" spans="3:3">
      <c r="C25787" s="13">
        <f t="shared" ca="1" si="1187"/>
        <v>1993.8638016458929</v>
      </c>
    </row>
    <row r="25788" spans="3:3">
      <c r="C25788" s="13">
        <f t="shared" ca="1" si="1187"/>
        <v>2009.4769359121105</v>
      </c>
    </row>
    <row r="25789" spans="3:3">
      <c r="C25789" s="13">
        <f t="shared" ca="1" si="1187"/>
        <v>2008.0647421434721</v>
      </c>
    </row>
    <row r="25790" spans="3:3">
      <c r="C25790" s="13">
        <f t="shared" ca="1" si="1187"/>
        <v>2012.1710017873547</v>
      </c>
    </row>
    <row r="25791" spans="3:3">
      <c r="C25791" s="13">
        <f t="shared" ca="1" si="1187"/>
        <v>2009.7092253948244</v>
      </c>
    </row>
    <row r="25792" spans="3:3">
      <c r="C25792" s="13">
        <f t="shared" ca="1" si="1187"/>
        <v>2005.1991623229364</v>
      </c>
    </row>
    <row r="25793" spans="3:3">
      <c r="C25793" s="13">
        <f t="shared" ca="1" si="1187"/>
        <v>2011.0742086139946</v>
      </c>
    </row>
    <row r="25794" spans="3:3">
      <c r="C25794" s="13">
        <f t="shared" ca="1" si="1187"/>
        <v>1998.367648844498</v>
      </c>
    </row>
    <row r="25795" spans="3:3">
      <c r="C25795" s="13">
        <f t="shared" ca="1" si="1187"/>
        <v>2016.2195207095381</v>
      </c>
    </row>
    <row r="25796" spans="3:3">
      <c r="C25796" s="13">
        <f t="shared" ca="1" si="1187"/>
        <v>1991.3387882375305</v>
      </c>
    </row>
    <row r="25797" spans="3:3">
      <c r="C25797" s="13">
        <f t="shared" ca="1" si="1187"/>
        <v>2023.2541528712068</v>
      </c>
    </row>
    <row r="25798" spans="3:3">
      <c r="C25798" s="13">
        <f t="shared" ca="1" si="1187"/>
        <v>1995.3485982338341</v>
      </c>
    </row>
    <row r="25799" spans="3:3">
      <c r="C25799" s="13">
        <f t="shared" ca="1" si="1187"/>
        <v>1992.5296934295573</v>
      </c>
    </row>
    <row r="25800" spans="3:3">
      <c r="C25800" s="13">
        <f t="shared" ca="1" si="1187"/>
        <v>2011.3245611054097</v>
      </c>
    </row>
    <row r="25801" spans="3:3">
      <c r="C25801" s="13">
        <f t="shared" ca="1" si="1187"/>
        <v>1989.2078104332513</v>
      </c>
    </row>
    <row r="25802" spans="3:3">
      <c r="C25802" s="13">
        <f t="shared" ca="1" si="1187"/>
        <v>2001.5270939132945</v>
      </c>
    </row>
    <row r="25803" spans="3:3">
      <c r="C25803" s="13">
        <f t="shared" ca="1" si="1187"/>
        <v>2009.7426786947146</v>
      </c>
    </row>
    <row r="25804" spans="3:3">
      <c r="C25804" s="13">
        <f t="shared" ca="1" si="1187"/>
        <v>2002.815132348115</v>
      </c>
    </row>
    <row r="25805" spans="3:3">
      <c r="C25805" s="13">
        <f t="shared" ca="1" si="1187"/>
        <v>1985.9527811136002</v>
      </c>
    </row>
    <row r="25806" spans="3:3">
      <c r="C25806" s="13">
        <f t="shared" ca="1" si="1187"/>
        <v>1996.2755621438278</v>
      </c>
    </row>
    <row r="25807" spans="3:3">
      <c r="C25807" s="13">
        <f t="shared" ca="1" si="1187"/>
        <v>1988.127981041637</v>
      </c>
    </row>
    <row r="25808" spans="3:3">
      <c r="C25808" s="13">
        <f t="shared" ca="1" si="1187"/>
        <v>2006.5340051742169</v>
      </c>
    </row>
    <row r="25809" spans="3:3">
      <c r="C25809" s="13">
        <f t="shared" ca="1" si="1187"/>
        <v>1997.8820608852284</v>
      </c>
    </row>
    <row r="25810" spans="3:3">
      <c r="C25810" s="13">
        <f t="shared" ca="1" si="1187"/>
        <v>2029.8673744575285</v>
      </c>
    </row>
    <row r="25811" spans="3:3">
      <c r="C25811" s="13">
        <f t="shared" ca="1" si="1187"/>
        <v>2020.7036619377163</v>
      </c>
    </row>
    <row r="25812" spans="3:3">
      <c r="C25812" s="13">
        <f t="shared" ca="1" si="1187"/>
        <v>2010.0097723706558</v>
      </c>
    </row>
    <row r="25813" spans="3:3">
      <c r="C25813" s="13">
        <f t="shared" ca="1" si="1187"/>
        <v>1993.9890283251759</v>
      </c>
    </row>
    <row r="25814" spans="3:3">
      <c r="C25814" s="13">
        <f t="shared" ca="1" si="1187"/>
        <v>1997.0814995405515</v>
      </c>
    </row>
    <row r="25815" spans="3:3">
      <c r="C25815" s="13">
        <f t="shared" ca="1" si="1187"/>
        <v>1998.1567452620661</v>
      </c>
    </row>
    <row r="25816" spans="3:3">
      <c r="C25816" s="13">
        <f t="shared" ref="C25816:C25879" ca="1" si="1188">NORMINV(RAND(),$D$3,$G$3)</f>
        <v>1997.3093406559065</v>
      </c>
    </row>
    <row r="25817" spans="3:3">
      <c r="C25817" s="13">
        <f t="shared" ca="1" si="1188"/>
        <v>1986.3474091580549</v>
      </c>
    </row>
    <row r="25818" spans="3:3">
      <c r="C25818" s="13">
        <f t="shared" ca="1" si="1188"/>
        <v>1997.1134944398134</v>
      </c>
    </row>
    <row r="25819" spans="3:3">
      <c r="C25819" s="13">
        <f t="shared" ca="1" si="1188"/>
        <v>1996.8438361009171</v>
      </c>
    </row>
    <row r="25820" spans="3:3">
      <c r="C25820" s="13">
        <f t="shared" ca="1" si="1188"/>
        <v>1987.9914618243417</v>
      </c>
    </row>
    <row r="25821" spans="3:3">
      <c r="C25821" s="13">
        <f t="shared" ca="1" si="1188"/>
        <v>1997.42651412444</v>
      </c>
    </row>
    <row r="25822" spans="3:3">
      <c r="C25822" s="13">
        <f t="shared" ca="1" si="1188"/>
        <v>1985.5885111484274</v>
      </c>
    </row>
    <row r="25823" spans="3:3">
      <c r="C25823" s="13">
        <f t="shared" ca="1" si="1188"/>
        <v>1995.0190264247865</v>
      </c>
    </row>
    <row r="25824" spans="3:3">
      <c r="C25824" s="13">
        <f t="shared" ca="1" si="1188"/>
        <v>2001.8956384402102</v>
      </c>
    </row>
    <row r="25825" spans="3:3">
      <c r="C25825" s="13">
        <f t="shared" ca="1" si="1188"/>
        <v>1997.0840692583433</v>
      </c>
    </row>
    <row r="25826" spans="3:3">
      <c r="C25826" s="13">
        <f t="shared" ca="1" si="1188"/>
        <v>1989.8370192008056</v>
      </c>
    </row>
    <row r="25827" spans="3:3">
      <c r="C25827" s="13">
        <f t="shared" ca="1" si="1188"/>
        <v>2001.7190956855643</v>
      </c>
    </row>
    <row r="25828" spans="3:3">
      <c r="C25828" s="13">
        <f t="shared" ca="1" si="1188"/>
        <v>2016.7645009806545</v>
      </c>
    </row>
    <row r="25829" spans="3:3">
      <c r="C25829" s="13">
        <f t="shared" ca="1" si="1188"/>
        <v>1997.8810423087298</v>
      </c>
    </row>
    <row r="25830" spans="3:3">
      <c r="C25830" s="13">
        <f t="shared" ca="1" si="1188"/>
        <v>1990.052775858501</v>
      </c>
    </row>
    <row r="25831" spans="3:3">
      <c r="C25831" s="13">
        <f t="shared" ca="1" si="1188"/>
        <v>1997.6369562102673</v>
      </c>
    </row>
    <row r="25832" spans="3:3">
      <c r="C25832" s="13">
        <f t="shared" ca="1" si="1188"/>
        <v>1983.2263994596883</v>
      </c>
    </row>
    <row r="25833" spans="3:3">
      <c r="C25833" s="13">
        <f t="shared" ca="1" si="1188"/>
        <v>2025.3951904805397</v>
      </c>
    </row>
    <row r="25834" spans="3:3">
      <c r="C25834" s="13">
        <f t="shared" ca="1" si="1188"/>
        <v>2015.5449260388004</v>
      </c>
    </row>
    <row r="25835" spans="3:3">
      <c r="C25835" s="13">
        <f t="shared" ca="1" si="1188"/>
        <v>2003.5759722212547</v>
      </c>
    </row>
    <row r="25836" spans="3:3">
      <c r="C25836" s="13">
        <f t="shared" ca="1" si="1188"/>
        <v>2009.2801184473615</v>
      </c>
    </row>
    <row r="25837" spans="3:3">
      <c r="C25837" s="13">
        <f t="shared" ca="1" si="1188"/>
        <v>2015.373831347111</v>
      </c>
    </row>
    <row r="25838" spans="3:3">
      <c r="C25838" s="13">
        <f t="shared" ca="1" si="1188"/>
        <v>1994.1818998364427</v>
      </c>
    </row>
    <row r="25839" spans="3:3">
      <c r="C25839" s="13">
        <f t="shared" ca="1" si="1188"/>
        <v>1988.0850950287238</v>
      </c>
    </row>
    <row r="25840" spans="3:3">
      <c r="C25840" s="13">
        <f t="shared" ca="1" si="1188"/>
        <v>1977.4134928210542</v>
      </c>
    </row>
    <row r="25841" spans="3:3">
      <c r="C25841" s="13">
        <f t="shared" ca="1" si="1188"/>
        <v>2001.5777305457534</v>
      </c>
    </row>
    <row r="25842" spans="3:3">
      <c r="C25842" s="13">
        <f t="shared" ca="1" si="1188"/>
        <v>2008.9215891320864</v>
      </c>
    </row>
    <row r="25843" spans="3:3">
      <c r="C25843" s="13">
        <f t="shared" ca="1" si="1188"/>
        <v>1984.6359054750492</v>
      </c>
    </row>
    <row r="25844" spans="3:3">
      <c r="C25844" s="13">
        <f t="shared" ca="1" si="1188"/>
        <v>2033.407103639101</v>
      </c>
    </row>
    <row r="25845" spans="3:3">
      <c r="C25845" s="13">
        <f t="shared" ca="1" si="1188"/>
        <v>1996.9752410157303</v>
      </c>
    </row>
    <row r="25846" spans="3:3">
      <c r="C25846" s="13">
        <f t="shared" ca="1" si="1188"/>
        <v>2010.3387727186969</v>
      </c>
    </row>
    <row r="25847" spans="3:3">
      <c r="C25847" s="13">
        <f t="shared" ca="1" si="1188"/>
        <v>1988.0062209158702</v>
      </c>
    </row>
    <row r="25848" spans="3:3">
      <c r="C25848" s="13">
        <f t="shared" ca="1" si="1188"/>
        <v>2001.9425006583976</v>
      </c>
    </row>
    <row r="25849" spans="3:3">
      <c r="C25849" s="13">
        <f t="shared" ca="1" si="1188"/>
        <v>2016.426723355919</v>
      </c>
    </row>
    <row r="25850" spans="3:3">
      <c r="C25850" s="13">
        <f t="shared" ca="1" si="1188"/>
        <v>2004.2368242865507</v>
      </c>
    </row>
    <row r="25851" spans="3:3">
      <c r="C25851" s="13">
        <f t="shared" ca="1" si="1188"/>
        <v>1981.097497080983</v>
      </c>
    </row>
    <row r="25852" spans="3:3">
      <c r="C25852" s="13">
        <f t="shared" ca="1" si="1188"/>
        <v>1997.6553645288739</v>
      </c>
    </row>
    <row r="25853" spans="3:3">
      <c r="C25853" s="13">
        <f t="shared" ca="1" si="1188"/>
        <v>1984.8928566592194</v>
      </c>
    </row>
    <row r="25854" spans="3:3">
      <c r="C25854" s="13">
        <f t="shared" ca="1" si="1188"/>
        <v>1999.9349260002161</v>
      </c>
    </row>
    <row r="25855" spans="3:3">
      <c r="C25855" s="13">
        <f t="shared" ca="1" si="1188"/>
        <v>1995.9707005929536</v>
      </c>
    </row>
    <row r="25856" spans="3:3">
      <c r="C25856" s="13">
        <f t="shared" ca="1" si="1188"/>
        <v>2009.4920130328251</v>
      </c>
    </row>
    <row r="25857" spans="3:3">
      <c r="C25857" s="13">
        <f t="shared" ca="1" si="1188"/>
        <v>1994.9333714169318</v>
      </c>
    </row>
    <row r="25858" spans="3:3">
      <c r="C25858" s="13">
        <f t="shared" ca="1" si="1188"/>
        <v>1997.5143921958934</v>
      </c>
    </row>
    <row r="25859" spans="3:3">
      <c r="C25859" s="13">
        <f t="shared" ca="1" si="1188"/>
        <v>2000.5314726592535</v>
      </c>
    </row>
    <row r="25860" spans="3:3">
      <c r="C25860" s="13">
        <f t="shared" ca="1" si="1188"/>
        <v>2023.5524368835001</v>
      </c>
    </row>
    <row r="25861" spans="3:3">
      <c r="C25861" s="13">
        <f t="shared" ca="1" si="1188"/>
        <v>2007.155511908262</v>
      </c>
    </row>
    <row r="25862" spans="3:3">
      <c r="C25862" s="13">
        <f t="shared" ca="1" si="1188"/>
        <v>1993.6498369643869</v>
      </c>
    </row>
    <row r="25863" spans="3:3">
      <c r="C25863" s="13">
        <f t="shared" ca="1" si="1188"/>
        <v>2009.5791503979253</v>
      </c>
    </row>
    <row r="25864" spans="3:3">
      <c r="C25864" s="13">
        <f t="shared" ca="1" si="1188"/>
        <v>2024.1023556149535</v>
      </c>
    </row>
    <row r="25865" spans="3:3">
      <c r="C25865" s="13">
        <f t="shared" ca="1" si="1188"/>
        <v>1994.3585823744261</v>
      </c>
    </row>
    <row r="25866" spans="3:3">
      <c r="C25866" s="13">
        <f t="shared" ca="1" si="1188"/>
        <v>2006.6676979623535</v>
      </c>
    </row>
    <row r="25867" spans="3:3">
      <c r="C25867" s="13">
        <f t="shared" ca="1" si="1188"/>
        <v>2018.6273845947446</v>
      </c>
    </row>
    <row r="25868" spans="3:3">
      <c r="C25868" s="13">
        <f t="shared" ca="1" si="1188"/>
        <v>1982.6632112270318</v>
      </c>
    </row>
    <row r="25869" spans="3:3">
      <c r="C25869" s="13">
        <f t="shared" ca="1" si="1188"/>
        <v>2022.1141972550481</v>
      </c>
    </row>
    <row r="25870" spans="3:3">
      <c r="C25870" s="13">
        <f t="shared" ca="1" si="1188"/>
        <v>1988.2167101473485</v>
      </c>
    </row>
    <row r="25871" spans="3:3">
      <c r="C25871" s="13">
        <f t="shared" ca="1" si="1188"/>
        <v>2012.9745160096215</v>
      </c>
    </row>
    <row r="25872" spans="3:3">
      <c r="C25872" s="13">
        <f t="shared" ca="1" si="1188"/>
        <v>1987.2123708622312</v>
      </c>
    </row>
    <row r="25873" spans="3:3">
      <c r="C25873" s="13">
        <f t="shared" ca="1" si="1188"/>
        <v>2009.3700857223082</v>
      </c>
    </row>
    <row r="25874" spans="3:3">
      <c r="C25874" s="13">
        <f t="shared" ca="1" si="1188"/>
        <v>1993.2212897443253</v>
      </c>
    </row>
    <row r="25875" spans="3:3">
      <c r="C25875" s="13">
        <f t="shared" ca="1" si="1188"/>
        <v>1995.3364064593304</v>
      </c>
    </row>
    <row r="25876" spans="3:3">
      <c r="C25876" s="13">
        <f t="shared" ca="1" si="1188"/>
        <v>2005.5498870586202</v>
      </c>
    </row>
    <row r="25877" spans="3:3">
      <c r="C25877" s="13">
        <f t="shared" ca="1" si="1188"/>
        <v>2013.3258166500564</v>
      </c>
    </row>
    <row r="25878" spans="3:3">
      <c r="C25878" s="13">
        <f t="shared" ca="1" si="1188"/>
        <v>1986.5903799646132</v>
      </c>
    </row>
    <row r="25879" spans="3:3">
      <c r="C25879" s="13">
        <f t="shared" ca="1" si="1188"/>
        <v>1996.4920472693807</v>
      </c>
    </row>
    <row r="25880" spans="3:3">
      <c r="C25880" s="13">
        <f t="shared" ref="C25880:C25943" ca="1" si="1189">NORMINV(RAND(),$D$3,$G$3)</f>
        <v>2003.6294312459547</v>
      </c>
    </row>
    <row r="25881" spans="3:3">
      <c r="C25881" s="13">
        <f t="shared" ca="1" si="1189"/>
        <v>1988.2440312431893</v>
      </c>
    </row>
    <row r="25882" spans="3:3">
      <c r="C25882" s="13">
        <f t="shared" ca="1" si="1189"/>
        <v>2001.1217589465002</v>
      </c>
    </row>
    <row r="25883" spans="3:3">
      <c r="C25883" s="13">
        <f t="shared" ca="1" si="1189"/>
        <v>1990.7089793025282</v>
      </c>
    </row>
    <row r="25884" spans="3:3">
      <c r="C25884" s="13">
        <f t="shared" ca="1" si="1189"/>
        <v>1998.8955446848931</v>
      </c>
    </row>
    <row r="25885" spans="3:3">
      <c r="C25885" s="13">
        <f t="shared" ca="1" si="1189"/>
        <v>2017.1760246012052</v>
      </c>
    </row>
    <row r="25886" spans="3:3">
      <c r="C25886" s="13">
        <f t="shared" ca="1" si="1189"/>
        <v>1985.8989089771919</v>
      </c>
    </row>
    <row r="25887" spans="3:3">
      <c r="C25887" s="13">
        <f t="shared" ca="1" si="1189"/>
        <v>1989.6035655422049</v>
      </c>
    </row>
    <row r="25888" spans="3:3">
      <c r="C25888" s="13">
        <f t="shared" ca="1" si="1189"/>
        <v>1999.8537214502276</v>
      </c>
    </row>
    <row r="25889" spans="3:3">
      <c r="C25889" s="13">
        <f t="shared" ca="1" si="1189"/>
        <v>2014.2092215376263</v>
      </c>
    </row>
    <row r="25890" spans="3:3">
      <c r="C25890" s="13">
        <f t="shared" ca="1" si="1189"/>
        <v>1987.3636150145492</v>
      </c>
    </row>
    <row r="25891" spans="3:3">
      <c r="C25891" s="13">
        <f t="shared" ca="1" si="1189"/>
        <v>2012.6359198442963</v>
      </c>
    </row>
    <row r="25892" spans="3:3">
      <c r="C25892" s="13">
        <f t="shared" ca="1" si="1189"/>
        <v>2012.9130791273908</v>
      </c>
    </row>
    <row r="25893" spans="3:3">
      <c r="C25893" s="13">
        <f t="shared" ca="1" si="1189"/>
        <v>2006.3714512067297</v>
      </c>
    </row>
    <row r="25894" spans="3:3">
      <c r="C25894" s="13">
        <f t="shared" ca="1" si="1189"/>
        <v>1988.9085705899145</v>
      </c>
    </row>
    <row r="25895" spans="3:3">
      <c r="C25895" s="13">
        <f t="shared" ca="1" si="1189"/>
        <v>1981.0776646956135</v>
      </c>
    </row>
    <row r="25896" spans="3:3">
      <c r="C25896" s="13">
        <f t="shared" ca="1" si="1189"/>
        <v>1999.3104025563487</v>
      </c>
    </row>
    <row r="25897" spans="3:3">
      <c r="C25897" s="13">
        <f t="shared" ca="1" si="1189"/>
        <v>1987.7456407594586</v>
      </c>
    </row>
    <row r="25898" spans="3:3">
      <c r="C25898" s="13">
        <f t="shared" ca="1" si="1189"/>
        <v>1986.2772346093398</v>
      </c>
    </row>
    <row r="25899" spans="3:3">
      <c r="C25899" s="13">
        <f t="shared" ca="1" si="1189"/>
        <v>1986.7443043765188</v>
      </c>
    </row>
    <row r="25900" spans="3:3">
      <c r="C25900" s="13">
        <f t="shared" ca="1" si="1189"/>
        <v>2010.3742665610919</v>
      </c>
    </row>
    <row r="25901" spans="3:3">
      <c r="C25901" s="13">
        <f t="shared" ca="1" si="1189"/>
        <v>1981.217830739263</v>
      </c>
    </row>
    <row r="25902" spans="3:3">
      <c r="C25902" s="13">
        <f t="shared" ca="1" si="1189"/>
        <v>2021.0655618911844</v>
      </c>
    </row>
    <row r="25903" spans="3:3">
      <c r="C25903" s="13">
        <f t="shared" ca="1" si="1189"/>
        <v>2012.6775765065547</v>
      </c>
    </row>
    <row r="25904" spans="3:3">
      <c r="C25904" s="13">
        <f t="shared" ca="1" si="1189"/>
        <v>1990.5880550911031</v>
      </c>
    </row>
    <row r="25905" spans="3:3">
      <c r="C25905" s="13">
        <f t="shared" ca="1" si="1189"/>
        <v>2006.6445146736787</v>
      </c>
    </row>
    <row r="25906" spans="3:3">
      <c r="C25906" s="13">
        <f t="shared" ca="1" si="1189"/>
        <v>2008.7466111759179</v>
      </c>
    </row>
    <row r="25907" spans="3:3">
      <c r="C25907" s="13">
        <f t="shared" ca="1" si="1189"/>
        <v>1983.1650397750757</v>
      </c>
    </row>
    <row r="25908" spans="3:3">
      <c r="C25908" s="13">
        <f t="shared" ca="1" si="1189"/>
        <v>2000.5159912106465</v>
      </c>
    </row>
    <row r="25909" spans="3:3">
      <c r="C25909" s="13">
        <f t="shared" ca="1" si="1189"/>
        <v>1975.2834534218414</v>
      </c>
    </row>
    <row r="25910" spans="3:3">
      <c r="C25910" s="13">
        <f t="shared" ca="1" si="1189"/>
        <v>1989.3454364273064</v>
      </c>
    </row>
    <row r="25911" spans="3:3">
      <c r="C25911" s="13">
        <f t="shared" ca="1" si="1189"/>
        <v>2001.9654899809109</v>
      </c>
    </row>
    <row r="25912" spans="3:3">
      <c r="C25912" s="13">
        <f t="shared" ca="1" si="1189"/>
        <v>2004.4692442865598</v>
      </c>
    </row>
    <row r="25913" spans="3:3">
      <c r="C25913" s="13">
        <f t="shared" ca="1" si="1189"/>
        <v>2010.3524961071664</v>
      </c>
    </row>
    <row r="25914" spans="3:3">
      <c r="C25914" s="13">
        <f t="shared" ca="1" si="1189"/>
        <v>2002.8728131449054</v>
      </c>
    </row>
    <row r="25915" spans="3:3">
      <c r="C25915" s="13">
        <f t="shared" ca="1" si="1189"/>
        <v>1999.0098156574579</v>
      </c>
    </row>
    <row r="25916" spans="3:3">
      <c r="C25916" s="13">
        <f t="shared" ca="1" si="1189"/>
        <v>1996.0617249700465</v>
      </c>
    </row>
    <row r="25917" spans="3:3">
      <c r="C25917" s="13">
        <f t="shared" ca="1" si="1189"/>
        <v>1993.2200346853326</v>
      </c>
    </row>
    <row r="25918" spans="3:3">
      <c r="C25918" s="13">
        <f t="shared" ca="1" si="1189"/>
        <v>1979.115542129716</v>
      </c>
    </row>
    <row r="25919" spans="3:3">
      <c r="C25919" s="13">
        <f t="shared" ca="1" si="1189"/>
        <v>1982.3044623091564</v>
      </c>
    </row>
    <row r="25920" spans="3:3">
      <c r="C25920" s="13">
        <f t="shared" ca="1" si="1189"/>
        <v>1996.1788096198643</v>
      </c>
    </row>
    <row r="25921" spans="3:3">
      <c r="C25921" s="13">
        <f t="shared" ca="1" si="1189"/>
        <v>1988.5060081458178</v>
      </c>
    </row>
    <row r="25922" spans="3:3">
      <c r="C25922" s="13">
        <f t="shared" ca="1" si="1189"/>
        <v>1999.5190426701606</v>
      </c>
    </row>
    <row r="25923" spans="3:3">
      <c r="C25923" s="13">
        <f t="shared" ca="1" si="1189"/>
        <v>2004.9807455845655</v>
      </c>
    </row>
    <row r="25924" spans="3:3">
      <c r="C25924" s="13">
        <f t="shared" ca="1" si="1189"/>
        <v>1988.3852606429509</v>
      </c>
    </row>
    <row r="25925" spans="3:3">
      <c r="C25925" s="13">
        <f t="shared" ca="1" si="1189"/>
        <v>1981.130540041331</v>
      </c>
    </row>
    <row r="25926" spans="3:3">
      <c r="C25926" s="13">
        <f t="shared" ca="1" si="1189"/>
        <v>2000.3912186434122</v>
      </c>
    </row>
    <row r="25927" spans="3:3">
      <c r="C25927" s="13">
        <f t="shared" ca="1" si="1189"/>
        <v>1997.1421806630929</v>
      </c>
    </row>
    <row r="25928" spans="3:3">
      <c r="C25928" s="13">
        <f t="shared" ca="1" si="1189"/>
        <v>1979.9657718173505</v>
      </c>
    </row>
    <row r="25929" spans="3:3">
      <c r="C25929" s="13">
        <f t="shared" ca="1" si="1189"/>
        <v>1985.4869313188601</v>
      </c>
    </row>
    <row r="25930" spans="3:3">
      <c r="C25930" s="13">
        <f t="shared" ca="1" si="1189"/>
        <v>2000.2915338237613</v>
      </c>
    </row>
    <row r="25931" spans="3:3">
      <c r="C25931" s="13">
        <f t="shared" ca="1" si="1189"/>
        <v>1990.0632410986718</v>
      </c>
    </row>
    <row r="25932" spans="3:3">
      <c r="C25932" s="13">
        <f t="shared" ca="1" si="1189"/>
        <v>2008.2264924437211</v>
      </c>
    </row>
    <row r="25933" spans="3:3">
      <c r="C25933" s="13">
        <f t="shared" ca="1" si="1189"/>
        <v>1996.2613652185391</v>
      </c>
    </row>
    <row r="25934" spans="3:3">
      <c r="C25934" s="13">
        <f t="shared" ca="1" si="1189"/>
        <v>2018.862868949434</v>
      </c>
    </row>
    <row r="25935" spans="3:3">
      <c r="C25935" s="13">
        <f t="shared" ca="1" si="1189"/>
        <v>1991.8481479246766</v>
      </c>
    </row>
    <row r="25936" spans="3:3">
      <c r="C25936" s="13">
        <f t="shared" ca="1" si="1189"/>
        <v>2004.2293094440508</v>
      </c>
    </row>
    <row r="25937" spans="3:3">
      <c r="C25937" s="13">
        <f t="shared" ca="1" si="1189"/>
        <v>2007.6994122121739</v>
      </c>
    </row>
    <row r="25938" spans="3:3">
      <c r="C25938" s="13">
        <f t="shared" ca="1" si="1189"/>
        <v>2001.7564315592026</v>
      </c>
    </row>
    <row r="25939" spans="3:3">
      <c r="C25939" s="13">
        <f t="shared" ca="1" si="1189"/>
        <v>2002.7209717800492</v>
      </c>
    </row>
    <row r="25940" spans="3:3">
      <c r="C25940" s="13">
        <f t="shared" ca="1" si="1189"/>
        <v>2004.6723740818575</v>
      </c>
    </row>
    <row r="25941" spans="3:3">
      <c r="C25941" s="13">
        <f t="shared" ca="1" si="1189"/>
        <v>2002.5699138114919</v>
      </c>
    </row>
    <row r="25942" spans="3:3">
      <c r="C25942" s="13">
        <f t="shared" ca="1" si="1189"/>
        <v>2012.8163701087335</v>
      </c>
    </row>
    <row r="25943" spans="3:3">
      <c r="C25943" s="13">
        <f t="shared" ca="1" si="1189"/>
        <v>1986.0881530806721</v>
      </c>
    </row>
    <row r="25944" spans="3:3">
      <c r="C25944" s="13">
        <f t="shared" ref="C25944:C26007" ca="1" si="1190">NORMINV(RAND(),$D$3,$G$3)</f>
        <v>1984.0725481604343</v>
      </c>
    </row>
    <row r="25945" spans="3:3">
      <c r="C25945" s="13">
        <f t="shared" ca="1" si="1190"/>
        <v>2004.4612796205622</v>
      </c>
    </row>
    <row r="25946" spans="3:3">
      <c r="C25946" s="13">
        <f t="shared" ca="1" si="1190"/>
        <v>1999.668112567668</v>
      </c>
    </row>
    <row r="25947" spans="3:3">
      <c r="C25947" s="13">
        <f t="shared" ca="1" si="1190"/>
        <v>2005.7613957591955</v>
      </c>
    </row>
    <row r="25948" spans="3:3">
      <c r="C25948" s="13">
        <f t="shared" ca="1" si="1190"/>
        <v>1990.9528731903617</v>
      </c>
    </row>
    <row r="25949" spans="3:3">
      <c r="C25949" s="13">
        <f t="shared" ca="1" si="1190"/>
        <v>1992.8683646235006</v>
      </c>
    </row>
    <row r="25950" spans="3:3">
      <c r="C25950" s="13">
        <f t="shared" ca="1" si="1190"/>
        <v>1998.1884887610026</v>
      </c>
    </row>
    <row r="25951" spans="3:3">
      <c r="C25951" s="13">
        <f t="shared" ca="1" si="1190"/>
        <v>1988.0477679240962</v>
      </c>
    </row>
    <row r="25952" spans="3:3">
      <c r="C25952" s="13">
        <f t="shared" ca="1" si="1190"/>
        <v>2000.4754140970263</v>
      </c>
    </row>
    <row r="25953" spans="3:3">
      <c r="C25953" s="13">
        <f t="shared" ca="1" si="1190"/>
        <v>1979.6034535133567</v>
      </c>
    </row>
    <row r="25954" spans="3:3">
      <c r="C25954" s="13">
        <f t="shared" ca="1" si="1190"/>
        <v>1995.8668276315975</v>
      </c>
    </row>
    <row r="25955" spans="3:3">
      <c r="C25955" s="13">
        <f t="shared" ca="1" si="1190"/>
        <v>1994.700593852969</v>
      </c>
    </row>
    <row r="25956" spans="3:3">
      <c r="C25956" s="13">
        <f t="shared" ca="1" si="1190"/>
        <v>2024.9670539443489</v>
      </c>
    </row>
    <row r="25957" spans="3:3">
      <c r="C25957" s="13">
        <f t="shared" ca="1" si="1190"/>
        <v>2000.6370637773512</v>
      </c>
    </row>
    <row r="25958" spans="3:3">
      <c r="C25958" s="13">
        <f t="shared" ca="1" si="1190"/>
        <v>1996.299450777424</v>
      </c>
    </row>
    <row r="25959" spans="3:3">
      <c r="C25959" s="13">
        <f t="shared" ca="1" si="1190"/>
        <v>2001.8214648034059</v>
      </c>
    </row>
    <row r="25960" spans="3:3">
      <c r="C25960" s="13">
        <f t="shared" ca="1" si="1190"/>
        <v>1989.0851712771453</v>
      </c>
    </row>
    <row r="25961" spans="3:3">
      <c r="C25961" s="13">
        <f t="shared" ca="1" si="1190"/>
        <v>1994.8099657390062</v>
      </c>
    </row>
    <row r="25962" spans="3:3">
      <c r="C25962" s="13">
        <f t="shared" ca="1" si="1190"/>
        <v>2007.7611463476078</v>
      </c>
    </row>
    <row r="25963" spans="3:3">
      <c r="C25963" s="13">
        <f t="shared" ca="1" si="1190"/>
        <v>1987.8196646386352</v>
      </c>
    </row>
    <row r="25964" spans="3:3">
      <c r="C25964" s="13">
        <f t="shared" ca="1" si="1190"/>
        <v>2002.2218194675345</v>
      </c>
    </row>
    <row r="25965" spans="3:3">
      <c r="C25965" s="13">
        <f t="shared" ca="1" si="1190"/>
        <v>1985.1689720375734</v>
      </c>
    </row>
    <row r="25966" spans="3:3">
      <c r="C25966" s="13">
        <f t="shared" ca="1" si="1190"/>
        <v>2001.0804820924379</v>
      </c>
    </row>
    <row r="25967" spans="3:3">
      <c r="C25967" s="13">
        <f t="shared" ca="1" si="1190"/>
        <v>2010.8248412129942</v>
      </c>
    </row>
    <row r="25968" spans="3:3">
      <c r="C25968" s="13">
        <f t="shared" ca="1" si="1190"/>
        <v>1983.3301157758535</v>
      </c>
    </row>
    <row r="25969" spans="3:3">
      <c r="C25969" s="13">
        <f t="shared" ca="1" si="1190"/>
        <v>2009.4460586577397</v>
      </c>
    </row>
    <row r="25970" spans="3:3">
      <c r="C25970" s="13">
        <f t="shared" ca="1" si="1190"/>
        <v>1992.0390194892991</v>
      </c>
    </row>
    <row r="25971" spans="3:3">
      <c r="C25971" s="13">
        <f t="shared" ca="1" si="1190"/>
        <v>2004.6249654975081</v>
      </c>
    </row>
    <row r="25972" spans="3:3">
      <c r="C25972" s="13">
        <f t="shared" ca="1" si="1190"/>
        <v>1986.9746677458777</v>
      </c>
    </row>
    <row r="25973" spans="3:3">
      <c r="C25973" s="13">
        <f t="shared" ca="1" si="1190"/>
        <v>2007.276097296842</v>
      </c>
    </row>
    <row r="25974" spans="3:3">
      <c r="C25974" s="13">
        <f t="shared" ca="1" si="1190"/>
        <v>1993.7442792363456</v>
      </c>
    </row>
    <row r="25975" spans="3:3">
      <c r="C25975" s="13">
        <f t="shared" ca="1" si="1190"/>
        <v>2010.605997129376</v>
      </c>
    </row>
    <row r="25976" spans="3:3">
      <c r="C25976" s="13">
        <f t="shared" ca="1" si="1190"/>
        <v>2004.5019834972441</v>
      </c>
    </row>
    <row r="25977" spans="3:3">
      <c r="C25977" s="13">
        <f t="shared" ca="1" si="1190"/>
        <v>2013.6500471187328</v>
      </c>
    </row>
    <row r="25978" spans="3:3">
      <c r="C25978" s="13">
        <f t="shared" ca="1" si="1190"/>
        <v>2019.4164399550318</v>
      </c>
    </row>
    <row r="25979" spans="3:3">
      <c r="C25979" s="13">
        <f t="shared" ca="1" si="1190"/>
        <v>1998.6721852947442</v>
      </c>
    </row>
    <row r="25980" spans="3:3">
      <c r="C25980" s="13">
        <f t="shared" ca="1" si="1190"/>
        <v>2039.0324161207996</v>
      </c>
    </row>
    <row r="25981" spans="3:3">
      <c r="C25981" s="13">
        <f t="shared" ca="1" si="1190"/>
        <v>2001.9801584350403</v>
      </c>
    </row>
    <row r="25982" spans="3:3">
      <c r="C25982" s="13">
        <f t="shared" ca="1" si="1190"/>
        <v>2013.1320350105982</v>
      </c>
    </row>
    <row r="25983" spans="3:3">
      <c r="C25983" s="13">
        <f t="shared" ca="1" si="1190"/>
        <v>1988.9452768325154</v>
      </c>
    </row>
    <row r="25984" spans="3:3">
      <c r="C25984" s="13">
        <f t="shared" ca="1" si="1190"/>
        <v>2020.5247122915173</v>
      </c>
    </row>
    <row r="25985" spans="3:3">
      <c r="C25985" s="13">
        <f t="shared" ca="1" si="1190"/>
        <v>2014.4318111986715</v>
      </c>
    </row>
    <row r="25986" spans="3:3">
      <c r="C25986" s="13">
        <f t="shared" ca="1" si="1190"/>
        <v>1987.1177068904306</v>
      </c>
    </row>
    <row r="25987" spans="3:3">
      <c r="C25987" s="13">
        <f t="shared" ca="1" si="1190"/>
        <v>2009.0084255011957</v>
      </c>
    </row>
    <row r="25988" spans="3:3">
      <c r="C25988" s="13">
        <f t="shared" ca="1" si="1190"/>
        <v>1997.5293117951614</v>
      </c>
    </row>
    <row r="25989" spans="3:3">
      <c r="C25989" s="13">
        <f t="shared" ca="1" si="1190"/>
        <v>2010.273066439511</v>
      </c>
    </row>
    <row r="25990" spans="3:3">
      <c r="C25990" s="13">
        <f t="shared" ca="1" si="1190"/>
        <v>2004.4312114309569</v>
      </c>
    </row>
    <row r="25991" spans="3:3">
      <c r="C25991" s="13">
        <f t="shared" ca="1" si="1190"/>
        <v>2038.0800917450317</v>
      </c>
    </row>
    <row r="25992" spans="3:3">
      <c r="C25992" s="13">
        <f t="shared" ca="1" si="1190"/>
        <v>2009.3741256296887</v>
      </c>
    </row>
    <row r="25993" spans="3:3">
      <c r="C25993" s="13">
        <f t="shared" ca="1" si="1190"/>
        <v>1993.3930692421566</v>
      </c>
    </row>
    <row r="25994" spans="3:3">
      <c r="C25994" s="13">
        <f t="shared" ca="1" si="1190"/>
        <v>2013.3533200624734</v>
      </c>
    </row>
    <row r="25995" spans="3:3">
      <c r="C25995" s="13">
        <f t="shared" ca="1" si="1190"/>
        <v>1999.4074934536709</v>
      </c>
    </row>
    <row r="25996" spans="3:3">
      <c r="C25996" s="13">
        <f t="shared" ca="1" si="1190"/>
        <v>2014.6808389545381</v>
      </c>
    </row>
    <row r="25997" spans="3:3">
      <c r="C25997" s="13">
        <f t="shared" ca="1" si="1190"/>
        <v>1993.1430801950032</v>
      </c>
    </row>
    <row r="25998" spans="3:3">
      <c r="C25998" s="13">
        <f t="shared" ca="1" si="1190"/>
        <v>1989.5485893748705</v>
      </c>
    </row>
    <row r="25999" spans="3:3">
      <c r="C25999" s="13">
        <f t="shared" ca="1" si="1190"/>
        <v>1988.588348681727</v>
      </c>
    </row>
    <row r="26000" spans="3:3">
      <c r="C26000" s="13">
        <f t="shared" ca="1" si="1190"/>
        <v>2002.2878647291016</v>
      </c>
    </row>
    <row r="26001" spans="3:3">
      <c r="C26001" s="13">
        <f t="shared" ca="1" si="1190"/>
        <v>2000.0940991255995</v>
      </c>
    </row>
    <row r="26002" spans="3:3">
      <c r="C26002" s="13">
        <f t="shared" ca="1" si="1190"/>
        <v>2000.6778969394472</v>
      </c>
    </row>
    <row r="26003" spans="3:3">
      <c r="C26003" s="13">
        <f t="shared" ca="1" si="1190"/>
        <v>2005.1593132166483</v>
      </c>
    </row>
    <row r="26004" spans="3:3">
      <c r="C26004" s="13">
        <f t="shared" ca="1" si="1190"/>
        <v>2024.4879493239821</v>
      </c>
    </row>
    <row r="26005" spans="3:3">
      <c r="C26005" s="13">
        <f t="shared" ca="1" si="1190"/>
        <v>2021.8892137899672</v>
      </c>
    </row>
    <row r="26006" spans="3:3">
      <c r="C26006" s="13">
        <f t="shared" ca="1" si="1190"/>
        <v>1992.1193110489819</v>
      </c>
    </row>
    <row r="26007" spans="3:3">
      <c r="C26007" s="13">
        <f t="shared" ca="1" si="1190"/>
        <v>1999.3199986497932</v>
      </c>
    </row>
    <row r="26008" spans="3:3">
      <c r="C26008" s="13">
        <f t="shared" ref="C26008:C26071" ca="1" si="1191">NORMINV(RAND(),$D$3,$G$3)</f>
        <v>1988.4882689609963</v>
      </c>
    </row>
    <row r="26009" spans="3:3">
      <c r="C26009" s="13">
        <f t="shared" ca="1" si="1191"/>
        <v>2005.3012717635584</v>
      </c>
    </row>
    <row r="26010" spans="3:3">
      <c r="C26010" s="13">
        <f t="shared" ca="1" si="1191"/>
        <v>1998.5576786651507</v>
      </c>
    </row>
    <row r="26011" spans="3:3">
      <c r="C26011" s="13">
        <f t="shared" ca="1" si="1191"/>
        <v>2002.8750388377382</v>
      </c>
    </row>
    <row r="26012" spans="3:3">
      <c r="C26012" s="13">
        <f t="shared" ca="1" si="1191"/>
        <v>2009.5537499565578</v>
      </c>
    </row>
    <row r="26013" spans="3:3">
      <c r="C26013" s="13">
        <f t="shared" ca="1" si="1191"/>
        <v>1984.4289544788169</v>
      </c>
    </row>
    <row r="26014" spans="3:3">
      <c r="C26014" s="13">
        <f t="shared" ca="1" si="1191"/>
        <v>1996.8819116879199</v>
      </c>
    </row>
    <row r="26015" spans="3:3">
      <c r="C26015" s="13">
        <f t="shared" ca="1" si="1191"/>
        <v>2023.6225536730321</v>
      </c>
    </row>
    <row r="26016" spans="3:3">
      <c r="C26016" s="13">
        <f t="shared" ca="1" si="1191"/>
        <v>2012.5044353868618</v>
      </c>
    </row>
    <row r="26017" spans="3:3">
      <c r="C26017" s="13">
        <f t="shared" ca="1" si="1191"/>
        <v>2010.2610352040731</v>
      </c>
    </row>
    <row r="26018" spans="3:3">
      <c r="C26018" s="13">
        <f t="shared" ca="1" si="1191"/>
        <v>2001.2454971008588</v>
      </c>
    </row>
    <row r="26019" spans="3:3">
      <c r="C26019" s="13">
        <f t="shared" ca="1" si="1191"/>
        <v>2001.26926630714</v>
      </c>
    </row>
    <row r="26020" spans="3:3">
      <c r="C26020" s="13">
        <f t="shared" ca="1" si="1191"/>
        <v>2011.759410182585</v>
      </c>
    </row>
    <row r="26021" spans="3:3">
      <c r="C26021" s="13">
        <f t="shared" ca="1" si="1191"/>
        <v>2002.0279061043836</v>
      </c>
    </row>
    <row r="26022" spans="3:3">
      <c r="C26022" s="13">
        <f t="shared" ca="1" si="1191"/>
        <v>2000.2578657557062</v>
      </c>
    </row>
    <row r="26023" spans="3:3">
      <c r="C26023" s="13">
        <f t="shared" ca="1" si="1191"/>
        <v>2003.2946708164416</v>
      </c>
    </row>
    <row r="26024" spans="3:3">
      <c r="C26024" s="13">
        <f t="shared" ca="1" si="1191"/>
        <v>1993.8188463716574</v>
      </c>
    </row>
    <row r="26025" spans="3:3">
      <c r="C26025" s="13">
        <f t="shared" ca="1" si="1191"/>
        <v>2000.2373175911139</v>
      </c>
    </row>
    <row r="26026" spans="3:3">
      <c r="C26026" s="13">
        <f t="shared" ca="1" si="1191"/>
        <v>1994.2969957590035</v>
      </c>
    </row>
    <row r="26027" spans="3:3">
      <c r="C26027" s="13">
        <f t="shared" ca="1" si="1191"/>
        <v>1995.8233176853512</v>
      </c>
    </row>
    <row r="26028" spans="3:3">
      <c r="C26028" s="13">
        <f t="shared" ca="1" si="1191"/>
        <v>1995.0990734394477</v>
      </c>
    </row>
    <row r="26029" spans="3:3">
      <c r="C26029" s="13">
        <f t="shared" ca="1" si="1191"/>
        <v>2003.889167250099</v>
      </c>
    </row>
    <row r="26030" spans="3:3">
      <c r="C26030" s="13">
        <f t="shared" ca="1" si="1191"/>
        <v>1986.765954588604</v>
      </c>
    </row>
    <row r="26031" spans="3:3">
      <c r="C26031" s="13">
        <f t="shared" ca="1" si="1191"/>
        <v>1992.0511780342106</v>
      </c>
    </row>
    <row r="26032" spans="3:3">
      <c r="C26032" s="13">
        <f t="shared" ca="1" si="1191"/>
        <v>2004.658297146254</v>
      </c>
    </row>
    <row r="26033" spans="3:3">
      <c r="C26033" s="13">
        <f t="shared" ca="1" si="1191"/>
        <v>2008.9452853638006</v>
      </c>
    </row>
    <row r="26034" spans="3:3">
      <c r="C26034" s="13">
        <f t="shared" ca="1" si="1191"/>
        <v>1997.8529568632127</v>
      </c>
    </row>
    <row r="26035" spans="3:3">
      <c r="C26035" s="13">
        <f t="shared" ca="1" si="1191"/>
        <v>1998.3827348644716</v>
      </c>
    </row>
    <row r="26036" spans="3:3">
      <c r="C26036" s="13">
        <f t="shared" ca="1" si="1191"/>
        <v>2000.4547784807405</v>
      </c>
    </row>
    <row r="26037" spans="3:3">
      <c r="C26037" s="13">
        <f t="shared" ca="1" si="1191"/>
        <v>2002.3231715217808</v>
      </c>
    </row>
    <row r="26038" spans="3:3">
      <c r="C26038" s="13">
        <f t="shared" ca="1" si="1191"/>
        <v>2018.4555924560857</v>
      </c>
    </row>
    <row r="26039" spans="3:3">
      <c r="C26039" s="13">
        <f t="shared" ca="1" si="1191"/>
        <v>2008.0371494685032</v>
      </c>
    </row>
    <row r="26040" spans="3:3">
      <c r="C26040" s="13">
        <f t="shared" ca="1" si="1191"/>
        <v>1998.9621245415035</v>
      </c>
    </row>
    <row r="26041" spans="3:3">
      <c r="C26041" s="13">
        <f t="shared" ca="1" si="1191"/>
        <v>2004.0398022118582</v>
      </c>
    </row>
    <row r="26042" spans="3:3">
      <c r="C26042" s="13">
        <f t="shared" ca="1" si="1191"/>
        <v>2015.6020899726593</v>
      </c>
    </row>
    <row r="26043" spans="3:3">
      <c r="C26043" s="13">
        <f t="shared" ca="1" si="1191"/>
        <v>2000.4777370563158</v>
      </c>
    </row>
    <row r="26044" spans="3:3">
      <c r="C26044" s="13">
        <f t="shared" ca="1" si="1191"/>
        <v>1981.0343307628862</v>
      </c>
    </row>
    <row r="26045" spans="3:3">
      <c r="C26045" s="13">
        <f t="shared" ca="1" si="1191"/>
        <v>2005.5126054604482</v>
      </c>
    </row>
    <row r="26046" spans="3:3">
      <c r="C26046" s="13">
        <f t="shared" ca="1" si="1191"/>
        <v>2019.6032595877848</v>
      </c>
    </row>
    <row r="26047" spans="3:3">
      <c r="C26047" s="13">
        <f t="shared" ca="1" si="1191"/>
        <v>2005.006092438691</v>
      </c>
    </row>
    <row r="26048" spans="3:3">
      <c r="C26048" s="13">
        <f t="shared" ca="1" si="1191"/>
        <v>1999.3985761956826</v>
      </c>
    </row>
    <row r="26049" spans="3:3">
      <c r="C26049" s="13">
        <f t="shared" ca="1" si="1191"/>
        <v>2006.2299896128472</v>
      </c>
    </row>
    <row r="26050" spans="3:3">
      <c r="C26050" s="13">
        <f t="shared" ca="1" si="1191"/>
        <v>2014.3925448700199</v>
      </c>
    </row>
    <row r="26051" spans="3:3">
      <c r="C26051" s="13">
        <f t="shared" ca="1" si="1191"/>
        <v>1981.9949138305612</v>
      </c>
    </row>
    <row r="26052" spans="3:3">
      <c r="C26052" s="13">
        <f t="shared" ca="1" si="1191"/>
        <v>2004.6858636531088</v>
      </c>
    </row>
    <row r="26053" spans="3:3">
      <c r="C26053" s="13">
        <f t="shared" ca="1" si="1191"/>
        <v>2007.7320128188869</v>
      </c>
    </row>
    <row r="26054" spans="3:3">
      <c r="C26054" s="13">
        <f t="shared" ca="1" si="1191"/>
        <v>1991.6910714284172</v>
      </c>
    </row>
    <row r="26055" spans="3:3">
      <c r="C26055" s="13">
        <f t="shared" ca="1" si="1191"/>
        <v>2011.1414887196177</v>
      </c>
    </row>
    <row r="26056" spans="3:3">
      <c r="C26056" s="13">
        <f t="shared" ca="1" si="1191"/>
        <v>2006.062535515134</v>
      </c>
    </row>
    <row r="26057" spans="3:3">
      <c r="C26057" s="13">
        <f t="shared" ca="1" si="1191"/>
        <v>2002.466707422526</v>
      </c>
    </row>
    <row r="26058" spans="3:3">
      <c r="C26058" s="13">
        <f t="shared" ca="1" si="1191"/>
        <v>1987.4373590451398</v>
      </c>
    </row>
    <row r="26059" spans="3:3">
      <c r="C26059" s="13">
        <f t="shared" ca="1" si="1191"/>
        <v>2004.2421654826521</v>
      </c>
    </row>
    <row r="26060" spans="3:3">
      <c r="C26060" s="13">
        <f t="shared" ca="1" si="1191"/>
        <v>1995.4393231892532</v>
      </c>
    </row>
    <row r="26061" spans="3:3">
      <c r="C26061" s="13">
        <f t="shared" ca="1" si="1191"/>
        <v>2006.5284008966319</v>
      </c>
    </row>
    <row r="26062" spans="3:3">
      <c r="C26062" s="13">
        <f t="shared" ca="1" si="1191"/>
        <v>1999.7524770422372</v>
      </c>
    </row>
    <row r="26063" spans="3:3">
      <c r="C26063" s="13">
        <f t="shared" ca="1" si="1191"/>
        <v>1987.7543801159156</v>
      </c>
    </row>
    <row r="26064" spans="3:3">
      <c r="C26064" s="13">
        <f t="shared" ca="1" si="1191"/>
        <v>1995.2842117869525</v>
      </c>
    </row>
    <row r="26065" spans="3:3">
      <c r="C26065" s="13">
        <f t="shared" ca="1" si="1191"/>
        <v>1987.8010012444399</v>
      </c>
    </row>
    <row r="26066" spans="3:3">
      <c r="C26066" s="13">
        <f t="shared" ca="1" si="1191"/>
        <v>1996.9769593894955</v>
      </c>
    </row>
    <row r="26067" spans="3:3">
      <c r="C26067" s="13">
        <f t="shared" ca="1" si="1191"/>
        <v>1999.0654267264756</v>
      </c>
    </row>
    <row r="26068" spans="3:3">
      <c r="C26068" s="13">
        <f t="shared" ca="1" si="1191"/>
        <v>1998.6195216097829</v>
      </c>
    </row>
    <row r="26069" spans="3:3">
      <c r="C26069" s="13">
        <f t="shared" ca="1" si="1191"/>
        <v>2007.6541923697587</v>
      </c>
    </row>
    <row r="26070" spans="3:3">
      <c r="C26070" s="13">
        <f t="shared" ca="1" si="1191"/>
        <v>2009.0270549452089</v>
      </c>
    </row>
    <row r="26071" spans="3:3">
      <c r="C26071" s="13">
        <f t="shared" ca="1" si="1191"/>
        <v>1986.6615630037966</v>
      </c>
    </row>
    <row r="26072" spans="3:3">
      <c r="C26072" s="13">
        <f t="shared" ref="C26072:C26135" ca="1" si="1192">NORMINV(RAND(),$D$3,$G$3)</f>
        <v>2002.9049135478465</v>
      </c>
    </row>
    <row r="26073" spans="3:3">
      <c r="C26073" s="13">
        <f t="shared" ca="1" si="1192"/>
        <v>2007.9483434422632</v>
      </c>
    </row>
    <row r="26074" spans="3:3">
      <c r="C26074" s="13">
        <f t="shared" ca="1" si="1192"/>
        <v>2018.5445031196057</v>
      </c>
    </row>
    <row r="26075" spans="3:3">
      <c r="C26075" s="13">
        <f t="shared" ca="1" si="1192"/>
        <v>1997.151999066949</v>
      </c>
    </row>
    <row r="26076" spans="3:3">
      <c r="C26076" s="13">
        <f t="shared" ca="1" si="1192"/>
        <v>2000.3127160706067</v>
      </c>
    </row>
    <row r="26077" spans="3:3">
      <c r="C26077" s="13">
        <f t="shared" ca="1" si="1192"/>
        <v>1984.8858718366494</v>
      </c>
    </row>
    <row r="26078" spans="3:3">
      <c r="C26078" s="13">
        <f t="shared" ca="1" si="1192"/>
        <v>1999.1289552293788</v>
      </c>
    </row>
    <row r="26079" spans="3:3">
      <c r="C26079" s="13">
        <f t="shared" ca="1" si="1192"/>
        <v>1995.5157428280565</v>
      </c>
    </row>
    <row r="26080" spans="3:3">
      <c r="C26080" s="13">
        <f t="shared" ca="1" si="1192"/>
        <v>2022.9699447039829</v>
      </c>
    </row>
    <row r="26081" spans="3:3">
      <c r="C26081" s="13">
        <f t="shared" ca="1" si="1192"/>
        <v>2012.6034387022751</v>
      </c>
    </row>
    <row r="26082" spans="3:3">
      <c r="C26082" s="13">
        <f t="shared" ca="1" si="1192"/>
        <v>2007.1082917271185</v>
      </c>
    </row>
    <row r="26083" spans="3:3">
      <c r="C26083" s="13">
        <f t="shared" ca="1" si="1192"/>
        <v>2034.7966447340957</v>
      </c>
    </row>
    <row r="26084" spans="3:3">
      <c r="C26084" s="13">
        <f t="shared" ca="1" si="1192"/>
        <v>1991.1301592635625</v>
      </c>
    </row>
    <row r="26085" spans="3:3">
      <c r="C26085" s="13">
        <f t="shared" ca="1" si="1192"/>
        <v>1996.8706488285077</v>
      </c>
    </row>
    <row r="26086" spans="3:3">
      <c r="C26086" s="13">
        <f t="shared" ca="1" si="1192"/>
        <v>2004.1473647179273</v>
      </c>
    </row>
    <row r="26087" spans="3:3">
      <c r="C26087" s="13">
        <f t="shared" ca="1" si="1192"/>
        <v>2006.9969869510751</v>
      </c>
    </row>
    <row r="26088" spans="3:3">
      <c r="C26088" s="13">
        <f t="shared" ca="1" si="1192"/>
        <v>2004.2017131928403</v>
      </c>
    </row>
    <row r="26089" spans="3:3">
      <c r="C26089" s="13">
        <f t="shared" ca="1" si="1192"/>
        <v>2014.5470386469165</v>
      </c>
    </row>
    <row r="26090" spans="3:3">
      <c r="C26090" s="13">
        <f t="shared" ca="1" si="1192"/>
        <v>1987.4896789002587</v>
      </c>
    </row>
    <row r="26091" spans="3:3">
      <c r="C26091" s="13">
        <f t="shared" ca="1" si="1192"/>
        <v>2017.8286788619823</v>
      </c>
    </row>
    <row r="26092" spans="3:3">
      <c r="C26092" s="13">
        <f t="shared" ca="1" si="1192"/>
        <v>2010.8478819467302</v>
      </c>
    </row>
    <row r="26093" spans="3:3">
      <c r="C26093" s="13">
        <f t="shared" ca="1" si="1192"/>
        <v>1988.1729518747775</v>
      </c>
    </row>
    <row r="26094" spans="3:3">
      <c r="C26094" s="13">
        <f t="shared" ca="1" si="1192"/>
        <v>1989.9073723982349</v>
      </c>
    </row>
    <row r="26095" spans="3:3">
      <c r="C26095" s="13">
        <f t="shared" ca="1" si="1192"/>
        <v>1998.8194029402737</v>
      </c>
    </row>
    <row r="26096" spans="3:3">
      <c r="C26096" s="13">
        <f t="shared" ca="1" si="1192"/>
        <v>2007.145085995016</v>
      </c>
    </row>
    <row r="26097" spans="3:3">
      <c r="C26097" s="13">
        <f t="shared" ca="1" si="1192"/>
        <v>1985.0214781438842</v>
      </c>
    </row>
    <row r="26098" spans="3:3">
      <c r="C26098" s="13">
        <f t="shared" ca="1" si="1192"/>
        <v>2019.9134490718313</v>
      </c>
    </row>
    <row r="26099" spans="3:3">
      <c r="C26099" s="13">
        <f t="shared" ca="1" si="1192"/>
        <v>2008.6863327663489</v>
      </c>
    </row>
    <row r="26100" spans="3:3">
      <c r="C26100" s="13">
        <f t="shared" ca="1" si="1192"/>
        <v>1981.8851851457107</v>
      </c>
    </row>
    <row r="26101" spans="3:3">
      <c r="C26101" s="13">
        <f t="shared" ca="1" si="1192"/>
        <v>2005.1729821173908</v>
      </c>
    </row>
    <row r="26102" spans="3:3">
      <c r="C26102" s="13">
        <f t="shared" ca="1" si="1192"/>
        <v>1997.0653577257929</v>
      </c>
    </row>
    <row r="26103" spans="3:3">
      <c r="C26103" s="13">
        <f t="shared" ca="1" si="1192"/>
        <v>1983.77531363194</v>
      </c>
    </row>
    <row r="26104" spans="3:3">
      <c r="C26104" s="13">
        <f t="shared" ca="1" si="1192"/>
        <v>2004.1617510059846</v>
      </c>
    </row>
    <row r="26105" spans="3:3">
      <c r="C26105" s="13">
        <f t="shared" ca="1" si="1192"/>
        <v>1999.8522171820268</v>
      </c>
    </row>
    <row r="26106" spans="3:3">
      <c r="C26106" s="13">
        <f t="shared" ca="1" si="1192"/>
        <v>1997.6552815232928</v>
      </c>
    </row>
    <row r="26107" spans="3:3">
      <c r="C26107" s="13">
        <f t="shared" ca="1" si="1192"/>
        <v>2006.5003337246005</v>
      </c>
    </row>
    <row r="26108" spans="3:3">
      <c r="C26108" s="13">
        <f t="shared" ca="1" si="1192"/>
        <v>1988.9361572491148</v>
      </c>
    </row>
    <row r="26109" spans="3:3">
      <c r="C26109" s="13">
        <f t="shared" ca="1" si="1192"/>
        <v>2003.9177294698429</v>
      </c>
    </row>
    <row r="26110" spans="3:3">
      <c r="C26110" s="13">
        <f t="shared" ca="1" si="1192"/>
        <v>2003.1992737385935</v>
      </c>
    </row>
    <row r="26111" spans="3:3">
      <c r="C26111" s="13">
        <f t="shared" ca="1" si="1192"/>
        <v>1995.6107764988469</v>
      </c>
    </row>
    <row r="26112" spans="3:3">
      <c r="C26112" s="13">
        <f t="shared" ca="1" si="1192"/>
        <v>1973.7304404205079</v>
      </c>
    </row>
    <row r="26113" spans="3:3">
      <c r="C26113" s="13">
        <f t="shared" ca="1" si="1192"/>
        <v>1998.8081615308306</v>
      </c>
    </row>
    <row r="26114" spans="3:3">
      <c r="C26114" s="13">
        <f t="shared" ca="1" si="1192"/>
        <v>2019.8372454040662</v>
      </c>
    </row>
    <row r="26115" spans="3:3">
      <c r="C26115" s="13">
        <f t="shared" ca="1" si="1192"/>
        <v>2007.742275416937</v>
      </c>
    </row>
    <row r="26116" spans="3:3">
      <c r="C26116" s="13">
        <f t="shared" ca="1" si="1192"/>
        <v>1983.6152743138846</v>
      </c>
    </row>
    <row r="26117" spans="3:3">
      <c r="C26117" s="13">
        <f t="shared" ca="1" si="1192"/>
        <v>2000.5779037691593</v>
      </c>
    </row>
    <row r="26118" spans="3:3">
      <c r="C26118" s="13">
        <f t="shared" ca="1" si="1192"/>
        <v>1998.8774822612772</v>
      </c>
    </row>
    <row r="26119" spans="3:3">
      <c r="C26119" s="13">
        <f t="shared" ca="1" si="1192"/>
        <v>2029.9510051526267</v>
      </c>
    </row>
    <row r="26120" spans="3:3">
      <c r="C26120" s="13">
        <f t="shared" ca="1" si="1192"/>
        <v>1986.2382553139455</v>
      </c>
    </row>
    <row r="26121" spans="3:3">
      <c r="C26121" s="13">
        <f t="shared" ca="1" si="1192"/>
        <v>1985.0981790705546</v>
      </c>
    </row>
    <row r="26122" spans="3:3">
      <c r="C26122" s="13">
        <f t="shared" ca="1" si="1192"/>
        <v>2007.5704751517135</v>
      </c>
    </row>
    <row r="26123" spans="3:3">
      <c r="C26123" s="13">
        <f t="shared" ca="1" si="1192"/>
        <v>1990.0413361606131</v>
      </c>
    </row>
    <row r="26124" spans="3:3">
      <c r="C26124" s="13">
        <f t="shared" ca="1" si="1192"/>
        <v>1994.569907845985</v>
      </c>
    </row>
    <row r="26125" spans="3:3">
      <c r="C26125" s="13">
        <f t="shared" ca="1" si="1192"/>
        <v>2020.4478889964319</v>
      </c>
    </row>
    <row r="26126" spans="3:3">
      <c r="C26126" s="13">
        <f t="shared" ca="1" si="1192"/>
        <v>2005.2225796133391</v>
      </c>
    </row>
    <row r="26127" spans="3:3">
      <c r="C26127" s="13">
        <f t="shared" ca="1" si="1192"/>
        <v>1973.11654112765</v>
      </c>
    </row>
    <row r="26128" spans="3:3">
      <c r="C26128" s="13">
        <f t="shared" ca="1" si="1192"/>
        <v>2000.7589907603394</v>
      </c>
    </row>
    <row r="26129" spans="3:3">
      <c r="C26129" s="13">
        <f t="shared" ca="1" si="1192"/>
        <v>1998.0382819721387</v>
      </c>
    </row>
    <row r="26130" spans="3:3">
      <c r="C26130" s="13">
        <f t="shared" ca="1" si="1192"/>
        <v>2028.0719889155928</v>
      </c>
    </row>
    <row r="26131" spans="3:3">
      <c r="C26131" s="13">
        <f t="shared" ca="1" si="1192"/>
        <v>1998.2361001339143</v>
      </c>
    </row>
    <row r="26132" spans="3:3">
      <c r="C26132" s="13">
        <f t="shared" ca="1" si="1192"/>
        <v>2033.6314711439009</v>
      </c>
    </row>
    <row r="26133" spans="3:3">
      <c r="C26133" s="13">
        <f t="shared" ca="1" si="1192"/>
        <v>2016.0083914227077</v>
      </c>
    </row>
    <row r="26134" spans="3:3">
      <c r="C26134" s="13">
        <f t="shared" ca="1" si="1192"/>
        <v>1995.5724640289325</v>
      </c>
    </row>
    <row r="26135" spans="3:3">
      <c r="C26135" s="13">
        <f t="shared" ca="1" si="1192"/>
        <v>2002.6223145931633</v>
      </c>
    </row>
    <row r="26136" spans="3:3">
      <c r="C26136" s="13">
        <f t="shared" ref="C26136:C26199" ca="1" si="1193">NORMINV(RAND(),$D$3,$G$3)</f>
        <v>1994.2496480914754</v>
      </c>
    </row>
    <row r="26137" spans="3:3">
      <c r="C26137" s="13">
        <f t="shared" ca="1" si="1193"/>
        <v>1998.737040806134</v>
      </c>
    </row>
    <row r="26138" spans="3:3">
      <c r="C26138" s="13">
        <f t="shared" ca="1" si="1193"/>
        <v>2008.4484006676132</v>
      </c>
    </row>
    <row r="26139" spans="3:3">
      <c r="C26139" s="13">
        <f t="shared" ca="1" si="1193"/>
        <v>2017.4284716512841</v>
      </c>
    </row>
    <row r="26140" spans="3:3">
      <c r="C26140" s="13">
        <f t="shared" ca="1" si="1193"/>
        <v>2004.6520609877657</v>
      </c>
    </row>
    <row r="26141" spans="3:3">
      <c r="C26141" s="13">
        <f t="shared" ca="1" si="1193"/>
        <v>1996.5024094828968</v>
      </c>
    </row>
    <row r="26142" spans="3:3">
      <c r="C26142" s="13">
        <f t="shared" ca="1" si="1193"/>
        <v>1992.2507531961403</v>
      </c>
    </row>
    <row r="26143" spans="3:3">
      <c r="C26143" s="13">
        <f t="shared" ca="1" si="1193"/>
        <v>1986.4570135333156</v>
      </c>
    </row>
    <row r="26144" spans="3:3">
      <c r="C26144" s="13">
        <f t="shared" ca="1" si="1193"/>
        <v>1993.4410420242873</v>
      </c>
    </row>
    <row r="26145" spans="3:3">
      <c r="C26145" s="13">
        <f t="shared" ca="1" si="1193"/>
        <v>1991.2144604750838</v>
      </c>
    </row>
    <row r="26146" spans="3:3">
      <c r="C26146" s="13">
        <f t="shared" ca="1" si="1193"/>
        <v>2009.8193296090185</v>
      </c>
    </row>
    <row r="26147" spans="3:3">
      <c r="C26147" s="13">
        <f t="shared" ca="1" si="1193"/>
        <v>1985.8264817015836</v>
      </c>
    </row>
    <row r="26148" spans="3:3">
      <c r="C26148" s="13">
        <f t="shared" ca="1" si="1193"/>
        <v>1996.6769821310049</v>
      </c>
    </row>
    <row r="26149" spans="3:3">
      <c r="C26149" s="13">
        <f t="shared" ca="1" si="1193"/>
        <v>2002.9675774855014</v>
      </c>
    </row>
    <row r="26150" spans="3:3">
      <c r="C26150" s="13">
        <f t="shared" ca="1" si="1193"/>
        <v>2006.5299500286965</v>
      </c>
    </row>
    <row r="26151" spans="3:3">
      <c r="C26151" s="13">
        <f t="shared" ca="1" si="1193"/>
        <v>2017.3346936697665</v>
      </c>
    </row>
    <row r="26152" spans="3:3">
      <c r="C26152" s="13">
        <f t="shared" ca="1" si="1193"/>
        <v>1992.2739899365031</v>
      </c>
    </row>
    <row r="26153" spans="3:3">
      <c r="C26153" s="13">
        <f t="shared" ca="1" si="1193"/>
        <v>1995.8572212687607</v>
      </c>
    </row>
    <row r="26154" spans="3:3">
      <c r="C26154" s="13">
        <f t="shared" ca="1" si="1193"/>
        <v>2001.1601404391354</v>
      </c>
    </row>
    <row r="26155" spans="3:3">
      <c r="C26155" s="13">
        <f t="shared" ca="1" si="1193"/>
        <v>1998.0150040999008</v>
      </c>
    </row>
    <row r="26156" spans="3:3">
      <c r="C26156" s="13">
        <f t="shared" ca="1" si="1193"/>
        <v>2010.3502652828979</v>
      </c>
    </row>
    <row r="26157" spans="3:3">
      <c r="C26157" s="13">
        <f t="shared" ca="1" si="1193"/>
        <v>2006.4785033556539</v>
      </c>
    </row>
    <row r="26158" spans="3:3">
      <c r="C26158" s="13">
        <f t="shared" ca="1" si="1193"/>
        <v>2011.7880250720218</v>
      </c>
    </row>
    <row r="26159" spans="3:3">
      <c r="C26159" s="13">
        <f t="shared" ca="1" si="1193"/>
        <v>1995.3267807884622</v>
      </c>
    </row>
    <row r="26160" spans="3:3">
      <c r="C26160" s="13">
        <f t="shared" ca="1" si="1193"/>
        <v>1995.8393750121161</v>
      </c>
    </row>
    <row r="26161" spans="3:3">
      <c r="C26161" s="13">
        <f t="shared" ca="1" si="1193"/>
        <v>2008.7847559304537</v>
      </c>
    </row>
    <row r="26162" spans="3:3">
      <c r="C26162" s="13">
        <f t="shared" ca="1" si="1193"/>
        <v>1978.7219069752091</v>
      </c>
    </row>
    <row r="26163" spans="3:3">
      <c r="C26163" s="13">
        <f t="shared" ca="1" si="1193"/>
        <v>1973.3332689472068</v>
      </c>
    </row>
    <row r="26164" spans="3:3">
      <c r="C26164" s="13">
        <f t="shared" ca="1" si="1193"/>
        <v>2005.5202882563417</v>
      </c>
    </row>
    <row r="26165" spans="3:3">
      <c r="C26165" s="13">
        <f t="shared" ca="1" si="1193"/>
        <v>1988.6838673733653</v>
      </c>
    </row>
    <row r="26166" spans="3:3">
      <c r="C26166" s="13">
        <f t="shared" ca="1" si="1193"/>
        <v>2005.9047581613374</v>
      </c>
    </row>
    <row r="26167" spans="3:3">
      <c r="C26167" s="13">
        <f t="shared" ca="1" si="1193"/>
        <v>1992.6552629876624</v>
      </c>
    </row>
    <row r="26168" spans="3:3">
      <c r="C26168" s="13">
        <f t="shared" ca="1" si="1193"/>
        <v>2002.7855254513433</v>
      </c>
    </row>
    <row r="26169" spans="3:3">
      <c r="C26169" s="13">
        <f t="shared" ca="1" si="1193"/>
        <v>1994.5130681881863</v>
      </c>
    </row>
    <row r="26170" spans="3:3">
      <c r="C26170" s="13">
        <f t="shared" ca="1" si="1193"/>
        <v>2000.0807277219828</v>
      </c>
    </row>
    <row r="26171" spans="3:3">
      <c r="C26171" s="13">
        <f t="shared" ca="1" si="1193"/>
        <v>2021.8206277191218</v>
      </c>
    </row>
    <row r="26172" spans="3:3">
      <c r="C26172" s="13">
        <f t="shared" ca="1" si="1193"/>
        <v>1976.645725203372</v>
      </c>
    </row>
    <row r="26173" spans="3:3">
      <c r="C26173" s="13">
        <f t="shared" ca="1" si="1193"/>
        <v>1991.5242740093695</v>
      </c>
    </row>
    <row r="26174" spans="3:3">
      <c r="C26174" s="13">
        <f t="shared" ca="1" si="1193"/>
        <v>1999.7438401983375</v>
      </c>
    </row>
    <row r="26175" spans="3:3">
      <c r="C26175" s="13">
        <f t="shared" ca="1" si="1193"/>
        <v>2004.9400069082121</v>
      </c>
    </row>
    <row r="26176" spans="3:3">
      <c r="C26176" s="13">
        <f t="shared" ca="1" si="1193"/>
        <v>1995.3151564673299</v>
      </c>
    </row>
    <row r="26177" spans="3:3">
      <c r="C26177" s="13">
        <f t="shared" ca="1" si="1193"/>
        <v>1975.8030517740031</v>
      </c>
    </row>
    <row r="26178" spans="3:3">
      <c r="C26178" s="13">
        <f t="shared" ca="1" si="1193"/>
        <v>2001.720134509012</v>
      </c>
    </row>
    <row r="26179" spans="3:3">
      <c r="C26179" s="13">
        <f t="shared" ca="1" si="1193"/>
        <v>2016.9600282108652</v>
      </c>
    </row>
    <row r="26180" spans="3:3">
      <c r="C26180" s="13">
        <f t="shared" ca="1" si="1193"/>
        <v>1988.6564004609393</v>
      </c>
    </row>
    <row r="26181" spans="3:3">
      <c r="C26181" s="13">
        <f t="shared" ca="1" si="1193"/>
        <v>1992.9399619973312</v>
      </c>
    </row>
    <row r="26182" spans="3:3">
      <c r="C26182" s="13">
        <f t="shared" ca="1" si="1193"/>
        <v>1996.5749270811762</v>
      </c>
    </row>
    <row r="26183" spans="3:3">
      <c r="C26183" s="13">
        <f t="shared" ca="1" si="1193"/>
        <v>1992.8674615325781</v>
      </c>
    </row>
    <row r="26184" spans="3:3">
      <c r="C26184" s="13">
        <f t="shared" ca="1" si="1193"/>
        <v>1979.7680660757969</v>
      </c>
    </row>
    <row r="26185" spans="3:3">
      <c r="C26185" s="13">
        <f t="shared" ca="1" si="1193"/>
        <v>1999.2401261258826</v>
      </c>
    </row>
    <row r="26186" spans="3:3">
      <c r="C26186" s="13">
        <f t="shared" ca="1" si="1193"/>
        <v>2006.8078398497594</v>
      </c>
    </row>
    <row r="26187" spans="3:3">
      <c r="C26187" s="13">
        <f t="shared" ca="1" si="1193"/>
        <v>1994.7891867839178</v>
      </c>
    </row>
    <row r="26188" spans="3:3">
      <c r="C26188" s="13">
        <f t="shared" ca="1" si="1193"/>
        <v>1999.0759394894167</v>
      </c>
    </row>
    <row r="26189" spans="3:3">
      <c r="C26189" s="13">
        <f t="shared" ca="1" si="1193"/>
        <v>1990.4232038403704</v>
      </c>
    </row>
    <row r="26190" spans="3:3">
      <c r="C26190" s="13">
        <f t="shared" ca="1" si="1193"/>
        <v>1995.7102576218288</v>
      </c>
    </row>
    <row r="26191" spans="3:3">
      <c r="C26191" s="13">
        <f t="shared" ca="1" si="1193"/>
        <v>1997.3311721017069</v>
      </c>
    </row>
    <row r="26192" spans="3:3">
      <c r="C26192" s="13">
        <f t="shared" ca="1" si="1193"/>
        <v>2010.2972637793275</v>
      </c>
    </row>
    <row r="26193" spans="3:3">
      <c r="C26193" s="13">
        <f t="shared" ca="1" si="1193"/>
        <v>2006.6759336407481</v>
      </c>
    </row>
    <row r="26194" spans="3:3">
      <c r="C26194" s="13">
        <f t="shared" ca="1" si="1193"/>
        <v>1991.2716935741457</v>
      </c>
    </row>
    <row r="26195" spans="3:3">
      <c r="C26195" s="13">
        <f t="shared" ca="1" si="1193"/>
        <v>2002.2953347148939</v>
      </c>
    </row>
    <row r="26196" spans="3:3">
      <c r="C26196" s="13">
        <f t="shared" ca="1" si="1193"/>
        <v>1995.5312451979773</v>
      </c>
    </row>
    <row r="26197" spans="3:3">
      <c r="C26197" s="13">
        <f t="shared" ca="1" si="1193"/>
        <v>2008.336106653383</v>
      </c>
    </row>
    <row r="26198" spans="3:3">
      <c r="C26198" s="13">
        <f t="shared" ca="1" si="1193"/>
        <v>2007.6081830663929</v>
      </c>
    </row>
    <row r="26199" spans="3:3">
      <c r="C26199" s="13">
        <f t="shared" ca="1" si="1193"/>
        <v>1996.5353441369293</v>
      </c>
    </row>
    <row r="26200" spans="3:3">
      <c r="C26200" s="13">
        <f t="shared" ref="C26200:C26263" ca="1" si="1194">NORMINV(RAND(),$D$3,$G$3)</f>
        <v>1993.973470817383</v>
      </c>
    </row>
    <row r="26201" spans="3:3">
      <c r="C26201" s="13">
        <f t="shared" ca="1" si="1194"/>
        <v>1994.3053806894554</v>
      </c>
    </row>
    <row r="26202" spans="3:3">
      <c r="C26202" s="13">
        <f t="shared" ca="1" si="1194"/>
        <v>1997.9687221795034</v>
      </c>
    </row>
    <row r="26203" spans="3:3">
      <c r="C26203" s="13">
        <f t="shared" ca="1" si="1194"/>
        <v>1994.9822051137985</v>
      </c>
    </row>
    <row r="26204" spans="3:3">
      <c r="C26204" s="13">
        <f t="shared" ca="1" si="1194"/>
        <v>1992.9071581908104</v>
      </c>
    </row>
    <row r="26205" spans="3:3">
      <c r="C26205" s="13">
        <f t="shared" ca="1" si="1194"/>
        <v>1995.7938822239471</v>
      </c>
    </row>
    <row r="26206" spans="3:3">
      <c r="C26206" s="13">
        <f t="shared" ca="1" si="1194"/>
        <v>1999.1689464490651</v>
      </c>
    </row>
    <row r="26207" spans="3:3">
      <c r="C26207" s="13">
        <f t="shared" ca="1" si="1194"/>
        <v>1993.0389671376661</v>
      </c>
    </row>
    <row r="26208" spans="3:3">
      <c r="C26208" s="13">
        <f t="shared" ca="1" si="1194"/>
        <v>1991.2779722748558</v>
      </c>
    </row>
    <row r="26209" spans="3:3">
      <c r="C26209" s="13">
        <f t="shared" ca="1" si="1194"/>
        <v>1999.1225745848681</v>
      </c>
    </row>
    <row r="26210" spans="3:3">
      <c r="C26210" s="13">
        <f t="shared" ca="1" si="1194"/>
        <v>2000.1133681804974</v>
      </c>
    </row>
    <row r="26211" spans="3:3">
      <c r="C26211" s="13">
        <f t="shared" ca="1" si="1194"/>
        <v>1981.8491047693055</v>
      </c>
    </row>
    <row r="26212" spans="3:3">
      <c r="C26212" s="13">
        <f t="shared" ca="1" si="1194"/>
        <v>2011.782647492417</v>
      </c>
    </row>
    <row r="26213" spans="3:3">
      <c r="C26213" s="13">
        <f t="shared" ca="1" si="1194"/>
        <v>1994.9299740164217</v>
      </c>
    </row>
    <row r="26214" spans="3:3">
      <c r="C26214" s="13">
        <f t="shared" ca="1" si="1194"/>
        <v>1992.710113689847</v>
      </c>
    </row>
    <row r="26215" spans="3:3">
      <c r="C26215" s="13">
        <f t="shared" ca="1" si="1194"/>
        <v>1995.427410518075</v>
      </c>
    </row>
    <row r="26216" spans="3:3">
      <c r="C26216" s="13">
        <f t="shared" ca="1" si="1194"/>
        <v>1996.4957964542116</v>
      </c>
    </row>
    <row r="26217" spans="3:3">
      <c r="C26217" s="13">
        <f t="shared" ca="1" si="1194"/>
        <v>2022.8391477326234</v>
      </c>
    </row>
    <row r="26218" spans="3:3">
      <c r="C26218" s="13">
        <f t="shared" ca="1" si="1194"/>
        <v>2003.3809142941268</v>
      </c>
    </row>
    <row r="26219" spans="3:3">
      <c r="C26219" s="13">
        <f t="shared" ca="1" si="1194"/>
        <v>1998.4557635506235</v>
      </c>
    </row>
    <row r="26220" spans="3:3">
      <c r="C26220" s="13">
        <f t="shared" ca="1" si="1194"/>
        <v>2002.027774713396</v>
      </c>
    </row>
    <row r="26221" spans="3:3">
      <c r="C26221" s="13">
        <f t="shared" ca="1" si="1194"/>
        <v>1999.4481600655602</v>
      </c>
    </row>
    <row r="26222" spans="3:3">
      <c r="C26222" s="13">
        <f t="shared" ca="1" si="1194"/>
        <v>1998.4892937087984</v>
      </c>
    </row>
    <row r="26223" spans="3:3">
      <c r="C26223" s="13">
        <f t="shared" ca="1" si="1194"/>
        <v>2027.0566953999</v>
      </c>
    </row>
    <row r="26224" spans="3:3">
      <c r="C26224" s="13">
        <f t="shared" ca="1" si="1194"/>
        <v>1992.7482064315393</v>
      </c>
    </row>
    <row r="26225" spans="3:3">
      <c r="C26225" s="13">
        <f t="shared" ca="1" si="1194"/>
        <v>1981.1728803660171</v>
      </c>
    </row>
    <row r="26226" spans="3:3">
      <c r="C26226" s="13">
        <f t="shared" ca="1" si="1194"/>
        <v>2025.6945933160587</v>
      </c>
    </row>
    <row r="26227" spans="3:3">
      <c r="C26227" s="13">
        <f t="shared" ca="1" si="1194"/>
        <v>1995.9488887152131</v>
      </c>
    </row>
    <row r="26228" spans="3:3">
      <c r="C26228" s="13">
        <f t="shared" ca="1" si="1194"/>
        <v>2011.4280694082215</v>
      </c>
    </row>
    <row r="26229" spans="3:3">
      <c r="C26229" s="13">
        <f t="shared" ca="1" si="1194"/>
        <v>2020.8868052100713</v>
      </c>
    </row>
    <row r="26230" spans="3:3">
      <c r="C26230" s="13">
        <f t="shared" ca="1" si="1194"/>
        <v>2013.086027356504</v>
      </c>
    </row>
    <row r="26231" spans="3:3">
      <c r="C26231" s="13">
        <f t="shared" ca="1" si="1194"/>
        <v>2008.0522722382893</v>
      </c>
    </row>
    <row r="26232" spans="3:3">
      <c r="C26232" s="13">
        <f t="shared" ca="1" si="1194"/>
        <v>1997.4497448124696</v>
      </c>
    </row>
    <row r="26233" spans="3:3">
      <c r="C26233" s="13">
        <f t="shared" ca="1" si="1194"/>
        <v>2010.7771334634044</v>
      </c>
    </row>
    <row r="26234" spans="3:3">
      <c r="C26234" s="13">
        <f t="shared" ca="1" si="1194"/>
        <v>1986.5410820514483</v>
      </c>
    </row>
    <row r="26235" spans="3:3">
      <c r="C26235" s="13">
        <f t="shared" ca="1" si="1194"/>
        <v>1993.228009890337</v>
      </c>
    </row>
    <row r="26236" spans="3:3">
      <c r="C26236" s="13">
        <f t="shared" ca="1" si="1194"/>
        <v>2013.2202907192768</v>
      </c>
    </row>
    <row r="26237" spans="3:3">
      <c r="C26237" s="13">
        <f t="shared" ca="1" si="1194"/>
        <v>2011.6022951548903</v>
      </c>
    </row>
    <row r="26238" spans="3:3">
      <c r="C26238" s="13">
        <f t="shared" ca="1" si="1194"/>
        <v>1974.3802187731349</v>
      </c>
    </row>
    <row r="26239" spans="3:3">
      <c r="C26239" s="13">
        <f t="shared" ca="1" si="1194"/>
        <v>2006.1527352793362</v>
      </c>
    </row>
    <row r="26240" spans="3:3">
      <c r="C26240" s="13">
        <f t="shared" ca="1" si="1194"/>
        <v>2015.4516908741939</v>
      </c>
    </row>
    <row r="26241" spans="3:3">
      <c r="C26241" s="13">
        <f t="shared" ca="1" si="1194"/>
        <v>2006.1254084577688</v>
      </c>
    </row>
    <row r="26242" spans="3:3">
      <c r="C26242" s="13">
        <f t="shared" ca="1" si="1194"/>
        <v>1974.1724188052635</v>
      </c>
    </row>
    <row r="26243" spans="3:3">
      <c r="C26243" s="13">
        <f t="shared" ca="1" si="1194"/>
        <v>1997.5046910623064</v>
      </c>
    </row>
    <row r="26244" spans="3:3">
      <c r="C26244" s="13">
        <f t="shared" ca="1" si="1194"/>
        <v>2000.7366631515886</v>
      </c>
    </row>
    <row r="26245" spans="3:3">
      <c r="C26245" s="13">
        <f t="shared" ca="1" si="1194"/>
        <v>2004.1827306947241</v>
      </c>
    </row>
    <row r="26246" spans="3:3">
      <c r="C26246" s="13">
        <f t="shared" ca="1" si="1194"/>
        <v>1995.3335251222675</v>
      </c>
    </row>
    <row r="26247" spans="3:3">
      <c r="C26247" s="13">
        <f t="shared" ca="1" si="1194"/>
        <v>2013.1970850597136</v>
      </c>
    </row>
    <row r="26248" spans="3:3">
      <c r="C26248" s="13">
        <f t="shared" ca="1" si="1194"/>
        <v>2015.7031348715152</v>
      </c>
    </row>
    <row r="26249" spans="3:3">
      <c r="C26249" s="13">
        <f t="shared" ca="1" si="1194"/>
        <v>2016.0158523333748</v>
      </c>
    </row>
    <row r="26250" spans="3:3">
      <c r="C26250" s="13">
        <f t="shared" ca="1" si="1194"/>
        <v>1993.8552566965266</v>
      </c>
    </row>
    <row r="26251" spans="3:3">
      <c r="C26251" s="13">
        <f t="shared" ca="1" si="1194"/>
        <v>2000.5036787488671</v>
      </c>
    </row>
    <row r="26252" spans="3:3">
      <c r="C26252" s="13">
        <f t="shared" ca="1" si="1194"/>
        <v>1995.4450199710873</v>
      </c>
    </row>
    <row r="26253" spans="3:3">
      <c r="C26253" s="13">
        <f t="shared" ca="1" si="1194"/>
        <v>2016.184453087084</v>
      </c>
    </row>
    <row r="26254" spans="3:3">
      <c r="C26254" s="13">
        <f t="shared" ca="1" si="1194"/>
        <v>2009.1966520200147</v>
      </c>
    </row>
    <row r="26255" spans="3:3">
      <c r="C26255" s="13">
        <f t="shared" ca="1" si="1194"/>
        <v>2009.4073365799234</v>
      </c>
    </row>
    <row r="26256" spans="3:3">
      <c r="C26256" s="13">
        <f t="shared" ca="1" si="1194"/>
        <v>1986.8462222802311</v>
      </c>
    </row>
    <row r="26257" spans="3:3">
      <c r="C26257" s="13">
        <f t="shared" ca="1" si="1194"/>
        <v>2010.9414713754174</v>
      </c>
    </row>
    <row r="26258" spans="3:3">
      <c r="C26258" s="13">
        <f t="shared" ca="1" si="1194"/>
        <v>1983.4868696185442</v>
      </c>
    </row>
    <row r="26259" spans="3:3">
      <c r="C26259" s="13">
        <f t="shared" ca="1" si="1194"/>
        <v>2002.4466286797963</v>
      </c>
    </row>
    <row r="26260" spans="3:3">
      <c r="C26260" s="13">
        <f t="shared" ca="1" si="1194"/>
        <v>2010.4999538371464</v>
      </c>
    </row>
    <row r="26261" spans="3:3">
      <c r="C26261" s="13">
        <f t="shared" ca="1" si="1194"/>
        <v>2004.4159583980936</v>
      </c>
    </row>
    <row r="26262" spans="3:3">
      <c r="C26262" s="13">
        <f t="shared" ca="1" si="1194"/>
        <v>1997.8870317995757</v>
      </c>
    </row>
    <row r="26263" spans="3:3">
      <c r="C26263" s="13">
        <f t="shared" ca="1" si="1194"/>
        <v>2007.6407231116625</v>
      </c>
    </row>
    <row r="26264" spans="3:3">
      <c r="C26264" s="13">
        <f t="shared" ref="C26264:C26327" ca="1" si="1195">NORMINV(RAND(),$D$3,$G$3)</f>
        <v>2004.7329050067697</v>
      </c>
    </row>
    <row r="26265" spans="3:3">
      <c r="C26265" s="13">
        <f t="shared" ca="1" si="1195"/>
        <v>2001.7299378527916</v>
      </c>
    </row>
    <row r="26266" spans="3:3">
      <c r="C26266" s="13">
        <f t="shared" ca="1" si="1195"/>
        <v>2006.9581574935453</v>
      </c>
    </row>
    <row r="26267" spans="3:3">
      <c r="C26267" s="13">
        <f t="shared" ca="1" si="1195"/>
        <v>2017.4382100666262</v>
      </c>
    </row>
    <row r="26268" spans="3:3">
      <c r="C26268" s="13">
        <f t="shared" ca="1" si="1195"/>
        <v>1981.3417250285711</v>
      </c>
    </row>
    <row r="26269" spans="3:3">
      <c r="C26269" s="13">
        <f t="shared" ca="1" si="1195"/>
        <v>2016.4354672905397</v>
      </c>
    </row>
    <row r="26270" spans="3:3">
      <c r="C26270" s="13">
        <f t="shared" ca="1" si="1195"/>
        <v>2014.2748418765123</v>
      </c>
    </row>
    <row r="26271" spans="3:3">
      <c r="C26271" s="13">
        <f t="shared" ca="1" si="1195"/>
        <v>1991.7425010312443</v>
      </c>
    </row>
    <row r="26272" spans="3:3">
      <c r="C26272" s="13">
        <f t="shared" ca="1" si="1195"/>
        <v>2004.5893012318152</v>
      </c>
    </row>
    <row r="26273" spans="3:3">
      <c r="C26273" s="13">
        <f t="shared" ca="1" si="1195"/>
        <v>1996.4874597265277</v>
      </c>
    </row>
    <row r="26274" spans="3:3">
      <c r="C26274" s="13">
        <f t="shared" ca="1" si="1195"/>
        <v>2024.3863774721001</v>
      </c>
    </row>
    <row r="26275" spans="3:3">
      <c r="C26275" s="13">
        <f t="shared" ca="1" si="1195"/>
        <v>1988.1213771990551</v>
      </c>
    </row>
    <row r="26276" spans="3:3">
      <c r="C26276" s="13">
        <f t="shared" ca="1" si="1195"/>
        <v>1995.8368362279564</v>
      </c>
    </row>
    <row r="26277" spans="3:3">
      <c r="C26277" s="13">
        <f t="shared" ca="1" si="1195"/>
        <v>2026.308323055867</v>
      </c>
    </row>
    <row r="26278" spans="3:3">
      <c r="C26278" s="13">
        <f t="shared" ca="1" si="1195"/>
        <v>1976.638051939462</v>
      </c>
    </row>
    <row r="26279" spans="3:3">
      <c r="C26279" s="13">
        <f t="shared" ca="1" si="1195"/>
        <v>2011.3479483575304</v>
      </c>
    </row>
    <row r="26280" spans="3:3">
      <c r="C26280" s="13">
        <f t="shared" ca="1" si="1195"/>
        <v>1991.916620228719</v>
      </c>
    </row>
    <row r="26281" spans="3:3">
      <c r="C26281" s="13">
        <f t="shared" ca="1" si="1195"/>
        <v>1998.1895904935052</v>
      </c>
    </row>
    <row r="26282" spans="3:3">
      <c r="C26282" s="13">
        <f t="shared" ca="1" si="1195"/>
        <v>2002.1050593342827</v>
      </c>
    </row>
    <row r="26283" spans="3:3">
      <c r="C26283" s="13">
        <f t="shared" ca="1" si="1195"/>
        <v>2011.2188159928535</v>
      </c>
    </row>
    <row r="26284" spans="3:3">
      <c r="C26284" s="13">
        <f t="shared" ca="1" si="1195"/>
        <v>2001.530510319586</v>
      </c>
    </row>
    <row r="26285" spans="3:3">
      <c r="C26285" s="13">
        <f t="shared" ca="1" si="1195"/>
        <v>2001.4050989115399</v>
      </c>
    </row>
    <row r="26286" spans="3:3">
      <c r="C26286" s="13">
        <f t="shared" ca="1" si="1195"/>
        <v>2009.133349144269</v>
      </c>
    </row>
    <row r="26287" spans="3:3">
      <c r="C26287" s="13">
        <f t="shared" ca="1" si="1195"/>
        <v>1995.0907687106451</v>
      </c>
    </row>
    <row r="26288" spans="3:3">
      <c r="C26288" s="13">
        <f t="shared" ca="1" si="1195"/>
        <v>1999.480927174124</v>
      </c>
    </row>
    <row r="26289" spans="3:3">
      <c r="C26289" s="13">
        <f t="shared" ca="1" si="1195"/>
        <v>2008.8133277302722</v>
      </c>
    </row>
    <row r="26290" spans="3:3">
      <c r="C26290" s="13">
        <f t="shared" ca="1" si="1195"/>
        <v>1978.0769756338864</v>
      </c>
    </row>
    <row r="26291" spans="3:3">
      <c r="C26291" s="13">
        <f t="shared" ca="1" si="1195"/>
        <v>1998.9487182990531</v>
      </c>
    </row>
    <row r="26292" spans="3:3">
      <c r="C26292" s="13">
        <f t="shared" ca="1" si="1195"/>
        <v>1997.4871758241925</v>
      </c>
    </row>
    <row r="26293" spans="3:3">
      <c r="C26293" s="13">
        <f t="shared" ca="1" si="1195"/>
        <v>1987.4925910137126</v>
      </c>
    </row>
    <row r="26294" spans="3:3">
      <c r="C26294" s="13">
        <f t="shared" ca="1" si="1195"/>
        <v>1990.4303461802128</v>
      </c>
    </row>
    <row r="26295" spans="3:3">
      <c r="C26295" s="13">
        <f t="shared" ca="1" si="1195"/>
        <v>1997.9004642858392</v>
      </c>
    </row>
    <row r="26296" spans="3:3">
      <c r="C26296" s="13">
        <f t="shared" ca="1" si="1195"/>
        <v>1995.1494111709724</v>
      </c>
    </row>
    <row r="26297" spans="3:3">
      <c r="C26297" s="13">
        <f t="shared" ca="1" si="1195"/>
        <v>1996.8599686443599</v>
      </c>
    </row>
    <row r="26298" spans="3:3">
      <c r="C26298" s="13">
        <f t="shared" ca="1" si="1195"/>
        <v>1999.0701148665644</v>
      </c>
    </row>
    <row r="26299" spans="3:3">
      <c r="C26299" s="13">
        <f t="shared" ca="1" si="1195"/>
        <v>1980.0580742679545</v>
      </c>
    </row>
    <row r="26300" spans="3:3">
      <c r="C26300" s="13">
        <f t="shared" ca="1" si="1195"/>
        <v>1991.0893983901492</v>
      </c>
    </row>
    <row r="26301" spans="3:3">
      <c r="C26301" s="13">
        <f t="shared" ca="1" si="1195"/>
        <v>1994.9606843567724</v>
      </c>
    </row>
    <row r="26302" spans="3:3">
      <c r="C26302" s="13">
        <f t="shared" ca="1" si="1195"/>
        <v>2007.6185589967281</v>
      </c>
    </row>
    <row r="26303" spans="3:3">
      <c r="C26303" s="13">
        <f t="shared" ca="1" si="1195"/>
        <v>2001.0811019118701</v>
      </c>
    </row>
    <row r="26304" spans="3:3">
      <c r="C26304" s="13">
        <f t="shared" ca="1" si="1195"/>
        <v>1996.1907031376552</v>
      </c>
    </row>
    <row r="26305" spans="3:3">
      <c r="C26305" s="13">
        <f t="shared" ca="1" si="1195"/>
        <v>1985.5194690799717</v>
      </c>
    </row>
    <row r="26306" spans="3:3">
      <c r="C26306" s="13">
        <f t="shared" ca="1" si="1195"/>
        <v>2004.2467877946797</v>
      </c>
    </row>
    <row r="26307" spans="3:3">
      <c r="C26307" s="13">
        <f t="shared" ca="1" si="1195"/>
        <v>1998.2856656197164</v>
      </c>
    </row>
    <row r="26308" spans="3:3">
      <c r="C26308" s="13">
        <f t="shared" ca="1" si="1195"/>
        <v>2009.895517984309</v>
      </c>
    </row>
    <row r="26309" spans="3:3">
      <c r="C26309" s="13">
        <f t="shared" ca="1" si="1195"/>
        <v>1997.7925508770411</v>
      </c>
    </row>
    <row r="26310" spans="3:3">
      <c r="C26310" s="13">
        <f t="shared" ca="1" si="1195"/>
        <v>1999.717629174324</v>
      </c>
    </row>
    <row r="26311" spans="3:3">
      <c r="C26311" s="13">
        <f t="shared" ca="1" si="1195"/>
        <v>1985.1434238916022</v>
      </c>
    </row>
    <row r="26312" spans="3:3">
      <c r="C26312" s="13">
        <f t="shared" ca="1" si="1195"/>
        <v>1990.5931404907014</v>
      </c>
    </row>
    <row r="26313" spans="3:3">
      <c r="C26313" s="13">
        <f t="shared" ca="1" si="1195"/>
        <v>1988.5838671787585</v>
      </c>
    </row>
    <row r="26314" spans="3:3">
      <c r="C26314" s="13">
        <f t="shared" ca="1" si="1195"/>
        <v>1998.78769633396</v>
      </c>
    </row>
    <row r="26315" spans="3:3">
      <c r="C26315" s="13">
        <f t="shared" ca="1" si="1195"/>
        <v>1998.6729998560174</v>
      </c>
    </row>
    <row r="26316" spans="3:3">
      <c r="C26316" s="13">
        <f t="shared" ca="1" si="1195"/>
        <v>1990.149908391222</v>
      </c>
    </row>
    <row r="26317" spans="3:3">
      <c r="C26317" s="13">
        <f t="shared" ca="1" si="1195"/>
        <v>1989.7005253655354</v>
      </c>
    </row>
    <row r="26318" spans="3:3">
      <c r="C26318" s="13">
        <f t="shared" ca="1" si="1195"/>
        <v>2007.9659941587388</v>
      </c>
    </row>
    <row r="26319" spans="3:3">
      <c r="C26319" s="13">
        <f t="shared" ca="1" si="1195"/>
        <v>2001.677398039714</v>
      </c>
    </row>
    <row r="26320" spans="3:3">
      <c r="C26320" s="13">
        <f t="shared" ca="1" si="1195"/>
        <v>1993.8016319947524</v>
      </c>
    </row>
    <row r="26321" spans="3:3">
      <c r="C26321" s="13">
        <f t="shared" ca="1" si="1195"/>
        <v>2001.5460048740374</v>
      </c>
    </row>
    <row r="26322" spans="3:3">
      <c r="C26322" s="13">
        <f t="shared" ca="1" si="1195"/>
        <v>2000.8053298553123</v>
      </c>
    </row>
    <row r="26323" spans="3:3">
      <c r="C26323" s="13">
        <f t="shared" ca="1" si="1195"/>
        <v>2012.8152991251268</v>
      </c>
    </row>
    <row r="26324" spans="3:3">
      <c r="C26324" s="13">
        <f t="shared" ca="1" si="1195"/>
        <v>2008.9799083833591</v>
      </c>
    </row>
    <row r="26325" spans="3:3">
      <c r="C26325" s="13">
        <f t="shared" ca="1" si="1195"/>
        <v>1980.2988652548781</v>
      </c>
    </row>
    <row r="26326" spans="3:3">
      <c r="C26326" s="13">
        <f t="shared" ca="1" si="1195"/>
        <v>2002.1648470244554</v>
      </c>
    </row>
    <row r="26327" spans="3:3">
      <c r="C26327" s="13">
        <f t="shared" ca="1" si="1195"/>
        <v>1992.6929512806894</v>
      </c>
    </row>
    <row r="26328" spans="3:3">
      <c r="C26328" s="13">
        <f t="shared" ref="C26328:C26391" ca="1" si="1196">NORMINV(RAND(),$D$3,$G$3)</f>
        <v>1989.1730021187545</v>
      </c>
    </row>
    <row r="26329" spans="3:3">
      <c r="C26329" s="13">
        <f t="shared" ca="1" si="1196"/>
        <v>2002.2091648664125</v>
      </c>
    </row>
    <row r="26330" spans="3:3">
      <c r="C26330" s="13">
        <f t="shared" ca="1" si="1196"/>
        <v>1998.238311653771</v>
      </c>
    </row>
    <row r="26331" spans="3:3">
      <c r="C26331" s="13">
        <f t="shared" ca="1" si="1196"/>
        <v>1993.1753696746498</v>
      </c>
    </row>
    <row r="26332" spans="3:3">
      <c r="C26332" s="13">
        <f t="shared" ca="1" si="1196"/>
        <v>1976.2455839170234</v>
      </c>
    </row>
    <row r="26333" spans="3:3">
      <c r="C26333" s="13">
        <f t="shared" ca="1" si="1196"/>
        <v>1995.3275116159825</v>
      </c>
    </row>
    <row r="26334" spans="3:3">
      <c r="C26334" s="13">
        <f t="shared" ca="1" si="1196"/>
        <v>1990.0853872059283</v>
      </c>
    </row>
    <row r="26335" spans="3:3">
      <c r="C26335" s="13">
        <f t="shared" ca="1" si="1196"/>
        <v>1999.6547102505258</v>
      </c>
    </row>
    <row r="26336" spans="3:3">
      <c r="C26336" s="13">
        <f t="shared" ca="1" si="1196"/>
        <v>1992.0188223706225</v>
      </c>
    </row>
    <row r="26337" spans="3:3">
      <c r="C26337" s="13">
        <f t="shared" ca="1" si="1196"/>
        <v>1983.171908765165</v>
      </c>
    </row>
    <row r="26338" spans="3:3">
      <c r="C26338" s="13">
        <f t="shared" ca="1" si="1196"/>
        <v>1997.2927433967127</v>
      </c>
    </row>
    <row r="26339" spans="3:3">
      <c r="C26339" s="13">
        <f t="shared" ca="1" si="1196"/>
        <v>2003.1636072462477</v>
      </c>
    </row>
    <row r="26340" spans="3:3">
      <c r="C26340" s="13">
        <f t="shared" ca="1" si="1196"/>
        <v>1998.8893900443297</v>
      </c>
    </row>
    <row r="26341" spans="3:3">
      <c r="C26341" s="13">
        <f t="shared" ca="1" si="1196"/>
        <v>1997.7604507732867</v>
      </c>
    </row>
    <row r="26342" spans="3:3">
      <c r="C26342" s="13">
        <f t="shared" ca="1" si="1196"/>
        <v>2005.0732814741843</v>
      </c>
    </row>
    <row r="26343" spans="3:3">
      <c r="C26343" s="13">
        <f t="shared" ca="1" si="1196"/>
        <v>1987.2740532773475</v>
      </c>
    </row>
    <row r="26344" spans="3:3">
      <c r="C26344" s="13">
        <f t="shared" ca="1" si="1196"/>
        <v>1975.0949490099117</v>
      </c>
    </row>
    <row r="26345" spans="3:3">
      <c r="C26345" s="13">
        <f t="shared" ca="1" si="1196"/>
        <v>1997.5994613444786</v>
      </c>
    </row>
    <row r="26346" spans="3:3">
      <c r="C26346" s="13">
        <f t="shared" ca="1" si="1196"/>
        <v>2004.0762316178884</v>
      </c>
    </row>
    <row r="26347" spans="3:3">
      <c r="C26347" s="13">
        <f t="shared" ca="1" si="1196"/>
        <v>2010.3337075118741</v>
      </c>
    </row>
    <row r="26348" spans="3:3">
      <c r="C26348" s="13">
        <f t="shared" ca="1" si="1196"/>
        <v>2002.4487102555377</v>
      </c>
    </row>
    <row r="26349" spans="3:3">
      <c r="C26349" s="13">
        <f t="shared" ca="1" si="1196"/>
        <v>2008.3793723346885</v>
      </c>
    </row>
    <row r="26350" spans="3:3">
      <c r="C26350" s="13">
        <f t="shared" ca="1" si="1196"/>
        <v>2019.8843082125513</v>
      </c>
    </row>
    <row r="26351" spans="3:3">
      <c r="C26351" s="13">
        <f t="shared" ca="1" si="1196"/>
        <v>2007.9811969872542</v>
      </c>
    </row>
    <row r="26352" spans="3:3">
      <c r="C26352" s="13">
        <f t="shared" ca="1" si="1196"/>
        <v>1994.3784762828577</v>
      </c>
    </row>
    <row r="26353" spans="3:3">
      <c r="C26353" s="13">
        <f t="shared" ca="1" si="1196"/>
        <v>1993.2282221300095</v>
      </c>
    </row>
    <row r="26354" spans="3:3">
      <c r="C26354" s="13">
        <f t="shared" ca="1" si="1196"/>
        <v>1991.6303884912904</v>
      </c>
    </row>
    <row r="26355" spans="3:3">
      <c r="C26355" s="13">
        <f t="shared" ca="1" si="1196"/>
        <v>1995.6457186327502</v>
      </c>
    </row>
    <row r="26356" spans="3:3">
      <c r="C26356" s="13">
        <f t="shared" ca="1" si="1196"/>
        <v>2005.7785264962965</v>
      </c>
    </row>
    <row r="26357" spans="3:3">
      <c r="C26357" s="13">
        <f t="shared" ca="1" si="1196"/>
        <v>2003.4847792682301</v>
      </c>
    </row>
    <row r="26358" spans="3:3">
      <c r="C26358" s="13">
        <f t="shared" ca="1" si="1196"/>
        <v>2000.5745056864205</v>
      </c>
    </row>
    <row r="26359" spans="3:3">
      <c r="C26359" s="13">
        <f t="shared" ca="1" si="1196"/>
        <v>1991.934047783981</v>
      </c>
    </row>
    <row r="26360" spans="3:3">
      <c r="C26360" s="13">
        <f t="shared" ca="1" si="1196"/>
        <v>2005.8350521093614</v>
      </c>
    </row>
    <row r="26361" spans="3:3">
      <c r="C26361" s="13">
        <f t="shared" ca="1" si="1196"/>
        <v>2001.5579195326734</v>
      </c>
    </row>
    <row r="26362" spans="3:3">
      <c r="C26362" s="13">
        <f t="shared" ca="1" si="1196"/>
        <v>2015.769476806202</v>
      </c>
    </row>
    <row r="26363" spans="3:3">
      <c r="C26363" s="13">
        <f t="shared" ca="1" si="1196"/>
        <v>1989.4479164686156</v>
      </c>
    </row>
    <row r="26364" spans="3:3">
      <c r="C26364" s="13">
        <f t="shared" ca="1" si="1196"/>
        <v>1998.2569909900581</v>
      </c>
    </row>
    <row r="26365" spans="3:3">
      <c r="C26365" s="13">
        <f t="shared" ca="1" si="1196"/>
        <v>2000.7000702528755</v>
      </c>
    </row>
    <row r="26366" spans="3:3">
      <c r="C26366" s="13">
        <f t="shared" ca="1" si="1196"/>
        <v>2010.1971360537668</v>
      </c>
    </row>
    <row r="26367" spans="3:3">
      <c r="C26367" s="13">
        <f t="shared" ca="1" si="1196"/>
        <v>2003.1213093963552</v>
      </c>
    </row>
    <row r="26368" spans="3:3">
      <c r="C26368" s="13">
        <f t="shared" ca="1" si="1196"/>
        <v>2027.9098131307032</v>
      </c>
    </row>
    <row r="26369" spans="3:3">
      <c r="C26369" s="13">
        <f t="shared" ca="1" si="1196"/>
        <v>1992.0878319739088</v>
      </c>
    </row>
    <row r="26370" spans="3:3">
      <c r="C26370" s="13">
        <f t="shared" ca="1" si="1196"/>
        <v>2002.3068924097131</v>
      </c>
    </row>
    <row r="26371" spans="3:3">
      <c r="C26371" s="13">
        <f t="shared" ca="1" si="1196"/>
        <v>1992.8705086170642</v>
      </c>
    </row>
    <row r="26372" spans="3:3">
      <c r="C26372" s="13">
        <f t="shared" ca="1" si="1196"/>
        <v>1984.4803768959819</v>
      </c>
    </row>
    <row r="26373" spans="3:3">
      <c r="C26373" s="13">
        <f t="shared" ca="1" si="1196"/>
        <v>1998.4769762789756</v>
      </c>
    </row>
    <row r="26374" spans="3:3">
      <c r="C26374" s="13">
        <f t="shared" ca="1" si="1196"/>
        <v>2016.7913580470429</v>
      </c>
    </row>
    <row r="26375" spans="3:3">
      <c r="C26375" s="13">
        <f t="shared" ca="1" si="1196"/>
        <v>1982.9922692040609</v>
      </c>
    </row>
    <row r="26376" spans="3:3">
      <c r="C26376" s="13">
        <f t="shared" ca="1" si="1196"/>
        <v>2008.7344829260919</v>
      </c>
    </row>
    <row r="26377" spans="3:3">
      <c r="C26377" s="13">
        <f t="shared" ca="1" si="1196"/>
        <v>2003.3291648544703</v>
      </c>
    </row>
    <row r="26378" spans="3:3">
      <c r="C26378" s="13">
        <f t="shared" ca="1" si="1196"/>
        <v>1998.746207559635</v>
      </c>
    </row>
    <row r="26379" spans="3:3">
      <c r="C26379" s="13">
        <f t="shared" ca="1" si="1196"/>
        <v>2007.6355648615199</v>
      </c>
    </row>
    <row r="26380" spans="3:3">
      <c r="C26380" s="13">
        <f t="shared" ca="1" si="1196"/>
        <v>1994.2008084263211</v>
      </c>
    </row>
    <row r="26381" spans="3:3">
      <c r="C26381" s="13">
        <f t="shared" ca="1" si="1196"/>
        <v>1989.2247337650533</v>
      </c>
    </row>
    <row r="26382" spans="3:3">
      <c r="C26382" s="13">
        <f t="shared" ca="1" si="1196"/>
        <v>1993.6829154762629</v>
      </c>
    </row>
    <row r="26383" spans="3:3">
      <c r="C26383" s="13">
        <f t="shared" ca="1" si="1196"/>
        <v>1989.3101448316008</v>
      </c>
    </row>
    <row r="26384" spans="3:3">
      <c r="C26384" s="13">
        <f t="shared" ca="1" si="1196"/>
        <v>2008.1157293890008</v>
      </c>
    </row>
    <row r="26385" spans="3:3">
      <c r="C26385" s="13">
        <f t="shared" ca="1" si="1196"/>
        <v>2002.2794005519172</v>
      </c>
    </row>
    <row r="26386" spans="3:3">
      <c r="C26386" s="13">
        <f t="shared" ca="1" si="1196"/>
        <v>2012.4341860735271</v>
      </c>
    </row>
    <row r="26387" spans="3:3">
      <c r="C26387" s="13">
        <f t="shared" ca="1" si="1196"/>
        <v>2007.2618747912179</v>
      </c>
    </row>
    <row r="26388" spans="3:3">
      <c r="C26388" s="13">
        <f t="shared" ca="1" si="1196"/>
        <v>1994.27969786115</v>
      </c>
    </row>
    <row r="26389" spans="3:3">
      <c r="C26389" s="13">
        <f t="shared" ca="1" si="1196"/>
        <v>1996.736463943218</v>
      </c>
    </row>
    <row r="26390" spans="3:3">
      <c r="C26390" s="13">
        <f t="shared" ca="1" si="1196"/>
        <v>1992.7459494096322</v>
      </c>
    </row>
    <row r="26391" spans="3:3">
      <c r="C26391" s="13">
        <f t="shared" ca="1" si="1196"/>
        <v>2014.3431955618032</v>
      </c>
    </row>
    <row r="26392" spans="3:3">
      <c r="C26392" s="13">
        <f t="shared" ref="C26392:C26455" ca="1" si="1197">NORMINV(RAND(),$D$3,$G$3)</f>
        <v>2003.2079568412782</v>
      </c>
    </row>
    <row r="26393" spans="3:3">
      <c r="C26393" s="13">
        <f t="shared" ca="1" si="1197"/>
        <v>2000.0241921004808</v>
      </c>
    </row>
    <row r="26394" spans="3:3">
      <c r="C26394" s="13">
        <f t="shared" ca="1" si="1197"/>
        <v>2006.7936292586942</v>
      </c>
    </row>
    <row r="26395" spans="3:3">
      <c r="C26395" s="13">
        <f t="shared" ca="1" si="1197"/>
        <v>1972.753683667602</v>
      </c>
    </row>
    <row r="26396" spans="3:3">
      <c r="C26396" s="13">
        <f t="shared" ca="1" si="1197"/>
        <v>2003.5315221868814</v>
      </c>
    </row>
    <row r="26397" spans="3:3">
      <c r="C26397" s="13">
        <f t="shared" ca="1" si="1197"/>
        <v>2013.5753895595194</v>
      </c>
    </row>
    <row r="26398" spans="3:3">
      <c r="C26398" s="13">
        <f t="shared" ca="1" si="1197"/>
        <v>2004.7034868113699</v>
      </c>
    </row>
    <row r="26399" spans="3:3">
      <c r="C26399" s="13">
        <f t="shared" ca="1" si="1197"/>
        <v>1972.7949181900406</v>
      </c>
    </row>
    <row r="26400" spans="3:3">
      <c r="C26400" s="13">
        <f t="shared" ca="1" si="1197"/>
        <v>1996.5717935314478</v>
      </c>
    </row>
    <row r="26401" spans="3:3">
      <c r="C26401" s="13">
        <f t="shared" ca="1" si="1197"/>
        <v>1994.9202401476521</v>
      </c>
    </row>
    <row r="26402" spans="3:3">
      <c r="C26402" s="13">
        <f t="shared" ca="1" si="1197"/>
        <v>1988.379780245172</v>
      </c>
    </row>
    <row r="26403" spans="3:3">
      <c r="C26403" s="13">
        <f t="shared" ca="1" si="1197"/>
        <v>2003.971074098592</v>
      </c>
    </row>
    <row r="26404" spans="3:3">
      <c r="C26404" s="13">
        <f t="shared" ca="1" si="1197"/>
        <v>2019.1415862537431</v>
      </c>
    </row>
    <row r="26405" spans="3:3">
      <c r="C26405" s="13">
        <f t="shared" ca="1" si="1197"/>
        <v>1991.864504107456</v>
      </c>
    </row>
    <row r="26406" spans="3:3">
      <c r="C26406" s="13">
        <f t="shared" ca="1" si="1197"/>
        <v>2005.7625421426424</v>
      </c>
    </row>
    <row r="26407" spans="3:3">
      <c r="C26407" s="13">
        <f t="shared" ca="1" si="1197"/>
        <v>2012.289099482047</v>
      </c>
    </row>
    <row r="26408" spans="3:3">
      <c r="C26408" s="13">
        <f t="shared" ca="1" si="1197"/>
        <v>2007.8817756030346</v>
      </c>
    </row>
    <row r="26409" spans="3:3">
      <c r="C26409" s="13">
        <f t="shared" ca="1" si="1197"/>
        <v>2006.8873984035438</v>
      </c>
    </row>
    <row r="26410" spans="3:3">
      <c r="C26410" s="13">
        <f t="shared" ca="1" si="1197"/>
        <v>2003.7595391497587</v>
      </c>
    </row>
    <row r="26411" spans="3:3">
      <c r="C26411" s="13">
        <f t="shared" ca="1" si="1197"/>
        <v>1987.7811249084355</v>
      </c>
    </row>
    <row r="26412" spans="3:3">
      <c r="C26412" s="13">
        <f t="shared" ca="1" si="1197"/>
        <v>2010.8124567538321</v>
      </c>
    </row>
    <row r="26413" spans="3:3">
      <c r="C26413" s="13">
        <f t="shared" ca="1" si="1197"/>
        <v>2004.2569415638188</v>
      </c>
    </row>
    <row r="26414" spans="3:3">
      <c r="C26414" s="13">
        <f t="shared" ca="1" si="1197"/>
        <v>1996.8398278623783</v>
      </c>
    </row>
    <row r="26415" spans="3:3">
      <c r="C26415" s="13">
        <f t="shared" ca="1" si="1197"/>
        <v>1995.6712883807122</v>
      </c>
    </row>
    <row r="26416" spans="3:3">
      <c r="C26416" s="13">
        <f t="shared" ca="1" si="1197"/>
        <v>1991.1435906192769</v>
      </c>
    </row>
    <row r="26417" spans="3:3">
      <c r="C26417" s="13">
        <f t="shared" ca="1" si="1197"/>
        <v>1982.6352698464202</v>
      </c>
    </row>
    <row r="26418" spans="3:3">
      <c r="C26418" s="13">
        <f t="shared" ca="1" si="1197"/>
        <v>1996.0777061293588</v>
      </c>
    </row>
    <row r="26419" spans="3:3">
      <c r="C26419" s="13">
        <f t="shared" ca="1" si="1197"/>
        <v>1990.6374459080771</v>
      </c>
    </row>
    <row r="26420" spans="3:3">
      <c r="C26420" s="13">
        <f t="shared" ca="1" si="1197"/>
        <v>1994.7857035767188</v>
      </c>
    </row>
    <row r="26421" spans="3:3">
      <c r="C26421" s="13">
        <f t="shared" ca="1" si="1197"/>
        <v>2012.3066007144998</v>
      </c>
    </row>
    <row r="26422" spans="3:3">
      <c r="C26422" s="13">
        <f t="shared" ca="1" si="1197"/>
        <v>2007.1994002369599</v>
      </c>
    </row>
    <row r="26423" spans="3:3">
      <c r="C26423" s="13">
        <f t="shared" ca="1" si="1197"/>
        <v>2007.4884588561388</v>
      </c>
    </row>
    <row r="26424" spans="3:3">
      <c r="C26424" s="13">
        <f t="shared" ca="1" si="1197"/>
        <v>2002.9779093357424</v>
      </c>
    </row>
    <row r="26425" spans="3:3">
      <c r="C26425" s="13">
        <f t="shared" ca="1" si="1197"/>
        <v>2018.5175064721277</v>
      </c>
    </row>
    <row r="26426" spans="3:3">
      <c r="C26426" s="13">
        <f t="shared" ca="1" si="1197"/>
        <v>1994.4754453624487</v>
      </c>
    </row>
    <row r="26427" spans="3:3">
      <c r="C26427" s="13">
        <f t="shared" ca="1" si="1197"/>
        <v>2001.8941884845881</v>
      </c>
    </row>
    <row r="26428" spans="3:3">
      <c r="C26428" s="13">
        <f t="shared" ca="1" si="1197"/>
        <v>2005.9501193835188</v>
      </c>
    </row>
    <row r="26429" spans="3:3">
      <c r="C26429" s="13">
        <f t="shared" ca="1" si="1197"/>
        <v>1992.077129027429</v>
      </c>
    </row>
    <row r="26430" spans="3:3">
      <c r="C26430" s="13">
        <f t="shared" ca="1" si="1197"/>
        <v>2008.902039406089</v>
      </c>
    </row>
    <row r="26431" spans="3:3">
      <c r="C26431" s="13">
        <f t="shared" ca="1" si="1197"/>
        <v>2004.1258075644091</v>
      </c>
    </row>
    <row r="26432" spans="3:3">
      <c r="C26432" s="13">
        <f t="shared" ca="1" si="1197"/>
        <v>2005.8268046559247</v>
      </c>
    </row>
    <row r="26433" spans="3:3">
      <c r="C26433" s="13">
        <f t="shared" ca="1" si="1197"/>
        <v>1995.0494918738971</v>
      </c>
    </row>
    <row r="26434" spans="3:3">
      <c r="C26434" s="13">
        <f t="shared" ca="1" si="1197"/>
        <v>2006.9340002003958</v>
      </c>
    </row>
    <row r="26435" spans="3:3">
      <c r="C26435" s="13">
        <f t="shared" ca="1" si="1197"/>
        <v>2003.5266364451695</v>
      </c>
    </row>
    <row r="26436" spans="3:3">
      <c r="C26436" s="13">
        <f t="shared" ca="1" si="1197"/>
        <v>2016.5311316851951</v>
      </c>
    </row>
    <row r="26437" spans="3:3">
      <c r="C26437" s="13">
        <f t="shared" ca="1" si="1197"/>
        <v>2018.7538723341631</v>
      </c>
    </row>
    <row r="26438" spans="3:3">
      <c r="C26438" s="13">
        <f t="shared" ca="1" si="1197"/>
        <v>1993.422617915161</v>
      </c>
    </row>
    <row r="26439" spans="3:3">
      <c r="C26439" s="13">
        <f t="shared" ca="1" si="1197"/>
        <v>2015.053865876806</v>
      </c>
    </row>
    <row r="26440" spans="3:3">
      <c r="C26440" s="13">
        <f t="shared" ca="1" si="1197"/>
        <v>2000.22348945774</v>
      </c>
    </row>
    <row r="26441" spans="3:3">
      <c r="C26441" s="13">
        <f t="shared" ca="1" si="1197"/>
        <v>1983.8501872263221</v>
      </c>
    </row>
    <row r="26442" spans="3:3">
      <c r="C26442" s="13">
        <f t="shared" ca="1" si="1197"/>
        <v>1999.1061247797011</v>
      </c>
    </row>
    <row r="26443" spans="3:3">
      <c r="C26443" s="13">
        <f t="shared" ca="1" si="1197"/>
        <v>2002.4465006044841</v>
      </c>
    </row>
    <row r="26444" spans="3:3">
      <c r="C26444" s="13">
        <f t="shared" ca="1" si="1197"/>
        <v>2008.5989643767252</v>
      </c>
    </row>
    <row r="26445" spans="3:3">
      <c r="C26445" s="13">
        <f t="shared" ca="1" si="1197"/>
        <v>2010.6562875095894</v>
      </c>
    </row>
    <row r="26446" spans="3:3">
      <c r="C26446" s="13">
        <f t="shared" ca="1" si="1197"/>
        <v>2005.4058358010943</v>
      </c>
    </row>
    <row r="26447" spans="3:3">
      <c r="C26447" s="13">
        <f t="shared" ca="1" si="1197"/>
        <v>2007.5064542809805</v>
      </c>
    </row>
    <row r="26448" spans="3:3">
      <c r="C26448" s="13">
        <f t="shared" ca="1" si="1197"/>
        <v>1997.7021916033511</v>
      </c>
    </row>
    <row r="26449" spans="3:3">
      <c r="C26449" s="13">
        <f t="shared" ca="1" si="1197"/>
        <v>1999.6788773101123</v>
      </c>
    </row>
    <row r="26450" spans="3:3">
      <c r="C26450" s="13">
        <f t="shared" ca="1" si="1197"/>
        <v>1986.2879065248919</v>
      </c>
    </row>
    <row r="26451" spans="3:3">
      <c r="C26451" s="13">
        <f t="shared" ca="1" si="1197"/>
        <v>1995.0779572483959</v>
      </c>
    </row>
    <row r="26452" spans="3:3">
      <c r="C26452" s="13">
        <f t="shared" ca="1" si="1197"/>
        <v>1986.9358350198486</v>
      </c>
    </row>
    <row r="26453" spans="3:3">
      <c r="C26453" s="13">
        <f t="shared" ca="1" si="1197"/>
        <v>1990.6673637346289</v>
      </c>
    </row>
    <row r="26454" spans="3:3">
      <c r="C26454" s="13">
        <f t="shared" ca="1" si="1197"/>
        <v>1979.480679112449</v>
      </c>
    </row>
    <row r="26455" spans="3:3">
      <c r="C26455" s="13">
        <f t="shared" ca="1" si="1197"/>
        <v>1983.6793939938921</v>
      </c>
    </row>
    <row r="26456" spans="3:3">
      <c r="C26456" s="13">
        <f t="shared" ref="C26456:C26519" ca="1" si="1198">NORMINV(RAND(),$D$3,$G$3)</f>
        <v>1997.760009141248</v>
      </c>
    </row>
    <row r="26457" spans="3:3">
      <c r="C26457" s="13">
        <f t="shared" ca="1" si="1198"/>
        <v>1985.5346371762441</v>
      </c>
    </row>
    <row r="26458" spans="3:3">
      <c r="C26458" s="13">
        <f t="shared" ca="1" si="1198"/>
        <v>2004.0962060052248</v>
      </c>
    </row>
    <row r="26459" spans="3:3">
      <c r="C26459" s="13">
        <f t="shared" ca="1" si="1198"/>
        <v>2009.9468339844962</v>
      </c>
    </row>
    <row r="26460" spans="3:3">
      <c r="C26460" s="13">
        <f t="shared" ca="1" si="1198"/>
        <v>1985.4578971599715</v>
      </c>
    </row>
    <row r="26461" spans="3:3">
      <c r="C26461" s="13">
        <f t="shared" ca="1" si="1198"/>
        <v>1993.2825187031272</v>
      </c>
    </row>
    <row r="26462" spans="3:3">
      <c r="C26462" s="13">
        <f t="shared" ca="1" si="1198"/>
        <v>2008.2602680792061</v>
      </c>
    </row>
    <row r="26463" spans="3:3">
      <c r="C26463" s="13">
        <f t="shared" ca="1" si="1198"/>
        <v>1986.4236406401299</v>
      </c>
    </row>
    <row r="26464" spans="3:3">
      <c r="C26464" s="13">
        <f t="shared" ca="1" si="1198"/>
        <v>2010.4933955069846</v>
      </c>
    </row>
    <row r="26465" spans="3:3">
      <c r="C26465" s="13">
        <f t="shared" ca="1" si="1198"/>
        <v>2010.5596487657635</v>
      </c>
    </row>
    <row r="26466" spans="3:3">
      <c r="C26466" s="13">
        <f t="shared" ca="1" si="1198"/>
        <v>1992.5751078842331</v>
      </c>
    </row>
    <row r="26467" spans="3:3">
      <c r="C26467" s="13">
        <f t="shared" ca="1" si="1198"/>
        <v>1995.4388028576275</v>
      </c>
    </row>
    <row r="26468" spans="3:3">
      <c r="C26468" s="13">
        <f t="shared" ca="1" si="1198"/>
        <v>1986.173489402205</v>
      </c>
    </row>
    <row r="26469" spans="3:3">
      <c r="C26469" s="13">
        <f t="shared" ca="1" si="1198"/>
        <v>1979.7667490789881</v>
      </c>
    </row>
    <row r="26470" spans="3:3">
      <c r="C26470" s="13">
        <f t="shared" ca="1" si="1198"/>
        <v>2011.2368718521016</v>
      </c>
    </row>
    <row r="26471" spans="3:3">
      <c r="C26471" s="13">
        <f t="shared" ca="1" si="1198"/>
        <v>1998.6682736662244</v>
      </c>
    </row>
    <row r="26472" spans="3:3">
      <c r="C26472" s="13">
        <f t="shared" ca="1" si="1198"/>
        <v>1973.4689301854607</v>
      </c>
    </row>
    <row r="26473" spans="3:3">
      <c r="C26473" s="13">
        <f t="shared" ca="1" si="1198"/>
        <v>1989.7805760446092</v>
      </c>
    </row>
    <row r="26474" spans="3:3">
      <c r="C26474" s="13">
        <f t="shared" ca="1" si="1198"/>
        <v>1993.9472813979182</v>
      </c>
    </row>
    <row r="26475" spans="3:3">
      <c r="C26475" s="13">
        <f t="shared" ca="1" si="1198"/>
        <v>2005.0316307961853</v>
      </c>
    </row>
    <row r="26476" spans="3:3">
      <c r="C26476" s="13">
        <f t="shared" ca="1" si="1198"/>
        <v>2009.9391362050076</v>
      </c>
    </row>
    <row r="26477" spans="3:3">
      <c r="C26477" s="13">
        <f t="shared" ca="1" si="1198"/>
        <v>2001.2376798265134</v>
      </c>
    </row>
    <row r="26478" spans="3:3">
      <c r="C26478" s="13">
        <f t="shared" ca="1" si="1198"/>
        <v>1999.1009072333411</v>
      </c>
    </row>
    <row r="26479" spans="3:3">
      <c r="C26479" s="13">
        <f t="shared" ca="1" si="1198"/>
        <v>1995.3914104781445</v>
      </c>
    </row>
    <row r="26480" spans="3:3">
      <c r="C26480" s="13">
        <f t="shared" ca="1" si="1198"/>
        <v>1996.0139648671193</v>
      </c>
    </row>
    <row r="26481" spans="3:3">
      <c r="C26481" s="13">
        <f t="shared" ca="1" si="1198"/>
        <v>1994.6199110298926</v>
      </c>
    </row>
    <row r="26482" spans="3:3">
      <c r="C26482" s="13">
        <f t="shared" ca="1" si="1198"/>
        <v>1999.4336249682185</v>
      </c>
    </row>
    <row r="26483" spans="3:3">
      <c r="C26483" s="13">
        <f t="shared" ca="1" si="1198"/>
        <v>2008.8293585278909</v>
      </c>
    </row>
    <row r="26484" spans="3:3">
      <c r="C26484" s="13">
        <f t="shared" ca="1" si="1198"/>
        <v>1988.4481338017813</v>
      </c>
    </row>
    <row r="26485" spans="3:3">
      <c r="C26485" s="13">
        <f t="shared" ca="1" si="1198"/>
        <v>1990.322843192178</v>
      </c>
    </row>
    <row r="26486" spans="3:3">
      <c r="C26486" s="13">
        <f t="shared" ca="1" si="1198"/>
        <v>2012.7955289658676</v>
      </c>
    </row>
    <row r="26487" spans="3:3">
      <c r="C26487" s="13">
        <f t="shared" ca="1" si="1198"/>
        <v>2000.5755616747472</v>
      </c>
    </row>
    <row r="26488" spans="3:3">
      <c r="C26488" s="13">
        <f t="shared" ca="1" si="1198"/>
        <v>1991.9146438613498</v>
      </c>
    </row>
    <row r="26489" spans="3:3">
      <c r="C26489" s="13">
        <f t="shared" ca="1" si="1198"/>
        <v>1995.5559125063239</v>
      </c>
    </row>
    <row r="26490" spans="3:3">
      <c r="C26490" s="13">
        <f t="shared" ca="1" si="1198"/>
        <v>1979.1770743876166</v>
      </c>
    </row>
    <row r="26491" spans="3:3">
      <c r="C26491" s="13">
        <f t="shared" ca="1" si="1198"/>
        <v>1987.5125733131088</v>
      </c>
    </row>
    <row r="26492" spans="3:3">
      <c r="C26492" s="13">
        <f t="shared" ca="1" si="1198"/>
        <v>1991.3533506053006</v>
      </c>
    </row>
    <row r="26493" spans="3:3">
      <c r="C26493" s="13">
        <f t="shared" ca="1" si="1198"/>
        <v>2011.1344737272027</v>
      </c>
    </row>
    <row r="26494" spans="3:3">
      <c r="C26494" s="13">
        <f t="shared" ca="1" si="1198"/>
        <v>2019.8440149608862</v>
      </c>
    </row>
    <row r="26495" spans="3:3">
      <c r="C26495" s="13">
        <f t="shared" ca="1" si="1198"/>
        <v>1995.5686603057979</v>
      </c>
    </row>
    <row r="26496" spans="3:3">
      <c r="C26496" s="13">
        <f t="shared" ca="1" si="1198"/>
        <v>2009.6840161602895</v>
      </c>
    </row>
    <row r="26497" spans="3:3">
      <c r="C26497" s="13">
        <f t="shared" ca="1" si="1198"/>
        <v>2005.570351322657</v>
      </c>
    </row>
    <row r="26498" spans="3:3">
      <c r="C26498" s="13">
        <f t="shared" ca="1" si="1198"/>
        <v>2013.9659040836264</v>
      </c>
    </row>
    <row r="26499" spans="3:3">
      <c r="C26499" s="13">
        <f t="shared" ca="1" si="1198"/>
        <v>2017.904835595388</v>
      </c>
    </row>
    <row r="26500" spans="3:3">
      <c r="C26500" s="13">
        <f t="shared" ca="1" si="1198"/>
        <v>2003.5498259982178</v>
      </c>
    </row>
    <row r="26501" spans="3:3">
      <c r="C26501" s="13">
        <f t="shared" ca="1" si="1198"/>
        <v>1992.9434143983472</v>
      </c>
    </row>
    <row r="26502" spans="3:3">
      <c r="C26502" s="13">
        <f t="shared" ca="1" si="1198"/>
        <v>1994.8511581070793</v>
      </c>
    </row>
    <row r="26503" spans="3:3">
      <c r="C26503" s="13">
        <f t="shared" ca="1" si="1198"/>
        <v>1994.8195054006871</v>
      </c>
    </row>
    <row r="26504" spans="3:3">
      <c r="C26504" s="13">
        <f t="shared" ca="1" si="1198"/>
        <v>1986.9221221207099</v>
      </c>
    </row>
    <row r="26505" spans="3:3">
      <c r="C26505" s="13">
        <f t="shared" ca="1" si="1198"/>
        <v>2019.2471005821276</v>
      </c>
    </row>
    <row r="26506" spans="3:3">
      <c r="C26506" s="13">
        <f t="shared" ca="1" si="1198"/>
        <v>1983.8753632525138</v>
      </c>
    </row>
    <row r="26507" spans="3:3">
      <c r="C26507" s="13">
        <f t="shared" ca="1" si="1198"/>
        <v>1991.1918605318849</v>
      </c>
    </row>
    <row r="26508" spans="3:3">
      <c r="C26508" s="13">
        <f t="shared" ca="1" si="1198"/>
        <v>2004.9175729500789</v>
      </c>
    </row>
    <row r="26509" spans="3:3">
      <c r="C26509" s="13">
        <f t="shared" ca="1" si="1198"/>
        <v>1987.3708138354973</v>
      </c>
    </row>
    <row r="26510" spans="3:3">
      <c r="C26510" s="13">
        <f t="shared" ca="1" si="1198"/>
        <v>1985.0514772459205</v>
      </c>
    </row>
    <row r="26511" spans="3:3">
      <c r="C26511" s="13">
        <f t="shared" ca="1" si="1198"/>
        <v>1991.3271145523165</v>
      </c>
    </row>
    <row r="26512" spans="3:3">
      <c r="C26512" s="13">
        <f t="shared" ca="1" si="1198"/>
        <v>1996.3605768002342</v>
      </c>
    </row>
    <row r="26513" spans="3:3">
      <c r="C26513" s="13">
        <f t="shared" ca="1" si="1198"/>
        <v>2007.7254321581934</v>
      </c>
    </row>
    <row r="26514" spans="3:3">
      <c r="C26514" s="13">
        <f t="shared" ca="1" si="1198"/>
        <v>2000.8953630682852</v>
      </c>
    </row>
    <row r="26515" spans="3:3">
      <c r="C26515" s="13">
        <f t="shared" ca="1" si="1198"/>
        <v>2015.5150071356509</v>
      </c>
    </row>
    <row r="26516" spans="3:3">
      <c r="C26516" s="13">
        <f t="shared" ca="1" si="1198"/>
        <v>1995.1447621128614</v>
      </c>
    </row>
    <row r="26517" spans="3:3">
      <c r="C26517" s="13">
        <f t="shared" ca="1" si="1198"/>
        <v>2005.6473878894374</v>
      </c>
    </row>
    <row r="26518" spans="3:3">
      <c r="C26518" s="13">
        <f t="shared" ca="1" si="1198"/>
        <v>2002.3633699818035</v>
      </c>
    </row>
    <row r="26519" spans="3:3">
      <c r="C26519" s="13">
        <f t="shared" ca="1" si="1198"/>
        <v>2015.427994208133</v>
      </c>
    </row>
    <row r="26520" spans="3:3">
      <c r="C26520" s="13">
        <f t="shared" ref="C26520:C26583" ca="1" si="1199">NORMINV(RAND(),$D$3,$G$3)</f>
        <v>2006.389057925611</v>
      </c>
    </row>
    <row r="26521" spans="3:3">
      <c r="C26521" s="13">
        <f t="shared" ca="1" si="1199"/>
        <v>1995.8412555769448</v>
      </c>
    </row>
    <row r="26522" spans="3:3">
      <c r="C26522" s="13">
        <f t="shared" ca="1" si="1199"/>
        <v>2006.9270439670986</v>
      </c>
    </row>
    <row r="26523" spans="3:3">
      <c r="C26523" s="13">
        <f t="shared" ca="1" si="1199"/>
        <v>2005.9799879064265</v>
      </c>
    </row>
    <row r="26524" spans="3:3">
      <c r="C26524" s="13">
        <f t="shared" ca="1" si="1199"/>
        <v>2000.429224218753</v>
      </c>
    </row>
    <row r="26525" spans="3:3">
      <c r="C26525" s="13">
        <f t="shared" ca="1" si="1199"/>
        <v>1993.207076008282</v>
      </c>
    </row>
    <row r="26526" spans="3:3">
      <c r="C26526" s="13">
        <f t="shared" ca="1" si="1199"/>
        <v>2002.6312325458923</v>
      </c>
    </row>
    <row r="26527" spans="3:3">
      <c r="C26527" s="13">
        <f t="shared" ca="1" si="1199"/>
        <v>1979.4358777004318</v>
      </c>
    </row>
    <row r="26528" spans="3:3">
      <c r="C26528" s="13">
        <f t="shared" ca="1" si="1199"/>
        <v>2024.3980631800778</v>
      </c>
    </row>
    <row r="26529" spans="3:3">
      <c r="C26529" s="13">
        <f t="shared" ca="1" si="1199"/>
        <v>1997.6112919308557</v>
      </c>
    </row>
    <row r="26530" spans="3:3">
      <c r="C26530" s="13">
        <f t="shared" ca="1" si="1199"/>
        <v>1993.4997243670521</v>
      </c>
    </row>
    <row r="26531" spans="3:3">
      <c r="C26531" s="13">
        <f t="shared" ca="1" si="1199"/>
        <v>2009.9876035741154</v>
      </c>
    </row>
    <row r="26532" spans="3:3">
      <c r="C26532" s="13">
        <f t="shared" ca="1" si="1199"/>
        <v>2006.0227523378198</v>
      </c>
    </row>
    <row r="26533" spans="3:3">
      <c r="C26533" s="13">
        <f t="shared" ca="1" si="1199"/>
        <v>1968.3328119596404</v>
      </c>
    </row>
    <row r="26534" spans="3:3">
      <c r="C26534" s="13">
        <f t="shared" ca="1" si="1199"/>
        <v>1996.5380144504693</v>
      </c>
    </row>
    <row r="26535" spans="3:3">
      <c r="C26535" s="13">
        <f t="shared" ca="1" si="1199"/>
        <v>2018.6969255786842</v>
      </c>
    </row>
    <row r="26536" spans="3:3">
      <c r="C26536" s="13">
        <f t="shared" ca="1" si="1199"/>
        <v>2004.6066930738648</v>
      </c>
    </row>
    <row r="26537" spans="3:3">
      <c r="C26537" s="13">
        <f t="shared" ca="1" si="1199"/>
        <v>2005.9684381913039</v>
      </c>
    </row>
    <row r="26538" spans="3:3">
      <c r="C26538" s="13">
        <f t="shared" ca="1" si="1199"/>
        <v>2005.6216056935034</v>
      </c>
    </row>
    <row r="26539" spans="3:3">
      <c r="C26539" s="13">
        <f t="shared" ca="1" si="1199"/>
        <v>1999.9310943433698</v>
      </c>
    </row>
    <row r="26540" spans="3:3">
      <c r="C26540" s="13">
        <f t="shared" ca="1" si="1199"/>
        <v>1981.914416215712</v>
      </c>
    </row>
    <row r="26541" spans="3:3">
      <c r="C26541" s="13">
        <f t="shared" ca="1" si="1199"/>
        <v>2011.134738608682</v>
      </c>
    </row>
    <row r="26542" spans="3:3">
      <c r="C26542" s="13">
        <f t="shared" ca="1" si="1199"/>
        <v>2010.436141758149</v>
      </c>
    </row>
    <row r="26543" spans="3:3">
      <c r="C26543" s="13">
        <f t="shared" ca="1" si="1199"/>
        <v>2009.4783174571605</v>
      </c>
    </row>
    <row r="26544" spans="3:3">
      <c r="C26544" s="13">
        <f t="shared" ca="1" si="1199"/>
        <v>1993.8704630575819</v>
      </c>
    </row>
    <row r="26545" spans="3:3">
      <c r="C26545" s="13">
        <f t="shared" ca="1" si="1199"/>
        <v>2009.0409157154602</v>
      </c>
    </row>
    <row r="26546" spans="3:3">
      <c r="C26546" s="13">
        <f t="shared" ca="1" si="1199"/>
        <v>1983.2879048705684</v>
      </c>
    </row>
    <row r="26547" spans="3:3">
      <c r="C26547" s="13">
        <f t="shared" ca="1" si="1199"/>
        <v>2000.087933483883</v>
      </c>
    </row>
    <row r="26548" spans="3:3">
      <c r="C26548" s="13">
        <f t="shared" ca="1" si="1199"/>
        <v>1996.6125596740078</v>
      </c>
    </row>
    <row r="26549" spans="3:3">
      <c r="C26549" s="13">
        <f t="shared" ca="1" si="1199"/>
        <v>2009.7711520590685</v>
      </c>
    </row>
    <row r="26550" spans="3:3">
      <c r="C26550" s="13">
        <f t="shared" ca="1" si="1199"/>
        <v>2014.2779085363186</v>
      </c>
    </row>
    <row r="26551" spans="3:3">
      <c r="C26551" s="13">
        <f t="shared" ca="1" si="1199"/>
        <v>1991.691086002641</v>
      </c>
    </row>
    <row r="26552" spans="3:3">
      <c r="C26552" s="13">
        <f t="shared" ca="1" si="1199"/>
        <v>2003.6180286804279</v>
      </c>
    </row>
    <row r="26553" spans="3:3">
      <c r="C26553" s="13">
        <f t="shared" ca="1" si="1199"/>
        <v>2001.5610371496737</v>
      </c>
    </row>
    <row r="26554" spans="3:3">
      <c r="C26554" s="13">
        <f t="shared" ca="1" si="1199"/>
        <v>1991.4189502365832</v>
      </c>
    </row>
    <row r="26555" spans="3:3">
      <c r="C26555" s="13">
        <f t="shared" ca="1" si="1199"/>
        <v>2015.5569027293911</v>
      </c>
    </row>
    <row r="26556" spans="3:3">
      <c r="C26556" s="13">
        <f t="shared" ca="1" si="1199"/>
        <v>1994.6908284628043</v>
      </c>
    </row>
    <row r="26557" spans="3:3">
      <c r="C26557" s="13">
        <f t="shared" ca="1" si="1199"/>
        <v>2007.1830123926602</v>
      </c>
    </row>
    <row r="26558" spans="3:3">
      <c r="C26558" s="13">
        <f t="shared" ca="1" si="1199"/>
        <v>2011.2849871008643</v>
      </c>
    </row>
    <row r="26559" spans="3:3">
      <c r="C26559" s="13">
        <f t="shared" ca="1" si="1199"/>
        <v>2009.1367121115079</v>
      </c>
    </row>
    <row r="26560" spans="3:3">
      <c r="C26560" s="13">
        <f t="shared" ca="1" si="1199"/>
        <v>2009.2158992177126</v>
      </c>
    </row>
    <row r="26561" spans="3:3">
      <c r="C26561" s="13">
        <f t="shared" ca="1" si="1199"/>
        <v>1990.8443743041366</v>
      </c>
    </row>
    <row r="26562" spans="3:3">
      <c r="C26562" s="13">
        <f t="shared" ca="1" si="1199"/>
        <v>2015.4593126726311</v>
      </c>
    </row>
    <row r="26563" spans="3:3">
      <c r="C26563" s="13">
        <f t="shared" ca="1" si="1199"/>
        <v>2016.6735581000974</v>
      </c>
    </row>
    <row r="26564" spans="3:3">
      <c r="C26564" s="13">
        <f t="shared" ca="1" si="1199"/>
        <v>1999.7548914288516</v>
      </c>
    </row>
    <row r="26565" spans="3:3">
      <c r="C26565" s="13">
        <f t="shared" ca="1" si="1199"/>
        <v>2015.863242280948</v>
      </c>
    </row>
    <row r="26566" spans="3:3">
      <c r="C26566" s="13">
        <f t="shared" ca="1" si="1199"/>
        <v>2003.8664546461939</v>
      </c>
    </row>
    <row r="26567" spans="3:3">
      <c r="C26567" s="13">
        <f t="shared" ca="1" si="1199"/>
        <v>1982.1703440981066</v>
      </c>
    </row>
    <row r="26568" spans="3:3">
      <c r="C26568" s="13">
        <f t="shared" ca="1" si="1199"/>
        <v>2001.8934270901802</v>
      </c>
    </row>
    <row r="26569" spans="3:3">
      <c r="C26569" s="13">
        <f t="shared" ca="1" si="1199"/>
        <v>2002.9973894488612</v>
      </c>
    </row>
    <row r="26570" spans="3:3">
      <c r="C26570" s="13">
        <f t="shared" ca="1" si="1199"/>
        <v>1993.0951356530497</v>
      </c>
    </row>
    <row r="26571" spans="3:3">
      <c r="C26571" s="13">
        <f t="shared" ca="1" si="1199"/>
        <v>1996.0880016152782</v>
      </c>
    </row>
    <row r="26572" spans="3:3">
      <c r="C26572" s="13">
        <f t="shared" ca="1" si="1199"/>
        <v>1999.132249085174</v>
      </c>
    </row>
    <row r="26573" spans="3:3">
      <c r="C26573" s="13">
        <f t="shared" ca="1" si="1199"/>
        <v>2003.7910139546489</v>
      </c>
    </row>
    <row r="26574" spans="3:3">
      <c r="C26574" s="13">
        <f t="shared" ca="1" si="1199"/>
        <v>1980.3741630086413</v>
      </c>
    </row>
    <row r="26575" spans="3:3">
      <c r="C26575" s="13">
        <f t="shared" ca="1" si="1199"/>
        <v>2002.1578909974401</v>
      </c>
    </row>
    <row r="26576" spans="3:3">
      <c r="C26576" s="13">
        <f t="shared" ca="1" si="1199"/>
        <v>1993.8686292694504</v>
      </c>
    </row>
    <row r="26577" spans="3:3">
      <c r="C26577" s="13">
        <f t="shared" ca="1" si="1199"/>
        <v>1997.1885704420931</v>
      </c>
    </row>
    <row r="26578" spans="3:3">
      <c r="C26578" s="13">
        <f t="shared" ca="1" si="1199"/>
        <v>1994.5731056703148</v>
      </c>
    </row>
    <row r="26579" spans="3:3">
      <c r="C26579" s="13">
        <f t="shared" ca="1" si="1199"/>
        <v>2008.4924610719449</v>
      </c>
    </row>
    <row r="26580" spans="3:3">
      <c r="C26580" s="13">
        <f t="shared" ca="1" si="1199"/>
        <v>2002.639366706592</v>
      </c>
    </row>
    <row r="26581" spans="3:3">
      <c r="C26581" s="13">
        <f t="shared" ca="1" si="1199"/>
        <v>1993.9890998992053</v>
      </c>
    </row>
    <row r="26582" spans="3:3">
      <c r="C26582" s="13">
        <f t="shared" ca="1" si="1199"/>
        <v>1985.4534360624784</v>
      </c>
    </row>
    <row r="26583" spans="3:3">
      <c r="C26583" s="13">
        <f t="shared" ca="1" si="1199"/>
        <v>1998.4537837393159</v>
      </c>
    </row>
    <row r="26584" spans="3:3">
      <c r="C26584" s="13">
        <f t="shared" ref="C26584:C26647" ca="1" si="1200">NORMINV(RAND(),$D$3,$G$3)</f>
        <v>1999.9510431935278</v>
      </c>
    </row>
    <row r="26585" spans="3:3">
      <c r="C26585" s="13">
        <f t="shared" ca="1" si="1200"/>
        <v>2010.0569022122613</v>
      </c>
    </row>
    <row r="26586" spans="3:3">
      <c r="C26586" s="13">
        <f t="shared" ca="1" si="1200"/>
        <v>1996.8413779404789</v>
      </c>
    </row>
    <row r="26587" spans="3:3">
      <c r="C26587" s="13">
        <f t="shared" ca="1" si="1200"/>
        <v>1980.7709625044963</v>
      </c>
    </row>
    <row r="26588" spans="3:3">
      <c r="C26588" s="13">
        <f t="shared" ca="1" si="1200"/>
        <v>1995.9374866074561</v>
      </c>
    </row>
    <row r="26589" spans="3:3">
      <c r="C26589" s="13">
        <f t="shared" ca="1" si="1200"/>
        <v>2006.2434111339055</v>
      </c>
    </row>
    <row r="26590" spans="3:3">
      <c r="C26590" s="13">
        <f t="shared" ca="1" si="1200"/>
        <v>2000.2239666462215</v>
      </c>
    </row>
    <row r="26591" spans="3:3">
      <c r="C26591" s="13">
        <f t="shared" ca="1" si="1200"/>
        <v>2003.821490697713</v>
      </c>
    </row>
    <row r="26592" spans="3:3">
      <c r="C26592" s="13">
        <f t="shared" ca="1" si="1200"/>
        <v>2011.4530042852739</v>
      </c>
    </row>
    <row r="26593" spans="3:3">
      <c r="C26593" s="13">
        <f t="shared" ca="1" si="1200"/>
        <v>2027.0109259165856</v>
      </c>
    </row>
    <row r="26594" spans="3:3">
      <c r="C26594" s="13">
        <f t="shared" ca="1" si="1200"/>
        <v>1997.8431350795936</v>
      </c>
    </row>
    <row r="26595" spans="3:3">
      <c r="C26595" s="13">
        <f t="shared" ca="1" si="1200"/>
        <v>1981.5578859350596</v>
      </c>
    </row>
    <row r="26596" spans="3:3">
      <c r="C26596" s="13">
        <f t="shared" ca="1" si="1200"/>
        <v>1994.9876096449832</v>
      </c>
    </row>
    <row r="26597" spans="3:3">
      <c r="C26597" s="13">
        <f t="shared" ca="1" si="1200"/>
        <v>1987.9909390362388</v>
      </c>
    </row>
    <row r="26598" spans="3:3">
      <c r="C26598" s="13">
        <f t="shared" ca="1" si="1200"/>
        <v>1984.5597873477236</v>
      </c>
    </row>
    <row r="26599" spans="3:3">
      <c r="C26599" s="13">
        <f t="shared" ca="1" si="1200"/>
        <v>2001.0626992559814</v>
      </c>
    </row>
    <row r="26600" spans="3:3">
      <c r="C26600" s="13">
        <f t="shared" ca="1" si="1200"/>
        <v>1989.7372843331705</v>
      </c>
    </row>
    <row r="26601" spans="3:3">
      <c r="C26601" s="13">
        <f t="shared" ca="1" si="1200"/>
        <v>1993.1585597107508</v>
      </c>
    </row>
    <row r="26602" spans="3:3">
      <c r="C26602" s="13">
        <f t="shared" ca="1" si="1200"/>
        <v>1997.1073863525851</v>
      </c>
    </row>
    <row r="26603" spans="3:3">
      <c r="C26603" s="13">
        <f t="shared" ca="1" si="1200"/>
        <v>1984.8374311876785</v>
      </c>
    </row>
    <row r="26604" spans="3:3">
      <c r="C26604" s="13">
        <f t="shared" ca="1" si="1200"/>
        <v>2010.4931989103493</v>
      </c>
    </row>
    <row r="26605" spans="3:3">
      <c r="C26605" s="13">
        <f t="shared" ca="1" si="1200"/>
        <v>1999.5932201602166</v>
      </c>
    </row>
    <row r="26606" spans="3:3">
      <c r="C26606" s="13">
        <f t="shared" ca="1" si="1200"/>
        <v>1996.4541087981513</v>
      </c>
    </row>
    <row r="26607" spans="3:3">
      <c r="C26607" s="13">
        <f t="shared" ca="1" si="1200"/>
        <v>1998.4368637433101</v>
      </c>
    </row>
    <row r="26608" spans="3:3">
      <c r="C26608" s="13">
        <f t="shared" ca="1" si="1200"/>
        <v>1988.8229160341527</v>
      </c>
    </row>
    <row r="26609" spans="3:3">
      <c r="C26609" s="13">
        <f t="shared" ca="1" si="1200"/>
        <v>2000.3893463746208</v>
      </c>
    </row>
    <row r="26610" spans="3:3">
      <c r="C26610" s="13">
        <f t="shared" ca="1" si="1200"/>
        <v>2010.8927692743348</v>
      </c>
    </row>
    <row r="26611" spans="3:3">
      <c r="C26611" s="13">
        <f t="shared" ca="1" si="1200"/>
        <v>2011.8497065835836</v>
      </c>
    </row>
    <row r="26612" spans="3:3">
      <c r="C26612" s="13">
        <f t="shared" ca="1" si="1200"/>
        <v>2000.0679614523381</v>
      </c>
    </row>
    <row r="26613" spans="3:3">
      <c r="C26613" s="13">
        <f t="shared" ca="1" si="1200"/>
        <v>1995.1113863854334</v>
      </c>
    </row>
    <row r="26614" spans="3:3">
      <c r="C26614" s="13">
        <f t="shared" ca="1" si="1200"/>
        <v>2019.099660232378</v>
      </c>
    </row>
    <row r="26615" spans="3:3">
      <c r="C26615" s="13">
        <f t="shared" ca="1" si="1200"/>
        <v>2004.5034637785416</v>
      </c>
    </row>
    <row r="26616" spans="3:3">
      <c r="C26616" s="13">
        <f t="shared" ca="1" si="1200"/>
        <v>1998.3930620768172</v>
      </c>
    </row>
    <row r="26617" spans="3:3">
      <c r="C26617" s="13">
        <f t="shared" ca="1" si="1200"/>
        <v>1985.2294127073956</v>
      </c>
    </row>
    <row r="26618" spans="3:3">
      <c r="C26618" s="13">
        <f t="shared" ca="1" si="1200"/>
        <v>1988.7105514120883</v>
      </c>
    </row>
    <row r="26619" spans="3:3">
      <c r="C26619" s="13">
        <f t="shared" ca="1" si="1200"/>
        <v>2001.3793150569661</v>
      </c>
    </row>
    <row r="26620" spans="3:3">
      <c r="C26620" s="13">
        <f t="shared" ca="1" si="1200"/>
        <v>2014.4607164709662</v>
      </c>
    </row>
    <row r="26621" spans="3:3">
      <c r="C26621" s="13">
        <f t="shared" ca="1" si="1200"/>
        <v>1979.6521966128914</v>
      </c>
    </row>
    <row r="26622" spans="3:3">
      <c r="C26622" s="13">
        <f t="shared" ca="1" si="1200"/>
        <v>1994.4769444773794</v>
      </c>
    </row>
    <row r="26623" spans="3:3">
      <c r="C26623" s="13">
        <f t="shared" ca="1" si="1200"/>
        <v>1996.7037673097168</v>
      </c>
    </row>
    <row r="26624" spans="3:3">
      <c r="C26624" s="13">
        <f t="shared" ca="1" si="1200"/>
        <v>1988.4996614403901</v>
      </c>
    </row>
    <row r="26625" spans="3:3">
      <c r="C26625" s="13">
        <f t="shared" ca="1" si="1200"/>
        <v>1994.2387748579802</v>
      </c>
    </row>
    <row r="26626" spans="3:3">
      <c r="C26626" s="13">
        <f t="shared" ca="1" si="1200"/>
        <v>1987.7813996721363</v>
      </c>
    </row>
    <row r="26627" spans="3:3">
      <c r="C26627" s="13">
        <f t="shared" ca="1" si="1200"/>
        <v>1995.367111177942</v>
      </c>
    </row>
    <row r="26628" spans="3:3">
      <c r="C26628" s="13">
        <f t="shared" ca="1" si="1200"/>
        <v>2023.0680730191391</v>
      </c>
    </row>
    <row r="26629" spans="3:3">
      <c r="C26629" s="13">
        <f t="shared" ca="1" si="1200"/>
        <v>1985.4081425178242</v>
      </c>
    </row>
    <row r="26630" spans="3:3">
      <c r="C26630" s="13">
        <f t="shared" ca="1" si="1200"/>
        <v>1995.4111518418524</v>
      </c>
    </row>
    <row r="26631" spans="3:3">
      <c r="C26631" s="13">
        <f t="shared" ca="1" si="1200"/>
        <v>1987.2850736710998</v>
      </c>
    </row>
    <row r="26632" spans="3:3">
      <c r="C26632" s="13">
        <f t="shared" ca="1" si="1200"/>
        <v>1997.5995557971223</v>
      </c>
    </row>
    <row r="26633" spans="3:3">
      <c r="C26633" s="13">
        <f t="shared" ca="1" si="1200"/>
        <v>1998.7711184674492</v>
      </c>
    </row>
    <row r="26634" spans="3:3">
      <c r="C26634" s="13">
        <f t="shared" ca="1" si="1200"/>
        <v>2009.0959743480926</v>
      </c>
    </row>
    <row r="26635" spans="3:3">
      <c r="C26635" s="13">
        <f t="shared" ca="1" si="1200"/>
        <v>2002.5988269643458</v>
      </c>
    </row>
    <row r="26636" spans="3:3">
      <c r="C26636" s="13">
        <f t="shared" ca="1" si="1200"/>
        <v>1990.5097776958851</v>
      </c>
    </row>
    <row r="26637" spans="3:3">
      <c r="C26637" s="13">
        <f t="shared" ca="1" si="1200"/>
        <v>2002.2030896580447</v>
      </c>
    </row>
    <row r="26638" spans="3:3">
      <c r="C26638" s="13">
        <f t="shared" ca="1" si="1200"/>
        <v>2015.770950838827</v>
      </c>
    </row>
    <row r="26639" spans="3:3">
      <c r="C26639" s="13">
        <f t="shared" ca="1" si="1200"/>
        <v>2006.1335237860128</v>
      </c>
    </row>
    <row r="26640" spans="3:3">
      <c r="C26640" s="13">
        <f t="shared" ca="1" si="1200"/>
        <v>2012.30288072851</v>
      </c>
    </row>
    <row r="26641" spans="3:3">
      <c r="C26641" s="13">
        <f t="shared" ca="1" si="1200"/>
        <v>1990.9770202603897</v>
      </c>
    </row>
    <row r="26642" spans="3:3">
      <c r="C26642" s="13">
        <f t="shared" ca="1" si="1200"/>
        <v>2016.3542779863296</v>
      </c>
    </row>
    <row r="26643" spans="3:3">
      <c r="C26643" s="13">
        <f t="shared" ca="1" si="1200"/>
        <v>1992.0908971267304</v>
      </c>
    </row>
    <row r="26644" spans="3:3">
      <c r="C26644" s="13">
        <f t="shared" ca="1" si="1200"/>
        <v>1994.9485957982079</v>
      </c>
    </row>
    <row r="26645" spans="3:3">
      <c r="C26645" s="13">
        <f t="shared" ca="1" si="1200"/>
        <v>1997.5151208335869</v>
      </c>
    </row>
    <row r="26646" spans="3:3">
      <c r="C26646" s="13">
        <f t="shared" ca="1" si="1200"/>
        <v>1999.5560718254678</v>
      </c>
    </row>
    <row r="26647" spans="3:3">
      <c r="C26647" s="13">
        <f t="shared" ca="1" si="1200"/>
        <v>1995.359876616991</v>
      </c>
    </row>
    <row r="26648" spans="3:3">
      <c r="C26648" s="13">
        <f t="shared" ref="C26648:C26711" ca="1" si="1201">NORMINV(RAND(),$D$3,$G$3)</f>
        <v>1991.3775147066929</v>
      </c>
    </row>
    <row r="26649" spans="3:3">
      <c r="C26649" s="13">
        <f t="shared" ca="1" si="1201"/>
        <v>1984.9140035181651</v>
      </c>
    </row>
    <row r="26650" spans="3:3">
      <c r="C26650" s="13">
        <f t="shared" ca="1" si="1201"/>
        <v>1980.1259456835051</v>
      </c>
    </row>
    <row r="26651" spans="3:3">
      <c r="C26651" s="13">
        <f t="shared" ca="1" si="1201"/>
        <v>1986.9808213387346</v>
      </c>
    </row>
    <row r="26652" spans="3:3">
      <c r="C26652" s="13">
        <f t="shared" ca="1" si="1201"/>
        <v>2001.7617501640841</v>
      </c>
    </row>
    <row r="26653" spans="3:3">
      <c r="C26653" s="13">
        <f t="shared" ca="1" si="1201"/>
        <v>1996.8791825317855</v>
      </c>
    </row>
    <row r="26654" spans="3:3">
      <c r="C26654" s="13">
        <f t="shared" ca="1" si="1201"/>
        <v>2005.693796129184</v>
      </c>
    </row>
    <row r="26655" spans="3:3">
      <c r="C26655" s="13">
        <f t="shared" ca="1" si="1201"/>
        <v>2006.4115120582319</v>
      </c>
    </row>
    <row r="26656" spans="3:3">
      <c r="C26656" s="13">
        <f t="shared" ca="1" si="1201"/>
        <v>2008.2567700988079</v>
      </c>
    </row>
    <row r="26657" spans="3:3">
      <c r="C26657" s="13">
        <f t="shared" ca="1" si="1201"/>
        <v>1996.5585329577498</v>
      </c>
    </row>
    <row r="26658" spans="3:3">
      <c r="C26658" s="13">
        <f t="shared" ca="1" si="1201"/>
        <v>1997.4318635391237</v>
      </c>
    </row>
    <row r="26659" spans="3:3">
      <c r="C26659" s="13">
        <f t="shared" ca="1" si="1201"/>
        <v>1987.3665133615357</v>
      </c>
    </row>
    <row r="26660" spans="3:3">
      <c r="C26660" s="13">
        <f t="shared" ca="1" si="1201"/>
        <v>1998.7371005235998</v>
      </c>
    </row>
    <row r="26661" spans="3:3">
      <c r="C26661" s="13">
        <f t="shared" ca="1" si="1201"/>
        <v>1991.7994859472094</v>
      </c>
    </row>
    <row r="26662" spans="3:3">
      <c r="C26662" s="13">
        <f t="shared" ca="1" si="1201"/>
        <v>1996.8264817314828</v>
      </c>
    </row>
    <row r="26663" spans="3:3">
      <c r="C26663" s="13">
        <f t="shared" ca="1" si="1201"/>
        <v>1998.6629658362617</v>
      </c>
    </row>
    <row r="26664" spans="3:3">
      <c r="C26664" s="13">
        <f t="shared" ca="1" si="1201"/>
        <v>1998.9383555395343</v>
      </c>
    </row>
    <row r="26665" spans="3:3">
      <c r="C26665" s="13">
        <f t="shared" ca="1" si="1201"/>
        <v>1993.5892791116776</v>
      </c>
    </row>
    <row r="26666" spans="3:3">
      <c r="C26666" s="13">
        <f t="shared" ca="1" si="1201"/>
        <v>1990.2300036438303</v>
      </c>
    </row>
    <row r="26667" spans="3:3">
      <c r="C26667" s="13">
        <f t="shared" ca="1" si="1201"/>
        <v>1997.7599356782052</v>
      </c>
    </row>
    <row r="26668" spans="3:3">
      <c r="C26668" s="13">
        <f t="shared" ca="1" si="1201"/>
        <v>2007.974778515272</v>
      </c>
    </row>
    <row r="26669" spans="3:3">
      <c r="C26669" s="13">
        <f t="shared" ca="1" si="1201"/>
        <v>2010.059890976072</v>
      </c>
    </row>
    <row r="26670" spans="3:3">
      <c r="C26670" s="13">
        <f t="shared" ca="1" si="1201"/>
        <v>1992.3905151488318</v>
      </c>
    </row>
    <row r="26671" spans="3:3">
      <c r="C26671" s="13">
        <f t="shared" ca="1" si="1201"/>
        <v>1998.9671391504178</v>
      </c>
    </row>
    <row r="26672" spans="3:3">
      <c r="C26672" s="13">
        <f t="shared" ca="1" si="1201"/>
        <v>2010.3882188614298</v>
      </c>
    </row>
    <row r="26673" spans="3:3">
      <c r="C26673" s="13">
        <f t="shared" ca="1" si="1201"/>
        <v>1981.8753103390857</v>
      </c>
    </row>
    <row r="26674" spans="3:3">
      <c r="C26674" s="13">
        <f t="shared" ca="1" si="1201"/>
        <v>2013.7284283355427</v>
      </c>
    </row>
    <row r="26675" spans="3:3">
      <c r="C26675" s="13">
        <f t="shared" ca="1" si="1201"/>
        <v>2000.7168993263883</v>
      </c>
    </row>
    <row r="26676" spans="3:3">
      <c r="C26676" s="13">
        <f t="shared" ca="1" si="1201"/>
        <v>2009.021835454656</v>
      </c>
    </row>
    <row r="26677" spans="3:3">
      <c r="C26677" s="13">
        <f t="shared" ca="1" si="1201"/>
        <v>2006.994278695807</v>
      </c>
    </row>
    <row r="26678" spans="3:3">
      <c r="C26678" s="13">
        <f t="shared" ca="1" si="1201"/>
        <v>1997.807492100326</v>
      </c>
    </row>
    <row r="26679" spans="3:3">
      <c r="C26679" s="13">
        <f t="shared" ca="1" si="1201"/>
        <v>2014.657989001427</v>
      </c>
    </row>
    <row r="26680" spans="3:3">
      <c r="C26680" s="13">
        <f t="shared" ca="1" si="1201"/>
        <v>2009.3283867235236</v>
      </c>
    </row>
    <row r="26681" spans="3:3">
      <c r="C26681" s="13">
        <f t="shared" ca="1" si="1201"/>
        <v>1990.1899923046228</v>
      </c>
    </row>
    <row r="26682" spans="3:3">
      <c r="C26682" s="13">
        <f t="shared" ca="1" si="1201"/>
        <v>2002.0618446664751</v>
      </c>
    </row>
    <row r="26683" spans="3:3">
      <c r="C26683" s="13">
        <f t="shared" ca="1" si="1201"/>
        <v>2009.4323028081478</v>
      </c>
    </row>
    <row r="26684" spans="3:3">
      <c r="C26684" s="13">
        <f t="shared" ca="1" si="1201"/>
        <v>1985.0141409745659</v>
      </c>
    </row>
    <row r="26685" spans="3:3">
      <c r="C26685" s="13">
        <f t="shared" ca="1" si="1201"/>
        <v>1988.1684414053379</v>
      </c>
    </row>
    <row r="26686" spans="3:3">
      <c r="C26686" s="13">
        <f t="shared" ca="1" si="1201"/>
        <v>1999.7302801317908</v>
      </c>
    </row>
    <row r="26687" spans="3:3">
      <c r="C26687" s="13">
        <f t="shared" ca="1" si="1201"/>
        <v>1999.0897045653237</v>
      </c>
    </row>
    <row r="26688" spans="3:3">
      <c r="C26688" s="13">
        <f t="shared" ca="1" si="1201"/>
        <v>1991.300299567079</v>
      </c>
    </row>
    <row r="26689" spans="3:3">
      <c r="C26689" s="13">
        <f t="shared" ca="1" si="1201"/>
        <v>1980.3072453657185</v>
      </c>
    </row>
    <row r="26690" spans="3:3">
      <c r="C26690" s="13">
        <f t="shared" ca="1" si="1201"/>
        <v>2017.8626182870926</v>
      </c>
    </row>
    <row r="26691" spans="3:3">
      <c r="C26691" s="13">
        <f t="shared" ca="1" si="1201"/>
        <v>1987.1459473038833</v>
      </c>
    </row>
    <row r="26692" spans="3:3">
      <c r="C26692" s="13">
        <f t="shared" ca="1" si="1201"/>
        <v>1990.2564915544967</v>
      </c>
    </row>
    <row r="26693" spans="3:3">
      <c r="C26693" s="13">
        <f t="shared" ca="1" si="1201"/>
        <v>1994.1747620355318</v>
      </c>
    </row>
    <row r="26694" spans="3:3">
      <c r="C26694" s="13">
        <f t="shared" ca="1" si="1201"/>
        <v>1991.8999445224531</v>
      </c>
    </row>
    <row r="26695" spans="3:3">
      <c r="C26695" s="13">
        <f t="shared" ca="1" si="1201"/>
        <v>1978.206482767175</v>
      </c>
    </row>
    <row r="26696" spans="3:3">
      <c r="C26696" s="13">
        <f t="shared" ca="1" si="1201"/>
        <v>2016.726304398687</v>
      </c>
    </row>
    <row r="26697" spans="3:3">
      <c r="C26697" s="13">
        <f t="shared" ca="1" si="1201"/>
        <v>1984.9578692146301</v>
      </c>
    </row>
    <row r="26698" spans="3:3">
      <c r="C26698" s="13">
        <f t="shared" ca="1" si="1201"/>
        <v>2001.1906174239834</v>
      </c>
    </row>
    <row r="26699" spans="3:3">
      <c r="C26699" s="13">
        <f t="shared" ca="1" si="1201"/>
        <v>2011.5306978150484</v>
      </c>
    </row>
    <row r="26700" spans="3:3">
      <c r="C26700" s="13">
        <f t="shared" ca="1" si="1201"/>
        <v>2001.8310761820633</v>
      </c>
    </row>
    <row r="26701" spans="3:3">
      <c r="C26701" s="13">
        <f t="shared" ca="1" si="1201"/>
        <v>1987.1942262105567</v>
      </c>
    </row>
    <row r="26702" spans="3:3">
      <c r="C26702" s="13">
        <f t="shared" ca="1" si="1201"/>
        <v>2004.4411267302964</v>
      </c>
    </row>
    <row r="26703" spans="3:3">
      <c r="C26703" s="13">
        <f t="shared" ca="1" si="1201"/>
        <v>2000.9787716879403</v>
      </c>
    </row>
    <row r="26704" spans="3:3">
      <c r="C26704" s="13">
        <f t="shared" ca="1" si="1201"/>
        <v>1985.2334702363075</v>
      </c>
    </row>
    <row r="26705" spans="3:3">
      <c r="C26705" s="13">
        <f t="shared" ca="1" si="1201"/>
        <v>2003.1235801154376</v>
      </c>
    </row>
    <row r="26706" spans="3:3">
      <c r="C26706" s="13">
        <f t="shared" ca="1" si="1201"/>
        <v>2023.7180831004191</v>
      </c>
    </row>
    <row r="26707" spans="3:3">
      <c r="C26707" s="13">
        <f t="shared" ca="1" si="1201"/>
        <v>2013.17315402349</v>
      </c>
    </row>
    <row r="26708" spans="3:3">
      <c r="C26708" s="13">
        <f t="shared" ca="1" si="1201"/>
        <v>2022.9950038446209</v>
      </c>
    </row>
    <row r="26709" spans="3:3">
      <c r="C26709" s="13">
        <f t="shared" ca="1" si="1201"/>
        <v>2002.378418991158</v>
      </c>
    </row>
    <row r="26710" spans="3:3">
      <c r="C26710" s="13">
        <f t="shared" ca="1" si="1201"/>
        <v>1992.1647979591344</v>
      </c>
    </row>
    <row r="26711" spans="3:3">
      <c r="C26711" s="13">
        <f t="shared" ca="1" si="1201"/>
        <v>1992.574199959859</v>
      </c>
    </row>
    <row r="26712" spans="3:3">
      <c r="C26712" s="13">
        <f t="shared" ref="C26712:C26775" ca="1" si="1202">NORMINV(RAND(),$D$3,$G$3)</f>
        <v>2008.3303395363373</v>
      </c>
    </row>
    <row r="26713" spans="3:3">
      <c r="C26713" s="13">
        <f t="shared" ca="1" si="1202"/>
        <v>1999.6344324048107</v>
      </c>
    </row>
    <row r="26714" spans="3:3">
      <c r="C26714" s="13">
        <f t="shared" ca="1" si="1202"/>
        <v>2005.5266800650545</v>
      </c>
    </row>
    <row r="26715" spans="3:3">
      <c r="C26715" s="13">
        <f t="shared" ca="1" si="1202"/>
        <v>1998.7798262341844</v>
      </c>
    </row>
    <row r="26716" spans="3:3">
      <c r="C26716" s="13">
        <f t="shared" ca="1" si="1202"/>
        <v>1994.5316224718813</v>
      </c>
    </row>
    <row r="26717" spans="3:3">
      <c r="C26717" s="13">
        <f t="shared" ca="1" si="1202"/>
        <v>2020.3267277811856</v>
      </c>
    </row>
    <row r="26718" spans="3:3">
      <c r="C26718" s="13">
        <f t="shared" ca="1" si="1202"/>
        <v>1992.749696185547</v>
      </c>
    </row>
    <row r="26719" spans="3:3">
      <c r="C26719" s="13">
        <f t="shared" ca="1" si="1202"/>
        <v>1998.8939796493971</v>
      </c>
    </row>
    <row r="26720" spans="3:3">
      <c r="C26720" s="13">
        <f t="shared" ca="1" si="1202"/>
        <v>2011.1137744674002</v>
      </c>
    </row>
    <row r="26721" spans="3:3">
      <c r="C26721" s="13">
        <f t="shared" ca="1" si="1202"/>
        <v>1985.6519393531396</v>
      </c>
    </row>
    <row r="26722" spans="3:3">
      <c r="C26722" s="13">
        <f t="shared" ca="1" si="1202"/>
        <v>1996.6475016809084</v>
      </c>
    </row>
    <row r="26723" spans="3:3">
      <c r="C26723" s="13">
        <f t="shared" ca="1" si="1202"/>
        <v>1998.9542130594225</v>
      </c>
    </row>
    <row r="26724" spans="3:3">
      <c r="C26724" s="13">
        <f t="shared" ca="1" si="1202"/>
        <v>2011.4573246540963</v>
      </c>
    </row>
    <row r="26725" spans="3:3">
      <c r="C26725" s="13">
        <f t="shared" ca="1" si="1202"/>
        <v>2002.7333698063621</v>
      </c>
    </row>
    <row r="26726" spans="3:3">
      <c r="C26726" s="13">
        <f t="shared" ca="1" si="1202"/>
        <v>2007.0729290624297</v>
      </c>
    </row>
    <row r="26727" spans="3:3">
      <c r="C26727" s="13">
        <f t="shared" ca="1" si="1202"/>
        <v>1995.8175444130645</v>
      </c>
    </row>
    <row r="26728" spans="3:3">
      <c r="C26728" s="13">
        <f t="shared" ca="1" si="1202"/>
        <v>1990.2396697457727</v>
      </c>
    </row>
    <row r="26729" spans="3:3">
      <c r="C26729" s="13">
        <f t="shared" ca="1" si="1202"/>
        <v>1990.0208100284488</v>
      </c>
    </row>
    <row r="26730" spans="3:3">
      <c r="C26730" s="13">
        <f t="shared" ca="1" si="1202"/>
        <v>1997.5482973073827</v>
      </c>
    </row>
    <row r="26731" spans="3:3">
      <c r="C26731" s="13">
        <f t="shared" ca="1" si="1202"/>
        <v>1988.8360123166501</v>
      </c>
    </row>
    <row r="26732" spans="3:3">
      <c r="C26732" s="13">
        <f t="shared" ca="1" si="1202"/>
        <v>1995.4262277495609</v>
      </c>
    </row>
    <row r="26733" spans="3:3">
      <c r="C26733" s="13">
        <f t="shared" ca="1" si="1202"/>
        <v>2009.1314941642406</v>
      </c>
    </row>
    <row r="26734" spans="3:3">
      <c r="C26734" s="13">
        <f t="shared" ca="1" si="1202"/>
        <v>1994.0025565913515</v>
      </c>
    </row>
    <row r="26735" spans="3:3">
      <c r="C26735" s="13">
        <f t="shared" ca="1" si="1202"/>
        <v>2008.8196178854362</v>
      </c>
    </row>
    <row r="26736" spans="3:3">
      <c r="C26736" s="13">
        <f t="shared" ca="1" si="1202"/>
        <v>1979.5083550510897</v>
      </c>
    </row>
    <row r="26737" spans="3:3">
      <c r="C26737" s="13">
        <f t="shared" ca="1" si="1202"/>
        <v>2013.1200132598315</v>
      </c>
    </row>
    <row r="26738" spans="3:3">
      <c r="C26738" s="13">
        <f t="shared" ca="1" si="1202"/>
        <v>1995.3453701346266</v>
      </c>
    </row>
    <row r="26739" spans="3:3">
      <c r="C26739" s="13">
        <f t="shared" ca="1" si="1202"/>
        <v>1999.4866288560204</v>
      </c>
    </row>
    <row r="26740" spans="3:3">
      <c r="C26740" s="13">
        <f t="shared" ca="1" si="1202"/>
        <v>2017.9202675197982</v>
      </c>
    </row>
    <row r="26741" spans="3:3">
      <c r="C26741" s="13">
        <f t="shared" ca="1" si="1202"/>
        <v>1985.9164196056479</v>
      </c>
    </row>
    <row r="26742" spans="3:3">
      <c r="C26742" s="13">
        <f t="shared" ca="1" si="1202"/>
        <v>1996.065083508011</v>
      </c>
    </row>
    <row r="26743" spans="3:3">
      <c r="C26743" s="13">
        <f t="shared" ca="1" si="1202"/>
        <v>1993.3389407603804</v>
      </c>
    </row>
    <row r="26744" spans="3:3">
      <c r="C26744" s="13">
        <f t="shared" ca="1" si="1202"/>
        <v>1999.0684243596422</v>
      </c>
    </row>
    <row r="26745" spans="3:3">
      <c r="C26745" s="13">
        <f t="shared" ca="1" si="1202"/>
        <v>1978.4591312035973</v>
      </c>
    </row>
    <row r="26746" spans="3:3">
      <c r="C26746" s="13">
        <f t="shared" ca="1" si="1202"/>
        <v>2013.9895621523626</v>
      </c>
    </row>
    <row r="26747" spans="3:3">
      <c r="C26747" s="13">
        <f t="shared" ca="1" si="1202"/>
        <v>2004.4298320138607</v>
      </c>
    </row>
    <row r="26748" spans="3:3">
      <c r="C26748" s="13">
        <f t="shared" ca="1" si="1202"/>
        <v>2010.3378109635164</v>
      </c>
    </row>
    <row r="26749" spans="3:3">
      <c r="C26749" s="13">
        <f t="shared" ca="1" si="1202"/>
        <v>2003.4213593647378</v>
      </c>
    </row>
    <row r="26750" spans="3:3">
      <c r="C26750" s="13">
        <f t="shared" ca="1" si="1202"/>
        <v>1992.3259969491623</v>
      </c>
    </row>
    <row r="26751" spans="3:3">
      <c r="C26751" s="13">
        <f t="shared" ca="1" si="1202"/>
        <v>1999.798492352322</v>
      </c>
    </row>
    <row r="26752" spans="3:3">
      <c r="C26752" s="13">
        <f t="shared" ca="1" si="1202"/>
        <v>1982.8476539617643</v>
      </c>
    </row>
    <row r="26753" spans="3:3">
      <c r="C26753" s="13">
        <f t="shared" ca="1" si="1202"/>
        <v>2005.5283923005725</v>
      </c>
    </row>
    <row r="26754" spans="3:3">
      <c r="C26754" s="13">
        <f t="shared" ca="1" si="1202"/>
        <v>2005.2285730885305</v>
      </c>
    </row>
    <row r="26755" spans="3:3">
      <c r="C26755" s="13">
        <f t="shared" ca="1" si="1202"/>
        <v>1979.4677834416686</v>
      </c>
    </row>
    <row r="26756" spans="3:3">
      <c r="C26756" s="13">
        <f t="shared" ca="1" si="1202"/>
        <v>1998.1627474662855</v>
      </c>
    </row>
    <row r="26757" spans="3:3">
      <c r="C26757" s="13">
        <f t="shared" ca="1" si="1202"/>
        <v>2021.1689469131957</v>
      </c>
    </row>
    <row r="26758" spans="3:3">
      <c r="C26758" s="13">
        <f t="shared" ca="1" si="1202"/>
        <v>2008.6245195831523</v>
      </c>
    </row>
    <row r="26759" spans="3:3">
      <c r="C26759" s="13">
        <f t="shared" ca="1" si="1202"/>
        <v>1992.8077115381179</v>
      </c>
    </row>
    <row r="26760" spans="3:3">
      <c r="C26760" s="13">
        <f t="shared" ca="1" si="1202"/>
        <v>1999.4129230341657</v>
      </c>
    </row>
    <row r="26761" spans="3:3">
      <c r="C26761" s="13">
        <f t="shared" ca="1" si="1202"/>
        <v>2000.4533270488998</v>
      </c>
    </row>
    <row r="26762" spans="3:3">
      <c r="C26762" s="13">
        <f t="shared" ca="1" si="1202"/>
        <v>1991.3361316260182</v>
      </c>
    </row>
    <row r="26763" spans="3:3">
      <c r="C26763" s="13">
        <f t="shared" ca="1" si="1202"/>
        <v>1996.3304089407516</v>
      </c>
    </row>
    <row r="26764" spans="3:3">
      <c r="C26764" s="13">
        <f t="shared" ca="1" si="1202"/>
        <v>2015.7715681070274</v>
      </c>
    </row>
    <row r="26765" spans="3:3">
      <c r="C26765" s="13">
        <f t="shared" ca="1" si="1202"/>
        <v>2002.3825509075855</v>
      </c>
    </row>
    <row r="26766" spans="3:3">
      <c r="C26766" s="13">
        <f t="shared" ca="1" si="1202"/>
        <v>2015.5348298692461</v>
      </c>
    </row>
    <row r="26767" spans="3:3">
      <c r="C26767" s="13">
        <f t="shared" ca="1" si="1202"/>
        <v>1977.684473419934</v>
      </c>
    </row>
    <row r="26768" spans="3:3">
      <c r="C26768" s="13">
        <f t="shared" ca="1" si="1202"/>
        <v>1999.7070023150443</v>
      </c>
    </row>
    <row r="26769" spans="3:3">
      <c r="C26769" s="13">
        <f t="shared" ca="1" si="1202"/>
        <v>1989.8036022190502</v>
      </c>
    </row>
    <row r="26770" spans="3:3">
      <c r="C26770" s="13">
        <f t="shared" ca="1" si="1202"/>
        <v>1987.7969334990714</v>
      </c>
    </row>
    <row r="26771" spans="3:3">
      <c r="C26771" s="13">
        <f t="shared" ca="1" si="1202"/>
        <v>1999.1611356525409</v>
      </c>
    </row>
    <row r="26772" spans="3:3">
      <c r="C26772" s="13">
        <f t="shared" ca="1" si="1202"/>
        <v>1970.1385250906271</v>
      </c>
    </row>
    <row r="26773" spans="3:3">
      <c r="C26773" s="13">
        <f t="shared" ca="1" si="1202"/>
        <v>2006.7330461651575</v>
      </c>
    </row>
    <row r="26774" spans="3:3">
      <c r="C26774" s="13">
        <f t="shared" ca="1" si="1202"/>
        <v>2012.8434301975101</v>
      </c>
    </row>
    <row r="26775" spans="3:3">
      <c r="C26775" s="13">
        <f t="shared" ca="1" si="1202"/>
        <v>2001.6931405898365</v>
      </c>
    </row>
    <row r="26776" spans="3:3">
      <c r="C26776" s="13">
        <f t="shared" ref="C26776:C26839" ca="1" si="1203">NORMINV(RAND(),$D$3,$G$3)</f>
        <v>1996.6475336159206</v>
      </c>
    </row>
    <row r="26777" spans="3:3">
      <c r="C26777" s="13">
        <f t="shared" ca="1" si="1203"/>
        <v>1998.7825936468194</v>
      </c>
    </row>
    <row r="26778" spans="3:3">
      <c r="C26778" s="13">
        <f t="shared" ca="1" si="1203"/>
        <v>2003.5542760223116</v>
      </c>
    </row>
    <row r="26779" spans="3:3">
      <c r="C26779" s="13">
        <f t="shared" ca="1" si="1203"/>
        <v>2003.1199441507249</v>
      </c>
    </row>
    <row r="26780" spans="3:3">
      <c r="C26780" s="13">
        <f t="shared" ca="1" si="1203"/>
        <v>2013.1305910374758</v>
      </c>
    </row>
    <row r="26781" spans="3:3">
      <c r="C26781" s="13">
        <f t="shared" ca="1" si="1203"/>
        <v>1999.4592212565231</v>
      </c>
    </row>
    <row r="26782" spans="3:3">
      <c r="C26782" s="13">
        <f t="shared" ca="1" si="1203"/>
        <v>2020.4801114233342</v>
      </c>
    </row>
    <row r="26783" spans="3:3">
      <c r="C26783" s="13">
        <f t="shared" ca="1" si="1203"/>
        <v>2003.6933164941347</v>
      </c>
    </row>
    <row r="26784" spans="3:3">
      <c r="C26784" s="13">
        <f t="shared" ca="1" si="1203"/>
        <v>2004.0931615515392</v>
      </c>
    </row>
    <row r="26785" spans="3:3">
      <c r="C26785" s="13">
        <f t="shared" ca="1" si="1203"/>
        <v>2001.3386276665824</v>
      </c>
    </row>
    <row r="26786" spans="3:3">
      <c r="C26786" s="13">
        <f t="shared" ca="1" si="1203"/>
        <v>1979.1365104041192</v>
      </c>
    </row>
    <row r="26787" spans="3:3">
      <c r="C26787" s="13">
        <f t="shared" ca="1" si="1203"/>
        <v>2004.9571875687102</v>
      </c>
    </row>
    <row r="26788" spans="3:3">
      <c r="C26788" s="13">
        <f t="shared" ca="1" si="1203"/>
        <v>2010.1749099350675</v>
      </c>
    </row>
    <row r="26789" spans="3:3">
      <c r="C26789" s="13">
        <f t="shared" ca="1" si="1203"/>
        <v>2012.3289922079309</v>
      </c>
    </row>
    <row r="26790" spans="3:3">
      <c r="C26790" s="13">
        <f t="shared" ca="1" si="1203"/>
        <v>2001.7512851671943</v>
      </c>
    </row>
    <row r="26791" spans="3:3">
      <c r="C26791" s="13">
        <f t="shared" ca="1" si="1203"/>
        <v>1995.105739267229</v>
      </c>
    </row>
    <row r="26792" spans="3:3">
      <c r="C26792" s="13">
        <f t="shared" ca="1" si="1203"/>
        <v>2008.464640056086</v>
      </c>
    </row>
    <row r="26793" spans="3:3">
      <c r="C26793" s="13">
        <f t="shared" ca="1" si="1203"/>
        <v>1985.3606855488188</v>
      </c>
    </row>
    <row r="26794" spans="3:3">
      <c r="C26794" s="13">
        <f t="shared" ca="1" si="1203"/>
        <v>2004.0762023922348</v>
      </c>
    </row>
    <row r="26795" spans="3:3">
      <c r="C26795" s="13">
        <f t="shared" ca="1" si="1203"/>
        <v>2000.4227578126422</v>
      </c>
    </row>
    <row r="26796" spans="3:3">
      <c r="C26796" s="13">
        <f t="shared" ca="1" si="1203"/>
        <v>1996.5314988472558</v>
      </c>
    </row>
    <row r="26797" spans="3:3">
      <c r="C26797" s="13">
        <f t="shared" ca="1" si="1203"/>
        <v>1996.2717017956297</v>
      </c>
    </row>
    <row r="26798" spans="3:3">
      <c r="C26798" s="13">
        <f t="shared" ca="1" si="1203"/>
        <v>2009.4186028251288</v>
      </c>
    </row>
    <row r="26799" spans="3:3">
      <c r="C26799" s="13">
        <f t="shared" ca="1" si="1203"/>
        <v>2019.7050421835665</v>
      </c>
    </row>
    <row r="26800" spans="3:3">
      <c r="C26800" s="13">
        <f t="shared" ca="1" si="1203"/>
        <v>2009.6496063731813</v>
      </c>
    </row>
    <row r="26801" spans="3:3">
      <c r="C26801" s="13">
        <f t="shared" ca="1" si="1203"/>
        <v>2013.1138276493828</v>
      </c>
    </row>
    <row r="26802" spans="3:3">
      <c r="C26802" s="13">
        <f t="shared" ca="1" si="1203"/>
        <v>1983.1819797141702</v>
      </c>
    </row>
    <row r="26803" spans="3:3">
      <c r="C26803" s="13">
        <f t="shared" ca="1" si="1203"/>
        <v>2000.3933562713094</v>
      </c>
    </row>
    <row r="26804" spans="3:3">
      <c r="C26804" s="13">
        <f t="shared" ca="1" si="1203"/>
        <v>2005.0750869102092</v>
      </c>
    </row>
    <row r="26805" spans="3:3">
      <c r="C26805" s="13">
        <f t="shared" ca="1" si="1203"/>
        <v>1995.9569654366926</v>
      </c>
    </row>
    <row r="26806" spans="3:3">
      <c r="C26806" s="13">
        <f t="shared" ca="1" si="1203"/>
        <v>2001.0750510169344</v>
      </c>
    </row>
    <row r="26807" spans="3:3">
      <c r="C26807" s="13">
        <f t="shared" ca="1" si="1203"/>
        <v>2012.9673692535332</v>
      </c>
    </row>
    <row r="26808" spans="3:3">
      <c r="C26808" s="13">
        <f t="shared" ca="1" si="1203"/>
        <v>2012.569869973365</v>
      </c>
    </row>
    <row r="26809" spans="3:3">
      <c r="C26809" s="13">
        <f t="shared" ca="1" si="1203"/>
        <v>2001.6783776798518</v>
      </c>
    </row>
    <row r="26810" spans="3:3">
      <c r="C26810" s="13">
        <f t="shared" ca="1" si="1203"/>
        <v>2008.7896376574447</v>
      </c>
    </row>
    <row r="26811" spans="3:3">
      <c r="C26811" s="13">
        <f t="shared" ca="1" si="1203"/>
        <v>2016.5960932429186</v>
      </c>
    </row>
    <row r="26812" spans="3:3">
      <c r="C26812" s="13">
        <f t="shared" ca="1" si="1203"/>
        <v>1987.3461386805825</v>
      </c>
    </row>
    <row r="26813" spans="3:3">
      <c r="C26813" s="13">
        <f t="shared" ca="1" si="1203"/>
        <v>1998.4810361087909</v>
      </c>
    </row>
    <row r="26814" spans="3:3">
      <c r="C26814" s="13">
        <f t="shared" ca="1" si="1203"/>
        <v>1999.6274267348062</v>
      </c>
    </row>
    <row r="26815" spans="3:3">
      <c r="C26815" s="13">
        <f t="shared" ca="1" si="1203"/>
        <v>1989.1815534340828</v>
      </c>
    </row>
    <row r="26816" spans="3:3">
      <c r="C26816" s="13">
        <f t="shared" ca="1" si="1203"/>
        <v>1999.7566870269832</v>
      </c>
    </row>
    <row r="26817" spans="3:3">
      <c r="C26817" s="13">
        <f t="shared" ca="1" si="1203"/>
        <v>1983.8643647207441</v>
      </c>
    </row>
    <row r="26818" spans="3:3">
      <c r="C26818" s="13">
        <f t="shared" ca="1" si="1203"/>
        <v>1996.5883729394725</v>
      </c>
    </row>
    <row r="26819" spans="3:3">
      <c r="C26819" s="13">
        <f t="shared" ca="1" si="1203"/>
        <v>2010.1045062511741</v>
      </c>
    </row>
    <row r="26820" spans="3:3">
      <c r="C26820" s="13">
        <f t="shared" ca="1" si="1203"/>
        <v>1995.6514452102604</v>
      </c>
    </row>
    <row r="26821" spans="3:3">
      <c r="C26821" s="13">
        <f t="shared" ca="1" si="1203"/>
        <v>2009.7521429738492</v>
      </c>
    </row>
    <row r="26822" spans="3:3">
      <c r="C26822" s="13">
        <f t="shared" ca="1" si="1203"/>
        <v>1978.3777362587364</v>
      </c>
    </row>
    <row r="26823" spans="3:3">
      <c r="C26823" s="13">
        <f t="shared" ca="1" si="1203"/>
        <v>2012.0006969896403</v>
      </c>
    </row>
    <row r="26824" spans="3:3">
      <c r="C26824" s="13">
        <f t="shared" ca="1" si="1203"/>
        <v>1993.6633642686775</v>
      </c>
    </row>
    <row r="26825" spans="3:3">
      <c r="C26825" s="13">
        <f t="shared" ca="1" si="1203"/>
        <v>2015.1364290403535</v>
      </c>
    </row>
    <row r="26826" spans="3:3">
      <c r="C26826" s="13">
        <f t="shared" ca="1" si="1203"/>
        <v>2021.9043806460443</v>
      </c>
    </row>
    <row r="26827" spans="3:3">
      <c r="C26827" s="13">
        <f t="shared" ca="1" si="1203"/>
        <v>2004.008080201329</v>
      </c>
    </row>
    <row r="26828" spans="3:3">
      <c r="C26828" s="13">
        <f t="shared" ca="1" si="1203"/>
        <v>1980.4382794529654</v>
      </c>
    </row>
    <row r="26829" spans="3:3">
      <c r="C26829" s="13">
        <f t="shared" ca="1" si="1203"/>
        <v>1981.744273887972</v>
      </c>
    </row>
    <row r="26830" spans="3:3">
      <c r="C26830" s="13">
        <f t="shared" ca="1" si="1203"/>
        <v>2008.5106254027664</v>
      </c>
    </row>
    <row r="26831" spans="3:3">
      <c r="C26831" s="13">
        <f t="shared" ca="1" si="1203"/>
        <v>2006.8997901730907</v>
      </c>
    </row>
    <row r="26832" spans="3:3">
      <c r="C26832" s="13">
        <f t="shared" ca="1" si="1203"/>
        <v>2018.5382804823346</v>
      </c>
    </row>
    <row r="26833" spans="3:3">
      <c r="C26833" s="13">
        <f t="shared" ca="1" si="1203"/>
        <v>1998.4339084127212</v>
      </c>
    </row>
    <row r="26834" spans="3:3">
      <c r="C26834" s="13">
        <f t="shared" ca="1" si="1203"/>
        <v>2001.8666757357637</v>
      </c>
    </row>
    <row r="26835" spans="3:3">
      <c r="C26835" s="13">
        <f t="shared" ca="1" si="1203"/>
        <v>1989.2386080996566</v>
      </c>
    </row>
    <row r="26836" spans="3:3">
      <c r="C26836" s="13">
        <f t="shared" ca="1" si="1203"/>
        <v>1992.1658240466791</v>
      </c>
    </row>
    <row r="26837" spans="3:3">
      <c r="C26837" s="13">
        <f t="shared" ca="1" si="1203"/>
        <v>1998.9636257153998</v>
      </c>
    </row>
    <row r="26838" spans="3:3">
      <c r="C26838" s="13">
        <f t="shared" ca="1" si="1203"/>
        <v>2005.0521426171952</v>
      </c>
    </row>
    <row r="26839" spans="3:3">
      <c r="C26839" s="13">
        <f t="shared" ca="1" si="1203"/>
        <v>1997.8246900092206</v>
      </c>
    </row>
    <row r="26840" spans="3:3">
      <c r="C26840" s="13">
        <f t="shared" ref="C26840:C26903" ca="1" si="1204">NORMINV(RAND(),$D$3,$G$3)</f>
        <v>1981.183882607804</v>
      </c>
    </row>
    <row r="26841" spans="3:3">
      <c r="C26841" s="13">
        <f t="shared" ca="1" si="1204"/>
        <v>2001.5657921458746</v>
      </c>
    </row>
    <row r="26842" spans="3:3">
      <c r="C26842" s="13">
        <f t="shared" ca="1" si="1204"/>
        <v>2005.7033133897705</v>
      </c>
    </row>
    <row r="26843" spans="3:3">
      <c r="C26843" s="13">
        <f t="shared" ca="1" si="1204"/>
        <v>2003.534718894635</v>
      </c>
    </row>
    <row r="26844" spans="3:3">
      <c r="C26844" s="13">
        <f t="shared" ca="1" si="1204"/>
        <v>1989.1210059430293</v>
      </c>
    </row>
    <row r="26845" spans="3:3">
      <c r="C26845" s="13">
        <f t="shared" ca="1" si="1204"/>
        <v>2010.2521819462652</v>
      </c>
    </row>
    <row r="26846" spans="3:3">
      <c r="C26846" s="13">
        <f t="shared" ca="1" si="1204"/>
        <v>2010.8612549102693</v>
      </c>
    </row>
    <row r="26847" spans="3:3">
      <c r="C26847" s="13">
        <f t="shared" ca="1" si="1204"/>
        <v>1999.1484513230998</v>
      </c>
    </row>
    <row r="26848" spans="3:3">
      <c r="C26848" s="13">
        <f t="shared" ca="1" si="1204"/>
        <v>1994.9330812787557</v>
      </c>
    </row>
    <row r="26849" spans="3:3">
      <c r="C26849" s="13">
        <f t="shared" ca="1" si="1204"/>
        <v>2000.1755968549876</v>
      </c>
    </row>
    <row r="26850" spans="3:3">
      <c r="C26850" s="13">
        <f t="shared" ca="1" si="1204"/>
        <v>1995.3632430932873</v>
      </c>
    </row>
    <row r="26851" spans="3:3">
      <c r="C26851" s="13">
        <f t="shared" ca="1" si="1204"/>
        <v>1992.2547074316728</v>
      </c>
    </row>
    <row r="26852" spans="3:3">
      <c r="C26852" s="13">
        <f t="shared" ca="1" si="1204"/>
        <v>2021.0970281663915</v>
      </c>
    </row>
    <row r="26853" spans="3:3">
      <c r="C26853" s="13">
        <f t="shared" ca="1" si="1204"/>
        <v>1986.7191584551629</v>
      </c>
    </row>
    <row r="26854" spans="3:3">
      <c r="C26854" s="13">
        <f t="shared" ca="1" si="1204"/>
        <v>1990.2398079453862</v>
      </c>
    </row>
    <row r="26855" spans="3:3">
      <c r="C26855" s="13">
        <f t="shared" ca="1" si="1204"/>
        <v>1997.1140013246215</v>
      </c>
    </row>
    <row r="26856" spans="3:3">
      <c r="C26856" s="13">
        <f t="shared" ca="1" si="1204"/>
        <v>1992.4408405439885</v>
      </c>
    </row>
    <row r="26857" spans="3:3">
      <c r="C26857" s="13">
        <f t="shared" ca="1" si="1204"/>
        <v>1992.2737677727641</v>
      </c>
    </row>
    <row r="26858" spans="3:3">
      <c r="C26858" s="13">
        <f t="shared" ca="1" si="1204"/>
        <v>1984.361578809893</v>
      </c>
    </row>
    <row r="26859" spans="3:3">
      <c r="C26859" s="13">
        <f t="shared" ca="1" si="1204"/>
        <v>1991.6017163375857</v>
      </c>
    </row>
    <row r="26860" spans="3:3">
      <c r="C26860" s="13">
        <f t="shared" ca="1" si="1204"/>
        <v>2004.4665097027143</v>
      </c>
    </row>
    <row r="26861" spans="3:3">
      <c r="C26861" s="13">
        <f t="shared" ca="1" si="1204"/>
        <v>2004.3943497051173</v>
      </c>
    </row>
    <row r="26862" spans="3:3">
      <c r="C26862" s="13">
        <f t="shared" ca="1" si="1204"/>
        <v>2008.0937024427801</v>
      </c>
    </row>
    <row r="26863" spans="3:3">
      <c r="C26863" s="13">
        <f t="shared" ca="1" si="1204"/>
        <v>2000.9837193591407</v>
      </c>
    </row>
    <row r="26864" spans="3:3">
      <c r="C26864" s="13">
        <f t="shared" ca="1" si="1204"/>
        <v>2021.2448008579572</v>
      </c>
    </row>
    <row r="26865" spans="3:3">
      <c r="C26865" s="13">
        <f t="shared" ca="1" si="1204"/>
        <v>2003.3357605449196</v>
      </c>
    </row>
    <row r="26866" spans="3:3">
      <c r="C26866" s="13">
        <f t="shared" ca="1" si="1204"/>
        <v>2018.8388320983324</v>
      </c>
    </row>
    <row r="26867" spans="3:3">
      <c r="C26867" s="13">
        <f t="shared" ca="1" si="1204"/>
        <v>1976.7217844946661</v>
      </c>
    </row>
    <row r="26868" spans="3:3">
      <c r="C26868" s="13">
        <f t="shared" ca="1" si="1204"/>
        <v>2011.4893265928674</v>
      </c>
    </row>
    <row r="26869" spans="3:3">
      <c r="C26869" s="13">
        <f t="shared" ca="1" si="1204"/>
        <v>2001.3412102936768</v>
      </c>
    </row>
    <row r="26870" spans="3:3">
      <c r="C26870" s="13">
        <f t="shared" ca="1" si="1204"/>
        <v>2007.3928362981956</v>
      </c>
    </row>
    <row r="26871" spans="3:3">
      <c r="C26871" s="13">
        <f t="shared" ca="1" si="1204"/>
        <v>2005.0961744925714</v>
      </c>
    </row>
    <row r="26872" spans="3:3">
      <c r="C26872" s="13">
        <f t="shared" ca="1" si="1204"/>
        <v>1997.4875207046059</v>
      </c>
    </row>
    <row r="26873" spans="3:3">
      <c r="C26873" s="13">
        <f t="shared" ca="1" si="1204"/>
        <v>2003.0831559594676</v>
      </c>
    </row>
    <row r="26874" spans="3:3">
      <c r="C26874" s="13">
        <f t="shared" ca="1" si="1204"/>
        <v>1997.8559244750704</v>
      </c>
    </row>
    <row r="26875" spans="3:3">
      <c r="C26875" s="13">
        <f t="shared" ca="1" si="1204"/>
        <v>2008.8938697743404</v>
      </c>
    </row>
    <row r="26876" spans="3:3">
      <c r="C26876" s="13">
        <f t="shared" ca="1" si="1204"/>
        <v>2007.6008509987585</v>
      </c>
    </row>
    <row r="26877" spans="3:3">
      <c r="C26877" s="13">
        <f t="shared" ca="1" si="1204"/>
        <v>2004.2904435991495</v>
      </c>
    </row>
    <row r="26878" spans="3:3">
      <c r="C26878" s="13">
        <f t="shared" ca="1" si="1204"/>
        <v>1995.0799262618211</v>
      </c>
    </row>
    <row r="26879" spans="3:3">
      <c r="C26879" s="13">
        <f t="shared" ca="1" si="1204"/>
        <v>1999.0598899092786</v>
      </c>
    </row>
    <row r="26880" spans="3:3">
      <c r="C26880" s="13">
        <f t="shared" ca="1" si="1204"/>
        <v>1990.6216127747043</v>
      </c>
    </row>
    <row r="26881" spans="3:3">
      <c r="C26881" s="13">
        <f t="shared" ca="1" si="1204"/>
        <v>1985.5802584005055</v>
      </c>
    </row>
    <row r="26882" spans="3:3">
      <c r="C26882" s="13">
        <f t="shared" ca="1" si="1204"/>
        <v>1987.3044809203811</v>
      </c>
    </row>
    <row r="26883" spans="3:3">
      <c r="C26883" s="13">
        <f t="shared" ca="1" si="1204"/>
        <v>2001.5338166302934</v>
      </c>
    </row>
    <row r="26884" spans="3:3">
      <c r="C26884" s="13">
        <f t="shared" ca="1" si="1204"/>
        <v>1982.8668436179919</v>
      </c>
    </row>
    <row r="26885" spans="3:3">
      <c r="C26885" s="13">
        <f t="shared" ca="1" si="1204"/>
        <v>1996.4123703640153</v>
      </c>
    </row>
    <row r="26886" spans="3:3">
      <c r="C26886" s="13">
        <f t="shared" ca="1" si="1204"/>
        <v>2019.5178384533765</v>
      </c>
    </row>
    <row r="26887" spans="3:3">
      <c r="C26887" s="13">
        <f t="shared" ca="1" si="1204"/>
        <v>1996.8405340146803</v>
      </c>
    </row>
    <row r="26888" spans="3:3">
      <c r="C26888" s="13">
        <f t="shared" ca="1" si="1204"/>
        <v>2023.6396891881443</v>
      </c>
    </row>
    <row r="26889" spans="3:3">
      <c r="C26889" s="13">
        <f t="shared" ca="1" si="1204"/>
        <v>1995.6926454442819</v>
      </c>
    </row>
    <row r="26890" spans="3:3">
      <c r="C26890" s="13">
        <f t="shared" ca="1" si="1204"/>
        <v>1989.0007697710043</v>
      </c>
    </row>
    <row r="26891" spans="3:3">
      <c r="C26891" s="13">
        <f t="shared" ca="1" si="1204"/>
        <v>1987.400999077186</v>
      </c>
    </row>
    <row r="26892" spans="3:3">
      <c r="C26892" s="13">
        <f t="shared" ca="1" si="1204"/>
        <v>1993.345164521445</v>
      </c>
    </row>
    <row r="26893" spans="3:3">
      <c r="C26893" s="13">
        <f t="shared" ca="1" si="1204"/>
        <v>1990.9307290290894</v>
      </c>
    </row>
    <row r="26894" spans="3:3">
      <c r="C26894" s="13">
        <f t="shared" ca="1" si="1204"/>
        <v>1994.6733510032632</v>
      </c>
    </row>
    <row r="26895" spans="3:3">
      <c r="C26895" s="13">
        <f t="shared" ca="1" si="1204"/>
        <v>2000.6627828793398</v>
      </c>
    </row>
    <row r="26896" spans="3:3">
      <c r="C26896" s="13">
        <f t="shared" ca="1" si="1204"/>
        <v>2010.4075451157712</v>
      </c>
    </row>
    <row r="26897" spans="3:3">
      <c r="C26897" s="13">
        <f t="shared" ca="1" si="1204"/>
        <v>2011.3708745570254</v>
      </c>
    </row>
    <row r="26898" spans="3:3">
      <c r="C26898" s="13">
        <f t="shared" ca="1" si="1204"/>
        <v>2016.4718243394666</v>
      </c>
    </row>
    <row r="26899" spans="3:3">
      <c r="C26899" s="13">
        <f t="shared" ca="1" si="1204"/>
        <v>1995.7090509178734</v>
      </c>
    </row>
    <row r="26900" spans="3:3">
      <c r="C26900" s="13">
        <f t="shared" ca="1" si="1204"/>
        <v>1983.9482350388255</v>
      </c>
    </row>
    <row r="26901" spans="3:3">
      <c r="C26901" s="13">
        <f t="shared" ca="1" si="1204"/>
        <v>1983.6013541075085</v>
      </c>
    </row>
    <row r="26902" spans="3:3">
      <c r="C26902" s="13">
        <f t="shared" ca="1" si="1204"/>
        <v>1995.4908874178377</v>
      </c>
    </row>
    <row r="26903" spans="3:3">
      <c r="C26903" s="13">
        <f t="shared" ca="1" si="1204"/>
        <v>1989.0502894624003</v>
      </c>
    </row>
    <row r="26904" spans="3:3">
      <c r="C26904" s="13">
        <f t="shared" ref="C26904:C26967" ca="1" si="1205">NORMINV(RAND(),$D$3,$G$3)</f>
        <v>1980.7385410151826</v>
      </c>
    </row>
    <row r="26905" spans="3:3">
      <c r="C26905" s="13">
        <f t="shared" ca="1" si="1205"/>
        <v>1992.314338526282</v>
      </c>
    </row>
    <row r="26906" spans="3:3">
      <c r="C26906" s="13">
        <f t="shared" ca="1" si="1205"/>
        <v>1992.7727488819398</v>
      </c>
    </row>
    <row r="26907" spans="3:3">
      <c r="C26907" s="13">
        <f t="shared" ca="1" si="1205"/>
        <v>2000.3527027895561</v>
      </c>
    </row>
    <row r="26908" spans="3:3">
      <c r="C26908" s="13">
        <f t="shared" ca="1" si="1205"/>
        <v>1993.2514628859308</v>
      </c>
    </row>
    <row r="26909" spans="3:3">
      <c r="C26909" s="13">
        <f t="shared" ca="1" si="1205"/>
        <v>2000.687236800771</v>
      </c>
    </row>
    <row r="26910" spans="3:3">
      <c r="C26910" s="13">
        <f t="shared" ca="1" si="1205"/>
        <v>1987.4717222628801</v>
      </c>
    </row>
    <row r="26911" spans="3:3">
      <c r="C26911" s="13">
        <f t="shared" ca="1" si="1205"/>
        <v>2003.3562717385712</v>
      </c>
    </row>
    <row r="26912" spans="3:3">
      <c r="C26912" s="13">
        <f t="shared" ca="1" si="1205"/>
        <v>1998.2073377419629</v>
      </c>
    </row>
    <row r="26913" spans="3:3">
      <c r="C26913" s="13">
        <f t="shared" ca="1" si="1205"/>
        <v>2009.3321377117989</v>
      </c>
    </row>
    <row r="26914" spans="3:3">
      <c r="C26914" s="13">
        <f t="shared" ca="1" si="1205"/>
        <v>2000.9032854841503</v>
      </c>
    </row>
    <row r="26915" spans="3:3">
      <c r="C26915" s="13">
        <f t="shared" ca="1" si="1205"/>
        <v>2003.4147874575576</v>
      </c>
    </row>
    <row r="26916" spans="3:3">
      <c r="C26916" s="13">
        <f t="shared" ca="1" si="1205"/>
        <v>2002.4674247243977</v>
      </c>
    </row>
    <row r="26917" spans="3:3">
      <c r="C26917" s="13">
        <f t="shared" ca="1" si="1205"/>
        <v>2005.4881516533412</v>
      </c>
    </row>
    <row r="26918" spans="3:3">
      <c r="C26918" s="13">
        <f t="shared" ca="1" si="1205"/>
        <v>2020.0516790685924</v>
      </c>
    </row>
    <row r="26919" spans="3:3">
      <c r="C26919" s="13">
        <f t="shared" ca="1" si="1205"/>
        <v>2018.2972516451568</v>
      </c>
    </row>
    <row r="26920" spans="3:3">
      <c r="C26920" s="13">
        <f t="shared" ca="1" si="1205"/>
        <v>2009.2572335016505</v>
      </c>
    </row>
    <row r="26921" spans="3:3">
      <c r="C26921" s="13">
        <f t="shared" ca="1" si="1205"/>
        <v>1996.835930617661</v>
      </c>
    </row>
    <row r="26922" spans="3:3">
      <c r="C26922" s="13">
        <f t="shared" ca="1" si="1205"/>
        <v>2029.2555631800499</v>
      </c>
    </row>
    <row r="26923" spans="3:3">
      <c r="C26923" s="13">
        <f t="shared" ca="1" si="1205"/>
        <v>2011.5251617300817</v>
      </c>
    </row>
    <row r="26924" spans="3:3">
      <c r="C26924" s="13">
        <f t="shared" ca="1" si="1205"/>
        <v>1989.9522901283967</v>
      </c>
    </row>
    <row r="26925" spans="3:3">
      <c r="C26925" s="13">
        <f t="shared" ca="1" si="1205"/>
        <v>1986.4394266837517</v>
      </c>
    </row>
    <row r="26926" spans="3:3">
      <c r="C26926" s="13">
        <f t="shared" ca="1" si="1205"/>
        <v>2005.7405033286896</v>
      </c>
    </row>
    <row r="26927" spans="3:3">
      <c r="C26927" s="13">
        <f t="shared" ca="1" si="1205"/>
        <v>2002.5037173887192</v>
      </c>
    </row>
    <row r="26928" spans="3:3">
      <c r="C26928" s="13">
        <f t="shared" ca="1" si="1205"/>
        <v>2012.1104247979679</v>
      </c>
    </row>
    <row r="26929" spans="3:3">
      <c r="C26929" s="13">
        <f t="shared" ca="1" si="1205"/>
        <v>1991.4663705674704</v>
      </c>
    </row>
    <row r="26930" spans="3:3">
      <c r="C26930" s="13">
        <f t="shared" ca="1" si="1205"/>
        <v>1971.141199416307</v>
      </c>
    </row>
    <row r="26931" spans="3:3">
      <c r="C26931" s="13">
        <f t="shared" ca="1" si="1205"/>
        <v>1983.7419870136298</v>
      </c>
    </row>
    <row r="26932" spans="3:3">
      <c r="C26932" s="13">
        <f t="shared" ca="1" si="1205"/>
        <v>1982.9035817131098</v>
      </c>
    </row>
    <row r="26933" spans="3:3">
      <c r="C26933" s="13">
        <f t="shared" ca="1" si="1205"/>
        <v>1989.9221146581328</v>
      </c>
    </row>
    <row r="26934" spans="3:3">
      <c r="C26934" s="13">
        <f t="shared" ca="1" si="1205"/>
        <v>1998.1890715675052</v>
      </c>
    </row>
    <row r="26935" spans="3:3">
      <c r="C26935" s="13">
        <f t="shared" ca="1" si="1205"/>
        <v>1996.4178988916499</v>
      </c>
    </row>
    <row r="26936" spans="3:3">
      <c r="C26936" s="13">
        <f t="shared" ca="1" si="1205"/>
        <v>2005.2448223910899</v>
      </c>
    </row>
    <row r="26937" spans="3:3">
      <c r="C26937" s="13">
        <f t="shared" ca="1" si="1205"/>
        <v>1992.6872105353245</v>
      </c>
    </row>
    <row r="26938" spans="3:3">
      <c r="C26938" s="13">
        <f t="shared" ca="1" si="1205"/>
        <v>2007.0215342634303</v>
      </c>
    </row>
    <row r="26939" spans="3:3">
      <c r="C26939" s="13">
        <f t="shared" ca="1" si="1205"/>
        <v>2004.7795737884437</v>
      </c>
    </row>
    <row r="26940" spans="3:3">
      <c r="C26940" s="13">
        <f t="shared" ca="1" si="1205"/>
        <v>1991.5795684181571</v>
      </c>
    </row>
    <row r="26941" spans="3:3">
      <c r="C26941" s="13">
        <f t="shared" ca="1" si="1205"/>
        <v>1994.6922561134204</v>
      </c>
    </row>
    <row r="26942" spans="3:3">
      <c r="C26942" s="13">
        <f t="shared" ca="1" si="1205"/>
        <v>1998.7785210640184</v>
      </c>
    </row>
    <row r="26943" spans="3:3">
      <c r="C26943" s="13">
        <f t="shared" ca="1" si="1205"/>
        <v>2006.8675335527778</v>
      </c>
    </row>
    <row r="26944" spans="3:3">
      <c r="C26944" s="13">
        <f t="shared" ca="1" si="1205"/>
        <v>1994.1904944521973</v>
      </c>
    </row>
    <row r="26945" spans="3:3">
      <c r="C26945" s="13">
        <f t="shared" ca="1" si="1205"/>
        <v>2003.9315457504331</v>
      </c>
    </row>
    <row r="26946" spans="3:3">
      <c r="C26946" s="13">
        <f t="shared" ca="1" si="1205"/>
        <v>2006.0370194731518</v>
      </c>
    </row>
    <row r="26947" spans="3:3">
      <c r="C26947" s="13">
        <f t="shared" ca="1" si="1205"/>
        <v>1997.3856754399678</v>
      </c>
    </row>
    <row r="26948" spans="3:3">
      <c r="C26948" s="13">
        <f t="shared" ca="1" si="1205"/>
        <v>1999.4250849239445</v>
      </c>
    </row>
    <row r="26949" spans="3:3">
      <c r="C26949" s="13">
        <f t="shared" ca="1" si="1205"/>
        <v>1994.9177551061541</v>
      </c>
    </row>
    <row r="26950" spans="3:3">
      <c r="C26950" s="13">
        <f t="shared" ca="1" si="1205"/>
        <v>1993.4396094655986</v>
      </c>
    </row>
    <row r="26951" spans="3:3">
      <c r="C26951" s="13">
        <f t="shared" ca="1" si="1205"/>
        <v>2000.1882631829956</v>
      </c>
    </row>
    <row r="26952" spans="3:3">
      <c r="C26952" s="13">
        <f t="shared" ca="1" si="1205"/>
        <v>1975.4755491555693</v>
      </c>
    </row>
    <row r="26953" spans="3:3">
      <c r="C26953" s="13">
        <f t="shared" ca="1" si="1205"/>
        <v>1985.4922931892397</v>
      </c>
    </row>
    <row r="26954" spans="3:3">
      <c r="C26954" s="13">
        <f t="shared" ca="1" si="1205"/>
        <v>1986.6085933384095</v>
      </c>
    </row>
    <row r="26955" spans="3:3">
      <c r="C26955" s="13">
        <f t="shared" ca="1" si="1205"/>
        <v>2015.5726668992977</v>
      </c>
    </row>
    <row r="26956" spans="3:3">
      <c r="C26956" s="13">
        <f t="shared" ca="1" si="1205"/>
        <v>1981.9703801215048</v>
      </c>
    </row>
    <row r="26957" spans="3:3">
      <c r="C26957" s="13">
        <f t="shared" ca="1" si="1205"/>
        <v>2005.7776440311143</v>
      </c>
    </row>
    <row r="26958" spans="3:3">
      <c r="C26958" s="13">
        <f t="shared" ca="1" si="1205"/>
        <v>2016.6990287284543</v>
      </c>
    </row>
    <row r="26959" spans="3:3">
      <c r="C26959" s="13">
        <f t="shared" ca="1" si="1205"/>
        <v>1974.1153096172261</v>
      </c>
    </row>
    <row r="26960" spans="3:3">
      <c r="C26960" s="13">
        <f t="shared" ca="1" si="1205"/>
        <v>1996.3712164597844</v>
      </c>
    </row>
    <row r="26961" spans="3:3">
      <c r="C26961" s="13">
        <f t="shared" ca="1" si="1205"/>
        <v>1996.92862103484</v>
      </c>
    </row>
    <row r="26962" spans="3:3">
      <c r="C26962" s="13">
        <f t="shared" ca="1" si="1205"/>
        <v>1999.8372561489973</v>
      </c>
    </row>
    <row r="26963" spans="3:3">
      <c r="C26963" s="13">
        <f t="shared" ca="1" si="1205"/>
        <v>1991.5673732821051</v>
      </c>
    </row>
    <row r="26964" spans="3:3">
      <c r="C26964" s="13">
        <f t="shared" ca="1" si="1205"/>
        <v>1998.0967959568291</v>
      </c>
    </row>
    <row r="26965" spans="3:3">
      <c r="C26965" s="13">
        <f t="shared" ca="1" si="1205"/>
        <v>2000.4897967103889</v>
      </c>
    </row>
    <row r="26966" spans="3:3">
      <c r="C26966" s="13">
        <f t="shared" ca="1" si="1205"/>
        <v>2005.4702782566292</v>
      </c>
    </row>
    <row r="26967" spans="3:3">
      <c r="C26967" s="13">
        <f t="shared" ca="1" si="1205"/>
        <v>2010.6832861939099</v>
      </c>
    </row>
    <row r="26968" spans="3:3">
      <c r="C26968" s="13">
        <f t="shared" ref="C26968:C27031" ca="1" si="1206">NORMINV(RAND(),$D$3,$G$3)</f>
        <v>2015.5838900432038</v>
      </c>
    </row>
    <row r="26969" spans="3:3">
      <c r="C26969" s="13">
        <f t="shared" ca="1" si="1206"/>
        <v>1993.3822019378013</v>
      </c>
    </row>
    <row r="26970" spans="3:3">
      <c r="C26970" s="13">
        <f t="shared" ca="1" si="1206"/>
        <v>2000.7126553601252</v>
      </c>
    </row>
    <row r="26971" spans="3:3">
      <c r="C26971" s="13">
        <f t="shared" ca="1" si="1206"/>
        <v>2002.5122482715651</v>
      </c>
    </row>
    <row r="26972" spans="3:3">
      <c r="C26972" s="13">
        <f t="shared" ca="1" si="1206"/>
        <v>1999.456678661998</v>
      </c>
    </row>
    <row r="26973" spans="3:3">
      <c r="C26973" s="13">
        <f t="shared" ca="1" si="1206"/>
        <v>2000.9756332494708</v>
      </c>
    </row>
    <row r="26974" spans="3:3">
      <c r="C26974" s="13">
        <f t="shared" ca="1" si="1206"/>
        <v>2005.6952073326102</v>
      </c>
    </row>
    <row r="26975" spans="3:3">
      <c r="C26975" s="13">
        <f t="shared" ca="1" si="1206"/>
        <v>2002.3422381635894</v>
      </c>
    </row>
    <row r="26976" spans="3:3">
      <c r="C26976" s="13">
        <f t="shared" ca="1" si="1206"/>
        <v>2011.9159189810985</v>
      </c>
    </row>
    <row r="26977" spans="3:3">
      <c r="C26977" s="13">
        <f t="shared" ca="1" si="1206"/>
        <v>2004.1001435996386</v>
      </c>
    </row>
    <row r="26978" spans="3:3">
      <c r="C26978" s="13">
        <f t="shared" ca="1" si="1206"/>
        <v>2008.3369551595722</v>
      </c>
    </row>
    <row r="26979" spans="3:3">
      <c r="C26979" s="13">
        <f t="shared" ca="1" si="1206"/>
        <v>2010.54790455792</v>
      </c>
    </row>
    <row r="26980" spans="3:3">
      <c r="C26980" s="13">
        <f t="shared" ca="1" si="1206"/>
        <v>1989.7327954846014</v>
      </c>
    </row>
    <row r="26981" spans="3:3">
      <c r="C26981" s="13">
        <f t="shared" ca="1" si="1206"/>
        <v>1994.1867997038455</v>
      </c>
    </row>
    <row r="26982" spans="3:3">
      <c r="C26982" s="13">
        <f t="shared" ca="1" si="1206"/>
        <v>2014.9415818403054</v>
      </c>
    </row>
    <row r="26983" spans="3:3">
      <c r="C26983" s="13">
        <f t="shared" ca="1" si="1206"/>
        <v>1982.9376200678782</v>
      </c>
    </row>
    <row r="26984" spans="3:3">
      <c r="C26984" s="13">
        <f t="shared" ca="1" si="1206"/>
        <v>1984.0860743004578</v>
      </c>
    </row>
    <row r="26985" spans="3:3">
      <c r="C26985" s="13">
        <f t="shared" ca="1" si="1206"/>
        <v>1986.7680132708374</v>
      </c>
    </row>
    <row r="26986" spans="3:3">
      <c r="C26986" s="13">
        <f t="shared" ca="1" si="1206"/>
        <v>1997.9781947896686</v>
      </c>
    </row>
    <row r="26987" spans="3:3">
      <c r="C26987" s="13">
        <f t="shared" ca="1" si="1206"/>
        <v>2005.4622076197052</v>
      </c>
    </row>
    <row r="26988" spans="3:3">
      <c r="C26988" s="13">
        <f t="shared" ca="1" si="1206"/>
        <v>1998.7972443277968</v>
      </c>
    </row>
    <row r="26989" spans="3:3">
      <c r="C26989" s="13">
        <f t="shared" ca="1" si="1206"/>
        <v>1998.7250830628884</v>
      </c>
    </row>
    <row r="26990" spans="3:3">
      <c r="C26990" s="13">
        <f t="shared" ca="1" si="1206"/>
        <v>2002.2204293410464</v>
      </c>
    </row>
    <row r="26991" spans="3:3">
      <c r="C26991" s="13">
        <f t="shared" ca="1" si="1206"/>
        <v>1994.4857662342704</v>
      </c>
    </row>
    <row r="26992" spans="3:3">
      <c r="C26992" s="13">
        <f t="shared" ca="1" si="1206"/>
        <v>1993.3045184926641</v>
      </c>
    </row>
    <row r="26993" spans="3:3">
      <c r="C26993" s="13">
        <f t="shared" ca="1" si="1206"/>
        <v>2006.6550750543202</v>
      </c>
    </row>
    <row r="26994" spans="3:3">
      <c r="C26994" s="13">
        <f t="shared" ca="1" si="1206"/>
        <v>2008.5667849636379</v>
      </c>
    </row>
    <row r="26995" spans="3:3">
      <c r="C26995" s="13">
        <f t="shared" ca="1" si="1206"/>
        <v>2002.9015744265812</v>
      </c>
    </row>
    <row r="26996" spans="3:3">
      <c r="C26996" s="13">
        <f t="shared" ca="1" si="1206"/>
        <v>1987.0705222267359</v>
      </c>
    </row>
    <row r="26997" spans="3:3">
      <c r="C26997" s="13">
        <f t="shared" ca="1" si="1206"/>
        <v>1983.6414079440588</v>
      </c>
    </row>
    <row r="26998" spans="3:3">
      <c r="C26998" s="13">
        <f t="shared" ca="1" si="1206"/>
        <v>2001.4823260658502</v>
      </c>
    </row>
    <row r="26999" spans="3:3">
      <c r="C26999" s="13">
        <f t="shared" ca="1" si="1206"/>
        <v>1977.5519009247259</v>
      </c>
    </row>
    <row r="27000" spans="3:3">
      <c r="C27000" s="13">
        <f t="shared" ca="1" si="1206"/>
        <v>2005.7978020500971</v>
      </c>
    </row>
    <row r="27001" spans="3:3">
      <c r="C27001" s="13">
        <f t="shared" ca="1" si="1206"/>
        <v>2004.5922153777801</v>
      </c>
    </row>
    <row r="27002" spans="3:3">
      <c r="C27002" s="13">
        <f t="shared" ca="1" si="1206"/>
        <v>2002.1998046755871</v>
      </c>
    </row>
    <row r="27003" spans="3:3">
      <c r="C27003" s="13">
        <f t="shared" ca="1" si="1206"/>
        <v>1989.4984988406015</v>
      </c>
    </row>
    <row r="27004" spans="3:3">
      <c r="C27004" s="13">
        <f t="shared" ca="1" si="1206"/>
        <v>2001.7606465571705</v>
      </c>
    </row>
    <row r="27005" spans="3:3">
      <c r="C27005" s="13">
        <f t="shared" ca="1" si="1206"/>
        <v>2003.0745093429791</v>
      </c>
    </row>
    <row r="27006" spans="3:3">
      <c r="C27006" s="13">
        <f t="shared" ca="1" si="1206"/>
        <v>1996.7636645306452</v>
      </c>
    </row>
    <row r="27007" spans="3:3">
      <c r="C27007" s="13">
        <f t="shared" ca="1" si="1206"/>
        <v>2003.3635770681624</v>
      </c>
    </row>
    <row r="27008" spans="3:3">
      <c r="C27008" s="13">
        <f t="shared" ca="1" si="1206"/>
        <v>1987.5732427703933</v>
      </c>
    </row>
    <row r="27009" spans="3:3">
      <c r="C27009" s="13">
        <f t="shared" ca="1" si="1206"/>
        <v>2008.8117187956002</v>
      </c>
    </row>
    <row r="27010" spans="3:3">
      <c r="C27010" s="13">
        <f t="shared" ca="1" si="1206"/>
        <v>2005.5894569570416</v>
      </c>
    </row>
    <row r="27011" spans="3:3">
      <c r="C27011" s="13">
        <f t="shared" ca="1" si="1206"/>
        <v>2001.7075182798987</v>
      </c>
    </row>
    <row r="27012" spans="3:3">
      <c r="C27012" s="13">
        <f t="shared" ca="1" si="1206"/>
        <v>2008.0693028124269</v>
      </c>
    </row>
    <row r="27013" spans="3:3">
      <c r="C27013" s="13">
        <f t="shared" ca="1" si="1206"/>
        <v>2011.9275249499992</v>
      </c>
    </row>
    <row r="27014" spans="3:3">
      <c r="C27014" s="13">
        <f t="shared" ca="1" si="1206"/>
        <v>1978.8506022319166</v>
      </c>
    </row>
    <row r="27015" spans="3:3">
      <c r="C27015" s="13">
        <f t="shared" ca="1" si="1206"/>
        <v>1990.9793314134613</v>
      </c>
    </row>
    <row r="27016" spans="3:3">
      <c r="C27016" s="13">
        <f t="shared" ca="1" si="1206"/>
        <v>1989.2342144493414</v>
      </c>
    </row>
    <row r="27017" spans="3:3">
      <c r="C27017" s="13">
        <f t="shared" ca="1" si="1206"/>
        <v>2009.8318452447854</v>
      </c>
    </row>
    <row r="27018" spans="3:3">
      <c r="C27018" s="13">
        <f t="shared" ca="1" si="1206"/>
        <v>1999.3184890133632</v>
      </c>
    </row>
    <row r="27019" spans="3:3">
      <c r="C27019" s="13">
        <f t="shared" ca="1" si="1206"/>
        <v>1997.9843067144589</v>
      </c>
    </row>
    <row r="27020" spans="3:3">
      <c r="C27020" s="13">
        <f t="shared" ca="1" si="1206"/>
        <v>1997.2261211183611</v>
      </c>
    </row>
    <row r="27021" spans="3:3">
      <c r="C27021" s="13">
        <f t="shared" ca="1" si="1206"/>
        <v>2019.0632309851769</v>
      </c>
    </row>
    <row r="27022" spans="3:3">
      <c r="C27022" s="13">
        <f t="shared" ca="1" si="1206"/>
        <v>2011.1295954414204</v>
      </c>
    </row>
    <row r="27023" spans="3:3">
      <c r="C27023" s="13">
        <f t="shared" ca="1" si="1206"/>
        <v>1986.9780829164051</v>
      </c>
    </row>
    <row r="27024" spans="3:3">
      <c r="C27024" s="13">
        <f t="shared" ca="1" si="1206"/>
        <v>1998.2842240872787</v>
      </c>
    </row>
    <row r="27025" spans="3:3">
      <c r="C27025" s="13">
        <f t="shared" ca="1" si="1206"/>
        <v>1988.3901273401948</v>
      </c>
    </row>
    <row r="27026" spans="3:3">
      <c r="C27026" s="13">
        <f t="shared" ca="1" si="1206"/>
        <v>1992.360271724968</v>
      </c>
    </row>
    <row r="27027" spans="3:3">
      <c r="C27027" s="13">
        <f t="shared" ca="1" si="1206"/>
        <v>2000.2930766099789</v>
      </c>
    </row>
    <row r="27028" spans="3:3">
      <c r="C27028" s="13">
        <f t="shared" ca="1" si="1206"/>
        <v>2005.054515728883</v>
      </c>
    </row>
    <row r="27029" spans="3:3">
      <c r="C27029" s="13">
        <f t="shared" ca="1" si="1206"/>
        <v>2019.8452649283602</v>
      </c>
    </row>
    <row r="27030" spans="3:3">
      <c r="C27030" s="13">
        <f t="shared" ca="1" si="1206"/>
        <v>2004.6824065174696</v>
      </c>
    </row>
    <row r="27031" spans="3:3">
      <c r="C27031" s="13">
        <f t="shared" ca="1" si="1206"/>
        <v>2013.3158540067056</v>
      </c>
    </row>
    <row r="27032" spans="3:3">
      <c r="C27032" s="13">
        <f t="shared" ref="C27032:C27095" ca="1" si="1207">NORMINV(RAND(),$D$3,$G$3)</f>
        <v>1999.677163903616</v>
      </c>
    </row>
    <row r="27033" spans="3:3">
      <c r="C27033" s="13">
        <f t="shared" ca="1" si="1207"/>
        <v>1985.5578735054219</v>
      </c>
    </row>
    <row r="27034" spans="3:3">
      <c r="C27034" s="13">
        <f t="shared" ca="1" si="1207"/>
        <v>1984.0631192517842</v>
      </c>
    </row>
    <row r="27035" spans="3:3">
      <c r="C27035" s="13">
        <f t="shared" ca="1" si="1207"/>
        <v>2000.6492968678688</v>
      </c>
    </row>
    <row r="27036" spans="3:3">
      <c r="C27036" s="13">
        <f t="shared" ca="1" si="1207"/>
        <v>1992.7338748871318</v>
      </c>
    </row>
    <row r="27037" spans="3:3">
      <c r="C27037" s="13">
        <f t="shared" ca="1" si="1207"/>
        <v>2003.6157452115676</v>
      </c>
    </row>
    <row r="27038" spans="3:3">
      <c r="C27038" s="13">
        <f t="shared" ca="1" si="1207"/>
        <v>1980.226689289231</v>
      </c>
    </row>
    <row r="27039" spans="3:3">
      <c r="C27039" s="13">
        <f t="shared" ca="1" si="1207"/>
        <v>2014.7285317246567</v>
      </c>
    </row>
    <row r="27040" spans="3:3">
      <c r="C27040" s="13">
        <f t="shared" ca="1" si="1207"/>
        <v>1987.7105975235738</v>
      </c>
    </row>
    <row r="27041" spans="3:3">
      <c r="C27041" s="13">
        <f t="shared" ca="1" si="1207"/>
        <v>2007.8581488029613</v>
      </c>
    </row>
    <row r="27042" spans="3:3">
      <c r="C27042" s="13">
        <f t="shared" ca="1" si="1207"/>
        <v>1991.1469915484902</v>
      </c>
    </row>
    <row r="27043" spans="3:3">
      <c r="C27043" s="13">
        <f t="shared" ca="1" si="1207"/>
        <v>2014.3066528826309</v>
      </c>
    </row>
    <row r="27044" spans="3:3">
      <c r="C27044" s="13">
        <f t="shared" ca="1" si="1207"/>
        <v>1988.6495326799738</v>
      </c>
    </row>
    <row r="27045" spans="3:3">
      <c r="C27045" s="13">
        <f t="shared" ca="1" si="1207"/>
        <v>1986.4769430963811</v>
      </c>
    </row>
    <row r="27046" spans="3:3">
      <c r="C27046" s="13">
        <f t="shared" ca="1" si="1207"/>
        <v>2003.4252034705482</v>
      </c>
    </row>
    <row r="27047" spans="3:3">
      <c r="C27047" s="13">
        <f t="shared" ca="1" si="1207"/>
        <v>1994.7930799496273</v>
      </c>
    </row>
    <row r="27048" spans="3:3">
      <c r="C27048" s="13">
        <f t="shared" ca="1" si="1207"/>
        <v>2008.694404381278</v>
      </c>
    </row>
    <row r="27049" spans="3:3">
      <c r="C27049" s="13">
        <f t="shared" ca="1" si="1207"/>
        <v>1993.2473099950789</v>
      </c>
    </row>
    <row r="27050" spans="3:3">
      <c r="C27050" s="13">
        <f t="shared" ca="1" si="1207"/>
        <v>1996.0998299982696</v>
      </c>
    </row>
    <row r="27051" spans="3:3">
      <c r="C27051" s="13">
        <f t="shared" ca="1" si="1207"/>
        <v>2009.9502834765669</v>
      </c>
    </row>
    <row r="27052" spans="3:3">
      <c r="C27052" s="13">
        <f t="shared" ca="1" si="1207"/>
        <v>1992.9860249787989</v>
      </c>
    </row>
    <row r="27053" spans="3:3">
      <c r="C27053" s="13">
        <f t="shared" ca="1" si="1207"/>
        <v>1999.9246857192063</v>
      </c>
    </row>
    <row r="27054" spans="3:3">
      <c r="C27054" s="13">
        <f t="shared" ca="1" si="1207"/>
        <v>2016.9695645853712</v>
      </c>
    </row>
    <row r="27055" spans="3:3">
      <c r="C27055" s="13">
        <f t="shared" ca="1" si="1207"/>
        <v>1994.3156216781153</v>
      </c>
    </row>
    <row r="27056" spans="3:3">
      <c r="C27056" s="13">
        <f t="shared" ca="1" si="1207"/>
        <v>1999.7515110243257</v>
      </c>
    </row>
    <row r="27057" spans="3:3">
      <c r="C27057" s="13">
        <f t="shared" ca="1" si="1207"/>
        <v>2001.9359811740446</v>
      </c>
    </row>
    <row r="27058" spans="3:3">
      <c r="C27058" s="13">
        <f t="shared" ca="1" si="1207"/>
        <v>1990.772549759708</v>
      </c>
    </row>
    <row r="27059" spans="3:3">
      <c r="C27059" s="13">
        <f t="shared" ca="1" si="1207"/>
        <v>1991.8618513884496</v>
      </c>
    </row>
    <row r="27060" spans="3:3">
      <c r="C27060" s="13">
        <f t="shared" ca="1" si="1207"/>
        <v>2012.8846179178227</v>
      </c>
    </row>
    <row r="27061" spans="3:3">
      <c r="C27061" s="13">
        <f t="shared" ca="1" si="1207"/>
        <v>1998.4359417403541</v>
      </c>
    </row>
    <row r="27062" spans="3:3">
      <c r="C27062" s="13">
        <f t="shared" ca="1" si="1207"/>
        <v>1988.6020308694347</v>
      </c>
    </row>
    <row r="27063" spans="3:3">
      <c r="C27063" s="13">
        <f t="shared" ca="1" si="1207"/>
        <v>1989.3447042220628</v>
      </c>
    </row>
    <row r="27064" spans="3:3">
      <c r="C27064" s="13">
        <f t="shared" ca="1" si="1207"/>
        <v>1997.7734829501333</v>
      </c>
    </row>
    <row r="27065" spans="3:3">
      <c r="C27065" s="13">
        <f t="shared" ca="1" si="1207"/>
        <v>1992.5599021066764</v>
      </c>
    </row>
    <row r="27066" spans="3:3">
      <c r="C27066" s="13">
        <f t="shared" ca="1" si="1207"/>
        <v>1978.9628412529476</v>
      </c>
    </row>
    <row r="27067" spans="3:3">
      <c r="C27067" s="13">
        <f t="shared" ca="1" si="1207"/>
        <v>2003.7119017807504</v>
      </c>
    </row>
    <row r="27068" spans="3:3">
      <c r="C27068" s="13">
        <f t="shared" ca="1" si="1207"/>
        <v>2025.493811373155</v>
      </c>
    </row>
    <row r="27069" spans="3:3">
      <c r="C27069" s="13">
        <f t="shared" ca="1" si="1207"/>
        <v>1991.3492920950753</v>
      </c>
    </row>
    <row r="27070" spans="3:3">
      <c r="C27070" s="13">
        <f t="shared" ca="1" si="1207"/>
        <v>2012.574580593634</v>
      </c>
    </row>
    <row r="27071" spans="3:3">
      <c r="C27071" s="13">
        <f t="shared" ca="1" si="1207"/>
        <v>2007.8553981781201</v>
      </c>
    </row>
    <row r="27072" spans="3:3">
      <c r="C27072" s="13">
        <f t="shared" ca="1" si="1207"/>
        <v>2008.7930673104097</v>
      </c>
    </row>
    <row r="27073" spans="3:3">
      <c r="C27073" s="13">
        <f t="shared" ca="1" si="1207"/>
        <v>2012.7461557813122</v>
      </c>
    </row>
    <row r="27074" spans="3:3">
      <c r="C27074" s="13">
        <f t="shared" ca="1" si="1207"/>
        <v>2007.9201858923736</v>
      </c>
    </row>
    <row r="27075" spans="3:3">
      <c r="C27075" s="13">
        <f t="shared" ca="1" si="1207"/>
        <v>1982.5896661096638</v>
      </c>
    </row>
    <row r="27076" spans="3:3">
      <c r="C27076" s="13">
        <f t="shared" ca="1" si="1207"/>
        <v>1987.6883407729351</v>
      </c>
    </row>
    <row r="27077" spans="3:3">
      <c r="C27077" s="13">
        <f t="shared" ca="1" si="1207"/>
        <v>1999.4011922405332</v>
      </c>
    </row>
    <row r="27078" spans="3:3">
      <c r="C27078" s="13">
        <f t="shared" ca="1" si="1207"/>
        <v>2005.6326584065578</v>
      </c>
    </row>
    <row r="27079" spans="3:3">
      <c r="C27079" s="13">
        <f t="shared" ca="1" si="1207"/>
        <v>2003.7462173883591</v>
      </c>
    </row>
    <row r="27080" spans="3:3">
      <c r="C27080" s="13">
        <f t="shared" ca="1" si="1207"/>
        <v>2001.2954775369924</v>
      </c>
    </row>
    <row r="27081" spans="3:3">
      <c r="C27081" s="13">
        <f t="shared" ca="1" si="1207"/>
        <v>2006.4128226421244</v>
      </c>
    </row>
    <row r="27082" spans="3:3">
      <c r="C27082" s="13">
        <f t="shared" ca="1" si="1207"/>
        <v>1995.9364017493697</v>
      </c>
    </row>
    <row r="27083" spans="3:3">
      <c r="C27083" s="13">
        <f t="shared" ca="1" si="1207"/>
        <v>1996.4214327398931</v>
      </c>
    </row>
    <row r="27084" spans="3:3">
      <c r="C27084" s="13">
        <f t="shared" ca="1" si="1207"/>
        <v>2025.4570023046765</v>
      </c>
    </row>
    <row r="27085" spans="3:3">
      <c r="C27085" s="13">
        <f t="shared" ca="1" si="1207"/>
        <v>1994.0083545348159</v>
      </c>
    </row>
    <row r="27086" spans="3:3">
      <c r="C27086" s="13">
        <f t="shared" ca="1" si="1207"/>
        <v>2002.0860094033428</v>
      </c>
    </row>
    <row r="27087" spans="3:3">
      <c r="C27087" s="13">
        <f t="shared" ca="1" si="1207"/>
        <v>2004.3905331990491</v>
      </c>
    </row>
    <row r="27088" spans="3:3">
      <c r="C27088" s="13">
        <f t="shared" ca="1" si="1207"/>
        <v>2016.8636004304665</v>
      </c>
    </row>
    <row r="27089" spans="3:3">
      <c r="C27089" s="13">
        <f t="shared" ca="1" si="1207"/>
        <v>2005.5977972781989</v>
      </c>
    </row>
    <row r="27090" spans="3:3">
      <c r="C27090" s="13">
        <f t="shared" ca="1" si="1207"/>
        <v>2021.9138800748692</v>
      </c>
    </row>
    <row r="27091" spans="3:3">
      <c r="C27091" s="13">
        <f t="shared" ca="1" si="1207"/>
        <v>1995.8897577830612</v>
      </c>
    </row>
    <row r="27092" spans="3:3">
      <c r="C27092" s="13">
        <f t="shared" ca="1" si="1207"/>
        <v>1999.9516628977572</v>
      </c>
    </row>
    <row r="27093" spans="3:3">
      <c r="C27093" s="13">
        <f t="shared" ca="1" si="1207"/>
        <v>1993.5836881525322</v>
      </c>
    </row>
    <row r="27094" spans="3:3">
      <c r="C27094" s="13">
        <f t="shared" ca="1" si="1207"/>
        <v>1980.1178320321221</v>
      </c>
    </row>
    <row r="27095" spans="3:3">
      <c r="C27095" s="13">
        <f t="shared" ca="1" si="1207"/>
        <v>1982.1319733038251</v>
      </c>
    </row>
    <row r="27096" spans="3:3">
      <c r="C27096" s="13">
        <f t="shared" ref="C27096:C27159" ca="1" si="1208">NORMINV(RAND(),$D$3,$G$3)</f>
        <v>1997.1945084035717</v>
      </c>
    </row>
    <row r="27097" spans="3:3">
      <c r="C27097" s="13">
        <f t="shared" ca="1" si="1208"/>
        <v>2015.9067963561608</v>
      </c>
    </row>
    <row r="27098" spans="3:3">
      <c r="C27098" s="13">
        <f t="shared" ca="1" si="1208"/>
        <v>2002.0496871176369</v>
      </c>
    </row>
    <row r="27099" spans="3:3">
      <c r="C27099" s="13">
        <f t="shared" ca="1" si="1208"/>
        <v>2014.8589419802972</v>
      </c>
    </row>
    <row r="27100" spans="3:3">
      <c r="C27100" s="13">
        <f t="shared" ca="1" si="1208"/>
        <v>2009.0486500033214</v>
      </c>
    </row>
    <row r="27101" spans="3:3">
      <c r="C27101" s="13">
        <f t="shared" ca="1" si="1208"/>
        <v>2006.9999579506648</v>
      </c>
    </row>
    <row r="27102" spans="3:3">
      <c r="C27102" s="13">
        <f t="shared" ca="1" si="1208"/>
        <v>1969.6825092199642</v>
      </c>
    </row>
    <row r="27103" spans="3:3">
      <c r="C27103" s="13">
        <f t="shared" ca="1" si="1208"/>
        <v>1986.4678181641875</v>
      </c>
    </row>
    <row r="27104" spans="3:3">
      <c r="C27104" s="13">
        <f t="shared" ca="1" si="1208"/>
        <v>1999.2168026133254</v>
      </c>
    </row>
    <row r="27105" spans="3:3">
      <c r="C27105" s="13">
        <f t="shared" ca="1" si="1208"/>
        <v>1994.7162398853868</v>
      </c>
    </row>
    <row r="27106" spans="3:3">
      <c r="C27106" s="13">
        <f t="shared" ca="1" si="1208"/>
        <v>2008.3640694969995</v>
      </c>
    </row>
    <row r="27107" spans="3:3">
      <c r="C27107" s="13">
        <f t="shared" ca="1" si="1208"/>
        <v>2004.7956847806029</v>
      </c>
    </row>
    <row r="27108" spans="3:3">
      <c r="C27108" s="13">
        <f t="shared" ca="1" si="1208"/>
        <v>1990.2990744383305</v>
      </c>
    </row>
    <row r="27109" spans="3:3">
      <c r="C27109" s="13">
        <f t="shared" ca="1" si="1208"/>
        <v>2009.203618657187</v>
      </c>
    </row>
    <row r="27110" spans="3:3">
      <c r="C27110" s="13">
        <f t="shared" ca="1" si="1208"/>
        <v>1980.9130472126492</v>
      </c>
    </row>
    <row r="27111" spans="3:3">
      <c r="C27111" s="13">
        <f t="shared" ca="1" si="1208"/>
        <v>1988.9755049578555</v>
      </c>
    </row>
    <row r="27112" spans="3:3">
      <c r="C27112" s="13">
        <f t="shared" ca="1" si="1208"/>
        <v>1999.6700353889935</v>
      </c>
    </row>
    <row r="27113" spans="3:3">
      <c r="C27113" s="13">
        <f t="shared" ca="1" si="1208"/>
        <v>2006.4500494212111</v>
      </c>
    </row>
    <row r="27114" spans="3:3">
      <c r="C27114" s="13">
        <f t="shared" ca="1" si="1208"/>
        <v>1981.7852908493278</v>
      </c>
    </row>
    <row r="27115" spans="3:3">
      <c r="C27115" s="13">
        <f t="shared" ca="1" si="1208"/>
        <v>2004.7783919617461</v>
      </c>
    </row>
    <row r="27116" spans="3:3">
      <c r="C27116" s="13">
        <f t="shared" ca="1" si="1208"/>
        <v>1989.181524259332</v>
      </c>
    </row>
    <row r="27117" spans="3:3">
      <c r="C27117" s="13">
        <f t="shared" ca="1" si="1208"/>
        <v>2027.2941721003215</v>
      </c>
    </row>
    <row r="27118" spans="3:3">
      <c r="C27118" s="13">
        <f t="shared" ca="1" si="1208"/>
        <v>2001.813425427765</v>
      </c>
    </row>
    <row r="27119" spans="3:3">
      <c r="C27119" s="13">
        <f t="shared" ca="1" si="1208"/>
        <v>1984.1709634204715</v>
      </c>
    </row>
    <row r="27120" spans="3:3">
      <c r="C27120" s="13">
        <f t="shared" ca="1" si="1208"/>
        <v>2018.560499910792</v>
      </c>
    </row>
    <row r="27121" spans="3:3">
      <c r="C27121" s="13">
        <f t="shared" ca="1" si="1208"/>
        <v>1978.4061541115373</v>
      </c>
    </row>
    <row r="27122" spans="3:3">
      <c r="C27122" s="13">
        <f t="shared" ca="1" si="1208"/>
        <v>2027.7268406473697</v>
      </c>
    </row>
    <row r="27123" spans="3:3">
      <c r="C27123" s="13">
        <f t="shared" ca="1" si="1208"/>
        <v>2015.587605560291</v>
      </c>
    </row>
    <row r="27124" spans="3:3">
      <c r="C27124" s="13">
        <f t="shared" ca="1" si="1208"/>
        <v>2000.4171722350627</v>
      </c>
    </row>
    <row r="27125" spans="3:3">
      <c r="C27125" s="13">
        <f t="shared" ca="1" si="1208"/>
        <v>2008.2145616054186</v>
      </c>
    </row>
    <row r="27126" spans="3:3">
      <c r="C27126" s="13">
        <f t="shared" ca="1" si="1208"/>
        <v>2015.9992133163307</v>
      </c>
    </row>
    <row r="27127" spans="3:3">
      <c r="C27127" s="13">
        <f t="shared" ca="1" si="1208"/>
        <v>2003.0375549077712</v>
      </c>
    </row>
    <row r="27128" spans="3:3">
      <c r="C27128" s="13">
        <f t="shared" ca="1" si="1208"/>
        <v>1989.8497626188853</v>
      </c>
    </row>
    <row r="27129" spans="3:3">
      <c r="C27129" s="13">
        <f t="shared" ca="1" si="1208"/>
        <v>2006.6390882253404</v>
      </c>
    </row>
    <row r="27130" spans="3:3">
      <c r="C27130" s="13">
        <f t="shared" ca="1" si="1208"/>
        <v>2020.8966106848507</v>
      </c>
    </row>
    <row r="27131" spans="3:3">
      <c r="C27131" s="13">
        <f t="shared" ca="1" si="1208"/>
        <v>2006.6189725928637</v>
      </c>
    </row>
    <row r="27132" spans="3:3">
      <c r="C27132" s="13">
        <f t="shared" ca="1" si="1208"/>
        <v>2001.1736289704645</v>
      </c>
    </row>
    <row r="27133" spans="3:3">
      <c r="C27133" s="13">
        <f t="shared" ca="1" si="1208"/>
        <v>1984.3573794964011</v>
      </c>
    </row>
    <row r="27134" spans="3:3">
      <c r="C27134" s="13">
        <f t="shared" ca="1" si="1208"/>
        <v>1996.3346670084402</v>
      </c>
    </row>
    <row r="27135" spans="3:3">
      <c r="C27135" s="13">
        <f t="shared" ca="1" si="1208"/>
        <v>2004.8540933973632</v>
      </c>
    </row>
    <row r="27136" spans="3:3">
      <c r="C27136" s="13">
        <f t="shared" ca="1" si="1208"/>
        <v>1993.9447989927864</v>
      </c>
    </row>
    <row r="27137" spans="3:3">
      <c r="C27137" s="13">
        <f t="shared" ca="1" si="1208"/>
        <v>1992.1118357301027</v>
      </c>
    </row>
    <row r="27138" spans="3:3">
      <c r="C27138" s="13">
        <f t="shared" ca="1" si="1208"/>
        <v>1994.5474844751463</v>
      </c>
    </row>
    <row r="27139" spans="3:3">
      <c r="C27139" s="13">
        <f t="shared" ca="1" si="1208"/>
        <v>2005.5895491072724</v>
      </c>
    </row>
    <row r="27140" spans="3:3">
      <c r="C27140" s="13">
        <f t="shared" ca="1" si="1208"/>
        <v>2009.3202365880213</v>
      </c>
    </row>
    <row r="27141" spans="3:3">
      <c r="C27141" s="13">
        <f t="shared" ca="1" si="1208"/>
        <v>1970.81586530923</v>
      </c>
    </row>
    <row r="27142" spans="3:3">
      <c r="C27142" s="13">
        <f t="shared" ca="1" si="1208"/>
        <v>2000.149962221881</v>
      </c>
    </row>
    <row r="27143" spans="3:3">
      <c r="C27143" s="13">
        <f t="shared" ca="1" si="1208"/>
        <v>2003.0947443417181</v>
      </c>
    </row>
    <row r="27144" spans="3:3">
      <c r="C27144" s="13">
        <f t="shared" ca="1" si="1208"/>
        <v>1999.3806793726872</v>
      </c>
    </row>
    <row r="27145" spans="3:3">
      <c r="C27145" s="13">
        <f t="shared" ca="1" si="1208"/>
        <v>1998.1210879143514</v>
      </c>
    </row>
    <row r="27146" spans="3:3">
      <c r="C27146" s="13">
        <f t="shared" ca="1" si="1208"/>
        <v>2001.0395765659364</v>
      </c>
    </row>
    <row r="27147" spans="3:3">
      <c r="C27147" s="13">
        <f t="shared" ca="1" si="1208"/>
        <v>1991.6333971948463</v>
      </c>
    </row>
    <row r="27148" spans="3:3">
      <c r="C27148" s="13">
        <f t="shared" ca="1" si="1208"/>
        <v>1990.3094032411141</v>
      </c>
    </row>
    <row r="27149" spans="3:3">
      <c r="C27149" s="13">
        <f t="shared" ca="1" si="1208"/>
        <v>2007.3602406206674</v>
      </c>
    </row>
    <row r="27150" spans="3:3">
      <c r="C27150" s="13">
        <f t="shared" ca="1" si="1208"/>
        <v>1976.7884080738356</v>
      </c>
    </row>
    <row r="27151" spans="3:3">
      <c r="C27151" s="13">
        <f t="shared" ca="1" si="1208"/>
        <v>2017.3217053247452</v>
      </c>
    </row>
    <row r="27152" spans="3:3">
      <c r="C27152" s="13">
        <f t="shared" ca="1" si="1208"/>
        <v>2015.8035248811516</v>
      </c>
    </row>
    <row r="27153" spans="3:3">
      <c r="C27153" s="13">
        <f t="shared" ca="1" si="1208"/>
        <v>2011.2658700929337</v>
      </c>
    </row>
    <row r="27154" spans="3:3">
      <c r="C27154" s="13">
        <f t="shared" ca="1" si="1208"/>
        <v>1997.8777226595371</v>
      </c>
    </row>
    <row r="27155" spans="3:3">
      <c r="C27155" s="13">
        <f t="shared" ca="1" si="1208"/>
        <v>2001.5070611712474</v>
      </c>
    </row>
    <row r="27156" spans="3:3">
      <c r="C27156" s="13">
        <f t="shared" ca="1" si="1208"/>
        <v>1993.3193503053917</v>
      </c>
    </row>
    <row r="27157" spans="3:3">
      <c r="C27157" s="13">
        <f t="shared" ca="1" si="1208"/>
        <v>1996.4550795395478</v>
      </c>
    </row>
    <row r="27158" spans="3:3">
      <c r="C27158" s="13">
        <f t="shared" ca="1" si="1208"/>
        <v>2003.6278155997684</v>
      </c>
    </row>
    <row r="27159" spans="3:3">
      <c r="C27159" s="13">
        <f t="shared" ca="1" si="1208"/>
        <v>2007.9911111159813</v>
      </c>
    </row>
    <row r="27160" spans="3:3">
      <c r="C27160" s="13">
        <f t="shared" ref="C27160:C27223" ca="1" si="1209">NORMINV(RAND(),$D$3,$G$3)</f>
        <v>1998.3967485786084</v>
      </c>
    </row>
    <row r="27161" spans="3:3">
      <c r="C27161" s="13">
        <f t="shared" ca="1" si="1209"/>
        <v>2016.403066448667</v>
      </c>
    </row>
    <row r="27162" spans="3:3">
      <c r="C27162" s="13">
        <f t="shared" ca="1" si="1209"/>
        <v>2011.1403884639703</v>
      </c>
    </row>
    <row r="27163" spans="3:3">
      <c r="C27163" s="13">
        <f t="shared" ca="1" si="1209"/>
        <v>1989.2529858840687</v>
      </c>
    </row>
    <row r="27164" spans="3:3">
      <c r="C27164" s="13">
        <f t="shared" ca="1" si="1209"/>
        <v>1993.6834225598946</v>
      </c>
    </row>
    <row r="27165" spans="3:3">
      <c r="C27165" s="13">
        <f t="shared" ca="1" si="1209"/>
        <v>2003.6288442865407</v>
      </c>
    </row>
    <row r="27166" spans="3:3">
      <c r="C27166" s="13">
        <f t="shared" ca="1" si="1209"/>
        <v>2006.6957501125135</v>
      </c>
    </row>
    <row r="27167" spans="3:3">
      <c r="C27167" s="13">
        <f t="shared" ca="1" si="1209"/>
        <v>2002.9205375203392</v>
      </c>
    </row>
    <row r="27168" spans="3:3">
      <c r="C27168" s="13">
        <f t="shared" ca="1" si="1209"/>
        <v>1992.4044132735473</v>
      </c>
    </row>
    <row r="27169" spans="3:3">
      <c r="C27169" s="13">
        <f t="shared" ca="1" si="1209"/>
        <v>2009.6252744061148</v>
      </c>
    </row>
    <row r="27170" spans="3:3">
      <c r="C27170" s="13">
        <f t="shared" ca="1" si="1209"/>
        <v>2008.4482891524415</v>
      </c>
    </row>
    <row r="27171" spans="3:3">
      <c r="C27171" s="13">
        <f t="shared" ca="1" si="1209"/>
        <v>1987.6273987884974</v>
      </c>
    </row>
    <row r="27172" spans="3:3">
      <c r="C27172" s="13">
        <f t="shared" ca="1" si="1209"/>
        <v>1995.5396392838879</v>
      </c>
    </row>
    <row r="27173" spans="3:3">
      <c r="C27173" s="13">
        <f t="shared" ca="1" si="1209"/>
        <v>1992.6106674047433</v>
      </c>
    </row>
    <row r="27174" spans="3:3">
      <c r="C27174" s="13">
        <f t="shared" ca="1" si="1209"/>
        <v>2002.41106412452</v>
      </c>
    </row>
    <row r="27175" spans="3:3">
      <c r="C27175" s="13">
        <f t="shared" ca="1" si="1209"/>
        <v>2002.25626768501</v>
      </c>
    </row>
    <row r="27176" spans="3:3">
      <c r="C27176" s="13">
        <f t="shared" ca="1" si="1209"/>
        <v>2003.5816572721183</v>
      </c>
    </row>
    <row r="27177" spans="3:3">
      <c r="C27177" s="13">
        <f t="shared" ca="1" si="1209"/>
        <v>1996.7646173634705</v>
      </c>
    </row>
    <row r="27178" spans="3:3">
      <c r="C27178" s="13">
        <f t="shared" ca="1" si="1209"/>
        <v>1993.0596413231415</v>
      </c>
    </row>
    <row r="27179" spans="3:3">
      <c r="C27179" s="13">
        <f t="shared" ca="1" si="1209"/>
        <v>1967.0453460134377</v>
      </c>
    </row>
    <row r="27180" spans="3:3">
      <c r="C27180" s="13">
        <f t="shared" ca="1" si="1209"/>
        <v>1983.5597437226454</v>
      </c>
    </row>
    <row r="27181" spans="3:3">
      <c r="C27181" s="13">
        <f t="shared" ca="1" si="1209"/>
        <v>1993.1193792454985</v>
      </c>
    </row>
    <row r="27182" spans="3:3">
      <c r="C27182" s="13">
        <f t="shared" ca="1" si="1209"/>
        <v>2005.9483462727248</v>
      </c>
    </row>
    <row r="27183" spans="3:3">
      <c r="C27183" s="13">
        <f t="shared" ca="1" si="1209"/>
        <v>2009.7064954253124</v>
      </c>
    </row>
    <row r="27184" spans="3:3">
      <c r="C27184" s="13">
        <f t="shared" ca="1" si="1209"/>
        <v>1982.4188355679789</v>
      </c>
    </row>
    <row r="27185" spans="3:3">
      <c r="C27185" s="13">
        <f t="shared" ca="1" si="1209"/>
        <v>2027.8288535580741</v>
      </c>
    </row>
    <row r="27186" spans="3:3">
      <c r="C27186" s="13">
        <f t="shared" ca="1" si="1209"/>
        <v>2013.1033925674585</v>
      </c>
    </row>
    <row r="27187" spans="3:3">
      <c r="C27187" s="13">
        <f t="shared" ca="1" si="1209"/>
        <v>2006.6486568535677</v>
      </c>
    </row>
    <row r="27188" spans="3:3">
      <c r="C27188" s="13">
        <f t="shared" ca="1" si="1209"/>
        <v>2014.9926866609701</v>
      </c>
    </row>
    <row r="27189" spans="3:3">
      <c r="C27189" s="13">
        <f t="shared" ca="1" si="1209"/>
        <v>1997.4579874148499</v>
      </c>
    </row>
    <row r="27190" spans="3:3">
      <c r="C27190" s="13">
        <f t="shared" ca="1" si="1209"/>
        <v>2010.0200641109966</v>
      </c>
    </row>
    <row r="27191" spans="3:3">
      <c r="C27191" s="13">
        <f t="shared" ca="1" si="1209"/>
        <v>1986.3233373154847</v>
      </c>
    </row>
    <row r="27192" spans="3:3">
      <c r="C27192" s="13">
        <f t="shared" ca="1" si="1209"/>
        <v>1993.1081626217187</v>
      </c>
    </row>
    <row r="27193" spans="3:3">
      <c r="C27193" s="13">
        <f t="shared" ca="1" si="1209"/>
        <v>2010.4715609603618</v>
      </c>
    </row>
    <row r="27194" spans="3:3">
      <c r="C27194" s="13">
        <f t="shared" ca="1" si="1209"/>
        <v>1976.1771178619144</v>
      </c>
    </row>
    <row r="27195" spans="3:3">
      <c r="C27195" s="13">
        <f t="shared" ca="1" si="1209"/>
        <v>1992.2160339275813</v>
      </c>
    </row>
    <row r="27196" spans="3:3">
      <c r="C27196" s="13">
        <f t="shared" ca="1" si="1209"/>
        <v>1995.2864491270007</v>
      </c>
    </row>
    <row r="27197" spans="3:3">
      <c r="C27197" s="13">
        <f t="shared" ca="1" si="1209"/>
        <v>1984.7102555315407</v>
      </c>
    </row>
    <row r="27198" spans="3:3">
      <c r="C27198" s="13">
        <f t="shared" ca="1" si="1209"/>
        <v>1987.8604557211381</v>
      </c>
    </row>
    <row r="27199" spans="3:3">
      <c r="C27199" s="13">
        <f t="shared" ca="1" si="1209"/>
        <v>1980.1608235764641</v>
      </c>
    </row>
    <row r="27200" spans="3:3">
      <c r="C27200" s="13">
        <f t="shared" ca="1" si="1209"/>
        <v>1998.1492217019654</v>
      </c>
    </row>
    <row r="27201" spans="3:3">
      <c r="C27201" s="13">
        <f t="shared" ca="1" si="1209"/>
        <v>1997.4471278264716</v>
      </c>
    </row>
    <row r="27202" spans="3:3">
      <c r="C27202" s="13">
        <f t="shared" ca="1" si="1209"/>
        <v>1986.1983914867931</v>
      </c>
    </row>
    <row r="27203" spans="3:3">
      <c r="C27203" s="13">
        <f t="shared" ca="1" si="1209"/>
        <v>1999.4865848464997</v>
      </c>
    </row>
    <row r="27204" spans="3:3">
      <c r="C27204" s="13">
        <f t="shared" ca="1" si="1209"/>
        <v>1998.2767637665418</v>
      </c>
    </row>
    <row r="27205" spans="3:3">
      <c r="C27205" s="13">
        <f t="shared" ca="1" si="1209"/>
        <v>2004.0253186166096</v>
      </c>
    </row>
    <row r="27206" spans="3:3">
      <c r="C27206" s="13">
        <f t="shared" ca="1" si="1209"/>
        <v>1999.8522666439349</v>
      </c>
    </row>
    <row r="27207" spans="3:3">
      <c r="C27207" s="13">
        <f t="shared" ca="1" si="1209"/>
        <v>1997.4993052296793</v>
      </c>
    </row>
    <row r="27208" spans="3:3">
      <c r="C27208" s="13">
        <f t="shared" ca="1" si="1209"/>
        <v>1989.3180023336608</v>
      </c>
    </row>
    <row r="27209" spans="3:3">
      <c r="C27209" s="13">
        <f t="shared" ca="1" si="1209"/>
        <v>2003.1443197047045</v>
      </c>
    </row>
    <row r="27210" spans="3:3">
      <c r="C27210" s="13">
        <f t="shared" ca="1" si="1209"/>
        <v>1977.956545019844</v>
      </c>
    </row>
    <row r="27211" spans="3:3">
      <c r="C27211" s="13">
        <f t="shared" ca="1" si="1209"/>
        <v>1995.9572117891116</v>
      </c>
    </row>
    <row r="27212" spans="3:3">
      <c r="C27212" s="13">
        <f t="shared" ca="1" si="1209"/>
        <v>2029.2427756477241</v>
      </c>
    </row>
    <row r="27213" spans="3:3">
      <c r="C27213" s="13">
        <f t="shared" ca="1" si="1209"/>
        <v>2004.2993315883643</v>
      </c>
    </row>
    <row r="27214" spans="3:3">
      <c r="C27214" s="13">
        <f t="shared" ca="1" si="1209"/>
        <v>1997.0532514068391</v>
      </c>
    </row>
    <row r="27215" spans="3:3">
      <c r="C27215" s="13">
        <f t="shared" ca="1" si="1209"/>
        <v>1999.0398467382211</v>
      </c>
    </row>
    <row r="27216" spans="3:3">
      <c r="C27216" s="13">
        <f t="shared" ca="1" si="1209"/>
        <v>2002.6525229363367</v>
      </c>
    </row>
    <row r="27217" spans="3:3">
      <c r="C27217" s="13">
        <f t="shared" ca="1" si="1209"/>
        <v>2012.6440344528521</v>
      </c>
    </row>
    <row r="27218" spans="3:3">
      <c r="C27218" s="13">
        <f t="shared" ca="1" si="1209"/>
        <v>1985.2261716253122</v>
      </c>
    </row>
    <row r="27219" spans="3:3">
      <c r="C27219" s="13">
        <f t="shared" ca="1" si="1209"/>
        <v>2001.5653391267952</v>
      </c>
    </row>
    <row r="27220" spans="3:3">
      <c r="C27220" s="13">
        <f t="shared" ca="1" si="1209"/>
        <v>1994.7909396531536</v>
      </c>
    </row>
    <row r="27221" spans="3:3">
      <c r="C27221" s="13">
        <f t="shared" ca="1" si="1209"/>
        <v>1996.8967568541457</v>
      </c>
    </row>
    <row r="27222" spans="3:3">
      <c r="C27222" s="13">
        <f t="shared" ca="1" si="1209"/>
        <v>1985.1212729571846</v>
      </c>
    </row>
    <row r="27223" spans="3:3">
      <c r="C27223" s="13">
        <f t="shared" ca="1" si="1209"/>
        <v>2028.0853092470375</v>
      </c>
    </row>
    <row r="27224" spans="3:3">
      <c r="C27224" s="13">
        <f t="shared" ref="C27224:C27287" ca="1" si="1210">NORMINV(RAND(),$D$3,$G$3)</f>
        <v>1995.385000663458</v>
      </c>
    </row>
    <row r="27225" spans="3:3">
      <c r="C27225" s="13">
        <f t="shared" ca="1" si="1210"/>
        <v>1998.9356269748357</v>
      </c>
    </row>
    <row r="27226" spans="3:3">
      <c r="C27226" s="13">
        <f t="shared" ca="1" si="1210"/>
        <v>2006.693699425914</v>
      </c>
    </row>
    <row r="27227" spans="3:3">
      <c r="C27227" s="13">
        <f t="shared" ca="1" si="1210"/>
        <v>1995.6896222117125</v>
      </c>
    </row>
    <row r="27228" spans="3:3">
      <c r="C27228" s="13">
        <f t="shared" ca="1" si="1210"/>
        <v>2001.6605741993676</v>
      </c>
    </row>
    <row r="27229" spans="3:3">
      <c r="C27229" s="13">
        <f t="shared" ca="1" si="1210"/>
        <v>2011.2242896614403</v>
      </c>
    </row>
    <row r="27230" spans="3:3">
      <c r="C27230" s="13">
        <f t="shared" ca="1" si="1210"/>
        <v>2013.5131908584167</v>
      </c>
    </row>
    <row r="27231" spans="3:3">
      <c r="C27231" s="13">
        <f t="shared" ca="1" si="1210"/>
        <v>2006.1063466788826</v>
      </c>
    </row>
    <row r="27232" spans="3:3">
      <c r="C27232" s="13">
        <f t="shared" ca="1" si="1210"/>
        <v>1978.5856404225824</v>
      </c>
    </row>
    <row r="27233" spans="3:3">
      <c r="C27233" s="13">
        <f t="shared" ca="1" si="1210"/>
        <v>1997.4550295788465</v>
      </c>
    </row>
    <row r="27234" spans="3:3">
      <c r="C27234" s="13">
        <f t="shared" ca="1" si="1210"/>
        <v>1996.5989877197335</v>
      </c>
    </row>
    <row r="27235" spans="3:3">
      <c r="C27235" s="13">
        <f t="shared" ca="1" si="1210"/>
        <v>1989.493573994888</v>
      </c>
    </row>
    <row r="27236" spans="3:3">
      <c r="C27236" s="13">
        <f t="shared" ca="1" si="1210"/>
        <v>1996.9551877948779</v>
      </c>
    </row>
    <row r="27237" spans="3:3">
      <c r="C27237" s="13">
        <f t="shared" ca="1" si="1210"/>
        <v>1997.5571635648112</v>
      </c>
    </row>
    <row r="27238" spans="3:3">
      <c r="C27238" s="13">
        <f t="shared" ca="1" si="1210"/>
        <v>1986.6088329741226</v>
      </c>
    </row>
    <row r="27239" spans="3:3">
      <c r="C27239" s="13">
        <f t="shared" ca="1" si="1210"/>
        <v>1984.6500175791641</v>
      </c>
    </row>
    <row r="27240" spans="3:3">
      <c r="C27240" s="13">
        <f t="shared" ca="1" si="1210"/>
        <v>2012.3223584066031</v>
      </c>
    </row>
    <row r="27241" spans="3:3">
      <c r="C27241" s="13">
        <f t="shared" ca="1" si="1210"/>
        <v>2008.46866157047</v>
      </c>
    </row>
    <row r="27242" spans="3:3">
      <c r="C27242" s="13">
        <f t="shared" ca="1" si="1210"/>
        <v>2012.045964843375</v>
      </c>
    </row>
    <row r="27243" spans="3:3">
      <c r="C27243" s="13">
        <f t="shared" ca="1" si="1210"/>
        <v>1993.6288666408811</v>
      </c>
    </row>
    <row r="27244" spans="3:3">
      <c r="C27244" s="13">
        <f t="shared" ca="1" si="1210"/>
        <v>2007.1527827839739</v>
      </c>
    </row>
    <row r="27245" spans="3:3">
      <c r="C27245" s="13">
        <f t="shared" ca="1" si="1210"/>
        <v>1987.795714539629</v>
      </c>
    </row>
    <row r="27246" spans="3:3">
      <c r="C27246" s="13">
        <f t="shared" ca="1" si="1210"/>
        <v>2005.1861260203341</v>
      </c>
    </row>
    <row r="27247" spans="3:3">
      <c r="C27247" s="13">
        <f t="shared" ca="1" si="1210"/>
        <v>2005.9062286298845</v>
      </c>
    </row>
    <row r="27248" spans="3:3">
      <c r="C27248" s="13">
        <f t="shared" ca="1" si="1210"/>
        <v>2009.4961548385829</v>
      </c>
    </row>
    <row r="27249" spans="3:3">
      <c r="C27249" s="13">
        <f t="shared" ca="1" si="1210"/>
        <v>2009.7526209118753</v>
      </c>
    </row>
    <row r="27250" spans="3:3">
      <c r="C27250" s="13">
        <f t="shared" ca="1" si="1210"/>
        <v>2000.2966185677462</v>
      </c>
    </row>
    <row r="27251" spans="3:3">
      <c r="C27251" s="13">
        <f t="shared" ca="1" si="1210"/>
        <v>1996.0911176177117</v>
      </c>
    </row>
    <row r="27252" spans="3:3">
      <c r="C27252" s="13">
        <f t="shared" ca="1" si="1210"/>
        <v>1997.9933211264081</v>
      </c>
    </row>
    <row r="27253" spans="3:3">
      <c r="C27253" s="13">
        <f t="shared" ca="1" si="1210"/>
        <v>1990.5794444924927</v>
      </c>
    </row>
    <row r="27254" spans="3:3">
      <c r="C27254" s="13">
        <f t="shared" ca="1" si="1210"/>
        <v>1996.1869124050081</v>
      </c>
    </row>
    <row r="27255" spans="3:3">
      <c r="C27255" s="13">
        <f t="shared" ca="1" si="1210"/>
        <v>2003.7789120078548</v>
      </c>
    </row>
    <row r="27256" spans="3:3">
      <c r="C27256" s="13">
        <f t="shared" ca="1" si="1210"/>
        <v>2037.0347171902602</v>
      </c>
    </row>
    <row r="27257" spans="3:3">
      <c r="C27257" s="13">
        <f t="shared" ca="1" si="1210"/>
        <v>1993.1772688907663</v>
      </c>
    </row>
    <row r="27258" spans="3:3">
      <c r="C27258" s="13">
        <f t="shared" ca="1" si="1210"/>
        <v>2016.645738706276</v>
      </c>
    </row>
    <row r="27259" spans="3:3">
      <c r="C27259" s="13">
        <f t="shared" ca="1" si="1210"/>
        <v>2013.019475441979</v>
      </c>
    </row>
    <row r="27260" spans="3:3">
      <c r="C27260" s="13">
        <f t="shared" ca="1" si="1210"/>
        <v>2009.2595975173667</v>
      </c>
    </row>
    <row r="27261" spans="3:3">
      <c r="C27261" s="13">
        <f t="shared" ca="1" si="1210"/>
        <v>1986.4115840117795</v>
      </c>
    </row>
    <row r="27262" spans="3:3">
      <c r="C27262" s="13">
        <f t="shared" ca="1" si="1210"/>
        <v>2006.4670731612334</v>
      </c>
    </row>
    <row r="27263" spans="3:3">
      <c r="C27263" s="13">
        <f t="shared" ca="1" si="1210"/>
        <v>2002.5025883914218</v>
      </c>
    </row>
    <row r="27264" spans="3:3">
      <c r="C27264" s="13">
        <f t="shared" ca="1" si="1210"/>
        <v>1987.7898308175224</v>
      </c>
    </row>
    <row r="27265" spans="3:3">
      <c r="C27265" s="13">
        <f t="shared" ca="1" si="1210"/>
        <v>2003.3699855237644</v>
      </c>
    </row>
    <row r="27266" spans="3:3">
      <c r="C27266" s="13">
        <f t="shared" ca="1" si="1210"/>
        <v>2004.964933835452</v>
      </c>
    </row>
    <row r="27267" spans="3:3">
      <c r="C27267" s="13">
        <f t="shared" ca="1" si="1210"/>
        <v>2003.9510574633218</v>
      </c>
    </row>
    <row r="27268" spans="3:3">
      <c r="C27268" s="13">
        <f t="shared" ca="1" si="1210"/>
        <v>1985.3543864364249</v>
      </c>
    </row>
    <row r="27269" spans="3:3">
      <c r="C27269" s="13">
        <f t="shared" ca="1" si="1210"/>
        <v>2014.8908229647368</v>
      </c>
    </row>
    <row r="27270" spans="3:3">
      <c r="C27270" s="13">
        <f t="shared" ca="1" si="1210"/>
        <v>1994.3131435232528</v>
      </c>
    </row>
    <row r="27271" spans="3:3">
      <c r="C27271" s="13">
        <f t="shared" ca="1" si="1210"/>
        <v>2004.1702564871018</v>
      </c>
    </row>
    <row r="27272" spans="3:3">
      <c r="C27272" s="13">
        <f t="shared" ca="1" si="1210"/>
        <v>1996.0914431803599</v>
      </c>
    </row>
    <row r="27273" spans="3:3">
      <c r="C27273" s="13">
        <f t="shared" ca="1" si="1210"/>
        <v>1995.5597546120855</v>
      </c>
    </row>
    <row r="27274" spans="3:3">
      <c r="C27274" s="13">
        <f t="shared" ca="1" si="1210"/>
        <v>1999.4300314969573</v>
      </c>
    </row>
    <row r="27275" spans="3:3">
      <c r="C27275" s="13">
        <f t="shared" ca="1" si="1210"/>
        <v>1984.0600324462864</v>
      </c>
    </row>
    <row r="27276" spans="3:3">
      <c r="C27276" s="13">
        <f t="shared" ca="1" si="1210"/>
        <v>2012.5122589517418</v>
      </c>
    </row>
    <row r="27277" spans="3:3">
      <c r="C27277" s="13">
        <f t="shared" ca="1" si="1210"/>
        <v>1989.1600083200824</v>
      </c>
    </row>
    <row r="27278" spans="3:3">
      <c r="C27278" s="13">
        <f t="shared" ca="1" si="1210"/>
        <v>1993.4571416087967</v>
      </c>
    </row>
    <row r="27279" spans="3:3">
      <c r="C27279" s="13">
        <f t="shared" ca="1" si="1210"/>
        <v>1994.5057384166282</v>
      </c>
    </row>
    <row r="27280" spans="3:3">
      <c r="C27280" s="13">
        <f t="shared" ca="1" si="1210"/>
        <v>2004.8978087066246</v>
      </c>
    </row>
    <row r="27281" spans="3:3">
      <c r="C27281" s="13">
        <f t="shared" ca="1" si="1210"/>
        <v>1977.8080427108425</v>
      </c>
    </row>
    <row r="27282" spans="3:3">
      <c r="C27282" s="13">
        <f t="shared" ca="1" si="1210"/>
        <v>2008.4751366061751</v>
      </c>
    </row>
    <row r="27283" spans="3:3">
      <c r="C27283" s="13">
        <f t="shared" ca="1" si="1210"/>
        <v>1996.8342722220332</v>
      </c>
    </row>
    <row r="27284" spans="3:3">
      <c r="C27284" s="13">
        <f t="shared" ca="1" si="1210"/>
        <v>1978.7927394610024</v>
      </c>
    </row>
    <row r="27285" spans="3:3">
      <c r="C27285" s="13">
        <f t="shared" ca="1" si="1210"/>
        <v>1992.8140162005368</v>
      </c>
    </row>
    <row r="27286" spans="3:3">
      <c r="C27286" s="13">
        <f t="shared" ca="1" si="1210"/>
        <v>2033.2732334351431</v>
      </c>
    </row>
    <row r="27287" spans="3:3">
      <c r="C27287" s="13">
        <f t="shared" ca="1" si="1210"/>
        <v>1993.360121787377</v>
      </c>
    </row>
    <row r="27288" spans="3:3">
      <c r="C27288" s="13">
        <f t="shared" ref="C27288:C27351" ca="1" si="1211">NORMINV(RAND(),$D$3,$G$3)</f>
        <v>2018.427013966402</v>
      </c>
    </row>
    <row r="27289" spans="3:3">
      <c r="C27289" s="13">
        <f t="shared" ca="1" si="1211"/>
        <v>2019.8742529430619</v>
      </c>
    </row>
    <row r="27290" spans="3:3">
      <c r="C27290" s="13">
        <f t="shared" ca="1" si="1211"/>
        <v>1995.4370896945093</v>
      </c>
    </row>
    <row r="27291" spans="3:3">
      <c r="C27291" s="13">
        <f t="shared" ca="1" si="1211"/>
        <v>1999.2618908198265</v>
      </c>
    </row>
    <row r="27292" spans="3:3">
      <c r="C27292" s="13">
        <f t="shared" ca="1" si="1211"/>
        <v>2005.8006250586095</v>
      </c>
    </row>
    <row r="27293" spans="3:3">
      <c r="C27293" s="13">
        <f t="shared" ca="1" si="1211"/>
        <v>1988.3795049562852</v>
      </c>
    </row>
    <row r="27294" spans="3:3">
      <c r="C27294" s="13">
        <f t="shared" ca="1" si="1211"/>
        <v>1986.549585895237</v>
      </c>
    </row>
    <row r="27295" spans="3:3">
      <c r="C27295" s="13">
        <f t="shared" ca="1" si="1211"/>
        <v>1984.8421197470684</v>
      </c>
    </row>
    <row r="27296" spans="3:3">
      <c r="C27296" s="13">
        <f t="shared" ca="1" si="1211"/>
        <v>1996.600788924987</v>
      </c>
    </row>
    <row r="27297" spans="3:3">
      <c r="C27297" s="13">
        <f t="shared" ca="1" si="1211"/>
        <v>1983.1899157389043</v>
      </c>
    </row>
    <row r="27298" spans="3:3">
      <c r="C27298" s="13">
        <f t="shared" ca="1" si="1211"/>
        <v>2006.3510312755297</v>
      </c>
    </row>
    <row r="27299" spans="3:3">
      <c r="C27299" s="13">
        <f t="shared" ca="1" si="1211"/>
        <v>1987.4385227390301</v>
      </c>
    </row>
    <row r="27300" spans="3:3">
      <c r="C27300" s="13">
        <f t="shared" ca="1" si="1211"/>
        <v>2002.5809921743435</v>
      </c>
    </row>
    <row r="27301" spans="3:3">
      <c r="C27301" s="13">
        <f t="shared" ca="1" si="1211"/>
        <v>2010.2773864542271</v>
      </c>
    </row>
    <row r="27302" spans="3:3">
      <c r="C27302" s="13">
        <f t="shared" ca="1" si="1211"/>
        <v>2007.1855622297062</v>
      </c>
    </row>
    <row r="27303" spans="3:3">
      <c r="C27303" s="13">
        <f t="shared" ca="1" si="1211"/>
        <v>1993.9061224827685</v>
      </c>
    </row>
    <row r="27304" spans="3:3">
      <c r="C27304" s="13">
        <f t="shared" ca="1" si="1211"/>
        <v>2014.3222444711491</v>
      </c>
    </row>
    <row r="27305" spans="3:3">
      <c r="C27305" s="13">
        <f t="shared" ca="1" si="1211"/>
        <v>2002.9296540778735</v>
      </c>
    </row>
    <row r="27306" spans="3:3">
      <c r="C27306" s="13">
        <f t="shared" ca="1" si="1211"/>
        <v>1997.7787833397888</v>
      </c>
    </row>
    <row r="27307" spans="3:3">
      <c r="C27307" s="13">
        <f t="shared" ca="1" si="1211"/>
        <v>2008.1728264461503</v>
      </c>
    </row>
    <row r="27308" spans="3:3">
      <c r="C27308" s="13">
        <f t="shared" ca="1" si="1211"/>
        <v>1997.6201142183861</v>
      </c>
    </row>
    <row r="27309" spans="3:3">
      <c r="C27309" s="13">
        <f t="shared" ca="1" si="1211"/>
        <v>2015.5859410954938</v>
      </c>
    </row>
    <row r="27310" spans="3:3">
      <c r="C27310" s="13">
        <f t="shared" ca="1" si="1211"/>
        <v>1997.7593721248327</v>
      </c>
    </row>
    <row r="27311" spans="3:3">
      <c r="C27311" s="13">
        <f t="shared" ca="1" si="1211"/>
        <v>2010.8453119429291</v>
      </c>
    </row>
    <row r="27312" spans="3:3">
      <c r="C27312" s="13">
        <f t="shared" ca="1" si="1211"/>
        <v>1991.5007836880457</v>
      </c>
    </row>
    <row r="27313" spans="3:3">
      <c r="C27313" s="13">
        <f t="shared" ca="1" si="1211"/>
        <v>1998.9696704349906</v>
      </c>
    </row>
    <row r="27314" spans="3:3">
      <c r="C27314" s="13">
        <f t="shared" ca="1" si="1211"/>
        <v>1997.202082246449</v>
      </c>
    </row>
    <row r="27315" spans="3:3">
      <c r="C27315" s="13">
        <f t="shared" ca="1" si="1211"/>
        <v>1980.8842959935228</v>
      </c>
    </row>
    <row r="27316" spans="3:3">
      <c r="C27316" s="13">
        <f t="shared" ca="1" si="1211"/>
        <v>2008.0862479518328</v>
      </c>
    </row>
    <row r="27317" spans="3:3">
      <c r="C27317" s="13">
        <f t="shared" ca="1" si="1211"/>
        <v>1986.0810507994045</v>
      </c>
    </row>
    <row r="27318" spans="3:3">
      <c r="C27318" s="13">
        <f t="shared" ca="1" si="1211"/>
        <v>2001.6012347703581</v>
      </c>
    </row>
    <row r="27319" spans="3:3">
      <c r="C27319" s="13">
        <f t="shared" ca="1" si="1211"/>
        <v>2002.7768115666324</v>
      </c>
    </row>
    <row r="27320" spans="3:3">
      <c r="C27320" s="13">
        <f t="shared" ca="1" si="1211"/>
        <v>1996.6987622689091</v>
      </c>
    </row>
    <row r="27321" spans="3:3">
      <c r="C27321" s="13">
        <f t="shared" ca="1" si="1211"/>
        <v>2011.9104241676057</v>
      </c>
    </row>
    <row r="27322" spans="3:3">
      <c r="C27322" s="13">
        <f t="shared" ca="1" si="1211"/>
        <v>1997.4128860043002</v>
      </c>
    </row>
    <row r="27323" spans="3:3">
      <c r="C27323" s="13">
        <f t="shared" ca="1" si="1211"/>
        <v>2002.267133113364</v>
      </c>
    </row>
    <row r="27324" spans="3:3">
      <c r="C27324" s="13">
        <f t="shared" ca="1" si="1211"/>
        <v>2002.43930786994</v>
      </c>
    </row>
    <row r="27325" spans="3:3">
      <c r="C27325" s="13">
        <f t="shared" ca="1" si="1211"/>
        <v>2003.0667222190168</v>
      </c>
    </row>
    <row r="27326" spans="3:3">
      <c r="C27326" s="13">
        <f t="shared" ca="1" si="1211"/>
        <v>2003.9240164049813</v>
      </c>
    </row>
    <row r="27327" spans="3:3">
      <c r="C27327" s="13">
        <f t="shared" ca="1" si="1211"/>
        <v>2000.8845261931501</v>
      </c>
    </row>
    <row r="27328" spans="3:3">
      <c r="C27328" s="13">
        <f t="shared" ca="1" si="1211"/>
        <v>1998.2604558345417</v>
      </c>
    </row>
    <row r="27329" spans="3:3">
      <c r="C27329" s="13">
        <f t="shared" ca="1" si="1211"/>
        <v>2002.1900346266241</v>
      </c>
    </row>
    <row r="27330" spans="3:3">
      <c r="C27330" s="13">
        <f t="shared" ca="1" si="1211"/>
        <v>2000.7178459625381</v>
      </c>
    </row>
    <row r="27331" spans="3:3">
      <c r="C27331" s="13">
        <f t="shared" ca="1" si="1211"/>
        <v>1994.5087124381234</v>
      </c>
    </row>
    <row r="27332" spans="3:3">
      <c r="C27332" s="13">
        <f t="shared" ca="1" si="1211"/>
        <v>2007.1250356843163</v>
      </c>
    </row>
    <row r="27333" spans="3:3">
      <c r="C27333" s="13">
        <f t="shared" ca="1" si="1211"/>
        <v>1991.9479621688183</v>
      </c>
    </row>
    <row r="27334" spans="3:3">
      <c r="C27334" s="13">
        <f t="shared" ca="1" si="1211"/>
        <v>1981.3384856471866</v>
      </c>
    </row>
    <row r="27335" spans="3:3">
      <c r="C27335" s="13">
        <f t="shared" ca="1" si="1211"/>
        <v>2003.4960733964247</v>
      </c>
    </row>
    <row r="27336" spans="3:3">
      <c r="C27336" s="13">
        <f t="shared" ca="1" si="1211"/>
        <v>1990.7258568811751</v>
      </c>
    </row>
    <row r="27337" spans="3:3">
      <c r="C27337" s="13">
        <f t="shared" ca="1" si="1211"/>
        <v>2005.9271608402819</v>
      </c>
    </row>
    <row r="27338" spans="3:3">
      <c r="C27338" s="13">
        <f t="shared" ca="1" si="1211"/>
        <v>1993.8518055819575</v>
      </c>
    </row>
    <row r="27339" spans="3:3">
      <c r="C27339" s="13">
        <f t="shared" ca="1" si="1211"/>
        <v>2012.6637436064045</v>
      </c>
    </row>
    <row r="27340" spans="3:3">
      <c r="C27340" s="13">
        <f t="shared" ca="1" si="1211"/>
        <v>2012.477276959803</v>
      </c>
    </row>
    <row r="27341" spans="3:3">
      <c r="C27341" s="13">
        <f t="shared" ca="1" si="1211"/>
        <v>1982.6397129116197</v>
      </c>
    </row>
    <row r="27342" spans="3:3">
      <c r="C27342" s="13">
        <f t="shared" ca="1" si="1211"/>
        <v>2017.8811295893936</v>
      </c>
    </row>
    <row r="27343" spans="3:3">
      <c r="C27343" s="13">
        <f t="shared" ca="1" si="1211"/>
        <v>1990.791023931753</v>
      </c>
    </row>
    <row r="27344" spans="3:3">
      <c r="C27344" s="13">
        <f t="shared" ca="1" si="1211"/>
        <v>2006.6570601895389</v>
      </c>
    </row>
    <row r="27345" spans="3:3">
      <c r="C27345" s="13">
        <f t="shared" ca="1" si="1211"/>
        <v>2003.2354725171049</v>
      </c>
    </row>
    <row r="27346" spans="3:3">
      <c r="C27346" s="13">
        <f t="shared" ca="1" si="1211"/>
        <v>1995.6189455581259</v>
      </c>
    </row>
    <row r="27347" spans="3:3">
      <c r="C27347" s="13">
        <f t="shared" ca="1" si="1211"/>
        <v>2003.6131487511877</v>
      </c>
    </row>
    <row r="27348" spans="3:3">
      <c r="C27348" s="13">
        <f t="shared" ca="1" si="1211"/>
        <v>1997.8809013989833</v>
      </c>
    </row>
    <row r="27349" spans="3:3">
      <c r="C27349" s="13">
        <f t="shared" ca="1" si="1211"/>
        <v>2013.5835435948495</v>
      </c>
    </row>
    <row r="27350" spans="3:3">
      <c r="C27350" s="13">
        <f t="shared" ca="1" si="1211"/>
        <v>2009.6185314409483</v>
      </c>
    </row>
    <row r="27351" spans="3:3">
      <c r="C27351" s="13">
        <f t="shared" ca="1" si="1211"/>
        <v>1999.9132832209891</v>
      </c>
    </row>
    <row r="27352" spans="3:3">
      <c r="C27352" s="13">
        <f t="shared" ref="C27352:C27415" ca="1" si="1212">NORMINV(RAND(),$D$3,$G$3)</f>
        <v>1988.0882331800478</v>
      </c>
    </row>
    <row r="27353" spans="3:3">
      <c r="C27353" s="13">
        <f t="shared" ca="1" si="1212"/>
        <v>1987.8309454835128</v>
      </c>
    </row>
    <row r="27354" spans="3:3">
      <c r="C27354" s="13">
        <f t="shared" ca="1" si="1212"/>
        <v>1996.3214364336623</v>
      </c>
    </row>
    <row r="27355" spans="3:3">
      <c r="C27355" s="13">
        <f t="shared" ca="1" si="1212"/>
        <v>2008.2756286881554</v>
      </c>
    </row>
    <row r="27356" spans="3:3">
      <c r="C27356" s="13">
        <f t="shared" ca="1" si="1212"/>
        <v>1997.4490601627469</v>
      </c>
    </row>
    <row r="27357" spans="3:3">
      <c r="C27357" s="13">
        <f t="shared" ca="1" si="1212"/>
        <v>2002.1210517012221</v>
      </c>
    </row>
    <row r="27358" spans="3:3">
      <c r="C27358" s="13">
        <f t="shared" ca="1" si="1212"/>
        <v>1996.5783259091718</v>
      </c>
    </row>
    <row r="27359" spans="3:3">
      <c r="C27359" s="13">
        <f t="shared" ca="1" si="1212"/>
        <v>1993.2574984322393</v>
      </c>
    </row>
    <row r="27360" spans="3:3">
      <c r="C27360" s="13">
        <f t="shared" ca="1" si="1212"/>
        <v>1986.9530355985507</v>
      </c>
    </row>
    <row r="27361" spans="3:3">
      <c r="C27361" s="13">
        <f t="shared" ca="1" si="1212"/>
        <v>2001.7619534333039</v>
      </c>
    </row>
    <row r="27362" spans="3:3">
      <c r="C27362" s="13">
        <f t="shared" ca="1" si="1212"/>
        <v>1995.4387724495732</v>
      </c>
    </row>
    <row r="27363" spans="3:3">
      <c r="C27363" s="13">
        <f t="shared" ca="1" si="1212"/>
        <v>2005.7145283581297</v>
      </c>
    </row>
    <row r="27364" spans="3:3">
      <c r="C27364" s="13">
        <f t="shared" ca="1" si="1212"/>
        <v>2022.2025058083079</v>
      </c>
    </row>
    <row r="27365" spans="3:3">
      <c r="C27365" s="13">
        <f t="shared" ca="1" si="1212"/>
        <v>2003.2241952772563</v>
      </c>
    </row>
    <row r="27366" spans="3:3">
      <c r="C27366" s="13">
        <f t="shared" ca="1" si="1212"/>
        <v>1993.2713764574219</v>
      </c>
    </row>
    <row r="27367" spans="3:3">
      <c r="C27367" s="13">
        <f t="shared" ca="1" si="1212"/>
        <v>1990.5969953014474</v>
      </c>
    </row>
    <row r="27368" spans="3:3">
      <c r="C27368" s="13">
        <f t="shared" ca="1" si="1212"/>
        <v>1984.8536858863956</v>
      </c>
    </row>
    <row r="27369" spans="3:3">
      <c r="C27369" s="13">
        <f t="shared" ca="1" si="1212"/>
        <v>2010.7284240132976</v>
      </c>
    </row>
    <row r="27370" spans="3:3">
      <c r="C27370" s="13">
        <f t="shared" ca="1" si="1212"/>
        <v>1992.8909370697074</v>
      </c>
    </row>
    <row r="27371" spans="3:3">
      <c r="C27371" s="13">
        <f t="shared" ca="1" si="1212"/>
        <v>1990.8223841342412</v>
      </c>
    </row>
    <row r="27372" spans="3:3">
      <c r="C27372" s="13">
        <f t="shared" ca="1" si="1212"/>
        <v>1988.8268917343557</v>
      </c>
    </row>
    <row r="27373" spans="3:3">
      <c r="C27373" s="13">
        <f t="shared" ca="1" si="1212"/>
        <v>2004.4074347863877</v>
      </c>
    </row>
    <row r="27374" spans="3:3">
      <c r="C27374" s="13">
        <f t="shared" ca="1" si="1212"/>
        <v>2007.2803052256631</v>
      </c>
    </row>
    <row r="27375" spans="3:3">
      <c r="C27375" s="13">
        <f t="shared" ca="1" si="1212"/>
        <v>1999.3711844228355</v>
      </c>
    </row>
    <row r="27376" spans="3:3">
      <c r="C27376" s="13">
        <f t="shared" ca="1" si="1212"/>
        <v>2013.8774922440573</v>
      </c>
    </row>
    <row r="27377" spans="3:3">
      <c r="C27377" s="13">
        <f t="shared" ca="1" si="1212"/>
        <v>1999.4201789366905</v>
      </c>
    </row>
    <row r="27378" spans="3:3">
      <c r="C27378" s="13">
        <f t="shared" ca="1" si="1212"/>
        <v>1998.1862570348883</v>
      </c>
    </row>
    <row r="27379" spans="3:3">
      <c r="C27379" s="13">
        <f t="shared" ca="1" si="1212"/>
        <v>2015.0454171223821</v>
      </c>
    </row>
    <row r="27380" spans="3:3">
      <c r="C27380" s="13">
        <f t="shared" ca="1" si="1212"/>
        <v>2004.9367113506678</v>
      </c>
    </row>
    <row r="27381" spans="3:3">
      <c r="C27381" s="13">
        <f t="shared" ca="1" si="1212"/>
        <v>1996.0249788552514</v>
      </c>
    </row>
    <row r="27382" spans="3:3">
      <c r="C27382" s="13">
        <f t="shared" ca="1" si="1212"/>
        <v>1983.5187221212975</v>
      </c>
    </row>
    <row r="27383" spans="3:3">
      <c r="C27383" s="13">
        <f t="shared" ca="1" si="1212"/>
        <v>1976.9821653953056</v>
      </c>
    </row>
    <row r="27384" spans="3:3">
      <c r="C27384" s="13">
        <f t="shared" ca="1" si="1212"/>
        <v>1974.3075288582397</v>
      </c>
    </row>
    <row r="27385" spans="3:3">
      <c r="C27385" s="13">
        <f t="shared" ca="1" si="1212"/>
        <v>2008.9940257512144</v>
      </c>
    </row>
    <row r="27386" spans="3:3">
      <c r="C27386" s="13">
        <f t="shared" ca="1" si="1212"/>
        <v>1987.5808127877008</v>
      </c>
    </row>
    <row r="27387" spans="3:3">
      <c r="C27387" s="13">
        <f t="shared" ca="1" si="1212"/>
        <v>1995.9026757866081</v>
      </c>
    </row>
    <row r="27388" spans="3:3">
      <c r="C27388" s="13">
        <f t="shared" ca="1" si="1212"/>
        <v>1991.5388541244176</v>
      </c>
    </row>
    <row r="27389" spans="3:3">
      <c r="C27389" s="13">
        <f t="shared" ca="1" si="1212"/>
        <v>1983.0832194139755</v>
      </c>
    </row>
    <row r="27390" spans="3:3">
      <c r="C27390" s="13">
        <f t="shared" ca="1" si="1212"/>
        <v>2001.6040078945659</v>
      </c>
    </row>
    <row r="27391" spans="3:3">
      <c r="C27391" s="13">
        <f t="shared" ca="1" si="1212"/>
        <v>2000.3299373761242</v>
      </c>
    </row>
    <row r="27392" spans="3:3">
      <c r="C27392" s="13">
        <f t="shared" ca="1" si="1212"/>
        <v>1985.10844035731</v>
      </c>
    </row>
    <row r="27393" spans="3:3">
      <c r="C27393" s="13">
        <f t="shared" ca="1" si="1212"/>
        <v>1989.2006424535969</v>
      </c>
    </row>
    <row r="27394" spans="3:3">
      <c r="C27394" s="13">
        <f t="shared" ca="1" si="1212"/>
        <v>2003.3589954408892</v>
      </c>
    </row>
    <row r="27395" spans="3:3">
      <c r="C27395" s="13">
        <f t="shared" ca="1" si="1212"/>
        <v>2005.1379906258319</v>
      </c>
    </row>
    <row r="27396" spans="3:3">
      <c r="C27396" s="13">
        <f t="shared" ca="1" si="1212"/>
        <v>1998.9948411536843</v>
      </c>
    </row>
    <row r="27397" spans="3:3">
      <c r="C27397" s="13">
        <f t="shared" ca="1" si="1212"/>
        <v>2000.618450810503</v>
      </c>
    </row>
    <row r="27398" spans="3:3">
      <c r="C27398" s="13">
        <f t="shared" ca="1" si="1212"/>
        <v>1988.495220200937</v>
      </c>
    </row>
    <row r="27399" spans="3:3">
      <c r="C27399" s="13">
        <f t="shared" ca="1" si="1212"/>
        <v>1986.8265589519326</v>
      </c>
    </row>
    <row r="27400" spans="3:3">
      <c r="C27400" s="13">
        <f t="shared" ca="1" si="1212"/>
        <v>2017.5608921773594</v>
      </c>
    </row>
    <row r="27401" spans="3:3">
      <c r="C27401" s="13">
        <f t="shared" ca="1" si="1212"/>
        <v>1978.1283538736934</v>
      </c>
    </row>
    <row r="27402" spans="3:3">
      <c r="C27402" s="13">
        <f t="shared" ca="1" si="1212"/>
        <v>1999.3689604201788</v>
      </c>
    </row>
    <row r="27403" spans="3:3">
      <c r="C27403" s="13">
        <f t="shared" ca="1" si="1212"/>
        <v>1991.58164650307</v>
      </c>
    </row>
    <row r="27404" spans="3:3">
      <c r="C27404" s="13">
        <f t="shared" ca="1" si="1212"/>
        <v>1985.1346839849693</v>
      </c>
    </row>
    <row r="27405" spans="3:3">
      <c r="C27405" s="13">
        <f t="shared" ca="1" si="1212"/>
        <v>1983.3517714342217</v>
      </c>
    </row>
    <row r="27406" spans="3:3">
      <c r="C27406" s="13">
        <f t="shared" ca="1" si="1212"/>
        <v>2016.2121572679855</v>
      </c>
    </row>
    <row r="27407" spans="3:3">
      <c r="C27407" s="13">
        <f t="shared" ca="1" si="1212"/>
        <v>1996.9412593718339</v>
      </c>
    </row>
    <row r="27408" spans="3:3">
      <c r="C27408" s="13">
        <f t="shared" ca="1" si="1212"/>
        <v>2026.7209964090146</v>
      </c>
    </row>
    <row r="27409" spans="3:3">
      <c r="C27409" s="13">
        <f t="shared" ca="1" si="1212"/>
        <v>1997.7036457467902</v>
      </c>
    </row>
    <row r="27410" spans="3:3">
      <c r="C27410" s="13">
        <f t="shared" ca="1" si="1212"/>
        <v>2003.0675296128029</v>
      </c>
    </row>
    <row r="27411" spans="3:3">
      <c r="C27411" s="13">
        <f t="shared" ca="1" si="1212"/>
        <v>1999.7870661596642</v>
      </c>
    </row>
    <row r="27412" spans="3:3">
      <c r="C27412" s="13">
        <f t="shared" ca="1" si="1212"/>
        <v>1997.2500791733714</v>
      </c>
    </row>
    <row r="27413" spans="3:3">
      <c r="C27413" s="13">
        <f t="shared" ca="1" si="1212"/>
        <v>2013.1061048489382</v>
      </c>
    </row>
    <row r="27414" spans="3:3">
      <c r="C27414" s="13">
        <f t="shared" ca="1" si="1212"/>
        <v>1992.246480713821</v>
      </c>
    </row>
    <row r="27415" spans="3:3">
      <c r="C27415" s="13">
        <f t="shared" ca="1" si="1212"/>
        <v>2025.9033370257066</v>
      </c>
    </row>
    <row r="27416" spans="3:3">
      <c r="C27416" s="13">
        <f t="shared" ref="C27416:C27479" ca="1" si="1213">NORMINV(RAND(),$D$3,$G$3)</f>
        <v>2000.7642344426897</v>
      </c>
    </row>
    <row r="27417" spans="3:3">
      <c r="C27417" s="13">
        <f t="shared" ca="1" si="1213"/>
        <v>1996.6720092998953</v>
      </c>
    </row>
    <row r="27418" spans="3:3">
      <c r="C27418" s="13">
        <f t="shared" ca="1" si="1213"/>
        <v>1994.4385238736343</v>
      </c>
    </row>
    <row r="27419" spans="3:3">
      <c r="C27419" s="13">
        <f t="shared" ca="1" si="1213"/>
        <v>1999.503480973216</v>
      </c>
    </row>
    <row r="27420" spans="3:3">
      <c r="C27420" s="13">
        <f t="shared" ca="1" si="1213"/>
        <v>2009.266749057706</v>
      </c>
    </row>
    <row r="27421" spans="3:3">
      <c r="C27421" s="13">
        <f t="shared" ca="1" si="1213"/>
        <v>2001.3634851398504</v>
      </c>
    </row>
    <row r="27422" spans="3:3">
      <c r="C27422" s="13">
        <f t="shared" ca="1" si="1213"/>
        <v>2006.1491204838499</v>
      </c>
    </row>
    <row r="27423" spans="3:3">
      <c r="C27423" s="13">
        <f t="shared" ca="1" si="1213"/>
        <v>2005.0977434546082</v>
      </c>
    </row>
    <row r="27424" spans="3:3">
      <c r="C27424" s="13">
        <f t="shared" ca="1" si="1213"/>
        <v>1979.0912647183691</v>
      </c>
    </row>
    <row r="27425" spans="3:3">
      <c r="C27425" s="13">
        <f t="shared" ca="1" si="1213"/>
        <v>2009.6901173869144</v>
      </c>
    </row>
    <row r="27426" spans="3:3">
      <c r="C27426" s="13">
        <f t="shared" ca="1" si="1213"/>
        <v>1996.5727477438775</v>
      </c>
    </row>
    <row r="27427" spans="3:3">
      <c r="C27427" s="13">
        <f t="shared" ca="1" si="1213"/>
        <v>1989.1460548944465</v>
      </c>
    </row>
    <row r="27428" spans="3:3">
      <c r="C27428" s="13">
        <f t="shared" ca="1" si="1213"/>
        <v>1982.6393911026566</v>
      </c>
    </row>
    <row r="27429" spans="3:3">
      <c r="C27429" s="13">
        <f t="shared" ca="1" si="1213"/>
        <v>2008.8439879206476</v>
      </c>
    </row>
    <row r="27430" spans="3:3">
      <c r="C27430" s="13">
        <f t="shared" ca="1" si="1213"/>
        <v>1980.4170786661005</v>
      </c>
    </row>
    <row r="27431" spans="3:3">
      <c r="C27431" s="13">
        <f t="shared" ca="1" si="1213"/>
        <v>1993.1045444319216</v>
      </c>
    </row>
    <row r="27432" spans="3:3">
      <c r="C27432" s="13">
        <f t="shared" ca="1" si="1213"/>
        <v>1994.8736778615867</v>
      </c>
    </row>
    <row r="27433" spans="3:3">
      <c r="C27433" s="13">
        <f t="shared" ca="1" si="1213"/>
        <v>2007.8072727265167</v>
      </c>
    </row>
    <row r="27434" spans="3:3">
      <c r="C27434" s="13">
        <f t="shared" ca="1" si="1213"/>
        <v>1991.3986155031314</v>
      </c>
    </row>
    <row r="27435" spans="3:3">
      <c r="C27435" s="13">
        <f t="shared" ca="1" si="1213"/>
        <v>2004.5533169582261</v>
      </c>
    </row>
    <row r="27436" spans="3:3">
      <c r="C27436" s="13">
        <f t="shared" ca="1" si="1213"/>
        <v>2008.3931899352322</v>
      </c>
    </row>
    <row r="27437" spans="3:3">
      <c r="C27437" s="13">
        <f t="shared" ca="1" si="1213"/>
        <v>1997.0499313994924</v>
      </c>
    </row>
    <row r="27438" spans="3:3">
      <c r="C27438" s="13">
        <f t="shared" ca="1" si="1213"/>
        <v>1991.5801817533979</v>
      </c>
    </row>
    <row r="27439" spans="3:3">
      <c r="C27439" s="13">
        <f t="shared" ca="1" si="1213"/>
        <v>2001.9473775111546</v>
      </c>
    </row>
    <row r="27440" spans="3:3">
      <c r="C27440" s="13">
        <f t="shared" ca="1" si="1213"/>
        <v>2001.9822511403254</v>
      </c>
    </row>
    <row r="27441" spans="3:3">
      <c r="C27441" s="13">
        <f t="shared" ca="1" si="1213"/>
        <v>1976.6169277283345</v>
      </c>
    </row>
    <row r="27442" spans="3:3">
      <c r="C27442" s="13">
        <f t="shared" ca="1" si="1213"/>
        <v>2004.955448866335</v>
      </c>
    </row>
    <row r="27443" spans="3:3">
      <c r="C27443" s="13">
        <f t="shared" ca="1" si="1213"/>
        <v>2001.4271113334714</v>
      </c>
    </row>
    <row r="27444" spans="3:3">
      <c r="C27444" s="13">
        <f t="shared" ca="1" si="1213"/>
        <v>1997.3280174154415</v>
      </c>
    </row>
    <row r="27445" spans="3:3">
      <c r="C27445" s="13">
        <f t="shared" ca="1" si="1213"/>
        <v>2011.8849434633175</v>
      </c>
    </row>
    <row r="27446" spans="3:3">
      <c r="C27446" s="13">
        <f t="shared" ca="1" si="1213"/>
        <v>1991.9707391554164</v>
      </c>
    </row>
    <row r="27447" spans="3:3">
      <c r="C27447" s="13">
        <f t="shared" ca="1" si="1213"/>
        <v>2019.874131247607</v>
      </c>
    </row>
    <row r="27448" spans="3:3">
      <c r="C27448" s="13">
        <f t="shared" ca="1" si="1213"/>
        <v>1985.9294442597795</v>
      </c>
    </row>
    <row r="27449" spans="3:3">
      <c r="C27449" s="13">
        <f t="shared" ca="1" si="1213"/>
        <v>2018.7959208682735</v>
      </c>
    </row>
    <row r="27450" spans="3:3">
      <c r="C27450" s="13">
        <f t="shared" ca="1" si="1213"/>
        <v>2006.3646860996434</v>
      </c>
    </row>
    <row r="27451" spans="3:3">
      <c r="C27451" s="13">
        <f t="shared" ca="1" si="1213"/>
        <v>1998.6201667357398</v>
      </c>
    </row>
    <row r="27452" spans="3:3">
      <c r="C27452" s="13">
        <f t="shared" ca="1" si="1213"/>
        <v>2015.286995645972</v>
      </c>
    </row>
    <row r="27453" spans="3:3">
      <c r="C27453" s="13">
        <f t="shared" ca="1" si="1213"/>
        <v>1994.1755187627869</v>
      </c>
    </row>
    <row r="27454" spans="3:3">
      <c r="C27454" s="13">
        <f t="shared" ca="1" si="1213"/>
        <v>1990.3686998862265</v>
      </c>
    </row>
    <row r="27455" spans="3:3">
      <c r="C27455" s="13">
        <f t="shared" ca="1" si="1213"/>
        <v>1992.2890584055663</v>
      </c>
    </row>
    <row r="27456" spans="3:3">
      <c r="C27456" s="13">
        <f t="shared" ca="1" si="1213"/>
        <v>2010.9373432984239</v>
      </c>
    </row>
    <row r="27457" spans="3:3">
      <c r="C27457" s="13">
        <f t="shared" ca="1" si="1213"/>
        <v>1992.0930172620617</v>
      </c>
    </row>
    <row r="27458" spans="3:3">
      <c r="C27458" s="13">
        <f t="shared" ca="1" si="1213"/>
        <v>2007.2253676866517</v>
      </c>
    </row>
    <row r="27459" spans="3:3">
      <c r="C27459" s="13">
        <f t="shared" ca="1" si="1213"/>
        <v>2003.2762881714848</v>
      </c>
    </row>
    <row r="27460" spans="3:3">
      <c r="C27460" s="13">
        <f t="shared" ca="1" si="1213"/>
        <v>2013.5343680148844</v>
      </c>
    </row>
    <row r="27461" spans="3:3">
      <c r="C27461" s="13">
        <f t="shared" ca="1" si="1213"/>
        <v>2001.8211278117171</v>
      </c>
    </row>
    <row r="27462" spans="3:3">
      <c r="C27462" s="13">
        <f t="shared" ca="1" si="1213"/>
        <v>2022.9349617895994</v>
      </c>
    </row>
    <row r="27463" spans="3:3">
      <c r="C27463" s="13">
        <f t="shared" ca="1" si="1213"/>
        <v>1989.0044070022079</v>
      </c>
    </row>
    <row r="27464" spans="3:3">
      <c r="C27464" s="13">
        <f t="shared" ca="1" si="1213"/>
        <v>2005.7201149690895</v>
      </c>
    </row>
    <row r="27465" spans="3:3">
      <c r="C27465" s="13">
        <f t="shared" ca="1" si="1213"/>
        <v>1995.9452190630677</v>
      </c>
    </row>
    <row r="27466" spans="3:3">
      <c r="C27466" s="13">
        <f t="shared" ca="1" si="1213"/>
        <v>1993.6775144976077</v>
      </c>
    </row>
    <row r="27467" spans="3:3">
      <c r="C27467" s="13">
        <f t="shared" ca="1" si="1213"/>
        <v>2020.3844837696524</v>
      </c>
    </row>
    <row r="27468" spans="3:3">
      <c r="C27468" s="13">
        <f t="shared" ca="1" si="1213"/>
        <v>1993.2190288593258</v>
      </c>
    </row>
    <row r="27469" spans="3:3">
      <c r="C27469" s="13">
        <f t="shared" ca="1" si="1213"/>
        <v>2010.4420550677082</v>
      </c>
    </row>
    <row r="27470" spans="3:3">
      <c r="C27470" s="13">
        <f t="shared" ca="1" si="1213"/>
        <v>2023.9893657739253</v>
      </c>
    </row>
    <row r="27471" spans="3:3">
      <c r="C27471" s="13">
        <f t="shared" ca="1" si="1213"/>
        <v>1984.7081239912609</v>
      </c>
    </row>
    <row r="27472" spans="3:3">
      <c r="C27472" s="13">
        <f t="shared" ca="1" si="1213"/>
        <v>1986.2252472524899</v>
      </c>
    </row>
    <row r="27473" spans="3:3">
      <c r="C27473" s="13">
        <f t="shared" ca="1" si="1213"/>
        <v>2008.6592423105978</v>
      </c>
    </row>
    <row r="27474" spans="3:3">
      <c r="C27474" s="13">
        <f t="shared" ca="1" si="1213"/>
        <v>1999.718327495732</v>
      </c>
    </row>
    <row r="27475" spans="3:3">
      <c r="C27475" s="13">
        <f t="shared" ca="1" si="1213"/>
        <v>2003.604132182277</v>
      </c>
    </row>
    <row r="27476" spans="3:3">
      <c r="C27476" s="13">
        <f t="shared" ca="1" si="1213"/>
        <v>1996.1014507751802</v>
      </c>
    </row>
    <row r="27477" spans="3:3">
      <c r="C27477" s="13">
        <f t="shared" ca="1" si="1213"/>
        <v>1992.8665962062594</v>
      </c>
    </row>
    <row r="27478" spans="3:3">
      <c r="C27478" s="13">
        <f t="shared" ca="1" si="1213"/>
        <v>2030.0738919879298</v>
      </c>
    </row>
    <row r="27479" spans="3:3">
      <c r="C27479" s="13">
        <f t="shared" ca="1" si="1213"/>
        <v>1997.2231171239321</v>
      </c>
    </row>
    <row r="27480" spans="3:3">
      <c r="C27480" s="13">
        <f t="shared" ref="C27480:C27543" ca="1" si="1214">NORMINV(RAND(),$D$3,$G$3)</f>
        <v>1994.7142143670194</v>
      </c>
    </row>
    <row r="27481" spans="3:3">
      <c r="C27481" s="13">
        <f t="shared" ca="1" si="1214"/>
        <v>1994.6912576810792</v>
      </c>
    </row>
    <row r="27482" spans="3:3">
      <c r="C27482" s="13">
        <f t="shared" ca="1" si="1214"/>
        <v>2014.7853263170666</v>
      </c>
    </row>
    <row r="27483" spans="3:3">
      <c r="C27483" s="13">
        <f t="shared" ca="1" si="1214"/>
        <v>1987.1994001054268</v>
      </c>
    </row>
    <row r="27484" spans="3:3">
      <c r="C27484" s="13">
        <f t="shared" ca="1" si="1214"/>
        <v>2006.278911764555</v>
      </c>
    </row>
    <row r="27485" spans="3:3">
      <c r="C27485" s="13">
        <f t="shared" ca="1" si="1214"/>
        <v>2010.457698427891</v>
      </c>
    </row>
    <row r="27486" spans="3:3">
      <c r="C27486" s="13">
        <f t="shared" ca="1" si="1214"/>
        <v>2005.7707184559385</v>
      </c>
    </row>
    <row r="27487" spans="3:3">
      <c r="C27487" s="13">
        <f t="shared" ca="1" si="1214"/>
        <v>1993.593781901315</v>
      </c>
    </row>
    <row r="27488" spans="3:3">
      <c r="C27488" s="13">
        <f t="shared" ca="1" si="1214"/>
        <v>1979.7598285103147</v>
      </c>
    </row>
    <row r="27489" spans="3:3">
      <c r="C27489" s="13">
        <f t="shared" ca="1" si="1214"/>
        <v>1981.247063378069</v>
      </c>
    </row>
    <row r="27490" spans="3:3">
      <c r="C27490" s="13">
        <f t="shared" ca="1" si="1214"/>
        <v>1996.4915414391007</v>
      </c>
    </row>
    <row r="27491" spans="3:3">
      <c r="C27491" s="13">
        <f t="shared" ca="1" si="1214"/>
        <v>1997.6203707138047</v>
      </c>
    </row>
    <row r="27492" spans="3:3">
      <c r="C27492" s="13">
        <f t="shared" ca="1" si="1214"/>
        <v>1994.3931074367867</v>
      </c>
    </row>
    <row r="27493" spans="3:3">
      <c r="C27493" s="13">
        <f t="shared" ca="1" si="1214"/>
        <v>2014.9480189042006</v>
      </c>
    </row>
    <row r="27494" spans="3:3">
      <c r="C27494" s="13">
        <f t="shared" ca="1" si="1214"/>
        <v>2011.5022818849359</v>
      </c>
    </row>
    <row r="27495" spans="3:3">
      <c r="C27495" s="13">
        <f t="shared" ca="1" si="1214"/>
        <v>1994.5425001368167</v>
      </c>
    </row>
    <row r="27496" spans="3:3">
      <c r="C27496" s="13">
        <f t="shared" ca="1" si="1214"/>
        <v>2002.6129731779945</v>
      </c>
    </row>
    <row r="27497" spans="3:3">
      <c r="C27497" s="13">
        <f t="shared" ca="1" si="1214"/>
        <v>1978.3395343631569</v>
      </c>
    </row>
    <row r="27498" spans="3:3">
      <c r="C27498" s="13">
        <f t="shared" ca="1" si="1214"/>
        <v>1997.1600271858001</v>
      </c>
    </row>
    <row r="27499" spans="3:3">
      <c r="C27499" s="13">
        <f t="shared" ca="1" si="1214"/>
        <v>1968.8853489378043</v>
      </c>
    </row>
    <row r="27500" spans="3:3">
      <c r="C27500" s="13">
        <f t="shared" ca="1" si="1214"/>
        <v>2004.440371465827</v>
      </c>
    </row>
    <row r="27501" spans="3:3">
      <c r="C27501" s="13">
        <f t="shared" ca="1" si="1214"/>
        <v>1995.0211010958972</v>
      </c>
    </row>
    <row r="27502" spans="3:3">
      <c r="C27502" s="13">
        <f t="shared" ca="1" si="1214"/>
        <v>2004.1752932123993</v>
      </c>
    </row>
    <row r="27503" spans="3:3">
      <c r="C27503" s="13">
        <f t="shared" ca="1" si="1214"/>
        <v>1992.8911594839612</v>
      </c>
    </row>
    <row r="27504" spans="3:3">
      <c r="C27504" s="13">
        <f t="shared" ca="1" si="1214"/>
        <v>1998.64893364265</v>
      </c>
    </row>
    <row r="27505" spans="3:3">
      <c r="C27505" s="13">
        <f t="shared" ca="1" si="1214"/>
        <v>1998.4441003394468</v>
      </c>
    </row>
    <row r="27506" spans="3:3">
      <c r="C27506" s="13">
        <f t="shared" ca="1" si="1214"/>
        <v>1985.3549236599783</v>
      </c>
    </row>
    <row r="27507" spans="3:3">
      <c r="C27507" s="13">
        <f t="shared" ca="1" si="1214"/>
        <v>2000.3136862589977</v>
      </c>
    </row>
    <row r="27508" spans="3:3">
      <c r="C27508" s="13">
        <f t="shared" ca="1" si="1214"/>
        <v>1994.9144220656651</v>
      </c>
    </row>
    <row r="27509" spans="3:3">
      <c r="C27509" s="13">
        <f t="shared" ca="1" si="1214"/>
        <v>1993.8972813687119</v>
      </c>
    </row>
    <row r="27510" spans="3:3">
      <c r="C27510" s="13">
        <f t="shared" ca="1" si="1214"/>
        <v>1970.5205604032149</v>
      </c>
    </row>
    <row r="27511" spans="3:3">
      <c r="C27511" s="13">
        <f t="shared" ca="1" si="1214"/>
        <v>2005.3257335606972</v>
      </c>
    </row>
    <row r="27512" spans="3:3">
      <c r="C27512" s="13">
        <f t="shared" ca="1" si="1214"/>
        <v>1995.91134092324</v>
      </c>
    </row>
    <row r="27513" spans="3:3">
      <c r="C27513" s="13">
        <f t="shared" ca="1" si="1214"/>
        <v>2010.3768251031922</v>
      </c>
    </row>
    <row r="27514" spans="3:3">
      <c r="C27514" s="13">
        <f t="shared" ca="1" si="1214"/>
        <v>2005.7719312144</v>
      </c>
    </row>
    <row r="27515" spans="3:3">
      <c r="C27515" s="13">
        <f t="shared" ca="1" si="1214"/>
        <v>2006.4145851232729</v>
      </c>
    </row>
    <row r="27516" spans="3:3">
      <c r="C27516" s="13">
        <f t="shared" ca="1" si="1214"/>
        <v>2003.978781235305</v>
      </c>
    </row>
    <row r="27517" spans="3:3">
      <c r="C27517" s="13">
        <f t="shared" ca="1" si="1214"/>
        <v>1990.4502505096755</v>
      </c>
    </row>
    <row r="27518" spans="3:3">
      <c r="C27518" s="13">
        <f t="shared" ca="1" si="1214"/>
        <v>1998.1189272488086</v>
      </c>
    </row>
    <row r="27519" spans="3:3">
      <c r="C27519" s="13">
        <f t="shared" ca="1" si="1214"/>
        <v>1993.5774963621568</v>
      </c>
    </row>
    <row r="27520" spans="3:3">
      <c r="C27520" s="13">
        <f t="shared" ca="1" si="1214"/>
        <v>2009.2406085677205</v>
      </c>
    </row>
    <row r="27521" spans="3:3">
      <c r="C27521" s="13">
        <f t="shared" ca="1" si="1214"/>
        <v>2008.17742208389</v>
      </c>
    </row>
    <row r="27522" spans="3:3">
      <c r="C27522" s="13">
        <f t="shared" ca="1" si="1214"/>
        <v>1990.6981833476584</v>
      </c>
    </row>
    <row r="27523" spans="3:3">
      <c r="C27523" s="13">
        <f t="shared" ca="1" si="1214"/>
        <v>1993.9022730273</v>
      </c>
    </row>
    <row r="27524" spans="3:3">
      <c r="C27524" s="13">
        <f t="shared" ca="1" si="1214"/>
        <v>1987.8979376576713</v>
      </c>
    </row>
    <row r="27525" spans="3:3">
      <c r="C27525" s="13">
        <f t="shared" ca="1" si="1214"/>
        <v>1988.902369843986</v>
      </c>
    </row>
    <row r="27526" spans="3:3">
      <c r="C27526" s="13">
        <f t="shared" ca="1" si="1214"/>
        <v>2012.9638367438363</v>
      </c>
    </row>
    <row r="27527" spans="3:3">
      <c r="C27527" s="13">
        <f t="shared" ca="1" si="1214"/>
        <v>2007.6762295664387</v>
      </c>
    </row>
    <row r="27528" spans="3:3">
      <c r="C27528" s="13">
        <f t="shared" ca="1" si="1214"/>
        <v>2002.7070525724107</v>
      </c>
    </row>
    <row r="27529" spans="3:3">
      <c r="C27529" s="13">
        <f t="shared" ca="1" si="1214"/>
        <v>2014.0541379658282</v>
      </c>
    </row>
    <row r="27530" spans="3:3">
      <c r="C27530" s="13">
        <f t="shared" ca="1" si="1214"/>
        <v>2006.418896662422</v>
      </c>
    </row>
    <row r="27531" spans="3:3">
      <c r="C27531" s="13">
        <f t="shared" ca="1" si="1214"/>
        <v>2000.1913687223719</v>
      </c>
    </row>
    <row r="27532" spans="3:3">
      <c r="C27532" s="13">
        <f t="shared" ca="1" si="1214"/>
        <v>1988.3815304832544</v>
      </c>
    </row>
    <row r="27533" spans="3:3">
      <c r="C27533" s="13">
        <f t="shared" ca="1" si="1214"/>
        <v>1996.3439300619798</v>
      </c>
    </row>
    <row r="27534" spans="3:3">
      <c r="C27534" s="13">
        <f t="shared" ca="1" si="1214"/>
        <v>2010.3696775609726</v>
      </c>
    </row>
    <row r="27535" spans="3:3">
      <c r="C27535" s="13">
        <f t="shared" ca="1" si="1214"/>
        <v>2023.486380673806</v>
      </c>
    </row>
    <row r="27536" spans="3:3">
      <c r="C27536" s="13">
        <f t="shared" ca="1" si="1214"/>
        <v>1992.1275092833719</v>
      </c>
    </row>
    <row r="27537" spans="3:3">
      <c r="C27537" s="13">
        <f t="shared" ca="1" si="1214"/>
        <v>2001.8455662358488</v>
      </c>
    </row>
    <row r="27538" spans="3:3">
      <c r="C27538" s="13">
        <f t="shared" ca="1" si="1214"/>
        <v>1990.6913018494599</v>
      </c>
    </row>
    <row r="27539" spans="3:3">
      <c r="C27539" s="13">
        <f t="shared" ca="1" si="1214"/>
        <v>1993.3399346007104</v>
      </c>
    </row>
    <row r="27540" spans="3:3">
      <c r="C27540" s="13">
        <f t="shared" ca="1" si="1214"/>
        <v>2018.3093895416248</v>
      </c>
    </row>
    <row r="27541" spans="3:3">
      <c r="C27541" s="13">
        <f t="shared" ca="1" si="1214"/>
        <v>2020.0535715226415</v>
      </c>
    </row>
    <row r="27542" spans="3:3">
      <c r="C27542" s="13">
        <f t="shared" ca="1" si="1214"/>
        <v>2007.4622723555233</v>
      </c>
    </row>
    <row r="27543" spans="3:3">
      <c r="C27543" s="13">
        <f t="shared" ca="1" si="1214"/>
        <v>2010.1376841517003</v>
      </c>
    </row>
    <row r="27544" spans="3:3">
      <c r="C27544" s="13">
        <f t="shared" ref="C27544:C27607" ca="1" si="1215">NORMINV(RAND(),$D$3,$G$3)</f>
        <v>2009.788333461905</v>
      </c>
    </row>
    <row r="27545" spans="3:3">
      <c r="C27545" s="13">
        <f t="shared" ca="1" si="1215"/>
        <v>1994.2698976020374</v>
      </c>
    </row>
    <row r="27546" spans="3:3">
      <c r="C27546" s="13">
        <f t="shared" ca="1" si="1215"/>
        <v>1999.7213463706501</v>
      </c>
    </row>
    <row r="27547" spans="3:3">
      <c r="C27547" s="13">
        <f t="shared" ca="1" si="1215"/>
        <v>1995.4212550693242</v>
      </c>
    </row>
    <row r="27548" spans="3:3">
      <c r="C27548" s="13">
        <f t="shared" ca="1" si="1215"/>
        <v>1988.2039482008202</v>
      </c>
    </row>
    <row r="27549" spans="3:3">
      <c r="C27549" s="13">
        <f t="shared" ca="1" si="1215"/>
        <v>1994.5660739359366</v>
      </c>
    </row>
    <row r="27550" spans="3:3">
      <c r="C27550" s="13">
        <f t="shared" ca="1" si="1215"/>
        <v>1995.9803668908321</v>
      </c>
    </row>
    <row r="27551" spans="3:3">
      <c r="C27551" s="13">
        <f t="shared" ca="1" si="1215"/>
        <v>2005.1512698734093</v>
      </c>
    </row>
    <row r="27552" spans="3:3">
      <c r="C27552" s="13">
        <f t="shared" ca="1" si="1215"/>
        <v>2000.5523745557409</v>
      </c>
    </row>
    <row r="27553" spans="3:3">
      <c r="C27553" s="13">
        <f t="shared" ca="1" si="1215"/>
        <v>2009.3054334768021</v>
      </c>
    </row>
    <row r="27554" spans="3:3">
      <c r="C27554" s="13">
        <f t="shared" ca="1" si="1215"/>
        <v>1988.7198919868219</v>
      </c>
    </row>
    <row r="27555" spans="3:3">
      <c r="C27555" s="13">
        <f t="shared" ca="1" si="1215"/>
        <v>1993.124689079538</v>
      </c>
    </row>
    <row r="27556" spans="3:3">
      <c r="C27556" s="13">
        <f t="shared" ca="1" si="1215"/>
        <v>2010.3418497654175</v>
      </c>
    </row>
    <row r="27557" spans="3:3">
      <c r="C27557" s="13">
        <f t="shared" ca="1" si="1215"/>
        <v>1999.0352931258865</v>
      </c>
    </row>
    <row r="27558" spans="3:3">
      <c r="C27558" s="13">
        <f t="shared" ca="1" si="1215"/>
        <v>2005.1501802956464</v>
      </c>
    </row>
    <row r="27559" spans="3:3">
      <c r="C27559" s="13">
        <f t="shared" ca="1" si="1215"/>
        <v>1997.5663379827986</v>
      </c>
    </row>
    <row r="27560" spans="3:3">
      <c r="C27560" s="13">
        <f t="shared" ca="1" si="1215"/>
        <v>1993.5400365793676</v>
      </c>
    </row>
    <row r="27561" spans="3:3">
      <c r="C27561" s="13">
        <f t="shared" ca="1" si="1215"/>
        <v>2015.5593177077092</v>
      </c>
    </row>
    <row r="27562" spans="3:3">
      <c r="C27562" s="13">
        <f t="shared" ca="1" si="1215"/>
        <v>1976.2124307211604</v>
      </c>
    </row>
    <row r="27563" spans="3:3">
      <c r="C27563" s="13">
        <f t="shared" ca="1" si="1215"/>
        <v>1997.5308322805035</v>
      </c>
    </row>
    <row r="27564" spans="3:3">
      <c r="C27564" s="13">
        <f t="shared" ca="1" si="1215"/>
        <v>2003.2426873706127</v>
      </c>
    </row>
    <row r="27565" spans="3:3">
      <c r="C27565" s="13">
        <f t="shared" ca="1" si="1215"/>
        <v>2000.7389065617476</v>
      </c>
    </row>
    <row r="27566" spans="3:3">
      <c r="C27566" s="13">
        <f t="shared" ca="1" si="1215"/>
        <v>2026.1226608883849</v>
      </c>
    </row>
    <row r="27567" spans="3:3">
      <c r="C27567" s="13">
        <f t="shared" ca="1" si="1215"/>
        <v>2002.8748516080327</v>
      </c>
    </row>
    <row r="27568" spans="3:3">
      <c r="C27568" s="13">
        <f t="shared" ca="1" si="1215"/>
        <v>2008.2876595212863</v>
      </c>
    </row>
    <row r="27569" spans="3:3">
      <c r="C27569" s="13">
        <f t="shared" ca="1" si="1215"/>
        <v>1993.5891894644913</v>
      </c>
    </row>
    <row r="27570" spans="3:3">
      <c r="C27570" s="13">
        <f t="shared" ca="1" si="1215"/>
        <v>2000.1586021955152</v>
      </c>
    </row>
    <row r="27571" spans="3:3">
      <c r="C27571" s="13">
        <f t="shared" ca="1" si="1215"/>
        <v>2004.851411686745</v>
      </c>
    </row>
    <row r="27572" spans="3:3">
      <c r="C27572" s="13">
        <f t="shared" ca="1" si="1215"/>
        <v>2006.7433363334856</v>
      </c>
    </row>
    <row r="27573" spans="3:3">
      <c r="C27573" s="13">
        <f t="shared" ca="1" si="1215"/>
        <v>2018.6015768781783</v>
      </c>
    </row>
    <row r="27574" spans="3:3">
      <c r="C27574" s="13">
        <f t="shared" ca="1" si="1215"/>
        <v>1991.7945891110014</v>
      </c>
    </row>
    <row r="27575" spans="3:3">
      <c r="C27575" s="13">
        <f t="shared" ca="1" si="1215"/>
        <v>2001.9764677252015</v>
      </c>
    </row>
    <row r="27576" spans="3:3">
      <c r="C27576" s="13">
        <f t="shared" ca="1" si="1215"/>
        <v>1991.4512186828499</v>
      </c>
    </row>
    <row r="27577" spans="3:3">
      <c r="C27577" s="13">
        <f t="shared" ca="1" si="1215"/>
        <v>1986.3978249749964</v>
      </c>
    </row>
    <row r="27578" spans="3:3">
      <c r="C27578" s="13">
        <f t="shared" ca="1" si="1215"/>
        <v>2003.185261325378</v>
      </c>
    </row>
    <row r="27579" spans="3:3">
      <c r="C27579" s="13">
        <f t="shared" ca="1" si="1215"/>
        <v>2002.8414541449517</v>
      </c>
    </row>
    <row r="27580" spans="3:3">
      <c r="C27580" s="13">
        <f t="shared" ca="1" si="1215"/>
        <v>2010.7538919130457</v>
      </c>
    </row>
    <row r="27581" spans="3:3">
      <c r="C27581" s="13">
        <f t="shared" ca="1" si="1215"/>
        <v>2013.2729259787259</v>
      </c>
    </row>
    <row r="27582" spans="3:3">
      <c r="C27582" s="13">
        <f t="shared" ca="1" si="1215"/>
        <v>2011.7710919631427</v>
      </c>
    </row>
    <row r="27583" spans="3:3">
      <c r="C27583" s="13">
        <f t="shared" ca="1" si="1215"/>
        <v>2007.3558809920171</v>
      </c>
    </row>
    <row r="27584" spans="3:3">
      <c r="C27584" s="13">
        <f t="shared" ca="1" si="1215"/>
        <v>2015.8298147928351</v>
      </c>
    </row>
    <row r="27585" spans="3:3">
      <c r="C27585" s="13">
        <f t="shared" ca="1" si="1215"/>
        <v>1989.3905974363747</v>
      </c>
    </row>
    <row r="27586" spans="3:3">
      <c r="C27586" s="13">
        <f t="shared" ca="1" si="1215"/>
        <v>1985.9089801027635</v>
      </c>
    </row>
    <row r="27587" spans="3:3">
      <c r="C27587" s="13">
        <f t="shared" ca="1" si="1215"/>
        <v>1983.828006458325</v>
      </c>
    </row>
    <row r="27588" spans="3:3">
      <c r="C27588" s="13">
        <f t="shared" ca="1" si="1215"/>
        <v>1990.365075936156</v>
      </c>
    </row>
    <row r="27589" spans="3:3">
      <c r="C27589" s="13">
        <f t="shared" ca="1" si="1215"/>
        <v>2018.8842068226343</v>
      </c>
    </row>
    <row r="27590" spans="3:3">
      <c r="C27590" s="13">
        <f t="shared" ca="1" si="1215"/>
        <v>1979.2139942928281</v>
      </c>
    </row>
    <row r="27591" spans="3:3">
      <c r="C27591" s="13">
        <f t="shared" ca="1" si="1215"/>
        <v>2015.476379392064</v>
      </c>
    </row>
    <row r="27592" spans="3:3">
      <c r="C27592" s="13">
        <f t="shared" ca="1" si="1215"/>
        <v>1981.7150922661774</v>
      </c>
    </row>
    <row r="27593" spans="3:3">
      <c r="C27593" s="13">
        <f t="shared" ca="1" si="1215"/>
        <v>2011.1929749960457</v>
      </c>
    </row>
    <row r="27594" spans="3:3">
      <c r="C27594" s="13">
        <f t="shared" ca="1" si="1215"/>
        <v>2005.7737589247106</v>
      </c>
    </row>
    <row r="27595" spans="3:3">
      <c r="C27595" s="13">
        <f t="shared" ca="1" si="1215"/>
        <v>2008.9245522442195</v>
      </c>
    </row>
    <row r="27596" spans="3:3">
      <c r="C27596" s="13">
        <f t="shared" ca="1" si="1215"/>
        <v>1986.3850182026451</v>
      </c>
    </row>
    <row r="27597" spans="3:3">
      <c r="C27597" s="13">
        <f t="shared" ca="1" si="1215"/>
        <v>2007.4498664196371</v>
      </c>
    </row>
    <row r="27598" spans="3:3">
      <c r="C27598" s="13">
        <f t="shared" ca="1" si="1215"/>
        <v>2014.7681537941066</v>
      </c>
    </row>
    <row r="27599" spans="3:3">
      <c r="C27599" s="13">
        <f t="shared" ca="1" si="1215"/>
        <v>2016.9403445807454</v>
      </c>
    </row>
    <row r="27600" spans="3:3">
      <c r="C27600" s="13">
        <f t="shared" ca="1" si="1215"/>
        <v>2012.3214887729685</v>
      </c>
    </row>
    <row r="27601" spans="3:3">
      <c r="C27601" s="13">
        <f t="shared" ca="1" si="1215"/>
        <v>1995.4384012861863</v>
      </c>
    </row>
    <row r="27602" spans="3:3">
      <c r="C27602" s="13">
        <f t="shared" ca="1" si="1215"/>
        <v>1982.7977044499701</v>
      </c>
    </row>
    <row r="27603" spans="3:3">
      <c r="C27603" s="13">
        <f t="shared" ca="1" si="1215"/>
        <v>2005.3690847523419</v>
      </c>
    </row>
    <row r="27604" spans="3:3">
      <c r="C27604" s="13">
        <f t="shared" ca="1" si="1215"/>
        <v>1993.617633306467</v>
      </c>
    </row>
    <row r="27605" spans="3:3">
      <c r="C27605" s="13">
        <f t="shared" ca="1" si="1215"/>
        <v>1978.995449540198</v>
      </c>
    </row>
    <row r="27606" spans="3:3">
      <c r="C27606" s="13">
        <f t="shared" ca="1" si="1215"/>
        <v>2011.4073677977829</v>
      </c>
    </row>
    <row r="27607" spans="3:3">
      <c r="C27607" s="13">
        <f t="shared" ca="1" si="1215"/>
        <v>2008.3432872877652</v>
      </c>
    </row>
    <row r="27608" spans="3:3">
      <c r="C27608" s="13">
        <f t="shared" ref="C27608:C27671" ca="1" si="1216">NORMINV(RAND(),$D$3,$G$3)</f>
        <v>2011.5497652629581</v>
      </c>
    </row>
    <row r="27609" spans="3:3">
      <c r="C27609" s="13">
        <f t="shared" ca="1" si="1216"/>
        <v>1994.6232723545868</v>
      </c>
    </row>
    <row r="27610" spans="3:3">
      <c r="C27610" s="13">
        <f t="shared" ca="1" si="1216"/>
        <v>1994.0210937324302</v>
      </c>
    </row>
    <row r="27611" spans="3:3">
      <c r="C27611" s="13">
        <f t="shared" ca="1" si="1216"/>
        <v>2009.8431797188323</v>
      </c>
    </row>
    <row r="27612" spans="3:3">
      <c r="C27612" s="13">
        <f t="shared" ca="1" si="1216"/>
        <v>2001.3531494887743</v>
      </c>
    </row>
    <row r="27613" spans="3:3">
      <c r="C27613" s="13">
        <f t="shared" ca="1" si="1216"/>
        <v>1993.9518458278499</v>
      </c>
    </row>
    <row r="27614" spans="3:3">
      <c r="C27614" s="13">
        <f t="shared" ca="1" si="1216"/>
        <v>1992.6626322516856</v>
      </c>
    </row>
    <row r="27615" spans="3:3">
      <c r="C27615" s="13">
        <f t="shared" ca="1" si="1216"/>
        <v>2024.0751955753728</v>
      </c>
    </row>
    <row r="27616" spans="3:3">
      <c r="C27616" s="13">
        <f t="shared" ca="1" si="1216"/>
        <v>1988.9353275888868</v>
      </c>
    </row>
    <row r="27617" spans="3:3">
      <c r="C27617" s="13">
        <f t="shared" ca="1" si="1216"/>
        <v>1986.602748040297</v>
      </c>
    </row>
    <row r="27618" spans="3:3">
      <c r="C27618" s="13">
        <f t="shared" ca="1" si="1216"/>
        <v>2015.6389069577244</v>
      </c>
    </row>
    <row r="27619" spans="3:3">
      <c r="C27619" s="13">
        <f t="shared" ca="1" si="1216"/>
        <v>2004.2856238010211</v>
      </c>
    </row>
    <row r="27620" spans="3:3">
      <c r="C27620" s="13">
        <f t="shared" ca="1" si="1216"/>
        <v>2018.425658559717</v>
      </c>
    </row>
    <row r="27621" spans="3:3">
      <c r="C27621" s="13">
        <f t="shared" ca="1" si="1216"/>
        <v>1997.588715151812</v>
      </c>
    </row>
    <row r="27622" spans="3:3">
      <c r="C27622" s="13">
        <f t="shared" ca="1" si="1216"/>
        <v>1995.2966176997461</v>
      </c>
    </row>
    <row r="27623" spans="3:3">
      <c r="C27623" s="13">
        <f t="shared" ca="1" si="1216"/>
        <v>1993.5419190289597</v>
      </c>
    </row>
    <row r="27624" spans="3:3">
      <c r="C27624" s="13">
        <f t="shared" ca="1" si="1216"/>
        <v>2000.72469030039</v>
      </c>
    </row>
    <row r="27625" spans="3:3">
      <c r="C27625" s="13">
        <f t="shared" ca="1" si="1216"/>
        <v>2000.9002467559053</v>
      </c>
    </row>
    <row r="27626" spans="3:3">
      <c r="C27626" s="13">
        <f t="shared" ca="1" si="1216"/>
        <v>1987.9893060950444</v>
      </c>
    </row>
    <row r="27627" spans="3:3">
      <c r="C27627" s="13">
        <f t="shared" ca="1" si="1216"/>
        <v>2017.7426529859058</v>
      </c>
    </row>
    <row r="27628" spans="3:3">
      <c r="C27628" s="13">
        <f t="shared" ca="1" si="1216"/>
        <v>2006.1422049697906</v>
      </c>
    </row>
    <row r="27629" spans="3:3">
      <c r="C27629" s="13">
        <f t="shared" ca="1" si="1216"/>
        <v>1973.0214925270902</v>
      </c>
    </row>
    <row r="27630" spans="3:3">
      <c r="C27630" s="13">
        <f t="shared" ca="1" si="1216"/>
        <v>2008.37311428406</v>
      </c>
    </row>
    <row r="27631" spans="3:3">
      <c r="C27631" s="13">
        <f t="shared" ca="1" si="1216"/>
        <v>1980.7700601223792</v>
      </c>
    </row>
    <row r="27632" spans="3:3">
      <c r="C27632" s="13">
        <f t="shared" ca="1" si="1216"/>
        <v>1997.5141931475116</v>
      </c>
    </row>
    <row r="27633" spans="3:3">
      <c r="C27633" s="13">
        <f t="shared" ca="1" si="1216"/>
        <v>2009.4001347443088</v>
      </c>
    </row>
    <row r="27634" spans="3:3">
      <c r="C27634" s="13">
        <f t="shared" ca="1" si="1216"/>
        <v>2009.8888995060265</v>
      </c>
    </row>
    <row r="27635" spans="3:3">
      <c r="C27635" s="13">
        <f t="shared" ca="1" si="1216"/>
        <v>2020.0928387039835</v>
      </c>
    </row>
    <row r="27636" spans="3:3">
      <c r="C27636" s="13">
        <f t="shared" ca="1" si="1216"/>
        <v>2017.1091538612905</v>
      </c>
    </row>
    <row r="27637" spans="3:3">
      <c r="C27637" s="13">
        <f t="shared" ca="1" si="1216"/>
        <v>2020.6850269790768</v>
      </c>
    </row>
    <row r="27638" spans="3:3">
      <c r="C27638" s="13">
        <f t="shared" ca="1" si="1216"/>
        <v>1988.0911278611798</v>
      </c>
    </row>
    <row r="27639" spans="3:3">
      <c r="C27639" s="13">
        <f t="shared" ca="1" si="1216"/>
        <v>1991.2646977631719</v>
      </c>
    </row>
    <row r="27640" spans="3:3">
      <c r="C27640" s="13">
        <f t="shared" ca="1" si="1216"/>
        <v>2001.2963918719029</v>
      </c>
    </row>
    <row r="27641" spans="3:3">
      <c r="C27641" s="13">
        <f t="shared" ca="1" si="1216"/>
        <v>2004.7575929358829</v>
      </c>
    </row>
    <row r="27642" spans="3:3">
      <c r="C27642" s="13">
        <f t="shared" ca="1" si="1216"/>
        <v>2007.8248436931151</v>
      </c>
    </row>
    <row r="27643" spans="3:3">
      <c r="C27643" s="13">
        <f t="shared" ca="1" si="1216"/>
        <v>1980.1382453656631</v>
      </c>
    </row>
    <row r="27644" spans="3:3">
      <c r="C27644" s="13">
        <f t="shared" ca="1" si="1216"/>
        <v>1992.6726688689546</v>
      </c>
    </row>
    <row r="27645" spans="3:3">
      <c r="C27645" s="13">
        <f t="shared" ca="1" si="1216"/>
        <v>1995.9448991167023</v>
      </c>
    </row>
    <row r="27646" spans="3:3">
      <c r="C27646" s="13">
        <f t="shared" ca="1" si="1216"/>
        <v>1997.9376159809124</v>
      </c>
    </row>
    <row r="27647" spans="3:3">
      <c r="C27647" s="13">
        <f t="shared" ca="1" si="1216"/>
        <v>2001.1854558299224</v>
      </c>
    </row>
    <row r="27648" spans="3:3">
      <c r="C27648" s="13">
        <f t="shared" ca="1" si="1216"/>
        <v>2007.6410437013108</v>
      </c>
    </row>
    <row r="27649" spans="3:3">
      <c r="C27649" s="13">
        <f t="shared" ca="1" si="1216"/>
        <v>1995.1409545264353</v>
      </c>
    </row>
    <row r="27650" spans="3:3">
      <c r="C27650" s="13">
        <f t="shared" ca="1" si="1216"/>
        <v>1979.7497099675502</v>
      </c>
    </row>
    <row r="27651" spans="3:3">
      <c r="C27651" s="13">
        <f t="shared" ca="1" si="1216"/>
        <v>2009.0922854813207</v>
      </c>
    </row>
    <row r="27652" spans="3:3">
      <c r="C27652" s="13">
        <f t="shared" ca="1" si="1216"/>
        <v>1975.9056674912167</v>
      </c>
    </row>
    <row r="27653" spans="3:3">
      <c r="C27653" s="13">
        <f t="shared" ca="1" si="1216"/>
        <v>2007.6571591079198</v>
      </c>
    </row>
    <row r="27654" spans="3:3">
      <c r="C27654" s="13">
        <f t="shared" ca="1" si="1216"/>
        <v>2006.9087292329377</v>
      </c>
    </row>
    <row r="27655" spans="3:3">
      <c r="C27655" s="13">
        <f t="shared" ca="1" si="1216"/>
        <v>2005.9097813589322</v>
      </c>
    </row>
    <row r="27656" spans="3:3">
      <c r="C27656" s="13">
        <f t="shared" ca="1" si="1216"/>
        <v>2004.8231569419661</v>
      </c>
    </row>
    <row r="27657" spans="3:3">
      <c r="C27657" s="13">
        <f t="shared" ca="1" si="1216"/>
        <v>2009.2871264580147</v>
      </c>
    </row>
    <row r="27658" spans="3:3">
      <c r="C27658" s="13">
        <f t="shared" ca="1" si="1216"/>
        <v>1976.5392024764972</v>
      </c>
    </row>
    <row r="27659" spans="3:3">
      <c r="C27659" s="13">
        <f t="shared" ca="1" si="1216"/>
        <v>2014.4410396191315</v>
      </c>
    </row>
    <row r="27660" spans="3:3">
      <c r="C27660" s="13">
        <f t="shared" ca="1" si="1216"/>
        <v>2006.2746158113571</v>
      </c>
    </row>
    <row r="27661" spans="3:3">
      <c r="C27661" s="13">
        <f t="shared" ca="1" si="1216"/>
        <v>2003.7523616312353</v>
      </c>
    </row>
    <row r="27662" spans="3:3">
      <c r="C27662" s="13">
        <f t="shared" ca="1" si="1216"/>
        <v>1992.471926496183</v>
      </c>
    </row>
    <row r="27663" spans="3:3">
      <c r="C27663" s="13">
        <f t="shared" ca="1" si="1216"/>
        <v>1982.132151510368</v>
      </c>
    </row>
    <row r="27664" spans="3:3">
      <c r="C27664" s="13">
        <f t="shared" ca="1" si="1216"/>
        <v>1987.6271121027476</v>
      </c>
    </row>
    <row r="27665" spans="3:3">
      <c r="C27665" s="13">
        <f t="shared" ca="1" si="1216"/>
        <v>1985.4362723801596</v>
      </c>
    </row>
    <row r="27666" spans="3:3">
      <c r="C27666" s="13">
        <f t="shared" ca="1" si="1216"/>
        <v>2004.6198067791938</v>
      </c>
    </row>
    <row r="27667" spans="3:3">
      <c r="C27667" s="13">
        <f t="shared" ca="1" si="1216"/>
        <v>1994.7276616125839</v>
      </c>
    </row>
    <row r="27668" spans="3:3">
      <c r="C27668" s="13">
        <f t="shared" ca="1" si="1216"/>
        <v>1999.3085076546652</v>
      </c>
    </row>
    <row r="27669" spans="3:3">
      <c r="C27669" s="13">
        <f t="shared" ca="1" si="1216"/>
        <v>1997.2766693488181</v>
      </c>
    </row>
    <row r="27670" spans="3:3">
      <c r="C27670" s="13">
        <f t="shared" ca="1" si="1216"/>
        <v>1998.4087046158909</v>
      </c>
    </row>
    <row r="27671" spans="3:3">
      <c r="C27671" s="13">
        <f t="shared" ca="1" si="1216"/>
        <v>1993.8914785919292</v>
      </c>
    </row>
    <row r="27672" spans="3:3">
      <c r="C27672" s="13">
        <f t="shared" ref="C27672:C27735" ca="1" si="1217">NORMINV(RAND(),$D$3,$G$3)</f>
        <v>1995.995607480078</v>
      </c>
    </row>
    <row r="27673" spans="3:3">
      <c r="C27673" s="13">
        <f t="shared" ca="1" si="1217"/>
        <v>2010.9454111261459</v>
      </c>
    </row>
    <row r="27674" spans="3:3">
      <c r="C27674" s="13">
        <f t="shared" ca="1" si="1217"/>
        <v>2001.573878705397</v>
      </c>
    </row>
    <row r="27675" spans="3:3">
      <c r="C27675" s="13">
        <f t="shared" ca="1" si="1217"/>
        <v>1998.1607145059413</v>
      </c>
    </row>
    <row r="27676" spans="3:3">
      <c r="C27676" s="13">
        <f t="shared" ca="1" si="1217"/>
        <v>2002.8899949209836</v>
      </c>
    </row>
    <row r="27677" spans="3:3">
      <c r="C27677" s="13">
        <f t="shared" ca="1" si="1217"/>
        <v>1996.5160939996656</v>
      </c>
    </row>
    <row r="27678" spans="3:3">
      <c r="C27678" s="13">
        <f t="shared" ca="1" si="1217"/>
        <v>2002.6513625692298</v>
      </c>
    </row>
    <row r="27679" spans="3:3">
      <c r="C27679" s="13">
        <f t="shared" ca="1" si="1217"/>
        <v>2003.060496171867</v>
      </c>
    </row>
    <row r="27680" spans="3:3">
      <c r="C27680" s="13">
        <f t="shared" ca="1" si="1217"/>
        <v>2013.8278270805279</v>
      </c>
    </row>
    <row r="27681" spans="3:3">
      <c r="C27681" s="13">
        <f t="shared" ca="1" si="1217"/>
        <v>2009.5865608909432</v>
      </c>
    </row>
    <row r="27682" spans="3:3">
      <c r="C27682" s="13">
        <f t="shared" ca="1" si="1217"/>
        <v>1997.69745843787</v>
      </c>
    </row>
    <row r="27683" spans="3:3">
      <c r="C27683" s="13">
        <f t="shared" ca="1" si="1217"/>
        <v>2005.5292286655979</v>
      </c>
    </row>
    <row r="27684" spans="3:3">
      <c r="C27684" s="13">
        <f t="shared" ca="1" si="1217"/>
        <v>1992.0416254044887</v>
      </c>
    </row>
    <row r="27685" spans="3:3">
      <c r="C27685" s="13">
        <f t="shared" ca="1" si="1217"/>
        <v>1999.7874608575494</v>
      </c>
    </row>
    <row r="27686" spans="3:3">
      <c r="C27686" s="13">
        <f t="shared" ca="1" si="1217"/>
        <v>2008.2926218896509</v>
      </c>
    </row>
    <row r="27687" spans="3:3">
      <c r="C27687" s="13">
        <f t="shared" ca="1" si="1217"/>
        <v>1994.0066559611921</v>
      </c>
    </row>
    <row r="27688" spans="3:3">
      <c r="C27688" s="13">
        <f t="shared" ca="1" si="1217"/>
        <v>2000.4682090720075</v>
      </c>
    </row>
    <row r="27689" spans="3:3">
      <c r="C27689" s="13">
        <f t="shared" ca="1" si="1217"/>
        <v>2007.2733033087245</v>
      </c>
    </row>
    <row r="27690" spans="3:3">
      <c r="C27690" s="13">
        <f t="shared" ca="1" si="1217"/>
        <v>2009.2932807346656</v>
      </c>
    </row>
    <row r="27691" spans="3:3">
      <c r="C27691" s="13">
        <f t="shared" ca="1" si="1217"/>
        <v>2018.7332988084015</v>
      </c>
    </row>
    <row r="27692" spans="3:3">
      <c r="C27692" s="13">
        <f t="shared" ca="1" si="1217"/>
        <v>2001.2594108568278</v>
      </c>
    </row>
    <row r="27693" spans="3:3">
      <c r="C27693" s="13">
        <f t="shared" ca="1" si="1217"/>
        <v>2012.1983331115784</v>
      </c>
    </row>
    <row r="27694" spans="3:3">
      <c r="C27694" s="13">
        <f t="shared" ca="1" si="1217"/>
        <v>2008.0606258446455</v>
      </c>
    </row>
    <row r="27695" spans="3:3">
      <c r="C27695" s="13">
        <f t="shared" ca="1" si="1217"/>
        <v>2010.7734930013858</v>
      </c>
    </row>
    <row r="27696" spans="3:3">
      <c r="C27696" s="13">
        <f t="shared" ca="1" si="1217"/>
        <v>1997.1881766353222</v>
      </c>
    </row>
    <row r="27697" spans="3:3">
      <c r="C27697" s="13">
        <f t="shared" ca="1" si="1217"/>
        <v>2003.1770393924878</v>
      </c>
    </row>
    <row r="27698" spans="3:3">
      <c r="C27698" s="13">
        <f t="shared" ca="1" si="1217"/>
        <v>2002.3651020735385</v>
      </c>
    </row>
    <row r="27699" spans="3:3">
      <c r="C27699" s="13">
        <f t="shared" ca="1" si="1217"/>
        <v>1984.1768820465945</v>
      </c>
    </row>
    <row r="27700" spans="3:3">
      <c r="C27700" s="13">
        <f t="shared" ca="1" si="1217"/>
        <v>2015.7674537923349</v>
      </c>
    </row>
    <row r="27701" spans="3:3">
      <c r="C27701" s="13">
        <f t="shared" ca="1" si="1217"/>
        <v>1994.7255313908684</v>
      </c>
    </row>
    <row r="27702" spans="3:3">
      <c r="C27702" s="13">
        <f t="shared" ca="1" si="1217"/>
        <v>2021.4971511504509</v>
      </c>
    </row>
    <row r="27703" spans="3:3">
      <c r="C27703" s="13">
        <f t="shared" ca="1" si="1217"/>
        <v>2016.3237643407924</v>
      </c>
    </row>
    <row r="27704" spans="3:3">
      <c r="C27704" s="13">
        <f t="shared" ca="1" si="1217"/>
        <v>1991.2211241460582</v>
      </c>
    </row>
    <row r="27705" spans="3:3">
      <c r="C27705" s="13">
        <f t="shared" ca="1" si="1217"/>
        <v>1995.40140042135</v>
      </c>
    </row>
    <row r="27706" spans="3:3">
      <c r="C27706" s="13">
        <f t="shared" ca="1" si="1217"/>
        <v>2007.6825753056403</v>
      </c>
    </row>
    <row r="27707" spans="3:3">
      <c r="C27707" s="13">
        <f t="shared" ca="1" si="1217"/>
        <v>2023.0665486012215</v>
      </c>
    </row>
    <row r="27708" spans="3:3">
      <c r="C27708" s="13">
        <f t="shared" ca="1" si="1217"/>
        <v>1994.7549860123409</v>
      </c>
    </row>
    <row r="27709" spans="3:3">
      <c r="C27709" s="13">
        <f t="shared" ca="1" si="1217"/>
        <v>2008.3492998866898</v>
      </c>
    </row>
    <row r="27710" spans="3:3">
      <c r="C27710" s="13">
        <f t="shared" ca="1" si="1217"/>
        <v>2001.751039819924</v>
      </c>
    </row>
    <row r="27711" spans="3:3">
      <c r="C27711" s="13">
        <f t="shared" ca="1" si="1217"/>
        <v>2001.9457931300312</v>
      </c>
    </row>
    <row r="27712" spans="3:3">
      <c r="C27712" s="13">
        <f t="shared" ca="1" si="1217"/>
        <v>1980.2023912302232</v>
      </c>
    </row>
    <row r="27713" spans="3:3">
      <c r="C27713" s="13">
        <f t="shared" ca="1" si="1217"/>
        <v>1990.8111882309311</v>
      </c>
    </row>
    <row r="27714" spans="3:3">
      <c r="C27714" s="13">
        <f t="shared" ca="1" si="1217"/>
        <v>2002.578597520934</v>
      </c>
    </row>
    <row r="27715" spans="3:3">
      <c r="C27715" s="13">
        <f t="shared" ca="1" si="1217"/>
        <v>1987.8711103162109</v>
      </c>
    </row>
    <row r="27716" spans="3:3">
      <c r="C27716" s="13">
        <f t="shared" ca="1" si="1217"/>
        <v>1981.483737782457</v>
      </c>
    </row>
    <row r="27717" spans="3:3">
      <c r="C27717" s="13">
        <f t="shared" ca="1" si="1217"/>
        <v>1985.3489878347671</v>
      </c>
    </row>
    <row r="27718" spans="3:3">
      <c r="C27718" s="13">
        <f t="shared" ca="1" si="1217"/>
        <v>2031.6162734739485</v>
      </c>
    </row>
    <row r="27719" spans="3:3">
      <c r="C27719" s="13">
        <f t="shared" ca="1" si="1217"/>
        <v>2009.3084463111516</v>
      </c>
    </row>
    <row r="27720" spans="3:3">
      <c r="C27720" s="13">
        <f t="shared" ca="1" si="1217"/>
        <v>1985.3653822752115</v>
      </c>
    </row>
    <row r="27721" spans="3:3">
      <c r="C27721" s="13">
        <f t="shared" ca="1" si="1217"/>
        <v>1996.2357767069004</v>
      </c>
    </row>
    <row r="27722" spans="3:3">
      <c r="C27722" s="13">
        <f t="shared" ca="1" si="1217"/>
        <v>1990.0407348288902</v>
      </c>
    </row>
    <row r="27723" spans="3:3">
      <c r="C27723" s="13">
        <f t="shared" ca="1" si="1217"/>
        <v>1994.5259909774713</v>
      </c>
    </row>
    <row r="27724" spans="3:3">
      <c r="C27724" s="13">
        <f t="shared" ca="1" si="1217"/>
        <v>2015.2804993159755</v>
      </c>
    </row>
    <row r="27725" spans="3:3">
      <c r="C27725" s="13">
        <f t="shared" ca="1" si="1217"/>
        <v>1979.57655918559</v>
      </c>
    </row>
    <row r="27726" spans="3:3">
      <c r="C27726" s="13">
        <f t="shared" ca="1" si="1217"/>
        <v>1993.7069986397557</v>
      </c>
    </row>
    <row r="27727" spans="3:3">
      <c r="C27727" s="13">
        <f t="shared" ca="1" si="1217"/>
        <v>2002.5405862374503</v>
      </c>
    </row>
    <row r="27728" spans="3:3">
      <c r="C27728" s="13">
        <f t="shared" ca="1" si="1217"/>
        <v>2005.2682770268566</v>
      </c>
    </row>
    <row r="27729" spans="3:3">
      <c r="C27729" s="13">
        <f t="shared" ca="1" si="1217"/>
        <v>2007.0888356418902</v>
      </c>
    </row>
    <row r="27730" spans="3:3">
      <c r="C27730" s="13">
        <f t="shared" ca="1" si="1217"/>
        <v>1995.0839054218588</v>
      </c>
    </row>
    <row r="27731" spans="3:3">
      <c r="C27731" s="13">
        <f t="shared" ca="1" si="1217"/>
        <v>1990.1110474460697</v>
      </c>
    </row>
    <row r="27732" spans="3:3">
      <c r="C27732" s="13">
        <f t="shared" ca="1" si="1217"/>
        <v>2002.2655014068928</v>
      </c>
    </row>
    <row r="27733" spans="3:3">
      <c r="C27733" s="13">
        <f t="shared" ca="1" si="1217"/>
        <v>1989.5008657545359</v>
      </c>
    </row>
    <row r="27734" spans="3:3">
      <c r="C27734" s="13">
        <f t="shared" ca="1" si="1217"/>
        <v>2018.2312383614455</v>
      </c>
    </row>
    <row r="27735" spans="3:3">
      <c r="C27735" s="13">
        <f t="shared" ca="1" si="1217"/>
        <v>2009.5254823041669</v>
      </c>
    </row>
    <row r="27736" spans="3:3">
      <c r="C27736" s="13">
        <f t="shared" ref="C27736:C27799" ca="1" si="1218">NORMINV(RAND(),$D$3,$G$3)</f>
        <v>2000.9880339356012</v>
      </c>
    </row>
    <row r="27737" spans="3:3">
      <c r="C27737" s="13">
        <f t="shared" ca="1" si="1218"/>
        <v>1990.6025246639067</v>
      </c>
    </row>
    <row r="27738" spans="3:3">
      <c r="C27738" s="13">
        <f t="shared" ca="1" si="1218"/>
        <v>1984.9016496952875</v>
      </c>
    </row>
    <row r="27739" spans="3:3">
      <c r="C27739" s="13">
        <f t="shared" ca="1" si="1218"/>
        <v>2002.2505409253222</v>
      </c>
    </row>
    <row r="27740" spans="3:3">
      <c r="C27740" s="13">
        <f t="shared" ca="1" si="1218"/>
        <v>1987.8771494503135</v>
      </c>
    </row>
    <row r="27741" spans="3:3">
      <c r="C27741" s="13">
        <f t="shared" ca="1" si="1218"/>
        <v>1993.8838705857424</v>
      </c>
    </row>
    <row r="27742" spans="3:3">
      <c r="C27742" s="13">
        <f t="shared" ca="1" si="1218"/>
        <v>2010.5132313551751</v>
      </c>
    </row>
    <row r="27743" spans="3:3">
      <c r="C27743" s="13">
        <f t="shared" ca="1" si="1218"/>
        <v>1981.8095467706444</v>
      </c>
    </row>
    <row r="27744" spans="3:3">
      <c r="C27744" s="13">
        <f t="shared" ca="1" si="1218"/>
        <v>2028.7208013479567</v>
      </c>
    </row>
    <row r="27745" spans="3:3">
      <c r="C27745" s="13">
        <f t="shared" ca="1" si="1218"/>
        <v>1994.195726111383</v>
      </c>
    </row>
    <row r="27746" spans="3:3">
      <c r="C27746" s="13">
        <f t="shared" ca="1" si="1218"/>
        <v>1997.7558223161268</v>
      </c>
    </row>
    <row r="27747" spans="3:3">
      <c r="C27747" s="13">
        <f t="shared" ca="1" si="1218"/>
        <v>2002.2296411249695</v>
      </c>
    </row>
    <row r="27748" spans="3:3">
      <c r="C27748" s="13">
        <f t="shared" ca="1" si="1218"/>
        <v>2006.4965498141694</v>
      </c>
    </row>
    <row r="27749" spans="3:3">
      <c r="C27749" s="13">
        <f t="shared" ca="1" si="1218"/>
        <v>2011.5546462093898</v>
      </c>
    </row>
    <row r="27750" spans="3:3">
      <c r="C27750" s="13">
        <f t="shared" ca="1" si="1218"/>
        <v>2001.4733084051227</v>
      </c>
    </row>
    <row r="27751" spans="3:3">
      <c r="C27751" s="13">
        <f t="shared" ca="1" si="1218"/>
        <v>1976.6950093039586</v>
      </c>
    </row>
    <row r="27752" spans="3:3">
      <c r="C27752" s="13">
        <f t="shared" ca="1" si="1218"/>
        <v>2002.8265701958162</v>
      </c>
    </row>
    <row r="27753" spans="3:3">
      <c r="C27753" s="13">
        <f t="shared" ca="1" si="1218"/>
        <v>2005.3449531062085</v>
      </c>
    </row>
    <row r="27754" spans="3:3">
      <c r="C27754" s="13">
        <f t="shared" ca="1" si="1218"/>
        <v>2003.9074082274699</v>
      </c>
    </row>
    <row r="27755" spans="3:3">
      <c r="C27755" s="13">
        <f t="shared" ca="1" si="1218"/>
        <v>2003.623221532858</v>
      </c>
    </row>
    <row r="27756" spans="3:3">
      <c r="C27756" s="13">
        <f t="shared" ca="1" si="1218"/>
        <v>2004.436605152081</v>
      </c>
    </row>
    <row r="27757" spans="3:3">
      <c r="C27757" s="13">
        <f t="shared" ca="1" si="1218"/>
        <v>1989.6813488898581</v>
      </c>
    </row>
    <row r="27758" spans="3:3">
      <c r="C27758" s="13">
        <f t="shared" ca="1" si="1218"/>
        <v>2010.3467616615972</v>
      </c>
    </row>
    <row r="27759" spans="3:3">
      <c r="C27759" s="13">
        <f t="shared" ca="1" si="1218"/>
        <v>1999.9207723505656</v>
      </c>
    </row>
    <row r="27760" spans="3:3">
      <c r="C27760" s="13">
        <f t="shared" ca="1" si="1218"/>
        <v>1998.2705883891142</v>
      </c>
    </row>
    <row r="27761" spans="3:3">
      <c r="C27761" s="13">
        <f t="shared" ca="1" si="1218"/>
        <v>1984.7322053847909</v>
      </c>
    </row>
    <row r="27762" spans="3:3">
      <c r="C27762" s="13">
        <f t="shared" ca="1" si="1218"/>
        <v>2006.3688267899572</v>
      </c>
    </row>
    <row r="27763" spans="3:3">
      <c r="C27763" s="13">
        <f t="shared" ca="1" si="1218"/>
        <v>1996.946694119245</v>
      </c>
    </row>
    <row r="27764" spans="3:3">
      <c r="C27764" s="13">
        <f t="shared" ca="1" si="1218"/>
        <v>2006.1366680867307</v>
      </c>
    </row>
    <row r="27765" spans="3:3">
      <c r="C27765" s="13">
        <f t="shared" ca="1" si="1218"/>
        <v>1995.9780315325854</v>
      </c>
    </row>
    <row r="27766" spans="3:3">
      <c r="C27766" s="13">
        <f t="shared" ca="1" si="1218"/>
        <v>2012.1572805469521</v>
      </c>
    </row>
    <row r="27767" spans="3:3">
      <c r="C27767" s="13">
        <f t="shared" ca="1" si="1218"/>
        <v>1993.1635703431566</v>
      </c>
    </row>
    <row r="27768" spans="3:3">
      <c r="C27768" s="13">
        <f t="shared" ca="1" si="1218"/>
        <v>1983.6472662442247</v>
      </c>
    </row>
    <row r="27769" spans="3:3">
      <c r="C27769" s="13">
        <f t="shared" ca="1" si="1218"/>
        <v>1994.1436984103241</v>
      </c>
    </row>
    <row r="27770" spans="3:3">
      <c r="C27770" s="13">
        <f t="shared" ca="1" si="1218"/>
        <v>2021.8461131540018</v>
      </c>
    </row>
    <row r="27771" spans="3:3">
      <c r="C27771" s="13">
        <f t="shared" ca="1" si="1218"/>
        <v>1994.7992056828061</v>
      </c>
    </row>
    <row r="27772" spans="3:3">
      <c r="C27772" s="13">
        <f t="shared" ca="1" si="1218"/>
        <v>2011.3100877617253</v>
      </c>
    </row>
    <row r="27773" spans="3:3">
      <c r="C27773" s="13">
        <f t="shared" ca="1" si="1218"/>
        <v>2005.4838986373102</v>
      </c>
    </row>
    <row r="27774" spans="3:3">
      <c r="C27774" s="13">
        <f t="shared" ca="1" si="1218"/>
        <v>1998.5726060175327</v>
      </c>
    </row>
    <row r="27775" spans="3:3">
      <c r="C27775" s="13">
        <f t="shared" ca="1" si="1218"/>
        <v>1982.8111534899745</v>
      </c>
    </row>
    <row r="27776" spans="3:3">
      <c r="C27776" s="13">
        <f t="shared" ca="1" si="1218"/>
        <v>2017.1655712715667</v>
      </c>
    </row>
    <row r="27777" spans="3:3">
      <c r="C27777" s="13">
        <f t="shared" ca="1" si="1218"/>
        <v>2004.7572588603393</v>
      </c>
    </row>
    <row r="27778" spans="3:3">
      <c r="C27778" s="13">
        <f t="shared" ca="1" si="1218"/>
        <v>2008.3023914157566</v>
      </c>
    </row>
    <row r="27779" spans="3:3">
      <c r="C27779" s="13">
        <f t="shared" ca="1" si="1218"/>
        <v>2018.2655869921946</v>
      </c>
    </row>
    <row r="27780" spans="3:3">
      <c r="C27780" s="13">
        <f t="shared" ca="1" si="1218"/>
        <v>2003.0871939612205</v>
      </c>
    </row>
    <row r="27781" spans="3:3">
      <c r="C27781" s="13">
        <f t="shared" ca="1" si="1218"/>
        <v>1995.325709301811</v>
      </c>
    </row>
    <row r="27782" spans="3:3">
      <c r="C27782" s="13">
        <f t="shared" ca="1" si="1218"/>
        <v>2006.3615077572981</v>
      </c>
    </row>
    <row r="27783" spans="3:3">
      <c r="C27783" s="13">
        <f t="shared" ca="1" si="1218"/>
        <v>1998.3290261495522</v>
      </c>
    </row>
    <row r="27784" spans="3:3">
      <c r="C27784" s="13">
        <f t="shared" ca="1" si="1218"/>
        <v>2005.3593137769867</v>
      </c>
    </row>
    <row r="27785" spans="3:3">
      <c r="C27785" s="13">
        <f t="shared" ca="1" si="1218"/>
        <v>1997.1221166555888</v>
      </c>
    </row>
    <row r="27786" spans="3:3">
      <c r="C27786" s="13">
        <f t="shared" ca="1" si="1218"/>
        <v>2002.4278230843236</v>
      </c>
    </row>
    <row r="27787" spans="3:3">
      <c r="C27787" s="13">
        <f t="shared" ca="1" si="1218"/>
        <v>1996.5210368044795</v>
      </c>
    </row>
    <row r="27788" spans="3:3">
      <c r="C27788" s="13">
        <f t="shared" ca="1" si="1218"/>
        <v>1997.5719756708756</v>
      </c>
    </row>
    <row r="27789" spans="3:3">
      <c r="C27789" s="13">
        <f t="shared" ca="1" si="1218"/>
        <v>2006.5322087848729</v>
      </c>
    </row>
    <row r="27790" spans="3:3">
      <c r="C27790" s="13">
        <f t="shared" ca="1" si="1218"/>
        <v>1990.0595963441335</v>
      </c>
    </row>
    <row r="27791" spans="3:3">
      <c r="C27791" s="13">
        <f t="shared" ca="1" si="1218"/>
        <v>2002.684723756521</v>
      </c>
    </row>
    <row r="27792" spans="3:3">
      <c r="C27792" s="13">
        <f t="shared" ca="1" si="1218"/>
        <v>1999.2444776513862</v>
      </c>
    </row>
    <row r="27793" spans="3:3">
      <c r="C27793" s="13">
        <f t="shared" ca="1" si="1218"/>
        <v>1997.1665634874475</v>
      </c>
    </row>
    <row r="27794" spans="3:3">
      <c r="C27794" s="13">
        <f t="shared" ca="1" si="1218"/>
        <v>2003.5756952722279</v>
      </c>
    </row>
    <row r="27795" spans="3:3">
      <c r="C27795" s="13">
        <f t="shared" ca="1" si="1218"/>
        <v>1999.8616741680567</v>
      </c>
    </row>
    <row r="27796" spans="3:3">
      <c r="C27796" s="13">
        <f t="shared" ca="1" si="1218"/>
        <v>1978.8845766108261</v>
      </c>
    </row>
    <row r="27797" spans="3:3">
      <c r="C27797" s="13">
        <f t="shared" ca="1" si="1218"/>
        <v>2007.1304394130175</v>
      </c>
    </row>
    <row r="27798" spans="3:3">
      <c r="C27798" s="13">
        <f t="shared" ca="1" si="1218"/>
        <v>2008.2185160465074</v>
      </c>
    </row>
    <row r="27799" spans="3:3">
      <c r="C27799" s="13">
        <f t="shared" ca="1" si="1218"/>
        <v>2015.9955761088536</v>
      </c>
    </row>
    <row r="27800" spans="3:3">
      <c r="C27800" s="13">
        <f t="shared" ref="C27800:C27863" ca="1" si="1219">NORMINV(RAND(),$D$3,$G$3)</f>
        <v>1991.1196849500918</v>
      </c>
    </row>
    <row r="27801" spans="3:3">
      <c r="C27801" s="13">
        <f t="shared" ca="1" si="1219"/>
        <v>2020.3181832791115</v>
      </c>
    </row>
    <row r="27802" spans="3:3">
      <c r="C27802" s="13">
        <f t="shared" ca="1" si="1219"/>
        <v>1992.2493506618846</v>
      </c>
    </row>
    <row r="27803" spans="3:3">
      <c r="C27803" s="13">
        <f t="shared" ca="1" si="1219"/>
        <v>1993.8175774853066</v>
      </c>
    </row>
    <row r="27804" spans="3:3">
      <c r="C27804" s="13">
        <f t="shared" ca="1" si="1219"/>
        <v>2001.0105777245935</v>
      </c>
    </row>
    <row r="27805" spans="3:3">
      <c r="C27805" s="13">
        <f t="shared" ca="1" si="1219"/>
        <v>2007.6281270998606</v>
      </c>
    </row>
    <row r="27806" spans="3:3">
      <c r="C27806" s="13">
        <f t="shared" ca="1" si="1219"/>
        <v>2000.1100736314047</v>
      </c>
    </row>
    <row r="27807" spans="3:3">
      <c r="C27807" s="13">
        <f t="shared" ca="1" si="1219"/>
        <v>1996.1592227774113</v>
      </c>
    </row>
    <row r="27808" spans="3:3">
      <c r="C27808" s="13">
        <f t="shared" ca="1" si="1219"/>
        <v>1987.5795430948422</v>
      </c>
    </row>
    <row r="27809" spans="3:3">
      <c r="C27809" s="13">
        <f t="shared" ca="1" si="1219"/>
        <v>2014.14749336301</v>
      </c>
    </row>
    <row r="27810" spans="3:3">
      <c r="C27810" s="13">
        <f t="shared" ca="1" si="1219"/>
        <v>2001.7551410567246</v>
      </c>
    </row>
    <row r="27811" spans="3:3">
      <c r="C27811" s="13">
        <f t="shared" ca="1" si="1219"/>
        <v>2012.8867138684743</v>
      </c>
    </row>
    <row r="27812" spans="3:3">
      <c r="C27812" s="13">
        <f t="shared" ca="1" si="1219"/>
        <v>1996.8283115031857</v>
      </c>
    </row>
    <row r="27813" spans="3:3">
      <c r="C27813" s="13">
        <f t="shared" ca="1" si="1219"/>
        <v>2012.8772436538077</v>
      </c>
    </row>
    <row r="27814" spans="3:3">
      <c r="C27814" s="13">
        <f t="shared" ca="1" si="1219"/>
        <v>1992.3884594108629</v>
      </c>
    </row>
    <row r="27815" spans="3:3">
      <c r="C27815" s="13">
        <f t="shared" ca="1" si="1219"/>
        <v>1990.6897437023927</v>
      </c>
    </row>
    <row r="27816" spans="3:3">
      <c r="C27816" s="13">
        <f t="shared" ca="1" si="1219"/>
        <v>1985.3474215783137</v>
      </c>
    </row>
    <row r="27817" spans="3:3">
      <c r="C27817" s="13">
        <f t="shared" ca="1" si="1219"/>
        <v>2013.5440739447315</v>
      </c>
    </row>
    <row r="27818" spans="3:3">
      <c r="C27818" s="13">
        <f t="shared" ca="1" si="1219"/>
        <v>2005.6102791010899</v>
      </c>
    </row>
    <row r="27819" spans="3:3">
      <c r="C27819" s="13">
        <f t="shared" ca="1" si="1219"/>
        <v>1996.6212339348076</v>
      </c>
    </row>
    <row r="27820" spans="3:3">
      <c r="C27820" s="13">
        <f t="shared" ca="1" si="1219"/>
        <v>1998.92364240559</v>
      </c>
    </row>
    <row r="27821" spans="3:3">
      <c r="C27821" s="13">
        <f t="shared" ca="1" si="1219"/>
        <v>2007.2956477349278</v>
      </c>
    </row>
    <row r="27822" spans="3:3">
      <c r="C27822" s="13">
        <f t="shared" ca="1" si="1219"/>
        <v>1999.7816336438602</v>
      </c>
    </row>
    <row r="27823" spans="3:3">
      <c r="C27823" s="13">
        <f t="shared" ca="1" si="1219"/>
        <v>1987.8163567754862</v>
      </c>
    </row>
    <row r="27824" spans="3:3">
      <c r="C27824" s="13">
        <f t="shared" ca="1" si="1219"/>
        <v>2002.4838135270595</v>
      </c>
    </row>
    <row r="27825" spans="3:3">
      <c r="C27825" s="13">
        <f t="shared" ca="1" si="1219"/>
        <v>1999.6971900270653</v>
      </c>
    </row>
    <row r="27826" spans="3:3">
      <c r="C27826" s="13">
        <f t="shared" ca="1" si="1219"/>
        <v>2003.7513126040503</v>
      </c>
    </row>
    <row r="27827" spans="3:3">
      <c r="C27827" s="13">
        <f t="shared" ca="1" si="1219"/>
        <v>2002.7642551686804</v>
      </c>
    </row>
    <row r="27828" spans="3:3">
      <c r="C27828" s="13">
        <f t="shared" ca="1" si="1219"/>
        <v>1988.6648219743086</v>
      </c>
    </row>
    <row r="27829" spans="3:3">
      <c r="C27829" s="13">
        <f t="shared" ca="1" si="1219"/>
        <v>2009.3791365321326</v>
      </c>
    </row>
    <row r="27830" spans="3:3">
      <c r="C27830" s="13">
        <f t="shared" ca="1" si="1219"/>
        <v>1996.0359246208955</v>
      </c>
    </row>
    <row r="27831" spans="3:3">
      <c r="C27831" s="13">
        <f t="shared" ca="1" si="1219"/>
        <v>1998.62797532524</v>
      </c>
    </row>
    <row r="27832" spans="3:3">
      <c r="C27832" s="13">
        <f t="shared" ca="1" si="1219"/>
        <v>2000.6344500935004</v>
      </c>
    </row>
    <row r="27833" spans="3:3">
      <c r="C27833" s="13">
        <f t="shared" ca="1" si="1219"/>
        <v>2003.6809697410927</v>
      </c>
    </row>
    <row r="27834" spans="3:3">
      <c r="C27834" s="13">
        <f t="shared" ca="1" si="1219"/>
        <v>1995.4866926779532</v>
      </c>
    </row>
    <row r="27835" spans="3:3">
      <c r="C27835" s="13">
        <f t="shared" ca="1" si="1219"/>
        <v>2003.4805882864594</v>
      </c>
    </row>
    <row r="27836" spans="3:3">
      <c r="C27836" s="13">
        <f t="shared" ca="1" si="1219"/>
        <v>1989.5372792057317</v>
      </c>
    </row>
    <row r="27837" spans="3:3">
      <c r="C27837" s="13">
        <f t="shared" ca="1" si="1219"/>
        <v>2005.1932509110186</v>
      </c>
    </row>
    <row r="27838" spans="3:3">
      <c r="C27838" s="13">
        <f t="shared" ca="1" si="1219"/>
        <v>1999.5333082314935</v>
      </c>
    </row>
    <row r="27839" spans="3:3">
      <c r="C27839" s="13">
        <f t="shared" ca="1" si="1219"/>
        <v>2024.2568645772214</v>
      </c>
    </row>
    <row r="27840" spans="3:3">
      <c r="C27840" s="13">
        <f t="shared" ca="1" si="1219"/>
        <v>1996.00811019867</v>
      </c>
    </row>
    <row r="27841" spans="3:3">
      <c r="C27841" s="13">
        <f t="shared" ca="1" si="1219"/>
        <v>2000.0840581931038</v>
      </c>
    </row>
    <row r="27842" spans="3:3">
      <c r="C27842" s="13">
        <f t="shared" ca="1" si="1219"/>
        <v>1980.9325123023493</v>
      </c>
    </row>
    <row r="27843" spans="3:3">
      <c r="C27843" s="13">
        <f t="shared" ca="1" si="1219"/>
        <v>2022.397811487017</v>
      </c>
    </row>
    <row r="27844" spans="3:3">
      <c r="C27844" s="13">
        <f t="shared" ca="1" si="1219"/>
        <v>2024.1645156664865</v>
      </c>
    </row>
    <row r="27845" spans="3:3">
      <c r="C27845" s="13">
        <f t="shared" ca="1" si="1219"/>
        <v>2017.9277879597855</v>
      </c>
    </row>
    <row r="27846" spans="3:3">
      <c r="C27846" s="13">
        <f t="shared" ca="1" si="1219"/>
        <v>1995.9126735045486</v>
      </c>
    </row>
    <row r="27847" spans="3:3">
      <c r="C27847" s="13">
        <f t="shared" ca="1" si="1219"/>
        <v>1986.95667944661</v>
      </c>
    </row>
    <row r="27848" spans="3:3">
      <c r="C27848" s="13">
        <f t="shared" ca="1" si="1219"/>
        <v>1991.581447250896</v>
      </c>
    </row>
    <row r="27849" spans="3:3">
      <c r="C27849" s="13">
        <f t="shared" ca="1" si="1219"/>
        <v>2034.6393646281565</v>
      </c>
    </row>
    <row r="27850" spans="3:3">
      <c r="C27850" s="13">
        <f t="shared" ca="1" si="1219"/>
        <v>1996.2517231111638</v>
      </c>
    </row>
    <row r="27851" spans="3:3">
      <c r="C27851" s="13">
        <f t="shared" ca="1" si="1219"/>
        <v>1994.6189600110304</v>
      </c>
    </row>
    <row r="27852" spans="3:3">
      <c r="C27852" s="13">
        <f t="shared" ca="1" si="1219"/>
        <v>1997.96809731543</v>
      </c>
    </row>
    <row r="27853" spans="3:3">
      <c r="C27853" s="13">
        <f t="shared" ca="1" si="1219"/>
        <v>1992.2568694003667</v>
      </c>
    </row>
    <row r="27854" spans="3:3">
      <c r="C27854" s="13">
        <f t="shared" ca="1" si="1219"/>
        <v>2009.5917726052614</v>
      </c>
    </row>
    <row r="27855" spans="3:3">
      <c r="C27855" s="13">
        <f t="shared" ca="1" si="1219"/>
        <v>2020.1080090138439</v>
      </c>
    </row>
    <row r="27856" spans="3:3">
      <c r="C27856" s="13">
        <f t="shared" ca="1" si="1219"/>
        <v>2003.7680612201134</v>
      </c>
    </row>
    <row r="27857" spans="3:3">
      <c r="C27857" s="13">
        <f t="shared" ca="1" si="1219"/>
        <v>1987.8982782102396</v>
      </c>
    </row>
    <row r="27858" spans="3:3">
      <c r="C27858" s="13">
        <f t="shared" ca="1" si="1219"/>
        <v>2011.0438356545067</v>
      </c>
    </row>
    <row r="27859" spans="3:3">
      <c r="C27859" s="13">
        <f t="shared" ca="1" si="1219"/>
        <v>1976.5787786734911</v>
      </c>
    </row>
    <row r="27860" spans="3:3">
      <c r="C27860" s="13">
        <f t="shared" ca="1" si="1219"/>
        <v>2009.2404980006199</v>
      </c>
    </row>
    <row r="27861" spans="3:3">
      <c r="C27861" s="13">
        <f t="shared" ca="1" si="1219"/>
        <v>2006.8948794872242</v>
      </c>
    </row>
    <row r="27862" spans="3:3">
      <c r="C27862" s="13">
        <f t="shared" ca="1" si="1219"/>
        <v>2010.72270068584</v>
      </c>
    </row>
    <row r="27863" spans="3:3">
      <c r="C27863" s="13">
        <f t="shared" ca="1" si="1219"/>
        <v>1987.6741439928994</v>
      </c>
    </row>
    <row r="27864" spans="3:3">
      <c r="C27864" s="13">
        <f t="shared" ref="C27864:C27927" ca="1" si="1220">NORMINV(RAND(),$D$3,$G$3)</f>
        <v>2018.0350489022737</v>
      </c>
    </row>
    <row r="27865" spans="3:3">
      <c r="C27865" s="13">
        <f t="shared" ca="1" si="1220"/>
        <v>2001.4211641042857</v>
      </c>
    </row>
    <row r="27866" spans="3:3">
      <c r="C27866" s="13">
        <f t="shared" ca="1" si="1220"/>
        <v>1992.8807734360271</v>
      </c>
    </row>
    <row r="27867" spans="3:3">
      <c r="C27867" s="13">
        <f t="shared" ca="1" si="1220"/>
        <v>2002.9456207722635</v>
      </c>
    </row>
    <row r="27868" spans="3:3">
      <c r="C27868" s="13">
        <f t="shared" ca="1" si="1220"/>
        <v>2010.298272363603</v>
      </c>
    </row>
    <row r="27869" spans="3:3">
      <c r="C27869" s="13">
        <f t="shared" ca="1" si="1220"/>
        <v>1995.801743199776</v>
      </c>
    </row>
    <row r="27870" spans="3:3">
      <c r="C27870" s="13">
        <f t="shared" ca="1" si="1220"/>
        <v>2009.4640907589849</v>
      </c>
    </row>
    <row r="27871" spans="3:3">
      <c r="C27871" s="13">
        <f t="shared" ca="1" si="1220"/>
        <v>1978.6905840778313</v>
      </c>
    </row>
    <row r="27872" spans="3:3">
      <c r="C27872" s="13">
        <f t="shared" ca="1" si="1220"/>
        <v>2000.3051395676932</v>
      </c>
    </row>
    <row r="27873" spans="3:3">
      <c r="C27873" s="13">
        <f t="shared" ca="1" si="1220"/>
        <v>2001.4489731108561</v>
      </c>
    </row>
    <row r="27874" spans="3:3">
      <c r="C27874" s="13">
        <f t="shared" ca="1" si="1220"/>
        <v>1998.8706532879698</v>
      </c>
    </row>
    <row r="27875" spans="3:3">
      <c r="C27875" s="13">
        <f t="shared" ca="1" si="1220"/>
        <v>1995.2008365675392</v>
      </c>
    </row>
    <row r="27876" spans="3:3">
      <c r="C27876" s="13">
        <f t="shared" ca="1" si="1220"/>
        <v>2010.6518228060299</v>
      </c>
    </row>
    <row r="27877" spans="3:3">
      <c r="C27877" s="13">
        <f t="shared" ca="1" si="1220"/>
        <v>2000.5489558256459</v>
      </c>
    </row>
    <row r="27878" spans="3:3">
      <c r="C27878" s="13">
        <f t="shared" ca="1" si="1220"/>
        <v>1977.6607126079739</v>
      </c>
    </row>
    <row r="27879" spans="3:3">
      <c r="C27879" s="13">
        <f t="shared" ca="1" si="1220"/>
        <v>2012.2724907713052</v>
      </c>
    </row>
    <row r="27880" spans="3:3">
      <c r="C27880" s="13">
        <f t="shared" ca="1" si="1220"/>
        <v>1999.286213839908</v>
      </c>
    </row>
    <row r="27881" spans="3:3">
      <c r="C27881" s="13">
        <f t="shared" ca="1" si="1220"/>
        <v>1985.3129396874704</v>
      </c>
    </row>
    <row r="27882" spans="3:3">
      <c r="C27882" s="13">
        <f t="shared" ca="1" si="1220"/>
        <v>2011.6921945011004</v>
      </c>
    </row>
    <row r="27883" spans="3:3">
      <c r="C27883" s="13">
        <f t="shared" ca="1" si="1220"/>
        <v>2006.8244338423099</v>
      </c>
    </row>
    <row r="27884" spans="3:3">
      <c r="C27884" s="13">
        <f t="shared" ca="1" si="1220"/>
        <v>1993.8578596786322</v>
      </c>
    </row>
    <row r="27885" spans="3:3">
      <c r="C27885" s="13">
        <f t="shared" ca="1" si="1220"/>
        <v>1994.4151310639706</v>
      </c>
    </row>
    <row r="27886" spans="3:3">
      <c r="C27886" s="13">
        <f t="shared" ca="1" si="1220"/>
        <v>1999.6344559626266</v>
      </c>
    </row>
    <row r="27887" spans="3:3">
      <c r="C27887" s="13">
        <f t="shared" ca="1" si="1220"/>
        <v>1995.4596596355209</v>
      </c>
    </row>
    <row r="27888" spans="3:3">
      <c r="C27888" s="13">
        <f t="shared" ca="1" si="1220"/>
        <v>1985.9037603803315</v>
      </c>
    </row>
    <row r="27889" spans="3:3">
      <c r="C27889" s="13">
        <f t="shared" ca="1" si="1220"/>
        <v>2013.9466605776499</v>
      </c>
    </row>
    <row r="27890" spans="3:3">
      <c r="C27890" s="13">
        <f t="shared" ca="1" si="1220"/>
        <v>2017.76859648299</v>
      </c>
    </row>
    <row r="27891" spans="3:3">
      <c r="C27891" s="13">
        <f t="shared" ca="1" si="1220"/>
        <v>2024.7710899971985</v>
      </c>
    </row>
    <row r="27892" spans="3:3">
      <c r="C27892" s="13">
        <f t="shared" ca="1" si="1220"/>
        <v>2012.1704165568424</v>
      </c>
    </row>
    <row r="27893" spans="3:3">
      <c r="C27893" s="13">
        <f t="shared" ca="1" si="1220"/>
        <v>1996.8410717679906</v>
      </c>
    </row>
    <row r="27894" spans="3:3">
      <c r="C27894" s="13">
        <f t="shared" ca="1" si="1220"/>
        <v>1997.2860167168083</v>
      </c>
    </row>
    <row r="27895" spans="3:3">
      <c r="C27895" s="13">
        <f t="shared" ca="1" si="1220"/>
        <v>2004.0156905306519</v>
      </c>
    </row>
    <row r="27896" spans="3:3">
      <c r="C27896" s="13">
        <f t="shared" ca="1" si="1220"/>
        <v>1973.3577211979346</v>
      </c>
    </row>
    <row r="27897" spans="3:3">
      <c r="C27897" s="13">
        <f t="shared" ca="1" si="1220"/>
        <v>1978.9330205485512</v>
      </c>
    </row>
    <row r="27898" spans="3:3">
      <c r="C27898" s="13">
        <f t="shared" ca="1" si="1220"/>
        <v>2002.042646503229</v>
      </c>
    </row>
    <row r="27899" spans="3:3">
      <c r="C27899" s="13">
        <f t="shared" ca="1" si="1220"/>
        <v>2001.1655415914272</v>
      </c>
    </row>
    <row r="27900" spans="3:3">
      <c r="C27900" s="13">
        <f t="shared" ca="1" si="1220"/>
        <v>2008.7623889549948</v>
      </c>
    </row>
    <row r="27901" spans="3:3">
      <c r="C27901" s="13">
        <f t="shared" ca="1" si="1220"/>
        <v>1988.9415813886392</v>
      </c>
    </row>
    <row r="27902" spans="3:3">
      <c r="C27902" s="13">
        <f t="shared" ca="1" si="1220"/>
        <v>2003.2089915470544</v>
      </c>
    </row>
    <row r="27903" spans="3:3">
      <c r="C27903" s="13">
        <f t="shared" ca="1" si="1220"/>
        <v>1983.8963704802472</v>
      </c>
    </row>
    <row r="27904" spans="3:3">
      <c r="C27904" s="13">
        <f t="shared" ca="1" si="1220"/>
        <v>1999.9739194445435</v>
      </c>
    </row>
    <row r="27905" spans="3:3">
      <c r="C27905" s="13">
        <f t="shared" ca="1" si="1220"/>
        <v>2006.0428011282422</v>
      </c>
    </row>
    <row r="27906" spans="3:3">
      <c r="C27906" s="13">
        <f t="shared" ca="1" si="1220"/>
        <v>2021.1758406012773</v>
      </c>
    </row>
    <row r="27907" spans="3:3">
      <c r="C27907" s="13">
        <f t="shared" ca="1" si="1220"/>
        <v>2001.8620733337541</v>
      </c>
    </row>
    <row r="27908" spans="3:3">
      <c r="C27908" s="13">
        <f t="shared" ca="1" si="1220"/>
        <v>1974.0527229888321</v>
      </c>
    </row>
    <row r="27909" spans="3:3">
      <c r="C27909" s="13">
        <f t="shared" ca="1" si="1220"/>
        <v>1987.8877712117408</v>
      </c>
    </row>
    <row r="27910" spans="3:3">
      <c r="C27910" s="13">
        <f t="shared" ca="1" si="1220"/>
        <v>2006.2858419031977</v>
      </c>
    </row>
    <row r="27911" spans="3:3">
      <c r="C27911" s="13">
        <f t="shared" ca="1" si="1220"/>
        <v>1986.3655805318501</v>
      </c>
    </row>
    <row r="27912" spans="3:3">
      <c r="C27912" s="13">
        <f t="shared" ca="1" si="1220"/>
        <v>1998.1634797716526</v>
      </c>
    </row>
    <row r="27913" spans="3:3">
      <c r="C27913" s="13">
        <f t="shared" ca="1" si="1220"/>
        <v>2010.5896156734702</v>
      </c>
    </row>
    <row r="27914" spans="3:3">
      <c r="C27914" s="13">
        <f t="shared" ca="1" si="1220"/>
        <v>1997.1836951192595</v>
      </c>
    </row>
    <row r="27915" spans="3:3">
      <c r="C27915" s="13">
        <f t="shared" ca="1" si="1220"/>
        <v>1998.6329960371713</v>
      </c>
    </row>
    <row r="27916" spans="3:3">
      <c r="C27916" s="13">
        <f t="shared" ca="1" si="1220"/>
        <v>2016.828578446577</v>
      </c>
    </row>
    <row r="27917" spans="3:3">
      <c r="C27917" s="13">
        <f t="shared" ca="1" si="1220"/>
        <v>1999.3008458704826</v>
      </c>
    </row>
    <row r="27918" spans="3:3">
      <c r="C27918" s="13">
        <f t="shared" ca="1" si="1220"/>
        <v>1999.8918835936095</v>
      </c>
    </row>
    <row r="27919" spans="3:3">
      <c r="C27919" s="13">
        <f t="shared" ca="1" si="1220"/>
        <v>2002.7780302798046</v>
      </c>
    </row>
    <row r="27920" spans="3:3">
      <c r="C27920" s="13">
        <f t="shared" ca="1" si="1220"/>
        <v>1995.664214598708</v>
      </c>
    </row>
    <row r="27921" spans="3:3">
      <c r="C27921" s="13">
        <f t="shared" ca="1" si="1220"/>
        <v>1993.6949588473162</v>
      </c>
    </row>
    <row r="27922" spans="3:3">
      <c r="C27922" s="13">
        <f t="shared" ca="1" si="1220"/>
        <v>1998.2565813567705</v>
      </c>
    </row>
    <row r="27923" spans="3:3">
      <c r="C27923" s="13">
        <f t="shared" ca="1" si="1220"/>
        <v>1993.1568893826591</v>
      </c>
    </row>
    <row r="27924" spans="3:3">
      <c r="C27924" s="13">
        <f t="shared" ca="1" si="1220"/>
        <v>2000.3530975200583</v>
      </c>
    </row>
    <row r="27925" spans="3:3">
      <c r="C27925" s="13">
        <f t="shared" ca="1" si="1220"/>
        <v>1994.3222679797952</v>
      </c>
    </row>
    <row r="27926" spans="3:3">
      <c r="C27926" s="13">
        <f t="shared" ca="1" si="1220"/>
        <v>1985.2125194415064</v>
      </c>
    </row>
    <row r="27927" spans="3:3">
      <c r="C27927" s="13">
        <f t="shared" ca="1" si="1220"/>
        <v>1989.8464888546521</v>
      </c>
    </row>
    <row r="27928" spans="3:3">
      <c r="C27928" s="13">
        <f t="shared" ref="C27928:C27991" ca="1" si="1221">NORMINV(RAND(),$D$3,$G$3)</f>
        <v>2009.0428061144728</v>
      </c>
    </row>
    <row r="27929" spans="3:3">
      <c r="C27929" s="13">
        <f t="shared" ca="1" si="1221"/>
        <v>2012.0226486818478</v>
      </c>
    </row>
    <row r="27930" spans="3:3">
      <c r="C27930" s="13">
        <f t="shared" ca="1" si="1221"/>
        <v>2007.7345899935835</v>
      </c>
    </row>
    <row r="27931" spans="3:3">
      <c r="C27931" s="13">
        <f t="shared" ca="1" si="1221"/>
        <v>1983.760389473907</v>
      </c>
    </row>
    <row r="27932" spans="3:3">
      <c r="C27932" s="13">
        <f t="shared" ca="1" si="1221"/>
        <v>1998.7772119631607</v>
      </c>
    </row>
    <row r="27933" spans="3:3">
      <c r="C27933" s="13">
        <f t="shared" ca="1" si="1221"/>
        <v>1995.7711052705952</v>
      </c>
    </row>
    <row r="27934" spans="3:3">
      <c r="C27934" s="13">
        <f t="shared" ca="1" si="1221"/>
        <v>2009.392478039704</v>
      </c>
    </row>
    <row r="27935" spans="3:3">
      <c r="C27935" s="13">
        <f t="shared" ca="1" si="1221"/>
        <v>1992.4884234785018</v>
      </c>
    </row>
    <row r="27936" spans="3:3">
      <c r="C27936" s="13">
        <f t="shared" ca="1" si="1221"/>
        <v>1999.6441894236489</v>
      </c>
    </row>
    <row r="27937" spans="3:3">
      <c r="C27937" s="13">
        <f t="shared" ca="1" si="1221"/>
        <v>1983.0411486420101</v>
      </c>
    </row>
    <row r="27938" spans="3:3">
      <c r="C27938" s="13">
        <f t="shared" ca="1" si="1221"/>
        <v>1982.9679753668629</v>
      </c>
    </row>
    <row r="27939" spans="3:3">
      <c r="C27939" s="13">
        <f t="shared" ca="1" si="1221"/>
        <v>1984.3420780317815</v>
      </c>
    </row>
    <row r="27940" spans="3:3">
      <c r="C27940" s="13">
        <f t="shared" ca="1" si="1221"/>
        <v>2003.8429872043346</v>
      </c>
    </row>
    <row r="27941" spans="3:3">
      <c r="C27941" s="13">
        <f t="shared" ca="1" si="1221"/>
        <v>1998.5591973327896</v>
      </c>
    </row>
    <row r="27942" spans="3:3">
      <c r="C27942" s="13">
        <f t="shared" ca="1" si="1221"/>
        <v>2001.4197536028514</v>
      </c>
    </row>
    <row r="27943" spans="3:3">
      <c r="C27943" s="13">
        <f t="shared" ca="1" si="1221"/>
        <v>1980.1210037348035</v>
      </c>
    </row>
    <row r="27944" spans="3:3">
      <c r="C27944" s="13">
        <f t="shared" ca="1" si="1221"/>
        <v>1998.2065325551737</v>
      </c>
    </row>
    <row r="27945" spans="3:3">
      <c r="C27945" s="13">
        <f t="shared" ca="1" si="1221"/>
        <v>1990.7125707909483</v>
      </c>
    </row>
    <row r="27946" spans="3:3">
      <c r="C27946" s="13">
        <f t="shared" ca="1" si="1221"/>
        <v>1997.6687899954641</v>
      </c>
    </row>
    <row r="27947" spans="3:3">
      <c r="C27947" s="13">
        <f t="shared" ca="1" si="1221"/>
        <v>1997.2244058037604</v>
      </c>
    </row>
    <row r="27948" spans="3:3">
      <c r="C27948" s="13">
        <f t="shared" ca="1" si="1221"/>
        <v>1987.8260940372327</v>
      </c>
    </row>
    <row r="27949" spans="3:3">
      <c r="C27949" s="13">
        <f t="shared" ca="1" si="1221"/>
        <v>2006.833889297302</v>
      </c>
    </row>
    <row r="27950" spans="3:3">
      <c r="C27950" s="13">
        <f t="shared" ca="1" si="1221"/>
        <v>2003.5736600914829</v>
      </c>
    </row>
    <row r="27951" spans="3:3">
      <c r="C27951" s="13">
        <f t="shared" ca="1" si="1221"/>
        <v>2017.4257982269473</v>
      </c>
    </row>
    <row r="27952" spans="3:3">
      <c r="C27952" s="13">
        <f t="shared" ca="1" si="1221"/>
        <v>2002.7601913884305</v>
      </c>
    </row>
    <row r="27953" spans="3:3">
      <c r="C27953" s="13">
        <f t="shared" ca="1" si="1221"/>
        <v>1994.6332492441136</v>
      </c>
    </row>
    <row r="27954" spans="3:3">
      <c r="C27954" s="13">
        <f t="shared" ca="1" si="1221"/>
        <v>1997.9895399405518</v>
      </c>
    </row>
    <row r="27955" spans="3:3">
      <c r="C27955" s="13">
        <f t="shared" ca="1" si="1221"/>
        <v>2003.7355523261776</v>
      </c>
    </row>
    <row r="27956" spans="3:3">
      <c r="C27956" s="13">
        <f t="shared" ca="1" si="1221"/>
        <v>2004.74265976879</v>
      </c>
    </row>
    <row r="27957" spans="3:3">
      <c r="C27957" s="13">
        <f t="shared" ca="1" si="1221"/>
        <v>1990.9466735351057</v>
      </c>
    </row>
    <row r="27958" spans="3:3">
      <c r="C27958" s="13">
        <f t="shared" ca="1" si="1221"/>
        <v>1991.3164224067671</v>
      </c>
    </row>
    <row r="27959" spans="3:3">
      <c r="C27959" s="13">
        <f t="shared" ca="1" si="1221"/>
        <v>2023.1929115747637</v>
      </c>
    </row>
    <row r="27960" spans="3:3">
      <c r="C27960" s="13">
        <f t="shared" ca="1" si="1221"/>
        <v>2003.9737744969591</v>
      </c>
    </row>
    <row r="27961" spans="3:3">
      <c r="C27961" s="13">
        <f t="shared" ca="1" si="1221"/>
        <v>1998.2689979605557</v>
      </c>
    </row>
    <row r="27962" spans="3:3">
      <c r="C27962" s="13">
        <f t="shared" ca="1" si="1221"/>
        <v>1999.2715727858063</v>
      </c>
    </row>
    <row r="27963" spans="3:3">
      <c r="C27963" s="13">
        <f t="shared" ca="1" si="1221"/>
        <v>2003.79569724369</v>
      </c>
    </row>
    <row r="27964" spans="3:3">
      <c r="C27964" s="13">
        <f t="shared" ca="1" si="1221"/>
        <v>1972.5320129744016</v>
      </c>
    </row>
    <row r="27965" spans="3:3">
      <c r="C27965" s="13">
        <f t="shared" ca="1" si="1221"/>
        <v>2000.6179463112167</v>
      </c>
    </row>
    <row r="27966" spans="3:3">
      <c r="C27966" s="13">
        <f t="shared" ca="1" si="1221"/>
        <v>2012.7843839835791</v>
      </c>
    </row>
    <row r="27967" spans="3:3">
      <c r="C27967" s="13">
        <f t="shared" ca="1" si="1221"/>
        <v>1991.825586814572</v>
      </c>
    </row>
    <row r="27968" spans="3:3">
      <c r="C27968" s="13">
        <f t="shared" ca="1" si="1221"/>
        <v>1982.9722731024492</v>
      </c>
    </row>
    <row r="27969" spans="3:3">
      <c r="C27969" s="13">
        <f t="shared" ca="1" si="1221"/>
        <v>1996.4430208463777</v>
      </c>
    </row>
    <row r="27970" spans="3:3">
      <c r="C27970" s="13">
        <f t="shared" ca="1" si="1221"/>
        <v>1980.3429778714569</v>
      </c>
    </row>
    <row r="27971" spans="3:3">
      <c r="C27971" s="13">
        <f t="shared" ca="1" si="1221"/>
        <v>1982.8913533168186</v>
      </c>
    </row>
    <row r="27972" spans="3:3">
      <c r="C27972" s="13">
        <f t="shared" ca="1" si="1221"/>
        <v>2004.090770713859</v>
      </c>
    </row>
    <row r="27973" spans="3:3">
      <c r="C27973" s="13">
        <f t="shared" ca="1" si="1221"/>
        <v>1990.3459245217996</v>
      </c>
    </row>
    <row r="27974" spans="3:3">
      <c r="C27974" s="13">
        <f t="shared" ca="1" si="1221"/>
        <v>2001.0766831650674</v>
      </c>
    </row>
    <row r="27975" spans="3:3">
      <c r="C27975" s="13">
        <f t="shared" ca="1" si="1221"/>
        <v>2000.3290847062622</v>
      </c>
    </row>
    <row r="27976" spans="3:3">
      <c r="C27976" s="13">
        <f t="shared" ca="1" si="1221"/>
        <v>2003.6885535069052</v>
      </c>
    </row>
    <row r="27977" spans="3:3">
      <c r="C27977" s="13">
        <f t="shared" ca="1" si="1221"/>
        <v>2005.4138687081106</v>
      </c>
    </row>
    <row r="27978" spans="3:3">
      <c r="C27978" s="13">
        <f t="shared" ca="1" si="1221"/>
        <v>1997.4788392344672</v>
      </c>
    </row>
    <row r="27979" spans="3:3">
      <c r="C27979" s="13">
        <f t="shared" ca="1" si="1221"/>
        <v>2014.439290735369</v>
      </c>
    </row>
    <row r="27980" spans="3:3">
      <c r="C27980" s="13">
        <f t="shared" ca="1" si="1221"/>
        <v>2008.9181103721992</v>
      </c>
    </row>
    <row r="27981" spans="3:3">
      <c r="C27981" s="13">
        <f t="shared" ca="1" si="1221"/>
        <v>1987.8606149119848</v>
      </c>
    </row>
    <row r="27982" spans="3:3">
      <c r="C27982" s="13">
        <f t="shared" ca="1" si="1221"/>
        <v>2017.429798671375</v>
      </c>
    </row>
    <row r="27983" spans="3:3">
      <c r="C27983" s="13">
        <f t="shared" ca="1" si="1221"/>
        <v>1991.5896341534835</v>
      </c>
    </row>
    <row r="27984" spans="3:3">
      <c r="C27984" s="13">
        <f t="shared" ca="1" si="1221"/>
        <v>2003.5961636884663</v>
      </c>
    </row>
    <row r="27985" spans="3:3">
      <c r="C27985" s="13">
        <f t="shared" ca="1" si="1221"/>
        <v>1988.5663187121474</v>
      </c>
    </row>
    <row r="27986" spans="3:3">
      <c r="C27986" s="13">
        <f t="shared" ca="1" si="1221"/>
        <v>2003.5312651237559</v>
      </c>
    </row>
    <row r="27987" spans="3:3">
      <c r="C27987" s="13">
        <f t="shared" ca="1" si="1221"/>
        <v>1993.9706180850555</v>
      </c>
    </row>
    <row r="27988" spans="3:3">
      <c r="C27988" s="13">
        <f t="shared" ca="1" si="1221"/>
        <v>2011.3653647730935</v>
      </c>
    </row>
    <row r="27989" spans="3:3">
      <c r="C27989" s="13">
        <f t="shared" ca="1" si="1221"/>
        <v>2013.3588515601261</v>
      </c>
    </row>
    <row r="27990" spans="3:3">
      <c r="C27990" s="13">
        <f t="shared" ca="1" si="1221"/>
        <v>1987.1020547345952</v>
      </c>
    </row>
    <row r="27991" spans="3:3">
      <c r="C27991" s="13">
        <f t="shared" ca="1" si="1221"/>
        <v>1989.5729385767893</v>
      </c>
    </row>
    <row r="27992" spans="3:3">
      <c r="C27992" s="13">
        <f t="shared" ref="C27992:C28055" ca="1" si="1222">NORMINV(RAND(),$D$3,$G$3)</f>
        <v>1990.7377183684516</v>
      </c>
    </row>
    <row r="27993" spans="3:3">
      <c r="C27993" s="13">
        <f t="shared" ca="1" si="1222"/>
        <v>1973.0894725389178</v>
      </c>
    </row>
    <row r="27994" spans="3:3">
      <c r="C27994" s="13">
        <f t="shared" ca="1" si="1222"/>
        <v>1979.5032799481805</v>
      </c>
    </row>
    <row r="27995" spans="3:3">
      <c r="C27995" s="13">
        <f t="shared" ca="1" si="1222"/>
        <v>1999.1161845800143</v>
      </c>
    </row>
    <row r="27996" spans="3:3">
      <c r="C27996" s="13">
        <f t="shared" ca="1" si="1222"/>
        <v>1984.4113717613404</v>
      </c>
    </row>
    <row r="27997" spans="3:3">
      <c r="C27997" s="13">
        <f t="shared" ca="1" si="1222"/>
        <v>1992.7473698799959</v>
      </c>
    </row>
    <row r="27998" spans="3:3">
      <c r="C27998" s="13">
        <f t="shared" ca="1" si="1222"/>
        <v>2008.8346286459819</v>
      </c>
    </row>
    <row r="27999" spans="3:3">
      <c r="C27999" s="13">
        <f t="shared" ca="1" si="1222"/>
        <v>2002.6345835011446</v>
      </c>
    </row>
    <row r="28000" spans="3:3">
      <c r="C28000" s="13">
        <f t="shared" ca="1" si="1222"/>
        <v>2017.127979735096</v>
      </c>
    </row>
    <row r="28001" spans="3:3">
      <c r="C28001" s="13">
        <f t="shared" ca="1" si="1222"/>
        <v>1999.6302203253369</v>
      </c>
    </row>
    <row r="28002" spans="3:3">
      <c r="C28002" s="13">
        <f t="shared" ca="1" si="1222"/>
        <v>2014.6277397477986</v>
      </c>
    </row>
    <row r="28003" spans="3:3">
      <c r="C28003" s="13">
        <f t="shared" ca="1" si="1222"/>
        <v>1998.8277789332619</v>
      </c>
    </row>
    <row r="28004" spans="3:3">
      <c r="C28004" s="13">
        <f t="shared" ca="1" si="1222"/>
        <v>2015.4339230144046</v>
      </c>
    </row>
    <row r="28005" spans="3:3">
      <c r="C28005" s="13">
        <f t="shared" ca="1" si="1222"/>
        <v>1990.6582950893708</v>
      </c>
    </row>
    <row r="28006" spans="3:3">
      <c r="C28006" s="13">
        <f t="shared" ca="1" si="1222"/>
        <v>1991.5230471562661</v>
      </c>
    </row>
    <row r="28007" spans="3:3">
      <c r="C28007" s="13">
        <f t="shared" ca="1" si="1222"/>
        <v>2004.4432087203631</v>
      </c>
    </row>
    <row r="28008" spans="3:3">
      <c r="C28008" s="13">
        <f t="shared" ca="1" si="1222"/>
        <v>2017.4565885663578</v>
      </c>
    </row>
    <row r="28009" spans="3:3">
      <c r="C28009" s="13">
        <f t="shared" ca="1" si="1222"/>
        <v>2004.7256720931196</v>
      </c>
    </row>
    <row r="28010" spans="3:3">
      <c r="C28010" s="13">
        <f t="shared" ca="1" si="1222"/>
        <v>1985.5165202130465</v>
      </c>
    </row>
    <row r="28011" spans="3:3">
      <c r="C28011" s="13">
        <f t="shared" ca="1" si="1222"/>
        <v>2002.62157123306</v>
      </c>
    </row>
    <row r="28012" spans="3:3">
      <c r="C28012" s="13">
        <f t="shared" ca="1" si="1222"/>
        <v>1993.3446365342204</v>
      </c>
    </row>
    <row r="28013" spans="3:3">
      <c r="C28013" s="13">
        <f t="shared" ca="1" si="1222"/>
        <v>1995.7497738106943</v>
      </c>
    </row>
    <row r="28014" spans="3:3">
      <c r="C28014" s="13">
        <f t="shared" ca="1" si="1222"/>
        <v>2010.0278346353905</v>
      </c>
    </row>
    <row r="28015" spans="3:3">
      <c r="C28015" s="13">
        <f t="shared" ca="1" si="1222"/>
        <v>2000.4773565950218</v>
      </c>
    </row>
    <row r="28016" spans="3:3">
      <c r="C28016" s="13">
        <f t="shared" ca="1" si="1222"/>
        <v>2009.5938382297793</v>
      </c>
    </row>
    <row r="28017" spans="3:3">
      <c r="C28017" s="13">
        <f t="shared" ca="1" si="1222"/>
        <v>2001.6391865350731</v>
      </c>
    </row>
    <row r="28018" spans="3:3">
      <c r="C28018" s="13">
        <f t="shared" ca="1" si="1222"/>
        <v>1991.5012674256955</v>
      </c>
    </row>
    <row r="28019" spans="3:3">
      <c r="C28019" s="13">
        <f t="shared" ca="1" si="1222"/>
        <v>1987.0388351957881</v>
      </c>
    </row>
    <row r="28020" spans="3:3">
      <c r="C28020" s="13">
        <f t="shared" ca="1" si="1222"/>
        <v>1995.6598706639973</v>
      </c>
    </row>
    <row r="28021" spans="3:3">
      <c r="C28021" s="13">
        <f t="shared" ca="1" si="1222"/>
        <v>1998.5804411510353</v>
      </c>
    </row>
    <row r="28022" spans="3:3">
      <c r="C28022" s="13">
        <f t="shared" ca="1" si="1222"/>
        <v>1988.5499797587552</v>
      </c>
    </row>
    <row r="28023" spans="3:3">
      <c r="C28023" s="13">
        <f t="shared" ca="1" si="1222"/>
        <v>1998.9655949699618</v>
      </c>
    </row>
    <row r="28024" spans="3:3">
      <c r="C28024" s="13">
        <f t="shared" ca="1" si="1222"/>
        <v>1993.2835687412996</v>
      </c>
    </row>
    <row r="28025" spans="3:3">
      <c r="C28025" s="13">
        <f t="shared" ca="1" si="1222"/>
        <v>1991.2888872868537</v>
      </c>
    </row>
    <row r="28026" spans="3:3">
      <c r="C28026" s="13">
        <f t="shared" ca="1" si="1222"/>
        <v>2000.1427219582749</v>
      </c>
    </row>
    <row r="28027" spans="3:3">
      <c r="C28027" s="13">
        <f t="shared" ca="1" si="1222"/>
        <v>1994.9554971368484</v>
      </c>
    </row>
    <row r="28028" spans="3:3">
      <c r="C28028" s="13">
        <f t="shared" ca="1" si="1222"/>
        <v>1989.7068845653173</v>
      </c>
    </row>
    <row r="28029" spans="3:3">
      <c r="C28029" s="13">
        <f t="shared" ca="1" si="1222"/>
        <v>1988.4763796722173</v>
      </c>
    </row>
    <row r="28030" spans="3:3">
      <c r="C28030" s="13">
        <f t="shared" ca="1" si="1222"/>
        <v>2008.0502982301023</v>
      </c>
    </row>
    <row r="28031" spans="3:3">
      <c r="C28031" s="13">
        <f t="shared" ca="1" si="1222"/>
        <v>2005.0279068139657</v>
      </c>
    </row>
    <row r="28032" spans="3:3">
      <c r="C28032" s="13">
        <f t="shared" ca="1" si="1222"/>
        <v>1977.3744912466266</v>
      </c>
    </row>
    <row r="28033" spans="3:3">
      <c r="C28033" s="13">
        <f t="shared" ca="1" si="1222"/>
        <v>1994.4089338246372</v>
      </c>
    </row>
    <row r="28034" spans="3:3">
      <c r="C28034" s="13">
        <f t="shared" ca="1" si="1222"/>
        <v>1996.4977457214384</v>
      </c>
    </row>
    <row r="28035" spans="3:3">
      <c r="C28035" s="13">
        <f t="shared" ca="1" si="1222"/>
        <v>1997.6005809546166</v>
      </c>
    </row>
    <row r="28036" spans="3:3">
      <c r="C28036" s="13">
        <f t="shared" ca="1" si="1222"/>
        <v>1989.6476584117522</v>
      </c>
    </row>
    <row r="28037" spans="3:3">
      <c r="C28037" s="13">
        <f t="shared" ca="1" si="1222"/>
        <v>2007.3611676948371</v>
      </c>
    </row>
    <row r="28038" spans="3:3">
      <c r="C28038" s="13">
        <f t="shared" ca="1" si="1222"/>
        <v>1990.4868555711648</v>
      </c>
    </row>
    <row r="28039" spans="3:3">
      <c r="C28039" s="13">
        <f t="shared" ca="1" si="1222"/>
        <v>2006.5447251533376</v>
      </c>
    </row>
    <row r="28040" spans="3:3">
      <c r="C28040" s="13">
        <f t="shared" ca="1" si="1222"/>
        <v>2002.2258783754005</v>
      </c>
    </row>
    <row r="28041" spans="3:3">
      <c r="C28041" s="13">
        <f t="shared" ca="1" si="1222"/>
        <v>2014.7684056775204</v>
      </c>
    </row>
    <row r="28042" spans="3:3">
      <c r="C28042" s="13">
        <f t="shared" ca="1" si="1222"/>
        <v>1994.6715395626045</v>
      </c>
    </row>
    <row r="28043" spans="3:3">
      <c r="C28043" s="13">
        <f t="shared" ca="1" si="1222"/>
        <v>1989.0367505569093</v>
      </c>
    </row>
    <row r="28044" spans="3:3">
      <c r="C28044" s="13">
        <f t="shared" ca="1" si="1222"/>
        <v>1991.1654901130894</v>
      </c>
    </row>
    <row r="28045" spans="3:3">
      <c r="C28045" s="13">
        <f t="shared" ca="1" si="1222"/>
        <v>2005.1343755644791</v>
      </c>
    </row>
    <row r="28046" spans="3:3">
      <c r="C28046" s="13">
        <f t="shared" ca="1" si="1222"/>
        <v>1998.2112910704659</v>
      </c>
    </row>
    <row r="28047" spans="3:3">
      <c r="C28047" s="13">
        <f t="shared" ca="1" si="1222"/>
        <v>1996.9162080922542</v>
      </c>
    </row>
    <row r="28048" spans="3:3">
      <c r="C28048" s="13">
        <f t="shared" ca="1" si="1222"/>
        <v>1976.4508099958312</v>
      </c>
    </row>
    <row r="28049" spans="3:3">
      <c r="C28049" s="13">
        <f t="shared" ca="1" si="1222"/>
        <v>2008.8751971539816</v>
      </c>
    </row>
    <row r="28050" spans="3:3">
      <c r="C28050" s="13">
        <f t="shared" ca="1" si="1222"/>
        <v>1993.6207749359107</v>
      </c>
    </row>
    <row r="28051" spans="3:3">
      <c r="C28051" s="13">
        <f t="shared" ca="1" si="1222"/>
        <v>2013.363580753535</v>
      </c>
    </row>
    <row r="28052" spans="3:3">
      <c r="C28052" s="13">
        <f t="shared" ca="1" si="1222"/>
        <v>2006.6009460452701</v>
      </c>
    </row>
    <row r="28053" spans="3:3">
      <c r="C28053" s="13">
        <f t="shared" ca="1" si="1222"/>
        <v>2007.2898575205045</v>
      </c>
    </row>
    <row r="28054" spans="3:3">
      <c r="C28054" s="13">
        <f t="shared" ca="1" si="1222"/>
        <v>1993.1295855869712</v>
      </c>
    </row>
    <row r="28055" spans="3:3">
      <c r="C28055" s="13">
        <f t="shared" ca="1" si="1222"/>
        <v>2010.887491124455</v>
      </c>
    </row>
    <row r="28056" spans="3:3">
      <c r="C28056" s="13">
        <f t="shared" ref="C28056:C28119" ca="1" si="1223">NORMINV(RAND(),$D$3,$G$3)</f>
        <v>1995.2007283302464</v>
      </c>
    </row>
    <row r="28057" spans="3:3">
      <c r="C28057" s="13">
        <f t="shared" ca="1" si="1223"/>
        <v>1993.2150892803882</v>
      </c>
    </row>
    <row r="28058" spans="3:3">
      <c r="C28058" s="13">
        <f t="shared" ca="1" si="1223"/>
        <v>2010.4068175625312</v>
      </c>
    </row>
    <row r="28059" spans="3:3">
      <c r="C28059" s="13">
        <f t="shared" ca="1" si="1223"/>
        <v>2009.2350583963066</v>
      </c>
    </row>
    <row r="28060" spans="3:3">
      <c r="C28060" s="13">
        <f t="shared" ca="1" si="1223"/>
        <v>1999.6295679385116</v>
      </c>
    </row>
    <row r="28061" spans="3:3">
      <c r="C28061" s="13">
        <f t="shared" ca="1" si="1223"/>
        <v>1998.9278943752886</v>
      </c>
    </row>
    <row r="28062" spans="3:3">
      <c r="C28062" s="13">
        <f t="shared" ca="1" si="1223"/>
        <v>1993.7498277142101</v>
      </c>
    </row>
    <row r="28063" spans="3:3">
      <c r="C28063" s="13">
        <f t="shared" ca="1" si="1223"/>
        <v>2002.8445211179071</v>
      </c>
    </row>
    <row r="28064" spans="3:3">
      <c r="C28064" s="13">
        <f t="shared" ca="1" si="1223"/>
        <v>1979.6691902698005</v>
      </c>
    </row>
    <row r="28065" spans="3:3">
      <c r="C28065" s="13">
        <f t="shared" ca="1" si="1223"/>
        <v>2010.0249079804405</v>
      </c>
    </row>
    <row r="28066" spans="3:3">
      <c r="C28066" s="13">
        <f t="shared" ca="1" si="1223"/>
        <v>2012.3907687803171</v>
      </c>
    </row>
    <row r="28067" spans="3:3">
      <c r="C28067" s="13">
        <f t="shared" ca="1" si="1223"/>
        <v>1998.1210933784168</v>
      </c>
    </row>
    <row r="28068" spans="3:3">
      <c r="C28068" s="13">
        <f t="shared" ca="1" si="1223"/>
        <v>2010.4460675105445</v>
      </c>
    </row>
    <row r="28069" spans="3:3">
      <c r="C28069" s="13">
        <f t="shared" ca="1" si="1223"/>
        <v>2026.0612147731288</v>
      </c>
    </row>
    <row r="28070" spans="3:3">
      <c r="C28070" s="13">
        <f t="shared" ca="1" si="1223"/>
        <v>1985.1156343288958</v>
      </c>
    </row>
    <row r="28071" spans="3:3">
      <c r="C28071" s="13">
        <f t="shared" ca="1" si="1223"/>
        <v>1999.0775236031729</v>
      </c>
    </row>
    <row r="28072" spans="3:3">
      <c r="C28072" s="13">
        <f t="shared" ca="1" si="1223"/>
        <v>2003.9433659175756</v>
      </c>
    </row>
    <row r="28073" spans="3:3">
      <c r="C28073" s="13">
        <f t="shared" ca="1" si="1223"/>
        <v>1993.8075223114629</v>
      </c>
    </row>
    <row r="28074" spans="3:3">
      <c r="C28074" s="13">
        <f t="shared" ca="1" si="1223"/>
        <v>1984.1936064644308</v>
      </c>
    </row>
    <row r="28075" spans="3:3">
      <c r="C28075" s="13">
        <f t="shared" ca="1" si="1223"/>
        <v>1996.6444060653653</v>
      </c>
    </row>
    <row r="28076" spans="3:3">
      <c r="C28076" s="13">
        <f t="shared" ca="1" si="1223"/>
        <v>1986.2720882815222</v>
      </c>
    </row>
    <row r="28077" spans="3:3">
      <c r="C28077" s="13">
        <f t="shared" ca="1" si="1223"/>
        <v>2028.9306596203437</v>
      </c>
    </row>
    <row r="28078" spans="3:3">
      <c r="C28078" s="13">
        <f t="shared" ca="1" si="1223"/>
        <v>1992.2721227312156</v>
      </c>
    </row>
    <row r="28079" spans="3:3">
      <c r="C28079" s="13">
        <f t="shared" ca="1" si="1223"/>
        <v>1996.6045257857243</v>
      </c>
    </row>
    <row r="28080" spans="3:3">
      <c r="C28080" s="13">
        <f t="shared" ca="1" si="1223"/>
        <v>2003.0068990003317</v>
      </c>
    </row>
    <row r="28081" spans="3:3">
      <c r="C28081" s="13">
        <f t="shared" ca="1" si="1223"/>
        <v>1994.7815436146784</v>
      </c>
    </row>
    <row r="28082" spans="3:3">
      <c r="C28082" s="13">
        <f t="shared" ca="1" si="1223"/>
        <v>1985.9950990150362</v>
      </c>
    </row>
    <row r="28083" spans="3:3">
      <c r="C28083" s="13">
        <f t="shared" ca="1" si="1223"/>
        <v>1999.3695097650332</v>
      </c>
    </row>
    <row r="28084" spans="3:3">
      <c r="C28084" s="13">
        <f t="shared" ca="1" si="1223"/>
        <v>1987.1713717587565</v>
      </c>
    </row>
    <row r="28085" spans="3:3">
      <c r="C28085" s="13">
        <f t="shared" ca="1" si="1223"/>
        <v>1997.3214660813385</v>
      </c>
    </row>
    <row r="28086" spans="3:3">
      <c r="C28086" s="13">
        <f t="shared" ca="1" si="1223"/>
        <v>1992.2895012070383</v>
      </c>
    </row>
    <row r="28087" spans="3:3">
      <c r="C28087" s="13">
        <f t="shared" ca="1" si="1223"/>
        <v>1992.218130017508</v>
      </c>
    </row>
    <row r="28088" spans="3:3">
      <c r="C28088" s="13">
        <f t="shared" ca="1" si="1223"/>
        <v>2009.2670104149452</v>
      </c>
    </row>
    <row r="28089" spans="3:3">
      <c r="C28089" s="13">
        <f t="shared" ca="1" si="1223"/>
        <v>1991.4289617408717</v>
      </c>
    </row>
    <row r="28090" spans="3:3">
      <c r="C28090" s="13">
        <f t="shared" ca="1" si="1223"/>
        <v>1993.4808437090144</v>
      </c>
    </row>
    <row r="28091" spans="3:3">
      <c r="C28091" s="13">
        <f t="shared" ca="1" si="1223"/>
        <v>1999.4831041358696</v>
      </c>
    </row>
    <row r="28092" spans="3:3">
      <c r="C28092" s="13">
        <f t="shared" ca="1" si="1223"/>
        <v>1993.3173614060966</v>
      </c>
    </row>
    <row r="28093" spans="3:3">
      <c r="C28093" s="13">
        <f t="shared" ca="1" si="1223"/>
        <v>1995.6810977127607</v>
      </c>
    </row>
    <row r="28094" spans="3:3">
      <c r="C28094" s="13">
        <f t="shared" ca="1" si="1223"/>
        <v>1976.1642843135937</v>
      </c>
    </row>
    <row r="28095" spans="3:3">
      <c r="C28095" s="13">
        <f t="shared" ca="1" si="1223"/>
        <v>1993.9076069609041</v>
      </c>
    </row>
    <row r="28096" spans="3:3">
      <c r="C28096" s="13">
        <f t="shared" ca="1" si="1223"/>
        <v>1984.9967147550528</v>
      </c>
    </row>
    <row r="28097" spans="3:3">
      <c r="C28097" s="13">
        <f t="shared" ca="1" si="1223"/>
        <v>2003.2274620436244</v>
      </c>
    </row>
    <row r="28098" spans="3:3">
      <c r="C28098" s="13">
        <f t="shared" ca="1" si="1223"/>
        <v>1992.3014323569221</v>
      </c>
    </row>
    <row r="28099" spans="3:3">
      <c r="C28099" s="13">
        <f t="shared" ca="1" si="1223"/>
        <v>1993.08000088423</v>
      </c>
    </row>
    <row r="28100" spans="3:3">
      <c r="C28100" s="13">
        <f t="shared" ca="1" si="1223"/>
        <v>1998.4621361231648</v>
      </c>
    </row>
    <row r="28101" spans="3:3">
      <c r="C28101" s="13">
        <f t="shared" ca="1" si="1223"/>
        <v>1990.7767565209272</v>
      </c>
    </row>
    <row r="28102" spans="3:3">
      <c r="C28102" s="13">
        <f t="shared" ca="1" si="1223"/>
        <v>1988.8034604981212</v>
      </c>
    </row>
    <row r="28103" spans="3:3">
      <c r="C28103" s="13">
        <f t="shared" ca="1" si="1223"/>
        <v>2014.5115239852366</v>
      </c>
    </row>
    <row r="28104" spans="3:3">
      <c r="C28104" s="13">
        <f t="shared" ca="1" si="1223"/>
        <v>1998.6076153991439</v>
      </c>
    </row>
    <row r="28105" spans="3:3">
      <c r="C28105" s="13">
        <f t="shared" ca="1" si="1223"/>
        <v>1989.0897984613089</v>
      </c>
    </row>
    <row r="28106" spans="3:3">
      <c r="C28106" s="13">
        <f t="shared" ca="1" si="1223"/>
        <v>1990.9983533782377</v>
      </c>
    </row>
    <row r="28107" spans="3:3">
      <c r="C28107" s="13">
        <f t="shared" ca="1" si="1223"/>
        <v>2012.0019343108847</v>
      </c>
    </row>
    <row r="28108" spans="3:3">
      <c r="C28108" s="13">
        <f t="shared" ca="1" si="1223"/>
        <v>2010.638232614215</v>
      </c>
    </row>
    <row r="28109" spans="3:3">
      <c r="C28109" s="13">
        <f t="shared" ca="1" si="1223"/>
        <v>1996.9979159911127</v>
      </c>
    </row>
    <row r="28110" spans="3:3">
      <c r="C28110" s="13">
        <f t="shared" ca="1" si="1223"/>
        <v>2011.2340376964421</v>
      </c>
    </row>
    <row r="28111" spans="3:3">
      <c r="C28111" s="13">
        <f t="shared" ca="1" si="1223"/>
        <v>1985.4608078880597</v>
      </c>
    </row>
    <row r="28112" spans="3:3">
      <c r="C28112" s="13">
        <f t="shared" ca="1" si="1223"/>
        <v>1980.1363077026047</v>
      </c>
    </row>
    <row r="28113" spans="3:3">
      <c r="C28113" s="13">
        <f t="shared" ca="1" si="1223"/>
        <v>1997.7185313045811</v>
      </c>
    </row>
    <row r="28114" spans="3:3">
      <c r="C28114" s="13">
        <f t="shared" ca="1" si="1223"/>
        <v>2013.7818667001882</v>
      </c>
    </row>
    <row r="28115" spans="3:3">
      <c r="C28115" s="13">
        <f t="shared" ca="1" si="1223"/>
        <v>2010.8429538422961</v>
      </c>
    </row>
    <row r="28116" spans="3:3">
      <c r="C28116" s="13">
        <f t="shared" ca="1" si="1223"/>
        <v>1999.5059224495869</v>
      </c>
    </row>
    <row r="28117" spans="3:3">
      <c r="C28117" s="13">
        <f t="shared" ca="1" si="1223"/>
        <v>1979.5600520621945</v>
      </c>
    </row>
    <row r="28118" spans="3:3">
      <c r="C28118" s="13">
        <f t="shared" ca="1" si="1223"/>
        <v>1988.4229848788921</v>
      </c>
    </row>
    <row r="28119" spans="3:3">
      <c r="C28119" s="13">
        <f t="shared" ca="1" si="1223"/>
        <v>2005.7980356786911</v>
      </c>
    </row>
    <row r="28120" spans="3:3">
      <c r="C28120" s="13">
        <f t="shared" ref="C28120:C28183" ca="1" si="1224">NORMINV(RAND(),$D$3,$G$3)</f>
        <v>2014.0246842740319</v>
      </c>
    </row>
    <row r="28121" spans="3:3">
      <c r="C28121" s="13">
        <f t="shared" ca="1" si="1224"/>
        <v>2013.4893415487488</v>
      </c>
    </row>
    <row r="28122" spans="3:3">
      <c r="C28122" s="13">
        <f t="shared" ca="1" si="1224"/>
        <v>2002.1109968868791</v>
      </c>
    </row>
    <row r="28123" spans="3:3">
      <c r="C28123" s="13">
        <f t="shared" ca="1" si="1224"/>
        <v>2000.8641239347539</v>
      </c>
    </row>
    <row r="28124" spans="3:3">
      <c r="C28124" s="13">
        <f t="shared" ca="1" si="1224"/>
        <v>1978.8817373095428</v>
      </c>
    </row>
    <row r="28125" spans="3:3">
      <c r="C28125" s="13">
        <f t="shared" ca="1" si="1224"/>
        <v>1996.937786051197</v>
      </c>
    </row>
    <row r="28126" spans="3:3">
      <c r="C28126" s="13">
        <f t="shared" ca="1" si="1224"/>
        <v>2009.8375053726825</v>
      </c>
    </row>
    <row r="28127" spans="3:3">
      <c r="C28127" s="13">
        <f t="shared" ca="1" si="1224"/>
        <v>2002.4904945754661</v>
      </c>
    </row>
    <row r="28128" spans="3:3">
      <c r="C28128" s="13">
        <f t="shared" ca="1" si="1224"/>
        <v>1994.9534751596557</v>
      </c>
    </row>
    <row r="28129" spans="3:3">
      <c r="C28129" s="13">
        <f t="shared" ca="1" si="1224"/>
        <v>1999.6537691787901</v>
      </c>
    </row>
    <row r="28130" spans="3:3">
      <c r="C28130" s="13">
        <f t="shared" ca="1" si="1224"/>
        <v>2012.3461588046694</v>
      </c>
    </row>
    <row r="28131" spans="3:3">
      <c r="C28131" s="13">
        <f t="shared" ca="1" si="1224"/>
        <v>2004.1514415406177</v>
      </c>
    </row>
    <row r="28132" spans="3:3">
      <c r="C28132" s="13">
        <f t="shared" ca="1" si="1224"/>
        <v>1999.1760017649676</v>
      </c>
    </row>
    <row r="28133" spans="3:3">
      <c r="C28133" s="13">
        <f t="shared" ca="1" si="1224"/>
        <v>2000.9228387236237</v>
      </c>
    </row>
    <row r="28134" spans="3:3">
      <c r="C28134" s="13">
        <f t="shared" ca="1" si="1224"/>
        <v>2006.2491234866754</v>
      </c>
    </row>
    <row r="28135" spans="3:3">
      <c r="C28135" s="13">
        <f t="shared" ca="1" si="1224"/>
        <v>1993.9286401954721</v>
      </c>
    </row>
    <row r="28136" spans="3:3">
      <c r="C28136" s="13">
        <f t="shared" ca="1" si="1224"/>
        <v>1987.2758275867334</v>
      </c>
    </row>
    <row r="28137" spans="3:3">
      <c r="C28137" s="13">
        <f t="shared" ca="1" si="1224"/>
        <v>1994.8085269471512</v>
      </c>
    </row>
    <row r="28138" spans="3:3">
      <c r="C28138" s="13">
        <f t="shared" ca="1" si="1224"/>
        <v>2014.9168013460164</v>
      </c>
    </row>
    <row r="28139" spans="3:3">
      <c r="C28139" s="13">
        <f t="shared" ca="1" si="1224"/>
        <v>2005.7775781926166</v>
      </c>
    </row>
    <row r="28140" spans="3:3">
      <c r="C28140" s="13">
        <f t="shared" ca="1" si="1224"/>
        <v>1990.3491424602646</v>
      </c>
    </row>
    <row r="28141" spans="3:3">
      <c r="C28141" s="13">
        <f t="shared" ca="1" si="1224"/>
        <v>2015.6858324665984</v>
      </c>
    </row>
    <row r="28142" spans="3:3">
      <c r="C28142" s="13">
        <f t="shared" ca="1" si="1224"/>
        <v>1992.041659688382</v>
      </c>
    </row>
    <row r="28143" spans="3:3">
      <c r="C28143" s="13">
        <f t="shared" ca="1" si="1224"/>
        <v>2002.7233357424111</v>
      </c>
    </row>
    <row r="28144" spans="3:3">
      <c r="C28144" s="13">
        <f t="shared" ca="1" si="1224"/>
        <v>2007.7755414405956</v>
      </c>
    </row>
    <row r="28145" spans="3:3">
      <c r="C28145" s="13">
        <f t="shared" ca="1" si="1224"/>
        <v>1986.1332314492065</v>
      </c>
    </row>
    <row r="28146" spans="3:3">
      <c r="C28146" s="13">
        <f t="shared" ca="1" si="1224"/>
        <v>1999.6839977093728</v>
      </c>
    </row>
    <row r="28147" spans="3:3">
      <c r="C28147" s="13">
        <f t="shared" ca="1" si="1224"/>
        <v>2004.3428720643863</v>
      </c>
    </row>
    <row r="28148" spans="3:3">
      <c r="C28148" s="13">
        <f t="shared" ca="1" si="1224"/>
        <v>1999.3232788247271</v>
      </c>
    </row>
    <row r="28149" spans="3:3">
      <c r="C28149" s="13">
        <f t="shared" ca="1" si="1224"/>
        <v>2027.9541870171147</v>
      </c>
    </row>
    <row r="28150" spans="3:3">
      <c r="C28150" s="13">
        <f t="shared" ca="1" si="1224"/>
        <v>1992.5505986480789</v>
      </c>
    </row>
    <row r="28151" spans="3:3">
      <c r="C28151" s="13">
        <f t="shared" ca="1" si="1224"/>
        <v>2011.8909144693223</v>
      </c>
    </row>
    <row r="28152" spans="3:3">
      <c r="C28152" s="13">
        <f t="shared" ca="1" si="1224"/>
        <v>2018.9087297065678</v>
      </c>
    </row>
    <row r="28153" spans="3:3">
      <c r="C28153" s="13">
        <f t="shared" ca="1" si="1224"/>
        <v>2006.1924870097823</v>
      </c>
    </row>
    <row r="28154" spans="3:3">
      <c r="C28154" s="13">
        <f t="shared" ca="1" si="1224"/>
        <v>1982.9570786832674</v>
      </c>
    </row>
    <row r="28155" spans="3:3">
      <c r="C28155" s="13">
        <f t="shared" ca="1" si="1224"/>
        <v>1996.511493591119</v>
      </c>
    </row>
    <row r="28156" spans="3:3">
      <c r="C28156" s="13">
        <f t="shared" ca="1" si="1224"/>
        <v>1969.9406507543158</v>
      </c>
    </row>
    <row r="28157" spans="3:3">
      <c r="C28157" s="13">
        <f t="shared" ca="1" si="1224"/>
        <v>2007.573957898614</v>
      </c>
    </row>
    <row r="28158" spans="3:3">
      <c r="C28158" s="13">
        <f t="shared" ca="1" si="1224"/>
        <v>2003.8366901566401</v>
      </c>
    </row>
    <row r="28159" spans="3:3">
      <c r="C28159" s="13">
        <f t="shared" ca="1" si="1224"/>
        <v>1997.5588575207889</v>
      </c>
    </row>
    <row r="28160" spans="3:3">
      <c r="C28160" s="13">
        <f t="shared" ca="1" si="1224"/>
        <v>1988.2053835600148</v>
      </c>
    </row>
    <row r="28161" spans="3:3">
      <c r="C28161" s="13">
        <f t="shared" ca="1" si="1224"/>
        <v>2001.7297457381455</v>
      </c>
    </row>
    <row r="28162" spans="3:3">
      <c r="C28162" s="13">
        <f t="shared" ca="1" si="1224"/>
        <v>1997.7929163533181</v>
      </c>
    </row>
    <row r="28163" spans="3:3">
      <c r="C28163" s="13">
        <f t="shared" ca="1" si="1224"/>
        <v>2014.6942289725448</v>
      </c>
    </row>
    <row r="28164" spans="3:3">
      <c r="C28164" s="13">
        <f t="shared" ca="1" si="1224"/>
        <v>2003.7185437816825</v>
      </c>
    </row>
    <row r="28165" spans="3:3">
      <c r="C28165" s="13">
        <f t="shared" ca="1" si="1224"/>
        <v>2004.286956516062</v>
      </c>
    </row>
    <row r="28166" spans="3:3">
      <c r="C28166" s="13">
        <f t="shared" ca="1" si="1224"/>
        <v>1988.7604153007044</v>
      </c>
    </row>
    <row r="28167" spans="3:3">
      <c r="C28167" s="13">
        <f t="shared" ca="1" si="1224"/>
        <v>1992.146629778269</v>
      </c>
    </row>
    <row r="28168" spans="3:3">
      <c r="C28168" s="13">
        <f t="shared" ca="1" si="1224"/>
        <v>2020.100237844106</v>
      </c>
    </row>
    <row r="28169" spans="3:3">
      <c r="C28169" s="13">
        <f t="shared" ca="1" si="1224"/>
        <v>1985.8034708661769</v>
      </c>
    </row>
    <row r="28170" spans="3:3">
      <c r="C28170" s="13">
        <f t="shared" ca="1" si="1224"/>
        <v>2004.2165631029739</v>
      </c>
    </row>
    <row r="28171" spans="3:3">
      <c r="C28171" s="13">
        <f t="shared" ca="1" si="1224"/>
        <v>2000.6740824957212</v>
      </c>
    </row>
    <row r="28172" spans="3:3">
      <c r="C28172" s="13">
        <f t="shared" ca="1" si="1224"/>
        <v>2013.4013235562761</v>
      </c>
    </row>
    <row r="28173" spans="3:3">
      <c r="C28173" s="13">
        <f t="shared" ca="1" si="1224"/>
        <v>2017.5463880005475</v>
      </c>
    </row>
    <row r="28174" spans="3:3">
      <c r="C28174" s="13">
        <f t="shared" ca="1" si="1224"/>
        <v>1996.5249366493288</v>
      </c>
    </row>
    <row r="28175" spans="3:3">
      <c r="C28175" s="13">
        <f t="shared" ca="1" si="1224"/>
        <v>2018.2682981446665</v>
      </c>
    </row>
    <row r="28176" spans="3:3">
      <c r="C28176" s="13">
        <f t="shared" ca="1" si="1224"/>
        <v>1996.0741651565206</v>
      </c>
    </row>
    <row r="28177" spans="3:3">
      <c r="C28177" s="13">
        <f t="shared" ca="1" si="1224"/>
        <v>1997.1293112588062</v>
      </c>
    </row>
    <row r="28178" spans="3:3">
      <c r="C28178" s="13">
        <f t="shared" ca="1" si="1224"/>
        <v>2002.3720528970837</v>
      </c>
    </row>
    <row r="28179" spans="3:3">
      <c r="C28179" s="13">
        <f t="shared" ca="1" si="1224"/>
        <v>1990.7014824482217</v>
      </c>
    </row>
    <row r="28180" spans="3:3">
      <c r="C28180" s="13">
        <f t="shared" ca="1" si="1224"/>
        <v>1998.2457932316206</v>
      </c>
    </row>
    <row r="28181" spans="3:3">
      <c r="C28181" s="13">
        <f t="shared" ca="1" si="1224"/>
        <v>1997.7783492605608</v>
      </c>
    </row>
    <row r="28182" spans="3:3">
      <c r="C28182" s="13">
        <f t="shared" ca="1" si="1224"/>
        <v>2002.1127167097795</v>
      </c>
    </row>
    <row r="28183" spans="3:3">
      <c r="C28183" s="13">
        <f t="shared" ca="1" si="1224"/>
        <v>1993.5960161116689</v>
      </c>
    </row>
    <row r="28184" spans="3:3">
      <c r="C28184" s="13">
        <f t="shared" ref="C28184:C28247" ca="1" si="1225">NORMINV(RAND(),$D$3,$G$3)</f>
        <v>1987.4465539007215</v>
      </c>
    </row>
    <row r="28185" spans="3:3">
      <c r="C28185" s="13">
        <f t="shared" ca="1" si="1225"/>
        <v>2003.6603744544548</v>
      </c>
    </row>
    <row r="28186" spans="3:3">
      <c r="C28186" s="13">
        <f t="shared" ca="1" si="1225"/>
        <v>2003.1797644035194</v>
      </c>
    </row>
    <row r="28187" spans="3:3">
      <c r="C28187" s="13">
        <f t="shared" ca="1" si="1225"/>
        <v>2004.7716167755993</v>
      </c>
    </row>
    <row r="28188" spans="3:3">
      <c r="C28188" s="13">
        <f t="shared" ca="1" si="1225"/>
        <v>2001.9701058788476</v>
      </c>
    </row>
    <row r="28189" spans="3:3">
      <c r="C28189" s="13">
        <f t="shared" ca="1" si="1225"/>
        <v>1992.2226652440156</v>
      </c>
    </row>
    <row r="28190" spans="3:3">
      <c r="C28190" s="13">
        <f t="shared" ca="1" si="1225"/>
        <v>2002.2176475838762</v>
      </c>
    </row>
    <row r="28191" spans="3:3">
      <c r="C28191" s="13">
        <f t="shared" ca="1" si="1225"/>
        <v>2007.1125411654846</v>
      </c>
    </row>
    <row r="28192" spans="3:3">
      <c r="C28192" s="13">
        <f t="shared" ca="1" si="1225"/>
        <v>2012.9610689002741</v>
      </c>
    </row>
    <row r="28193" spans="3:3">
      <c r="C28193" s="13">
        <f t="shared" ca="1" si="1225"/>
        <v>2008.4750293488319</v>
      </c>
    </row>
    <row r="28194" spans="3:3">
      <c r="C28194" s="13">
        <f t="shared" ca="1" si="1225"/>
        <v>1994.7172610318542</v>
      </c>
    </row>
    <row r="28195" spans="3:3">
      <c r="C28195" s="13">
        <f t="shared" ca="1" si="1225"/>
        <v>1997.8869978659047</v>
      </c>
    </row>
    <row r="28196" spans="3:3">
      <c r="C28196" s="13">
        <f t="shared" ca="1" si="1225"/>
        <v>2012.8243286892532</v>
      </c>
    </row>
    <row r="28197" spans="3:3">
      <c r="C28197" s="13">
        <f t="shared" ca="1" si="1225"/>
        <v>2008.0925957863208</v>
      </c>
    </row>
    <row r="28198" spans="3:3">
      <c r="C28198" s="13">
        <f t="shared" ca="1" si="1225"/>
        <v>2008.3842906271566</v>
      </c>
    </row>
    <row r="28199" spans="3:3">
      <c r="C28199" s="13">
        <f t="shared" ca="1" si="1225"/>
        <v>1989.1507466040321</v>
      </c>
    </row>
    <row r="28200" spans="3:3">
      <c r="C28200" s="13">
        <f t="shared" ca="1" si="1225"/>
        <v>1996.4162436833467</v>
      </c>
    </row>
    <row r="28201" spans="3:3">
      <c r="C28201" s="13">
        <f t="shared" ca="1" si="1225"/>
        <v>2005.5590819028848</v>
      </c>
    </row>
    <row r="28202" spans="3:3">
      <c r="C28202" s="13">
        <f t="shared" ca="1" si="1225"/>
        <v>1996.9944158876319</v>
      </c>
    </row>
    <row r="28203" spans="3:3">
      <c r="C28203" s="13">
        <f t="shared" ca="1" si="1225"/>
        <v>2004.243501197521</v>
      </c>
    </row>
    <row r="28204" spans="3:3">
      <c r="C28204" s="13">
        <f t="shared" ca="1" si="1225"/>
        <v>2006.4216895168831</v>
      </c>
    </row>
    <row r="28205" spans="3:3">
      <c r="C28205" s="13">
        <f t="shared" ca="1" si="1225"/>
        <v>2010.1634836920912</v>
      </c>
    </row>
    <row r="28206" spans="3:3">
      <c r="C28206" s="13">
        <f t="shared" ca="1" si="1225"/>
        <v>2000.4208663613301</v>
      </c>
    </row>
    <row r="28207" spans="3:3">
      <c r="C28207" s="13">
        <f t="shared" ca="1" si="1225"/>
        <v>2002.0423846321498</v>
      </c>
    </row>
    <row r="28208" spans="3:3">
      <c r="C28208" s="13">
        <f t="shared" ca="1" si="1225"/>
        <v>2013.6690809934635</v>
      </c>
    </row>
    <row r="28209" spans="3:3">
      <c r="C28209" s="13">
        <f t="shared" ca="1" si="1225"/>
        <v>2005.7370977641885</v>
      </c>
    </row>
    <row r="28210" spans="3:3">
      <c r="C28210" s="13">
        <f t="shared" ca="1" si="1225"/>
        <v>1982.7121097866043</v>
      </c>
    </row>
    <row r="28211" spans="3:3">
      <c r="C28211" s="13">
        <f t="shared" ca="1" si="1225"/>
        <v>2001.7747141631305</v>
      </c>
    </row>
    <row r="28212" spans="3:3">
      <c r="C28212" s="13">
        <f t="shared" ca="1" si="1225"/>
        <v>1995.9937605948096</v>
      </c>
    </row>
    <row r="28213" spans="3:3">
      <c r="C28213" s="13">
        <f t="shared" ca="1" si="1225"/>
        <v>1986.8810854300655</v>
      </c>
    </row>
    <row r="28214" spans="3:3">
      <c r="C28214" s="13">
        <f t="shared" ca="1" si="1225"/>
        <v>2017.5545268972123</v>
      </c>
    </row>
    <row r="28215" spans="3:3">
      <c r="C28215" s="13">
        <f t="shared" ca="1" si="1225"/>
        <v>1997.8001367022237</v>
      </c>
    </row>
    <row r="28216" spans="3:3">
      <c r="C28216" s="13">
        <f t="shared" ca="1" si="1225"/>
        <v>2010.5620021815237</v>
      </c>
    </row>
    <row r="28217" spans="3:3">
      <c r="C28217" s="13">
        <f t="shared" ca="1" si="1225"/>
        <v>2009.1351308925441</v>
      </c>
    </row>
    <row r="28218" spans="3:3">
      <c r="C28218" s="13">
        <f t="shared" ca="1" si="1225"/>
        <v>1992.1676992672574</v>
      </c>
    </row>
    <row r="28219" spans="3:3">
      <c r="C28219" s="13">
        <f t="shared" ca="1" si="1225"/>
        <v>2001.0311093174173</v>
      </c>
    </row>
    <row r="28220" spans="3:3">
      <c r="C28220" s="13">
        <f t="shared" ca="1" si="1225"/>
        <v>2014.4804056946259</v>
      </c>
    </row>
    <row r="28221" spans="3:3">
      <c r="C28221" s="13">
        <f t="shared" ca="1" si="1225"/>
        <v>1999.0326952976047</v>
      </c>
    </row>
    <row r="28222" spans="3:3">
      <c r="C28222" s="13">
        <f t="shared" ca="1" si="1225"/>
        <v>2003.5009079367876</v>
      </c>
    </row>
    <row r="28223" spans="3:3">
      <c r="C28223" s="13">
        <f t="shared" ca="1" si="1225"/>
        <v>1993.100851273286</v>
      </c>
    </row>
    <row r="28224" spans="3:3">
      <c r="C28224" s="13">
        <f t="shared" ca="1" si="1225"/>
        <v>1996.5154754743187</v>
      </c>
    </row>
    <row r="28225" spans="3:3">
      <c r="C28225" s="13">
        <f t="shared" ca="1" si="1225"/>
        <v>2015.7870036093732</v>
      </c>
    </row>
    <row r="28226" spans="3:3">
      <c r="C28226" s="13">
        <f t="shared" ca="1" si="1225"/>
        <v>2013.849909430194</v>
      </c>
    </row>
    <row r="28227" spans="3:3">
      <c r="C28227" s="13">
        <f t="shared" ca="1" si="1225"/>
        <v>1971.2018179598404</v>
      </c>
    </row>
    <row r="28228" spans="3:3">
      <c r="C28228" s="13">
        <f t="shared" ca="1" si="1225"/>
        <v>2013.1495722022614</v>
      </c>
    </row>
    <row r="28229" spans="3:3">
      <c r="C28229" s="13">
        <f t="shared" ca="1" si="1225"/>
        <v>2003.4677243587662</v>
      </c>
    </row>
    <row r="28230" spans="3:3">
      <c r="C28230" s="13">
        <f t="shared" ca="1" si="1225"/>
        <v>2010.2269153625989</v>
      </c>
    </row>
    <row r="28231" spans="3:3">
      <c r="C28231" s="13">
        <f t="shared" ca="1" si="1225"/>
        <v>2008.5203477287334</v>
      </c>
    </row>
    <row r="28232" spans="3:3">
      <c r="C28232" s="13">
        <f t="shared" ca="1" si="1225"/>
        <v>1986.289770804661</v>
      </c>
    </row>
    <row r="28233" spans="3:3">
      <c r="C28233" s="13">
        <f t="shared" ca="1" si="1225"/>
        <v>2014.7229903747732</v>
      </c>
    </row>
    <row r="28234" spans="3:3">
      <c r="C28234" s="13">
        <f t="shared" ca="1" si="1225"/>
        <v>1995.1592855006081</v>
      </c>
    </row>
    <row r="28235" spans="3:3">
      <c r="C28235" s="13">
        <f t="shared" ca="1" si="1225"/>
        <v>1999.0621709044278</v>
      </c>
    </row>
    <row r="28236" spans="3:3">
      <c r="C28236" s="13">
        <f t="shared" ca="1" si="1225"/>
        <v>1991.1089113664491</v>
      </c>
    </row>
    <row r="28237" spans="3:3">
      <c r="C28237" s="13">
        <f t="shared" ca="1" si="1225"/>
        <v>2001.2432700374115</v>
      </c>
    </row>
    <row r="28238" spans="3:3">
      <c r="C28238" s="13">
        <f t="shared" ca="1" si="1225"/>
        <v>2006.5758904462832</v>
      </c>
    </row>
    <row r="28239" spans="3:3">
      <c r="C28239" s="13">
        <f t="shared" ca="1" si="1225"/>
        <v>1997.3691321948174</v>
      </c>
    </row>
    <row r="28240" spans="3:3">
      <c r="C28240" s="13">
        <f t="shared" ca="1" si="1225"/>
        <v>2024.8381281194174</v>
      </c>
    </row>
    <row r="28241" spans="3:3">
      <c r="C28241" s="13">
        <f t="shared" ca="1" si="1225"/>
        <v>1997.4901030682365</v>
      </c>
    </row>
    <row r="28242" spans="3:3">
      <c r="C28242" s="13">
        <f t="shared" ca="1" si="1225"/>
        <v>2012.3218330571301</v>
      </c>
    </row>
    <row r="28243" spans="3:3">
      <c r="C28243" s="13">
        <f t="shared" ca="1" si="1225"/>
        <v>1995.9731440892829</v>
      </c>
    </row>
    <row r="28244" spans="3:3">
      <c r="C28244" s="13">
        <f t="shared" ca="1" si="1225"/>
        <v>2002.5768921348524</v>
      </c>
    </row>
    <row r="28245" spans="3:3">
      <c r="C28245" s="13">
        <f t="shared" ca="1" si="1225"/>
        <v>2005.9462706856657</v>
      </c>
    </row>
    <row r="28246" spans="3:3">
      <c r="C28246" s="13">
        <f t="shared" ca="1" si="1225"/>
        <v>2003.868126735661</v>
      </c>
    </row>
    <row r="28247" spans="3:3">
      <c r="C28247" s="13">
        <f t="shared" ca="1" si="1225"/>
        <v>1989.059506252283</v>
      </c>
    </row>
    <row r="28248" spans="3:3">
      <c r="C28248" s="13">
        <f t="shared" ref="C28248:C28311" ca="1" si="1226">NORMINV(RAND(),$D$3,$G$3)</f>
        <v>2020.5013456802612</v>
      </c>
    </row>
    <row r="28249" spans="3:3">
      <c r="C28249" s="13">
        <f t="shared" ca="1" si="1226"/>
        <v>1997.0031315695371</v>
      </c>
    </row>
    <row r="28250" spans="3:3">
      <c r="C28250" s="13">
        <f t="shared" ca="1" si="1226"/>
        <v>1985.990708623475</v>
      </c>
    </row>
    <row r="28251" spans="3:3">
      <c r="C28251" s="13">
        <f t="shared" ca="1" si="1226"/>
        <v>1994.4169789885595</v>
      </c>
    </row>
    <row r="28252" spans="3:3">
      <c r="C28252" s="13">
        <f t="shared" ca="1" si="1226"/>
        <v>1998.2405918267848</v>
      </c>
    </row>
    <row r="28253" spans="3:3">
      <c r="C28253" s="13">
        <f t="shared" ca="1" si="1226"/>
        <v>1987.5600064562309</v>
      </c>
    </row>
    <row r="28254" spans="3:3">
      <c r="C28254" s="13">
        <f t="shared" ca="1" si="1226"/>
        <v>1995.7751070663328</v>
      </c>
    </row>
    <row r="28255" spans="3:3">
      <c r="C28255" s="13">
        <f t="shared" ca="1" si="1226"/>
        <v>2006.996034591001</v>
      </c>
    </row>
    <row r="28256" spans="3:3">
      <c r="C28256" s="13">
        <f t="shared" ca="1" si="1226"/>
        <v>2000.8379233106464</v>
      </c>
    </row>
    <row r="28257" spans="3:3">
      <c r="C28257" s="13">
        <f t="shared" ca="1" si="1226"/>
        <v>1990.8468923671444</v>
      </c>
    </row>
    <row r="28258" spans="3:3">
      <c r="C28258" s="13">
        <f t="shared" ca="1" si="1226"/>
        <v>2002.8905461472946</v>
      </c>
    </row>
    <row r="28259" spans="3:3">
      <c r="C28259" s="13">
        <f t="shared" ca="1" si="1226"/>
        <v>1992.0422761218986</v>
      </c>
    </row>
    <row r="28260" spans="3:3">
      <c r="C28260" s="13">
        <f t="shared" ca="1" si="1226"/>
        <v>1979.909435738912</v>
      </c>
    </row>
    <row r="28261" spans="3:3">
      <c r="C28261" s="13">
        <f t="shared" ca="1" si="1226"/>
        <v>2006.6075475049383</v>
      </c>
    </row>
    <row r="28262" spans="3:3">
      <c r="C28262" s="13">
        <f t="shared" ca="1" si="1226"/>
        <v>2018.8495739989291</v>
      </c>
    </row>
    <row r="28263" spans="3:3">
      <c r="C28263" s="13">
        <f t="shared" ca="1" si="1226"/>
        <v>1998.4058195885145</v>
      </c>
    </row>
    <row r="28264" spans="3:3">
      <c r="C28264" s="13">
        <f t="shared" ca="1" si="1226"/>
        <v>1997.8949037460352</v>
      </c>
    </row>
    <row r="28265" spans="3:3">
      <c r="C28265" s="13">
        <f t="shared" ca="1" si="1226"/>
        <v>2000.7021608641087</v>
      </c>
    </row>
    <row r="28266" spans="3:3">
      <c r="C28266" s="13">
        <f t="shared" ca="1" si="1226"/>
        <v>1998.3989394493808</v>
      </c>
    </row>
    <row r="28267" spans="3:3">
      <c r="C28267" s="13">
        <f t="shared" ca="1" si="1226"/>
        <v>1998.7143434728687</v>
      </c>
    </row>
    <row r="28268" spans="3:3">
      <c r="C28268" s="13">
        <f t="shared" ca="1" si="1226"/>
        <v>1999.8464753969818</v>
      </c>
    </row>
    <row r="28269" spans="3:3">
      <c r="C28269" s="13">
        <f t="shared" ca="1" si="1226"/>
        <v>1998.3224592094</v>
      </c>
    </row>
    <row r="28270" spans="3:3">
      <c r="C28270" s="13">
        <f t="shared" ca="1" si="1226"/>
        <v>2001.4050633569359</v>
      </c>
    </row>
    <row r="28271" spans="3:3">
      <c r="C28271" s="13">
        <f t="shared" ca="1" si="1226"/>
        <v>2008.2451479334409</v>
      </c>
    </row>
    <row r="28272" spans="3:3">
      <c r="C28272" s="13">
        <f t="shared" ca="1" si="1226"/>
        <v>2004.357958989656</v>
      </c>
    </row>
    <row r="28273" spans="3:3">
      <c r="C28273" s="13">
        <f t="shared" ca="1" si="1226"/>
        <v>2008.3615340199744</v>
      </c>
    </row>
    <row r="28274" spans="3:3">
      <c r="C28274" s="13">
        <f t="shared" ca="1" si="1226"/>
        <v>2004.3699353709162</v>
      </c>
    </row>
    <row r="28275" spans="3:3">
      <c r="C28275" s="13">
        <f t="shared" ca="1" si="1226"/>
        <v>1991.8911181270221</v>
      </c>
    </row>
    <row r="28276" spans="3:3">
      <c r="C28276" s="13">
        <f t="shared" ca="1" si="1226"/>
        <v>1977.058090838377</v>
      </c>
    </row>
    <row r="28277" spans="3:3">
      <c r="C28277" s="13">
        <f t="shared" ca="1" si="1226"/>
        <v>1985.3288109895566</v>
      </c>
    </row>
    <row r="28278" spans="3:3">
      <c r="C28278" s="13">
        <f t="shared" ca="1" si="1226"/>
        <v>2011.5205796397297</v>
      </c>
    </row>
    <row r="28279" spans="3:3">
      <c r="C28279" s="13">
        <f t="shared" ca="1" si="1226"/>
        <v>1997.2907784871152</v>
      </c>
    </row>
    <row r="28280" spans="3:3">
      <c r="C28280" s="13">
        <f t="shared" ca="1" si="1226"/>
        <v>2011.2082759695368</v>
      </c>
    </row>
    <row r="28281" spans="3:3">
      <c r="C28281" s="13">
        <f t="shared" ca="1" si="1226"/>
        <v>1994.7243100301607</v>
      </c>
    </row>
    <row r="28282" spans="3:3">
      <c r="C28282" s="13">
        <f t="shared" ca="1" si="1226"/>
        <v>1995.5780382749983</v>
      </c>
    </row>
    <row r="28283" spans="3:3">
      <c r="C28283" s="13">
        <f t="shared" ca="1" si="1226"/>
        <v>1991.0810125498913</v>
      </c>
    </row>
    <row r="28284" spans="3:3">
      <c r="C28284" s="13">
        <f t="shared" ca="1" si="1226"/>
        <v>1999.5774261249258</v>
      </c>
    </row>
    <row r="28285" spans="3:3">
      <c r="C28285" s="13">
        <f t="shared" ca="1" si="1226"/>
        <v>2008.4957203559115</v>
      </c>
    </row>
    <row r="28286" spans="3:3">
      <c r="C28286" s="13">
        <f t="shared" ca="1" si="1226"/>
        <v>2007.3080800136599</v>
      </c>
    </row>
    <row r="28287" spans="3:3">
      <c r="C28287" s="13">
        <f t="shared" ca="1" si="1226"/>
        <v>2010.1726165720079</v>
      </c>
    </row>
    <row r="28288" spans="3:3">
      <c r="C28288" s="13">
        <f t="shared" ca="1" si="1226"/>
        <v>2004.2372817075363</v>
      </c>
    </row>
    <row r="28289" spans="3:3">
      <c r="C28289" s="13">
        <f t="shared" ca="1" si="1226"/>
        <v>2003.7158773692549</v>
      </c>
    </row>
    <row r="28290" spans="3:3">
      <c r="C28290" s="13">
        <f t="shared" ca="1" si="1226"/>
        <v>2011.9165326546356</v>
      </c>
    </row>
    <row r="28291" spans="3:3">
      <c r="C28291" s="13">
        <f t="shared" ca="1" si="1226"/>
        <v>2002.2178130083485</v>
      </c>
    </row>
    <row r="28292" spans="3:3">
      <c r="C28292" s="13">
        <f t="shared" ca="1" si="1226"/>
        <v>1988.2757610060255</v>
      </c>
    </row>
    <row r="28293" spans="3:3">
      <c r="C28293" s="13">
        <f t="shared" ca="1" si="1226"/>
        <v>1998.1719332751431</v>
      </c>
    </row>
    <row r="28294" spans="3:3">
      <c r="C28294" s="13">
        <f t="shared" ca="1" si="1226"/>
        <v>1987.695539183859</v>
      </c>
    </row>
    <row r="28295" spans="3:3">
      <c r="C28295" s="13">
        <f t="shared" ca="1" si="1226"/>
        <v>1985.2873230290538</v>
      </c>
    </row>
    <row r="28296" spans="3:3">
      <c r="C28296" s="13">
        <f t="shared" ca="1" si="1226"/>
        <v>1995.1115627467941</v>
      </c>
    </row>
    <row r="28297" spans="3:3">
      <c r="C28297" s="13">
        <f t="shared" ca="1" si="1226"/>
        <v>1994.7326974142327</v>
      </c>
    </row>
    <row r="28298" spans="3:3">
      <c r="C28298" s="13">
        <f t="shared" ca="1" si="1226"/>
        <v>1995.3174231220319</v>
      </c>
    </row>
    <row r="28299" spans="3:3">
      <c r="C28299" s="13">
        <f t="shared" ca="1" si="1226"/>
        <v>2028.5351255417022</v>
      </c>
    </row>
    <row r="28300" spans="3:3">
      <c r="C28300" s="13">
        <f t="shared" ca="1" si="1226"/>
        <v>2004.5067807368271</v>
      </c>
    </row>
    <row r="28301" spans="3:3">
      <c r="C28301" s="13">
        <f t="shared" ca="1" si="1226"/>
        <v>1987.2996673662708</v>
      </c>
    </row>
    <row r="28302" spans="3:3">
      <c r="C28302" s="13">
        <f t="shared" ca="1" si="1226"/>
        <v>1981.0049545609977</v>
      </c>
    </row>
    <row r="28303" spans="3:3">
      <c r="C28303" s="13">
        <f t="shared" ca="1" si="1226"/>
        <v>1991.0902352458131</v>
      </c>
    </row>
    <row r="28304" spans="3:3">
      <c r="C28304" s="13">
        <f t="shared" ca="1" si="1226"/>
        <v>2008.3697654029704</v>
      </c>
    </row>
    <row r="28305" spans="3:3">
      <c r="C28305" s="13">
        <f t="shared" ca="1" si="1226"/>
        <v>1986.348047685912</v>
      </c>
    </row>
    <row r="28306" spans="3:3">
      <c r="C28306" s="13">
        <f t="shared" ca="1" si="1226"/>
        <v>1999.0451077209989</v>
      </c>
    </row>
    <row r="28307" spans="3:3">
      <c r="C28307" s="13">
        <f t="shared" ca="1" si="1226"/>
        <v>1997.641128026213</v>
      </c>
    </row>
    <row r="28308" spans="3:3">
      <c r="C28308" s="13">
        <f t="shared" ca="1" si="1226"/>
        <v>2012.0882720523384</v>
      </c>
    </row>
    <row r="28309" spans="3:3">
      <c r="C28309" s="13">
        <f t="shared" ca="1" si="1226"/>
        <v>2000.6714406921717</v>
      </c>
    </row>
    <row r="28310" spans="3:3">
      <c r="C28310" s="13">
        <f t="shared" ca="1" si="1226"/>
        <v>1992.4516905914963</v>
      </c>
    </row>
    <row r="28311" spans="3:3">
      <c r="C28311" s="13">
        <f t="shared" ca="1" si="1226"/>
        <v>1996.9898248149902</v>
      </c>
    </row>
    <row r="28312" spans="3:3">
      <c r="C28312" s="13">
        <f t="shared" ref="C28312:C28375" ca="1" si="1227">NORMINV(RAND(),$D$3,$G$3)</f>
        <v>2001.718317355318</v>
      </c>
    </row>
    <row r="28313" spans="3:3">
      <c r="C28313" s="13">
        <f t="shared" ca="1" si="1227"/>
        <v>1980.6892007732031</v>
      </c>
    </row>
    <row r="28314" spans="3:3">
      <c r="C28314" s="13">
        <f t="shared" ca="1" si="1227"/>
        <v>2004.1793973526383</v>
      </c>
    </row>
    <row r="28315" spans="3:3">
      <c r="C28315" s="13">
        <f t="shared" ca="1" si="1227"/>
        <v>1997.8985863532407</v>
      </c>
    </row>
    <row r="28316" spans="3:3">
      <c r="C28316" s="13">
        <f t="shared" ca="1" si="1227"/>
        <v>2017.5249169720566</v>
      </c>
    </row>
    <row r="28317" spans="3:3">
      <c r="C28317" s="13">
        <f t="shared" ca="1" si="1227"/>
        <v>1993.4944286170132</v>
      </c>
    </row>
    <row r="28318" spans="3:3">
      <c r="C28318" s="13">
        <f t="shared" ca="1" si="1227"/>
        <v>2014.3590938686038</v>
      </c>
    </row>
    <row r="28319" spans="3:3">
      <c r="C28319" s="13">
        <f t="shared" ca="1" si="1227"/>
        <v>2005.2613456687329</v>
      </c>
    </row>
    <row r="28320" spans="3:3">
      <c r="C28320" s="13">
        <f t="shared" ca="1" si="1227"/>
        <v>2003.811274655433</v>
      </c>
    </row>
    <row r="28321" spans="3:3">
      <c r="C28321" s="13">
        <f t="shared" ca="1" si="1227"/>
        <v>1999.4431652617907</v>
      </c>
    </row>
    <row r="28322" spans="3:3">
      <c r="C28322" s="13">
        <f t="shared" ca="1" si="1227"/>
        <v>1994.0330303917226</v>
      </c>
    </row>
    <row r="28323" spans="3:3">
      <c r="C28323" s="13">
        <f t="shared" ca="1" si="1227"/>
        <v>1991.0049035623938</v>
      </c>
    </row>
    <row r="28324" spans="3:3">
      <c r="C28324" s="13">
        <f t="shared" ca="1" si="1227"/>
        <v>2026.5864090134512</v>
      </c>
    </row>
    <row r="28325" spans="3:3">
      <c r="C28325" s="13">
        <f t="shared" ca="1" si="1227"/>
        <v>2013.6935105135844</v>
      </c>
    </row>
    <row r="28326" spans="3:3">
      <c r="C28326" s="13">
        <f t="shared" ca="1" si="1227"/>
        <v>1993.8924648074715</v>
      </c>
    </row>
    <row r="28327" spans="3:3">
      <c r="C28327" s="13">
        <f t="shared" ca="1" si="1227"/>
        <v>2006.3730568358112</v>
      </c>
    </row>
    <row r="28328" spans="3:3">
      <c r="C28328" s="13">
        <f t="shared" ca="1" si="1227"/>
        <v>2003.230203998477</v>
      </c>
    </row>
    <row r="28329" spans="3:3">
      <c r="C28329" s="13">
        <f t="shared" ca="1" si="1227"/>
        <v>2002.2531368414716</v>
      </c>
    </row>
    <row r="28330" spans="3:3">
      <c r="C28330" s="13">
        <f t="shared" ca="1" si="1227"/>
        <v>1993.4509380276083</v>
      </c>
    </row>
    <row r="28331" spans="3:3">
      <c r="C28331" s="13">
        <f t="shared" ca="1" si="1227"/>
        <v>1987.8889480402818</v>
      </c>
    </row>
    <row r="28332" spans="3:3">
      <c r="C28332" s="13">
        <f t="shared" ca="1" si="1227"/>
        <v>2012.0808095706518</v>
      </c>
    </row>
    <row r="28333" spans="3:3">
      <c r="C28333" s="13">
        <f t="shared" ca="1" si="1227"/>
        <v>2000.5797356811856</v>
      </c>
    </row>
    <row r="28334" spans="3:3">
      <c r="C28334" s="13">
        <f t="shared" ca="1" si="1227"/>
        <v>1989.0804173872571</v>
      </c>
    </row>
    <row r="28335" spans="3:3">
      <c r="C28335" s="13">
        <f t="shared" ca="1" si="1227"/>
        <v>1998.4363798282409</v>
      </c>
    </row>
    <row r="28336" spans="3:3">
      <c r="C28336" s="13">
        <f t="shared" ca="1" si="1227"/>
        <v>2002.2232407045317</v>
      </c>
    </row>
    <row r="28337" spans="3:3">
      <c r="C28337" s="13">
        <f t="shared" ca="1" si="1227"/>
        <v>2013.3077645166579</v>
      </c>
    </row>
    <row r="28338" spans="3:3">
      <c r="C28338" s="13">
        <f t="shared" ca="1" si="1227"/>
        <v>2003.9762437597938</v>
      </c>
    </row>
    <row r="28339" spans="3:3">
      <c r="C28339" s="13">
        <f t="shared" ca="1" si="1227"/>
        <v>2007.0591929819946</v>
      </c>
    </row>
    <row r="28340" spans="3:3">
      <c r="C28340" s="13">
        <f t="shared" ca="1" si="1227"/>
        <v>1997.0639549655798</v>
      </c>
    </row>
    <row r="28341" spans="3:3">
      <c r="C28341" s="13">
        <f t="shared" ca="1" si="1227"/>
        <v>2003.6152368944254</v>
      </c>
    </row>
    <row r="28342" spans="3:3">
      <c r="C28342" s="13">
        <f t="shared" ca="1" si="1227"/>
        <v>2001.7024498836913</v>
      </c>
    </row>
    <row r="28343" spans="3:3">
      <c r="C28343" s="13">
        <f t="shared" ca="1" si="1227"/>
        <v>2006.2680360944453</v>
      </c>
    </row>
    <row r="28344" spans="3:3">
      <c r="C28344" s="13">
        <f t="shared" ca="1" si="1227"/>
        <v>1986.6070926453017</v>
      </c>
    </row>
    <row r="28345" spans="3:3">
      <c r="C28345" s="13">
        <f t="shared" ca="1" si="1227"/>
        <v>1994.978926023522</v>
      </c>
    </row>
    <row r="28346" spans="3:3">
      <c r="C28346" s="13">
        <f t="shared" ca="1" si="1227"/>
        <v>2008.1291204455486</v>
      </c>
    </row>
    <row r="28347" spans="3:3">
      <c r="C28347" s="13">
        <f t="shared" ca="1" si="1227"/>
        <v>2016.4082342866843</v>
      </c>
    </row>
    <row r="28348" spans="3:3">
      <c r="C28348" s="13">
        <f t="shared" ca="1" si="1227"/>
        <v>2006.0431106676288</v>
      </c>
    </row>
    <row r="28349" spans="3:3">
      <c r="C28349" s="13">
        <f t="shared" ca="1" si="1227"/>
        <v>1990.7844816716508</v>
      </c>
    </row>
    <row r="28350" spans="3:3">
      <c r="C28350" s="13">
        <f t="shared" ca="1" si="1227"/>
        <v>1999.6113927542065</v>
      </c>
    </row>
    <row r="28351" spans="3:3">
      <c r="C28351" s="13">
        <f t="shared" ca="1" si="1227"/>
        <v>1989.5023951335315</v>
      </c>
    </row>
    <row r="28352" spans="3:3">
      <c r="C28352" s="13">
        <f t="shared" ca="1" si="1227"/>
        <v>1990.8110188284136</v>
      </c>
    </row>
    <row r="28353" spans="3:3">
      <c r="C28353" s="13">
        <f t="shared" ca="1" si="1227"/>
        <v>2003.5896217123172</v>
      </c>
    </row>
    <row r="28354" spans="3:3">
      <c r="C28354" s="13">
        <f t="shared" ca="1" si="1227"/>
        <v>2000.2755872933803</v>
      </c>
    </row>
    <row r="28355" spans="3:3">
      <c r="C28355" s="13">
        <f t="shared" ca="1" si="1227"/>
        <v>2003.384468853837</v>
      </c>
    </row>
    <row r="28356" spans="3:3">
      <c r="C28356" s="13">
        <f t="shared" ca="1" si="1227"/>
        <v>2012.7742781217401</v>
      </c>
    </row>
    <row r="28357" spans="3:3">
      <c r="C28357" s="13">
        <f t="shared" ca="1" si="1227"/>
        <v>2013.2098354538471</v>
      </c>
    </row>
    <row r="28358" spans="3:3">
      <c r="C28358" s="13">
        <f t="shared" ca="1" si="1227"/>
        <v>2006.9955249641553</v>
      </c>
    </row>
    <row r="28359" spans="3:3">
      <c r="C28359" s="13">
        <f t="shared" ca="1" si="1227"/>
        <v>1989.2858101177687</v>
      </c>
    </row>
    <row r="28360" spans="3:3">
      <c r="C28360" s="13">
        <f t="shared" ca="1" si="1227"/>
        <v>1996.8700394816342</v>
      </c>
    </row>
    <row r="28361" spans="3:3">
      <c r="C28361" s="13">
        <f t="shared" ca="1" si="1227"/>
        <v>1978.4201482775989</v>
      </c>
    </row>
    <row r="28362" spans="3:3">
      <c r="C28362" s="13">
        <f t="shared" ca="1" si="1227"/>
        <v>2016.5820766297272</v>
      </c>
    </row>
    <row r="28363" spans="3:3">
      <c r="C28363" s="13">
        <f t="shared" ca="1" si="1227"/>
        <v>1994.0781923824863</v>
      </c>
    </row>
    <row r="28364" spans="3:3">
      <c r="C28364" s="13">
        <f t="shared" ca="1" si="1227"/>
        <v>2009.7274919910392</v>
      </c>
    </row>
    <row r="28365" spans="3:3">
      <c r="C28365" s="13">
        <f t="shared" ca="1" si="1227"/>
        <v>2019.810084733158</v>
      </c>
    </row>
    <row r="28366" spans="3:3">
      <c r="C28366" s="13">
        <f t="shared" ca="1" si="1227"/>
        <v>1996.5484141891718</v>
      </c>
    </row>
    <row r="28367" spans="3:3">
      <c r="C28367" s="13">
        <f t="shared" ca="1" si="1227"/>
        <v>2005.0976407455598</v>
      </c>
    </row>
    <row r="28368" spans="3:3">
      <c r="C28368" s="13">
        <f t="shared" ca="1" si="1227"/>
        <v>1989.8849637575531</v>
      </c>
    </row>
    <row r="28369" spans="3:3">
      <c r="C28369" s="13">
        <f t="shared" ca="1" si="1227"/>
        <v>2001.4913396957588</v>
      </c>
    </row>
    <row r="28370" spans="3:3">
      <c r="C28370" s="13">
        <f t="shared" ca="1" si="1227"/>
        <v>2007.4090002320841</v>
      </c>
    </row>
    <row r="28371" spans="3:3">
      <c r="C28371" s="13">
        <f t="shared" ca="1" si="1227"/>
        <v>1991.4456502586468</v>
      </c>
    </row>
    <row r="28372" spans="3:3">
      <c r="C28372" s="13">
        <f t="shared" ca="1" si="1227"/>
        <v>2002.1327725761473</v>
      </c>
    </row>
    <row r="28373" spans="3:3">
      <c r="C28373" s="13">
        <f t="shared" ca="1" si="1227"/>
        <v>1997.9227646042068</v>
      </c>
    </row>
    <row r="28374" spans="3:3">
      <c r="C28374" s="13">
        <f t="shared" ca="1" si="1227"/>
        <v>2003.511087935799</v>
      </c>
    </row>
    <row r="28375" spans="3:3">
      <c r="C28375" s="13">
        <f t="shared" ca="1" si="1227"/>
        <v>2001.4898889902936</v>
      </c>
    </row>
    <row r="28376" spans="3:3">
      <c r="C28376" s="13">
        <f t="shared" ref="C28376:C28439" ca="1" si="1228">NORMINV(RAND(),$D$3,$G$3)</f>
        <v>2008.5084587224774</v>
      </c>
    </row>
    <row r="28377" spans="3:3">
      <c r="C28377" s="13">
        <f t="shared" ca="1" si="1228"/>
        <v>2000.9263974449862</v>
      </c>
    </row>
    <row r="28378" spans="3:3">
      <c r="C28378" s="13">
        <f t="shared" ca="1" si="1228"/>
        <v>1973.4507510425833</v>
      </c>
    </row>
    <row r="28379" spans="3:3">
      <c r="C28379" s="13">
        <f t="shared" ca="1" si="1228"/>
        <v>1997.9915486280204</v>
      </c>
    </row>
    <row r="28380" spans="3:3">
      <c r="C28380" s="13">
        <f t="shared" ca="1" si="1228"/>
        <v>2009.4300219996487</v>
      </c>
    </row>
    <row r="28381" spans="3:3">
      <c r="C28381" s="13">
        <f t="shared" ca="1" si="1228"/>
        <v>1997.9057588979981</v>
      </c>
    </row>
    <row r="28382" spans="3:3">
      <c r="C28382" s="13">
        <f t="shared" ca="1" si="1228"/>
        <v>2008.8745518906981</v>
      </c>
    </row>
    <row r="28383" spans="3:3">
      <c r="C28383" s="13">
        <f t="shared" ca="1" si="1228"/>
        <v>1985.0533985205357</v>
      </c>
    </row>
    <row r="28384" spans="3:3">
      <c r="C28384" s="13">
        <f t="shared" ca="1" si="1228"/>
        <v>1996.1683950136401</v>
      </c>
    </row>
    <row r="28385" spans="3:3">
      <c r="C28385" s="13">
        <f t="shared" ca="1" si="1228"/>
        <v>2007.3415657151133</v>
      </c>
    </row>
    <row r="28386" spans="3:3">
      <c r="C28386" s="13">
        <f t="shared" ca="1" si="1228"/>
        <v>1983.4906816056334</v>
      </c>
    </row>
    <row r="28387" spans="3:3">
      <c r="C28387" s="13">
        <f t="shared" ca="1" si="1228"/>
        <v>2006.5663772443963</v>
      </c>
    </row>
    <row r="28388" spans="3:3">
      <c r="C28388" s="13">
        <f t="shared" ca="1" si="1228"/>
        <v>1993.4130375194486</v>
      </c>
    </row>
    <row r="28389" spans="3:3">
      <c r="C28389" s="13">
        <f t="shared" ca="1" si="1228"/>
        <v>2010.9232792135597</v>
      </c>
    </row>
    <row r="28390" spans="3:3">
      <c r="C28390" s="13">
        <f t="shared" ca="1" si="1228"/>
        <v>1992.4763186536222</v>
      </c>
    </row>
    <row r="28391" spans="3:3">
      <c r="C28391" s="13">
        <f t="shared" ca="1" si="1228"/>
        <v>1971.4795679638407</v>
      </c>
    </row>
    <row r="28392" spans="3:3">
      <c r="C28392" s="13">
        <f t="shared" ca="1" si="1228"/>
        <v>2004.0237505263583</v>
      </c>
    </row>
    <row r="28393" spans="3:3">
      <c r="C28393" s="13">
        <f t="shared" ca="1" si="1228"/>
        <v>2001.3001439885679</v>
      </c>
    </row>
    <row r="28394" spans="3:3">
      <c r="C28394" s="13">
        <f t="shared" ca="1" si="1228"/>
        <v>2003.4158242514852</v>
      </c>
    </row>
    <row r="28395" spans="3:3">
      <c r="C28395" s="13">
        <f t="shared" ca="1" si="1228"/>
        <v>2001.0859137113671</v>
      </c>
    </row>
    <row r="28396" spans="3:3">
      <c r="C28396" s="13">
        <f t="shared" ca="1" si="1228"/>
        <v>1990.8956891680334</v>
      </c>
    </row>
    <row r="28397" spans="3:3">
      <c r="C28397" s="13">
        <f t="shared" ca="1" si="1228"/>
        <v>1988.4713905982496</v>
      </c>
    </row>
    <row r="28398" spans="3:3">
      <c r="C28398" s="13">
        <f t="shared" ca="1" si="1228"/>
        <v>2013.1576276212088</v>
      </c>
    </row>
    <row r="28399" spans="3:3">
      <c r="C28399" s="13">
        <f t="shared" ca="1" si="1228"/>
        <v>1992.7248269869742</v>
      </c>
    </row>
    <row r="28400" spans="3:3">
      <c r="C28400" s="13">
        <f t="shared" ca="1" si="1228"/>
        <v>2020.0762502207563</v>
      </c>
    </row>
    <row r="28401" spans="3:3">
      <c r="C28401" s="13">
        <f t="shared" ca="1" si="1228"/>
        <v>1999.5056901130445</v>
      </c>
    </row>
    <row r="28402" spans="3:3">
      <c r="C28402" s="13">
        <f t="shared" ca="1" si="1228"/>
        <v>1995.6752970923656</v>
      </c>
    </row>
    <row r="28403" spans="3:3">
      <c r="C28403" s="13">
        <f t="shared" ca="1" si="1228"/>
        <v>2017.1028812764143</v>
      </c>
    </row>
    <row r="28404" spans="3:3">
      <c r="C28404" s="13">
        <f t="shared" ca="1" si="1228"/>
        <v>2010.1352201286127</v>
      </c>
    </row>
    <row r="28405" spans="3:3">
      <c r="C28405" s="13">
        <f t="shared" ca="1" si="1228"/>
        <v>2010.6193077774915</v>
      </c>
    </row>
    <row r="28406" spans="3:3">
      <c r="C28406" s="13">
        <f t="shared" ca="1" si="1228"/>
        <v>1992.4825394907787</v>
      </c>
    </row>
    <row r="28407" spans="3:3">
      <c r="C28407" s="13">
        <f t="shared" ca="1" si="1228"/>
        <v>1985.9658384872143</v>
      </c>
    </row>
    <row r="28408" spans="3:3">
      <c r="C28408" s="13">
        <f t="shared" ca="1" si="1228"/>
        <v>1990.4598964691172</v>
      </c>
    </row>
    <row r="28409" spans="3:3">
      <c r="C28409" s="13">
        <f t="shared" ca="1" si="1228"/>
        <v>2006.9476445011912</v>
      </c>
    </row>
    <row r="28410" spans="3:3">
      <c r="C28410" s="13">
        <f t="shared" ca="1" si="1228"/>
        <v>1985.7681236351802</v>
      </c>
    </row>
    <row r="28411" spans="3:3">
      <c r="C28411" s="13">
        <f t="shared" ca="1" si="1228"/>
        <v>1966.1956679308687</v>
      </c>
    </row>
    <row r="28412" spans="3:3">
      <c r="C28412" s="13">
        <f t="shared" ca="1" si="1228"/>
        <v>1995.1390874372648</v>
      </c>
    </row>
    <row r="28413" spans="3:3">
      <c r="C28413" s="13">
        <f t="shared" ca="1" si="1228"/>
        <v>2009.2842136981262</v>
      </c>
    </row>
    <row r="28414" spans="3:3">
      <c r="C28414" s="13">
        <f t="shared" ca="1" si="1228"/>
        <v>2011.5818389490585</v>
      </c>
    </row>
    <row r="28415" spans="3:3">
      <c r="C28415" s="13">
        <f t="shared" ca="1" si="1228"/>
        <v>2000.4660106418764</v>
      </c>
    </row>
    <row r="28416" spans="3:3">
      <c r="C28416" s="13">
        <f t="shared" ca="1" si="1228"/>
        <v>2005.090106674412</v>
      </c>
    </row>
    <row r="28417" spans="3:3">
      <c r="C28417" s="13">
        <f t="shared" ca="1" si="1228"/>
        <v>2004.7832520389049</v>
      </c>
    </row>
    <row r="28418" spans="3:3">
      <c r="C28418" s="13">
        <f t="shared" ca="1" si="1228"/>
        <v>2015.966727985088</v>
      </c>
    </row>
    <row r="28419" spans="3:3">
      <c r="C28419" s="13">
        <f t="shared" ca="1" si="1228"/>
        <v>2001.7602465802681</v>
      </c>
    </row>
    <row r="28420" spans="3:3">
      <c r="C28420" s="13">
        <f t="shared" ca="1" si="1228"/>
        <v>1986.3677930738716</v>
      </c>
    </row>
    <row r="28421" spans="3:3">
      <c r="C28421" s="13">
        <f t="shared" ca="1" si="1228"/>
        <v>1988.940941962268</v>
      </c>
    </row>
    <row r="28422" spans="3:3">
      <c r="C28422" s="13">
        <f t="shared" ca="1" si="1228"/>
        <v>1998.1178824129677</v>
      </c>
    </row>
    <row r="28423" spans="3:3">
      <c r="C28423" s="13">
        <f t="shared" ca="1" si="1228"/>
        <v>2003.9164009924407</v>
      </c>
    </row>
    <row r="28424" spans="3:3">
      <c r="C28424" s="13">
        <f t="shared" ca="1" si="1228"/>
        <v>2004.094815359447</v>
      </c>
    </row>
    <row r="28425" spans="3:3">
      <c r="C28425" s="13">
        <f t="shared" ca="1" si="1228"/>
        <v>2000.8893475182488</v>
      </c>
    </row>
    <row r="28426" spans="3:3">
      <c r="C28426" s="13">
        <f t="shared" ca="1" si="1228"/>
        <v>2004.7763645189025</v>
      </c>
    </row>
    <row r="28427" spans="3:3">
      <c r="C28427" s="13">
        <f t="shared" ca="1" si="1228"/>
        <v>2005.6299537806938</v>
      </c>
    </row>
    <row r="28428" spans="3:3">
      <c r="C28428" s="13">
        <f t="shared" ca="1" si="1228"/>
        <v>2008.7424214420396</v>
      </c>
    </row>
    <row r="28429" spans="3:3">
      <c r="C28429" s="13">
        <f t="shared" ca="1" si="1228"/>
        <v>1989.3063994732181</v>
      </c>
    </row>
    <row r="28430" spans="3:3">
      <c r="C28430" s="13">
        <f t="shared" ca="1" si="1228"/>
        <v>1998.7111778782078</v>
      </c>
    </row>
    <row r="28431" spans="3:3">
      <c r="C28431" s="13">
        <f t="shared" ca="1" si="1228"/>
        <v>2001.0798880047232</v>
      </c>
    </row>
    <row r="28432" spans="3:3">
      <c r="C28432" s="13">
        <f t="shared" ca="1" si="1228"/>
        <v>2013.3590802016247</v>
      </c>
    </row>
    <row r="28433" spans="3:3">
      <c r="C28433" s="13">
        <f t="shared" ca="1" si="1228"/>
        <v>1990.2471209490809</v>
      </c>
    </row>
    <row r="28434" spans="3:3">
      <c r="C28434" s="13">
        <f t="shared" ca="1" si="1228"/>
        <v>1973.5655356640641</v>
      </c>
    </row>
    <row r="28435" spans="3:3">
      <c r="C28435" s="13">
        <f t="shared" ca="1" si="1228"/>
        <v>1995.7258668058155</v>
      </c>
    </row>
    <row r="28436" spans="3:3">
      <c r="C28436" s="13">
        <f t="shared" ca="1" si="1228"/>
        <v>2001.0718005643002</v>
      </c>
    </row>
    <row r="28437" spans="3:3">
      <c r="C28437" s="13">
        <f t="shared" ca="1" si="1228"/>
        <v>2000.4436061810884</v>
      </c>
    </row>
    <row r="28438" spans="3:3">
      <c r="C28438" s="13">
        <f t="shared" ca="1" si="1228"/>
        <v>2003.6774177487125</v>
      </c>
    </row>
    <row r="28439" spans="3:3">
      <c r="C28439" s="13">
        <f t="shared" ca="1" si="1228"/>
        <v>1995.0909186805986</v>
      </c>
    </row>
    <row r="28440" spans="3:3">
      <c r="C28440" s="13">
        <f t="shared" ref="C28440:C28503" ca="1" si="1229">NORMINV(RAND(),$D$3,$G$3)</f>
        <v>1991.8889410599788</v>
      </c>
    </row>
    <row r="28441" spans="3:3">
      <c r="C28441" s="13">
        <f t="shared" ca="1" si="1229"/>
        <v>1995.124936666635</v>
      </c>
    </row>
    <row r="28442" spans="3:3">
      <c r="C28442" s="13">
        <f t="shared" ca="1" si="1229"/>
        <v>2008.0956854330575</v>
      </c>
    </row>
    <row r="28443" spans="3:3">
      <c r="C28443" s="13">
        <f t="shared" ca="1" si="1229"/>
        <v>2000.2138841642391</v>
      </c>
    </row>
    <row r="28444" spans="3:3">
      <c r="C28444" s="13">
        <f t="shared" ca="1" si="1229"/>
        <v>2000.076089883295</v>
      </c>
    </row>
    <row r="28445" spans="3:3">
      <c r="C28445" s="13">
        <f t="shared" ca="1" si="1229"/>
        <v>2009.7490178407586</v>
      </c>
    </row>
    <row r="28446" spans="3:3">
      <c r="C28446" s="13">
        <f t="shared" ca="1" si="1229"/>
        <v>1982.9497900882147</v>
      </c>
    </row>
    <row r="28447" spans="3:3">
      <c r="C28447" s="13">
        <f t="shared" ca="1" si="1229"/>
        <v>1987.2753762170703</v>
      </c>
    </row>
    <row r="28448" spans="3:3">
      <c r="C28448" s="13">
        <f t="shared" ca="1" si="1229"/>
        <v>2000.8703361579639</v>
      </c>
    </row>
    <row r="28449" spans="3:3">
      <c r="C28449" s="13">
        <f t="shared" ca="1" si="1229"/>
        <v>2023.9793003214811</v>
      </c>
    </row>
    <row r="28450" spans="3:3">
      <c r="C28450" s="13">
        <f t="shared" ca="1" si="1229"/>
        <v>1983.3722626141584</v>
      </c>
    </row>
    <row r="28451" spans="3:3">
      <c r="C28451" s="13">
        <f t="shared" ca="1" si="1229"/>
        <v>1987.6466091582972</v>
      </c>
    </row>
    <row r="28452" spans="3:3">
      <c r="C28452" s="13">
        <f t="shared" ca="1" si="1229"/>
        <v>2004.9418267407643</v>
      </c>
    </row>
    <row r="28453" spans="3:3">
      <c r="C28453" s="13">
        <f t="shared" ca="1" si="1229"/>
        <v>2015.5177618149091</v>
      </c>
    </row>
    <row r="28454" spans="3:3">
      <c r="C28454" s="13">
        <f t="shared" ca="1" si="1229"/>
        <v>1985.2844168802326</v>
      </c>
    </row>
    <row r="28455" spans="3:3">
      <c r="C28455" s="13">
        <f t="shared" ca="1" si="1229"/>
        <v>2013.2315747626528</v>
      </c>
    </row>
    <row r="28456" spans="3:3">
      <c r="C28456" s="13">
        <f t="shared" ca="1" si="1229"/>
        <v>1983.8829011012599</v>
      </c>
    </row>
    <row r="28457" spans="3:3">
      <c r="C28457" s="13">
        <f t="shared" ca="1" si="1229"/>
        <v>2004.5188190537169</v>
      </c>
    </row>
    <row r="28458" spans="3:3">
      <c r="C28458" s="13">
        <f t="shared" ca="1" si="1229"/>
        <v>2010.6551102221795</v>
      </c>
    </row>
    <row r="28459" spans="3:3">
      <c r="C28459" s="13">
        <f t="shared" ca="1" si="1229"/>
        <v>1984.6962755140592</v>
      </c>
    </row>
    <row r="28460" spans="3:3">
      <c r="C28460" s="13">
        <f t="shared" ca="1" si="1229"/>
        <v>2007.0459247695906</v>
      </c>
    </row>
    <row r="28461" spans="3:3">
      <c r="C28461" s="13">
        <f t="shared" ca="1" si="1229"/>
        <v>2017.11157064246</v>
      </c>
    </row>
    <row r="28462" spans="3:3">
      <c r="C28462" s="13">
        <f t="shared" ca="1" si="1229"/>
        <v>2006.6934390212259</v>
      </c>
    </row>
    <row r="28463" spans="3:3">
      <c r="C28463" s="13">
        <f t="shared" ca="1" si="1229"/>
        <v>2010.8651814139262</v>
      </c>
    </row>
    <row r="28464" spans="3:3">
      <c r="C28464" s="13">
        <f t="shared" ca="1" si="1229"/>
        <v>2004.2452567915825</v>
      </c>
    </row>
    <row r="28465" spans="3:3">
      <c r="C28465" s="13">
        <f t="shared" ca="1" si="1229"/>
        <v>2003.3061558752113</v>
      </c>
    </row>
    <row r="28466" spans="3:3">
      <c r="C28466" s="13">
        <f t="shared" ca="1" si="1229"/>
        <v>2011.9336288785369</v>
      </c>
    </row>
    <row r="28467" spans="3:3">
      <c r="C28467" s="13">
        <f t="shared" ca="1" si="1229"/>
        <v>1981.3624760979606</v>
      </c>
    </row>
    <row r="28468" spans="3:3">
      <c r="C28468" s="13">
        <f t="shared" ca="1" si="1229"/>
        <v>1996.927995737017</v>
      </c>
    </row>
    <row r="28469" spans="3:3">
      <c r="C28469" s="13">
        <f t="shared" ca="1" si="1229"/>
        <v>2004.4474168796044</v>
      </c>
    </row>
    <row r="28470" spans="3:3">
      <c r="C28470" s="13">
        <f t="shared" ca="1" si="1229"/>
        <v>2003.4061463666708</v>
      </c>
    </row>
    <row r="28471" spans="3:3">
      <c r="C28471" s="13">
        <f t="shared" ca="1" si="1229"/>
        <v>2004.8046738591092</v>
      </c>
    </row>
    <row r="28472" spans="3:3">
      <c r="C28472" s="13">
        <f t="shared" ca="1" si="1229"/>
        <v>1986.6362904286202</v>
      </c>
    </row>
    <row r="28473" spans="3:3">
      <c r="C28473" s="13">
        <f t="shared" ca="1" si="1229"/>
        <v>1987.6919314631148</v>
      </c>
    </row>
    <row r="28474" spans="3:3">
      <c r="C28474" s="13">
        <f t="shared" ca="1" si="1229"/>
        <v>2007.9668078757516</v>
      </c>
    </row>
    <row r="28475" spans="3:3">
      <c r="C28475" s="13">
        <f t="shared" ca="1" si="1229"/>
        <v>2006.7603658943256</v>
      </c>
    </row>
    <row r="28476" spans="3:3">
      <c r="C28476" s="13">
        <f t="shared" ca="1" si="1229"/>
        <v>2001.2745513993186</v>
      </c>
    </row>
    <row r="28477" spans="3:3">
      <c r="C28477" s="13">
        <f t="shared" ca="1" si="1229"/>
        <v>2015.6608640339609</v>
      </c>
    </row>
    <row r="28478" spans="3:3">
      <c r="C28478" s="13">
        <f t="shared" ca="1" si="1229"/>
        <v>1983.2869365162978</v>
      </c>
    </row>
    <row r="28479" spans="3:3">
      <c r="C28479" s="13">
        <f t="shared" ca="1" si="1229"/>
        <v>2002.6737539867936</v>
      </c>
    </row>
    <row r="28480" spans="3:3">
      <c r="C28480" s="13">
        <f t="shared" ca="1" si="1229"/>
        <v>1982.179781582515</v>
      </c>
    </row>
    <row r="28481" spans="3:3">
      <c r="C28481" s="13">
        <f t="shared" ca="1" si="1229"/>
        <v>1998.5287665785418</v>
      </c>
    </row>
    <row r="28482" spans="3:3">
      <c r="C28482" s="13">
        <f t="shared" ca="1" si="1229"/>
        <v>2004.5060007612169</v>
      </c>
    </row>
    <row r="28483" spans="3:3">
      <c r="C28483" s="13">
        <f t="shared" ca="1" si="1229"/>
        <v>2001.9451259793279</v>
      </c>
    </row>
    <row r="28484" spans="3:3">
      <c r="C28484" s="13">
        <f t="shared" ca="1" si="1229"/>
        <v>1997.8542407931129</v>
      </c>
    </row>
    <row r="28485" spans="3:3">
      <c r="C28485" s="13">
        <f t="shared" ca="1" si="1229"/>
        <v>2007.1484262249678</v>
      </c>
    </row>
    <row r="28486" spans="3:3">
      <c r="C28486" s="13">
        <f t="shared" ca="1" si="1229"/>
        <v>1975.2958855189861</v>
      </c>
    </row>
    <row r="28487" spans="3:3">
      <c r="C28487" s="13">
        <f t="shared" ca="1" si="1229"/>
        <v>2003.2092820988469</v>
      </c>
    </row>
    <row r="28488" spans="3:3">
      <c r="C28488" s="13">
        <f t="shared" ca="1" si="1229"/>
        <v>2003.0579273590688</v>
      </c>
    </row>
    <row r="28489" spans="3:3">
      <c r="C28489" s="13">
        <f t="shared" ca="1" si="1229"/>
        <v>2014.6576387571949</v>
      </c>
    </row>
    <row r="28490" spans="3:3">
      <c r="C28490" s="13">
        <f t="shared" ca="1" si="1229"/>
        <v>1990.8888831013153</v>
      </c>
    </row>
    <row r="28491" spans="3:3">
      <c r="C28491" s="13">
        <f t="shared" ca="1" si="1229"/>
        <v>2008.2630327319334</v>
      </c>
    </row>
    <row r="28492" spans="3:3">
      <c r="C28492" s="13">
        <f t="shared" ca="1" si="1229"/>
        <v>1992.5277201466995</v>
      </c>
    </row>
    <row r="28493" spans="3:3">
      <c r="C28493" s="13">
        <f t="shared" ca="1" si="1229"/>
        <v>1991.4449619637187</v>
      </c>
    </row>
    <row r="28494" spans="3:3">
      <c r="C28494" s="13">
        <f t="shared" ca="1" si="1229"/>
        <v>1971.5051121710965</v>
      </c>
    </row>
    <row r="28495" spans="3:3">
      <c r="C28495" s="13">
        <f t="shared" ca="1" si="1229"/>
        <v>2001.6101494417778</v>
      </c>
    </row>
    <row r="28496" spans="3:3">
      <c r="C28496" s="13">
        <f t="shared" ca="1" si="1229"/>
        <v>2003.8613407150824</v>
      </c>
    </row>
    <row r="28497" spans="3:3">
      <c r="C28497" s="13">
        <f t="shared" ca="1" si="1229"/>
        <v>2005.9744394262661</v>
      </c>
    </row>
    <row r="28498" spans="3:3">
      <c r="C28498" s="13">
        <f t="shared" ca="1" si="1229"/>
        <v>2011.4225844477646</v>
      </c>
    </row>
    <row r="28499" spans="3:3">
      <c r="C28499" s="13">
        <f t="shared" ca="1" si="1229"/>
        <v>2007.4976408763562</v>
      </c>
    </row>
    <row r="28500" spans="3:3">
      <c r="C28500" s="13">
        <f t="shared" ca="1" si="1229"/>
        <v>1999.9987834859073</v>
      </c>
    </row>
    <row r="28501" spans="3:3">
      <c r="C28501" s="13">
        <f t="shared" ca="1" si="1229"/>
        <v>1985.4393399514872</v>
      </c>
    </row>
    <row r="28502" spans="3:3">
      <c r="C28502" s="13">
        <f t="shared" ca="1" si="1229"/>
        <v>2010.0957912439981</v>
      </c>
    </row>
    <row r="28503" spans="3:3">
      <c r="C28503" s="13">
        <f t="shared" ca="1" si="1229"/>
        <v>2004.0717935656517</v>
      </c>
    </row>
    <row r="28504" spans="3:3">
      <c r="C28504" s="13">
        <f t="shared" ref="C28504:C28567" ca="1" si="1230">NORMINV(RAND(),$D$3,$G$3)</f>
        <v>1995.3391521752833</v>
      </c>
    </row>
    <row r="28505" spans="3:3">
      <c r="C28505" s="13">
        <f t="shared" ca="1" si="1230"/>
        <v>2012.2673622713974</v>
      </c>
    </row>
    <row r="28506" spans="3:3">
      <c r="C28506" s="13">
        <f t="shared" ca="1" si="1230"/>
        <v>2000.578387577832</v>
      </c>
    </row>
    <row r="28507" spans="3:3">
      <c r="C28507" s="13">
        <f t="shared" ca="1" si="1230"/>
        <v>2013.1491719251312</v>
      </c>
    </row>
    <row r="28508" spans="3:3">
      <c r="C28508" s="13">
        <f t="shared" ca="1" si="1230"/>
        <v>1991.2962965697639</v>
      </c>
    </row>
    <row r="28509" spans="3:3">
      <c r="C28509" s="13">
        <f t="shared" ca="1" si="1230"/>
        <v>1998.1878830060157</v>
      </c>
    </row>
    <row r="28510" spans="3:3">
      <c r="C28510" s="13">
        <f t="shared" ca="1" si="1230"/>
        <v>2001.4419479480644</v>
      </c>
    </row>
    <row r="28511" spans="3:3">
      <c r="C28511" s="13">
        <f t="shared" ca="1" si="1230"/>
        <v>1988.4746490186892</v>
      </c>
    </row>
    <row r="28512" spans="3:3">
      <c r="C28512" s="13">
        <f t="shared" ca="1" si="1230"/>
        <v>2000.2940476798215</v>
      </c>
    </row>
    <row r="28513" spans="3:3">
      <c r="C28513" s="13">
        <f t="shared" ca="1" si="1230"/>
        <v>2009.2010618695683</v>
      </c>
    </row>
    <row r="28514" spans="3:3">
      <c r="C28514" s="13">
        <f t="shared" ca="1" si="1230"/>
        <v>1988.6456828597707</v>
      </c>
    </row>
    <row r="28515" spans="3:3">
      <c r="C28515" s="13">
        <f t="shared" ca="1" si="1230"/>
        <v>2019.6149115217938</v>
      </c>
    </row>
    <row r="28516" spans="3:3">
      <c r="C28516" s="13">
        <f t="shared" ca="1" si="1230"/>
        <v>1965.345652760247</v>
      </c>
    </row>
    <row r="28517" spans="3:3">
      <c r="C28517" s="13">
        <f t="shared" ca="1" si="1230"/>
        <v>2007.4751951328014</v>
      </c>
    </row>
    <row r="28518" spans="3:3">
      <c r="C28518" s="13">
        <f t="shared" ca="1" si="1230"/>
        <v>1981.4194939764041</v>
      </c>
    </row>
    <row r="28519" spans="3:3">
      <c r="C28519" s="13">
        <f t="shared" ca="1" si="1230"/>
        <v>2000.2806870734073</v>
      </c>
    </row>
    <row r="28520" spans="3:3">
      <c r="C28520" s="13">
        <f t="shared" ca="1" si="1230"/>
        <v>1996.2501914983541</v>
      </c>
    </row>
    <row r="28521" spans="3:3">
      <c r="C28521" s="13">
        <f t="shared" ca="1" si="1230"/>
        <v>2008.2664898546968</v>
      </c>
    </row>
    <row r="28522" spans="3:3">
      <c r="C28522" s="13">
        <f t="shared" ca="1" si="1230"/>
        <v>2000.8879613675774</v>
      </c>
    </row>
    <row r="28523" spans="3:3">
      <c r="C28523" s="13">
        <f t="shared" ca="1" si="1230"/>
        <v>2009.9162311037492</v>
      </c>
    </row>
    <row r="28524" spans="3:3">
      <c r="C28524" s="13">
        <f t="shared" ca="1" si="1230"/>
        <v>1999.0666805845981</v>
      </c>
    </row>
    <row r="28525" spans="3:3">
      <c r="C28525" s="13">
        <f t="shared" ca="1" si="1230"/>
        <v>1992.9940809544476</v>
      </c>
    </row>
    <row r="28526" spans="3:3">
      <c r="C28526" s="13">
        <f t="shared" ca="1" si="1230"/>
        <v>1994.3269583901076</v>
      </c>
    </row>
    <row r="28527" spans="3:3">
      <c r="C28527" s="13">
        <f t="shared" ca="1" si="1230"/>
        <v>2009.5028105496131</v>
      </c>
    </row>
    <row r="28528" spans="3:3">
      <c r="C28528" s="13">
        <f t="shared" ca="1" si="1230"/>
        <v>2026.4552570169265</v>
      </c>
    </row>
    <row r="28529" spans="3:3">
      <c r="C28529" s="13">
        <f t="shared" ca="1" si="1230"/>
        <v>1997.6495765590241</v>
      </c>
    </row>
    <row r="28530" spans="3:3">
      <c r="C28530" s="13">
        <f t="shared" ca="1" si="1230"/>
        <v>2012.536220231837</v>
      </c>
    </row>
    <row r="28531" spans="3:3">
      <c r="C28531" s="13">
        <f t="shared" ca="1" si="1230"/>
        <v>2015.722639057753</v>
      </c>
    </row>
    <row r="28532" spans="3:3">
      <c r="C28532" s="13">
        <f t="shared" ca="1" si="1230"/>
        <v>1977.1699933064638</v>
      </c>
    </row>
    <row r="28533" spans="3:3">
      <c r="C28533" s="13">
        <f t="shared" ca="1" si="1230"/>
        <v>1996.6113257020497</v>
      </c>
    </row>
    <row r="28534" spans="3:3">
      <c r="C28534" s="13">
        <f t="shared" ca="1" si="1230"/>
        <v>2001.7453258669218</v>
      </c>
    </row>
    <row r="28535" spans="3:3">
      <c r="C28535" s="13">
        <f t="shared" ca="1" si="1230"/>
        <v>1997.9277498885483</v>
      </c>
    </row>
    <row r="28536" spans="3:3">
      <c r="C28536" s="13">
        <f t="shared" ca="1" si="1230"/>
        <v>1996.7111312156092</v>
      </c>
    </row>
    <row r="28537" spans="3:3">
      <c r="C28537" s="13">
        <f t="shared" ca="1" si="1230"/>
        <v>2011.2841104779159</v>
      </c>
    </row>
    <row r="28538" spans="3:3">
      <c r="C28538" s="13">
        <f t="shared" ca="1" si="1230"/>
        <v>1993.8296514425208</v>
      </c>
    </row>
    <row r="28539" spans="3:3">
      <c r="C28539" s="13">
        <f t="shared" ca="1" si="1230"/>
        <v>2008.0468694038132</v>
      </c>
    </row>
    <row r="28540" spans="3:3">
      <c r="C28540" s="13">
        <f t="shared" ca="1" si="1230"/>
        <v>1983.8809049973836</v>
      </c>
    </row>
    <row r="28541" spans="3:3">
      <c r="C28541" s="13">
        <f t="shared" ca="1" si="1230"/>
        <v>1990.8486891569278</v>
      </c>
    </row>
    <row r="28542" spans="3:3">
      <c r="C28542" s="13">
        <f t="shared" ca="1" si="1230"/>
        <v>2003.1627873074719</v>
      </c>
    </row>
    <row r="28543" spans="3:3">
      <c r="C28543" s="13">
        <f t="shared" ca="1" si="1230"/>
        <v>2018.4794000086231</v>
      </c>
    </row>
    <row r="28544" spans="3:3">
      <c r="C28544" s="13">
        <f t="shared" ca="1" si="1230"/>
        <v>1991.6935895883812</v>
      </c>
    </row>
    <row r="28545" spans="3:3">
      <c r="C28545" s="13">
        <f t="shared" ca="1" si="1230"/>
        <v>2005.1472308551383</v>
      </c>
    </row>
    <row r="28546" spans="3:3">
      <c r="C28546" s="13">
        <f t="shared" ca="1" si="1230"/>
        <v>2007.1600389037887</v>
      </c>
    </row>
    <row r="28547" spans="3:3">
      <c r="C28547" s="13">
        <f t="shared" ca="1" si="1230"/>
        <v>1998.4402224144694</v>
      </c>
    </row>
    <row r="28548" spans="3:3">
      <c r="C28548" s="13">
        <f t="shared" ca="1" si="1230"/>
        <v>2020.3626014244589</v>
      </c>
    </row>
    <row r="28549" spans="3:3">
      <c r="C28549" s="13">
        <f t="shared" ca="1" si="1230"/>
        <v>1987.4987114539556</v>
      </c>
    </row>
    <row r="28550" spans="3:3">
      <c r="C28550" s="13">
        <f t="shared" ca="1" si="1230"/>
        <v>1983.8114976625641</v>
      </c>
    </row>
    <row r="28551" spans="3:3">
      <c r="C28551" s="13">
        <f t="shared" ca="1" si="1230"/>
        <v>2006.2785097211697</v>
      </c>
    </row>
    <row r="28552" spans="3:3">
      <c r="C28552" s="13">
        <f t="shared" ca="1" si="1230"/>
        <v>1998.967493062923</v>
      </c>
    </row>
    <row r="28553" spans="3:3">
      <c r="C28553" s="13">
        <f t="shared" ca="1" si="1230"/>
        <v>2010.6952364389376</v>
      </c>
    </row>
    <row r="28554" spans="3:3">
      <c r="C28554" s="13">
        <f t="shared" ca="1" si="1230"/>
        <v>2003.7010650065927</v>
      </c>
    </row>
    <row r="28555" spans="3:3">
      <c r="C28555" s="13">
        <f t="shared" ca="1" si="1230"/>
        <v>2000.9818315021782</v>
      </c>
    </row>
    <row r="28556" spans="3:3">
      <c r="C28556" s="13">
        <f t="shared" ca="1" si="1230"/>
        <v>2014.3492414462257</v>
      </c>
    </row>
    <row r="28557" spans="3:3">
      <c r="C28557" s="13">
        <f t="shared" ca="1" si="1230"/>
        <v>2010.7712137632175</v>
      </c>
    </row>
    <row r="28558" spans="3:3">
      <c r="C28558" s="13">
        <f t="shared" ca="1" si="1230"/>
        <v>2006.0575762804654</v>
      </c>
    </row>
    <row r="28559" spans="3:3">
      <c r="C28559" s="13">
        <f t="shared" ca="1" si="1230"/>
        <v>1981.8158967470888</v>
      </c>
    </row>
    <row r="28560" spans="3:3">
      <c r="C28560" s="13">
        <f t="shared" ca="1" si="1230"/>
        <v>1974.8032026417768</v>
      </c>
    </row>
    <row r="28561" spans="3:3">
      <c r="C28561" s="13">
        <f t="shared" ca="1" si="1230"/>
        <v>1989.780382091822</v>
      </c>
    </row>
    <row r="28562" spans="3:3">
      <c r="C28562" s="13">
        <f t="shared" ca="1" si="1230"/>
        <v>2000.8782613755754</v>
      </c>
    </row>
    <row r="28563" spans="3:3">
      <c r="C28563" s="13">
        <f t="shared" ca="1" si="1230"/>
        <v>2011.8908710136063</v>
      </c>
    </row>
    <row r="28564" spans="3:3">
      <c r="C28564" s="13">
        <f t="shared" ca="1" si="1230"/>
        <v>1999.3948302714521</v>
      </c>
    </row>
    <row r="28565" spans="3:3">
      <c r="C28565" s="13">
        <f t="shared" ca="1" si="1230"/>
        <v>2008.3429176675504</v>
      </c>
    </row>
    <row r="28566" spans="3:3">
      <c r="C28566" s="13">
        <f t="shared" ca="1" si="1230"/>
        <v>1984.3034142281117</v>
      </c>
    </row>
    <row r="28567" spans="3:3">
      <c r="C28567" s="13">
        <f t="shared" ca="1" si="1230"/>
        <v>1988.5695591377209</v>
      </c>
    </row>
    <row r="28568" spans="3:3">
      <c r="C28568" s="13">
        <f t="shared" ref="C28568:C28631" ca="1" si="1231">NORMINV(RAND(),$D$3,$G$3)</f>
        <v>2001.2595291406976</v>
      </c>
    </row>
    <row r="28569" spans="3:3">
      <c r="C28569" s="13">
        <f t="shared" ca="1" si="1231"/>
        <v>1981.7502791756046</v>
      </c>
    </row>
    <row r="28570" spans="3:3">
      <c r="C28570" s="13">
        <f t="shared" ca="1" si="1231"/>
        <v>1987.6947097053733</v>
      </c>
    </row>
    <row r="28571" spans="3:3">
      <c r="C28571" s="13">
        <f t="shared" ca="1" si="1231"/>
        <v>1981.4975305853443</v>
      </c>
    </row>
    <row r="28572" spans="3:3">
      <c r="C28572" s="13">
        <f t="shared" ca="1" si="1231"/>
        <v>1990.0499856765268</v>
      </c>
    </row>
    <row r="28573" spans="3:3">
      <c r="C28573" s="13">
        <f t="shared" ca="1" si="1231"/>
        <v>2008.0161632338802</v>
      </c>
    </row>
    <row r="28574" spans="3:3">
      <c r="C28574" s="13">
        <f t="shared" ca="1" si="1231"/>
        <v>2000.8497671767827</v>
      </c>
    </row>
    <row r="28575" spans="3:3">
      <c r="C28575" s="13">
        <f t="shared" ca="1" si="1231"/>
        <v>2009.9711013964372</v>
      </c>
    </row>
    <row r="28576" spans="3:3">
      <c r="C28576" s="13">
        <f t="shared" ca="1" si="1231"/>
        <v>1988.6104445557917</v>
      </c>
    </row>
    <row r="28577" spans="3:3">
      <c r="C28577" s="13">
        <f t="shared" ca="1" si="1231"/>
        <v>2000.817142103075</v>
      </c>
    </row>
    <row r="28578" spans="3:3">
      <c r="C28578" s="13">
        <f t="shared" ca="1" si="1231"/>
        <v>1994.9722658663052</v>
      </c>
    </row>
    <row r="28579" spans="3:3">
      <c r="C28579" s="13">
        <f t="shared" ca="1" si="1231"/>
        <v>2001.0925637422711</v>
      </c>
    </row>
    <row r="28580" spans="3:3">
      <c r="C28580" s="13">
        <f t="shared" ca="1" si="1231"/>
        <v>2002.9121598456973</v>
      </c>
    </row>
    <row r="28581" spans="3:3">
      <c r="C28581" s="13">
        <f t="shared" ca="1" si="1231"/>
        <v>2001.0234860933276</v>
      </c>
    </row>
    <row r="28582" spans="3:3">
      <c r="C28582" s="13">
        <f t="shared" ca="1" si="1231"/>
        <v>2007.2309563718984</v>
      </c>
    </row>
    <row r="28583" spans="3:3">
      <c r="C28583" s="13">
        <f t="shared" ca="1" si="1231"/>
        <v>2008.567606894148</v>
      </c>
    </row>
    <row r="28584" spans="3:3">
      <c r="C28584" s="13">
        <f t="shared" ca="1" si="1231"/>
        <v>2005.9643484468324</v>
      </c>
    </row>
    <row r="28585" spans="3:3">
      <c r="C28585" s="13">
        <f t="shared" ca="1" si="1231"/>
        <v>2021.4415934714964</v>
      </c>
    </row>
    <row r="28586" spans="3:3">
      <c r="C28586" s="13">
        <f t="shared" ca="1" si="1231"/>
        <v>2005.6141452819627</v>
      </c>
    </row>
    <row r="28587" spans="3:3">
      <c r="C28587" s="13">
        <f t="shared" ca="1" si="1231"/>
        <v>2012.52975956826</v>
      </c>
    </row>
    <row r="28588" spans="3:3">
      <c r="C28588" s="13">
        <f t="shared" ca="1" si="1231"/>
        <v>1975.7514731007793</v>
      </c>
    </row>
    <row r="28589" spans="3:3">
      <c r="C28589" s="13">
        <f t="shared" ca="1" si="1231"/>
        <v>1989.5862647852282</v>
      </c>
    </row>
    <row r="28590" spans="3:3">
      <c r="C28590" s="13">
        <f t="shared" ca="1" si="1231"/>
        <v>1999.7782100292634</v>
      </c>
    </row>
    <row r="28591" spans="3:3">
      <c r="C28591" s="13">
        <f t="shared" ca="1" si="1231"/>
        <v>2006.5036510029774</v>
      </c>
    </row>
    <row r="28592" spans="3:3">
      <c r="C28592" s="13">
        <f t="shared" ca="1" si="1231"/>
        <v>1997.5369868416096</v>
      </c>
    </row>
    <row r="28593" spans="3:3">
      <c r="C28593" s="13">
        <f t="shared" ca="1" si="1231"/>
        <v>2007.4739975089201</v>
      </c>
    </row>
    <row r="28594" spans="3:3">
      <c r="C28594" s="13">
        <f t="shared" ca="1" si="1231"/>
        <v>2000.0210126701991</v>
      </c>
    </row>
    <row r="28595" spans="3:3">
      <c r="C28595" s="13">
        <f t="shared" ca="1" si="1231"/>
        <v>1986.4504694876725</v>
      </c>
    </row>
    <row r="28596" spans="3:3">
      <c r="C28596" s="13">
        <f t="shared" ca="1" si="1231"/>
        <v>2006.0785028505604</v>
      </c>
    </row>
    <row r="28597" spans="3:3">
      <c r="C28597" s="13">
        <f t="shared" ca="1" si="1231"/>
        <v>2013.0597204889621</v>
      </c>
    </row>
    <row r="28598" spans="3:3">
      <c r="C28598" s="13">
        <f t="shared" ca="1" si="1231"/>
        <v>1995.0510162366761</v>
      </c>
    </row>
    <row r="28599" spans="3:3">
      <c r="C28599" s="13">
        <f t="shared" ca="1" si="1231"/>
        <v>1992.2079955907934</v>
      </c>
    </row>
    <row r="28600" spans="3:3">
      <c r="C28600" s="13">
        <f t="shared" ca="1" si="1231"/>
        <v>2003.9442149787837</v>
      </c>
    </row>
    <row r="28601" spans="3:3">
      <c r="C28601" s="13">
        <f t="shared" ca="1" si="1231"/>
        <v>1978.5782194323431</v>
      </c>
    </row>
    <row r="28602" spans="3:3">
      <c r="C28602" s="13">
        <f t="shared" ca="1" si="1231"/>
        <v>1995.3861798934865</v>
      </c>
    </row>
    <row r="28603" spans="3:3">
      <c r="C28603" s="13">
        <f t="shared" ca="1" si="1231"/>
        <v>1988.4333588547568</v>
      </c>
    </row>
    <row r="28604" spans="3:3">
      <c r="C28604" s="13">
        <f t="shared" ca="1" si="1231"/>
        <v>1998.2269422427589</v>
      </c>
    </row>
    <row r="28605" spans="3:3">
      <c r="C28605" s="13">
        <f t="shared" ca="1" si="1231"/>
        <v>1998.2346618438326</v>
      </c>
    </row>
    <row r="28606" spans="3:3">
      <c r="C28606" s="13">
        <f t="shared" ca="1" si="1231"/>
        <v>1986.5306194083892</v>
      </c>
    </row>
    <row r="28607" spans="3:3">
      <c r="C28607" s="13">
        <f t="shared" ca="1" si="1231"/>
        <v>2018.4228133627121</v>
      </c>
    </row>
    <row r="28608" spans="3:3">
      <c r="C28608" s="13">
        <f t="shared" ca="1" si="1231"/>
        <v>2006.0918509738842</v>
      </c>
    </row>
    <row r="28609" spans="3:3">
      <c r="C28609" s="13">
        <f t="shared" ca="1" si="1231"/>
        <v>1983.8455004551859</v>
      </c>
    </row>
    <row r="28610" spans="3:3">
      <c r="C28610" s="13">
        <f t="shared" ca="1" si="1231"/>
        <v>2006.5647064091752</v>
      </c>
    </row>
    <row r="28611" spans="3:3">
      <c r="C28611" s="13">
        <f t="shared" ca="1" si="1231"/>
        <v>1994.3473563531334</v>
      </c>
    </row>
    <row r="28612" spans="3:3">
      <c r="C28612" s="13">
        <f t="shared" ca="1" si="1231"/>
        <v>2020.4131541724946</v>
      </c>
    </row>
    <row r="28613" spans="3:3">
      <c r="C28613" s="13">
        <f t="shared" ca="1" si="1231"/>
        <v>1995.8292199211185</v>
      </c>
    </row>
    <row r="28614" spans="3:3">
      <c r="C28614" s="13">
        <f t="shared" ca="1" si="1231"/>
        <v>2002.9713118366155</v>
      </c>
    </row>
    <row r="28615" spans="3:3">
      <c r="C28615" s="13">
        <f t="shared" ca="1" si="1231"/>
        <v>1986.5329347839236</v>
      </c>
    </row>
    <row r="28616" spans="3:3">
      <c r="C28616" s="13">
        <f t="shared" ca="1" si="1231"/>
        <v>2031.6606866350226</v>
      </c>
    </row>
    <row r="28617" spans="3:3">
      <c r="C28617" s="13">
        <f t="shared" ca="1" si="1231"/>
        <v>1995.257222874862</v>
      </c>
    </row>
    <row r="28618" spans="3:3">
      <c r="C28618" s="13">
        <f t="shared" ca="1" si="1231"/>
        <v>2015.8958699634536</v>
      </c>
    </row>
    <row r="28619" spans="3:3">
      <c r="C28619" s="13">
        <f t="shared" ca="1" si="1231"/>
        <v>1985.3331046789085</v>
      </c>
    </row>
    <row r="28620" spans="3:3">
      <c r="C28620" s="13">
        <f t="shared" ca="1" si="1231"/>
        <v>1997.3430552135023</v>
      </c>
    </row>
    <row r="28621" spans="3:3">
      <c r="C28621" s="13">
        <f t="shared" ca="1" si="1231"/>
        <v>2000.0917273221839</v>
      </c>
    </row>
    <row r="28622" spans="3:3">
      <c r="C28622" s="13">
        <f t="shared" ca="1" si="1231"/>
        <v>1997.9331718580333</v>
      </c>
    </row>
    <row r="28623" spans="3:3">
      <c r="C28623" s="13">
        <f t="shared" ca="1" si="1231"/>
        <v>2011.7758731116085</v>
      </c>
    </row>
    <row r="28624" spans="3:3">
      <c r="C28624" s="13">
        <f t="shared" ca="1" si="1231"/>
        <v>1992.1469231866149</v>
      </c>
    </row>
    <row r="28625" spans="3:3">
      <c r="C28625" s="13">
        <f t="shared" ca="1" si="1231"/>
        <v>2009.4070711436939</v>
      </c>
    </row>
    <row r="28626" spans="3:3">
      <c r="C28626" s="13">
        <f t="shared" ca="1" si="1231"/>
        <v>2018.3156346640212</v>
      </c>
    </row>
    <row r="28627" spans="3:3">
      <c r="C28627" s="13">
        <f t="shared" ca="1" si="1231"/>
        <v>2013.9929081921805</v>
      </c>
    </row>
    <row r="28628" spans="3:3">
      <c r="C28628" s="13">
        <f t="shared" ca="1" si="1231"/>
        <v>2014.3239635514219</v>
      </c>
    </row>
    <row r="28629" spans="3:3">
      <c r="C28629" s="13">
        <f t="shared" ca="1" si="1231"/>
        <v>1976.6017633565673</v>
      </c>
    </row>
    <row r="28630" spans="3:3">
      <c r="C28630" s="13">
        <f t="shared" ca="1" si="1231"/>
        <v>1995.0044700356007</v>
      </c>
    </row>
    <row r="28631" spans="3:3">
      <c r="C28631" s="13">
        <f t="shared" ca="1" si="1231"/>
        <v>2003.2116503389491</v>
      </c>
    </row>
    <row r="28632" spans="3:3">
      <c r="C28632" s="13">
        <f t="shared" ref="C28632:C28695" ca="1" si="1232">NORMINV(RAND(),$D$3,$G$3)</f>
        <v>1995.0832006369865</v>
      </c>
    </row>
    <row r="28633" spans="3:3">
      <c r="C28633" s="13">
        <f t="shared" ca="1" si="1232"/>
        <v>1980.7479377191426</v>
      </c>
    </row>
    <row r="28634" spans="3:3">
      <c r="C28634" s="13">
        <f t="shared" ca="1" si="1232"/>
        <v>2004.1228807397149</v>
      </c>
    </row>
    <row r="28635" spans="3:3">
      <c r="C28635" s="13">
        <f t="shared" ca="1" si="1232"/>
        <v>1995.9502155144698</v>
      </c>
    </row>
    <row r="28636" spans="3:3">
      <c r="C28636" s="13">
        <f t="shared" ca="1" si="1232"/>
        <v>1984.2033975331256</v>
      </c>
    </row>
    <row r="28637" spans="3:3">
      <c r="C28637" s="13">
        <f t="shared" ca="1" si="1232"/>
        <v>2002.6983424376908</v>
      </c>
    </row>
    <row r="28638" spans="3:3">
      <c r="C28638" s="13">
        <f t="shared" ca="1" si="1232"/>
        <v>2014.2254958740589</v>
      </c>
    </row>
    <row r="28639" spans="3:3">
      <c r="C28639" s="13">
        <f t="shared" ca="1" si="1232"/>
        <v>2024.4021343634663</v>
      </c>
    </row>
    <row r="28640" spans="3:3">
      <c r="C28640" s="13">
        <f t="shared" ca="1" si="1232"/>
        <v>1995.9799536241233</v>
      </c>
    </row>
    <row r="28641" spans="3:3">
      <c r="C28641" s="13">
        <f t="shared" ca="1" si="1232"/>
        <v>2006.9961951527985</v>
      </c>
    </row>
    <row r="28642" spans="3:3">
      <c r="C28642" s="13">
        <f t="shared" ca="1" si="1232"/>
        <v>1983.5538569178791</v>
      </c>
    </row>
    <row r="28643" spans="3:3">
      <c r="C28643" s="13">
        <f t="shared" ca="1" si="1232"/>
        <v>1984.1616978608672</v>
      </c>
    </row>
    <row r="28644" spans="3:3">
      <c r="C28644" s="13">
        <f t="shared" ca="1" si="1232"/>
        <v>2013.4258244690252</v>
      </c>
    </row>
    <row r="28645" spans="3:3">
      <c r="C28645" s="13">
        <f t="shared" ca="1" si="1232"/>
        <v>1999.0909743543225</v>
      </c>
    </row>
    <row r="28646" spans="3:3">
      <c r="C28646" s="13">
        <f t="shared" ca="1" si="1232"/>
        <v>1993.2582358802174</v>
      </c>
    </row>
    <row r="28647" spans="3:3">
      <c r="C28647" s="13">
        <f t="shared" ca="1" si="1232"/>
        <v>2001.9140347613027</v>
      </c>
    </row>
    <row r="28648" spans="3:3">
      <c r="C28648" s="13">
        <f t="shared" ca="1" si="1232"/>
        <v>2000.8731620378662</v>
      </c>
    </row>
    <row r="28649" spans="3:3">
      <c r="C28649" s="13">
        <f t="shared" ca="1" si="1232"/>
        <v>2004.2772701638985</v>
      </c>
    </row>
    <row r="28650" spans="3:3">
      <c r="C28650" s="13">
        <f t="shared" ca="1" si="1232"/>
        <v>2002.9630579010027</v>
      </c>
    </row>
    <row r="28651" spans="3:3">
      <c r="C28651" s="13">
        <f t="shared" ca="1" si="1232"/>
        <v>1993.5824565489979</v>
      </c>
    </row>
    <row r="28652" spans="3:3">
      <c r="C28652" s="13">
        <f t="shared" ca="1" si="1232"/>
        <v>2011.5838978169668</v>
      </c>
    </row>
    <row r="28653" spans="3:3">
      <c r="C28653" s="13">
        <f t="shared" ca="1" si="1232"/>
        <v>2014.010172041056</v>
      </c>
    </row>
    <row r="28654" spans="3:3">
      <c r="C28654" s="13">
        <f t="shared" ca="1" si="1232"/>
        <v>1978.0511398891749</v>
      </c>
    </row>
    <row r="28655" spans="3:3">
      <c r="C28655" s="13">
        <f t="shared" ca="1" si="1232"/>
        <v>1985.4115481650401</v>
      </c>
    </row>
    <row r="28656" spans="3:3">
      <c r="C28656" s="13">
        <f t="shared" ca="1" si="1232"/>
        <v>1992.7639175119577</v>
      </c>
    </row>
    <row r="28657" spans="3:3">
      <c r="C28657" s="13">
        <f t="shared" ca="1" si="1232"/>
        <v>2011.7710958679195</v>
      </c>
    </row>
    <row r="28658" spans="3:3">
      <c r="C28658" s="13">
        <f t="shared" ca="1" si="1232"/>
        <v>2002.1349206763566</v>
      </c>
    </row>
    <row r="28659" spans="3:3">
      <c r="C28659" s="13">
        <f t="shared" ca="1" si="1232"/>
        <v>1998.2200243269599</v>
      </c>
    </row>
    <row r="28660" spans="3:3">
      <c r="C28660" s="13">
        <f t="shared" ca="1" si="1232"/>
        <v>1992.3140762065498</v>
      </c>
    </row>
    <row r="28661" spans="3:3">
      <c r="C28661" s="13">
        <f t="shared" ca="1" si="1232"/>
        <v>2018.2958017388462</v>
      </c>
    </row>
    <row r="28662" spans="3:3">
      <c r="C28662" s="13">
        <f t="shared" ca="1" si="1232"/>
        <v>1998.894098098458</v>
      </c>
    </row>
    <row r="28663" spans="3:3">
      <c r="C28663" s="13">
        <f t="shared" ca="1" si="1232"/>
        <v>2005.8691272139965</v>
      </c>
    </row>
    <row r="28664" spans="3:3">
      <c r="C28664" s="13">
        <f t="shared" ca="1" si="1232"/>
        <v>1981.3433894085153</v>
      </c>
    </row>
    <row r="28665" spans="3:3">
      <c r="C28665" s="13">
        <f t="shared" ca="1" si="1232"/>
        <v>2001.9994202648454</v>
      </c>
    </row>
    <row r="28666" spans="3:3">
      <c r="C28666" s="13">
        <f t="shared" ca="1" si="1232"/>
        <v>1989.6533639888678</v>
      </c>
    </row>
    <row r="28667" spans="3:3">
      <c r="C28667" s="13">
        <f t="shared" ca="1" si="1232"/>
        <v>2014.0505145463981</v>
      </c>
    </row>
    <row r="28668" spans="3:3">
      <c r="C28668" s="13">
        <f t="shared" ca="1" si="1232"/>
        <v>1974.2718949197904</v>
      </c>
    </row>
    <row r="28669" spans="3:3">
      <c r="C28669" s="13">
        <f t="shared" ca="1" si="1232"/>
        <v>1990.7292296462372</v>
      </c>
    </row>
    <row r="28670" spans="3:3">
      <c r="C28670" s="13">
        <f t="shared" ca="1" si="1232"/>
        <v>1987.9788615871896</v>
      </c>
    </row>
    <row r="28671" spans="3:3">
      <c r="C28671" s="13">
        <f t="shared" ca="1" si="1232"/>
        <v>1995.0622386550071</v>
      </c>
    </row>
    <row r="28672" spans="3:3">
      <c r="C28672" s="13">
        <f t="shared" ca="1" si="1232"/>
        <v>1976.8065575965213</v>
      </c>
    </row>
    <row r="28673" spans="3:3">
      <c r="C28673" s="13">
        <f t="shared" ca="1" si="1232"/>
        <v>2001.6747623579706</v>
      </c>
    </row>
    <row r="28674" spans="3:3">
      <c r="C28674" s="13">
        <f t="shared" ca="1" si="1232"/>
        <v>2003.6637469357674</v>
      </c>
    </row>
    <row r="28675" spans="3:3">
      <c r="C28675" s="13">
        <f t="shared" ca="1" si="1232"/>
        <v>2001.0184066642162</v>
      </c>
    </row>
    <row r="28676" spans="3:3">
      <c r="C28676" s="13">
        <f t="shared" ca="1" si="1232"/>
        <v>2000.2704451455502</v>
      </c>
    </row>
    <row r="28677" spans="3:3">
      <c r="C28677" s="13">
        <f t="shared" ca="1" si="1232"/>
        <v>1989.1664548838919</v>
      </c>
    </row>
    <row r="28678" spans="3:3">
      <c r="C28678" s="13">
        <f t="shared" ca="1" si="1232"/>
        <v>1982.4015802188671</v>
      </c>
    </row>
    <row r="28679" spans="3:3">
      <c r="C28679" s="13">
        <f t="shared" ca="1" si="1232"/>
        <v>1997.2733517497859</v>
      </c>
    </row>
    <row r="28680" spans="3:3">
      <c r="C28680" s="13">
        <f t="shared" ca="1" si="1232"/>
        <v>2006.8020312711681</v>
      </c>
    </row>
    <row r="28681" spans="3:3">
      <c r="C28681" s="13">
        <f t="shared" ca="1" si="1232"/>
        <v>2000.7739801943446</v>
      </c>
    </row>
    <row r="28682" spans="3:3">
      <c r="C28682" s="13">
        <f t="shared" ca="1" si="1232"/>
        <v>2000.4496002209116</v>
      </c>
    </row>
    <row r="28683" spans="3:3">
      <c r="C28683" s="13">
        <f t="shared" ca="1" si="1232"/>
        <v>1983.4519428036074</v>
      </c>
    </row>
    <row r="28684" spans="3:3">
      <c r="C28684" s="13">
        <f t="shared" ca="1" si="1232"/>
        <v>2003.9356731271498</v>
      </c>
    </row>
    <row r="28685" spans="3:3">
      <c r="C28685" s="13">
        <f t="shared" ca="1" si="1232"/>
        <v>1988.803740115384</v>
      </c>
    </row>
    <row r="28686" spans="3:3">
      <c r="C28686" s="13">
        <f t="shared" ca="1" si="1232"/>
        <v>2018.2996026708868</v>
      </c>
    </row>
    <row r="28687" spans="3:3">
      <c r="C28687" s="13">
        <f t="shared" ca="1" si="1232"/>
        <v>2011.7418977417146</v>
      </c>
    </row>
    <row r="28688" spans="3:3">
      <c r="C28688" s="13">
        <f t="shared" ca="1" si="1232"/>
        <v>2002.6367760819089</v>
      </c>
    </row>
    <row r="28689" spans="3:3">
      <c r="C28689" s="13">
        <f t="shared" ca="1" si="1232"/>
        <v>1978.3801313410099</v>
      </c>
    </row>
    <row r="28690" spans="3:3">
      <c r="C28690" s="13">
        <f t="shared" ca="1" si="1232"/>
        <v>2009.0174287526372</v>
      </c>
    </row>
    <row r="28691" spans="3:3">
      <c r="C28691" s="13">
        <f t="shared" ca="1" si="1232"/>
        <v>2005.4393300404647</v>
      </c>
    </row>
    <row r="28692" spans="3:3">
      <c r="C28692" s="13">
        <f t="shared" ca="1" si="1232"/>
        <v>1995.5988053403819</v>
      </c>
    </row>
    <row r="28693" spans="3:3">
      <c r="C28693" s="13">
        <f t="shared" ca="1" si="1232"/>
        <v>2013.5929285190921</v>
      </c>
    </row>
    <row r="28694" spans="3:3">
      <c r="C28694" s="13">
        <f t="shared" ca="1" si="1232"/>
        <v>2005.8375884533136</v>
      </c>
    </row>
    <row r="28695" spans="3:3">
      <c r="C28695" s="13">
        <f t="shared" ca="1" si="1232"/>
        <v>1985.4118504636233</v>
      </c>
    </row>
    <row r="28696" spans="3:3">
      <c r="C28696" s="13">
        <f t="shared" ref="C28696:C28759" ca="1" si="1233">NORMINV(RAND(),$D$3,$G$3)</f>
        <v>2003.3148168408106</v>
      </c>
    </row>
    <row r="28697" spans="3:3">
      <c r="C28697" s="13">
        <f t="shared" ca="1" si="1233"/>
        <v>2006.8726696237968</v>
      </c>
    </row>
    <row r="28698" spans="3:3">
      <c r="C28698" s="13">
        <f t="shared" ca="1" si="1233"/>
        <v>1981.0721710778512</v>
      </c>
    </row>
    <row r="28699" spans="3:3">
      <c r="C28699" s="13">
        <f t="shared" ca="1" si="1233"/>
        <v>1980.227180700889</v>
      </c>
    </row>
    <row r="28700" spans="3:3">
      <c r="C28700" s="13">
        <f t="shared" ca="1" si="1233"/>
        <v>2009.4431254366457</v>
      </c>
    </row>
    <row r="28701" spans="3:3">
      <c r="C28701" s="13">
        <f t="shared" ca="1" si="1233"/>
        <v>2006.488258793278</v>
      </c>
    </row>
    <row r="28702" spans="3:3">
      <c r="C28702" s="13">
        <f t="shared" ca="1" si="1233"/>
        <v>2003.4905289460869</v>
      </c>
    </row>
    <row r="28703" spans="3:3">
      <c r="C28703" s="13">
        <f t="shared" ca="1" si="1233"/>
        <v>1988.4070497557702</v>
      </c>
    </row>
    <row r="28704" spans="3:3">
      <c r="C28704" s="13">
        <f t="shared" ca="1" si="1233"/>
        <v>1997.8910567140126</v>
      </c>
    </row>
    <row r="28705" spans="3:3">
      <c r="C28705" s="13">
        <f t="shared" ca="1" si="1233"/>
        <v>2006.3430213657698</v>
      </c>
    </row>
    <row r="28706" spans="3:3">
      <c r="C28706" s="13">
        <f t="shared" ca="1" si="1233"/>
        <v>2013.5060742417952</v>
      </c>
    </row>
    <row r="28707" spans="3:3">
      <c r="C28707" s="13">
        <f t="shared" ca="1" si="1233"/>
        <v>2002.2520040801064</v>
      </c>
    </row>
    <row r="28708" spans="3:3">
      <c r="C28708" s="13">
        <f t="shared" ca="1" si="1233"/>
        <v>2012.1255026923166</v>
      </c>
    </row>
    <row r="28709" spans="3:3">
      <c r="C28709" s="13">
        <f t="shared" ca="1" si="1233"/>
        <v>2016.4320742624986</v>
      </c>
    </row>
    <row r="28710" spans="3:3">
      <c r="C28710" s="13">
        <f t="shared" ca="1" si="1233"/>
        <v>2029.3953568964826</v>
      </c>
    </row>
    <row r="28711" spans="3:3">
      <c r="C28711" s="13">
        <f t="shared" ca="1" si="1233"/>
        <v>2017.9192256319359</v>
      </c>
    </row>
    <row r="28712" spans="3:3">
      <c r="C28712" s="13">
        <f t="shared" ca="1" si="1233"/>
        <v>1988.1321092473654</v>
      </c>
    </row>
    <row r="28713" spans="3:3">
      <c r="C28713" s="13">
        <f t="shared" ca="1" si="1233"/>
        <v>1994.8232184347755</v>
      </c>
    </row>
    <row r="28714" spans="3:3">
      <c r="C28714" s="13">
        <f t="shared" ca="1" si="1233"/>
        <v>2001.8709785595402</v>
      </c>
    </row>
    <row r="28715" spans="3:3">
      <c r="C28715" s="13">
        <f t="shared" ca="1" si="1233"/>
        <v>1993.0419270444061</v>
      </c>
    </row>
    <row r="28716" spans="3:3">
      <c r="C28716" s="13">
        <f t="shared" ca="1" si="1233"/>
        <v>1988.9641052755524</v>
      </c>
    </row>
    <row r="28717" spans="3:3">
      <c r="C28717" s="13">
        <f t="shared" ca="1" si="1233"/>
        <v>2000.6339375638386</v>
      </c>
    </row>
    <row r="28718" spans="3:3">
      <c r="C28718" s="13">
        <f t="shared" ca="1" si="1233"/>
        <v>2007.7165797894841</v>
      </c>
    </row>
    <row r="28719" spans="3:3">
      <c r="C28719" s="13">
        <f t="shared" ca="1" si="1233"/>
        <v>2001.2349506562016</v>
      </c>
    </row>
    <row r="28720" spans="3:3">
      <c r="C28720" s="13">
        <f t="shared" ca="1" si="1233"/>
        <v>1997.2110972271253</v>
      </c>
    </row>
    <row r="28721" spans="3:3">
      <c r="C28721" s="13">
        <f t="shared" ca="1" si="1233"/>
        <v>2008.2709441587979</v>
      </c>
    </row>
    <row r="28722" spans="3:3">
      <c r="C28722" s="13">
        <f t="shared" ca="1" si="1233"/>
        <v>2007.0220843610975</v>
      </c>
    </row>
    <row r="28723" spans="3:3">
      <c r="C28723" s="13">
        <f t="shared" ca="1" si="1233"/>
        <v>1995.1428792659256</v>
      </c>
    </row>
    <row r="28724" spans="3:3">
      <c r="C28724" s="13">
        <f t="shared" ca="1" si="1233"/>
        <v>2015.1729787901991</v>
      </c>
    </row>
    <row r="28725" spans="3:3">
      <c r="C28725" s="13">
        <f t="shared" ca="1" si="1233"/>
        <v>2009.5830306503572</v>
      </c>
    </row>
    <row r="28726" spans="3:3">
      <c r="C28726" s="13">
        <f t="shared" ca="1" si="1233"/>
        <v>1993.7158619570971</v>
      </c>
    </row>
    <row r="28727" spans="3:3">
      <c r="C28727" s="13">
        <f t="shared" ca="1" si="1233"/>
        <v>2000.6911082261397</v>
      </c>
    </row>
    <row r="28728" spans="3:3">
      <c r="C28728" s="13">
        <f t="shared" ca="1" si="1233"/>
        <v>2007.6908674712442</v>
      </c>
    </row>
    <row r="28729" spans="3:3">
      <c r="C28729" s="13">
        <f t="shared" ca="1" si="1233"/>
        <v>1983.7773270950263</v>
      </c>
    </row>
    <row r="28730" spans="3:3">
      <c r="C28730" s="13">
        <f t="shared" ca="1" si="1233"/>
        <v>1991.1305857881371</v>
      </c>
    </row>
    <row r="28731" spans="3:3">
      <c r="C28731" s="13">
        <f t="shared" ca="1" si="1233"/>
        <v>2004.8299009918287</v>
      </c>
    </row>
    <row r="28732" spans="3:3">
      <c r="C28732" s="13">
        <f t="shared" ca="1" si="1233"/>
        <v>2012.5439328015693</v>
      </c>
    </row>
    <row r="28733" spans="3:3">
      <c r="C28733" s="13">
        <f t="shared" ca="1" si="1233"/>
        <v>2000.5707574531523</v>
      </c>
    </row>
    <row r="28734" spans="3:3">
      <c r="C28734" s="13">
        <f t="shared" ca="1" si="1233"/>
        <v>2017.7798760790454</v>
      </c>
    </row>
    <row r="28735" spans="3:3">
      <c r="C28735" s="13">
        <f t="shared" ca="1" si="1233"/>
        <v>2005.9026570132735</v>
      </c>
    </row>
    <row r="28736" spans="3:3">
      <c r="C28736" s="13">
        <f t="shared" ca="1" si="1233"/>
        <v>2009.6132410457683</v>
      </c>
    </row>
    <row r="28737" spans="3:3">
      <c r="C28737" s="13">
        <f t="shared" ca="1" si="1233"/>
        <v>1985.2895664984096</v>
      </c>
    </row>
    <row r="28738" spans="3:3">
      <c r="C28738" s="13">
        <f t="shared" ca="1" si="1233"/>
        <v>1999.3553831642664</v>
      </c>
    </row>
    <row r="28739" spans="3:3">
      <c r="C28739" s="13">
        <f t="shared" ca="1" si="1233"/>
        <v>2008.2116896384662</v>
      </c>
    </row>
    <row r="28740" spans="3:3">
      <c r="C28740" s="13">
        <f t="shared" ca="1" si="1233"/>
        <v>1992.4964032065036</v>
      </c>
    </row>
    <row r="28741" spans="3:3">
      <c r="C28741" s="13">
        <f t="shared" ca="1" si="1233"/>
        <v>1984.8566055903789</v>
      </c>
    </row>
    <row r="28742" spans="3:3">
      <c r="C28742" s="13">
        <f t="shared" ca="1" si="1233"/>
        <v>2016.7467431585112</v>
      </c>
    </row>
    <row r="28743" spans="3:3">
      <c r="C28743" s="13">
        <f t="shared" ca="1" si="1233"/>
        <v>1983.5287972893134</v>
      </c>
    </row>
    <row r="28744" spans="3:3">
      <c r="C28744" s="13">
        <f t="shared" ca="1" si="1233"/>
        <v>1987.6158429529958</v>
      </c>
    </row>
    <row r="28745" spans="3:3">
      <c r="C28745" s="13">
        <f t="shared" ca="1" si="1233"/>
        <v>1983.5553006493496</v>
      </c>
    </row>
    <row r="28746" spans="3:3">
      <c r="C28746" s="13">
        <f t="shared" ca="1" si="1233"/>
        <v>2011.7185516338388</v>
      </c>
    </row>
    <row r="28747" spans="3:3">
      <c r="C28747" s="13">
        <f t="shared" ca="1" si="1233"/>
        <v>1997.2703872359409</v>
      </c>
    </row>
    <row r="28748" spans="3:3">
      <c r="C28748" s="13">
        <f t="shared" ca="1" si="1233"/>
        <v>2008.1670796759215</v>
      </c>
    </row>
    <row r="28749" spans="3:3">
      <c r="C28749" s="13">
        <f t="shared" ca="1" si="1233"/>
        <v>2001.6825696076739</v>
      </c>
    </row>
    <row r="28750" spans="3:3">
      <c r="C28750" s="13">
        <f t="shared" ca="1" si="1233"/>
        <v>2003.5499903224427</v>
      </c>
    </row>
    <row r="28751" spans="3:3">
      <c r="C28751" s="13">
        <f t="shared" ca="1" si="1233"/>
        <v>2009.7316722938872</v>
      </c>
    </row>
    <row r="28752" spans="3:3">
      <c r="C28752" s="13">
        <f t="shared" ca="1" si="1233"/>
        <v>2002.0291351289666</v>
      </c>
    </row>
    <row r="28753" spans="3:3">
      <c r="C28753" s="13">
        <f t="shared" ca="1" si="1233"/>
        <v>1984.795159712515</v>
      </c>
    </row>
    <row r="28754" spans="3:3">
      <c r="C28754" s="13">
        <f t="shared" ca="1" si="1233"/>
        <v>1993.8666682096487</v>
      </c>
    </row>
    <row r="28755" spans="3:3">
      <c r="C28755" s="13">
        <f t="shared" ca="1" si="1233"/>
        <v>2000.234243580107</v>
      </c>
    </row>
    <row r="28756" spans="3:3">
      <c r="C28756" s="13">
        <f t="shared" ca="1" si="1233"/>
        <v>2006.8249563653403</v>
      </c>
    </row>
    <row r="28757" spans="3:3">
      <c r="C28757" s="13">
        <f t="shared" ca="1" si="1233"/>
        <v>1992.2947116023818</v>
      </c>
    </row>
    <row r="28758" spans="3:3">
      <c r="C28758" s="13">
        <f t="shared" ca="1" si="1233"/>
        <v>2004.4183058367496</v>
      </c>
    </row>
    <row r="28759" spans="3:3">
      <c r="C28759" s="13">
        <f t="shared" ca="1" si="1233"/>
        <v>1994.4090920170761</v>
      </c>
    </row>
    <row r="28760" spans="3:3">
      <c r="C28760" s="13">
        <f t="shared" ref="C28760:C28823" ca="1" si="1234">NORMINV(RAND(),$D$3,$G$3)</f>
        <v>1999.6056564552946</v>
      </c>
    </row>
    <row r="28761" spans="3:3">
      <c r="C28761" s="13">
        <f t="shared" ca="1" si="1234"/>
        <v>1995.7773955268974</v>
      </c>
    </row>
    <row r="28762" spans="3:3">
      <c r="C28762" s="13">
        <f t="shared" ca="1" si="1234"/>
        <v>2018.5403444964302</v>
      </c>
    </row>
    <row r="28763" spans="3:3">
      <c r="C28763" s="13">
        <f t="shared" ca="1" si="1234"/>
        <v>1999.6680354988032</v>
      </c>
    </row>
    <row r="28764" spans="3:3">
      <c r="C28764" s="13">
        <f t="shared" ca="1" si="1234"/>
        <v>2004.8063662281536</v>
      </c>
    </row>
    <row r="28765" spans="3:3">
      <c r="C28765" s="13">
        <f t="shared" ca="1" si="1234"/>
        <v>1994.534442904205</v>
      </c>
    </row>
    <row r="28766" spans="3:3">
      <c r="C28766" s="13">
        <f t="shared" ca="1" si="1234"/>
        <v>1998.5469791148423</v>
      </c>
    </row>
    <row r="28767" spans="3:3">
      <c r="C28767" s="13">
        <f t="shared" ca="1" si="1234"/>
        <v>1989.7384591488183</v>
      </c>
    </row>
    <row r="28768" spans="3:3">
      <c r="C28768" s="13">
        <f t="shared" ca="1" si="1234"/>
        <v>1993.9243258879922</v>
      </c>
    </row>
    <row r="28769" spans="3:3">
      <c r="C28769" s="13">
        <f t="shared" ca="1" si="1234"/>
        <v>2015.111127898424</v>
      </c>
    </row>
    <row r="28770" spans="3:3">
      <c r="C28770" s="13">
        <f t="shared" ca="1" si="1234"/>
        <v>1987.4860382734519</v>
      </c>
    </row>
    <row r="28771" spans="3:3">
      <c r="C28771" s="13">
        <f t="shared" ca="1" si="1234"/>
        <v>1980.8444248331341</v>
      </c>
    </row>
    <row r="28772" spans="3:3">
      <c r="C28772" s="13">
        <f t="shared" ca="1" si="1234"/>
        <v>2002.902429332675</v>
      </c>
    </row>
    <row r="28773" spans="3:3">
      <c r="C28773" s="13">
        <f t="shared" ca="1" si="1234"/>
        <v>1995.6562607441895</v>
      </c>
    </row>
    <row r="28774" spans="3:3">
      <c r="C28774" s="13">
        <f t="shared" ca="1" si="1234"/>
        <v>1986.1501786413858</v>
      </c>
    </row>
    <row r="28775" spans="3:3">
      <c r="C28775" s="13">
        <f t="shared" ca="1" si="1234"/>
        <v>2004.8748252368971</v>
      </c>
    </row>
    <row r="28776" spans="3:3">
      <c r="C28776" s="13">
        <f t="shared" ca="1" si="1234"/>
        <v>1996.3323644425031</v>
      </c>
    </row>
    <row r="28777" spans="3:3">
      <c r="C28777" s="13">
        <f t="shared" ca="1" si="1234"/>
        <v>1982.923978267333</v>
      </c>
    </row>
    <row r="28778" spans="3:3">
      <c r="C28778" s="13">
        <f t="shared" ca="1" si="1234"/>
        <v>1999.921014707061</v>
      </c>
    </row>
    <row r="28779" spans="3:3">
      <c r="C28779" s="13">
        <f t="shared" ca="1" si="1234"/>
        <v>2018.4830651947536</v>
      </c>
    </row>
    <row r="28780" spans="3:3">
      <c r="C28780" s="13">
        <f t="shared" ca="1" si="1234"/>
        <v>2005.9222880594787</v>
      </c>
    </row>
    <row r="28781" spans="3:3">
      <c r="C28781" s="13">
        <f t="shared" ca="1" si="1234"/>
        <v>2012.2068190777243</v>
      </c>
    </row>
    <row r="28782" spans="3:3">
      <c r="C28782" s="13">
        <f t="shared" ca="1" si="1234"/>
        <v>1990.5178055907452</v>
      </c>
    </row>
    <row r="28783" spans="3:3">
      <c r="C28783" s="13">
        <f t="shared" ca="1" si="1234"/>
        <v>1977.7503926183738</v>
      </c>
    </row>
    <row r="28784" spans="3:3">
      <c r="C28784" s="13">
        <f t="shared" ca="1" si="1234"/>
        <v>1997.2748028345213</v>
      </c>
    </row>
    <row r="28785" spans="3:3">
      <c r="C28785" s="13">
        <f t="shared" ca="1" si="1234"/>
        <v>1980.1403042961178</v>
      </c>
    </row>
    <row r="28786" spans="3:3">
      <c r="C28786" s="13">
        <f t="shared" ca="1" si="1234"/>
        <v>2009.0974696112783</v>
      </c>
    </row>
    <row r="28787" spans="3:3">
      <c r="C28787" s="13">
        <f t="shared" ca="1" si="1234"/>
        <v>2011.5936215798151</v>
      </c>
    </row>
    <row r="28788" spans="3:3">
      <c r="C28788" s="13">
        <f t="shared" ca="1" si="1234"/>
        <v>2002.515094763253</v>
      </c>
    </row>
    <row r="28789" spans="3:3">
      <c r="C28789" s="13">
        <f t="shared" ca="1" si="1234"/>
        <v>1978.2902132796041</v>
      </c>
    </row>
    <row r="28790" spans="3:3">
      <c r="C28790" s="13">
        <f t="shared" ca="1" si="1234"/>
        <v>1984.3848703715134</v>
      </c>
    </row>
    <row r="28791" spans="3:3">
      <c r="C28791" s="13">
        <f t="shared" ca="1" si="1234"/>
        <v>2003.8384694528493</v>
      </c>
    </row>
    <row r="28792" spans="3:3">
      <c r="C28792" s="13">
        <f t="shared" ca="1" si="1234"/>
        <v>2017.4658367865202</v>
      </c>
    </row>
    <row r="28793" spans="3:3">
      <c r="C28793" s="13">
        <f t="shared" ca="1" si="1234"/>
        <v>1997.9695019450842</v>
      </c>
    </row>
    <row r="28794" spans="3:3">
      <c r="C28794" s="13">
        <f t="shared" ca="1" si="1234"/>
        <v>1992.8450931521409</v>
      </c>
    </row>
    <row r="28795" spans="3:3">
      <c r="C28795" s="13">
        <f t="shared" ca="1" si="1234"/>
        <v>1998.5148668622912</v>
      </c>
    </row>
    <row r="28796" spans="3:3">
      <c r="C28796" s="13">
        <f t="shared" ca="1" si="1234"/>
        <v>2006.0528858184978</v>
      </c>
    </row>
    <row r="28797" spans="3:3">
      <c r="C28797" s="13">
        <f t="shared" ca="1" si="1234"/>
        <v>1999.5351535735722</v>
      </c>
    </row>
    <row r="28798" spans="3:3">
      <c r="C28798" s="13">
        <f t="shared" ca="1" si="1234"/>
        <v>2008.7805464383987</v>
      </c>
    </row>
    <row r="28799" spans="3:3">
      <c r="C28799" s="13">
        <f t="shared" ca="1" si="1234"/>
        <v>2004.0165680594623</v>
      </c>
    </row>
    <row r="28800" spans="3:3">
      <c r="C28800" s="13">
        <f t="shared" ca="1" si="1234"/>
        <v>2006.5554080898119</v>
      </c>
    </row>
    <row r="28801" spans="3:3">
      <c r="C28801" s="13">
        <f t="shared" ca="1" si="1234"/>
        <v>2007.291478704592</v>
      </c>
    </row>
    <row r="28802" spans="3:3">
      <c r="C28802" s="13">
        <f t="shared" ca="1" si="1234"/>
        <v>1988.0655686415607</v>
      </c>
    </row>
    <row r="28803" spans="3:3">
      <c r="C28803" s="13">
        <f t="shared" ca="1" si="1234"/>
        <v>2004.7431578445646</v>
      </c>
    </row>
    <row r="28804" spans="3:3">
      <c r="C28804" s="13">
        <f t="shared" ca="1" si="1234"/>
        <v>1979.3644110322048</v>
      </c>
    </row>
    <row r="28805" spans="3:3">
      <c r="C28805" s="13">
        <f t="shared" ca="1" si="1234"/>
        <v>2011.4820352196055</v>
      </c>
    </row>
    <row r="28806" spans="3:3">
      <c r="C28806" s="13">
        <f t="shared" ca="1" si="1234"/>
        <v>1985.0854076493135</v>
      </c>
    </row>
    <row r="28807" spans="3:3">
      <c r="C28807" s="13">
        <f t="shared" ca="1" si="1234"/>
        <v>1997.2763549471981</v>
      </c>
    </row>
    <row r="28808" spans="3:3">
      <c r="C28808" s="13">
        <f t="shared" ca="1" si="1234"/>
        <v>2002.8084382590298</v>
      </c>
    </row>
    <row r="28809" spans="3:3">
      <c r="C28809" s="13">
        <f t="shared" ca="1" si="1234"/>
        <v>2010.2337883235887</v>
      </c>
    </row>
    <row r="28810" spans="3:3">
      <c r="C28810" s="13">
        <f t="shared" ca="1" si="1234"/>
        <v>1988.1073832212462</v>
      </c>
    </row>
    <row r="28811" spans="3:3">
      <c r="C28811" s="13">
        <f t="shared" ca="1" si="1234"/>
        <v>2018.8793032302515</v>
      </c>
    </row>
    <row r="28812" spans="3:3">
      <c r="C28812" s="13">
        <f t="shared" ca="1" si="1234"/>
        <v>1995.4044641976575</v>
      </c>
    </row>
    <row r="28813" spans="3:3">
      <c r="C28813" s="13">
        <f t="shared" ca="1" si="1234"/>
        <v>1998.9729192210332</v>
      </c>
    </row>
    <row r="28814" spans="3:3">
      <c r="C28814" s="13">
        <f t="shared" ca="1" si="1234"/>
        <v>2008.8998652885327</v>
      </c>
    </row>
    <row r="28815" spans="3:3">
      <c r="C28815" s="13">
        <f t="shared" ca="1" si="1234"/>
        <v>2017.4571339824333</v>
      </c>
    </row>
    <row r="28816" spans="3:3">
      <c r="C28816" s="13">
        <f t="shared" ca="1" si="1234"/>
        <v>2001.1114127949631</v>
      </c>
    </row>
    <row r="28817" spans="3:3">
      <c r="C28817" s="13">
        <f t="shared" ca="1" si="1234"/>
        <v>2005.2551955111717</v>
      </c>
    </row>
    <row r="28818" spans="3:3">
      <c r="C28818" s="13">
        <f t="shared" ca="1" si="1234"/>
        <v>2005.1491093899008</v>
      </c>
    </row>
    <row r="28819" spans="3:3">
      <c r="C28819" s="13">
        <f t="shared" ca="1" si="1234"/>
        <v>2015.6152187837349</v>
      </c>
    </row>
    <row r="28820" spans="3:3">
      <c r="C28820" s="13">
        <f t="shared" ca="1" si="1234"/>
        <v>2012.3247178525748</v>
      </c>
    </row>
    <row r="28821" spans="3:3">
      <c r="C28821" s="13">
        <f t="shared" ca="1" si="1234"/>
        <v>1969.8364188402152</v>
      </c>
    </row>
    <row r="28822" spans="3:3">
      <c r="C28822" s="13">
        <f t="shared" ca="1" si="1234"/>
        <v>2000.0011232563691</v>
      </c>
    </row>
    <row r="28823" spans="3:3">
      <c r="C28823" s="13">
        <f t="shared" ca="1" si="1234"/>
        <v>2013.9032128569879</v>
      </c>
    </row>
    <row r="28824" spans="3:3">
      <c r="C28824" s="13">
        <f t="shared" ref="C28824:C28887" ca="1" si="1235">NORMINV(RAND(),$D$3,$G$3)</f>
        <v>1981.0459087939175</v>
      </c>
    </row>
    <row r="28825" spans="3:3">
      <c r="C28825" s="13">
        <f t="shared" ca="1" si="1235"/>
        <v>2021.0496321546859</v>
      </c>
    </row>
    <row r="28826" spans="3:3">
      <c r="C28826" s="13">
        <f t="shared" ca="1" si="1235"/>
        <v>2006.6111313810532</v>
      </c>
    </row>
    <row r="28827" spans="3:3">
      <c r="C28827" s="13">
        <f t="shared" ca="1" si="1235"/>
        <v>2018.1265114145124</v>
      </c>
    </row>
    <row r="28828" spans="3:3">
      <c r="C28828" s="13">
        <f t="shared" ca="1" si="1235"/>
        <v>1998.2748122692942</v>
      </c>
    </row>
    <row r="28829" spans="3:3">
      <c r="C28829" s="13">
        <f t="shared" ca="1" si="1235"/>
        <v>1971.3184287357201</v>
      </c>
    </row>
    <row r="28830" spans="3:3">
      <c r="C28830" s="13">
        <f t="shared" ca="1" si="1235"/>
        <v>1990.9305496618347</v>
      </c>
    </row>
    <row r="28831" spans="3:3">
      <c r="C28831" s="13">
        <f t="shared" ca="1" si="1235"/>
        <v>2010.9553303227276</v>
      </c>
    </row>
    <row r="28832" spans="3:3">
      <c r="C28832" s="13">
        <f t="shared" ca="1" si="1235"/>
        <v>2011.4506859936409</v>
      </c>
    </row>
    <row r="28833" spans="3:3">
      <c r="C28833" s="13">
        <f t="shared" ca="1" si="1235"/>
        <v>2010.6386252416282</v>
      </c>
    </row>
    <row r="28834" spans="3:3">
      <c r="C28834" s="13">
        <f t="shared" ca="1" si="1235"/>
        <v>2004.0954289139181</v>
      </c>
    </row>
    <row r="28835" spans="3:3">
      <c r="C28835" s="13">
        <f t="shared" ca="1" si="1235"/>
        <v>1989.0562048923837</v>
      </c>
    </row>
    <row r="28836" spans="3:3">
      <c r="C28836" s="13">
        <f t="shared" ca="1" si="1235"/>
        <v>1984.6439282053677</v>
      </c>
    </row>
    <row r="28837" spans="3:3">
      <c r="C28837" s="13">
        <f t="shared" ca="1" si="1235"/>
        <v>1995.0978619840002</v>
      </c>
    </row>
    <row r="28838" spans="3:3">
      <c r="C28838" s="13">
        <f t="shared" ca="1" si="1235"/>
        <v>1994.3489889912209</v>
      </c>
    </row>
    <row r="28839" spans="3:3">
      <c r="C28839" s="13">
        <f t="shared" ca="1" si="1235"/>
        <v>2006.3498834128952</v>
      </c>
    </row>
    <row r="28840" spans="3:3">
      <c r="C28840" s="13">
        <f t="shared" ca="1" si="1235"/>
        <v>2010.8325986509756</v>
      </c>
    </row>
    <row r="28841" spans="3:3">
      <c r="C28841" s="13">
        <f t="shared" ca="1" si="1235"/>
        <v>1996.0561171688405</v>
      </c>
    </row>
    <row r="28842" spans="3:3">
      <c r="C28842" s="13">
        <f t="shared" ca="1" si="1235"/>
        <v>2011.7120253242251</v>
      </c>
    </row>
    <row r="28843" spans="3:3">
      <c r="C28843" s="13">
        <f t="shared" ca="1" si="1235"/>
        <v>1995.673691741345</v>
      </c>
    </row>
    <row r="28844" spans="3:3">
      <c r="C28844" s="13">
        <f t="shared" ca="1" si="1235"/>
        <v>1977.4008202725668</v>
      </c>
    </row>
    <row r="28845" spans="3:3">
      <c r="C28845" s="13">
        <f t="shared" ca="1" si="1235"/>
        <v>2013.5201500994576</v>
      </c>
    </row>
    <row r="28846" spans="3:3">
      <c r="C28846" s="13">
        <f t="shared" ca="1" si="1235"/>
        <v>1990.2031111789393</v>
      </c>
    </row>
    <row r="28847" spans="3:3">
      <c r="C28847" s="13">
        <f t="shared" ca="1" si="1235"/>
        <v>1994.0333524549669</v>
      </c>
    </row>
    <row r="28848" spans="3:3">
      <c r="C28848" s="13">
        <f t="shared" ca="1" si="1235"/>
        <v>1994.4976025679537</v>
      </c>
    </row>
    <row r="28849" spans="3:3">
      <c r="C28849" s="13">
        <f t="shared" ca="1" si="1235"/>
        <v>1994.1630605386424</v>
      </c>
    </row>
    <row r="28850" spans="3:3">
      <c r="C28850" s="13">
        <f t="shared" ca="1" si="1235"/>
        <v>2010.326058254652</v>
      </c>
    </row>
    <row r="28851" spans="3:3">
      <c r="C28851" s="13">
        <f t="shared" ca="1" si="1235"/>
        <v>2013.4528719807861</v>
      </c>
    </row>
    <row r="28852" spans="3:3">
      <c r="C28852" s="13">
        <f t="shared" ca="1" si="1235"/>
        <v>1997.3593252754938</v>
      </c>
    </row>
    <row r="28853" spans="3:3">
      <c r="C28853" s="13">
        <f t="shared" ca="1" si="1235"/>
        <v>2009.1636081005618</v>
      </c>
    </row>
    <row r="28854" spans="3:3">
      <c r="C28854" s="13">
        <f t="shared" ca="1" si="1235"/>
        <v>2002.3772998948768</v>
      </c>
    </row>
    <row r="28855" spans="3:3">
      <c r="C28855" s="13">
        <f t="shared" ca="1" si="1235"/>
        <v>1994.5788790651877</v>
      </c>
    </row>
    <row r="28856" spans="3:3">
      <c r="C28856" s="13">
        <f t="shared" ca="1" si="1235"/>
        <v>1978.115626601885</v>
      </c>
    </row>
    <row r="28857" spans="3:3">
      <c r="C28857" s="13">
        <f t="shared" ca="1" si="1235"/>
        <v>2005.4499368922925</v>
      </c>
    </row>
    <row r="28858" spans="3:3">
      <c r="C28858" s="13">
        <f t="shared" ca="1" si="1235"/>
        <v>2006.3351238165062</v>
      </c>
    </row>
    <row r="28859" spans="3:3">
      <c r="C28859" s="13">
        <f t="shared" ca="1" si="1235"/>
        <v>2003.3397032332648</v>
      </c>
    </row>
    <row r="28860" spans="3:3">
      <c r="C28860" s="13">
        <f t="shared" ca="1" si="1235"/>
        <v>2006.4980277204795</v>
      </c>
    </row>
    <row r="28861" spans="3:3">
      <c r="C28861" s="13">
        <f t="shared" ca="1" si="1235"/>
        <v>1995.3811492834086</v>
      </c>
    </row>
    <row r="28862" spans="3:3">
      <c r="C28862" s="13">
        <f t="shared" ca="1" si="1235"/>
        <v>2000.9458051155671</v>
      </c>
    </row>
    <row r="28863" spans="3:3">
      <c r="C28863" s="13">
        <f t="shared" ca="1" si="1235"/>
        <v>2013.0291093800481</v>
      </c>
    </row>
    <row r="28864" spans="3:3">
      <c r="C28864" s="13">
        <f t="shared" ca="1" si="1235"/>
        <v>1993.3841169151797</v>
      </c>
    </row>
    <row r="28865" spans="3:3">
      <c r="C28865" s="13">
        <f t="shared" ca="1" si="1235"/>
        <v>1991.0117432304962</v>
      </c>
    </row>
    <row r="28866" spans="3:3">
      <c r="C28866" s="13">
        <f t="shared" ca="1" si="1235"/>
        <v>1986.6410293922065</v>
      </c>
    </row>
    <row r="28867" spans="3:3">
      <c r="C28867" s="13">
        <f t="shared" ca="1" si="1235"/>
        <v>2007.5902481516114</v>
      </c>
    </row>
    <row r="28868" spans="3:3">
      <c r="C28868" s="13">
        <f t="shared" ca="1" si="1235"/>
        <v>2004.6579172321428</v>
      </c>
    </row>
    <row r="28869" spans="3:3">
      <c r="C28869" s="13">
        <f t="shared" ca="1" si="1235"/>
        <v>2001.7720669427665</v>
      </c>
    </row>
    <row r="28870" spans="3:3">
      <c r="C28870" s="13">
        <f t="shared" ca="1" si="1235"/>
        <v>2018.4678228438527</v>
      </c>
    </row>
    <row r="28871" spans="3:3">
      <c r="C28871" s="13">
        <f t="shared" ca="1" si="1235"/>
        <v>2016.4935145916311</v>
      </c>
    </row>
    <row r="28872" spans="3:3">
      <c r="C28872" s="13">
        <f t="shared" ca="1" si="1235"/>
        <v>1984.4070161195375</v>
      </c>
    </row>
    <row r="28873" spans="3:3">
      <c r="C28873" s="13">
        <f t="shared" ca="1" si="1235"/>
        <v>1992.7992169234483</v>
      </c>
    </row>
    <row r="28874" spans="3:3">
      <c r="C28874" s="13">
        <f t="shared" ca="1" si="1235"/>
        <v>1984.2325707627599</v>
      </c>
    </row>
    <row r="28875" spans="3:3">
      <c r="C28875" s="13">
        <f t="shared" ca="1" si="1235"/>
        <v>1981.6845971699386</v>
      </c>
    </row>
    <row r="28876" spans="3:3">
      <c r="C28876" s="13">
        <f t="shared" ca="1" si="1235"/>
        <v>1976.8495661516936</v>
      </c>
    </row>
    <row r="28877" spans="3:3">
      <c r="C28877" s="13">
        <f t="shared" ca="1" si="1235"/>
        <v>2003.1358084427764</v>
      </c>
    </row>
    <row r="28878" spans="3:3">
      <c r="C28878" s="13">
        <f t="shared" ca="1" si="1235"/>
        <v>2008.4726107377517</v>
      </c>
    </row>
    <row r="28879" spans="3:3">
      <c r="C28879" s="13">
        <f t="shared" ca="1" si="1235"/>
        <v>1983.6000053011926</v>
      </c>
    </row>
    <row r="28880" spans="3:3">
      <c r="C28880" s="13">
        <f t="shared" ca="1" si="1235"/>
        <v>2001.9182592893603</v>
      </c>
    </row>
    <row r="28881" spans="3:3">
      <c r="C28881" s="13">
        <f t="shared" ca="1" si="1235"/>
        <v>2004.0371997565821</v>
      </c>
    </row>
    <row r="28882" spans="3:3">
      <c r="C28882" s="13">
        <f t="shared" ca="1" si="1235"/>
        <v>2000.6360586852588</v>
      </c>
    </row>
    <row r="28883" spans="3:3">
      <c r="C28883" s="13">
        <f t="shared" ca="1" si="1235"/>
        <v>1983.7840853190426</v>
      </c>
    </row>
    <row r="28884" spans="3:3">
      <c r="C28884" s="13">
        <f t="shared" ca="1" si="1235"/>
        <v>1984.0544467579762</v>
      </c>
    </row>
    <row r="28885" spans="3:3">
      <c r="C28885" s="13">
        <f t="shared" ca="1" si="1235"/>
        <v>2001.2984174138555</v>
      </c>
    </row>
    <row r="28886" spans="3:3">
      <c r="C28886" s="13">
        <f t="shared" ca="1" si="1235"/>
        <v>2010.7783690585679</v>
      </c>
    </row>
    <row r="28887" spans="3:3">
      <c r="C28887" s="13">
        <f t="shared" ca="1" si="1235"/>
        <v>1986.1921328459268</v>
      </c>
    </row>
    <row r="28888" spans="3:3">
      <c r="C28888" s="13">
        <f t="shared" ref="C28888:C28951" ca="1" si="1236">NORMINV(RAND(),$D$3,$G$3)</f>
        <v>1996.5467820804472</v>
      </c>
    </row>
    <row r="28889" spans="3:3">
      <c r="C28889" s="13">
        <f t="shared" ca="1" si="1236"/>
        <v>1992.3918897897188</v>
      </c>
    </row>
    <row r="28890" spans="3:3">
      <c r="C28890" s="13">
        <f t="shared" ca="1" si="1236"/>
        <v>2003.8638655538018</v>
      </c>
    </row>
    <row r="28891" spans="3:3">
      <c r="C28891" s="13">
        <f t="shared" ca="1" si="1236"/>
        <v>2016.303786412826</v>
      </c>
    </row>
    <row r="28892" spans="3:3">
      <c r="C28892" s="13">
        <f t="shared" ca="1" si="1236"/>
        <v>1994.9958759399385</v>
      </c>
    </row>
    <row r="28893" spans="3:3">
      <c r="C28893" s="13">
        <f t="shared" ca="1" si="1236"/>
        <v>1998.8566105762652</v>
      </c>
    </row>
    <row r="28894" spans="3:3">
      <c r="C28894" s="13">
        <f t="shared" ca="1" si="1236"/>
        <v>2012.0237689921782</v>
      </c>
    </row>
    <row r="28895" spans="3:3">
      <c r="C28895" s="13">
        <f t="shared" ca="1" si="1236"/>
        <v>2000.3418797330651</v>
      </c>
    </row>
    <row r="28896" spans="3:3">
      <c r="C28896" s="13">
        <f t="shared" ca="1" si="1236"/>
        <v>2002.8902901986635</v>
      </c>
    </row>
    <row r="28897" spans="3:3">
      <c r="C28897" s="13">
        <f t="shared" ca="1" si="1236"/>
        <v>1991.0916289434247</v>
      </c>
    </row>
    <row r="28898" spans="3:3">
      <c r="C28898" s="13">
        <f t="shared" ca="1" si="1236"/>
        <v>1969.195161203271</v>
      </c>
    </row>
    <row r="28899" spans="3:3">
      <c r="C28899" s="13">
        <f t="shared" ca="1" si="1236"/>
        <v>1982.3612966437468</v>
      </c>
    </row>
    <row r="28900" spans="3:3">
      <c r="C28900" s="13">
        <f t="shared" ca="1" si="1236"/>
        <v>1989.9304068406564</v>
      </c>
    </row>
    <row r="28901" spans="3:3">
      <c r="C28901" s="13">
        <f t="shared" ca="1" si="1236"/>
        <v>2000.3718497452919</v>
      </c>
    </row>
    <row r="28902" spans="3:3">
      <c r="C28902" s="13">
        <f t="shared" ca="1" si="1236"/>
        <v>1974.8620561404705</v>
      </c>
    </row>
    <row r="28903" spans="3:3">
      <c r="C28903" s="13">
        <f t="shared" ca="1" si="1236"/>
        <v>2015.820099393191</v>
      </c>
    </row>
    <row r="28904" spans="3:3">
      <c r="C28904" s="13">
        <f t="shared" ca="1" si="1236"/>
        <v>2007.8779001779178</v>
      </c>
    </row>
    <row r="28905" spans="3:3">
      <c r="C28905" s="13">
        <f t="shared" ca="1" si="1236"/>
        <v>1990.1117310769046</v>
      </c>
    </row>
    <row r="28906" spans="3:3">
      <c r="C28906" s="13">
        <f t="shared" ca="1" si="1236"/>
        <v>1994.5031415878991</v>
      </c>
    </row>
    <row r="28907" spans="3:3">
      <c r="C28907" s="13">
        <f t="shared" ca="1" si="1236"/>
        <v>1990.1608362789791</v>
      </c>
    </row>
    <row r="28908" spans="3:3">
      <c r="C28908" s="13">
        <f t="shared" ca="1" si="1236"/>
        <v>1987.157066517256</v>
      </c>
    </row>
    <row r="28909" spans="3:3">
      <c r="C28909" s="13">
        <f t="shared" ca="1" si="1236"/>
        <v>2001.879748246459</v>
      </c>
    </row>
    <row r="28910" spans="3:3">
      <c r="C28910" s="13">
        <f t="shared" ca="1" si="1236"/>
        <v>2007.5701162863384</v>
      </c>
    </row>
    <row r="28911" spans="3:3">
      <c r="C28911" s="13">
        <f t="shared" ca="1" si="1236"/>
        <v>2008.3316542999319</v>
      </c>
    </row>
    <row r="28912" spans="3:3">
      <c r="C28912" s="13">
        <f t="shared" ca="1" si="1236"/>
        <v>2007.8378685797798</v>
      </c>
    </row>
    <row r="28913" spans="3:3">
      <c r="C28913" s="13">
        <f t="shared" ca="1" si="1236"/>
        <v>2001.3558568321509</v>
      </c>
    </row>
    <row r="28914" spans="3:3">
      <c r="C28914" s="13">
        <f t="shared" ca="1" si="1236"/>
        <v>2027.3437169628014</v>
      </c>
    </row>
    <row r="28915" spans="3:3">
      <c r="C28915" s="13">
        <f t="shared" ca="1" si="1236"/>
        <v>2012.8356647069438</v>
      </c>
    </row>
    <row r="28916" spans="3:3">
      <c r="C28916" s="13">
        <f t="shared" ca="1" si="1236"/>
        <v>2014.5878133920521</v>
      </c>
    </row>
    <row r="28917" spans="3:3">
      <c r="C28917" s="13">
        <f t="shared" ca="1" si="1236"/>
        <v>2000.1928600605443</v>
      </c>
    </row>
    <row r="28918" spans="3:3">
      <c r="C28918" s="13">
        <f t="shared" ca="1" si="1236"/>
        <v>1985.6992547419416</v>
      </c>
    </row>
    <row r="28919" spans="3:3">
      <c r="C28919" s="13">
        <f t="shared" ca="1" si="1236"/>
        <v>1989.9513592174683</v>
      </c>
    </row>
    <row r="28920" spans="3:3">
      <c r="C28920" s="13">
        <f t="shared" ca="1" si="1236"/>
        <v>2011.0270186595112</v>
      </c>
    </row>
    <row r="28921" spans="3:3">
      <c r="C28921" s="13">
        <f t="shared" ca="1" si="1236"/>
        <v>2000.5175626726634</v>
      </c>
    </row>
    <row r="28922" spans="3:3">
      <c r="C28922" s="13">
        <f t="shared" ca="1" si="1236"/>
        <v>2015.8755671077379</v>
      </c>
    </row>
    <row r="28923" spans="3:3">
      <c r="C28923" s="13">
        <f t="shared" ca="1" si="1236"/>
        <v>2027.9390786879869</v>
      </c>
    </row>
    <row r="28924" spans="3:3">
      <c r="C28924" s="13">
        <f t="shared" ca="1" si="1236"/>
        <v>2011.1573216126931</v>
      </c>
    </row>
    <row r="28925" spans="3:3">
      <c r="C28925" s="13">
        <f t="shared" ca="1" si="1236"/>
        <v>2004.7716546526169</v>
      </c>
    </row>
    <row r="28926" spans="3:3">
      <c r="C28926" s="13">
        <f t="shared" ca="1" si="1236"/>
        <v>1996.3261140454733</v>
      </c>
    </row>
    <row r="28927" spans="3:3">
      <c r="C28927" s="13">
        <f t="shared" ca="1" si="1236"/>
        <v>1989.1391151927967</v>
      </c>
    </row>
    <row r="28928" spans="3:3">
      <c r="C28928" s="13">
        <f t="shared" ca="1" si="1236"/>
        <v>2001.8986257992153</v>
      </c>
    </row>
    <row r="28929" spans="3:3">
      <c r="C28929" s="13">
        <f t="shared" ca="1" si="1236"/>
        <v>2008.1178172438424</v>
      </c>
    </row>
    <row r="28930" spans="3:3">
      <c r="C28930" s="13">
        <f t="shared" ca="1" si="1236"/>
        <v>1987.4787723468248</v>
      </c>
    </row>
    <row r="28931" spans="3:3">
      <c r="C28931" s="13">
        <f t="shared" ca="1" si="1236"/>
        <v>1995.042533979373</v>
      </c>
    </row>
    <row r="28932" spans="3:3">
      <c r="C28932" s="13">
        <f t="shared" ca="1" si="1236"/>
        <v>1994.2880852536073</v>
      </c>
    </row>
    <row r="28933" spans="3:3">
      <c r="C28933" s="13">
        <f t="shared" ca="1" si="1236"/>
        <v>1992.5483746937189</v>
      </c>
    </row>
    <row r="28934" spans="3:3">
      <c r="C28934" s="13">
        <f t="shared" ca="1" si="1236"/>
        <v>1993.1821769474141</v>
      </c>
    </row>
    <row r="28935" spans="3:3">
      <c r="C28935" s="13">
        <f t="shared" ca="1" si="1236"/>
        <v>1994.9524500012892</v>
      </c>
    </row>
    <row r="28936" spans="3:3">
      <c r="C28936" s="13">
        <f t="shared" ca="1" si="1236"/>
        <v>1986.7272105503441</v>
      </c>
    </row>
    <row r="28937" spans="3:3">
      <c r="C28937" s="13">
        <f t="shared" ca="1" si="1236"/>
        <v>1999.9028825439364</v>
      </c>
    </row>
    <row r="28938" spans="3:3">
      <c r="C28938" s="13">
        <f t="shared" ca="1" si="1236"/>
        <v>1986.5272122217884</v>
      </c>
    </row>
    <row r="28939" spans="3:3">
      <c r="C28939" s="13">
        <f t="shared" ca="1" si="1236"/>
        <v>2003.0151386528207</v>
      </c>
    </row>
    <row r="28940" spans="3:3">
      <c r="C28940" s="13">
        <f t="shared" ca="1" si="1236"/>
        <v>1991.7021469260608</v>
      </c>
    </row>
    <row r="28941" spans="3:3">
      <c r="C28941" s="13">
        <f t="shared" ca="1" si="1236"/>
        <v>1993.1703395904913</v>
      </c>
    </row>
    <row r="28942" spans="3:3">
      <c r="C28942" s="13">
        <f t="shared" ca="1" si="1236"/>
        <v>1988.855581418298</v>
      </c>
    </row>
    <row r="28943" spans="3:3">
      <c r="C28943" s="13">
        <f t="shared" ca="1" si="1236"/>
        <v>1997.6123319128576</v>
      </c>
    </row>
    <row r="28944" spans="3:3">
      <c r="C28944" s="13">
        <f t="shared" ca="1" si="1236"/>
        <v>1993.7095754626705</v>
      </c>
    </row>
    <row r="28945" spans="3:3">
      <c r="C28945" s="13">
        <f t="shared" ca="1" si="1236"/>
        <v>1994.6566809477183</v>
      </c>
    </row>
    <row r="28946" spans="3:3">
      <c r="C28946" s="13">
        <f t="shared" ca="1" si="1236"/>
        <v>2027.8333561180643</v>
      </c>
    </row>
    <row r="28947" spans="3:3">
      <c r="C28947" s="13">
        <f t="shared" ca="1" si="1236"/>
        <v>1997.8474115487352</v>
      </c>
    </row>
    <row r="28948" spans="3:3">
      <c r="C28948" s="13">
        <f t="shared" ca="1" si="1236"/>
        <v>1985.8895054197333</v>
      </c>
    </row>
    <row r="28949" spans="3:3">
      <c r="C28949" s="13">
        <f t="shared" ca="1" si="1236"/>
        <v>2001.0137981443133</v>
      </c>
    </row>
    <row r="28950" spans="3:3">
      <c r="C28950" s="13">
        <f t="shared" ca="1" si="1236"/>
        <v>1988.5342545107053</v>
      </c>
    </row>
    <row r="28951" spans="3:3">
      <c r="C28951" s="13">
        <f t="shared" ca="1" si="1236"/>
        <v>1998.918598414906</v>
      </c>
    </row>
    <row r="28952" spans="3:3">
      <c r="C28952" s="13">
        <f t="shared" ref="C28952:C29015" ca="1" si="1237">NORMINV(RAND(),$D$3,$G$3)</f>
        <v>2015.4193011803009</v>
      </c>
    </row>
    <row r="28953" spans="3:3">
      <c r="C28953" s="13">
        <f t="shared" ca="1" si="1237"/>
        <v>1989.0970054539293</v>
      </c>
    </row>
    <row r="28954" spans="3:3">
      <c r="C28954" s="13">
        <f t="shared" ca="1" si="1237"/>
        <v>1994.0213115623612</v>
      </c>
    </row>
    <row r="28955" spans="3:3">
      <c r="C28955" s="13">
        <f t="shared" ca="1" si="1237"/>
        <v>2003.9436883794581</v>
      </c>
    </row>
    <row r="28956" spans="3:3">
      <c r="C28956" s="13">
        <f t="shared" ca="1" si="1237"/>
        <v>1982.0811854210835</v>
      </c>
    </row>
    <row r="28957" spans="3:3">
      <c r="C28957" s="13">
        <f t="shared" ca="1" si="1237"/>
        <v>1987.0503116862535</v>
      </c>
    </row>
    <row r="28958" spans="3:3">
      <c r="C28958" s="13">
        <f t="shared" ca="1" si="1237"/>
        <v>1993.3918540192103</v>
      </c>
    </row>
    <row r="28959" spans="3:3">
      <c r="C28959" s="13">
        <f t="shared" ca="1" si="1237"/>
        <v>2008.3690079665305</v>
      </c>
    </row>
    <row r="28960" spans="3:3">
      <c r="C28960" s="13">
        <f t="shared" ca="1" si="1237"/>
        <v>1993.922562696674</v>
      </c>
    </row>
    <row r="28961" spans="3:3">
      <c r="C28961" s="13">
        <f t="shared" ca="1" si="1237"/>
        <v>2005.7362544134332</v>
      </c>
    </row>
    <row r="28962" spans="3:3">
      <c r="C28962" s="13">
        <f t="shared" ca="1" si="1237"/>
        <v>2002.864223129915</v>
      </c>
    </row>
    <row r="28963" spans="3:3">
      <c r="C28963" s="13">
        <f t="shared" ca="1" si="1237"/>
        <v>1989.3424280197767</v>
      </c>
    </row>
    <row r="28964" spans="3:3">
      <c r="C28964" s="13">
        <f t="shared" ca="1" si="1237"/>
        <v>2010.9315709542855</v>
      </c>
    </row>
    <row r="28965" spans="3:3">
      <c r="C28965" s="13">
        <f t="shared" ca="1" si="1237"/>
        <v>1996.2073426089657</v>
      </c>
    </row>
    <row r="28966" spans="3:3">
      <c r="C28966" s="13">
        <f t="shared" ca="1" si="1237"/>
        <v>2005.7578375845167</v>
      </c>
    </row>
    <row r="28967" spans="3:3">
      <c r="C28967" s="13">
        <f t="shared" ca="1" si="1237"/>
        <v>2009.9816390819738</v>
      </c>
    </row>
    <row r="28968" spans="3:3">
      <c r="C28968" s="13">
        <f t="shared" ca="1" si="1237"/>
        <v>1997.7417694006663</v>
      </c>
    </row>
    <row r="28969" spans="3:3">
      <c r="C28969" s="13">
        <f t="shared" ca="1" si="1237"/>
        <v>1993.4545736550947</v>
      </c>
    </row>
    <row r="28970" spans="3:3">
      <c r="C28970" s="13">
        <f t="shared" ca="1" si="1237"/>
        <v>1991.0004668734425</v>
      </c>
    </row>
    <row r="28971" spans="3:3">
      <c r="C28971" s="13">
        <f t="shared" ca="1" si="1237"/>
        <v>1997.8748243920993</v>
      </c>
    </row>
    <row r="28972" spans="3:3">
      <c r="C28972" s="13">
        <f t="shared" ca="1" si="1237"/>
        <v>2008.3568489463751</v>
      </c>
    </row>
    <row r="28973" spans="3:3">
      <c r="C28973" s="13">
        <f t="shared" ca="1" si="1237"/>
        <v>1993.2504457422715</v>
      </c>
    </row>
    <row r="28974" spans="3:3">
      <c r="C28974" s="13">
        <f t="shared" ca="1" si="1237"/>
        <v>1997.9100840463586</v>
      </c>
    </row>
    <row r="28975" spans="3:3">
      <c r="C28975" s="13">
        <f t="shared" ca="1" si="1237"/>
        <v>1990.0503584551991</v>
      </c>
    </row>
    <row r="28976" spans="3:3">
      <c r="C28976" s="13">
        <f t="shared" ca="1" si="1237"/>
        <v>1990.0391504941213</v>
      </c>
    </row>
    <row r="28977" spans="3:3">
      <c r="C28977" s="13">
        <f t="shared" ca="1" si="1237"/>
        <v>1975.9814230320915</v>
      </c>
    </row>
    <row r="28978" spans="3:3">
      <c r="C28978" s="13">
        <f t="shared" ca="1" si="1237"/>
        <v>1991.0012552100059</v>
      </c>
    </row>
    <row r="28979" spans="3:3">
      <c r="C28979" s="13">
        <f t="shared" ca="1" si="1237"/>
        <v>2009.2061290385686</v>
      </c>
    </row>
    <row r="28980" spans="3:3">
      <c r="C28980" s="13">
        <f t="shared" ca="1" si="1237"/>
        <v>1991.6622886023706</v>
      </c>
    </row>
    <row r="28981" spans="3:3">
      <c r="C28981" s="13">
        <f t="shared" ca="1" si="1237"/>
        <v>1988.6546914905591</v>
      </c>
    </row>
    <row r="28982" spans="3:3">
      <c r="C28982" s="13">
        <f t="shared" ca="1" si="1237"/>
        <v>1990.6346100524129</v>
      </c>
    </row>
    <row r="28983" spans="3:3">
      <c r="C28983" s="13">
        <f t="shared" ca="1" si="1237"/>
        <v>2000.4079146312783</v>
      </c>
    </row>
    <row r="28984" spans="3:3">
      <c r="C28984" s="13">
        <f t="shared" ca="1" si="1237"/>
        <v>2019.9063884360937</v>
      </c>
    </row>
    <row r="28985" spans="3:3">
      <c r="C28985" s="13">
        <f t="shared" ca="1" si="1237"/>
        <v>1963.1396515728923</v>
      </c>
    </row>
    <row r="28986" spans="3:3">
      <c r="C28986" s="13">
        <f t="shared" ca="1" si="1237"/>
        <v>1998.9869676540561</v>
      </c>
    </row>
    <row r="28987" spans="3:3">
      <c r="C28987" s="13">
        <f t="shared" ca="1" si="1237"/>
        <v>1991.8086440306902</v>
      </c>
    </row>
    <row r="28988" spans="3:3">
      <c r="C28988" s="13">
        <f t="shared" ca="1" si="1237"/>
        <v>2003.2619016358994</v>
      </c>
    </row>
    <row r="28989" spans="3:3">
      <c r="C28989" s="13">
        <f t="shared" ca="1" si="1237"/>
        <v>1990.0703923342273</v>
      </c>
    </row>
    <row r="28990" spans="3:3">
      <c r="C28990" s="13">
        <f t="shared" ca="1" si="1237"/>
        <v>2011.5616652570188</v>
      </c>
    </row>
    <row r="28991" spans="3:3">
      <c r="C28991" s="13">
        <f t="shared" ca="1" si="1237"/>
        <v>1999.2907391416693</v>
      </c>
    </row>
    <row r="28992" spans="3:3">
      <c r="C28992" s="13">
        <f t="shared" ca="1" si="1237"/>
        <v>1981.4443420623011</v>
      </c>
    </row>
    <row r="28993" spans="3:3">
      <c r="C28993" s="13">
        <f t="shared" ca="1" si="1237"/>
        <v>1974.9003579984387</v>
      </c>
    </row>
    <row r="28994" spans="3:3">
      <c r="C28994" s="13">
        <f t="shared" ca="1" si="1237"/>
        <v>1994.4410521828254</v>
      </c>
    </row>
    <row r="28995" spans="3:3">
      <c r="C28995" s="13">
        <f t="shared" ca="1" si="1237"/>
        <v>1999.4853390135163</v>
      </c>
    </row>
    <row r="28996" spans="3:3">
      <c r="C28996" s="13">
        <f t="shared" ca="1" si="1237"/>
        <v>2003.8753228682581</v>
      </c>
    </row>
    <row r="28997" spans="3:3">
      <c r="C28997" s="13">
        <f t="shared" ca="1" si="1237"/>
        <v>1992.6261406096348</v>
      </c>
    </row>
    <row r="28998" spans="3:3">
      <c r="C28998" s="13">
        <f t="shared" ca="1" si="1237"/>
        <v>1988.6417714199088</v>
      </c>
    </row>
    <row r="28999" spans="3:3">
      <c r="C28999" s="13">
        <f t="shared" ca="1" si="1237"/>
        <v>1990.643697535327</v>
      </c>
    </row>
    <row r="29000" spans="3:3">
      <c r="C29000" s="13">
        <f t="shared" ca="1" si="1237"/>
        <v>1986.7386283356304</v>
      </c>
    </row>
    <row r="29001" spans="3:3">
      <c r="C29001" s="13">
        <f t="shared" ca="1" si="1237"/>
        <v>2000.580962868049</v>
      </c>
    </row>
    <row r="29002" spans="3:3">
      <c r="C29002" s="13">
        <f t="shared" ca="1" si="1237"/>
        <v>1988.0913237873442</v>
      </c>
    </row>
    <row r="29003" spans="3:3">
      <c r="C29003" s="13">
        <f t="shared" ca="1" si="1237"/>
        <v>2008.148638910206</v>
      </c>
    </row>
    <row r="29004" spans="3:3">
      <c r="C29004" s="13">
        <f t="shared" ca="1" si="1237"/>
        <v>1986.70500883764</v>
      </c>
    </row>
    <row r="29005" spans="3:3">
      <c r="C29005" s="13">
        <f t="shared" ca="1" si="1237"/>
        <v>1991.3602114233677</v>
      </c>
    </row>
    <row r="29006" spans="3:3">
      <c r="C29006" s="13">
        <f t="shared" ca="1" si="1237"/>
        <v>2004.5597024806116</v>
      </c>
    </row>
    <row r="29007" spans="3:3">
      <c r="C29007" s="13">
        <f t="shared" ca="1" si="1237"/>
        <v>1992.2716728953881</v>
      </c>
    </row>
    <row r="29008" spans="3:3">
      <c r="C29008" s="13">
        <f t="shared" ca="1" si="1237"/>
        <v>2013.5281320307909</v>
      </c>
    </row>
    <row r="29009" spans="3:3">
      <c r="C29009" s="13">
        <f t="shared" ca="1" si="1237"/>
        <v>1991.3143955674032</v>
      </c>
    </row>
    <row r="29010" spans="3:3">
      <c r="C29010" s="13">
        <f t="shared" ca="1" si="1237"/>
        <v>1995.6582200532182</v>
      </c>
    </row>
    <row r="29011" spans="3:3">
      <c r="C29011" s="13">
        <f t="shared" ca="1" si="1237"/>
        <v>1990.2506361396788</v>
      </c>
    </row>
    <row r="29012" spans="3:3">
      <c r="C29012" s="13">
        <f t="shared" ca="1" si="1237"/>
        <v>1990.7922387661936</v>
      </c>
    </row>
    <row r="29013" spans="3:3">
      <c r="C29013" s="13">
        <f t="shared" ca="1" si="1237"/>
        <v>2000.4327201686865</v>
      </c>
    </row>
    <row r="29014" spans="3:3">
      <c r="C29014" s="13">
        <f t="shared" ca="1" si="1237"/>
        <v>2013.9630063890006</v>
      </c>
    </row>
    <row r="29015" spans="3:3">
      <c r="C29015" s="13">
        <f t="shared" ca="1" si="1237"/>
        <v>2000.7869963840803</v>
      </c>
    </row>
    <row r="29016" spans="3:3">
      <c r="C29016" s="13">
        <f t="shared" ref="C29016:C29079" ca="1" si="1238">NORMINV(RAND(),$D$3,$G$3)</f>
        <v>2017.6514128126801</v>
      </c>
    </row>
    <row r="29017" spans="3:3">
      <c r="C29017" s="13">
        <f t="shared" ca="1" si="1238"/>
        <v>1994.5976069180126</v>
      </c>
    </row>
    <row r="29018" spans="3:3">
      <c r="C29018" s="13">
        <f t="shared" ca="1" si="1238"/>
        <v>1997.0465505330708</v>
      </c>
    </row>
    <row r="29019" spans="3:3">
      <c r="C29019" s="13">
        <f t="shared" ca="1" si="1238"/>
        <v>2003.550412825397</v>
      </c>
    </row>
    <row r="29020" spans="3:3">
      <c r="C29020" s="13">
        <f t="shared" ca="1" si="1238"/>
        <v>1980.5059082758257</v>
      </c>
    </row>
    <row r="29021" spans="3:3">
      <c r="C29021" s="13">
        <f t="shared" ca="1" si="1238"/>
        <v>2002.7517345240253</v>
      </c>
    </row>
    <row r="29022" spans="3:3">
      <c r="C29022" s="13">
        <f t="shared" ca="1" si="1238"/>
        <v>2002.6524661132887</v>
      </c>
    </row>
    <row r="29023" spans="3:3">
      <c r="C29023" s="13">
        <f t="shared" ca="1" si="1238"/>
        <v>1993.5992405341954</v>
      </c>
    </row>
    <row r="29024" spans="3:3">
      <c r="C29024" s="13">
        <f t="shared" ca="1" si="1238"/>
        <v>2005.6108133483735</v>
      </c>
    </row>
    <row r="29025" spans="3:3">
      <c r="C29025" s="13">
        <f t="shared" ca="1" si="1238"/>
        <v>2012.7718964053317</v>
      </c>
    </row>
    <row r="29026" spans="3:3">
      <c r="C29026" s="13">
        <f t="shared" ca="1" si="1238"/>
        <v>1995.3436517179255</v>
      </c>
    </row>
    <row r="29027" spans="3:3">
      <c r="C29027" s="13">
        <f t="shared" ca="1" si="1238"/>
        <v>1991.6429846632739</v>
      </c>
    </row>
    <row r="29028" spans="3:3">
      <c r="C29028" s="13">
        <f t="shared" ca="1" si="1238"/>
        <v>2009.9779811054873</v>
      </c>
    </row>
    <row r="29029" spans="3:3">
      <c r="C29029" s="13">
        <f t="shared" ca="1" si="1238"/>
        <v>1993.5105200704759</v>
      </c>
    </row>
    <row r="29030" spans="3:3">
      <c r="C29030" s="13">
        <f t="shared" ca="1" si="1238"/>
        <v>1992.7546591247544</v>
      </c>
    </row>
    <row r="29031" spans="3:3">
      <c r="C29031" s="13">
        <f t="shared" ca="1" si="1238"/>
        <v>1980.2430660702842</v>
      </c>
    </row>
    <row r="29032" spans="3:3">
      <c r="C29032" s="13">
        <f t="shared" ca="1" si="1238"/>
        <v>1991.6284888558705</v>
      </c>
    </row>
    <row r="29033" spans="3:3">
      <c r="C29033" s="13">
        <f t="shared" ca="1" si="1238"/>
        <v>1994.0085581191004</v>
      </c>
    </row>
    <row r="29034" spans="3:3">
      <c r="C29034" s="13">
        <f t="shared" ca="1" si="1238"/>
        <v>1997.4979162573029</v>
      </c>
    </row>
    <row r="29035" spans="3:3">
      <c r="C29035" s="13">
        <f t="shared" ca="1" si="1238"/>
        <v>1994.280433518127</v>
      </c>
    </row>
    <row r="29036" spans="3:3">
      <c r="C29036" s="13">
        <f t="shared" ca="1" si="1238"/>
        <v>1988.2276950024889</v>
      </c>
    </row>
    <row r="29037" spans="3:3">
      <c r="C29037" s="13">
        <f t="shared" ca="1" si="1238"/>
        <v>1990.7107338939222</v>
      </c>
    </row>
    <row r="29038" spans="3:3">
      <c r="C29038" s="13">
        <f t="shared" ca="1" si="1238"/>
        <v>1998.3017448661437</v>
      </c>
    </row>
    <row r="29039" spans="3:3">
      <c r="C29039" s="13">
        <f t="shared" ca="1" si="1238"/>
        <v>2016.8646591608504</v>
      </c>
    </row>
    <row r="29040" spans="3:3">
      <c r="C29040" s="13">
        <f t="shared" ca="1" si="1238"/>
        <v>2004.0276725805631</v>
      </c>
    </row>
    <row r="29041" spans="3:3">
      <c r="C29041" s="13">
        <f t="shared" ca="1" si="1238"/>
        <v>1999.3719043219546</v>
      </c>
    </row>
    <row r="29042" spans="3:3">
      <c r="C29042" s="13">
        <f t="shared" ca="1" si="1238"/>
        <v>2006.2699170600904</v>
      </c>
    </row>
    <row r="29043" spans="3:3">
      <c r="C29043" s="13">
        <f t="shared" ca="1" si="1238"/>
        <v>2009.8462847842225</v>
      </c>
    </row>
    <row r="29044" spans="3:3">
      <c r="C29044" s="13">
        <f t="shared" ca="1" si="1238"/>
        <v>1993.2895600574191</v>
      </c>
    </row>
    <row r="29045" spans="3:3">
      <c r="C29045" s="13">
        <f t="shared" ca="1" si="1238"/>
        <v>2001.3454406327323</v>
      </c>
    </row>
    <row r="29046" spans="3:3">
      <c r="C29046" s="13">
        <f t="shared" ca="1" si="1238"/>
        <v>1985.1868824965779</v>
      </c>
    </row>
    <row r="29047" spans="3:3">
      <c r="C29047" s="13">
        <f t="shared" ca="1" si="1238"/>
        <v>1992.0562081055682</v>
      </c>
    </row>
    <row r="29048" spans="3:3">
      <c r="C29048" s="13">
        <f t="shared" ca="1" si="1238"/>
        <v>1997.5108722327334</v>
      </c>
    </row>
    <row r="29049" spans="3:3">
      <c r="C29049" s="13">
        <f t="shared" ca="1" si="1238"/>
        <v>1995.1160370405901</v>
      </c>
    </row>
    <row r="29050" spans="3:3">
      <c r="C29050" s="13">
        <f t="shared" ca="1" si="1238"/>
        <v>1994.7027514994913</v>
      </c>
    </row>
    <row r="29051" spans="3:3">
      <c r="C29051" s="13">
        <f t="shared" ca="1" si="1238"/>
        <v>1979.0567238769274</v>
      </c>
    </row>
    <row r="29052" spans="3:3">
      <c r="C29052" s="13">
        <f t="shared" ca="1" si="1238"/>
        <v>1989.9481517620227</v>
      </c>
    </row>
    <row r="29053" spans="3:3">
      <c r="C29053" s="13">
        <f t="shared" ca="1" si="1238"/>
        <v>1997.184703475473</v>
      </c>
    </row>
    <row r="29054" spans="3:3">
      <c r="C29054" s="13">
        <f t="shared" ca="1" si="1238"/>
        <v>1999.9340840049565</v>
      </c>
    </row>
    <row r="29055" spans="3:3">
      <c r="C29055" s="13">
        <f t="shared" ca="1" si="1238"/>
        <v>2011.9794732957037</v>
      </c>
    </row>
    <row r="29056" spans="3:3">
      <c r="C29056" s="13">
        <f t="shared" ca="1" si="1238"/>
        <v>1963.156105397436</v>
      </c>
    </row>
    <row r="29057" spans="3:3">
      <c r="C29057" s="13">
        <f t="shared" ca="1" si="1238"/>
        <v>1993.8466594773356</v>
      </c>
    </row>
    <row r="29058" spans="3:3">
      <c r="C29058" s="13">
        <f t="shared" ca="1" si="1238"/>
        <v>2007.300348128771</v>
      </c>
    </row>
    <row r="29059" spans="3:3">
      <c r="C29059" s="13">
        <f t="shared" ca="1" si="1238"/>
        <v>1993.4023721066249</v>
      </c>
    </row>
    <row r="29060" spans="3:3">
      <c r="C29060" s="13">
        <f t="shared" ca="1" si="1238"/>
        <v>2005.4911758170565</v>
      </c>
    </row>
    <row r="29061" spans="3:3">
      <c r="C29061" s="13">
        <f t="shared" ca="1" si="1238"/>
        <v>1996.4977134591177</v>
      </c>
    </row>
    <row r="29062" spans="3:3">
      <c r="C29062" s="13">
        <f t="shared" ca="1" si="1238"/>
        <v>2003.2593612472383</v>
      </c>
    </row>
    <row r="29063" spans="3:3">
      <c r="C29063" s="13">
        <f t="shared" ca="1" si="1238"/>
        <v>2004.4922958955208</v>
      </c>
    </row>
    <row r="29064" spans="3:3">
      <c r="C29064" s="13">
        <f t="shared" ca="1" si="1238"/>
        <v>1999.5547558851558</v>
      </c>
    </row>
    <row r="29065" spans="3:3">
      <c r="C29065" s="13">
        <f t="shared" ca="1" si="1238"/>
        <v>1998.9143638616156</v>
      </c>
    </row>
    <row r="29066" spans="3:3">
      <c r="C29066" s="13">
        <f t="shared" ca="1" si="1238"/>
        <v>2010.8003267243726</v>
      </c>
    </row>
    <row r="29067" spans="3:3">
      <c r="C29067" s="13">
        <f t="shared" ca="1" si="1238"/>
        <v>2019.7322689416551</v>
      </c>
    </row>
    <row r="29068" spans="3:3">
      <c r="C29068" s="13">
        <f t="shared" ca="1" si="1238"/>
        <v>2014.6781829138074</v>
      </c>
    </row>
    <row r="29069" spans="3:3">
      <c r="C29069" s="13">
        <f t="shared" ca="1" si="1238"/>
        <v>1991.4925692256807</v>
      </c>
    </row>
    <row r="29070" spans="3:3">
      <c r="C29070" s="13">
        <f t="shared" ca="1" si="1238"/>
        <v>1999.9463605263356</v>
      </c>
    </row>
    <row r="29071" spans="3:3">
      <c r="C29071" s="13">
        <f t="shared" ca="1" si="1238"/>
        <v>1992.4131020666712</v>
      </c>
    </row>
    <row r="29072" spans="3:3">
      <c r="C29072" s="13">
        <f t="shared" ca="1" si="1238"/>
        <v>1991.784991388736</v>
      </c>
    </row>
    <row r="29073" spans="3:3">
      <c r="C29073" s="13">
        <f t="shared" ca="1" si="1238"/>
        <v>2015.2252309211608</v>
      </c>
    </row>
    <row r="29074" spans="3:3">
      <c r="C29074" s="13">
        <f t="shared" ca="1" si="1238"/>
        <v>2017.7235058457334</v>
      </c>
    </row>
    <row r="29075" spans="3:3">
      <c r="C29075" s="13">
        <f t="shared" ca="1" si="1238"/>
        <v>2003.8984909790456</v>
      </c>
    </row>
    <row r="29076" spans="3:3">
      <c r="C29076" s="13">
        <f t="shared" ca="1" si="1238"/>
        <v>2012.0330664707749</v>
      </c>
    </row>
    <row r="29077" spans="3:3">
      <c r="C29077" s="13">
        <f t="shared" ca="1" si="1238"/>
        <v>2006.6635977493727</v>
      </c>
    </row>
    <row r="29078" spans="3:3">
      <c r="C29078" s="13">
        <f t="shared" ca="1" si="1238"/>
        <v>1990.1531783603741</v>
      </c>
    </row>
    <row r="29079" spans="3:3">
      <c r="C29079" s="13">
        <f t="shared" ca="1" si="1238"/>
        <v>2014.068663516073</v>
      </c>
    </row>
    <row r="29080" spans="3:3">
      <c r="C29080" s="13">
        <f t="shared" ref="C29080:C29143" ca="1" si="1239">NORMINV(RAND(),$D$3,$G$3)</f>
        <v>2002.8188500253805</v>
      </c>
    </row>
    <row r="29081" spans="3:3">
      <c r="C29081" s="13">
        <f t="shared" ca="1" si="1239"/>
        <v>1984.2233895293925</v>
      </c>
    </row>
    <row r="29082" spans="3:3">
      <c r="C29082" s="13">
        <f t="shared" ca="1" si="1239"/>
        <v>2015.2240719604829</v>
      </c>
    </row>
    <row r="29083" spans="3:3">
      <c r="C29083" s="13">
        <f t="shared" ca="1" si="1239"/>
        <v>1990.6370736963017</v>
      </c>
    </row>
    <row r="29084" spans="3:3">
      <c r="C29084" s="13">
        <f t="shared" ca="1" si="1239"/>
        <v>1984.8516946998009</v>
      </c>
    </row>
    <row r="29085" spans="3:3">
      <c r="C29085" s="13">
        <f t="shared" ca="1" si="1239"/>
        <v>1980.9191156166828</v>
      </c>
    </row>
    <row r="29086" spans="3:3">
      <c r="C29086" s="13">
        <f t="shared" ca="1" si="1239"/>
        <v>1996.0044348408685</v>
      </c>
    </row>
    <row r="29087" spans="3:3">
      <c r="C29087" s="13">
        <f t="shared" ca="1" si="1239"/>
        <v>1997.6653418720578</v>
      </c>
    </row>
    <row r="29088" spans="3:3">
      <c r="C29088" s="13">
        <f t="shared" ca="1" si="1239"/>
        <v>1995.820968517055</v>
      </c>
    </row>
    <row r="29089" spans="3:3">
      <c r="C29089" s="13">
        <f t="shared" ca="1" si="1239"/>
        <v>2005.8004629285913</v>
      </c>
    </row>
    <row r="29090" spans="3:3">
      <c r="C29090" s="13">
        <f t="shared" ca="1" si="1239"/>
        <v>1985.2486202169382</v>
      </c>
    </row>
    <row r="29091" spans="3:3">
      <c r="C29091" s="13">
        <f t="shared" ca="1" si="1239"/>
        <v>1999.9841193527452</v>
      </c>
    </row>
    <row r="29092" spans="3:3">
      <c r="C29092" s="13">
        <f t="shared" ca="1" si="1239"/>
        <v>2000.0204343350977</v>
      </c>
    </row>
    <row r="29093" spans="3:3">
      <c r="C29093" s="13">
        <f t="shared" ca="1" si="1239"/>
        <v>1999.9655553719736</v>
      </c>
    </row>
    <row r="29094" spans="3:3">
      <c r="C29094" s="13">
        <f t="shared" ca="1" si="1239"/>
        <v>2000.3013462026645</v>
      </c>
    </row>
    <row r="29095" spans="3:3">
      <c r="C29095" s="13">
        <f t="shared" ca="1" si="1239"/>
        <v>1984.086108866079</v>
      </c>
    </row>
    <row r="29096" spans="3:3">
      <c r="C29096" s="13">
        <f t="shared" ca="1" si="1239"/>
        <v>1987.9473306101443</v>
      </c>
    </row>
    <row r="29097" spans="3:3">
      <c r="C29097" s="13">
        <f t="shared" ca="1" si="1239"/>
        <v>2024.9734025307916</v>
      </c>
    </row>
    <row r="29098" spans="3:3">
      <c r="C29098" s="13">
        <f t="shared" ca="1" si="1239"/>
        <v>2005.320884157989</v>
      </c>
    </row>
    <row r="29099" spans="3:3">
      <c r="C29099" s="13">
        <f t="shared" ca="1" si="1239"/>
        <v>1995.7062339954643</v>
      </c>
    </row>
    <row r="29100" spans="3:3">
      <c r="C29100" s="13">
        <f t="shared" ca="1" si="1239"/>
        <v>1996.9540650582364</v>
      </c>
    </row>
    <row r="29101" spans="3:3">
      <c r="C29101" s="13">
        <f t="shared" ca="1" si="1239"/>
        <v>2001.0450297336329</v>
      </c>
    </row>
    <row r="29102" spans="3:3">
      <c r="C29102" s="13">
        <f t="shared" ca="1" si="1239"/>
        <v>1990.4021695996553</v>
      </c>
    </row>
    <row r="29103" spans="3:3">
      <c r="C29103" s="13">
        <f t="shared" ca="1" si="1239"/>
        <v>2001.6394890914216</v>
      </c>
    </row>
    <row r="29104" spans="3:3">
      <c r="C29104" s="13">
        <f t="shared" ca="1" si="1239"/>
        <v>1988.5919371307077</v>
      </c>
    </row>
    <row r="29105" spans="3:3">
      <c r="C29105" s="13">
        <f t="shared" ca="1" si="1239"/>
        <v>2003.3288998268397</v>
      </c>
    </row>
    <row r="29106" spans="3:3">
      <c r="C29106" s="13">
        <f t="shared" ca="1" si="1239"/>
        <v>1988.1095739724503</v>
      </c>
    </row>
    <row r="29107" spans="3:3">
      <c r="C29107" s="13">
        <f t="shared" ca="1" si="1239"/>
        <v>2010.3384588084241</v>
      </c>
    </row>
    <row r="29108" spans="3:3">
      <c r="C29108" s="13">
        <f t="shared" ca="1" si="1239"/>
        <v>1990.6550597605753</v>
      </c>
    </row>
    <row r="29109" spans="3:3">
      <c r="C29109" s="13">
        <f t="shared" ca="1" si="1239"/>
        <v>2014.1043416507064</v>
      </c>
    </row>
    <row r="29110" spans="3:3">
      <c r="C29110" s="13">
        <f t="shared" ca="1" si="1239"/>
        <v>2003.2510692187534</v>
      </c>
    </row>
    <row r="29111" spans="3:3">
      <c r="C29111" s="13">
        <f t="shared" ca="1" si="1239"/>
        <v>2001.9796389346302</v>
      </c>
    </row>
    <row r="29112" spans="3:3">
      <c r="C29112" s="13">
        <f t="shared" ca="1" si="1239"/>
        <v>2007.6217963119504</v>
      </c>
    </row>
    <row r="29113" spans="3:3">
      <c r="C29113" s="13">
        <f t="shared" ca="1" si="1239"/>
        <v>1984.2276576367344</v>
      </c>
    </row>
    <row r="29114" spans="3:3">
      <c r="C29114" s="13">
        <f t="shared" ca="1" si="1239"/>
        <v>2001.0835247142031</v>
      </c>
    </row>
    <row r="29115" spans="3:3">
      <c r="C29115" s="13">
        <f t="shared" ca="1" si="1239"/>
        <v>2003.8433761712436</v>
      </c>
    </row>
    <row r="29116" spans="3:3">
      <c r="C29116" s="13">
        <f t="shared" ca="1" si="1239"/>
        <v>1997.0939155833889</v>
      </c>
    </row>
    <row r="29117" spans="3:3">
      <c r="C29117" s="13">
        <f t="shared" ca="1" si="1239"/>
        <v>2004.1474958768233</v>
      </c>
    </row>
    <row r="29118" spans="3:3">
      <c r="C29118" s="13">
        <f t="shared" ca="1" si="1239"/>
        <v>1994.3166872980237</v>
      </c>
    </row>
    <row r="29119" spans="3:3">
      <c r="C29119" s="13">
        <f t="shared" ca="1" si="1239"/>
        <v>2009.6921489014103</v>
      </c>
    </row>
    <row r="29120" spans="3:3">
      <c r="C29120" s="13">
        <f t="shared" ca="1" si="1239"/>
        <v>2000.4932143981275</v>
      </c>
    </row>
    <row r="29121" spans="3:3">
      <c r="C29121" s="13">
        <f t="shared" ca="1" si="1239"/>
        <v>1989.5264823358461</v>
      </c>
    </row>
    <row r="29122" spans="3:3">
      <c r="C29122" s="13">
        <f t="shared" ca="1" si="1239"/>
        <v>2017.5018335487543</v>
      </c>
    </row>
    <row r="29123" spans="3:3">
      <c r="C29123" s="13">
        <f t="shared" ca="1" si="1239"/>
        <v>1996.6485270366693</v>
      </c>
    </row>
    <row r="29124" spans="3:3">
      <c r="C29124" s="13">
        <f t="shared" ca="1" si="1239"/>
        <v>2007.7395156361999</v>
      </c>
    </row>
    <row r="29125" spans="3:3">
      <c r="C29125" s="13">
        <f t="shared" ca="1" si="1239"/>
        <v>2008.136269337092</v>
      </c>
    </row>
    <row r="29126" spans="3:3">
      <c r="C29126" s="13">
        <f t="shared" ca="1" si="1239"/>
        <v>2006.1723479870334</v>
      </c>
    </row>
    <row r="29127" spans="3:3">
      <c r="C29127" s="13">
        <f t="shared" ca="1" si="1239"/>
        <v>2007.7782315801776</v>
      </c>
    </row>
    <row r="29128" spans="3:3">
      <c r="C29128" s="13">
        <f t="shared" ca="1" si="1239"/>
        <v>2002.7691714044363</v>
      </c>
    </row>
    <row r="29129" spans="3:3">
      <c r="C29129" s="13">
        <f t="shared" ca="1" si="1239"/>
        <v>2004.7754931754853</v>
      </c>
    </row>
    <row r="29130" spans="3:3">
      <c r="C29130" s="13">
        <f t="shared" ca="1" si="1239"/>
        <v>2005.2189844808702</v>
      </c>
    </row>
    <row r="29131" spans="3:3">
      <c r="C29131" s="13">
        <f t="shared" ca="1" si="1239"/>
        <v>1993.224422045899</v>
      </c>
    </row>
    <row r="29132" spans="3:3">
      <c r="C29132" s="13">
        <f t="shared" ca="1" si="1239"/>
        <v>1994.4333549179396</v>
      </c>
    </row>
    <row r="29133" spans="3:3">
      <c r="C29133" s="13">
        <f t="shared" ca="1" si="1239"/>
        <v>2020.2784006331708</v>
      </c>
    </row>
    <row r="29134" spans="3:3">
      <c r="C29134" s="13">
        <f t="shared" ca="1" si="1239"/>
        <v>2000.2793192843465</v>
      </c>
    </row>
    <row r="29135" spans="3:3">
      <c r="C29135" s="13">
        <f t="shared" ca="1" si="1239"/>
        <v>2014.114977218884</v>
      </c>
    </row>
    <row r="29136" spans="3:3">
      <c r="C29136" s="13">
        <f t="shared" ca="1" si="1239"/>
        <v>1990.5126093328763</v>
      </c>
    </row>
    <row r="29137" spans="3:3">
      <c r="C29137" s="13">
        <f t="shared" ca="1" si="1239"/>
        <v>1993.107828639224</v>
      </c>
    </row>
    <row r="29138" spans="3:3">
      <c r="C29138" s="13">
        <f t="shared" ca="1" si="1239"/>
        <v>1992.1187879877093</v>
      </c>
    </row>
    <row r="29139" spans="3:3">
      <c r="C29139" s="13">
        <f t="shared" ca="1" si="1239"/>
        <v>2001.4944972261578</v>
      </c>
    </row>
    <row r="29140" spans="3:3">
      <c r="C29140" s="13">
        <f t="shared" ca="1" si="1239"/>
        <v>1998.4749789983509</v>
      </c>
    </row>
    <row r="29141" spans="3:3">
      <c r="C29141" s="13">
        <f t="shared" ca="1" si="1239"/>
        <v>1998.1169384839136</v>
      </c>
    </row>
    <row r="29142" spans="3:3">
      <c r="C29142" s="13">
        <f t="shared" ca="1" si="1239"/>
        <v>2011.3009342835969</v>
      </c>
    </row>
    <row r="29143" spans="3:3">
      <c r="C29143" s="13">
        <f t="shared" ca="1" si="1239"/>
        <v>2002.4344682473047</v>
      </c>
    </row>
    <row r="29144" spans="3:3">
      <c r="C29144" s="13">
        <f t="shared" ref="C29144:C29207" ca="1" si="1240">NORMINV(RAND(),$D$3,$G$3)</f>
        <v>1987.5785746175627</v>
      </c>
    </row>
    <row r="29145" spans="3:3">
      <c r="C29145" s="13">
        <f t="shared" ca="1" si="1240"/>
        <v>2013.6496250039456</v>
      </c>
    </row>
    <row r="29146" spans="3:3">
      <c r="C29146" s="13">
        <f t="shared" ca="1" si="1240"/>
        <v>2009.9881370522419</v>
      </c>
    </row>
    <row r="29147" spans="3:3">
      <c r="C29147" s="13">
        <f t="shared" ca="1" si="1240"/>
        <v>1989.4640342903622</v>
      </c>
    </row>
    <row r="29148" spans="3:3">
      <c r="C29148" s="13">
        <f t="shared" ca="1" si="1240"/>
        <v>1983.0385636004876</v>
      </c>
    </row>
    <row r="29149" spans="3:3">
      <c r="C29149" s="13">
        <f t="shared" ca="1" si="1240"/>
        <v>1999.1673880051283</v>
      </c>
    </row>
    <row r="29150" spans="3:3">
      <c r="C29150" s="13">
        <f t="shared" ca="1" si="1240"/>
        <v>1996.8597952329919</v>
      </c>
    </row>
    <row r="29151" spans="3:3">
      <c r="C29151" s="13">
        <f t="shared" ca="1" si="1240"/>
        <v>2008.8699696090741</v>
      </c>
    </row>
    <row r="29152" spans="3:3">
      <c r="C29152" s="13">
        <f t="shared" ca="1" si="1240"/>
        <v>2010.8078588589588</v>
      </c>
    </row>
    <row r="29153" spans="3:3">
      <c r="C29153" s="13">
        <f t="shared" ca="1" si="1240"/>
        <v>2005.0140140107283</v>
      </c>
    </row>
    <row r="29154" spans="3:3">
      <c r="C29154" s="13">
        <f t="shared" ca="1" si="1240"/>
        <v>2010.3712109066448</v>
      </c>
    </row>
    <row r="29155" spans="3:3">
      <c r="C29155" s="13">
        <f t="shared" ca="1" si="1240"/>
        <v>1992.0946774956262</v>
      </c>
    </row>
    <row r="29156" spans="3:3">
      <c r="C29156" s="13">
        <f t="shared" ca="1" si="1240"/>
        <v>1987.2294915724517</v>
      </c>
    </row>
    <row r="29157" spans="3:3">
      <c r="C29157" s="13">
        <f t="shared" ca="1" si="1240"/>
        <v>1995.3110149831743</v>
      </c>
    </row>
    <row r="29158" spans="3:3">
      <c r="C29158" s="13">
        <f t="shared" ca="1" si="1240"/>
        <v>1974.9223521820147</v>
      </c>
    </row>
    <row r="29159" spans="3:3">
      <c r="C29159" s="13">
        <f t="shared" ca="1" si="1240"/>
        <v>1984.3541939082309</v>
      </c>
    </row>
    <row r="29160" spans="3:3">
      <c r="C29160" s="13">
        <f t="shared" ca="1" si="1240"/>
        <v>2013.8074502343288</v>
      </c>
    </row>
    <row r="29161" spans="3:3">
      <c r="C29161" s="13">
        <f t="shared" ca="1" si="1240"/>
        <v>1971.3198960288971</v>
      </c>
    </row>
    <row r="29162" spans="3:3">
      <c r="C29162" s="13">
        <f t="shared" ca="1" si="1240"/>
        <v>2012.6608154647602</v>
      </c>
    </row>
    <row r="29163" spans="3:3">
      <c r="C29163" s="13">
        <f t="shared" ca="1" si="1240"/>
        <v>2000.1189771072131</v>
      </c>
    </row>
    <row r="29164" spans="3:3">
      <c r="C29164" s="13">
        <f t="shared" ca="1" si="1240"/>
        <v>2000.7499753909653</v>
      </c>
    </row>
    <row r="29165" spans="3:3">
      <c r="C29165" s="13">
        <f t="shared" ca="1" si="1240"/>
        <v>1991.2657583787852</v>
      </c>
    </row>
    <row r="29166" spans="3:3">
      <c r="C29166" s="13">
        <f t="shared" ca="1" si="1240"/>
        <v>2002.4298567027449</v>
      </c>
    </row>
    <row r="29167" spans="3:3">
      <c r="C29167" s="13">
        <f t="shared" ca="1" si="1240"/>
        <v>2009.6581153761979</v>
      </c>
    </row>
    <row r="29168" spans="3:3">
      <c r="C29168" s="13">
        <f t="shared" ca="1" si="1240"/>
        <v>1996.2420156962417</v>
      </c>
    </row>
    <row r="29169" spans="3:3">
      <c r="C29169" s="13">
        <f t="shared" ca="1" si="1240"/>
        <v>1976.0977411709009</v>
      </c>
    </row>
    <row r="29170" spans="3:3">
      <c r="C29170" s="13">
        <f t="shared" ca="1" si="1240"/>
        <v>1998.8768470516902</v>
      </c>
    </row>
    <row r="29171" spans="3:3">
      <c r="C29171" s="13">
        <f t="shared" ca="1" si="1240"/>
        <v>2009.6660853298397</v>
      </c>
    </row>
    <row r="29172" spans="3:3">
      <c r="C29172" s="13">
        <f t="shared" ca="1" si="1240"/>
        <v>2005.8532704501629</v>
      </c>
    </row>
    <row r="29173" spans="3:3">
      <c r="C29173" s="13">
        <f t="shared" ca="1" si="1240"/>
        <v>2002.9402320700187</v>
      </c>
    </row>
    <row r="29174" spans="3:3">
      <c r="C29174" s="13">
        <f t="shared" ca="1" si="1240"/>
        <v>1993.8645530961026</v>
      </c>
    </row>
    <row r="29175" spans="3:3">
      <c r="C29175" s="13">
        <f t="shared" ca="1" si="1240"/>
        <v>1986.4346249861665</v>
      </c>
    </row>
    <row r="29176" spans="3:3">
      <c r="C29176" s="13">
        <f t="shared" ca="1" si="1240"/>
        <v>2000.6605740825705</v>
      </c>
    </row>
    <row r="29177" spans="3:3">
      <c r="C29177" s="13">
        <f t="shared" ca="1" si="1240"/>
        <v>2009.0989199950636</v>
      </c>
    </row>
    <row r="29178" spans="3:3">
      <c r="C29178" s="13">
        <f t="shared" ca="1" si="1240"/>
        <v>1982.5699157853524</v>
      </c>
    </row>
    <row r="29179" spans="3:3">
      <c r="C29179" s="13">
        <f t="shared" ca="1" si="1240"/>
        <v>1995.9765684502524</v>
      </c>
    </row>
    <row r="29180" spans="3:3">
      <c r="C29180" s="13">
        <f t="shared" ca="1" si="1240"/>
        <v>1982.102757407896</v>
      </c>
    </row>
    <row r="29181" spans="3:3">
      <c r="C29181" s="13">
        <f t="shared" ca="1" si="1240"/>
        <v>2009.4778961951279</v>
      </c>
    </row>
    <row r="29182" spans="3:3">
      <c r="C29182" s="13">
        <f t="shared" ca="1" si="1240"/>
        <v>2003.4493706170792</v>
      </c>
    </row>
    <row r="29183" spans="3:3">
      <c r="C29183" s="13">
        <f t="shared" ca="1" si="1240"/>
        <v>1984.7869043813889</v>
      </c>
    </row>
    <row r="29184" spans="3:3">
      <c r="C29184" s="13">
        <f t="shared" ca="1" si="1240"/>
        <v>1985.0078589267844</v>
      </c>
    </row>
    <row r="29185" spans="3:3">
      <c r="C29185" s="13">
        <f t="shared" ca="1" si="1240"/>
        <v>2000.9076334309125</v>
      </c>
    </row>
    <row r="29186" spans="3:3">
      <c r="C29186" s="13">
        <f t="shared" ca="1" si="1240"/>
        <v>1995.2154544645998</v>
      </c>
    </row>
    <row r="29187" spans="3:3">
      <c r="C29187" s="13">
        <f t="shared" ca="1" si="1240"/>
        <v>1975.5543515921427</v>
      </c>
    </row>
    <row r="29188" spans="3:3">
      <c r="C29188" s="13">
        <f t="shared" ca="1" si="1240"/>
        <v>1999.193363095017</v>
      </c>
    </row>
    <row r="29189" spans="3:3">
      <c r="C29189" s="13">
        <f t="shared" ca="1" si="1240"/>
        <v>1993.8826167426409</v>
      </c>
    </row>
    <row r="29190" spans="3:3">
      <c r="C29190" s="13">
        <f t="shared" ca="1" si="1240"/>
        <v>1986.8272475779777</v>
      </c>
    </row>
    <row r="29191" spans="3:3">
      <c r="C29191" s="13">
        <f t="shared" ca="1" si="1240"/>
        <v>1992.0768218976982</v>
      </c>
    </row>
    <row r="29192" spans="3:3">
      <c r="C29192" s="13">
        <f t="shared" ca="1" si="1240"/>
        <v>2000.7374297931908</v>
      </c>
    </row>
    <row r="29193" spans="3:3">
      <c r="C29193" s="13">
        <f t="shared" ca="1" si="1240"/>
        <v>1999.6962597148352</v>
      </c>
    </row>
    <row r="29194" spans="3:3">
      <c r="C29194" s="13">
        <f t="shared" ca="1" si="1240"/>
        <v>1996.9364557465433</v>
      </c>
    </row>
    <row r="29195" spans="3:3">
      <c r="C29195" s="13">
        <f t="shared" ca="1" si="1240"/>
        <v>1997.6389847575444</v>
      </c>
    </row>
    <row r="29196" spans="3:3">
      <c r="C29196" s="13">
        <f t="shared" ca="1" si="1240"/>
        <v>1980.6939065023641</v>
      </c>
    </row>
    <row r="29197" spans="3:3">
      <c r="C29197" s="13">
        <f t="shared" ca="1" si="1240"/>
        <v>1983.9345975936646</v>
      </c>
    </row>
    <row r="29198" spans="3:3">
      <c r="C29198" s="13">
        <f t="shared" ca="1" si="1240"/>
        <v>2007.5909044720702</v>
      </c>
    </row>
    <row r="29199" spans="3:3">
      <c r="C29199" s="13">
        <f t="shared" ca="1" si="1240"/>
        <v>2015.9181663130225</v>
      </c>
    </row>
    <row r="29200" spans="3:3">
      <c r="C29200" s="13">
        <f t="shared" ca="1" si="1240"/>
        <v>2024.1133359454632</v>
      </c>
    </row>
    <row r="29201" spans="3:3">
      <c r="C29201" s="13">
        <f t="shared" ca="1" si="1240"/>
        <v>1991.1725926253121</v>
      </c>
    </row>
    <row r="29202" spans="3:3">
      <c r="C29202" s="13">
        <f t="shared" ca="1" si="1240"/>
        <v>1984.7944505321925</v>
      </c>
    </row>
    <row r="29203" spans="3:3">
      <c r="C29203" s="13">
        <f t="shared" ca="1" si="1240"/>
        <v>2015.7468414475034</v>
      </c>
    </row>
    <row r="29204" spans="3:3">
      <c r="C29204" s="13">
        <f t="shared" ca="1" si="1240"/>
        <v>2016.6120384228279</v>
      </c>
    </row>
    <row r="29205" spans="3:3">
      <c r="C29205" s="13">
        <f t="shared" ca="1" si="1240"/>
        <v>2017.9936817277919</v>
      </c>
    </row>
    <row r="29206" spans="3:3">
      <c r="C29206" s="13">
        <f t="shared" ca="1" si="1240"/>
        <v>2021.2111213382918</v>
      </c>
    </row>
    <row r="29207" spans="3:3">
      <c r="C29207" s="13">
        <f t="shared" ca="1" si="1240"/>
        <v>1984.4701444376217</v>
      </c>
    </row>
    <row r="29208" spans="3:3">
      <c r="C29208" s="13">
        <f t="shared" ref="C29208:C29271" ca="1" si="1241">NORMINV(RAND(),$D$3,$G$3)</f>
        <v>1999.8608108790088</v>
      </c>
    </row>
    <row r="29209" spans="3:3">
      <c r="C29209" s="13">
        <f t="shared" ca="1" si="1241"/>
        <v>1981.1404798144879</v>
      </c>
    </row>
    <row r="29210" spans="3:3">
      <c r="C29210" s="13">
        <f t="shared" ca="1" si="1241"/>
        <v>1975.6255764060008</v>
      </c>
    </row>
    <row r="29211" spans="3:3">
      <c r="C29211" s="13">
        <f t="shared" ca="1" si="1241"/>
        <v>1985.5826999496171</v>
      </c>
    </row>
    <row r="29212" spans="3:3">
      <c r="C29212" s="13">
        <f t="shared" ca="1" si="1241"/>
        <v>1997.2629960395566</v>
      </c>
    </row>
    <row r="29213" spans="3:3">
      <c r="C29213" s="13">
        <f t="shared" ca="1" si="1241"/>
        <v>2019.8410380944902</v>
      </c>
    </row>
    <row r="29214" spans="3:3">
      <c r="C29214" s="13">
        <f t="shared" ca="1" si="1241"/>
        <v>2001.8341656893172</v>
      </c>
    </row>
    <row r="29215" spans="3:3">
      <c r="C29215" s="13">
        <f t="shared" ca="1" si="1241"/>
        <v>2009.5748789707657</v>
      </c>
    </row>
    <row r="29216" spans="3:3">
      <c r="C29216" s="13">
        <f t="shared" ca="1" si="1241"/>
        <v>1989.1015791273655</v>
      </c>
    </row>
    <row r="29217" spans="3:3">
      <c r="C29217" s="13">
        <f t="shared" ca="1" si="1241"/>
        <v>2015.1274436082833</v>
      </c>
    </row>
    <row r="29218" spans="3:3">
      <c r="C29218" s="13">
        <f t="shared" ca="1" si="1241"/>
        <v>2010.7165104030446</v>
      </c>
    </row>
    <row r="29219" spans="3:3">
      <c r="C29219" s="13">
        <f t="shared" ca="1" si="1241"/>
        <v>1985.7706244261637</v>
      </c>
    </row>
    <row r="29220" spans="3:3">
      <c r="C29220" s="13">
        <f t="shared" ca="1" si="1241"/>
        <v>2006.3705617468624</v>
      </c>
    </row>
    <row r="29221" spans="3:3">
      <c r="C29221" s="13">
        <f t="shared" ca="1" si="1241"/>
        <v>2001.9329007342019</v>
      </c>
    </row>
    <row r="29222" spans="3:3">
      <c r="C29222" s="13">
        <f t="shared" ca="1" si="1241"/>
        <v>1989.1059847341382</v>
      </c>
    </row>
    <row r="29223" spans="3:3">
      <c r="C29223" s="13">
        <f t="shared" ca="1" si="1241"/>
        <v>2016.7435641076092</v>
      </c>
    </row>
    <row r="29224" spans="3:3">
      <c r="C29224" s="13">
        <f t="shared" ca="1" si="1241"/>
        <v>2009.9994932408422</v>
      </c>
    </row>
    <row r="29225" spans="3:3">
      <c r="C29225" s="13">
        <f t="shared" ca="1" si="1241"/>
        <v>2005.0924001754991</v>
      </c>
    </row>
    <row r="29226" spans="3:3">
      <c r="C29226" s="13">
        <f t="shared" ca="1" si="1241"/>
        <v>2008.7944139014523</v>
      </c>
    </row>
    <row r="29227" spans="3:3">
      <c r="C29227" s="13">
        <f t="shared" ca="1" si="1241"/>
        <v>2013.798589694343</v>
      </c>
    </row>
    <row r="29228" spans="3:3">
      <c r="C29228" s="13">
        <f t="shared" ca="1" si="1241"/>
        <v>2007.6846065472146</v>
      </c>
    </row>
    <row r="29229" spans="3:3">
      <c r="C29229" s="13">
        <f t="shared" ca="1" si="1241"/>
        <v>2001.1066184275348</v>
      </c>
    </row>
    <row r="29230" spans="3:3">
      <c r="C29230" s="13">
        <f t="shared" ca="1" si="1241"/>
        <v>1982.5666852290744</v>
      </c>
    </row>
    <row r="29231" spans="3:3">
      <c r="C29231" s="13">
        <f t="shared" ca="1" si="1241"/>
        <v>1998.8166203986007</v>
      </c>
    </row>
    <row r="29232" spans="3:3">
      <c r="C29232" s="13">
        <f t="shared" ca="1" si="1241"/>
        <v>1988.3237911793365</v>
      </c>
    </row>
    <row r="29233" spans="3:3">
      <c r="C29233" s="13">
        <f t="shared" ca="1" si="1241"/>
        <v>1994.1512292819675</v>
      </c>
    </row>
    <row r="29234" spans="3:3">
      <c r="C29234" s="13">
        <f t="shared" ca="1" si="1241"/>
        <v>2003.0983355008777</v>
      </c>
    </row>
    <row r="29235" spans="3:3">
      <c r="C29235" s="13">
        <f t="shared" ca="1" si="1241"/>
        <v>1982.0517333080325</v>
      </c>
    </row>
    <row r="29236" spans="3:3">
      <c r="C29236" s="13">
        <f t="shared" ca="1" si="1241"/>
        <v>1998.6234880613579</v>
      </c>
    </row>
    <row r="29237" spans="3:3">
      <c r="C29237" s="13">
        <f t="shared" ca="1" si="1241"/>
        <v>2020.8151175260718</v>
      </c>
    </row>
    <row r="29238" spans="3:3">
      <c r="C29238" s="13">
        <f t="shared" ca="1" si="1241"/>
        <v>2002.5995241254907</v>
      </c>
    </row>
    <row r="29239" spans="3:3">
      <c r="C29239" s="13">
        <f t="shared" ca="1" si="1241"/>
        <v>1987.5751353608155</v>
      </c>
    </row>
    <row r="29240" spans="3:3">
      <c r="C29240" s="13">
        <f t="shared" ca="1" si="1241"/>
        <v>1981.1194059393706</v>
      </c>
    </row>
    <row r="29241" spans="3:3">
      <c r="C29241" s="13">
        <f t="shared" ca="1" si="1241"/>
        <v>2003.2945788856873</v>
      </c>
    </row>
    <row r="29242" spans="3:3">
      <c r="C29242" s="13">
        <f t="shared" ca="1" si="1241"/>
        <v>1991.5164542065174</v>
      </c>
    </row>
    <row r="29243" spans="3:3">
      <c r="C29243" s="13">
        <f t="shared" ca="1" si="1241"/>
        <v>1991.4241193928028</v>
      </c>
    </row>
    <row r="29244" spans="3:3">
      <c r="C29244" s="13">
        <f t="shared" ca="1" si="1241"/>
        <v>1995.1293012215217</v>
      </c>
    </row>
    <row r="29245" spans="3:3">
      <c r="C29245" s="13">
        <f t="shared" ca="1" si="1241"/>
        <v>2004.9429177422744</v>
      </c>
    </row>
    <row r="29246" spans="3:3">
      <c r="C29246" s="13">
        <f t="shared" ca="1" si="1241"/>
        <v>1994.6213448260314</v>
      </c>
    </row>
    <row r="29247" spans="3:3">
      <c r="C29247" s="13">
        <f t="shared" ca="1" si="1241"/>
        <v>2003.3871321070185</v>
      </c>
    </row>
    <row r="29248" spans="3:3">
      <c r="C29248" s="13">
        <f t="shared" ca="1" si="1241"/>
        <v>2000.2614868382443</v>
      </c>
    </row>
    <row r="29249" spans="3:3">
      <c r="C29249" s="13">
        <f t="shared" ca="1" si="1241"/>
        <v>2019.6051237149591</v>
      </c>
    </row>
    <row r="29250" spans="3:3">
      <c r="C29250" s="13">
        <f t="shared" ca="1" si="1241"/>
        <v>2023.4837396037969</v>
      </c>
    </row>
    <row r="29251" spans="3:3">
      <c r="C29251" s="13">
        <f t="shared" ca="1" si="1241"/>
        <v>2014.609871379959</v>
      </c>
    </row>
    <row r="29252" spans="3:3">
      <c r="C29252" s="13">
        <f t="shared" ca="1" si="1241"/>
        <v>2013.0656865004748</v>
      </c>
    </row>
    <row r="29253" spans="3:3">
      <c r="C29253" s="13">
        <f t="shared" ca="1" si="1241"/>
        <v>1990.4353071371038</v>
      </c>
    </row>
    <row r="29254" spans="3:3">
      <c r="C29254" s="13">
        <f t="shared" ca="1" si="1241"/>
        <v>1984.961451599642</v>
      </c>
    </row>
    <row r="29255" spans="3:3">
      <c r="C29255" s="13">
        <f t="shared" ca="1" si="1241"/>
        <v>2021.2348549905234</v>
      </c>
    </row>
    <row r="29256" spans="3:3">
      <c r="C29256" s="13">
        <f t="shared" ca="1" si="1241"/>
        <v>1995.3431820680019</v>
      </c>
    </row>
    <row r="29257" spans="3:3">
      <c r="C29257" s="13">
        <f t="shared" ca="1" si="1241"/>
        <v>2015.7694699308613</v>
      </c>
    </row>
    <row r="29258" spans="3:3">
      <c r="C29258" s="13">
        <f t="shared" ca="1" si="1241"/>
        <v>1990.1486864472406</v>
      </c>
    </row>
    <row r="29259" spans="3:3">
      <c r="C29259" s="13">
        <f t="shared" ca="1" si="1241"/>
        <v>1997.6655110492379</v>
      </c>
    </row>
    <row r="29260" spans="3:3">
      <c r="C29260" s="13">
        <f t="shared" ca="1" si="1241"/>
        <v>1997.5537488791326</v>
      </c>
    </row>
    <row r="29261" spans="3:3">
      <c r="C29261" s="13">
        <f t="shared" ca="1" si="1241"/>
        <v>2006.2059432101764</v>
      </c>
    </row>
    <row r="29262" spans="3:3">
      <c r="C29262" s="13">
        <f t="shared" ca="1" si="1241"/>
        <v>2003.3376935010006</v>
      </c>
    </row>
    <row r="29263" spans="3:3">
      <c r="C29263" s="13">
        <f t="shared" ca="1" si="1241"/>
        <v>1995.1235361321558</v>
      </c>
    </row>
    <row r="29264" spans="3:3">
      <c r="C29264" s="13">
        <f t="shared" ca="1" si="1241"/>
        <v>1987.2040378418774</v>
      </c>
    </row>
    <row r="29265" spans="3:3">
      <c r="C29265" s="13">
        <f t="shared" ca="1" si="1241"/>
        <v>2006.0387835066774</v>
      </c>
    </row>
    <row r="29266" spans="3:3">
      <c r="C29266" s="13">
        <f t="shared" ca="1" si="1241"/>
        <v>2011.6647145825839</v>
      </c>
    </row>
    <row r="29267" spans="3:3">
      <c r="C29267" s="13">
        <f t="shared" ca="1" si="1241"/>
        <v>1972.8398650139852</v>
      </c>
    </row>
    <row r="29268" spans="3:3">
      <c r="C29268" s="13">
        <f t="shared" ca="1" si="1241"/>
        <v>1985.651281019771</v>
      </c>
    </row>
    <row r="29269" spans="3:3">
      <c r="C29269" s="13">
        <f t="shared" ca="1" si="1241"/>
        <v>2010.8119320530752</v>
      </c>
    </row>
    <row r="29270" spans="3:3">
      <c r="C29270" s="13">
        <f t="shared" ca="1" si="1241"/>
        <v>1995.7288171377788</v>
      </c>
    </row>
    <row r="29271" spans="3:3">
      <c r="C29271" s="13">
        <f t="shared" ca="1" si="1241"/>
        <v>1995.3443748276879</v>
      </c>
    </row>
    <row r="29272" spans="3:3">
      <c r="C29272" s="13">
        <f t="shared" ref="C29272:C29335" ca="1" si="1242">NORMINV(RAND(),$D$3,$G$3)</f>
        <v>2009.3376861407328</v>
      </c>
    </row>
    <row r="29273" spans="3:3">
      <c r="C29273" s="13">
        <f t="shared" ca="1" si="1242"/>
        <v>1992.3638520696679</v>
      </c>
    </row>
    <row r="29274" spans="3:3">
      <c r="C29274" s="13">
        <f t="shared" ca="1" si="1242"/>
        <v>2004.1207570303659</v>
      </c>
    </row>
    <row r="29275" spans="3:3">
      <c r="C29275" s="13">
        <f t="shared" ca="1" si="1242"/>
        <v>2010.7011963701414</v>
      </c>
    </row>
    <row r="29276" spans="3:3">
      <c r="C29276" s="13">
        <f t="shared" ca="1" si="1242"/>
        <v>1991.7106634904333</v>
      </c>
    </row>
    <row r="29277" spans="3:3">
      <c r="C29277" s="13">
        <f t="shared" ca="1" si="1242"/>
        <v>2003.7159630649926</v>
      </c>
    </row>
    <row r="29278" spans="3:3">
      <c r="C29278" s="13">
        <f t="shared" ca="1" si="1242"/>
        <v>2003.2314918336644</v>
      </c>
    </row>
    <row r="29279" spans="3:3">
      <c r="C29279" s="13">
        <f t="shared" ca="1" si="1242"/>
        <v>2011.526513781426</v>
      </c>
    </row>
    <row r="29280" spans="3:3">
      <c r="C29280" s="13">
        <f t="shared" ca="1" si="1242"/>
        <v>1984.6603308952067</v>
      </c>
    </row>
    <row r="29281" spans="3:3">
      <c r="C29281" s="13">
        <f t="shared" ca="1" si="1242"/>
        <v>2007.1352121020234</v>
      </c>
    </row>
    <row r="29282" spans="3:3">
      <c r="C29282" s="13">
        <f t="shared" ca="1" si="1242"/>
        <v>2017.4145868404205</v>
      </c>
    </row>
    <row r="29283" spans="3:3">
      <c r="C29283" s="13">
        <f t="shared" ca="1" si="1242"/>
        <v>1997.9597450312915</v>
      </c>
    </row>
    <row r="29284" spans="3:3">
      <c r="C29284" s="13">
        <f t="shared" ca="1" si="1242"/>
        <v>2014.1157357872398</v>
      </c>
    </row>
    <row r="29285" spans="3:3">
      <c r="C29285" s="13">
        <f t="shared" ca="1" si="1242"/>
        <v>1984.9418052489877</v>
      </c>
    </row>
    <row r="29286" spans="3:3">
      <c r="C29286" s="13">
        <f t="shared" ca="1" si="1242"/>
        <v>2019.5691187309919</v>
      </c>
    </row>
    <row r="29287" spans="3:3">
      <c r="C29287" s="13">
        <f t="shared" ca="1" si="1242"/>
        <v>2000.2105938064133</v>
      </c>
    </row>
    <row r="29288" spans="3:3">
      <c r="C29288" s="13">
        <f t="shared" ca="1" si="1242"/>
        <v>1998.9990573061084</v>
      </c>
    </row>
    <row r="29289" spans="3:3">
      <c r="C29289" s="13">
        <f t="shared" ca="1" si="1242"/>
        <v>1977.2740665903098</v>
      </c>
    </row>
    <row r="29290" spans="3:3">
      <c r="C29290" s="13">
        <f t="shared" ca="1" si="1242"/>
        <v>1993.1388803908778</v>
      </c>
    </row>
    <row r="29291" spans="3:3">
      <c r="C29291" s="13">
        <f t="shared" ca="1" si="1242"/>
        <v>2004.9493964645922</v>
      </c>
    </row>
    <row r="29292" spans="3:3">
      <c r="C29292" s="13">
        <f t="shared" ca="1" si="1242"/>
        <v>2004.1350278151574</v>
      </c>
    </row>
    <row r="29293" spans="3:3">
      <c r="C29293" s="13">
        <f t="shared" ca="1" si="1242"/>
        <v>2004.0725256367384</v>
      </c>
    </row>
    <row r="29294" spans="3:3">
      <c r="C29294" s="13">
        <f t="shared" ca="1" si="1242"/>
        <v>2007.872075424986</v>
      </c>
    </row>
    <row r="29295" spans="3:3">
      <c r="C29295" s="13">
        <f t="shared" ca="1" si="1242"/>
        <v>1999.6444099997277</v>
      </c>
    </row>
    <row r="29296" spans="3:3">
      <c r="C29296" s="13">
        <f t="shared" ca="1" si="1242"/>
        <v>2004.7490572802135</v>
      </c>
    </row>
    <row r="29297" spans="3:3">
      <c r="C29297" s="13">
        <f t="shared" ca="1" si="1242"/>
        <v>1991.7765836256406</v>
      </c>
    </row>
    <row r="29298" spans="3:3">
      <c r="C29298" s="13">
        <f t="shared" ca="1" si="1242"/>
        <v>1989.4348480796846</v>
      </c>
    </row>
    <row r="29299" spans="3:3">
      <c r="C29299" s="13">
        <f t="shared" ca="1" si="1242"/>
        <v>1988.1180334562425</v>
      </c>
    </row>
    <row r="29300" spans="3:3">
      <c r="C29300" s="13">
        <f t="shared" ca="1" si="1242"/>
        <v>2019.6940189649479</v>
      </c>
    </row>
    <row r="29301" spans="3:3">
      <c r="C29301" s="13">
        <f t="shared" ca="1" si="1242"/>
        <v>1985.4890327346789</v>
      </c>
    </row>
    <row r="29302" spans="3:3">
      <c r="C29302" s="13">
        <f t="shared" ca="1" si="1242"/>
        <v>1983.2447646009621</v>
      </c>
    </row>
    <row r="29303" spans="3:3">
      <c r="C29303" s="13">
        <f t="shared" ca="1" si="1242"/>
        <v>2011.7272318281457</v>
      </c>
    </row>
    <row r="29304" spans="3:3">
      <c r="C29304" s="13">
        <f t="shared" ca="1" si="1242"/>
        <v>1998.2719661982717</v>
      </c>
    </row>
    <row r="29305" spans="3:3">
      <c r="C29305" s="13">
        <f t="shared" ca="1" si="1242"/>
        <v>1992.7326363109137</v>
      </c>
    </row>
    <row r="29306" spans="3:3">
      <c r="C29306" s="13">
        <f t="shared" ca="1" si="1242"/>
        <v>2009.0304631286745</v>
      </c>
    </row>
    <row r="29307" spans="3:3">
      <c r="C29307" s="13">
        <f t="shared" ca="1" si="1242"/>
        <v>1984.7979934413124</v>
      </c>
    </row>
    <row r="29308" spans="3:3">
      <c r="C29308" s="13">
        <f t="shared" ca="1" si="1242"/>
        <v>1998.4422370583025</v>
      </c>
    </row>
    <row r="29309" spans="3:3">
      <c r="C29309" s="13">
        <f t="shared" ca="1" si="1242"/>
        <v>2007.8837099541543</v>
      </c>
    </row>
    <row r="29310" spans="3:3">
      <c r="C29310" s="13">
        <f t="shared" ca="1" si="1242"/>
        <v>1978.1113818090128</v>
      </c>
    </row>
    <row r="29311" spans="3:3">
      <c r="C29311" s="13">
        <f t="shared" ca="1" si="1242"/>
        <v>2016.8087499598519</v>
      </c>
    </row>
    <row r="29312" spans="3:3">
      <c r="C29312" s="13">
        <f t="shared" ca="1" si="1242"/>
        <v>2001.942690651349</v>
      </c>
    </row>
    <row r="29313" spans="3:3">
      <c r="C29313" s="13">
        <f t="shared" ca="1" si="1242"/>
        <v>1992.7483475549889</v>
      </c>
    </row>
    <row r="29314" spans="3:3">
      <c r="C29314" s="13">
        <f t="shared" ca="1" si="1242"/>
        <v>1994.1531388521316</v>
      </c>
    </row>
    <row r="29315" spans="3:3">
      <c r="C29315" s="13">
        <f t="shared" ca="1" si="1242"/>
        <v>1997.3444315392558</v>
      </c>
    </row>
    <row r="29316" spans="3:3">
      <c r="C29316" s="13">
        <f t="shared" ca="1" si="1242"/>
        <v>1995.7904591214233</v>
      </c>
    </row>
    <row r="29317" spans="3:3">
      <c r="C29317" s="13">
        <f t="shared" ca="1" si="1242"/>
        <v>1989.2273060677999</v>
      </c>
    </row>
    <row r="29318" spans="3:3">
      <c r="C29318" s="13">
        <f t="shared" ca="1" si="1242"/>
        <v>1989.3491187932214</v>
      </c>
    </row>
    <row r="29319" spans="3:3">
      <c r="C29319" s="13">
        <f t="shared" ca="1" si="1242"/>
        <v>1992.6893421966131</v>
      </c>
    </row>
    <row r="29320" spans="3:3">
      <c r="C29320" s="13">
        <f t="shared" ca="1" si="1242"/>
        <v>1998.3574234709342</v>
      </c>
    </row>
    <row r="29321" spans="3:3">
      <c r="C29321" s="13">
        <f t="shared" ca="1" si="1242"/>
        <v>2007.7861444457403</v>
      </c>
    </row>
    <row r="29322" spans="3:3">
      <c r="C29322" s="13">
        <f t="shared" ca="1" si="1242"/>
        <v>2003.0814760546948</v>
      </c>
    </row>
    <row r="29323" spans="3:3">
      <c r="C29323" s="13">
        <f t="shared" ca="1" si="1242"/>
        <v>2000.1415792263251</v>
      </c>
    </row>
    <row r="29324" spans="3:3">
      <c r="C29324" s="13">
        <f t="shared" ca="1" si="1242"/>
        <v>2000.9107339624829</v>
      </c>
    </row>
    <row r="29325" spans="3:3">
      <c r="C29325" s="13">
        <f t="shared" ca="1" si="1242"/>
        <v>2000.6864182157599</v>
      </c>
    </row>
    <row r="29326" spans="3:3">
      <c r="C29326" s="13">
        <f t="shared" ca="1" si="1242"/>
        <v>2002.2947918144548</v>
      </c>
    </row>
    <row r="29327" spans="3:3">
      <c r="C29327" s="13">
        <f t="shared" ca="1" si="1242"/>
        <v>2003.8561476569287</v>
      </c>
    </row>
    <row r="29328" spans="3:3">
      <c r="C29328" s="13">
        <f t="shared" ca="1" si="1242"/>
        <v>2010.572686597623</v>
      </c>
    </row>
    <row r="29329" spans="3:3">
      <c r="C29329" s="13">
        <f t="shared" ca="1" si="1242"/>
        <v>1984.3004311039147</v>
      </c>
    </row>
    <row r="29330" spans="3:3">
      <c r="C29330" s="13">
        <f t="shared" ca="1" si="1242"/>
        <v>1998.5302761632281</v>
      </c>
    </row>
    <row r="29331" spans="3:3">
      <c r="C29331" s="13">
        <f t="shared" ca="1" si="1242"/>
        <v>1997.2979630248146</v>
      </c>
    </row>
    <row r="29332" spans="3:3">
      <c r="C29332" s="13">
        <f t="shared" ca="1" si="1242"/>
        <v>1994.1525550864399</v>
      </c>
    </row>
    <row r="29333" spans="3:3">
      <c r="C29333" s="13">
        <f t="shared" ca="1" si="1242"/>
        <v>1995.7816191232903</v>
      </c>
    </row>
    <row r="29334" spans="3:3">
      <c r="C29334" s="13">
        <f t="shared" ca="1" si="1242"/>
        <v>1997.935282977144</v>
      </c>
    </row>
    <row r="29335" spans="3:3">
      <c r="C29335" s="13">
        <f t="shared" ca="1" si="1242"/>
        <v>2009.4934183269127</v>
      </c>
    </row>
    <row r="29336" spans="3:3">
      <c r="C29336" s="13">
        <f t="shared" ref="C29336:C29399" ca="1" si="1243">NORMINV(RAND(),$D$3,$G$3)</f>
        <v>1976.2149966041252</v>
      </c>
    </row>
    <row r="29337" spans="3:3">
      <c r="C29337" s="13">
        <f t="shared" ca="1" si="1243"/>
        <v>2013.5772925994288</v>
      </c>
    </row>
    <row r="29338" spans="3:3">
      <c r="C29338" s="13">
        <f t="shared" ca="1" si="1243"/>
        <v>1985.2331522505099</v>
      </c>
    </row>
    <row r="29339" spans="3:3">
      <c r="C29339" s="13">
        <f t="shared" ca="1" si="1243"/>
        <v>2022.6082061349966</v>
      </c>
    </row>
    <row r="29340" spans="3:3">
      <c r="C29340" s="13">
        <f t="shared" ca="1" si="1243"/>
        <v>1991.7030243755355</v>
      </c>
    </row>
    <row r="29341" spans="3:3">
      <c r="C29341" s="13">
        <f t="shared" ca="1" si="1243"/>
        <v>2000.5856863396618</v>
      </c>
    </row>
    <row r="29342" spans="3:3">
      <c r="C29342" s="13">
        <f t="shared" ca="1" si="1243"/>
        <v>2003.8985568320011</v>
      </c>
    </row>
    <row r="29343" spans="3:3">
      <c r="C29343" s="13">
        <f t="shared" ca="1" si="1243"/>
        <v>1985.2103690718018</v>
      </c>
    </row>
    <row r="29344" spans="3:3">
      <c r="C29344" s="13">
        <f t="shared" ca="1" si="1243"/>
        <v>2007.7362255535047</v>
      </c>
    </row>
    <row r="29345" spans="3:3">
      <c r="C29345" s="13">
        <f t="shared" ca="1" si="1243"/>
        <v>2020.6125391922974</v>
      </c>
    </row>
    <row r="29346" spans="3:3">
      <c r="C29346" s="13">
        <f t="shared" ca="1" si="1243"/>
        <v>2004.3826171927035</v>
      </c>
    </row>
    <row r="29347" spans="3:3">
      <c r="C29347" s="13">
        <f t="shared" ca="1" si="1243"/>
        <v>1981.748569966461</v>
      </c>
    </row>
    <row r="29348" spans="3:3">
      <c r="C29348" s="13">
        <f t="shared" ca="1" si="1243"/>
        <v>2009.7338897266361</v>
      </c>
    </row>
    <row r="29349" spans="3:3">
      <c r="C29349" s="13">
        <f t="shared" ca="1" si="1243"/>
        <v>2008.1516130836569</v>
      </c>
    </row>
    <row r="29350" spans="3:3">
      <c r="C29350" s="13">
        <f t="shared" ca="1" si="1243"/>
        <v>1993.0050156479601</v>
      </c>
    </row>
    <row r="29351" spans="3:3">
      <c r="C29351" s="13">
        <f t="shared" ca="1" si="1243"/>
        <v>2004.4028538738648</v>
      </c>
    </row>
    <row r="29352" spans="3:3">
      <c r="C29352" s="13">
        <f t="shared" ca="1" si="1243"/>
        <v>1998.3933745009842</v>
      </c>
    </row>
    <row r="29353" spans="3:3">
      <c r="C29353" s="13">
        <f t="shared" ca="1" si="1243"/>
        <v>2005.3823374293531</v>
      </c>
    </row>
    <row r="29354" spans="3:3">
      <c r="C29354" s="13">
        <f t="shared" ca="1" si="1243"/>
        <v>1998.4806356252129</v>
      </c>
    </row>
    <row r="29355" spans="3:3">
      <c r="C29355" s="13">
        <f t="shared" ca="1" si="1243"/>
        <v>2012.3619740570541</v>
      </c>
    </row>
    <row r="29356" spans="3:3">
      <c r="C29356" s="13">
        <f t="shared" ca="1" si="1243"/>
        <v>2000.3204122227703</v>
      </c>
    </row>
    <row r="29357" spans="3:3">
      <c r="C29357" s="13">
        <f t="shared" ca="1" si="1243"/>
        <v>1994.7460948340129</v>
      </c>
    </row>
    <row r="29358" spans="3:3">
      <c r="C29358" s="13">
        <f t="shared" ca="1" si="1243"/>
        <v>2002.6704934979996</v>
      </c>
    </row>
    <row r="29359" spans="3:3">
      <c r="C29359" s="13">
        <f t="shared" ca="1" si="1243"/>
        <v>2002.5419346130143</v>
      </c>
    </row>
    <row r="29360" spans="3:3">
      <c r="C29360" s="13">
        <f t="shared" ca="1" si="1243"/>
        <v>2004.6548579321711</v>
      </c>
    </row>
    <row r="29361" spans="3:3">
      <c r="C29361" s="13">
        <f t="shared" ca="1" si="1243"/>
        <v>1988.7251839963039</v>
      </c>
    </row>
    <row r="29362" spans="3:3">
      <c r="C29362" s="13">
        <f t="shared" ca="1" si="1243"/>
        <v>1989.6898816014136</v>
      </c>
    </row>
    <row r="29363" spans="3:3">
      <c r="C29363" s="13">
        <f t="shared" ca="1" si="1243"/>
        <v>2002.1794667656657</v>
      </c>
    </row>
    <row r="29364" spans="3:3">
      <c r="C29364" s="13">
        <f t="shared" ca="1" si="1243"/>
        <v>1981.2808906175596</v>
      </c>
    </row>
    <row r="29365" spans="3:3">
      <c r="C29365" s="13">
        <f t="shared" ca="1" si="1243"/>
        <v>1999.8829789424835</v>
      </c>
    </row>
    <row r="29366" spans="3:3">
      <c r="C29366" s="13">
        <f t="shared" ca="1" si="1243"/>
        <v>2016.9446814626356</v>
      </c>
    </row>
    <row r="29367" spans="3:3">
      <c r="C29367" s="13">
        <f t="shared" ca="1" si="1243"/>
        <v>2000.4464096148836</v>
      </c>
    </row>
    <row r="29368" spans="3:3">
      <c r="C29368" s="13">
        <f t="shared" ca="1" si="1243"/>
        <v>2000.3299616537925</v>
      </c>
    </row>
    <row r="29369" spans="3:3">
      <c r="C29369" s="13">
        <f t="shared" ca="1" si="1243"/>
        <v>1992.5138494856476</v>
      </c>
    </row>
    <row r="29370" spans="3:3">
      <c r="C29370" s="13">
        <f t="shared" ca="1" si="1243"/>
        <v>1984.5338242931873</v>
      </c>
    </row>
    <row r="29371" spans="3:3">
      <c r="C29371" s="13">
        <f t="shared" ca="1" si="1243"/>
        <v>1985.6060812965877</v>
      </c>
    </row>
    <row r="29372" spans="3:3">
      <c r="C29372" s="13">
        <f t="shared" ca="1" si="1243"/>
        <v>2005.1450332765694</v>
      </c>
    </row>
    <row r="29373" spans="3:3">
      <c r="C29373" s="13">
        <f t="shared" ca="1" si="1243"/>
        <v>1983.5673754017064</v>
      </c>
    </row>
    <row r="29374" spans="3:3">
      <c r="C29374" s="13">
        <f t="shared" ca="1" si="1243"/>
        <v>2004.7393098978757</v>
      </c>
    </row>
    <row r="29375" spans="3:3">
      <c r="C29375" s="13">
        <f t="shared" ca="1" si="1243"/>
        <v>2011.4423545202894</v>
      </c>
    </row>
    <row r="29376" spans="3:3">
      <c r="C29376" s="13">
        <f t="shared" ca="1" si="1243"/>
        <v>2040.9873662394468</v>
      </c>
    </row>
    <row r="29377" spans="3:3">
      <c r="C29377" s="13">
        <f t="shared" ca="1" si="1243"/>
        <v>2002.2504633634394</v>
      </c>
    </row>
    <row r="29378" spans="3:3">
      <c r="C29378" s="13">
        <f t="shared" ca="1" si="1243"/>
        <v>2000.5812599562485</v>
      </c>
    </row>
    <row r="29379" spans="3:3">
      <c r="C29379" s="13">
        <f t="shared" ca="1" si="1243"/>
        <v>1985.7815200012928</v>
      </c>
    </row>
    <row r="29380" spans="3:3">
      <c r="C29380" s="13">
        <f t="shared" ca="1" si="1243"/>
        <v>1991.8166331728257</v>
      </c>
    </row>
    <row r="29381" spans="3:3">
      <c r="C29381" s="13">
        <f t="shared" ca="1" si="1243"/>
        <v>2002.8591728989441</v>
      </c>
    </row>
    <row r="29382" spans="3:3">
      <c r="C29382" s="13">
        <f t="shared" ca="1" si="1243"/>
        <v>1967.4483830996799</v>
      </c>
    </row>
    <row r="29383" spans="3:3">
      <c r="C29383" s="13">
        <f t="shared" ca="1" si="1243"/>
        <v>2000.160552524517</v>
      </c>
    </row>
    <row r="29384" spans="3:3">
      <c r="C29384" s="13">
        <f t="shared" ca="1" si="1243"/>
        <v>2004.4981071926281</v>
      </c>
    </row>
    <row r="29385" spans="3:3">
      <c r="C29385" s="13">
        <f t="shared" ca="1" si="1243"/>
        <v>2015.3826736927824</v>
      </c>
    </row>
    <row r="29386" spans="3:3">
      <c r="C29386" s="13">
        <f t="shared" ca="1" si="1243"/>
        <v>2015.6728563053014</v>
      </c>
    </row>
    <row r="29387" spans="3:3">
      <c r="C29387" s="13">
        <f t="shared" ca="1" si="1243"/>
        <v>1997.2077487368201</v>
      </c>
    </row>
    <row r="29388" spans="3:3">
      <c r="C29388" s="13">
        <f t="shared" ca="1" si="1243"/>
        <v>2007.5737539736447</v>
      </c>
    </row>
    <row r="29389" spans="3:3">
      <c r="C29389" s="13">
        <f t="shared" ca="1" si="1243"/>
        <v>2007.5038061564483</v>
      </c>
    </row>
    <row r="29390" spans="3:3">
      <c r="C29390" s="13">
        <f t="shared" ca="1" si="1243"/>
        <v>2014.2254492192139</v>
      </c>
    </row>
    <row r="29391" spans="3:3">
      <c r="C29391" s="13">
        <f t="shared" ca="1" si="1243"/>
        <v>2001.1595820056973</v>
      </c>
    </row>
    <row r="29392" spans="3:3">
      <c r="C29392" s="13">
        <f t="shared" ca="1" si="1243"/>
        <v>1997.1750682869533</v>
      </c>
    </row>
    <row r="29393" spans="3:3">
      <c r="C29393" s="13">
        <f t="shared" ca="1" si="1243"/>
        <v>1987.9934539082421</v>
      </c>
    </row>
    <row r="29394" spans="3:3">
      <c r="C29394" s="13">
        <f t="shared" ca="1" si="1243"/>
        <v>1994.534436209979</v>
      </c>
    </row>
    <row r="29395" spans="3:3">
      <c r="C29395" s="13">
        <f t="shared" ca="1" si="1243"/>
        <v>2009.5447933286785</v>
      </c>
    </row>
    <row r="29396" spans="3:3">
      <c r="C29396" s="13">
        <f t="shared" ca="1" si="1243"/>
        <v>2010.7372782467294</v>
      </c>
    </row>
    <row r="29397" spans="3:3">
      <c r="C29397" s="13">
        <f t="shared" ca="1" si="1243"/>
        <v>1991.0172262509727</v>
      </c>
    </row>
    <row r="29398" spans="3:3">
      <c r="C29398" s="13">
        <f t="shared" ca="1" si="1243"/>
        <v>2018.6966620239893</v>
      </c>
    </row>
    <row r="29399" spans="3:3">
      <c r="C29399" s="13">
        <f t="shared" ca="1" si="1243"/>
        <v>2008.1531564802694</v>
      </c>
    </row>
    <row r="29400" spans="3:3">
      <c r="C29400" s="13">
        <f t="shared" ref="C29400:C29463" ca="1" si="1244">NORMINV(RAND(),$D$3,$G$3)</f>
        <v>2014.369176307079</v>
      </c>
    </row>
    <row r="29401" spans="3:3">
      <c r="C29401" s="13">
        <f t="shared" ca="1" si="1244"/>
        <v>1996.0800041416098</v>
      </c>
    </row>
    <row r="29402" spans="3:3">
      <c r="C29402" s="13">
        <f t="shared" ca="1" si="1244"/>
        <v>1993.6330828120019</v>
      </c>
    </row>
    <row r="29403" spans="3:3">
      <c r="C29403" s="13">
        <f t="shared" ca="1" si="1244"/>
        <v>1994.2823587419857</v>
      </c>
    </row>
    <row r="29404" spans="3:3">
      <c r="C29404" s="13">
        <f t="shared" ca="1" si="1244"/>
        <v>1998.4669401533222</v>
      </c>
    </row>
    <row r="29405" spans="3:3">
      <c r="C29405" s="13">
        <f t="shared" ca="1" si="1244"/>
        <v>2009.2418138056473</v>
      </c>
    </row>
    <row r="29406" spans="3:3">
      <c r="C29406" s="13">
        <f t="shared" ca="1" si="1244"/>
        <v>2024.131892652211</v>
      </c>
    </row>
    <row r="29407" spans="3:3">
      <c r="C29407" s="13">
        <f t="shared" ca="1" si="1244"/>
        <v>1990.430795107671</v>
      </c>
    </row>
    <row r="29408" spans="3:3">
      <c r="C29408" s="13">
        <f t="shared" ca="1" si="1244"/>
        <v>2006.8525957601432</v>
      </c>
    </row>
    <row r="29409" spans="3:3">
      <c r="C29409" s="13">
        <f t="shared" ca="1" si="1244"/>
        <v>2023.0005151177033</v>
      </c>
    </row>
    <row r="29410" spans="3:3">
      <c r="C29410" s="13">
        <f t="shared" ca="1" si="1244"/>
        <v>2022.2242602426095</v>
      </c>
    </row>
    <row r="29411" spans="3:3">
      <c r="C29411" s="13">
        <f t="shared" ca="1" si="1244"/>
        <v>1999.5042036981126</v>
      </c>
    </row>
    <row r="29412" spans="3:3">
      <c r="C29412" s="13">
        <f t="shared" ca="1" si="1244"/>
        <v>2010.3401948751773</v>
      </c>
    </row>
    <row r="29413" spans="3:3">
      <c r="C29413" s="13">
        <f t="shared" ca="1" si="1244"/>
        <v>2004.4207601255041</v>
      </c>
    </row>
    <row r="29414" spans="3:3">
      <c r="C29414" s="13">
        <f t="shared" ca="1" si="1244"/>
        <v>2006.3518123541016</v>
      </c>
    </row>
    <row r="29415" spans="3:3">
      <c r="C29415" s="13">
        <f t="shared" ca="1" si="1244"/>
        <v>2001.5981348085529</v>
      </c>
    </row>
    <row r="29416" spans="3:3">
      <c r="C29416" s="13">
        <f t="shared" ca="1" si="1244"/>
        <v>2006.9114702827005</v>
      </c>
    </row>
    <row r="29417" spans="3:3">
      <c r="C29417" s="13">
        <f t="shared" ca="1" si="1244"/>
        <v>1989.6570197333178</v>
      </c>
    </row>
    <row r="29418" spans="3:3">
      <c r="C29418" s="13">
        <f t="shared" ca="1" si="1244"/>
        <v>1991.2938957487331</v>
      </c>
    </row>
    <row r="29419" spans="3:3">
      <c r="C29419" s="13">
        <f t="shared" ca="1" si="1244"/>
        <v>2007.4650911852259</v>
      </c>
    </row>
    <row r="29420" spans="3:3">
      <c r="C29420" s="13">
        <f t="shared" ca="1" si="1244"/>
        <v>1988.3600788231063</v>
      </c>
    </row>
    <row r="29421" spans="3:3">
      <c r="C29421" s="13">
        <f t="shared" ca="1" si="1244"/>
        <v>1980.6037212075987</v>
      </c>
    </row>
    <row r="29422" spans="3:3">
      <c r="C29422" s="13">
        <f t="shared" ca="1" si="1244"/>
        <v>2003.6335231245662</v>
      </c>
    </row>
    <row r="29423" spans="3:3">
      <c r="C29423" s="13">
        <f t="shared" ca="1" si="1244"/>
        <v>1988.8038114907133</v>
      </c>
    </row>
    <row r="29424" spans="3:3">
      <c r="C29424" s="13">
        <f t="shared" ca="1" si="1244"/>
        <v>1994.2359842759543</v>
      </c>
    </row>
    <row r="29425" spans="3:3">
      <c r="C29425" s="13">
        <f t="shared" ca="1" si="1244"/>
        <v>1986.9546173474007</v>
      </c>
    </row>
    <row r="29426" spans="3:3">
      <c r="C29426" s="13">
        <f t="shared" ca="1" si="1244"/>
        <v>1999.1470432578026</v>
      </c>
    </row>
    <row r="29427" spans="3:3">
      <c r="C29427" s="13">
        <f t="shared" ca="1" si="1244"/>
        <v>2011.1500260115938</v>
      </c>
    </row>
    <row r="29428" spans="3:3">
      <c r="C29428" s="13">
        <f t="shared" ca="1" si="1244"/>
        <v>1997.5036222979652</v>
      </c>
    </row>
    <row r="29429" spans="3:3">
      <c r="C29429" s="13">
        <f t="shared" ca="1" si="1244"/>
        <v>1997.1231203331824</v>
      </c>
    </row>
    <row r="29430" spans="3:3">
      <c r="C29430" s="13">
        <f t="shared" ca="1" si="1244"/>
        <v>1996.7369535280927</v>
      </c>
    </row>
    <row r="29431" spans="3:3">
      <c r="C29431" s="13">
        <f t="shared" ca="1" si="1244"/>
        <v>1998.7965234525152</v>
      </c>
    </row>
    <row r="29432" spans="3:3">
      <c r="C29432" s="13">
        <f t="shared" ca="1" si="1244"/>
        <v>1977.7839593134643</v>
      </c>
    </row>
    <row r="29433" spans="3:3">
      <c r="C29433" s="13">
        <f t="shared" ca="1" si="1244"/>
        <v>2001.7653087410365</v>
      </c>
    </row>
    <row r="29434" spans="3:3">
      <c r="C29434" s="13">
        <f t="shared" ca="1" si="1244"/>
        <v>2009.330915704058</v>
      </c>
    </row>
    <row r="29435" spans="3:3">
      <c r="C29435" s="13">
        <f t="shared" ca="1" si="1244"/>
        <v>2006.1339469600628</v>
      </c>
    </row>
    <row r="29436" spans="3:3">
      <c r="C29436" s="13">
        <f t="shared" ca="1" si="1244"/>
        <v>1979.4935442358681</v>
      </c>
    </row>
    <row r="29437" spans="3:3">
      <c r="C29437" s="13">
        <f t="shared" ca="1" si="1244"/>
        <v>2016.4639976987942</v>
      </c>
    </row>
    <row r="29438" spans="3:3">
      <c r="C29438" s="13">
        <f t="shared" ca="1" si="1244"/>
        <v>2005.7919871301942</v>
      </c>
    </row>
    <row r="29439" spans="3:3">
      <c r="C29439" s="13">
        <f t="shared" ca="1" si="1244"/>
        <v>1998.8557933820596</v>
      </c>
    </row>
    <row r="29440" spans="3:3">
      <c r="C29440" s="13">
        <f t="shared" ca="1" si="1244"/>
        <v>1995.8080055839746</v>
      </c>
    </row>
    <row r="29441" spans="3:3">
      <c r="C29441" s="13">
        <f t="shared" ca="1" si="1244"/>
        <v>1992.0068169056012</v>
      </c>
    </row>
    <row r="29442" spans="3:3">
      <c r="C29442" s="13">
        <f t="shared" ca="1" si="1244"/>
        <v>2006.5718541393032</v>
      </c>
    </row>
    <row r="29443" spans="3:3">
      <c r="C29443" s="13">
        <f t="shared" ca="1" si="1244"/>
        <v>1995.5064823504056</v>
      </c>
    </row>
    <row r="29444" spans="3:3">
      <c r="C29444" s="13">
        <f t="shared" ca="1" si="1244"/>
        <v>1977.3042912867636</v>
      </c>
    </row>
    <row r="29445" spans="3:3">
      <c r="C29445" s="13">
        <f t="shared" ca="1" si="1244"/>
        <v>1984.042050417007</v>
      </c>
    </row>
    <row r="29446" spans="3:3">
      <c r="C29446" s="13">
        <f t="shared" ca="1" si="1244"/>
        <v>1999.6683282493777</v>
      </c>
    </row>
    <row r="29447" spans="3:3">
      <c r="C29447" s="13">
        <f t="shared" ca="1" si="1244"/>
        <v>1988.0866411216859</v>
      </c>
    </row>
    <row r="29448" spans="3:3">
      <c r="C29448" s="13">
        <f t="shared" ca="1" si="1244"/>
        <v>2017.9797265608465</v>
      </c>
    </row>
    <row r="29449" spans="3:3">
      <c r="C29449" s="13">
        <f t="shared" ca="1" si="1244"/>
        <v>1986.3068917590151</v>
      </c>
    </row>
    <row r="29450" spans="3:3">
      <c r="C29450" s="13">
        <f t="shared" ca="1" si="1244"/>
        <v>1998.1678089519403</v>
      </c>
    </row>
    <row r="29451" spans="3:3">
      <c r="C29451" s="13">
        <f t="shared" ca="1" si="1244"/>
        <v>2001.5128334491781</v>
      </c>
    </row>
    <row r="29452" spans="3:3">
      <c r="C29452" s="13">
        <f t="shared" ca="1" si="1244"/>
        <v>2004.7705539347699</v>
      </c>
    </row>
    <row r="29453" spans="3:3">
      <c r="C29453" s="13">
        <f t="shared" ca="1" si="1244"/>
        <v>2003.5178171320547</v>
      </c>
    </row>
    <row r="29454" spans="3:3">
      <c r="C29454" s="13">
        <f t="shared" ca="1" si="1244"/>
        <v>2007.5670859949437</v>
      </c>
    </row>
    <row r="29455" spans="3:3">
      <c r="C29455" s="13">
        <f t="shared" ca="1" si="1244"/>
        <v>1986.9206852238522</v>
      </c>
    </row>
    <row r="29456" spans="3:3">
      <c r="C29456" s="13">
        <f t="shared" ca="1" si="1244"/>
        <v>2006.4188609680307</v>
      </c>
    </row>
    <row r="29457" spans="3:3">
      <c r="C29457" s="13">
        <f t="shared" ca="1" si="1244"/>
        <v>1985.9034089182769</v>
      </c>
    </row>
    <row r="29458" spans="3:3">
      <c r="C29458" s="13">
        <f t="shared" ca="1" si="1244"/>
        <v>1984.230711367303</v>
      </c>
    </row>
    <row r="29459" spans="3:3">
      <c r="C29459" s="13">
        <f t="shared" ca="1" si="1244"/>
        <v>1979.5220070508701</v>
      </c>
    </row>
    <row r="29460" spans="3:3">
      <c r="C29460" s="13">
        <f t="shared" ca="1" si="1244"/>
        <v>2008.0138942330304</v>
      </c>
    </row>
    <row r="29461" spans="3:3">
      <c r="C29461" s="13">
        <f t="shared" ca="1" si="1244"/>
        <v>2003.9142084604937</v>
      </c>
    </row>
    <row r="29462" spans="3:3">
      <c r="C29462" s="13">
        <f t="shared" ca="1" si="1244"/>
        <v>2002.8819877057822</v>
      </c>
    </row>
    <row r="29463" spans="3:3">
      <c r="C29463" s="13">
        <f t="shared" ca="1" si="1244"/>
        <v>1995.1554744161779</v>
      </c>
    </row>
    <row r="29464" spans="3:3">
      <c r="C29464" s="13">
        <f t="shared" ref="C29464:C29527" ca="1" si="1245">NORMINV(RAND(),$D$3,$G$3)</f>
        <v>1994.6129691441733</v>
      </c>
    </row>
    <row r="29465" spans="3:3">
      <c r="C29465" s="13">
        <f t="shared" ca="1" si="1245"/>
        <v>1996.137290832997</v>
      </c>
    </row>
    <row r="29466" spans="3:3">
      <c r="C29466" s="13">
        <f t="shared" ca="1" si="1245"/>
        <v>2000.5775989421011</v>
      </c>
    </row>
    <row r="29467" spans="3:3">
      <c r="C29467" s="13">
        <f t="shared" ca="1" si="1245"/>
        <v>1997.1421886868823</v>
      </c>
    </row>
    <row r="29468" spans="3:3">
      <c r="C29468" s="13">
        <f t="shared" ca="1" si="1245"/>
        <v>2011.1952218302631</v>
      </c>
    </row>
    <row r="29469" spans="3:3">
      <c r="C29469" s="13">
        <f t="shared" ca="1" si="1245"/>
        <v>1999.8546488888028</v>
      </c>
    </row>
    <row r="29470" spans="3:3">
      <c r="C29470" s="13">
        <f t="shared" ca="1" si="1245"/>
        <v>2001.4133673336687</v>
      </c>
    </row>
    <row r="29471" spans="3:3">
      <c r="C29471" s="13">
        <f t="shared" ca="1" si="1245"/>
        <v>2002.0085805692609</v>
      </c>
    </row>
    <row r="29472" spans="3:3">
      <c r="C29472" s="13">
        <f t="shared" ca="1" si="1245"/>
        <v>2018.5520865216399</v>
      </c>
    </row>
    <row r="29473" spans="3:3">
      <c r="C29473" s="13">
        <f t="shared" ca="1" si="1245"/>
        <v>2008.6650979132739</v>
      </c>
    </row>
    <row r="29474" spans="3:3">
      <c r="C29474" s="13">
        <f t="shared" ca="1" si="1245"/>
        <v>2024.9261883742815</v>
      </c>
    </row>
    <row r="29475" spans="3:3">
      <c r="C29475" s="13">
        <f t="shared" ca="1" si="1245"/>
        <v>1997.1172490815468</v>
      </c>
    </row>
    <row r="29476" spans="3:3">
      <c r="C29476" s="13">
        <f t="shared" ca="1" si="1245"/>
        <v>2015.4178914613474</v>
      </c>
    </row>
    <row r="29477" spans="3:3">
      <c r="C29477" s="13">
        <f t="shared" ca="1" si="1245"/>
        <v>1996.9789511145532</v>
      </c>
    </row>
    <row r="29478" spans="3:3">
      <c r="C29478" s="13">
        <f t="shared" ca="1" si="1245"/>
        <v>2005.6177773882619</v>
      </c>
    </row>
    <row r="29479" spans="3:3">
      <c r="C29479" s="13">
        <f t="shared" ca="1" si="1245"/>
        <v>2000.9432414822095</v>
      </c>
    </row>
    <row r="29480" spans="3:3">
      <c r="C29480" s="13">
        <f t="shared" ca="1" si="1245"/>
        <v>2014.4478392318904</v>
      </c>
    </row>
    <row r="29481" spans="3:3">
      <c r="C29481" s="13">
        <f t="shared" ca="1" si="1245"/>
        <v>1990.5421798721736</v>
      </c>
    </row>
    <row r="29482" spans="3:3">
      <c r="C29482" s="13">
        <f t="shared" ca="1" si="1245"/>
        <v>2003.4406246202525</v>
      </c>
    </row>
    <row r="29483" spans="3:3">
      <c r="C29483" s="13">
        <f t="shared" ca="1" si="1245"/>
        <v>1999.0502668139761</v>
      </c>
    </row>
    <row r="29484" spans="3:3">
      <c r="C29484" s="13">
        <f t="shared" ca="1" si="1245"/>
        <v>1996.09972011886</v>
      </c>
    </row>
    <row r="29485" spans="3:3">
      <c r="C29485" s="13">
        <f t="shared" ca="1" si="1245"/>
        <v>1982.9211327114806</v>
      </c>
    </row>
    <row r="29486" spans="3:3">
      <c r="C29486" s="13">
        <f t="shared" ca="1" si="1245"/>
        <v>1984.6076353444228</v>
      </c>
    </row>
    <row r="29487" spans="3:3">
      <c r="C29487" s="13">
        <f t="shared" ca="1" si="1245"/>
        <v>1999.6062059613798</v>
      </c>
    </row>
    <row r="29488" spans="3:3">
      <c r="C29488" s="13">
        <f t="shared" ca="1" si="1245"/>
        <v>1985.3675392968598</v>
      </c>
    </row>
    <row r="29489" spans="3:3">
      <c r="C29489" s="13">
        <f t="shared" ca="1" si="1245"/>
        <v>2004.8711606523264</v>
      </c>
    </row>
    <row r="29490" spans="3:3">
      <c r="C29490" s="13">
        <f t="shared" ca="1" si="1245"/>
        <v>1995.4423118819866</v>
      </c>
    </row>
    <row r="29491" spans="3:3">
      <c r="C29491" s="13">
        <f t="shared" ca="1" si="1245"/>
        <v>2009.8887878418725</v>
      </c>
    </row>
    <row r="29492" spans="3:3">
      <c r="C29492" s="13">
        <f t="shared" ca="1" si="1245"/>
        <v>2017.9783370278808</v>
      </c>
    </row>
    <row r="29493" spans="3:3">
      <c r="C29493" s="13">
        <f t="shared" ca="1" si="1245"/>
        <v>1972.3979515262522</v>
      </c>
    </row>
    <row r="29494" spans="3:3">
      <c r="C29494" s="13">
        <f t="shared" ca="1" si="1245"/>
        <v>2004.7422208535602</v>
      </c>
    </row>
    <row r="29495" spans="3:3">
      <c r="C29495" s="13">
        <f t="shared" ca="1" si="1245"/>
        <v>1979.8391243972803</v>
      </c>
    </row>
    <row r="29496" spans="3:3">
      <c r="C29496" s="13">
        <f t="shared" ca="1" si="1245"/>
        <v>1993.371056869343</v>
      </c>
    </row>
    <row r="29497" spans="3:3">
      <c r="C29497" s="13">
        <f t="shared" ca="1" si="1245"/>
        <v>2001.382623104297</v>
      </c>
    </row>
    <row r="29498" spans="3:3">
      <c r="C29498" s="13">
        <f t="shared" ca="1" si="1245"/>
        <v>2012.4505628950069</v>
      </c>
    </row>
    <row r="29499" spans="3:3">
      <c r="C29499" s="13">
        <f t="shared" ca="1" si="1245"/>
        <v>2006.0330673526053</v>
      </c>
    </row>
    <row r="29500" spans="3:3">
      <c r="C29500" s="13">
        <f t="shared" ca="1" si="1245"/>
        <v>2018.5598120441055</v>
      </c>
    </row>
    <row r="29501" spans="3:3">
      <c r="C29501" s="13">
        <f t="shared" ca="1" si="1245"/>
        <v>1993.3043865191432</v>
      </c>
    </row>
    <row r="29502" spans="3:3">
      <c r="C29502" s="13">
        <f t="shared" ca="1" si="1245"/>
        <v>1995.1612200078928</v>
      </c>
    </row>
    <row r="29503" spans="3:3">
      <c r="C29503" s="13">
        <f t="shared" ca="1" si="1245"/>
        <v>2015.7136563045403</v>
      </c>
    </row>
    <row r="29504" spans="3:3">
      <c r="C29504" s="13">
        <f t="shared" ca="1" si="1245"/>
        <v>1990.0688567031464</v>
      </c>
    </row>
    <row r="29505" spans="3:3">
      <c r="C29505" s="13">
        <f t="shared" ca="1" si="1245"/>
        <v>2008.3447386721539</v>
      </c>
    </row>
    <row r="29506" spans="3:3">
      <c r="C29506" s="13">
        <f t="shared" ca="1" si="1245"/>
        <v>1988.7096791176373</v>
      </c>
    </row>
    <row r="29507" spans="3:3">
      <c r="C29507" s="13">
        <f t="shared" ca="1" si="1245"/>
        <v>2015.4112168701815</v>
      </c>
    </row>
    <row r="29508" spans="3:3">
      <c r="C29508" s="13">
        <f t="shared" ca="1" si="1245"/>
        <v>1999.7727978172913</v>
      </c>
    </row>
    <row r="29509" spans="3:3">
      <c r="C29509" s="13">
        <f t="shared" ca="1" si="1245"/>
        <v>2027.6443450184231</v>
      </c>
    </row>
    <row r="29510" spans="3:3">
      <c r="C29510" s="13">
        <f t="shared" ca="1" si="1245"/>
        <v>1989.1776385316684</v>
      </c>
    </row>
    <row r="29511" spans="3:3">
      <c r="C29511" s="13">
        <f t="shared" ca="1" si="1245"/>
        <v>1975.8602050023305</v>
      </c>
    </row>
    <row r="29512" spans="3:3">
      <c r="C29512" s="13">
        <f t="shared" ca="1" si="1245"/>
        <v>2006.8236020069241</v>
      </c>
    </row>
    <row r="29513" spans="3:3">
      <c r="C29513" s="13">
        <f t="shared" ca="1" si="1245"/>
        <v>1999.8307985942138</v>
      </c>
    </row>
    <row r="29514" spans="3:3">
      <c r="C29514" s="13">
        <f t="shared" ca="1" si="1245"/>
        <v>1987.1683867717957</v>
      </c>
    </row>
    <row r="29515" spans="3:3">
      <c r="C29515" s="13">
        <f t="shared" ca="1" si="1245"/>
        <v>1997.0447422785289</v>
      </c>
    </row>
    <row r="29516" spans="3:3">
      <c r="C29516" s="13">
        <f t="shared" ca="1" si="1245"/>
        <v>1997.3866024574972</v>
      </c>
    </row>
    <row r="29517" spans="3:3">
      <c r="C29517" s="13">
        <f t="shared" ca="1" si="1245"/>
        <v>1986.3864958390668</v>
      </c>
    </row>
    <row r="29518" spans="3:3">
      <c r="C29518" s="13">
        <f t="shared" ca="1" si="1245"/>
        <v>2000.3827032412039</v>
      </c>
    </row>
    <row r="29519" spans="3:3">
      <c r="C29519" s="13">
        <f t="shared" ca="1" si="1245"/>
        <v>1988.0246421933659</v>
      </c>
    </row>
    <row r="29520" spans="3:3">
      <c r="C29520" s="13">
        <f t="shared" ca="1" si="1245"/>
        <v>2002.1838099867678</v>
      </c>
    </row>
    <row r="29521" spans="3:3">
      <c r="C29521" s="13">
        <f t="shared" ca="1" si="1245"/>
        <v>1994.5232079613393</v>
      </c>
    </row>
    <row r="29522" spans="3:3">
      <c r="C29522" s="13">
        <f t="shared" ca="1" si="1245"/>
        <v>2005.04360286727</v>
      </c>
    </row>
    <row r="29523" spans="3:3">
      <c r="C29523" s="13">
        <f t="shared" ca="1" si="1245"/>
        <v>2014.6425165346909</v>
      </c>
    </row>
    <row r="29524" spans="3:3">
      <c r="C29524" s="13">
        <f t="shared" ca="1" si="1245"/>
        <v>2002.1365925649161</v>
      </c>
    </row>
    <row r="29525" spans="3:3">
      <c r="C29525" s="13">
        <f t="shared" ca="1" si="1245"/>
        <v>1999.6409135354534</v>
      </c>
    </row>
    <row r="29526" spans="3:3">
      <c r="C29526" s="13">
        <f t="shared" ca="1" si="1245"/>
        <v>2009.3456961850329</v>
      </c>
    </row>
    <row r="29527" spans="3:3">
      <c r="C29527" s="13">
        <f t="shared" ca="1" si="1245"/>
        <v>1999.7031103131435</v>
      </c>
    </row>
    <row r="29528" spans="3:3">
      <c r="C29528" s="13">
        <f t="shared" ref="C29528:C29591" ca="1" si="1246">NORMINV(RAND(),$D$3,$G$3)</f>
        <v>2005.2004345246553</v>
      </c>
    </row>
    <row r="29529" spans="3:3">
      <c r="C29529" s="13">
        <f t="shared" ca="1" si="1246"/>
        <v>2004.0652309635391</v>
      </c>
    </row>
    <row r="29530" spans="3:3">
      <c r="C29530" s="13">
        <f t="shared" ca="1" si="1246"/>
        <v>1988.2359594436612</v>
      </c>
    </row>
    <row r="29531" spans="3:3">
      <c r="C29531" s="13">
        <f t="shared" ca="1" si="1246"/>
        <v>2008.3952208655787</v>
      </c>
    </row>
    <row r="29532" spans="3:3">
      <c r="C29532" s="13">
        <f t="shared" ca="1" si="1246"/>
        <v>2008.3531283150508</v>
      </c>
    </row>
    <row r="29533" spans="3:3">
      <c r="C29533" s="13">
        <f t="shared" ca="1" si="1246"/>
        <v>1988.2756244932821</v>
      </c>
    </row>
    <row r="29534" spans="3:3">
      <c r="C29534" s="13">
        <f t="shared" ca="1" si="1246"/>
        <v>1990.4328554670426</v>
      </c>
    </row>
    <row r="29535" spans="3:3">
      <c r="C29535" s="13">
        <f t="shared" ca="1" si="1246"/>
        <v>1993.799086802798</v>
      </c>
    </row>
    <row r="29536" spans="3:3">
      <c r="C29536" s="13">
        <f t="shared" ca="1" si="1246"/>
        <v>2014.0148819849708</v>
      </c>
    </row>
    <row r="29537" spans="3:3">
      <c r="C29537" s="13">
        <f t="shared" ca="1" si="1246"/>
        <v>1986.0563617159362</v>
      </c>
    </row>
    <row r="29538" spans="3:3">
      <c r="C29538" s="13">
        <f t="shared" ca="1" si="1246"/>
        <v>1994.3301918856328</v>
      </c>
    </row>
    <row r="29539" spans="3:3">
      <c r="C29539" s="13">
        <f t="shared" ca="1" si="1246"/>
        <v>2000.9854516453959</v>
      </c>
    </row>
    <row r="29540" spans="3:3">
      <c r="C29540" s="13">
        <f t="shared" ca="1" si="1246"/>
        <v>1995.7105926874913</v>
      </c>
    </row>
    <row r="29541" spans="3:3">
      <c r="C29541" s="13">
        <f t="shared" ca="1" si="1246"/>
        <v>2008.5299286411753</v>
      </c>
    </row>
    <row r="29542" spans="3:3">
      <c r="C29542" s="13">
        <f t="shared" ca="1" si="1246"/>
        <v>2009.4878843618869</v>
      </c>
    </row>
    <row r="29543" spans="3:3">
      <c r="C29543" s="13">
        <f t="shared" ca="1" si="1246"/>
        <v>2004.7227690167829</v>
      </c>
    </row>
    <row r="29544" spans="3:3">
      <c r="C29544" s="13">
        <f t="shared" ca="1" si="1246"/>
        <v>1979.9519585037854</v>
      </c>
    </row>
    <row r="29545" spans="3:3">
      <c r="C29545" s="13">
        <f t="shared" ca="1" si="1246"/>
        <v>1987.6116240966996</v>
      </c>
    </row>
    <row r="29546" spans="3:3">
      <c r="C29546" s="13">
        <f t="shared" ca="1" si="1246"/>
        <v>1998.5990494222719</v>
      </c>
    </row>
    <row r="29547" spans="3:3">
      <c r="C29547" s="13">
        <f t="shared" ca="1" si="1246"/>
        <v>2006.2697796296745</v>
      </c>
    </row>
    <row r="29548" spans="3:3">
      <c r="C29548" s="13">
        <f t="shared" ca="1" si="1246"/>
        <v>1992.6468139689675</v>
      </c>
    </row>
    <row r="29549" spans="3:3">
      <c r="C29549" s="13">
        <f t="shared" ca="1" si="1246"/>
        <v>2006.9650032856812</v>
      </c>
    </row>
    <row r="29550" spans="3:3">
      <c r="C29550" s="13">
        <f t="shared" ca="1" si="1246"/>
        <v>1980.1124406153651</v>
      </c>
    </row>
    <row r="29551" spans="3:3">
      <c r="C29551" s="13">
        <f t="shared" ca="1" si="1246"/>
        <v>1998.3490887000448</v>
      </c>
    </row>
    <row r="29552" spans="3:3">
      <c r="C29552" s="13">
        <f t="shared" ca="1" si="1246"/>
        <v>1993.7779938740036</v>
      </c>
    </row>
    <row r="29553" spans="3:3">
      <c r="C29553" s="13">
        <f t="shared" ca="1" si="1246"/>
        <v>1997.285653505945</v>
      </c>
    </row>
    <row r="29554" spans="3:3">
      <c r="C29554" s="13">
        <f t="shared" ca="1" si="1246"/>
        <v>1984.6337928949899</v>
      </c>
    </row>
    <row r="29555" spans="3:3">
      <c r="C29555" s="13">
        <f t="shared" ca="1" si="1246"/>
        <v>2018.6755141533647</v>
      </c>
    </row>
    <row r="29556" spans="3:3">
      <c r="C29556" s="13">
        <f t="shared" ca="1" si="1246"/>
        <v>1990.5626500571179</v>
      </c>
    </row>
    <row r="29557" spans="3:3">
      <c r="C29557" s="13">
        <f t="shared" ca="1" si="1246"/>
        <v>1977.7280722861919</v>
      </c>
    </row>
    <row r="29558" spans="3:3">
      <c r="C29558" s="13">
        <f t="shared" ca="1" si="1246"/>
        <v>2000.005805295533</v>
      </c>
    </row>
    <row r="29559" spans="3:3">
      <c r="C29559" s="13">
        <f t="shared" ca="1" si="1246"/>
        <v>1998.5611218729207</v>
      </c>
    </row>
    <row r="29560" spans="3:3">
      <c r="C29560" s="13">
        <f t="shared" ca="1" si="1246"/>
        <v>1992.2141572487646</v>
      </c>
    </row>
    <row r="29561" spans="3:3">
      <c r="C29561" s="13">
        <f t="shared" ca="1" si="1246"/>
        <v>1985.184275606231</v>
      </c>
    </row>
    <row r="29562" spans="3:3">
      <c r="C29562" s="13">
        <f t="shared" ca="1" si="1246"/>
        <v>1993.7373176100959</v>
      </c>
    </row>
    <row r="29563" spans="3:3">
      <c r="C29563" s="13">
        <f t="shared" ca="1" si="1246"/>
        <v>1995.6052734928835</v>
      </c>
    </row>
    <row r="29564" spans="3:3">
      <c r="C29564" s="13">
        <f t="shared" ca="1" si="1246"/>
        <v>1998.1704659962816</v>
      </c>
    </row>
    <row r="29565" spans="3:3">
      <c r="C29565" s="13">
        <f t="shared" ca="1" si="1246"/>
        <v>1997.6069178693165</v>
      </c>
    </row>
    <row r="29566" spans="3:3">
      <c r="C29566" s="13">
        <f t="shared" ca="1" si="1246"/>
        <v>1985.333240942361</v>
      </c>
    </row>
    <row r="29567" spans="3:3">
      <c r="C29567" s="13">
        <f t="shared" ca="1" si="1246"/>
        <v>1997.4283150150229</v>
      </c>
    </row>
    <row r="29568" spans="3:3">
      <c r="C29568" s="13">
        <f t="shared" ca="1" si="1246"/>
        <v>1997.9399332967012</v>
      </c>
    </row>
    <row r="29569" spans="3:3">
      <c r="C29569" s="13">
        <f t="shared" ca="1" si="1246"/>
        <v>2013.3395001843467</v>
      </c>
    </row>
    <row r="29570" spans="3:3">
      <c r="C29570" s="13">
        <f t="shared" ca="1" si="1246"/>
        <v>2011.4679220185635</v>
      </c>
    </row>
    <row r="29571" spans="3:3">
      <c r="C29571" s="13">
        <f t="shared" ca="1" si="1246"/>
        <v>2015.2384027580038</v>
      </c>
    </row>
    <row r="29572" spans="3:3">
      <c r="C29572" s="13">
        <f t="shared" ca="1" si="1246"/>
        <v>1995.4273378810935</v>
      </c>
    </row>
    <row r="29573" spans="3:3">
      <c r="C29573" s="13">
        <f t="shared" ca="1" si="1246"/>
        <v>1980.3708824223511</v>
      </c>
    </row>
    <row r="29574" spans="3:3">
      <c r="C29574" s="13">
        <f t="shared" ca="1" si="1246"/>
        <v>2000.8020921163941</v>
      </c>
    </row>
    <row r="29575" spans="3:3">
      <c r="C29575" s="13">
        <f t="shared" ca="1" si="1246"/>
        <v>1994.983823487388</v>
      </c>
    </row>
    <row r="29576" spans="3:3">
      <c r="C29576" s="13">
        <f t="shared" ca="1" si="1246"/>
        <v>2005.7308274818154</v>
      </c>
    </row>
    <row r="29577" spans="3:3">
      <c r="C29577" s="13">
        <f t="shared" ca="1" si="1246"/>
        <v>2004.461346743889</v>
      </c>
    </row>
    <row r="29578" spans="3:3">
      <c r="C29578" s="13">
        <f t="shared" ca="1" si="1246"/>
        <v>1992.2622250705685</v>
      </c>
    </row>
    <row r="29579" spans="3:3">
      <c r="C29579" s="13">
        <f t="shared" ca="1" si="1246"/>
        <v>2022.3240867768968</v>
      </c>
    </row>
    <row r="29580" spans="3:3">
      <c r="C29580" s="13">
        <f t="shared" ca="1" si="1246"/>
        <v>2015.1316162388061</v>
      </c>
    </row>
    <row r="29581" spans="3:3">
      <c r="C29581" s="13">
        <f t="shared" ca="1" si="1246"/>
        <v>1990.1798660394841</v>
      </c>
    </row>
    <row r="29582" spans="3:3">
      <c r="C29582" s="13">
        <f t="shared" ca="1" si="1246"/>
        <v>2011.1965119798513</v>
      </c>
    </row>
    <row r="29583" spans="3:3">
      <c r="C29583" s="13">
        <f t="shared" ca="1" si="1246"/>
        <v>1991.9855949864609</v>
      </c>
    </row>
    <row r="29584" spans="3:3">
      <c r="C29584" s="13">
        <f t="shared" ca="1" si="1246"/>
        <v>2003.0228974561819</v>
      </c>
    </row>
    <row r="29585" spans="3:3">
      <c r="C29585" s="13">
        <f t="shared" ca="1" si="1246"/>
        <v>1991.837749873637</v>
      </c>
    </row>
    <row r="29586" spans="3:3">
      <c r="C29586" s="13">
        <f t="shared" ca="1" si="1246"/>
        <v>1994.3920140929129</v>
      </c>
    </row>
    <row r="29587" spans="3:3">
      <c r="C29587" s="13">
        <f t="shared" ca="1" si="1246"/>
        <v>2010.6154111960204</v>
      </c>
    </row>
    <row r="29588" spans="3:3">
      <c r="C29588" s="13">
        <f t="shared" ca="1" si="1246"/>
        <v>2002.6305347865566</v>
      </c>
    </row>
    <row r="29589" spans="3:3">
      <c r="C29589" s="13">
        <f t="shared" ca="1" si="1246"/>
        <v>1994.8613209700836</v>
      </c>
    </row>
    <row r="29590" spans="3:3">
      <c r="C29590" s="13">
        <f t="shared" ca="1" si="1246"/>
        <v>2011.2564023634859</v>
      </c>
    </row>
    <row r="29591" spans="3:3">
      <c r="C29591" s="13">
        <f t="shared" ca="1" si="1246"/>
        <v>2012.0969163294242</v>
      </c>
    </row>
    <row r="29592" spans="3:3">
      <c r="C29592" s="13">
        <f t="shared" ref="C29592:C29655" ca="1" si="1247">NORMINV(RAND(),$D$3,$G$3)</f>
        <v>1995.4162986067947</v>
      </c>
    </row>
    <row r="29593" spans="3:3">
      <c r="C29593" s="13">
        <f t="shared" ca="1" si="1247"/>
        <v>1996.4514955265458</v>
      </c>
    </row>
    <row r="29594" spans="3:3">
      <c r="C29594" s="13">
        <f t="shared" ca="1" si="1247"/>
        <v>2014.0049641368751</v>
      </c>
    </row>
    <row r="29595" spans="3:3">
      <c r="C29595" s="13">
        <f t="shared" ca="1" si="1247"/>
        <v>2013.7851689515931</v>
      </c>
    </row>
    <row r="29596" spans="3:3">
      <c r="C29596" s="13">
        <f t="shared" ca="1" si="1247"/>
        <v>2002.6297101021589</v>
      </c>
    </row>
    <row r="29597" spans="3:3">
      <c r="C29597" s="13">
        <f t="shared" ca="1" si="1247"/>
        <v>1994.3584946719843</v>
      </c>
    </row>
    <row r="29598" spans="3:3">
      <c r="C29598" s="13">
        <f t="shared" ca="1" si="1247"/>
        <v>2009.0209828469501</v>
      </c>
    </row>
    <row r="29599" spans="3:3">
      <c r="C29599" s="13">
        <f t="shared" ca="1" si="1247"/>
        <v>2007.9977845571038</v>
      </c>
    </row>
    <row r="29600" spans="3:3">
      <c r="C29600" s="13">
        <f t="shared" ca="1" si="1247"/>
        <v>2003.4794803465177</v>
      </c>
    </row>
    <row r="29601" spans="3:3">
      <c r="C29601" s="13">
        <f t="shared" ca="1" si="1247"/>
        <v>1989.5517778214394</v>
      </c>
    </row>
    <row r="29602" spans="3:3">
      <c r="C29602" s="13">
        <f t="shared" ca="1" si="1247"/>
        <v>2009.9553153855118</v>
      </c>
    </row>
    <row r="29603" spans="3:3">
      <c r="C29603" s="13">
        <f t="shared" ca="1" si="1247"/>
        <v>2002.0688081786725</v>
      </c>
    </row>
    <row r="29604" spans="3:3">
      <c r="C29604" s="13">
        <f t="shared" ca="1" si="1247"/>
        <v>1998.0928353483525</v>
      </c>
    </row>
    <row r="29605" spans="3:3">
      <c r="C29605" s="13">
        <f t="shared" ca="1" si="1247"/>
        <v>1987.0167987563732</v>
      </c>
    </row>
    <row r="29606" spans="3:3">
      <c r="C29606" s="13">
        <f t="shared" ca="1" si="1247"/>
        <v>2013.4541919837172</v>
      </c>
    </row>
    <row r="29607" spans="3:3">
      <c r="C29607" s="13">
        <f t="shared" ca="1" si="1247"/>
        <v>1991.9099386924231</v>
      </c>
    </row>
    <row r="29608" spans="3:3">
      <c r="C29608" s="13">
        <f t="shared" ca="1" si="1247"/>
        <v>2002.8108633663917</v>
      </c>
    </row>
    <row r="29609" spans="3:3">
      <c r="C29609" s="13">
        <f t="shared" ca="1" si="1247"/>
        <v>2005.8716312597105</v>
      </c>
    </row>
    <row r="29610" spans="3:3">
      <c r="C29610" s="13">
        <f t="shared" ca="1" si="1247"/>
        <v>2010.1806898241898</v>
      </c>
    </row>
    <row r="29611" spans="3:3">
      <c r="C29611" s="13">
        <f t="shared" ca="1" si="1247"/>
        <v>2003.9156527021364</v>
      </c>
    </row>
    <row r="29612" spans="3:3">
      <c r="C29612" s="13">
        <f t="shared" ca="1" si="1247"/>
        <v>1992.3387615177369</v>
      </c>
    </row>
    <row r="29613" spans="3:3">
      <c r="C29613" s="13">
        <f t="shared" ca="1" si="1247"/>
        <v>1991.5030141285072</v>
      </c>
    </row>
    <row r="29614" spans="3:3">
      <c r="C29614" s="13">
        <f t="shared" ca="1" si="1247"/>
        <v>2003.1737597940792</v>
      </c>
    </row>
    <row r="29615" spans="3:3">
      <c r="C29615" s="13">
        <f t="shared" ca="1" si="1247"/>
        <v>1985.2387740754532</v>
      </c>
    </row>
    <row r="29616" spans="3:3">
      <c r="C29616" s="13">
        <f t="shared" ca="1" si="1247"/>
        <v>2015.94881555896</v>
      </c>
    </row>
    <row r="29617" spans="3:3">
      <c r="C29617" s="13">
        <f t="shared" ca="1" si="1247"/>
        <v>1997.81949539281</v>
      </c>
    </row>
    <row r="29618" spans="3:3">
      <c r="C29618" s="13">
        <f t="shared" ca="1" si="1247"/>
        <v>1998.6710159535467</v>
      </c>
    </row>
    <row r="29619" spans="3:3">
      <c r="C29619" s="13">
        <f t="shared" ca="1" si="1247"/>
        <v>2021.2137050779452</v>
      </c>
    </row>
    <row r="29620" spans="3:3">
      <c r="C29620" s="13">
        <f t="shared" ca="1" si="1247"/>
        <v>2003.885488660964</v>
      </c>
    </row>
    <row r="29621" spans="3:3">
      <c r="C29621" s="13">
        <f t="shared" ca="1" si="1247"/>
        <v>1993.4553317444208</v>
      </c>
    </row>
    <row r="29622" spans="3:3">
      <c r="C29622" s="13">
        <f t="shared" ca="1" si="1247"/>
        <v>1984.941095391388</v>
      </c>
    </row>
    <row r="29623" spans="3:3">
      <c r="C29623" s="13">
        <f t="shared" ca="1" si="1247"/>
        <v>2003.5160407586823</v>
      </c>
    </row>
    <row r="29624" spans="3:3">
      <c r="C29624" s="13">
        <f t="shared" ca="1" si="1247"/>
        <v>2025.2065745867869</v>
      </c>
    </row>
    <row r="29625" spans="3:3">
      <c r="C29625" s="13">
        <f t="shared" ca="1" si="1247"/>
        <v>1981.2257063115903</v>
      </c>
    </row>
    <row r="29626" spans="3:3">
      <c r="C29626" s="13">
        <f t="shared" ca="1" si="1247"/>
        <v>1988.5710301767949</v>
      </c>
    </row>
    <row r="29627" spans="3:3">
      <c r="C29627" s="13">
        <f t="shared" ca="1" si="1247"/>
        <v>1999.5175263316924</v>
      </c>
    </row>
    <row r="29628" spans="3:3">
      <c r="C29628" s="13">
        <f t="shared" ca="1" si="1247"/>
        <v>2005.8345712842299</v>
      </c>
    </row>
    <row r="29629" spans="3:3">
      <c r="C29629" s="13">
        <f t="shared" ca="1" si="1247"/>
        <v>2002.7073112249575</v>
      </c>
    </row>
    <row r="29630" spans="3:3">
      <c r="C29630" s="13">
        <f t="shared" ca="1" si="1247"/>
        <v>1997.3453410194165</v>
      </c>
    </row>
    <row r="29631" spans="3:3">
      <c r="C29631" s="13">
        <f t="shared" ca="1" si="1247"/>
        <v>2003.615717499332</v>
      </c>
    </row>
    <row r="29632" spans="3:3">
      <c r="C29632" s="13">
        <f t="shared" ca="1" si="1247"/>
        <v>1979.7213981086243</v>
      </c>
    </row>
    <row r="29633" spans="3:3">
      <c r="C29633" s="13">
        <f t="shared" ca="1" si="1247"/>
        <v>2014.2796225439688</v>
      </c>
    </row>
    <row r="29634" spans="3:3">
      <c r="C29634" s="13">
        <f t="shared" ca="1" si="1247"/>
        <v>2013.8219939715127</v>
      </c>
    </row>
    <row r="29635" spans="3:3">
      <c r="C29635" s="13">
        <f t="shared" ca="1" si="1247"/>
        <v>2006.7427950450251</v>
      </c>
    </row>
    <row r="29636" spans="3:3">
      <c r="C29636" s="13">
        <f t="shared" ca="1" si="1247"/>
        <v>2007.8823027652456</v>
      </c>
    </row>
    <row r="29637" spans="3:3">
      <c r="C29637" s="13">
        <f t="shared" ca="1" si="1247"/>
        <v>2007.2436901938352</v>
      </c>
    </row>
    <row r="29638" spans="3:3">
      <c r="C29638" s="13">
        <f t="shared" ca="1" si="1247"/>
        <v>1996.6583052647979</v>
      </c>
    </row>
    <row r="29639" spans="3:3">
      <c r="C29639" s="13">
        <f t="shared" ca="1" si="1247"/>
        <v>2004.0174272420768</v>
      </c>
    </row>
    <row r="29640" spans="3:3">
      <c r="C29640" s="13">
        <f t="shared" ca="1" si="1247"/>
        <v>1993.3629717097085</v>
      </c>
    </row>
    <row r="29641" spans="3:3">
      <c r="C29641" s="13">
        <f t="shared" ca="1" si="1247"/>
        <v>2020.4655968374245</v>
      </c>
    </row>
    <row r="29642" spans="3:3">
      <c r="C29642" s="13">
        <f t="shared" ca="1" si="1247"/>
        <v>2003.7084489848307</v>
      </c>
    </row>
    <row r="29643" spans="3:3">
      <c r="C29643" s="13">
        <f t="shared" ca="1" si="1247"/>
        <v>2006.0418260493211</v>
      </c>
    </row>
    <row r="29644" spans="3:3">
      <c r="C29644" s="13">
        <f t="shared" ca="1" si="1247"/>
        <v>1986.6329757843628</v>
      </c>
    </row>
    <row r="29645" spans="3:3">
      <c r="C29645" s="13">
        <f t="shared" ca="1" si="1247"/>
        <v>1984.0353076457868</v>
      </c>
    </row>
    <row r="29646" spans="3:3">
      <c r="C29646" s="13">
        <f t="shared" ca="1" si="1247"/>
        <v>2006.6672731455164</v>
      </c>
    </row>
    <row r="29647" spans="3:3">
      <c r="C29647" s="13">
        <f t="shared" ca="1" si="1247"/>
        <v>2000.1618046823287</v>
      </c>
    </row>
    <row r="29648" spans="3:3">
      <c r="C29648" s="13">
        <f t="shared" ca="1" si="1247"/>
        <v>2005.7836920429729</v>
      </c>
    </row>
    <row r="29649" spans="3:3">
      <c r="C29649" s="13">
        <f t="shared" ca="1" si="1247"/>
        <v>1989.2815882266977</v>
      </c>
    </row>
    <row r="29650" spans="3:3">
      <c r="C29650" s="13">
        <f t="shared" ca="1" si="1247"/>
        <v>2012.8695466222539</v>
      </c>
    </row>
    <row r="29651" spans="3:3">
      <c r="C29651" s="13">
        <f t="shared" ca="1" si="1247"/>
        <v>2003.446283942588</v>
      </c>
    </row>
    <row r="29652" spans="3:3">
      <c r="C29652" s="13">
        <f t="shared" ca="1" si="1247"/>
        <v>2012.2184047167639</v>
      </c>
    </row>
    <row r="29653" spans="3:3">
      <c r="C29653" s="13">
        <f t="shared" ca="1" si="1247"/>
        <v>1987.7504153585085</v>
      </c>
    </row>
    <row r="29654" spans="3:3">
      <c r="C29654" s="13">
        <f t="shared" ca="1" si="1247"/>
        <v>2020.8511683946413</v>
      </c>
    </row>
    <row r="29655" spans="3:3">
      <c r="C29655" s="13">
        <f t="shared" ca="1" si="1247"/>
        <v>2001.2931165213149</v>
      </c>
    </row>
    <row r="29656" spans="3:3">
      <c r="C29656" s="13">
        <f t="shared" ref="C29656:C29719" ca="1" si="1248">NORMINV(RAND(),$D$3,$G$3)</f>
        <v>1998.8894211561117</v>
      </c>
    </row>
    <row r="29657" spans="3:3">
      <c r="C29657" s="13">
        <f t="shared" ca="1" si="1248"/>
        <v>1998.012280051187</v>
      </c>
    </row>
    <row r="29658" spans="3:3">
      <c r="C29658" s="13">
        <f t="shared" ca="1" si="1248"/>
        <v>1988.4332247068321</v>
      </c>
    </row>
    <row r="29659" spans="3:3">
      <c r="C29659" s="13">
        <f t="shared" ca="1" si="1248"/>
        <v>2007.9060096471815</v>
      </c>
    </row>
    <row r="29660" spans="3:3">
      <c r="C29660" s="13">
        <f t="shared" ca="1" si="1248"/>
        <v>2009.7262490012558</v>
      </c>
    </row>
    <row r="29661" spans="3:3">
      <c r="C29661" s="13">
        <f t="shared" ca="1" si="1248"/>
        <v>1996.5627214741228</v>
      </c>
    </row>
    <row r="29662" spans="3:3">
      <c r="C29662" s="13">
        <f t="shared" ca="1" si="1248"/>
        <v>1998.9955647669706</v>
      </c>
    </row>
    <row r="29663" spans="3:3">
      <c r="C29663" s="13">
        <f t="shared" ca="1" si="1248"/>
        <v>1995.0186620283473</v>
      </c>
    </row>
    <row r="29664" spans="3:3">
      <c r="C29664" s="13">
        <f t="shared" ca="1" si="1248"/>
        <v>1979.4867706011846</v>
      </c>
    </row>
    <row r="29665" spans="3:3">
      <c r="C29665" s="13">
        <f t="shared" ca="1" si="1248"/>
        <v>2003.9166078852159</v>
      </c>
    </row>
    <row r="29666" spans="3:3">
      <c r="C29666" s="13">
        <f t="shared" ca="1" si="1248"/>
        <v>1976.6036720721202</v>
      </c>
    </row>
    <row r="29667" spans="3:3">
      <c r="C29667" s="13">
        <f t="shared" ca="1" si="1248"/>
        <v>1977.1354385662153</v>
      </c>
    </row>
    <row r="29668" spans="3:3">
      <c r="C29668" s="13">
        <f t="shared" ca="1" si="1248"/>
        <v>1983.7131543078547</v>
      </c>
    </row>
    <row r="29669" spans="3:3">
      <c r="C29669" s="13">
        <f t="shared" ca="1" si="1248"/>
        <v>2003.7430009960244</v>
      </c>
    </row>
    <row r="29670" spans="3:3">
      <c r="C29670" s="13">
        <f t="shared" ca="1" si="1248"/>
        <v>2007.0877177831217</v>
      </c>
    </row>
    <row r="29671" spans="3:3">
      <c r="C29671" s="13">
        <f t="shared" ca="1" si="1248"/>
        <v>2002.4628772922606</v>
      </c>
    </row>
    <row r="29672" spans="3:3">
      <c r="C29672" s="13">
        <f t="shared" ca="1" si="1248"/>
        <v>1970.136105317742</v>
      </c>
    </row>
    <row r="29673" spans="3:3">
      <c r="C29673" s="13">
        <f t="shared" ca="1" si="1248"/>
        <v>2003.9444097108176</v>
      </c>
    </row>
    <row r="29674" spans="3:3">
      <c r="C29674" s="13">
        <f t="shared" ca="1" si="1248"/>
        <v>2009.9827581702373</v>
      </c>
    </row>
    <row r="29675" spans="3:3">
      <c r="C29675" s="13">
        <f t="shared" ca="1" si="1248"/>
        <v>1994.7742213195115</v>
      </c>
    </row>
    <row r="29676" spans="3:3">
      <c r="C29676" s="13">
        <f t="shared" ca="1" si="1248"/>
        <v>2007.7119109060091</v>
      </c>
    </row>
    <row r="29677" spans="3:3">
      <c r="C29677" s="13">
        <f t="shared" ca="1" si="1248"/>
        <v>2005.9392443279278</v>
      </c>
    </row>
    <row r="29678" spans="3:3">
      <c r="C29678" s="13">
        <f t="shared" ca="1" si="1248"/>
        <v>2003.8202154310416</v>
      </c>
    </row>
    <row r="29679" spans="3:3">
      <c r="C29679" s="13">
        <f t="shared" ca="1" si="1248"/>
        <v>1999.9591902648581</v>
      </c>
    </row>
    <row r="29680" spans="3:3">
      <c r="C29680" s="13">
        <f t="shared" ca="1" si="1248"/>
        <v>2009.7307624686048</v>
      </c>
    </row>
    <row r="29681" spans="3:3">
      <c r="C29681" s="13">
        <f t="shared" ca="1" si="1248"/>
        <v>2031.7416208286375</v>
      </c>
    </row>
    <row r="29682" spans="3:3">
      <c r="C29682" s="13">
        <f t="shared" ca="1" si="1248"/>
        <v>2000.3765892764304</v>
      </c>
    </row>
    <row r="29683" spans="3:3">
      <c r="C29683" s="13">
        <f t="shared" ca="1" si="1248"/>
        <v>1989.7639792458649</v>
      </c>
    </row>
    <row r="29684" spans="3:3">
      <c r="C29684" s="13">
        <f t="shared" ca="1" si="1248"/>
        <v>2000.6972866922176</v>
      </c>
    </row>
    <row r="29685" spans="3:3">
      <c r="C29685" s="13">
        <f t="shared" ca="1" si="1248"/>
        <v>2003.9186928062204</v>
      </c>
    </row>
    <row r="29686" spans="3:3">
      <c r="C29686" s="13">
        <f t="shared" ca="1" si="1248"/>
        <v>1981.1099439249765</v>
      </c>
    </row>
    <row r="29687" spans="3:3">
      <c r="C29687" s="13">
        <f t="shared" ca="1" si="1248"/>
        <v>1998.1534036337885</v>
      </c>
    </row>
    <row r="29688" spans="3:3">
      <c r="C29688" s="13">
        <f t="shared" ca="1" si="1248"/>
        <v>2006.6202432059704</v>
      </c>
    </row>
    <row r="29689" spans="3:3">
      <c r="C29689" s="13">
        <f t="shared" ca="1" si="1248"/>
        <v>2002.1031759157554</v>
      </c>
    </row>
    <row r="29690" spans="3:3">
      <c r="C29690" s="13">
        <f t="shared" ca="1" si="1248"/>
        <v>1986.3266079315777</v>
      </c>
    </row>
    <row r="29691" spans="3:3">
      <c r="C29691" s="13">
        <f t="shared" ca="1" si="1248"/>
        <v>2005.9412524115269</v>
      </c>
    </row>
    <row r="29692" spans="3:3">
      <c r="C29692" s="13">
        <f t="shared" ca="1" si="1248"/>
        <v>2009.6205768691464</v>
      </c>
    </row>
    <row r="29693" spans="3:3">
      <c r="C29693" s="13">
        <f t="shared" ca="1" si="1248"/>
        <v>1991.7491840950913</v>
      </c>
    </row>
    <row r="29694" spans="3:3">
      <c r="C29694" s="13">
        <f t="shared" ca="1" si="1248"/>
        <v>2001.6096954952577</v>
      </c>
    </row>
    <row r="29695" spans="3:3">
      <c r="C29695" s="13">
        <f t="shared" ca="1" si="1248"/>
        <v>2007.8621885110506</v>
      </c>
    </row>
    <row r="29696" spans="3:3">
      <c r="C29696" s="13">
        <f t="shared" ca="1" si="1248"/>
        <v>2008.8970316270309</v>
      </c>
    </row>
    <row r="29697" spans="3:3">
      <c r="C29697" s="13">
        <f t="shared" ca="1" si="1248"/>
        <v>2007.4056651807998</v>
      </c>
    </row>
    <row r="29698" spans="3:3">
      <c r="C29698" s="13">
        <f t="shared" ca="1" si="1248"/>
        <v>1997.4407490432936</v>
      </c>
    </row>
    <row r="29699" spans="3:3">
      <c r="C29699" s="13">
        <f t="shared" ca="1" si="1248"/>
        <v>2001.5301764547457</v>
      </c>
    </row>
    <row r="29700" spans="3:3">
      <c r="C29700" s="13">
        <f t="shared" ca="1" si="1248"/>
        <v>2013.3938442850242</v>
      </c>
    </row>
    <row r="29701" spans="3:3">
      <c r="C29701" s="13">
        <f t="shared" ca="1" si="1248"/>
        <v>2008.6416940460849</v>
      </c>
    </row>
    <row r="29702" spans="3:3">
      <c r="C29702" s="13">
        <f t="shared" ca="1" si="1248"/>
        <v>1992.2350353665854</v>
      </c>
    </row>
    <row r="29703" spans="3:3">
      <c r="C29703" s="13">
        <f t="shared" ca="1" si="1248"/>
        <v>2006.6813786550281</v>
      </c>
    </row>
    <row r="29704" spans="3:3">
      <c r="C29704" s="13">
        <f t="shared" ca="1" si="1248"/>
        <v>1994.302435655027</v>
      </c>
    </row>
    <row r="29705" spans="3:3">
      <c r="C29705" s="13">
        <f t="shared" ca="1" si="1248"/>
        <v>1984.4648736030247</v>
      </c>
    </row>
    <row r="29706" spans="3:3">
      <c r="C29706" s="13">
        <f t="shared" ca="1" si="1248"/>
        <v>1995.9046185332563</v>
      </c>
    </row>
    <row r="29707" spans="3:3">
      <c r="C29707" s="13">
        <f t="shared" ca="1" si="1248"/>
        <v>2010.660179580686</v>
      </c>
    </row>
    <row r="29708" spans="3:3">
      <c r="C29708" s="13">
        <f t="shared" ca="1" si="1248"/>
        <v>2010.3080527940547</v>
      </c>
    </row>
    <row r="29709" spans="3:3">
      <c r="C29709" s="13">
        <f t="shared" ca="1" si="1248"/>
        <v>1992.7197743367769</v>
      </c>
    </row>
    <row r="29710" spans="3:3">
      <c r="C29710" s="13">
        <f t="shared" ca="1" si="1248"/>
        <v>1993.8438553615556</v>
      </c>
    </row>
    <row r="29711" spans="3:3">
      <c r="C29711" s="13">
        <f t="shared" ca="1" si="1248"/>
        <v>1999.2429488423868</v>
      </c>
    </row>
    <row r="29712" spans="3:3">
      <c r="C29712" s="13">
        <f t="shared" ca="1" si="1248"/>
        <v>2013.4896401140647</v>
      </c>
    </row>
    <row r="29713" spans="3:3">
      <c r="C29713" s="13">
        <f t="shared" ca="1" si="1248"/>
        <v>2003.7020462862099</v>
      </c>
    </row>
    <row r="29714" spans="3:3">
      <c r="C29714" s="13">
        <f t="shared" ca="1" si="1248"/>
        <v>2002.1781699490309</v>
      </c>
    </row>
    <row r="29715" spans="3:3">
      <c r="C29715" s="13">
        <f t="shared" ca="1" si="1248"/>
        <v>1980.5785776650539</v>
      </c>
    </row>
    <row r="29716" spans="3:3">
      <c r="C29716" s="13">
        <f t="shared" ca="1" si="1248"/>
        <v>1983.5106563690995</v>
      </c>
    </row>
    <row r="29717" spans="3:3">
      <c r="C29717" s="13">
        <f t="shared" ca="1" si="1248"/>
        <v>1988.0764505514574</v>
      </c>
    </row>
    <row r="29718" spans="3:3">
      <c r="C29718" s="13">
        <f t="shared" ca="1" si="1248"/>
        <v>2019.9578238867359</v>
      </c>
    </row>
    <row r="29719" spans="3:3">
      <c r="C29719" s="13">
        <f t="shared" ca="1" si="1248"/>
        <v>1997.3693090617505</v>
      </c>
    </row>
    <row r="29720" spans="3:3">
      <c r="C29720" s="13">
        <f t="shared" ref="C29720:C29783" ca="1" si="1249">NORMINV(RAND(),$D$3,$G$3)</f>
        <v>1997.3518399580703</v>
      </c>
    </row>
    <row r="29721" spans="3:3">
      <c r="C29721" s="13">
        <f t="shared" ca="1" si="1249"/>
        <v>1994.9429177313777</v>
      </c>
    </row>
    <row r="29722" spans="3:3">
      <c r="C29722" s="13">
        <f t="shared" ca="1" si="1249"/>
        <v>2007.6388349458921</v>
      </c>
    </row>
    <row r="29723" spans="3:3">
      <c r="C29723" s="13">
        <f t="shared" ca="1" si="1249"/>
        <v>2002.9313626462608</v>
      </c>
    </row>
    <row r="29724" spans="3:3">
      <c r="C29724" s="13">
        <f t="shared" ca="1" si="1249"/>
        <v>1989.5053114304574</v>
      </c>
    </row>
    <row r="29725" spans="3:3">
      <c r="C29725" s="13">
        <f t="shared" ca="1" si="1249"/>
        <v>2000.7227347780938</v>
      </c>
    </row>
    <row r="29726" spans="3:3">
      <c r="C29726" s="13">
        <f t="shared" ca="1" si="1249"/>
        <v>2000.1880326208664</v>
      </c>
    </row>
    <row r="29727" spans="3:3">
      <c r="C29727" s="13">
        <f t="shared" ca="1" si="1249"/>
        <v>1997.6290617543189</v>
      </c>
    </row>
    <row r="29728" spans="3:3">
      <c r="C29728" s="13">
        <f t="shared" ca="1" si="1249"/>
        <v>2012.154225910366</v>
      </c>
    </row>
    <row r="29729" spans="3:3">
      <c r="C29729" s="13">
        <f t="shared" ca="1" si="1249"/>
        <v>1999.7381469085074</v>
      </c>
    </row>
    <row r="29730" spans="3:3">
      <c r="C29730" s="13">
        <f t="shared" ca="1" si="1249"/>
        <v>2013.3312785575667</v>
      </c>
    </row>
    <row r="29731" spans="3:3">
      <c r="C29731" s="13">
        <f t="shared" ca="1" si="1249"/>
        <v>2001.2212949363404</v>
      </c>
    </row>
    <row r="29732" spans="3:3">
      <c r="C29732" s="13">
        <f t="shared" ca="1" si="1249"/>
        <v>1988.9947665354532</v>
      </c>
    </row>
    <row r="29733" spans="3:3">
      <c r="C29733" s="13">
        <f t="shared" ca="1" si="1249"/>
        <v>1994.1792381095167</v>
      </c>
    </row>
    <row r="29734" spans="3:3">
      <c r="C29734" s="13">
        <f t="shared" ca="1" si="1249"/>
        <v>1992.8886266614372</v>
      </c>
    </row>
    <row r="29735" spans="3:3">
      <c r="C29735" s="13">
        <f t="shared" ca="1" si="1249"/>
        <v>2006.6250249172244</v>
      </c>
    </row>
    <row r="29736" spans="3:3">
      <c r="C29736" s="13">
        <f t="shared" ca="1" si="1249"/>
        <v>2012.0544004730441</v>
      </c>
    </row>
    <row r="29737" spans="3:3">
      <c r="C29737" s="13">
        <f t="shared" ca="1" si="1249"/>
        <v>1995.3322374976296</v>
      </c>
    </row>
    <row r="29738" spans="3:3">
      <c r="C29738" s="13">
        <f t="shared" ca="1" si="1249"/>
        <v>1995.470161953137</v>
      </c>
    </row>
    <row r="29739" spans="3:3">
      <c r="C29739" s="13">
        <f t="shared" ca="1" si="1249"/>
        <v>2000.3815440475132</v>
      </c>
    </row>
    <row r="29740" spans="3:3">
      <c r="C29740" s="13">
        <f t="shared" ca="1" si="1249"/>
        <v>2014.7622226133478</v>
      </c>
    </row>
    <row r="29741" spans="3:3">
      <c r="C29741" s="13">
        <f t="shared" ca="1" si="1249"/>
        <v>1981.7587892660931</v>
      </c>
    </row>
    <row r="29742" spans="3:3">
      <c r="C29742" s="13">
        <f t="shared" ca="1" si="1249"/>
        <v>2017.3738114639298</v>
      </c>
    </row>
    <row r="29743" spans="3:3">
      <c r="C29743" s="13">
        <f t="shared" ca="1" si="1249"/>
        <v>2008.3440349667485</v>
      </c>
    </row>
    <row r="29744" spans="3:3">
      <c r="C29744" s="13">
        <f t="shared" ca="1" si="1249"/>
        <v>2000.4526456278229</v>
      </c>
    </row>
    <row r="29745" spans="3:3">
      <c r="C29745" s="13">
        <f t="shared" ca="1" si="1249"/>
        <v>1986.3270907960034</v>
      </c>
    </row>
    <row r="29746" spans="3:3">
      <c r="C29746" s="13">
        <f t="shared" ca="1" si="1249"/>
        <v>2011.8854220391383</v>
      </c>
    </row>
    <row r="29747" spans="3:3">
      <c r="C29747" s="13">
        <f t="shared" ca="1" si="1249"/>
        <v>1987.4076108538491</v>
      </c>
    </row>
    <row r="29748" spans="3:3">
      <c r="C29748" s="13">
        <f t="shared" ca="1" si="1249"/>
        <v>1996.5632694967533</v>
      </c>
    </row>
    <row r="29749" spans="3:3">
      <c r="C29749" s="13">
        <f t="shared" ca="1" si="1249"/>
        <v>1996.4098745891145</v>
      </c>
    </row>
    <row r="29750" spans="3:3">
      <c r="C29750" s="13">
        <f t="shared" ca="1" si="1249"/>
        <v>1993.5002800656525</v>
      </c>
    </row>
    <row r="29751" spans="3:3">
      <c r="C29751" s="13">
        <f t="shared" ca="1" si="1249"/>
        <v>1995.3558629532913</v>
      </c>
    </row>
    <row r="29752" spans="3:3">
      <c r="C29752" s="13">
        <f t="shared" ca="1" si="1249"/>
        <v>2001.2955165622955</v>
      </c>
    </row>
    <row r="29753" spans="3:3">
      <c r="C29753" s="13">
        <f t="shared" ca="1" si="1249"/>
        <v>2004.7177697940247</v>
      </c>
    </row>
    <row r="29754" spans="3:3">
      <c r="C29754" s="13">
        <f t="shared" ca="1" si="1249"/>
        <v>2000.7978084636707</v>
      </c>
    </row>
    <row r="29755" spans="3:3">
      <c r="C29755" s="13">
        <f t="shared" ca="1" si="1249"/>
        <v>1984.5315086039107</v>
      </c>
    </row>
    <row r="29756" spans="3:3">
      <c r="C29756" s="13">
        <f t="shared" ca="1" si="1249"/>
        <v>2000.4994207351631</v>
      </c>
    </row>
    <row r="29757" spans="3:3">
      <c r="C29757" s="13">
        <f t="shared" ca="1" si="1249"/>
        <v>2030.9550115692937</v>
      </c>
    </row>
    <row r="29758" spans="3:3">
      <c r="C29758" s="13">
        <f t="shared" ca="1" si="1249"/>
        <v>1995.5883670853416</v>
      </c>
    </row>
    <row r="29759" spans="3:3">
      <c r="C29759" s="13">
        <f t="shared" ca="1" si="1249"/>
        <v>1983.8234525238424</v>
      </c>
    </row>
    <row r="29760" spans="3:3">
      <c r="C29760" s="13">
        <f t="shared" ca="1" si="1249"/>
        <v>2014.9910874286104</v>
      </c>
    </row>
    <row r="29761" spans="3:3">
      <c r="C29761" s="13">
        <f t="shared" ca="1" si="1249"/>
        <v>1999.3593387850199</v>
      </c>
    </row>
    <row r="29762" spans="3:3">
      <c r="C29762" s="13">
        <f t="shared" ca="1" si="1249"/>
        <v>2008.2601525304678</v>
      </c>
    </row>
    <row r="29763" spans="3:3">
      <c r="C29763" s="13">
        <f t="shared" ca="1" si="1249"/>
        <v>1993.5004170556654</v>
      </c>
    </row>
    <row r="29764" spans="3:3">
      <c r="C29764" s="13">
        <f t="shared" ca="1" si="1249"/>
        <v>1996.6983076618819</v>
      </c>
    </row>
    <row r="29765" spans="3:3">
      <c r="C29765" s="13">
        <f t="shared" ca="1" si="1249"/>
        <v>2011.2305216414786</v>
      </c>
    </row>
    <row r="29766" spans="3:3">
      <c r="C29766" s="13">
        <f t="shared" ca="1" si="1249"/>
        <v>2021.3119505545885</v>
      </c>
    </row>
    <row r="29767" spans="3:3">
      <c r="C29767" s="13">
        <f t="shared" ca="1" si="1249"/>
        <v>1977.0603172907254</v>
      </c>
    </row>
    <row r="29768" spans="3:3">
      <c r="C29768" s="13">
        <f t="shared" ca="1" si="1249"/>
        <v>2019.731823484658</v>
      </c>
    </row>
    <row r="29769" spans="3:3">
      <c r="C29769" s="13">
        <f t="shared" ca="1" si="1249"/>
        <v>1987.8258837816929</v>
      </c>
    </row>
    <row r="29770" spans="3:3">
      <c r="C29770" s="13">
        <f t="shared" ca="1" si="1249"/>
        <v>1997.6530084793651</v>
      </c>
    </row>
    <row r="29771" spans="3:3">
      <c r="C29771" s="13">
        <f t="shared" ca="1" si="1249"/>
        <v>1999.3059799253083</v>
      </c>
    </row>
    <row r="29772" spans="3:3">
      <c r="C29772" s="13">
        <f t="shared" ca="1" si="1249"/>
        <v>2010.9693939599128</v>
      </c>
    </row>
    <row r="29773" spans="3:3">
      <c r="C29773" s="13">
        <f t="shared" ca="1" si="1249"/>
        <v>1977.0825852460457</v>
      </c>
    </row>
    <row r="29774" spans="3:3">
      <c r="C29774" s="13">
        <f t="shared" ca="1" si="1249"/>
        <v>2005.3938538767159</v>
      </c>
    </row>
    <row r="29775" spans="3:3">
      <c r="C29775" s="13">
        <f t="shared" ca="1" si="1249"/>
        <v>2013.7545968214888</v>
      </c>
    </row>
    <row r="29776" spans="3:3">
      <c r="C29776" s="13">
        <f t="shared" ca="1" si="1249"/>
        <v>2000.0712259869392</v>
      </c>
    </row>
    <row r="29777" spans="3:3">
      <c r="C29777" s="13">
        <f t="shared" ca="1" si="1249"/>
        <v>1991.0800722658805</v>
      </c>
    </row>
    <row r="29778" spans="3:3">
      <c r="C29778" s="13">
        <f t="shared" ca="1" si="1249"/>
        <v>2001.3315319619851</v>
      </c>
    </row>
    <row r="29779" spans="3:3">
      <c r="C29779" s="13">
        <f t="shared" ca="1" si="1249"/>
        <v>1998.033229466989</v>
      </c>
    </row>
    <row r="29780" spans="3:3">
      <c r="C29780" s="13">
        <f t="shared" ca="1" si="1249"/>
        <v>1999.6183156951654</v>
      </c>
    </row>
    <row r="29781" spans="3:3">
      <c r="C29781" s="13">
        <f t="shared" ca="1" si="1249"/>
        <v>2000.3936795588386</v>
      </c>
    </row>
    <row r="29782" spans="3:3">
      <c r="C29782" s="13">
        <f t="shared" ca="1" si="1249"/>
        <v>2014.5313454136835</v>
      </c>
    </row>
    <row r="29783" spans="3:3">
      <c r="C29783" s="13">
        <f t="shared" ca="1" si="1249"/>
        <v>1998.2008766372264</v>
      </c>
    </row>
    <row r="29784" spans="3:3">
      <c r="C29784" s="13">
        <f t="shared" ref="C29784:C29847" ca="1" si="1250">NORMINV(RAND(),$D$3,$G$3)</f>
        <v>1995.874109811177</v>
      </c>
    </row>
    <row r="29785" spans="3:3">
      <c r="C29785" s="13">
        <f t="shared" ca="1" si="1250"/>
        <v>1999.8786632062033</v>
      </c>
    </row>
    <row r="29786" spans="3:3">
      <c r="C29786" s="13">
        <f t="shared" ca="1" si="1250"/>
        <v>2014.5408353213102</v>
      </c>
    </row>
    <row r="29787" spans="3:3">
      <c r="C29787" s="13">
        <f t="shared" ca="1" si="1250"/>
        <v>2004.1396904155354</v>
      </c>
    </row>
    <row r="29788" spans="3:3">
      <c r="C29788" s="13">
        <f t="shared" ca="1" si="1250"/>
        <v>2019.0333872003296</v>
      </c>
    </row>
    <row r="29789" spans="3:3">
      <c r="C29789" s="13">
        <f t="shared" ca="1" si="1250"/>
        <v>2009.3659699733851</v>
      </c>
    </row>
    <row r="29790" spans="3:3">
      <c r="C29790" s="13">
        <f t="shared" ca="1" si="1250"/>
        <v>2002.3883191552375</v>
      </c>
    </row>
    <row r="29791" spans="3:3">
      <c r="C29791" s="13">
        <f t="shared" ca="1" si="1250"/>
        <v>2000.9034129789361</v>
      </c>
    </row>
    <row r="29792" spans="3:3">
      <c r="C29792" s="13">
        <f t="shared" ca="1" si="1250"/>
        <v>2005.9443546499085</v>
      </c>
    </row>
    <row r="29793" spans="3:3">
      <c r="C29793" s="13">
        <f t="shared" ca="1" si="1250"/>
        <v>2004.4484060173456</v>
      </c>
    </row>
    <row r="29794" spans="3:3">
      <c r="C29794" s="13">
        <f t="shared" ca="1" si="1250"/>
        <v>2002.9508929940989</v>
      </c>
    </row>
    <row r="29795" spans="3:3">
      <c r="C29795" s="13">
        <f t="shared" ca="1" si="1250"/>
        <v>2001.2108381151204</v>
      </c>
    </row>
    <row r="29796" spans="3:3">
      <c r="C29796" s="13">
        <f t="shared" ca="1" si="1250"/>
        <v>2022.2027577215179</v>
      </c>
    </row>
    <row r="29797" spans="3:3">
      <c r="C29797" s="13">
        <f t="shared" ca="1" si="1250"/>
        <v>1993.9700886786197</v>
      </c>
    </row>
    <row r="29798" spans="3:3">
      <c r="C29798" s="13">
        <f t="shared" ca="1" si="1250"/>
        <v>1998.1608459423899</v>
      </c>
    </row>
    <row r="29799" spans="3:3">
      <c r="C29799" s="13">
        <f t="shared" ca="1" si="1250"/>
        <v>1991.2736523307422</v>
      </c>
    </row>
    <row r="29800" spans="3:3">
      <c r="C29800" s="13">
        <f t="shared" ca="1" si="1250"/>
        <v>2006.8973892491381</v>
      </c>
    </row>
    <row r="29801" spans="3:3">
      <c r="C29801" s="13">
        <f t="shared" ca="1" si="1250"/>
        <v>1995.2339235251732</v>
      </c>
    </row>
    <row r="29802" spans="3:3">
      <c r="C29802" s="13">
        <f t="shared" ca="1" si="1250"/>
        <v>2004.7690463250071</v>
      </c>
    </row>
    <row r="29803" spans="3:3">
      <c r="C29803" s="13">
        <f t="shared" ca="1" si="1250"/>
        <v>1997.9381804242003</v>
      </c>
    </row>
    <row r="29804" spans="3:3">
      <c r="C29804" s="13">
        <f t="shared" ca="1" si="1250"/>
        <v>1988.5062998593023</v>
      </c>
    </row>
    <row r="29805" spans="3:3">
      <c r="C29805" s="13">
        <f t="shared" ca="1" si="1250"/>
        <v>2000.8297432815689</v>
      </c>
    </row>
    <row r="29806" spans="3:3">
      <c r="C29806" s="13">
        <f t="shared" ca="1" si="1250"/>
        <v>2017.2384535384488</v>
      </c>
    </row>
    <row r="29807" spans="3:3">
      <c r="C29807" s="13">
        <f t="shared" ca="1" si="1250"/>
        <v>1993.3646706075126</v>
      </c>
    </row>
    <row r="29808" spans="3:3">
      <c r="C29808" s="13">
        <f t="shared" ca="1" si="1250"/>
        <v>1992.6988477141063</v>
      </c>
    </row>
    <row r="29809" spans="3:3">
      <c r="C29809" s="13">
        <f t="shared" ca="1" si="1250"/>
        <v>1986.5431908674061</v>
      </c>
    </row>
    <row r="29810" spans="3:3">
      <c r="C29810" s="13">
        <f t="shared" ca="1" si="1250"/>
        <v>1997.9145648087201</v>
      </c>
    </row>
    <row r="29811" spans="3:3">
      <c r="C29811" s="13">
        <f t="shared" ca="1" si="1250"/>
        <v>2010.1156934932019</v>
      </c>
    </row>
    <row r="29812" spans="3:3">
      <c r="C29812" s="13">
        <f t="shared" ca="1" si="1250"/>
        <v>1999.3595351675519</v>
      </c>
    </row>
    <row r="29813" spans="3:3">
      <c r="C29813" s="13">
        <f t="shared" ca="1" si="1250"/>
        <v>1997.3832597961491</v>
      </c>
    </row>
    <row r="29814" spans="3:3">
      <c r="C29814" s="13">
        <f t="shared" ca="1" si="1250"/>
        <v>1990.1125395630277</v>
      </c>
    </row>
    <row r="29815" spans="3:3">
      <c r="C29815" s="13">
        <f t="shared" ca="1" si="1250"/>
        <v>1999.8390373583431</v>
      </c>
    </row>
    <row r="29816" spans="3:3">
      <c r="C29816" s="13">
        <f t="shared" ca="1" si="1250"/>
        <v>1987.6982499836899</v>
      </c>
    </row>
    <row r="29817" spans="3:3">
      <c r="C29817" s="13">
        <f t="shared" ca="1" si="1250"/>
        <v>1987.2681222449025</v>
      </c>
    </row>
    <row r="29818" spans="3:3">
      <c r="C29818" s="13">
        <f t="shared" ca="1" si="1250"/>
        <v>2002.4915765594549</v>
      </c>
    </row>
    <row r="29819" spans="3:3">
      <c r="C29819" s="13">
        <f t="shared" ca="1" si="1250"/>
        <v>1998.9213461556672</v>
      </c>
    </row>
    <row r="29820" spans="3:3">
      <c r="C29820" s="13">
        <f t="shared" ca="1" si="1250"/>
        <v>1985.7889986807468</v>
      </c>
    </row>
    <row r="29821" spans="3:3">
      <c r="C29821" s="13">
        <f t="shared" ca="1" si="1250"/>
        <v>1997.6753152946751</v>
      </c>
    </row>
    <row r="29822" spans="3:3">
      <c r="C29822" s="13">
        <f t="shared" ca="1" si="1250"/>
        <v>2005.6686202214701</v>
      </c>
    </row>
    <row r="29823" spans="3:3">
      <c r="C29823" s="13">
        <f t="shared" ca="1" si="1250"/>
        <v>2004.8134188537767</v>
      </c>
    </row>
    <row r="29824" spans="3:3">
      <c r="C29824" s="13">
        <f t="shared" ca="1" si="1250"/>
        <v>2014.1909785503069</v>
      </c>
    </row>
    <row r="29825" spans="3:3">
      <c r="C29825" s="13">
        <f t="shared" ca="1" si="1250"/>
        <v>2000.8194050281156</v>
      </c>
    </row>
    <row r="29826" spans="3:3">
      <c r="C29826" s="13">
        <f t="shared" ca="1" si="1250"/>
        <v>2008.2834334265319</v>
      </c>
    </row>
    <row r="29827" spans="3:3">
      <c r="C29827" s="13">
        <f t="shared" ca="1" si="1250"/>
        <v>1984.6680785605224</v>
      </c>
    </row>
    <row r="29828" spans="3:3">
      <c r="C29828" s="13">
        <f t="shared" ca="1" si="1250"/>
        <v>2013.3445096674475</v>
      </c>
    </row>
    <row r="29829" spans="3:3">
      <c r="C29829" s="13">
        <f t="shared" ca="1" si="1250"/>
        <v>2011.8385804372922</v>
      </c>
    </row>
    <row r="29830" spans="3:3">
      <c r="C29830" s="13">
        <f t="shared" ca="1" si="1250"/>
        <v>1996.0589177845618</v>
      </c>
    </row>
    <row r="29831" spans="3:3">
      <c r="C29831" s="13">
        <f t="shared" ca="1" si="1250"/>
        <v>1988.299698544711</v>
      </c>
    </row>
    <row r="29832" spans="3:3">
      <c r="C29832" s="13">
        <f t="shared" ca="1" si="1250"/>
        <v>1989.1076005017594</v>
      </c>
    </row>
    <row r="29833" spans="3:3">
      <c r="C29833" s="13">
        <f t="shared" ca="1" si="1250"/>
        <v>2003.0684749440527</v>
      </c>
    </row>
    <row r="29834" spans="3:3">
      <c r="C29834" s="13">
        <f t="shared" ca="1" si="1250"/>
        <v>2007.3173931804554</v>
      </c>
    </row>
    <row r="29835" spans="3:3">
      <c r="C29835" s="13">
        <f t="shared" ca="1" si="1250"/>
        <v>2001.6321341872865</v>
      </c>
    </row>
    <row r="29836" spans="3:3">
      <c r="C29836" s="13">
        <f t="shared" ca="1" si="1250"/>
        <v>1994.1589312360516</v>
      </c>
    </row>
    <row r="29837" spans="3:3">
      <c r="C29837" s="13">
        <f t="shared" ca="1" si="1250"/>
        <v>1990.8272942114988</v>
      </c>
    </row>
    <row r="29838" spans="3:3">
      <c r="C29838" s="13">
        <f t="shared" ca="1" si="1250"/>
        <v>2001.7816678557854</v>
      </c>
    </row>
    <row r="29839" spans="3:3">
      <c r="C29839" s="13">
        <f t="shared" ca="1" si="1250"/>
        <v>2011.1826038350778</v>
      </c>
    </row>
    <row r="29840" spans="3:3">
      <c r="C29840" s="13">
        <f t="shared" ca="1" si="1250"/>
        <v>1981.8345180553235</v>
      </c>
    </row>
    <row r="29841" spans="3:3">
      <c r="C29841" s="13">
        <f t="shared" ca="1" si="1250"/>
        <v>2013.2983525769839</v>
      </c>
    </row>
    <row r="29842" spans="3:3">
      <c r="C29842" s="13">
        <f t="shared" ca="1" si="1250"/>
        <v>2000.7904632977622</v>
      </c>
    </row>
    <row r="29843" spans="3:3">
      <c r="C29843" s="13">
        <f t="shared" ca="1" si="1250"/>
        <v>1991.235869103542</v>
      </c>
    </row>
    <row r="29844" spans="3:3">
      <c r="C29844" s="13">
        <f t="shared" ca="1" si="1250"/>
        <v>1986.919238047212</v>
      </c>
    </row>
    <row r="29845" spans="3:3">
      <c r="C29845" s="13">
        <f t="shared" ca="1" si="1250"/>
        <v>1999.9612827672108</v>
      </c>
    </row>
    <row r="29846" spans="3:3">
      <c r="C29846" s="13">
        <f t="shared" ca="1" si="1250"/>
        <v>2023.6521354423353</v>
      </c>
    </row>
    <row r="29847" spans="3:3">
      <c r="C29847" s="13">
        <f t="shared" ca="1" si="1250"/>
        <v>1989.3643029357377</v>
      </c>
    </row>
    <row r="29848" spans="3:3">
      <c r="C29848" s="13">
        <f t="shared" ref="C29848:C29911" ca="1" si="1251">NORMINV(RAND(),$D$3,$G$3)</f>
        <v>2010.5965415949888</v>
      </c>
    </row>
    <row r="29849" spans="3:3">
      <c r="C29849" s="13">
        <f t="shared" ca="1" si="1251"/>
        <v>2008.9592053380684</v>
      </c>
    </row>
    <row r="29850" spans="3:3">
      <c r="C29850" s="13">
        <f t="shared" ca="1" si="1251"/>
        <v>2003.3970840934192</v>
      </c>
    </row>
    <row r="29851" spans="3:3">
      <c r="C29851" s="13">
        <f t="shared" ca="1" si="1251"/>
        <v>1998.9421128594238</v>
      </c>
    </row>
    <row r="29852" spans="3:3">
      <c r="C29852" s="13">
        <f t="shared" ca="1" si="1251"/>
        <v>2016.939472006545</v>
      </c>
    </row>
    <row r="29853" spans="3:3">
      <c r="C29853" s="13">
        <f t="shared" ca="1" si="1251"/>
        <v>2002.5072984080505</v>
      </c>
    </row>
    <row r="29854" spans="3:3">
      <c r="C29854" s="13">
        <f t="shared" ca="1" si="1251"/>
        <v>2005.7901760399134</v>
      </c>
    </row>
    <row r="29855" spans="3:3">
      <c r="C29855" s="13">
        <f t="shared" ca="1" si="1251"/>
        <v>1999.73762745877</v>
      </c>
    </row>
    <row r="29856" spans="3:3">
      <c r="C29856" s="13">
        <f t="shared" ca="1" si="1251"/>
        <v>1984.7635940887656</v>
      </c>
    </row>
    <row r="29857" spans="3:3">
      <c r="C29857" s="13">
        <f t="shared" ca="1" si="1251"/>
        <v>2013.4568352735</v>
      </c>
    </row>
    <row r="29858" spans="3:3">
      <c r="C29858" s="13">
        <f t="shared" ca="1" si="1251"/>
        <v>2000.3767056096426</v>
      </c>
    </row>
    <row r="29859" spans="3:3">
      <c r="C29859" s="13">
        <f t="shared" ca="1" si="1251"/>
        <v>2005.6452336052855</v>
      </c>
    </row>
    <row r="29860" spans="3:3">
      <c r="C29860" s="13">
        <f t="shared" ca="1" si="1251"/>
        <v>2004.7660502466226</v>
      </c>
    </row>
    <row r="29861" spans="3:3">
      <c r="C29861" s="13">
        <f t="shared" ca="1" si="1251"/>
        <v>2013.8231045374584</v>
      </c>
    </row>
    <row r="29862" spans="3:3">
      <c r="C29862" s="13">
        <f t="shared" ca="1" si="1251"/>
        <v>2020.5779099628714</v>
      </c>
    </row>
    <row r="29863" spans="3:3">
      <c r="C29863" s="13">
        <f t="shared" ca="1" si="1251"/>
        <v>2005.9968718237581</v>
      </c>
    </row>
    <row r="29864" spans="3:3">
      <c r="C29864" s="13">
        <f t="shared" ca="1" si="1251"/>
        <v>2011.6954290554154</v>
      </c>
    </row>
    <row r="29865" spans="3:3">
      <c r="C29865" s="13">
        <f t="shared" ca="1" si="1251"/>
        <v>2019.7896866354154</v>
      </c>
    </row>
    <row r="29866" spans="3:3">
      <c r="C29866" s="13">
        <f t="shared" ca="1" si="1251"/>
        <v>1988.0423541292707</v>
      </c>
    </row>
    <row r="29867" spans="3:3">
      <c r="C29867" s="13">
        <f t="shared" ca="1" si="1251"/>
        <v>1988.9920583384737</v>
      </c>
    </row>
    <row r="29868" spans="3:3">
      <c r="C29868" s="13">
        <f t="shared" ca="1" si="1251"/>
        <v>1999.4826846802709</v>
      </c>
    </row>
    <row r="29869" spans="3:3">
      <c r="C29869" s="13">
        <f t="shared" ca="1" si="1251"/>
        <v>1986.6962204948065</v>
      </c>
    </row>
    <row r="29870" spans="3:3">
      <c r="C29870" s="13">
        <f t="shared" ca="1" si="1251"/>
        <v>2000.7389090542968</v>
      </c>
    </row>
    <row r="29871" spans="3:3">
      <c r="C29871" s="13">
        <f t="shared" ca="1" si="1251"/>
        <v>1990.0528946848315</v>
      </c>
    </row>
    <row r="29872" spans="3:3">
      <c r="C29872" s="13">
        <f t="shared" ca="1" si="1251"/>
        <v>1996.0778963875237</v>
      </c>
    </row>
    <row r="29873" spans="3:3">
      <c r="C29873" s="13">
        <f t="shared" ca="1" si="1251"/>
        <v>1997.6882957193345</v>
      </c>
    </row>
    <row r="29874" spans="3:3">
      <c r="C29874" s="13">
        <f t="shared" ca="1" si="1251"/>
        <v>2005.4290560388868</v>
      </c>
    </row>
    <row r="29875" spans="3:3">
      <c r="C29875" s="13">
        <f t="shared" ca="1" si="1251"/>
        <v>2011.1360068799406</v>
      </c>
    </row>
    <row r="29876" spans="3:3">
      <c r="C29876" s="13">
        <f t="shared" ca="1" si="1251"/>
        <v>2005.8390224565171</v>
      </c>
    </row>
    <row r="29877" spans="3:3">
      <c r="C29877" s="13">
        <f t="shared" ca="1" si="1251"/>
        <v>2001.1182325477344</v>
      </c>
    </row>
    <row r="29878" spans="3:3">
      <c r="C29878" s="13">
        <f t="shared" ca="1" si="1251"/>
        <v>1983.2938106082056</v>
      </c>
    </row>
    <row r="29879" spans="3:3">
      <c r="C29879" s="13">
        <f t="shared" ca="1" si="1251"/>
        <v>1985.8819334494924</v>
      </c>
    </row>
    <row r="29880" spans="3:3">
      <c r="C29880" s="13">
        <f t="shared" ca="1" si="1251"/>
        <v>2005.541590520123</v>
      </c>
    </row>
    <row r="29881" spans="3:3">
      <c r="C29881" s="13">
        <f t="shared" ca="1" si="1251"/>
        <v>2006.506253652816</v>
      </c>
    </row>
    <row r="29882" spans="3:3">
      <c r="C29882" s="13">
        <f t="shared" ca="1" si="1251"/>
        <v>2005.5869834901109</v>
      </c>
    </row>
    <row r="29883" spans="3:3">
      <c r="C29883" s="13">
        <f t="shared" ca="1" si="1251"/>
        <v>1996.3911049734177</v>
      </c>
    </row>
    <row r="29884" spans="3:3">
      <c r="C29884" s="13">
        <f t="shared" ca="1" si="1251"/>
        <v>1995.6192600477914</v>
      </c>
    </row>
    <row r="29885" spans="3:3">
      <c r="C29885" s="13">
        <f t="shared" ca="1" si="1251"/>
        <v>2001.4099763586082</v>
      </c>
    </row>
    <row r="29886" spans="3:3">
      <c r="C29886" s="13">
        <f t="shared" ca="1" si="1251"/>
        <v>2005.7577979450828</v>
      </c>
    </row>
    <row r="29887" spans="3:3">
      <c r="C29887" s="13">
        <f t="shared" ca="1" si="1251"/>
        <v>1992.3516451448156</v>
      </c>
    </row>
    <row r="29888" spans="3:3">
      <c r="C29888" s="13">
        <f t="shared" ca="1" si="1251"/>
        <v>1991.5911428662016</v>
      </c>
    </row>
    <row r="29889" spans="3:3">
      <c r="C29889" s="13">
        <f t="shared" ca="1" si="1251"/>
        <v>1995.7084010648364</v>
      </c>
    </row>
    <row r="29890" spans="3:3">
      <c r="C29890" s="13">
        <f t="shared" ca="1" si="1251"/>
        <v>1995.6924276187631</v>
      </c>
    </row>
    <row r="29891" spans="3:3">
      <c r="C29891" s="13">
        <f t="shared" ca="1" si="1251"/>
        <v>2003.6902566934987</v>
      </c>
    </row>
    <row r="29892" spans="3:3">
      <c r="C29892" s="13">
        <f t="shared" ca="1" si="1251"/>
        <v>1984.8483859828693</v>
      </c>
    </row>
    <row r="29893" spans="3:3">
      <c r="C29893" s="13">
        <f t="shared" ca="1" si="1251"/>
        <v>1998.0578143903965</v>
      </c>
    </row>
    <row r="29894" spans="3:3">
      <c r="C29894" s="13">
        <f t="shared" ca="1" si="1251"/>
        <v>1978.6198428946113</v>
      </c>
    </row>
    <row r="29895" spans="3:3">
      <c r="C29895" s="13">
        <f t="shared" ca="1" si="1251"/>
        <v>1999.3893853102918</v>
      </c>
    </row>
    <row r="29896" spans="3:3">
      <c r="C29896" s="13">
        <f t="shared" ca="1" si="1251"/>
        <v>2001.2759409327248</v>
      </c>
    </row>
    <row r="29897" spans="3:3">
      <c r="C29897" s="13">
        <f t="shared" ca="1" si="1251"/>
        <v>2018.8693775154038</v>
      </c>
    </row>
    <row r="29898" spans="3:3">
      <c r="C29898" s="13">
        <f t="shared" ca="1" si="1251"/>
        <v>2004.8831110814615</v>
      </c>
    </row>
    <row r="29899" spans="3:3">
      <c r="C29899" s="13">
        <f t="shared" ca="1" si="1251"/>
        <v>1997.2444010505585</v>
      </c>
    </row>
    <row r="29900" spans="3:3">
      <c r="C29900" s="13">
        <f t="shared" ca="1" si="1251"/>
        <v>2002.2015469247083</v>
      </c>
    </row>
    <row r="29901" spans="3:3">
      <c r="C29901" s="13">
        <f t="shared" ca="1" si="1251"/>
        <v>2007.47444902711</v>
      </c>
    </row>
    <row r="29902" spans="3:3">
      <c r="C29902" s="13">
        <f t="shared" ca="1" si="1251"/>
        <v>1972.9816231351897</v>
      </c>
    </row>
    <row r="29903" spans="3:3">
      <c r="C29903" s="13">
        <f t="shared" ca="1" si="1251"/>
        <v>2004.6598098201669</v>
      </c>
    </row>
    <row r="29904" spans="3:3">
      <c r="C29904" s="13">
        <f t="shared" ca="1" si="1251"/>
        <v>2004.5874698672264</v>
      </c>
    </row>
    <row r="29905" spans="3:3">
      <c r="C29905" s="13">
        <f t="shared" ca="1" si="1251"/>
        <v>2000.7156654057374</v>
      </c>
    </row>
    <row r="29906" spans="3:3">
      <c r="C29906" s="13">
        <f t="shared" ca="1" si="1251"/>
        <v>2012.1131834630007</v>
      </c>
    </row>
    <row r="29907" spans="3:3">
      <c r="C29907" s="13">
        <f t="shared" ca="1" si="1251"/>
        <v>2016.9312673621525</v>
      </c>
    </row>
    <row r="29908" spans="3:3">
      <c r="C29908" s="13">
        <f t="shared" ca="1" si="1251"/>
        <v>2007.3607951381707</v>
      </c>
    </row>
    <row r="29909" spans="3:3">
      <c r="C29909" s="13">
        <f t="shared" ca="1" si="1251"/>
        <v>1997.3978800348973</v>
      </c>
    </row>
    <row r="29910" spans="3:3">
      <c r="C29910" s="13">
        <f t="shared" ca="1" si="1251"/>
        <v>1996.6085512096388</v>
      </c>
    </row>
    <row r="29911" spans="3:3">
      <c r="C29911" s="13">
        <f t="shared" ca="1" si="1251"/>
        <v>2012.2333000263704</v>
      </c>
    </row>
    <row r="29912" spans="3:3">
      <c r="C29912" s="13">
        <f t="shared" ref="C29912:C29975" ca="1" si="1252">NORMINV(RAND(),$D$3,$G$3)</f>
        <v>2011.6878162411108</v>
      </c>
    </row>
    <row r="29913" spans="3:3">
      <c r="C29913" s="13">
        <f t="shared" ca="1" si="1252"/>
        <v>2022.4987314056152</v>
      </c>
    </row>
    <row r="29914" spans="3:3">
      <c r="C29914" s="13">
        <f t="shared" ca="1" si="1252"/>
        <v>2001.9096512976123</v>
      </c>
    </row>
    <row r="29915" spans="3:3">
      <c r="C29915" s="13">
        <f t="shared" ca="1" si="1252"/>
        <v>2007.3545115843833</v>
      </c>
    </row>
    <row r="29916" spans="3:3">
      <c r="C29916" s="13">
        <f t="shared" ca="1" si="1252"/>
        <v>1987.1034006288078</v>
      </c>
    </row>
    <row r="29917" spans="3:3">
      <c r="C29917" s="13">
        <f t="shared" ca="1" si="1252"/>
        <v>2015.1447261068886</v>
      </c>
    </row>
    <row r="29918" spans="3:3">
      <c r="C29918" s="13">
        <f t="shared" ca="1" si="1252"/>
        <v>2028.6033750638783</v>
      </c>
    </row>
    <row r="29919" spans="3:3">
      <c r="C29919" s="13">
        <f t="shared" ca="1" si="1252"/>
        <v>2011.6305153085611</v>
      </c>
    </row>
    <row r="29920" spans="3:3">
      <c r="C29920" s="13">
        <f t="shared" ca="1" si="1252"/>
        <v>1986.7880645350967</v>
      </c>
    </row>
    <row r="29921" spans="3:3">
      <c r="C29921" s="13">
        <f t="shared" ca="1" si="1252"/>
        <v>2004.0380672527158</v>
      </c>
    </row>
    <row r="29922" spans="3:3">
      <c r="C29922" s="13">
        <f t="shared" ca="1" si="1252"/>
        <v>2000.2071068550895</v>
      </c>
    </row>
    <row r="29923" spans="3:3">
      <c r="C29923" s="13">
        <f t="shared" ca="1" si="1252"/>
        <v>1997.7510414388419</v>
      </c>
    </row>
    <row r="29924" spans="3:3">
      <c r="C29924" s="13">
        <f t="shared" ca="1" si="1252"/>
        <v>1992.9448120832053</v>
      </c>
    </row>
    <row r="29925" spans="3:3">
      <c r="C29925" s="13">
        <f t="shared" ca="1" si="1252"/>
        <v>1984.1586892618611</v>
      </c>
    </row>
    <row r="29926" spans="3:3">
      <c r="C29926" s="13">
        <f t="shared" ca="1" si="1252"/>
        <v>2003.164438547027</v>
      </c>
    </row>
    <row r="29927" spans="3:3">
      <c r="C29927" s="13">
        <f t="shared" ca="1" si="1252"/>
        <v>2005.3151437195379</v>
      </c>
    </row>
    <row r="29928" spans="3:3">
      <c r="C29928" s="13">
        <f t="shared" ca="1" si="1252"/>
        <v>1985.1882828343228</v>
      </c>
    </row>
    <row r="29929" spans="3:3">
      <c r="C29929" s="13">
        <f t="shared" ca="1" si="1252"/>
        <v>2009.7988663677929</v>
      </c>
    </row>
    <row r="29930" spans="3:3">
      <c r="C29930" s="13">
        <f t="shared" ca="1" si="1252"/>
        <v>1989.0163535744707</v>
      </c>
    </row>
    <row r="29931" spans="3:3">
      <c r="C29931" s="13">
        <f t="shared" ca="1" si="1252"/>
        <v>1993.8052053277263</v>
      </c>
    </row>
    <row r="29932" spans="3:3">
      <c r="C29932" s="13">
        <f t="shared" ca="1" si="1252"/>
        <v>1996.7708478660036</v>
      </c>
    </row>
    <row r="29933" spans="3:3">
      <c r="C29933" s="13">
        <f t="shared" ca="1" si="1252"/>
        <v>2003.2970546840756</v>
      </c>
    </row>
    <row r="29934" spans="3:3">
      <c r="C29934" s="13">
        <f t="shared" ca="1" si="1252"/>
        <v>1991.0964657624459</v>
      </c>
    </row>
    <row r="29935" spans="3:3">
      <c r="C29935" s="13">
        <f t="shared" ca="1" si="1252"/>
        <v>2004.9823557247216</v>
      </c>
    </row>
    <row r="29936" spans="3:3">
      <c r="C29936" s="13">
        <f t="shared" ca="1" si="1252"/>
        <v>2008.2039389140223</v>
      </c>
    </row>
    <row r="29937" spans="3:3">
      <c r="C29937" s="13">
        <f t="shared" ca="1" si="1252"/>
        <v>1989.1464779814817</v>
      </c>
    </row>
    <row r="29938" spans="3:3">
      <c r="C29938" s="13">
        <f t="shared" ca="1" si="1252"/>
        <v>2017.4614335605579</v>
      </c>
    </row>
    <row r="29939" spans="3:3">
      <c r="C29939" s="13">
        <f t="shared" ca="1" si="1252"/>
        <v>1990.5791180397439</v>
      </c>
    </row>
    <row r="29940" spans="3:3">
      <c r="C29940" s="13">
        <f t="shared" ca="1" si="1252"/>
        <v>1993.6409010089817</v>
      </c>
    </row>
    <row r="29941" spans="3:3">
      <c r="C29941" s="13">
        <f t="shared" ca="1" si="1252"/>
        <v>1999.762503443606</v>
      </c>
    </row>
    <row r="29942" spans="3:3">
      <c r="C29942" s="13">
        <f t="shared" ca="1" si="1252"/>
        <v>2014.6790982281793</v>
      </c>
    </row>
    <row r="29943" spans="3:3">
      <c r="C29943" s="13">
        <f t="shared" ca="1" si="1252"/>
        <v>2007.6765412288794</v>
      </c>
    </row>
    <row r="29944" spans="3:3">
      <c r="C29944" s="13">
        <f t="shared" ca="1" si="1252"/>
        <v>2012.773877117075</v>
      </c>
    </row>
    <row r="29945" spans="3:3">
      <c r="C29945" s="13">
        <f t="shared" ca="1" si="1252"/>
        <v>1986.1476786896944</v>
      </c>
    </row>
    <row r="29946" spans="3:3">
      <c r="C29946" s="13">
        <f t="shared" ca="1" si="1252"/>
        <v>1984.570823909502</v>
      </c>
    </row>
    <row r="29947" spans="3:3">
      <c r="C29947" s="13">
        <f t="shared" ca="1" si="1252"/>
        <v>1996.2172761857189</v>
      </c>
    </row>
    <row r="29948" spans="3:3">
      <c r="C29948" s="13">
        <f t="shared" ca="1" si="1252"/>
        <v>2007.4426960073165</v>
      </c>
    </row>
    <row r="29949" spans="3:3">
      <c r="C29949" s="13">
        <f t="shared" ca="1" si="1252"/>
        <v>1997.521936855366</v>
      </c>
    </row>
    <row r="29950" spans="3:3">
      <c r="C29950" s="13">
        <f t="shared" ca="1" si="1252"/>
        <v>2010.7025377200423</v>
      </c>
    </row>
    <row r="29951" spans="3:3">
      <c r="C29951" s="13">
        <f t="shared" ca="1" si="1252"/>
        <v>2014.8648890674042</v>
      </c>
    </row>
    <row r="29952" spans="3:3">
      <c r="C29952" s="13">
        <f t="shared" ca="1" si="1252"/>
        <v>1990.2941823473236</v>
      </c>
    </row>
    <row r="29953" spans="3:3">
      <c r="C29953" s="13">
        <f t="shared" ca="1" si="1252"/>
        <v>1978.4119549148759</v>
      </c>
    </row>
    <row r="29954" spans="3:3">
      <c r="C29954" s="13">
        <f t="shared" ca="1" si="1252"/>
        <v>2008.5552624894224</v>
      </c>
    </row>
    <row r="29955" spans="3:3">
      <c r="C29955" s="13">
        <f t="shared" ca="1" si="1252"/>
        <v>1995.886994427626</v>
      </c>
    </row>
    <row r="29956" spans="3:3">
      <c r="C29956" s="13">
        <f t="shared" ca="1" si="1252"/>
        <v>2017.3970545685638</v>
      </c>
    </row>
    <row r="29957" spans="3:3">
      <c r="C29957" s="13">
        <f t="shared" ca="1" si="1252"/>
        <v>1980.9982114335726</v>
      </c>
    </row>
    <row r="29958" spans="3:3">
      <c r="C29958" s="13">
        <f t="shared" ca="1" si="1252"/>
        <v>2016.5028349081556</v>
      </c>
    </row>
    <row r="29959" spans="3:3">
      <c r="C29959" s="13">
        <f t="shared" ca="1" si="1252"/>
        <v>2004.5552689999083</v>
      </c>
    </row>
    <row r="29960" spans="3:3">
      <c r="C29960" s="13">
        <f t="shared" ca="1" si="1252"/>
        <v>2010.991681703737</v>
      </c>
    </row>
    <row r="29961" spans="3:3">
      <c r="C29961" s="13">
        <f t="shared" ca="1" si="1252"/>
        <v>1992.1124493819116</v>
      </c>
    </row>
    <row r="29962" spans="3:3">
      <c r="C29962" s="13">
        <f t="shared" ca="1" si="1252"/>
        <v>2001.9453471292629</v>
      </c>
    </row>
    <row r="29963" spans="3:3">
      <c r="C29963" s="13">
        <f t="shared" ca="1" si="1252"/>
        <v>2005.2079889783199</v>
      </c>
    </row>
    <row r="29964" spans="3:3">
      <c r="C29964" s="13">
        <f t="shared" ca="1" si="1252"/>
        <v>2004.4363133974839</v>
      </c>
    </row>
    <row r="29965" spans="3:3">
      <c r="C29965" s="13">
        <f t="shared" ca="1" si="1252"/>
        <v>2000.040096317756</v>
      </c>
    </row>
    <row r="29966" spans="3:3">
      <c r="C29966" s="13">
        <f t="shared" ca="1" si="1252"/>
        <v>2013.9562393847775</v>
      </c>
    </row>
    <row r="29967" spans="3:3">
      <c r="C29967" s="13">
        <f t="shared" ca="1" si="1252"/>
        <v>1992.056652555653</v>
      </c>
    </row>
    <row r="29968" spans="3:3">
      <c r="C29968" s="13">
        <f t="shared" ca="1" si="1252"/>
        <v>2028.9648016026324</v>
      </c>
    </row>
    <row r="29969" spans="3:3">
      <c r="C29969" s="13">
        <f t="shared" ca="1" si="1252"/>
        <v>2010.5498366519314</v>
      </c>
    </row>
    <row r="29970" spans="3:3">
      <c r="C29970" s="13">
        <f t="shared" ca="1" si="1252"/>
        <v>2003.158384414214</v>
      </c>
    </row>
    <row r="29971" spans="3:3">
      <c r="C29971" s="13">
        <f t="shared" ca="1" si="1252"/>
        <v>1984.4227798523229</v>
      </c>
    </row>
    <row r="29972" spans="3:3">
      <c r="C29972" s="13">
        <f t="shared" ca="1" si="1252"/>
        <v>1979.7897201481649</v>
      </c>
    </row>
    <row r="29973" spans="3:3">
      <c r="C29973" s="13">
        <f t="shared" ca="1" si="1252"/>
        <v>1984.2542238053159</v>
      </c>
    </row>
    <row r="29974" spans="3:3">
      <c r="C29974" s="13">
        <f t="shared" ca="1" si="1252"/>
        <v>2014.2968579607136</v>
      </c>
    </row>
    <row r="29975" spans="3:3">
      <c r="C29975" s="13">
        <f t="shared" ca="1" si="1252"/>
        <v>2001.7688514275796</v>
      </c>
    </row>
    <row r="29976" spans="3:3">
      <c r="C29976" s="13">
        <f t="shared" ref="C29976:C30039" ca="1" si="1253">NORMINV(RAND(),$D$3,$G$3)</f>
        <v>2000.3181385329622</v>
      </c>
    </row>
    <row r="29977" spans="3:3">
      <c r="C29977" s="13">
        <f t="shared" ca="1" si="1253"/>
        <v>1999.6805925007982</v>
      </c>
    </row>
    <row r="29978" spans="3:3">
      <c r="C29978" s="13">
        <f t="shared" ca="1" si="1253"/>
        <v>2004.0274237790454</v>
      </c>
    </row>
    <row r="29979" spans="3:3">
      <c r="C29979" s="13">
        <f t="shared" ca="1" si="1253"/>
        <v>1978.3323550848816</v>
      </c>
    </row>
    <row r="29980" spans="3:3">
      <c r="C29980" s="13">
        <f t="shared" ca="1" si="1253"/>
        <v>1976.1385043061184</v>
      </c>
    </row>
    <row r="29981" spans="3:3">
      <c r="C29981" s="13">
        <f t="shared" ca="1" si="1253"/>
        <v>1994.0173128706317</v>
      </c>
    </row>
    <row r="29982" spans="3:3">
      <c r="C29982" s="13">
        <f t="shared" ca="1" si="1253"/>
        <v>1985.9434509304358</v>
      </c>
    </row>
    <row r="29983" spans="3:3">
      <c r="C29983" s="13">
        <f t="shared" ca="1" si="1253"/>
        <v>2022.5034260453479</v>
      </c>
    </row>
    <row r="29984" spans="3:3">
      <c r="C29984" s="13">
        <f t="shared" ca="1" si="1253"/>
        <v>2010.5988839217084</v>
      </c>
    </row>
    <row r="29985" spans="3:3">
      <c r="C29985" s="13">
        <f t="shared" ca="1" si="1253"/>
        <v>1985.9009089695323</v>
      </c>
    </row>
    <row r="29986" spans="3:3">
      <c r="C29986" s="13">
        <f t="shared" ca="1" si="1253"/>
        <v>1988.6742202603684</v>
      </c>
    </row>
    <row r="29987" spans="3:3">
      <c r="C29987" s="13">
        <f t="shared" ca="1" si="1253"/>
        <v>2010.3062049063653</v>
      </c>
    </row>
    <row r="29988" spans="3:3">
      <c r="C29988" s="13">
        <f t="shared" ca="1" si="1253"/>
        <v>1997.7732855252148</v>
      </c>
    </row>
    <row r="29989" spans="3:3">
      <c r="C29989" s="13">
        <f t="shared" ca="1" si="1253"/>
        <v>1978.0073151511331</v>
      </c>
    </row>
    <row r="29990" spans="3:3">
      <c r="C29990" s="13">
        <f t="shared" ca="1" si="1253"/>
        <v>1992.4718508177598</v>
      </c>
    </row>
    <row r="29991" spans="3:3">
      <c r="C29991" s="13">
        <f t="shared" ca="1" si="1253"/>
        <v>2018.1977141381728</v>
      </c>
    </row>
    <row r="29992" spans="3:3">
      <c r="C29992" s="13">
        <f t="shared" ca="1" si="1253"/>
        <v>1997.3907801238456</v>
      </c>
    </row>
    <row r="29993" spans="3:3">
      <c r="C29993" s="13">
        <f t="shared" ca="1" si="1253"/>
        <v>1992.5205821617153</v>
      </c>
    </row>
    <row r="29994" spans="3:3">
      <c r="C29994" s="13">
        <f t="shared" ca="1" si="1253"/>
        <v>1996.64087412043</v>
      </c>
    </row>
    <row r="29995" spans="3:3">
      <c r="C29995" s="13">
        <f t="shared" ca="1" si="1253"/>
        <v>2003.0434541543311</v>
      </c>
    </row>
    <row r="29996" spans="3:3">
      <c r="C29996" s="13">
        <f t="shared" ca="1" si="1253"/>
        <v>2002.2813387965127</v>
      </c>
    </row>
    <row r="29997" spans="3:3">
      <c r="C29997" s="13">
        <f t="shared" ca="1" si="1253"/>
        <v>1997.0491983287702</v>
      </c>
    </row>
    <row r="29998" spans="3:3">
      <c r="C29998" s="13">
        <f t="shared" ca="1" si="1253"/>
        <v>2011.9336164191614</v>
      </c>
    </row>
    <row r="29999" spans="3:3">
      <c r="C29999" s="13">
        <f t="shared" ca="1" si="1253"/>
        <v>2004.0980611263933</v>
      </c>
    </row>
    <row r="30000" spans="3:3">
      <c r="C30000" s="13">
        <f t="shared" ca="1" si="1253"/>
        <v>1998.0201481223794</v>
      </c>
    </row>
    <row r="30001" spans="3:3">
      <c r="C30001" s="13">
        <f t="shared" ca="1" si="1253"/>
        <v>1988.6095329495106</v>
      </c>
    </row>
    <row r="30002" spans="3:3">
      <c r="C30002" s="13">
        <f t="shared" ca="1" si="1253"/>
        <v>2000.0044720779133</v>
      </c>
    </row>
    <row r="30003" spans="3:3">
      <c r="C30003" s="13">
        <f t="shared" ca="1" si="1253"/>
        <v>1996.3376665695139</v>
      </c>
    </row>
    <row r="30004" spans="3:3">
      <c r="C30004" s="13">
        <f t="shared" ca="1" si="1253"/>
        <v>1990.8817756906417</v>
      </c>
    </row>
    <row r="30005" spans="3:3">
      <c r="C30005" s="13">
        <f t="shared" ca="1" si="1253"/>
        <v>1986.3329852742047</v>
      </c>
    </row>
    <row r="30006" spans="3:3">
      <c r="C30006" s="13">
        <f t="shared" ca="1" si="1253"/>
        <v>1997.8401607552109</v>
      </c>
    </row>
    <row r="30007" spans="3:3">
      <c r="C30007" s="13">
        <f t="shared" ca="1" si="1253"/>
        <v>2002.6782372638413</v>
      </c>
    </row>
    <row r="30008" spans="3:3">
      <c r="C30008" s="13">
        <f t="shared" ca="1" si="1253"/>
        <v>2005.8139717814026</v>
      </c>
    </row>
    <row r="30009" spans="3:3">
      <c r="C30009" s="13">
        <f t="shared" ca="1" si="1253"/>
        <v>1991.7150040915728</v>
      </c>
    </row>
    <row r="30010" spans="3:3">
      <c r="C30010" s="13">
        <f t="shared" ca="1" si="1253"/>
        <v>2011.3004084482</v>
      </c>
    </row>
    <row r="30011" spans="3:3">
      <c r="C30011" s="13">
        <f t="shared" ca="1" si="1253"/>
        <v>2000.4061134700369</v>
      </c>
    </row>
    <row r="30012" spans="3:3">
      <c r="C30012" s="13">
        <f t="shared" ca="1" si="1253"/>
        <v>1971.9626765199937</v>
      </c>
    </row>
    <row r="30013" spans="3:3">
      <c r="C30013" s="13">
        <f t="shared" ca="1" si="1253"/>
        <v>2022.0081749347851</v>
      </c>
    </row>
    <row r="30014" spans="3:3">
      <c r="C30014" s="13">
        <f t="shared" ca="1" si="1253"/>
        <v>1991.5498157919199</v>
      </c>
    </row>
    <row r="30015" spans="3:3">
      <c r="C30015" s="13">
        <f t="shared" ca="1" si="1253"/>
        <v>2013.5666697833408</v>
      </c>
    </row>
    <row r="30016" spans="3:3">
      <c r="C30016" s="13">
        <f t="shared" ca="1" si="1253"/>
        <v>1995.9381608068022</v>
      </c>
    </row>
    <row r="30017" spans="3:3">
      <c r="C30017" s="13">
        <f t="shared" ca="1" si="1253"/>
        <v>2003.3389694554965</v>
      </c>
    </row>
    <row r="30018" spans="3:3">
      <c r="C30018" s="13">
        <f t="shared" ca="1" si="1253"/>
        <v>2006.1787756446697</v>
      </c>
    </row>
    <row r="30019" spans="3:3">
      <c r="C30019" s="13">
        <f t="shared" ca="1" si="1253"/>
        <v>1998.3235673950517</v>
      </c>
    </row>
    <row r="30020" spans="3:3">
      <c r="C30020" s="13">
        <f t="shared" ca="1" si="1253"/>
        <v>2011.6426500328496</v>
      </c>
    </row>
    <row r="30021" spans="3:3">
      <c r="C30021" s="13">
        <f t="shared" ca="1" si="1253"/>
        <v>1994.9147206582522</v>
      </c>
    </row>
    <row r="30022" spans="3:3">
      <c r="C30022" s="13">
        <f t="shared" ca="1" si="1253"/>
        <v>1999.6945524392952</v>
      </c>
    </row>
    <row r="30023" spans="3:3">
      <c r="C30023" s="13">
        <f t="shared" ca="1" si="1253"/>
        <v>1994.7213017002261</v>
      </c>
    </row>
    <row r="30024" spans="3:3">
      <c r="C30024" s="13">
        <f t="shared" ca="1" si="1253"/>
        <v>2004.7087978373709</v>
      </c>
    </row>
    <row r="30025" spans="3:3">
      <c r="C30025" s="13">
        <f t="shared" ca="1" si="1253"/>
        <v>1985.5799968244594</v>
      </c>
    </row>
    <row r="30026" spans="3:3">
      <c r="C30026" s="13">
        <f t="shared" ca="1" si="1253"/>
        <v>1999.7690247830042</v>
      </c>
    </row>
    <row r="30027" spans="3:3">
      <c r="C30027" s="13">
        <f t="shared" ca="1" si="1253"/>
        <v>2013.473949178597</v>
      </c>
    </row>
    <row r="30028" spans="3:3">
      <c r="C30028" s="13">
        <f t="shared" ca="1" si="1253"/>
        <v>1999.0580506832689</v>
      </c>
    </row>
    <row r="30029" spans="3:3">
      <c r="C30029" s="13">
        <f t="shared" ca="1" si="1253"/>
        <v>1991.2356947008866</v>
      </c>
    </row>
    <row r="30030" spans="3:3">
      <c r="C30030" s="13">
        <f t="shared" ca="1" si="1253"/>
        <v>1973.7229082071208</v>
      </c>
    </row>
    <row r="30031" spans="3:3">
      <c r="C30031" s="13">
        <f t="shared" ca="1" si="1253"/>
        <v>2015.314544189431</v>
      </c>
    </row>
    <row r="30032" spans="3:3">
      <c r="C30032" s="13">
        <f t="shared" ca="1" si="1253"/>
        <v>1987.4369925077133</v>
      </c>
    </row>
    <row r="30033" spans="3:3">
      <c r="C30033" s="13">
        <f t="shared" ca="1" si="1253"/>
        <v>2002.8691838906336</v>
      </c>
    </row>
    <row r="30034" spans="3:3">
      <c r="C30034" s="13">
        <f t="shared" ca="1" si="1253"/>
        <v>1992.1817041822449</v>
      </c>
    </row>
    <row r="30035" spans="3:3">
      <c r="C30035" s="13">
        <f t="shared" ca="1" si="1253"/>
        <v>1998.9939676143035</v>
      </c>
    </row>
    <row r="30036" spans="3:3">
      <c r="C30036" s="13">
        <f t="shared" ca="1" si="1253"/>
        <v>1992.7112090096473</v>
      </c>
    </row>
    <row r="30037" spans="3:3">
      <c r="C30037" s="13">
        <f t="shared" ca="1" si="1253"/>
        <v>1987.0222882859152</v>
      </c>
    </row>
    <row r="30038" spans="3:3">
      <c r="C30038" s="13">
        <f t="shared" ca="1" si="1253"/>
        <v>2009.1903659145016</v>
      </c>
    </row>
    <row r="30039" spans="3:3">
      <c r="C30039" s="13">
        <f t="shared" ca="1" si="1253"/>
        <v>1988.574192470772</v>
      </c>
    </row>
    <row r="30040" spans="3:3">
      <c r="C30040" s="13">
        <f t="shared" ref="C30040:C30103" ca="1" si="1254">NORMINV(RAND(),$D$3,$G$3)</f>
        <v>2001.3746590504611</v>
      </c>
    </row>
    <row r="30041" spans="3:3">
      <c r="C30041" s="13">
        <f t="shared" ca="1" si="1254"/>
        <v>2008.7179570627795</v>
      </c>
    </row>
    <row r="30042" spans="3:3">
      <c r="C30042" s="13">
        <f t="shared" ca="1" si="1254"/>
        <v>2023.9933506152652</v>
      </c>
    </row>
    <row r="30043" spans="3:3">
      <c r="C30043" s="13">
        <f t="shared" ca="1" si="1254"/>
        <v>1979.7927787605247</v>
      </c>
    </row>
    <row r="30044" spans="3:3">
      <c r="C30044" s="13">
        <f t="shared" ca="1" si="1254"/>
        <v>2005.2009414616241</v>
      </c>
    </row>
    <row r="30045" spans="3:3">
      <c r="C30045" s="13">
        <f t="shared" ca="1" si="1254"/>
        <v>2006.2851276088943</v>
      </c>
    </row>
    <row r="30046" spans="3:3">
      <c r="C30046" s="13">
        <f t="shared" ca="1" si="1254"/>
        <v>1999.1323310680966</v>
      </c>
    </row>
    <row r="30047" spans="3:3">
      <c r="C30047" s="13">
        <f t="shared" ca="1" si="1254"/>
        <v>1990.0304527410976</v>
      </c>
    </row>
    <row r="30048" spans="3:3">
      <c r="C30048" s="13">
        <f t="shared" ca="1" si="1254"/>
        <v>2004.8142428258229</v>
      </c>
    </row>
    <row r="30049" spans="3:3">
      <c r="C30049" s="13">
        <f t="shared" ca="1" si="1254"/>
        <v>2001.5517945718518</v>
      </c>
    </row>
    <row r="30050" spans="3:3">
      <c r="C30050" s="13">
        <f t="shared" ca="1" si="1254"/>
        <v>2010.0501027585783</v>
      </c>
    </row>
    <row r="30051" spans="3:3">
      <c r="C30051" s="13">
        <f t="shared" ca="1" si="1254"/>
        <v>1994.0205236996051</v>
      </c>
    </row>
    <row r="30052" spans="3:3">
      <c r="C30052" s="13">
        <f t="shared" ca="1" si="1254"/>
        <v>2000.2867794580654</v>
      </c>
    </row>
    <row r="30053" spans="3:3">
      <c r="C30053" s="13">
        <f t="shared" ca="1" si="1254"/>
        <v>2018.8563004565967</v>
      </c>
    </row>
    <row r="30054" spans="3:3">
      <c r="C30054" s="13">
        <f t="shared" ca="1" si="1254"/>
        <v>1995.6345305602711</v>
      </c>
    </row>
    <row r="30055" spans="3:3">
      <c r="C30055" s="13">
        <f t="shared" ca="1" si="1254"/>
        <v>2013.7065059828576</v>
      </c>
    </row>
    <row r="30056" spans="3:3">
      <c r="C30056" s="13">
        <f t="shared" ca="1" si="1254"/>
        <v>1987.9894772501248</v>
      </c>
    </row>
    <row r="30057" spans="3:3">
      <c r="C30057" s="13">
        <f t="shared" ca="1" si="1254"/>
        <v>1982.6567034000484</v>
      </c>
    </row>
    <row r="30058" spans="3:3">
      <c r="C30058" s="13">
        <f t="shared" ca="1" si="1254"/>
        <v>2006.4331040918539</v>
      </c>
    </row>
    <row r="30059" spans="3:3">
      <c r="C30059" s="13">
        <f t="shared" ca="1" si="1254"/>
        <v>1980.9482174175273</v>
      </c>
    </row>
    <row r="30060" spans="3:3">
      <c r="C30060" s="13">
        <f t="shared" ca="1" si="1254"/>
        <v>1991.9173091605962</v>
      </c>
    </row>
    <row r="30061" spans="3:3">
      <c r="C30061" s="13">
        <f t="shared" ca="1" si="1254"/>
        <v>1990.6254696335179</v>
      </c>
    </row>
    <row r="30062" spans="3:3">
      <c r="C30062" s="13">
        <f t="shared" ca="1" si="1254"/>
        <v>2000.8252366462054</v>
      </c>
    </row>
    <row r="30063" spans="3:3">
      <c r="C30063" s="13">
        <f t="shared" ca="1" si="1254"/>
        <v>2004.3227562397624</v>
      </c>
    </row>
    <row r="30064" spans="3:3">
      <c r="C30064" s="13">
        <f t="shared" ca="1" si="1254"/>
        <v>2001.2000846707601</v>
      </c>
    </row>
    <row r="30065" spans="3:3">
      <c r="C30065" s="13">
        <f t="shared" ca="1" si="1254"/>
        <v>2009.8029245043708</v>
      </c>
    </row>
    <row r="30066" spans="3:3">
      <c r="C30066" s="13">
        <f t="shared" ca="1" si="1254"/>
        <v>1996.7318930228755</v>
      </c>
    </row>
    <row r="30067" spans="3:3">
      <c r="C30067" s="13">
        <f t="shared" ca="1" si="1254"/>
        <v>2014.5253207582371</v>
      </c>
    </row>
    <row r="30068" spans="3:3">
      <c r="C30068" s="13">
        <f t="shared" ca="1" si="1254"/>
        <v>2013.1481398239055</v>
      </c>
    </row>
    <row r="30069" spans="3:3">
      <c r="C30069" s="13">
        <f t="shared" ca="1" si="1254"/>
        <v>1999.5553116240483</v>
      </c>
    </row>
    <row r="30070" spans="3:3">
      <c r="C30070" s="13">
        <f t="shared" ca="1" si="1254"/>
        <v>2006.8988015460754</v>
      </c>
    </row>
    <row r="30071" spans="3:3">
      <c r="C30071" s="13">
        <f t="shared" ca="1" si="1254"/>
        <v>2004.1275935353763</v>
      </c>
    </row>
    <row r="30072" spans="3:3">
      <c r="C30072" s="13">
        <f t="shared" ca="1" si="1254"/>
        <v>2004.3373731973059</v>
      </c>
    </row>
    <row r="30073" spans="3:3">
      <c r="C30073" s="13">
        <f t="shared" ca="1" si="1254"/>
        <v>1995.4181658361238</v>
      </c>
    </row>
    <row r="30074" spans="3:3">
      <c r="C30074" s="13">
        <f t="shared" ca="1" si="1254"/>
        <v>1989.3770315369159</v>
      </c>
    </row>
    <row r="30075" spans="3:3">
      <c r="C30075" s="13">
        <f t="shared" ca="1" si="1254"/>
        <v>1998.967088856509</v>
      </c>
    </row>
    <row r="30076" spans="3:3">
      <c r="C30076" s="13">
        <f t="shared" ca="1" si="1254"/>
        <v>1987.651980894128</v>
      </c>
    </row>
    <row r="30077" spans="3:3">
      <c r="C30077" s="13">
        <f t="shared" ca="1" si="1254"/>
        <v>1986.7887767012785</v>
      </c>
    </row>
    <row r="30078" spans="3:3">
      <c r="C30078" s="13">
        <f t="shared" ca="1" si="1254"/>
        <v>2005.4744319711713</v>
      </c>
    </row>
    <row r="30079" spans="3:3">
      <c r="C30079" s="13">
        <f t="shared" ca="1" si="1254"/>
        <v>1997.628915624055</v>
      </c>
    </row>
    <row r="30080" spans="3:3">
      <c r="C30080" s="13">
        <f t="shared" ca="1" si="1254"/>
        <v>1995.3722064705648</v>
      </c>
    </row>
    <row r="30081" spans="3:3">
      <c r="C30081" s="13">
        <f t="shared" ca="1" si="1254"/>
        <v>1996.4153436423055</v>
      </c>
    </row>
    <row r="30082" spans="3:3">
      <c r="C30082" s="13">
        <f t="shared" ca="1" si="1254"/>
        <v>2021.850235946644</v>
      </c>
    </row>
    <row r="30083" spans="3:3">
      <c r="C30083" s="13">
        <f t="shared" ca="1" si="1254"/>
        <v>1985.2558553742401</v>
      </c>
    </row>
    <row r="30084" spans="3:3">
      <c r="C30084" s="13">
        <f t="shared" ca="1" si="1254"/>
        <v>1990.9517817242183</v>
      </c>
    </row>
    <row r="30085" spans="3:3">
      <c r="C30085" s="13">
        <f t="shared" ca="1" si="1254"/>
        <v>1998.3376373948611</v>
      </c>
    </row>
    <row r="30086" spans="3:3">
      <c r="C30086" s="13">
        <f t="shared" ca="1" si="1254"/>
        <v>2005.0933883359337</v>
      </c>
    </row>
    <row r="30087" spans="3:3">
      <c r="C30087" s="13">
        <f t="shared" ca="1" si="1254"/>
        <v>1977.1783504039649</v>
      </c>
    </row>
    <row r="30088" spans="3:3">
      <c r="C30088" s="13">
        <f t="shared" ca="1" si="1254"/>
        <v>1986.7151280159408</v>
      </c>
    </row>
    <row r="30089" spans="3:3">
      <c r="C30089" s="13">
        <f t="shared" ca="1" si="1254"/>
        <v>1996.459562176748</v>
      </c>
    </row>
    <row r="30090" spans="3:3">
      <c r="C30090" s="13">
        <f t="shared" ca="1" si="1254"/>
        <v>2009.5444291014132</v>
      </c>
    </row>
    <row r="30091" spans="3:3">
      <c r="C30091" s="13">
        <f t="shared" ca="1" si="1254"/>
        <v>1978.3829385578535</v>
      </c>
    </row>
    <row r="30092" spans="3:3">
      <c r="C30092" s="13">
        <f t="shared" ca="1" si="1254"/>
        <v>1992.5571301369682</v>
      </c>
    </row>
    <row r="30093" spans="3:3">
      <c r="C30093" s="13">
        <f t="shared" ca="1" si="1254"/>
        <v>1994.7858377539808</v>
      </c>
    </row>
    <row r="30094" spans="3:3">
      <c r="C30094" s="13">
        <f t="shared" ca="1" si="1254"/>
        <v>2003.434141815035</v>
      </c>
    </row>
    <row r="30095" spans="3:3">
      <c r="C30095" s="13">
        <f t="shared" ca="1" si="1254"/>
        <v>2003.7407518540058</v>
      </c>
    </row>
    <row r="30096" spans="3:3">
      <c r="C30096" s="13">
        <f t="shared" ca="1" si="1254"/>
        <v>2008.4569700793493</v>
      </c>
    </row>
    <row r="30097" spans="3:3">
      <c r="C30097" s="13">
        <f t="shared" ca="1" si="1254"/>
        <v>2006.4136046156314</v>
      </c>
    </row>
    <row r="30098" spans="3:3">
      <c r="C30098" s="13">
        <f t="shared" ca="1" si="1254"/>
        <v>1979.3476723518804</v>
      </c>
    </row>
    <row r="30099" spans="3:3">
      <c r="C30099" s="13">
        <f t="shared" ca="1" si="1254"/>
        <v>1993.0759167780921</v>
      </c>
    </row>
    <row r="30100" spans="3:3">
      <c r="C30100" s="13">
        <f t="shared" ca="1" si="1254"/>
        <v>1996.1747761455765</v>
      </c>
    </row>
    <row r="30101" spans="3:3">
      <c r="C30101" s="13">
        <f t="shared" ca="1" si="1254"/>
        <v>2001.9117864897032</v>
      </c>
    </row>
    <row r="30102" spans="3:3">
      <c r="C30102" s="13">
        <f t="shared" ca="1" si="1254"/>
        <v>2014.3252202182339</v>
      </c>
    </row>
    <row r="30103" spans="3:3">
      <c r="C30103" s="13">
        <f t="shared" ca="1" si="1254"/>
        <v>2003.3004185801135</v>
      </c>
    </row>
    <row r="30104" spans="3:3">
      <c r="C30104" s="13">
        <f t="shared" ref="C30104:C30167" ca="1" si="1255">NORMINV(RAND(),$D$3,$G$3)</f>
        <v>1988.2994655823172</v>
      </c>
    </row>
    <row r="30105" spans="3:3">
      <c r="C30105" s="13">
        <f t="shared" ca="1" si="1255"/>
        <v>1999.6803968603401</v>
      </c>
    </row>
    <row r="30106" spans="3:3">
      <c r="C30106" s="13">
        <f t="shared" ca="1" si="1255"/>
        <v>2007.9311943571865</v>
      </c>
    </row>
    <row r="30107" spans="3:3">
      <c r="C30107" s="13">
        <f t="shared" ca="1" si="1255"/>
        <v>1988.199826382725</v>
      </c>
    </row>
    <row r="30108" spans="3:3">
      <c r="C30108" s="13">
        <f t="shared" ca="1" si="1255"/>
        <v>1980.9061734184938</v>
      </c>
    </row>
    <row r="30109" spans="3:3">
      <c r="C30109" s="13">
        <f t="shared" ca="1" si="1255"/>
        <v>2006.2178619720319</v>
      </c>
    </row>
    <row r="30110" spans="3:3">
      <c r="C30110" s="13">
        <f t="shared" ca="1" si="1255"/>
        <v>1988.3669368282428</v>
      </c>
    </row>
    <row r="30111" spans="3:3">
      <c r="C30111" s="13">
        <f t="shared" ca="1" si="1255"/>
        <v>1994.4924047520014</v>
      </c>
    </row>
    <row r="30112" spans="3:3">
      <c r="C30112" s="13">
        <f t="shared" ca="1" si="1255"/>
        <v>1991.1391166519786</v>
      </c>
    </row>
    <row r="30113" spans="3:3">
      <c r="C30113" s="13">
        <f t="shared" ca="1" si="1255"/>
        <v>2009.9334762940289</v>
      </c>
    </row>
    <row r="30114" spans="3:3">
      <c r="C30114" s="13">
        <f t="shared" ca="1" si="1255"/>
        <v>1988.6687194756139</v>
      </c>
    </row>
    <row r="30115" spans="3:3">
      <c r="C30115" s="13">
        <f t="shared" ca="1" si="1255"/>
        <v>1996.7868343357081</v>
      </c>
    </row>
    <row r="30116" spans="3:3">
      <c r="C30116" s="13">
        <f t="shared" ca="1" si="1255"/>
        <v>1991.8667471472877</v>
      </c>
    </row>
    <row r="30117" spans="3:3">
      <c r="C30117" s="13">
        <f t="shared" ca="1" si="1255"/>
        <v>1990.2099617697886</v>
      </c>
    </row>
    <row r="30118" spans="3:3">
      <c r="C30118" s="13">
        <f t="shared" ca="1" si="1255"/>
        <v>1984.7309777520882</v>
      </c>
    </row>
    <row r="30119" spans="3:3">
      <c r="C30119" s="13">
        <f t="shared" ca="1" si="1255"/>
        <v>2010.4596469212051</v>
      </c>
    </row>
    <row r="30120" spans="3:3">
      <c r="C30120" s="13">
        <f t="shared" ca="1" si="1255"/>
        <v>2000.0993919285743</v>
      </c>
    </row>
    <row r="30121" spans="3:3">
      <c r="C30121" s="13">
        <f t="shared" ca="1" si="1255"/>
        <v>2005.1750085200943</v>
      </c>
    </row>
    <row r="30122" spans="3:3">
      <c r="C30122" s="13">
        <f t="shared" ca="1" si="1255"/>
        <v>1994.844932058051</v>
      </c>
    </row>
    <row r="30123" spans="3:3">
      <c r="C30123" s="13">
        <f t="shared" ca="1" si="1255"/>
        <v>1982.3883999899317</v>
      </c>
    </row>
    <row r="30124" spans="3:3">
      <c r="C30124" s="13">
        <f t="shared" ca="1" si="1255"/>
        <v>1989.7064485025637</v>
      </c>
    </row>
    <row r="30125" spans="3:3">
      <c r="C30125" s="13">
        <f t="shared" ca="1" si="1255"/>
        <v>2006.7302356558637</v>
      </c>
    </row>
    <row r="30126" spans="3:3">
      <c r="C30126" s="13">
        <f t="shared" ca="1" si="1255"/>
        <v>1993.6752801953041</v>
      </c>
    </row>
    <row r="30127" spans="3:3">
      <c r="C30127" s="13">
        <f t="shared" ca="1" si="1255"/>
        <v>1995.17378059367</v>
      </c>
    </row>
    <row r="30128" spans="3:3">
      <c r="C30128" s="13">
        <f t="shared" ca="1" si="1255"/>
        <v>2008.4226367997055</v>
      </c>
    </row>
    <row r="30129" spans="3:3">
      <c r="C30129" s="13">
        <f t="shared" ca="1" si="1255"/>
        <v>2007.1057501497369</v>
      </c>
    </row>
    <row r="30130" spans="3:3">
      <c r="C30130" s="13">
        <f t="shared" ca="1" si="1255"/>
        <v>2002.4320851495638</v>
      </c>
    </row>
    <row r="30131" spans="3:3">
      <c r="C30131" s="13">
        <f t="shared" ca="1" si="1255"/>
        <v>2003.8874093333238</v>
      </c>
    </row>
    <row r="30132" spans="3:3">
      <c r="C30132" s="13">
        <f t="shared" ca="1" si="1255"/>
        <v>1977.3455877848039</v>
      </c>
    </row>
    <row r="30133" spans="3:3">
      <c r="C30133" s="13">
        <f t="shared" ca="1" si="1255"/>
        <v>1998.7780981673825</v>
      </c>
    </row>
    <row r="30134" spans="3:3">
      <c r="C30134" s="13">
        <f t="shared" ca="1" si="1255"/>
        <v>2008.2722318641468</v>
      </c>
    </row>
    <row r="30135" spans="3:3">
      <c r="C30135" s="13">
        <f t="shared" ca="1" si="1255"/>
        <v>2003.4973419446887</v>
      </c>
    </row>
    <row r="30136" spans="3:3">
      <c r="C30136" s="13">
        <f t="shared" ca="1" si="1255"/>
        <v>1989.6131317515819</v>
      </c>
    </row>
    <row r="30137" spans="3:3">
      <c r="C30137" s="13">
        <f t="shared" ca="1" si="1255"/>
        <v>1985.3799667336114</v>
      </c>
    </row>
    <row r="30138" spans="3:3">
      <c r="C30138" s="13">
        <f t="shared" ca="1" si="1255"/>
        <v>2006.5998299916503</v>
      </c>
    </row>
    <row r="30139" spans="3:3">
      <c r="C30139" s="13">
        <f t="shared" ca="1" si="1255"/>
        <v>2005.2893355314473</v>
      </c>
    </row>
    <row r="30140" spans="3:3">
      <c r="C30140" s="13">
        <f t="shared" ca="1" si="1255"/>
        <v>1996.9998539436253</v>
      </c>
    </row>
    <row r="30141" spans="3:3">
      <c r="C30141" s="13">
        <f t="shared" ca="1" si="1255"/>
        <v>1982.0174828068709</v>
      </c>
    </row>
    <row r="30142" spans="3:3">
      <c r="C30142" s="13">
        <f t="shared" ca="1" si="1255"/>
        <v>2005.0434422055184</v>
      </c>
    </row>
    <row r="30143" spans="3:3">
      <c r="C30143" s="13">
        <f t="shared" ca="1" si="1255"/>
        <v>2000.718042704143</v>
      </c>
    </row>
    <row r="30144" spans="3:3">
      <c r="C30144" s="13">
        <f t="shared" ca="1" si="1255"/>
        <v>2008.9052883382365</v>
      </c>
    </row>
    <row r="30145" spans="3:3">
      <c r="C30145" s="13">
        <f t="shared" ca="1" si="1255"/>
        <v>2003.9370099073697</v>
      </c>
    </row>
    <row r="30146" spans="3:3">
      <c r="C30146" s="13">
        <f t="shared" ca="1" si="1255"/>
        <v>2002.9465718673516</v>
      </c>
    </row>
    <row r="30147" spans="3:3">
      <c r="C30147" s="13">
        <f t="shared" ca="1" si="1255"/>
        <v>2010.8360096961503</v>
      </c>
    </row>
    <row r="30148" spans="3:3">
      <c r="C30148" s="13">
        <f t="shared" ca="1" si="1255"/>
        <v>2002.1925594743689</v>
      </c>
    </row>
    <row r="30149" spans="3:3">
      <c r="C30149" s="13">
        <f t="shared" ca="1" si="1255"/>
        <v>2002.1727383524817</v>
      </c>
    </row>
    <row r="30150" spans="3:3">
      <c r="C30150" s="13">
        <f t="shared" ca="1" si="1255"/>
        <v>2019.439978475925</v>
      </c>
    </row>
    <row r="30151" spans="3:3">
      <c r="C30151" s="13">
        <f t="shared" ca="1" si="1255"/>
        <v>2001.779436400933</v>
      </c>
    </row>
    <row r="30152" spans="3:3">
      <c r="C30152" s="13">
        <f t="shared" ca="1" si="1255"/>
        <v>2000.9037351116062</v>
      </c>
    </row>
    <row r="30153" spans="3:3">
      <c r="C30153" s="13">
        <f t="shared" ca="1" si="1255"/>
        <v>1991.2966306513424</v>
      </c>
    </row>
    <row r="30154" spans="3:3">
      <c r="C30154" s="13">
        <f t="shared" ca="1" si="1255"/>
        <v>2018.384314050322</v>
      </c>
    </row>
    <row r="30155" spans="3:3">
      <c r="C30155" s="13">
        <f t="shared" ca="1" si="1255"/>
        <v>2000.4815963640604</v>
      </c>
    </row>
    <row r="30156" spans="3:3">
      <c r="C30156" s="13">
        <f t="shared" ca="1" si="1255"/>
        <v>1977.6648705875136</v>
      </c>
    </row>
    <row r="30157" spans="3:3">
      <c r="C30157" s="13">
        <f t="shared" ca="1" si="1255"/>
        <v>2024.5996805181114</v>
      </c>
    </row>
    <row r="30158" spans="3:3">
      <c r="C30158" s="13">
        <f t="shared" ca="1" si="1255"/>
        <v>2008.901172179691</v>
      </c>
    </row>
    <row r="30159" spans="3:3">
      <c r="C30159" s="13">
        <f t="shared" ca="1" si="1255"/>
        <v>1999.7573035030043</v>
      </c>
    </row>
    <row r="30160" spans="3:3">
      <c r="C30160" s="13">
        <f t="shared" ca="1" si="1255"/>
        <v>1994.4795087091802</v>
      </c>
    </row>
    <row r="30161" spans="3:3">
      <c r="C30161" s="13">
        <f t="shared" ca="1" si="1255"/>
        <v>1988.4521574491071</v>
      </c>
    </row>
    <row r="30162" spans="3:3">
      <c r="C30162" s="13">
        <f t="shared" ca="1" si="1255"/>
        <v>1991.714512493327</v>
      </c>
    </row>
    <row r="30163" spans="3:3">
      <c r="C30163" s="13">
        <f t="shared" ca="1" si="1255"/>
        <v>1990.043434294337</v>
      </c>
    </row>
    <row r="30164" spans="3:3">
      <c r="C30164" s="13">
        <f t="shared" ca="1" si="1255"/>
        <v>2006.0150937685717</v>
      </c>
    </row>
    <row r="30165" spans="3:3">
      <c r="C30165" s="13">
        <f t="shared" ca="1" si="1255"/>
        <v>1992.5453692011793</v>
      </c>
    </row>
    <row r="30166" spans="3:3">
      <c r="C30166" s="13">
        <f t="shared" ca="1" si="1255"/>
        <v>1997.102989535955</v>
      </c>
    </row>
    <row r="30167" spans="3:3">
      <c r="C30167" s="13">
        <f t="shared" ca="1" si="1255"/>
        <v>1994.4023144345242</v>
      </c>
    </row>
    <row r="30168" spans="3:3">
      <c r="C30168" s="13">
        <f t="shared" ref="C30168:C30231" ca="1" si="1256">NORMINV(RAND(),$D$3,$G$3)</f>
        <v>1999.1866960618238</v>
      </c>
    </row>
    <row r="30169" spans="3:3">
      <c r="C30169" s="13">
        <f t="shared" ca="1" si="1256"/>
        <v>1992.7950209072751</v>
      </c>
    </row>
    <row r="30170" spans="3:3">
      <c r="C30170" s="13">
        <f t="shared" ca="1" si="1256"/>
        <v>2001.2622952856245</v>
      </c>
    </row>
    <row r="30171" spans="3:3">
      <c r="C30171" s="13">
        <f t="shared" ca="1" si="1256"/>
        <v>1990.6744106336482</v>
      </c>
    </row>
    <row r="30172" spans="3:3">
      <c r="C30172" s="13">
        <f t="shared" ca="1" si="1256"/>
        <v>1986.1527595249681</v>
      </c>
    </row>
    <row r="30173" spans="3:3">
      <c r="C30173" s="13">
        <f t="shared" ca="1" si="1256"/>
        <v>1997.9738694819598</v>
      </c>
    </row>
    <row r="30174" spans="3:3">
      <c r="C30174" s="13">
        <f t="shared" ca="1" si="1256"/>
        <v>2016.2987611595879</v>
      </c>
    </row>
    <row r="30175" spans="3:3">
      <c r="C30175" s="13">
        <f t="shared" ca="1" si="1256"/>
        <v>1989.9798449033226</v>
      </c>
    </row>
    <row r="30176" spans="3:3">
      <c r="C30176" s="13">
        <f t="shared" ca="1" si="1256"/>
        <v>2009.068729473463</v>
      </c>
    </row>
    <row r="30177" spans="3:3">
      <c r="C30177" s="13">
        <f t="shared" ca="1" si="1256"/>
        <v>1999.2188221739457</v>
      </c>
    </row>
    <row r="30178" spans="3:3">
      <c r="C30178" s="13">
        <f t="shared" ca="1" si="1256"/>
        <v>1981.146773448773</v>
      </c>
    </row>
    <row r="30179" spans="3:3">
      <c r="C30179" s="13">
        <f t="shared" ca="1" si="1256"/>
        <v>2004.775034314242</v>
      </c>
    </row>
    <row r="30180" spans="3:3">
      <c r="C30180" s="13">
        <f t="shared" ca="1" si="1256"/>
        <v>2008.1864948201626</v>
      </c>
    </row>
    <row r="30181" spans="3:3">
      <c r="C30181" s="13">
        <f t="shared" ca="1" si="1256"/>
        <v>1998.7989834987052</v>
      </c>
    </row>
    <row r="30182" spans="3:3">
      <c r="C30182" s="13">
        <f t="shared" ca="1" si="1256"/>
        <v>2000.5882578623446</v>
      </c>
    </row>
    <row r="30183" spans="3:3">
      <c r="C30183" s="13">
        <f t="shared" ca="1" si="1256"/>
        <v>1998.2903017385929</v>
      </c>
    </row>
    <row r="30184" spans="3:3">
      <c r="C30184" s="13">
        <f t="shared" ca="1" si="1256"/>
        <v>2013.3475519837198</v>
      </c>
    </row>
    <row r="30185" spans="3:3">
      <c r="C30185" s="13">
        <f t="shared" ca="1" si="1256"/>
        <v>1984.519810625663</v>
      </c>
    </row>
    <row r="30186" spans="3:3">
      <c r="C30186" s="13">
        <f t="shared" ca="1" si="1256"/>
        <v>2010.2152987925151</v>
      </c>
    </row>
    <row r="30187" spans="3:3">
      <c r="C30187" s="13">
        <f t="shared" ca="1" si="1256"/>
        <v>2022.4459546402149</v>
      </c>
    </row>
    <row r="30188" spans="3:3">
      <c r="C30188" s="13">
        <f t="shared" ca="1" si="1256"/>
        <v>2003.0714416144001</v>
      </c>
    </row>
    <row r="30189" spans="3:3">
      <c r="C30189" s="13">
        <f t="shared" ca="1" si="1256"/>
        <v>2006.6068333097946</v>
      </c>
    </row>
    <row r="30190" spans="3:3">
      <c r="C30190" s="13">
        <f t="shared" ca="1" si="1256"/>
        <v>2002.5857461169055</v>
      </c>
    </row>
    <row r="30191" spans="3:3">
      <c r="C30191" s="13">
        <f t="shared" ca="1" si="1256"/>
        <v>2006.0422014802541</v>
      </c>
    </row>
    <row r="30192" spans="3:3">
      <c r="C30192" s="13">
        <f t="shared" ca="1" si="1256"/>
        <v>1970.2978421407918</v>
      </c>
    </row>
    <row r="30193" spans="3:3">
      <c r="C30193" s="13">
        <f t="shared" ca="1" si="1256"/>
        <v>2004.9631718910975</v>
      </c>
    </row>
    <row r="30194" spans="3:3">
      <c r="C30194" s="13">
        <f t="shared" ca="1" si="1256"/>
        <v>2004.7232455384265</v>
      </c>
    </row>
    <row r="30195" spans="3:3">
      <c r="C30195" s="13">
        <f t="shared" ca="1" si="1256"/>
        <v>1999.7518587799709</v>
      </c>
    </row>
    <row r="30196" spans="3:3">
      <c r="C30196" s="13">
        <f t="shared" ca="1" si="1256"/>
        <v>1989.6939839950853</v>
      </c>
    </row>
    <row r="30197" spans="3:3">
      <c r="C30197" s="13">
        <f t="shared" ca="1" si="1256"/>
        <v>2010.4698811986043</v>
      </c>
    </row>
    <row r="30198" spans="3:3">
      <c r="C30198" s="13">
        <f t="shared" ca="1" si="1256"/>
        <v>1992.5073598293516</v>
      </c>
    </row>
    <row r="30199" spans="3:3">
      <c r="C30199" s="13">
        <f t="shared" ca="1" si="1256"/>
        <v>2009.8753935516461</v>
      </c>
    </row>
    <row r="30200" spans="3:3">
      <c r="C30200" s="13">
        <f t="shared" ca="1" si="1256"/>
        <v>2005.9345612936645</v>
      </c>
    </row>
    <row r="30201" spans="3:3">
      <c r="C30201" s="13">
        <f t="shared" ca="1" si="1256"/>
        <v>2003.4852147312918</v>
      </c>
    </row>
    <row r="30202" spans="3:3">
      <c r="C30202" s="13">
        <f t="shared" ca="1" si="1256"/>
        <v>1999.3039709160928</v>
      </c>
    </row>
    <row r="30203" spans="3:3">
      <c r="C30203" s="13">
        <f t="shared" ca="1" si="1256"/>
        <v>2002.7158966052048</v>
      </c>
    </row>
    <row r="30204" spans="3:3">
      <c r="C30204" s="13">
        <f t="shared" ca="1" si="1256"/>
        <v>1991.3377272598827</v>
      </c>
    </row>
    <row r="30205" spans="3:3">
      <c r="C30205" s="13">
        <f t="shared" ca="1" si="1256"/>
        <v>1990.564604811188</v>
      </c>
    </row>
    <row r="30206" spans="3:3">
      <c r="C30206" s="13">
        <f t="shared" ca="1" si="1256"/>
        <v>2005.6505802912725</v>
      </c>
    </row>
    <row r="30207" spans="3:3">
      <c r="C30207" s="13">
        <f t="shared" ca="1" si="1256"/>
        <v>2004.1920648855446</v>
      </c>
    </row>
    <row r="30208" spans="3:3">
      <c r="C30208" s="13">
        <f t="shared" ca="1" si="1256"/>
        <v>1979.3718312654858</v>
      </c>
    </row>
    <row r="30209" spans="3:3">
      <c r="C30209" s="13">
        <f t="shared" ca="1" si="1256"/>
        <v>1999.9254490209739</v>
      </c>
    </row>
    <row r="30210" spans="3:3">
      <c r="C30210" s="13">
        <f t="shared" ca="1" si="1256"/>
        <v>1993.8296529517652</v>
      </c>
    </row>
    <row r="30211" spans="3:3">
      <c r="C30211" s="13">
        <f t="shared" ca="1" si="1256"/>
        <v>2005.2365771059212</v>
      </c>
    </row>
    <row r="30212" spans="3:3">
      <c r="C30212" s="13">
        <f t="shared" ca="1" si="1256"/>
        <v>2000.7906990916583</v>
      </c>
    </row>
    <row r="30213" spans="3:3">
      <c r="C30213" s="13">
        <f t="shared" ca="1" si="1256"/>
        <v>2000.0664199343798</v>
      </c>
    </row>
    <row r="30214" spans="3:3">
      <c r="C30214" s="13">
        <f t="shared" ca="1" si="1256"/>
        <v>1996.0447949042607</v>
      </c>
    </row>
    <row r="30215" spans="3:3">
      <c r="C30215" s="13">
        <f t="shared" ca="1" si="1256"/>
        <v>2023.4101375752366</v>
      </c>
    </row>
    <row r="30216" spans="3:3">
      <c r="C30216" s="13">
        <f t="shared" ca="1" si="1256"/>
        <v>2015.5154133428716</v>
      </c>
    </row>
    <row r="30217" spans="3:3">
      <c r="C30217" s="13">
        <f t="shared" ca="1" si="1256"/>
        <v>2013.9643367593424</v>
      </c>
    </row>
    <row r="30218" spans="3:3">
      <c r="C30218" s="13">
        <f t="shared" ca="1" si="1256"/>
        <v>2010.9032887974975</v>
      </c>
    </row>
    <row r="30219" spans="3:3">
      <c r="C30219" s="13">
        <f t="shared" ca="1" si="1256"/>
        <v>1978.290845961106</v>
      </c>
    </row>
    <row r="30220" spans="3:3">
      <c r="C30220" s="13">
        <f t="shared" ca="1" si="1256"/>
        <v>1999.4704019084581</v>
      </c>
    </row>
    <row r="30221" spans="3:3">
      <c r="C30221" s="13">
        <f t="shared" ca="1" si="1256"/>
        <v>2003.0008968169491</v>
      </c>
    </row>
    <row r="30222" spans="3:3">
      <c r="C30222" s="13">
        <f t="shared" ca="1" si="1256"/>
        <v>2009.119353378625</v>
      </c>
    </row>
    <row r="30223" spans="3:3">
      <c r="C30223" s="13">
        <f t="shared" ca="1" si="1256"/>
        <v>1990.3681902738626</v>
      </c>
    </row>
    <row r="30224" spans="3:3">
      <c r="C30224" s="13">
        <f t="shared" ca="1" si="1256"/>
        <v>1987.1565709841668</v>
      </c>
    </row>
    <row r="30225" spans="3:3">
      <c r="C30225" s="13">
        <f t="shared" ca="1" si="1256"/>
        <v>2006.1716665957651</v>
      </c>
    </row>
    <row r="30226" spans="3:3">
      <c r="C30226" s="13">
        <f t="shared" ca="1" si="1256"/>
        <v>1988.3225015135511</v>
      </c>
    </row>
    <row r="30227" spans="3:3">
      <c r="C30227" s="13">
        <f t="shared" ca="1" si="1256"/>
        <v>2016.2716208802399</v>
      </c>
    </row>
    <row r="30228" spans="3:3">
      <c r="C30228" s="13">
        <f t="shared" ca="1" si="1256"/>
        <v>2012.1121120890832</v>
      </c>
    </row>
    <row r="30229" spans="3:3">
      <c r="C30229" s="13">
        <f t="shared" ca="1" si="1256"/>
        <v>2007.4728927526921</v>
      </c>
    </row>
    <row r="30230" spans="3:3">
      <c r="C30230" s="13">
        <f t="shared" ca="1" si="1256"/>
        <v>2002.4014602090645</v>
      </c>
    </row>
    <row r="30231" spans="3:3">
      <c r="C30231" s="13">
        <f t="shared" ca="1" si="1256"/>
        <v>2003.308375708925</v>
      </c>
    </row>
    <row r="30232" spans="3:3">
      <c r="C30232" s="13">
        <f t="shared" ref="C30232:C30295" ca="1" si="1257">NORMINV(RAND(),$D$3,$G$3)</f>
        <v>2000.1847091958111</v>
      </c>
    </row>
    <row r="30233" spans="3:3">
      <c r="C30233" s="13">
        <f t="shared" ca="1" si="1257"/>
        <v>1995.7429044330008</v>
      </c>
    </row>
    <row r="30234" spans="3:3">
      <c r="C30234" s="13">
        <f t="shared" ca="1" si="1257"/>
        <v>2002.023008810836</v>
      </c>
    </row>
    <row r="30235" spans="3:3">
      <c r="C30235" s="13">
        <f t="shared" ca="1" si="1257"/>
        <v>2015.9313045587264</v>
      </c>
    </row>
    <row r="30236" spans="3:3">
      <c r="C30236" s="13">
        <f t="shared" ca="1" si="1257"/>
        <v>1996.3221530446995</v>
      </c>
    </row>
    <row r="30237" spans="3:3">
      <c r="C30237" s="13">
        <f t="shared" ca="1" si="1257"/>
        <v>2006.9667679298384</v>
      </c>
    </row>
    <row r="30238" spans="3:3">
      <c r="C30238" s="13">
        <f t="shared" ca="1" si="1257"/>
        <v>1997.3794668809142</v>
      </c>
    </row>
    <row r="30239" spans="3:3">
      <c r="C30239" s="13">
        <f t="shared" ca="1" si="1257"/>
        <v>2010.9712340436033</v>
      </c>
    </row>
    <row r="30240" spans="3:3">
      <c r="C30240" s="13">
        <f t="shared" ca="1" si="1257"/>
        <v>2027.5373034792353</v>
      </c>
    </row>
    <row r="30241" spans="3:3">
      <c r="C30241" s="13">
        <f t="shared" ca="1" si="1257"/>
        <v>1986.8681521365859</v>
      </c>
    </row>
    <row r="30242" spans="3:3">
      <c r="C30242" s="13">
        <f t="shared" ca="1" si="1257"/>
        <v>2018.2820975670707</v>
      </c>
    </row>
    <row r="30243" spans="3:3">
      <c r="C30243" s="13">
        <f t="shared" ca="1" si="1257"/>
        <v>1994.5919183803878</v>
      </c>
    </row>
    <row r="30244" spans="3:3">
      <c r="C30244" s="13">
        <f t="shared" ca="1" si="1257"/>
        <v>2018.5472295873999</v>
      </c>
    </row>
    <row r="30245" spans="3:3">
      <c r="C30245" s="13">
        <f t="shared" ca="1" si="1257"/>
        <v>2005.6851180863584</v>
      </c>
    </row>
    <row r="30246" spans="3:3">
      <c r="C30246" s="13">
        <f t="shared" ca="1" si="1257"/>
        <v>2004.8455098843231</v>
      </c>
    </row>
    <row r="30247" spans="3:3">
      <c r="C30247" s="13">
        <f t="shared" ca="1" si="1257"/>
        <v>2009.931404267636</v>
      </c>
    </row>
    <row r="30248" spans="3:3">
      <c r="C30248" s="13">
        <f t="shared" ca="1" si="1257"/>
        <v>2008.4045203656808</v>
      </c>
    </row>
    <row r="30249" spans="3:3">
      <c r="C30249" s="13">
        <f t="shared" ca="1" si="1257"/>
        <v>2003.9040123400246</v>
      </c>
    </row>
    <row r="30250" spans="3:3">
      <c r="C30250" s="13">
        <f t="shared" ca="1" si="1257"/>
        <v>2027.7057757619561</v>
      </c>
    </row>
    <row r="30251" spans="3:3">
      <c r="C30251" s="13">
        <f t="shared" ca="1" si="1257"/>
        <v>2006.1432423932022</v>
      </c>
    </row>
    <row r="30252" spans="3:3">
      <c r="C30252" s="13">
        <f t="shared" ca="1" si="1257"/>
        <v>1975.8777543489753</v>
      </c>
    </row>
    <row r="30253" spans="3:3">
      <c r="C30253" s="13">
        <f t="shared" ca="1" si="1257"/>
        <v>1989.7514837999215</v>
      </c>
    </row>
    <row r="30254" spans="3:3">
      <c r="C30254" s="13">
        <f t="shared" ca="1" si="1257"/>
        <v>1996.5553475884817</v>
      </c>
    </row>
    <row r="30255" spans="3:3">
      <c r="C30255" s="13">
        <f t="shared" ca="1" si="1257"/>
        <v>2004.5217391256999</v>
      </c>
    </row>
    <row r="30256" spans="3:3">
      <c r="C30256" s="13">
        <f t="shared" ca="1" si="1257"/>
        <v>1978.9060081528737</v>
      </c>
    </row>
    <row r="30257" spans="3:3">
      <c r="C30257" s="13">
        <f t="shared" ca="1" si="1257"/>
        <v>1985.6536928750643</v>
      </c>
    </row>
    <row r="30258" spans="3:3">
      <c r="C30258" s="13">
        <f t="shared" ca="1" si="1257"/>
        <v>2008.8783603805882</v>
      </c>
    </row>
    <row r="30259" spans="3:3">
      <c r="C30259" s="13">
        <f t="shared" ca="1" si="1257"/>
        <v>2015.4320467692387</v>
      </c>
    </row>
    <row r="30260" spans="3:3">
      <c r="C30260" s="13">
        <f t="shared" ca="1" si="1257"/>
        <v>1990.4626667826415</v>
      </c>
    </row>
    <row r="30261" spans="3:3">
      <c r="C30261" s="13">
        <f t="shared" ca="1" si="1257"/>
        <v>2002.4005360326257</v>
      </c>
    </row>
    <row r="30262" spans="3:3">
      <c r="C30262" s="13">
        <f t="shared" ca="1" si="1257"/>
        <v>1988.9786181743762</v>
      </c>
    </row>
    <row r="30263" spans="3:3">
      <c r="C30263" s="13">
        <f t="shared" ca="1" si="1257"/>
        <v>2025.5585008608193</v>
      </c>
    </row>
    <row r="30264" spans="3:3">
      <c r="C30264" s="13">
        <f t="shared" ca="1" si="1257"/>
        <v>1991.5830931807709</v>
      </c>
    </row>
    <row r="30265" spans="3:3">
      <c r="C30265" s="13">
        <f t="shared" ca="1" si="1257"/>
        <v>2002.3167684951402</v>
      </c>
    </row>
    <row r="30266" spans="3:3">
      <c r="C30266" s="13">
        <f t="shared" ca="1" si="1257"/>
        <v>2001.3683989745368</v>
      </c>
    </row>
    <row r="30267" spans="3:3">
      <c r="C30267" s="13">
        <f t="shared" ca="1" si="1257"/>
        <v>2008.5000706877083</v>
      </c>
    </row>
    <row r="30268" spans="3:3">
      <c r="C30268" s="13">
        <f t="shared" ca="1" si="1257"/>
        <v>2018.4461986991432</v>
      </c>
    </row>
    <row r="30269" spans="3:3">
      <c r="C30269" s="13">
        <f t="shared" ca="1" si="1257"/>
        <v>2015.0410357384646</v>
      </c>
    </row>
    <row r="30270" spans="3:3">
      <c r="C30270" s="13">
        <f t="shared" ca="1" si="1257"/>
        <v>2000.563367987319</v>
      </c>
    </row>
    <row r="30271" spans="3:3">
      <c r="C30271" s="13">
        <f t="shared" ca="1" si="1257"/>
        <v>2019.505281413841</v>
      </c>
    </row>
    <row r="30272" spans="3:3">
      <c r="C30272" s="13">
        <f t="shared" ca="1" si="1257"/>
        <v>1984.177957296954</v>
      </c>
    </row>
    <row r="30273" spans="3:3">
      <c r="C30273" s="13">
        <f t="shared" ca="1" si="1257"/>
        <v>2001.2513283294791</v>
      </c>
    </row>
    <row r="30274" spans="3:3">
      <c r="C30274" s="13">
        <f t="shared" ca="1" si="1257"/>
        <v>1988.7416505718015</v>
      </c>
    </row>
    <row r="30275" spans="3:3">
      <c r="C30275" s="13">
        <f t="shared" ca="1" si="1257"/>
        <v>1991.3180692657847</v>
      </c>
    </row>
    <row r="30276" spans="3:3">
      <c r="C30276" s="13">
        <f t="shared" ca="1" si="1257"/>
        <v>1980.1413506554049</v>
      </c>
    </row>
    <row r="30277" spans="3:3">
      <c r="C30277" s="13">
        <f t="shared" ca="1" si="1257"/>
        <v>2009.1507252769916</v>
      </c>
    </row>
    <row r="30278" spans="3:3">
      <c r="C30278" s="13">
        <f t="shared" ca="1" si="1257"/>
        <v>1999.9763131507289</v>
      </c>
    </row>
    <row r="30279" spans="3:3">
      <c r="C30279" s="13">
        <f t="shared" ca="1" si="1257"/>
        <v>2023.666075976023</v>
      </c>
    </row>
    <row r="30280" spans="3:3">
      <c r="C30280" s="13">
        <f t="shared" ca="1" si="1257"/>
        <v>2014.3299658619778</v>
      </c>
    </row>
    <row r="30281" spans="3:3">
      <c r="C30281" s="13">
        <f t="shared" ca="1" si="1257"/>
        <v>1993.3680895843918</v>
      </c>
    </row>
    <row r="30282" spans="3:3">
      <c r="C30282" s="13">
        <f t="shared" ca="1" si="1257"/>
        <v>2027.9667032947484</v>
      </c>
    </row>
    <row r="30283" spans="3:3">
      <c r="C30283" s="13">
        <f t="shared" ca="1" si="1257"/>
        <v>2007.2678447852502</v>
      </c>
    </row>
    <row r="30284" spans="3:3">
      <c r="C30284" s="13">
        <f t="shared" ca="1" si="1257"/>
        <v>1993.7844197541322</v>
      </c>
    </row>
    <row r="30285" spans="3:3">
      <c r="C30285" s="13">
        <f t="shared" ca="1" si="1257"/>
        <v>1999.7316215343387</v>
      </c>
    </row>
    <row r="30286" spans="3:3">
      <c r="C30286" s="13">
        <f t="shared" ca="1" si="1257"/>
        <v>2012.5874672153602</v>
      </c>
    </row>
    <row r="30287" spans="3:3">
      <c r="C30287" s="13">
        <f t="shared" ca="1" si="1257"/>
        <v>2018.4166321751109</v>
      </c>
    </row>
    <row r="30288" spans="3:3">
      <c r="C30288" s="13">
        <f t="shared" ca="1" si="1257"/>
        <v>1990.5495045622479</v>
      </c>
    </row>
    <row r="30289" spans="3:3">
      <c r="C30289" s="13">
        <f t="shared" ca="1" si="1257"/>
        <v>2002.9040041990531</v>
      </c>
    </row>
    <row r="30290" spans="3:3">
      <c r="C30290" s="13">
        <f t="shared" ca="1" si="1257"/>
        <v>1982.3328744271914</v>
      </c>
    </row>
    <row r="30291" spans="3:3">
      <c r="C30291" s="13">
        <f t="shared" ca="1" si="1257"/>
        <v>1999.5963143327822</v>
      </c>
    </row>
    <row r="30292" spans="3:3">
      <c r="C30292" s="13">
        <f t="shared" ca="1" si="1257"/>
        <v>1993.8831820771163</v>
      </c>
    </row>
    <row r="30293" spans="3:3">
      <c r="C30293" s="13">
        <f t="shared" ca="1" si="1257"/>
        <v>2006.7394706763826</v>
      </c>
    </row>
    <row r="30294" spans="3:3">
      <c r="C30294" s="13">
        <f t="shared" ca="1" si="1257"/>
        <v>2001.5686332223581</v>
      </c>
    </row>
    <row r="30295" spans="3:3">
      <c r="C30295" s="13">
        <f t="shared" ca="1" si="1257"/>
        <v>2019.2870110499973</v>
      </c>
    </row>
    <row r="30296" spans="3:3">
      <c r="C30296" s="13">
        <f t="shared" ref="C30296:C30359" ca="1" si="1258">NORMINV(RAND(),$D$3,$G$3)</f>
        <v>1992.8350371146944</v>
      </c>
    </row>
    <row r="30297" spans="3:3">
      <c r="C30297" s="13">
        <f t="shared" ca="1" si="1258"/>
        <v>1987.4616418640312</v>
      </c>
    </row>
    <row r="30298" spans="3:3">
      <c r="C30298" s="13">
        <f t="shared" ca="1" si="1258"/>
        <v>2012.5166204028785</v>
      </c>
    </row>
    <row r="30299" spans="3:3">
      <c r="C30299" s="13">
        <f t="shared" ca="1" si="1258"/>
        <v>1997.2687776094235</v>
      </c>
    </row>
    <row r="30300" spans="3:3">
      <c r="C30300" s="13">
        <f t="shared" ca="1" si="1258"/>
        <v>1999.595955254817</v>
      </c>
    </row>
    <row r="30301" spans="3:3">
      <c r="C30301" s="13">
        <f t="shared" ca="1" si="1258"/>
        <v>2005.3150876073971</v>
      </c>
    </row>
    <row r="30302" spans="3:3">
      <c r="C30302" s="13">
        <f t="shared" ca="1" si="1258"/>
        <v>1994.3240363795969</v>
      </c>
    </row>
    <row r="30303" spans="3:3">
      <c r="C30303" s="13">
        <f t="shared" ca="1" si="1258"/>
        <v>2001.3435546055932</v>
      </c>
    </row>
    <row r="30304" spans="3:3">
      <c r="C30304" s="13">
        <f t="shared" ca="1" si="1258"/>
        <v>2005.7764647358833</v>
      </c>
    </row>
    <row r="30305" spans="3:3">
      <c r="C30305" s="13">
        <f t="shared" ca="1" si="1258"/>
        <v>2004.8621250478081</v>
      </c>
    </row>
    <row r="30306" spans="3:3">
      <c r="C30306" s="13">
        <f t="shared" ca="1" si="1258"/>
        <v>2006.4611265775545</v>
      </c>
    </row>
    <row r="30307" spans="3:3">
      <c r="C30307" s="13">
        <f t="shared" ca="1" si="1258"/>
        <v>1984.5888542821895</v>
      </c>
    </row>
    <row r="30308" spans="3:3">
      <c r="C30308" s="13">
        <f t="shared" ca="1" si="1258"/>
        <v>1996.0808022306906</v>
      </c>
    </row>
    <row r="30309" spans="3:3">
      <c r="C30309" s="13">
        <f t="shared" ca="1" si="1258"/>
        <v>2015.5286786131446</v>
      </c>
    </row>
    <row r="30310" spans="3:3">
      <c r="C30310" s="13">
        <f t="shared" ca="1" si="1258"/>
        <v>1995.2291917699329</v>
      </c>
    </row>
    <row r="30311" spans="3:3">
      <c r="C30311" s="13">
        <f t="shared" ca="1" si="1258"/>
        <v>2011.2614566192583</v>
      </c>
    </row>
    <row r="30312" spans="3:3">
      <c r="C30312" s="13">
        <f t="shared" ca="1" si="1258"/>
        <v>1971.1570334921034</v>
      </c>
    </row>
    <row r="30313" spans="3:3">
      <c r="C30313" s="13">
        <f t="shared" ca="1" si="1258"/>
        <v>1996.0632290719871</v>
      </c>
    </row>
    <row r="30314" spans="3:3">
      <c r="C30314" s="13">
        <f t="shared" ca="1" si="1258"/>
        <v>1992.3386809550771</v>
      </c>
    </row>
    <row r="30315" spans="3:3">
      <c r="C30315" s="13">
        <f t="shared" ca="1" si="1258"/>
        <v>2004.5256746703794</v>
      </c>
    </row>
    <row r="30316" spans="3:3">
      <c r="C30316" s="13">
        <f t="shared" ca="1" si="1258"/>
        <v>2006.2869919081829</v>
      </c>
    </row>
    <row r="30317" spans="3:3">
      <c r="C30317" s="13">
        <f t="shared" ca="1" si="1258"/>
        <v>2010.9321386295378</v>
      </c>
    </row>
    <row r="30318" spans="3:3">
      <c r="C30318" s="13">
        <f t="shared" ca="1" si="1258"/>
        <v>1993.9878519618619</v>
      </c>
    </row>
    <row r="30319" spans="3:3">
      <c r="C30319" s="13">
        <f t="shared" ca="1" si="1258"/>
        <v>1978.9897742784328</v>
      </c>
    </row>
    <row r="30320" spans="3:3">
      <c r="C30320" s="13">
        <f t="shared" ca="1" si="1258"/>
        <v>2002.6435569391672</v>
      </c>
    </row>
    <row r="30321" spans="3:3">
      <c r="C30321" s="13">
        <f t="shared" ca="1" si="1258"/>
        <v>1987.840954883108</v>
      </c>
    </row>
    <row r="30322" spans="3:3">
      <c r="C30322" s="13">
        <f t="shared" ca="1" si="1258"/>
        <v>2010.9522995189732</v>
      </c>
    </row>
    <row r="30323" spans="3:3">
      <c r="C30323" s="13">
        <f t="shared" ca="1" si="1258"/>
        <v>1994.6345097163166</v>
      </c>
    </row>
    <row r="30324" spans="3:3">
      <c r="C30324" s="13">
        <f t="shared" ca="1" si="1258"/>
        <v>2002.7965731816889</v>
      </c>
    </row>
    <row r="30325" spans="3:3">
      <c r="C30325" s="13">
        <f t="shared" ca="1" si="1258"/>
        <v>2001.7149789438963</v>
      </c>
    </row>
    <row r="30326" spans="3:3">
      <c r="C30326" s="13">
        <f t="shared" ca="1" si="1258"/>
        <v>1988.0393041037657</v>
      </c>
    </row>
    <row r="30327" spans="3:3">
      <c r="C30327" s="13">
        <f t="shared" ca="1" si="1258"/>
        <v>1999.0060825251328</v>
      </c>
    </row>
    <row r="30328" spans="3:3">
      <c r="C30328" s="13">
        <f t="shared" ca="1" si="1258"/>
        <v>2006.0108302225131</v>
      </c>
    </row>
    <row r="30329" spans="3:3">
      <c r="C30329" s="13">
        <f t="shared" ca="1" si="1258"/>
        <v>2011.1097782487986</v>
      </c>
    </row>
    <row r="30330" spans="3:3">
      <c r="C30330" s="13">
        <f t="shared" ca="1" si="1258"/>
        <v>1985.9413188428025</v>
      </c>
    </row>
    <row r="30331" spans="3:3">
      <c r="C30331" s="13">
        <f t="shared" ca="1" si="1258"/>
        <v>2005.2212230778903</v>
      </c>
    </row>
    <row r="30332" spans="3:3">
      <c r="C30332" s="13">
        <f t="shared" ca="1" si="1258"/>
        <v>2002.6896327052991</v>
      </c>
    </row>
    <row r="30333" spans="3:3">
      <c r="C30333" s="13">
        <f t="shared" ca="1" si="1258"/>
        <v>2001.1866683843259</v>
      </c>
    </row>
    <row r="30334" spans="3:3">
      <c r="C30334" s="13">
        <f t="shared" ca="1" si="1258"/>
        <v>2003.6818703682429</v>
      </c>
    </row>
    <row r="30335" spans="3:3">
      <c r="C30335" s="13">
        <f t="shared" ca="1" si="1258"/>
        <v>2008.2826033424453</v>
      </c>
    </row>
    <row r="30336" spans="3:3">
      <c r="C30336" s="13">
        <f t="shared" ca="1" si="1258"/>
        <v>1989.7736574741853</v>
      </c>
    </row>
    <row r="30337" spans="3:3">
      <c r="C30337" s="13">
        <f t="shared" ca="1" si="1258"/>
        <v>1996.2008168563214</v>
      </c>
    </row>
    <row r="30338" spans="3:3">
      <c r="C30338" s="13">
        <f t="shared" ca="1" si="1258"/>
        <v>1999.3752799428016</v>
      </c>
    </row>
    <row r="30339" spans="3:3">
      <c r="C30339" s="13">
        <f t="shared" ca="1" si="1258"/>
        <v>2005.8418452646561</v>
      </c>
    </row>
    <row r="30340" spans="3:3">
      <c r="C30340" s="13">
        <f t="shared" ca="1" si="1258"/>
        <v>2001.9670085779055</v>
      </c>
    </row>
    <row r="30341" spans="3:3">
      <c r="C30341" s="13">
        <f t="shared" ca="1" si="1258"/>
        <v>2025.6517164051668</v>
      </c>
    </row>
    <row r="30342" spans="3:3">
      <c r="C30342" s="13">
        <f t="shared" ca="1" si="1258"/>
        <v>2000.1047089587003</v>
      </c>
    </row>
    <row r="30343" spans="3:3">
      <c r="C30343" s="13">
        <f t="shared" ca="1" si="1258"/>
        <v>2005.2206807006162</v>
      </c>
    </row>
    <row r="30344" spans="3:3">
      <c r="C30344" s="13">
        <f t="shared" ca="1" si="1258"/>
        <v>2000.1523599680372</v>
      </c>
    </row>
    <row r="30345" spans="3:3">
      <c r="C30345" s="13">
        <f t="shared" ca="1" si="1258"/>
        <v>2009.7364787991619</v>
      </c>
    </row>
    <row r="30346" spans="3:3">
      <c r="C30346" s="13">
        <f t="shared" ca="1" si="1258"/>
        <v>1999.0772004895541</v>
      </c>
    </row>
    <row r="30347" spans="3:3">
      <c r="C30347" s="13">
        <f t="shared" ca="1" si="1258"/>
        <v>1991.593614877874</v>
      </c>
    </row>
    <row r="30348" spans="3:3">
      <c r="C30348" s="13">
        <f t="shared" ca="1" si="1258"/>
        <v>1986.2759581507107</v>
      </c>
    </row>
    <row r="30349" spans="3:3">
      <c r="C30349" s="13">
        <f t="shared" ca="1" si="1258"/>
        <v>2002.3852022193125</v>
      </c>
    </row>
    <row r="30350" spans="3:3">
      <c r="C30350" s="13">
        <f t="shared" ca="1" si="1258"/>
        <v>1996.0397748280686</v>
      </c>
    </row>
    <row r="30351" spans="3:3">
      <c r="C30351" s="13">
        <f t="shared" ca="1" si="1258"/>
        <v>1987.2413562798406</v>
      </c>
    </row>
    <row r="30352" spans="3:3">
      <c r="C30352" s="13">
        <f t="shared" ca="1" si="1258"/>
        <v>2009.5679398192997</v>
      </c>
    </row>
    <row r="30353" spans="3:3">
      <c r="C30353" s="13">
        <f t="shared" ca="1" si="1258"/>
        <v>2002.9202928110039</v>
      </c>
    </row>
    <row r="30354" spans="3:3">
      <c r="C30354" s="13">
        <f t="shared" ca="1" si="1258"/>
        <v>2005.4376886820853</v>
      </c>
    </row>
    <row r="30355" spans="3:3">
      <c r="C30355" s="13">
        <f t="shared" ca="1" si="1258"/>
        <v>1996.7258296767639</v>
      </c>
    </row>
    <row r="30356" spans="3:3">
      <c r="C30356" s="13">
        <f t="shared" ca="1" si="1258"/>
        <v>2004.6930172738616</v>
      </c>
    </row>
    <row r="30357" spans="3:3">
      <c r="C30357" s="13">
        <f t="shared" ca="1" si="1258"/>
        <v>2008.1410641321177</v>
      </c>
    </row>
    <row r="30358" spans="3:3">
      <c r="C30358" s="13">
        <f t="shared" ca="1" si="1258"/>
        <v>1991.7143996947141</v>
      </c>
    </row>
    <row r="30359" spans="3:3">
      <c r="C30359" s="13">
        <f t="shared" ca="1" si="1258"/>
        <v>2003.7373167639455</v>
      </c>
    </row>
    <row r="30360" spans="3:3">
      <c r="C30360" s="13">
        <f t="shared" ref="C30360:C30423" ca="1" si="1259">NORMINV(RAND(),$D$3,$G$3)</f>
        <v>1993.4126575283824</v>
      </c>
    </row>
    <row r="30361" spans="3:3">
      <c r="C30361" s="13">
        <f t="shared" ca="1" si="1259"/>
        <v>1996.6650043633147</v>
      </c>
    </row>
    <row r="30362" spans="3:3">
      <c r="C30362" s="13">
        <f t="shared" ca="1" si="1259"/>
        <v>2000.4555784858401</v>
      </c>
    </row>
    <row r="30363" spans="3:3">
      <c r="C30363" s="13">
        <f t="shared" ca="1" si="1259"/>
        <v>2002.3190512259171</v>
      </c>
    </row>
    <row r="30364" spans="3:3">
      <c r="C30364" s="13">
        <f t="shared" ca="1" si="1259"/>
        <v>2015.1209844052109</v>
      </c>
    </row>
    <row r="30365" spans="3:3">
      <c r="C30365" s="13">
        <f t="shared" ca="1" si="1259"/>
        <v>2016.6796578993162</v>
      </c>
    </row>
    <row r="30366" spans="3:3">
      <c r="C30366" s="13">
        <f t="shared" ca="1" si="1259"/>
        <v>2006.6958544912261</v>
      </c>
    </row>
    <row r="30367" spans="3:3">
      <c r="C30367" s="13">
        <f t="shared" ca="1" si="1259"/>
        <v>1979.6882853174689</v>
      </c>
    </row>
    <row r="30368" spans="3:3">
      <c r="C30368" s="13">
        <f t="shared" ca="1" si="1259"/>
        <v>1996.0659872751662</v>
      </c>
    </row>
    <row r="30369" spans="3:3">
      <c r="C30369" s="13">
        <f t="shared" ca="1" si="1259"/>
        <v>2008.2445662437447</v>
      </c>
    </row>
    <row r="30370" spans="3:3">
      <c r="C30370" s="13">
        <f t="shared" ca="1" si="1259"/>
        <v>2000.6876171822289</v>
      </c>
    </row>
    <row r="30371" spans="3:3">
      <c r="C30371" s="13">
        <f t="shared" ca="1" si="1259"/>
        <v>1997.0924182806928</v>
      </c>
    </row>
    <row r="30372" spans="3:3">
      <c r="C30372" s="13">
        <f t="shared" ca="1" si="1259"/>
        <v>2007.5507735159374</v>
      </c>
    </row>
    <row r="30373" spans="3:3">
      <c r="C30373" s="13">
        <f t="shared" ca="1" si="1259"/>
        <v>1992.2640866387653</v>
      </c>
    </row>
    <row r="30374" spans="3:3">
      <c r="C30374" s="13">
        <f t="shared" ca="1" si="1259"/>
        <v>1994.2875847237199</v>
      </c>
    </row>
    <row r="30375" spans="3:3">
      <c r="C30375" s="13">
        <f t="shared" ca="1" si="1259"/>
        <v>2008.4814119369448</v>
      </c>
    </row>
    <row r="30376" spans="3:3">
      <c r="C30376" s="13">
        <f t="shared" ca="1" si="1259"/>
        <v>1993.8295939108762</v>
      </c>
    </row>
    <row r="30377" spans="3:3">
      <c r="C30377" s="13">
        <f t="shared" ca="1" si="1259"/>
        <v>1994.1593379303301</v>
      </c>
    </row>
    <row r="30378" spans="3:3">
      <c r="C30378" s="13">
        <f t="shared" ca="1" si="1259"/>
        <v>1994.5212692501448</v>
      </c>
    </row>
    <row r="30379" spans="3:3">
      <c r="C30379" s="13">
        <f t="shared" ca="1" si="1259"/>
        <v>1989.0629161958091</v>
      </c>
    </row>
    <row r="30380" spans="3:3">
      <c r="C30380" s="13">
        <f t="shared" ca="1" si="1259"/>
        <v>1979.6294675655831</v>
      </c>
    </row>
    <row r="30381" spans="3:3">
      <c r="C30381" s="13">
        <f t="shared" ca="1" si="1259"/>
        <v>1999.9849557014752</v>
      </c>
    </row>
    <row r="30382" spans="3:3">
      <c r="C30382" s="13">
        <f t="shared" ca="1" si="1259"/>
        <v>2016.0949077473831</v>
      </c>
    </row>
    <row r="30383" spans="3:3">
      <c r="C30383" s="13">
        <f t="shared" ca="1" si="1259"/>
        <v>1988.9063110047734</v>
      </c>
    </row>
    <row r="30384" spans="3:3">
      <c r="C30384" s="13">
        <f t="shared" ca="1" si="1259"/>
        <v>1990.9541855454529</v>
      </c>
    </row>
    <row r="30385" spans="3:3">
      <c r="C30385" s="13">
        <f t="shared" ca="1" si="1259"/>
        <v>1994.7436043591867</v>
      </c>
    </row>
    <row r="30386" spans="3:3">
      <c r="C30386" s="13">
        <f t="shared" ca="1" si="1259"/>
        <v>1987.1993964567694</v>
      </c>
    </row>
    <row r="30387" spans="3:3">
      <c r="C30387" s="13">
        <f t="shared" ca="1" si="1259"/>
        <v>1992.6587966202969</v>
      </c>
    </row>
    <row r="30388" spans="3:3">
      <c r="C30388" s="13">
        <f t="shared" ca="1" si="1259"/>
        <v>2004.4937683075723</v>
      </c>
    </row>
    <row r="30389" spans="3:3">
      <c r="C30389" s="13">
        <f t="shared" ca="1" si="1259"/>
        <v>2007.5021495642316</v>
      </c>
    </row>
    <row r="30390" spans="3:3">
      <c r="C30390" s="13">
        <f t="shared" ca="1" si="1259"/>
        <v>2014.0195740013646</v>
      </c>
    </row>
    <row r="30391" spans="3:3">
      <c r="C30391" s="13">
        <f t="shared" ca="1" si="1259"/>
        <v>1981.2109140324974</v>
      </c>
    </row>
    <row r="30392" spans="3:3">
      <c r="C30392" s="13">
        <f t="shared" ca="1" si="1259"/>
        <v>1995.6368376013454</v>
      </c>
    </row>
    <row r="30393" spans="3:3">
      <c r="C30393" s="13">
        <f t="shared" ca="1" si="1259"/>
        <v>1999.9770454409943</v>
      </c>
    </row>
    <row r="30394" spans="3:3">
      <c r="C30394" s="13">
        <f t="shared" ca="1" si="1259"/>
        <v>1996.4096230844771</v>
      </c>
    </row>
    <row r="30395" spans="3:3">
      <c r="C30395" s="13">
        <f t="shared" ca="1" si="1259"/>
        <v>1998.7663780981516</v>
      </c>
    </row>
    <row r="30396" spans="3:3">
      <c r="C30396" s="13">
        <f t="shared" ca="1" si="1259"/>
        <v>1984.4389871746996</v>
      </c>
    </row>
    <row r="30397" spans="3:3">
      <c r="C30397" s="13">
        <f t="shared" ca="1" si="1259"/>
        <v>2013.2599288060883</v>
      </c>
    </row>
    <row r="30398" spans="3:3">
      <c r="C30398" s="13">
        <f t="shared" ca="1" si="1259"/>
        <v>2006.973740804319</v>
      </c>
    </row>
    <row r="30399" spans="3:3">
      <c r="C30399" s="13">
        <f t="shared" ca="1" si="1259"/>
        <v>2020.5614169450148</v>
      </c>
    </row>
    <row r="30400" spans="3:3">
      <c r="C30400" s="13">
        <f t="shared" ca="1" si="1259"/>
        <v>1986.4367303532997</v>
      </c>
    </row>
    <row r="30401" spans="3:3">
      <c r="C30401" s="13">
        <f t="shared" ca="1" si="1259"/>
        <v>1980.7229224463724</v>
      </c>
    </row>
    <row r="30402" spans="3:3">
      <c r="C30402" s="13">
        <f t="shared" ca="1" si="1259"/>
        <v>1996.1443095037866</v>
      </c>
    </row>
    <row r="30403" spans="3:3">
      <c r="C30403" s="13">
        <f t="shared" ca="1" si="1259"/>
        <v>1992.3631496015619</v>
      </c>
    </row>
    <row r="30404" spans="3:3">
      <c r="C30404" s="13">
        <f t="shared" ca="1" si="1259"/>
        <v>1994.5992729993054</v>
      </c>
    </row>
    <row r="30405" spans="3:3">
      <c r="C30405" s="13">
        <f t="shared" ca="1" si="1259"/>
        <v>2013.2840635008668</v>
      </c>
    </row>
    <row r="30406" spans="3:3">
      <c r="C30406" s="13">
        <f t="shared" ca="1" si="1259"/>
        <v>2003.3851270804457</v>
      </c>
    </row>
    <row r="30407" spans="3:3">
      <c r="C30407" s="13">
        <f t="shared" ca="1" si="1259"/>
        <v>2013.3556883395815</v>
      </c>
    </row>
    <row r="30408" spans="3:3">
      <c r="C30408" s="13">
        <f t="shared" ca="1" si="1259"/>
        <v>2000.6790268265925</v>
      </c>
    </row>
    <row r="30409" spans="3:3">
      <c r="C30409" s="13">
        <f t="shared" ca="1" si="1259"/>
        <v>1986.3558243500045</v>
      </c>
    </row>
    <row r="30410" spans="3:3">
      <c r="C30410" s="13">
        <f t="shared" ca="1" si="1259"/>
        <v>2028.2700145997401</v>
      </c>
    </row>
    <row r="30411" spans="3:3">
      <c r="C30411" s="13">
        <f t="shared" ca="1" si="1259"/>
        <v>1991.4853523065319</v>
      </c>
    </row>
    <row r="30412" spans="3:3">
      <c r="C30412" s="13">
        <f t="shared" ca="1" si="1259"/>
        <v>2005.099603514687</v>
      </c>
    </row>
    <row r="30413" spans="3:3">
      <c r="C30413" s="13">
        <f t="shared" ca="1" si="1259"/>
        <v>2029.4675628363027</v>
      </c>
    </row>
    <row r="30414" spans="3:3">
      <c r="C30414" s="13">
        <f t="shared" ca="1" si="1259"/>
        <v>2018.6816056047712</v>
      </c>
    </row>
    <row r="30415" spans="3:3">
      <c r="C30415" s="13">
        <f t="shared" ca="1" si="1259"/>
        <v>2008.8194945858597</v>
      </c>
    </row>
    <row r="30416" spans="3:3">
      <c r="C30416" s="13">
        <f t="shared" ca="1" si="1259"/>
        <v>2009.4890852465473</v>
      </c>
    </row>
    <row r="30417" spans="3:3">
      <c r="C30417" s="13">
        <f t="shared" ca="1" si="1259"/>
        <v>2031.0433681648331</v>
      </c>
    </row>
    <row r="30418" spans="3:3">
      <c r="C30418" s="13">
        <f t="shared" ca="1" si="1259"/>
        <v>1986.8732350077655</v>
      </c>
    </row>
    <row r="30419" spans="3:3">
      <c r="C30419" s="13">
        <f t="shared" ca="1" si="1259"/>
        <v>2008.2986883759463</v>
      </c>
    </row>
    <row r="30420" spans="3:3">
      <c r="C30420" s="13">
        <f t="shared" ca="1" si="1259"/>
        <v>1998.6072089988561</v>
      </c>
    </row>
    <row r="30421" spans="3:3">
      <c r="C30421" s="13">
        <f t="shared" ca="1" si="1259"/>
        <v>1998.0262268504327</v>
      </c>
    </row>
    <row r="30422" spans="3:3">
      <c r="C30422" s="13">
        <f t="shared" ca="1" si="1259"/>
        <v>2005.7592149591749</v>
      </c>
    </row>
    <row r="30423" spans="3:3">
      <c r="C30423" s="13">
        <f t="shared" ca="1" si="1259"/>
        <v>1985.1667409993584</v>
      </c>
    </row>
    <row r="30424" spans="3:3">
      <c r="C30424" s="13">
        <f t="shared" ref="C30424:C30487" ca="1" si="1260">NORMINV(RAND(),$D$3,$G$3)</f>
        <v>2008.8949646810158</v>
      </c>
    </row>
    <row r="30425" spans="3:3">
      <c r="C30425" s="13">
        <f t="shared" ca="1" si="1260"/>
        <v>2005.5207901015754</v>
      </c>
    </row>
    <row r="30426" spans="3:3">
      <c r="C30426" s="13">
        <f t="shared" ca="1" si="1260"/>
        <v>1968.982620789596</v>
      </c>
    </row>
    <row r="30427" spans="3:3">
      <c r="C30427" s="13">
        <f t="shared" ca="1" si="1260"/>
        <v>1991.0345505107659</v>
      </c>
    </row>
    <row r="30428" spans="3:3">
      <c r="C30428" s="13">
        <f t="shared" ca="1" si="1260"/>
        <v>2004.2750942838629</v>
      </c>
    </row>
    <row r="30429" spans="3:3">
      <c r="C30429" s="13">
        <f t="shared" ca="1" si="1260"/>
        <v>1993.9788906834287</v>
      </c>
    </row>
    <row r="30430" spans="3:3">
      <c r="C30430" s="13">
        <f t="shared" ca="1" si="1260"/>
        <v>2008.6889579060276</v>
      </c>
    </row>
    <row r="30431" spans="3:3">
      <c r="C30431" s="13">
        <f t="shared" ca="1" si="1260"/>
        <v>1995.4048288375943</v>
      </c>
    </row>
    <row r="30432" spans="3:3">
      <c r="C30432" s="13">
        <f t="shared" ca="1" si="1260"/>
        <v>2003.6126668494123</v>
      </c>
    </row>
    <row r="30433" spans="3:3">
      <c r="C30433" s="13">
        <f t="shared" ca="1" si="1260"/>
        <v>1989.5921831673195</v>
      </c>
    </row>
    <row r="30434" spans="3:3">
      <c r="C30434" s="13">
        <f t="shared" ca="1" si="1260"/>
        <v>1998.5034418477137</v>
      </c>
    </row>
    <row r="30435" spans="3:3">
      <c r="C30435" s="13">
        <f t="shared" ca="1" si="1260"/>
        <v>2013.2115022303844</v>
      </c>
    </row>
    <row r="30436" spans="3:3">
      <c r="C30436" s="13">
        <f t="shared" ca="1" si="1260"/>
        <v>1992.7728463066917</v>
      </c>
    </row>
    <row r="30437" spans="3:3">
      <c r="C30437" s="13">
        <f t="shared" ca="1" si="1260"/>
        <v>1995.0887300087925</v>
      </c>
    </row>
    <row r="30438" spans="3:3">
      <c r="C30438" s="13">
        <f t="shared" ca="1" si="1260"/>
        <v>1985.4600944301444</v>
      </c>
    </row>
    <row r="30439" spans="3:3">
      <c r="C30439" s="13">
        <f t="shared" ca="1" si="1260"/>
        <v>1989.5645338159052</v>
      </c>
    </row>
    <row r="30440" spans="3:3">
      <c r="C30440" s="13">
        <f t="shared" ca="1" si="1260"/>
        <v>2000.9650392935364</v>
      </c>
    </row>
    <row r="30441" spans="3:3">
      <c r="C30441" s="13">
        <f t="shared" ca="1" si="1260"/>
        <v>2004.0717444587128</v>
      </c>
    </row>
    <row r="30442" spans="3:3">
      <c r="C30442" s="13">
        <f t="shared" ca="1" si="1260"/>
        <v>2022.8378960514608</v>
      </c>
    </row>
    <row r="30443" spans="3:3">
      <c r="C30443" s="13">
        <f t="shared" ca="1" si="1260"/>
        <v>1981.2102558747772</v>
      </c>
    </row>
    <row r="30444" spans="3:3">
      <c r="C30444" s="13">
        <f t="shared" ca="1" si="1260"/>
        <v>2011.2226904376771</v>
      </c>
    </row>
    <row r="30445" spans="3:3">
      <c r="C30445" s="13">
        <f t="shared" ca="1" si="1260"/>
        <v>2004.2439588149145</v>
      </c>
    </row>
    <row r="30446" spans="3:3">
      <c r="C30446" s="13">
        <f t="shared" ca="1" si="1260"/>
        <v>2004.7967165492025</v>
      </c>
    </row>
    <row r="30447" spans="3:3">
      <c r="C30447" s="13">
        <f t="shared" ca="1" si="1260"/>
        <v>1998.0809176882969</v>
      </c>
    </row>
    <row r="30448" spans="3:3">
      <c r="C30448" s="13">
        <f t="shared" ca="1" si="1260"/>
        <v>1999.9201809857075</v>
      </c>
    </row>
    <row r="30449" spans="3:3">
      <c r="C30449" s="13">
        <f t="shared" ca="1" si="1260"/>
        <v>1984.238753618273</v>
      </c>
    </row>
    <row r="30450" spans="3:3">
      <c r="C30450" s="13">
        <f t="shared" ca="1" si="1260"/>
        <v>1995.680946227453</v>
      </c>
    </row>
    <row r="30451" spans="3:3">
      <c r="C30451" s="13">
        <f t="shared" ca="1" si="1260"/>
        <v>2004.6717780736915</v>
      </c>
    </row>
    <row r="30452" spans="3:3">
      <c r="C30452" s="13">
        <f t="shared" ca="1" si="1260"/>
        <v>1998.5128671737532</v>
      </c>
    </row>
    <row r="30453" spans="3:3">
      <c r="C30453" s="13">
        <f t="shared" ca="1" si="1260"/>
        <v>1999.9381360556793</v>
      </c>
    </row>
    <row r="30454" spans="3:3">
      <c r="C30454" s="13">
        <f t="shared" ca="1" si="1260"/>
        <v>2014.0256289854215</v>
      </c>
    </row>
    <row r="30455" spans="3:3">
      <c r="C30455" s="13">
        <f t="shared" ca="1" si="1260"/>
        <v>2014.443716578357</v>
      </c>
    </row>
    <row r="30456" spans="3:3">
      <c r="C30456" s="13">
        <f t="shared" ca="1" si="1260"/>
        <v>2021.5804134762343</v>
      </c>
    </row>
    <row r="30457" spans="3:3">
      <c r="C30457" s="13">
        <f t="shared" ca="1" si="1260"/>
        <v>2000.6390241766828</v>
      </c>
    </row>
    <row r="30458" spans="3:3">
      <c r="C30458" s="13">
        <f t="shared" ca="1" si="1260"/>
        <v>2020.1620443854763</v>
      </c>
    </row>
    <row r="30459" spans="3:3">
      <c r="C30459" s="13">
        <f t="shared" ca="1" si="1260"/>
        <v>1997.302328986679</v>
      </c>
    </row>
    <row r="30460" spans="3:3">
      <c r="C30460" s="13">
        <f t="shared" ca="1" si="1260"/>
        <v>1996.8652762088036</v>
      </c>
    </row>
    <row r="30461" spans="3:3">
      <c r="C30461" s="13">
        <f t="shared" ca="1" si="1260"/>
        <v>2011.3825318924071</v>
      </c>
    </row>
    <row r="30462" spans="3:3">
      <c r="C30462" s="13">
        <f t="shared" ca="1" si="1260"/>
        <v>2005.0578824054896</v>
      </c>
    </row>
    <row r="30463" spans="3:3">
      <c r="C30463" s="13">
        <f t="shared" ca="1" si="1260"/>
        <v>1984.4214903045536</v>
      </c>
    </row>
    <row r="30464" spans="3:3">
      <c r="C30464" s="13">
        <f t="shared" ca="1" si="1260"/>
        <v>1987.679954965269</v>
      </c>
    </row>
    <row r="30465" spans="3:3">
      <c r="C30465" s="13">
        <f t="shared" ca="1" si="1260"/>
        <v>1997.9076175947116</v>
      </c>
    </row>
    <row r="30466" spans="3:3">
      <c r="C30466" s="13">
        <f t="shared" ca="1" si="1260"/>
        <v>1997.9528391635847</v>
      </c>
    </row>
    <row r="30467" spans="3:3">
      <c r="C30467" s="13">
        <f t="shared" ca="1" si="1260"/>
        <v>2004.4823062439827</v>
      </c>
    </row>
    <row r="30468" spans="3:3">
      <c r="C30468" s="13">
        <f t="shared" ca="1" si="1260"/>
        <v>1992.354994427551</v>
      </c>
    </row>
    <row r="30469" spans="3:3">
      <c r="C30469" s="13">
        <f t="shared" ca="1" si="1260"/>
        <v>1989.7912758654377</v>
      </c>
    </row>
    <row r="30470" spans="3:3">
      <c r="C30470" s="13">
        <f t="shared" ca="1" si="1260"/>
        <v>2006.4940206719882</v>
      </c>
    </row>
    <row r="30471" spans="3:3">
      <c r="C30471" s="13">
        <f t="shared" ca="1" si="1260"/>
        <v>1987.8303332099933</v>
      </c>
    </row>
    <row r="30472" spans="3:3">
      <c r="C30472" s="13">
        <f t="shared" ca="1" si="1260"/>
        <v>1981.6582158985216</v>
      </c>
    </row>
    <row r="30473" spans="3:3">
      <c r="C30473" s="13">
        <f t="shared" ca="1" si="1260"/>
        <v>2015.8078813885716</v>
      </c>
    </row>
    <row r="30474" spans="3:3">
      <c r="C30474" s="13">
        <f t="shared" ca="1" si="1260"/>
        <v>2025.9581252783564</v>
      </c>
    </row>
    <row r="30475" spans="3:3">
      <c r="C30475" s="13">
        <f t="shared" ca="1" si="1260"/>
        <v>2004.2010051029374</v>
      </c>
    </row>
    <row r="30476" spans="3:3">
      <c r="C30476" s="13">
        <f t="shared" ca="1" si="1260"/>
        <v>2004.618313346883</v>
      </c>
    </row>
    <row r="30477" spans="3:3">
      <c r="C30477" s="13">
        <f t="shared" ca="1" si="1260"/>
        <v>2006.1554056171333</v>
      </c>
    </row>
    <row r="30478" spans="3:3">
      <c r="C30478" s="13">
        <f t="shared" ca="1" si="1260"/>
        <v>1989.903769702302</v>
      </c>
    </row>
    <row r="30479" spans="3:3">
      <c r="C30479" s="13">
        <f t="shared" ca="1" si="1260"/>
        <v>1999.0442943451324</v>
      </c>
    </row>
    <row r="30480" spans="3:3">
      <c r="C30480" s="13">
        <f t="shared" ca="1" si="1260"/>
        <v>1986.8738955141309</v>
      </c>
    </row>
    <row r="30481" spans="3:3">
      <c r="C30481" s="13">
        <f t="shared" ca="1" si="1260"/>
        <v>2006.4293520527733</v>
      </c>
    </row>
    <row r="30482" spans="3:3">
      <c r="C30482" s="13">
        <f t="shared" ca="1" si="1260"/>
        <v>1992.9803074562267</v>
      </c>
    </row>
    <row r="30483" spans="3:3">
      <c r="C30483" s="13">
        <f t="shared" ca="1" si="1260"/>
        <v>2010.1700228169725</v>
      </c>
    </row>
    <row r="30484" spans="3:3">
      <c r="C30484" s="13">
        <f t="shared" ca="1" si="1260"/>
        <v>2011.6251634881285</v>
      </c>
    </row>
    <row r="30485" spans="3:3">
      <c r="C30485" s="13">
        <f t="shared" ca="1" si="1260"/>
        <v>2014.1170121344564</v>
      </c>
    </row>
    <row r="30486" spans="3:3">
      <c r="C30486" s="13">
        <f t="shared" ca="1" si="1260"/>
        <v>1995.2948868090011</v>
      </c>
    </row>
    <row r="30487" spans="3:3">
      <c r="C30487" s="13">
        <f t="shared" ca="1" si="1260"/>
        <v>1993.642269395802</v>
      </c>
    </row>
    <row r="30488" spans="3:3">
      <c r="C30488" s="13">
        <f t="shared" ref="C30488:C30551" ca="1" si="1261">NORMINV(RAND(),$D$3,$G$3)</f>
        <v>2013.4739105993963</v>
      </c>
    </row>
    <row r="30489" spans="3:3">
      <c r="C30489" s="13">
        <f t="shared" ca="1" si="1261"/>
        <v>1983.0458377137068</v>
      </c>
    </row>
    <row r="30490" spans="3:3">
      <c r="C30490" s="13">
        <f t="shared" ca="1" si="1261"/>
        <v>1986.1607444883409</v>
      </c>
    </row>
    <row r="30491" spans="3:3">
      <c r="C30491" s="13">
        <f t="shared" ca="1" si="1261"/>
        <v>2019.0777652024226</v>
      </c>
    </row>
    <row r="30492" spans="3:3">
      <c r="C30492" s="13">
        <f t="shared" ca="1" si="1261"/>
        <v>2012.2724796422162</v>
      </c>
    </row>
    <row r="30493" spans="3:3">
      <c r="C30493" s="13">
        <f t="shared" ca="1" si="1261"/>
        <v>2002.0515720011406</v>
      </c>
    </row>
    <row r="30494" spans="3:3">
      <c r="C30494" s="13">
        <f t="shared" ca="1" si="1261"/>
        <v>1998.3202515349849</v>
      </c>
    </row>
    <row r="30495" spans="3:3">
      <c r="C30495" s="13">
        <f t="shared" ca="1" si="1261"/>
        <v>1989.5342638096172</v>
      </c>
    </row>
    <row r="30496" spans="3:3">
      <c r="C30496" s="13">
        <f t="shared" ca="1" si="1261"/>
        <v>2011.4084408310848</v>
      </c>
    </row>
    <row r="30497" spans="3:3">
      <c r="C30497" s="13">
        <f t="shared" ca="1" si="1261"/>
        <v>2018.1388425902096</v>
      </c>
    </row>
    <row r="30498" spans="3:3">
      <c r="C30498" s="13">
        <f t="shared" ca="1" si="1261"/>
        <v>2023.8083192474642</v>
      </c>
    </row>
    <row r="30499" spans="3:3">
      <c r="C30499" s="13">
        <f t="shared" ca="1" si="1261"/>
        <v>2007.203382140573</v>
      </c>
    </row>
    <row r="30500" spans="3:3">
      <c r="C30500" s="13">
        <f t="shared" ca="1" si="1261"/>
        <v>2013.1989527861333</v>
      </c>
    </row>
    <row r="30501" spans="3:3">
      <c r="C30501" s="13">
        <f t="shared" ca="1" si="1261"/>
        <v>1984.6905105295803</v>
      </c>
    </row>
    <row r="30502" spans="3:3">
      <c r="C30502" s="13">
        <f t="shared" ca="1" si="1261"/>
        <v>1986.3420872716652</v>
      </c>
    </row>
    <row r="30503" spans="3:3">
      <c r="C30503" s="13">
        <f t="shared" ca="1" si="1261"/>
        <v>2021.2037399191981</v>
      </c>
    </row>
    <row r="30504" spans="3:3">
      <c r="C30504" s="13">
        <f t="shared" ca="1" si="1261"/>
        <v>2008.3156480021491</v>
      </c>
    </row>
    <row r="30505" spans="3:3">
      <c r="C30505" s="13">
        <f t="shared" ca="1" si="1261"/>
        <v>1992.6538359014089</v>
      </c>
    </row>
    <row r="30506" spans="3:3">
      <c r="C30506" s="13">
        <f t="shared" ca="1" si="1261"/>
        <v>2030.2697655479963</v>
      </c>
    </row>
    <row r="30507" spans="3:3">
      <c r="C30507" s="13">
        <f t="shared" ca="1" si="1261"/>
        <v>1997.5898765493273</v>
      </c>
    </row>
    <row r="30508" spans="3:3">
      <c r="C30508" s="13">
        <f t="shared" ca="1" si="1261"/>
        <v>1994.0596101457663</v>
      </c>
    </row>
    <row r="30509" spans="3:3">
      <c r="C30509" s="13">
        <f t="shared" ca="1" si="1261"/>
        <v>1994.2733684016305</v>
      </c>
    </row>
    <row r="30510" spans="3:3">
      <c r="C30510" s="13">
        <f t="shared" ca="1" si="1261"/>
        <v>1988.6672675796976</v>
      </c>
    </row>
    <row r="30511" spans="3:3">
      <c r="C30511" s="13">
        <f t="shared" ca="1" si="1261"/>
        <v>1981.1486076230451</v>
      </c>
    </row>
    <row r="30512" spans="3:3">
      <c r="C30512" s="13">
        <f t="shared" ca="1" si="1261"/>
        <v>2010.6263310463337</v>
      </c>
    </row>
    <row r="30513" spans="3:3">
      <c r="C30513" s="13">
        <f t="shared" ca="1" si="1261"/>
        <v>1999.1278554967596</v>
      </c>
    </row>
    <row r="30514" spans="3:3">
      <c r="C30514" s="13">
        <f t="shared" ca="1" si="1261"/>
        <v>1984.2412410488403</v>
      </c>
    </row>
    <row r="30515" spans="3:3">
      <c r="C30515" s="13">
        <f t="shared" ca="1" si="1261"/>
        <v>2005.7027877036069</v>
      </c>
    </row>
    <row r="30516" spans="3:3">
      <c r="C30516" s="13">
        <f t="shared" ca="1" si="1261"/>
        <v>1997.976836981738</v>
      </c>
    </row>
    <row r="30517" spans="3:3">
      <c r="C30517" s="13">
        <f t="shared" ca="1" si="1261"/>
        <v>2005.062913682511</v>
      </c>
    </row>
    <row r="30518" spans="3:3">
      <c r="C30518" s="13">
        <f t="shared" ca="1" si="1261"/>
        <v>2000.0113126393858</v>
      </c>
    </row>
    <row r="30519" spans="3:3">
      <c r="C30519" s="13">
        <f t="shared" ca="1" si="1261"/>
        <v>2009.4276789224277</v>
      </c>
    </row>
    <row r="30520" spans="3:3">
      <c r="C30520" s="13">
        <f t="shared" ca="1" si="1261"/>
        <v>1998.5506259394735</v>
      </c>
    </row>
    <row r="30521" spans="3:3">
      <c r="C30521" s="13">
        <f t="shared" ca="1" si="1261"/>
        <v>1990.8739806010672</v>
      </c>
    </row>
    <row r="30522" spans="3:3">
      <c r="C30522" s="13">
        <f t="shared" ca="1" si="1261"/>
        <v>2006.1850755341588</v>
      </c>
    </row>
    <row r="30523" spans="3:3">
      <c r="C30523" s="13">
        <f t="shared" ca="1" si="1261"/>
        <v>2003.6444077373415</v>
      </c>
    </row>
    <row r="30524" spans="3:3">
      <c r="C30524" s="13">
        <f t="shared" ca="1" si="1261"/>
        <v>2001.7745552490089</v>
      </c>
    </row>
    <row r="30525" spans="3:3">
      <c r="C30525" s="13">
        <f t="shared" ca="1" si="1261"/>
        <v>2015.6252410056088</v>
      </c>
    </row>
    <row r="30526" spans="3:3">
      <c r="C30526" s="13">
        <f t="shared" ca="1" si="1261"/>
        <v>2001.4103506647532</v>
      </c>
    </row>
    <row r="30527" spans="3:3">
      <c r="C30527" s="13">
        <f t="shared" ca="1" si="1261"/>
        <v>1987.4871472299074</v>
      </c>
    </row>
    <row r="30528" spans="3:3">
      <c r="C30528" s="13">
        <f t="shared" ca="1" si="1261"/>
        <v>1990.5083022044703</v>
      </c>
    </row>
    <row r="30529" spans="3:3">
      <c r="C30529" s="13">
        <f t="shared" ca="1" si="1261"/>
        <v>1983.7260588240667</v>
      </c>
    </row>
    <row r="30530" spans="3:3">
      <c r="C30530" s="13">
        <f t="shared" ca="1" si="1261"/>
        <v>1992.4723844961088</v>
      </c>
    </row>
    <row r="30531" spans="3:3">
      <c r="C30531" s="13">
        <f t="shared" ca="1" si="1261"/>
        <v>2003.89030515283</v>
      </c>
    </row>
    <row r="30532" spans="3:3">
      <c r="C30532" s="13">
        <f t="shared" ca="1" si="1261"/>
        <v>2002.7174686490746</v>
      </c>
    </row>
    <row r="30533" spans="3:3">
      <c r="C30533" s="13">
        <f t="shared" ca="1" si="1261"/>
        <v>1990.1163551883628</v>
      </c>
    </row>
    <row r="30534" spans="3:3">
      <c r="C30534" s="13">
        <f t="shared" ca="1" si="1261"/>
        <v>2014.5627136166854</v>
      </c>
    </row>
    <row r="30535" spans="3:3">
      <c r="C30535" s="13">
        <f t="shared" ca="1" si="1261"/>
        <v>1996.2522897650279</v>
      </c>
    </row>
    <row r="30536" spans="3:3">
      <c r="C30536" s="13">
        <f t="shared" ca="1" si="1261"/>
        <v>2005.9521803896812</v>
      </c>
    </row>
    <row r="30537" spans="3:3">
      <c r="C30537" s="13">
        <f t="shared" ca="1" si="1261"/>
        <v>1998.6469354904045</v>
      </c>
    </row>
    <row r="30538" spans="3:3">
      <c r="C30538" s="13">
        <f t="shared" ca="1" si="1261"/>
        <v>2012.4946390276614</v>
      </c>
    </row>
    <row r="30539" spans="3:3">
      <c r="C30539" s="13">
        <f t="shared" ca="1" si="1261"/>
        <v>2011.9014977351385</v>
      </c>
    </row>
    <row r="30540" spans="3:3">
      <c r="C30540" s="13">
        <f t="shared" ca="1" si="1261"/>
        <v>2014.3268740154901</v>
      </c>
    </row>
    <row r="30541" spans="3:3">
      <c r="C30541" s="13">
        <f t="shared" ca="1" si="1261"/>
        <v>1982.9141699798247</v>
      </c>
    </row>
    <row r="30542" spans="3:3">
      <c r="C30542" s="13">
        <f t="shared" ca="1" si="1261"/>
        <v>1988.8066184386043</v>
      </c>
    </row>
    <row r="30543" spans="3:3">
      <c r="C30543" s="13">
        <f t="shared" ca="1" si="1261"/>
        <v>2013.8183672330961</v>
      </c>
    </row>
    <row r="30544" spans="3:3">
      <c r="C30544" s="13">
        <f t="shared" ca="1" si="1261"/>
        <v>2004.9358217103318</v>
      </c>
    </row>
    <row r="30545" spans="3:3">
      <c r="C30545" s="13">
        <f t="shared" ca="1" si="1261"/>
        <v>2013.3991363526575</v>
      </c>
    </row>
    <row r="30546" spans="3:3">
      <c r="C30546" s="13">
        <f t="shared" ca="1" si="1261"/>
        <v>1996.5779071771735</v>
      </c>
    </row>
    <row r="30547" spans="3:3">
      <c r="C30547" s="13">
        <f t="shared" ca="1" si="1261"/>
        <v>1987.3023699056021</v>
      </c>
    </row>
    <row r="30548" spans="3:3">
      <c r="C30548" s="13">
        <f t="shared" ca="1" si="1261"/>
        <v>2005.5969339182091</v>
      </c>
    </row>
    <row r="30549" spans="3:3">
      <c r="C30549" s="13">
        <f t="shared" ca="1" si="1261"/>
        <v>2025.6006026557957</v>
      </c>
    </row>
    <row r="30550" spans="3:3">
      <c r="C30550" s="13">
        <f t="shared" ca="1" si="1261"/>
        <v>1991.1410006721323</v>
      </c>
    </row>
    <row r="30551" spans="3:3">
      <c r="C30551" s="13">
        <f t="shared" ca="1" si="1261"/>
        <v>2006.9271415014721</v>
      </c>
    </row>
    <row r="30552" spans="3:3">
      <c r="C30552" s="13">
        <f t="shared" ref="C30552:C30615" ca="1" si="1262">NORMINV(RAND(),$D$3,$G$3)</f>
        <v>1984.7869732252991</v>
      </c>
    </row>
    <row r="30553" spans="3:3">
      <c r="C30553" s="13">
        <f t="shared" ca="1" si="1262"/>
        <v>2010.5642985317645</v>
      </c>
    </row>
    <row r="30554" spans="3:3">
      <c r="C30554" s="13">
        <f t="shared" ca="1" si="1262"/>
        <v>2003.6035095769575</v>
      </c>
    </row>
    <row r="30555" spans="3:3">
      <c r="C30555" s="13">
        <f t="shared" ca="1" si="1262"/>
        <v>2000.7317480861527</v>
      </c>
    </row>
    <row r="30556" spans="3:3">
      <c r="C30556" s="13">
        <f t="shared" ca="1" si="1262"/>
        <v>2003.7525963620678</v>
      </c>
    </row>
    <row r="30557" spans="3:3">
      <c r="C30557" s="13">
        <f t="shared" ca="1" si="1262"/>
        <v>1987.4074864822196</v>
      </c>
    </row>
    <row r="30558" spans="3:3">
      <c r="C30558" s="13">
        <f t="shared" ca="1" si="1262"/>
        <v>2009.9698278756757</v>
      </c>
    </row>
    <row r="30559" spans="3:3">
      <c r="C30559" s="13">
        <f t="shared" ca="1" si="1262"/>
        <v>2007.8091353063176</v>
      </c>
    </row>
    <row r="30560" spans="3:3">
      <c r="C30560" s="13">
        <f t="shared" ca="1" si="1262"/>
        <v>2013.1182417432358</v>
      </c>
    </row>
    <row r="30561" spans="3:3">
      <c r="C30561" s="13">
        <f t="shared" ca="1" si="1262"/>
        <v>2016.6391071816356</v>
      </c>
    </row>
    <row r="30562" spans="3:3">
      <c r="C30562" s="13">
        <f t="shared" ca="1" si="1262"/>
        <v>2003.3644186746499</v>
      </c>
    </row>
    <row r="30563" spans="3:3">
      <c r="C30563" s="13">
        <f t="shared" ca="1" si="1262"/>
        <v>2002.7611356283039</v>
      </c>
    </row>
    <row r="30564" spans="3:3">
      <c r="C30564" s="13">
        <f t="shared" ca="1" si="1262"/>
        <v>2004.692288880306</v>
      </c>
    </row>
    <row r="30565" spans="3:3">
      <c r="C30565" s="13">
        <f t="shared" ca="1" si="1262"/>
        <v>1989.5218206782376</v>
      </c>
    </row>
    <row r="30566" spans="3:3">
      <c r="C30566" s="13">
        <f t="shared" ca="1" si="1262"/>
        <v>2012.0160685969963</v>
      </c>
    </row>
    <row r="30567" spans="3:3">
      <c r="C30567" s="13">
        <f t="shared" ca="1" si="1262"/>
        <v>1996.6066457791803</v>
      </c>
    </row>
    <row r="30568" spans="3:3">
      <c r="C30568" s="13">
        <f t="shared" ca="1" si="1262"/>
        <v>2002.9225548818158</v>
      </c>
    </row>
    <row r="30569" spans="3:3">
      <c r="C30569" s="13">
        <f t="shared" ca="1" si="1262"/>
        <v>1983.3557544662274</v>
      </c>
    </row>
    <row r="30570" spans="3:3">
      <c r="C30570" s="13">
        <f t="shared" ca="1" si="1262"/>
        <v>1984.2891904592486</v>
      </c>
    </row>
    <row r="30571" spans="3:3">
      <c r="C30571" s="13">
        <f t="shared" ca="1" si="1262"/>
        <v>1991.00203202991</v>
      </c>
    </row>
    <row r="30572" spans="3:3">
      <c r="C30572" s="13">
        <f t="shared" ca="1" si="1262"/>
        <v>1992.261518315184</v>
      </c>
    </row>
    <row r="30573" spans="3:3">
      <c r="C30573" s="13">
        <f t="shared" ca="1" si="1262"/>
        <v>2017.7192607812592</v>
      </c>
    </row>
    <row r="30574" spans="3:3">
      <c r="C30574" s="13">
        <f t="shared" ca="1" si="1262"/>
        <v>1998.4490559868548</v>
      </c>
    </row>
    <row r="30575" spans="3:3">
      <c r="C30575" s="13">
        <f t="shared" ca="1" si="1262"/>
        <v>1983.8767422113428</v>
      </c>
    </row>
    <row r="30576" spans="3:3">
      <c r="C30576" s="13">
        <f t="shared" ca="1" si="1262"/>
        <v>2019.4385642972356</v>
      </c>
    </row>
    <row r="30577" spans="3:3">
      <c r="C30577" s="13">
        <f t="shared" ca="1" si="1262"/>
        <v>2009.3890719627084</v>
      </c>
    </row>
    <row r="30578" spans="3:3">
      <c r="C30578" s="13">
        <f t="shared" ca="1" si="1262"/>
        <v>1998.7957411737116</v>
      </c>
    </row>
    <row r="30579" spans="3:3">
      <c r="C30579" s="13">
        <f t="shared" ca="1" si="1262"/>
        <v>1984.4446915748149</v>
      </c>
    </row>
    <row r="30580" spans="3:3">
      <c r="C30580" s="13">
        <f t="shared" ca="1" si="1262"/>
        <v>2009.2605265361981</v>
      </c>
    </row>
    <row r="30581" spans="3:3">
      <c r="C30581" s="13">
        <f t="shared" ca="1" si="1262"/>
        <v>2011.8057350420324</v>
      </c>
    </row>
    <row r="30582" spans="3:3">
      <c r="C30582" s="13">
        <f t="shared" ca="1" si="1262"/>
        <v>2004.1142555350832</v>
      </c>
    </row>
    <row r="30583" spans="3:3">
      <c r="C30583" s="13">
        <f t="shared" ca="1" si="1262"/>
        <v>2007.7162667236134</v>
      </c>
    </row>
    <row r="30584" spans="3:3">
      <c r="C30584" s="13">
        <f t="shared" ca="1" si="1262"/>
        <v>2006.9029598668023</v>
      </c>
    </row>
    <row r="30585" spans="3:3">
      <c r="C30585" s="13">
        <f t="shared" ca="1" si="1262"/>
        <v>2005.8945859027021</v>
      </c>
    </row>
    <row r="30586" spans="3:3">
      <c r="C30586" s="13">
        <f t="shared" ca="1" si="1262"/>
        <v>2006.2162996910945</v>
      </c>
    </row>
    <row r="30587" spans="3:3">
      <c r="C30587" s="13">
        <f t="shared" ca="1" si="1262"/>
        <v>1991.8196131678635</v>
      </c>
    </row>
    <row r="30588" spans="3:3">
      <c r="C30588" s="13">
        <f t="shared" ca="1" si="1262"/>
        <v>1998.5509346449676</v>
      </c>
    </row>
    <row r="30589" spans="3:3">
      <c r="C30589" s="13">
        <f t="shared" ca="1" si="1262"/>
        <v>2004.0245012044229</v>
      </c>
    </row>
    <row r="30590" spans="3:3">
      <c r="C30590" s="13">
        <f t="shared" ca="1" si="1262"/>
        <v>1982.5958345691138</v>
      </c>
    </row>
    <row r="30591" spans="3:3">
      <c r="C30591" s="13">
        <f t="shared" ca="1" si="1262"/>
        <v>1986.4697097178257</v>
      </c>
    </row>
    <row r="30592" spans="3:3">
      <c r="C30592" s="13">
        <f t="shared" ca="1" si="1262"/>
        <v>1993.0148026364623</v>
      </c>
    </row>
    <row r="30593" spans="3:3">
      <c r="C30593" s="13">
        <f t="shared" ca="1" si="1262"/>
        <v>2014.4141093162377</v>
      </c>
    </row>
    <row r="30594" spans="3:3">
      <c r="C30594" s="13">
        <f t="shared" ca="1" si="1262"/>
        <v>2002.7812807290086</v>
      </c>
    </row>
    <row r="30595" spans="3:3">
      <c r="C30595" s="13">
        <f t="shared" ca="1" si="1262"/>
        <v>1985.7923153621755</v>
      </c>
    </row>
    <row r="30596" spans="3:3">
      <c r="C30596" s="13">
        <f t="shared" ca="1" si="1262"/>
        <v>2013.575033213762</v>
      </c>
    </row>
    <row r="30597" spans="3:3">
      <c r="C30597" s="13">
        <f t="shared" ca="1" si="1262"/>
        <v>1995.4774557348521</v>
      </c>
    </row>
    <row r="30598" spans="3:3">
      <c r="C30598" s="13">
        <f t="shared" ca="1" si="1262"/>
        <v>1994.8631743281155</v>
      </c>
    </row>
    <row r="30599" spans="3:3">
      <c r="C30599" s="13">
        <f t="shared" ca="1" si="1262"/>
        <v>2015.8950682751527</v>
      </c>
    </row>
    <row r="30600" spans="3:3">
      <c r="C30600" s="13">
        <f t="shared" ca="1" si="1262"/>
        <v>2002.236744634821</v>
      </c>
    </row>
    <row r="30601" spans="3:3">
      <c r="C30601" s="13">
        <f t="shared" ca="1" si="1262"/>
        <v>1981.2070259200036</v>
      </c>
    </row>
    <row r="30602" spans="3:3">
      <c r="C30602" s="13">
        <f t="shared" ca="1" si="1262"/>
        <v>2002.6879807490322</v>
      </c>
    </row>
    <row r="30603" spans="3:3">
      <c r="C30603" s="13">
        <f t="shared" ca="1" si="1262"/>
        <v>1994.3121617095148</v>
      </c>
    </row>
    <row r="30604" spans="3:3">
      <c r="C30604" s="13">
        <f t="shared" ca="1" si="1262"/>
        <v>2005.7082936588959</v>
      </c>
    </row>
    <row r="30605" spans="3:3">
      <c r="C30605" s="13">
        <f t="shared" ca="1" si="1262"/>
        <v>2015.6177356024339</v>
      </c>
    </row>
    <row r="30606" spans="3:3">
      <c r="C30606" s="13">
        <f t="shared" ca="1" si="1262"/>
        <v>2014.8085481700823</v>
      </c>
    </row>
    <row r="30607" spans="3:3">
      <c r="C30607" s="13">
        <f t="shared" ca="1" si="1262"/>
        <v>2015.8989431869106</v>
      </c>
    </row>
    <row r="30608" spans="3:3">
      <c r="C30608" s="13">
        <f t="shared" ca="1" si="1262"/>
        <v>2017.8990799490255</v>
      </c>
    </row>
    <row r="30609" spans="3:3">
      <c r="C30609" s="13">
        <f t="shared" ca="1" si="1262"/>
        <v>1996.1762040408148</v>
      </c>
    </row>
    <row r="30610" spans="3:3">
      <c r="C30610" s="13">
        <f t="shared" ca="1" si="1262"/>
        <v>1994.9249189458098</v>
      </c>
    </row>
    <row r="30611" spans="3:3">
      <c r="C30611" s="13">
        <f t="shared" ca="1" si="1262"/>
        <v>1998.1249872666733</v>
      </c>
    </row>
    <row r="30612" spans="3:3">
      <c r="C30612" s="13">
        <f t="shared" ca="1" si="1262"/>
        <v>1990.8811572999143</v>
      </c>
    </row>
    <row r="30613" spans="3:3">
      <c r="C30613" s="13">
        <f t="shared" ca="1" si="1262"/>
        <v>2006.0176230929524</v>
      </c>
    </row>
    <row r="30614" spans="3:3">
      <c r="C30614" s="13">
        <f t="shared" ca="1" si="1262"/>
        <v>2000.68889374883</v>
      </c>
    </row>
    <row r="30615" spans="3:3">
      <c r="C30615" s="13">
        <f t="shared" ca="1" si="1262"/>
        <v>1983.6689684088328</v>
      </c>
    </row>
    <row r="30616" spans="3:3">
      <c r="C30616" s="13">
        <f t="shared" ref="C30616:C30679" ca="1" si="1263">NORMINV(RAND(),$D$3,$G$3)</f>
        <v>1998.5516058395478</v>
      </c>
    </row>
    <row r="30617" spans="3:3">
      <c r="C30617" s="13">
        <f t="shared" ca="1" si="1263"/>
        <v>2005.2601820629586</v>
      </c>
    </row>
    <row r="30618" spans="3:3">
      <c r="C30618" s="13">
        <f t="shared" ca="1" si="1263"/>
        <v>1997.7413569514595</v>
      </c>
    </row>
    <row r="30619" spans="3:3">
      <c r="C30619" s="13">
        <f t="shared" ca="1" si="1263"/>
        <v>1980.583544772355</v>
      </c>
    </row>
    <row r="30620" spans="3:3">
      <c r="C30620" s="13">
        <f t="shared" ca="1" si="1263"/>
        <v>1989.3988858682565</v>
      </c>
    </row>
    <row r="30621" spans="3:3">
      <c r="C30621" s="13">
        <f t="shared" ca="1" si="1263"/>
        <v>2002.1268513867947</v>
      </c>
    </row>
    <row r="30622" spans="3:3">
      <c r="C30622" s="13">
        <f t="shared" ca="1" si="1263"/>
        <v>1991.6959768131799</v>
      </c>
    </row>
    <row r="30623" spans="3:3">
      <c r="C30623" s="13">
        <f t="shared" ca="1" si="1263"/>
        <v>1990.4689072042488</v>
      </c>
    </row>
    <row r="30624" spans="3:3">
      <c r="C30624" s="13">
        <f t="shared" ca="1" si="1263"/>
        <v>2008.897711797624</v>
      </c>
    </row>
    <row r="30625" spans="3:3">
      <c r="C30625" s="13">
        <f t="shared" ca="1" si="1263"/>
        <v>1996.5317348423157</v>
      </c>
    </row>
    <row r="30626" spans="3:3">
      <c r="C30626" s="13">
        <f t="shared" ca="1" si="1263"/>
        <v>2000.4547515509391</v>
      </c>
    </row>
    <row r="30627" spans="3:3">
      <c r="C30627" s="13">
        <f t="shared" ca="1" si="1263"/>
        <v>2020.0599157000395</v>
      </c>
    </row>
    <row r="30628" spans="3:3">
      <c r="C30628" s="13">
        <f t="shared" ca="1" si="1263"/>
        <v>1999.758648502707</v>
      </c>
    </row>
    <row r="30629" spans="3:3">
      <c r="C30629" s="13">
        <f t="shared" ca="1" si="1263"/>
        <v>1998.3076836002147</v>
      </c>
    </row>
    <row r="30630" spans="3:3">
      <c r="C30630" s="13">
        <f t="shared" ca="1" si="1263"/>
        <v>1998.8014803300248</v>
      </c>
    </row>
    <row r="30631" spans="3:3">
      <c r="C30631" s="13">
        <f t="shared" ca="1" si="1263"/>
        <v>2006.6684583179756</v>
      </c>
    </row>
    <row r="30632" spans="3:3">
      <c r="C30632" s="13">
        <f t="shared" ca="1" si="1263"/>
        <v>2005.6244401577544</v>
      </c>
    </row>
    <row r="30633" spans="3:3">
      <c r="C30633" s="13">
        <f t="shared" ca="1" si="1263"/>
        <v>1997.6278425173891</v>
      </c>
    </row>
    <row r="30634" spans="3:3">
      <c r="C30634" s="13">
        <f t="shared" ca="1" si="1263"/>
        <v>2007.2890963921691</v>
      </c>
    </row>
    <row r="30635" spans="3:3">
      <c r="C30635" s="13">
        <f t="shared" ca="1" si="1263"/>
        <v>2005.6325007589485</v>
      </c>
    </row>
    <row r="30636" spans="3:3">
      <c r="C30636" s="13">
        <f t="shared" ca="1" si="1263"/>
        <v>1993.3598632229873</v>
      </c>
    </row>
    <row r="30637" spans="3:3">
      <c r="C30637" s="13">
        <f t="shared" ca="1" si="1263"/>
        <v>1999.6563635184166</v>
      </c>
    </row>
    <row r="30638" spans="3:3">
      <c r="C30638" s="13">
        <f t="shared" ca="1" si="1263"/>
        <v>1993.7922329659618</v>
      </c>
    </row>
    <row r="30639" spans="3:3">
      <c r="C30639" s="13">
        <f t="shared" ca="1" si="1263"/>
        <v>1995.253942991317</v>
      </c>
    </row>
    <row r="30640" spans="3:3">
      <c r="C30640" s="13">
        <f t="shared" ca="1" si="1263"/>
        <v>1983.5206659064463</v>
      </c>
    </row>
    <row r="30641" spans="3:3">
      <c r="C30641" s="13">
        <f t="shared" ca="1" si="1263"/>
        <v>1999.0905795660292</v>
      </c>
    </row>
    <row r="30642" spans="3:3">
      <c r="C30642" s="13">
        <f t="shared" ca="1" si="1263"/>
        <v>2014.3756918441745</v>
      </c>
    </row>
    <row r="30643" spans="3:3">
      <c r="C30643" s="13">
        <f t="shared" ca="1" si="1263"/>
        <v>1989.6278596623308</v>
      </c>
    </row>
    <row r="30644" spans="3:3">
      <c r="C30644" s="13">
        <f t="shared" ca="1" si="1263"/>
        <v>2010.7307102020056</v>
      </c>
    </row>
    <row r="30645" spans="3:3">
      <c r="C30645" s="13">
        <f t="shared" ca="1" si="1263"/>
        <v>1990.4698813723217</v>
      </c>
    </row>
    <row r="30646" spans="3:3">
      <c r="C30646" s="13">
        <f t="shared" ca="1" si="1263"/>
        <v>1991.1972482961821</v>
      </c>
    </row>
    <row r="30647" spans="3:3">
      <c r="C30647" s="13">
        <f t="shared" ca="1" si="1263"/>
        <v>1984.2615450405417</v>
      </c>
    </row>
    <row r="30648" spans="3:3">
      <c r="C30648" s="13">
        <f t="shared" ca="1" si="1263"/>
        <v>1983.2731480914138</v>
      </c>
    </row>
    <row r="30649" spans="3:3">
      <c r="C30649" s="13">
        <f t="shared" ca="1" si="1263"/>
        <v>1977.2538649490941</v>
      </c>
    </row>
    <row r="30650" spans="3:3">
      <c r="C30650" s="13">
        <f t="shared" ca="1" si="1263"/>
        <v>1986.8544112957438</v>
      </c>
    </row>
    <row r="30651" spans="3:3">
      <c r="C30651" s="13">
        <f t="shared" ca="1" si="1263"/>
        <v>1996.194491209809</v>
      </c>
    </row>
    <row r="30652" spans="3:3">
      <c r="C30652" s="13">
        <f t="shared" ca="1" si="1263"/>
        <v>2010.6548224925355</v>
      </c>
    </row>
    <row r="30653" spans="3:3">
      <c r="C30653" s="13">
        <f t="shared" ca="1" si="1263"/>
        <v>2004.0391192718366</v>
      </c>
    </row>
    <row r="30654" spans="3:3">
      <c r="C30654" s="13">
        <f t="shared" ca="1" si="1263"/>
        <v>1985.6948353005473</v>
      </c>
    </row>
    <row r="30655" spans="3:3">
      <c r="C30655" s="13">
        <f t="shared" ca="1" si="1263"/>
        <v>2002.4321293470944</v>
      </c>
    </row>
    <row r="30656" spans="3:3">
      <c r="C30656" s="13">
        <f t="shared" ca="1" si="1263"/>
        <v>1989.9412708552343</v>
      </c>
    </row>
    <row r="30657" spans="3:3">
      <c r="C30657" s="13">
        <f t="shared" ca="1" si="1263"/>
        <v>1996.5029083798245</v>
      </c>
    </row>
    <row r="30658" spans="3:3">
      <c r="C30658" s="13">
        <f t="shared" ca="1" si="1263"/>
        <v>2000.2726370361454</v>
      </c>
    </row>
    <row r="30659" spans="3:3">
      <c r="C30659" s="13">
        <f t="shared" ca="1" si="1263"/>
        <v>1988.9865549853255</v>
      </c>
    </row>
    <row r="30660" spans="3:3">
      <c r="C30660" s="13">
        <f t="shared" ca="1" si="1263"/>
        <v>2002.8177056941183</v>
      </c>
    </row>
    <row r="30661" spans="3:3">
      <c r="C30661" s="13">
        <f t="shared" ca="1" si="1263"/>
        <v>1991.0403224234167</v>
      </c>
    </row>
    <row r="30662" spans="3:3">
      <c r="C30662" s="13">
        <f t="shared" ca="1" si="1263"/>
        <v>2006.6866768314787</v>
      </c>
    </row>
    <row r="30663" spans="3:3">
      <c r="C30663" s="13">
        <f t="shared" ca="1" si="1263"/>
        <v>2004.5066360029557</v>
      </c>
    </row>
    <row r="30664" spans="3:3">
      <c r="C30664" s="13">
        <f t="shared" ca="1" si="1263"/>
        <v>2009.7652447656103</v>
      </c>
    </row>
    <row r="30665" spans="3:3">
      <c r="C30665" s="13">
        <f t="shared" ca="1" si="1263"/>
        <v>2005.6632719148786</v>
      </c>
    </row>
    <row r="30666" spans="3:3">
      <c r="C30666" s="13">
        <f t="shared" ca="1" si="1263"/>
        <v>2006.9646563235299</v>
      </c>
    </row>
    <row r="30667" spans="3:3">
      <c r="C30667" s="13">
        <f t="shared" ca="1" si="1263"/>
        <v>1986.3464163554345</v>
      </c>
    </row>
    <row r="30668" spans="3:3">
      <c r="C30668" s="13">
        <f t="shared" ca="1" si="1263"/>
        <v>2012.2032110926004</v>
      </c>
    </row>
    <row r="30669" spans="3:3">
      <c r="C30669" s="13">
        <f t="shared" ca="1" si="1263"/>
        <v>2008.1383722084352</v>
      </c>
    </row>
    <row r="30670" spans="3:3">
      <c r="C30670" s="13">
        <f t="shared" ca="1" si="1263"/>
        <v>2003.8052728520454</v>
      </c>
    </row>
    <row r="30671" spans="3:3">
      <c r="C30671" s="13">
        <f t="shared" ca="1" si="1263"/>
        <v>2004.3318105869769</v>
      </c>
    </row>
    <row r="30672" spans="3:3">
      <c r="C30672" s="13">
        <f t="shared" ca="1" si="1263"/>
        <v>2005.8311920258245</v>
      </c>
    </row>
    <row r="30673" spans="3:3">
      <c r="C30673" s="13">
        <f t="shared" ca="1" si="1263"/>
        <v>1990.479400183402</v>
      </c>
    </row>
    <row r="30674" spans="3:3">
      <c r="C30674" s="13">
        <f t="shared" ca="1" si="1263"/>
        <v>2008.4537260447719</v>
      </c>
    </row>
    <row r="30675" spans="3:3">
      <c r="C30675" s="13">
        <f t="shared" ca="1" si="1263"/>
        <v>2004.2374018377734</v>
      </c>
    </row>
    <row r="30676" spans="3:3">
      <c r="C30676" s="13">
        <f t="shared" ca="1" si="1263"/>
        <v>1988.8429928763064</v>
      </c>
    </row>
    <row r="30677" spans="3:3">
      <c r="C30677" s="13">
        <f t="shared" ca="1" si="1263"/>
        <v>2006.7894028521825</v>
      </c>
    </row>
    <row r="30678" spans="3:3">
      <c r="C30678" s="13">
        <f t="shared" ca="1" si="1263"/>
        <v>2006.5001560789931</v>
      </c>
    </row>
    <row r="30679" spans="3:3">
      <c r="C30679" s="13">
        <f t="shared" ca="1" si="1263"/>
        <v>2007.1078958560713</v>
      </c>
    </row>
    <row r="30680" spans="3:3">
      <c r="C30680" s="13">
        <f t="shared" ref="C30680:C30743" ca="1" si="1264">NORMINV(RAND(),$D$3,$G$3)</f>
        <v>1982.0915688243419</v>
      </c>
    </row>
    <row r="30681" spans="3:3">
      <c r="C30681" s="13">
        <f t="shared" ca="1" si="1264"/>
        <v>1996.8221362260131</v>
      </c>
    </row>
    <row r="30682" spans="3:3">
      <c r="C30682" s="13">
        <f t="shared" ca="1" si="1264"/>
        <v>2002.1037692687105</v>
      </c>
    </row>
    <row r="30683" spans="3:3">
      <c r="C30683" s="13">
        <f t="shared" ca="1" si="1264"/>
        <v>2001.5664151415067</v>
      </c>
    </row>
    <row r="30684" spans="3:3">
      <c r="C30684" s="13">
        <f t="shared" ca="1" si="1264"/>
        <v>2001.8109448880673</v>
      </c>
    </row>
    <row r="30685" spans="3:3">
      <c r="C30685" s="13">
        <f t="shared" ca="1" si="1264"/>
        <v>2015.4448231789588</v>
      </c>
    </row>
    <row r="30686" spans="3:3">
      <c r="C30686" s="13">
        <f t="shared" ca="1" si="1264"/>
        <v>1997.0325301968426</v>
      </c>
    </row>
    <row r="30687" spans="3:3">
      <c r="C30687" s="13">
        <f t="shared" ca="1" si="1264"/>
        <v>2008.28222315162</v>
      </c>
    </row>
    <row r="30688" spans="3:3">
      <c r="C30688" s="13">
        <f t="shared" ca="1" si="1264"/>
        <v>1992.3808427908425</v>
      </c>
    </row>
    <row r="30689" spans="3:3">
      <c r="C30689" s="13">
        <f t="shared" ca="1" si="1264"/>
        <v>2001.6828433050093</v>
      </c>
    </row>
    <row r="30690" spans="3:3">
      <c r="C30690" s="13">
        <f t="shared" ca="1" si="1264"/>
        <v>2010.211193558222</v>
      </c>
    </row>
    <row r="30691" spans="3:3">
      <c r="C30691" s="13">
        <f t="shared" ca="1" si="1264"/>
        <v>1993.6564346964176</v>
      </c>
    </row>
    <row r="30692" spans="3:3">
      <c r="C30692" s="13">
        <f t="shared" ca="1" si="1264"/>
        <v>2011.6253288763553</v>
      </c>
    </row>
    <row r="30693" spans="3:3">
      <c r="C30693" s="13">
        <f t="shared" ca="1" si="1264"/>
        <v>1986.934281765351</v>
      </c>
    </row>
    <row r="30694" spans="3:3">
      <c r="C30694" s="13">
        <f t="shared" ca="1" si="1264"/>
        <v>1978.715623196453</v>
      </c>
    </row>
    <row r="30695" spans="3:3">
      <c r="C30695" s="13">
        <f t="shared" ca="1" si="1264"/>
        <v>2019.6122785122811</v>
      </c>
    </row>
    <row r="30696" spans="3:3">
      <c r="C30696" s="13">
        <f t="shared" ca="1" si="1264"/>
        <v>2014.0919812092509</v>
      </c>
    </row>
    <row r="30697" spans="3:3">
      <c r="C30697" s="13">
        <f t="shared" ca="1" si="1264"/>
        <v>1995.5456619417357</v>
      </c>
    </row>
    <row r="30698" spans="3:3">
      <c r="C30698" s="13">
        <f t="shared" ca="1" si="1264"/>
        <v>1996.5918742193928</v>
      </c>
    </row>
    <row r="30699" spans="3:3">
      <c r="C30699" s="13">
        <f t="shared" ca="1" si="1264"/>
        <v>1966.293407460565</v>
      </c>
    </row>
    <row r="30700" spans="3:3">
      <c r="C30700" s="13">
        <f t="shared" ca="1" si="1264"/>
        <v>2012.6196073365099</v>
      </c>
    </row>
    <row r="30701" spans="3:3">
      <c r="C30701" s="13">
        <f t="shared" ca="1" si="1264"/>
        <v>2021.1198595784483</v>
      </c>
    </row>
    <row r="30702" spans="3:3">
      <c r="C30702" s="13">
        <f t="shared" ca="1" si="1264"/>
        <v>2006.0510331186001</v>
      </c>
    </row>
    <row r="30703" spans="3:3">
      <c r="C30703" s="13">
        <f t="shared" ca="1" si="1264"/>
        <v>1990.3863716150847</v>
      </c>
    </row>
    <row r="30704" spans="3:3">
      <c r="C30704" s="13">
        <f t="shared" ca="1" si="1264"/>
        <v>1985.2386372813608</v>
      </c>
    </row>
    <row r="30705" spans="3:3">
      <c r="C30705" s="13">
        <f t="shared" ca="1" si="1264"/>
        <v>2006.0815974378654</v>
      </c>
    </row>
    <row r="30706" spans="3:3">
      <c r="C30706" s="13">
        <f t="shared" ca="1" si="1264"/>
        <v>1996.4452709763334</v>
      </c>
    </row>
    <row r="30707" spans="3:3">
      <c r="C30707" s="13">
        <f t="shared" ca="1" si="1264"/>
        <v>1995.9506632971265</v>
      </c>
    </row>
    <row r="30708" spans="3:3">
      <c r="C30708" s="13">
        <f t="shared" ca="1" si="1264"/>
        <v>2010.4972956206052</v>
      </c>
    </row>
    <row r="30709" spans="3:3">
      <c r="C30709" s="13">
        <f t="shared" ca="1" si="1264"/>
        <v>2000.9670429093369</v>
      </c>
    </row>
    <row r="30710" spans="3:3">
      <c r="C30710" s="13">
        <f t="shared" ca="1" si="1264"/>
        <v>1993.8469485945855</v>
      </c>
    </row>
    <row r="30711" spans="3:3">
      <c r="C30711" s="13">
        <f t="shared" ca="1" si="1264"/>
        <v>1998.1788063995944</v>
      </c>
    </row>
    <row r="30712" spans="3:3">
      <c r="C30712" s="13">
        <f t="shared" ca="1" si="1264"/>
        <v>2000.3352533223976</v>
      </c>
    </row>
    <row r="30713" spans="3:3">
      <c r="C30713" s="13">
        <f t="shared" ca="1" si="1264"/>
        <v>2010.4867658101005</v>
      </c>
    </row>
    <row r="30714" spans="3:3">
      <c r="C30714" s="13">
        <f t="shared" ca="1" si="1264"/>
        <v>1995.1036546068849</v>
      </c>
    </row>
    <row r="30715" spans="3:3">
      <c r="C30715" s="13">
        <f t="shared" ca="1" si="1264"/>
        <v>2002.5637974645847</v>
      </c>
    </row>
    <row r="30716" spans="3:3">
      <c r="C30716" s="13">
        <f t="shared" ca="1" si="1264"/>
        <v>2001.2029884008068</v>
      </c>
    </row>
    <row r="30717" spans="3:3">
      <c r="C30717" s="13">
        <f t="shared" ca="1" si="1264"/>
        <v>1991.1336745175602</v>
      </c>
    </row>
    <row r="30718" spans="3:3">
      <c r="C30718" s="13">
        <f t="shared" ca="1" si="1264"/>
        <v>1983.1960485537327</v>
      </c>
    </row>
    <row r="30719" spans="3:3">
      <c r="C30719" s="13">
        <f t="shared" ca="1" si="1264"/>
        <v>2000.8616375599354</v>
      </c>
    </row>
    <row r="30720" spans="3:3">
      <c r="C30720" s="13">
        <f t="shared" ca="1" si="1264"/>
        <v>1993.5627901765481</v>
      </c>
    </row>
    <row r="30721" spans="3:3">
      <c r="C30721" s="13">
        <f t="shared" ca="1" si="1264"/>
        <v>2002.1808807595921</v>
      </c>
    </row>
    <row r="30722" spans="3:3">
      <c r="C30722" s="13">
        <f t="shared" ca="1" si="1264"/>
        <v>1989.0868526790964</v>
      </c>
    </row>
    <row r="30723" spans="3:3">
      <c r="C30723" s="13">
        <f t="shared" ca="1" si="1264"/>
        <v>2019.7491610020656</v>
      </c>
    </row>
    <row r="30724" spans="3:3">
      <c r="C30724" s="13">
        <f t="shared" ca="1" si="1264"/>
        <v>1989.860186071598</v>
      </c>
    </row>
    <row r="30725" spans="3:3">
      <c r="C30725" s="13">
        <f t="shared" ca="1" si="1264"/>
        <v>2003.4290141294775</v>
      </c>
    </row>
    <row r="30726" spans="3:3">
      <c r="C30726" s="13">
        <f t="shared" ca="1" si="1264"/>
        <v>1988.6722739568656</v>
      </c>
    </row>
    <row r="30727" spans="3:3">
      <c r="C30727" s="13">
        <f t="shared" ca="1" si="1264"/>
        <v>1995.4646399531962</v>
      </c>
    </row>
    <row r="30728" spans="3:3">
      <c r="C30728" s="13">
        <f t="shared" ca="1" si="1264"/>
        <v>2010.2643185217551</v>
      </c>
    </row>
    <row r="30729" spans="3:3">
      <c r="C30729" s="13">
        <f t="shared" ca="1" si="1264"/>
        <v>1983.6475920019247</v>
      </c>
    </row>
    <row r="30730" spans="3:3">
      <c r="C30730" s="13">
        <f t="shared" ca="1" si="1264"/>
        <v>1991.2350003157549</v>
      </c>
    </row>
    <row r="30731" spans="3:3">
      <c r="C30731" s="13">
        <f t="shared" ca="1" si="1264"/>
        <v>1984.2692932659531</v>
      </c>
    </row>
    <row r="30732" spans="3:3">
      <c r="C30732" s="13">
        <f t="shared" ca="1" si="1264"/>
        <v>1999.0907049112066</v>
      </c>
    </row>
    <row r="30733" spans="3:3">
      <c r="C30733" s="13">
        <f t="shared" ca="1" si="1264"/>
        <v>2004.7735817416622</v>
      </c>
    </row>
    <row r="30734" spans="3:3">
      <c r="C30734" s="13">
        <f t="shared" ca="1" si="1264"/>
        <v>2001.1274900938229</v>
      </c>
    </row>
    <row r="30735" spans="3:3">
      <c r="C30735" s="13">
        <f t="shared" ca="1" si="1264"/>
        <v>1997.6769008930976</v>
      </c>
    </row>
    <row r="30736" spans="3:3">
      <c r="C30736" s="13">
        <f t="shared" ca="1" si="1264"/>
        <v>1991.700605131799</v>
      </c>
    </row>
    <row r="30737" spans="3:3">
      <c r="C30737" s="13">
        <f t="shared" ca="1" si="1264"/>
        <v>1993.6616862862488</v>
      </c>
    </row>
    <row r="30738" spans="3:3">
      <c r="C30738" s="13">
        <f t="shared" ca="1" si="1264"/>
        <v>2019.1093372458959</v>
      </c>
    </row>
    <row r="30739" spans="3:3">
      <c r="C30739" s="13">
        <f t="shared" ca="1" si="1264"/>
        <v>2019.0721006195608</v>
      </c>
    </row>
    <row r="30740" spans="3:3">
      <c r="C30740" s="13">
        <f t="shared" ca="1" si="1264"/>
        <v>1987.2771598200256</v>
      </c>
    </row>
    <row r="30741" spans="3:3">
      <c r="C30741" s="13">
        <f t="shared" ca="1" si="1264"/>
        <v>2016.4965727860442</v>
      </c>
    </row>
    <row r="30742" spans="3:3">
      <c r="C30742" s="13">
        <f t="shared" ca="1" si="1264"/>
        <v>2001.241511648326</v>
      </c>
    </row>
    <row r="30743" spans="3:3">
      <c r="C30743" s="13">
        <f t="shared" ca="1" si="1264"/>
        <v>2009.1923506882567</v>
      </c>
    </row>
    <row r="30744" spans="3:3">
      <c r="C30744" s="13">
        <f t="shared" ref="C30744:C30807" ca="1" si="1265">NORMINV(RAND(),$D$3,$G$3)</f>
        <v>1992.8072980112986</v>
      </c>
    </row>
    <row r="30745" spans="3:3">
      <c r="C30745" s="13">
        <f t="shared" ca="1" si="1265"/>
        <v>2000.046295062939</v>
      </c>
    </row>
    <row r="30746" spans="3:3">
      <c r="C30746" s="13">
        <f t="shared" ca="1" si="1265"/>
        <v>2019.4729802875884</v>
      </c>
    </row>
    <row r="30747" spans="3:3">
      <c r="C30747" s="13">
        <f t="shared" ca="1" si="1265"/>
        <v>2003.7073810793945</v>
      </c>
    </row>
    <row r="30748" spans="3:3">
      <c r="C30748" s="13">
        <f t="shared" ca="1" si="1265"/>
        <v>1989.6644320007554</v>
      </c>
    </row>
    <row r="30749" spans="3:3">
      <c r="C30749" s="13">
        <f t="shared" ca="1" si="1265"/>
        <v>1996.7152251228965</v>
      </c>
    </row>
    <row r="30750" spans="3:3">
      <c r="C30750" s="13">
        <f t="shared" ca="1" si="1265"/>
        <v>1988.9503984829018</v>
      </c>
    </row>
    <row r="30751" spans="3:3">
      <c r="C30751" s="13">
        <f t="shared" ca="1" si="1265"/>
        <v>2012.3245164998746</v>
      </c>
    </row>
    <row r="30752" spans="3:3">
      <c r="C30752" s="13">
        <f t="shared" ca="1" si="1265"/>
        <v>1995.0902742531339</v>
      </c>
    </row>
    <row r="30753" spans="3:3">
      <c r="C30753" s="13">
        <f t="shared" ca="1" si="1265"/>
        <v>1991.3437560766727</v>
      </c>
    </row>
    <row r="30754" spans="3:3">
      <c r="C30754" s="13">
        <f t="shared" ca="1" si="1265"/>
        <v>1994.8754397164139</v>
      </c>
    </row>
    <row r="30755" spans="3:3">
      <c r="C30755" s="13">
        <f t="shared" ca="1" si="1265"/>
        <v>1996.2062040683832</v>
      </c>
    </row>
    <row r="30756" spans="3:3">
      <c r="C30756" s="13">
        <f t="shared" ca="1" si="1265"/>
        <v>2001.6189461482466</v>
      </c>
    </row>
    <row r="30757" spans="3:3">
      <c r="C30757" s="13">
        <f t="shared" ca="1" si="1265"/>
        <v>1991.9574867926099</v>
      </c>
    </row>
    <row r="30758" spans="3:3">
      <c r="C30758" s="13">
        <f t="shared" ca="1" si="1265"/>
        <v>2013.8465311211705</v>
      </c>
    </row>
    <row r="30759" spans="3:3">
      <c r="C30759" s="13">
        <f t="shared" ca="1" si="1265"/>
        <v>2016.7721169726251</v>
      </c>
    </row>
    <row r="30760" spans="3:3">
      <c r="C30760" s="13">
        <f t="shared" ca="1" si="1265"/>
        <v>2007.382622898826</v>
      </c>
    </row>
    <row r="30761" spans="3:3">
      <c r="C30761" s="13">
        <f t="shared" ca="1" si="1265"/>
        <v>2008.5776234807324</v>
      </c>
    </row>
    <row r="30762" spans="3:3">
      <c r="C30762" s="13">
        <f t="shared" ca="1" si="1265"/>
        <v>2005.8480516715958</v>
      </c>
    </row>
    <row r="30763" spans="3:3">
      <c r="C30763" s="13">
        <f t="shared" ca="1" si="1265"/>
        <v>2026.6991445156937</v>
      </c>
    </row>
    <row r="30764" spans="3:3">
      <c r="C30764" s="13">
        <f t="shared" ca="1" si="1265"/>
        <v>2009.2876151446467</v>
      </c>
    </row>
    <row r="30765" spans="3:3">
      <c r="C30765" s="13">
        <f t="shared" ca="1" si="1265"/>
        <v>1984.1949679393429</v>
      </c>
    </row>
    <row r="30766" spans="3:3">
      <c r="C30766" s="13">
        <f t="shared" ca="1" si="1265"/>
        <v>1984.1300126796737</v>
      </c>
    </row>
    <row r="30767" spans="3:3">
      <c r="C30767" s="13">
        <f t="shared" ca="1" si="1265"/>
        <v>1994.0699406862334</v>
      </c>
    </row>
    <row r="30768" spans="3:3">
      <c r="C30768" s="13">
        <f t="shared" ca="1" si="1265"/>
        <v>2005.979507086985</v>
      </c>
    </row>
    <row r="30769" spans="3:3">
      <c r="C30769" s="13">
        <f t="shared" ca="1" si="1265"/>
        <v>2002.1210651371321</v>
      </c>
    </row>
    <row r="30770" spans="3:3">
      <c r="C30770" s="13">
        <f t="shared" ca="1" si="1265"/>
        <v>1996.7391329321783</v>
      </c>
    </row>
    <row r="30771" spans="3:3">
      <c r="C30771" s="13">
        <f t="shared" ca="1" si="1265"/>
        <v>2008.5835355945489</v>
      </c>
    </row>
    <row r="30772" spans="3:3">
      <c r="C30772" s="13">
        <f t="shared" ca="1" si="1265"/>
        <v>1992.086041236721</v>
      </c>
    </row>
    <row r="30773" spans="3:3">
      <c r="C30773" s="13">
        <f t="shared" ca="1" si="1265"/>
        <v>1984.1600859256503</v>
      </c>
    </row>
    <row r="30774" spans="3:3">
      <c r="C30774" s="13">
        <f t="shared" ca="1" si="1265"/>
        <v>2009.3426576989077</v>
      </c>
    </row>
    <row r="30775" spans="3:3">
      <c r="C30775" s="13">
        <f t="shared" ca="1" si="1265"/>
        <v>2005.2766468648433</v>
      </c>
    </row>
    <row r="30776" spans="3:3">
      <c r="C30776" s="13">
        <f t="shared" ca="1" si="1265"/>
        <v>2014.8595182071845</v>
      </c>
    </row>
    <row r="30777" spans="3:3">
      <c r="C30777" s="13">
        <f t="shared" ca="1" si="1265"/>
        <v>1997.9901006956059</v>
      </c>
    </row>
    <row r="30778" spans="3:3">
      <c r="C30778" s="13">
        <f t="shared" ca="1" si="1265"/>
        <v>2005.1478258596298</v>
      </c>
    </row>
    <row r="30779" spans="3:3">
      <c r="C30779" s="13">
        <f t="shared" ca="1" si="1265"/>
        <v>1986.8658478396508</v>
      </c>
    </row>
    <row r="30780" spans="3:3">
      <c r="C30780" s="13">
        <f t="shared" ca="1" si="1265"/>
        <v>2006.5405274556647</v>
      </c>
    </row>
    <row r="30781" spans="3:3">
      <c r="C30781" s="13">
        <f t="shared" ca="1" si="1265"/>
        <v>1995.2813740776126</v>
      </c>
    </row>
    <row r="30782" spans="3:3">
      <c r="C30782" s="13">
        <f t="shared" ca="1" si="1265"/>
        <v>2011.0478659746104</v>
      </c>
    </row>
    <row r="30783" spans="3:3">
      <c r="C30783" s="13">
        <f t="shared" ca="1" si="1265"/>
        <v>1993.984073920851</v>
      </c>
    </row>
    <row r="30784" spans="3:3">
      <c r="C30784" s="13">
        <f t="shared" ca="1" si="1265"/>
        <v>2002.5092420386673</v>
      </c>
    </row>
    <row r="30785" spans="3:3">
      <c r="C30785" s="13">
        <f t="shared" ca="1" si="1265"/>
        <v>1991.2351508901804</v>
      </c>
    </row>
    <row r="30786" spans="3:3">
      <c r="C30786" s="13">
        <f t="shared" ca="1" si="1265"/>
        <v>1990.0809605606723</v>
      </c>
    </row>
    <row r="30787" spans="3:3">
      <c r="C30787" s="13">
        <f t="shared" ca="1" si="1265"/>
        <v>1994.1298811563781</v>
      </c>
    </row>
    <row r="30788" spans="3:3">
      <c r="C30788" s="13">
        <f t="shared" ca="1" si="1265"/>
        <v>2019.56635647546</v>
      </c>
    </row>
    <row r="30789" spans="3:3">
      <c r="C30789" s="13">
        <f t="shared" ca="1" si="1265"/>
        <v>1999.0152525964395</v>
      </c>
    </row>
    <row r="30790" spans="3:3">
      <c r="C30790" s="13">
        <f t="shared" ca="1" si="1265"/>
        <v>2004.0227491466237</v>
      </c>
    </row>
    <row r="30791" spans="3:3">
      <c r="C30791" s="13">
        <f t="shared" ca="1" si="1265"/>
        <v>2015.2114313326417</v>
      </c>
    </row>
    <row r="30792" spans="3:3">
      <c r="C30792" s="13">
        <f t="shared" ca="1" si="1265"/>
        <v>1993.2413648011257</v>
      </c>
    </row>
    <row r="30793" spans="3:3">
      <c r="C30793" s="13">
        <f t="shared" ca="1" si="1265"/>
        <v>1999.6204351930207</v>
      </c>
    </row>
    <row r="30794" spans="3:3">
      <c r="C30794" s="13">
        <f t="shared" ca="1" si="1265"/>
        <v>1981.4603897040154</v>
      </c>
    </row>
    <row r="30795" spans="3:3">
      <c r="C30795" s="13">
        <f t="shared" ca="1" si="1265"/>
        <v>2000.8144548917903</v>
      </c>
    </row>
    <row r="30796" spans="3:3">
      <c r="C30796" s="13">
        <f t="shared" ca="1" si="1265"/>
        <v>2002.7790437548686</v>
      </c>
    </row>
    <row r="30797" spans="3:3">
      <c r="C30797" s="13">
        <f t="shared" ca="1" si="1265"/>
        <v>2013.2103323319498</v>
      </c>
    </row>
    <row r="30798" spans="3:3">
      <c r="C30798" s="13">
        <f t="shared" ca="1" si="1265"/>
        <v>2015.6454482030103</v>
      </c>
    </row>
    <row r="30799" spans="3:3">
      <c r="C30799" s="13">
        <f t="shared" ca="1" si="1265"/>
        <v>1983.3224690006109</v>
      </c>
    </row>
    <row r="30800" spans="3:3">
      <c r="C30800" s="13">
        <f t="shared" ca="1" si="1265"/>
        <v>1974.2471911389866</v>
      </c>
    </row>
    <row r="30801" spans="3:3">
      <c r="C30801" s="13">
        <f t="shared" ca="1" si="1265"/>
        <v>1996.5764952463628</v>
      </c>
    </row>
    <row r="30802" spans="3:3">
      <c r="C30802" s="13">
        <f t="shared" ca="1" si="1265"/>
        <v>2016.6161925501106</v>
      </c>
    </row>
    <row r="30803" spans="3:3">
      <c r="C30803" s="13">
        <f t="shared" ca="1" si="1265"/>
        <v>2013.5750970696374</v>
      </c>
    </row>
    <row r="30804" spans="3:3">
      <c r="C30804" s="13">
        <f t="shared" ca="1" si="1265"/>
        <v>2005.3087375371165</v>
      </c>
    </row>
    <row r="30805" spans="3:3">
      <c r="C30805" s="13">
        <f t="shared" ca="1" si="1265"/>
        <v>1982.9187962452347</v>
      </c>
    </row>
    <row r="30806" spans="3:3">
      <c r="C30806" s="13">
        <f t="shared" ca="1" si="1265"/>
        <v>2001.6766652444296</v>
      </c>
    </row>
    <row r="30807" spans="3:3">
      <c r="C30807" s="13">
        <f t="shared" ca="1" si="1265"/>
        <v>1989.9364379498702</v>
      </c>
    </row>
    <row r="30808" spans="3:3">
      <c r="C30808" s="13">
        <f t="shared" ref="C30808:C30871" ca="1" si="1266">NORMINV(RAND(),$D$3,$G$3)</f>
        <v>2001.8296087088554</v>
      </c>
    </row>
    <row r="30809" spans="3:3">
      <c r="C30809" s="13">
        <f t="shared" ca="1" si="1266"/>
        <v>1997.7615196433824</v>
      </c>
    </row>
    <row r="30810" spans="3:3">
      <c r="C30810" s="13">
        <f t="shared" ca="1" si="1266"/>
        <v>1982.0402196497694</v>
      </c>
    </row>
    <row r="30811" spans="3:3">
      <c r="C30811" s="13">
        <f t="shared" ca="1" si="1266"/>
        <v>1998.19952314543</v>
      </c>
    </row>
    <row r="30812" spans="3:3">
      <c r="C30812" s="13">
        <f t="shared" ca="1" si="1266"/>
        <v>1998.4300243080017</v>
      </c>
    </row>
    <row r="30813" spans="3:3">
      <c r="C30813" s="13">
        <f t="shared" ca="1" si="1266"/>
        <v>2015.2589962401769</v>
      </c>
    </row>
    <row r="30814" spans="3:3">
      <c r="C30814" s="13">
        <f t="shared" ca="1" si="1266"/>
        <v>1986.8061233091248</v>
      </c>
    </row>
    <row r="30815" spans="3:3">
      <c r="C30815" s="13">
        <f t="shared" ca="1" si="1266"/>
        <v>1979.0484690110047</v>
      </c>
    </row>
    <row r="30816" spans="3:3">
      <c r="C30816" s="13">
        <f t="shared" ca="1" si="1266"/>
        <v>2008.7523532015846</v>
      </c>
    </row>
    <row r="30817" spans="3:3">
      <c r="C30817" s="13">
        <f t="shared" ca="1" si="1266"/>
        <v>1989.5588557958035</v>
      </c>
    </row>
    <row r="30818" spans="3:3">
      <c r="C30818" s="13">
        <f t="shared" ca="1" si="1266"/>
        <v>2000.4911962809072</v>
      </c>
    </row>
    <row r="30819" spans="3:3">
      <c r="C30819" s="13">
        <f t="shared" ca="1" si="1266"/>
        <v>2010.5092342990415</v>
      </c>
    </row>
    <row r="30820" spans="3:3">
      <c r="C30820" s="13">
        <f t="shared" ca="1" si="1266"/>
        <v>1980.172806535001</v>
      </c>
    </row>
    <row r="30821" spans="3:3">
      <c r="C30821" s="13">
        <f t="shared" ca="1" si="1266"/>
        <v>1989.083542744235</v>
      </c>
    </row>
    <row r="30822" spans="3:3">
      <c r="C30822" s="13">
        <f t="shared" ca="1" si="1266"/>
        <v>1988.8080490607608</v>
      </c>
    </row>
    <row r="30823" spans="3:3">
      <c r="C30823" s="13">
        <f t="shared" ca="1" si="1266"/>
        <v>1986.3534501503386</v>
      </c>
    </row>
    <row r="30824" spans="3:3">
      <c r="C30824" s="13">
        <f t="shared" ca="1" si="1266"/>
        <v>1968.7963770892316</v>
      </c>
    </row>
    <row r="30825" spans="3:3">
      <c r="C30825" s="13">
        <f t="shared" ca="1" si="1266"/>
        <v>1998.616902981277</v>
      </c>
    </row>
    <row r="30826" spans="3:3">
      <c r="C30826" s="13">
        <f t="shared" ca="1" si="1266"/>
        <v>1992.2692704084698</v>
      </c>
    </row>
    <row r="30827" spans="3:3">
      <c r="C30827" s="13">
        <f t="shared" ca="1" si="1266"/>
        <v>1998.3342585142032</v>
      </c>
    </row>
    <row r="30828" spans="3:3">
      <c r="C30828" s="13">
        <f t="shared" ca="1" si="1266"/>
        <v>1988.1385320192976</v>
      </c>
    </row>
    <row r="30829" spans="3:3">
      <c r="C30829" s="13">
        <f t="shared" ca="1" si="1266"/>
        <v>1990.6895890180331</v>
      </c>
    </row>
    <row r="30830" spans="3:3">
      <c r="C30830" s="13">
        <f t="shared" ca="1" si="1266"/>
        <v>2014.433138948222</v>
      </c>
    </row>
    <row r="30831" spans="3:3">
      <c r="C30831" s="13">
        <f t="shared" ca="1" si="1266"/>
        <v>2008.8405692255037</v>
      </c>
    </row>
    <row r="30832" spans="3:3">
      <c r="C30832" s="13">
        <f t="shared" ca="1" si="1266"/>
        <v>1999.8189625865475</v>
      </c>
    </row>
    <row r="30833" spans="3:3">
      <c r="C30833" s="13">
        <f t="shared" ca="1" si="1266"/>
        <v>2007.3197704618615</v>
      </c>
    </row>
    <row r="30834" spans="3:3">
      <c r="C30834" s="13">
        <f t="shared" ca="1" si="1266"/>
        <v>2002.445540170045</v>
      </c>
    </row>
    <row r="30835" spans="3:3">
      <c r="C30835" s="13">
        <f t="shared" ca="1" si="1266"/>
        <v>1994.1414354532353</v>
      </c>
    </row>
    <row r="30836" spans="3:3">
      <c r="C30836" s="13">
        <f t="shared" ca="1" si="1266"/>
        <v>2006.2155774811988</v>
      </c>
    </row>
    <row r="30837" spans="3:3">
      <c r="C30837" s="13">
        <f t="shared" ca="1" si="1266"/>
        <v>1996.2406907971588</v>
      </c>
    </row>
    <row r="30838" spans="3:3">
      <c r="C30838" s="13">
        <f t="shared" ca="1" si="1266"/>
        <v>1988.0975900366748</v>
      </c>
    </row>
    <row r="30839" spans="3:3">
      <c r="C30839" s="13">
        <f t="shared" ca="1" si="1266"/>
        <v>1996.9824760050799</v>
      </c>
    </row>
    <row r="30840" spans="3:3">
      <c r="C30840" s="13">
        <f t="shared" ca="1" si="1266"/>
        <v>2013.2000729015949</v>
      </c>
    </row>
    <row r="30841" spans="3:3">
      <c r="C30841" s="13">
        <f t="shared" ca="1" si="1266"/>
        <v>2010.8769141721266</v>
      </c>
    </row>
    <row r="30842" spans="3:3">
      <c r="C30842" s="13">
        <f t="shared" ca="1" si="1266"/>
        <v>1997.158438984271</v>
      </c>
    </row>
    <row r="30843" spans="3:3">
      <c r="C30843" s="13">
        <f t="shared" ca="1" si="1266"/>
        <v>1991.9255428099502</v>
      </c>
    </row>
    <row r="30844" spans="3:3">
      <c r="C30844" s="13">
        <f t="shared" ca="1" si="1266"/>
        <v>1992.6151340145202</v>
      </c>
    </row>
    <row r="30845" spans="3:3">
      <c r="C30845" s="13">
        <f t="shared" ca="1" si="1266"/>
        <v>2016.4754320514437</v>
      </c>
    </row>
    <row r="30846" spans="3:3">
      <c r="C30846" s="13">
        <f t="shared" ca="1" si="1266"/>
        <v>2008.3144997641703</v>
      </c>
    </row>
    <row r="30847" spans="3:3">
      <c r="C30847" s="13">
        <f t="shared" ca="1" si="1266"/>
        <v>1988.4500159243105</v>
      </c>
    </row>
    <row r="30848" spans="3:3">
      <c r="C30848" s="13">
        <f t="shared" ca="1" si="1266"/>
        <v>2001.0156684059109</v>
      </c>
    </row>
    <row r="30849" spans="3:3">
      <c r="C30849" s="13">
        <f t="shared" ca="1" si="1266"/>
        <v>2014.1382424691751</v>
      </c>
    </row>
    <row r="30850" spans="3:3">
      <c r="C30850" s="13">
        <f t="shared" ca="1" si="1266"/>
        <v>2018.807768345871</v>
      </c>
    </row>
    <row r="30851" spans="3:3">
      <c r="C30851" s="13">
        <f t="shared" ca="1" si="1266"/>
        <v>1994.5216338217838</v>
      </c>
    </row>
    <row r="30852" spans="3:3">
      <c r="C30852" s="13">
        <f t="shared" ca="1" si="1266"/>
        <v>1992.3170019455463</v>
      </c>
    </row>
    <row r="30853" spans="3:3">
      <c r="C30853" s="13">
        <f t="shared" ca="1" si="1266"/>
        <v>1996.0252642421387</v>
      </c>
    </row>
    <row r="30854" spans="3:3">
      <c r="C30854" s="13">
        <f t="shared" ca="1" si="1266"/>
        <v>2005.712764042134</v>
      </c>
    </row>
    <row r="30855" spans="3:3">
      <c r="C30855" s="13">
        <f t="shared" ca="1" si="1266"/>
        <v>2014.0330147502914</v>
      </c>
    </row>
    <row r="30856" spans="3:3">
      <c r="C30856" s="13">
        <f t="shared" ca="1" si="1266"/>
        <v>1986.0900734462286</v>
      </c>
    </row>
    <row r="30857" spans="3:3">
      <c r="C30857" s="13">
        <f t="shared" ca="1" si="1266"/>
        <v>2008.960296511332</v>
      </c>
    </row>
    <row r="30858" spans="3:3">
      <c r="C30858" s="13">
        <f t="shared" ca="1" si="1266"/>
        <v>2011.7961600108126</v>
      </c>
    </row>
    <row r="30859" spans="3:3">
      <c r="C30859" s="13">
        <f t="shared" ca="1" si="1266"/>
        <v>2011.7723177465493</v>
      </c>
    </row>
    <row r="30860" spans="3:3">
      <c r="C30860" s="13">
        <f t="shared" ca="1" si="1266"/>
        <v>1986.0078793676539</v>
      </c>
    </row>
    <row r="30861" spans="3:3">
      <c r="C30861" s="13">
        <f t="shared" ca="1" si="1266"/>
        <v>2011.7464675371448</v>
      </c>
    </row>
    <row r="30862" spans="3:3">
      <c r="C30862" s="13">
        <f t="shared" ca="1" si="1266"/>
        <v>2004.2085358261852</v>
      </c>
    </row>
    <row r="30863" spans="3:3">
      <c r="C30863" s="13">
        <f t="shared" ca="1" si="1266"/>
        <v>2004.6028599664505</v>
      </c>
    </row>
    <row r="30864" spans="3:3">
      <c r="C30864" s="13">
        <f t="shared" ca="1" si="1266"/>
        <v>2009.7630591838506</v>
      </c>
    </row>
    <row r="30865" spans="3:3">
      <c r="C30865" s="13">
        <f t="shared" ca="1" si="1266"/>
        <v>1984.8925372494366</v>
      </c>
    </row>
    <row r="30866" spans="3:3">
      <c r="C30866" s="13">
        <f t="shared" ca="1" si="1266"/>
        <v>2008.1682055292486</v>
      </c>
    </row>
    <row r="30867" spans="3:3">
      <c r="C30867" s="13">
        <f t="shared" ca="1" si="1266"/>
        <v>1982.1340093009564</v>
      </c>
    </row>
    <row r="30868" spans="3:3">
      <c r="C30868" s="13">
        <f t="shared" ca="1" si="1266"/>
        <v>1991.0253742135644</v>
      </c>
    </row>
    <row r="30869" spans="3:3">
      <c r="C30869" s="13">
        <f t="shared" ca="1" si="1266"/>
        <v>1996.6525805064098</v>
      </c>
    </row>
    <row r="30870" spans="3:3">
      <c r="C30870" s="13">
        <f t="shared" ca="1" si="1266"/>
        <v>1988.3552513194109</v>
      </c>
    </row>
    <row r="30871" spans="3:3">
      <c r="C30871" s="13">
        <f t="shared" ca="1" si="1266"/>
        <v>1998.0400914033662</v>
      </c>
    </row>
    <row r="30872" spans="3:3">
      <c r="C30872" s="13">
        <f t="shared" ref="C30872:C30935" ca="1" si="1267">NORMINV(RAND(),$D$3,$G$3)</f>
        <v>1994.2760674314229</v>
      </c>
    </row>
    <row r="30873" spans="3:3">
      <c r="C30873" s="13">
        <f t="shared" ca="1" si="1267"/>
        <v>1996.3591882172188</v>
      </c>
    </row>
    <row r="30874" spans="3:3">
      <c r="C30874" s="13">
        <f t="shared" ca="1" si="1267"/>
        <v>2001.15634809686</v>
      </c>
    </row>
    <row r="30875" spans="3:3">
      <c r="C30875" s="13">
        <f t="shared" ca="1" si="1267"/>
        <v>1985.5815510603084</v>
      </c>
    </row>
    <row r="30876" spans="3:3">
      <c r="C30876" s="13">
        <f t="shared" ca="1" si="1267"/>
        <v>1996.2204419142272</v>
      </c>
    </row>
    <row r="30877" spans="3:3">
      <c r="C30877" s="13">
        <f t="shared" ca="1" si="1267"/>
        <v>2006.0413823891097</v>
      </c>
    </row>
    <row r="30878" spans="3:3">
      <c r="C30878" s="13">
        <f t="shared" ca="1" si="1267"/>
        <v>2013.7090692053723</v>
      </c>
    </row>
    <row r="30879" spans="3:3">
      <c r="C30879" s="13">
        <f t="shared" ca="1" si="1267"/>
        <v>2001.1278236520682</v>
      </c>
    </row>
    <row r="30880" spans="3:3">
      <c r="C30880" s="13">
        <f t="shared" ca="1" si="1267"/>
        <v>2002.5583676213519</v>
      </c>
    </row>
    <row r="30881" spans="3:3">
      <c r="C30881" s="13">
        <f t="shared" ca="1" si="1267"/>
        <v>1989.0166022434864</v>
      </c>
    </row>
    <row r="30882" spans="3:3">
      <c r="C30882" s="13">
        <f t="shared" ca="1" si="1267"/>
        <v>1998.3920802312027</v>
      </c>
    </row>
    <row r="30883" spans="3:3">
      <c r="C30883" s="13">
        <f t="shared" ca="1" si="1267"/>
        <v>2005.7128693740392</v>
      </c>
    </row>
    <row r="30884" spans="3:3">
      <c r="C30884" s="13">
        <f t="shared" ca="1" si="1267"/>
        <v>2001.9941370832842</v>
      </c>
    </row>
    <row r="30885" spans="3:3">
      <c r="C30885" s="13">
        <f t="shared" ca="1" si="1267"/>
        <v>2010.5952339230043</v>
      </c>
    </row>
    <row r="30886" spans="3:3">
      <c r="C30886" s="13">
        <f t="shared" ca="1" si="1267"/>
        <v>1998.4519443186562</v>
      </c>
    </row>
    <row r="30887" spans="3:3">
      <c r="C30887" s="13">
        <f t="shared" ca="1" si="1267"/>
        <v>2012.9439205713986</v>
      </c>
    </row>
    <row r="30888" spans="3:3">
      <c r="C30888" s="13">
        <f t="shared" ca="1" si="1267"/>
        <v>1997.1979625923423</v>
      </c>
    </row>
    <row r="30889" spans="3:3">
      <c r="C30889" s="13">
        <f t="shared" ca="1" si="1267"/>
        <v>2000.7406893904267</v>
      </c>
    </row>
    <row r="30890" spans="3:3">
      <c r="C30890" s="13">
        <f t="shared" ca="1" si="1267"/>
        <v>2016.8774257690277</v>
      </c>
    </row>
    <row r="30891" spans="3:3">
      <c r="C30891" s="13">
        <f t="shared" ca="1" si="1267"/>
        <v>1989.9146156301786</v>
      </c>
    </row>
    <row r="30892" spans="3:3">
      <c r="C30892" s="13">
        <f t="shared" ca="1" si="1267"/>
        <v>1996.1347095794742</v>
      </c>
    </row>
    <row r="30893" spans="3:3">
      <c r="C30893" s="13">
        <f t="shared" ca="1" si="1267"/>
        <v>2001.7815619798259</v>
      </c>
    </row>
    <row r="30894" spans="3:3">
      <c r="C30894" s="13">
        <f t="shared" ca="1" si="1267"/>
        <v>1997.95908704204</v>
      </c>
    </row>
    <row r="30895" spans="3:3">
      <c r="C30895" s="13">
        <f t="shared" ca="1" si="1267"/>
        <v>2004.7144095534766</v>
      </c>
    </row>
    <row r="30896" spans="3:3">
      <c r="C30896" s="13">
        <f t="shared" ca="1" si="1267"/>
        <v>1999.450880330357</v>
      </c>
    </row>
    <row r="30897" spans="3:3">
      <c r="C30897" s="13">
        <f t="shared" ca="1" si="1267"/>
        <v>1998.9519908716813</v>
      </c>
    </row>
    <row r="30898" spans="3:3">
      <c r="C30898" s="13">
        <f t="shared" ca="1" si="1267"/>
        <v>2007.8047094779283</v>
      </c>
    </row>
    <row r="30899" spans="3:3">
      <c r="C30899" s="13">
        <f t="shared" ca="1" si="1267"/>
        <v>2017.19911823914</v>
      </c>
    </row>
    <row r="30900" spans="3:3">
      <c r="C30900" s="13">
        <f t="shared" ca="1" si="1267"/>
        <v>1994.205944733201</v>
      </c>
    </row>
    <row r="30901" spans="3:3">
      <c r="C30901" s="13">
        <f t="shared" ca="1" si="1267"/>
        <v>2010.9398925126095</v>
      </c>
    </row>
    <row r="30902" spans="3:3">
      <c r="C30902" s="13">
        <f t="shared" ca="1" si="1267"/>
        <v>2014.8350987792876</v>
      </c>
    </row>
    <row r="30903" spans="3:3">
      <c r="C30903" s="13">
        <f t="shared" ca="1" si="1267"/>
        <v>2008.079796648442</v>
      </c>
    </row>
    <row r="30904" spans="3:3">
      <c r="C30904" s="13">
        <f t="shared" ca="1" si="1267"/>
        <v>1984.0715103399434</v>
      </c>
    </row>
    <row r="30905" spans="3:3">
      <c r="C30905" s="13">
        <f t="shared" ca="1" si="1267"/>
        <v>1993.2491709026274</v>
      </c>
    </row>
    <row r="30906" spans="3:3">
      <c r="C30906" s="13">
        <f t="shared" ca="1" si="1267"/>
        <v>2010.2816869471492</v>
      </c>
    </row>
    <row r="30907" spans="3:3">
      <c r="C30907" s="13">
        <f t="shared" ca="1" si="1267"/>
        <v>1994.9817792481565</v>
      </c>
    </row>
    <row r="30908" spans="3:3">
      <c r="C30908" s="13">
        <f t="shared" ca="1" si="1267"/>
        <v>1981.6137939999937</v>
      </c>
    </row>
    <row r="30909" spans="3:3">
      <c r="C30909" s="13">
        <f t="shared" ca="1" si="1267"/>
        <v>2003.9858373790007</v>
      </c>
    </row>
    <row r="30910" spans="3:3">
      <c r="C30910" s="13">
        <f t="shared" ca="1" si="1267"/>
        <v>2002.3856987738764</v>
      </c>
    </row>
    <row r="30911" spans="3:3">
      <c r="C30911" s="13">
        <f t="shared" ca="1" si="1267"/>
        <v>1993.2374434789751</v>
      </c>
    </row>
    <row r="30912" spans="3:3">
      <c r="C30912" s="13">
        <f t="shared" ca="1" si="1267"/>
        <v>1989.8381886238437</v>
      </c>
    </row>
    <row r="30913" spans="3:3">
      <c r="C30913" s="13">
        <f t="shared" ca="1" si="1267"/>
        <v>1993.3657490500955</v>
      </c>
    </row>
    <row r="30914" spans="3:3">
      <c r="C30914" s="13">
        <f t="shared" ca="1" si="1267"/>
        <v>2007.9581103183277</v>
      </c>
    </row>
    <row r="30915" spans="3:3">
      <c r="C30915" s="13">
        <f t="shared" ca="1" si="1267"/>
        <v>1997.6727171491725</v>
      </c>
    </row>
    <row r="30916" spans="3:3">
      <c r="C30916" s="13">
        <f t="shared" ca="1" si="1267"/>
        <v>2003.8720847281636</v>
      </c>
    </row>
    <row r="30917" spans="3:3">
      <c r="C30917" s="13">
        <f t="shared" ca="1" si="1267"/>
        <v>2002.7489544988023</v>
      </c>
    </row>
    <row r="30918" spans="3:3">
      <c r="C30918" s="13">
        <f t="shared" ca="1" si="1267"/>
        <v>1991.3460234942297</v>
      </c>
    </row>
    <row r="30919" spans="3:3">
      <c r="C30919" s="13">
        <f t="shared" ca="1" si="1267"/>
        <v>2011.5136989277744</v>
      </c>
    </row>
    <row r="30920" spans="3:3">
      <c r="C30920" s="13">
        <f t="shared" ca="1" si="1267"/>
        <v>1999.9492815707576</v>
      </c>
    </row>
    <row r="30921" spans="3:3">
      <c r="C30921" s="13">
        <f t="shared" ca="1" si="1267"/>
        <v>1997.4266959393258</v>
      </c>
    </row>
    <row r="30922" spans="3:3">
      <c r="C30922" s="13">
        <f t="shared" ca="1" si="1267"/>
        <v>2005.0877868021137</v>
      </c>
    </row>
    <row r="30923" spans="3:3">
      <c r="C30923" s="13">
        <f t="shared" ca="1" si="1267"/>
        <v>1996.5802428589539</v>
      </c>
    </row>
    <row r="30924" spans="3:3">
      <c r="C30924" s="13">
        <f t="shared" ca="1" si="1267"/>
        <v>1989.8570759806364</v>
      </c>
    </row>
    <row r="30925" spans="3:3">
      <c r="C30925" s="13">
        <f t="shared" ca="1" si="1267"/>
        <v>2001.1463282400759</v>
      </c>
    </row>
    <row r="30926" spans="3:3">
      <c r="C30926" s="13">
        <f t="shared" ca="1" si="1267"/>
        <v>1976.6709223638979</v>
      </c>
    </row>
    <row r="30927" spans="3:3">
      <c r="C30927" s="13">
        <f t="shared" ca="1" si="1267"/>
        <v>1992.6802761605852</v>
      </c>
    </row>
    <row r="30928" spans="3:3">
      <c r="C30928" s="13">
        <f t="shared" ca="1" si="1267"/>
        <v>1991.5890085678416</v>
      </c>
    </row>
    <row r="30929" spans="3:3">
      <c r="C30929" s="13">
        <f t="shared" ca="1" si="1267"/>
        <v>1998.4506600598856</v>
      </c>
    </row>
    <row r="30930" spans="3:3">
      <c r="C30930" s="13">
        <f t="shared" ca="1" si="1267"/>
        <v>2010.732136810253</v>
      </c>
    </row>
    <row r="30931" spans="3:3">
      <c r="C30931" s="13">
        <f t="shared" ca="1" si="1267"/>
        <v>2009.6412074356829</v>
      </c>
    </row>
    <row r="30932" spans="3:3">
      <c r="C30932" s="13">
        <f t="shared" ca="1" si="1267"/>
        <v>1985.7285606949374</v>
      </c>
    </row>
    <row r="30933" spans="3:3">
      <c r="C30933" s="13">
        <f t="shared" ca="1" si="1267"/>
        <v>2014.6621253273997</v>
      </c>
    </row>
    <row r="30934" spans="3:3">
      <c r="C30934" s="13">
        <f t="shared" ca="1" si="1267"/>
        <v>2008.2457111623471</v>
      </c>
    </row>
    <row r="30935" spans="3:3">
      <c r="C30935" s="13">
        <f t="shared" ca="1" si="1267"/>
        <v>1988.3427226515366</v>
      </c>
    </row>
    <row r="30936" spans="3:3">
      <c r="C30936" s="13">
        <f t="shared" ref="C30936:C30999" ca="1" si="1268">NORMINV(RAND(),$D$3,$G$3)</f>
        <v>2015.0207615258696</v>
      </c>
    </row>
    <row r="30937" spans="3:3">
      <c r="C30937" s="13">
        <f t="shared" ca="1" si="1268"/>
        <v>1995.8824859472079</v>
      </c>
    </row>
    <row r="30938" spans="3:3">
      <c r="C30938" s="13">
        <f t="shared" ca="1" si="1268"/>
        <v>2011.1023281568491</v>
      </c>
    </row>
    <row r="30939" spans="3:3">
      <c r="C30939" s="13">
        <f t="shared" ca="1" si="1268"/>
        <v>1999.9308615420714</v>
      </c>
    </row>
    <row r="30940" spans="3:3">
      <c r="C30940" s="13">
        <f t="shared" ca="1" si="1268"/>
        <v>2006.5801765029928</v>
      </c>
    </row>
    <row r="30941" spans="3:3">
      <c r="C30941" s="13">
        <f t="shared" ca="1" si="1268"/>
        <v>1994.7947043597196</v>
      </c>
    </row>
    <row r="30942" spans="3:3">
      <c r="C30942" s="13">
        <f t="shared" ca="1" si="1268"/>
        <v>1999.5769125336051</v>
      </c>
    </row>
    <row r="30943" spans="3:3">
      <c r="C30943" s="13">
        <f t="shared" ca="1" si="1268"/>
        <v>1978.5379566415224</v>
      </c>
    </row>
    <row r="30944" spans="3:3">
      <c r="C30944" s="13">
        <f t="shared" ca="1" si="1268"/>
        <v>2006.4383464748664</v>
      </c>
    </row>
    <row r="30945" spans="3:3">
      <c r="C30945" s="13">
        <f t="shared" ca="1" si="1268"/>
        <v>1998.8631059990614</v>
      </c>
    </row>
    <row r="30946" spans="3:3">
      <c r="C30946" s="13">
        <f t="shared" ca="1" si="1268"/>
        <v>2002.7306553688161</v>
      </c>
    </row>
    <row r="30947" spans="3:3">
      <c r="C30947" s="13">
        <f t="shared" ca="1" si="1268"/>
        <v>2011.6177479896937</v>
      </c>
    </row>
    <row r="30948" spans="3:3">
      <c r="C30948" s="13">
        <f t="shared" ca="1" si="1268"/>
        <v>2009.1623427688655</v>
      </c>
    </row>
    <row r="30949" spans="3:3">
      <c r="C30949" s="13">
        <f t="shared" ca="1" si="1268"/>
        <v>1999.1527355892199</v>
      </c>
    </row>
    <row r="30950" spans="3:3">
      <c r="C30950" s="13">
        <f t="shared" ca="1" si="1268"/>
        <v>2001.8068106341973</v>
      </c>
    </row>
    <row r="30951" spans="3:3">
      <c r="C30951" s="13">
        <f t="shared" ca="1" si="1268"/>
        <v>1998.2326819003042</v>
      </c>
    </row>
    <row r="30952" spans="3:3">
      <c r="C30952" s="13">
        <f t="shared" ca="1" si="1268"/>
        <v>2001.1337855258776</v>
      </c>
    </row>
    <row r="30953" spans="3:3">
      <c r="C30953" s="13">
        <f t="shared" ca="1" si="1268"/>
        <v>2009.3199071175623</v>
      </c>
    </row>
    <row r="30954" spans="3:3">
      <c r="C30954" s="13">
        <f t="shared" ca="1" si="1268"/>
        <v>1996.9557261112541</v>
      </c>
    </row>
    <row r="30955" spans="3:3">
      <c r="C30955" s="13">
        <f t="shared" ca="1" si="1268"/>
        <v>1993.08945803248</v>
      </c>
    </row>
    <row r="30956" spans="3:3">
      <c r="C30956" s="13">
        <f t="shared" ca="1" si="1268"/>
        <v>2010.4741966211857</v>
      </c>
    </row>
    <row r="30957" spans="3:3">
      <c r="C30957" s="13">
        <f t="shared" ca="1" si="1268"/>
        <v>1981.8119949136506</v>
      </c>
    </row>
    <row r="30958" spans="3:3">
      <c r="C30958" s="13">
        <f t="shared" ca="1" si="1268"/>
        <v>1989.6884976480724</v>
      </c>
    </row>
    <row r="30959" spans="3:3">
      <c r="C30959" s="13">
        <f t="shared" ca="1" si="1268"/>
        <v>1995.6734052453016</v>
      </c>
    </row>
    <row r="30960" spans="3:3">
      <c r="C30960" s="13">
        <f t="shared" ca="1" si="1268"/>
        <v>1994.6445959219532</v>
      </c>
    </row>
    <row r="30961" spans="3:3">
      <c r="C30961" s="13">
        <f t="shared" ca="1" si="1268"/>
        <v>1983.3814643536277</v>
      </c>
    </row>
    <row r="30962" spans="3:3">
      <c r="C30962" s="13">
        <f t="shared" ca="1" si="1268"/>
        <v>1999.4905452135768</v>
      </c>
    </row>
    <row r="30963" spans="3:3">
      <c r="C30963" s="13">
        <f t="shared" ca="1" si="1268"/>
        <v>1980.5065066599725</v>
      </c>
    </row>
    <row r="30964" spans="3:3">
      <c r="C30964" s="13">
        <f t="shared" ca="1" si="1268"/>
        <v>2017.7404845728743</v>
      </c>
    </row>
    <row r="30965" spans="3:3">
      <c r="C30965" s="13">
        <f t="shared" ca="1" si="1268"/>
        <v>1989.5150860268557</v>
      </c>
    </row>
    <row r="30966" spans="3:3">
      <c r="C30966" s="13">
        <f t="shared" ca="1" si="1268"/>
        <v>2017.3271826956263</v>
      </c>
    </row>
    <row r="30967" spans="3:3">
      <c r="C30967" s="13">
        <f t="shared" ca="1" si="1268"/>
        <v>1985.4558999806015</v>
      </c>
    </row>
    <row r="30968" spans="3:3">
      <c r="C30968" s="13">
        <f t="shared" ca="1" si="1268"/>
        <v>2006.9578692088321</v>
      </c>
    </row>
    <row r="30969" spans="3:3">
      <c r="C30969" s="13">
        <f t="shared" ca="1" si="1268"/>
        <v>2007.0302278884155</v>
      </c>
    </row>
    <row r="30970" spans="3:3">
      <c r="C30970" s="13">
        <f t="shared" ca="1" si="1268"/>
        <v>2009.803939415558</v>
      </c>
    </row>
    <row r="30971" spans="3:3">
      <c r="C30971" s="13">
        <f t="shared" ca="1" si="1268"/>
        <v>1999.9788236800355</v>
      </c>
    </row>
    <row r="30972" spans="3:3">
      <c r="C30972" s="13">
        <f t="shared" ca="1" si="1268"/>
        <v>2010.7463394351898</v>
      </c>
    </row>
    <row r="30973" spans="3:3">
      <c r="C30973" s="13">
        <f t="shared" ca="1" si="1268"/>
        <v>2023.9212788903467</v>
      </c>
    </row>
    <row r="30974" spans="3:3">
      <c r="C30974" s="13">
        <f t="shared" ca="1" si="1268"/>
        <v>2000.3978222859823</v>
      </c>
    </row>
    <row r="30975" spans="3:3">
      <c r="C30975" s="13">
        <f t="shared" ca="1" si="1268"/>
        <v>2006.85841942977</v>
      </c>
    </row>
    <row r="30976" spans="3:3">
      <c r="C30976" s="13">
        <f t="shared" ca="1" si="1268"/>
        <v>1993.2468127847601</v>
      </c>
    </row>
    <row r="30977" spans="3:3">
      <c r="C30977" s="13">
        <f t="shared" ca="1" si="1268"/>
        <v>1987.2581961423491</v>
      </c>
    </row>
    <row r="30978" spans="3:3">
      <c r="C30978" s="13">
        <f t="shared" ca="1" si="1268"/>
        <v>1999.7003083422433</v>
      </c>
    </row>
    <row r="30979" spans="3:3">
      <c r="C30979" s="13">
        <f t="shared" ca="1" si="1268"/>
        <v>1994.4305977224699</v>
      </c>
    </row>
    <row r="30980" spans="3:3">
      <c r="C30980" s="13">
        <f t="shared" ca="1" si="1268"/>
        <v>2003.2929619059848</v>
      </c>
    </row>
    <row r="30981" spans="3:3">
      <c r="C30981" s="13">
        <f t="shared" ca="1" si="1268"/>
        <v>1983.100225272977</v>
      </c>
    </row>
    <row r="30982" spans="3:3">
      <c r="C30982" s="13">
        <f t="shared" ca="1" si="1268"/>
        <v>2013.4157161360608</v>
      </c>
    </row>
    <row r="30983" spans="3:3">
      <c r="C30983" s="13">
        <f t="shared" ca="1" si="1268"/>
        <v>1999.1972131416235</v>
      </c>
    </row>
    <row r="30984" spans="3:3">
      <c r="C30984" s="13">
        <f t="shared" ca="1" si="1268"/>
        <v>1989.3013216716633</v>
      </c>
    </row>
    <row r="30985" spans="3:3">
      <c r="C30985" s="13">
        <f t="shared" ca="1" si="1268"/>
        <v>1995.9957279756588</v>
      </c>
    </row>
    <row r="30986" spans="3:3">
      <c r="C30986" s="13">
        <f t="shared" ca="1" si="1268"/>
        <v>2002.3881504178835</v>
      </c>
    </row>
    <row r="30987" spans="3:3">
      <c r="C30987" s="13">
        <f t="shared" ca="1" si="1268"/>
        <v>2016.7394379312698</v>
      </c>
    </row>
    <row r="30988" spans="3:3">
      <c r="C30988" s="13">
        <f t="shared" ca="1" si="1268"/>
        <v>1986.6012390267549</v>
      </c>
    </row>
    <row r="30989" spans="3:3">
      <c r="C30989" s="13">
        <f t="shared" ca="1" si="1268"/>
        <v>1995.7987596314094</v>
      </c>
    </row>
    <row r="30990" spans="3:3">
      <c r="C30990" s="13">
        <f t="shared" ca="1" si="1268"/>
        <v>1993.8211617682014</v>
      </c>
    </row>
    <row r="30991" spans="3:3">
      <c r="C30991" s="13">
        <f t="shared" ca="1" si="1268"/>
        <v>1991.4685094341119</v>
      </c>
    </row>
    <row r="30992" spans="3:3">
      <c r="C30992" s="13">
        <f t="shared" ca="1" si="1268"/>
        <v>2001.1595073574745</v>
      </c>
    </row>
    <row r="30993" spans="3:3">
      <c r="C30993" s="13">
        <f t="shared" ca="1" si="1268"/>
        <v>2012.0515929196438</v>
      </c>
    </row>
    <row r="30994" spans="3:3">
      <c r="C30994" s="13">
        <f t="shared" ca="1" si="1268"/>
        <v>1993.7365205505369</v>
      </c>
    </row>
    <row r="30995" spans="3:3">
      <c r="C30995" s="13">
        <f t="shared" ca="1" si="1268"/>
        <v>1990.6082262477569</v>
      </c>
    </row>
    <row r="30996" spans="3:3">
      <c r="C30996" s="13">
        <f t="shared" ca="1" si="1268"/>
        <v>2004.5184095771749</v>
      </c>
    </row>
    <row r="30997" spans="3:3">
      <c r="C30997" s="13">
        <f t="shared" ca="1" si="1268"/>
        <v>1993.9888736545267</v>
      </c>
    </row>
    <row r="30998" spans="3:3">
      <c r="C30998" s="13">
        <f t="shared" ca="1" si="1268"/>
        <v>2021.9356594891724</v>
      </c>
    </row>
    <row r="30999" spans="3:3">
      <c r="C30999" s="13">
        <f t="shared" ca="1" si="1268"/>
        <v>1999.116562937719</v>
      </c>
    </row>
    <row r="31000" spans="3:3">
      <c r="C31000" s="13">
        <f t="shared" ref="C31000:C31063" ca="1" si="1269">NORMINV(RAND(),$D$3,$G$3)</f>
        <v>1993.0210298394616</v>
      </c>
    </row>
    <row r="31001" spans="3:3">
      <c r="C31001" s="13">
        <f t="shared" ca="1" si="1269"/>
        <v>2000.2314152179529</v>
      </c>
    </row>
    <row r="31002" spans="3:3">
      <c r="C31002" s="13">
        <f t="shared" ca="1" si="1269"/>
        <v>2009.7533380700943</v>
      </c>
    </row>
    <row r="31003" spans="3:3">
      <c r="C31003" s="13">
        <f t="shared" ca="1" si="1269"/>
        <v>1998.3154346985609</v>
      </c>
    </row>
    <row r="31004" spans="3:3">
      <c r="C31004" s="13">
        <f t="shared" ca="1" si="1269"/>
        <v>1997.7109496622338</v>
      </c>
    </row>
    <row r="31005" spans="3:3">
      <c r="C31005" s="13">
        <f t="shared" ca="1" si="1269"/>
        <v>1989.3893171876955</v>
      </c>
    </row>
    <row r="31006" spans="3:3">
      <c r="C31006" s="13">
        <f t="shared" ca="1" si="1269"/>
        <v>2009.0490605027585</v>
      </c>
    </row>
    <row r="31007" spans="3:3">
      <c r="C31007" s="13">
        <f t="shared" ca="1" si="1269"/>
        <v>1996.0554843858195</v>
      </c>
    </row>
    <row r="31008" spans="3:3">
      <c r="C31008" s="13">
        <f t="shared" ca="1" si="1269"/>
        <v>1982.4453509936791</v>
      </c>
    </row>
    <row r="31009" spans="3:3">
      <c r="C31009" s="13">
        <f t="shared" ca="1" si="1269"/>
        <v>1988.6883195073012</v>
      </c>
    </row>
    <row r="31010" spans="3:3">
      <c r="C31010" s="13">
        <f t="shared" ca="1" si="1269"/>
        <v>1997.6020468811246</v>
      </c>
    </row>
    <row r="31011" spans="3:3">
      <c r="C31011" s="13">
        <f t="shared" ca="1" si="1269"/>
        <v>1990.537908448003</v>
      </c>
    </row>
    <row r="31012" spans="3:3">
      <c r="C31012" s="13">
        <f t="shared" ca="1" si="1269"/>
        <v>1984.8214947710524</v>
      </c>
    </row>
    <row r="31013" spans="3:3">
      <c r="C31013" s="13">
        <f t="shared" ca="1" si="1269"/>
        <v>1994.5719825185731</v>
      </c>
    </row>
    <row r="31014" spans="3:3">
      <c r="C31014" s="13">
        <f t="shared" ca="1" si="1269"/>
        <v>1985.1474156394077</v>
      </c>
    </row>
    <row r="31015" spans="3:3">
      <c r="C31015" s="13">
        <f t="shared" ca="1" si="1269"/>
        <v>1969.6749741548431</v>
      </c>
    </row>
    <row r="31016" spans="3:3">
      <c r="C31016" s="13">
        <f t="shared" ca="1" si="1269"/>
        <v>1996.3545908578515</v>
      </c>
    </row>
    <row r="31017" spans="3:3">
      <c r="C31017" s="13">
        <f t="shared" ca="1" si="1269"/>
        <v>2009.7441598323694</v>
      </c>
    </row>
    <row r="31018" spans="3:3">
      <c r="C31018" s="13">
        <f t="shared" ca="1" si="1269"/>
        <v>2004.9456470906214</v>
      </c>
    </row>
    <row r="31019" spans="3:3">
      <c r="C31019" s="13">
        <f t="shared" ca="1" si="1269"/>
        <v>2006.2872140933273</v>
      </c>
    </row>
    <row r="31020" spans="3:3">
      <c r="C31020" s="13">
        <f t="shared" ca="1" si="1269"/>
        <v>2012.4900925300844</v>
      </c>
    </row>
    <row r="31021" spans="3:3">
      <c r="C31021" s="13">
        <f t="shared" ca="1" si="1269"/>
        <v>2017.4833691874514</v>
      </c>
    </row>
    <row r="31022" spans="3:3">
      <c r="C31022" s="13">
        <f t="shared" ca="1" si="1269"/>
        <v>1990.6486266638972</v>
      </c>
    </row>
    <row r="31023" spans="3:3">
      <c r="C31023" s="13">
        <f t="shared" ca="1" si="1269"/>
        <v>1990.3773669301941</v>
      </c>
    </row>
    <row r="31024" spans="3:3">
      <c r="C31024" s="13">
        <f t="shared" ca="1" si="1269"/>
        <v>1998.4799325706986</v>
      </c>
    </row>
    <row r="31025" spans="3:3">
      <c r="C31025" s="13">
        <f t="shared" ca="1" si="1269"/>
        <v>1989.829768312894</v>
      </c>
    </row>
    <row r="31026" spans="3:3">
      <c r="C31026" s="13">
        <f t="shared" ca="1" si="1269"/>
        <v>1995.6204312950606</v>
      </c>
    </row>
    <row r="31027" spans="3:3">
      <c r="C31027" s="13">
        <f t="shared" ca="1" si="1269"/>
        <v>1993.3292362489951</v>
      </c>
    </row>
    <row r="31028" spans="3:3">
      <c r="C31028" s="13">
        <f t="shared" ca="1" si="1269"/>
        <v>1999.0650468031124</v>
      </c>
    </row>
    <row r="31029" spans="3:3">
      <c r="C31029" s="13">
        <f t="shared" ca="1" si="1269"/>
        <v>1995.386052755284</v>
      </c>
    </row>
    <row r="31030" spans="3:3">
      <c r="C31030" s="13">
        <f t="shared" ca="1" si="1269"/>
        <v>2004.109639958903</v>
      </c>
    </row>
    <row r="31031" spans="3:3">
      <c r="C31031" s="13">
        <f t="shared" ca="1" si="1269"/>
        <v>2002.0225624681837</v>
      </c>
    </row>
    <row r="31032" spans="3:3">
      <c r="C31032" s="13">
        <f t="shared" ca="1" si="1269"/>
        <v>2003.4875817947682</v>
      </c>
    </row>
    <row r="31033" spans="3:3">
      <c r="C31033" s="13">
        <f t="shared" ca="1" si="1269"/>
        <v>1989.9804141731136</v>
      </c>
    </row>
    <row r="31034" spans="3:3">
      <c r="C31034" s="13">
        <f t="shared" ca="1" si="1269"/>
        <v>2019.0062197465957</v>
      </c>
    </row>
    <row r="31035" spans="3:3">
      <c r="C31035" s="13">
        <f t="shared" ca="1" si="1269"/>
        <v>2013.6290430975603</v>
      </c>
    </row>
    <row r="31036" spans="3:3">
      <c r="C31036" s="13">
        <f t="shared" ca="1" si="1269"/>
        <v>2004.5093158063282</v>
      </c>
    </row>
    <row r="31037" spans="3:3">
      <c r="C31037" s="13">
        <f t="shared" ca="1" si="1269"/>
        <v>1998.0026548223498</v>
      </c>
    </row>
    <row r="31038" spans="3:3">
      <c r="C31038" s="13">
        <f t="shared" ca="1" si="1269"/>
        <v>2001.6305458110712</v>
      </c>
    </row>
    <row r="31039" spans="3:3">
      <c r="C31039" s="13">
        <f t="shared" ca="1" si="1269"/>
        <v>1994.776483288282</v>
      </c>
    </row>
    <row r="31040" spans="3:3">
      <c r="C31040" s="13">
        <f t="shared" ca="1" si="1269"/>
        <v>1987.6733119494406</v>
      </c>
    </row>
    <row r="31041" spans="3:3">
      <c r="C31041" s="13">
        <f t="shared" ca="1" si="1269"/>
        <v>2001.9661128805865</v>
      </c>
    </row>
    <row r="31042" spans="3:3">
      <c r="C31042" s="13">
        <f t="shared" ca="1" si="1269"/>
        <v>2000.3558593083403</v>
      </c>
    </row>
    <row r="31043" spans="3:3">
      <c r="C31043" s="13">
        <f t="shared" ca="1" si="1269"/>
        <v>1981.6150344722446</v>
      </c>
    </row>
    <row r="31044" spans="3:3">
      <c r="C31044" s="13">
        <f t="shared" ca="1" si="1269"/>
        <v>2007.4615218925378</v>
      </c>
    </row>
    <row r="31045" spans="3:3">
      <c r="C31045" s="13">
        <f t="shared" ca="1" si="1269"/>
        <v>2002.71911971233</v>
      </c>
    </row>
    <row r="31046" spans="3:3">
      <c r="C31046" s="13">
        <f t="shared" ca="1" si="1269"/>
        <v>2027.3225903884352</v>
      </c>
    </row>
    <row r="31047" spans="3:3">
      <c r="C31047" s="13">
        <f t="shared" ca="1" si="1269"/>
        <v>1998.2021912113382</v>
      </c>
    </row>
    <row r="31048" spans="3:3">
      <c r="C31048" s="13">
        <f t="shared" ca="1" si="1269"/>
        <v>2001.5876115403228</v>
      </c>
    </row>
    <row r="31049" spans="3:3">
      <c r="C31049" s="13">
        <f t="shared" ca="1" si="1269"/>
        <v>1990.2474570613956</v>
      </c>
    </row>
    <row r="31050" spans="3:3">
      <c r="C31050" s="13">
        <f t="shared" ca="1" si="1269"/>
        <v>1991.5352217370271</v>
      </c>
    </row>
    <row r="31051" spans="3:3">
      <c r="C31051" s="13">
        <f t="shared" ca="1" si="1269"/>
        <v>2014.7348354041951</v>
      </c>
    </row>
    <row r="31052" spans="3:3">
      <c r="C31052" s="13">
        <f t="shared" ca="1" si="1269"/>
        <v>2004.7701293322496</v>
      </c>
    </row>
    <row r="31053" spans="3:3">
      <c r="C31053" s="13">
        <f t="shared" ca="1" si="1269"/>
        <v>2000.0029106322745</v>
      </c>
    </row>
    <row r="31054" spans="3:3">
      <c r="C31054" s="13">
        <f t="shared" ca="1" si="1269"/>
        <v>1994.1091562854233</v>
      </c>
    </row>
    <row r="31055" spans="3:3">
      <c r="C31055" s="13">
        <f t="shared" ca="1" si="1269"/>
        <v>2008.8784845088235</v>
      </c>
    </row>
    <row r="31056" spans="3:3">
      <c r="C31056" s="13">
        <f t="shared" ca="1" si="1269"/>
        <v>2010.2034249010471</v>
      </c>
    </row>
    <row r="31057" spans="3:3">
      <c r="C31057" s="13">
        <f t="shared" ca="1" si="1269"/>
        <v>2006.3730678909508</v>
      </c>
    </row>
    <row r="31058" spans="3:3">
      <c r="C31058" s="13">
        <f t="shared" ca="1" si="1269"/>
        <v>1996.7160274215471</v>
      </c>
    </row>
    <row r="31059" spans="3:3">
      <c r="C31059" s="13">
        <f t="shared" ca="1" si="1269"/>
        <v>1987.2723248783429</v>
      </c>
    </row>
    <row r="31060" spans="3:3">
      <c r="C31060" s="13">
        <f t="shared" ca="1" si="1269"/>
        <v>2002.6748344003909</v>
      </c>
    </row>
    <row r="31061" spans="3:3">
      <c r="C31061" s="13">
        <f t="shared" ca="1" si="1269"/>
        <v>2011.9194775128815</v>
      </c>
    </row>
    <row r="31062" spans="3:3">
      <c r="C31062" s="13">
        <f t="shared" ca="1" si="1269"/>
        <v>2010.6925821519285</v>
      </c>
    </row>
    <row r="31063" spans="3:3">
      <c r="C31063" s="13">
        <f t="shared" ca="1" si="1269"/>
        <v>1996.5234755986983</v>
      </c>
    </row>
    <row r="31064" spans="3:3">
      <c r="C31064" s="13">
        <f t="shared" ref="C31064:C31127" ca="1" si="1270">NORMINV(RAND(),$D$3,$G$3)</f>
        <v>1983.2058107975893</v>
      </c>
    </row>
    <row r="31065" spans="3:3">
      <c r="C31065" s="13">
        <f t="shared" ca="1" si="1270"/>
        <v>1984.3630297512086</v>
      </c>
    </row>
    <row r="31066" spans="3:3">
      <c r="C31066" s="13">
        <f t="shared" ca="1" si="1270"/>
        <v>1995.1536225222017</v>
      </c>
    </row>
    <row r="31067" spans="3:3">
      <c r="C31067" s="13">
        <f t="shared" ca="1" si="1270"/>
        <v>1990.4737954749032</v>
      </c>
    </row>
    <row r="31068" spans="3:3">
      <c r="C31068" s="13">
        <f t="shared" ca="1" si="1270"/>
        <v>1987.7852264027745</v>
      </c>
    </row>
    <row r="31069" spans="3:3">
      <c r="C31069" s="13">
        <f t="shared" ca="1" si="1270"/>
        <v>1993.4793105850788</v>
      </c>
    </row>
    <row r="31070" spans="3:3">
      <c r="C31070" s="13">
        <f t="shared" ca="1" si="1270"/>
        <v>2040.2116037505234</v>
      </c>
    </row>
    <row r="31071" spans="3:3">
      <c r="C31071" s="13">
        <f t="shared" ca="1" si="1270"/>
        <v>1997.0745797874013</v>
      </c>
    </row>
    <row r="31072" spans="3:3">
      <c r="C31072" s="13">
        <f t="shared" ca="1" si="1270"/>
        <v>2000.5923720839601</v>
      </c>
    </row>
    <row r="31073" spans="3:3">
      <c r="C31073" s="13">
        <f t="shared" ca="1" si="1270"/>
        <v>1978.5436380345864</v>
      </c>
    </row>
    <row r="31074" spans="3:3">
      <c r="C31074" s="13">
        <f t="shared" ca="1" si="1270"/>
        <v>1996.3771156923938</v>
      </c>
    </row>
    <row r="31075" spans="3:3">
      <c r="C31075" s="13">
        <f t="shared" ca="1" si="1270"/>
        <v>2004.5253870108577</v>
      </c>
    </row>
    <row r="31076" spans="3:3">
      <c r="C31076" s="13">
        <f t="shared" ca="1" si="1270"/>
        <v>1994.0944604804413</v>
      </c>
    </row>
    <row r="31077" spans="3:3">
      <c r="C31077" s="13">
        <f t="shared" ca="1" si="1270"/>
        <v>2009.5415516668941</v>
      </c>
    </row>
    <row r="31078" spans="3:3">
      <c r="C31078" s="13">
        <f t="shared" ca="1" si="1270"/>
        <v>1997.2598512944608</v>
      </c>
    </row>
    <row r="31079" spans="3:3">
      <c r="C31079" s="13">
        <f t="shared" ca="1" si="1270"/>
        <v>1990.4647201302394</v>
      </c>
    </row>
    <row r="31080" spans="3:3">
      <c r="C31080" s="13">
        <f t="shared" ca="1" si="1270"/>
        <v>1986.8570300626309</v>
      </c>
    </row>
    <row r="31081" spans="3:3">
      <c r="C31081" s="13">
        <f t="shared" ca="1" si="1270"/>
        <v>2005.0836561585695</v>
      </c>
    </row>
    <row r="31082" spans="3:3">
      <c r="C31082" s="13">
        <f t="shared" ca="1" si="1270"/>
        <v>1990.3540587632006</v>
      </c>
    </row>
    <row r="31083" spans="3:3">
      <c r="C31083" s="13">
        <f t="shared" ca="1" si="1270"/>
        <v>2001.4729022012079</v>
      </c>
    </row>
    <row r="31084" spans="3:3">
      <c r="C31084" s="13">
        <f t="shared" ca="1" si="1270"/>
        <v>2000.516684288734</v>
      </c>
    </row>
    <row r="31085" spans="3:3">
      <c r="C31085" s="13">
        <f t="shared" ca="1" si="1270"/>
        <v>2013.9695011078247</v>
      </c>
    </row>
    <row r="31086" spans="3:3">
      <c r="C31086" s="13">
        <f t="shared" ca="1" si="1270"/>
        <v>1990.8829019644943</v>
      </c>
    </row>
    <row r="31087" spans="3:3">
      <c r="C31087" s="13">
        <f t="shared" ca="1" si="1270"/>
        <v>2006.3344480865271</v>
      </c>
    </row>
    <row r="31088" spans="3:3">
      <c r="C31088" s="13">
        <f t="shared" ca="1" si="1270"/>
        <v>1989.0272533222503</v>
      </c>
    </row>
    <row r="31089" spans="3:3">
      <c r="C31089" s="13">
        <f t="shared" ca="1" si="1270"/>
        <v>2010.7220332659317</v>
      </c>
    </row>
    <row r="31090" spans="3:3">
      <c r="C31090" s="13">
        <f t="shared" ca="1" si="1270"/>
        <v>2014.7551810358484</v>
      </c>
    </row>
    <row r="31091" spans="3:3">
      <c r="C31091" s="13">
        <f t="shared" ca="1" si="1270"/>
        <v>1990.0089106155228</v>
      </c>
    </row>
    <row r="31092" spans="3:3">
      <c r="C31092" s="13">
        <f t="shared" ca="1" si="1270"/>
        <v>2007.352791302216</v>
      </c>
    </row>
    <row r="31093" spans="3:3">
      <c r="C31093" s="13">
        <f t="shared" ca="1" si="1270"/>
        <v>2006.7964371733192</v>
      </c>
    </row>
    <row r="31094" spans="3:3">
      <c r="C31094" s="13">
        <f t="shared" ca="1" si="1270"/>
        <v>2005.7630890084815</v>
      </c>
    </row>
    <row r="31095" spans="3:3">
      <c r="C31095" s="13">
        <f t="shared" ca="1" si="1270"/>
        <v>2017.8344342521611</v>
      </c>
    </row>
    <row r="31096" spans="3:3">
      <c r="C31096" s="13">
        <f t="shared" ca="1" si="1270"/>
        <v>1999.0607903112059</v>
      </c>
    </row>
    <row r="31097" spans="3:3">
      <c r="C31097" s="13">
        <f t="shared" ca="1" si="1270"/>
        <v>2004.3352210547584</v>
      </c>
    </row>
    <row r="31098" spans="3:3">
      <c r="C31098" s="13">
        <f t="shared" ca="1" si="1270"/>
        <v>1995.6073120768556</v>
      </c>
    </row>
    <row r="31099" spans="3:3">
      <c r="C31099" s="13">
        <f t="shared" ca="1" si="1270"/>
        <v>1997.2223838906516</v>
      </c>
    </row>
    <row r="31100" spans="3:3">
      <c r="C31100" s="13">
        <f t="shared" ca="1" si="1270"/>
        <v>2006.3384883923284</v>
      </c>
    </row>
    <row r="31101" spans="3:3">
      <c r="C31101" s="13">
        <f t="shared" ca="1" si="1270"/>
        <v>1993.4852699174976</v>
      </c>
    </row>
    <row r="31102" spans="3:3">
      <c r="C31102" s="13">
        <f t="shared" ca="1" si="1270"/>
        <v>1983.5485539621236</v>
      </c>
    </row>
    <row r="31103" spans="3:3">
      <c r="C31103" s="13">
        <f t="shared" ca="1" si="1270"/>
        <v>1997.8487253141579</v>
      </c>
    </row>
    <row r="31104" spans="3:3">
      <c r="C31104" s="13">
        <f t="shared" ca="1" si="1270"/>
        <v>1997.2518414596243</v>
      </c>
    </row>
    <row r="31105" spans="3:3">
      <c r="C31105" s="13">
        <f t="shared" ca="1" si="1270"/>
        <v>1982.6561432708045</v>
      </c>
    </row>
    <row r="31106" spans="3:3">
      <c r="C31106" s="13">
        <f t="shared" ca="1" si="1270"/>
        <v>2012.1782515536408</v>
      </c>
    </row>
    <row r="31107" spans="3:3">
      <c r="C31107" s="13">
        <f t="shared" ca="1" si="1270"/>
        <v>1994.3182563353471</v>
      </c>
    </row>
    <row r="31108" spans="3:3">
      <c r="C31108" s="13">
        <f t="shared" ca="1" si="1270"/>
        <v>1991.296104764107</v>
      </c>
    </row>
    <row r="31109" spans="3:3">
      <c r="C31109" s="13">
        <f t="shared" ca="1" si="1270"/>
        <v>2011.4894949647828</v>
      </c>
    </row>
    <row r="31110" spans="3:3">
      <c r="C31110" s="13">
        <f t="shared" ca="1" si="1270"/>
        <v>2018.3503952905705</v>
      </c>
    </row>
    <row r="31111" spans="3:3">
      <c r="C31111" s="13">
        <f t="shared" ca="1" si="1270"/>
        <v>1981.7919818025539</v>
      </c>
    </row>
    <row r="31112" spans="3:3">
      <c r="C31112" s="13">
        <f t="shared" ca="1" si="1270"/>
        <v>2007.8065381422257</v>
      </c>
    </row>
    <row r="31113" spans="3:3">
      <c r="C31113" s="13">
        <f t="shared" ca="1" si="1270"/>
        <v>2016.7964093849589</v>
      </c>
    </row>
    <row r="31114" spans="3:3">
      <c r="C31114" s="13">
        <f t="shared" ca="1" si="1270"/>
        <v>2003.8114715725333</v>
      </c>
    </row>
    <row r="31115" spans="3:3">
      <c r="C31115" s="13">
        <f t="shared" ca="1" si="1270"/>
        <v>1984.3947617497208</v>
      </c>
    </row>
    <row r="31116" spans="3:3">
      <c r="C31116" s="13">
        <f t="shared" ca="1" si="1270"/>
        <v>2010.3189876322908</v>
      </c>
    </row>
    <row r="31117" spans="3:3">
      <c r="C31117" s="13">
        <f t="shared" ca="1" si="1270"/>
        <v>2008.8819216373406</v>
      </c>
    </row>
    <row r="31118" spans="3:3">
      <c r="C31118" s="13">
        <f t="shared" ca="1" si="1270"/>
        <v>2010.0815771513528</v>
      </c>
    </row>
    <row r="31119" spans="3:3">
      <c r="C31119" s="13">
        <f t="shared" ca="1" si="1270"/>
        <v>1997.3400312542308</v>
      </c>
    </row>
    <row r="31120" spans="3:3">
      <c r="C31120" s="13">
        <f t="shared" ca="1" si="1270"/>
        <v>2000.8810346201644</v>
      </c>
    </row>
    <row r="31121" spans="3:3">
      <c r="C31121" s="13">
        <f t="shared" ca="1" si="1270"/>
        <v>1965.5079795233883</v>
      </c>
    </row>
    <row r="31122" spans="3:3">
      <c r="C31122" s="13">
        <f t="shared" ca="1" si="1270"/>
        <v>1997.7554711416683</v>
      </c>
    </row>
    <row r="31123" spans="3:3">
      <c r="C31123" s="13">
        <f t="shared" ca="1" si="1270"/>
        <v>1995.9631005828223</v>
      </c>
    </row>
    <row r="31124" spans="3:3">
      <c r="C31124" s="13">
        <f t="shared" ca="1" si="1270"/>
        <v>2013.8482669656173</v>
      </c>
    </row>
    <row r="31125" spans="3:3">
      <c r="C31125" s="13">
        <f t="shared" ca="1" si="1270"/>
        <v>1980.2750142850343</v>
      </c>
    </row>
    <row r="31126" spans="3:3">
      <c r="C31126" s="13">
        <f t="shared" ca="1" si="1270"/>
        <v>2010.879451520698</v>
      </c>
    </row>
    <row r="31127" spans="3:3">
      <c r="C31127" s="13">
        <f t="shared" ca="1" si="1270"/>
        <v>2009.909889581266</v>
      </c>
    </row>
    <row r="31128" spans="3:3">
      <c r="C31128" s="13">
        <f t="shared" ref="C31128:C31191" ca="1" si="1271">NORMINV(RAND(),$D$3,$G$3)</f>
        <v>2019.4602707146107</v>
      </c>
    </row>
    <row r="31129" spans="3:3">
      <c r="C31129" s="13">
        <f t="shared" ca="1" si="1271"/>
        <v>2012.9612900266338</v>
      </c>
    </row>
    <row r="31130" spans="3:3">
      <c r="C31130" s="13">
        <f t="shared" ca="1" si="1271"/>
        <v>1999.4851947296172</v>
      </c>
    </row>
    <row r="31131" spans="3:3">
      <c r="C31131" s="13">
        <f t="shared" ca="1" si="1271"/>
        <v>2004.9999087871129</v>
      </c>
    </row>
    <row r="31132" spans="3:3">
      <c r="C31132" s="13">
        <f t="shared" ca="1" si="1271"/>
        <v>1993.4522823793532</v>
      </c>
    </row>
    <row r="31133" spans="3:3">
      <c r="C31133" s="13">
        <f t="shared" ca="1" si="1271"/>
        <v>1990.9258389608847</v>
      </c>
    </row>
    <row r="31134" spans="3:3">
      <c r="C31134" s="13">
        <f t="shared" ca="1" si="1271"/>
        <v>2009.4125689987422</v>
      </c>
    </row>
    <row r="31135" spans="3:3">
      <c r="C31135" s="13">
        <f t="shared" ca="1" si="1271"/>
        <v>2006.8413064540127</v>
      </c>
    </row>
    <row r="31136" spans="3:3">
      <c r="C31136" s="13">
        <f t="shared" ca="1" si="1271"/>
        <v>2017.6717932772153</v>
      </c>
    </row>
    <row r="31137" spans="3:3">
      <c r="C31137" s="13">
        <f t="shared" ca="1" si="1271"/>
        <v>1989.5493776363003</v>
      </c>
    </row>
    <row r="31138" spans="3:3">
      <c r="C31138" s="13">
        <f t="shared" ca="1" si="1271"/>
        <v>1994.0119185801836</v>
      </c>
    </row>
    <row r="31139" spans="3:3">
      <c r="C31139" s="13">
        <f t="shared" ca="1" si="1271"/>
        <v>2002.9716996062741</v>
      </c>
    </row>
    <row r="31140" spans="3:3">
      <c r="C31140" s="13">
        <f t="shared" ca="1" si="1271"/>
        <v>1999.3661579430525</v>
      </c>
    </row>
    <row r="31141" spans="3:3">
      <c r="C31141" s="13">
        <f t="shared" ca="1" si="1271"/>
        <v>1996.3468781696199</v>
      </c>
    </row>
    <row r="31142" spans="3:3">
      <c r="C31142" s="13">
        <f t="shared" ca="1" si="1271"/>
        <v>1998.6239661461955</v>
      </c>
    </row>
    <row r="31143" spans="3:3">
      <c r="C31143" s="13">
        <f t="shared" ca="1" si="1271"/>
        <v>1998.5290362066366</v>
      </c>
    </row>
    <row r="31144" spans="3:3">
      <c r="C31144" s="13">
        <f t="shared" ca="1" si="1271"/>
        <v>2014.0021570656274</v>
      </c>
    </row>
    <row r="31145" spans="3:3">
      <c r="C31145" s="13">
        <f t="shared" ca="1" si="1271"/>
        <v>2001.9536448157742</v>
      </c>
    </row>
    <row r="31146" spans="3:3">
      <c r="C31146" s="13">
        <f t="shared" ca="1" si="1271"/>
        <v>1988.3055379079406</v>
      </c>
    </row>
    <row r="31147" spans="3:3">
      <c r="C31147" s="13">
        <f t="shared" ca="1" si="1271"/>
        <v>1994.9024507234506</v>
      </c>
    </row>
    <row r="31148" spans="3:3">
      <c r="C31148" s="13">
        <f t="shared" ca="1" si="1271"/>
        <v>1997.0770159295203</v>
      </c>
    </row>
    <row r="31149" spans="3:3">
      <c r="C31149" s="13">
        <f t="shared" ca="1" si="1271"/>
        <v>2014.6669637739365</v>
      </c>
    </row>
    <row r="31150" spans="3:3">
      <c r="C31150" s="13">
        <f t="shared" ca="1" si="1271"/>
        <v>2019.0708855263642</v>
      </c>
    </row>
    <row r="31151" spans="3:3">
      <c r="C31151" s="13">
        <f t="shared" ca="1" si="1271"/>
        <v>1996.2785404508775</v>
      </c>
    </row>
    <row r="31152" spans="3:3">
      <c r="C31152" s="13">
        <f t="shared" ca="1" si="1271"/>
        <v>1981.0384628057286</v>
      </c>
    </row>
    <row r="31153" spans="3:3">
      <c r="C31153" s="13">
        <f t="shared" ca="1" si="1271"/>
        <v>1982.3940221381354</v>
      </c>
    </row>
    <row r="31154" spans="3:3">
      <c r="C31154" s="13">
        <f t="shared" ca="1" si="1271"/>
        <v>2003.3149574137854</v>
      </c>
    </row>
    <row r="31155" spans="3:3">
      <c r="C31155" s="13">
        <f t="shared" ca="1" si="1271"/>
        <v>2002.9898362248257</v>
      </c>
    </row>
    <row r="31156" spans="3:3">
      <c r="C31156" s="13">
        <f t="shared" ca="1" si="1271"/>
        <v>2014.1654257705393</v>
      </c>
    </row>
    <row r="31157" spans="3:3">
      <c r="C31157" s="13">
        <f t="shared" ca="1" si="1271"/>
        <v>2008.6033900549596</v>
      </c>
    </row>
    <row r="31158" spans="3:3">
      <c r="C31158" s="13">
        <f t="shared" ca="1" si="1271"/>
        <v>1994.8459774944924</v>
      </c>
    </row>
    <row r="31159" spans="3:3">
      <c r="C31159" s="13">
        <f t="shared" ca="1" si="1271"/>
        <v>1994.641989403272</v>
      </c>
    </row>
    <row r="31160" spans="3:3">
      <c r="C31160" s="13">
        <f t="shared" ca="1" si="1271"/>
        <v>2004.6171213654166</v>
      </c>
    </row>
    <row r="31161" spans="3:3">
      <c r="C31161" s="13">
        <f t="shared" ca="1" si="1271"/>
        <v>2007.5678765187201</v>
      </c>
    </row>
    <row r="31162" spans="3:3">
      <c r="C31162" s="13">
        <f t="shared" ca="1" si="1271"/>
        <v>1996.8865923844728</v>
      </c>
    </row>
    <row r="31163" spans="3:3">
      <c r="C31163" s="13">
        <f t="shared" ca="1" si="1271"/>
        <v>1995.4581865162959</v>
      </c>
    </row>
    <row r="31164" spans="3:3">
      <c r="C31164" s="13">
        <f t="shared" ca="1" si="1271"/>
        <v>1998.0061708289768</v>
      </c>
    </row>
    <row r="31165" spans="3:3">
      <c r="C31165" s="13">
        <f t="shared" ca="1" si="1271"/>
        <v>1972.442200246315</v>
      </c>
    </row>
    <row r="31166" spans="3:3">
      <c r="C31166" s="13">
        <f t="shared" ca="1" si="1271"/>
        <v>2004.1252373304194</v>
      </c>
    </row>
    <row r="31167" spans="3:3">
      <c r="C31167" s="13">
        <f t="shared" ca="1" si="1271"/>
        <v>1998.8586458351808</v>
      </c>
    </row>
    <row r="31168" spans="3:3">
      <c r="C31168" s="13">
        <f t="shared" ca="1" si="1271"/>
        <v>2018.0100548966427</v>
      </c>
    </row>
    <row r="31169" spans="3:3">
      <c r="C31169" s="13">
        <f t="shared" ca="1" si="1271"/>
        <v>1998.3309772457201</v>
      </c>
    </row>
    <row r="31170" spans="3:3">
      <c r="C31170" s="13">
        <f t="shared" ca="1" si="1271"/>
        <v>2003.3918354636892</v>
      </c>
    </row>
    <row r="31171" spans="3:3">
      <c r="C31171" s="13">
        <f t="shared" ca="1" si="1271"/>
        <v>1980.522872667754</v>
      </c>
    </row>
    <row r="31172" spans="3:3">
      <c r="C31172" s="13">
        <f t="shared" ca="1" si="1271"/>
        <v>2029.5694902706821</v>
      </c>
    </row>
    <row r="31173" spans="3:3">
      <c r="C31173" s="13">
        <f t="shared" ca="1" si="1271"/>
        <v>1994.4138967886247</v>
      </c>
    </row>
    <row r="31174" spans="3:3">
      <c r="C31174" s="13">
        <f t="shared" ca="1" si="1271"/>
        <v>1996.6936852655108</v>
      </c>
    </row>
    <row r="31175" spans="3:3">
      <c r="C31175" s="13">
        <f t="shared" ca="1" si="1271"/>
        <v>1996.4582879914658</v>
      </c>
    </row>
    <row r="31176" spans="3:3">
      <c r="C31176" s="13">
        <f t="shared" ca="1" si="1271"/>
        <v>1984.6142470739737</v>
      </c>
    </row>
    <row r="31177" spans="3:3">
      <c r="C31177" s="13">
        <f t="shared" ca="1" si="1271"/>
        <v>1989.1644673130575</v>
      </c>
    </row>
    <row r="31178" spans="3:3">
      <c r="C31178" s="13">
        <f t="shared" ca="1" si="1271"/>
        <v>1994.8372657602763</v>
      </c>
    </row>
    <row r="31179" spans="3:3">
      <c r="C31179" s="13">
        <f t="shared" ca="1" si="1271"/>
        <v>1995.2673252371553</v>
      </c>
    </row>
    <row r="31180" spans="3:3">
      <c r="C31180" s="13">
        <f t="shared" ca="1" si="1271"/>
        <v>2016.8837464458422</v>
      </c>
    </row>
    <row r="31181" spans="3:3">
      <c r="C31181" s="13">
        <f t="shared" ca="1" si="1271"/>
        <v>1996.0226274939309</v>
      </c>
    </row>
    <row r="31182" spans="3:3">
      <c r="C31182" s="13">
        <f t="shared" ca="1" si="1271"/>
        <v>2032.0893155083224</v>
      </c>
    </row>
    <row r="31183" spans="3:3">
      <c r="C31183" s="13">
        <f t="shared" ca="1" si="1271"/>
        <v>2006.5403853341952</v>
      </c>
    </row>
    <row r="31184" spans="3:3">
      <c r="C31184" s="13">
        <f t="shared" ca="1" si="1271"/>
        <v>2016.5688977162858</v>
      </c>
    </row>
    <row r="31185" spans="3:3">
      <c r="C31185" s="13">
        <f t="shared" ca="1" si="1271"/>
        <v>1998.682195305249</v>
      </c>
    </row>
    <row r="31186" spans="3:3">
      <c r="C31186" s="13">
        <f t="shared" ca="1" si="1271"/>
        <v>1987.5727229423226</v>
      </c>
    </row>
    <row r="31187" spans="3:3">
      <c r="C31187" s="13">
        <f t="shared" ca="1" si="1271"/>
        <v>1992.1165436675185</v>
      </c>
    </row>
    <row r="31188" spans="3:3">
      <c r="C31188" s="13">
        <f t="shared" ca="1" si="1271"/>
        <v>1983.2770354364889</v>
      </c>
    </row>
    <row r="31189" spans="3:3">
      <c r="C31189" s="13">
        <f t="shared" ca="1" si="1271"/>
        <v>1988.7095352855433</v>
      </c>
    </row>
    <row r="31190" spans="3:3">
      <c r="C31190" s="13">
        <f t="shared" ca="1" si="1271"/>
        <v>2011.0941878812273</v>
      </c>
    </row>
    <row r="31191" spans="3:3">
      <c r="C31191" s="13">
        <f t="shared" ca="1" si="1271"/>
        <v>1995.158619463411</v>
      </c>
    </row>
    <row r="31192" spans="3:3">
      <c r="C31192" s="13">
        <f t="shared" ref="C31192:C31255" ca="1" si="1272">NORMINV(RAND(),$D$3,$G$3)</f>
        <v>1995.7649271529478</v>
      </c>
    </row>
    <row r="31193" spans="3:3">
      <c r="C31193" s="13">
        <f t="shared" ca="1" si="1272"/>
        <v>1994.261497729337</v>
      </c>
    </row>
    <row r="31194" spans="3:3">
      <c r="C31194" s="13">
        <f t="shared" ca="1" si="1272"/>
        <v>2006.5322251809307</v>
      </c>
    </row>
    <row r="31195" spans="3:3">
      <c r="C31195" s="13">
        <f t="shared" ca="1" si="1272"/>
        <v>1992.6356090498996</v>
      </c>
    </row>
    <row r="31196" spans="3:3">
      <c r="C31196" s="13">
        <f t="shared" ca="1" si="1272"/>
        <v>1989.2518322678775</v>
      </c>
    </row>
    <row r="31197" spans="3:3">
      <c r="C31197" s="13">
        <f t="shared" ca="1" si="1272"/>
        <v>2009.2379273689667</v>
      </c>
    </row>
    <row r="31198" spans="3:3">
      <c r="C31198" s="13">
        <f t="shared" ca="1" si="1272"/>
        <v>2005.9066430495197</v>
      </c>
    </row>
    <row r="31199" spans="3:3">
      <c r="C31199" s="13">
        <f t="shared" ca="1" si="1272"/>
        <v>1995.1530625952817</v>
      </c>
    </row>
    <row r="31200" spans="3:3">
      <c r="C31200" s="13">
        <f t="shared" ca="1" si="1272"/>
        <v>2009.2591887134847</v>
      </c>
    </row>
    <row r="31201" spans="3:3">
      <c r="C31201" s="13">
        <f t="shared" ca="1" si="1272"/>
        <v>2016.0361600320284</v>
      </c>
    </row>
    <row r="31202" spans="3:3">
      <c r="C31202" s="13">
        <f t="shared" ca="1" si="1272"/>
        <v>1993.2978016001887</v>
      </c>
    </row>
    <row r="31203" spans="3:3">
      <c r="C31203" s="13">
        <f t="shared" ca="1" si="1272"/>
        <v>2001.2049776444373</v>
      </c>
    </row>
    <row r="31204" spans="3:3">
      <c r="C31204" s="13">
        <f t="shared" ca="1" si="1272"/>
        <v>1983.9773394527817</v>
      </c>
    </row>
    <row r="31205" spans="3:3">
      <c r="C31205" s="13">
        <f t="shared" ca="1" si="1272"/>
        <v>1998.6158100418647</v>
      </c>
    </row>
    <row r="31206" spans="3:3">
      <c r="C31206" s="13">
        <f t="shared" ca="1" si="1272"/>
        <v>2015.0730256685758</v>
      </c>
    </row>
    <row r="31207" spans="3:3">
      <c r="C31207" s="13">
        <f t="shared" ca="1" si="1272"/>
        <v>1993.1290321117403</v>
      </c>
    </row>
    <row r="31208" spans="3:3">
      <c r="C31208" s="13">
        <f t="shared" ca="1" si="1272"/>
        <v>1999.3535391734154</v>
      </c>
    </row>
    <row r="31209" spans="3:3">
      <c r="C31209" s="13">
        <f t="shared" ca="1" si="1272"/>
        <v>2003.6269312113418</v>
      </c>
    </row>
    <row r="31210" spans="3:3">
      <c r="C31210" s="13">
        <f t="shared" ca="1" si="1272"/>
        <v>2003.6316872645737</v>
      </c>
    </row>
    <row r="31211" spans="3:3">
      <c r="C31211" s="13">
        <f t="shared" ca="1" si="1272"/>
        <v>2012.613237284241</v>
      </c>
    </row>
    <row r="31212" spans="3:3">
      <c r="C31212" s="13">
        <f t="shared" ca="1" si="1272"/>
        <v>1997.7749225837545</v>
      </c>
    </row>
    <row r="31213" spans="3:3">
      <c r="C31213" s="13">
        <f t="shared" ca="1" si="1272"/>
        <v>1994.8038013456239</v>
      </c>
    </row>
    <row r="31214" spans="3:3">
      <c r="C31214" s="13">
        <f t="shared" ca="1" si="1272"/>
        <v>1980.4787707272035</v>
      </c>
    </row>
    <row r="31215" spans="3:3">
      <c r="C31215" s="13">
        <f t="shared" ca="1" si="1272"/>
        <v>2008.2753165175723</v>
      </c>
    </row>
    <row r="31216" spans="3:3">
      <c r="C31216" s="13">
        <f t="shared" ca="1" si="1272"/>
        <v>2012.1312888904038</v>
      </c>
    </row>
    <row r="31217" spans="3:3">
      <c r="C31217" s="13">
        <f t="shared" ca="1" si="1272"/>
        <v>1992.4334125813984</v>
      </c>
    </row>
    <row r="31218" spans="3:3">
      <c r="C31218" s="13">
        <f t="shared" ca="1" si="1272"/>
        <v>1999.8049131267992</v>
      </c>
    </row>
    <row r="31219" spans="3:3">
      <c r="C31219" s="13">
        <f t="shared" ca="1" si="1272"/>
        <v>1978.7716980266005</v>
      </c>
    </row>
    <row r="31220" spans="3:3">
      <c r="C31220" s="13">
        <f t="shared" ca="1" si="1272"/>
        <v>1996.5953202629339</v>
      </c>
    </row>
    <row r="31221" spans="3:3">
      <c r="C31221" s="13">
        <f t="shared" ca="1" si="1272"/>
        <v>1996.9168471304388</v>
      </c>
    </row>
    <row r="31222" spans="3:3">
      <c r="C31222" s="13">
        <f t="shared" ca="1" si="1272"/>
        <v>2007.6314018375936</v>
      </c>
    </row>
    <row r="31223" spans="3:3">
      <c r="C31223" s="13">
        <f t="shared" ca="1" si="1272"/>
        <v>1996.2313134271446</v>
      </c>
    </row>
    <row r="31224" spans="3:3">
      <c r="C31224" s="13">
        <f t="shared" ca="1" si="1272"/>
        <v>1977.4432842602507</v>
      </c>
    </row>
    <row r="31225" spans="3:3">
      <c r="C31225" s="13">
        <f t="shared" ca="1" si="1272"/>
        <v>2002.1504941016888</v>
      </c>
    </row>
    <row r="31226" spans="3:3">
      <c r="C31226" s="13">
        <f t="shared" ca="1" si="1272"/>
        <v>2013.2366171078868</v>
      </c>
    </row>
    <row r="31227" spans="3:3">
      <c r="C31227" s="13">
        <f t="shared" ca="1" si="1272"/>
        <v>1982.1824176383816</v>
      </c>
    </row>
    <row r="31228" spans="3:3">
      <c r="C31228" s="13">
        <f t="shared" ca="1" si="1272"/>
        <v>1995.441508178304</v>
      </c>
    </row>
    <row r="31229" spans="3:3">
      <c r="C31229" s="13">
        <f t="shared" ca="1" si="1272"/>
        <v>1998.7417541222817</v>
      </c>
    </row>
    <row r="31230" spans="3:3">
      <c r="C31230" s="13">
        <f t="shared" ca="1" si="1272"/>
        <v>1999.9819451129063</v>
      </c>
    </row>
    <row r="31231" spans="3:3">
      <c r="C31231" s="13">
        <f t="shared" ca="1" si="1272"/>
        <v>1989.0170304873639</v>
      </c>
    </row>
    <row r="31232" spans="3:3">
      <c r="C31232" s="13">
        <f t="shared" ca="1" si="1272"/>
        <v>1982.2113853947594</v>
      </c>
    </row>
    <row r="31233" spans="3:3">
      <c r="C31233" s="13">
        <f t="shared" ca="1" si="1272"/>
        <v>2007.5432153184529</v>
      </c>
    </row>
    <row r="31234" spans="3:3">
      <c r="C31234" s="13">
        <f t="shared" ca="1" si="1272"/>
        <v>1998.5819515438002</v>
      </c>
    </row>
    <row r="31235" spans="3:3">
      <c r="C31235" s="13">
        <f t="shared" ca="1" si="1272"/>
        <v>2011.4721682119302</v>
      </c>
    </row>
    <row r="31236" spans="3:3">
      <c r="C31236" s="13">
        <f t="shared" ca="1" si="1272"/>
        <v>2002.3572779375666</v>
      </c>
    </row>
    <row r="31237" spans="3:3">
      <c r="C31237" s="13">
        <f t="shared" ca="1" si="1272"/>
        <v>2004.1276739848336</v>
      </c>
    </row>
    <row r="31238" spans="3:3">
      <c r="C31238" s="13">
        <f t="shared" ca="1" si="1272"/>
        <v>1993.1190462832774</v>
      </c>
    </row>
    <row r="31239" spans="3:3">
      <c r="C31239" s="13">
        <f t="shared" ca="1" si="1272"/>
        <v>1989.9119649944064</v>
      </c>
    </row>
    <row r="31240" spans="3:3">
      <c r="C31240" s="13">
        <f t="shared" ca="1" si="1272"/>
        <v>1990.3755293002882</v>
      </c>
    </row>
    <row r="31241" spans="3:3">
      <c r="C31241" s="13">
        <f t="shared" ca="1" si="1272"/>
        <v>2008.8339768196358</v>
      </c>
    </row>
    <row r="31242" spans="3:3">
      <c r="C31242" s="13">
        <f t="shared" ca="1" si="1272"/>
        <v>1987.3506421420225</v>
      </c>
    </row>
    <row r="31243" spans="3:3">
      <c r="C31243" s="13">
        <f t="shared" ca="1" si="1272"/>
        <v>2014.1488805004199</v>
      </c>
    </row>
    <row r="31244" spans="3:3">
      <c r="C31244" s="13">
        <f t="shared" ca="1" si="1272"/>
        <v>2003.7333284980402</v>
      </c>
    </row>
    <row r="31245" spans="3:3">
      <c r="C31245" s="13">
        <f t="shared" ca="1" si="1272"/>
        <v>1999.8984695700447</v>
      </c>
    </row>
    <row r="31246" spans="3:3">
      <c r="C31246" s="13">
        <f t="shared" ca="1" si="1272"/>
        <v>1987.3820863453909</v>
      </c>
    </row>
    <row r="31247" spans="3:3">
      <c r="C31247" s="13">
        <f t="shared" ca="1" si="1272"/>
        <v>2012.1809172640228</v>
      </c>
    </row>
    <row r="31248" spans="3:3">
      <c r="C31248" s="13">
        <f t="shared" ca="1" si="1272"/>
        <v>2005.7479335978044</v>
      </c>
    </row>
    <row r="31249" spans="3:3">
      <c r="C31249" s="13">
        <f t="shared" ca="1" si="1272"/>
        <v>2012.2755018972973</v>
      </c>
    </row>
    <row r="31250" spans="3:3">
      <c r="C31250" s="13">
        <f t="shared" ca="1" si="1272"/>
        <v>2006.2248373243547</v>
      </c>
    </row>
    <row r="31251" spans="3:3">
      <c r="C31251" s="13">
        <f t="shared" ca="1" si="1272"/>
        <v>1995.4854231279935</v>
      </c>
    </row>
    <row r="31252" spans="3:3">
      <c r="C31252" s="13">
        <f t="shared" ca="1" si="1272"/>
        <v>2005.7842830560407</v>
      </c>
    </row>
    <row r="31253" spans="3:3">
      <c r="C31253" s="13">
        <f t="shared" ca="1" si="1272"/>
        <v>1997.5813297402826</v>
      </c>
    </row>
    <row r="31254" spans="3:3">
      <c r="C31254" s="13">
        <f t="shared" ca="1" si="1272"/>
        <v>2018.8994626833144</v>
      </c>
    </row>
    <row r="31255" spans="3:3">
      <c r="C31255" s="13">
        <f t="shared" ca="1" si="1272"/>
        <v>1987.9912672430885</v>
      </c>
    </row>
    <row r="31256" spans="3:3">
      <c r="C31256" s="13">
        <f t="shared" ref="C31256:C31319" ca="1" si="1273">NORMINV(RAND(),$D$3,$G$3)</f>
        <v>2001.3429415064884</v>
      </c>
    </row>
    <row r="31257" spans="3:3">
      <c r="C31257" s="13">
        <f t="shared" ca="1" si="1273"/>
        <v>2009.576102002145</v>
      </c>
    </row>
    <row r="31258" spans="3:3">
      <c r="C31258" s="13">
        <f t="shared" ca="1" si="1273"/>
        <v>1984.1553618229937</v>
      </c>
    </row>
    <row r="31259" spans="3:3">
      <c r="C31259" s="13">
        <f t="shared" ca="1" si="1273"/>
        <v>1998.8166861802094</v>
      </c>
    </row>
    <row r="31260" spans="3:3">
      <c r="C31260" s="13">
        <f t="shared" ca="1" si="1273"/>
        <v>2004.4560414216371</v>
      </c>
    </row>
    <row r="31261" spans="3:3">
      <c r="C31261" s="13">
        <f t="shared" ca="1" si="1273"/>
        <v>2020.5633479285536</v>
      </c>
    </row>
    <row r="31262" spans="3:3">
      <c r="C31262" s="13">
        <f t="shared" ca="1" si="1273"/>
        <v>2007.4804547371509</v>
      </c>
    </row>
    <row r="31263" spans="3:3">
      <c r="C31263" s="13">
        <f t="shared" ca="1" si="1273"/>
        <v>2013.7197403379967</v>
      </c>
    </row>
    <row r="31264" spans="3:3">
      <c r="C31264" s="13">
        <f t="shared" ca="1" si="1273"/>
        <v>2000.5743561635427</v>
      </c>
    </row>
    <row r="31265" spans="3:3">
      <c r="C31265" s="13">
        <f t="shared" ca="1" si="1273"/>
        <v>1998.5156942156905</v>
      </c>
    </row>
    <row r="31266" spans="3:3">
      <c r="C31266" s="13">
        <f t="shared" ca="1" si="1273"/>
        <v>1975.048133604304</v>
      </c>
    </row>
    <row r="31267" spans="3:3">
      <c r="C31267" s="13">
        <f t="shared" ca="1" si="1273"/>
        <v>1998.846493034589</v>
      </c>
    </row>
    <row r="31268" spans="3:3">
      <c r="C31268" s="13">
        <f t="shared" ca="1" si="1273"/>
        <v>1997.3094615255768</v>
      </c>
    </row>
    <row r="31269" spans="3:3">
      <c r="C31269" s="13">
        <f t="shared" ca="1" si="1273"/>
        <v>1993.0698767424526</v>
      </c>
    </row>
    <row r="31270" spans="3:3">
      <c r="C31270" s="13">
        <f t="shared" ca="1" si="1273"/>
        <v>1985.7820808286629</v>
      </c>
    </row>
    <row r="31271" spans="3:3">
      <c r="C31271" s="13">
        <f t="shared" ca="1" si="1273"/>
        <v>2007.6555120553141</v>
      </c>
    </row>
    <row r="31272" spans="3:3">
      <c r="C31272" s="13">
        <f t="shared" ca="1" si="1273"/>
        <v>1991.2977814754233</v>
      </c>
    </row>
    <row r="31273" spans="3:3">
      <c r="C31273" s="13">
        <f t="shared" ca="1" si="1273"/>
        <v>2009.5213587117437</v>
      </c>
    </row>
    <row r="31274" spans="3:3">
      <c r="C31274" s="13">
        <f t="shared" ca="1" si="1273"/>
        <v>1994.4609238944786</v>
      </c>
    </row>
    <row r="31275" spans="3:3">
      <c r="C31275" s="13">
        <f t="shared" ca="1" si="1273"/>
        <v>1985.9295846117025</v>
      </c>
    </row>
    <row r="31276" spans="3:3">
      <c r="C31276" s="13">
        <f t="shared" ca="1" si="1273"/>
        <v>2013.7611347929296</v>
      </c>
    </row>
    <row r="31277" spans="3:3">
      <c r="C31277" s="13">
        <f t="shared" ca="1" si="1273"/>
        <v>2004.599234913582</v>
      </c>
    </row>
    <row r="31278" spans="3:3">
      <c r="C31278" s="13">
        <f t="shared" ca="1" si="1273"/>
        <v>2011.3213209798796</v>
      </c>
    </row>
    <row r="31279" spans="3:3">
      <c r="C31279" s="13">
        <f t="shared" ca="1" si="1273"/>
        <v>2008.1031630785048</v>
      </c>
    </row>
    <row r="31280" spans="3:3">
      <c r="C31280" s="13">
        <f t="shared" ca="1" si="1273"/>
        <v>2001.8755499609547</v>
      </c>
    </row>
    <row r="31281" spans="3:3">
      <c r="C31281" s="13">
        <f t="shared" ca="1" si="1273"/>
        <v>2007.9408036091486</v>
      </c>
    </row>
    <row r="31282" spans="3:3">
      <c r="C31282" s="13">
        <f t="shared" ca="1" si="1273"/>
        <v>2010.1966181194573</v>
      </c>
    </row>
    <row r="31283" spans="3:3">
      <c r="C31283" s="13">
        <f t="shared" ca="1" si="1273"/>
        <v>2013.7959813833079</v>
      </c>
    </row>
    <row r="31284" spans="3:3">
      <c r="C31284" s="13">
        <f t="shared" ca="1" si="1273"/>
        <v>2000.2623147837207</v>
      </c>
    </row>
    <row r="31285" spans="3:3">
      <c r="C31285" s="13">
        <f t="shared" ca="1" si="1273"/>
        <v>1981.620509212971</v>
      </c>
    </row>
    <row r="31286" spans="3:3">
      <c r="C31286" s="13">
        <f t="shared" ca="1" si="1273"/>
        <v>2003.5603468911813</v>
      </c>
    </row>
    <row r="31287" spans="3:3">
      <c r="C31287" s="13">
        <f t="shared" ca="1" si="1273"/>
        <v>2008.7592727725473</v>
      </c>
    </row>
    <row r="31288" spans="3:3">
      <c r="C31288" s="13">
        <f t="shared" ca="1" si="1273"/>
        <v>1986.1114946097023</v>
      </c>
    </row>
    <row r="31289" spans="3:3">
      <c r="C31289" s="13">
        <f t="shared" ca="1" si="1273"/>
        <v>2005.9001944555439</v>
      </c>
    </row>
    <row r="31290" spans="3:3">
      <c r="C31290" s="13">
        <f t="shared" ca="1" si="1273"/>
        <v>2006.7719967879416</v>
      </c>
    </row>
    <row r="31291" spans="3:3">
      <c r="C31291" s="13">
        <f t="shared" ca="1" si="1273"/>
        <v>2010.3315523408689</v>
      </c>
    </row>
    <row r="31292" spans="3:3">
      <c r="C31292" s="13">
        <f t="shared" ca="1" si="1273"/>
        <v>2003.0573548145996</v>
      </c>
    </row>
    <row r="31293" spans="3:3">
      <c r="C31293" s="13">
        <f t="shared" ca="1" si="1273"/>
        <v>2005.5902947781585</v>
      </c>
    </row>
    <row r="31294" spans="3:3">
      <c r="C31294" s="13">
        <f t="shared" ca="1" si="1273"/>
        <v>2002.9673521979107</v>
      </c>
    </row>
    <row r="31295" spans="3:3">
      <c r="C31295" s="13">
        <f t="shared" ca="1" si="1273"/>
        <v>2004.7331605296583</v>
      </c>
    </row>
    <row r="31296" spans="3:3">
      <c r="C31296" s="13">
        <f t="shared" ca="1" si="1273"/>
        <v>1985.303510369132</v>
      </c>
    </row>
    <row r="31297" spans="3:3">
      <c r="C31297" s="13">
        <f t="shared" ca="1" si="1273"/>
        <v>1992.7682819929137</v>
      </c>
    </row>
    <row r="31298" spans="3:3">
      <c r="C31298" s="13">
        <f t="shared" ca="1" si="1273"/>
        <v>1987.2390910212478</v>
      </c>
    </row>
    <row r="31299" spans="3:3">
      <c r="C31299" s="13">
        <f t="shared" ca="1" si="1273"/>
        <v>1994.368383324025</v>
      </c>
    </row>
    <row r="31300" spans="3:3">
      <c r="C31300" s="13">
        <f t="shared" ca="1" si="1273"/>
        <v>2006.1194622452749</v>
      </c>
    </row>
    <row r="31301" spans="3:3">
      <c r="C31301" s="13">
        <f t="shared" ca="1" si="1273"/>
        <v>2000.5391849882844</v>
      </c>
    </row>
    <row r="31302" spans="3:3">
      <c r="C31302" s="13">
        <f t="shared" ca="1" si="1273"/>
        <v>1994.0775399695181</v>
      </c>
    </row>
    <row r="31303" spans="3:3">
      <c r="C31303" s="13">
        <f t="shared" ca="1" si="1273"/>
        <v>2002.2186098311904</v>
      </c>
    </row>
    <row r="31304" spans="3:3">
      <c r="C31304" s="13">
        <f t="shared" ca="1" si="1273"/>
        <v>2003.407494455292</v>
      </c>
    </row>
    <row r="31305" spans="3:3">
      <c r="C31305" s="13">
        <f t="shared" ca="1" si="1273"/>
        <v>2012.522947573435</v>
      </c>
    </row>
    <row r="31306" spans="3:3">
      <c r="C31306" s="13">
        <f t="shared" ca="1" si="1273"/>
        <v>1999.6342172999769</v>
      </c>
    </row>
    <row r="31307" spans="3:3">
      <c r="C31307" s="13">
        <f t="shared" ca="1" si="1273"/>
        <v>1978.869134496653</v>
      </c>
    </row>
    <row r="31308" spans="3:3">
      <c r="C31308" s="13">
        <f t="shared" ca="1" si="1273"/>
        <v>1994.8549339294177</v>
      </c>
    </row>
    <row r="31309" spans="3:3">
      <c r="C31309" s="13">
        <f t="shared" ca="1" si="1273"/>
        <v>2019.6529025244174</v>
      </c>
    </row>
    <row r="31310" spans="3:3">
      <c r="C31310" s="13">
        <f t="shared" ca="1" si="1273"/>
        <v>2000.9957952827788</v>
      </c>
    </row>
    <row r="31311" spans="3:3">
      <c r="C31311" s="13">
        <f t="shared" ca="1" si="1273"/>
        <v>2007.9802448158639</v>
      </c>
    </row>
    <row r="31312" spans="3:3">
      <c r="C31312" s="13">
        <f t="shared" ca="1" si="1273"/>
        <v>2007.3618882720898</v>
      </c>
    </row>
    <row r="31313" spans="3:3">
      <c r="C31313" s="13">
        <f t="shared" ca="1" si="1273"/>
        <v>1990.505978905343</v>
      </c>
    </row>
    <row r="31314" spans="3:3">
      <c r="C31314" s="13">
        <f t="shared" ca="1" si="1273"/>
        <v>1988.3145687380991</v>
      </c>
    </row>
    <row r="31315" spans="3:3">
      <c r="C31315" s="13">
        <f t="shared" ca="1" si="1273"/>
        <v>2014.3668353544722</v>
      </c>
    </row>
    <row r="31316" spans="3:3">
      <c r="C31316" s="13">
        <f t="shared" ca="1" si="1273"/>
        <v>2021.9583607224345</v>
      </c>
    </row>
    <row r="31317" spans="3:3">
      <c r="C31317" s="13">
        <f t="shared" ca="1" si="1273"/>
        <v>2006.8937271026873</v>
      </c>
    </row>
    <row r="31318" spans="3:3">
      <c r="C31318" s="13">
        <f t="shared" ca="1" si="1273"/>
        <v>1988.6940159500116</v>
      </c>
    </row>
    <row r="31319" spans="3:3">
      <c r="C31319" s="13">
        <f t="shared" ca="1" si="1273"/>
        <v>1996.6329880069918</v>
      </c>
    </row>
    <row r="31320" spans="3:3">
      <c r="C31320" s="13">
        <f t="shared" ref="C31320:C31383" ca="1" si="1274">NORMINV(RAND(),$D$3,$G$3)</f>
        <v>1990.760031409068</v>
      </c>
    </row>
    <row r="31321" spans="3:3">
      <c r="C31321" s="13">
        <f t="shared" ca="1" si="1274"/>
        <v>1981.1561272952913</v>
      </c>
    </row>
    <row r="31322" spans="3:3">
      <c r="C31322" s="13">
        <f t="shared" ca="1" si="1274"/>
        <v>1984.5792067678497</v>
      </c>
    </row>
    <row r="31323" spans="3:3">
      <c r="C31323" s="13">
        <f t="shared" ca="1" si="1274"/>
        <v>2010.3190031695963</v>
      </c>
    </row>
    <row r="31324" spans="3:3">
      <c r="C31324" s="13">
        <f t="shared" ca="1" si="1274"/>
        <v>1987.0546502305524</v>
      </c>
    </row>
    <row r="31325" spans="3:3">
      <c r="C31325" s="13">
        <f t="shared" ca="1" si="1274"/>
        <v>2003.8342257102956</v>
      </c>
    </row>
    <row r="31326" spans="3:3">
      <c r="C31326" s="13">
        <f t="shared" ca="1" si="1274"/>
        <v>1992.0934849506489</v>
      </c>
    </row>
    <row r="31327" spans="3:3">
      <c r="C31327" s="13">
        <f t="shared" ca="1" si="1274"/>
        <v>1979.3785268045294</v>
      </c>
    </row>
    <row r="31328" spans="3:3">
      <c r="C31328" s="13">
        <f t="shared" ca="1" si="1274"/>
        <v>1977.7693025541512</v>
      </c>
    </row>
    <row r="31329" spans="3:3">
      <c r="C31329" s="13">
        <f t="shared" ca="1" si="1274"/>
        <v>2003.229636665325</v>
      </c>
    </row>
    <row r="31330" spans="3:3">
      <c r="C31330" s="13">
        <f t="shared" ca="1" si="1274"/>
        <v>2006.3937938213335</v>
      </c>
    </row>
    <row r="31331" spans="3:3">
      <c r="C31331" s="13">
        <f t="shared" ca="1" si="1274"/>
        <v>2015.2095011112333</v>
      </c>
    </row>
    <row r="31332" spans="3:3">
      <c r="C31332" s="13">
        <f t="shared" ca="1" si="1274"/>
        <v>2008.3717259665796</v>
      </c>
    </row>
    <row r="31333" spans="3:3">
      <c r="C31333" s="13">
        <f t="shared" ca="1" si="1274"/>
        <v>2006.8346130526461</v>
      </c>
    </row>
    <row r="31334" spans="3:3">
      <c r="C31334" s="13">
        <f t="shared" ca="1" si="1274"/>
        <v>1987.1405085349536</v>
      </c>
    </row>
    <row r="31335" spans="3:3">
      <c r="C31335" s="13">
        <f t="shared" ca="1" si="1274"/>
        <v>2013.0861385179396</v>
      </c>
    </row>
    <row r="31336" spans="3:3">
      <c r="C31336" s="13">
        <f t="shared" ca="1" si="1274"/>
        <v>2013.4662574431193</v>
      </c>
    </row>
    <row r="31337" spans="3:3">
      <c r="C31337" s="13">
        <f t="shared" ca="1" si="1274"/>
        <v>2005.8398210389994</v>
      </c>
    </row>
    <row r="31338" spans="3:3">
      <c r="C31338" s="13">
        <f t="shared" ca="1" si="1274"/>
        <v>2007.6103391710758</v>
      </c>
    </row>
    <row r="31339" spans="3:3">
      <c r="C31339" s="13">
        <f t="shared" ca="1" si="1274"/>
        <v>1999.3249036370064</v>
      </c>
    </row>
    <row r="31340" spans="3:3">
      <c r="C31340" s="13">
        <f t="shared" ca="1" si="1274"/>
        <v>2003.2900045052618</v>
      </c>
    </row>
    <row r="31341" spans="3:3">
      <c r="C31341" s="13">
        <f t="shared" ca="1" si="1274"/>
        <v>1980.2294142268966</v>
      </c>
    </row>
    <row r="31342" spans="3:3">
      <c r="C31342" s="13">
        <f t="shared" ca="1" si="1274"/>
        <v>2006.893023535976</v>
      </c>
    </row>
    <row r="31343" spans="3:3">
      <c r="C31343" s="13">
        <f t="shared" ca="1" si="1274"/>
        <v>2001.6342067662672</v>
      </c>
    </row>
    <row r="31344" spans="3:3">
      <c r="C31344" s="13">
        <f t="shared" ca="1" si="1274"/>
        <v>2005.9759379361051</v>
      </c>
    </row>
    <row r="31345" spans="3:3">
      <c r="C31345" s="13">
        <f t="shared" ca="1" si="1274"/>
        <v>1996.2773345675075</v>
      </c>
    </row>
    <row r="31346" spans="3:3">
      <c r="C31346" s="13">
        <f t="shared" ca="1" si="1274"/>
        <v>2005.5253392545997</v>
      </c>
    </row>
    <row r="31347" spans="3:3">
      <c r="C31347" s="13">
        <f t="shared" ca="1" si="1274"/>
        <v>1991.817658090748</v>
      </c>
    </row>
    <row r="31348" spans="3:3">
      <c r="C31348" s="13">
        <f t="shared" ca="1" si="1274"/>
        <v>1999.205376055432</v>
      </c>
    </row>
    <row r="31349" spans="3:3">
      <c r="C31349" s="13">
        <f t="shared" ca="1" si="1274"/>
        <v>1986.8209722978795</v>
      </c>
    </row>
    <row r="31350" spans="3:3">
      <c r="C31350" s="13">
        <f t="shared" ca="1" si="1274"/>
        <v>1986.8981009222164</v>
      </c>
    </row>
    <row r="31351" spans="3:3">
      <c r="C31351" s="13">
        <f t="shared" ca="1" si="1274"/>
        <v>2019.4423614714706</v>
      </c>
    </row>
    <row r="31352" spans="3:3">
      <c r="C31352" s="13">
        <f t="shared" ca="1" si="1274"/>
        <v>2004.8247994117592</v>
      </c>
    </row>
    <row r="31353" spans="3:3">
      <c r="C31353" s="13">
        <f t="shared" ca="1" si="1274"/>
        <v>2005.477962710459</v>
      </c>
    </row>
    <row r="31354" spans="3:3">
      <c r="C31354" s="13">
        <f t="shared" ca="1" si="1274"/>
        <v>2008.3724274612182</v>
      </c>
    </row>
    <row r="31355" spans="3:3">
      <c r="C31355" s="13">
        <f t="shared" ca="1" si="1274"/>
        <v>1975.6748796010513</v>
      </c>
    </row>
    <row r="31356" spans="3:3">
      <c r="C31356" s="13">
        <f t="shared" ca="1" si="1274"/>
        <v>1983.8656698785894</v>
      </c>
    </row>
    <row r="31357" spans="3:3">
      <c r="C31357" s="13">
        <f t="shared" ca="1" si="1274"/>
        <v>2006.6122999939264</v>
      </c>
    </row>
    <row r="31358" spans="3:3">
      <c r="C31358" s="13">
        <f t="shared" ca="1" si="1274"/>
        <v>2000.1186582506464</v>
      </c>
    </row>
    <row r="31359" spans="3:3">
      <c r="C31359" s="13">
        <f t="shared" ca="1" si="1274"/>
        <v>2001.3638985156119</v>
      </c>
    </row>
    <row r="31360" spans="3:3">
      <c r="C31360" s="13">
        <f t="shared" ca="1" si="1274"/>
        <v>2015.1761605480826</v>
      </c>
    </row>
    <row r="31361" spans="3:3">
      <c r="C31361" s="13">
        <f t="shared" ca="1" si="1274"/>
        <v>2001.2201400886231</v>
      </c>
    </row>
    <row r="31362" spans="3:3">
      <c r="C31362" s="13">
        <f t="shared" ca="1" si="1274"/>
        <v>1994.5417847971116</v>
      </c>
    </row>
    <row r="31363" spans="3:3">
      <c r="C31363" s="13">
        <f t="shared" ca="1" si="1274"/>
        <v>1997.3064785358788</v>
      </c>
    </row>
    <row r="31364" spans="3:3">
      <c r="C31364" s="13">
        <f t="shared" ca="1" si="1274"/>
        <v>1994.5589357432225</v>
      </c>
    </row>
    <row r="31365" spans="3:3">
      <c r="C31365" s="13">
        <f t="shared" ca="1" si="1274"/>
        <v>1993.8548362266331</v>
      </c>
    </row>
    <row r="31366" spans="3:3">
      <c r="C31366" s="13">
        <f t="shared" ca="1" si="1274"/>
        <v>2010.7717451471106</v>
      </c>
    </row>
    <row r="31367" spans="3:3">
      <c r="C31367" s="13">
        <f t="shared" ca="1" si="1274"/>
        <v>2018.2290854572354</v>
      </c>
    </row>
    <row r="31368" spans="3:3">
      <c r="C31368" s="13">
        <f t="shared" ca="1" si="1274"/>
        <v>2003.7930325165785</v>
      </c>
    </row>
    <row r="31369" spans="3:3">
      <c r="C31369" s="13">
        <f t="shared" ca="1" si="1274"/>
        <v>1990.3299949160189</v>
      </c>
    </row>
    <row r="31370" spans="3:3">
      <c r="C31370" s="13">
        <f t="shared" ca="1" si="1274"/>
        <v>2007.2792245870555</v>
      </c>
    </row>
    <row r="31371" spans="3:3">
      <c r="C31371" s="13">
        <f t="shared" ca="1" si="1274"/>
        <v>1996.228170631181</v>
      </c>
    </row>
    <row r="31372" spans="3:3">
      <c r="C31372" s="13">
        <f t="shared" ca="1" si="1274"/>
        <v>1989.3707769705784</v>
      </c>
    </row>
    <row r="31373" spans="3:3">
      <c r="C31373" s="13">
        <f t="shared" ca="1" si="1274"/>
        <v>1985.3304565555177</v>
      </c>
    </row>
    <row r="31374" spans="3:3">
      <c r="C31374" s="13">
        <f t="shared" ca="1" si="1274"/>
        <v>2021.3972975067456</v>
      </c>
    </row>
    <row r="31375" spans="3:3">
      <c r="C31375" s="13">
        <f t="shared" ca="1" si="1274"/>
        <v>1975.5076541057801</v>
      </c>
    </row>
    <row r="31376" spans="3:3">
      <c r="C31376" s="13">
        <f t="shared" ca="1" si="1274"/>
        <v>2013.864904068191</v>
      </c>
    </row>
    <row r="31377" spans="3:3">
      <c r="C31377" s="13">
        <f t="shared" ca="1" si="1274"/>
        <v>2002.9047356511524</v>
      </c>
    </row>
    <row r="31378" spans="3:3">
      <c r="C31378" s="13">
        <f t="shared" ca="1" si="1274"/>
        <v>2021.3351887353292</v>
      </c>
    </row>
    <row r="31379" spans="3:3">
      <c r="C31379" s="13">
        <f t="shared" ca="1" si="1274"/>
        <v>2002.2918125443105</v>
      </c>
    </row>
    <row r="31380" spans="3:3">
      <c r="C31380" s="13">
        <f t="shared" ca="1" si="1274"/>
        <v>2007.1110670957457</v>
      </c>
    </row>
    <row r="31381" spans="3:3">
      <c r="C31381" s="13">
        <f t="shared" ca="1" si="1274"/>
        <v>2003.1305283059164</v>
      </c>
    </row>
    <row r="31382" spans="3:3">
      <c r="C31382" s="13">
        <f t="shared" ca="1" si="1274"/>
        <v>1985.9999105217939</v>
      </c>
    </row>
    <row r="31383" spans="3:3">
      <c r="C31383" s="13">
        <f t="shared" ca="1" si="1274"/>
        <v>2000.6744120189992</v>
      </c>
    </row>
    <row r="31384" spans="3:3">
      <c r="C31384" s="13">
        <f t="shared" ref="C31384:C31447" ca="1" si="1275">NORMINV(RAND(),$D$3,$G$3)</f>
        <v>2001.3382227420968</v>
      </c>
    </row>
    <row r="31385" spans="3:3">
      <c r="C31385" s="13">
        <f t="shared" ca="1" si="1275"/>
        <v>1984.2822778279719</v>
      </c>
    </row>
    <row r="31386" spans="3:3">
      <c r="C31386" s="13">
        <f t="shared" ca="1" si="1275"/>
        <v>1995.3639186285113</v>
      </c>
    </row>
    <row r="31387" spans="3:3">
      <c r="C31387" s="13">
        <f t="shared" ca="1" si="1275"/>
        <v>2002.2701885836775</v>
      </c>
    </row>
    <row r="31388" spans="3:3">
      <c r="C31388" s="13">
        <f t="shared" ca="1" si="1275"/>
        <v>2017.3801731516244</v>
      </c>
    </row>
    <row r="31389" spans="3:3">
      <c r="C31389" s="13">
        <f t="shared" ca="1" si="1275"/>
        <v>2002.9229830191248</v>
      </c>
    </row>
    <row r="31390" spans="3:3">
      <c r="C31390" s="13">
        <f t="shared" ca="1" si="1275"/>
        <v>1999.4747558869585</v>
      </c>
    </row>
    <row r="31391" spans="3:3">
      <c r="C31391" s="13">
        <f t="shared" ca="1" si="1275"/>
        <v>2011.1673528390427</v>
      </c>
    </row>
    <row r="31392" spans="3:3">
      <c r="C31392" s="13">
        <f t="shared" ca="1" si="1275"/>
        <v>1984.4731601122589</v>
      </c>
    </row>
    <row r="31393" spans="3:3">
      <c r="C31393" s="13">
        <f t="shared" ca="1" si="1275"/>
        <v>1979.8692067163117</v>
      </c>
    </row>
    <row r="31394" spans="3:3">
      <c r="C31394" s="13">
        <f t="shared" ca="1" si="1275"/>
        <v>1995.1633500267424</v>
      </c>
    </row>
    <row r="31395" spans="3:3">
      <c r="C31395" s="13">
        <f t="shared" ca="1" si="1275"/>
        <v>2012.5484726540578</v>
      </c>
    </row>
    <row r="31396" spans="3:3">
      <c r="C31396" s="13">
        <f t="shared" ca="1" si="1275"/>
        <v>2000.9932964386057</v>
      </c>
    </row>
    <row r="31397" spans="3:3">
      <c r="C31397" s="13">
        <f t="shared" ca="1" si="1275"/>
        <v>1974.9148688739324</v>
      </c>
    </row>
    <row r="31398" spans="3:3">
      <c r="C31398" s="13">
        <f t="shared" ca="1" si="1275"/>
        <v>1984.2206775226266</v>
      </c>
    </row>
    <row r="31399" spans="3:3">
      <c r="C31399" s="13">
        <f t="shared" ca="1" si="1275"/>
        <v>2006.2856287606878</v>
      </c>
    </row>
    <row r="31400" spans="3:3">
      <c r="C31400" s="13">
        <f t="shared" ca="1" si="1275"/>
        <v>1991.5124935733008</v>
      </c>
    </row>
    <row r="31401" spans="3:3">
      <c r="C31401" s="13">
        <f t="shared" ca="1" si="1275"/>
        <v>1989.7448248864848</v>
      </c>
    </row>
    <row r="31402" spans="3:3">
      <c r="C31402" s="13">
        <f t="shared" ca="1" si="1275"/>
        <v>2009.8973511521021</v>
      </c>
    </row>
    <row r="31403" spans="3:3">
      <c r="C31403" s="13">
        <f t="shared" ca="1" si="1275"/>
        <v>2000.0725431247172</v>
      </c>
    </row>
    <row r="31404" spans="3:3">
      <c r="C31404" s="13">
        <f t="shared" ca="1" si="1275"/>
        <v>2022.7562849061806</v>
      </c>
    </row>
    <row r="31405" spans="3:3">
      <c r="C31405" s="13">
        <f t="shared" ca="1" si="1275"/>
        <v>2006.793494536046</v>
      </c>
    </row>
    <row r="31406" spans="3:3">
      <c r="C31406" s="13">
        <f t="shared" ca="1" si="1275"/>
        <v>2010.1179256104838</v>
      </c>
    </row>
    <row r="31407" spans="3:3">
      <c r="C31407" s="13">
        <f t="shared" ca="1" si="1275"/>
        <v>1982.2654293586024</v>
      </c>
    </row>
    <row r="31408" spans="3:3">
      <c r="C31408" s="13">
        <f t="shared" ca="1" si="1275"/>
        <v>1997.0050301664853</v>
      </c>
    </row>
    <row r="31409" spans="3:3">
      <c r="C31409" s="13">
        <f t="shared" ca="1" si="1275"/>
        <v>1985.4573165037057</v>
      </c>
    </row>
    <row r="31410" spans="3:3">
      <c r="C31410" s="13">
        <f t="shared" ca="1" si="1275"/>
        <v>1985.7396401949363</v>
      </c>
    </row>
    <row r="31411" spans="3:3">
      <c r="C31411" s="13">
        <f t="shared" ca="1" si="1275"/>
        <v>2002.8946257056939</v>
      </c>
    </row>
    <row r="31412" spans="3:3">
      <c r="C31412" s="13">
        <f t="shared" ca="1" si="1275"/>
        <v>1984.7433369226981</v>
      </c>
    </row>
    <row r="31413" spans="3:3">
      <c r="C31413" s="13">
        <f t="shared" ca="1" si="1275"/>
        <v>2009.3206465601679</v>
      </c>
    </row>
    <row r="31414" spans="3:3">
      <c r="C31414" s="13">
        <f t="shared" ca="1" si="1275"/>
        <v>1996.1665842178109</v>
      </c>
    </row>
    <row r="31415" spans="3:3">
      <c r="C31415" s="13">
        <f t="shared" ca="1" si="1275"/>
        <v>1995.5106447431185</v>
      </c>
    </row>
    <row r="31416" spans="3:3">
      <c r="C31416" s="13">
        <f t="shared" ca="1" si="1275"/>
        <v>1985.1770914750216</v>
      </c>
    </row>
    <row r="31417" spans="3:3">
      <c r="C31417" s="13">
        <f t="shared" ca="1" si="1275"/>
        <v>2023.6258203049415</v>
      </c>
    </row>
    <row r="31418" spans="3:3">
      <c r="C31418" s="13">
        <f t="shared" ca="1" si="1275"/>
        <v>2001.744044322493</v>
      </c>
    </row>
    <row r="31419" spans="3:3">
      <c r="C31419" s="13">
        <f t="shared" ca="1" si="1275"/>
        <v>2001.8056676298734</v>
      </c>
    </row>
    <row r="31420" spans="3:3">
      <c r="C31420" s="13">
        <f t="shared" ca="1" si="1275"/>
        <v>2015.1711092103553</v>
      </c>
    </row>
    <row r="31421" spans="3:3">
      <c r="C31421" s="13">
        <f t="shared" ca="1" si="1275"/>
        <v>1992.0197493199023</v>
      </c>
    </row>
    <row r="31422" spans="3:3">
      <c r="C31422" s="13">
        <f t="shared" ca="1" si="1275"/>
        <v>1992.8849935957576</v>
      </c>
    </row>
    <row r="31423" spans="3:3">
      <c r="C31423" s="13">
        <f t="shared" ca="1" si="1275"/>
        <v>1996.365987740578</v>
      </c>
    </row>
    <row r="31424" spans="3:3">
      <c r="C31424" s="13">
        <f t="shared" ca="1" si="1275"/>
        <v>1989.5014814206718</v>
      </c>
    </row>
    <row r="31425" spans="3:3">
      <c r="C31425" s="13">
        <f t="shared" ca="1" si="1275"/>
        <v>1991.2405915669833</v>
      </c>
    </row>
    <row r="31426" spans="3:3">
      <c r="C31426" s="13">
        <f t="shared" ca="1" si="1275"/>
        <v>2000.9173574684658</v>
      </c>
    </row>
    <row r="31427" spans="3:3">
      <c r="C31427" s="13">
        <f t="shared" ca="1" si="1275"/>
        <v>1997.1706164033974</v>
      </c>
    </row>
    <row r="31428" spans="3:3">
      <c r="C31428" s="13">
        <f t="shared" ca="1" si="1275"/>
        <v>1989.4412727890417</v>
      </c>
    </row>
    <row r="31429" spans="3:3">
      <c r="C31429" s="13">
        <f t="shared" ca="1" si="1275"/>
        <v>1985.4514975386517</v>
      </c>
    </row>
    <row r="31430" spans="3:3">
      <c r="C31430" s="13">
        <f t="shared" ca="1" si="1275"/>
        <v>2005.7711780628372</v>
      </c>
    </row>
    <row r="31431" spans="3:3">
      <c r="C31431" s="13">
        <f t="shared" ca="1" si="1275"/>
        <v>1983.6661765616475</v>
      </c>
    </row>
    <row r="31432" spans="3:3">
      <c r="C31432" s="13">
        <f t="shared" ca="1" si="1275"/>
        <v>2012.5055420159385</v>
      </c>
    </row>
    <row r="31433" spans="3:3">
      <c r="C31433" s="13">
        <f t="shared" ca="1" si="1275"/>
        <v>2007.3198099998788</v>
      </c>
    </row>
    <row r="31434" spans="3:3">
      <c r="C31434" s="13">
        <f t="shared" ca="1" si="1275"/>
        <v>2001.3888429560977</v>
      </c>
    </row>
    <row r="31435" spans="3:3">
      <c r="C31435" s="13">
        <f t="shared" ca="1" si="1275"/>
        <v>2025.4197999578932</v>
      </c>
    </row>
    <row r="31436" spans="3:3">
      <c r="C31436" s="13">
        <f t="shared" ca="1" si="1275"/>
        <v>1986.118833973517</v>
      </c>
    </row>
    <row r="31437" spans="3:3">
      <c r="C31437" s="13">
        <f t="shared" ca="1" si="1275"/>
        <v>2001.8499888180568</v>
      </c>
    </row>
    <row r="31438" spans="3:3">
      <c r="C31438" s="13">
        <f t="shared" ca="1" si="1275"/>
        <v>2007.6550130508933</v>
      </c>
    </row>
    <row r="31439" spans="3:3">
      <c r="C31439" s="13">
        <f t="shared" ca="1" si="1275"/>
        <v>1984.6466892529277</v>
      </c>
    </row>
    <row r="31440" spans="3:3">
      <c r="C31440" s="13">
        <f t="shared" ca="1" si="1275"/>
        <v>1976.3141731425726</v>
      </c>
    </row>
    <row r="31441" spans="3:3">
      <c r="C31441" s="13">
        <f t="shared" ca="1" si="1275"/>
        <v>2008.6527317793843</v>
      </c>
    </row>
    <row r="31442" spans="3:3">
      <c r="C31442" s="13">
        <f t="shared" ca="1" si="1275"/>
        <v>1981.7734245584027</v>
      </c>
    </row>
    <row r="31443" spans="3:3">
      <c r="C31443" s="13">
        <f t="shared" ca="1" si="1275"/>
        <v>1993.75945849048</v>
      </c>
    </row>
    <row r="31444" spans="3:3">
      <c r="C31444" s="13">
        <f t="shared" ca="1" si="1275"/>
        <v>2001.0953099162812</v>
      </c>
    </row>
    <row r="31445" spans="3:3">
      <c r="C31445" s="13">
        <f t="shared" ca="1" si="1275"/>
        <v>1991.8440521318371</v>
      </c>
    </row>
    <row r="31446" spans="3:3">
      <c r="C31446" s="13">
        <f t="shared" ca="1" si="1275"/>
        <v>1980.4344658633613</v>
      </c>
    </row>
    <row r="31447" spans="3:3">
      <c r="C31447" s="13">
        <f t="shared" ca="1" si="1275"/>
        <v>1986.8481099257256</v>
      </c>
    </row>
    <row r="31448" spans="3:3">
      <c r="C31448" s="13">
        <f t="shared" ref="C31448:C31511" ca="1" si="1276">NORMINV(RAND(),$D$3,$G$3)</f>
        <v>1995.9094341554246</v>
      </c>
    </row>
    <row r="31449" spans="3:3">
      <c r="C31449" s="13">
        <f t="shared" ca="1" si="1276"/>
        <v>2004.896925235985</v>
      </c>
    </row>
    <row r="31450" spans="3:3">
      <c r="C31450" s="13">
        <f t="shared" ca="1" si="1276"/>
        <v>1996.0229494137027</v>
      </c>
    </row>
    <row r="31451" spans="3:3">
      <c r="C31451" s="13">
        <f t="shared" ca="1" si="1276"/>
        <v>1998.7754052946718</v>
      </c>
    </row>
    <row r="31452" spans="3:3">
      <c r="C31452" s="13">
        <f t="shared" ca="1" si="1276"/>
        <v>2000.7005745794115</v>
      </c>
    </row>
    <row r="31453" spans="3:3">
      <c r="C31453" s="13">
        <f t="shared" ca="1" si="1276"/>
        <v>1985.4368189967925</v>
      </c>
    </row>
    <row r="31454" spans="3:3">
      <c r="C31454" s="13">
        <f t="shared" ca="1" si="1276"/>
        <v>1999.0333054626467</v>
      </c>
    </row>
    <row r="31455" spans="3:3">
      <c r="C31455" s="13">
        <f t="shared" ca="1" si="1276"/>
        <v>1999.8333290494493</v>
      </c>
    </row>
    <row r="31456" spans="3:3">
      <c r="C31456" s="13">
        <f t="shared" ca="1" si="1276"/>
        <v>2000.2852077061236</v>
      </c>
    </row>
    <row r="31457" spans="3:3">
      <c r="C31457" s="13">
        <f t="shared" ca="1" si="1276"/>
        <v>2024.9870557774946</v>
      </c>
    </row>
    <row r="31458" spans="3:3">
      <c r="C31458" s="13">
        <f t="shared" ca="1" si="1276"/>
        <v>1988.0546430810321</v>
      </c>
    </row>
    <row r="31459" spans="3:3">
      <c r="C31459" s="13">
        <f t="shared" ca="1" si="1276"/>
        <v>1996.2252404578528</v>
      </c>
    </row>
    <row r="31460" spans="3:3">
      <c r="C31460" s="13">
        <f t="shared" ca="1" si="1276"/>
        <v>1971.7939976786815</v>
      </c>
    </row>
    <row r="31461" spans="3:3">
      <c r="C31461" s="13">
        <f t="shared" ca="1" si="1276"/>
        <v>1978.1650250011253</v>
      </c>
    </row>
    <row r="31462" spans="3:3">
      <c r="C31462" s="13">
        <f t="shared" ca="1" si="1276"/>
        <v>1991.6247541165224</v>
      </c>
    </row>
    <row r="31463" spans="3:3">
      <c r="C31463" s="13">
        <f t="shared" ca="1" si="1276"/>
        <v>1998.6294894449877</v>
      </c>
    </row>
    <row r="31464" spans="3:3">
      <c r="C31464" s="13">
        <f t="shared" ca="1" si="1276"/>
        <v>1996.5062626948413</v>
      </c>
    </row>
    <row r="31465" spans="3:3">
      <c r="C31465" s="13">
        <f t="shared" ca="1" si="1276"/>
        <v>2000.6759690255037</v>
      </c>
    </row>
    <row r="31466" spans="3:3">
      <c r="C31466" s="13">
        <f t="shared" ca="1" si="1276"/>
        <v>2022.9009993229231</v>
      </c>
    </row>
    <row r="31467" spans="3:3">
      <c r="C31467" s="13">
        <f t="shared" ca="1" si="1276"/>
        <v>2008.3106872263734</v>
      </c>
    </row>
    <row r="31468" spans="3:3">
      <c r="C31468" s="13">
        <f t="shared" ca="1" si="1276"/>
        <v>2012.3276806170393</v>
      </c>
    </row>
    <row r="31469" spans="3:3">
      <c r="C31469" s="13">
        <f t="shared" ca="1" si="1276"/>
        <v>2009.5344379775083</v>
      </c>
    </row>
    <row r="31470" spans="3:3">
      <c r="C31470" s="13">
        <f t="shared" ca="1" si="1276"/>
        <v>1987.0650923282913</v>
      </c>
    </row>
    <row r="31471" spans="3:3">
      <c r="C31471" s="13">
        <f t="shared" ca="1" si="1276"/>
        <v>2011.0129262565729</v>
      </c>
    </row>
    <row r="31472" spans="3:3">
      <c r="C31472" s="13">
        <f t="shared" ca="1" si="1276"/>
        <v>2010.005550326199</v>
      </c>
    </row>
    <row r="31473" spans="3:3">
      <c r="C31473" s="13">
        <f t="shared" ca="1" si="1276"/>
        <v>1984.5632085287443</v>
      </c>
    </row>
    <row r="31474" spans="3:3">
      <c r="C31474" s="13">
        <f t="shared" ca="1" si="1276"/>
        <v>2014.4587340790663</v>
      </c>
    </row>
    <row r="31475" spans="3:3">
      <c r="C31475" s="13">
        <f t="shared" ca="1" si="1276"/>
        <v>1996.3960735746757</v>
      </c>
    </row>
    <row r="31476" spans="3:3">
      <c r="C31476" s="13">
        <f t="shared" ca="1" si="1276"/>
        <v>1998.018405072404</v>
      </c>
    </row>
    <row r="31477" spans="3:3">
      <c r="C31477" s="13">
        <f t="shared" ca="1" si="1276"/>
        <v>2005.9129109264211</v>
      </c>
    </row>
    <row r="31478" spans="3:3">
      <c r="C31478" s="13">
        <f t="shared" ca="1" si="1276"/>
        <v>1996.673682060954</v>
      </c>
    </row>
    <row r="31479" spans="3:3">
      <c r="C31479" s="13">
        <f t="shared" ca="1" si="1276"/>
        <v>2007.8927234380315</v>
      </c>
    </row>
    <row r="31480" spans="3:3">
      <c r="C31480" s="13">
        <f t="shared" ca="1" si="1276"/>
        <v>1974.9488582620584</v>
      </c>
    </row>
    <row r="31481" spans="3:3">
      <c r="C31481" s="13">
        <f t="shared" ca="1" si="1276"/>
        <v>2002.9586128872954</v>
      </c>
    </row>
    <row r="31482" spans="3:3">
      <c r="C31482" s="13">
        <f t="shared" ca="1" si="1276"/>
        <v>2018.975451994892</v>
      </c>
    </row>
    <row r="31483" spans="3:3">
      <c r="C31483" s="13">
        <f t="shared" ca="1" si="1276"/>
        <v>2002.9342689162456</v>
      </c>
    </row>
    <row r="31484" spans="3:3">
      <c r="C31484" s="13">
        <f t="shared" ca="1" si="1276"/>
        <v>2013.3875867318682</v>
      </c>
    </row>
    <row r="31485" spans="3:3">
      <c r="C31485" s="13">
        <f t="shared" ca="1" si="1276"/>
        <v>2001.5802648545316</v>
      </c>
    </row>
    <row r="31486" spans="3:3">
      <c r="C31486" s="13">
        <f t="shared" ca="1" si="1276"/>
        <v>1996.1773520504182</v>
      </c>
    </row>
    <row r="31487" spans="3:3">
      <c r="C31487" s="13">
        <f t="shared" ca="1" si="1276"/>
        <v>1983.5426404001848</v>
      </c>
    </row>
    <row r="31488" spans="3:3">
      <c r="C31488" s="13">
        <f t="shared" ca="1" si="1276"/>
        <v>2014.1139523006161</v>
      </c>
    </row>
    <row r="31489" spans="3:3">
      <c r="C31489" s="13">
        <f t="shared" ca="1" si="1276"/>
        <v>1992.7492104318346</v>
      </c>
    </row>
    <row r="31490" spans="3:3">
      <c r="C31490" s="13">
        <f t="shared" ca="1" si="1276"/>
        <v>1987.9141676062886</v>
      </c>
    </row>
    <row r="31491" spans="3:3">
      <c r="C31491" s="13">
        <f t="shared" ca="1" si="1276"/>
        <v>1995.7024442577526</v>
      </c>
    </row>
    <row r="31492" spans="3:3">
      <c r="C31492" s="13">
        <f t="shared" ca="1" si="1276"/>
        <v>1994.6869529052901</v>
      </c>
    </row>
    <row r="31493" spans="3:3">
      <c r="C31493" s="13">
        <f t="shared" ca="1" si="1276"/>
        <v>1972.9096395428103</v>
      </c>
    </row>
    <row r="31494" spans="3:3">
      <c r="C31494" s="13">
        <f t="shared" ca="1" si="1276"/>
        <v>2002.5176868271012</v>
      </c>
    </row>
    <row r="31495" spans="3:3">
      <c r="C31495" s="13">
        <f t="shared" ca="1" si="1276"/>
        <v>1970.5844524944619</v>
      </c>
    </row>
    <row r="31496" spans="3:3">
      <c r="C31496" s="13">
        <f t="shared" ca="1" si="1276"/>
        <v>2009.7715915115373</v>
      </c>
    </row>
    <row r="31497" spans="3:3">
      <c r="C31497" s="13">
        <f t="shared" ca="1" si="1276"/>
        <v>1996.607386696176</v>
      </c>
    </row>
    <row r="31498" spans="3:3">
      <c r="C31498" s="13">
        <f t="shared" ca="1" si="1276"/>
        <v>1997.1004678278998</v>
      </c>
    </row>
    <row r="31499" spans="3:3">
      <c r="C31499" s="13">
        <f t="shared" ca="1" si="1276"/>
        <v>2016.6502749110057</v>
      </c>
    </row>
    <row r="31500" spans="3:3">
      <c r="C31500" s="13">
        <f t="shared" ca="1" si="1276"/>
        <v>1996.5838493343597</v>
      </c>
    </row>
    <row r="31501" spans="3:3">
      <c r="C31501" s="13">
        <f t="shared" ca="1" si="1276"/>
        <v>1994.9224520909611</v>
      </c>
    </row>
    <row r="31502" spans="3:3">
      <c r="C31502" s="13">
        <f t="shared" ca="1" si="1276"/>
        <v>2011.3053777346877</v>
      </c>
    </row>
    <row r="31503" spans="3:3">
      <c r="C31503" s="13">
        <f t="shared" ca="1" si="1276"/>
        <v>2003.9383241702833</v>
      </c>
    </row>
    <row r="31504" spans="3:3">
      <c r="C31504" s="13">
        <f t="shared" ca="1" si="1276"/>
        <v>1998.0658739422952</v>
      </c>
    </row>
    <row r="31505" spans="3:3">
      <c r="C31505" s="13">
        <f t="shared" ca="1" si="1276"/>
        <v>2022.1582851813246</v>
      </c>
    </row>
    <row r="31506" spans="3:3">
      <c r="C31506" s="13">
        <f t="shared" ca="1" si="1276"/>
        <v>1990.8531743958026</v>
      </c>
    </row>
    <row r="31507" spans="3:3">
      <c r="C31507" s="13">
        <f t="shared" ca="1" si="1276"/>
        <v>2011.1324420110318</v>
      </c>
    </row>
    <row r="31508" spans="3:3">
      <c r="C31508" s="13">
        <f t="shared" ca="1" si="1276"/>
        <v>1985.7129245819185</v>
      </c>
    </row>
    <row r="31509" spans="3:3">
      <c r="C31509" s="13">
        <f t="shared" ca="1" si="1276"/>
        <v>1993.1861110872067</v>
      </c>
    </row>
    <row r="31510" spans="3:3">
      <c r="C31510" s="13">
        <f t="shared" ca="1" si="1276"/>
        <v>2005.7238193489413</v>
      </c>
    </row>
    <row r="31511" spans="3:3">
      <c r="C31511" s="13">
        <f t="shared" ca="1" si="1276"/>
        <v>2022.0443157792574</v>
      </c>
    </row>
    <row r="31512" spans="3:3">
      <c r="C31512" s="13">
        <f t="shared" ref="C31512:C31575" ca="1" si="1277">NORMINV(RAND(),$D$3,$G$3)</f>
        <v>2006.4702881981236</v>
      </c>
    </row>
    <row r="31513" spans="3:3">
      <c r="C31513" s="13">
        <f t="shared" ca="1" si="1277"/>
        <v>2000.7947682023139</v>
      </c>
    </row>
    <row r="31514" spans="3:3">
      <c r="C31514" s="13">
        <f t="shared" ca="1" si="1277"/>
        <v>1989.298816031064</v>
      </c>
    </row>
    <row r="31515" spans="3:3">
      <c r="C31515" s="13">
        <f t="shared" ca="1" si="1277"/>
        <v>1991.3882551935837</v>
      </c>
    </row>
    <row r="31516" spans="3:3">
      <c r="C31516" s="13">
        <f t="shared" ca="1" si="1277"/>
        <v>1989.5373406237354</v>
      </c>
    </row>
    <row r="31517" spans="3:3">
      <c r="C31517" s="13">
        <f t="shared" ca="1" si="1277"/>
        <v>1981.2488140606938</v>
      </c>
    </row>
    <row r="31518" spans="3:3">
      <c r="C31518" s="13">
        <f t="shared" ca="1" si="1277"/>
        <v>2000.6474294368616</v>
      </c>
    </row>
    <row r="31519" spans="3:3">
      <c r="C31519" s="13">
        <f t="shared" ca="1" si="1277"/>
        <v>1989.5664519062318</v>
      </c>
    </row>
    <row r="31520" spans="3:3">
      <c r="C31520" s="13">
        <f t="shared" ca="1" si="1277"/>
        <v>1989.9070545894276</v>
      </c>
    </row>
    <row r="31521" spans="3:3">
      <c r="C31521" s="13">
        <f t="shared" ca="1" si="1277"/>
        <v>1995.2112936496487</v>
      </c>
    </row>
    <row r="31522" spans="3:3">
      <c r="C31522" s="13">
        <f t="shared" ca="1" si="1277"/>
        <v>2006.3804959480096</v>
      </c>
    </row>
    <row r="31523" spans="3:3">
      <c r="C31523" s="13">
        <f t="shared" ca="1" si="1277"/>
        <v>1996.2552718135053</v>
      </c>
    </row>
    <row r="31524" spans="3:3">
      <c r="C31524" s="13">
        <f t="shared" ca="1" si="1277"/>
        <v>1997.1811043967996</v>
      </c>
    </row>
    <row r="31525" spans="3:3">
      <c r="C31525" s="13">
        <f t="shared" ca="1" si="1277"/>
        <v>2013.647895449521</v>
      </c>
    </row>
    <row r="31526" spans="3:3">
      <c r="C31526" s="13">
        <f t="shared" ca="1" si="1277"/>
        <v>2004.5077103179458</v>
      </c>
    </row>
    <row r="31527" spans="3:3">
      <c r="C31527" s="13">
        <f t="shared" ca="1" si="1277"/>
        <v>2013.0166764948283</v>
      </c>
    </row>
    <row r="31528" spans="3:3">
      <c r="C31528" s="13">
        <f t="shared" ca="1" si="1277"/>
        <v>2008.1788957108211</v>
      </c>
    </row>
    <row r="31529" spans="3:3">
      <c r="C31529" s="13">
        <f t="shared" ca="1" si="1277"/>
        <v>1986.785875090457</v>
      </c>
    </row>
    <row r="31530" spans="3:3">
      <c r="C31530" s="13">
        <f t="shared" ca="1" si="1277"/>
        <v>1988.1597773770816</v>
      </c>
    </row>
    <row r="31531" spans="3:3">
      <c r="C31531" s="13">
        <f t="shared" ca="1" si="1277"/>
        <v>1985.5803195786318</v>
      </c>
    </row>
    <row r="31532" spans="3:3">
      <c r="C31532" s="13">
        <f t="shared" ca="1" si="1277"/>
        <v>2014.666033653428</v>
      </c>
    </row>
    <row r="31533" spans="3:3">
      <c r="C31533" s="13">
        <f t="shared" ca="1" si="1277"/>
        <v>2030.6677268558333</v>
      </c>
    </row>
    <row r="31534" spans="3:3">
      <c r="C31534" s="13">
        <f t="shared" ca="1" si="1277"/>
        <v>2013.4722368069943</v>
      </c>
    </row>
    <row r="31535" spans="3:3">
      <c r="C31535" s="13">
        <f t="shared" ca="1" si="1277"/>
        <v>2003.1156241601386</v>
      </c>
    </row>
    <row r="31536" spans="3:3">
      <c r="C31536" s="13">
        <f t="shared" ca="1" si="1277"/>
        <v>2012.8985547345351</v>
      </c>
    </row>
    <row r="31537" spans="3:3">
      <c r="C31537" s="13">
        <f t="shared" ca="1" si="1277"/>
        <v>1978.0339151029398</v>
      </c>
    </row>
    <row r="31538" spans="3:3">
      <c r="C31538" s="13">
        <f t="shared" ca="1" si="1277"/>
        <v>2010.9342635968706</v>
      </c>
    </row>
    <row r="31539" spans="3:3">
      <c r="C31539" s="13">
        <f t="shared" ca="1" si="1277"/>
        <v>1985.4558035290358</v>
      </c>
    </row>
    <row r="31540" spans="3:3">
      <c r="C31540" s="13">
        <f t="shared" ca="1" si="1277"/>
        <v>2007.2047848250054</v>
      </c>
    </row>
    <row r="31541" spans="3:3">
      <c r="C31541" s="13">
        <f t="shared" ca="1" si="1277"/>
        <v>1998.7823458380581</v>
      </c>
    </row>
    <row r="31542" spans="3:3">
      <c r="C31542" s="13">
        <f t="shared" ca="1" si="1277"/>
        <v>2010.6413865913532</v>
      </c>
    </row>
    <row r="31543" spans="3:3">
      <c r="C31543" s="13">
        <f t="shared" ca="1" si="1277"/>
        <v>2001.4727585789765</v>
      </c>
    </row>
    <row r="31544" spans="3:3">
      <c r="C31544" s="13">
        <f t="shared" ca="1" si="1277"/>
        <v>2001.5004887108423</v>
      </c>
    </row>
    <row r="31545" spans="3:3">
      <c r="C31545" s="13">
        <f t="shared" ca="1" si="1277"/>
        <v>2007.1378606768826</v>
      </c>
    </row>
    <row r="31546" spans="3:3">
      <c r="C31546" s="13">
        <f t="shared" ca="1" si="1277"/>
        <v>1991.8160534834319</v>
      </c>
    </row>
    <row r="31547" spans="3:3">
      <c r="C31547" s="13">
        <f t="shared" ca="1" si="1277"/>
        <v>1993.6441078064647</v>
      </c>
    </row>
    <row r="31548" spans="3:3">
      <c r="C31548" s="13">
        <f t="shared" ca="1" si="1277"/>
        <v>2016.0651322899712</v>
      </c>
    </row>
    <row r="31549" spans="3:3">
      <c r="C31549" s="13">
        <f t="shared" ca="1" si="1277"/>
        <v>2001.1331693735808</v>
      </c>
    </row>
    <row r="31550" spans="3:3">
      <c r="C31550" s="13">
        <f t="shared" ca="1" si="1277"/>
        <v>1976.2828465708603</v>
      </c>
    </row>
    <row r="31551" spans="3:3">
      <c r="C31551" s="13">
        <f t="shared" ca="1" si="1277"/>
        <v>1989.9528159259598</v>
      </c>
    </row>
    <row r="31552" spans="3:3">
      <c r="C31552" s="13">
        <f t="shared" ca="1" si="1277"/>
        <v>2013.8912868665677</v>
      </c>
    </row>
    <row r="31553" spans="3:3">
      <c r="C31553" s="13">
        <f t="shared" ca="1" si="1277"/>
        <v>2020.6165235601868</v>
      </c>
    </row>
    <row r="31554" spans="3:3">
      <c r="C31554" s="13">
        <f t="shared" ca="1" si="1277"/>
        <v>1987.0273123207994</v>
      </c>
    </row>
    <row r="31555" spans="3:3">
      <c r="C31555" s="13">
        <f t="shared" ca="1" si="1277"/>
        <v>2009.2954502588823</v>
      </c>
    </row>
    <row r="31556" spans="3:3">
      <c r="C31556" s="13">
        <f t="shared" ca="1" si="1277"/>
        <v>2005.569810482064</v>
      </c>
    </row>
    <row r="31557" spans="3:3">
      <c r="C31557" s="13">
        <f t="shared" ca="1" si="1277"/>
        <v>2008.3653540033743</v>
      </c>
    </row>
    <row r="31558" spans="3:3">
      <c r="C31558" s="13">
        <f t="shared" ca="1" si="1277"/>
        <v>1996.4230952712521</v>
      </c>
    </row>
    <row r="31559" spans="3:3">
      <c r="C31559" s="13">
        <f t="shared" ca="1" si="1277"/>
        <v>2007.4752302328761</v>
      </c>
    </row>
    <row r="31560" spans="3:3">
      <c r="C31560" s="13">
        <f t="shared" ca="1" si="1277"/>
        <v>1998.6396926326249</v>
      </c>
    </row>
    <row r="31561" spans="3:3">
      <c r="C31561" s="13">
        <f t="shared" ca="1" si="1277"/>
        <v>1999.5066384389215</v>
      </c>
    </row>
    <row r="31562" spans="3:3">
      <c r="C31562" s="13">
        <f t="shared" ca="1" si="1277"/>
        <v>2015.2861757516268</v>
      </c>
    </row>
    <row r="31563" spans="3:3">
      <c r="C31563" s="13">
        <f t="shared" ca="1" si="1277"/>
        <v>2016.7521214433552</v>
      </c>
    </row>
    <row r="31564" spans="3:3">
      <c r="C31564" s="13">
        <f t="shared" ca="1" si="1277"/>
        <v>2006.8466089518049</v>
      </c>
    </row>
    <row r="31565" spans="3:3">
      <c r="C31565" s="13">
        <f t="shared" ca="1" si="1277"/>
        <v>1980.4573958837723</v>
      </c>
    </row>
    <row r="31566" spans="3:3">
      <c r="C31566" s="13">
        <f t="shared" ca="1" si="1277"/>
        <v>2018.4569073126468</v>
      </c>
    </row>
    <row r="31567" spans="3:3">
      <c r="C31567" s="13">
        <f t="shared" ca="1" si="1277"/>
        <v>2019.3291692630123</v>
      </c>
    </row>
    <row r="31568" spans="3:3">
      <c r="C31568" s="13">
        <f t="shared" ca="1" si="1277"/>
        <v>2010.3813797038799</v>
      </c>
    </row>
    <row r="31569" spans="3:3">
      <c r="C31569" s="13">
        <f t="shared" ca="1" si="1277"/>
        <v>2012.1555246091013</v>
      </c>
    </row>
    <row r="31570" spans="3:3">
      <c r="C31570" s="13">
        <f t="shared" ca="1" si="1277"/>
        <v>2007.296740016485</v>
      </c>
    </row>
    <row r="31571" spans="3:3">
      <c r="C31571" s="13">
        <f t="shared" ca="1" si="1277"/>
        <v>1966.5115117113003</v>
      </c>
    </row>
    <row r="31572" spans="3:3">
      <c r="C31572" s="13">
        <f t="shared" ca="1" si="1277"/>
        <v>1978.9970470469859</v>
      </c>
    </row>
    <row r="31573" spans="3:3">
      <c r="C31573" s="13">
        <f t="shared" ca="1" si="1277"/>
        <v>1999.2293872078621</v>
      </c>
    </row>
    <row r="31574" spans="3:3">
      <c r="C31574" s="13">
        <f t="shared" ca="1" si="1277"/>
        <v>1983.804204771403</v>
      </c>
    </row>
    <row r="31575" spans="3:3">
      <c r="C31575" s="13">
        <f t="shared" ca="1" si="1277"/>
        <v>1999.0598146599659</v>
      </c>
    </row>
    <row r="31576" spans="3:3">
      <c r="C31576" s="13">
        <f t="shared" ref="C31576:C31639" ca="1" si="1278">NORMINV(RAND(),$D$3,$G$3)</f>
        <v>1982.1382226361334</v>
      </c>
    </row>
    <row r="31577" spans="3:3">
      <c r="C31577" s="13">
        <f t="shared" ca="1" si="1278"/>
        <v>2002.7908509524095</v>
      </c>
    </row>
    <row r="31578" spans="3:3">
      <c r="C31578" s="13">
        <f t="shared" ca="1" si="1278"/>
        <v>1981.9822922438748</v>
      </c>
    </row>
    <row r="31579" spans="3:3">
      <c r="C31579" s="13">
        <f t="shared" ca="1" si="1278"/>
        <v>1975.0354035905307</v>
      </c>
    </row>
    <row r="31580" spans="3:3">
      <c r="C31580" s="13">
        <f t="shared" ca="1" si="1278"/>
        <v>1988.3750927711137</v>
      </c>
    </row>
    <row r="31581" spans="3:3">
      <c r="C31581" s="13">
        <f t="shared" ca="1" si="1278"/>
        <v>2011.5976270550427</v>
      </c>
    </row>
    <row r="31582" spans="3:3">
      <c r="C31582" s="13">
        <f t="shared" ca="1" si="1278"/>
        <v>1985.8336642915642</v>
      </c>
    </row>
    <row r="31583" spans="3:3">
      <c r="C31583" s="13">
        <f t="shared" ca="1" si="1278"/>
        <v>2010.8830789737337</v>
      </c>
    </row>
    <row r="31584" spans="3:3">
      <c r="C31584" s="13">
        <f t="shared" ca="1" si="1278"/>
        <v>1999.8064841013468</v>
      </c>
    </row>
    <row r="31585" spans="3:3">
      <c r="C31585" s="13">
        <f t="shared" ca="1" si="1278"/>
        <v>2006.2765238849045</v>
      </c>
    </row>
    <row r="31586" spans="3:3">
      <c r="C31586" s="13">
        <f t="shared" ca="1" si="1278"/>
        <v>1982.3932700500573</v>
      </c>
    </row>
    <row r="31587" spans="3:3">
      <c r="C31587" s="13">
        <f t="shared" ca="1" si="1278"/>
        <v>2008.4277627594515</v>
      </c>
    </row>
    <row r="31588" spans="3:3">
      <c r="C31588" s="13">
        <f t="shared" ca="1" si="1278"/>
        <v>1998.6193849590602</v>
      </c>
    </row>
    <row r="31589" spans="3:3">
      <c r="C31589" s="13">
        <f t="shared" ca="1" si="1278"/>
        <v>2000.2103406094418</v>
      </c>
    </row>
    <row r="31590" spans="3:3">
      <c r="C31590" s="13">
        <f t="shared" ca="1" si="1278"/>
        <v>1998.6444956469968</v>
      </c>
    </row>
    <row r="31591" spans="3:3">
      <c r="C31591" s="13">
        <f t="shared" ca="1" si="1278"/>
        <v>2016.7832902229875</v>
      </c>
    </row>
    <row r="31592" spans="3:3">
      <c r="C31592" s="13">
        <f t="shared" ca="1" si="1278"/>
        <v>1997.2730496053903</v>
      </c>
    </row>
    <row r="31593" spans="3:3">
      <c r="C31593" s="13">
        <f t="shared" ca="1" si="1278"/>
        <v>1997.3186992933745</v>
      </c>
    </row>
    <row r="31594" spans="3:3">
      <c r="C31594" s="13">
        <f t="shared" ca="1" si="1278"/>
        <v>2016.853038083204</v>
      </c>
    </row>
    <row r="31595" spans="3:3">
      <c r="C31595" s="13">
        <f t="shared" ca="1" si="1278"/>
        <v>1990.3704551223409</v>
      </c>
    </row>
    <row r="31596" spans="3:3">
      <c r="C31596" s="13">
        <f t="shared" ca="1" si="1278"/>
        <v>1995.5266649205057</v>
      </c>
    </row>
    <row r="31597" spans="3:3">
      <c r="C31597" s="13">
        <f t="shared" ca="1" si="1278"/>
        <v>1989.4281547505213</v>
      </c>
    </row>
    <row r="31598" spans="3:3">
      <c r="C31598" s="13">
        <f t="shared" ca="1" si="1278"/>
        <v>1994.8070244164037</v>
      </c>
    </row>
    <row r="31599" spans="3:3">
      <c r="C31599" s="13">
        <f t="shared" ca="1" si="1278"/>
        <v>2007.6496656768088</v>
      </c>
    </row>
    <row r="31600" spans="3:3">
      <c r="C31600" s="13">
        <f t="shared" ca="1" si="1278"/>
        <v>2001.5912601710772</v>
      </c>
    </row>
    <row r="31601" spans="3:3">
      <c r="C31601" s="13">
        <f t="shared" ca="1" si="1278"/>
        <v>1992.5043377898369</v>
      </c>
    </row>
    <row r="31602" spans="3:3">
      <c r="C31602" s="13">
        <f t="shared" ca="1" si="1278"/>
        <v>1994.0227046393215</v>
      </c>
    </row>
    <row r="31603" spans="3:3">
      <c r="C31603" s="13">
        <f t="shared" ca="1" si="1278"/>
        <v>1997.0701586859252</v>
      </c>
    </row>
    <row r="31604" spans="3:3">
      <c r="C31604" s="13">
        <f t="shared" ca="1" si="1278"/>
        <v>2024.1864183686027</v>
      </c>
    </row>
    <row r="31605" spans="3:3">
      <c r="C31605" s="13">
        <f t="shared" ca="1" si="1278"/>
        <v>2012.3277488074236</v>
      </c>
    </row>
    <row r="31606" spans="3:3">
      <c r="C31606" s="13">
        <f t="shared" ca="1" si="1278"/>
        <v>2007.0558207344714</v>
      </c>
    </row>
    <row r="31607" spans="3:3">
      <c r="C31607" s="13">
        <f t="shared" ca="1" si="1278"/>
        <v>1997.3312868793657</v>
      </c>
    </row>
    <row r="31608" spans="3:3">
      <c r="C31608" s="13">
        <f t="shared" ca="1" si="1278"/>
        <v>2007.2036571272072</v>
      </c>
    </row>
    <row r="31609" spans="3:3">
      <c r="C31609" s="13">
        <f t="shared" ca="1" si="1278"/>
        <v>1996.3347589497214</v>
      </c>
    </row>
    <row r="31610" spans="3:3">
      <c r="C31610" s="13">
        <f t="shared" ca="1" si="1278"/>
        <v>2016.6991485736355</v>
      </c>
    </row>
    <row r="31611" spans="3:3">
      <c r="C31611" s="13">
        <f t="shared" ca="1" si="1278"/>
        <v>2014.2486901223399</v>
      </c>
    </row>
    <row r="31612" spans="3:3">
      <c r="C31612" s="13">
        <f t="shared" ca="1" si="1278"/>
        <v>1991.0669087302729</v>
      </c>
    </row>
    <row r="31613" spans="3:3">
      <c r="C31613" s="13">
        <f t="shared" ca="1" si="1278"/>
        <v>2008.4603568281973</v>
      </c>
    </row>
    <row r="31614" spans="3:3">
      <c r="C31614" s="13">
        <f t="shared" ca="1" si="1278"/>
        <v>1981.0357348996347</v>
      </c>
    </row>
    <row r="31615" spans="3:3">
      <c r="C31615" s="13">
        <f t="shared" ca="1" si="1278"/>
        <v>2013.0396970974859</v>
      </c>
    </row>
    <row r="31616" spans="3:3">
      <c r="C31616" s="13">
        <f t="shared" ca="1" si="1278"/>
        <v>2002.5178311065554</v>
      </c>
    </row>
    <row r="31617" spans="3:3">
      <c r="C31617" s="13">
        <f t="shared" ca="1" si="1278"/>
        <v>1990.9471416850649</v>
      </c>
    </row>
    <row r="31618" spans="3:3">
      <c r="C31618" s="13">
        <f t="shared" ca="1" si="1278"/>
        <v>1999.7769877274695</v>
      </c>
    </row>
    <row r="31619" spans="3:3">
      <c r="C31619" s="13">
        <f t="shared" ca="1" si="1278"/>
        <v>1983.148474006621</v>
      </c>
    </row>
    <row r="31620" spans="3:3">
      <c r="C31620" s="13">
        <f t="shared" ca="1" si="1278"/>
        <v>2011.0624158573949</v>
      </c>
    </row>
    <row r="31621" spans="3:3">
      <c r="C31621" s="13">
        <f t="shared" ca="1" si="1278"/>
        <v>2007.2231882801309</v>
      </c>
    </row>
    <row r="31622" spans="3:3">
      <c r="C31622" s="13">
        <f t="shared" ca="1" si="1278"/>
        <v>1973.3077240204473</v>
      </c>
    </row>
    <row r="31623" spans="3:3">
      <c r="C31623" s="13">
        <f t="shared" ca="1" si="1278"/>
        <v>1989.252991132083</v>
      </c>
    </row>
    <row r="31624" spans="3:3">
      <c r="C31624" s="13">
        <f t="shared" ca="1" si="1278"/>
        <v>1990.7738722102818</v>
      </c>
    </row>
    <row r="31625" spans="3:3">
      <c r="C31625" s="13">
        <f t="shared" ca="1" si="1278"/>
        <v>1992.1942570754259</v>
      </c>
    </row>
    <row r="31626" spans="3:3">
      <c r="C31626" s="13">
        <f t="shared" ca="1" si="1278"/>
        <v>2018.2552305242991</v>
      </c>
    </row>
    <row r="31627" spans="3:3">
      <c r="C31627" s="13">
        <f t="shared" ca="1" si="1278"/>
        <v>2007.8889084602995</v>
      </c>
    </row>
    <row r="31628" spans="3:3">
      <c r="C31628" s="13">
        <f t="shared" ca="1" si="1278"/>
        <v>2000.3723607659185</v>
      </c>
    </row>
    <row r="31629" spans="3:3">
      <c r="C31629" s="13">
        <f t="shared" ca="1" si="1278"/>
        <v>1996.9612285843652</v>
      </c>
    </row>
    <row r="31630" spans="3:3">
      <c r="C31630" s="13">
        <f t="shared" ca="1" si="1278"/>
        <v>2013.1292890631044</v>
      </c>
    </row>
    <row r="31631" spans="3:3">
      <c r="C31631" s="13">
        <f t="shared" ca="1" si="1278"/>
        <v>2011.3390453662773</v>
      </c>
    </row>
    <row r="31632" spans="3:3">
      <c r="C31632" s="13">
        <f t="shared" ca="1" si="1278"/>
        <v>1994.9983726911753</v>
      </c>
    </row>
    <row r="31633" spans="3:3">
      <c r="C31633" s="13">
        <f t="shared" ca="1" si="1278"/>
        <v>2002.9237937208982</v>
      </c>
    </row>
    <row r="31634" spans="3:3">
      <c r="C31634" s="13">
        <f t="shared" ca="1" si="1278"/>
        <v>2018.1806743021316</v>
      </c>
    </row>
    <row r="31635" spans="3:3">
      <c r="C31635" s="13">
        <f t="shared" ca="1" si="1278"/>
        <v>1998.1829686627382</v>
      </c>
    </row>
    <row r="31636" spans="3:3">
      <c r="C31636" s="13">
        <f t="shared" ca="1" si="1278"/>
        <v>1982.0051502580777</v>
      </c>
    </row>
    <row r="31637" spans="3:3">
      <c r="C31637" s="13">
        <f t="shared" ca="1" si="1278"/>
        <v>2016.4641617827924</v>
      </c>
    </row>
    <row r="31638" spans="3:3">
      <c r="C31638" s="13">
        <f t="shared" ca="1" si="1278"/>
        <v>1999.1881718734189</v>
      </c>
    </row>
    <row r="31639" spans="3:3">
      <c r="C31639" s="13">
        <f t="shared" ca="1" si="1278"/>
        <v>1997.8971527569086</v>
      </c>
    </row>
    <row r="31640" spans="3:3">
      <c r="C31640" s="13">
        <f t="shared" ref="C31640:C31703" ca="1" si="1279">NORMINV(RAND(),$D$3,$G$3)</f>
        <v>2008.6843930601351</v>
      </c>
    </row>
    <row r="31641" spans="3:3">
      <c r="C31641" s="13">
        <f t="shared" ca="1" si="1279"/>
        <v>1998.9574200113632</v>
      </c>
    </row>
    <row r="31642" spans="3:3">
      <c r="C31642" s="13">
        <f t="shared" ca="1" si="1279"/>
        <v>1995.1857969400369</v>
      </c>
    </row>
    <row r="31643" spans="3:3">
      <c r="C31643" s="13">
        <f t="shared" ca="1" si="1279"/>
        <v>1991.3834648842042</v>
      </c>
    </row>
    <row r="31644" spans="3:3">
      <c r="C31644" s="13">
        <f t="shared" ca="1" si="1279"/>
        <v>1991.2329691835694</v>
      </c>
    </row>
    <row r="31645" spans="3:3">
      <c r="C31645" s="13">
        <f t="shared" ca="1" si="1279"/>
        <v>2012.1977145404503</v>
      </c>
    </row>
    <row r="31646" spans="3:3">
      <c r="C31646" s="13">
        <f t="shared" ca="1" si="1279"/>
        <v>1997.6537919363955</v>
      </c>
    </row>
    <row r="31647" spans="3:3">
      <c r="C31647" s="13">
        <f t="shared" ca="1" si="1279"/>
        <v>1984.9041302713549</v>
      </c>
    </row>
    <row r="31648" spans="3:3">
      <c r="C31648" s="13">
        <f t="shared" ca="1" si="1279"/>
        <v>1979.4245727063565</v>
      </c>
    </row>
    <row r="31649" spans="3:3">
      <c r="C31649" s="13">
        <f t="shared" ca="1" si="1279"/>
        <v>1984.5823200489992</v>
      </c>
    </row>
    <row r="31650" spans="3:3">
      <c r="C31650" s="13">
        <f t="shared" ca="1" si="1279"/>
        <v>2006.8309839957903</v>
      </c>
    </row>
    <row r="31651" spans="3:3">
      <c r="C31651" s="13">
        <f t="shared" ca="1" si="1279"/>
        <v>1979.6073531566003</v>
      </c>
    </row>
    <row r="31652" spans="3:3">
      <c r="C31652" s="13">
        <f t="shared" ca="1" si="1279"/>
        <v>2001.6181290969528</v>
      </c>
    </row>
    <row r="31653" spans="3:3">
      <c r="C31653" s="13">
        <f t="shared" ca="1" si="1279"/>
        <v>2003.2523503151524</v>
      </c>
    </row>
    <row r="31654" spans="3:3">
      <c r="C31654" s="13">
        <f t="shared" ca="1" si="1279"/>
        <v>2002.4574534840986</v>
      </c>
    </row>
    <row r="31655" spans="3:3">
      <c r="C31655" s="13">
        <f t="shared" ca="1" si="1279"/>
        <v>2003.6713517811938</v>
      </c>
    </row>
    <row r="31656" spans="3:3">
      <c r="C31656" s="13">
        <f t="shared" ca="1" si="1279"/>
        <v>2006.6068827354813</v>
      </c>
    </row>
    <row r="31657" spans="3:3">
      <c r="C31657" s="13">
        <f t="shared" ca="1" si="1279"/>
        <v>1993.8933179949408</v>
      </c>
    </row>
    <row r="31658" spans="3:3">
      <c r="C31658" s="13">
        <f t="shared" ca="1" si="1279"/>
        <v>1990.0062846964438</v>
      </c>
    </row>
    <row r="31659" spans="3:3">
      <c r="C31659" s="13">
        <f t="shared" ca="1" si="1279"/>
        <v>2001.243530305401</v>
      </c>
    </row>
    <row r="31660" spans="3:3">
      <c r="C31660" s="13">
        <f t="shared" ca="1" si="1279"/>
        <v>2009.8475026161134</v>
      </c>
    </row>
    <row r="31661" spans="3:3">
      <c r="C31661" s="13">
        <f t="shared" ca="1" si="1279"/>
        <v>2018.4414939681028</v>
      </c>
    </row>
    <row r="31662" spans="3:3">
      <c r="C31662" s="13">
        <f t="shared" ca="1" si="1279"/>
        <v>2007.7277017490917</v>
      </c>
    </row>
    <row r="31663" spans="3:3">
      <c r="C31663" s="13">
        <f t="shared" ca="1" si="1279"/>
        <v>2014.7195526309386</v>
      </c>
    </row>
    <row r="31664" spans="3:3">
      <c r="C31664" s="13">
        <f t="shared" ca="1" si="1279"/>
        <v>1995.630300563641</v>
      </c>
    </row>
    <row r="31665" spans="3:3">
      <c r="C31665" s="13">
        <f t="shared" ca="1" si="1279"/>
        <v>1980.325382061676</v>
      </c>
    </row>
    <row r="31666" spans="3:3">
      <c r="C31666" s="13">
        <f t="shared" ca="1" si="1279"/>
        <v>1990.0334500928143</v>
      </c>
    </row>
    <row r="31667" spans="3:3">
      <c r="C31667" s="13">
        <f t="shared" ca="1" si="1279"/>
        <v>1996.1044848085514</v>
      </c>
    </row>
    <row r="31668" spans="3:3">
      <c r="C31668" s="13">
        <f t="shared" ca="1" si="1279"/>
        <v>2005.2454913804427</v>
      </c>
    </row>
    <row r="31669" spans="3:3">
      <c r="C31669" s="13">
        <f t="shared" ca="1" si="1279"/>
        <v>1980.3925380860169</v>
      </c>
    </row>
    <row r="31670" spans="3:3">
      <c r="C31670" s="13">
        <f t="shared" ca="1" si="1279"/>
        <v>2000.4837161880498</v>
      </c>
    </row>
    <row r="31671" spans="3:3">
      <c r="C31671" s="13">
        <f t="shared" ca="1" si="1279"/>
        <v>2027.5290305607571</v>
      </c>
    </row>
    <row r="31672" spans="3:3">
      <c r="C31672" s="13">
        <f t="shared" ca="1" si="1279"/>
        <v>1992.8025101482961</v>
      </c>
    </row>
    <row r="31673" spans="3:3">
      <c r="C31673" s="13">
        <f t="shared" ca="1" si="1279"/>
        <v>1982.0767385871873</v>
      </c>
    </row>
    <row r="31674" spans="3:3">
      <c r="C31674" s="13">
        <f t="shared" ca="1" si="1279"/>
        <v>2015.8529731628212</v>
      </c>
    </row>
    <row r="31675" spans="3:3">
      <c r="C31675" s="13">
        <f t="shared" ca="1" si="1279"/>
        <v>2015.0532566975664</v>
      </c>
    </row>
    <row r="31676" spans="3:3">
      <c r="C31676" s="13">
        <f t="shared" ca="1" si="1279"/>
        <v>1984.9508597108197</v>
      </c>
    </row>
    <row r="31677" spans="3:3">
      <c r="C31677" s="13">
        <f t="shared" ca="1" si="1279"/>
        <v>1995.8306762670531</v>
      </c>
    </row>
    <row r="31678" spans="3:3">
      <c r="C31678" s="13">
        <f t="shared" ca="1" si="1279"/>
        <v>1995.7472218314588</v>
      </c>
    </row>
    <row r="31679" spans="3:3">
      <c r="C31679" s="13">
        <f t="shared" ca="1" si="1279"/>
        <v>2001.4934563490858</v>
      </c>
    </row>
    <row r="31680" spans="3:3">
      <c r="C31680" s="13">
        <f t="shared" ca="1" si="1279"/>
        <v>1997.1308857427641</v>
      </c>
    </row>
    <row r="31681" spans="3:3">
      <c r="C31681" s="13">
        <f t="shared" ca="1" si="1279"/>
        <v>2008.6906512278556</v>
      </c>
    </row>
    <row r="31682" spans="3:3">
      <c r="C31682" s="13">
        <f t="shared" ca="1" si="1279"/>
        <v>1995.9040898900962</v>
      </c>
    </row>
    <row r="31683" spans="3:3">
      <c r="C31683" s="13">
        <f t="shared" ca="1" si="1279"/>
        <v>1995.5360369323462</v>
      </c>
    </row>
    <row r="31684" spans="3:3">
      <c r="C31684" s="13">
        <f t="shared" ca="1" si="1279"/>
        <v>2004.0115831128255</v>
      </c>
    </row>
    <row r="31685" spans="3:3">
      <c r="C31685" s="13">
        <f t="shared" ca="1" si="1279"/>
        <v>1994.0743263491472</v>
      </c>
    </row>
    <row r="31686" spans="3:3">
      <c r="C31686" s="13">
        <f t="shared" ca="1" si="1279"/>
        <v>1977.2971148329889</v>
      </c>
    </row>
    <row r="31687" spans="3:3">
      <c r="C31687" s="13">
        <f t="shared" ca="1" si="1279"/>
        <v>2007.7501680347787</v>
      </c>
    </row>
    <row r="31688" spans="3:3">
      <c r="C31688" s="13">
        <f t="shared" ca="1" si="1279"/>
        <v>2009.397476557333</v>
      </c>
    </row>
    <row r="31689" spans="3:3">
      <c r="C31689" s="13">
        <f t="shared" ca="1" si="1279"/>
        <v>2025.4656327127004</v>
      </c>
    </row>
    <row r="31690" spans="3:3">
      <c r="C31690" s="13">
        <f t="shared" ca="1" si="1279"/>
        <v>1991.3078567166733</v>
      </c>
    </row>
    <row r="31691" spans="3:3">
      <c r="C31691" s="13">
        <f t="shared" ca="1" si="1279"/>
        <v>1994.0910646833797</v>
      </c>
    </row>
    <row r="31692" spans="3:3">
      <c r="C31692" s="13">
        <f t="shared" ca="1" si="1279"/>
        <v>2002.0765541192536</v>
      </c>
    </row>
    <row r="31693" spans="3:3">
      <c r="C31693" s="13">
        <f t="shared" ca="1" si="1279"/>
        <v>2023.0922457289648</v>
      </c>
    </row>
    <row r="31694" spans="3:3">
      <c r="C31694" s="13">
        <f t="shared" ca="1" si="1279"/>
        <v>1998.3267252259491</v>
      </c>
    </row>
    <row r="31695" spans="3:3">
      <c r="C31695" s="13">
        <f t="shared" ca="1" si="1279"/>
        <v>1986.62290986735</v>
      </c>
    </row>
    <row r="31696" spans="3:3">
      <c r="C31696" s="13">
        <f t="shared" ca="1" si="1279"/>
        <v>1997.4003728833591</v>
      </c>
    </row>
    <row r="31697" spans="3:3">
      <c r="C31697" s="13">
        <f t="shared" ca="1" si="1279"/>
        <v>1981.4352822121018</v>
      </c>
    </row>
    <row r="31698" spans="3:3">
      <c r="C31698" s="13">
        <f t="shared" ca="1" si="1279"/>
        <v>1998.2982346788797</v>
      </c>
    </row>
    <row r="31699" spans="3:3">
      <c r="C31699" s="13">
        <f t="shared" ca="1" si="1279"/>
        <v>2009.9520568061662</v>
      </c>
    </row>
    <row r="31700" spans="3:3">
      <c r="C31700" s="13">
        <f t="shared" ca="1" si="1279"/>
        <v>1999.4606158116248</v>
      </c>
    </row>
    <row r="31701" spans="3:3">
      <c r="C31701" s="13">
        <f t="shared" ca="1" si="1279"/>
        <v>2013.3224257420054</v>
      </c>
    </row>
    <row r="31702" spans="3:3">
      <c r="C31702" s="13">
        <f t="shared" ca="1" si="1279"/>
        <v>1992.4333048992926</v>
      </c>
    </row>
    <row r="31703" spans="3:3">
      <c r="C31703" s="13">
        <f t="shared" ca="1" si="1279"/>
        <v>1995.8181656729839</v>
      </c>
    </row>
    <row r="31704" spans="3:3">
      <c r="C31704" s="13">
        <f t="shared" ref="C31704:C31767" ca="1" si="1280">NORMINV(RAND(),$D$3,$G$3)</f>
        <v>1989.1390523385035</v>
      </c>
    </row>
    <row r="31705" spans="3:3">
      <c r="C31705" s="13">
        <f t="shared" ca="1" si="1280"/>
        <v>2013.3867985540212</v>
      </c>
    </row>
    <row r="31706" spans="3:3">
      <c r="C31706" s="13">
        <f t="shared" ca="1" si="1280"/>
        <v>2007.8752407564241</v>
      </c>
    </row>
    <row r="31707" spans="3:3">
      <c r="C31707" s="13">
        <f t="shared" ca="1" si="1280"/>
        <v>2009.443673853677</v>
      </c>
    </row>
    <row r="31708" spans="3:3">
      <c r="C31708" s="13">
        <f t="shared" ca="1" si="1280"/>
        <v>1983.02930786602</v>
      </c>
    </row>
    <row r="31709" spans="3:3">
      <c r="C31709" s="13">
        <f t="shared" ca="1" si="1280"/>
        <v>1996.4922184731483</v>
      </c>
    </row>
    <row r="31710" spans="3:3">
      <c r="C31710" s="13">
        <f t="shared" ca="1" si="1280"/>
        <v>1997.4572668416251</v>
      </c>
    </row>
    <row r="31711" spans="3:3">
      <c r="C31711" s="13">
        <f t="shared" ca="1" si="1280"/>
        <v>1993.8494276780345</v>
      </c>
    </row>
    <row r="31712" spans="3:3">
      <c r="C31712" s="13">
        <f t="shared" ca="1" si="1280"/>
        <v>1999.1080678607502</v>
      </c>
    </row>
    <row r="31713" spans="3:3">
      <c r="C31713" s="13">
        <f t="shared" ca="1" si="1280"/>
        <v>2006.5047973541036</v>
      </c>
    </row>
    <row r="31714" spans="3:3">
      <c r="C31714" s="13">
        <f t="shared" ca="1" si="1280"/>
        <v>2026.2077557143141</v>
      </c>
    </row>
    <row r="31715" spans="3:3">
      <c r="C31715" s="13">
        <f t="shared" ca="1" si="1280"/>
        <v>1987.6499305830857</v>
      </c>
    </row>
    <row r="31716" spans="3:3">
      <c r="C31716" s="13">
        <f t="shared" ca="1" si="1280"/>
        <v>1991.0131800491229</v>
      </c>
    </row>
    <row r="31717" spans="3:3">
      <c r="C31717" s="13">
        <f t="shared" ca="1" si="1280"/>
        <v>1975.9654503163454</v>
      </c>
    </row>
    <row r="31718" spans="3:3">
      <c r="C31718" s="13">
        <f t="shared" ca="1" si="1280"/>
        <v>2002.0303357393393</v>
      </c>
    </row>
    <row r="31719" spans="3:3">
      <c r="C31719" s="13">
        <f t="shared" ca="1" si="1280"/>
        <v>2003.5832859452182</v>
      </c>
    </row>
    <row r="31720" spans="3:3">
      <c r="C31720" s="13">
        <f t="shared" ca="1" si="1280"/>
        <v>1994.5029346047938</v>
      </c>
    </row>
    <row r="31721" spans="3:3">
      <c r="C31721" s="13">
        <f t="shared" ca="1" si="1280"/>
        <v>1976.5169646746758</v>
      </c>
    </row>
    <row r="31722" spans="3:3">
      <c r="C31722" s="13">
        <f t="shared" ca="1" si="1280"/>
        <v>2004.0914973483518</v>
      </c>
    </row>
    <row r="31723" spans="3:3">
      <c r="C31723" s="13">
        <f t="shared" ca="1" si="1280"/>
        <v>2007.98891126799</v>
      </c>
    </row>
    <row r="31724" spans="3:3">
      <c r="C31724" s="13">
        <f t="shared" ca="1" si="1280"/>
        <v>1996.1167700741289</v>
      </c>
    </row>
    <row r="31725" spans="3:3">
      <c r="C31725" s="13">
        <f t="shared" ca="1" si="1280"/>
        <v>1990.1235681863996</v>
      </c>
    </row>
    <row r="31726" spans="3:3">
      <c r="C31726" s="13">
        <f t="shared" ca="1" si="1280"/>
        <v>2002.0748874755061</v>
      </c>
    </row>
    <row r="31727" spans="3:3">
      <c r="C31727" s="13">
        <f t="shared" ca="1" si="1280"/>
        <v>2009.9592587836432</v>
      </c>
    </row>
    <row r="31728" spans="3:3">
      <c r="C31728" s="13">
        <f t="shared" ca="1" si="1280"/>
        <v>1991.2136825965506</v>
      </c>
    </row>
    <row r="31729" spans="3:3">
      <c r="C31729" s="13">
        <f t="shared" ca="1" si="1280"/>
        <v>2005.5263678451518</v>
      </c>
    </row>
    <row r="31730" spans="3:3">
      <c r="C31730" s="13">
        <f t="shared" ca="1" si="1280"/>
        <v>2017.7585831675133</v>
      </c>
    </row>
    <row r="31731" spans="3:3">
      <c r="C31731" s="13">
        <f t="shared" ca="1" si="1280"/>
        <v>2016.7375428583641</v>
      </c>
    </row>
    <row r="31732" spans="3:3">
      <c r="C31732" s="13">
        <f t="shared" ca="1" si="1280"/>
        <v>2001.4933235650731</v>
      </c>
    </row>
    <row r="31733" spans="3:3">
      <c r="C31733" s="13">
        <f t="shared" ca="1" si="1280"/>
        <v>1988.5706326255761</v>
      </c>
    </row>
    <row r="31734" spans="3:3">
      <c r="C31734" s="13">
        <f t="shared" ca="1" si="1280"/>
        <v>1981.7764614618177</v>
      </c>
    </row>
    <row r="31735" spans="3:3">
      <c r="C31735" s="13">
        <f t="shared" ca="1" si="1280"/>
        <v>2040.6113599115472</v>
      </c>
    </row>
    <row r="31736" spans="3:3">
      <c r="C31736" s="13">
        <f t="shared" ca="1" si="1280"/>
        <v>1995.047760392511</v>
      </c>
    </row>
    <row r="31737" spans="3:3">
      <c r="C31737" s="13">
        <f t="shared" ca="1" si="1280"/>
        <v>1989.7012529728654</v>
      </c>
    </row>
    <row r="31738" spans="3:3">
      <c r="C31738" s="13">
        <f t="shared" ca="1" si="1280"/>
        <v>2000.0389423692936</v>
      </c>
    </row>
    <row r="31739" spans="3:3">
      <c r="C31739" s="13">
        <f t="shared" ca="1" si="1280"/>
        <v>1997.9852378260787</v>
      </c>
    </row>
    <row r="31740" spans="3:3">
      <c r="C31740" s="13">
        <f t="shared" ca="1" si="1280"/>
        <v>2016.9086262441917</v>
      </c>
    </row>
    <row r="31741" spans="3:3">
      <c r="C31741" s="13">
        <f t="shared" ca="1" si="1280"/>
        <v>2004.3587263365655</v>
      </c>
    </row>
    <row r="31742" spans="3:3">
      <c r="C31742" s="13">
        <f t="shared" ca="1" si="1280"/>
        <v>2010.4356950923941</v>
      </c>
    </row>
    <row r="31743" spans="3:3">
      <c r="C31743" s="13">
        <f t="shared" ca="1" si="1280"/>
        <v>2018.3859983236482</v>
      </c>
    </row>
    <row r="31744" spans="3:3">
      <c r="C31744" s="13">
        <f t="shared" ca="1" si="1280"/>
        <v>2019.6319191911643</v>
      </c>
    </row>
    <row r="31745" spans="3:3">
      <c r="C31745" s="13">
        <f t="shared" ca="1" si="1280"/>
        <v>1976.0548870427228</v>
      </c>
    </row>
    <row r="31746" spans="3:3">
      <c r="C31746" s="13">
        <f t="shared" ca="1" si="1280"/>
        <v>2012.9050285920157</v>
      </c>
    </row>
    <row r="31747" spans="3:3">
      <c r="C31747" s="13">
        <f t="shared" ca="1" si="1280"/>
        <v>2016.8138391682796</v>
      </c>
    </row>
    <row r="31748" spans="3:3">
      <c r="C31748" s="13">
        <f t="shared" ca="1" si="1280"/>
        <v>2015.0720878131572</v>
      </c>
    </row>
    <row r="31749" spans="3:3">
      <c r="C31749" s="13">
        <f t="shared" ca="1" si="1280"/>
        <v>2017.5750914641733</v>
      </c>
    </row>
    <row r="31750" spans="3:3">
      <c r="C31750" s="13">
        <f t="shared" ca="1" si="1280"/>
        <v>1994.0518144168823</v>
      </c>
    </row>
    <row r="31751" spans="3:3">
      <c r="C31751" s="13">
        <f t="shared" ca="1" si="1280"/>
        <v>1995.2850685253272</v>
      </c>
    </row>
    <row r="31752" spans="3:3">
      <c r="C31752" s="13">
        <f t="shared" ca="1" si="1280"/>
        <v>1990.4749906648783</v>
      </c>
    </row>
    <row r="31753" spans="3:3">
      <c r="C31753" s="13">
        <f t="shared" ca="1" si="1280"/>
        <v>2014.6025575160613</v>
      </c>
    </row>
    <row r="31754" spans="3:3">
      <c r="C31754" s="13">
        <f t="shared" ca="1" si="1280"/>
        <v>2026.7463398904085</v>
      </c>
    </row>
    <row r="31755" spans="3:3">
      <c r="C31755" s="13">
        <f t="shared" ca="1" si="1280"/>
        <v>2016.4283609657223</v>
      </c>
    </row>
    <row r="31756" spans="3:3">
      <c r="C31756" s="13">
        <f t="shared" ca="1" si="1280"/>
        <v>2002.3655817991691</v>
      </c>
    </row>
    <row r="31757" spans="3:3">
      <c r="C31757" s="13">
        <f t="shared" ca="1" si="1280"/>
        <v>2025.6924382385994</v>
      </c>
    </row>
    <row r="31758" spans="3:3">
      <c r="C31758" s="13">
        <f t="shared" ca="1" si="1280"/>
        <v>1990.0561024660296</v>
      </c>
    </row>
    <row r="31759" spans="3:3">
      <c r="C31759" s="13">
        <f t="shared" ca="1" si="1280"/>
        <v>2019.3632922530328</v>
      </c>
    </row>
    <row r="31760" spans="3:3">
      <c r="C31760" s="13">
        <f t="shared" ca="1" si="1280"/>
        <v>1983.4120532526842</v>
      </c>
    </row>
    <row r="31761" spans="3:3">
      <c r="C31761" s="13">
        <f t="shared" ca="1" si="1280"/>
        <v>1978.2498970628164</v>
      </c>
    </row>
    <row r="31762" spans="3:3">
      <c r="C31762" s="13">
        <f t="shared" ca="1" si="1280"/>
        <v>2007.7776096810398</v>
      </c>
    </row>
    <row r="31763" spans="3:3">
      <c r="C31763" s="13">
        <f t="shared" ca="1" si="1280"/>
        <v>1998.2582892293635</v>
      </c>
    </row>
    <row r="31764" spans="3:3">
      <c r="C31764" s="13">
        <f t="shared" ca="1" si="1280"/>
        <v>2002.8648163529351</v>
      </c>
    </row>
    <row r="31765" spans="3:3">
      <c r="C31765" s="13">
        <f t="shared" ca="1" si="1280"/>
        <v>1993.2236877148523</v>
      </c>
    </row>
    <row r="31766" spans="3:3">
      <c r="C31766" s="13">
        <f t="shared" ca="1" si="1280"/>
        <v>2016.0674209901963</v>
      </c>
    </row>
    <row r="31767" spans="3:3">
      <c r="C31767" s="13">
        <f t="shared" ca="1" si="1280"/>
        <v>1996.8933837592424</v>
      </c>
    </row>
    <row r="31768" spans="3:3">
      <c r="C31768" s="13">
        <f t="shared" ref="C31768:C31831" ca="1" si="1281">NORMINV(RAND(),$D$3,$G$3)</f>
        <v>1998.5303063305812</v>
      </c>
    </row>
    <row r="31769" spans="3:3">
      <c r="C31769" s="13">
        <f t="shared" ca="1" si="1281"/>
        <v>1972.1749433229211</v>
      </c>
    </row>
    <row r="31770" spans="3:3">
      <c r="C31770" s="13">
        <f t="shared" ca="1" si="1281"/>
        <v>1993.1960422143443</v>
      </c>
    </row>
    <row r="31771" spans="3:3">
      <c r="C31771" s="13">
        <f t="shared" ca="1" si="1281"/>
        <v>1993.9026710683286</v>
      </c>
    </row>
    <row r="31772" spans="3:3">
      <c r="C31772" s="13">
        <f t="shared" ca="1" si="1281"/>
        <v>1998.3203301837548</v>
      </c>
    </row>
    <row r="31773" spans="3:3">
      <c r="C31773" s="13">
        <f t="shared" ca="1" si="1281"/>
        <v>2010.0502032308591</v>
      </c>
    </row>
    <row r="31774" spans="3:3">
      <c r="C31774" s="13">
        <f t="shared" ca="1" si="1281"/>
        <v>2001.1717020645951</v>
      </c>
    </row>
    <row r="31775" spans="3:3">
      <c r="C31775" s="13">
        <f t="shared" ca="1" si="1281"/>
        <v>1996.7463192258917</v>
      </c>
    </row>
    <row r="31776" spans="3:3">
      <c r="C31776" s="13">
        <f t="shared" ca="1" si="1281"/>
        <v>2007.5055650876163</v>
      </c>
    </row>
    <row r="31777" spans="3:3">
      <c r="C31777" s="13">
        <f t="shared" ca="1" si="1281"/>
        <v>1989.7502598498997</v>
      </c>
    </row>
    <row r="31778" spans="3:3">
      <c r="C31778" s="13">
        <f t="shared" ca="1" si="1281"/>
        <v>1993.4535356125643</v>
      </c>
    </row>
    <row r="31779" spans="3:3">
      <c r="C31779" s="13">
        <f t="shared" ca="1" si="1281"/>
        <v>1983.520022222619</v>
      </c>
    </row>
    <row r="31780" spans="3:3">
      <c r="C31780" s="13">
        <f t="shared" ca="1" si="1281"/>
        <v>2008.3072010995199</v>
      </c>
    </row>
    <row r="31781" spans="3:3">
      <c r="C31781" s="13">
        <f t="shared" ca="1" si="1281"/>
        <v>1980.5360338439602</v>
      </c>
    </row>
    <row r="31782" spans="3:3">
      <c r="C31782" s="13">
        <f t="shared" ca="1" si="1281"/>
        <v>1996.8671385910507</v>
      </c>
    </row>
    <row r="31783" spans="3:3">
      <c r="C31783" s="13">
        <f t="shared" ca="1" si="1281"/>
        <v>2007.4981784797537</v>
      </c>
    </row>
    <row r="31784" spans="3:3">
      <c r="C31784" s="13">
        <f t="shared" ca="1" si="1281"/>
        <v>1977.8093569914311</v>
      </c>
    </row>
    <row r="31785" spans="3:3">
      <c r="C31785" s="13">
        <f t="shared" ca="1" si="1281"/>
        <v>1999.5661788477687</v>
      </c>
    </row>
    <row r="31786" spans="3:3">
      <c r="C31786" s="13">
        <f t="shared" ca="1" si="1281"/>
        <v>2013.6703136306432</v>
      </c>
    </row>
    <row r="31787" spans="3:3">
      <c r="C31787" s="13">
        <f t="shared" ca="1" si="1281"/>
        <v>1992.8500598328428</v>
      </c>
    </row>
    <row r="31788" spans="3:3">
      <c r="C31788" s="13">
        <f t="shared" ca="1" si="1281"/>
        <v>2006.136934864559</v>
      </c>
    </row>
    <row r="31789" spans="3:3">
      <c r="C31789" s="13">
        <f t="shared" ca="1" si="1281"/>
        <v>2009.1698670816186</v>
      </c>
    </row>
    <row r="31790" spans="3:3">
      <c r="C31790" s="13">
        <f t="shared" ca="1" si="1281"/>
        <v>2002.2961710639256</v>
      </c>
    </row>
    <row r="31791" spans="3:3">
      <c r="C31791" s="13">
        <f t="shared" ca="1" si="1281"/>
        <v>2000.3348033668749</v>
      </c>
    </row>
    <row r="31792" spans="3:3">
      <c r="C31792" s="13">
        <f t="shared" ca="1" si="1281"/>
        <v>1991.7783613174324</v>
      </c>
    </row>
    <row r="31793" spans="3:3">
      <c r="C31793" s="13">
        <f t="shared" ca="1" si="1281"/>
        <v>2000.7591713508775</v>
      </c>
    </row>
    <row r="31794" spans="3:3">
      <c r="C31794" s="13">
        <f t="shared" ca="1" si="1281"/>
        <v>2007.8742532377139</v>
      </c>
    </row>
    <row r="31795" spans="3:3">
      <c r="C31795" s="13">
        <f t="shared" ca="1" si="1281"/>
        <v>2000.8272473198285</v>
      </c>
    </row>
    <row r="31796" spans="3:3">
      <c r="C31796" s="13">
        <f t="shared" ca="1" si="1281"/>
        <v>1999.1394709380199</v>
      </c>
    </row>
    <row r="31797" spans="3:3">
      <c r="C31797" s="13">
        <f t="shared" ca="1" si="1281"/>
        <v>2018.5397286016732</v>
      </c>
    </row>
    <row r="31798" spans="3:3">
      <c r="C31798" s="13">
        <f t="shared" ca="1" si="1281"/>
        <v>2004.6099463961827</v>
      </c>
    </row>
    <row r="31799" spans="3:3">
      <c r="C31799" s="13">
        <f t="shared" ca="1" si="1281"/>
        <v>2000.3100778736184</v>
      </c>
    </row>
    <row r="31800" spans="3:3">
      <c r="C31800" s="13">
        <f t="shared" ca="1" si="1281"/>
        <v>2015.8892848641374</v>
      </c>
    </row>
    <row r="31801" spans="3:3">
      <c r="C31801" s="13">
        <f t="shared" ca="1" si="1281"/>
        <v>1994.2146093868032</v>
      </c>
    </row>
    <row r="31802" spans="3:3">
      <c r="C31802" s="13">
        <f t="shared" ca="1" si="1281"/>
        <v>1996.9852752044685</v>
      </c>
    </row>
    <row r="31803" spans="3:3">
      <c r="C31803" s="13">
        <f t="shared" ca="1" si="1281"/>
        <v>2001.360026042815</v>
      </c>
    </row>
    <row r="31804" spans="3:3">
      <c r="C31804" s="13">
        <f t="shared" ca="1" si="1281"/>
        <v>2005.7879729685719</v>
      </c>
    </row>
    <row r="31805" spans="3:3">
      <c r="C31805" s="13">
        <f t="shared" ca="1" si="1281"/>
        <v>2029.304368188582</v>
      </c>
    </row>
    <row r="31806" spans="3:3">
      <c r="C31806" s="13">
        <f t="shared" ca="1" si="1281"/>
        <v>1990.5107315303555</v>
      </c>
    </row>
    <row r="31807" spans="3:3">
      <c r="C31807" s="13">
        <f t="shared" ca="1" si="1281"/>
        <v>1993.1746439559936</v>
      </c>
    </row>
    <row r="31808" spans="3:3">
      <c r="C31808" s="13">
        <f t="shared" ca="1" si="1281"/>
        <v>2003.7535880290941</v>
      </c>
    </row>
    <row r="31809" spans="3:3">
      <c r="C31809" s="13">
        <f t="shared" ca="1" si="1281"/>
        <v>1989.3422303947557</v>
      </c>
    </row>
    <row r="31810" spans="3:3">
      <c r="C31810" s="13">
        <f t="shared" ca="1" si="1281"/>
        <v>2004.9492878771457</v>
      </c>
    </row>
    <row r="31811" spans="3:3">
      <c r="C31811" s="13">
        <f t="shared" ca="1" si="1281"/>
        <v>2005.1615657517741</v>
      </c>
    </row>
    <row r="31812" spans="3:3">
      <c r="C31812" s="13">
        <f t="shared" ca="1" si="1281"/>
        <v>2003.2791376005734</v>
      </c>
    </row>
    <row r="31813" spans="3:3">
      <c r="C31813" s="13">
        <f t="shared" ca="1" si="1281"/>
        <v>2001.6326857573795</v>
      </c>
    </row>
    <row r="31814" spans="3:3">
      <c r="C31814" s="13">
        <f t="shared" ca="1" si="1281"/>
        <v>2003.3728690254966</v>
      </c>
    </row>
    <row r="31815" spans="3:3">
      <c r="C31815" s="13">
        <f t="shared" ca="1" si="1281"/>
        <v>1998.6818764090513</v>
      </c>
    </row>
    <row r="31816" spans="3:3">
      <c r="C31816" s="13">
        <f t="shared" ca="1" si="1281"/>
        <v>2011.0935207709658</v>
      </c>
    </row>
    <row r="31817" spans="3:3">
      <c r="C31817" s="13">
        <f t="shared" ca="1" si="1281"/>
        <v>1983.3192530426243</v>
      </c>
    </row>
    <row r="31818" spans="3:3">
      <c r="C31818" s="13">
        <f t="shared" ca="1" si="1281"/>
        <v>2001.3744283335925</v>
      </c>
    </row>
    <row r="31819" spans="3:3">
      <c r="C31819" s="13">
        <f t="shared" ca="1" si="1281"/>
        <v>1993.0205058841989</v>
      </c>
    </row>
    <row r="31820" spans="3:3">
      <c r="C31820" s="13">
        <f t="shared" ca="1" si="1281"/>
        <v>1994.5078210916738</v>
      </c>
    </row>
    <row r="31821" spans="3:3">
      <c r="C31821" s="13">
        <f t="shared" ca="1" si="1281"/>
        <v>1993.7437896157853</v>
      </c>
    </row>
    <row r="31822" spans="3:3">
      <c r="C31822" s="13">
        <f t="shared" ca="1" si="1281"/>
        <v>1983.9791289169877</v>
      </c>
    </row>
    <row r="31823" spans="3:3">
      <c r="C31823" s="13">
        <f t="shared" ca="1" si="1281"/>
        <v>2026.7628870337962</v>
      </c>
    </row>
    <row r="31824" spans="3:3">
      <c r="C31824" s="13">
        <f t="shared" ca="1" si="1281"/>
        <v>2012.3554896197008</v>
      </c>
    </row>
    <row r="31825" spans="3:3">
      <c r="C31825" s="13">
        <f t="shared" ca="1" si="1281"/>
        <v>1999.8422700309602</v>
      </c>
    </row>
    <row r="31826" spans="3:3">
      <c r="C31826" s="13">
        <f t="shared" ca="1" si="1281"/>
        <v>2014.2727764794702</v>
      </c>
    </row>
    <row r="31827" spans="3:3">
      <c r="C31827" s="13">
        <f t="shared" ca="1" si="1281"/>
        <v>2005.3530593500943</v>
      </c>
    </row>
    <row r="31828" spans="3:3">
      <c r="C31828" s="13">
        <f t="shared" ca="1" si="1281"/>
        <v>1976.6440981332059</v>
      </c>
    </row>
    <row r="31829" spans="3:3">
      <c r="C31829" s="13">
        <f t="shared" ca="1" si="1281"/>
        <v>2004.7581845905538</v>
      </c>
    </row>
    <row r="31830" spans="3:3">
      <c r="C31830" s="13">
        <f t="shared" ca="1" si="1281"/>
        <v>1999.3151639210239</v>
      </c>
    </row>
    <row r="31831" spans="3:3">
      <c r="C31831" s="13">
        <f t="shared" ca="1" si="1281"/>
        <v>1988.3282670929743</v>
      </c>
    </row>
    <row r="31832" spans="3:3">
      <c r="C31832" s="13">
        <f t="shared" ref="C31832:C31895" ca="1" si="1282">NORMINV(RAND(),$D$3,$G$3)</f>
        <v>2002.996837665293</v>
      </c>
    </row>
    <row r="31833" spans="3:3">
      <c r="C31833" s="13">
        <f t="shared" ca="1" si="1282"/>
        <v>1971.9575990848923</v>
      </c>
    </row>
    <row r="31834" spans="3:3">
      <c r="C31834" s="13">
        <f t="shared" ca="1" si="1282"/>
        <v>1996.5571359160808</v>
      </c>
    </row>
    <row r="31835" spans="3:3">
      <c r="C31835" s="13">
        <f t="shared" ca="1" si="1282"/>
        <v>1993.5811014342821</v>
      </c>
    </row>
    <row r="31836" spans="3:3">
      <c r="C31836" s="13">
        <f t="shared" ca="1" si="1282"/>
        <v>1999.578723246038</v>
      </c>
    </row>
    <row r="31837" spans="3:3">
      <c r="C31837" s="13">
        <f t="shared" ca="1" si="1282"/>
        <v>1995.621042923118</v>
      </c>
    </row>
    <row r="31838" spans="3:3">
      <c r="C31838" s="13">
        <f t="shared" ca="1" si="1282"/>
        <v>2001.9542306760413</v>
      </c>
    </row>
    <row r="31839" spans="3:3">
      <c r="C31839" s="13">
        <f t="shared" ca="1" si="1282"/>
        <v>1983.3039999157322</v>
      </c>
    </row>
    <row r="31840" spans="3:3">
      <c r="C31840" s="13">
        <f t="shared" ca="1" si="1282"/>
        <v>1994.8668412714908</v>
      </c>
    </row>
    <row r="31841" spans="3:3">
      <c r="C31841" s="13">
        <f t="shared" ca="1" si="1282"/>
        <v>2011.7765887761693</v>
      </c>
    </row>
    <row r="31842" spans="3:3">
      <c r="C31842" s="13">
        <f t="shared" ca="1" si="1282"/>
        <v>1996.0803613529361</v>
      </c>
    </row>
    <row r="31843" spans="3:3">
      <c r="C31843" s="13">
        <f t="shared" ca="1" si="1282"/>
        <v>1995.3485292831019</v>
      </c>
    </row>
    <row r="31844" spans="3:3">
      <c r="C31844" s="13">
        <f t="shared" ca="1" si="1282"/>
        <v>2002.0051230683905</v>
      </c>
    </row>
    <row r="31845" spans="3:3">
      <c r="C31845" s="13">
        <f t="shared" ca="1" si="1282"/>
        <v>2001.0611480885009</v>
      </c>
    </row>
    <row r="31846" spans="3:3">
      <c r="C31846" s="13">
        <f t="shared" ca="1" si="1282"/>
        <v>2002.3853450007066</v>
      </c>
    </row>
    <row r="31847" spans="3:3">
      <c r="C31847" s="13">
        <f t="shared" ca="1" si="1282"/>
        <v>1993.5726091446709</v>
      </c>
    </row>
    <row r="31848" spans="3:3">
      <c r="C31848" s="13">
        <f t="shared" ca="1" si="1282"/>
        <v>1992.5074812954965</v>
      </c>
    </row>
    <row r="31849" spans="3:3">
      <c r="C31849" s="13">
        <f t="shared" ca="1" si="1282"/>
        <v>1990.3120977068436</v>
      </c>
    </row>
    <row r="31850" spans="3:3">
      <c r="C31850" s="13">
        <f t="shared" ca="1" si="1282"/>
        <v>2001.8915779405097</v>
      </c>
    </row>
    <row r="31851" spans="3:3">
      <c r="C31851" s="13">
        <f t="shared" ca="1" si="1282"/>
        <v>2014.29265983187</v>
      </c>
    </row>
    <row r="31852" spans="3:3">
      <c r="C31852" s="13">
        <f t="shared" ca="1" si="1282"/>
        <v>1985.9635684752375</v>
      </c>
    </row>
    <row r="31853" spans="3:3">
      <c r="C31853" s="13">
        <f t="shared" ca="1" si="1282"/>
        <v>1990.2220571471723</v>
      </c>
    </row>
    <row r="31854" spans="3:3">
      <c r="C31854" s="13">
        <f t="shared" ca="1" si="1282"/>
        <v>2001.2265553331536</v>
      </c>
    </row>
    <row r="31855" spans="3:3">
      <c r="C31855" s="13">
        <f t="shared" ca="1" si="1282"/>
        <v>1998.2193699763031</v>
      </c>
    </row>
    <row r="31856" spans="3:3">
      <c r="C31856" s="13">
        <f t="shared" ca="1" si="1282"/>
        <v>1988.4263013875111</v>
      </c>
    </row>
    <row r="31857" spans="3:3">
      <c r="C31857" s="13">
        <f t="shared" ca="1" si="1282"/>
        <v>1995.3185264935671</v>
      </c>
    </row>
    <row r="31858" spans="3:3">
      <c r="C31858" s="13">
        <f t="shared" ca="1" si="1282"/>
        <v>1989.8052057598959</v>
      </c>
    </row>
    <row r="31859" spans="3:3">
      <c r="C31859" s="13">
        <f t="shared" ca="1" si="1282"/>
        <v>1992.1607921052921</v>
      </c>
    </row>
    <row r="31860" spans="3:3">
      <c r="C31860" s="13">
        <f t="shared" ca="1" si="1282"/>
        <v>2010.749374207458</v>
      </c>
    </row>
    <row r="31861" spans="3:3">
      <c r="C31861" s="13">
        <f t="shared" ca="1" si="1282"/>
        <v>1999.5296552789462</v>
      </c>
    </row>
    <row r="31862" spans="3:3">
      <c r="C31862" s="13">
        <f t="shared" ca="1" si="1282"/>
        <v>1994.2420603835756</v>
      </c>
    </row>
    <row r="31863" spans="3:3">
      <c r="C31863" s="13">
        <f t="shared" ca="1" si="1282"/>
        <v>2013.7054865450689</v>
      </c>
    </row>
    <row r="31864" spans="3:3">
      <c r="C31864" s="13">
        <f t="shared" ca="1" si="1282"/>
        <v>1995.5149695552047</v>
      </c>
    </row>
    <row r="31865" spans="3:3">
      <c r="C31865" s="13">
        <f t="shared" ca="1" si="1282"/>
        <v>2011.4235111385074</v>
      </c>
    </row>
    <row r="31866" spans="3:3">
      <c r="C31866" s="13">
        <f t="shared" ca="1" si="1282"/>
        <v>1973.0143431112274</v>
      </c>
    </row>
    <row r="31867" spans="3:3">
      <c r="C31867" s="13">
        <f t="shared" ca="1" si="1282"/>
        <v>2006.9047125112434</v>
      </c>
    </row>
    <row r="31868" spans="3:3">
      <c r="C31868" s="13">
        <f t="shared" ca="1" si="1282"/>
        <v>2010.1566232589585</v>
      </c>
    </row>
    <row r="31869" spans="3:3">
      <c r="C31869" s="13">
        <f t="shared" ca="1" si="1282"/>
        <v>1983.7420646702733</v>
      </c>
    </row>
    <row r="31870" spans="3:3">
      <c r="C31870" s="13">
        <f t="shared" ca="1" si="1282"/>
        <v>1992.9520070085889</v>
      </c>
    </row>
    <row r="31871" spans="3:3">
      <c r="C31871" s="13">
        <f t="shared" ca="1" si="1282"/>
        <v>2010.760783155843</v>
      </c>
    </row>
    <row r="31872" spans="3:3">
      <c r="C31872" s="13">
        <f t="shared" ca="1" si="1282"/>
        <v>1997.3288523016763</v>
      </c>
    </row>
    <row r="31873" spans="3:3">
      <c r="C31873" s="13">
        <f t="shared" ca="1" si="1282"/>
        <v>1993.0245473964744</v>
      </c>
    </row>
    <row r="31874" spans="3:3">
      <c r="C31874" s="13">
        <f t="shared" ca="1" si="1282"/>
        <v>2001.431109905014</v>
      </c>
    </row>
    <row r="31875" spans="3:3">
      <c r="C31875" s="13">
        <f t="shared" ca="1" si="1282"/>
        <v>1995.114325766418</v>
      </c>
    </row>
    <row r="31876" spans="3:3">
      <c r="C31876" s="13">
        <f t="shared" ca="1" si="1282"/>
        <v>1992.6459341270597</v>
      </c>
    </row>
    <row r="31877" spans="3:3">
      <c r="C31877" s="13">
        <f t="shared" ca="1" si="1282"/>
        <v>1984.5864715860027</v>
      </c>
    </row>
    <row r="31878" spans="3:3">
      <c r="C31878" s="13">
        <f t="shared" ca="1" si="1282"/>
        <v>2026.1316451417097</v>
      </c>
    </row>
    <row r="31879" spans="3:3">
      <c r="C31879" s="13">
        <f t="shared" ca="1" si="1282"/>
        <v>1995.7552762286036</v>
      </c>
    </row>
    <row r="31880" spans="3:3">
      <c r="C31880" s="13">
        <f t="shared" ca="1" si="1282"/>
        <v>1998.5384958454777</v>
      </c>
    </row>
    <row r="31881" spans="3:3">
      <c r="C31881" s="13">
        <f t="shared" ca="1" si="1282"/>
        <v>1996.9265852734322</v>
      </c>
    </row>
    <row r="31882" spans="3:3">
      <c r="C31882" s="13">
        <f t="shared" ca="1" si="1282"/>
        <v>1982.1111911543312</v>
      </c>
    </row>
    <row r="31883" spans="3:3">
      <c r="C31883" s="13">
        <f t="shared" ca="1" si="1282"/>
        <v>2005.0213197347073</v>
      </c>
    </row>
    <row r="31884" spans="3:3">
      <c r="C31884" s="13">
        <f t="shared" ca="1" si="1282"/>
        <v>2011.2051864852795</v>
      </c>
    </row>
    <row r="31885" spans="3:3">
      <c r="C31885" s="13">
        <f t="shared" ca="1" si="1282"/>
        <v>2003.7312329029912</v>
      </c>
    </row>
    <row r="31886" spans="3:3">
      <c r="C31886" s="13">
        <f t="shared" ca="1" si="1282"/>
        <v>1987.2067411866944</v>
      </c>
    </row>
    <row r="31887" spans="3:3">
      <c r="C31887" s="13">
        <f t="shared" ca="1" si="1282"/>
        <v>1998.7323852369652</v>
      </c>
    </row>
    <row r="31888" spans="3:3">
      <c r="C31888" s="13">
        <f t="shared" ca="1" si="1282"/>
        <v>2000.4168321449331</v>
      </c>
    </row>
    <row r="31889" spans="3:3">
      <c r="C31889" s="13">
        <f t="shared" ca="1" si="1282"/>
        <v>1995.1136934688554</v>
      </c>
    </row>
    <row r="31890" spans="3:3">
      <c r="C31890" s="13">
        <f t="shared" ca="1" si="1282"/>
        <v>2000.7428345898468</v>
      </c>
    </row>
    <row r="31891" spans="3:3">
      <c r="C31891" s="13">
        <f t="shared" ca="1" si="1282"/>
        <v>1997.9271803804538</v>
      </c>
    </row>
    <row r="31892" spans="3:3">
      <c r="C31892" s="13">
        <f t="shared" ca="1" si="1282"/>
        <v>1993.3842263919257</v>
      </c>
    </row>
    <row r="31893" spans="3:3">
      <c r="C31893" s="13">
        <f t="shared" ca="1" si="1282"/>
        <v>2016.7683464794407</v>
      </c>
    </row>
    <row r="31894" spans="3:3">
      <c r="C31894" s="13">
        <f t="shared" ca="1" si="1282"/>
        <v>1998.4031858098181</v>
      </c>
    </row>
    <row r="31895" spans="3:3">
      <c r="C31895" s="13">
        <f t="shared" ca="1" si="1282"/>
        <v>2005.4375869684411</v>
      </c>
    </row>
    <row r="31896" spans="3:3">
      <c r="C31896" s="13">
        <f t="shared" ref="C31896:C31959" ca="1" si="1283">NORMINV(RAND(),$D$3,$G$3)</f>
        <v>2011.7859152529495</v>
      </c>
    </row>
    <row r="31897" spans="3:3">
      <c r="C31897" s="13">
        <f t="shared" ca="1" si="1283"/>
        <v>1979.0588361787404</v>
      </c>
    </row>
    <row r="31898" spans="3:3">
      <c r="C31898" s="13">
        <f t="shared" ca="1" si="1283"/>
        <v>1989.3642925228371</v>
      </c>
    </row>
    <row r="31899" spans="3:3">
      <c r="C31899" s="13">
        <f t="shared" ca="1" si="1283"/>
        <v>1979.8564631515396</v>
      </c>
    </row>
    <row r="31900" spans="3:3">
      <c r="C31900" s="13">
        <f t="shared" ca="1" si="1283"/>
        <v>2001.2765646560497</v>
      </c>
    </row>
    <row r="31901" spans="3:3">
      <c r="C31901" s="13">
        <f t="shared" ca="1" si="1283"/>
        <v>1996.4329969878552</v>
      </c>
    </row>
    <row r="31902" spans="3:3">
      <c r="C31902" s="13">
        <f t="shared" ca="1" si="1283"/>
        <v>1996.979139127809</v>
      </c>
    </row>
    <row r="31903" spans="3:3">
      <c r="C31903" s="13">
        <f t="shared" ca="1" si="1283"/>
        <v>2000.5208719718617</v>
      </c>
    </row>
    <row r="31904" spans="3:3">
      <c r="C31904" s="13">
        <f t="shared" ca="1" si="1283"/>
        <v>1988.9472113164193</v>
      </c>
    </row>
    <row r="31905" spans="3:3">
      <c r="C31905" s="13">
        <f t="shared" ca="1" si="1283"/>
        <v>1988.493013309303</v>
      </c>
    </row>
    <row r="31906" spans="3:3">
      <c r="C31906" s="13">
        <f t="shared" ca="1" si="1283"/>
        <v>1998.5338791410561</v>
      </c>
    </row>
    <row r="31907" spans="3:3">
      <c r="C31907" s="13">
        <f t="shared" ca="1" si="1283"/>
        <v>1996.9600636505618</v>
      </c>
    </row>
    <row r="31908" spans="3:3">
      <c r="C31908" s="13">
        <f t="shared" ca="1" si="1283"/>
        <v>2010.233025287595</v>
      </c>
    </row>
    <row r="31909" spans="3:3">
      <c r="C31909" s="13">
        <f t="shared" ca="1" si="1283"/>
        <v>2003.3666505942467</v>
      </c>
    </row>
    <row r="31910" spans="3:3">
      <c r="C31910" s="13">
        <f t="shared" ca="1" si="1283"/>
        <v>1994.0835222465596</v>
      </c>
    </row>
    <row r="31911" spans="3:3">
      <c r="C31911" s="13">
        <f t="shared" ca="1" si="1283"/>
        <v>2004.3156845260312</v>
      </c>
    </row>
    <row r="31912" spans="3:3">
      <c r="C31912" s="13">
        <f t="shared" ca="1" si="1283"/>
        <v>2009.2626933092774</v>
      </c>
    </row>
    <row r="31913" spans="3:3">
      <c r="C31913" s="13">
        <f t="shared" ca="1" si="1283"/>
        <v>2002.2153462036013</v>
      </c>
    </row>
    <row r="31914" spans="3:3">
      <c r="C31914" s="13">
        <f t="shared" ca="1" si="1283"/>
        <v>2015.8831336164426</v>
      </c>
    </row>
    <row r="31915" spans="3:3">
      <c r="C31915" s="13">
        <f t="shared" ca="1" si="1283"/>
        <v>2001.8764073824641</v>
      </c>
    </row>
    <row r="31916" spans="3:3">
      <c r="C31916" s="13">
        <f t="shared" ca="1" si="1283"/>
        <v>2008.4270298079839</v>
      </c>
    </row>
    <row r="31917" spans="3:3">
      <c r="C31917" s="13">
        <f t="shared" ca="1" si="1283"/>
        <v>1997.8634377066885</v>
      </c>
    </row>
    <row r="31918" spans="3:3">
      <c r="C31918" s="13">
        <f t="shared" ca="1" si="1283"/>
        <v>1985.7044212475855</v>
      </c>
    </row>
    <row r="31919" spans="3:3">
      <c r="C31919" s="13">
        <f t="shared" ca="1" si="1283"/>
        <v>2008.7864017659824</v>
      </c>
    </row>
    <row r="31920" spans="3:3">
      <c r="C31920" s="13">
        <f t="shared" ca="1" si="1283"/>
        <v>1986.999756404902</v>
      </c>
    </row>
    <row r="31921" spans="3:3">
      <c r="C31921" s="13">
        <f t="shared" ca="1" si="1283"/>
        <v>1985.6213322926917</v>
      </c>
    </row>
    <row r="31922" spans="3:3">
      <c r="C31922" s="13">
        <f t="shared" ca="1" si="1283"/>
        <v>1988.2754086601408</v>
      </c>
    </row>
    <row r="31923" spans="3:3">
      <c r="C31923" s="13">
        <f t="shared" ca="1" si="1283"/>
        <v>1979.2518216169472</v>
      </c>
    </row>
    <row r="31924" spans="3:3">
      <c r="C31924" s="13">
        <f t="shared" ca="1" si="1283"/>
        <v>2016.2058465430221</v>
      </c>
    </row>
    <row r="31925" spans="3:3">
      <c r="C31925" s="13">
        <f t="shared" ca="1" si="1283"/>
        <v>2000.3399785138938</v>
      </c>
    </row>
    <row r="31926" spans="3:3">
      <c r="C31926" s="13">
        <f t="shared" ca="1" si="1283"/>
        <v>1991.2910585522454</v>
      </c>
    </row>
    <row r="31927" spans="3:3">
      <c r="C31927" s="13">
        <f t="shared" ca="1" si="1283"/>
        <v>1994.6060616931138</v>
      </c>
    </row>
    <row r="31928" spans="3:3">
      <c r="C31928" s="13">
        <f t="shared" ca="1" si="1283"/>
        <v>2006.7115109117883</v>
      </c>
    </row>
    <row r="31929" spans="3:3">
      <c r="C31929" s="13">
        <f t="shared" ca="1" si="1283"/>
        <v>2023.782851623313</v>
      </c>
    </row>
    <row r="31930" spans="3:3">
      <c r="C31930" s="13">
        <f t="shared" ca="1" si="1283"/>
        <v>1981.8535029324423</v>
      </c>
    </row>
    <row r="31931" spans="3:3">
      <c r="C31931" s="13">
        <f t="shared" ca="1" si="1283"/>
        <v>2004.7010757210317</v>
      </c>
    </row>
    <row r="31932" spans="3:3">
      <c r="C31932" s="13">
        <f t="shared" ca="1" si="1283"/>
        <v>2025.4728547537804</v>
      </c>
    </row>
    <row r="31933" spans="3:3">
      <c r="C31933" s="13">
        <f t="shared" ca="1" si="1283"/>
        <v>1998.0543609672122</v>
      </c>
    </row>
    <row r="31934" spans="3:3">
      <c r="C31934" s="13">
        <f t="shared" ca="1" si="1283"/>
        <v>2009.3422170661149</v>
      </c>
    </row>
    <row r="31935" spans="3:3">
      <c r="C31935" s="13">
        <f t="shared" ca="1" si="1283"/>
        <v>2010.3419046164224</v>
      </c>
    </row>
    <row r="31936" spans="3:3">
      <c r="C31936" s="13">
        <f t="shared" ca="1" si="1283"/>
        <v>1985.9067765780908</v>
      </c>
    </row>
    <row r="31937" spans="3:3">
      <c r="C31937" s="13">
        <f t="shared" ca="1" si="1283"/>
        <v>1987.2404477666771</v>
      </c>
    </row>
    <row r="31938" spans="3:3">
      <c r="C31938" s="13">
        <f t="shared" ca="1" si="1283"/>
        <v>1989.7073397460347</v>
      </c>
    </row>
    <row r="31939" spans="3:3">
      <c r="C31939" s="13">
        <f t="shared" ca="1" si="1283"/>
        <v>1987.8860435347217</v>
      </c>
    </row>
    <row r="31940" spans="3:3">
      <c r="C31940" s="13">
        <f t="shared" ca="1" si="1283"/>
        <v>1990.7651878296485</v>
      </c>
    </row>
    <row r="31941" spans="3:3">
      <c r="C31941" s="13">
        <f t="shared" ca="1" si="1283"/>
        <v>1995.3097397268812</v>
      </c>
    </row>
    <row r="31942" spans="3:3">
      <c r="C31942" s="13">
        <f t="shared" ca="1" si="1283"/>
        <v>1988.2450222068544</v>
      </c>
    </row>
    <row r="31943" spans="3:3">
      <c r="C31943" s="13">
        <f t="shared" ca="1" si="1283"/>
        <v>1994.931040440985</v>
      </c>
    </row>
    <row r="31944" spans="3:3">
      <c r="C31944" s="13">
        <f t="shared" ca="1" si="1283"/>
        <v>1990.4389039765215</v>
      </c>
    </row>
    <row r="31945" spans="3:3">
      <c r="C31945" s="13">
        <f t="shared" ca="1" si="1283"/>
        <v>2005.6976137114316</v>
      </c>
    </row>
    <row r="31946" spans="3:3">
      <c r="C31946" s="13">
        <f t="shared" ca="1" si="1283"/>
        <v>1995.4244109830829</v>
      </c>
    </row>
    <row r="31947" spans="3:3">
      <c r="C31947" s="13">
        <f t="shared" ca="1" si="1283"/>
        <v>1988.8277184305741</v>
      </c>
    </row>
    <row r="31948" spans="3:3">
      <c r="C31948" s="13">
        <f t="shared" ca="1" si="1283"/>
        <v>2001.490333478738</v>
      </c>
    </row>
    <row r="31949" spans="3:3">
      <c r="C31949" s="13">
        <f t="shared" ca="1" si="1283"/>
        <v>1990.659309117224</v>
      </c>
    </row>
    <row r="31950" spans="3:3">
      <c r="C31950" s="13">
        <f t="shared" ca="1" si="1283"/>
        <v>2021.4860789164989</v>
      </c>
    </row>
    <row r="31951" spans="3:3">
      <c r="C31951" s="13">
        <f t="shared" ca="1" si="1283"/>
        <v>1991.9524036455014</v>
      </c>
    </row>
    <row r="31952" spans="3:3">
      <c r="C31952" s="13">
        <f t="shared" ca="1" si="1283"/>
        <v>2004.7387249796425</v>
      </c>
    </row>
    <row r="31953" spans="3:3">
      <c r="C31953" s="13">
        <f t="shared" ca="1" si="1283"/>
        <v>1978.867253780485</v>
      </c>
    </row>
    <row r="31954" spans="3:3">
      <c r="C31954" s="13">
        <f t="shared" ca="1" si="1283"/>
        <v>1986.6188367882985</v>
      </c>
    </row>
    <row r="31955" spans="3:3">
      <c r="C31955" s="13">
        <f t="shared" ca="1" si="1283"/>
        <v>1995.9638361268501</v>
      </c>
    </row>
    <row r="31956" spans="3:3">
      <c r="C31956" s="13">
        <f t="shared" ca="1" si="1283"/>
        <v>2015.5302984991488</v>
      </c>
    </row>
    <row r="31957" spans="3:3">
      <c r="C31957" s="13">
        <f t="shared" ca="1" si="1283"/>
        <v>1996.4322039132492</v>
      </c>
    </row>
    <row r="31958" spans="3:3">
      <c r="C31958" s="13">
        <f t="shared" ca="1" si="1283"/>
        <v>1994.3044537099188</v>
      </c>
    </row>
    <row r="31959" spans="3:3">
      <c r="C31959" s="13">
        <f t="shared" ca="1" si="1283"/>
        <v>1992.4934497449428</v>
      </c>
    </row>
    <row r="31960" spans="3:3">
      <c r="C31960" s="13">
        <f t="shared" ref="C31960:C32023" ca="1" si="1284">NORMINV(RAND(),$D$3,$G$3)</f>
        <v>1998.0418089337788</v>
      </c>
    </row>
    <row r="31961" spans="3:3">
      <c r="C31961" s="13">
        <f t="shared" ca="1" si="1284"/>
        <v>2005.4385640255246</v>
      </c>
    </row>
    <row r="31962" spans="3:3">
      <c r="C31962" s="13">
        <f t="shared" ca="1" si="1284"/>
        <v>2006.3124918876938</v>
      </c>
    </row>
    <row r="31963" spans="3:3">
      <c r="C31963" s="13">
        <f t="shared" ca="1" si="1284"/>
        <v>1987.8907890327134</v>
      </c>
    </row>
    <row r="31964" spans="3:3">
      <c r="C31964" s="13">
        <f t="shared" ca="1" si="1284"/>
        <v>2013.4318152146545</v>
      </c>
    </row>
    <row r="31965" spans="3:3">
      <c r="C31965" s="13">
        <f t="shared" ca="1" si="1284"/>
        <v>2000.4179071558817</v>
      </c>
    </row>
    <row r="31966" spans="3:3">
      <c r="C31966" s="13">
        <f t="shared" ca="1" si="1284"/>
        <v>1995.6447819626158</v>
      </c>
    </row>
    <row r="31967" spans="3:3">
      <c r="C31967" s="13">
        <f t="shared" ca="1" si="1284"/>
        <v>1998.7109633083555</v>
      </c>
    </row>
    <row r="31968" spans="3:3">
      <c r="C31968" s="13">
        <f t="shared" ca="1" si="1284"/>
        <v>1999.5445279471187</v>
      </c>
    </row>
    <row r="31969" spans="3:3">
      <c r="C31969" s="13">
        <f t="shared" ca="1" si="1284"/>
        <v>2014.9130594557892</v>
      </c>
    </row>
    <row r="31970" spans="3:3">
      <c r="C31970" s="13">
        <f t="shared" ca="1" si="1284"/>
        <v>2009.217552724067</v>
      </c>
    </row>
    <row r="31971" spans="3:3">
      <c r="C31971" s="13">
        <f t="shared" ca="1" si="1284"/>
        <v>1990.5752391570068</v>
      </c>
    </row>
    <row r="31972" spans="3:3">
      <c r="C31972" s="13">
        <f t="shared" ca="1" si="1284"/>
        <v>2006.7193472672518</v>
      </c>
    </row>
    <row r="31973" spans="3:3">
      <c r="C31973" s="13">
        <f t="shared" ca="1" si="1284"/>
        <v>1996.2766822226401</v>
      </c>
    </row>
    <row r="31974" spans="3:3">
      <c r="C31974" s="13">
        <f t="shared" ca="1" si="1284"/>
        <v>1990.3926449993057</v>
      </c>
    </row>
    <row r="31975" spans="3:3">
      <c r="C31975" s="13">
        <f t="shared" ca="1" si="1284"/>
        <v>1997.4957967241974</v>
      </c>
    </row>
    <row r="31976" spans="3:3">
      <c r="C31976" s="13">
        <f t="shared" ca="1" si="1284"/>
        <v>2000.1474430606031</v>
      </c>
    </row>
    <row r="31977" spans="3:3">
      <c r="C31977" s="13">
        <f t="shared" ca="1" si="1284"/>
        <v>1990.0268794413209</v>
      </c>
    </row>
    <row r="31978" spans="3:3">
      <c r="C31978" s="13">
        <f t="shared" ca="1" si="1284"/>
        <v>1999.9731832081782</v>
      </c>
    </row>
    <row r="31979" spans="3:3">
      <c r="C31979" s="13">
        <f t="shared" ca="1" si="1284"/>
        <v>1992.7001236564568</v>
      </c>
    </row>
    <row r="31980" spans="3:3">
      <c r="C31980" s="13">
        <f t="shared" ca="1" si="1284"/>
        <v>2005.6393552813965</v>
      </c>
    </row>
    <row r="31981" spans="3:3">
      <c r="C31981" s="13">
        <f t="shared" ca="1" si="1284"/>
        <v>2026.2342386091805</v>
      </c>
    </row>
    <row r="31982" spans="3:3">
      <c r="C31982" s="13">
        <f t="shared" ca="1" si="1284"/>
        <v>1994.9464675816455</v>
      </c>
    </row>
    <row r="31983" spans="3:3">
      <c r="C31983" s="13">
        <f t="shared" ca="1" si="1284"/>
        <v>2002.5377717776414</v>
      </c>
    </row>
    <row r="31984" spans="3:3">
      <c r="C31984" s="13">
        <f t="shared" ca="1" si="1284"/>
        <v>1989.9626712115896</v>
      </c>
    </row>
    <row r="31985" spans="3:3">
      <c r="C31985" s="13">
        <f t="shared" ca="1" si="1284"/>
        <v>2002.4910446629315</v>
      </c>
    </row>
    <row r="31986" spans="3:3">
      <c r="C31986" s="13">
        <f t="shared" ca="1" si="1284"/>
        <v>2004.433902876717</v>
      </c>
    </row>
    <row r="31987" spans="3:3">
      <c r="C31987" s="13">
        <f t="shared" ca="1" si="1284"/>
        <v>2009.9650354100797</v>
      </c>
    </row>
    <row r="31988" spans="3:3">
      <c r="C31988" s="13">
        <f t="shared" ca="1" si="1284"/>
        <v>2013.1514136515132</v>
      </c>
    </row>
    <row r="31989" spans="3:3">
      <c r="C31989" s="13">
        <f t="shared" ca="1" si="1284"/>
        <v>1981.8832273610374</v>
      </c>
    </row>
    <row r="31990" spans="3:3">
      <c r="C31990" s="13">
        <f t="shared" ca="1" si="1284"/>
        <v>2008.9201442430758</v>
      </c>
    </row>
    <row r="31991" spans="3:3">
      <c r="C31991" s="13">
        <f t="shared" ca="1" si="1284"/>
        <v>2001.0858553289484</v>
      </c>
    </row>
    <row r="31992" spans="3:3">
      <c r="C31992" s="13">
        <f t="shared" ca="1" si="1284"/>
        <v>2007.4389568235727</v>
      </c>
    </row>
    <row r="31993" spans="3:3">
      <c r="C31993" s="13">
        <f t="shared" ca="1" si="1284"/>
        <v>2003.9274306968798</v>
      </c>
    </row>
    <row r="31994" spans="3:3">
      <c r="C31994" s="13">
        <f t="shared" ca="1" si="1284"/>
        <v>2014.2034850146899</v>
      </c>
    </row>
    <row r="31995" spans="3:3">
      <c r="C31995" s="13">
        <f t="shared" ca="1" si="1284"/>
        <v>1997.2228022507697</v>
      </c>
    </row>
    <row r="31996" spans="3:3">
      <c r="C31996" s="13">
        <f t="shared" ca="1" si="1284"/>
        <v>1995.5534595056197</v>
      </c>
    </row>
    <row r="31997" spans="3:3">
      <c r="C31997" s="13">
        <f t="shared" ca="1" si="1284"/>
        <v>2009.929372672593</v>
      </c>
    </row>
    <row r="31998" spans="3:3">
      <c r="C31998" s="13">
        <f t="shared" ca="1" si="1284"/>
        <v>2010.197419495044</v>
      </c>
    </row>
    <row r="31999" spans="3:3">
      <c r="C31999" s="13">
        <f t="shared" ca="1" si="1284"/>
        <v>2005.1467752280607</v>
      </c>
    </row>
    <row r="32000" spans="3:3">
      <c r="C32000" s="13">
        <f t="shared" ca="1" si="1284"/>
        <v>2018.7116444229719</v>
      </c>
    </row>
    <row r="32001" spans="3:3">
      <c r="C32001" s="13">
        <f t="shared" ca="1" si="1284"/>
        <v>2004.0972680265377</v>
      </c>
    </row>
    <row r="32002" spans="3:3">
      <c r="C32002" s="13">
        <f t="shared" ca="1" si="1284"/>
        <v>1985.3603049719593</v>
      </c>
    </row>
    <row r="32003" spans="3:3">
      <c r="C32003" s="13">
        <f t="shared" ca="1" si="1284"/>
        <v>2000.1861891168953</v>
      </c>
    </row>
    <row r="32004" spans="3:3">
      <c r="C32004" s="13">
        <f t="shared" ca="1" si="1284"/>
        <v>2018.1211294347506</v>
      </c>
    </row>
    <row r="32005" spans="3:3">
      <c r="C32005" s="13">
        <f t="shared" ca="1" si="1284"/>
        <v>2007.3327709626237</v>
      </c>
    </row>
    <row r="32006" spans="3:3">
      <c r="C32006" s="13">
        <f t="shared" ca="1" si="1284"/>
        <v>2008.6162276425848</v>
      </c>
    </row>
    <row r="32007" spans="3:3">
      <c r="C32007" s="13">
        <f t="shared" ca="1" si="1284"/>
        <v>1999.4403970421699</v>
      </c>
    </row>
    <row r="32008" spans="3:3">
      <c r="C32008" s="13">
        <f t="shared" ca="1" si="1284"/>
        <v>1985.5336454918586</v>
      </c>
    </row>
    <row r="32009" spans="3:3">
      <c r="C32009" s="13">
        <f t="shared" ca="1" si="1284"/>
        <v>1989.2708894613722</v>
      </c>
    </row>
    <row r="32010" spans="3:3">
      <c r="C32010" s="13">
        <f t="shared" ca="1" si="1284"/>
        <v>1997.9380698894006</v>
      </c>
    </row>
    <row r="32011" spans="3:3">
      <c r="C32011" s="13">
        <f t="shared" ca="1" si="1284"/>
        <v>2010.0599122863166</v>
      </c>
    </row>
    <row r="32012" spans="3:3">
      <c r="C32012" s="13">
        <f t="shared" ca="1" si="1284"/>
        <v>2012.0852044320898</v>
      </c>
    </row>
    <row r="32013" spans="3:3">
      <c r="C32013" s="13">
        <f t="shared" ca="1" si="1284"/>
        <v>1982.7706587931129</v>
      </c>
    </row>
    <row r="32014" spans="3:3">
      <c r="C32014" s="13">
        <f t="shared" ca="1" si="1284"/>
        <v>1976.2848366563398</v>
      </c>
    </row>
    <row r="32015" spans="3:3">
      <c r="C32015" s="13">
        <f t="shared" ca="1" si="1284"/>
        <v>1996.373644244743</v>
      </c>
    </row>
    <row r="32016" spans="3:3">
      <c r="C32016" s="13">
        <f t="shared" ca="1" si="1284"/>
        <v>1996.2181501550847</v>
      </c>
    </row>
    <row r="32017" spans="3:3">
      <c r="C32017" s="13">
        <f t="shared" ca="1" si="1284"/>
        <v>1987.3303740606718</v>
      </c>
    </row>
    <row r="32018" spans="3:3">
      <c r="C32018" s="13">
        <f t="shared" ca="1" si="1284"/>
        <v>2006.3996680923983</v>
      </c>
    </row>
    <row r="32019" spans="3:3">
      <c r="C32019" s="13">
        <f t="shared" ca="1" si="1284"/>
        <v>2011.8431300136951</v>
      </c>
    </row>
    <row r="32020" spans="3:3">
      <c r="C32020" s="13">
        <f t="shared" ca="1" si="1284"/>
        <v>1978.306735903313</v>
      </c>
    </row>
    <row r="32021" spans="3:3">
      <c r="C32021" s="13">
        <f t="shared" ca="1" si="1284"/>
        <v>1990.8573838918328</v>
      </c>
    </row>
    <row r="32022" spans="3:3">
      <c r="C32022" s="13">
        <f t="shared" ca="1" si="1284"/>
        <v>2002.9526592993457</v>
      </c>
    </row>
    <row r="32023" spans="3:3">
      <c r="C32023" s="13">
        <f t="shared" ca="1" si="1284"/>
        <v>1997.9877702644931</v>
      </c>
    </row>
    <row r="32024" spans="3:3">
      <c r="C32024" s="13">
        <f t="shared" ref="C32024:C32087" ca="1" si="1285">NORMINV(RAND(),$D$3,$G$3)</f>
        <v>1996.6082552360988</v>
      </c>
    </row>
    <row r="32025" spans="3:3">
      <c r="C32025" s="13">
        <f t="shared" ca="1" si="1285"/>
        <v>1977.3898260713884</v>
      </c>
    </row>
    <row r="32026" spans="3:3">
      <c r="C32026" s="13">
        <f t="shared" ca="1" si="1285"/>
        <v>1998.8884706251083</v>
      </c>
    </row>
    <row r="32027" spans="3:3">
      <c r="C32027" s="13">
        <f t="shared" ca="1" si="1285"/>
        <v>1998.030679736838</v>
      </c>
    </row>
    <row r="32028" spans="3:3">
      <c r="C32028" s="13">
        <f t="shared" ca="1" si="1285"/>
        <v>1999.6810680839599</v>
      </c>
    </row>
    <row r="32029" spans="3:3">
      <c r="C32029" s="13">
        <f t="shared" ca="1" si="1285"/>
        <v>2001.8639769653039</v>
      </c>
    </row>
    <row r="32030" spans="3:3">
      <c r="C32030" s="13">
        <f t="shared" ca="1" si="1285"/>
        <v>1997.4167874783341</v>
      </c>
    </row>
    <row r="32031" spans="3:3">
      <c r="C32031" s="13">
        <f t="shared" ca="1" si="1285"/>
        <v>2012.4072923442152</v>
      </c>
    </row>
    <row r="32032" spans="3:3">
      <c r="C32032" s="13">
        <f t="shared" ca="1" si="1285"/>
        <v>1996.5811514444993</v>
      </c>
    </row>
    <row r="32033" spans="3:3">
      <c r="C32033" s="13">
        <f t="shared" ca="1" si="1285"/>
        <v>1991.9901373011141</v>
      </c>
    </row>
    <row r="32034" spans="3:3">
      <c r="C32034" s="13">
        <f t="shared" ca="1" si="1285"/>
        <v>2005.4528989747146</v>
      </c>
    </row>
    <row r="32035" spans="3:3">
      <c r="C32035" s="13">
        <f t="shared" ca="1" si="1285"/>
        <v>2010.3606462803566</v>
      </c>
    </row>
    <row r="32036" spans="3:3">
      <c r="C32036" s="13">
        <f t="shared" ca="1" si="1285"/>
        <v>1994.3207675953256</v>
      </c>
    </row>
    <row r="32037" spans="3:3">
      <c r="C32037" s="13">
        <f t="shared" ca="1" si="1285"/>
        <v>2000.4056865146513</v>
      </c>
    </row>
    <row r="32038" spans="3:3">
      <c r="C32038" s="13">
        <f t="shared" ca="1" si="1285"/>
        <v>2016.3421716119299</v>
      </c>
    </row>
    <row r="32039" spans="3:3">
      <c r="C32039" s="13">
        <f t="shared" ca="1" si="1285"/>
        <v>2013.3586418862812</v>
      </c>
    </row>
    <row r="32040" spans="3:3">
      <c r="C32040" s="13">
        <f t="shared" ca="1" si="1285"/>
        <v>2007.95771152984</v>
      </c>
    </row>
    <row r="32041" spans="3:3">
      <c r="C32041" s="13">
        <f t="shared" ca="1" si="1285"/>
        <v>2011.6340005836917</v>
      </c>
    </row>
    <row r="32042" spans="3:3">
      <c r="C32042" s="13">
        <f t="shared" ca="1" si="1285"/>
        <v>2004.9347805104401</v>
      </c>
    </row>
    <row r="32043" spans="3:3">
      <c r="C32043" s="13">
        <f t="shared" ca="1" si="1285"/>
        <v>2007.1732927479466</v>
      </c>
    </row>
    <row r="32044" spans="3:3">
      <c r="C32044" s="13">
        <f t="shared" ca="1" si="1285"/>
        <v>1994.4217064174386</v>
      </c>
    </row>
    <row r="32045" spans="3:3">
      <c r="C32045" s="13">
        <f t="shared" ca="1" si="1285"/>
        <v>1983.0926497967966</v>
      </c>
    </row>
    <row r="32046" spans="3:3">
      <c r="C32046" s="13">
        <f t="shared" ca="1" si="1285"/>
        <v>1981.7028274536806</v>
      </c>
    </row>
    <row r="32047" spans="3:3">
      <c r="C32047" s="13">
        <f t="shared" ca="1" si="1285"/>
        <v>1997.5650897758733</v>
      </c>
    </row>
    <row r="32048" spans="3:3">
      <c r="C32048" s="13">
        <f t="shared" ca="1" si="1285"/>
        <v>2007.4267079353601</v>
      </c>
    </row>
    <row r="32049" spans="3:3">
      <c r="C32049" s="13">
        <f t="shared" ca="1" si="1285"/>
        <v>2003.5885849194099</v>
      </c>
    </row>
    <row r="32050" spans="3:3">
      <c r="C32050" s="13">
        <f t="shared" ca="1" si="1285"/>
        <v>2024.5423703242616</v>
      </c>
    </row>
    <row r="32051" spans="3:3">
      <c r="C32051" s="13">
        <f t="shared" ca="1" si="1285"/>
        <v>2018.3493526109062</v>
      </c>
    </row>
    <row r="32052" spans="3:3">
      <c r="C32052" s="13">
        <f t="shared" ca="1" si="1285"/>
        <v>1991.7058445191706</v>
      </c>
    </row>
    <row r="32053" spans="3:3">
      <c r="C32053" s="13">
        <f t="shared" ca="1" si="1285"/>
        <v>1996.6576788433547</v>
      </c>
    </row>
    <row r="32054" spans="3:3">
      <c r="C32054" s="13">
        <f t="shared" ca="1" si="1285"/>
        <v>2024.0593283499127</v>
      </c>
    </row>
    <row r="32055" spans="3:3">
      <c r="C32055" s="13">
        <f t="shared" ca="1" si="1285"/>
        <v>2005.7155098580286</v>
      </c>
    </row>
    <row r="32056" spans="3:3">
      <c r="C32056" s="13">
        <f t="shared" ca="1" si="1285"/>
        <v>2000.5996955630258</v>
      </c>
    </row>
    <row r="32057" spans="3:3">
      <c r="C32057" s="13">
        <f t="shared" ca="1" si="1285"/>
        <v>2005.6402889719004</v>
      </c>
    </row>
    <row r="32058" spans="3:3">
      <c r="C32058" s="13">
        <f t="shared" ca="1" si="1285"/>
        <v>2023.910344061406</v>
      </c>
    </row>
    <row r="32059" spans="3:3">
      <c r="C32059" s="13">
        <f t="shared" ca="1" si="1285"/>
        <v>1987.1358553790963</v>
      </c>
    </row>
    <row r="32060" spans="3:3">
      <c r="C32060" s="13">
        <f t="shared" ca="1" si="1285"/>
        <v>2005.1843664337932</v>
      </c>
    </row>
    <row r="32061" spans="3:3">
      <c r="C32061" s="13">
        <f t="shared" ca="1" si="1285"/>
        <v>1984.9570807580349</v>
      </c>
    </row>
    <row r="32062" spans="3:3">
      <c r="C32062" s="13">
        <f t="shared" ca="1" si="1285"/>
        <v>2007.2257355678744</v>
      </c>
    </row>
    <row r="32063" spans="3:3">
      <c r="C32063" s="13">
        <f t="shared" ca="1" si="1285"/>
        <v>1990.9147077756106</v>
      </c>
    </row>
    <row r="32064" spans="3:3">
      <c r="C32064" s="13">
        <f t="shared" ca="1" si="1285"/>
        <v>1982.9762108189839</v>
      </c>
    </row>
    <row r="32065" spans="3:3">
      <c r="C32065" s="13">
        <f t="shared" ca="1" si="1285"/>
        <v>1995.280361885094</v>
      </c>
    </row>
    <row r="32066" spans="3:3">
      <c r="C32066" s="13">
        <f t="shared" ca="1" si="1285"/>
        <v>2018.7577098298325</v>
      </c>
    </row>
    <row r="32067" spans="3:3">
      <c r="C32067" s="13">
        <f t="shared" ca="1" si="1285"/>
        <v>2029.1956422191145</v>
      </c>
    </row>
    <row r="32068" spans="3:3">
      <c r="C32068" s="13">
        <f t="shared" ca="1" si="1285"/>
        <v>1975.122453458039</v>
      </c>
    </row>
    <row r="32069" spans="3:3">
      <c r="C32069" s="13">
        <f t="shared" ca="1" si="1285"/>
        <v>1984.0142437155364</v>
      </c>
    </row>
    <row r="32070" spans="3:3">
      <c r="C32070" s="13">
        <f t="shared" ca="1" si="1285"/>
        <v>1993.6517623566906</v>
      </c>
    </row>
    <row r="32071" spans="3:3">
      <c r="C32071" s="13">
        <f t="shared" ca="1" si="1285"/>
        <v>2017.293240665085</v>
      </c>
    </row>
    <row r="32072" spans="3:3">
      <c r="C32072" s="13">
        <f t="shared" ca="1" si="1285"/>
        <v>1989.1537864042857</v>
      </c>
    </row>
    <row r="32073" spans="3:3">
      <c r="C32073" s="13">
        <f t="shared" ca="1" si="1285"/>
        <v>2000.2004784868593</v>
      </c>
    </row>
    <row r="32074" spans="3:3">
      <c r="C32074" s="13">
        <f t="shared" ca="1" si="1285"/>
        <v>1995.0206423604945</v>
      </c>
    </row>
    <row r="32075" spans="3:3">
      <c r="C32075" s="13">
        <f t="shared" ca="1" si="1285"/>
        <v>1994.7816602844723</v>
      </c>
    </row>
    <row r="32076" spans="3:3">
      <c r="C32076" s="13">
        <f t="shared" ca="1" si="1285"/>
        <v>1985.2292153178921</v>
      </c>
    </row>
    <row r="32077" spans="3:3">
      <c r="C32077" s="13">
        <f t="shared" ca="1" si="1285"/>
        <v>1994.7072451938243</v>
      </c>
    </row>
    <row r="32078" spans="3:3">
      <c r="C32078" s="13">
        <f t="shared" ca="1" si="1285"/>
        <v>1989.4634850701805</v>
      </c>
    </row>
    <row r="32079" spans="3:3">
      <c r="C32079" s="13">
        <f t="shared" ca="1" si="1285"/>
        <v>2006.0088725105084</v>
      </c>
    </row>
    <row r="32080" spans="3:3">
      <c r="C32080" s="13">
        <f t="shared" ca="1" si="1285"/>
        <v>1982.0493363942965</v>
      </c>
    </row>
    <row r="32081" spans="3:3">
      <c r="C32081" s="13">
        <f t="shared" ca="1" si="1285"/>
        <v>2008.0226395486643</v>
      </c>
    </row>
    <row r="32082" spans="3:3">
      <c r="C32082" s="13">
        <f t="shared" ca="1" si="1285"/>
        <v>2025.4727439210508</v>
      </c>
    </row>
    <row r="32083" spans="3:3">
      <c r="C32083" s="13">
        <f t="shared" ca="1" si="1285"/>
        <v>1987.9085946222526</v>
      </c>
    </row>
    <row r="32084" spans="3:3">
      <c r="C32084" s="13">
        <f t="shared" ca="1" si="1285"/>
        <v>1999.5857865859946</v>
      </c>
    </row>
    <row r="32085" spans="3:3">
      <c r="C32085" s="13">
        <f t="shared" ca="1" si="1285"/>
        <v>2005.4070120963399</v>
      </c>
    </row>
    <row r="32086" spans="3:3">
      <c r="C32086" s="13">
        <f t="shared" ca="1" si="1285"/>
        <v>2017.9407158261238</v>
      </c>
    </row>
    <row r="32087" spans="3:3">
      <c r="C32087" s="13">
        <f t="shared" ca="1" si="1285"/>
        <v>1980.5447965821074</v>
      </c>
    </row>
    <row r="32088" spans="3:3">
      <c r="C32088" s="13">
        <f t="shared" ref="C32088:C32151" ca="1" si="1286">NORMINV(RAND(),$D$3,$G$3)</f>
        <v>1991.7443200012949</v>
      </c>
    </row>
    <row r="32089" spans="3:3">
      <c r="C32089" s="13">
        <f t="shared" ca="1" si="1286"/>
        <v>2000.1435721787209</v>
      </c>
    </row>
    <row r="32090" spans="3:3">
      <c r="C32090" s="13">
        <f t="shared" ca="1" si="1286"/>
        <v>2002.9907324035225</v>
      </c>
    </row>
    <row r="32091" spans="3:3">
      <c r="C32091" s="13">
        <f t="shared" ca="1" si="1286"/>
        <v>1994.5409234518302</v>
      </c>
    </row>
    <row r="32092" spans="3:3">
      <c r="C32092" s="13">
        <f t="shared" ca="1" si="1286"/>
        <v>2007.6526469232863</v>
      </c>
    </row>
    <row r="32093" spans="3:3">
      <c r="C32093" s="13">
        <f t="shared" ca="1" si="1286"/>
        <v>2006.1685188697336</v>
      </c>
    </row>
    <row r="32094" spans="3:3">
      <c r="C32094" s="13">
        <f t="shared" ca="1" si="1286"/>
        <v>2007.2743763417377</v>
      </c>
    </row>
    <row r="32095" spans="3:3">
      <c r="C32095" s="13">
        <f t="shared" ca="1" si="1286"/>
        <v>2012.3864709401664</v>
      </c>
    </row>
    <row r="32096" spans="3:3">
      <c r="C32096" s="13">
        <f t="shared" ca="1" si="1286"/>
        <v>2001.3785404706914</v>
      </c>
    </row>
    <row r="32097" spans="3:3">
      <c r="C32097" s="13">
        <f t="shared" ca="1" si="1286"/>
        <v>1997.5332899537354</v>
      </c>
    </row>
    <row r="32098" spans="3:3">
      <c r="C32098" s="13">
        <f t="shared" ca="1" si="1286"/>
        <v>1994.3299871012373</v>
      </c>
    </row>
    <row r="32099" spans="3:3">
      <c r="C32099" s="13">
        <f t="shared" ca="1" si="1286"/>
        <v>1999.1027821769062</v>
      </c>
    </row>
    <row r="32100" spans="3:3">
      <c r="C32100" s="13">
        <f t="shared" ca="1" si="1286"/>
        <v>2013.732325201529</v>
      </c>
    </row>
    <row r="32101" spans="3:3">
      <c r="C32101" s="13">
        <f t="shared" ca="1" si="1286"/>
        <v>2006.9251744941701</v>
      </c>
    </row>
    <row r="32102" spans="3:3">
      <c r="C32102" s="13">
        <f t="shared" ca="1" si="1286"/>
        <v>1985.4941410705799</v>
      </c>
    </row>
    <row r="32103" spans="3:3">
      <c r="C32103" s="13">
        <f t="shared" ca="1" si="1286"/>
        <v>1997.6165804902462</v>
      </c>
    </row>
    <row r="32104" spans="3:3">
      <c r="C32104" s="13">
        <f t="shared" ca="1" si="1286"/>
        <v>1987.2775279883742</v>
      </c>
    </row>
    <row r="32105" spans="3:3">
      <c r="C32105" s="13">
        <f t="shared" ca="1" si="1286"/>
        <v>2003.9258577065978</v>
      </c>
    </row>
    <row r="32106" spans="3:3">
      <c r="C32106" s="13">
        <f t="shared" ca="1" si="1286"/>
        <v>2001.1785225439351</v>
      </c>
    </row>
    <row r="32107" spans="3:3">
      <c r="C32107" s="13">
        <f t="shared" ca="1" si="1286"/>
        <v>2009.8740746761187</v>
      </c>
    </row>
    <row r="32108" spans="3:3">
      <c r="C32108" s="13">
        <f t="shared" ca="1" si="1286"/>
        <v>2002.9943923961118</v>
      </c>
    </row>
    <row r="32109" spans="3:3">
      <c r="C32109" s="13">
        <f t="shared" ca="1" si="1286"/>
        <v>2001.7620742956458</v>
      </c>
    </row>
    <row r="32110" spans="3:3">
      <c r="C32110" s="13">
        <f t="shared" ca="1" si="1286"/>
        <v>1991.0018991529723</v>
      </c>
    </row>
    <row r="32111" spans="3:3">
      <c r="C32111" s="13">
        <f t="shared" ca="1" si="1286"/>
        <v>2000.9080525275645</v>
      </c>
    </row>
    <row r="32112" spans="3:3">
      <c r="C32112" s="13">
        <f t="shared" ca="1" si="1286"/>
        <v>1998.6392698591794</v>
      </c>
    </row>
    <row r="32113" spans="3:3">
      <c r="C32113" s="13">
        <f t="shared" ca="1" si="1286"/>
        <v>2010.7636691625121</v>
      </c>
    </row>
    <row r="32114" spans="3:3">
      <c r="C32114" s="13">
        <f t="shared" ca="1" si="1286"/>
        <v>1989.6812898249566</v>
      </c>
    </row>
    <row r="32115" spans="3:3">
      <c r="C32115" s="13">
        <f t="shared" ca="1" si="1286"/>
        <v>2006.3884519011183</v>
      </c>
    </row>
    <row r="32116" spans="3:3">
      <c r="C32116" s="13">
        <f t="shared" ca="1" si="1286"/>
        <v>1991.402315297823</v>
      </c>
    </row>
    <row r="32117" spans="3:3">
      <c r="C32117" s="13">
        <f t="shared" ca="1" si="1286"/>
        <v>2005.9535780021438</v>
      </c>
    </row>
    <row r="32118" spans="3:3">
      <c r="C32118" s="13">
        <f t="shared" ca="1" si="1286"/>
        <v>1991.7635285766785</v>
      </c>
    </row>
    <row r="32119" spans="3:3">
      <c r="C32119" s="13">
        <f t="shared" ca="1" si="1286"/>
        <v>2003.5219250760804</v>
      </c>
    </row>
    <row r="32120" spans="3:3">
      <c r="C32120" s="13">
        <f t="shared" ca="1" si="1286"/>
        <v>1997.2493232372135</v>
      </c>
    </row>
    <row r="32121" spans="3:3">
      <c r="C32121" s="13">
        <f t="shared" ca="1" si="1286"/>
        <v>1983.3167659406715</v>
      </c>
    </row>
    <row r="32122" spans="3:3">
      <c r="C32122" s="13">
        <f t="shared" ca="1" si="1286"/>
        <v>2012.9090154124233</v>
      </c>
    </row>
    <row r="32123" spans="3:3">
      <c r="C32123" s="13">
        <f t="shared" ca="1" si="1286"/>
        <v>2008.9268797990762</v>
      </c>
    </row>
    <row r="32124" spans="3:3">
      <c r="C32124" s="13">
        <f t="shared" ca="1" si="1286"/>
        <v>1999.2334736238988</v>
      </c>
    </row>
    <row r="32125" spans="3:3">
      <c r="C32125" s="13">
        <f t="shared" ca="1" si="1286"/>
        <v>2011.7887085380764</v>
      </c>
    </row>
    <row r="32126" spans="3:3">
      <c r="C32126" s="13">
        <f t="shared" ca="1" si="1286"/>
        <v>1998.3738705965479</v>
      </c>
    </row>
    <row r="32127" spans="3:3">
      <c r="C32127" s="13">
        <f t="shared" ca="1" si="1286"/>
        <v>1991.2992765949175</v>
      </c>
    </row>
    <row r="32128" spans="3:3">
      <c r="C32128" s="13">
        <f t="shared" ca="1" si="1286"/>
        <v>2002.4681420812603</v>
      </c>
    </row>
    <row r="32129" spans="3:3">
      <c r="C32129" s="13">
        <f t="shared" ca="1" si="1286"/>
        <v>1996.1766584866282</v>
      </c>
    </row>
    <row r="32130" spans="3:3">
      <c r="C32130" s="13">
        <f t="shared" ca="1" si="1286"/>
        <v>1995.007271327732</v>
      </c>
    </row>
    <row r="32131" spans="3:3">
      <c r="C32131" s="13">
        <f t="shared" ca="1" si="1286"/>
        <v>2013.0480253921889</v>
      </c>
    </row>
    <row r="32132" spans="3:3">
      <c r="C32132" s="13">
        <f t="shared" ca="1" si="1286"/>
        <v>2012.8729471064883</v>
      </c>
    </row>
    <row r="32133" spans="3:3">
      <c r="C32133" s="13">
        <f t="shared" ca="1" si="1286"/>
        <v>2000.3510457468942</v>
      </c>
    </row>
    <row r="32134" spans="3:3">
      <c r="C32134" s="13">
        <f t="shared" ca="1" si="1286"/>
        <v>2007.1018350002969</v>
      </c>
    </row>
    <row r="32135" spans="3:3">
      <c r="C32135" s="13">
        <f t="shared" ca="1" si="1286"/>
        <v>1990.9399111111875</v>
      </c>
    </row>
    <row r="32136" spans="3:3">
      <c r="C32136" s="13">
        <f t="shared" ca="1" si="1286"/>
        <v>2021.8934356604414</v>
      </c>
    </row>
    <row r="32137" spans="3:3">
      <c r="C32137" s="13">
        <f t="shared" ca="1" si="1286"/>
        <v>1989.8500599367944</v>
      </c>
    </row>
    <row r="32138" spans="3:3">
      <c r="C32138" s="13">
        <f t="shared" ca="1" si="1286"/>
        <v>1996.1155254942053</v>
      </c>
    </row>
    <row r="32139" spans="3:3">
      <c r="C32139" s="13">
        <f t="shared" ca="1" si="1286"/>
        <v>2009.8189885783863</v>
      </c>
    </row>
    <row r="32140" spans="3:3">
      <c r="C32140" s="13">
        <f t="shared" ca="1" si="1286"/>
        <v>2003.9887193395405</v>
      </c>
    </row>
    <row r="32141" spans="3:3">
      <c r="C32141" s="13">
        <f t="shared" ca="1" si="1286"/>
        <v>2007.6989737743784</v>
      </c>
    </row>
    <row r="32142" spans="3:3">
      <c r="C32142" s="13">
        <f t="shared" ca="1" si="1286"/>
        <v>1989.1631564676948</v>
      </c>
    </row>
    <row r="32143" spans="3:3">
      <c r="C32143" s="13">
        <f t="shared" ca="1" si="1286"/>
        <v>1992.1974895775375</v>
      </c>
    </row>
    <row r="32144" spans="3:3">
      <c r="C32144" s="13">
        <f t="shared" ca="1" si="1286"/>
        <v>1987.4013224764719</v>
      </c>
    </row>
    <row r="32145" spans="3:3">
      <c r="C32145" s="13">
        <f t="shared" ca="1" si="1286"/>
        <v>1985.657830176782</v>
      </c>
    </row>
    <row r="32146" spans="3:3">
      <c r="C32146" s="13">
        <f t="shared" ca="1" si="1286"/>
        <v>2016.7186397812482</v>
      </c>
    </row>
    <row r="32147" spans="3:3">
      <c r="C32147" s="13">
        <f t="shared" ca="1" si="1286"/>
        <v>2011.9681396349133</v>
      </c>
    </row>
    <row r="32148" spans="3:3">
      <c r="C32148" s="13">
        <f t="shared" ca="1" si="1286"/>
        <v>1998.6386386760739</v>
      </c>
    </row>
    <row r="32149" spans="3:3">
      <c r="C32149" s="13">
        <f t="shared" ca="1" si="1286"/>
        <v>2010.5308101874994</v>
      </c>
    </row>
    <row r="32150" spans="3:3">
      <c r="C32150" s="13">
        <f t="shared" ca="1" si="1286"/>
        <v>2018.8392404891983</v>
      </c>
    </row>
    <row r="32151" spans="3:3">
      <c r="C32151" s="13">
        <f t="shared" ca="1" si="1286"/>
        <v>1996.7703559791887</v>
      </c>
    </row>
    <row r="32152" spans="3:3">
      <c r="C32152" s="13">
        <f t="shared" ref="C32152:C32215" ca="1" si="1287">NORMINV(RAND(),$D$3,$G$3)</f>
        <v>2008.5792490804529</v>
      </c>
    </row>
    <row r="32153" spans="3:3">
      <c r="C32153" s="13">
        <f t="shared" ca="1" si="1287"/>
        <v>2012.9100948051982</v>
      </c>
    </row>
    <row r="32154" spans="3:3">
      <c r="C32154" s="13">
        <f t="shared" ca="1" si="1287"/>
        <v>1990.762230742057</v>
      </c>
    </row>
    <row r="32155" spans="3:3">
      <c r="C32155" s="13">
        <f t="shared" ca="1" si="1287"/>
        <v>1998.5989208809935</v>
      </c>
    </row>
    <row r="32156" spans="3:3">
      <c r="C32156" s="13">
        <f t="shared" ca="1" si="1287"/>
        <v>2002.9375598552508</v>
      </c>
    </row>
    <row r="32157" spans="3:3">
      <c r="C32157" s="13">
        <f t="shared" ca="1" si="1287"/>
        <v>2004.7744005725399</v>
      </c>
    </row>
    <row r="32158" spans="3:3">
      <c r="C32158" s="13">
        <f t="shared" ca="1" si="1287"/>
        <v>1989.169592408447</v>
      </c>
    </row>
    <row r="32159" spans="3:3">
      <c r="C32159" s="13">
        <f t="shared" ca="1" si="1287"/>
        <v>1991.6641403039412</v>
      </c>
    </row>
    <row r="32160" spans="3:3">
      <c r="C32160" s="13">
        <f t="shared" ca="1" si="1287"/>
        <v>1997.478005635023</v>
      </c>
    </row>
    <row r="32161" spans="3:3">
      <c r="C32161" s="13">
        <f t="shared" ca="1" si="1287"/>
        <v>1997.3978187579182</v>
      </c>
    </row>
    <row r="32162" spans="3:3">
      <c r="C32162" s="13">
        <f t="shared" ca="1" si="1287"/>
        <v>1997.4739352126289</v>
      </c>
    </row>
    <row r="32163" spans="3:3">
      <c r="C32163" s="13">
        <f t="shared" ca="1" si="1287"/>
        <v>2012.4701103998068</v>
      </c>
    </row>
    <row r="32164" spans="3:3">
      <c r="C32164" s="13">
        <f t="shared" ca="1" si="1287"/>
        <v>1979.103991397471</v>
      </c>
    </row>
    <row r="32165" spans="3:3">
      <c r="C32165" s="13">
        <f t="shared" ca="1" si="1287"/>
        <v>1999.260208775504</v>
      </c>
    </row>
    <row r="32166" spans="3:3">
      <c r="C32166" s="13">
        <f t="shared" ca="1" si="1287"/>
        <v>1997.3457094712758</v>
      </c>
    </row>
    <row r="32167" spans="3:3">
      <c r="C32167" s="13">
        <f t="shared" ca="1" si="1287"/>
        <v>1987.8666563850779</v>
      </c>
    </row>
    <row r="32168" spans="3:3">
      <c r="C32168" s="13">
        <f t="shared" ca="1" si="1287"/>
        <v>2015.3189929977602</v>
      </c>
    </row>
    <row r="32169" spans="3:3">
      <c r="C32169" s="13">
        <f t="shared" ca="1" si="1287"/>
        <v>2010.3252899913123</v>
      </c>
    </row>
    <row r="32170" spans="3:3">
      <c r="C32170" s="13">
        <f t="shared" ca="1" si="1287"/>
        <v>2004.2037824718436</v>
      </c>
    </row>
    <row r="32171" spans="3:3">
      <c r="C32171" s="13">
        <f t="shared" ca="1" si="1287"/>
        <v>2009.3816850659646</v>
      </c>
    </row>
    <row r="32172" spans="3:3">
      <c r="C32172" s="13">
        <f t="shared" ca="1" si="1287"/>
        <v>2001.7446464224622</v>
      </c>
    </row>
    <row r="32173" spans="3:3">
      <c r="C32173" s="13">
        <f t="shared" ca="1" si="1287"/>
        <v>1992.5291668826114</v>
      </c>
    </row>
    <row r="32174" spans="3:3">
      <c r="C32174" s="13">
        <f t="shared" ca="1" si="1287"/>
        <v>2005.4489784187094</v>
      </c>
    </row>
    <row r="32175" spans="3:3">
      <c r="C32175" s="13">
        <f t="shared" ca="1" si="1287"/>
        <v>2003.6207669802834</v>
      </c>
    </row>
    <row r="32176" spans="3:3">
      <c r="C32176" s="13">
        <f t="shared" ca="1" si="1287"/>
        <v>1996.1227170196896</v>
      </c>
    </row>
    <row r="32177" spans="3:3">
      <c r="C32177" s="13">
        <f t="shared" ca="1" si="1287"/>
        <v>1994.7777712627565</v>
      </c>
    </row>
    <row r="32178" spans="3:3">
      <c r="C32178" s="13">
        <f t="shared" ca="1" si="1287"/>
        <v>1976.3771185578471</v>
      </c>
    </row>
    <row r="32179" spans="3:3">
      <c r="C32179" s="13">
        <f t="shared" ca="1" si="1287"/>
        <v>2004.7409380573024</v>
      </c>
    </row>
    <row r="32180" spans="3:3">
      <c r="C32180" s="13">
        <f t="shared" ca="1" si="1287"/>
        <v>2006.2754448006817</v>
      </c>
    </row>
    <row r="32181" spans="3:3">
      <c r="C32181" s="13">
        <f t="shared" ca="1" si="1287"/>
        <v>1986.6187827165725</v>
      </c>
    </row>
    <row r="32182" spans="3:3">
      <c r="C32182" s="13">
        <f t="shared" ca="1" si="1287"/>
        <v>1987.8928038876365</v>
      </c>
    </row>
    <row r="32183" spans="3:3">
      <c r="C32183" s="13">
        <f t="shared" ca="1" si="1287"/>
        <v>1998.5359695550649</v>
      </c>
    </row>
    <row r="32184" spans="3:3">
      <c r="C32184" s="13">
        <f t="shared" ca="1" si="1287"/>
        <v>2001.9964534634883</v>
      </c>
    </row>
    <row r="32185" spans="3:3">
      <c r="C32185" s="13">
        <f t="shared" ca="1" si="1287"/>
        <v>1994.9482300931793</v>
      </c>
    </row>
    <row r="32186" spans="3:3">
      <c r="C32186" s="13">
        <f t="shared" ca="1" si="1287"/>
        <v>2006.0308965138727</v>
      </c>
    </row>
    <row r="32187" spans="3:3">
      <c r="C32187" s="13">
        <f t="shared" ca="1" si="1287"/>
        <v>1992.5236627113902</v>
      </c>
    </row>
    <row r="32188" spans="3:3">
      <c r="C32188" s="13">
        <f t="shared" ca="1" si="1287"/>
        <v>1988.8408060414938</v>
      </c>
    </row>
    <row r="32189" spans="3:3">
      <c r="C32189" s="13">
        <f t="shared" ca="1" si="1287"/>
        <v>2000.7298286105381</v>
      </c>
    </row>
    <row r="32190" spans="3:3">
      <c r="C32190" s="13">
        <f t="shared" ca="1" si="1287"/>
        <v>1990.8600030740631</v>
      </c>
    </row>
    <row r="32191" spans="3:3">
      <c r="C32191" s="13">
        <f t="shared" ca="1" si="1287"/>
        <v>1994.5480845834786</v>
      </c>
    </row>
    <row r="32192" spans="3:3">
      <c r="C32192" s="13">
        <f t="shared" ca="1" si="1287"/>
        <v>2000.1127045662349</v>
      </c>
    </row>
    <row r="32193" spans="3:3">
      <c r="C32193" s="13">
        <f t="shared" ca="1" si="1287"/>
        <v>2013.426181180638</v>
      </c>
    </row>
    <row r="32194" spans="3:3">
      <c r="C32194" s="13">
        <f t="shared" ca="1" si="1287"/>
        <v>2010.0852427988532</v>
      </c>
    </row>
    <row r="32195" spans="3:3">
      <c r="C32195" s="13">
        <f t="shared" ca="1" si="1287"/>
        <v>1993.3140017482938</v>
      </c>
    </row>
    <row r="32196" spans="3:3">
      <c r="C32196" s="13">
        <f t="shared" ca="1" si="1287"/>
        <v>1986.2798441290831</v>
      </c>
    </row>
    <row r="32197" spans="3:3">
      <c r="C32197" s="13">
        <f t="shared" ca="1" si="1287"/>
        <v>1999.5035778534441</v>
      </c>
    </row>
    <row r="32198" spans="3:3">
      <c r="C32198" s="13">
        <f t="shared" ca="1" si="1287"/>
        <v>1998.5823167271944</v>
      </c>
    </row>
    <row r="32199" spans="3:3">
      <c r="C32199" s="13">
        <f t="shared" ca="1" si="1287"/>
        <v>2003.5225511617145</v>
      </c>
    </row>
    <row r="32200" spans="3:3">
      <c r="C32200" s="13">
        <f t="shared" ca="1" si="1287"/>
        <v>2005.0720541170458</v>
      </c>
    </row>
    <row r="32201" spans="3:3">
      <c r="C32201" s="13">
        <f t="shared" ca="1" si="1287"/>
        <v>2008.3833669325986</v>
      </c>
    </row>
    <row r="32202" spans="3:3">
      <c r="C32202" s="13">
        <f t="shared" ca="1" si="1287"/>
        <v>1991.0329919441631</v>
      </c>
    </row>
    <row r="32203" spans="3:3">
      <c r="C32203" s="13">
        <f t="shared" ca="1" si="1287"/>
        <v>1984.5627936233352</v>
      </c>
    </row>
    <row r="32204" spans="3:3">
      <c r="C32204" s="13">
        <f t="shared" ca="1" si="1287"/>
        <v>2005.9815598720925</v>
      </c>
    </row>
    <row r="32205" spans="3:3">
      <c r="C32205" s="13">
        <f t="shared" ca="1" si="1287"/>
        <v>1996.2147615836716</v>
      </c>
    </row>
    <row r="32206" spans="3:3">
      <c r="C32206" s="13">
        <f t="shared" ca="1" si="1287"/>
        <v>1999.0342043303515</v>
      </c>
    </row>
    <row r="32207" spans="3:3">
      <c r="C32207" s="13">
        <f t="shared" ca="1" si="1287"/>
        <v>1995.9583110172143</v>
      </c>
    </row>
    <row r="32208" spans="3:3">
      <c r="C32208" s="13">
        <f t="shared" ca="1" si="1287"/>
        <v>2007.600367123217</v>
      </c>
    </row>
    <row r="32209" spans="3:3">
      <c r="C32209" s="13">
        <f t="shared" ca="1" si="1287"/>
        <v>2005.5944946969469</v>
      </c>
    </row>
    <row r="32210" spans="3:3">
      <c r="C32210" s="13">
        <f t="shared" ca="1" si="1287"/>
        <v>2008.4050998480977</v>
      </c>
    </row>
    <row r="32211" spans="3:3">
      <c r="C32211" s="13">
        <f t="shared" ca="1" si="1287"/>
        <v>1991.4746176779654</v>
      </c>
    </row>
    <row r="32212" spans="3:3">
      <c r="C32212" s="13">
        <f t="shared" ca="1" si="1287"/>
        <v>1993.2134166052679</v>
      </c>
    </row>
    <row r="32213" spans="3:3">
      <c r="C32213" s="13">
        <f t="shared" ca="1" si="1287"/>
        <v>2007.0492896284072</v>
      </c>
    </row>
    <row r="32214" spans="3:3">
      <c r="C32214" s="13">
        <f t="shared" ca="1" si="1287"/>
        <v>1998.045263315511</v>
      </c>
    </row>
    <row r="32215" spans="3:3">
      <c r="C32215" s="13">
        <f t="shared" ca="1" si="1287"/>
        <v>2004.9500081640597</v>
      </c>
    </row>
    <row r="32216" spans="3:3">
      <c r="C32216" s="13">
        <f t="shared" ref="C32216:C32279" ca="1" si="1288">NORMINV(RAND(),$D$3,$G$3)</f>
        <v>2022.5109864815022</v>
      </c>
    </row>
    <row r="32217" spans="3:3">
      <c r="C32217" s="13">
        <f t="shared" ca="1" si="1288"/>
        <v>1994.5909825972633</v>
      </c>
    </row>
    <row r="32218" spans="3:3">
      <c r="C32218" s="13">
        <f t="shared" ca="1" si="1288"/>
        <v>2017.6114201082319</v>
      </c>
    </row>
    <row r="32219" spans="3:3">
      <c r="C32219" s="13">
        <f t="shared" ca="1" si="1288"/>
        <v>2019.8542259829919</v>
      </c>
    </row>
    <row r="32220" spans="3:3">
      <c r="C32220" s="13">
        <f t="shared" ca="1" si="1288"/>
        <v>2011.6287627658069</v>
      </c>
    </row>
    <row r="32221" spans="3:3">
      <c r="C32221" s="13">
        <f t="shared" ca="1" si="1288"/>
        <v>2008.3406405628659</v>
      </c>
    </row>
    <row r="32222" spans="3:3">
      <c r="C32222" s="13">
        <f t="shared" ca="1" si="1288"/>
        <v>2004.8048995064785</v>
      </c>
    </row>
    <row r="32223" spans="3:3">
      <c r="C32223" s="13">
        <f t="shared" ca="1" si="1288"/>
        <v>1987.493220012901</v>
      </c>
    </row>
    <row r="32224" spans="3:3">
      <c r="C32224" s="13">
        <f t="shared" ca="1" si="1288"/>
        <v>1996.3413788836006</v>
      </c>
    </row>
    <row r="32225" spans="3:3">
      <c r="C32225" s="13">
        <f t="shared" ca="1" si="1288"/>
        <v>1999.7830047205944</v>
      </c>
    </row>
    <row r="32226" spans="3:3">
      <c r="C32226" s="13">
        <f t="shared" ca="1" si="1288"/>
        <v>2011.9926829950898</v>
      </c>
    </row>
    <row r="32227" spans="3:3">
      <c r="C32227" s="13">
        <f t="shared" ca="1" si="1288"/>
        <v>1998.7113592712381</v>
      </c>
    </row>
    <row r="32228" spans="3:3">
      <c r="C32228" s="13">
        <f t="shared" ca="1" si="1288"/>
        <v>1978.7822098536965</v>
      </c>
    </row>
    <row r="32229" spans="3:3">
      <c r="C32229" s="13">
        <f t="shared" ca="1" si="1288"/>
        <v>2015.3157871271756</v>
      </c>
    </row>
    <row r="32230" spans="3:3">
      <c r="C32230" s="13">
        <f t="shared" ca="1" si="1288"/>
        <v>1997.1995110809692</v>
      </c>
    </row>
    <row r="32231" spans="3:3">
      <c r="C32231" s="13">
        <f t="shared" ca="1" si="1288"/>
        <v>2012.1038912096558</v>
      </c>
    </row>
    <row r="32232" spans="3:3">
      <c r="C32232" s="13">
        <f t="shared" ca="1" si="1288"/>
        <v>1991.1936450387313</v>
      </c>
    </row>
    <row r="32233" spans="3:3">
      <c r="C32233" s="13">
        <f t="shared" ca="1" si="1288"/>
        <v>1998.3792476452059</v>
      </c>
    </row>
    <row r="32234" spans="3:3">
      <c r="C32234" s="13">
        <f t="shared" ca="1" si="1288"/>
        <v>2010.5003249651315</v>
      </c>
    </row>
    <row r="32235" spans="3:3">
      <c r="C32235" s="13">
        <f t="shared" ca="1" si="1288"/>
        <v>1992.1622732724966</v>
      </c>
    </row>
    <row r="32236" spans="3:3">
      <c r="C32236" s="13">
        <f t="shared" ca="1" si="1288"/>
        <v>2012.6604322194523</v>
      </c>
    </row>
    <row r="32237" spans="3:3">
      <c r="C32237" s="13">
        <f t="shared" ca="1" si="1288"/>
        <v>2009.8533400304402</v>
      </c>
    </row>
    <row r="32238" spans="3:3">
      <c r="C32238" s="13">
        <f t="shared" ca="1" si="1288"/>
        <v>2007.2877550596133</v>
      </c>
    </row>
    <row r="32239" spans="3:3">
      <c r="C32239" s="13">
        <f t="shared" ca="1" si="1288"/>
        <v>2000.747178874313</v>
      </c>
    </row>
    <row r="32240" spans="3:3">
      <c r="C32240" s="13">
        <f t="shared" ca="1" si="1288"/>
        <v>2009.4607596363646</v>
      </c>
    </row>
    <row r="32241" spans="3:3">
      <c r="C32241" s="13">
        <f t="shared" ca="1" si="1288"/>
        <v>1996.9163861490258</v>
      </c>
    </row>
    <row r="32242" spans="3:3">
      <c r="C32242" s="13">
        <f t="shared" ca="1" si="1288"/>
        <v>2010.9738681318786</v>
      </c>
    </row>
    <row r="32243" spans="3:3">
      <c r="C32243" s="13">
        <f t="shared" ca="1" si="1288"/>
        <v>1991.3212472814298</v>
      </c>
    </row>
    <row r="32244" spans="3:3">
      <c r="C32244" s="13">
        <f t="shared" ca="1" si="1288"/>
        <v>1982.509619423412</v>
      </c>
    </row>
    <row r="32245" spans="3:3">
      <c r="C32245" s="13">
        <f t="shared" ca="1" si="1288"/>
        <v>2003.9735185159448</v>
      </c>
    </row>
    <row r="32246" spans="3:3">
      <c r="C32246" s="13">
        <f t="shared" ca="1" si="1288"/>
        <v>2011.2028136398767</v>
      </c>
    </row>
    <row r="32247" spans="3:3">
      <c r="C32247" s="13">
        <f t="shared" ca="1" si="1288"/>
        <v>1998.7463582469841</v>
      </c>
    </row>
    <row r="32248" spans="3:3">
      <c r="C32248" s="13">
        <f t="shared" ca="1" si="1288"/>
        <v>2002.6290394624</v>
      </c>
    </row>
    <row r="32249" spans="3:3">
      <c r="C32249" s="13">
        <f t="shared" ca="1" si="1288"/>
        <v>2009.1187062009683</v>
      </c>
    </row>
    <row r="32250" spans="3:3">
      <c r="C32250" s="13">
        <f t="shared" ca="1" si="1288"/>
        <v>1981.2444990180238</v>
      </c>
    </row>
    <row r="32251" spans="3:3">
      <c r="C32251" s="13">
        <f t="shared" ca="1" si="1288"/>
        <v>2013.1709613813318</v>
      </c>
    </row>
    <row r="32252" spans="3:3">
      <c r="C32252" s="13">
        <f t="shared" ca="1" si="1288"/>
        <v>1992.9268801771952</v>
      </c>
    </row>
    <row r="32253" spans="3:3">
      <c r="C32253" s="13">
        <f t="shared" ca="1" si="1288"/>
        <v>1985.5490078737664</v>
      </c>
    </row>
    <row r="32254" spans="3:3">
      <c r="C32254" s="13">
        <f t="shared" ca="1" si="1288"/>
        <v>1996.4280085640016</v>
      </c>
    </row>
    <row r="32255" spans="3:3">
      <c r="C32255" s="13">
        <f t="shared" ca="1" si="1288"/>
        <v>2008.3109690753749</v>
      </c>
    </row>
    <row r="32256" spans="3:3">
      <c r="C32256" s="13">
        <f t="shared" ca="1" si="1288"/>
        <v>2004.6632549124092</v>
      </c>
    </row>
    <row r="32257" spans="3:3">
      <c r="C32257" s="13">
        <f t="shared" ca="1" si="1288"/>
        <v>2009.9145961370173</v>
      </c>
    </row>
    <row r="32258" spans="3:3">
      <c r="C32258" s="13">
        <f t="shared" ca="1" si="1288"/>
        <v>2014.0429100857523</v>
      </c>
    </row>
    <row r="32259" spans="3:3">
      <c r="C32259" s="13">
        <f t="shared" ca="1" si="1288"/>
        <v>1997.8778971655188</v>
      </c>
    </row>
    <row r="32260" spans="3:3">
      <c r="C32260" s="13">
        <f t="shared" ca="1" si="1288"/>
        <v>2001.2494608209761</v>
      </c>
    </row>
    <row r="32261" spans="3:3">
      <c r="C32261" s="13">
        <f t="shared" ca="1" si="1288"/>
        <v>1990.7957432730398</v>
      </c>
    </row>
    <row r="32262" spans="3:3">
      <c r="C32262" s="13">
        <f t="shared" ca="1" si="1288"/>
        <v>1999.7506242194729</v>
      </c>
    </row>
    <row r="32263" spans="3:3">
      <c r="C32263" s="13">
        <f t="shared" ca="1" si="1288"/>
        <v>2018.7865258490131</v>
      </c>
    </row>
    <row r="32264" spans="3:3">
      <c r="C32264" s="13">
        <f t="shared" ca="1" si="1288"/>
        <v>1983.8240697126298</v>
      </c>
    </row>
    <row r="32265" spans="3:3">
      <c r="C32265" s="13">
        <f t="shared" ca="1" si="1288"/>
        <v>1981.5575921983454</v>
      </c>
    </row>
    <row r="32266" spans="3:3">
      <c r="C32266" s="13">
        <f t="shared" ca="1" si="1288"/>
        <v>1993.6913223124504</v>
      </c>
    </row>
    <row r="32267" spans="3:3">
      <c r="C32267" s="13">
        <f t="shared" ca="1" si="1288"/>
        <v>2003.4930892586769</v>
      </c>
    </row>
    <row r="32268" spans="3:3">
      <c r="C32268" s="13">
        <f t="shared" ca="1" si="1288"/>
        <v>2012.3886232948512</v>
      </c>
    </row>
    <row r="32269" spans="3:3">
      <c r="C32269" s="13">
        <f t="shared" ca="1" si="1288"/>
        <v>1998.7097798081252</v>
      </c>
    </row>
    <row r="32270" spans="3:3">
      <c r="C32270" s="13">
        <f t="shared" ca="1" si="1288"/>
        <v>2016.5372115139282</v>
      </c>
    </row>
    <row r="32271" spans="3:3">
      <c r="C32271" s="13">
        <f t="shared" ca="1" si="1288"/>
        <v>1993.1016858638491</v>
      </c>
    </row>
    <row r="32272" spans="3:3">
      <c r="C32272" s="13">
        <f t="shared" ca="1" si="1288"/>
        <v>1984.6179214435329</v>
      </c>
    </row>
    <row r="32273" spans="3:3">
      <c r="C32273" s="13">
        <f t="shared" ca="1" si="1288"/>
        <v>2009.9044137819119</v>
      </c>
    </row>
    <row r="32274" spans="3:3">
      <c r="C32274" s="13">
        <f t="shared" ca="1" si="1288"/>
        <v>1970.0845086218021</v>
      </c>
    </row>
    <row r="32275" spans="3:3">
      <c r="C32275" s="13">
        <f t="shared" ca="1" si="1288"/>
        <v>2004.0414688249382</v>
      </c>
    </row>
    <row r="32276" spans="3:3">
      <c r="C32276" s="13">
        <f t="shared" ca="1" si="1288"/>
        <v>2002.9212395155871</v>
      </c>
    </row>
    <row r="32277" spans="3:3">
      <c r="C32277" s="13">
        <f t="shared" ca="1" si="1288"/>
        <v>2004.9432164697205</v>
      </c>
    </row>
    <row r="32278" spans="3:3">
      <c r="C32278" s="13">
        <f t="shared" ca="1" si="1288"/>
        <v>1989.1253414686432</v>
      </c>
    </row>
    <row r="32279" spans="3:3">
      <c r="C32279" s="13">
        <f t="shared" ca="1" si="1288"/>
        <v>2001.7568399871345</v>
      </c>
    </row>
    <row r="32280" spans="3:3">
      <c r="C32280" s="13">
        <f t="shared" ref="C32280:C32343" ca="1" si="1289">NORMINV(RAND(),$D$3,$G$3)</f>
        <v>1995.9228596831019</v>
      </c>
    </row>
    <row r="32281" spans="3:3">
      <c r="C32281" s="13">
        <f t="shared" ca="1" si="1289"/>
        <v>1999.7750040551418</v>
      </c>
    </row>
    <row r="32282" spans="3:3">
      <c r="C32282" s="13">
        <f t="shared" ca="1" si="1289"/>
        <v>2011.969273933767</v>
      </c>
    </row>
    <row r="32283" spans="3:3">
      <c r="C32283" s="13">
        <f t="shared" ca="1" si="1289"/>
        <v>1995.3024844174199</v>
      </c>
    </row>
    <row r="32284" spans="3:3">
      <c r="C32284" s="13">
        <f t="shared" ca="1" si="1289"/>
        <v>1991.1228291006817</v>
      </c>
    </row>
    <row r="32285" spans="3:3">
      <c r="C32285" s="13">
        <f t="shared" ca="1" si="1289"/>
        <v>2004.9204511272831</v>
      </c>
    </row>
    <row r="32286" spans="3:3">
      <c r="C32286" s="13">
        <f t="shared" ca="1" si="1289"/>
        <v>2006.1538972166727</v>
      </c>
    </row>
    <row r="32287" spans="3:3">
      <c r="C32287" s="13">
        <f t="shared" ca="1" si="1289"/>
        <v>1972.518682367388</v>
      </c>
    </row>
    <row r="32288" spans="3:3">
      <c r="C32288" s="13">
        <f t="shared" ca="1" si="1289"/>
        <v>2000.0530353775039</v>
      </c>
    </row>
    <row r="32289" spans="3:3">
      <c r="C32289" s="13">
        <f t="shared" ca="1" si="1289"/>
        <v>1989.072346720186</v>
      </c>
    </row>
    <row r="32290" spans="3:3">
      <c r="C32290" s="13">
        <f t="shared" ca="1" si="1289"/>
        <v>2004.5828611004226</v>
      </c>
    </row>
    <row r="32291" spans="3:3">
      <c r="C32291" s="13">
        <f t="shared" ca="1" si="1289"/>
        <v>2000.0376030470436</v>
      </c>
    </row>
    <row r="32292" spans="3:3">
      <c r="C32292" s="13">
        <f t="shared" ca="1" si="1289"/>
        <v>2010.1741380285973</v>
      </c>
    </row>
    <row r="32293" spans="3:3">
      <c r="C32293" s="13">
        <f t="shared" ca="1" si="1289"/>
        <v>1987.4666584607403</v>
      </c>
    </row>
    <row r="32294" spans="3:3">
      <c r="C32294" s="13">
        <f t="shared" ca="1" si="1289"/>
        <v>1995.6634662083065</v>
      </c>
    </row>
    <row r="32295" spans="3:3">
      <c r="C32295" s="13">
        <f t="shared" ca="1" si="1289"/>
        <v>1999.2057312351474</v>
      </c>
    </row>
    <row r="32296" spans="3:3">
      <c r="C32296" s="13">
        <f t="shared" ca="1" si="1289"/>
        <v>1993.2623633003848</v>
      </c>
    </row>
    <row r="32297" spans="3:3">
      <c r="C32297" s="13">
        <f t="shared" ca="1" si="1289"/>
        <v>2018.7046070846823</v>
      </c>
    </row>
    <row r="32298" spans="3:3">
      <c r="C32298" s="13">
        <f t="shared" ca="1" si="1289"/>
        <v>1979.4958496033116</v>
      </c>
    </row>
    <row r="32299" spans="3:3">
      <c r="C32299" s="13">
        <f t="shared" ca="1" si="1289"/>
        <v>1997.9730281565301</v>
      </c>
    </row>
    <row r="32300" spans="3:3">
      <c r="C32300" s="13">
        <f t="shared" ca="1" si="1289"/>
        <v>2000.0293044097145</v>
      </c>
    </row>
    <row r="32301" spans="3:3">
      <c r="C32301" s="13">
        <f t="shared" ca="1" si="1289"/>
        <v>1989.2042830548487</v>
      </c>
    </row>
    <row r="32302" spans="3:3">
      <c r="C32302" s="13">
        <f t="shared" ca="1" si="1289"/>
        <v>1987.5099002251764</v>
      </c>
    </row>
    <row r="32303" spans="3:3">
      <c r="C32303" s="13">
        <f t="shared" ca="1" si="1289"/>
        <v>2011.5128555161918</v>
      </c>
    </row>
    <row r="32304" spans="3:3">
      <c r="C32304" s="13">
        <f t="shared" ca="1" si="1289"/>
        <v>2009.5634388919595</v>
      </c>
    </row>
    <row r="32305" spans="3:3">
      <c r="C32305" s="13">
        <f t="shared" ca="1" si="1289"/>
        <v>2010.5371201216399</v>
      </c>
    </row>
    <row r="32306" spans="3:3">
      <c r="C32306" s="13">
        <f t="shared" ca="1" si="1289"/>
        <v>2010.3730664596451</v>
      </c>
    </row>
    <row r="32307" spans="3:3">
      <c r="C32307" s="13">
        <f t="shared" ca="1" si="1289"/>
        <v>1990.8956158094854</v>
      </c>
    </row>
    <row r="32308" spans="3:3">
      <c r="C32308" s="13">
        <f t="shared" ca="1" si="1289"/>
        <v>1983.1441573752288</v>
      </c>
    </row>
    <row r="32309" spans="3:3">
      <c r="C32309" s="13">
        <f t="shared" ca="1" si="1289"/>
        <v>1992.7228203314569</v>
      </c>
    </row>
    <row r="32310" spans="3:3">
      <c r="C32310" s="13">
        <f t="shared" ca="1" si="1289"/>
        <v>2014.4344499910596</v>
      </c>
    </row>
    <row r="32311" spans="3:3">
      <c r="C32311" s="13">
        <f t="shared" ca="1" si="1289"/>
        <v>1999.5163660053768</v>
      </c>
    </row>
    <row r="32312" spans="3:3">
      <c r="C32312" s="13">
        <f t="shared" ca="1" si="1289"/>
        <v>2010.8424331926549</v>
      </c>
    </row>
    <row r="32313" spans="3:3">
      <c r="C32313" s="13">
        <f t="shared" ca="1" si="1289"/>
        <v>2006.8998309744327</v>
      </c>
    </row>
    <row r="32314" spans="3:3">
      <c r="C32314" s="13">
        <f t="shared" ca="1" si="1289"/>
        <v>1998.764954902789</v>
      </c>
    </row>
    <row r="32315" spans="3:3">
      <c r="C32315" s="13">
        <f t="shared" ca="1" si="1289"/>
        <v>1989.0263428003598</v>
      </c>
    </row>
    <row r="32316" spans="3:3">
      <c r="C32316" s="13">
        <f t="shared" ca="1" si="1289"/>
        <v>1996.4066860328151</v>
      </c>
    </row>
    <row r="32317" spans="3:3">
      <c r="C32317" s="13">
        <f t="shared" ca="1" si="1289"/>
        <v>1990.5293294114279</v>
      </c>
    </row>
    <row r="32318" spans="3:3">
      <c r="C32318" s="13">
        <f t="shared" ca="1" si="1289"/>
        <v>1990.87497206747</v>
      </c>
    </row>
    <row r="32319" spans="3:3">
      <c r="C32319" s="13">
        <f t="shared" ca="1" si="1289"/>
        <v>2004.2849861392699</v>
      </c>
    </row>
    <row r="32320" spans="3:3">
      <c r="C32320" s="13">
        <f t="shared" ca="1" si="1289"/>
        <v>2011.6838502011217</v>
      </c>
    </row>
    <row r="32321" spans="3:3">
      <c r="C32321" s="13">
        <f t="shared" ca="1" si="1289"/>
        <v>1988.4367392653785</v>
      </c>
    </row>
    <row r="32322" spans="3:3">
      <c r="C32322" s="13">
        <f t="shared" ca="1" si="1289"/>
        <v>2020.7200353413093</v>
      </c>
    </row>
    <row r="32323" spans="3:3">
      <c r="C32323" s="13">
        <f t="shared" ca="1" si="1289"/>
        <v>1990.4935325584099</v>
      </c>
    </row>
    <row r="32324" spans="3:3">
      <c r="C32324" s="13">
        <f t="shared" ca="1" si="1289"/>
        <v>2006.326979741684</v>
      </c>
    </row>
    <row r="32325" spans="3:3">
      <c r="C32325" s="13">
        <f t="shared" ca="1" si="1289"/>
        <v>1993.0609085822341</v>
      </c>
    </row>
    <row r="32326" spans="3:3">
      <c r="C32326" s="13">
        <f t="shared" ca="1" si="1289"/>
        <v>1989.4773251942256</v>
      </c>
    </row>
    <row r="32327" spans="3:3">
      <c r="C32327" s="13">
        <f t="shared" ca="1" si="1289"/>
        <v>2019.6598020887875</v>
      </c>
    </row>
    <row r="32328" spans="3:3">
      <c r="C32328" s="13">
        <f t="shared" ca="1" si="1289"/>
        <v>1996.7697165535278</v>
      </c>
    </row>
    <row r="32329" spans="3:3">
      <c r="C32329" s="13">
        <f t="shared" ca="1" si="1289"/>
        <v>2019.0238059309088</v>
      </c>
    </row>
    <row r="32330" spans="3:3">
      <c r="C32330" s="13">
        <f t="shared" ca="1" si="1289"/>
        <v>1985.6290778357206</v>
      </c>
    </row>
    <row r="32331" spans="3:3">
      <c r="C32331" s="13">
        <f t="shared" ca="1" si="1289"/>
        <v>1994.1096239795174</v>
      </c>
    </row>
    <row r="32332" spans="3:3">
      <c r="C32332" s="13">
        <f t="shared" ca="1" si="1289"/>
        <v>1999.4069512060573</v>
      </c>
    </row>
    <row r="32333" spans="3:3">
      <c r="C32333" s="13">
        <f t="shared" ca="1" si="1289"/>
        <v>2003.8727653166761</v>
      </c>
    </row>
    <row r="32334" spans="3:3">
      <c r="C32334" s="13">
        <f t="shared" ca="1" si="1289"/>
        <v>2002.5372935856929</v>
      </c>
    </row>
    <row r="32335" spans="3:3">
      <c r="C32335" s="13">
        <f t="shared" ca="1" si="1289"/>
        <v>2001.3488031415859</v>
      </c>
    </row>
    <row r="32336" spans="3:3">
      <c r="C32336" s="13">
        <f t="shared" ca="1" si="1289"/>
        <v>1997.632142347293</v>
      </c>
    </row>
    <row r="32337" spans="3:3">
      <c r="C32337" s="13">
        <f t="shared" ca="1" si="1289"/>
        <v>1993.524750109847</v>
      </c>
    </row>
    <row r="32338" spans="3:3">
      <c r="C32338" s="13">
        <f t="shared" ca="1" si="1289"/>
        <v>1978.0522061763181</v>
      </c>
    </row>
    <row r="32339" spans="3:3">
      <c r="C32339" s="13">
        <f t="shared" ca="1" si="1289"/>
        <v>2000.853619498426</v>
      </c>
    </row>
    <row r="32340" spans="3:3">
      <c r="C32340" s="13">
        <f t="shared" ca="1" si="1289"/>
        <v>2014.7672628688217</v>
      </c>
    </row>
    <row r="32341" spans="3:3">
      <c r="C32341" s="13">
        <f t="shared" ca="1" si="1289"/>
        <v>2005.6781809749998</v>
      </c>
    </row>
    <row r="32342" spans="3:3">
      <c r="C32342" s="13">
        <f t="shared" ca="1" si="1289"/>
        <v>1975.2898103926316</v>
      </c>
    </row>
    <row r="32343" spans="3:3">
      <c r="C32343" s="13">
        <f t="shared" ca="1" si="1289"/>
        <v>1997.4391431045044</v>
      </c>
    </row>
    <row r="32344" spans="3:3">
      <c r="C32344" s="13">
        <f t="shared" ref="C32344:C32407" ca="1" si="1290">NORMINV(RAND(),$D$3,$G$3)</f>
        <v>2000.9143128264129</v>
      </c>
    </row>
    <row r="32345" spans="3:3">
      <c r="C32345" s="13">
        <f t="shared" ca="1" si="1290"/>
        <v>2009.2521236010878</v>
      </c>
    </row>
    <row r="32346" spans="3:3">
      <c r="C32346" s="13">
        <f t="shared" ca="1" si="1290"/>
        <v>1981.740464895073</v>
      </c>
    </row>
    <row r="32347" spans="3:3">
      <c r="C32347" s="13">
        <f t="shared" ca="1" si="1290"/>
        <v>2001.5629938243571</v>
      </c>
    </row>
    <row r="32348" spans="3:3">
      <c r="C32348" s="13">
        <f t="shared" ca="1" si="1290"/>
        <v>1997.4137852971203</v>
      </c>
    </row>
    <row r="32349" spans="3:3">
      <c r="C32349" s="13">
        <f t="shared" ca="1" si="1290"/>
        <v>2003.1510538064031</v>
      </c>
    </row>
    <row r="32350" spans="3:3">
      <c r="C32350" s="13">
        <f t="shared" ca="1" si="1290"/>
        <v>1990.7281070779545</v>
      </c>
    </row>
    <row r="32351" spans="3:3">
      <c r="C32351" s="13">
        <f t="shared" ca="1" si="1290"/>
        <v>1999.9776347585782</v>
      </c>
    </row>
    <row r="32352" spans="3:3">
      <c r="C32352" s="13">
        <f t="shared" ca="1" si="1290"/>
        <v>1989.1491523302066</v>
      </c>
    </row>
    <row r="32353" spans="3:3">
      <c r="C32353" s="13">
        <f t="shared" ca="1" si="1290"/>
        <v>1993.0963187908906</v>
      </c>
    </row>
    <row r="32354" spans="3:3">
      <c r="C32354" s="13">
        <f t="shared" ca="1" si="1290"/>
        <v>2000.1263981028444</v>
      </c>
    </row>
    <row r="32355" spans="3:3">
      <c r="C32355" s="13">
        <f t="shared" ca="1" si="1290"/>
        <v>2007.5877505964677</v>
      </c>
    </row>
    <row r="32356" spans="3:3">
      <c r="C32356" s="13">
        <f t="shared" ca="1" si="1290"/>
        <v>2011.9045762090657</v>
      </c>
    </row>
    <row r="32357" spans="3:3">
      <c r="C32357" s="13">
        <f t="shared" ca="1" si="1290"/>
        <v>2017.2439089709942</v>
      </c>
    </row>
    <row r="32358" spans="3:3">
      <c r="C32358" s="13">
        <f t="shared" ca="1" si="1290"/>
        <v>1975.9906220448124</v>
      </c>
    </row>
    <row r="32359" spans="3:3">
      <c r="C32359" s="13">
        <f t="shared" ca="1" si="1290"/>
        <v>2001.0980669783528</v>
      </c>
    </row>
    <row r="32360" spans="3:3">
      <c r="C32360" s="13">
        <f t="shared" ca="1" si="1290"/>
        <v>2004.1134312278632</v>
      </c>
    </row>
    <row r="32361" spans="3:3">
      <c r="C32361" s="13">
        <f t="shared" ca="1" si="1290"/>
        <v>2002.9138902566979</v>
      </c>
    </row>
    <row r="32362" spans="3:3">
      <c r="C32362" s="13">
        <f t="shared" ca="1" si="1290"/>
        <v>1988.5662745632603</v>
      </c>
    </row>
    <row r="32363" spans="3:3">
      <c r="C32363" s="13">
        <f t="shared" ca="1" si="1290"/>
        <v>1992.5155194622225</v>
      </c>
    </row>
    <row r="32364" spans="3:3">
      <c r="C32364" s="13">
        <f t="shared" ca="1" si="1290"/>
        <v>2008.3819309157261</v>
      </c>
    </row>
    <row r="32365" spans="3:3">
      <c r="C32365" s="13">
        <f t="shared" ca="1" si="1290"/>
        <v>2000.9586940348067</v>
      </c>
    </row>
    <row r="32366" spans="3:3">
      <c r="C32366" s="13">
        <f t="shared" ca="1" si="1290"/>
        <v>2007.9242689026321</v>
      </c>
    </row>
    <row r="32367" spans="3:3">
      <c r="C32367" s="13">
        <f t="shared" ca="1" si="1290"/>
        <v>1997.1087173691017</v>
      </c>
    </row>
    <row r="32368" spans="3:3">
      <c r="C32368" s="13">
        <f t="shared" ca="1" si="1290"/>
        <v>2004.0736248718308</v>
      </c>
    </row>
    <row r="32369" spans="3:3">
      <c r="C32369" s="13">
        <f t="shared" ca="1" si="1290"/>
        <v>1991.0015946047033</v>
      </c>
    </row>
    <row r="32370" spans="3:3">
      <c r="C32370" s="13">
        <f t="shared" ca="1" si="1290"/>
        <v>1996.7171230247513</v>
      </c>
    </row>
    <row r="32371" spans="3:3">
      <c r="C32371" s="13">
        <f t="shared" ca="1" si="1290"/>
        <v>2011.9772008336727</v>
      </c>
    </row>
    <row r="32372" spans="3:3">
      <c r="C32372" s="13">
        <f t="shared" ca="1" si="1290"/>
        <v>1982.0329028148492</v>
      </c>
    </row>
    <row r="32373" spans="3:3">
      <c r="C32373" s="13">
        <f t="shared" ca="1" si="1290"/>
        <v>2001.0480736881764</v>
      </c>
    </row>
    <row r="32374" spans="3:3">
      <c r="C32374" s="13">
        <f t="shared" ca="1" si="1290"/>
        <v>2010.7761817961002</v>
      </c>
    </row>
    <row r="32375" spans="3:3">
      <c r="C32375" s="13">
        <f t="shared" ca="1" si="1290"/>
        <v>1999.575457937754</v>
      </c>
    </row>
    <row r="32376" spans="3:3">
      <c r="C32376" s="13">
        <f t="shared" ca="1" si="1290"/>
        <v>1972.3118702160466</v>
      </c>
    </row>
    <row r="32377" spans="3:3">
      <c r="C32377" s="13">
        <f t="shared" ca="1" si="1290"/>
        <v>1996.478882121264</v>
      </c>
    </row>
    <row r="32378" spans="3:3">
      <c r="C32378" s="13">
        <f t="shared" ca="1" si="1290"/>
        <v>1977.6903003893083</v>
      </c>
    </row>
    <row r="32379" spans="3:3">
      <c r="C32379" s="13">
        <f t="shared" ca="1" si="1290"/>
        <v>2000.1448598964562</v>
      </c>
    </row>
    <row r="32380" spans="3:3">
      <c r="C32380" s="13">
        <f t="shared" ca="1" si="1290"/>
        <v>2002.9212698946187</v>
      </c>
    </row>
    <row r="32381" spans="3:3">
      <c r="C32381" s="13">
        <f t="shared" ca="1" si="1290"/>
        <v>2002.2785102350817</v>
      </c>
    </row>
    <row r="32382" spans="3:3">
      <c r="C32382" s="13">
        <f t="shared" ca="1" si="1290"/>
        <v>1998.5230792442999</v>
      </c>
    </row>
    <row r="32383" spans="3:3">
      <c r="C32383" s="13">
        <f t="shared" ca="1" si="1290"/>
        <v>1992.6705905746248</v>
      </c>
    </row>
    <row r="32384" spans="3:3">
      <c r="C32384" s="13">
        <f t="shared" ca="1" si="1290"/>
        <v>2008.8519114124197</v>
      </c>
    </row>
    <row r="32385" spans="3:3">
      <c r="C32385" s="13">
        <f t="shared" ca="1" si="1290"/>
        <v>1996.3211466073265</v>
      </c>
    </row>
    <row r="32386" spans="3:3">
      <c r="C32386" s="13">
        <f t="shared" ca="1" si="1290"/>
        <v>1993.6116108176257</v>
      </c>
    </row>
    <row r="32387" spans="3:3">
      <c r="C32387" s="13">
        <f t="shared" ca="1" si="1290"/>
        <v>2024.4040178262894</v>
      </c>
    </row>
    <row r="32388" spans="3:3">
      <c r="C32388" s="13">
        <f t="shared" ca="1" si="1290"/>
        <v>1992.0025656566359</v>
      </c>
    </row>
    <row r="32389" spans="3:3">
      <c r="C32389" s="13">
        <f t="shared" ca="1" si="1290"/>
        <v>2024.1364395454455</v>
      </c>
    </row>
    <row r="32390" spans="3:3">
      <c r="C32390" s="13">
        <f t="shared" ca="1" si="1290"/>
        <v>1998.2245960243717</v>
      </c>
    </row>
    <row r="32391" spans="3:3">
      <c r="C32391" s="13">
        <f t="shared" ca="1" si="1290"/>
        <v>2001.6488233927046</v>
      </c>
    </row>
    <row r="32392" spans="3:3">
      <c r="C32392" s="13">
        <f t="shared" ca="1" si="1290"/>
        <v>2006.9705583923253</v>
      </c>
    </row>
    <row r="32393" spans="3:3">
      <c r="C32393" s="13">
        <f t="shared" ca="1" si="1290"/>
        <v>2022.6529339928477</v>
      </c>
    </row>
    <row r="32394" spans="3:3">
      <c r="C32394" s="13">
        <f t="shared" ca="1" si="1290"/>
        <v>1984.6145222545833</v>
      </c>
    </row>
    <row r="32395" spans="3:3">
      <c r="C32395" s="13">
        <f t="shared" ca="1" si="1290"/>
        <v>2030.4756723509108</v>
      </c>
    </row>
    <row r="32396" spans="3:3">
      <c r="C32396" s="13">
        <f t="shared" ca="1" si="1290"/>
        <v>2002.4583869525866</v>
      </c>
    </row>
    <row r="32397" spans="3:3">
      <c r="C32397" s="13">
        <f t="shared" ca="1" si="1290"/>
        <v>2001.219674550731</v>
      </c>
    </row>
    <row r="32398" spans="3:3">
      <c r="C32398" s="13">
        <f t="shared" ca="1" si="1290"/>
        <v>1992.5466692342579</v>
      </c>
    </row>
    <row r="32399" spans="3:3">
      <c r="C32399" s="13">
        <f t="shared" ca="1" si="1290"/>
        <v>2003.6038495590174</v>
      </c>
    </row>
    <row r="32400" spans="3:3">
      <c r="C32400" s="13">
        <f t="shared" ca="1" si="1290"/>
        <v>1980.0450013079619</v>
      </c>
    </row>
    <row r="32401" spans="3:3">
      <c r="C32401" s="13">
        <f t="shared" ca="1" si="1290"/>
        <v>1998.7057049375735</v>
      </c>
    </row>
    <row r="32402" spans="3:3">
      <c r="C32402" s="13">
        <f t="shared" ca="1" si="1290"/>
        <v>1990.4084601523643</v>
      </c>
    </row>
    <row r="32403" spans="3:3">
      <c r="C32403" s="13">
        <f t="shared" ca="1" si="1290"/>
        <v>2018.5852668442169</v>
      </c>
    </row>
    <row r="32404" spans="3:3">
      <c r="C32404" s="13">
        <f t="shared" ca="1" si="1290"/>
        <v>2019.9711321702414</v>
      </c>
    </row>
    <row r="32405" spans="3:3">
      <c r="C32405" s="13">
        <f t="shared" ca="1" si="1290"/>
        <v>2021.6885495430772</v>
      </c>
    </row>
    <row r="32406" spans="3:3">
      <c r="C32406" s="13">
        <f t="shared" ca="1" si="1290"/>
        <v>2010.8357366155581</v>
      </c>
    </row>
    <row r="32407" spans="3:3">
      <c r="C32407" s="13">
        <f t="shared" ca="1" si="1290"/>
        <v>1996.0994549183608</v>
      </c>
    </row>
    <row r="32408" spans="3:3">
      <c r="C32408" s="13">
        <f t="shared" ref="C32408:C32471" ca="1" si="1291">NORMINV(RAND(),$D$3,$G$3)</f>
        <v>1993.2611475842029</v>
      </c>
    </row>
    <row r="32409" spans="3:3">
      <c r="C32409" s="13">
        <f t="shared" ca="1" si="1291"/>
        <v>2013.0676228156062</v>
      </c>
    </row>
    <row r="32410" spans="3:3">
      <c r="C32410" s="13">
        <f t="shared" ca="1" si="1291"/>
        <v>2004.6798967475304</v>
      </c>
    </row>
    <row r="32411" spans="3:3">
      <c r="C32411" s="13">
        <f t="shared" ca="1" si="1291"/>
        <v>1981.0110832760811</v>
      </c>
    </row>
    <row r="32412" spans="3:3">
      <c r="C32412" s="13">
        <f t="shared" ca="1" si="1291"/>
        <v>2005.5059818548768</v>
      </c>
    </row>
    <row r="32413" spans="3:3">
      <c r="C32413" s="13">
        <f t="shared" ca="1" si="1291"/>
        <v>1989.6226179386922</v>
      </c>
    </row>
    <row r="32414" spans="3:3">
      <c r="C32414" s="13">
        <f t="shared" ca="1" si="1291"/>
        <v>1995.0187990110173</v>
      </c>
    </row>
    <row r="32415" spans="3:3">
      <c r="C32415" s="13">
        <f t="shared" ca="1" si="1291"/>
        <v>1995.4958119463392</v>
      </c>
    </row>
    <row r="32416" spans="3:3">
      <c r="C32416" s="13">
        <f t="shared" ca="1" si="1291"/>
        <v>1997.952124405829</v>
      </c>
    </row>
    <row r="32417" spans="3:3">
      <c r="C32417" s="13">
        <f t="shared" ca="1" si="1291"/>
        <v>1986.7413362957832</v>
      </c>
    </row>
    <row r="32418" spans="3:3">
      <c r="C32418" s="13">
        <f t="shared" ca="1" si="1291"/>
        <v>2005.7211312012601</v>
      </c>
    </row>
    <row r="32419" spans="3:3">
      <c r="C32419" s="13">
        <f t="shared" ca="1" si="1291"/>
        <v>2017.1869118720392</v>
      </c>
    </row>
    <row r="32420" spans="3:3">
      <c r="C32420" s="13">
        <f t="shared" ca="1" si="1291"/>
        <v>1990.8827971793748</v>
      </c>
    </row>
    <row r="32421" spans="3:3">
      <c r="C32421" s="13">
        <f t="shared" ca="1" si="1291"/>
        <v>1990.359869915867</v>
      </c>
    </row>
    <row r="32422" spans="3:3">
      <c r="C32422" s="13">
        <f t="shared" ca="1" si="1291"/>
        <v>1989.1139493964788</v>
      </c>
    </row>
    <row r="32423" spans="3:3">
      <c r="C32423" s="13">
        <f t="shared" ca="1" si="1291"/>
        <v>1990.2734677457827</v>
      </c>
    </row>
    <row r="32424" spans="3:3">
      <c r="C32424" s="13">
        <f t="shared" ca="1" si="1291"/>
        <v>1997.5314245476811</v>
      </c>
    </row>
    <row r="32425" spans="3:3">
      <c r="C32425" s="13">
        <f t="shared" ca="1" si="1291"/>
        <v>2002.7614546921016</v>
      </c>
    </row>
    <row r="32426" spans="3:3">
      <c r="C32426" s="13">
        <f t="shared" ca="1" si="1291"/>
        <v>2002.069087506683</v>
      </c>
    </row>
    <row r="32427" spans="3:3">
      <c r="C32427" s="13">
        <f t="shared" ca="1" si="1291"/>
        <v>1989.5234604007621</v>
      </c>
    </row>
    <row r="32428" spans="3:3">
      <c r="C32428" s="13">
        <f t="shared" ca="1" si="1291"/>
        <v>2003.9882731893349</v>
      </c>
    </row>
    <row r="32429" spans="3:3">
      <c r="C32429" s="13">
        <f t="shared" ca="1" si="1291"/>
        <v>1989.6849244875789</v>
      </c>
    </row>
    <row r="32430" spans="3:3">
      <c r="C32430" s="13">
        <f t="shared" ca="1" si="1291"/>
        <v>2026.3195060938674</v>
      </c>
    </row>
    <row r="32431" spans="3:3">
      <c r="C32431" s="13">
        <f t="shared" ca="1" si="1291"/>
        <v>1987.5588546593376</v>
      </c>
    </row>
    <row r="32432" spans="3:3">
      <c r="C32432" s="13">
        <f t="shared" ca="1" si="1291"/>
        <v>2003.6194227262517</v>
      </c>
    </row>
    <row r="32433" spans="3:3">
      <c r="C32433" s="13">
        <f t="shared" ca="1" si="1291"/>
        <v>2023.6200530338608</v>
      </c>
    </row>
    <row r="32434" spans="3:3">
      <c r="C32434" s="13">
        <f t="shared" ca="1" si="1291"/>
        <v>2009.799378204669</v>
      </c>
    </row>
    <row r="32435" spans="3:3">
      <c r="C32435" s="13">
        <f t="shared" ca="1" si="1291"/>
        <v>1991.6378925842789</v>
      </c>
    </row>
    <row r="32436" spans="3:3">
      <c r="C32436" s="13">
        <f t="shared" ca="1" si="1291"/>
        <v>1990.8533878666658</v>
      </c>
    </row>
    <row r="32437" spans="3:3">
      <c r="C32437" s="13">
        <f t="shared" ca="1" si="1291"/>
        <v>2003.2241157148858</v>
      </c>
    </row>
    <row r="32438" spans="3:3">
      <c r="C32438" s="13">
        <f t="shared" ca="1" si="1291"/>
        <v>2003.4797623819736</v>
      </c>
    </row>
    <row r="32439" spans="3:3">
      <c r="C32439" s="13">
        <f t="shared" ca="1" si="1291"/>
        <v>1995.6512280884704</v>
      </c>
    </row>
    <row r="32440" spans="3:3">
      <c r="C32440" s="13">
        <f t="shared" ca="1" si="1291"/>
        <v>2013.2238196042522</v>
      </c>
    </row>
    <row r="32441" spans="3:3">
      <c r="C32441" s="13">
        <f t="shared" ca="1" si="1291"/>
        <v>1981.7925264394441</v>
      </c>
    </row>
    <row r="32442" spans="3:3">
      <c r="C32442" s="13">
        <f t="shared" ca="1" si="1291"/>
        <v>1997.259257654566</v>
      </c>
    </row>
    <row r="32443" spans="3:3">
      <c r="C32443" s="13">
        <f t="shared" ca="1" si="1291"/>
        <v>1985.2932505099848</v>
      </c>
    </row>
    <row r="32444" spans="3:3">
      <c r="C32444" s="13">
        <f t="shared" ca="1" si="1291"/>
        <v>1994.5558098907973</v>
      </c>
    </row>
    <row r="32445" spans="3:3">
      <c r="C32445" s="13">
        <f t="shared" ca="1" si="1291"/>
        <v>2013.3316753127842</v>
      </c>
    </row>
    <row r="32446" spans="3:3">
      <c r="C32446" s="13">
        <f t="shared" ca="1" si="1291"/>
        <v>2008.8865002108319</v>
      </c>
    </row>
    <row r="32447" spans="3:3">
      <c r="C32447" s="13">
        <f t="shared" ca="1" si="1291"/>
        <v>1993.7869472292437</v>
      </c>
    </row>
    <row r="32448" spans="3:3">
      <c r="C32448" s="13">
        <f t="shared" ca="1" si="1291"/>
        <v>2003.9164766566212</v>
      </c>
    </row>
    <row r="32449" spans="3:3">
      <c r="C32449" s="13">
        <f t="shared" ca="1" si="1291"/>
        <v>2001.2057156808728</v>
      </c>
    </row>
    <row r="32450" spans="3:3">
      <c r="C32450" s="13">
        <f t="shared" ca="1" si="1291"/>
        <v>2001.946288034485</v>
      </c>
    </row>
    <row r="32451" spans="3:3">
      <c r="C32451" s="13">
        <f t="shared" ca="1" si="1291"/>
        <v>1995.2483872193152</v>
      </c>
    </row>
    <row r="32452" spans="3:3">
      <c r="C32452" s="13">
        <f t="shared" ca="1" si="1291"/>
        <v>1996.1957317402835</v>
      </c>
    </row>
    <row r="32453" spans="3:3">
      <c r="C32453" s="13">
        <f t="shared" ca="1" si="1291"/>
        <v>1992.8810630513535</v>
      </c>
    </row>
    <row r="32454" spans="3:3">
      <c r="C32454" s="13">
        <f t="shared" ca="1" si="1291"/>
        <v>1996.6146628447882</v>
      </c>
    </row>
    <row r="32455" spans="3:3">
      <c r="C32455" s="13">
        <f t="shared" ca="1" si="1291"/>
        <v>1989.2016272633823</v>
      </c>
    </row>
    <row r="32456" spans="3:3">
      <c r="C32456" s="13">
        <f t="shared" ca="1" si="1291"/>
        <v>1984.1913902532151</v>
      </c>
    </row>
    <row r="32457" spans="3:3">
      <c r="C32457" s="13">
        <f t="shared" ca="1" si="1291"/>
        <v>1994.498577958165</v>
      </c>
    </row>
    <row r="32458" spans="3:3">
      <c r="C32458" s="13">
        <f t="shared" ca="1" si="1291"/>
        <v>2006.0151267064437</v>
      </c>
    </row>
    <row r="32459" spans="3:3">
      <c r="C32459" s="13">
        <f t="shared" ca="1" si="1291"/>
        <v>2005.2106335246913</v>
      </c>
    </row>
    <row r="32460" spans="3:3">
      <c r="C32460" s="13">
        <f t="shared" ca="1" si="1291"/>
        <v>2000.8556372697474</v>
      </c>
    </row>
    <row r="32461" spans="3:3">
      <c r="C32461" s="13">
        <f t="shared" ca="1" si="1291"/>
        <v>1998.0642527284035</v>
      </c>
    </row>
    <row r="32462" spans="3:3">
      <c r="C32462" s="13">
        <f t="shared" ca="1" si="1291"/>
        <v>2013.7227446115339</v>
      </c>
    </row>
    <row r="32463" spans="3:3">
      <c r="C32463" s="13">
        <f t="shared" ca="1" si="1291"/>
        <v>1992.3934717513648</v>
      </c>
    </row>
    <row r="32464" spans="3:3">
      <c r="C32464" s="13">
        <f t="shared" ca="1" si="1291"/>
        <v>2001.8419175799918</v>
      </c>
    </row>
    <row r="32465" spans="3:3">
      <c r="C32465" s="13">
        <f t="shared" ca="1" si="1291"/>
        <v>2013.7943981305391</v>
      </c>
    </row>
    <row r="32466" spans="3:3">
      <c r="C32466" s="13">
        <f t="shared" ca="1" si="1291"/>
        <v>2020.9293613022726</v>
      </c>
    </row>
    <row r="32467" spans="3:3">
      <c r="C32467" s="13">
        <f t="shared" ca="1" si="1291"/>
        <v>1995.9376649017445</v>
      </c>
    </row>
    <row r="32468" spans="3:3">
      <c r="C32468" s="13">
        <f t="shared" ca="1" si="1291"/>
        <v>1993.401293248116</v>
      </c>
    </row>
    <row r="32469" spans="3:3">
      <c r="C32469" s="13">
        <f t="shared" ca="1" si="1291"/>
        <v>1993.0498595893921</v>
      </c>
    </row>
    <row r="32470" spans="3:3">
      <c r="C32470" s="13">
        <f t="shared" ca="1" si="1291"/>
        <v>1987.0764495860162</v>
      </c>
    </row>
    <row r="32471" spans="3:3">
      <c r="C32471" s="13">
        <f t="shared" ca="1" si="1291"/>
        <v>2012.1417652065793</v>
      </c>
    </row>
    <row r="32472" spans="3:3">
      <c r="C32472" s="13">
        <f t="shared" ref="C32472:C32535" ca="1" si="1292">NORMINV(RAND(),$D$3,$G$3)</f>
        <v>1989.9641659758367</v>
      </c>
    </row>
    <row r="32473" spans="3:3">
      <c r="C32473" s="13">
        <f t="shared" ca="1" si="1292"/>
        <v>2005.7021396333855</v>
      </c>
    </row>
    <row r="32474" spans="3:3">
      <c r="C32474" s="13">
        <f t="shared" ca="1" si="1292"/>
        <v>1994.8080118256839</v>
      </c>
    </row>
    <row r="32475" spans="3:3">
      <c r="C32475" s="13">
        <f t="shared" ca="1" si="1292"/>
        <v>1989.0409280310175</v>
      </c>
    </row>
    <row r="32476" spans="3:3">
      <c r="C32476" s="13">
        <f t="shared" ca="1" si="1292"/>
        <v>1998.4781985374339</v>
      </c>
    </row>
    <row r="32477" spans="3:3">
      <c r="C32477" s="13">
        <f t="shared" ca="1" si="1292"/>
        <v>1974.8662103907075</v>
      </c>
    </row>
    <row r="32478" spans="3:3">
      <c r="C32478" s="13">
        <f t="shared" ca="1" si="1292"/>
        <v>1993.6666420598815</v>
      </c>
    </row>
    <row r="32479" spans="3:3">
      <c r="C32479" s="13">
        <f t="shared" ca="1" si="1292"/>
        <v>1997.6509033151387</v>
      </c>
    </row>
    <row r="32480" spans="3:3">
      <c r="C32480" s="13">
        <f t="shared" ca="1" si="1292"/>
        <v>1993.1488740971329</v>
      </c>
    </row>
    <row r="32481" spans="3:3">
      <c r="C32481" s="13">
        <f t="shared" ca="1" si="1292"/>
        <v>2010.1638113629122</v>
      </c>
    </row>
    <row r="32482" spans="3:3">
      <c r="C32482" s="13">
        <f t="shared" ca="1" si="1292"/>
        <v>2024.5033089026726</v>
      </c>
    </row>
    <row r="32483" spans="3:3">
      <c r="C32483" s="13">
        <f t="shared" ca="1" si="1292"/>
        <v>2009.8663651059871</v>
      </c>
    </row>
    <row r="32484" spans="3:3">
      <c r="C32484" s="13">
        <f t="shared" ca="1" si="1292"/>
        <v>1991.9728491668482</v>
      </c>
    </row>
    <row r="32485" spans="3:3">
      <c r="C32485" s="13">
        <f t="shared" ca="1" si="1292"/>
        <v>2001.9869719294161</v>
      </c>
    </row>
    <row r="32486" spans="3:3">
      <c r="C32486" s="13">
        <f t="shared" ca="1" si="1292"/>
        <v>1973.673065773118</v>
      </c>
    </row>
    <row r="32487" spans="3:3">
      <c r="C32487" s="13">
        <f t="shared" ca="1" si="1292"/>
        <v>2003.6230041827462</v>
      </c>
    </row>
    <row r="32488" spans="3:3">
      <c r="C32488" s="13">
        <f t="shared" ca="1" si="1292"/>
        <v>1994.3928486739376</v>
      </c>
    </row>
    <row r="32489" spans="3:3">
      <c r="C32489" s="13">
        <f t="shared" ca="1" si="1292"/>
        <v>2002.8753157068707</v>
      </c>
    </row>
    <row r="32490" spans="3:3">
      <c r="C32490" s="13">
        <f t="shared" ca="1" si="1292"/>
        <v>2016.9147743178064</v>
      </c>
    </row>
    <row r="32491" spans="3:3">
      <c r="C32491" s="13">
        <f t="shared" ca="1" si="1292"/>
        <v>2000.5359583617089</v>
      </c>
    </row>
    <row r="32492" spans="3:3">
      <c r="C32492" s="13">
        <f t="shared" ca="1" si="1292"/>
        <v>2004.4400538585962</v>
      </c>
    </row>
    <row r="32493" spans="3:3">
      <c r="C32493" s="13">
        <f t="shared" ca="1" si="1292"/>
        <v>2021.1191606542277</v>
      </c>
    </row>
    <row r="32494" spans="3:3">
      <c r="C32494" s="13">
        <f t="shared" ca="1" si="1292"/>
        <v>1999.8240931615219</v>
      </c>
    </row>
    <row r="32495" spans="3:3">
      <c r="C32495" s="13">
        <f t="shared" ca="1" si="1292"/>
        <v>2003.0189520291365</v>
      </c>
    </row>
    <row r="32496" spans="3:3">
      <c r="C32496" s="13">
        <f t="shared" ca="1" si="1292"/>
        <v>1979.2559266738542</v>
      </c>
    </row>
    <row r="32497" spans="3:3">
      <c r="C32497" s="13">
        <f t="shared" ca="1" si="1292"/>
        <v>2002.2006630195681</v>
      </c>
    </row>
    <row r="32498" spans="3:3">
      <c r="C32498" s="13">
        <f t="shared" ca="1" si="1292"/>
        <v>2006.8583834890781</v>
      </c>
    </row>
    <row r="32499" spans="3:3">
      <c r="C32499" s="13">
        <f t="shared" ca="1" si="1292"/>
        <v>2007.0196188219438</v>
      </c>
    </row>
    <row r="32500" spans="3:3">
      <c r="C32500" s="13">
        <f t="shared" ca="1" si="1292"/>
        <v>1987.7834146837638</v>
      </c>
    </row>
    <row r="32501" spans="3:3">
      <c r="C32501" s="13">
        <f t="shared" ca="1" si="1292"/>
        <v>2023.4953362828219</v>
      </c>
    </row>
    <row r="32502" spans="3:3">
      <c r="C32502" s="13">
        <f t="shared" ca="1" si="1292"/>
        <v>2010.155906477821</v>
      </c>
    </row>
    <row r="32503" spans="3:3">
      <c r="C32503" s="13">
        <f t="shared" ca="1" si="1292"/>
        <v>2007.1536832179536</v>
      </c>
    </row>
    <row r="32504" spans="3:3">
      <c r="C32504" s="13">
        <f t="shared" ca="1" si="1292"/>
        <v>1992.6041295160646</v>
      </c>
    </row>
    <row r="32505" spans="3:3">
      <c r="C32505" s="13">
        <f t="shared" ca="1" si="1292"/>
        <v>1975.9866078312473</v>
      </c>
    </row>
    <row r="32506" spans="3:3">
      <c r="C32506" s="13">
        <f t="shared" ca="1" si="1292"/>
        <v>1995.6349277855643</v>
      </c>
    </row>
    <row r="32507" spans="3:3">
      <c r="C32507" s="13">
        <f t="shared" ca="1" si="1292"/>
        <v>1993.6223838626415</v>
      </c>
    </row>
    <row r="32508" spans="3:3">
      <c r="C32508" s="13">
        <f t="shared" ca="1" si="1292"/>
        <v>1993.8610013054599</v>
      </c>
    </row>
    <row r="32509" spans="3:3">
      <c r="C32509" s="13">
        <f t="shared" ca="1" si="1292"/>
        <v>2006.406603310329</v>
      </c>
    </row>
    <row r="32510" spans="3:3">
      <c r="C32510" s="13">
        <f t="shared" ca="1" si="1292"/>
        <v>2006.8941700687446</v>
      </c>
    </row>
    <row r="32511" spans="3:3">
      <c r="C32511" s="13">
        <f t="shared" ca="1" si="1292"/>
        <v>2004.1462563341893</v>
      </c>
    </row>
    <row r="32512" spans="3:3">
      <c r="C32512" s="13">
        <f t="shared" ca="1" si="1292"/>
        <v>2000.2936798575317</v>
      </c>
    </row>
    <row r="32513" spans="3:3">
      <c r="C32513" s="13">
        <f t="shared" ca="1" si="1292"/>
        <v>2009.9745958607959</v>
      </c>
    </row>
    <row r="32514" spans="3:3">
      <c r="C32514" s="13">
        <f t="shared" ca="1" si="1292"/>
        <v>1997.2059343014535</v>
      </c>
    </row>
    <row r="32515" spans="3:3">
      <c r="C32515" s="13">
        <f t="shared" ca="1" si="1292"/>
        <v>1998.1301345343427</v>
      </c>
    </row>
    <row r="32516" spans="3:3">
      <c r="C32516" s="13">
        <f t="shared" ca="1" si="1292"/>
        <v>1975.5825531418109</v>
      </c>
    </row>
    <row r="32517" spans="3:3">
      <c r="C32517" s="13">
        <f t="shared" ca="1" si="1292"/>
        <v>2009.3350311874328</v>
      </c>
    </row>
    <row r="32518" spans="3:3">
      <c r="C32518" s="13">
        <f t="shared" ca="1" si="1292"/>
        <v>2011.0621471380675</v>
      </c>
    </row>
    <row r="32519" spans="3:3">
      <c r="C32519" s="13">
        <f t="shared" ca="1" si="1292"/>
        <v>1993.0913478838741</v>
      </c>
    </row>
    <row r="32520" spans="3:3">
      <c r="C32520" s="13">
        <f t="shared" ca="1" si="1292"/>
        <v>1988.4398783806084</v>
      </c>
    </row>
    <row r="32521" spans="3:3">
      <c r="C32521" s="13">
        <f t="shared" ca="1" si="1292"/>
        <v>1988.1654702527644</v>
      </c>
    </row>
    <row r="32522" spans="3:3">
      <c r="C32522" s="13">
        <f t="shared" ca="1" si="1292"/>
        <v>2008.0725530244515</v>
      </c>
    </row>
    <row r="32523" spans="3:3">
      <c r="C32523" s="13">
        <f t="shared" ca="1" si="1292"/>
        <v>1986.3238939533176</v>
      </c>
    </row>
    <row r="32524" spans="3:3">
      <c r="C32524" s="13">
        <f t="shared" ca="1" si="1292"/>
        <v>2000.5608980132056</v>
      </c>
    </row>
    <row r="32525" spans="3:3">
      <c r="C32525" s="13">
        <f t="shared" ca="1" si="1292"/>
        <v>1992.442397665561</v>
      </c>
    </row>
    <row r="32526" spans="3:3">
      <c r="C32526" s="13">
        <f t="shared" ca="1" si="1292"/>
        <v>2005.555106685495</v>
      </c>
    </row>
    <row r="32527" spans="3:3">
      <c r="C32527" s="13">
        <f t="shared" ca="1" si="1292"/>
        <v>1991.6166892330157</v>
      </c>
    </row>
    <row r="32528" spans="3:3">
      <c r="C32528" s="13">
        <f t="shared" ca="1" si="1292"/>
        <v>2003.4481343467726</v>
      </c>
    </row>
    <row r="32529" spans="3:3">
      <c r="C32529" s="13">
        <f t="shared" ca="1" si="1292"/>
        <v>2001.0424409564246</v>
      </c>
    </row>
    <row r="32530" spans="3:3">
      <c r="C32530" s="13">
        <f t="shared" ca="1" si="1292"/>
        <v>2015.2342441872411</v>
      </c>
    </row>
    <row r="32531" spans="3:3">
      <c r="C32531" s="13">
        <f t="shared" ca="1" si="1292"/>
        <v>1999.4782559972973</v>
      </c>
    </row>
    <row r="32532" spans="3:3">
      <c r="C32532" s="13">
        <f t="shared" ca="1" si="1292"/>
        <v>1993.6381874022341</v>
      </c>
    </row>
    <row r="32533" spans="3:3">
      <c r="C32533" s="13">
        <f t="shared" ca="1" si="1292"/>
        <v>1995.7191951307041</v>
      </c>
    </row>
    <row r="32534" spans="3:3">
      <c r="C32534" s="13">
        <f t="shared" ca="1" si="1292"/>
        <v>1995.9220008788868</v>
      </c>
    </row>
    <row r="32535" spans="3:3">
      <c r="C32535" s="13">
        <f t="shared" ca="1" si="1292"/>
        <v>1984.211566802388</v>
      </c>
    </row>
    <row r="32536" spans="3:3">
      <c r="C32536" s="13">
        <f t="shared" ref="C32536:C32599" ca="1" si="1293">NORMINV(RAND(),$D$3,$G$3)</f>
        <v>2003.8888633745275</v>
      </c>
    </row>
    <row r="32537" spans="3:3">
      <c r="C32537" s="13">
        <f t="shared" ca="1" si="1293"/>
        <v>2003.1868239032963</v>
      </c>
    </row>
    <row r="32538" spans="3:3">
      <c r="C32538" s="13">
        <f t="shared" ca="1" si="1293"/>
        <v>1977.8686008194786</v>
      </c>
    </row>
    <row r="32539" spans="3:3">
      <c r="C32539" s="13">
        <f t="shared" ca="1" si="1293"/>
        <v>1984.4648943101138</v>
      </c>
    </row>
    <row r="32540" spans="3:3">
      <c r="C32540" s="13">
        <f t="shared" ca="1" si="1293"/>
        <v>1993.7477453438166</v>
      </c>
    </row>
    <row r="32541" spans="3:3">
      <c r="C32541" s="13">
        <f t="shared" ca="1" si="1293"/>
        <v>1991.3712173734662</v>
      </c>
    </row>
    <row r="32542" spans="3:3">
      <c r="C32542" s="13">
        <f t="shared" ca="1" si="1293"/>
        <v>1996.5881582271945</v>
      </c>
    </row>
    <row r="32543" spans="3:3">
      <c r="C32543" s="13">
        <f t="shared" ca="1" si="1293"/>
        <v>1998.8380809588336</v>
      </c>
    </row>
    <row r="32544" spans="3:3">
      <c r="C32544" s="13">
        <f t="shared" ca="1" si="1293"/>
        <v>2000.0040689942164</v>
      </c>
    </row>
    <row r="32545" spans="3:3">
      <c r="C32545" s="13">
        <f t="shared" ca="1" si="1293"/>
        <v>1993.4492410545918</v>
      </c>
    </row>
    <row r="32546" spans="3:3">
      <c r="C32546" s="13">
        <f t="shared" ca="1" si="1293"/>
        <v>1979.1981643178906</v>
      </c>
    </row>
    <row r="32547" spans="3:3">
      <c r="C32547" s="13">
        <f t="shared" ca="1" si="1293"/>
        <v>2020.6465332309249</v>
      </c>
    </row>
    <row r="32548" spans="3:3">
      <c r="C32548" s="13">
        <f t="shared" ca="1" si="1293"/>
        <v>2006.9839936993255</v>
      </c>
    </row>
    <row r="32549" spans="3:3">
      <c r="C32549" s="13">
        <f t="shared" ca="1" si="1293"/>
        <v>1981.0884710263324</v>
      </c>
    </row>
    <row r="32550" spans="3:3">
      <c r="C32550" s="13">
        <f t="shared" ca="1" si="1293"/>
        <v>1996.4523268369044</v>
      </c>
    </row>
    <row r="32551" spans="3:3">
      <c r="C32551" s="13">
        <f t="shared" ca="1" si="1293"/>
        <v>1990.763996454868</v>
      </c>
    </row>
    <row r="32552" spans="3:3">
      <c r="C32552" s="13">
        <f t="shared" ca="1" si="1293"/>
        <v>1986.9406524123503</v>
      </c>
    </row>
    <row r="32553" spans="3:3">
      <c r="C32553" s="13">
        <f t="shared" ca="1" si="1293"/>
        <v>1994.5949144831709</v>
      </c>
    </row>
    <row r="32554" spans="3:3">
      <c r="C32554" s="13">
        <f t="shared" ca="1" si="1293"/>
        <v>2007.0289625848018</v>
      </c>
    </row>
    <row r="32555" spans="3:3">
      <c r="C32555" s="13">
        <f t="shared" ca="1" si="1293"/>
        <v>2002.7094517165326</v>
      </c>
    </row>
    <row r="32556" spans="3:3">
      <c r="C32556" s="13">
        <f t="shared" ca="1" si="1293"/>
        <v>1991.0487719441676</v>
      </c>
    </row>
    <row r="32557" spans="3:3">
      <c r="C32557" s="13">
        <f t="shared" ca="1" si="1293"/>
        <v>1971.7353139518543</v>
      </c>
    </row>
    <row r="32558" spans="3:3">
      <c r="C32558" s="13">
        <f t="shared" ca="1" si="1293"/>
        <v>1983.8469758596891</v>
      </c>
    </row>
    <row r="32559" spans="3:3">
      <c r="C32559" s="13">
        <f t="shared" ca="1" si="1293"/>
        <v>2002.8507281023558</v>
      </c>
    </row>
    <row r="32560" spans="3:3">
      <c r="C32560" s="13">
        <f t="shared" ca="1" si="1293"/>
        <v>1991.9262072308359</v>
      </c>
    </row>
    <row r="32561" spans="3:3">
      <c r="C32561" s="13">
        <f t="shared" ca="1" si="1293"/>
        <v>1986.2853514617364</v>
      </c>
    </row>
    <row r="32562" spans="3:3">
      <c r="C32562" s="13">
        <f t="shared" ca="1" si="1293"/>
        <v>2007.0116530964201</v>
      </c>
    </row>
    <row r="32563" spans="3:3">
      <c r="C32563" s="13">
        <f t="shared" ca="1" si="1293"/>
        <v>1993.744019761911</v>
      </c>
    </row>
    <row r="32564" spans="3:3">
      <c r="C32564" s="13">
        <f t="shared" ca="1" si="1293"/>
        <v>1994.9584640927364</v>
      </c>
    </row>
    <row r="32565" spans="3:3">
      <c r="C32565" s="13">
        <f t="shared" ca="1" si="1293"/>
        <v>1985.700666903542</v>
      </c>
    </row>
    <row r="32566" spans="3:3">
      <c r="C32566" s="13">
        <f t="shared" ca="1" si="1293"/>
        <v>1998.2927502197213</v>
      </c>
    </row>
    <row r="32567" spans="3:3">
      <c r="C32567" s="13">
        <f t="shared" ca="1" si="1293"/>
        <v>1990.1820874148107</v>
      </c>
    </row>
    <row r="32568" spans="3:3">
      <c r="C32568" s="13">
        <f t="shared" ca="1" si="1293"/>
        <v>1987.9182133469687</v>
      </c>
    </row>
    <row r="32569" spans="3:3">
      <c r="C32569" s="13">
        <f t="shared" ca="1" si="1293"/>
        <v>1991.4064117665082</v>
      </c>
    </row>
    <row r="32570" spans="3:3">
      <c r="C32570" s="13">
        <f t="shared" ca="1" si="1293"/>
        <v>1961.1826510702294</v>
      </c>
    </row>
    <row r="32571" spans="3:3">
      <c r="C32571" s="13">
        <f t="shared" ca="1" si="1293"/>
        <v>2011.1900839169803</v>
      </c>
    </row>
    <row r="32572" spans="3:3">
      <c r="C32572" s="13">
        <f t="shared" ca="1" si="1293"/>
        <v>2010.00633980976</v>
      </c>
    </row>
    <row r="32573" spans="3:3">
      <c r="C32573" s="13">
        <f t="shared" ca="1" si="1293"/>
        <v>1991.7349010759517</v>
      </c>
    </row>
    <row r="32574" spans="3:3">
      <c r="C32574" s="13">
        <f t="shared" ca="1" si="1293"/>
        <v>1986.2677456478589</v>
      </c>
    </row>
    <row r="32575" spans="3:3">
      <c r="C32575" s="13">
        <f t="shared" ca="1" si="1293"/>
        <v>1992.0288496965522</v>
      </c>
    </row>
    <row r="32576" spans="3:3">
      <c r="C32576" s="13">
        <f t="shared" ca="1" si="1293"/>
        <v>2007.5373007298813</v>
      </c>
    </row>
    <row r="32577" spans="3:3">
      <c r="C32577" s="13">
        <f t="shared" ca="1" si="1293"/>
        <v>2005.2517697050612</v>
      </c>
    </row>
    <row r="32578" spans="3:3">
      <c r="C32578" s="13">
        <f t="shared" ca="1" si="1293"/>
        <v>1996.2590010449612</v>
      </c>
    </row>
    <row r="32579" spans="3:3">
      <c r="C32579" s="13">
        <f t="shared" ca="1" si="1293"/>
        <v>2011.3193817189187</v>
      </c>
    </row>
    <row r="32580" spans="3:3">
      <c r="C32580" s="13">
        <f t="shared" ca="1" si="1293"/>
        <v>1992.5746892117595</v>
      </c>
    </row>
    <row r="32581" spans="3:3">
      <c r="C32581" s="13">
        <f t="shared" ca="1" si="1293"/>
        <v>2002.7054971718212</v>
      </c>
    </row>
    <row r="32582" spans="3:3">
      <c r="C32582" s="13">
        <f t="shared" ca="1" si="1293"/>
        <v>1975.2141255710201</v>
      </c>
    </row>
    <row r="32583" spans="3:3">
      <c r="C32583" s="13">
        <f t="shared" ca="1" si="1293"/>
        <v>2006.9881395241789</v>
      </c>
    </row>
    <row r="32584" spans="3:3">
      <c r="C32584" s="13">
        <f t="shared" ca="1" si="1293"/>
        <v>1998.0005812365403</v>
      </c>
    </row>
    <row r="32585" spans="3:3">
      <c r="C32585" s="13">
        <f t="shared" ca="1" si="1293"/>
        <v>1998.6359084940379</v>
      </c>
    </row>
    <row r="32586" spans="3:3">
      <c r="C32586" s="13">
        <f t="shared" ca="1" si="1293"/>
        <v>1992.7603919600888</v>
      </c>
    </row>
    <row r="32587" spans="3:3">
      <c r="C32587" s="13">
        <f t="shared" ca="1" si="1293"/>
        <v>1997.6999588384649</v>
      </c>
    </row>
    <row r="32588" spans="3:3">
      <c r="C32588" s="13">
        <f t="shared" ca="1" si="1293"/>
        <v>1999.7745009959738</v>
      </c>
    </row>
    <row r="32589" spans="3:3">
      <c r="C32589" s="13">
        <f t="shared" ca="1" si="1293"/>
        <v>1998.0791088755445</v>
      </c>
    </row>
    <row r="32590" spans="3:3">
      <c r="C32590" s="13">
        <f t="shared" ca="1" si="1293"/>
        <v>1996.2240833888684</v>
      </c>
    </row>
    <row r="32591" spans="3:3">
      <c r="C32591" s="13">
        <f t="shared" ca="1" si="1293"/>
        <v>2013.4234684816536</v>
      </c>
    </row>
    <row r="32592" spans="3:3">
      <c r="C32592" s="13">
        <f t="shared" ca="1" si="1293"/>
        <v>2006.1242585838691</v>
      </c>
    </row>
    <row r="32593" spans="3:3">
      <c r="C32593" s="13">
        <f t="shared" ca="1" si="1293"/>
        <v>2001.6449621181368</v>
      </c>
    </row>
    <row r="32594" spans="3:3">
      <c r="C32594" s="13">
        <f t="shared" ca="1" si="1293"/>
        <v>2002.8622196119622</v>
      </c>
    </row>
    <row r="32595" spans="3:3">
      <c r="C32595" s="13">
        <f t="shared" ca="1" si="1293"/>
        <v>2017.5233873420677</v>
      </c>
    </row>
    <row r="32596" spans="3:3">
      <c r="C32596" s="13">
        <f t="shared" ca="1" si="1293"/>
        <v>1996.0807127618305</v>
      </c>
    </row>
    <row r="32597" spans="3:3">
      <c r="C32597" s="13">
        <f t="shared" ca="1" si="1293"/>
        <v>1992.785641474363</v>
      </c>
    </row>
    <row r="32598" spans="3:3">
      <c r="C32598" s="13">
        <f t="shared" ca="1" si="1293"/>
        <v>1988.9877691743272</v>
      </c>
    </row>
    <row r="32599" spans="3:3">
      <c r="C32599" s="13">
        <f t="shared" ca="1" si="1293"/>
        <v>1993.3600345732609</v>
      </c>
    </row>
    <row r="32600" spans="3:3">
      <c r="C32600" s="13">
        <f t="shared" ref="C32600:C32663" ca="1" si="1294">NORMINV(RAND(),$D$3,$G$3)</f>
        <v>2012.2063198954991</v>
      </c>
    </row>
    <row r="32601" spans="3:3">
      <c r="C32601" s="13">
        <f t="shared" ca="1" si="1294"/>
        <v>2005.5267318313647</v>
      </c>
    </row>
    <row r="32602" spans="3:3">
      <c r="C32602" s="13">
        <f t="shared" ca="1" si="1294"/>
        <v>1983.9506371226539</v>
      </c>
    </row>
    <row r="32603" spans="3:3">
      <c r="C32603" s="13">
        <f t="shared" ca="1" si="1294"/>
        <v>2004.7348794151897</v>
      </c>
    </row>
    <row r="32604" spans="3:3">
      <c r="C32604" s="13">
        <f t="shared" ca="1" si="1294"/>
        <v>1994.6680467845797</v>
      </c>
    </row>
    <row r="32605" spans="3:3">
      <c r="C32605" s="13">
        <f t="shared" ca="1" si="1294"/>
        <v>2006.9524613125063</v>
      </c>
    </row>
    <row r="32606" spans="3:3">
      <c r="C32606" s="13">
        <f t="shared" ca="1" si="1294"/>
        <v>2001.6582811773133</v>
      </c>
    </row>
    <row r="32607" spans="3:3">
      <c r="C32607" s="13">
        <f t="shared" ca="1" si="1294"/>
        <v>1986.955607328958</v>
      </c>
    </row>
    <row r="32608" spans="3:3">
      <c r="C32608" s="13">
        <f t="shared" ca="1" si="1294"/>
        <v>1982.7257704801241</v>
      </c>
    </row>
    <row r="32609" spans="3:3">
      <c r="C32609" s="13">
        <f t="shared" ca="1" si="1294"/>
        <v>1982.6915052938621</v>
      </c>
    </row>
    <row r="32610" spans="3:3">
      <c r="C32610" s="13">
        <f t="shared" ca="1" si="1294"/>
        <v>2023.1418026897265</v>
      </c>
    </row>
    <row r="32611" spans="3:3">
      <c r="C32611" s="13">
        <f t="shared" ca="1" si="1294"/>
        <v>1993.1665132401645</v>
      </c>
    </row>
    <row r="32612" spans="3:3">
      <c r="C32612" s="13">
        <f t="shared" ca="1" si="1294"/>
        <v>1998.5371107964361</v>
      </c>
    </row>
    <row r="32613" spans="3:3">
      <c r="C32613" s="13">
        <f t="shared" ca="1" si="1294"/>
        <v>1997.4715516449075</v>
      </c>
    </row>
    <row r="32614" spans="3:3">
      <c r="C32614" s="13">
        <f t="shared" ca="1" si="1294"/>
        <v>2002.1784116341096</v>
      </c>
    </row>
    <row r="32615" spans="3:3">
      <c r="C32615" s="13">
        <f t="shared" ca="1" si="1294"/>
        <v>1991.414178938551</v>
      </c>
    </row>
    <row r="32616" spans="3:3">
      <c r="C32616" s="13">
        <f t="shared" ca="1" si="1294"/>
        <v>1993.3707535069198</v>
      </c>
    </row>
    <row r="32617" spans="3:3">
      <c r="C32617" s="13">
        <f t="shared" ca="1" si="1294"/>
        <v>2014.1419080181613</v>
      </c>
    </row>
    <row r="32618" spans="3:3">
      <c r="C32618" s="13">
        <f t="shared" ca="1" si="1294"/>
        <v>2003.3886554677126</v>
      </c>
    </row>
    <row r="32619" spans="3:3">
      <c r="C32619" s="13">
        <f t="shared" ca="1" si="1294"/>
        <v>2023.434566674608</v>
      </c>
    </row>
    <row r="32620" spans="3:3">
      <c r="C32620" s="13">
        <f t="shared" ca="1" si="1294"/>
        <v>2008.7213579012698</v>
      </c>
    </row>
    <row r="32621" spans="3:3">
      <c r="C32621" s="13">
        <f t="shared" ca="1" si="1294"/>
        <v>2007.3816219474845</v>
      </c>
    </row>
    <row r="32622" spans="3:3">
      <c r="C32622" s="13">
        <f t="shared" ca="1" si="1294"/>
        <v>1983.7510032678638</v>
      </c>
    </row>
    <row r="32623" spans="3:3">
      <c r="C32623" s="13">
        <f t="shared" ca="1" si="1294"/>
        <v>1993.2076953325648</v>
      </c>
    </row>
    <row r="32624" spans="3:3">
      <c r="C32624" s="13">
        <f t="shared" ca="1" si="1294"/>
        <v>1981.4811304618665</v>
      </c>
    </row>
    <row r="32625" spans="3:3">
      <c r="C32625" s="13">
        <f t="shared" ca="1" si="1294"/>
        <v>1984.0860349507661</v>
      </c>
    </row>
    <row r="32626" spans="3:3">
      <c r="C32626" s="13">
        <f t="shared" ca="1" si="1294"/>
        <v>2027.4894266781585</v>
      </c>
    </row>
    <row r="32627" spans="3:3">
      <c r="C32627" s="13">
        <f t="shared" ca="1" si="1294"/>
        <v>2004.9938718398862</v>
      </c>
    </row>
    <row r="32628" spans="3:3">
      <c r="C32628" s="13">
        <f t="shared" ca="1" si="1294"/>
        <v>1992.7294045017891</v>
      </c>
    </row>
    <row r="32629" spans="3:3">
      <c r="C32629" s="13">
        <f t="shared" ca="1" si="1294"/>
        <v>1979.6190571559443</v>
      </c>
    </row>
    <row r="32630" spans="3:3">
      <c r="C32630" s="13">
        <f t="shared" ca="1" si="1294"/>
        <v>1995.2580112194939</v>
      </c>
    </row>
    <row r="32631" spans="3:3">
      <c r="C32631" s="13">
        <f t="shared" ca="1" si="1294"/>
        <v>2012.6386381129928</v>
      </c>
    </row>
    <row r="32632" spans="3:3">
      <c r="C32632" s="13">
        <f t="shared" ca="1" si="1294"/>
        <v>2006.4149897043117</v>
      </c>
    </row>
    <row r="32633" spans="3:3">
      <c r="C32633" s="13">
        <f t="shared" ca="1" si="1294"/>
        <v>2026.5305419295562</v>
      </c>
    </row>
    <row r="32634" spans="3:3">
      <c r="C32634" s="13">
        <f t="shared" ca="1" si="1294"/>
        <v>1982.2805479754609</v>
      </c>
    </row>
    <row r="32635" spans="3:3">
      <c r="C32635" s="13">
        <f t="shared" ca="1" si="1294"/>
        <v>1997.0687724894251</v>
      </c>
    </row>
    <row r="32636" spans="3:3">
      <c r="C32636" s="13">
        <f t="shared" ca="1" si="1294"/>
        <v>1990.9108770053765</v>
      </c>
    </row>
    <row r="32637" spans="3:3">
      <c r="C32637" s="13">
        <f t="shared" ca="1" si="1294"/>
        <v>1980.5357371812311</v>
      </c>
    </row>
    <row r="32638" spans="3:3">
      <c r="C32638" s="13">
        <f t="shared" ca="1" si="1294"/>
        <v>1992.6603112201021</v>
      </c>
    </row>
    <row r="32639" spans="3:3">
      <c r="C32639" s="13">
        <f t="shared" ca="1" si="1294"/>
        <v>2005.9838609502679</v>
      </c>
    </row>
    <row r="32640" spans="3:3">
      <c r="C32640" s="13">
        <f t="shared" ca="1" si="1294"/>
        <v>2003.5992821953294</v>
      </c>
    </row>
    <row r="32641" spans="3:3">
      <c r="C32641" s="13">
        <f t="shared" ca="1" si="1294"/>
        <v>2004.8423797570979</v>
      </c>
    </row>
    <row r="32642" spans="3:3">
      <c r="C32642" s="13">
        <f t="shared" ca="1" si="1294"/>
        <v>1997.1629500173465</v>
      </c>
    </row>
    <row r="32643" spans="3:3">
      <c r="C32643" s="13">
        <f t="shared" ca="1" si="1294"/>
        <v>2001.9905259821867</v>
      </c>
    </row>
    <row r="32644" spans="3:3">
      <c r="C32644" s="13">
        <f t="shared" ca="1" si="1294"/>
        <v>1997.15691536175</v>
      </c>
    </row>
    <row r="32645" spans="3:3">
      <c r="C32645" s="13">
        <f t="shared" ca="1" si="1294"/>
        <v>1993.80288136885</v>
      </c>
    </row>
    <row r="32646" spans="3:3">
      <c r="C32646" s="13">
        <f t="shared" ca="1" si="1294"/>
        <v>1976.0287976936399</v>
      </c>
    </row>
    <row r="32647" spans="3:3">
      <c r="C32647" s="13">
        <f t="shared" ca="1" si="1294"/>
        <v>2003.1167475647972</v>
      </c>
    </row>
    <row r="32648" spans="3:3">
      <c r="C32648" s="13">
        <f t="shared" ca="1" si="1294"/>
        <v>2009.1527576995204</v>
      </c>
    </row>
    <row r="32649" spans="3:3">
      <c r="C32649" s="13">
        <f t="shared" ca="1" si="1294"/>
        <v>2010.3692934426972</v>
      </c>
    </row>
    <row r="32650" spans="3:3">
      <c r="C32650" s="13">
        <f t="shared" ca="1" si="1294"/>
        <v>1997.0409676428096</v>
      </c>
    </row>
    <row r="32651" spans="3:3">
      <c r="C32651" s="13">
        <f t="shared" ca="1" si="1294"/>
        <v>2006.3109576073866</v>
      </c>
    </row>
    <row r="32652" spans="3:3">
      <c r="C32652" s="13">
        <f t="shared" ca="1" si="1294"/>
        <v>2013.0020505879477</v>
      </c>
    </row>
    <row r="32653" spans="3:3">
      <c r="C32653" s="13">
        <f t="shared" ca="1" si="1294"/>
        <v>1982.9190956381178</v>
      </c>
    </row>
    <row r="32654" spans="3:3">
      <c r="C32654" s="13">
        <f t="shared" ca="1" si="1294"/>
        <v>1999.1410681874956</v>
      </c>
    </row>
    <row r="32655" spans="3:3">
      <c r="C32655" s="13">
        <f t="shared" ca="1" si="1294"/>
        <v>2016.3153455282329</v>
      </c>
    </row>
    <row r="32656" spans="3:3">
      <c r="C32656" s="13">
        <f t="shared" ca="1" si="1294"/>
        <v>1991.2648695260593</v>
      </c>
    </row>
    <row r="32657" spans="3:3">
      <c r="C32657" s="13">
        <f t="shared" ca="1" si="1294"/>
        <v>2002.1395237968213</v>
      </c>
    </row>
    <row r="32658" spans="3:3">
      <c r="C32658" s="13">
        <f t="shared" ca="1" si="1294"/>
        <v>1994.0284280716537</v>
      </c>
    </row>
    <row r="32659" spans="3:3">
      <c r="C32659" s="13">
        <f t="shared" ca="1" si="1294"/>
        <v>2010.7734472670941</v>
      </c>
    </row>
    <row r="32660" spans="3:3">
      <c r="C32660" s="13">
        <f t="shared" ca="1" si="1294"/>
        <v>1983.3674232654364</v>
      </c>
    </row>
    <row r="32661" spans="3:3">
      <c r="C32661" s="13">
        <f t="shared" ca="1" si="1294"/>
        <v>1996.3829294369195</v>
      </c>
    </row>
    <row r="32662" spans="3:3">
      <c r="C32662" s="13">
        <f t="shared" ca="1" si="1294"/>
        <v>2006.5303060329161</v>
      </c>
    </row>
    <row r="32663" spans="3:3">
      <c r="C32663" s="13">
        <f t="shared" ca="1" si="1294"/>
        <v>1994.4382396277847</v>
      </c>
    </row>
    <row r="32664" spans="3:3">
      <c r="C32664" s="13">
        <f t="shared" ref="C32664:C32727" ca="1" si="1295">NORMINV(RAND(),$D$3,$G$3)</f>
        <v>1988.2020682957443</v>
      </c>
    </row>
    <row r="32665" spans="3:3">
      <c r="C32665" s="13">
        <f t="shared" ca="1" si="1295"/>
        <v>1978.0684355620981</v>
      </c>
    </row>
    <row r="32666" spans="3:3">
      <c r="C32666" s="13">
        <f t="shared" ca="1" si="1295"/>
        <v>2009.3852763115042</v>
      </c>
    </row>
    <row r="32667" spans="3:3">
      <c r="C32667" s="13">
        <f t="shared" ca="1" si="1295"/>
        <v>2014.1878827162102</v>
      </c>
    </row>
    <row r="32668" spans="3:3">
      <c r="C32668" s="13">
        <f t="shared" ca="1" si="1295"/>
        <v>2020.1927404403768</v>
      </c>
    </row>
    <row r="32669" spans="3:3">
      <c r="C32669" s="13">
        <f t="shared" ca="1" si="1295"/>
        <v>2020.0410212970182</v>
      </c>
    </row>
    <row r="32670" spans="3:3">
      <c r="C32670" s="13">
        <f t="shared" ca="1" si="1295"/>
        <v>2008.5101483290164</v>
      </c>
    </row>
    <row r="32671" spans="3:3">
      <c r="C32671" s="13">
        <f t="shared" ca="1" si="1295"/>
        <v>1980.1847113884226</v>
      </c>
    </row>
    <row r="32672" spans="3:3">
      <c r="C32672" s="13">
        <f t="shared" ca="1" si="1295"/>
        <v>1991.3061819822785</v>
      </c>
    </row>
    <row r="32673" spans="3:3">
      <c r="C32673" s="13">
        <f t="shared" ca="1" si="1295"/>
        <v>1987.6485216641115</v>
      </c>
    </row>
    <row r="32674" spans="3:3">
      <c r="C32674" s="13">
        <f t="shared" ca="1" si="1295"/>
        <v>1997.4274388976169</v>
      </c>
    </row>
    <row r="32675" spans="3:3">
      <c r="C32675" s="13">
        <f t="shared" ca="1" si="1295"/>
        <v>1998.035957909156</v>
      </c>
    </row>
    <row r="32676" spans="3:3">
      <c r="C32676" s="13">
        <f t="shared" ca="1" si="1295"/>
        <v>2003.4377623996459</v>
      </c>
    </row>
    <row r="32677" spans="3:3">
      <c r="C32677" s="13">
        <f t="shared" ca="1" si="1295"/>
        <v>2006.1033999371175</v>
      </c>
    </row>
    <row r="32678" spans="3:3">
      <c r="C32678" s="13">
        <f t="shared" ca="1" si="1295"/>
        <v>2015.4067076845522</v>
      </c>
    </row>
    <row r="32679" spans="3:3">
      <c r="C32679" s="13">
        <f t="shared" ca="1" si="1295"/>
        <v>1996.755770319395</v>
      </c>
    </row>
    <row r="32680" spans="3:3">
      <c r="C32680" s="13">
        <f t="shared" ca="1" si="1295"/>
        <v>1997.4038656749972</v>
      </c>
    </row>
    <row r="32681" spans="3:3">
      <c r="C32681" s="13">
        <f t="shared" ca="1" si="1295"/>
        <v>2000.1393241174026</v>
      </c>
    </row>
    <row r="32682" spans="3:3">
      <c r="C32682" s="13">
        <f t="shared" ca="1" si="1295"/>
        <v>2009.9064602356702</v>
      </c>
    </row>
    <row r="32683" spans="3:3">
      <c r="C32683" s="13">
        <f t="shared" ca="1" si="1295"/>
        <v>1997.4988455181356</v>
      </c>
    </row>
    <row r="32684" spans="3:3">
      <c r="C32684" s="13">
        <f t="shared" ca="1" si="1295"/>
        <v>2017.5037123336576</v>
      </c>
    </row>
    <row r="32685" spans="3:3">
      <c r="C32685" s="13">
        <f t="shared" ca="1" si="1295"/>
        <v>2008.6078236477613</v>
      </c>
    </row>
    <row r="32686" spans="3:3">
      <c r="C32686" s="13">
        <f t="shared" ca="1" si="1295"/>
        <v>1991.911901182551</v>
      </c>
    </row>
    <row r="32687" spans="3:3">
      <c r="C32687" s="13">
        <f t="shared" ca="1" si="1295"/>
        <v>2004.5455325859382</v>
      </c>
    </row>
    <row r="32688" spans="3:3">
      <c r="C32688" s="13">
        <f t="shared" ca="1" si="1295"/>
        <v>2008.3820466678719</v>
      </c>
    </row>
    <row r="32689" spans="3:3">
      <c r="C32689" s="13">
        <f t="shared" ca="1" si="1295"/>
        <v>2015.8723247788282</v>
      </c>
    </row>
    <row r="32690" spans="3:3">
      <c r="C32690" s="13">
        <f t="shared" ca="1" si="1295"/>
        <v>1993.4794708069744</v>
      </c>
    </row>
    <row r="32691" spans="3:3">
      <c r="C32691" s="13">
        <f t="shared" ca="1" si="1295"/>
        <v>1999.7150951536587</v>
      </c>
    </row>
    <row r="32692" spans="3:3">
      <c r="C32692" s="13">
        <f t="shared" ca="1" si="1295"/>
        <v>1996.8530610384296</v>
      </c>
    </row>
    <row r="32693" spans="3:3">
      <c r="C32693" s="13">
        <f t="shared" ca="1" si="1295"/>
        <v>1998.9669229496089</v>
      </c>
    </row>
    <row r="32694" spans="3:3">
      <c r="C32694" s="13">
        <f t="shared" ca="1" si="1295"/>
        <v>1998.8258060364928</v>
      </c>
    </row>
    <row r="32695" spans="3:3">
      <c r="C32695" s="13">
        <f t="shared" ca="1" si="1295"/>
        <v>2008.1622147589726</v>
      </c>
    </row>
    <row r="32696" spans="3:3">
      <c r="C32696" s="13">
        <f t="shared" ca="1" si="1295"/>
        <v>1998.4466652958206</v>
      </c>
    </row>
    <row r="32697" spans="3:3">
      <c r="C32697" s="13">
        <f t="shared" ca="1" si="1295"/>
        <v>1999.9137274012537</v>
      </c>
    </row>
    <row r="32698" spans="3:3">
      <c r="C32698" s="13">
        <f t="shared" ca="1" si="1295"/>
        <v>2017.0719460639714</v>
      </c>
    </row>
    <row r="32699" spans="3:3">
      <c r="C32699" s="13">
        <f t="shared" ca="1" si="1295"/>
        <v>2000.9950555686937</v>
      </c>
    </row>
    <row r="32700" spans="3:3">
      <c r="C32700" s="13">
        <f t="shared" ca="1" si="1295"/>
        <v>2008.3124133178183</v>
      </c>
    </row>
    <row r="32701" spans="3:3">
      <c r="C32701" s="13">
        <f t="shared" ca="1" si="1295"/>
        <v>2005.4847653946645</v>
      </c>
    </row>
    <row r="32702" spans="3:3">
      <c r="C32702" s="13">
        <f t="shared" ca="1" si="1295"/>
        <v>2017.9478993946898</v>
      </c>
    </row>
    <row r="32703" spans="3:3">
      <c r="C32703" s="13">
        <f t="shared" ca="1" si="1295"/>
        <v>1998.2761039829459</v>
      </c>
    </row>
    <row r="32704" spans="3:3">
      <c r="C32704" s="13">
        <f t="shared" ca="1" si="1295"/>
        <v>2021.9422528093894</v>
      </c>
    </row>
    <row r="32705" spans="3:3">
      <c r="C32705" s="13">
        <f t="shared" ca="1" si="1295"/>
        <v>1978.0763112180341</v>
      </c>
    </row>
    <row r="32706" spans="3:3">
      <c r="C32706" s="13">
        <f t="shared" ca="1" si="1295"/>
        <v>1996.7701209419149</v>
      </c>
    </row>
    <row r="32707" spans="3:3">
      <c r="C32707" s="13">
        <f t="shared" ca="1" si="1295"/>
        <v>1989.2923124464437</v>
      </c>
    </row>
    <row r="32708" spans="3:3">
      <c r="C32708" s="13">
        <f t="shared" ca="1" si="1295"/>
        <v>2000.1140375830557</v>
      </c>
    </row>
    <row r="32709" spans="3:3">
      <c r="C32709" s="13">
        <f t="shared" ca="1" si="1295"/>
        <v>2004.1895079647829</v>
      </c>
    </row>
    <row r="32710" spans="3:3">
      <c r="C32710" s="13">
        <f t="shared" ca="1" si="1295"/>
        <v>1997.7515931361802</v>
      </c>
    </row>
    <row r="32711" spans="3:3">
      <c r="C32711" s="13">
        <f t="shared" ca="1" si="1295"/>
        <v>1999.8401606737502</v>
      </c>
    </row>
    <row r="32712" spans="3:3">
      <c r="C32712" s="13">
        <f t="shared" ca="1" si="1295"/>
        <v>1999.9890139592837</v>
      </c>
    </row>
    <row r="32713" spans="3:3">
      <c r="C32713" s="13">
        <f t="shared" ca="1" si="1295"/>
        <v>1995.8530914218429</v>
      </c>
    </row>
    <row r="32714" spans="3:3">
      <c r="C32714" s="13">
        <f t="shared" ca="1" si="1295"/>
        <v>1997.2796986899446</v>
      </c>
    </row>
    <row r="32715" spans="3:3">
      <c r="C32715" s="13">
        <f t="shared" ca="1" si="1295"/>
        <v>2007.2207222931995</v>
      </c>
    </row>
    <row r="32716" spans="3:3">
      <c r="C32716" s="13">
        <f t="shared" ca="1" si="1295"/>
        <v>2009.0463472647543</v>
      </c>
    </row>
    <row r="32717" spans="3:3">
      <c r="C32717" s="13">
        <f t="shared" ca="1" si="1295"/>
        <v>1984.4185157911634</v>
      </c>
    </row>
    <row r="32718" spans="3:3">
      <c r="C32718" s="13">
        <f t="shared" ca="1" si="1295"/>
        <v>1990.9054708386191</v>
      </c>
    </row>
    <row r="32719" spans="3:3">
      <c r="C32719" s="13">
        <f t="shared" ca="1" si="1295"/>
        <v>1997.4930369034801</v>
      </c>
    </row>
    <row r="32720" spans="3:3">
      <c r="C32720" s="13">
        <f t="shared" ca="1" si="1295"/>
        <v>1996.3830718924798</v>
      </c>
    </row>
    <row r="32721" spans="3:3">
      <c r="C32721" s="13">
        <f t="shared" ca="1" si="1295"/>
        <v>1998.1173887784835</v>
      </c>
    </row>
    <row r="32722" spans="3:3">
      <c r="C32722" s="13">
        <f t="shared" ca="1" si="1295"/>
        <v>2024.3384829756485</v>
      </c>
    </row>
    <row r="32723" spans="3:3">
      <c r="C32723" s="13">
        <f t="shared" ca="1" si="1295"/>
        <v>2010.7876799524995</v>
      </c>
    </row>
    <row r="32724" spans="3:3">
      <c r="C32724" s="13">
        <f t="shared" ca="1" si="1295"/>
        <v>1996.8016864988679</v>
      </c>
    </row>
    <row r="32725" spans="3:3">
      <c r="C32725" s="13">
        <f t="shared" ca="1" si="1295"/>
        <v>1992.8605475230822</v>
      </c>
    </row>
    <row r="32726" spans="3:3">
      <c r="C32726" s="13">
        <f t="shared" ca="1" si="1295"/>
        <v>1978.7393632015501</v>
      </c>
    </row>
    <row r="32727" spans="3:3">
      <c r="C32727" s="13">
        <f t="shared" ca="1" si="1295"/>
        <v>2006.9403683559988</v>
      </c>
    </row>
    <row r="32728" spans="3:3">
      <c r="C32728" s="13">
        <f t="shared" ref="C32728:C32791" ca="1" si="1296">NORMINV(RAND(),$D$3,$G$3)</f>
        <v>2020.4019473596579</v>
      </c>
    </row>
    <row r="32729" spans="3:3">
      <c r="C32729" s="13">
        <f t="shared" ca="1" si="1296"/>
        <v>2001.2985139897094</v>
      </c>
    </row>
    <row r="32730" spans="3:3">
      <c r="C32730" s="13">
        <f t="shared" ca="1" si="1296"/>
        <v>1994.9667753337644</v>
      </c>
    </row>
    <row r="32731" spans="3:3">
      <c r="C32731" s="13">
        <f t="shared" ca="1" si="1296"/>
        <v>2001.7454433535947</v>
      </c>
    </row>
    <row r="32732" spans="3:3">
      <c r="C32732" s="13">
        <f t="shared" ca="1" si="1296"/>
        <v>1999.3205278071378</v>
      </c>
    </row>
    <row r="32733" spans="3:3">
      <c r="C32733" s="13">
        <f t="shared" ca="1" si="1296"/>
        <v>2015.8670647912093</v>
      </c>
    </row>
    <row r="32734" spans="3:3">
      <c r="C32734" s="13">
        <f t="shared" ca="1" si="1296"/>
        <v>2009.0789198235984</v>
      </c>
    </row>
    <row r="32735" spans="3:3">
      <c r="C32735" s="13">
        <f t="shared" ca="1" si="1296"/>
        <v>2003.474579223157</v>
      </c>
    </row>
    <row r="32736" spans="3:3">
      <c r="C32736" s="13">
        <f t="shared" ca="1" si="1296"/>
        <v>1998.6125532955648</v>
      </c>
    </row>
    <row r="32737" spans="3:3">
      <c r="C32737" s="13">
        <f t="shared" ca="1" si="1296"/>
        <v>2003.9912116451724</v>
      </c>
    </row>
    <row r="32738" spans="3:3">
      <c r="C32738" s="13">
        <f t="shared" ca="1" si="1296"/>
        <v>2017.9437660194653</v>
      </c>
    </row>
    <row r="32739" spans="3:3">
      <c r="C32739" s="13">
        <f t="shared" ca="1" si="1296"/>
        <v>1974.4036968173834</v>
      </c>
    </row>
    <row r="32740" spans="3:3">
      <c r="C32740" s="13">
        <f t="shared" ca="1" si="1296"/>
        <v>2008.7788044678969</v>
      </c>
    </row>
    <row r="32741" spans="3:3">
      <c r="C32741" s="13">
        <f t="shared" ca="1" si="1296"/>
        <v>2002.5250511635925</v>
      </c>
    </row>
    <row r="32742" spans="3:3">
      <c r="C32742" s="13">
        <f t="shared" ca="1" si="1296"/>
        <v>1977.6215749391947</v>
      </c>
    </row>
    <row r="32743" spans="3:3">
      <c r="C32743" s="13">
        <f t="shared" ca="1" si="1296"/>
        <v>1983.01550595704</v>
      </c>
    </row>
    <row r="32744" spans="3:3">
      <c r="C32744" s="13">
        <f t="shared" ca="1" si="1296"/>
        <v>1983.911055257727</v>
      </c>
    </row>
    <row r="32745" spans="3:3">
      <c r="C32745" s="13">
        <f t="shared" ca="1" si="1296"/>
        <v>2011.9268870333185</v>
      </c>
    </row>
    <row r="32746" spans="3:3">
      <c r="C32746" s="13">
        <f t="shared" ca="1" si="1296"/>
        <v>1984.9673277236418</v>
      </c>
    </row>
    <row r="32747" spans="3:3">
      <c r="C32747" s="13">
        <f t="shared" ca="1" si="1296"/>
        <v>1993.9592591524431</v>
      </c>
    </row>
    <row r="32748" spans="3:3">
      <c r="C32748" s="13">
        <f t="shared" ca="1" si="1296"/>
        <v>1993.5750676446792</v>
      </c>
    </row>
    <row r="32749" spans="3:3">
      <c r="C32749" s="13">
        <f t="shared" ca="1" si="1296"/>
        <v>2019.6348328472584</v>
      </c>
    </row>
    <row r="32750" spans="3:3">
      <c r="C32750" s="13">
        <f t="shared" ca="1" si="1296"/>
        <v>2000.0050150258542</v>
      </c>
    </row>
    <row r="32751" spans="3:3">
      <c r="C32751" s="13">
        <f t="shared" ca="1" si="1296"/>
        <v>1980.5535050813335</v>
      </c>
    </row>
    <row r="32752" spans="3:3">
      <c r="C32752" s="13">
        <f t="shared" ca="1" si="1296"/>
        <v>2001.4132793342715</v>
      </c>
    </row>
    <row r="32753" spans="3:3">
      <c r="C32753" s="13">
        <f t="shared" ca="1" si="1296"/>
        <v>1996.2269447060553</v>
      </c>
    </row>
    <row r="32754" spans="3:3">
      <c r="C32754" s="13">
        <f t="shared" ca="1" si="1296"/>
        <v>2001.9510211202346</v>
      </c>
    </row>
    <row r="32755" spans="3:3">
      <c r="C32755" s="13">
        <f t="shared" ca="1" si="1296"/>
        <v>1989.0067303081682</v>
      </c>
    </row>
    <row r="32756" spans="3:3">
      <c r="C32756" s="13">
        <f t="shared" ca="1" si="1296"/>
        <v>1991.682236417889</v>
      </c>
    </row>
    <row r="32757" spans="3:3">
      <c r="C32757" s="13">
        <f t="shared" ca="1" si="1296"/>
        <v>1996.5807583555538</v>
      </c>
    </row>
    <row r="32758" spans="3:3">
      <c r="C32758" s="13">
        <f t="shared" ca="1" si="1296"/>
        <v>1988.5940323844377</v>
      </c>
    </row>
    <row r="32759" spans="3:3">
      <c r="C32759" s="13">
        <f t="shared" ca="1" si="1296"/>
        <v>2009.0210530637514</v>
      </c>
    </row>
    <row r="32760" spans="3:3">
      <c r="C32760" s="13">
        <f t="shared" ca="1" si="1296"/>
        <v>2002.9525999366929</v>
      </c>
    </row>
    <row r="32761" spans="3:3">
      <c r="C32761" s="13">
        <f t="shared" ca="1" si="1296"/>
        <v>2013.9823680115455</v>
      </c>
    </row>
    <row r="32762" spans="3:3">
      <c r="C32762" s="13">
        <f t="shared" ca="1" si="1296"/>
        <v>1992.0311300561621</v>
      </c>
    </row>
    <row r="32763" spans="3:3">
      <c r="C32763" s="13">
        <f t="shared" ca="1" si="1296"/>
        <v>2017.0100115089647</v>
      </c>
    </row>
    <row r="32764" spans="3:3">
      <c r="C32764" s="13">
        <f t="shared" ca="1" si="1296"/>
        <v>1996.4511292980192</v>
      </c>
    </row>
    <row r="32765" spans="3:3">
      <c r="C32765" s="13">
        <f t="shared" ca="1" si="1296"/>
        <v>1982.7349368951577</v>
      </c>
    </row>
    <row r="32766" spans="3:3">
      <c r="C32766" s="13">
        <f t="shared" ca="1" si="1296"/>
        <v>2019.699841955151</v>
      </c>
    </row>
    <row r="32767" spans="3:3">
      <c r="C32767" s="13">
        <f t="shared" ca="1" si="1296"/>
        <v>1979.7172298564758</v>
      </c>
    </row>
    <row r="32768" spans="3:3">
      <c r="C32768" s="13">
        <f t="shared" ca="1" si="1296"/>
        <v>1992.020165772351</v>
      </c>
    </row>
    <row r="32769" spans="3:3">
      <c r="C32769" s="13">
        <f t="shared" ca="1" si="1296"/>
        <v>2013.2172677939573</v>
      </c>
    </row>
    <row r="32770" spans="3:3">
      <c r="C32770" s="13">
        <f t="shared" ca="1" si="1296"/>
        <v>1997.3103457704512</v>
      </c>
    </row>
    <row r="32771" spans="3:3">
      <c r="C32771" s="13">
        <f t="shared" ca="1" si="1296"/>
        <v>1995.3655066469637</v>
      </c>
    </row>
    <row r="32772" spans="3:3">
      <c r="C32772" s="13">
        <f t="shared" ca="1" si="1296"/>
        <v>1994.9356679023888</v>
      </c>
    </row>
    <row r="32773" spans="3:3">
      <c r="C32773" s="13">
        <f t="shared" ca="1" si="1296"/>
        <v>1995.7496070826487</v>
      </c>
    </row>
    <row r="32774" spans="3:3">
      <c r="C32774" s="13">
        <f t="shared" ca="1" si="1296"/>
        <v>1992.4935603467818</v>
      </c>
    </row>
    <row r="32775" spans="3:3">
      <c r="C32775" s="13">
        <f t="shared" ca="1" si="1296"/>
        <v>2011.3927348061397</v>
      </c>
    </row>
    <row r="32776" spans="3:3">
      <c r="C32776" s="13">
        <f t="shared" ca="1" si="1296"/>
        <v>1988.8971366270885</v>
      </c>
    </row>
    <row r="32777" spans="3:3">
      <c r="C32777" s="13">
        <f t="shared" ca="1" si="1296"/>
        <v>2003.7292641049776</v>
      </c>
    </row>
    <row r="32778" spans="3:3">
      <c r="C32778" s="13">
        <f t="shared" ca="1" si="1296"/>
        <v>2010.8148913382925</v>
      </c>
    </row>
    <row r="32779" spans="3:3">
      <c r="C32779" s="13">
        <f t="shared" ca="1" si="1296"/>
        <v>2013.981396641854</v>
      </c>
    </row>
    <row r="32780" spans="3:3">
      <c r="C32780" s="13">
        <f t="shared" ca="1" si="1296"/>
        <v>2003.2940433094054</v>
      </c>
    </row>
    <row r="32781" spans="3:3">
      <c r="C32781" s="13">
        <f t="shared" ca="1" si="1296"/>
        <v>1979.0533433434059</v>
      </c>
    </row>
    <row r="32782" spans="3:3">
      <c r="C32782" s="13">
        <f t="shared" ca="1" si="1296"/>
        <v>2010.4989077979085</v>
      </c>
    </row>
    <row r="32783" spans="3:3">
      <c r="C32783" s="13">
        <f t="shared" ca="1" si="1296"/>
        <v>1997.4366720734533</v>
      </c>
    </row>
    <row r="32784" spans="3:3">
      <c r="C32784" s="13">
        <f t="shared" ca="1" si="1296"/>
        <v>1974.8926207950974</v>
      </c>
    </row>
    <row r="32785" spans="3:3">
      <c r="C32785" s="13">
        <f t="shared" ca="1" si="1296"/>
        <v>1996.1365702913888</v>
      </c>
    </row>
    <row r="32786" spans="3:3">
      <c r="C32786" s="13">
        <f t="shared" ca="1" si="1296"/>
        <v>2011.9409104548245</v>
      </c>
    </row>
    <row r="32787" spans="3:3">
      <c r="C32787" s="13">
        <f t="shared" ca="1" si="1296"/>
        <v>1999.2066682730178</v>
      </c>
    </row>
    <row r="32788" spans="3:3">
      <c r="C32788" s="13">
        <f t="shared" ca="1" si="1296"/>
        <v>1992.3520164439681</v>
      </c>
    </row>
    <row r="32789" spans="3:3">
      <c r="C32789" s="13">
        <f t="shared" ca="1" si="1296"/>
        <v>2004.3334200107167</v>
      </c>
    </row>
    <row r="32790" spans="3:3">
      <c r="C32790" s="13">
        <f t="shared" ca="1" si="1296"/>
        <v>2001.766884559752</v>
      </c>
    </row>
    <row r="32791" spans="3:3">
      <c r="C32791" s="13">
        <f t="shared" ca="1" si="1296"/>
        <v>1999.8971199172643</v>
      </c>
    </row>
    <row r="32792" spans="3:3">
      <c r="C32792" s="13">
        <f t="shared" ref="C32792:C32855" ca="1" si="1297">NORMINV(RAND(),$D$3,$G$3)</f>
        <v>1979.9634345142058</v>
      </c>
    </row>
    <row r="32793" spans="3:3">
      <c r="C32793" s="13">
        <f t="shared" ca="1" si="1297"/>
        <v>2001.6883144424894</v>
      </c>
    </row>
    <row r="32794" spans="3:3">
      <c r="C32794" s="13">
        <f t="shared" ca="1" si="1297"/>
        <v>1988.0793714563224</v>
      </c>
    </row>
    <row r="32795" spans="3:3">
      <c r="C32795" s="13">
        <f t="shared" ca="1" si="1297"/>
        <v>2012.5545652091084</v>
      </c>
    </row>
    <row r="32796" spans="3:3">
      <c r="C32796" s="13">
        <f t="shared" ca="1" si="1297"/>
        <v>2001.8686626939993</v>
      </c>
    </row>
    <row r="32797" spans="3:3">
      <c r="C32797" s="13">
        <f t="shared" ca="1" si="1297"/>
        <v>1993.0125511739404</v>
      </c>
    </row>
    <row r="32798" spans="3:3">
      <c r="C32798" s="13">
        <f t="shared" ca="1" si="1297"/>
        <v>1982.925806679699</v>
      </c>
    </row>
    <row r="32799" spans="3:3">
      <c r="C32799" s="13">
        <f t="shared" ca="1" si="1297"/>
        <v>1989.1400205965645</v>
      </c>
    </row>
    <row r="32800" spans="3:3">
      <c r="C32800" s="13">
        <f t="shared" ca="1" si="1297"/>
        <v>1997.5743809417836</v>
      </c>
    </row>
    <row r="32801" spans="3:3">
      <c r="C32801" s="13">
        <f t="shared" ca="1" si="1297"/>
        <v>1996.8070057549053</v>
      </c>
    </row>
    <row r="32802" spans="3:3">
      <c r="C32802" s="13">
        <f t="shared" ca="1" si="1297"/>
        <v>1977.0798174555334</v>
      </c>
    </row>
    <row r="32803" spans="3:3">
      <c r="C32803" s="13">
        <f t="shared" ca="1" si="1297"/>
        <v>2009.6578613862491</v>
      </c>
    </row>
    <row r="32804" spans="3:3">
      <c r="C32804" s="13">
        <f t="shared" ca="1" si="1297"/>
        <v>1997.9784639279248</v>
      </c>
    </row>
    <row r="32805" spans="3:3">
      <c r="C32805" s="13">
        <f t="shared" ca="1" si="1297"/>
        <v>2010.6819177197106</v>
      </c>
    </row>
    <row r="32806" spans="3:3">
      <c r="C32806" s="13">
        <f t="shared" ca="1" si="1297"/>
        <v>2010.1720537178455</v>
      </c>
    </row>
    <row r="32807" spans="3:3">
      <c r="C32807" s="13">
        <f t="shared" ca="1" si="1297"/>
        <v>2009.9397119948881</v>
      </c>
    </row>
    <row r="32808" spans="3:3">
      <c r="C32808" s="13">
        <f t="shared" ca="1" si="1297"/>
        <v>1995.2601790395565</v>
      </c>
    </row>
    <row r="32809" spans="3:3">
      <c r="C32809" s="13">
        <f t="shared" ca="1" si="1297"/>
        <v>2009.3551690167567</v>
      </c>
    </row>
    <row r="32810" spans="3:3">
      <c r="C32810" s="13">
        <f t="shared" ca="1" si="1297"/>
        <v>2017.6273334079885</v>
      </c>
    </row>
    <row r="32811" spans="3:3">
      <c r="C32811" s="13">
        <f t="shared" ca="1" si="1297"/>
        <v>1996.8211233900256</v>
      </c>
    </row>
    <row r="32812" spans="3:3">
      <c r="C32812" s="13">
        <f t="shared" ca="1" si="1297"/>
        <v>1991.148233803601</v>
      </c>
    </row>
    <row r="32813" spans="3:3">
      <c r="C32813" s="13">
        <f t="shared" ca="1" si="1297"/>
        <v>2023.8169604279672</v>
      </c>
    </row>
    <row r="32814" spans="3:3">
      <c r="C32814" s="13">
        <f t="shared" ca="1" si="1297"/>
        <v>2000.3133871949542</v>
      </c>
    </row>
    <row r="32815" spans="3:3">
      <c r="C32815" s="13">
        <f t="shared" ca="1" si="1297"/>
        <v>1992.6228806675056</v>
      </c>
    </row>
    <row r="32816" spans="3:3">
      <c r="C32816" s="13">
        <f t="shared" ca="1" si="1297"/>
        <v>1995.7710156963417</v>
      </c>
    </row>
    <row r="32817" spans="3:3">
      <c r="C32817" s="13">
        <f t="shared" ca="1" si="1297"/>
        <v>2001.0111031302633</v>
      </c>
    </row>
    <row r="32818" spans="3:3">
      <c r="C32818" s="13">
        <f t="shared" ca="1" si="1297"/>
        <v>1999.9033270304769</v>
      </c>
    </row>
    <row r="32819" spans="3:3">
      <c r="C32819" s="13">
        <f t="shared" ca="1" si="1297"/>
        <v>1999.6986508722537</v>
      </c>
    </row>
    <row r="32820" spans="3:3">
      <c r="C32820" s="13">
        <f t="shared" ca="1" si="1297"/>
        <v>1991.1311232415139</v>
      </c>
    </row>
    <row r="32821" spans="3:3">
      <c r="C32821" s="13">
        <f t="shared" ca="1" si="1297"/>
        <v>1992.6788283593044</v>
      </c>
    </row>
    <row r="32822" spans="3:3">
      <c r="C32822" s="13">
        <f t="shared" ca="1" si="1297"/>
        <v>1982.9119657556196</v>
      </c>
    </row>
    <row r="32823" spans="3:3">
      <c r="C32823" s="13">
        <f t="shared" ca="1" si="1297"/>
        <v>2018.9944377619245</v>
      </c>
    </row>
    <row r="32824" spans="3:3">
      <c r="C32824" s="13">
        <f t="shared" ca="1" si="1297"/>
        <v>2005.0700520464484</v>
      </c>
    </row>
    <row r="32825" spans="3:3">
      <c r="C32825" s="13">
        <f t="shared" ca="1" si="1297"/>
        <v>1984.2416642993892</v>
      </c>
    </row>
    <row r="32826" spans="3:3">
      <c r="C32826" s="13">
        <f t="shared" ca="1" si="1297"/>
        <v>1996.4728003067503</v>
      </c>
    </row>
    <row r="32827" spans="3:3">
      <c r="C32827" s="13">
        <f t="shared" ca="1" si="1297"/>
        <v>1995.9485750624124</v>
      </c>
    </row>
    <row r="32828" spans="3:3">
      <c r="C32828" s="13">
        <f t="shared" ca="1" si="1297"/>
        <v>1977.1154549596931</v>
      </c>
    </row>
    <row r="32829" spans="3:3">
      <c r="C32829" s="13">
        <f t="shared" ca="1" si="1297"/>
        <v>1997.5873318852309</v>
      </c>
    </row>
    <row r="32830" spans="3:3">
      <c r="C32830" s="13">
        <f t="shared" ca="1" si="1297"/>
        <v>1987.0839418150372</v>
      </c>
    </row>
    <row r="32831" spans="3:3">
      <c r="C32831" s="13">
        <f t="shared" ca="1" si="1297"/>
        <v>1998.6741487797826</v>
      </c>
    </row>
    <row r="32832" spans="3:3">
      <c r="C32832" s="13">
        <f t="shared" ca="1" si="1297"/>
        <v>2019.2990211665592</v>
      </c>
    </row>
    <row r="32833" spans="3:3">
      <c r="C32833" s="13">
        <f t="shared" ca="1" si="1297"/>
        <v>2007.2422485578556</v>
      </c>
    </row>
    <row r="32834" spans="3:3">
      <c r="C32834" s="13">
        <f t="shared" ca="1" si="1297"/>
        <v>1995.9229285263425</v>
      </c>
    </row>
    <row r="32835" spans="3:3">
      <c r="C32835" s="13">
        <f t="shared" ca="1" si="1297"/>
        <v>2021.6277259054839</v>
      </c>
    </row>
    <row r="32836" spans="3:3">
      <c r="C32836" s="13">
        <f t="shared" ca="1" si="1297"/>
        <v>2003.2164570920906</v>
      </c>
    </row>
    <row r="32837" spans="3:3">
      <c r="C32837" s="13">
        <f t="shared" ca="1" si="1297"/>
        <v>2003.639099551883</v>
      </c>
    </row>
    <row r="32838" spans="3:3">
      <c r="C32838" s="13">
        <f t="shared" ca="1" si="1297"/>
        <v>1988.5065003912534</v>
      </c>
    </row>
    <row r="32839" spans="3:3">
      <c r="C32839" s="13">
        <f t="shared" ca="1" si="1297"/>
        <v>1995.1264466978557</v>
      </c>
    </row>
    <row r="32840" spans="3:3">
      <c r="C32840" s="13">
        <f t="shared" ca="1" si="1297"/>
        <v>2001.2480813093262</v>
      </c>
    </row>
    <row r="32841" spans="3:3">
      <c r="C32841" s="13">
        <f t="shared" ca="1" si="1297"/>
        <v>2005.0720160567778</v>
      </c>
    </row>
    <row r="32842" spans="3:3">
      <c r="C32842" s="13">
        <f t="shared" ca="1" si="1297"/>
        <v>2009.7893134600249</v>
      </c>
    </row>
    <row r="32843" spans="3:3">
      <c r="C32843" s="13">
        <f t="shared" ca="1" si="1297"/>
        <v>2008.0527025027802</v>
      </c>
    </row>
    <row r="32844" spans="3:3">
      <c r="C32844" s="13">
        <f t="shared" ca="1" si="1297"/>
        <v>1992.8908659965848</v>
      </c>
    </row>
    <row r="32845" spans="3:3">
      <c r="C32845" s="13">
        <f t="shared" ca="1" si="1297"/>
        <v>2000.1065061076295</v>
      </c>
    </row>
    <row r="32846" spans="3:3">
      <c r="C32846" s="13">
        <f t="shared" ca="1" si="1297"/>
        <v>1985.0077593753888</v>
      </c>
    </row>
    <row r="32847" spans="3:3">
      <c r="C32847" s="13">
        <f t="shared" ca="1" si="1297"/>
        <v>2013.2280332377479</v>
      </c>
    </row>
    <row r="32848" spans="3:3">
      <c r="C32848" s="13">
        <f t="shared" ca="1" si="1297"/>
        <v>2008.2827313045254</v>
      </c>
    </row>
    <row r="32849" spans="3:3">
      <c r="C32849" s="13">
        <f t="shared" ca="1" si="1297"/>
        <v>2008.5616154193244</v>
      </c>
    </row>
    <row r="32850" spans="3:3">
      <c r="C32850" s="13">
        <f t="shared" ca="1" si="1297"/>
        <v>2005.9255129749176</v>
      </c>
    </row>
    <row r="32851" spans="3:3">
      <c r="C32851" s="13">
        <f t="shared" ca="1" si="1297"/>
        <v>2017.5687193569122</v>
      </c>
    </row>
    <row r="32852" spans="3:3">
      <c r="C32852" s="13">
        <f t="shared" ca="1" si="1297"/>
        <v>1998.3452036746473</v>
      </c>
    </row>
    <row r="32853" spans="3:3">
      <c r="C32853" s="13">
        <f t="shared" ca="1" si="1297"/>
        <v>2007.6932783543452</v>
      </c>
    </row>
    <row r="32854" spans="3:3">
      <c r="C32854" s="13">
        <f t="shared" ca="1" si="1297"/>
        <v>1991.3112868494832</v>
      </c>
    </row>
    <row r="32855" spans="3:3">
      <c r="C32855" s="13">
        <f t="shared" ca="1" si="1297"/>
        <v>1970.2701006144307</v>
      </c>
    </row>
    <row r="32856" spans="3:3">
      <c r="C32856" s="13">
        <f t="shared" ref="C32856:C32919" ca="1" si="1298">NORMINV(RAND(),$D$3,$G$3)</f>
        <v>1984.5721224175725</v>
      </c>
    </row>
    <row r="32857" spans="3:3">
      <c r="C32857" s="13">
        <f t="shared" ca="1" si="1298"/>
        <v>2005.0109331503959</v>
      </c>
    </row>
    <row r="32858" spans="3:3">
      <c r="C32858" s="13">
        <f t="shared" ca="1" si="1298"/>
        <v>1999.2808790800568</v>
      </c>
    </row>
    <row r="32859" spans="3:3">
      <c r="C32859" s="13">
        <f t="shared" ca="1" si="1298"/>
        <v>2010.8659489608126</v>
      </c>
    </row>
    <row r="32860" spans="3:3">
      <c r="C32860" s="13">
        <f t="shared" ca="1" si="1298"/>
        <v>2020.1930099389349</v>
      </c>
    </row>
    <row r="32861" spans="3:3">
      <c r="C32861" s="13">
        <f t="shared" ca="1" si="1298"/>
        <v>2006.02768026386</v>
      </c>
    </row>
    <row r="32862" spans="3:3">
      <c r="C32862" s="13">
        <f t="shared" ca="1" si="1298"/>
        <v>1994.3379879388262</v>
      </c>
    </row>
    <row r="32863" spans="3:3">
      <c r="C32863" s="13">
        <f t="shared" ca="1" si="1298"/>
        <v>2000.2004514226892</v>
      </c>
    </row>
    <row r="32864" spans="3:3">
      <c r="C32864" s="13">
        <f t="shared" ca="1" si="1298"/>
        <v>2020.4627660940948</v>
      </c>
    </row>
    <row r="32865" spans="3:3">
      <c r="C32865" s="13">
        <f t="shared" ca="1" si="1298"/>
        <v>2006.3536885894489</v>
      </c>
    </row>
    <row r="32866" spans="3:3">
      <c r="C32866" s="13">
        <f t="shared" ca="1" si="1298"/>
        <v>1999.2364069794357</v>
      </c>
    </row>
    <row r="32867" spans="3:3">
      <c r="C32867" s="13">
        <f t="shared" ca="1" si="1298"/>
        <v>1973.7704044334359</v>
      </c>
    </row>
    <row r="32868" spans="3:3">
      <c r="C32868" s="13">
        <f t="shared" ca="1" si="1298"/>
        <v>1997.5981906511759</v>
      </c>
    </row>
    <row r="32869" spans="3:3">
      <c r="C32869" s="13">
        <f t="shared" ca="1" si="1298"/>
        <v>1993.7370895601071</v>
      </c>
    </row>
    <row r="32870" spans="3:3">
      <c r="C32870" s="13">
        <f t="shared" ca="1" si="1298"/>
        <v>2015.9325496418026</v>
      </c>
    </row>
    <row r="32871" spans="3:3">
      <c r="C32871" s="13">
        <f t="shared" ca="1" si="1298"/>
        <v>2012.2183061996072</v>
      </c>
    </row>
    <row r="32872" spans="3:3">
      <c r="C32872" s="13">
        <f t="shared" ca="1" si="1298"/>
        <v>2000.1031202632794</v>
      </c>
    </row>
    <row r="32873" spans="3:3">
      <c r="C32873" s="13">
        <f t="shared" ca="1" si="1298"/>
        <v>1995.6034874754562</v>
      </c>
    </row>
    <row r="32874" spans="3:3">
      <c r="C32874" s="13">
        <f t="shared" ca="1" si="1298"/>
        <v>2024.7202926452017</v>
      </c>
    </row>
    <row r="32875" spans="3:3">
      <c r="C32875" s="13">
        <f t="shared" ca="1" si="1298"/>
        <v>1977.5513591132062</v>
      </c>
    </row>
    <row r="32876" spans="3:3">
      <c r="C32876" s="13">
        <f t="shared" ca="1" si="1298"/>
        <v>1979.5702450816266</v>
      </c>
    </row>
    <row r="32877" spans="3:3">
      <c r="C32877" s="13">
        <f t="shared" ca="1" si="1298"/>
        <v>2011.3025019536353</v>
      </c>
    </row>
    <row r="32878" spans="3:3">
      <c r="C32878" s="13">
        <f t="shared" ca="1" si="1298"/>
        <v>1991.9650613264212</v>
      </c>
    </row>
    <row r="32879" spans="3:3">
      <c r="C32879" s="13">
        <f t="shared" ca="1" si="1298"/>
        <v>2019.7970053164438</v>
      </c>
    </row>
    <row r="32880" spans="3:3">
      <c r="C32880" s="13">
        <f t="shared" ca="1" si="1298"/>
        <v>1981.6685684437314</v>
      </c>
    </row>
    <row r="32881" spans="3:3">
      <c r="C32881" s="13">
        <f t="shared" ca="1" si="1298"/>
        <v>1998.8587059542967</v>
      </c>
    </row>
    <row r="32882" spans="3:3">
      <c r="C32882" s="13">
        <f t="shared" ca="1" si="1298"/>
        <v>1995.4548274946828</v>
      </c>
    </row>
    <row r="32883" spans="3:3">
      <c r="C32883" s="13">
        <f t="shared" ca="1" si="1298"/>
        <v>2014.7027434558904</v>
      </c>
    </row>
    <row r="32884" spans="3:3">
      <c r="C32884" s="13">
        <f t="shared" ca="1" si="1298"/>
        <v>1995.4726255602127</v>
      </c>
    </row>
    <row r="32885" spans="3:3">
      <c r="C32885" s="13">
        <f t="shared" ca="1" si="1298"/>
        <v>1993.9149123518816</v>
      </c>
    </row>
    <row r="32886" spans="3:3">
      <c r="C32886" s="13">
        <f t="shared" ca="1" si="1298"/>
        <v>1997.5080851011121</v>
      </c>
    </row>
    <row r="32887" spans="3:3">
      <c r="C32887" s="13">
        <f t="shared" ca="1" si="1298"/>
        <v>1992.5637566705191</v>
      </c>
    </row>
    <row r="32888" spans="3:3">
      <c r="C32888" s="13">
        <f t="shared" ca="1" si="1298"/>
        <v>1993.6158503347026</v>
      </c>
    </row>
    <row r="32889" spans="3:3">
      <c r="C32889" s="13">
        <f t="shared" ca="1" si="1298"/>
        <v>1990.0270065944435</v>
      </c>
    </row>
    <row r="32890" spans="3:3">
      <c r="C32890" s="13">
        <f t="shared" ca="1" si="1298"/>
        <v>2001.6361366244325</v>
      </c>
    </row>
    <row r="32891" spans="3:3">
      <c r="C32891" s="13">
        <f t="shared" ca="1" si="1298"/>
        <v>1993.4983211935569</v>
      </c>
    </row>
    <row r="32892" spans="3:3">
      <c r="C32892" s="13">
        <f t="shared" ca="1" si="1298"/>
        <v>1997.4841322713007</v>
      </c>
    </row>
    <row r="32893" spans="3:3">
      <c r="C32893" s="13">
        <f t="shared" ca="1" si="1298"/>
        <v>2004.9934363521684</v>
      </c>
    </row>
    <row r="32894" spans="3:3">
      <c r="C32894" s="13">
        <f t="shared" ca="1" si="1298"/>
        <v>2002.8515605835644</v>
      </c>
    </row>
    <row r="32895" spans="3:3">
      <c r="C32895" s="13">
        <f t="shared" ca="1" si="1298"/>
        <v>2000.5718021764937</v>
      </c>
    </row>
    <row r="32896" spans="3:3">
      <c r="C32896" s="13">
        <f t="shared" ca="1" si="1298"/>
        <v>2005.7519009740615</v>
      </c>
    </row>
    <row r="32897" spans="3:3">
      <c r="C32897" s="13">
        <f t="shared" ca="1" si="1298"/>
        <v>1995.5242857008316</v>
      </c>
    </row>
    <row r="32898" spans="3:3">
      <c r="C32898" s="13">
        <f t="shared" ca="1" si="1298"/>
        <v>2030.1595800640064</v>
      </c>
    </row>
    <row r="32899" spans="3:3">
      <c r="C32899" s="13">
        <f t="shared" ca="1" si="1298"/>
        <v>2008.8166935592726</v>
      </c>
    </row>
    <row r="32900" spans="3:3">
      <c r="C32900" s="13">
        <f t="shared" ca="1" si="1298"/>
        <v>1997.9687123138751</v>
      </c>
    </row>
    <row r="32901" spans="3:3">
      <c r="C32901" s="13">
        <f t="shared" ca="1" si="1298"/>
        <v>1997.8155508014859</v>
      </c>
    </row>
    <row r="32902" spans="3:3">
      <c r="C32902" s="13">
        <f t="shared" ca="1" si="1298"/>
        <v>2012.3774986421156</v>
      </c>
    </row>
    <row r="32903" spans="3:3">
      <c r="C32903" s="13">
        <f t="shared" ca="1" si="1298"/>
        <v>1994.784290014697</v>
      </c>
    </row>
    <row r="32904" spans="3:3">
      <c r="C32904" s="13">
        <f t="shared" ca="1" si="1298"/>
        <v>1999.9573375697821</v>
      </c>
    </row>
    <row r="32905" spans="3:3">
      <c r="C32905" s="13">
        <f t="shared" ca="1" si="1298"/>
        <v>1993.5512871551571</v>
      </c>
    </row>
    <row r="32906" spans="3:3">
      <c r="C32906" s="13">
        <f t="shared" ca="1" si="1298"/>
        <v>2012.8084588818754</v>
      </c>
    </row>
    <row r="32907" spans="3:3">
      <c r="C32907" s="13">
        <f t="shared" ca="1" si="1298"/>
        <v>1997.5452309990446</v>
      </c>
    </row>
    <row r="32908" spans="3:3">
      <c r="C32908" s="13">
        <f t="shared" ca="1" si="1298"/>
        <v>2009.0749073729087</v>
      </c>
    </row>
    <row r="32909" spans="3:3">
      <c r="C32909" s="13">
        <f t="shared" ca="1" si="1298"/>
        <v>1990.6087184837445</v>
      </c>
    </row>
    <row r="32910" spans="3:3">
      <c r="C32910" s="13">
        <f t="shared" ca="1" si="1298"/>
        <v>2010.4400783947394</v>
      </c>
    </row>
    <row r="32911" spans="3:3">
      <c r="C32911" s="13">
        <f t="shared" ca="1" si="1298"/>
        <v>2004.7936294540928</v>
      </c>
    </row>
    <row r="32912" spans="3:3">
      <c r="C32912" s="13">
        <f t="shared" ca="1" si="1298"/>
        <v>2003.964761056161</v>
      </c>
    </row>
    <row r="32913" spans="3:3">
      <c r="C32913" s="13">
        <f t="shared" ca="1" si="1298"/>
        <v>2016.9010243632124</v>
      </c>
    </row>
    <row r="32914" spans="3:3">
      <c r="C32914" s="13">
        <f t="shared" ca="1" si="1298"/>
        <v>2004.9201281931353</v>
      </c>
    </row>
    <row r="32915" spans="3:3">
      <c r="C32915" s="13">
        <f t="shared" ca="1" si="1298"/>
        <v>2008.8471907200642</v>
      </c>
    </row>
    <row r="32916" spans="3:3">
      <c r="C32916" s="13">
        <f t="shared" ca="1" si="1298"/>
        <v>1990.9331911383358</v>
      </c>
    </row>
    <row r="32917" spans="3:3">
      <c r="C32917" s="13">
        <f t="shared" ca="1" si="1298"/>
        <v>1990.2262326419964</v>
      </c>
    </row>
    <row r="32918" spans="3:3">
      <c r="C32918" s="13">
        <f t="shared" ca="1" si="1298"/>
        <v>1999.2260330488107</v>
      </c>
    </row>
    <row r="32919" spans="3:3">
      <c r="C32919" s="13">
        <f t="shared" ca="1" si="1298"/>
        <v>1997.1527443835121</v>
      </c>
    </row>
    <row r="32920" spans="3:3">
      <c r="C32920" s="13">
        <f t="shared" ref="C32920:C32983" ca="1" si="1299">NORMINV(RAND(),$D$3,$G$3)</f>
        <v>2012.8070548288988</v>
      </c>
    </row>
    <row r="32921" spans="3:3">
      <c r="C32921" s="13">
        <f t="shared" ca="1" si="1299"/>
        <v>2017.3303915105917</v>
      </c>
    </row>
    <row r="32922" spans="3:3">
      <c r="C32922" s="13">
        <f t="shared" ca="1" si="1299"/>
        <v>1981.1911542717082</v>
      </c>
    </row>
    <row r="32923" spans="3:3">
      <c r="C32923" s="13">
        <f t="shared" ca="1" si="1299"/>
        <v>1989.1919007513384</v>
      </c>
    </row>
    <row r="32924" spans="3:3">
      <c r="C32924" s="13">
        <f t="shared" ca="1" si="1299"/>
        <v>2001.0617798907454</v>
      </c>
    </row>
    <row r="32925" spans="3:3">
      <c r="C32925" s="13">
        <f t="shared" ca="1" si="1299"/>
        <v>2016.0937057131075</v>
      </c>
    </row>
    <row r="32926" spans="3:3">
      <c r="C32926" s="13">
        <f t="shared" ca="1" si="1299"/>
        <v>1996.548112069944</v>
      </c>
    </row>
    <row r="32927" spans="3:3">
      <c r="C32927" s="13">
        <f t="shared" ca="1" si="1299"/>
        <v>2007.1242402424518</v>
      </c>
    </row>
    <row r="32928" spans="3:3">
      <c r="C32928" s="13">
        <f t="shared" ca="1" si="1299"/>
        <v>1990.5799619534723</v>
      </c>
    </row>
    <row r="32929" spans="3:3">
      <c r="C32929" s="13">
        <f t="shared" ca="1" si="1299"/>
        <v>2006.7937001547862</v>
      </c>
    </row>
    <row r="32930" spans="3:3">
      <c r="C32930" s="13">
        <f t="shared" ca="1" si="1299"/>
        <v>1989.1293660374654</v>
      </c>
    </row>
    <row r="32931" spans="3:3">
      <c r="C32931" s="13">
        <f t="shared" ca="1" si="1299"/>
        <v>1992.2549975263785</v>
      </c>
    </row>
    <row r="32932" spans="3:3">
      <c r="C32932" s="13">
        <f t="shared" ca="1" si="1299"/>
        <v>1982.221281422012</v>
      </c>
    </row>
    <row r="32933" spans="3:3">
      <c r="C32933" s="13">
        <f t="shared" ca="1" si="1299"/>
        <v>2019.4857456105415</v>
      </c>
    </row>
    <row r="32934" spans="3:3">
      <c r="C32934" s="13">
        <f t="shared" ca="1" si="1299"/>
        <v>2000.269923667428</v>
      </c>
    </row>
    <row r="32935" spans="3:3">
      <c r="C32935" s="13">
        <f t="shared" ca="1" si="1299"/>
        <v>2001.7345449030727</v>
      </c>
    </row>
    <row r="32936" spans="3:3">
      <c r="C32936" s="13">
        <f t="shared" ca="1" si="1299"/>
        <v>2015.3299879407632</v>
      </c>
    </row>
    <row r="32937" spans="3:3">
      <c r="C32937" s="13">
        <f t="shared" ca="1" si="1299"/>
        <v>1998.7305901794095</v>
      </c>
    </row>
    <row r="32938" spans="3:3">
      <c r="C32938" s="13">
        <f t="shared" ca="1" si="1299"/>
        <v>2014.7485076100977</v>
      </c>
    </row>
    <row r="32939" spans="3:3">
      <c r="C32939" s="13">
        <f t="shared" ca="1" si="1299"/>
        <v>1990.9543154849355</v>
      </c>
    </row>
    <row r="32940" spans="3:3">
      <c r="C32940" s="13">
        <f t="shared" ca="1" si="1299"/>
        <v>1986.5786619768548</v>
      </c>
    </row>
    <row r="32941" spans="3:3">
      <c r="C32941" s="13">
        <f t="shared" ca="1" si="1299"/>
        <v>2005.4561951676301</v>
      </c>
    </row>
    <row r="32942" spans="3:3">
      <c r="C32942" s="13">
        <f t="shared" ca="1" si="1299"/>
        <v>2001.5229394892494</v>
      </c>
    </row>
    <row r="32943" spans="3:3">
      <c r="C32943" s="13">
        <f t="shared" ca="1" si="1299"/>
        <v>2001.3714645191424</v>
      </c>
    </row>
    <row r="32944" spans="3:3">
      <c r="C32944" s="13">
        <f t="shared" ca="1" si="1299"/>
        <v>1996.8403600752379</v>
      </c>
    </row>
    <row r="32945" spans="3:3">
      <c r="C32945" s="13">
        <f t="shared" ca="1" si="1299"/>
        <v>2000.80600454047</v>
      </c>
    </row>
    <row r="32946" spans="3:3">
      <c r="C32946" s="13">
        <f t="shared" ca="1" si="1299"/>
        <v>2004.1240140310788</v>
      </c>
    </row>
    <row r="32947" spans="3:3">
      <c r="C32947" s="13">
        <f t="shared" ca="1" si="1299"/>
        <v>2004.8870890851731</v>
      </c>
    </row>
    <row r="32948" spans="3:3">
      <c r="C32948" s="13">
        <f t="shared" ca="1" si="1299"/>
        <v>1995.1399649339371</v>
      </c>
    </row>
    <row r="32949" spans="3:3">
      <c r="C32949" s="13">
        <f t="shared" ca="1" si="1299"/>
        <v>1997.5817052433158</v>
      </c>
    </row>
    <row r="32950" spans="3:3">
      <c r="C32950" s="13">
        <f t="shared" ca="1" si="1299"/>
        <v>2009.5040894366689</v>
      </c>
    </row>
    <row r="32951" spans="3:3">
      <c r="C32951" s="13">
        <f t="shared" ca="1" si="1299"/>
        <v>1992.3279850110716</v>
      </c>
    </row>
    <row r="32952" spans="3:3">
      <c r="C32952" s="13">
        <f t="shared" ca="1" si="1299"/>
        <v>1992.5616537839344</v>
      </c>
    </row>
    <row r="32953" spans="3:3">
      <c r="C32953" s="13">
        <f t="shared" ca="1" si="1299"/>
        <v>2013.2661507656953</v>
      </c>
    </row>
    <row r="32954" spans="3:3">
      <c r="C32954" s="13">
        <f t="shared" ca="1" si="1299"/>
        <v>2017.6894149649399</v>
      </c>
    </row>
    <row r="32955" spans="3:3">
      <c r="C32955" s="13">
        <f t="shared" ca="1" si="1299"/>
        <v>2009.8147561641963</v>
      </c>
    </row>
    <row r="32956" spans="3:3">
      <c r="C32956" s="13">
        <f t="shared" ca="1" si="1299"/>
        <v>1997.1236538519743</v>
      </c>
    </row>
    <row r="32957" spans="3:3">
      <c r="C32957" s="13">
        <f t="shared" ca="1" si="1299"/>
        <v>2013.0134768213541</v>
      </c>
    </row>
    <row r="32958" spans="3:3">
      <c r="C32958" s="13">
        <f t="shared" ca="1" si="1299"/>
        <v>1995.1257910472739</v>
      </c>
    </row>
    <row r="32959" spans="3:3">
      <c r="C32959" s="13">
        <f t="shared" ca="1" si="1299"/>
        <v>1994.7846502090013</v>
      </c>
    </row>
    <row r="32960" spans="3:3">
      <c r="C32960" s="13">
        <f t="shared" ca="1" si="1299"/>
        <v>1990.1940810649714</v>
      </c>
    </row>
    <row r="32961" spans="3:3">
      <c r="C32961" s="13">
        <f t="shared" ca="1" si="1299"/>
        <v>1980.4451874214126</v>
      </c>
    </row>
    <row r="32962" spans="3:3">
      <c r="C32962" s="13">
        <f t="shared" ca="1" si="1299"/>
        <v>1999.42954851631</v>
      </c>
    </row>
    <row r="32963" spans="3:3">
      <c r="C32963" s="13">
        <f t="shared" ca="1" si="1299"/>
        <v>1985.0762703047858</v>
      </c>
    </row>
    <row r="32964" spans="3:3">
      <c r="C32964" s="13">
        <f t="shared" ca="1" si="1299"/>
        <v>2001.8692462918427</v>
      </c>
    </row>
    <row r="32965" spans="3:3">
      <c r="C32965" s="13">
        <f t="shared" ca="1" si="1299"/>
        <v>2018.1005414161634</v>
      </c>
    </row>
    <row r="32966" spans="3:3">
      <c r="C32966" s="13">
        <f t="shared" ca="1" si="1299"/>
        <v>2001.5758120075639</v>
      </c>
    </row>
    <row r="32967" spans="3:3">
      <c r="C32967" s="13">
        <f t="shared" ca="1" si="1299"/>
        <v>1995.6595631137682</v>
      </c>
    </row>
    <row r="32968" spans="3:3">
      <c r="C32968" s="13">
        <f t="shared" ca="1" si="1299"/>
        <v>1989.7324357583723</v>
      </c>
    </row>
    <row r="32969" spans="3:3">
      <c r="C32969" s="13">
        <f t="shared" ca="1" si="1299"/>
        <v>2000.8728900309534</v>
      </c>
    </row>
    <row r="32970" spans="3:3">
      <c r="C32970" s="13">
        <f t="shared" ca="1" si="1299"/>
        <v>1995.5456093923046</v>
      </c>
    </row>
    <row r="32971" spans="3:3">
      <c r="C32971" s="13">
        <f t="shared" ca="1" si="1299"/>
        <v>1997.7404121639318</v>
      </c>
    </row>
    <row r="32972" spans="3:3">
      <c r="C32972" s="13">
        <f t="shared" ca="1" si="1299"/>
        <v>1995.3020380809858</v>
      </c>
    </row>
    <row r="32973" spans="3:3">
      <c r="C32973" s="13">
        <f t="shared" ca="1" si="1299"/>
        <v>2001.0734286148047</v>
      </c>
    </row>
    <row r="32974" spans="3:3">
      <c r="C32974" s="13">
        <f t="shared" ca="1" si="1299"/>
        <v>1987.0515585356995</v>
      </c>
    </row>
    <row r="32975" spans="3:3">
      <c r="C32975" s="13">
        <f t="shared" ca="1" si="1299"/>
        <v>1999.1217597802254</v>
      </c>
    </row>
    <row r="32976" spans="3:3">
      <c r="C32976" s="13">
        <f t="shared" ca="1" si="1299"/>
        <v>1999.0388641097768</v>
      </c>
    </row>
    <row r="32977" spans="3:3">
      <c r="C32977" s="13">
        <f t="shared" ca="1" si="1299"/>
        <v>1996.198347814242</v>
      </c>
    </row>
    <row r="32978" spans="3:3">
      <c r="C32978" s="13">
        <f t="shared" ca="1" si="1299"/>
        <v>2011.6582345931442</v>
      </c>
    </row>
    <row r="32979" spans="3:3">
      <c r="C32979" s="13">
        <f t="shared" ca="1" si="1299"/>
        <v>2000.0673179432843</v>
      </c>
    </row>
    <row r="32980" spans="3:3">
      <c r="C32980" s="13">
        <f t="shared" ca="1" si="1299"/>
        <v>2001.2894639789852</v>
      </c>
    </row>
    <row r="32981" spans="3:3">
      <c r="C32981" s="13">
        <f t="shared" ca="1" si="1299"/>
        <v>1996.5937435232008</v>
      </c>
    </row>
    <row r="32982" spans="3:3">
      <c r="C32982" s="13">
        <f t="shared" ca="1" si="1299"/>
        <v>1991.5531604082364</v>
      </c>
    </row>
    <row r="32983" spans="3:3">
      <c r="C32983" s="13">
        <f t="shared" ca="1" si="1299"/>
        <v>2013.2831856627431</v>
      </c>
    </row>
    <row r="32984" spans="3:3">
      <c r="C32984" s="13">
        <f t="shared" ref="C32984:C33047" ca="1" si="1300">NORMINV(RAND(),$D$3,$G$3)</f>
        <v>1995.4154257390351</v>
      </c>
    </row>
    <row r="32985" spans="3:3">
      <c r="C32985" s="13">
        <f t="shared" ca="1" si="1300"/>
        <v>2010.9787996115008</v>
      </c>
    </row>
    <row r="32986" spans="3:3">
      <c r="C32986" s="13">
        <f t="shared" ca="1" si="1300"/>
        <v>1994.7006041072743</v>
      </c>
    </row>
    <row r="32987" spans="3:3">
      <c r="C32987" s="13">
        <f t="shared" ca="1" si="1300"/>
        <v>2000.6119261286226</v>
      </c>
    </row>
    <row r="32988" spans="3:3">
      <c r="C32988" s="13">
        <f t="shared" ca="1" si="1300"/>
        <v>1995.3699377063876</v>
      </c>
    </row>
    <row r="32989" spans="3:3">
      <c r="C32989" s="13">
        <f t="shared" ca="1" si="1300"/>
        <v>1994.5983804450602</v>
      </c>
    </row>
    <row r="32990" spans="3:3">
      <c r="C32990" s="13">
        <f t="shared" ca="1" si="1300"/>
        <v>1996.7603198689376</v>
      </c>
    </row>
    <row r="32991" spans="3:3">
      <c r="C32991" s="13">
        <f t="shared" ca="1" si="1300"/>
        <v>1996.5637028301985</v>
      </c>
    </row>
    <row r="32992" spans="3:3">
      <c r="C32992" s="13">
        <f t="shared" ca="1" si="1300"/>
        <v>2010.6582874754126</v>
      </c>
    </row>
    <row r="32993" spans="3:3">
      <c r="C32993" s="13">
        <f t="shared" ca="1" si="1300"/>
        <v>1989.920202476851</v>
      </c>
    </row>
    <row r="32994" spans="3:3">
      <c r="C32994" s="13">
        <f t="shared" ca="1" si="1300"/>
        <v>1990.2126372814637</v>
      </c>
    </row>
    <row r="32995" spans="3:3">
      <c r="C32995" s="13">
        <f t="shared" ca="1" si="1300"/>
        <v>1993.4552232114236</v>
      </c>
    </row>
    <row r="32996" spans="3:3">
      <c r="C32996" s="13">
        <f t="shared" ca="1" si="1300"/>
        <v>1981.728734914632</v>
      </c>
    </row>
    <row r="32997" spans="3:3">
      <c r="C32997" s="13">
        <f t="shared" ca="1" si="1300"/>
        <v>2001.6987462358475</v>
      </c>
    </row>
    <row r="32998" spans="3:3">
      <c r="C32998" s="13">
        <f t="shared" ca="1" si="1300"/>
        <v>2002.2936770259389</v>
      </c>
    </row>
    <row r="32999" spans="3:3">
      <c r="C32999" s="13">
        <f t="shared" ca="1" si="1300"/>
        <v>1992.560719255611</v>
      </c>
    </row>
    <row r="33000" spans="3:3">
      <c r="C33000" s="13">
        <f t="shared" ca="1" si="1300"/>
        <v>2011.1771512034829</v>
      </c>
    </row>
    <row r="33001" spans="3:3">
      <c r="C33001" s="13">
        <f t="shared" ca="1" si="1300"/>
        <v>1994.7056256665303</v>
      </c>
    </row>
    <row r="33002" spans="3:3">
      <c r="C33002" s="13">
        <f t="shared" ca="1" si="1300"/>
        <v>2003.2745886168241</v>
      </c>
    </row>
    <row r="33003" spans="3:3">
      <c r="C33003" s="13">
        <f t="shared" ca="1" si="1300"/>
        <v>2011.5793401011374</v>
      </c>
    </row>
    <row r="33004" spans="3:3">
      <c r="C33004" s="13">
        <f t="shared" ca="1" si="1300"/>
        <v>1998.0821931032813</v>
      </c>
    </row>
    <row r="33005" spans="3:3">
      <c r="C33005" s="13">
        <f t="shared" ca="1" si="1300"/>
        <v>1990.4308376965248</v>
      </c>
    </row>
    <row r="33006" spans="3:3">
      <c r="C33006" s="13">
        <f t="shared" ca="1" si="1300"/>
        <v>2011.1106718926908</v>
      </c>
    </row>
    <row r="33007" spans="3:3">
      <c r="C33007" s="13">
        <f t="shared" ca="1" si="1300"/>
        <v>1981.1603685421749</v>
      </c>
    </row>
    <row r="33008" spans="3:3">
      <c r="C33008" s="13">
        <f t="shared" ca="1" si="1300"/>
        <v>1984.9282955920148</v>
      </c>
    </row>
    <row r="33009" spans="3:3">
      <c r="C33009" s="13">
        <f t="shared" ca="1" si="1300"/>
        <v>2019.0925946749253</v>
      </c>
    </row>
    <row r="33010" spans="3:3">
      <c r="C33010" s="13">
        <f t="shared" ca="1" si="1300"/>
        <v>2006.6323514954556</v>
      </c>
    </row>
    <row r="33011" spans="3:3">
      <c r="C33011" s="13">
        <f t="shared" ca="1" si="1300"/>
        <v>2012.2208655110433</v>
      </c>
    </row>
    <row r="33012" spans="3:3">
      <c r="C33012" s="13">
        <f t="shared" ca="1" si="1300"/>
        <v>2004.7027012253459</v>
      </c>
    </row>
    <row r="33013" spans="3:3">
      <c r="C33013" s="13">
        <f t="shared" ca="1" si="1300"/>
        <v>2014.0958553608418</v>
      </c>
    </row>
    <row r="33014" spans="3:3">
      <c r="C33014" s="13">
        <f t="shared" ca="1" si="1300"/>
        <v>2014.9543235339991</v>
      </c>
    </row>
    <row r="33015" spans="3:3">
      <c r="C33015" s="13">
        <f t="shared" ca="1" si="1300"/>
        <v>1987.2571059235547</v>
      </c>
    </row>
    <row r="33016" spans="3:3">
      <c r="C33016" s="13">
        <f t="shared" ca="1" si="1300"/>
        <v>2001.7700481926315</v>
      </c>
    </row>
    <row r="33017" spans="3:3">
      <c r="C33017" s="13">
        <f t="shared" ca="1" si="1300"/>
        <v>1984.2904782552494</v>
      </c>
    </row>
    <row r="33018" spans="3:3">
      <c r="C33018" s="13">
        <f t="shared" ca="1" si="1300"/>
        <v>2011.482848357381</v>
      </c>
    </row>
    <row r="33019" spans="3:3">
      <c r="C33019" s="13">
        <f t="shared" ca="1" si="1300"/>
        <v>1987.220593442235</v>
      </c>
    </row>
    <row r="33020" spans="3:3">
      <c r="C33020" s="13">
        <f t="shared" ca="1" si="1300"/>
        <v>2000.7847613206641</v>
      </c>
    </row>
    <row r="33021" spans="3:3">
      <c r="C33021" s="13">
        <f t="shared" ca="1" si="1300"/>
        <v>1985.7545194711981</v>
      </c>
    </row>
    <row r="33022" spans="3:3">
      <c r="C33022" s="13">
        <f t="shared" ca="1" si="1300"/>
        <v>1996.0456821638104</v>
      </c>
    </row>
    <row r="33023" spans="3:3">
      <c r="C33023" s="13">
        <f t="shared" ca="1" si="1300"/>
        <v>2000.89198839045</v>
      </c>
    </row>
    <row r="33024" spans="3:3">
      <c r="C33024" s="13">
        <f t="shared" ca="1" si="1300"/>
        <v>1998.9580634817451</v>
      </c>
    </row>
    <row r="33025" spans="3:3">
      <c r="C33025" s="13">
        <f t="shared" ca="1" si="1300"/>
        <v>2001.2233520664795</v>
      </c>
    </row>
    <row r="33026" spans="3:3">
      <c r="C33026" s="13">
        <f t="shared" ca="1" si="1300"/>
        <v>1980.6526250462252</v>
      </c>
    </row>
    <row r="33027" spans="3:3">
      <c r="C33027" s="13">
        <f t="shared" ca="1" si="1300"/>
        <v>1998.8533151904155</v>
      </c>
    </row>
    <row r="33028" spans="3:3">
      <c r="C33028" s="13">
        <f t="shared" ca="1" si="1300"/>
        <v>2005.8556473861586</v>
      </c>
    </row>
    <row r="33029" spans="3:3">
      <c r="C33029" s="13">
        <f t="shared" ca="1" si="1300"/>
        <v>1990.4529550765906</v>
      </c>
    </row>
    <row r="33030" spans="3:3">
      <c r="C33030" s="13">
        <f t="shared" ca="1" si="1300"/>
        <v>2001.1502238963526</v>
      </c>
    </row>
    <row r="33031" spans="3:3">
      <c r="C33031" s="13">
        <f t="shared" ca="1" si="1300"/>
        <v>1998.0133815924162</v>
      </c>
    </row>
    <row r="33032" spans="3:3">
      <c r="C33032" s="13">
        <f t="shared" ca="1" si="1300"/>
        <v>1995.1950947423966</v>
      </c>
    </row>
    <row r="33033" spans="3:3">
      <c r="C33033" s="13">
        <f t="shared" ca="1" si="1300"/>
        <v>1982.827999130199</v>
      </c>
    </row>
    <row r="33034" spans="3:3">
      <c r="C33034" s="13">
        <f t="shared" ca="1" si="1300"/>
        <v>1978.9656128808049</v>
      </c>
    </row>
    <row r="33035" spans="3:3">
      <c r="C33035" s="13">
        <f t="shared" ca="1" si="1300"/>
        <v>2007.5121134123924</v>
      </c>
    </row>
    <row r="33036" spans="3:3">
      <c r="C33036" s="13">
        <f t="shared" ca="1" si="1300"/>
        <v>2020.7041853972487</v>
      </c>
    </row>
    <row r="33037" spans="3:3">
      <c r="C33037" s="13">
        <f t="shared" ca="1" si="1300"/>
        <v>2018.4688037901778</v>
      </c>
    </row>
    <row r="33038" spans="3:3">
      <c r="C33038" s="13">
        <f t="shared" ca="1" si="1300"/>
        <v>1990.3882161040556</v>
      </c>
    </row>
    <row r="33039" spans="3:3">
      <c r="C33039" s="13">
        <f t="shared" ca="1" si="1300"/>
        <v>1992.1115001706378</v>
      </c>
    </row>
    <row r="33040" spans="3:3">
      <c r="C33040" s="13">
        <f t="shared" ca="1" si="1300"/>
        <v>2004.8551437891681</v>
      </c>
    </row>
    <row r="33041" spans="3:3">
      <c r="C33041" s="13">
        <f t="shared" ca="1" si="1300"/>
        <v>2003.4387901635537</v>
      </c>
    </row>
    <row r="33042" spans="3:3">
      <c r="C33042" s="13">
        <f t="shared" ca="1" si="1300"/>
        <v>1993.6229894077164</v>
      </c>
    </row>
    <row r="33043" spans="3:3">
      <c r="C33043" s="13">
        <f t="shared" ca="1" si="1300"/>
        <v>1992.4421253482026</v>
      </c>
    </row>
    <row r="33044" spans="3:3">
      <c r="C33044" s="13">
        <f t="shared" ca="1" si="1300"/>
        <v>1977.8516220034803</v>
      </c>
    </row>
    <row r="33045" spans="3:3">
      <c r="C33045" s="13">
        <f t="shared" ca="1" si="1300"/>
        <v>1996.8953068323481</v>
      </c>
    </row>
    <row r="33046" spans="3:3">
      <c r="C33046" s="13">
        <f t="shared" ca="1" si="1300"/>
        <v>2009.3246446852518</v>
      </c>
    </row>
    <row r="33047" spans="3:3">
      <c r="C33047" s="13">
        <f t="shared" ca="1" si="1300"/>
        <v>2003.1689471067382</v>
      </c>
    </row>
    <row r="33048" spans="3:3">
      <c r="C33048" s="13">
        <f t="shared" ref="C33048:C33111" ca="1" si="1301">NORMINV(RAND(),$D$3,$G$3)</f>
        <v>1990.4280695338875</v>
      </c>
    </row>
    <row r="33049" spans="3:3">
      <c r="C33049" s="13">
        <f t="shared" ca="1" si="1301"/>
        <v>2014.1228710600935</v>
      </c>
    </row>
    <row r="33050" spans="3:3">
      <c r="C33050" s="13">
        <f t="shared" ca="1" si="1301"/>
        <v>2003.1616405200286</v>
      </c>
    </row>
    <row r="33051" spans="3:3">
      <c r="C33051" s="13">
        <f t="shared" ca="1" si="1301"/>
        <v>1990.9229745902805</v>
      </c>
    </row>
    <row r="33052" spans="3:3">
      <c r="C33052" s="13">
        <f t="shared" ca="1" si="1301"/>
        <v>1992.9660013961545</v>
      </c>
    </row>
    <row r="33053" spans="3:3">
      <c r="C33053" s="13">
        <f t="shared" ca="1" si="1301"/>
        <v>1996.2308155972241</v>
      </c>
    </row>
    <row r="33054" spans="3:3">
      <c r="C33054" s="13">
        <f t="shared" ca="1" si="1301"/>
        <v>2014.1197628781158</v>
      </c>
    </row>
    <row r="33055" spans="3:3">
      <c r="C33055" s="13">
        <f t="shared" ca="1" si="1301"/>
        <v>1990.2705176439899</v>
      </c>
    </row>
    <row r="33056" spans="3:3">
      <c r="C33056" s="13">
        <f t="shared" ca="1" si="1301"/>
        <v>1994.5795092389342</v>
      </c>
    </row>
    <row r="33057" spans="3:3">
      <c r="C33057" s="13">
        <f t="shared" ca="1" si="1301"/>
        <v>2014.996536871631</v>
      </c>
    </row>
    <row r="33058" spans="3:3">
      <c r="C33058" s="13">
        <f t="shared" ca="1" si="1301"/>
        <v>1989.4075716043183</v>
      </c>
    </row>
    <row r="33059" spans="3:3">
      <c r="C33059" s="13">
        <f t="shared" ca="1" si="1301"/>
        <v>2017.5221646902021</v>
      </c>
    </row>
    <row r="33060" spans="3:3">
      <c r="C33060" s="13">
        <f t="shared" ca="1" si="1301"/>
        <v>1996.0755745740121</v>
      </c>
    </row>
    <row r="33061" spans="3:3">
      <c r="C33061" s="13">
        <f t="shared" ca="1" si="1301"/>
        <v>2029.2309973005761</v>
      </c>
    </row>
    <row r="33062" spans="3:3">
      <c r="C33062" s="13">
        <f t="shared" ca="1" si="1301"/>
        <v>2013.4735961580454</v>
      </c>
    </row>
    <row r="33063" spans="3:3">
      <c r="C33063" s="13">
        <f t="shared" ca="1" si="1301"/>
        <v>2007.9441234930821</v>
      </c>
    </row>
    <row r="33064" spans="3:3">
      <c r="C33064" s="13">
        <f t="shared" ca="1" si="1301"/>
        <v>2010.3732287812193</v>
      </c>
    </row>
    <row r="33065" spans="3:3">
      <c r="C33065" s="13">
        <f t="shared" ca="1" si="1301"/>
        <v>1989.9620089467235</v>
      </c>
    </row>
    <row r="33066" spans="3:3">
      <c r="C33066" s="13">
        <f t="shared" ca="1" si="1301"/>
        <v>2001.5508225905264</v>
      </c>
    </row>
    <row r="33067" spans="3:3">
      <c r="C33067" s="13">
        <f t="shared" ca="1" si="1301"/>
        <v>2014.0758663369888</v>
      </c>
    </row>
    <row r="33068" spans="3:3">
      <c r="C33068" s="13">
        <f t="shared" ca="1" si="1301"/>
        <v>2015.6402641467505</v>
      </c>
    </row>
    <row r="33069" spans="3:3">
      <c r="C33069" s="13">
        <f t="shared" ca="1" si="1301"/>
        <v>2006.2568898599243</v>
      </c>
    </row>
    <row r="33070" spans="3:3">
      <c r="C33070" s="13">
        <f t="shared" ca="1" si="1301"/>
        <v>1997.939893978896</v>
      </c>
    </row>
    <row r="33071" spans="3:3">
      <c r="C33071" s="13">
        <f t="shared" ca="1" si="1301"/>
        <v>1982.4907682163705</v>
      </c>
    </row>
    <row r="33072" spans="3:3">
      <c r="C33072" s="13">
        <f t="shared" ca="1" si="1301"/>
        <v>2014.5102156512221</v>
      </c>
    </row>
    <row r="33073" spans="3:3">
      <c r="C33073" s="13">
        <f t="shared" ca="1" si="1301"/>
        <v>2010.548073292973</v>
      </c>
    </row>
    <row r="33074" spans="3:3">
      <c r="C33074" s="13">
        <f t="shared" ca="1" si="1301"/>
        <v>2018.9772133046931</v>
      </c>
    </row>
    <row r="33075" spans="3:3">
      <c r="C33075" s="13">
        <f t="shared" ca="1" si="1301"/>
        <v>1997.5451424700593</v>
      </c>
    </row>
    <row r="33076" spans="3:3">
      <c r="C33076" s="13">
        <f t="shared" ca="1" si="1301"/>
        <v>2000.1685574649471</v>
      </c>
    </row>
    <row r="33077" spans="3:3">
      <c r="C33077" s="13">
        <f t="shared" ca="1" si="1301"/>
        <v>2004.830956488913</v>
      </c>
    </row>
    <row r="33078" spans="3:3">
      <c r="C33078" s="13">
        <f t="shared" ca="1" si="1301"/>
        <v>1987.322341843095</v>
      </c>
    </row>
    <row r="33079" spans="3:3">
      <c r="C33079" s="13">
        <f t="shared" ca="1" si="1301"/>
        <v>2011.6741466352141</v>
      </c>
    </row>
    <row r="33080" spans="3:3">
      <c r="C33080" s="13">
        <f t="shared" ca="1" si="1301"/>
        <v>1996.0598845493457</v>
      </c>
    </row>
    <row r="33081" spans="3:3">
      <c r="C33081" s="13">
        <f t="shared" ca="1" si="1301"/>
        <v>2006.0058396812894</v>
      </c>
    </row>
    <row r="33082" spans="3:3">
      <c r="C33082" s="13">
        <f t="shared" ca="1" si="1301"/>
        <v>2017.6746357974873</v>
      </c>
    </row>
    <row r="33083" spans="3:3">
      <c r="C33083" s="13">
        <f t="shared" ca="1" si="1301"/>
        <v>1993.4047880486851</v>
      </c>
    </row>
    <row r="33084" spans="3:3">
      <c r="C33084" s="13">
        <f t="shared" ca="1" si="1301"/>
        <v>1992.0461232829787</v>
      </c>
    </row>
    <row r="33085" spans="3:3">
      <c r="C33085" s="13">
        <f t="shared" ca="1" si="1301"/>
        <v>1992.555127228452</v>
      </c>
    </row>
    <row r="33086" spans="3:3">
      <c r="C33086" s="13">
        <f t="shared" ca="1" si="1301"/>
        <v>2013.1070561743436</v>
      </c>
    </row>
    <row r="33087" spans="3:3">
      <c r="C33087" s="13">
        <f t="shared" ca="1" si="1301"/>
        <v>1973.9379297743415</v>
      </c>
    </row>
    <row r="33088" spans="3:3">
      <c r="C33088" s="13">
        <f t="shared" ca="1" si="1301"/>
        <v>2012.9813113038711</v>
      </c>
    </row>
    <row r="33089" spans="3:3">
      <c r="C33089" s="13">
        <f t="shared" ca="1" si="1301"/>
        <v>1997.2987778584361</v>
      </c>
    </row>
    <row r="33090" spans="3:3">
      <c r="C33090" s="13">
        <f t="shared" ca="1" si="1301"/>
        <v>2004.6885362189219</v>
      </c>
    </row>
    <row r="33091" spans="3:3">
      <c r="C33091" s="13">
        <f t="shared" ca="1" si="1301"/>
        <v>2007.3959152475145</v>
      </c>
    </row>
    <row r="33092" spans="3:3">
      <c r="C33092" s="13">
        <f t="shared" ca="1" si="1301"/>
        <v>2021.7517781228159</v>
      </c>
    </row>
    <row r="33093" spans="3:3">
      <c r="C33093" s="13">
        <f t="shared" ca="1" si="1301"/>
        <v>1985.7924934346893</v>
      </c>
    </row>
    <row r="33094" spans="3:3">
      <c r="C33094" s="13">
        <f t="shared" ca="1" si="1301"/>
        <v>2012.8267793515495</v>
      </c>
    </row>
    <row r="33095" spans="3:3">
      <c r="C33095" s="13">
        <f t="shared" ca="1" si="1301"/>
        <v>1993.2252195120541</v>
      </c>
    </row>
    <row r="33096" spans="3:3">
      <c r="C33096" s="13">
        <f t="shared" ca="1" si="1301"/>
        <v>1990.8614931946652</v>
      </c>
    </row>
    <row r="33097" spans="3:3">
      <c r="C33097" s="13">
        <f t="shared" ca="1" si="1301"/>
        <v>2003.3833420380522</v>
      </c>
    </row>
    <row r="33098" spans="3:3">
      <c r="C33098" s="13">
        <f t="shared" ca="1" si="1301"/>
        <v>2010.2967122465552</v>
      </c>
    </row>
    <row r="33099" spans="3:3">
      <c r="C33099" s="13">
        <f t="shared" ca="1" si="1301"/>
        <v>1990.4765121296773</v>
      </c>
    </row>
    <row r="33100" spans="3:3">
      <c r="C33100" s="13">
        <f t="shared" ca="1" si="1301"/>
        <v>1992.3473865023818</v>
      </c>
    </row>
    <row r="33101" spans="3:3">
      <c r="C33101" s="13">
        <f t="shared" ca="1" si="1301"/>
        <v>1987.3198434110027</v>
      </c>
    </row>
    <row r="33102" spans="3:3">
      <c r="C33102" s="13">
        <f t="shared" ca="1" si="1301"/>
        <v>1992.8980832262191</v>
      </c>
    </row>
    <row r="33103" spans="3:3">
      <c r="C33103" s="13">
        <f t="shared" ca="1" si="1301"/>
        <v>1985.3536473890433</v>
      </c>
    </row>
    <row r="33104" spans="3:3">
      <c r="C33104" s="13">
        <f t="shared" ca="1" si="1301"/>
        <v>2018.3302650952439</v>
      </c>
    </row>
    <row r="33105" spans="3:3">
      <c r="C33105" s="13">
        <f t="shared" ca="1" si="1301"/>
        <v>1995.102434852201</v>
      </c>
    </row>
    <row r="33106" spans="3:3">
      <c r="C33106" s="13">
        <f t="shared" ca="1" si="1301"/>
        <v>2002.1925391414668</v>
      </c>
    </row>
    <row r="33107" spans="3:3">
      <c r="C33107" s="13">
        <f t="shared" ca="1" si="1301"/>
        <v>1974.9900322332676</v>
      </c>
    </row>
    <row r="33108" spans="3:3">
      <c r="C33108" s="13">
        <f t="shared" ca="1" si="1301"/>
        <v>1989.1012512105226</v>
      </c>
    </row>
    <row r="33109" spans="3:3">
      <c r="C33109" s="13">
        <f t="shared" ca="1" si="1301"/>
        <v>1994.0171062358204</v>
      </c>
    </row>
    <row r="33110" spans="3:3">
      <c r="C33110" s="13">
        <f t="shared" ca="1" si="1301"/>
        <v>2009.5988730884599</v>
      </c>
    </row>
    <row r="33111" spans="3:3">
      <c r="C33111" s="13">
        <f t="shared" ca="1" si="1301"/>
        <v>2011.9608568766462</v>
      </c>
    </row>
    <row r="33112" spans="3:3">
      <c r="C33112" s="13">
        <f t="shared" ref="C33112:C33175" ca="1" si="1302">NORMINV(RAND(),$D$3,$G$3)</f>
        <v>2021.4534870646783</v>
      </c>
    </row>
    <row r="33113" spans="3:3">
      <c r="C33113" s="13">
        <f t="shared" ca="1" si="1302"/>
        <v>1979.8279359618136</v>
      </c>
    </row>
    <row r="33114" spans="3:3">
      <c r="C33114" s="13">
        <f t="shared" ca="1" si="1302"/>
        <v>2001.2937745100817</v>
      </c>
    </row>
    <row r="33115" spans="3:3">
      <c r="C33115" s="13">
        <f t="shared" ca="1" si="1302"/>
        <v>1997.3542929772591</v>
      </c>
    </row>
    <row r="33116" spans="3:3">
      <c r="C33116" s="13">
        <f t="shared" ca="1" si="1302"/>
        <v>2003.9487352194535</v>
      </c>
    </row>
    <row r="33117" spans="3:3">
      <c r="C33117" s="13">
        <f t="shared" ca="1" si="1302"/>
        <v>1994.1666117996556</v>
      </c>
    </row>
    <row r="33118" spans="3:3">
      <c r="C33118" s="13">
        <f t="shared" ca="1" si="1302"/>
        <v>2011.819750833492</v>
      </c>
    </row>
    <row r="33119" spans="3:3">
      <c r="C33119" s="13">
        <f t="shared" ca="1" si="1302"/>
        <v>1987.2718847289832</v>
      </c>
    </row>
    <row r="33120" spans="3:3">
      <c r="C33120" s="13">
        <f t="shared" ca="1" si="1302"/>
        <v>2009.8372559104137</v>
      </c>
    </row>
    <row r="33121" spans="3:3">
      <c r="C33121" s="13">
        <f t="shared" ca="1" si="1302"/>
        <v>1993.9562453256137</v>
      </c>
    </row>
    <row r="33122" spans="3:3">
      <c r="C33122" s="13">
        <f t="shared" ca="1" si="1302"/>
        <v>2005.8451716556428</v>
      </c>
    </row>
    <row r="33123" spans="3:3">
      <c r="C33123" s="13">
        <f t="shared" ca="1" si="1302"/>
        <v>2003.5157866784386</v>
      </c>
    </row>
    <row r="33124" spans="3:3">
      <c r="C33124" s="13">
        <f t="shared" ca="1" si="1302"/>
        <v>2005.4821073650255</v>
      </c>
    </row>
    <row r="33125" spans="3:3">
      <c r="C33125" s="13">
        <f t="shared" ca="1" si="1302"/>
        <v>1995.0797003146847</v>
      </c>
    </row>
    <row r="33126" spans="3:3">
      <c r="C33126" s="13">
        <f t="shared" ca="1" si="1302"/>
        <v>2004.9205915055625</v>
      </c>
    </row>
    <row r="33127" spans="3:3">
      <c r="C33127" s="13">
        <f t="shared" ca="1" si="1302"/>
        <v>2019.6223614041778</v>
      </c>
    </row>
    <row r="33128" spans="3:3">
      <c r="C33128" s="13">
        <f t="shared" ca="1" si="1302"/>
        <v>1995.2321609244723</v>
      </c>
    </row>
    <row r="33129" spans="3:3">
      <c r="C33129" s="13">
        <f t="shared" ca="1" si="1302"/>
        <v>1995.7967505699739</v>
      </c>
    </row>
    <row r="33130" spans="3:3">
      <c r="C33130" s="13">
        <f t="shared" ca="1" si="1302"/>
        <v>2016.4843503988361</v>
      </c>
    </row>
    <row r="33131" spans="3:3">
      <c r="C33131" s="13">
        <f t="shared" ca="1" si="1302"/>
        <v>1987.9708098664503</v>
      </c>
    </row>
    <row r="33132" spans="3:3">
      <c r="C33132" s="13">
        <f t="shared" ca="1" si="1302"/>
        <v>2011.1684534266124</v>
      </c>
    </row>
    <row r="33133" spans="3:3">
      <c r="C33133" s="13">
        <f t="shared" ca="1" si="1302"/>
        <v>2009.1478425764487</v>
      </c>
    </row>
    <row r="33134" spans="3:3">
      <c r="C33134" s="13">
        <f t="shared" ca="1" si="1302"/>
        <v>1997.2583135773461</v>
      </c>
    </row>
    <row r="33135" spans="3:3">
      <c r="C33135" s="13">
        <f t="shared" ca="1" si="1302"/>
        <v>1989.1920138459398</v>
      </c>
    </row>
    <row r="33136" spans="3:3">
      <c r="C33136" s="13">
        <f t="shared" ca="1" si="1302"/>
        <v>2006.3526534464017</v>
      </c>
    </row>
    <row r="33137" spans="3:3">
      <c r="C33137" s="13">
        <f t="shared" ca="1" si="1302"/>
        <v>2009.5022455071485</v>
      </c>
    </row>
    <row r="33138" spans="3:3">
      <c r="C33138" s="13">
        <f t="shared" ca="1" si="1302"/>
        <v>2015.9545481758068</v>
      </c>
    </row>
    <row r="33139" spans="3:3">
      <c r="C33139" s="13">
        <f t="shared" ca="1" si="1302"/>
        <v>1990.8455951081555</v>
      </c>
    </row>
    <row r="33140" spans="3:3">
      <c r="C33140" s="13">
        <f t="shared" ca="1" si="1302"/>
        <v>2010.7390642646974</v>
      </c>
    </row>
    <row r="33141" spans="3:3">
      <c r="C33141" s="13">
        <f t="shared" ca="1" si="1302"/>
        <v>1989.3058760135141</v>
      </c>
    </row>
    <row r="33142" spans="3:3">
      <c r="C33142" s="13">
        <f t="shared" ca="1" si="1302"/>
        <v>1998.2170663826073</v>
      </c>
    </row>
    <row r="33143" spans="3:3">
      <c r="C33143" s="13">
        <f t="shared" ca="1" si="1302"/>
        <v>1993.586729858408</v>
      </c>
    </row>
    <row r="33144" spans="3:3">
      <c r="C33144" s="13">
        <f t="shared" ca="1" si="1302"/>
        <v>1998.6931568355808</v>
      </c>
    </row>
    <row r="33145" spans="3:3">
      <c r="C33145" s="13">
        <f t="shared" ca="1" si="1302"/>
        <v>2000.5114524324088</v>
      </c>
    </row>
    <row r="33146" spans="3:3">
      <c r="C33146" s="13">
        <f t="shared" ca="1" si="1302"/>
        <v>2019.2799108550855</v>
      </c>
    </row>
    <row r="33147" spans="3:3">
      <c r="C33147" s="13">
        <f t="shared" ca="1" si="1302"/>
        <v>1982.2405888799065</v>
      </c>
    </row>
    <row r="33148" spans="3:3">
      <c r="C33148" s="13">
        <f t="shared" ca="1" si="1302"/>
        <v>2007.9566960430791</v>
      </c>
    </row>
    <row r="33149" spans="3:3">
      <c r="C33149" s="13">
        <f t="shared" ca="1" si="1302"/>
        <v>1987.6344435141168</v>
      </c>
    </row>
    <row r="33150" spans="3:3">
      <c r="C33150" s="13">
        <f t="shared" ca="1" si="1302"/>
        <v>1993.9962229284063</v>
      </c>
    </row>
    <row r="33151" spans="3:3">
      <c r="C33151" s="13">
        <f t="shared" ca="1" si="1302"/>
        <v>1993.5820175871697</v>
      </c>
    </row>
    <row r="33152" spans="3:3">
      <c r="C33152" s="13">
        <f t="shared" ca="1" si="1302"/>
        <v>1973.5539135847287</v>
      </c>
    </row>
    <row r="33153" spans="3:3">
      <c r="C33153" s="13">
        <f t="shared" ca="1" si="1302"/>
        <v>2014.8689570510078</v>
      </c>
    </row>
    <row r="33154" spans="3:3">
      <c r="C33154" s="13">
        <f t="shared" ca="1" si="1302"/>
        <v>1992.5148752249243</v>
      </c>
    </row>
    <row r="33155" spans="3:3">
      <c r="C33155" s="13">
        <f t="shared" ca="1" si="1302"/>
        <v>1987.9397609652965</v>
      </c>
    </row>
    <row r="33156" spans="3:3">
      <c r="C33156" s="13">
        <f t="shared" ca="1" si="1302"/>
        <v>2024.5072852664928</v>
      </c>
    </row>
    <row r="33157" spans="3:3">
      <c r="C33157" s="13">
        <f t="shared" ca="1" si="1302"/>
        <v>1996.990638374868</v>
      </c>
    </row>
    <row r="33158" spans="3:3">
      <c r="C33158" s="13">
        <f t="shared" ca="1" si="1302"/>
        <v>1987.4091694693448</v>
      </c>
    </row>
    <row r="33159" spans="3:3">
      <c r="C33159" s="13">
        <f t="shared" ca="1" si="1302"/>
        <v>2005.2889049549815</v>
      </c>
    </row>
    <row r="33160" spans="3:3">
      <c r="C33160" s="13">
        <f t="shared" ca="1" si="1302"/>
        <v>1991.573419162115</v>
      </c>
    </row>
    <row r="33161" spans="3:3">
      <c r="C33161" s="13">
        <f t="shared" ca="1" si="1302"/>
        <v>1997.212673000397</v>
      </c>
    </row>
    <row r="33162" spans="3:3">
      <c r="C33162" s="13">
        <f t="shared" ca="1" si="1302"/>
        <v>1993.7366172988234</v>
      </c>
    </row>
    <row r="33163" spans="3:3">
      <c r="C33163" s="13">
        <f t="shared" ca="1" si="1302"/>
        <v>2004.1588272950826</v>
      </c>
    </row>
    <row r="33164" spans="3:3">
      <c r="C33164" s="13">
        <f t="shared" ca="1" si="1302"/>
        <v>2008.3394423119182</v>
      </c>
    </row>
    <row r="33165" spans="3:3">
      <c r="C33165" s="13">
        <f t="shared" ca="1" si="1302"/>
        <v>1986.8511158235781</v>
      </c>
    </row>
    <row r="33166" spans="3:3">
      <c r="C33166" s="13">
        <f t="shared" ca="1" si="1302"/>
        <v>1998.2110848505754</v>
      </c>
    </row>
    <row r="33167" spans="3:3">
      <c r="C33167" s="13">
        <f t="shared" ca="1" si="1302"/>
        <v>1995.1568620420055</v>
      </c>
    </row>
    <row r="33168" spans="3:3">
      <c r="C33168" s="13">
        <f t="shared" ca="1" si="1302"/>
        <v>1988.5104302201705</v>
      </c>
    </row>
    <row r="33169" spans="3:3">
      <c r="C33169" s="13">
        <f t="shared" ca="1" si="1302"/>
        <v>1997.9806257010614</v>
      </c>
    </row>
    <row r="33170" spans="3:3">
      <c r="C33170" s="13">
        <f t="shared" ca="1" si="1302"/>
        <v>2004.8297490783225</v>
      </c>
    </row>
    <row r="33171" spans="3:3">
      <c r="C33171" s="13">
        <f t="shared" ca="1" si="1302"/>
        <v>2009.8965259260528</v>
      </c>
    </row>
    <row r="33172" spans="3:3">
      <c r="C33172" s="13">
        <f t="shared" ca="1" si="1302"/>
        <v>1997.8212081705728</v>
      </c>
    </row>
    <row r="33173" spans="3:3">
      <c r="C33173" s="13">
        <f t="shared" ca="1" si="1302"/>
        <v>1993.5705957440471</v>
      </c>
    </row>
    <row r="33174" spans="3:3">
      <c r="C33174" s="13">
        <f t="shared" ca="1" si="1302"/>
        <v>1990.0310918039913</v>
      </c>
    </row>
    <row r="33175" spans="3:3">
      <c r="C33175" s="13">
        <f t="shared" ca="1" si="1302"/>
        <v>2000.5736752412231</v>
      </c>
    </row>
    <row r="33176" spans="3:3">
      <c r="C33176" s="13">
        <f t="shared" ref="C33176:C33239" ca="1" si="1303">NORMINV(RAND(),$D$3,$G$3)</f>
        <v>1994.2922000926201</v>
      </c>
    </row>
    <row r="33177" spans="3:3">
      <c r="C33177" s="13">
        <f t="shared" ca="1" si="1303"/>
        <v>1994.6802771775497</v>
      </c>
    </row>
    <row r="33178" spans="3:3">
      <c r="C33178" s="13">
        <f t="shared" ca="1" si="1303"/>
        <v>1991.0288183653186</v>
      </c>
    </row>
    <row r="33179" spans="3:3">
      <c r="C33179" s="13">
        <f t="shared" ca="1" si="1303"/>
        <v>1985.3276282537224</v>
      </c>
    </row>
    <row r="33180" spans="3:3">
      <c r="C33180" s="13">
        <f t="shared" ca="1" si="1303"/>
        <v>2017.1423088809524</v>
      </c>
    </row>
    <row r="33181" spans="3:3">
      <c r="C33181" s="13">
        <f t="shared" ca="1" si="1303"/>
        <v>2002.6948973745396</v>
      </c>
    </row>
    <row r="33182" spans="3:3">
      <c r="C33182" s="13">
        <f t="shared" ca="1" si="1303"/>
        <v>1985.6851244821921</v>
      </c>
    </row>
    <row r="33183" spans="3:3">
      <c r="C33183" s="13">
        <f t="shared" ca="1" si="1303"/>
        <v>2010.2978578994669</v>
      </c>
    </row>
    <row r="33184" spans="3:3">
      <c r="C33184" s="13">
        <f t="shared" ca="1" si="1303"/>
        <v>1998.2580166501828</v>
      </c>
    </row>
    <row r="33185" spans="3:3">
      <c r="C33185" s="13">
        <f t="shared" ca="1" si="1303"/>
        <v>1984.5144833160443</v>
      </c>
    </row>
    <row r="33186" spans="3:3">
      <c r="C33186" s="13">
        <f t="shared" ca="1" si="1303"/>
        <v>2001.6024935311207</v>
      </c>
    </row>
    <row r="33187" spans="3:3">
      <c r="C33187" s="13">
        <f t="shared" ca="1" si="1303"/>
        <v>2007.2772511979238</v>
      </c>
    </row>
    <row r="33188" spans="3:3">
      <c r="C33188" s="13">
        <f t="shared" ca="1" si="1303"/>
        <v>1991.8885048449708</v>
      </c>
    </row>
    <row r="33189" spans="3:3">
      <c r="C33189" s="13">
        <f t="shared" ca="1" si="1303"/>
        <v>1994.7788204121582</v>
      </c>
    </row>
    <row r="33190" spans="3:3">
      <c r="C33190" s="13">
        <f t="shared" ca="1" si="1303"/>
        <v>2002.3434774096306</v>
      </c>
    </row>
    <row r="33191" spans="3:3">
      <c r="C33191" s="13">
        <f t="shared" ca="1" si="1303"/>
        <v>2015.258661066129</v>
      </c>
    </row>
    <row r="33192" spans="3:3">
      <c r="C33192" s="13">
        <f t="shared" ca="1" si="1303"/>
        <v>1985.9419572999182</v>
      </c>
    </row>
    <row r="33193" spans="3:3">
      <c r="C33193" s="13">
        <f t="shared" ca="1" si="1303"/>
        <v>2010.3112541482835</v>
      </c>
    </row>
    <row r="33194" spans="3:3">
      <c r="C33194" s="13">
        <f t="shared" ca="1" si="1303"/>
        <v>2006.6183028487712</v>
      </c>
    </row>
    <row r="33195" spans="3:3">
      <c r="C33195" s="13">
        <f t="shared" ca="1" si="1303"/>
        <v>2002.3369832224298</v>
      </c>
    </row>
    <row r="33196" spans="3:3">
      <c r="C33196" s="13">
        <f t="shared" ca="1" si="1303"/>
        <v>1990.2478595871469</v>
      </c>
    </row>
    <row r="33197" spans="3:3">
      <c r="C33197" s="13">
        <f t="shared" ca="1" si="1303"/>
        <v>2022.5098113707688</v>
      </c>
    </row>
    <row r="33198" spans="3:3">
      <c r="C33198" s="13">
        <f t="shared" ca="1" si="1303"/>
        <v>2011.4597692735492</v>
      </c>
    </row>
    <row r="33199" spans="3:3">
      <c r="C33199" s="13">
        <f t="shared" ca="1" si="1303"/>
        <v>1999.4895602859183</v>
      </c>
    </row>
    <row r="33200" spans="3:3">
      <c r="C33200" s="13">
        <f t="shared" ca="1" si="1303"/>
        <v>2016.4763143375401</v>
      </c>
    </row>
    <row r="33201" spans="3:3">
      <c r="C33201" s="13">
        <f t="shared" ca="1" si="1303"/>
        <v>2011.7417852538274</v>
      </c>
    </row>
    <row r="33202" spans="3:3">
      <c r="C33202" s="13">
        <f t="shared" ca="1" si="1303"/>
        <v>1996.3738160874279</v>
      </c>
    </row>
    <row r="33203" spans="3:3">
      <c r="C33203" s="13">
        <f t="shared" ca="1" si="1303"/>
        <v>2016.233535959228</v>
      </c>
    </row>
    <row r="33204" spans="3:3">
      <c r="C33204" s="13">
        <f t="shared" ca="1" si="1303"/>
        <v>1993.5455451353812</v>
      </c>
    </row>
    <row r="33205" spans="3:3">
      <c r="C33205" s="13">
        <f t="shared" ca="1" si="1303"/>
        <v>1993.0231128277599</v>
      </c>
    </row>
    <row r="33206" spans="3:3">
      <c r="C33206" s="13">
        <f t="shared" ca="1" si="1303"/>
        <v>2006.62821249183</v>
      </c>
    </row>
    <row r="33207" spans="3:3">
      <c r="C33207" s="13">
        <f t="shared" ca="1" si="1303"/>
        <v>2006.331521873368</v>
      </c>
    </row>
    <row r="33208" spans="3:3">
      <c r="C33208" s="13">
        <f t="shared" ca="1" si="1303"/>
        <v>1982.7325999603777</v>
      </c>
    </row>
    <row r="33209" spans="3:3">
      <c r="C33209" s="13">
        <f t="shared" ca="1" si="1303"/>
        <v>1991.1631884380677</v>
      </c>
    </row>
    <row r="33210" spans="3:3">
      <c r="C33210" s="13">
        <f t="shared" ca="1" si="1303"/>
        <v>2003.8937649327756</v>
      </c>
    </row>
    <row r="33211" spans="3:3">
      <c r="C33211" s="13">
        <f t="shared" ca="1" si="1303"/>
        <v>2010.6254993523712</v>
      </c>
    </row>
    <row r="33212" spans="3:3">
      <c r="C33212" s="13">
        <f t="shared" ca="1" si="1303"/>
        <v>2010.8860580257819</v>
      </c>
    </row>
    <row r="33213" spans="3:3">
      <c r="C33213" s="13">
        <f t="shared" ca="1" si="1303"/>
        <v>2010.7914135754756</v>
      </c>
    </row>
    <row r="33214" spans="3:3">
      <c r="C33214" s="13">
        <f t="shared" ca="1" si="1303"/>
        <v>1985.7375885867966</v>
      </c>
    </row>
    <row r="33215" spans="3:3">
      <c r="C33215" s="13">
        <f t="shared" ca="1" si="1303"/>
        <v>2003.8818614839913</v>
      </c>
    </row>
    <row r="33216" spans="3:3">
      <c r="C33216" s="13">
        <f t="shared" ca="1" si="1303"/>
        <v>2011.7294824957573</v>
      </c>
    </row>
    <row r="33217" spans="3:3">
      <c r="C33217" s="13">
        <f t="shared" ca="1" si="1303"/>
        <v>2008.8181994127387</v>
      </c>
    </row>
    <row r="33218" spans="3:3">
      <c r="C33218" s="13">
        <f t="shared" ca="1" si="1303"/>
        <v>1998.1859946665984</v>
      </c>
    </row>
    <row r="33219" spans="3:3">
      <c r="C33219" s="13">
        <f t="shared" ca="1" si="1303"/>
        <v>1972.1052443269341</v>
      </c>
    </row>
    <row r="33220" spans="3:3">
      <c r="C33220" s="13">
        <f t="shared" ca="1" si="1303"/>
        <v>1990.7112620519624</v>
      </c>
    </row>
    <row r="33221" spans="3:3">
      <c r="C33221" s="13">
        <f t="shared" ca="1" si="1303"/>
        <v>1993.1832839872066</v>
      </c>
    </row>
    <row r="33222" spans="3:3">
      <c r="C33222" s="13">
        <f t="shared" ca="1" si="1303"/>
        <v>1985.5377438918913</v>
      </c>
    </row>
    <row r="33223" spans="3:3">
      <c r="C33223" s="13">
        <f t="shared" ca="1" si="1303"/>
        <v>2027.7019027396989</v>
      </c>
    </row>
    <row r="33224" spans="3:3">
      <c r="C33224" s="13">
        <f t="shared" ca="1" si="1303"/>
        <v>1999.9591463869181</v>
      </c>
    </row>
    <row r="33225" spans="3:3">
      <c r="C33225" s="13">
        <f t="shared" ca="1" si="1303"/>
        <v>1993.8215828266852</v>
      </c>
    </row>
    <row r="33226" spans="3:3">
      <c r="C33226" s="13">
        <f t="shared" ca="1" si="1303"/>
        <v>2008.59340186021</v>
      </c>
    </row>
    <row r="33227" spans="3:3">
      <c r="C33227" s="13">
        <f t="shared" ca="1" si="1303"/>
        <v>2012.0717022478268</v>
      </c>
    </row>
    <row r="33228" spans="3:3">
      <c r="C33228" s="13">
        <f t="shared" ca="1" si="1303"/>
        <v>2007.2335137074526</v>
      </c>
    </row>
    <row r="33229" spans="3:3">
      <c r="C33229" s="13">
        <f t="shared" ca="1" si="1303"/>
        <v>1995.7068974783738</v>
      </c>
    </row>
    <row r="33230" spans="3:3">
      <c r="C33230" s="13">
        <f t="shared" ca="1" si="1303"/>
        <v>2002.1405475032054</v>
      </c>
    </row>
    <row r="33231" spans="3:3">
      <c r="C33231" s="13">
        <f t="shared" ca="1" si="1303"/>
        <v>1995.0177073548984</v>
      </c>
    </row>
    <row r="33232" spans="3:3">
      <c r="C33232" s="13">
        <f t="shared" ca="1" si="1303"/>
        <v>2003.5371143013758</v>
      </c>
    </row>
    <row r="33233" spans="3:3">
      <c r="C33233" s="13">
        <f t="shared" ca="1" si="1303"/>
        <v>2006.0807974397999</v>
      </c>
    </row>
    <row r="33234" spans="3:3">
      <c r="C33234" s="13">
        <f t="shared" ca="1" si="1303"/>
        <v>2001.0438484692977</v>
      </c>
    </row>
    <row r="33235" spans="3:3">
      <c r="C33235" s="13">
        <f t="shared" ca="1" si="1303"/>
        <v>1987.7780147460544</v>
      </c>
    </row>
    <row r="33236" spans="3:3">
      <c r="C33236" s="13">
        <f t="shared" ca="1" si="1303"/>
        <v>2021.5985803256813</v>
      </c>
    </row>
    <row r="33237" spans="3:3">
      <c r="C33237" s="13">
        <f t="shared" ca="1" si="1303"/>
        <v>2010.2495592051623</v>
      </c>
    </row>
    <row r="33238" spans="3:3">
      <c r="C33238" s="13">
        <f t="shared" ca="1" si="1303"/>
        <v>2017.045024876855</v>
      </c>
    </row>
    <row r="33239" spans="3:3">
      <c r="C33239" s="13">
        <f t="shared" ca="1" si="1303"/>
        <v>2003.2566627528922</v>
      </c>
    </row>
    <row r="33240" spans="3:3">
      <c r="C33240" s="13">
        <f t="shared" ref="C33240:C33303" ca="1" si="1304">NORMINV(RAND(),$D$3,$G$3)</f>
        <v>1994.9912954842987</v>
      </c>
    </row>
    <row r="33241" spans="3:3">
      <c r="C33241" s="13">
        <f t="shared" ca="1" si="1304"/>
        <v>2014.5894961589713</v>
      </c>
    </row>
    <row r="33242" spans="3:3">
      <c r="C33242" s="13">
        <f t="shared" ca="1" si="1304"/>
        <v>2007.8123775558045</v>
      </c>
    </row>
    <row r="33243" spans="3:3">
      <c r="C33243" s="13">
        <f t="shared" ca="1" si="1304"/>
        <v>2010.0632959695308</v>
      </c>
    </row>
    <row r="33244" spans="3:3">
      <c r="C33244" s="13">
        <f t="shared" ca="1" si="1304"/>
        <v>2010.9474215529567</v>
      </c>
    </row>
    <row r="33245" spans="3:3">
      <c r="C33245" s="13">
        <f t="shared" ca="1" si="1304"/>
        <v>2013.7607001342117</v>
      </c>
    </row>
    <row r="33246" spans="3:3">
      <c r="C33246" s="13">
        <f t="shared" ca="1" si="1304"/>
        <v>2003.6084214706968</v>
      </c>
    </row>
    <row r="33247" spans="3:3">
      <c r="C33247" s="13">
        <f t="shared" ca="1" si="1304"/>
        <v>2008.3380005214281</v>
      </c>
    </row>
    <row r="33248" spans="3:3">
      <c r="C33248" s="13">
        <f t="shared" ca="1" si="1304"/>
        <v>2008.2632622265041</v>
      </c>
    </row>
    <row r="33249" spans="3:3">
      <c r="C33249" s="13">
        <f t="shared" ca="1" si="1304"/>
        <v>2006.0034015508486</v>
      </c>
    </row>
    <row r="33250" spans="3:3">
      <c r="C33250" s="13">
        <f t="shared" ca="1" si="1304"/>
        <v>2004.4857698121723</v>
      </c>
    </row>
    <row r="33251" spans="3:3">
      <c r="C33251" s="13">
        <f t="shared" ca="1" si="1304"/>
        <v>2005.1754461471421</v>
      </c>
    </row>
    <row r="33252" spans="3:3">
      <c r="C33252" s="13">
        <f t="shared" ca="1" si="1304"/>
        <v>2005.2484971940783</v>
      </c>
    </row>
    <row r="33253" spans="3:3">
      <c r="C33253" s="13">
        <f t="shared" ca="1" si="1304"/>
        <v>2012.2912736561327</v>
      </c>
    </row>
    <row r="33254" spans="3:3">
      <c r="C33254" s="13">
        <f t="shared" ca="1" si="1304"/>
        <v>1986.7060623847688</v>
      </c>
    </row>
    <row r="33255" spans="3:3">
      <c r="C33255" s="13">
        <f t="shared" ca="1" si="1304"/>
        <v>1986.4524036612283</v>
      </c>
    </row>
    <row r="33256" spans="3:3">
      <c r="C33256" s="13">
        <f t="shared" ca="1" si="1304"/>
        <v>1998.2506727794414</v>
      </c>
    </row>
    <row r="33257" spans="3:3">
      <c r="C33257" s="13">
        <f t="shared" ca="1" si="1304"/>
        <v>1996.8088380775041</v>
      </c>
    </row>
    <row r="33258" spans="3:3">
      <c r="C33258" s="13">
        <f t="shared" ca="1" si="1304"/>
        <v>1991.0118404383625</v>
      </c>
    </row>
    <row r="33259" spans="3:3">
      <c r="C33259" s="13">
        <f t="shared" ca="1" si="1304"/>
        <v>2010.2188395339167</v>
      </c>
    </row>
    <row r="33260" spans="3:3">
      <c r="C33260" s="13">
        <f t="shared" ca="1" si="1304"/>
        <v>1997.0333161783283</v>
      </c>
    </row>
    <row r="33261" spans="3:3">
      <c r="C33261" s="13">
        <f t="shared" ca="1" si="1304"/>
        <v>1989.327924527945</v>
      </c>
    </row>
    <row r="33262" spans="3:3">
      <c r="C33262" s="13">
        <f t="shared" ca="1" si="1304"/>
        <v>1997.1690152037568</v>
      </c>
    </row>
    <row r="33263" spans="3:3">
      <c r="C33263" s="13">
        <f t="shared" ca="1" si="1304"/>
        <v>2018.4113509595491</v>
      </c>
    </row>
    <row r="33264" spans="3:3">
      <c r="C33264" s="13">
        <f t="shared" ca="1" si="1304"/>
        <v>1974.7917046763298</v>
      </c>
    </row>
    <row r="33265" spans="3:3">
      <c r="C33265" s="13">
        <f t="shared" ca="1" si="1304"/>
        <v>2008.7307450237101</v>
      </c>
    </row>
    <row r="33266" spans="3:3">
      <c r="C33266" s="13">
        <f t="shared" ca="1" si="1304"/>
        <v>2002.2459487913527</v>
      </c>
    </row>
    <row r="33267" spans="3:3">
      <c r="C33267" s="13">
        <f t="shared" ca="1" si="1304"/>
        <v>2002.4037064142576</v>
      </c>
    </row>
    <row r="33268" spans="3:3">
      <c r="C33268" s="13">
        <f t="shared" ca="1" si="1304"/>
        <v>2015.0712465128054</v>
      </c>
    </row>
    <row r="33269" spans="3:3">
      <c r="C33269" s="13">
        <f t="shared" ca="1" si="1304"/>
        <v>1995.3399217400192</v>
      </c>
    </row>
    <row r="33270" spans="3:3">
      <c r="C33270" s="13">
        <f t="shared" ca="1" si="1304"/>
        <v>2006.7905472034693</v>
      </c>
    </row>
    <row r="33271" spans="3:3">
      <c r="C33271" s="13">
        <f t="shared" ca="1" si="1304"/>
        <v>1994.844365206751</v>
      </c>
    </row>
    <row r="33272" spans="3:3">
      <c r="C33272" s="13">
        <f t="shared" ca="1" si="1304"/>
        <v>2000.1502870598199</v>
      </c>
    </row>
    <row r="33273" spans="3:3">
      <c r="C33273" s="13">
        <f t="shared" ca="1" si="1304"/>
        <v>1995.1975641489626</v>
      </c>
    </row>
    <row r="33274" spans="3:3">
      <c r="C33274" s="13">
        <f t="shared" ca="1" si="1304"/>
        <v>2004.3850272297018</v>
      </c>
    </row>
    <row r="33275" spans="3:3">
      <c r="C33275" s="13">
        <f t="shared" ca="1" si="1304"/>
        <v>2004.41964270534</v>
      </c>
    </row>
    <row r="33276" spans="3:3">
      <c r="C33276" s="13">
        <f t="shared" ca="1" si="1304"/>
        <v>2003.1555428766467</v>
      </c>
    </row>
    <row r="33277" spans="3:3">
      <c r="C33277" s="13">
        <f t="shared" ca="1" si="1304"/>
        <v>2000.034721701064</v>
      </c>
    </row>
    <row r="33278" spans="3:3">
      <c r="C33278" s="13">
        <f t="shared" ca="1" si="1304"/>
        <v>1989.9398663824168</v>
      </c>
    </row>
    <row r="33279" spans="3:3">
      <c r="C33279" s="13">
        <f t="shared" ca="1" si="1304"/>
        <v>2016.9918904480242</v>
      </c>
    </row>
    <row r="33280" spans="3:3">
      <c r="C33280" s="13">
        <f t="shared" ca="1" si="1304"/>
        <v>2006.6734759077622</v>
      </c>
    </row>
    <row r="33281" spans="3:3">
      <c r="C33281" s="13">
        <f t="shared" ca="1" si="1304"/>
        <v>1993.4861923124181</v>
      </c>
    </row>
    <row r="33282" spans="3:3">
      <c r="C33282" s="13">
        <f t="shared" ca="1" si="1304"/>
        <v>1983.8963741857838</v>
      </c>
    </row>
    <row r="33283" spans="3:3">
      <c r="C33283" s="13">
        <f t="shared" ca="1" si="1304"/>
        <v>1991.1590615877308</v>
      </c>
    </row>
    <row r="33284" spans="3:3">
      <c r="C33284" s="13">
        <f t="shared" ca="1" si="1304"/>
        <v>2000.0705094901275</v>
      </c>
    </row>
    <row r="33285" spans="3:3">
      <c r="C33285" s="13">
        <f t="shared" ca="1" si="1304"/>
        <v>2008.1676640216035</v>
      </c>
    </row>
    <row r="33286" spans="3:3">
      <c r="C33286" s="13">
        <f t="shared" ca="1" si="1304"/>
        <v>1984.2024416907777</v>
      </c>
    </row>
    <row r="33287" spans="3:3">
      <c r="C33287" s="13">
        <f t="shared" ca="1" si="1304"/>
        <v>1998.9164257623713</v>
      </c>
    </row>
    <row r="33288" spans="3:3">
      <c r="C33288" s="13">
        <f t="shared" ca="1" si="1304"/>
        <v>2004.5944869461171</v>
      </c>
    </row>
    <row r="33289" spans="3:3">
      <c r="C33289" s="13">
        <f t="shared" ca="1" si="1304"/>
        <v>1999.8669777835005</v>
      </c>
    </row>
    <row r="33290" spans="3:3">
      <c r="C33290" s="13">
        <f t="shared" ca="1" si="1304"/>
        <v>2007.6019995359886</v>
      </c>
    </row>
    <row r="33291" spans="3:3">
      <c r="C33291" s="13">
        <f t="shared" ca="1" si="1304"/>
        <v>1985.0198510748723</v>
      </c>
    </row>
    <row r="33292" spans="3:3">
      <c r="C33292" s="13">
        <f t="shared" ca="1" si="1304"/>
        <v>1998.0276498734456</v>
      </c>
    </row>
    <row r="33293" spans="3:3">
      <c r="C33293" s="13">
        <f t="shared" ca="1" si="1304"/>
        <v>1985.9489545266235</v>
      </c>
    </row>
    <row r="33294" spans="3:3">
      <c r="C33294" s="13">
        <f t="shared" ca="1" si="1304"/>
        <v>1986.998097815743</v>
      </c>
    </row>
    <row r="33295" spans="3:3">
      <c r="C33295" s="13">
        <f t="shared" ca="1" si="1304"/>
        <v>2013.3285502848375</v>
      </c>
    </row>
    <row r="33296" spans="3:3">
      <c r="C33296" s="13">
        <f t="shared" ca="1" si="1304"/>
        <v>2007.5100988173922</v>
      </c>
    </row>
    <row r="33297" spans="3:3">
      <c r="C33297" s="13">
        <f t="shared" ca="1" si="1304"/>
        <v>1999.8028738822179</v>
      </c>
    </row>
    <row r="33298" spans="3:3">
      <c r="C33298" s="13">
        <f t="shared" ca="1" si="1304"/>
        <v>2001.6341361244804</v>
      </c>
    </row>
    <row r="33299" spans="3:3">
      <c r="C33299" s="13">
        <f t="shared" ca="1" si="1304"/>
        <v>1995.4384290915461</v>
      </c>
    </row>
    <row r="33300" spans="3:3">
      <c r="C33300" s="13">
        <f t="shared" ca="1" si="1304"/>
        <v>2010.8307652563485</v>
      </c>
    </row>
    <row r="33301" spans="3:3">
      <c r="C33301" s="13">
        <f t="shared" ca="1" si="1304"/>
        <v>1996.5456344195206</v>
      </c>
    </row>
    <row r="33302" spans="3:3">
      <c r="C33302" s="13">
        <f t="shared" ca="1" si="1304"/>
        <v>2022.4546812583569</v>
      </c>
    </row>
    <row r="33303" spans="3:3">
      <c r="C33303" s="13">
        <f t="shared" ca="1" si="1304"/>
        <v>2003.2293928003687</v>
      </c>
    </row>
    <row r="33304" spans="3:3">
      <c r="C33304" s="13">
        <f t="shared" ref="C33304:C33367" ca="1" si="1305">NORMINV(RAND(),$D$3,$G$3)</f>
        <v>2018.9663455053169</v>
      </c>
    </row>
    <row r="33305" spans="3:3">
      <c r="C33305" s="13">
        <f t="shared" ca="1" si="1305"/>
        <v>1997.9201514146027</v>
      </c>
    </row>
    <row r="33306" spans="3:3">
      <c r="C33306" s="13">
        <f t="shared" ca="1" si="1305"/>
        <v>2000.7864514051139</v>
      </c>
    </row>
    <row r="33307" spans="3:3">
      <c r="C33307" s="13">
        <f t="shared" ca="1" si="1305"/>
        <v>1997.0231675059867</v>
      </c>
    </row>
    <row r="33308" spans="3:3">
      <c r="C33308" s="13">
        <f t="shared" ca="1" si="1305"/>
        <v>1999.4414642857732</v>
      </c>
    </row>
    <row r="33309" spans="3:3">
      <c r="C33309" s="13">
        <f t="shared" ca="1" si="1305"/>
        <v>1990.7013053119676</v>
      </c>
    </row>
    <row r="33310" spans="3:3">
      <c r="C33310" s="13">
        <f t="shared" ca="1" si="1305"/>
        <v>1994.4544378889912</v>
      </c>
    </row>
    <row r="33311" spans="3:3">
      <c r="C33311" s="13">
        <f t="shared" ca="1" si="1305"/>
        <v>2010.2701635537212</v>
      </c>
    </row>
    <row r="33312" spans="3:3">
      <c r="C33312" s="13">
        <f t="shared" ca="1" si="1305"/>
        <v>1996.2774938003326</v>
      </c>
    </row>
    <row r="33313" spans="3:3">
      <c r="C33313" s="13">
        <f t="shared" ca="1" si="1305"/>
        <v>1999.9921545630293</v>
      </c>
    </row>
    <row r="33314" spans="3:3">
      <c r="C33314" s="13">
        <f t="shared" ca="1" si="1305"/>
        <v>1992.5832188066756</v>
      </c>
    </row>
    <row r="33315" spans="3:3">
      <c r="C33315" s="13">
        <f t="shared" ca="1" si="1305"/>
        <v>1993.4643261924173</v>
      </c>
    </row>
    <row r="33316" spans="3:3">
      <c r="C33316" s="13">
        <f t="shared" ca="1" si="1305"/>
        <v>1998.1043764966473</v>
      </c>
    </row>
    <row r="33317" spans="3:3">
      <c r="C33317" s="13">
        <f t="shared" ca="1" si="1305"/>
        <v>1985.8342429408058</v>
      </c>
    </row>
    <row r="33318" spans="3:3">
      <c r="C33318" s="13">
        <f t="shared" ca="1" si="1305"/>
        <v>2017.7371993829668</v>
      </c>
    </row>
    <row r="33319" spans="3:3">
      <c r="C33319" s="13">
        <f t="shared" ca="1" si="1305"/>
        <v>2015.4807061708375</v>
      </c>
    </row>
    <row r="33320" spans="3:3">
      <c r="C33320" s="13">
        <f t="shared" ca="1" si="1305"/>
        <v>1992.5952326216834</v>
      </c>
    </row>
    <row r="33321" spans="3:3">
      <c r="C33321" s="13">
        <f t="shared" ca="1" si="1305"/>
        <v>2000.8431736789726</v>
      </c>
    </row>
    <row r="33322" spans="3:3">
      <c r="C33322" s="13">
        <f t="shared" ca="1" si="1305"/>
        <v>1994.4122523320243</v>
      </c>
    </row>
    <row r="33323" spans="3:3">
      <c r="C33323" s="13">
        <f t="shared" ca="1" si="1305"/>
        <v>1999.9956040390705</v>
      </c>
    </row>
    <row r="33324" spans="3:3">
      <c r="C33324" s="13">
        <f t="shared" ca="1" si="1305"/>
        <v>2006.5418735313076</v>
      </c>
    </row>
    <row r="33325" spans="3:3">
      <c r="C33325" s="13">
        <f t="shared" ca="1" si="1305"/>
        <v>1974.5917002951101</v>
      </c>
    </row>
    <row r="33326" spans="3:3">
      <c r="C33326" s="13">
        <f t="shared" ca="1" si="1305"/>
        <v>2013.7739093646528</v>
      </c>
    </row>
    <row r="33327" spans="3:3">
      <c r="C33327" s="13">
        <f t="shared" ca="1" si="1305"/>
        <v>1973.4103184723247</v>
      </c>
    </row>
    <row r="33328" spans="3:3">
      <c r="C33328" s="13">
        <f t="shared" ca="1" si="1305"/>
        <v>2001.9009022897924</v>
      </c>
    </row>
    <row r="33329" spans="3:3">
      <c r="C33329" s="13">
        <f t="shared" ca="1" si="1305"/>
        <v>1982.8247736631404</v>
      </c>
    </row>
    <row r="33330" spans="3:3">
      <c r="C33330" s="13">
        <f t="shared" ca="1" si="1305"/>
        <v>1997.8393153936549</v>
      </c>
    </row>
    <row r="33331" spans="3:3">
      <c r="C33331" s="13">
        <f t="shared" ca="1" si="1305"/>
        <v>2002.061079121368</v>
      </c>
    </row>
    <row r="33332" spans="3:3">
      <c r="C33332" s="13">
        <f t="shared" ca="1" si="1305"/>
        <v>1995.4462481653045</v>
      </c>
    </row>
    <row r="33333" spans="3:3">
      <c r="C33333" s="13">
        <f t="shared" ca="1" si="1305"/>
        <v>2010.7713241667618</v>
      </c>
    </row>
    <row r="33334" spans="3:3">
      <c r="C33334" s="13">
        <f t="shared" ca="1" si="1305"/>
        <v>1990.8467660635765</v>
      </c>
    </row>
    <row r="33335" spans="3:3">
      <c r="C33335" s="13">
        <f t="shared" ca="1" si="1305"/>
        <v>2011.8588042557074</v>
      </c>
    </row>
    <row r="33336" spans="3:3">
      <c r="C33336" s="13">
        <f t="shared" ca="1" si="1305"/>
        <v>2003.1500804982786</v>
      </c>
    </row>
    <row r="33337" spans="3:3">
      <c r="C33337" s="13">
        <f t="shared" ca="1" si="1305"/>
        <v>2006.0386016899949</v>
      </c>
    </row>
    <row r="33338" spans="3:3">
      <c r="C33338" s="13">
        <f t="shared" ca="1" si="1305"/>
        <v>1996.212068245155</v>
      </c>
    </row>
    <row r="33339" spans="3:3">
      <c r="C33339" s="13">
        <f t="shared" ca="1" si="1305"/>
        <v>1993.7704598204571</v>
      </c>
    </row>
    <row r="33340" spans="3:3">
      <c r="C33340" s="13">
        <f t="shared" ca="1" si="1305"/>
        <v>1999.2895490546359</v>
      </c>
    </row>
    <row r="33341" spans="3:3">
      <c r="C33341" s="13">
        <f t="shared" ca="1" si="1305"/>
        <v>1991.2066497859298</v>
      </c>
    </row>
    <row r="33342" spans="3:3">
      <c r="C33342" s="13">
        <f t="shared" ca="1" si="1305"/>
        <v>2004.8800047325433</v>
      </c>
    </row>
    <row r="33343" spans="3:3">
      <c r="C33343" s="13">
        <f t="shared" ca="1" si="1305"/>
        <v>2010.0610829838461</v>
      </c>
    </row>
    <row r="33344" spans="3:3">
      <c r="C33344" s="13">
        <f t="shared" ca="1" si="1305"/>
        <v>1998.0968957145831</v>
      </c>
    </row>
    <row r="33345" spans="3:3">
      <c r="C33345" s="13">
        <f t="shared" ca="1" si="1305"/>
        <v>2000.7969455998204</v>
      </c>
    </row>
    <row r="33346" spans="3:3">
      <c r="C33346" s="13">
        <f t="shared" ca="1" si="1305"/>
        <v>2007.4014502574848</v>
      </c>
    </row>
    <row r="33347" spans="3:3">
      <c r="C33347" s="13">
        <f t="shared" ca="1" si="1305"/>
        <v>2008.0749678917514</v>
      </c>
    </row>
    <row r="33348" spans="3:3">
      <c r="C33348" s="13">
        <f t="shared" ca="1" si="1305"/>
        <v>1986.4177905052063</v>
      </c>
    </row>
    <row r="33349" spans="3:3">
      <c r="C33349" s="13">
        <f t="shared" ca="1" si="1305"/>
        <v>2004.5901870449918</v>
      </c>
    </row>
    <row r="33350" spans="3:3">
      <c r="C33350" s="13">
        <f t="shared" ca="1" si="1305"/>
        <v>1992.8323126155099</v>
      </c>
    </row>
    <row r="33351" spans="3:3">
      <c r="C33351" s="13">
        <f t="shared" ca="1" si="1305"/>
        <v>2019.1807753356177</v>
      </c>
    </row>
    <row r="33352" spans="3:3">
      <c r="C33352" s="13">
        <f t="shared" ca="1" si="1305"/>
        <v>2000.5289122976485</v>
      </c>
    </row>
    <row r="33353" spans="3:3">
      <c r="C33353" s="13">
        <f t="shared" ca="1" si="1305"/>
        <v>1996.1316096859412</v>
      </c>
    </row>
    <row r="33354" spans="3:3">
      <c r="C33354" s="13">
        <f t="shared" ca="1" si="1305"/>
        <v>2002.1059263425511</v>
      </c>
    </row>
    <row r="33355" spans="3:3">
      <c r="C33355" s="13">
        <f t="shared" ca="1" si="1305"/>
        <v>1979.0684677112461</v>
      </c>
    </row>
    <row r="33356" spans="3:3">
      <c r="C33356" s="13">
        <f t="shared" ca="1" si="1305"/>
        <v>2005.666812225254</v>
      </c>
    </row>
    <row r="33357" spans="3:3">
      <c r="C33357" s="13">
        <f t="shared" ca="1" si="1305"/>
        <v>1996.5429394158118</v>
      </c>
    </row>
    <row r="33358" spans="3:3">
      <c r="C33358" s="13">
        <f t="shared" ca="1" si="1305"/>
        <v>1986.6382727206189</v>
      </c>
    </row>
    <row r="33359" spans="3:3">
      <c r="C33359" s="13">
        <f t="shared" ca="1" si="1305"/>
        <v>1985.8207879471915</v>
      </c>
    </row>
    <row r="33360" spans="3:3">
      <c r="C33360" s="13">
        <f t="shared" ca="1" si="1305"/>
        <v>1995.7494911501171</v>
      </c>
    </row>
    <row r="33361" spans="3:3">
      <c r="C33361" s="13">
        <f t="shared" ca="1" si="1305"/>
        <v>2000.5002818168216</v>
      </c>
    </row>
    <row r="33362" spans="3:3">
      <c r="C33362" s="13">
        <f t="shared" ca="1" si="1305"/>
        <v>1994.3542352022243</v>
      </c>
    </row>
    <row r="33363" spans="3:3">
      <c r="C33363" s="13">
        <f t="shared" ca="1" si="1305"/>
        <v>2003.8697488157561</v>
      </c>
    </row>
    <row r="33364" spans="3:3">
      <c r="C33364" s="13">
        <f t="shared" ca="1" si="1305"/>
        <v>2011.8266411865618</v>
      </c>
    </row>
    <row r="33365" spans="3:3">
      <c r="C33365" s="13">
        <f t="shared" ca="1" si="1305"/>
        <v>1996.7436507197842</v>
      </c>
    </row>
    <row r="33366" spans="3:3">
      <c r="C33366" s="13">
        <f t="shared" ca="1" si="1305"/>
        <v>1988.8471706626574</v>
      </c>
    </row>
    <row r="33367" spans="3:3">
      <c r="C33367" s="13">
        <f t="shared" ca="1" si="1305"/>
        <v>2020.4488067330869</v>
      </c>
    </row>
    <row r="33368" spans="3:3">
      <c r="C33368" s="13">
        <f t="shared" ref="C33368:C33431" ca="1" si="1306">NORMINV(RAND(),$D$3,$G$3)</f>
        <v>1991.1339372260265</v>
      </c>
    </row>
    <row r="33369" spans="3:3">
      <c r="C33369" s="13">
        <f t="shared" ca="1" si="1306"/>
        <v>2005.847276308544</v>
      </c>
    </row>
    <row r="33370" spans="3:3">
      <c r="C33370" s="13">
        <f t="shared" ca="1" si="1306"/>
        <v>1991.0190525684588</v>
      </c>
    </row>
    <row r="33371" spans="3:3">
      <c r="C33371" s="13">
        <f t="shared" ca="1" si="1306"/>
        <v>1984.5518644277934</v>
      </c>
    </row>
    <row r="33372" spans="3:3">
      <c r="C33372" s="13">
        <f t="shared" ca="1" si="1306"/>
        <v>2000.2458110388923</v>
      </c>
    </row>
    <row r="33373" spans="3:3">
      <c r="C33373" s="13">
        <f t="shared" ca="1" si="1306"/>
        <v>2003.9130519788785</v>
      </c>
    </row>
    <row r="33374" spans="3:3">
      <c r="C33374" s="13">
        <f t="shared" ca="1" si="1306"/>
        <v>2005.8187083994708</v>
      </c>
    </row>
    <row r="33375" spans="3:3">
      <c r="C33375" s="13">
        <f t="shared" ca="1" si="1306"/>
        <v>1991.3485003666226</v>
      </c>
    </row>
    <row r="33376" spans="3:3">
      <c r="C33376" s="13">
        <f t="shared" ca="1" si="1306"/>
        <v>1998.5204816760104</v>
      </c>
    </row>
    <row r="33377" spans="3:3">
      <c r="C33377" s="13">
        <f t="shared" ca="1" si="1306"/>
        <v>2000.1290346661135</v>
      </c>
    </row>
    <row r="33378" spans="3:3">
      <c r="C33378" s="13">
        <f t="shared" ca="1" si="1306"/>
        <v>2004.4364131998657</v>
      </c>
    </row>
    <row r="33379" spans="3:3">
      <c r="C33379" s="13">
        <f t="shared" ca="1" si="1306"/>
        <v>1984.5531211429852</v>
      </c>
    </row>
    <row r="33380" spans="3:3">
      <c r="C33380" s="13">
        <f t="shared" ca="1" si="1306"/>
        <v>1999.492598380569</v>
      </c>
    </row>
    <row r="33381" spans="3:3">
      <c r="C33381" s="13">
        <f t="shared" ca="1" si="1306"/>
        <v>1988.8110666982216</v>
      </c>
    </row>
    <row r="33382" spans="3:3">
      <c r="C33382" s="13">
        <f t="shared" ca="1" si="1306"/>
        <v>2004.8800873339894</v>
      </c>
    </row>
    <row r="33383" spans="3:3">
      <c r="C33383" s="13">
        <f t="shared" ca="1" si="1306"/>
        <v>2015.9904690463718</v>
      </c>
    </row>
    <row r="33384" spans="3:3">
      <c r="C33384" s="13">
        <f t="shared" ca="1" si="1306"/>
        <v>1993.0220598508483</v>
      </c>
    </row>
    <row r="33385" spans="3:3">
      <c r="C33385" s="13">
        <f t="shared" ca="1" si="1306"/>
        <v>1992.9468621156689</v>
      </c>
    </row>
    <row r="33386" spans="3:3">
      <c r="C33386" s="13">
        <f t="shared" ca="1" si="1306"/>
        <v>2008.2061794693243</v>
      </c>
    </row>
    <row r="33387" spans="3:3">
      <c r="C33387" s="13">
        <f t="shared" ca="1" si="1306"/>
        <v>1987.1858686947262</v>
      </c>
    </row>
    <row r="33388" spans="3:3">
      <c r="C33388" s="13">
        <f t="shared" ca="1" si="1306"/>
        <v>2003.5554313872394</v>
      </c>
    </row>
    <row r="33389" spans="3:3">
      <c r="C33389" s="13">
        <f t="shared" ca="1" si="1306"/>
        <v>1981.9659943426693</v>
      </c>
    </row>
    <row r="33390" spans="3:3">
      <c r="C33390" s="13">
        <f t="shared" ca="1" si="1306"/>
        <v>2001.4229208194279</v>
      </c>
    </row>
    <row r="33391" spans="3:3">
      <c r="C33391" s="13">
        <f t="shared" ca="1" si="1306"/>
        <v>2004.4322678524904</v>
      </c>
    </row>
    <row r="33392" spans="3:3">
      <c r="C33392" s="13">
        <f t="shared" ca="1" si="1306"/>
        <v>1992.4895990988518</v>
      </c>
    </row>
    <row r="33393" spans="3:3">
      <c r="C33393" s="13">
        <f t="shared" ca="1" si="1306"/>
        <v>2004.6417691121935</v>
      </c>
    </row>
    <row r="33394" spans="3:3">
      <c r="C33394" s="13">
        <f t="shared" ca="1" si="1306"/>
        <v>2010.8776224576222</v>
      </c>
    </row>
    <row r="33395" spans="3:3">
      <c r="C33395" s="13">
        <f t="shared" ca="1" si="1306"/>
        <v>2004.089268188399</v>
      </c>
    </row>
    <row r="33396" spans="3:3">
      <c r="C33396" s="13">
        <f t="shared" ca="1" si="1306"/>
        <v>2007.7572139729657</v>
      </c>
    </row>
    <row r="33397" spans="3:3">
      <c r="C33397" s="13">
        <f t="shared" ca="1" si="1306"/>
        <v>2005.3424276968476</v>
      </c>
    </row>
    <row r="33398" spans="3:3">
      <c r="C33398" s="13">
        <f t="shared" ca="1" si="1306"/>
        <v>1987.7819229609861</v>
      </c>
    </row>
    <row r="33399" spans="3:3">
      <c r="C33399" s="13">
        <f t="shared" ca="1" si="1306"/>
        <v>2007.9973771231325</v>
      </c>
    </row>
    <row r="33400" spans="3:3">
      <c r="C33400" s="13">
        <f t="shared" ca="1" si="1306"/>
        <v>2000.1013222683175</v>
      </c>
    </row>
    <row r="33401" spans="3:3">
      <c r="C33401" s="13">
        <f t="shared" ca="1" si="1306"/>
        <v>1983.1820432426482</v>
      </c>
    </row>
    <row r="33402" spans="3:3">
      <c r="C33402" s="13">
        <f t="shared" ca="1" si="1306"/>
        <v>2010.0444977877432</v>
      </c>
    </row>
    <row r="33403" spans="3:3">
      <c r="C33403" s="13">
        <f t="shared" ca="1" si="1306"/>
        <v>2001.1827151944524</v>
      </c>
    </row>
    <row r="33404" spans="3:3">
      <c r="C33404" s="13">
        <f t="shared" ca="1" si="1306"/>
        <v>1998.3481192676988</v>
      </c>
    </row>
    <row r="33405" spans="3:3">
      <c r="C33405" s="13">
        <f t="shared" ca="1" si="1306"/>
        <v>1988.4067833137324</v>
      </c>
    </row>
    <row r="33406" spans="3:3">
      <c r="C33406" s="13">
        <f t="shared" ca="1" si="1306"/>
        <v>2016.4684984797643</v>
      </c>
    </row>
    <row r="33407" spans="3:3">
      <c r="C33407" s="13">
        <f t="shared" ca="1" si="1306"/>
        <v>2001.4815698187681</v>
      </c>
    </row>
    <row r="33408" spans="3:3">
      <c r="C33408" s="13">
        <f t="shared" ca="1" si="1306"/>
        <v>2004.0833638195377</v>
      </c>
    </row>
    <row r="33409" spans="3:3">
      <c r="C33409" s="13">
        <f t="shared" ca="1" si="1306"/>
        <v>2015.5947499507013</v>
      </c>
    </row>
    <row r="33410" spans="3:3">
      <c r="C33410" s="13">
        <f t="shared" ca="1" si="1306"/>
        <v>2002.3067728772626</v>
      </c>
    </row>
    <row r="33411" spans="3:3">
      <c r="C33411" s="13">
        <f t="shared" ca="1" si="1306"/>
        <v>2000.9451526822656</v>
      </c>
    </row>
    <row r="33412" spans="3:3">
      <c r="C33412" s="13">
        <f t="shared" ca="1" si="1306"/>
        <v>2009.0613625048604</v>
      </c>
    </row>
    <row r="33413" spans="3:3">
      <c r="C33413" s="13">
        <f t="shared" ca="1" si="1306"/>
        <v>2015.0836615191099</v>
      </c>
    </row>
    <row r="33414" spans="3:3">
      <c r="C33414" s="13">
        <f t="shared" ca="1" si="1306"/>
        <v>1993.8086068726748</v>
      </c>
    </row>
    <row r="33415" spans="3:3">
      <c r="C33415" s="13">
        <f t="shared" ca="1" si="1306"/>
        <v>1981.1748096547117</v>
      </c>
    </row>
    <row r="33416" spans="3:3">
      <c r="C33416" s="13">
        <f t="shared" ca="1" si="1306"/>
        <v>2006.0309317593237</v>
      </c>
    </row>
    <row r="33417" spans="3:3">
      <c r="C33417" s="13">
        <f t="shared" ca="1" si="1306"/>
        <v>1992.2962138627788</v>
      </c>
    </row>
    <row r="33418" spans="3:3">
      <c r="C33418" s="13">
        <f t="shared" ca="1" si="1306"/>
        <v>1991.9306705533486</v>
      </c>
    </row>
    <row r="33419" spans="3:3">
      <c r="C33419" s="13">
        <f t="shared" ca="1" si="1306"/>
        <v>2001.4155775858865</v>
      </c>
    </row>
    <row r="33420" spans="3:3">
      <c r="C33420" s="13">
        <f t="shared" ca="1" si="1306"/>
        <v>2018.09087106166</v>
      </c>
    </row>
    <row r="33421" spans="3:3">
      <c r="C33421" s="13">
        <f t="shared" ca="1" si="1306"/>
        <v>2003.3369124112794</v>
      </c>
    </row>
    <row r="33422" spans="3:3">
      <c r="C33422" s="13">
        <f t="shared" ca="1" si="1306"/>
        <v>2017.1609946862873</v>
      </c>
    </row>
    <row r="33423" spans="3:3">
      <c r="C33423" s="13">
        <f t="shared" ca="1" si="1306"/>
        <v>2010.3710510230981</v>
      </c>
    </row>
    <row r="33424" spans="3:3">
      <c r="C33424" s="13">
        <f t="shared" ca="1" si="1306"/>
        <v>2019.5182715171309</v>
      </c>
    </row>
    <row r="33425" spans="3:3">
      <c r="C33425" s="13">
        <f t="shared" ca="1" si="1306"/>
        <v>2008.7422201132827</v>
      </c>
    </row>
    <row r="33426" spans="3:3">
      <c r="C33426" s="13">
        <f t="shared" ca="1" si="1306"/>
        <v>2000.2481815604292</v>
      </c>
    </row>
    <row r="33427" spans="3:3">
      <c r="C33427" s="13">
        <f t="shared" ca="1" si="1306"/>
        <v>1989.7001843622927</v>
      </c>
    </row>
    <row r="33428" spans="3:3">
      <c r="C33428" s="13">
        <f t="shared" ca="1" si="1306"/>
        <v>1998.2644596243094</v>
      </c>
    </row>
    <row r="33429" spans="3:3">
      <c r="C33429" s="13">
        <f t="shared" ca="1" si="1306"/>
        <v>1990.4064728675196</v>
      </c>
    </row>
    <row r="33430" spans="3:3">
      <c r="C33430" s="13">
        <f t="shared" ca="1" si="1306"/>
        <v>2017.286541902776</v>
      </c>
    </row>
    <row r="33431" spans="3:3">
      <c r="C33431" s="13">
        <f t="shared" ca="1" si="1306"/>
        <v>1987.3225401729376</v>
      </c>
    </row>
    <row r="33432" spans="3:3">
      <c r="C33432" s="13">
        <f t="shared" ref="C33432:C33495" ca="1" si="1307">NORMINV(RAND(),$D$3,$G$3)</f>
        <v>1975.8987897657937</v>
      </c>
    </row>
    <row r="33433" spans="3:3">
      <c r="C33433" s="13">
        <f t="shared" ca="1" si="1307"/>
        <v>2007.6979339029292</v>
      </c>
    </row>
    <row r="33434" spans="3:3">
      <c r="C33434" s="13">
        <f t="shared" ca="1" si="1307"/>
        <v>1983.2990045867621</v>
      </c>
    </row>
    <row r="33435" spans="3:3">
      <c r="C33435" s="13">
        <f t="shared" ca="1" si="1307"/>
        <v>2005.2180196996871</v>
      </c>
    </row>
    <row r="33436" spans="3:3">
      <c r="C33436" s="13">
        <f t="shared" ca="1" si="1307"/>
        <v>1996.1309889858082</v>
      </c>
    </row>
    <row r="33437" spans="3:3">
      <c r="C33437" s="13">
        <f t="shared" ca="1" si="1307"/>
        <v>1995.6068775474862</v>
      </c>
    </row>
    <row r="33438" spans="3:3">
      <c r="C33438" s="13">
        <f t="shared" ca="1" si="1307"/>
        <v>2002.3135992350553</v>
      </c>
    </row>
    <row r="33439" spans="3:3">
      <c r="C33439" s="13">
        <f t="shared" ca="1" si="1307"/>
        <v>1989.6775149918003</v>
      </c>
    </row>
    <row r="33440" spans="3:3">
      <c r="C33440" s="13">
        <f t="shared" ca="1" si="1307"/>
        <v>2000.519588950737</v>
      </c>
    </row>
    <row r="33441" spans="3:3">
      <c r="C33441" s="13">
        <f t="shared" ca="1" si="1307"/>
        <v>1992.2461569696557</v>
      </c>
    </row>
    <row r="33442" spans="3:3">
      <c r="C33442" s="13">
        <f t="shared" ca="1" si="1307"/>
        <v>1995.4163095674717</v>
      </c>
    </row>
    <row r="33443" spans="3:3">
      <c r="C33443" s="13">
        <f t="shared" ca="1" si="1307"/>
        <v>1983.6030502223821</v>
      </c>
    </row>
    <row r="33444" spans="3:3">
      <c r="C33444" s="13">
        <f t="shared" ca="1" si="1307"/>
        <v>2004.8518730359865</v>
      </c>
    </row>
    <row r="33445" spans="3:3">
      <c r="C33445" s="13">
        <f t="shared" ca="1" si="1307"/>
        <v>1984.4061125018409</v>
      </c>
    </row>
    <row r="33446" spans="3:3">
      <c r="C33446" s="13">
        <f t="shared" ca="1" si="1307"/>
        <v>1988.8396201980204</v>
      </c>
    </row>
    <row r="33447" spans="3:3">
      <c r="C33447" s="13">
        <f t="shared" ca="1" si="1307"/>
        <v>2000.3970428673551</v>
      </c>
    </row>
    <row r="33448" spans="3:3">
      <c r="C33448" s="13">
        <f t="shared" ca="1" si="1307"/>
        <v>2012.3732887940423</v>
      </c>
    </row>
    <row r="33449" spans="3:3">
      <c r="C33449" s="13">
        <f t="shared" ca="1" si="1307"/>
        <v>1996.4844969939966</v>
      </c>
    </row>
    <row r="33450" spans="3:3">
      <c r="C33450" s="13">
        <f t="shared" ca="1" si="1307"/>
        <v>1996.0190972982391</v>
      </c>
    </row>
    <row r="33451" spans="3:3">
      <c r="C33451" s="13">
        <f t="shared" ca="1" si="1307"/>
        <v>2004.4514316793473</v>
      </c>
    </row>
    <row r="33452" spans="3:3">
      <c r="C33452" s="13">
        <f t="shared" ca="1" si="1307"/>
        <v>1979.2941985589341</v>
      </c>
    </row>
    <row r="33453" spans="3:3">
      <c r="C33453" s="13">
        <f t="shared" ca="1" si="1307"/>
        <v>1990.5299674070861</v>
      </c>
    </row>
    <row r="33454" spans="3:3">
      <c r="C33454" s="13">
        <f t="shared" ca="1" si="1307"/>
        <v>2022.2746587557581</v>
      </c>
    </row>
    <row r="33455" spans="3:3">
      <c r="C33455" s="13">
        <f t="shared" ca="1" si="1307"/>
        <v>2005.3397366732304</v>
      </c>
    </row>
    <row r="33456" spans="3:3">
      <c r="C33456" s="13">
        <f t="shared" ca="1" si="1307"/>
        <v>1998.956735736441</v>
      </c>
    </row>
    <row r="33457" spans="3:3">
      <c r="C33457" s="13">
        <f t="shared" ca="1" si="1307"/>
        <v>2001.1523679842931</v>
      </c>
    </row>
    <row r="33458" spans="3:3">
      <c r="C33458" s="13">
        <f t="shared" ca="1" si="1307"/>
        <v>1989.275749905227</v>
      </c>
    </row>
    <row r="33459" spans="3:3">
      <c r="C33459" s="13">
        <f t="shared" ca="1" si="1307"/>
        <v>1999.0880825028332</v>
      </c>
    </row>
    <row r="33460" spans="3:3">
      <c r="C33460" s="13">
        <f t="shared" ca="1" si="1307"/>
        <v>1968.3299398462086</v>
      </c>
    </row>
    <row r="33461" spans="3:3">
      <c r="C33461" s="13">
        <f t="shared" ca="1" si="1307"/>
        <v>1997.3071908536922</v>
      </c>
    </row>
    <row r="33462" spans="3:3">
      <c r="C33462" s="13">
        <f t="shared" ca="1" si="1307"/>
        <v>2003.7291379267979</v>
      </c>
    </row>
    <row r="33463" spans="3:3">
      <c r="C33463" s="13">
        <f t="shared" ca="1" si="1307"/>
        <v>2007.7205649484927</v>
      </c>
    </row>
    <row r="33464" spans="3:3">
      <c r="C33464" s="13">
        <f t="shared" ca="1" si="1307"/>
        <v>2008.7096657128398</v>
      </c>
    </row>
    <row r="33465" spans="3:3">
      <c r="C33465" s="13">
        <f t="shared" ca="1" si="1307"/>
        <v>1996.9126326612336</v>
      </c>
    </row>
    <row r="33466" spans="3:3">
      <c r="C33466" s="13">
        <f t="shared" ca="1" si="1307"/>
        <v>2013.0840843527294</v>
      </c>
    </row>
    <row r="33467" spans="3:3">
      <c r="C33467" s="13">
        <f t="shared" ca="1" si="1307"/>
        <v>1996.1176804175427</v>
      </c>
    </row>
    <row r="33468" spans="3:3">
      <c r="C33468" s="13">
        <f t="shared" ca="1" si="1307"/>
        <v>2017.5861974467325</v>
      </c>
    </row>
    <row r="33469" spans="3:3">
      <c r="C33469" s="13">
        <f t="shared" ca="1" si="1307"/>
        <v>2007.4507273624604</v>
      </c>
    </row>
    <row r="33470" spans="3:3">
      <c r="C33470" s="13">
        <f t="shared" ca="1" si="1307"/>
        <v>2003.5711565938639</v>
      </c>
    </row>
    <row r="33471" spans="3:3">
      <c r="C33471" s="13">
        <f t="shared" ca="1" si="1307"/>
        <v>1999.769853086739</v>
      </c>
    </row>
    <row r="33472" spans="3:3">
      <c r="C33472" s="13">
        <f t="shared" ca="1" si="1307"/>
        <v>1986.8012823683525</v>
      </c>
    </row>
    <row r="33473" spans="3:3">
      <c r="C33473" s="13">
        <f t="shared" ca="1" si="1307"/>
        <v>1994.3710433931919</v>
      </c>
    </row>
    <row r="33474" spans="3:3">
      <c r="C33474" s="13">
        <f t="shared" ca="1" si="1307"/>
        <v>1997.2295459632562</v>
      </c>
    </row>
    <row r="33475" spans="3:3">
      <c r="C33475" s="13">
        <f t="shared" ca="1" si="1307"/>
        <v>1988.9504450387274</v>
      </c>
    </row>
    <row r="33476" spans="3:3">
      <c r="C33476" s="13">
        <f t="shared" ca="1" si="1307"/>
        <v>2017.2390320671798</v>
      </c>
    </row>
    <row r="33477" spans="3:3">
      <c r="C33477" s="13">
        <f t="shared" ca="1" si="1307"/>
        <v>1999.7564451718072</v>
      </c>
    </row>
    <row r="33478" spans="3:3">
      <c r="C33478" s="13">
        <f t="shared" ca="1" si="1307"/>
        <v>1982.4018038713577</v>
      </c>
    </row>
    <row r="33479" spans="3:3">
      <c r="C33479" s="13">
        <f t="shared" ca="1" si="1307"/>
        <v>2004.6249899185982</v>
      </c>
    </row>
    <row r="33480" spans="3:3">
      <c r="C33480" s="13">
        <f t="shared" ca="1" si="1307"/>
        <v>1999.8747430957978</v>
      </c>
    </row>
    <row r="33481" spans="3:3">
      <c r="C33481" s="13">
        <f t="shared" ca="1" si="1307"/>
        <v>2002.1950006267241</v>
      </c>
    </row>
    <row r="33482" spans="3:3">
      <c r="C33482" s="13">
        <f t="shared" ca="1" si="1307"/>
        <v>2008.928605785296</v>
      </c>
    </row>
    <row r="33483" spans="3:3">
      <c r="C33483" s="13">
        <f t="shared" ca="1" si="1307"/>
        <v>1996.7263531261528</v>
      </c>
    </row>
    <row r="33484" spans="3:3">
      <c r="C33484" s="13">
        <f t="shared" ca="1" si="1307"/>
        <v>1996.1596856090757</v>
      </c>
    </row>
    <row r="33485" spans="3:3">
      <c r="C33485" s="13">
        <f t="shared" ca="1" si="1307"/>
        <v>2011.7058456567725</v>
      </c>
    </row>
    <row r="33486" spans="3:3">
      <c r="C33486" s="13">
        <f t="shared" ca="1" si="1307"/>
        <v>2002.0095138294168</v>
      </c>
    </row>
    <row r="33487" spans="3:3">
      <c r="C33487" s="13">
        <f t="shared" ca="1" si="1307"/>
        <v>1986.0625761704493</v>
      </c>
    </row>
    <row r="33488" spans="3:3">
      <c r="C33488" s="13">
        <f t="shared" ca="1" si="1307"/>
        <v>2001.1093306142673</v>
      </c>
    </row>
    <row r="33489" spans="3:3">
      <c r="C33489" s="13">
        <f t="shared" ca="1" si="1307"/>
        <v>1994.0409563340199</v>
      </c>
    </row>
    <row r="33490" spans="3:3">
      <c r="C33490" s="13">
        <f t="shared" ca="1" si="1307"/>
        <v>2003.5638234447824</v>
      </c>
    </row>
    <row r="33491" spans="3:3">
      <c r="C33491" s="13">
        <f t="shared" ca="1" si="1307"/>
        <v>2003.423593760778</v>
      </c>
    </row>
    <row r="33492" spans="3:3">
      <c r="C33492" s="13">
        <f t="shared" ca="1" si="1307"/>
        <v>2008.9279155975289</v>
      </c>
    </row>
    <row r="33493" spans="3:3">
      <c r="C33493" s="13">
        <f t="shared" ca="1" si="1307"/>
        <v>2015.8848456360508</v>
      </c>
    </row>
    <row r="33494" spans="3:3">
      <c r="C33494" s="13">
        <f t="shared" ca="1" si="1307"/>
        <v>1986.1103542891956</v>
      </c>
    </row>
    <row r="33495" spans="3:3">
      <c r="C33495" s="13">
        <f t="shared" ca="1" si="1307"/>
        <v>1983.1221083589098</v>
      </c>
    </row>
    <row r="33496" spans="3:3">
      <c r="C33496" s="13">
        <f t="shared" ref="C33496:C33559" ca="1" si="1308">NORMINV(RAND(),$D$3,$G$3)</f>
        <v>1989.2705411909139</v>
      </c>
    </row>
    <row r="33497" spans="3:3">
      <c r="C33497" s="13">
        <f t="shared" ca="1" si="1308"/>
        <v>2007.81234009122</v>
      </c>
    </row>
    <row r="33498" spans="3:3">
      <c r="C33498" s="13">
        <f t="shared" ca="1" si="1308"/>
        <v>1989.444176365165</v>
      </c>
    </row>
    <row r="33499" spans="3:3">
      <c r="C33499" s="13">
        <f t="shared" ca="1" si="1308"/>
        <v>2015.6343342330661</v>
      </c>
    </row>
    <row r="33500" spans="3:3">
      <c r="C33500" s="13">
        <f t="shared" ca="1" si="1308"/>
        <v>1998.0903946554129</v>
      </c>
    </row>
    <row r="33501" spans="3:3">
      <c r="C33501" s="13">
        <f t="shared" ca="1" si="1308"/>
        <v>1993.8790087031637</v>
      </c>
    </row>
    <row r="33502" spans="3:3">
      <c r="C33502" s="13">
        <f t="shared" ca="1" si="1308"/>
        <v>2014.450681929862</v>
      </c>
    </row>
    <row r="33503" spans="3:3">
      <c r="C33503" s="13">
        <f t="shared" ca="1" si="1308"/>
        <v>1998.1973794952494</v>
      </c>
    </row>
    <row r="33504" spans="3:3">
      <c r="C33504" s="13">
        <f t="shared" ca="1" si="1308"/>
        <v>2000.5408012226876</v>
      </c>
    </row>
    <row r="33505" spans="3:3">
      <c r="C33505" s="13">
        <f t="shared" ca="1" si="1308"/>
        <v>1986.4472329587481</v>
      </c>
    </row>
    <row r="33506" spans="3:3">
      <c r="C33506" s="13">
        <f t="shared" ca="1" si="1308"/>
        <v>2001.0303972335553</v>
      </c>
    </row>
    <row r="33507" spans="3:3">
      <c r="C33507" s="13">
        <f t="shared" ca="1" si="1308"/>
        <v>2009.7136992171086</v>
      </c>
    </row>
    <row r="33508" spans="3:3">
      <c r="C33508" s="13">
        <f t="shared" ca="1" si="1308"/>
        <v>1990.433946984972</v>
      </c>
    </row>
    <row r="33509" spans="3:3">
      <c r="C33509" s="13">
        <f t="shared" ca="1" si="1308"/>
        <v>2006.7394675563392</v>
      </c>
    </row>
    <row r="33510" spans="3:3">
      <c r="C33510" s="13">
        <f t="shared" ca="1" si="1308"/>
        <v>2005.4518410347061</v>
      </c>
    </row>
    <row r="33511" spans="3:3">
      <c r="C33511" s="13">
        <f t="shared" ca="1" si="1308"/>
        <v>1997.9997625436108</v>
      </c>
    </row>
    <row r="33512" spans="3:3">
      <c r="C33512" s="13">
        <f t="shared" ca="1" si="1308"/>
        <v>1984.8382680785417</v>
      </c>
    </row>
    <row r="33513" spans="3:3">
      <c r="C33513" s="13">
        <f t="shared" ca="1" si="1308"/>
        <v>2006.6216613790573</v>
      </c>
    </row>
    <row r="33514" spans="3:3">
      <c r="C33514" s="13">
        <f t="shared" ca="1" si="1308"/>
        <v>2004.2595721221921</v>
      </c>
    </row>
    <row r="33515" spans="3:3">
      <c r="C33515" s="13">
        <f t="shared" ca="1" si="1308"/>
        <v>1997.5783920679814</v>
      </c>
    </row>
    <row r="33516" spans="3:3">
      <c r="C33516" s="13">
        <f t="shared" ca="1" si="1308"/>
        <v>1987.65082490245</v>
      </c>
    </row>
    <row r="33517" spans="3:3">
      <c r="C33517" s="13">
        <f t="shared" ca="1" si="1308"/>
        <v>1990.5868045631964</v>
      </c>
    </row>
    <row r="33518" spans="3:3">
      <c r="C33518" s="13">
        <f t="shared" ca="1" si="1308"/>
        <v>1994.0965766440202</v>
      </c>
    </row>
    <row r="33519" spans="3:3">
      <c r="C33519" s="13">
        <f t="shared" ca="1" si="1308"/>
        <v>2011.4113742265286</v>
      </c>
    </row>
    <row r="33520" spans="3:3">
      <c r="C33520" s="13">
        <f t="shared" ca="1" si="1308"/>
        <v>2008.2884861986311</v>
      </c>
    </row>
    <row r="33521" spans="3:3">
      <c r="C33521" s="13">
        <f t="shared" ca="1" si="1308"/>
        <v>2004.7249525328571</v>
      </c>
    </row>
    <row r="33522" spans="3:3">
      <c r="C33522" s="13">
        <f t="shared" ca="1" si="1308"/>
        <v>1989.8105382859464</v>
      </c>
    </row>
    <row r="33523" spans="3:3">
      <c r="C33523" s="13">
        <f t="shared" ca="1" si="1308"/>
        <v>1995.0821937197024</v>
      </c>
    </row>
    <row r="33524" spans="3:3">
      <c r="C33524" s="13">
        <f t="shared" ca="1" si="1308"/>
        <v>2001.6585123808434</v>
      </c>
    </row>
    <row r="33525" spans="3:3">
      <c r="C33525" s="13">
        <f t="shared" ca="1" si="1308"/>
        <v>1993.5968529348679</v>
      </c>
    </row>
    <row r="33526" spans="3:3">
      <c r="C33526" s="13">
        <f t="shared" ca="1" si="1308"/>
        <v>2001.8649156739839</v>
      </c>
    </row>
    <row r="33527" spans="3:3">
      <c r="C33527" s="13">
        <f t="shared" ca="1" si="1308"/>
        <v>2006.8339386311045</v>
      </c>
    </row>
    <row r="33528" spans="3:3">
      <c r="C33528" s="13">
        <f t="shared" ca="1" si="1308"/>
        <v>2003.5212737724667</v>
      </c>
    </row>
    <row r="33529" spans="3:3">
      <c r="C33529" s="13">
        <f t="shared" ca="1" si="1308"/>
        <v>1998.6007666207499</v>
      </c>
    </row>
    <row r="33530" spans="3:3">
      <c r="C33530" s="13">
        <f t="shared" ca="1" si="1308"/>
        <v>2005.8369350158118</v>
      </c>
    </row>
    <row r="33531" spans="3:3">
      <c r="C33531" s="13">
        <f t="shared" ca="1" si="1308"/>
        <v>2001.0042150179934</v>
      </c>
    </row>
    <row r="33532" spans="3:3">
      <c r="C33532" s="13">
        <f t="shared" ca="1" si="1308"/>
        <v>1999.2497852931795</v>
      </c>
    </row>
    <row r="33533" spans="3:3">
      <c r="C33533" s="13">
        <f t="shared" ca="1" si="1308"/>
        <v>2000.5833021201331</v>
      </c>
    </row>
    <row r="33534" spans="3:3">
      <c r="C33534" s="13">
        <f t="shared" ca="1" si="1308"/>
        <v>1998.402800041928</v>
      </c>
    </row>
    <row r="33535" spans="3:3">
      <c r="C33535" s="13">
        <f t="shared" ca="1" si="1308"/>
        <v>1988.687721445059</v>
      </c>
    </row>
    <row r="33536" spans="3:3">
      <c r="C33536" s="13">
        <f t="shared" ca="1" si="1308"/>
        <v>2003.183114829131</v>
      </c>
    </row>
    <row r="33537" spans="3:3">
      <c r="C33537" s="13">
        <f t="shared" ca="1" si="1308"/>
        <v>1995.0072767661995</v>
      </c>
    </row>
    <row r="33538" spans="3:3">
      <c r="C33538" s="13">
        <f t="shared" ca="1" si="1308"/>
        <v>1995.8631321049909</v>
      </c>
    </row>
    <row r="33539" spans="3:3">
      <c r="C33539" s="13">
        <f t="shared" ca="1" si="1308"/>
        <v>2011.1337447683331</v>
      </c>
    </row>
    <row r="33540" spans="3:3">
      <c r="C33540" s="13">
        <f t="shared" ca="1" si="1308"/>
        <v>2006.709183590737</v>
      </c>
    </row>
    <row r="33541" spans="3:3">
      <c r="C33541" s="13">
        <f t="shared" ca="1" si="1308"/>
        <v>1999.3782099908196</v>
      </c>
    </row>
    <row r="33542" spans="3:3">
      <c r="C33542" s="13">
        <f t="shared" ca="1" si="1308"/>
        <v>1994.504185467239</v>
      </c>
    </row>
    <row r="33543" spans="3:3">
      <c r="C33543" s="13">
        <f t="shared" ca="1" si="1308"/>
        <v>2001.5053128818838</v>
      </c>
    </row>
    <row r="33544" spans="3:3">
      <c r="C33544" s="13">
        <f t="shared" ca="1" si="1308"/>
        <v>1994.548423301075</v>
      </c>
    </row>
    <row r="33545" spans="3:3">
      <c r="C33545" s="13">
        <f t="shared" ca="1" si="1308"/>
        <v>2007.2191188362374</v>
      </c>
    </row>
    <row r="33546" spans="3:3">
      <c r="C33546" s="13">
        <f t="shared" ca="1" si="1308"/>
        <v>2005.792197571634</v>
      </c>
    </row>
    <row r="33547" spans="3:3">
      <c r="C33547" s="13">
        <f t="shared" ca="1" si="1308"/>
        <v>1990.7004887293403</v>
      </c>
    </row>
    <row r="33548" spans="3:3">
      <c r="C33548" s="13">
        <f t="shared" ca="1" si="1308"/>
        <v>1976.6325776936158</v>
      </c>
    </row>
    <row r="33549" spans="3:3">
      <c r="C33549" s="13">
        <f t="shared" ca="1" si="1308"/>
        <v>1988.18475084647</v>
      </c>
    </row>
    <row r="33550" spans="3:3">
      <c r="C33550" s="13">
        <f t="shared" ca="1" si="1308"/>
        <v>1987.9279655589689</v>
      </c>
    </row>
    <row r="33551" spans="3:3">
      <c r="C33551" s="13">
        <f t="shared" ca="1" si="1308"/>
        <v>1997.2781017808948</v>
      </c>
    </row>
    <row r="33552" spans="3:3">
      <c r="C33552" s="13">
        <f t="shared" ca="1" si="1308"/>
        <v>2008.1266405648159</v>
      </c>
    </row>
    <row r="33553" spans="3:3">
      <c r="C33553" s="13">
        <f t="shared" ca="1" si="1308"/>
        <v>2019.6979907638297</v>
      </c>
    </row>
    <row r="33554" spans="3:3">
      <c r="C33554" s="13">
        <f t="shared" ca="1" si="1308"/>
        <v>1986.9929185445933</v>
      </c>
    </row>
    <row r="33555" spans="3:3">
      <c r="C33555" s="13">
        <f t="shared" ca="1" si="1308"/>
        <v>1990.893857816591</v>
      </c>
    </row>
    <row r="33556" spans="3:3">
      <c r="C33556" s="13">
        <f t="shared" ca="1" si="1308"/>
        <v>2015.0979836775889</v>
      </c>
    </row>
    <row r="33557" spans="3:3">
      <c r="C33557" s="13">
        <f t="shared" ca="1" si="1308"/>
        <v>2013.6169269129352</v>
      </c>
    </row>
    <row r="33558" spans="3:3">
      <c r="C33558" s="13">
        <f t="shared" ca="1" si="1308"/>
        <v>2008.2267118549335</v>
      </c>
    </row>
    <row r="33559" spans="3:3">
      <c r="C33559" s="13">
        <f t="shared" ca="1" si="1308"/>
        <v>2006.5919498431872</v>
      </c>
    </row>
    <row r="33560" spans="3:3">
      <c r="C33560" s="13">
        <f t="shared" ref="C33560:C33623" ca="1" si="1309">NORMINV(RAND(),$D$3,$G$3)</f>
        <v>2011.4573036245883</v>
      </c>
    </row>
    <row r="33561" spans="3:3">
      <c r="C33561" s="13">
        <f t="shared" ca="1" si="1309"/>
        <v>2001.9814500462628</v>
      </c>
    </row>
    <row r="33562" spans="3:3">
      <c r="C33562" s="13">
        <f t="shared" ca="1" si="1309"/>
        <v>2014.0677648659839</v>
      </c>
    </row>
    <row r="33563" spans="3:3">
      <c r="C33563" s="13">
        <f t="shared" ca="1" si="1309"/>
        <v>2003.5984161938118</v>
      </c>
    </row>
    <row r="33564" spans="3:3">
      <c r="C33564" s="13">
        <f t="shared" ca="1" si="1309"/>
        <v>2016.5212446056032</v>
      </c>
    </row>
    <row r="33565" spans="3:3">
      <c r="C33565" s="13">
        <f t="shared" ca="1" si="1309"/>
        <v>1992.1384835612805</v>
      </c>
    </row>
    <row r="33566" spans="3:3">
      <c r="C33566" s="13">
        <f t="shared" ca="1" si="1309"/>
        <v>2011.4230233445953</v>
      </c>
    </row>
    <row r="33567" spans="3:3">
      <c r="C33567" s="13">
        <f t="shared" ca="1" si="1309"/>
        <v>1988.7899474330534</v>
      </c>
    </row>
    <row r="33568" spans="3:3">
      <c r="C33568" s="13">
        <f t="shared" ca="1" si="1309"/>
        <v>2006.5788037420364</v>
      </c>
    </row>
    <row r="33569" spans="3:3">
      <c r="C33569" s="13">
        <f t="shared" ca="1" si="1309"/>
        <v>1983.7648164891734</v>
      </c>
    </row>
    <row r="33570" spans="3:3">
      <c r="C33570" s="13">
        <f t="shared" ca="1" si="1309"/>
        <v>2007.1377538895354</v>
      </c>
    </row>
    <row r="33571" spans="3:3">
      <c r="C33571" s="13">
        <f t="shared" ca="1" si="1309"/>
        <v>2000.987109872146</v>
      </c>
    </row>
    <row r="33572" spans="3:3">
      <c r="C33572" s="13">
        <f t="shared" ca="1" si="1309"/>
        <v>2008.1941885367896</v>
      </c>
    </row>
    <row r="33573" spans="3:3">
      <c r="C33573" s="13">
        <f t="shared" ca="1" si="1309"/>
        <v>1981.70675595749</v>
      </c>
    </row>
    <row r="33574" spans="3:3">
      <c r="C33574" s="13">
        <f t="shared" ca="1" si="1309"/>
        <v>1999.5582488561708</v>
      </c>
    </row>
    <row r="33575" spans="3:3">
      <c r="C33575" s="13">
        <f t="shared" ca="1" si="1309"/>
        <v>1996.4702130694002</v>
      </c>
    </row>
    <row r="33576" spans="3:3">
      <c r="C33576" s="13">
        <f t="shared" ca="1" si="1309"/>
        <v>1981.6088901491787</v>
      </c>
    </row>
    <row r="33577" spans="3:3">
      <c r="C33577" s="13">
        <f t="shared" ca="1" si="1309"/>
        <v>1990.5798404527015</v>
      </c>
    </row>
    <row r="33578" spans="3:3">
      <c r="C33578" s="13">
        <f t="shared" ca="1" si="1309"/>
        <v>1995.9248448011915</v>
      </c>
    </row>
    <row r="33579" spans="3:3">
      <c r="C33579" s="13">
        <f t="shared" ca="1" si="1309"/>
        <v>1980.3777050057818</v>
      </c>
    </row>
    <row r="33580" spans="3:3">
      <c r="C33580" s="13">
        <f t="shared" ca="1" si="1309"/>
        <v>2004.7962861388239</v>
      </c>
    </row>
    <row r="33581" spans="3:3">
      <c r="C33581" s="13">
        <f t="shared" ca="1" si="1309"/>
        <v>2006.8604990174088</v>
      </c>
    </row>
    <row r="33582" spans="3:3">
      <c r="C33582" s="13">
        <f t="shared" ca="1" si="1309"/>
        <v>2004.2113816374749</v>
      </c>
    </row>
    <row r="33583" spans="3:3">
      <c r="C33583" s="13">
        <f t="shared" ca="1" si="1309"/>
        <v>2022.1597869856585</v>
      </c>
    </row>
    <row r="33584" spans="3:3">
      <c r="C33584" s="13">
        <f t="shared" ca="1" si="1309"/>
        <v>1998.4672643780045</v>
      </c>
    </row>
    <row r="33585" spans="3:3">
      <c r="C33585" s="13">
        <f t="shared" ca="1" si="1309"/>
        <v>2020.6371378880215</v>
      </c>
    </row>
    <row r="33586" spans="3:3">
      <c r="C33586" s="13">
        <f t="shared" ca="1" si="1309"/>
        <v>1996.9081320314278</v>
      </c>
    </row>
    <row r="33587" spans="3:3">
      <c r="C33587" s="13">
        <f t="shared" ca="1" si="1309"/>
        <v>1986.6765950694912</v>
      </c>
    </row>
    <row r="33588" spans="3:3">
      <c r="C33588" s="13">
        <f t="shared" ca="1" si="1309"/>
        <v>1988.4049482331893</v>
      </c>
    </row>
    <row r="33589" spans="3:3">
      <c r="C33589" s="13">
        <f t="shared" ca="1" si="1309"/>
        <v>2008.5268587834896</v>
      </c>
    </row>
    <row r="33590" spans="3:3">
      <c r="C33590" s="13">
        <f t="shared" ca="1" si="1309"/>
        <v>1985.115828814733</v>
      </c>
    </row>
    <row r="33591" spans="3:3">
      <c r="C33591" s="13">
        <f t="shared" ca="1" si="1309"/>
        <v>1982.0799222954922</v>
      </c>
    </row>
    <row r="33592" spans="3:3">
      <c r="C33592" s="13">
        <f t="shared" ca="1" si="1309"/>
        <v>2024.419169824396</v>
      </c>
    </row>
    <row r="33593" spans="3:3">
      <c r="C33593" s="13">
        <f t="shared" ca="1" si="1309"/>
        <v>2008.7295090677842</v>
      </c>
    </row>
    <row r="33594" spans="3:3">
      <c r="C33594" s="13">
        <f t="shared" ca="1" si="1309"/>
        <v>1998.4242653856743</v>
      </c>
    </row>
    <row r="33595" spans="3:3">
      <c r="C33595" s="13">
        <f t="shared" ca="1" si="1309"/>
        <v>1991.9873303232055</v>
      </c>
    </row>
    <row r="33596" spans="3:3">
      <c r="C33596" s="13">
        <f t="shared" ca="1" si="1309"/>
        <v>1994.923091325423</v>
      </c>
    </row>
    <row r="33597" spans="3:3">
      <c r="C33597" s="13">
        <f t="shared" ca="1" si="1309"/>
        <v>2000.888361091407</v>
      </c>
    </row>
    <row r="33598" spans="3:3">
      <c r="C33598" s="13">
        <f t="shared" ca="1" si="1309"/>
        <v>1988.6020987114143</v>
      </c>
    </row>
    <row r="33599" spans="3:3">
      <c r="C33599" s="13">
        <f t="shared" ca="1" si="1309"/>
        <v>1985.6637953455654</v>
      </c>
    </row>
    <row r="33600" spans="3:3">
      <c r="C33600" s="13">
        <f t="shared" ca="1" si="1309"/>
        <v>1999.0963455826686</v>
      </c>
    </row>
    <row r="33601" spans="3:3">
      <c r="C33601" s="13">
        <f t="shared" ca="1" si="1309"/>
        <v>1991.0386835853992</v>
      </c>
    </row>
    <row r="33602" spans="3:3">
      <c r="C33602" s="13">
        <f t="shared" ca="1" si="1309"/>
        <v>2019.2139394309188</v>
      </c>
    </row>
    <row r="33603" spans="3:3">
      <c r="C33603" s="13">
        <f t="shared" ca="1" si="1309"/>
        <v>1992.6558972583396</v>
      </c>
    </row>
    <row r="33604" spans="3:3">
      <c r="C33604" s="13">
        <f t="shared" ca="1" si="1309"/>
        <v>2002.233169278853</v>
      </c>
    </row>
    <row r="33605" spans="3:3">
      <c r="C33605" s="13">
        <f t="shared" ca="1" si="1309"/>
        <v>2009.4546165038978</v>
      </c>
    </row>
    <row r="33606" spans="3:3">
      <c r="C33606" s="13">
        <f t="shared" ca="1" si="1309"/>
        <v>1996.9808453196822</v>
      </c>
    </row>
    <row r="33607" spans="3:3">
      <c r="C33607" s="13">
        <f t="shared" ca="1" si="1309"/>
        <v>2007.8167369791333</v>
      </c>
    </row>
    <row r="33608" spans="3:3">
      <c r="C33608" s="13">
        <f t="shared" ca="1" si="1309"/>
        <v>2006.8174522657596</v>
      </c>
    </row>
    <row r="33609" spans="3:3">
      <c r="C33609" s="13">
        <f t="shared" ca="1" si="1309"/>
        <v>1999.74015656094</v>
      </c>
    </row>
    <row r="33610" spans="3:3">
      <c r="C33610" s="13">
        <f t="shared" ca="1" si="1309"/>
        <v>2000.7942667905136</v>
      </c>
    </row>
    <row r="33611" spans="3:3">
      <c r="C33611" s="13">
        <f t="shared" ca="1" si="1309"/>
        <v>1985.1679219395173</v>
      </c>
    </row>
    <row r="33612" spans="3:3">
      <c r="C33612" s="13">
        <f t="shared" ca="1" si="1309"/>
        <v>1992.9401391061162</v>
      </c>
    </row>
    <row r="33613" spans="3:3">
      <c r="C33613" s="13">
        <f t="shared" ca="1" si="1309"/>
        <v>1989.4513985350618</v>
      </c>
    </row>
    <row r="33614" spans="3:3">
      <c r="C33614" s="13">
        <f t="shared" ca="1" si="1309"/>
        <v>1993.2018940941482</v>
      </c>
    </row>
    <row r="33615" spans="3:3">
      <c r="C33615" s="13">
        <f t="shared" ca="1" si="1309"/>
        <v>2006.9662409507234</v>
      </c>
    </row>
    <row r="33616" spans="3:3">
      <c r="C33616" s="13">
        <f t="shared" ca="1" si="1309"/>
        <v>1997.5950962259062</v>
      </c>
    </row>
    <row r="33617" spans="3:3">
      <c r="C33617" s="13">
        <f t="shared" ca="1" si="1309"/>
        <v>1996.2057975093255</v>
      </c>
    </row>
    <row r="33618" spans="3:3">
      <c r="C33618" s="13">
        <f t="shared" ca="1" si="1309"/>
        <v>2004.0956060810474</v>
      </c>
    </row>
    <row r="33619" spans="3:3">
      <c r="C33619" s="13">
        <f t="shared" ca="1" si="1309"/>
        <v>2011.5128668195669</v>
      </c>
    </row>
    <row r="33620" spans="3:3">
      <c r="C33620" s="13">
        <f t="shared" ca="1" si="1309"/>
        <v>1998.1748445603041</v>
      </c>
    </row>
    <row r="33621" spans="3:3">
      <c r="C33621" s="13">
        <f t="shared" ca="1" si="1309"/>
        <v>1999.450640309484</v>
      </c>
    </row>
    <row r="33622" spans="3:3">
      <c r="C33622" s="13">
        <f t="shared" ca="1" si="1309"/>
        <v>1991.069635675972</v>
      </c>
    </row>
    <row r="33623" spans="3:3">
      <c r="C33623" s="13">
        <f t="shared" ca="1" si="1309"/>
        <v>1981.3663714734375</v>
      </c>
    </row>
    <row r="33624" spans="3:3">
      <c r="C33624" s="13">
        <f t="shared" ref="C33624:C33687" ca="1" si="1310">NORMINV(RAND(),$D$3,$G$3)</f>
        <v>2003.3650754737923</v>
      </c>
    </row>
    <row r="33625" spans="3:3">
      <c r="C33625" s="13">
        <f t="shared" ca="1" si="1310"/>
        <v>1996.7276216565326</v>
      </c>
    </row>
    <row r="33626" spans="3:3">
      <c r="C33626" s="13">
        <f t="shared" ca="1" si="1310"/>
        <v>1988.7059105347316</v>
      </c>
    </row>
    <row r="33627" spans="3:3">
      <c r="C33627" s="13">
        <f t="shared" ca="1" si="1310"/>
        <v>2000.1446263370108</v>
      </c>
    </row>
    <row r="33628" spans="3:3">
      <c r="C33628" s="13">
        <f t="shared" ca="1" si="1310"/>
        <v>2004.3738123486876</v>
      </c>
    </row>
    <row r="33629" spans="3:3">
      <c r="C33629" s="13">
        <f t="shared" ca="1" si="1310"/>
        <v>2000.955877326812</v>
      </c>
    </row>
    <row r="33630" spans="3:3">
      <c r="C33630" s="13">
        <f t="shared" ca="1" si="1310"/>
        <v>2010.0726119559661</v>
      </c>
    </row>
    <row r="33631" spans="3:3">
      <c r="C33631" s="13">
        <f t="shared" ca="1" si="1310"/>
        <v>2008.6387130663575</v>
      </c>
    </row>
    <row r="33632" spans="3:3">
      <c r="C33632" s="13">
        <f t="shared" ca="1" si="1310"/>
        <v>2018.8661890938743</v>
      </c>
    </row>
    <row r="33633" spans="3:3">
      <c r="C33633" s="13">
        <f t="shared" ca="1" si="1310"/>
        <v>1985.5725184497899</v>
      </c>
    </row>
    <row r="33634" spans="3:3">
      <c r="C33634" s="13">
        <f t="shared" ca="1" si="1310"/>
        <v>2002.068441644494</v>
      </c>
    </row>
    <row r="33635" spans="3:3">
      <c r="C33635" s="13">
        <f t="shared" ca="1" si="1310"/>
        <v>2008.6143094090635</v>
      </c>
    </row>
    <row r="33636" spans="3:3">
      <c r="C33636" s="13">
        <f t="shared" ca="1" si="1310"/>
        <v>2005.5066209535405</v>
      </c>
    </row>
    <row r="33637" spans="3:3">
      <c r="C33637" s="13">
        <f t="shared" ca="1" si="1310"/>
        <v>1982.7212147313248</v>
      </c>
    </row>
    <row r="33638" spans="3:3">
      <c r="C33638" s="13">
        <f t="shared" ca="1" si="1310"/>
        <v>1987.6226479300581</v>
      </c>
    </row>
    <row r="33639" spans="3:3">
      <c r="C33639" s="13">
        <f t="shared" ca="1" si="1310"/>
        <v>1995.2448611903094</v>
      </c>
    </row>
    <row r="33640" spans="3:3">
      <c r="C33640" s="13">
        <f t="shared" ca="1" si="1310"/>
        <v>2008.9583399181572</v>
      </c>
    </row>
    <row r="33641" spans="3:3">
      <c r="C33641" s="13">
        <f t="shared" ca="1" si="1310"/>
        <v>2000.9458607539875</v>
      </c>
    </row>
    <row r="33642" spans="3:3">
      <c r="C33642" s="13">
        <f t="shared" ca="1" si="1310"/>
        <v>2000.211738353712</v>
      </c>
    </row>
    <row r="33643" spans="3:3">
      <c r="C33643" s="13">
        <f t="shared" ca="1" si="1310"/>
        <v>2000.4551046024194</v>
      </c>
    </row>
    <row r="33644" spans="3:3">
      <c r="C33644" s="13">
        <f t="shared" ca="1" si="1310"/>
        <v>2018.7530392258716</v>
      </c>
    </row>
    <row r="33645" spans="3:3">
      <c r="C33645" s="13">
        <f t="shared" ca="1" si="1310"/>
        <v>2000.983466485231</v>
      </c>
    </row>
    <row r="33646" spans="3:3">
      <c r="C33646" s="13">
        <f t="shared" ca="1" si="1310"/>
        <v>2021.8282196911525</v>
      </c>
    </row>
    <row r="33647" spans="3:3">
      <c r="C33647" s="13">
        <f t="shared" ca="1" si="1310"/>
        <v>1975.3778404232751</v>
      </c>
    </row>
    <row r="33648" spans="3:3">
      <c r="C33648" s="13">
        <f t="shared" ca="1" si="1310"/>
        <v>2018.8813050361352</v>
      </c>
    </row>
    <row r="33649" spans="3:3">
      <c r="C33649" s="13">
        <f t="shared" ca="1" si="1310"/>
        <v>2010.3834463528933</v>
      </c>
    </row>
    <row r="33650" spans="3:3">
      <c r="C33650" s="13">
        <f t="shared" ca="1" si="1310"/>
        <v>1993.6291958052964</v>
      </c>
    </row>
    <row r="33651" spans="3:3">
      <c r="C33651" s="13">
        <f t="shared" ca="1" si="1310"/>
        <v>1983.8082048050692</v>
      </c>
    </row>
    <row r="33652" spans="3:3">
      <c r="C33652" s="13">
        <f t="shared" ca="1" si="1310"/>
        <v>2027.4191245699958</v>
      </c>
    </row>
    <row r="33653" spans="3:3">
      <c r="C33653" s="13">
        <f t="shared" ca="1" si="1310"/>
        <v>2008.2914706630286</v>
      </c>
    </row>
    <row r="33654" spans="3:3">
      <c r="C33654" s="13">
        <f t="shared" ca="1" si="1310"/>
        <v>1983.5159389524797</v>
      </c>
    </row>
    <row r="33655" spans="3:3">
      <c r="C33655" s="13">
        <f t="shared" ca="1" si="1310"/>
        <v>2008.1660819043809</v>
      </c>
    </row>
    <row r="33656" spans="3:3">
      <c r="C33656" s="13">
        <f t="shared" ca="1" si="1310"/>
        <v>2001.5079060676142</v>
      </c>
    </row>
    <row r="33657" spans="3:3">
      <c r="C33657" s="13">
        <f t="shared" ca="1" si="1310"/>
        <v>1997.1814314792716</v>
      </c>
    </row>
    <row r="33658" spans="3:3">
      <c r="C33658" s="13">
        <f t="shared" ca="1" si="1310"/>
        <v>2007.7938068277631</v>
      </c>
    </row>
    <row r="33659" spans="3:3">
      <c r="C33659" s="13">
        <f t="shared" ca="1" si="1310"/>
        <v>1999.805688745455</v>
      </c>
    </row>
    <row r="33660" spans="3:3">
      <c r="C33660" s="13">
        <f t="shared" ca="1" si="1310"/>
        <v>1992.2126811821695</v>
      </c>
    </row>
    <row r="33661" spans="3:3">
      <c r="C33661" s="13">
        <f t="shared" ca="1" si="1310"/>
        <v>1988.0437559648769</v>
      </c>
    </row>
    <row r="33662" spans="3:3">
      <c r="C33662" s="13">
        <f t="shared" ca="1" si="1310"/>
        <v>1998.7374053355695</v>
      </c>
    </row>
    <row r="33663" spans="3:3">
      <c r="C33663" s="13">
        <f t="shared" ca="1" si="1310"/>
        <v>2003.2831544647715</v>
      </c>
    </row>
    <row r="33664" spans="3:3">
      <c r="C33664" s="13">
        <f t="shared" ca="1" si="1310"/>
        <v>1992.9467996687983</v>
      </c>
    </row>
    <row r="33665" spans="3:3">
      <c r="C33665" s="13">
        <f t="shared" ca="1" si="1310"/>
        <v>2005.6591439316082</v>
      </c>
    </row>
    <row r="33666" spans="3:3">
      <c r="C33666" s="13">
        <f t="shared" ca="1" si="1310"/>
        <v>1992.6786668137711</v>
      </c>
    </row>
    <row r="33667" spans="3:3">
      <c r="C33667" s="13">
        <f t="shared" ca="1" si="1310"/>
        <v>2006.1841935768859</v>
      </c>
    </row>
    <row r="33668" spans="3:3">
      <c r="C33668" s="13">
        <f t="shared" ca="1" si="1310"/>
        <v>1989.3110523885307</v>
      </c>
    </row>
    <row r="33669" spans="3:3">
      <c r="C33669" s="13">
        <f t="shared" ca="1" si="1310"/>
        <v>2012.6519855099154</v>
      </c>
    </row>
    <row r="33670" spans="3:3">
      <c r="C33670" s="13">
        <f t="shared" ca="1" si="1310"/>
        <v>2004.9541511792493</v>
      </c>
    </row>
    <row r="33671" spans="3:3">
      <c r="C33671" s="13">
        <f t="shared" ca="1" si="1310"/>
        <v>1998.4088590644064</v>
      </c>
    </row>
    <row r="33672" spans="3:3">
      <c r="C33672" s="13">
        <f t="shared" ca="1" si="1310"/>
        <v>2025.8756262845982</v>
      </c>
    </row>
    <row r="33673" spans="3:3">
      <c r="C33673" s="13">
        <f t="shared" ca="1" si="1310"/>
        <v>2016.7779598472262</v>
      </c>
    </row>
    <row r="33674" spans="3:3">
      <c r="C33674" s="13">
        <f t="shared" ca="1" si="1310"/>
        <v>1978.2497535618643</v>
      </c>
    </row>
    <row r="33675" spans="3:3">
      <c r="C33675" s="13">
        <f t="shared" ca="1" si="1310"/>
        <v>1980.0365606419361</v>
      </c>
    </row>
    <row r="33676" spans="3:3">
      <c r="C33676" s="13">
        <f t="shared" ca="1" si="1310"/>
        <v>1993.4592858177004</v>
      </c>
    </row>
    <row r="33677" spans="3:3">
      <c r="C33677" s="13">
        <f t="shared" ca="1" si="1310"/>
        <v>1986.6803921804806</v>
      </c>
    </row>
    <row r="33678" spans="3:3">
      <c r="C33678" s="13">
        <f t="shared" ca="1" si="1310"/>
        <v>2008.3113545067777</v>
      </c>
    </row>
    <row r="33679" spans="3:3">
      <c r="C33679" s="13">
        <f t="shared" ca="1" si="1310"/>
        <v>2001.934842687381</v>
      </c>
    </row>
    <row r="33680" spans="3:3">
      <c r="C33680" s="13">
        <f t="shared" ca="1" si="1310"/>
        <v>1993.1383947400568</v>
      </c>
    </row>
    <row r="33681" spans="3:3">
      <c r="C33681" s="13">
        <f t="shared" ca="1" si="1310"/>
        <v>2013.4745391175488</v>
      </c>
    </row>
    <row r="33682" spans="3:3">
      <c r="C33682" s="13">
        <f t="shared" ca="1" si="1310"/>
        <v>1992.6411906355859</v>
      </c>
    </row>
    <row r="33683" spans="3:3">
      <c r="C33683" s="13">
        <f t="shared" ca="1" si="1310"/>
        <v>2001.0210821105152</v>
      </c>
    </row>
    <row r="33684" spans="3:3">
      <c r="C33684" s="13">
        <f t="shared" ca="1" si="1310"/>
        <v>2014.9276895025851</v>
      </c>
    </row>
    <row r="33685" spans="3:3">
      <c r="C33685" s="13">
        <f t="shared" ca="1" si="1310"/>
        <v>1994.5696120159992</v>
      </c>
    </row>
    <row r="33686" spans="3:3">
      <c r="C33686" s="13">
        <f t="shared" ca="1" si="1310"/>
        <v>2000.1763663248821</v>
      </c>
    </row>
    <row r="33687" spans="3:3">
      <c r="C33687" s="13">
        <f t="shared" ca="1" si="1310"/>
        <v>2008.8525799766603</v>
      </c>
    </row>
    <row r="33688" spans="3:3">
      <c r="C33688" s="13">
        <f t="shared" ref="C33688:C33751" ca="1" si="1311">NORMINV(RAND(),$D$3,$G$3)</f>
        <v>1999.9280514727145</v>
      </c>
    </row>
    <row r="33689" spans="3:3">
      <c r="C33689" s="13">
        <f t="shared" ca="1" si="1311"/>
        <v>1988.3803746810947</v>
      </c>
    </row>
    <row r="33690" spans="3:3">
      <c r="C33690" s="13">
        <f t="shared" ca="1" si="1311"/>
        <v>1987.843012378991</v>
      </c>
    </row>
    <row r="33691" spans="3:3">
      <c r="C33691" s="13">
        <f t="shared" ca="1" si="1311"/>
        <v>2027.4356919624474</v>
      </c>
    </row>
    <row r="33692" spans="3:3">
      <c r="C33692" s="13">
        <f t="shared" ca="1" si="1311"/>
        <v>2000.9973628832402</v>
      </c>
    </row>
    <row r="33693" spans="3:3">
      <c r="C33693" s="13">
        <f t="shared" ca="1" si="1311"/>
        <v>2011.4456352977459</v>
      </c>
    </row>
    <row r="33694" spans="3:3">
      <c r="C33694" s="13">
        <f t="shared" ca="1" si="1311"/>
        <v>1999.7889439713433</v>
      </c>
    </row>
    <row r="33695" spans="3:3">
      <c r="C33695" s="13">
        <f t="shared" ca="1" si="1311"/>
        <v>1998.284663881454</v>
      </c>
    </row>
    <row r="33696" spans="3:3">
      <c r="C33696" s="13">
        <f t="shared" ca="1" si="1311"/>
        <v>2013.3570234590732</v>
      </c>
    </row>
    <row r="33697" spans="3:3">
      <c r="C33697" s="13">
        <f t="shared" ca="1" si="1311"/>
        <v>2024.1143151920319</v>
      </c>
    </row>
    <row r="33698" spans="3:3">
      <c r="C33698" s="13">
        <f t="shared" ca="1" si="1311"/>
        <v>2007.4578465855825</v>
      </c>
    </row>
    <row r="33699" spans="3:3">
      <c r="C33699" s="13">
        <f t="shared" ca="1" si="1311"/>
        <v>1995.7002633590646</v>
      </c>
    </row>
    <row r="33700" spans="3:3">
      <c r="C33700" s="13">
        <f t="shared" ca="1" si="1311"/>
        <v>2011.296493591951</v>
      </c>
    </row>
    <row r="33701" spans="3:3">
      <c r="C33701" s="13">
        <f t="shared" ca="1" si="1311"/>
        <v>2005.9693643356491</v>
      </c>
    </row>
    <row r="33702" spans="3:3">
      <c r="C33702" s="13">
        <f t="shared" ca="1" si="1311"/>
        <v>1998.00589030633</v>
      </c>
    </row>
    <row r="33703" spans="3:3">
      <c r="C33703" s="13">
        <f t="shared" ca="1" si="1311"/>
        <v>2000.6336508735103</v>
      </c>
    </row>
    <row r="33704" spans="3:3">
      <c r="C33704" s="13">
        <f t="shared" ca="1" si="1311"/>
        <v>1996.8641759095888</v>
      </c>
    </row>
    <row r="33705" spans="3:3">
      <c r="C33705" s="13">
        <f t="shared" ca="1" si="1311"/>
        <v>2010.912979358505</v>
      </c>
    </row>
    <row r="33706" spans="3:3">
      <c r="C33706" s="13">
        <f t="shared" ca="1" si="1311"/>
        <v>1988.971995739789</v>
      </c>
    </row>
    <row r="33707" spans="3:3">
      <c r="C33707" s="13">
        <f t="shared" ca="1" si="1311"/>
        <v>1995.881699134216</v>
      </c>
    </row>
    <row r="33708" spans="3:3">
      <c r="C33708" s="13">
        <f t="shared" ca="1" si="1311"/>
        <v>1995.8694860790297</v>
      </c>
    </row>
    <row r="33709" spans="3:3">
      <c r="C33709" s="13">
        <f t="shared" ca="1" si="1311"/>
        <v>2021.0853751202137</v>
      </c>
    </row>
    <row r="33710" spans="3:3">
      <c r="C33710" s="13">
        <f t="shared" ca="1" si="1311"/>
        <v>2013.4698298733829</v>
      </c>
    </row>
    <row r="33711" spans="3:3">
      <c r="C33711" s="13">
        <f t="shared" ca="1" si="1311"/>
        <v>1983.7043764686282</v>
      </c>
    </row>
    <row r="33712" spans="3:3">
      <c r="C33712" s="13">
        <f t="shared" ca="1" si="1311"/>
        <v>2006.1186574663097</v>
      </c>
    </row>
    <row r="33713" spans="3:3">
      <c r="C33713" s="13">
        <f t="shared" ca="1" si="1311"/>
        <v>2004.1818472225541</v>
      </c>
    </row>
    <row r="33714" spans="3:3">
      <c r="C33714" s="13">
        <f t="shared" ca="1" si="1311"/>
        <v>2004.3533951675101</v>
      </c>
    </row>
    <row r="33715" spans="3:3">
      <c r="C33715" s="13">
        <f t="shared" ca="1" si="1311"/>
        <v>1998.339916456245</v>
      </c>
    </row>
    <row r="33716" spans="3:3">
      <c r="C33716" s="13">
        <f t="shared" ca="1" si="1311"/>
        <v>1995.5836786475759</v>
      </c>
    </row>
    <row r="33717" spans="3:3">
      <c r="C33717" s="13">
        <f t="shared" ca="1" si="1311"/>
        <v>1991.0823461979667</v>
      </c>
    </row>
    <row r="33718" spans="3:3">
      <c r="C33718" s="13">
        <f t="shared" ca="1" si="1311"/>
        <v>1982.202253817373</v>
      </c>
    </row>
    <row r="33719" spans="3:3">
      <c r="C33719" s="13">
        <f t="shared" ca="1" si="1311"/>
        <v>2002.4520489365821</v>
      </c>
    </row>
    <row r="33720" spans="3:3">
      <c r="C33720" s="13">
        <f t="shared" ca="1" si="1311"/>
        <v>2017.2477006929782</v>
      </c>
    </row>
    <row r="33721" spans="3:3">
      <c r="C33721" s="13">
        <f t="shared" ca="1" si="1311"/>
        <v>2008.6978861834064</v>
      </c>
    </row>
    <row r="33722" spans="3:3">
      <c r="C33722" s="13">
        <f t="shared" ca="1" si="1311"/>
        <v>2005.0447273716823</v>
      </c>
    </row>
    <row r="33723" spans="3:3">
      <c r="C33723" s="13">
        <f t="shared" ca="1" si="1311"/>
        <v>2000.2904845665341</v>
      </c>
    </row>
    <row r="33724" spans="3:3">
      <c r="C33724" s="13">
        <f t="shared" ca="1" si="1311"/>
        <v>2006.7616034172659</v>
      </c>
    </row>
    <row r="33725" spans="3:3">
      <c r="C33725" s="13">
        <f t="shared" ca="1" si="1311"/>
        <v>2000.6185996365207</v>
      </c>
    </row>
    <row r="33726" spans="3:3">
      <c r="C33726" s="13">
        <f t="shared" ca="1" si="1311"/>
        <v>1995.9574744714969</v>
      </c>
    </row>
    <row r="33727" spans="3:3">
      <c r="C33727" s="13">
        <f t="shared" ca="1" si="1311"/>
        <v>2010.9513016998751</v>
      </c>
    </row>
    <row r="33728" spans="3:3">
      <c r="C33728" s="13">
        <f t="shared" ca="1" si="1311"/>
        <v>1988.3473993868536</v>
      </c>
    </row>
    <row r="33729" spans="3:3">
      <c r="C33729" s="13">
        <f t="shared" ca="1" si="1311"/>
        <v>2003.7040782443114</v>
      </c>
    </row>
    <row r="33730" spans="3:3">
      <c r="C33730" s="13">
        <f t="shared" ca="1" si="1311"/>
        <v>1979.6243327950622</v>
      </c>
    </row>
    <row r="33731" spans="3:3">
      <c r="C33731" s="13">
        <f t="shared" ca="1" si="1311"/>
        <v>2012.1105898406399</v>
      </c>
    </row>
    <row r="33732" spans="3:3">
      <c r="C33732" s="13">
        <f t="shared" ca="1" si="1311"/>
        <v>2002.3723191806948</v>
      </c>
    </row>
    <row r="33733" spans="3:3">
      <c r="C33733" s="13">
        <f t="shared" ca="1" si="1311"/>
        <v>2010.6744150798017</v>
      </c>
    </row>
    <row r="33734" spans="3:3">
      <c r="C33734" s="13">
        <f t="shared" ca="1" si="1311"/>
        <v>2002.9135840280487</v>
      </c>
    </row>
    <row r="33735" spans="3:3">
      <c r="C33735" s="13">
        <f t="shared" ca="1" si="1311"/>
        <v>2025.3312796094838</v>
      </c>
    </row>
    <row r="33736" spans="3:3">
      <c r="C33736" s="13">
        <f t="shared" ca="1" si="1311"/>
        <v>1980.7428374817803</v>
      </c>
    </row>
    <row r="33737" spans="3:3">
      <c r="C33737" s="13">
        <f t="shared" ca="1" si="1311"/>
        <v>1979.2740546201508</v>
      </c>
    </row>
    <row r="33738" spans="3:3">
      <c r="C33738" s="13">
        <f t="shared" ca="1" si="1311"/>
        <v>1999.2988476259827</v>
      </c>
    </row>
    <row r="33739" spans="3:3">
      <c r="C33739" s="13">
        <f t="shared" ca="1" si="1311"/>
        <v>2000.3968943503448</v>
      </c>
    </row>
    <row r="33740" spans="3:3">
      <c r="C33740" s="13">
        <f t="shared" ca="1" si="1311"/>
        <v>1980.6714728108607</v>
      </c>
    </row>
    <row r="33741" spans="3:3">
      <c r="C33741" s="13">
        <f t="shared" ca="1" si="1311"/>
        <v>2008.0430011798283</v>
      </c>
    </row>
    <row r="33742" spans="3:3">
      <c r="C33742" s="13">
        <f t="shared" ca="1" si="1311"/>
        <v>1992.4113615099063</v>
      </c>
    </row>
    <row r="33743" spans="3:3">
      <c r="C33743" s="13">
        <f t="shared" ca="1" si="1311"/>
        <v>1996.4920663273392</v>
      </c>
    </row>
    <row r="33744" spans="3:3">
      <c r="C33744" s="13">
        <f t="shared" ca="1" si="1311"/>
        <v>2000.2085752221053</v>
      </c>
    </row>
    <row r="33745" spans="3:3">
      <c r="C33745" s="13">
        <f t="shared" ca="1" si="1311"/>
        <v>2006.0898670454894</v>
      </c>
    </row>
    <row r="33746" spans="3:3">
      <c r="C33746" s="13">
        <f t="shared" ca="1" si="1311"/>
        <v>2009.1783298469084</v>
      </c>
    </row>
    <row r="33747" spans="3:3">
      <c r="C33747" s="13">
        <f t="shared" ca="1" si="1311"/>
        <v>1991.6037052904799</v>
      </c>
    </row>
    <row r="33748" spans="3:3">
      <c r="C33748" s="13">
        <f t="shared" ca="1" si="1311"/>
        <v>1988.5691667656372</v>
      </c>
    </row>
    <row r="33749" spans="3:3">
      <c r="C33749" s="13">
        <f t="shared" ca="1" si="1311"/>
        <v>2008.7516980136002</v>
      </c>
    </row>
    <row r="33750" spans="3:3">
      <c r="C33750" s="13">
        <f t="shared" ca="1" si="1311"/>
        <v>2036.8726497317587</v>
      </c>
    </row>
    <row r="33751" spans="3:3">
      <c r="C33751" s="13">
        <f t="shared" ca="1" si="1311"/>
        <v>1998.0433464357045</v>
      </c>
    </row>
    <row r="33752" spans="3:3">
      <c r="C33752" s="13">
        <f t="shared" ref="C33752:C33815" ca="1" si="1312">NORMINV(RAND(),$D$3,$G$3)</f>
        <v>2000.8593886260289</v>
      </c>
    </row>
    <row r="33753" spans="3:3">
      <c r="C33753" s="13">
        <f t="shared" ca="1" si="1312"/>
        <v>2009.1208368983616</v>
      </c>
    </row>
    <row r="33754" spans="3:3">
      <c r="C33754" s="13">
        <f t="shared" ca="1" si="1312"/>
        <v>2004.4414891303668</v>
      </c>
    </row>
    <row r="33755" spans="3:3">
      <c r="C33755" s="13">
        <f t="shared" ca="1" si="1312"/>
        <v>1992.3909633895146</v>
      </c>
    </row>
    <row r="33756" spans="3:3">
      <c r="C33756" s="13">
        <f t="shared" ca="1" si="1312"/>
        <v>1996.9729241162343</v>
      </c>
    </row>
    <row r="33757" spans="3:3">
      <c r="C33757" s="13">
        <f t="shared" ca="1" si="1312"/>
        <v>2015.9211296243079</v>
      </c>
    </row>
    <row r="33758" spans="3:3">
      <c r="C33758" s="13">
        <f t="shared" ca="1" si="1312"/>
        <v>2019.0643281656041</v>
      </c>
    </row>
    <row r="33759" spans="3:3">
      <c r="C33759" s="13">
        <f t="shared" ca="1" si="1312"/>
        <v>1987.8753451263813</v>
      </c>
    </row>
    <row r="33760" spans="3:3">
      <c r="C33760" s="13">
        <f t="shared" ca="1" si="1312"/>
        <v>1990.6478146504642</v>
      </c>
    </row>
    <row r="33761" spans="3:3">
      <c r="C33761" s="13">
        <f t="shared" ca="1" si="1312"/>
        <v>2012.9729435631934</v>
      </c>
    </row>
    <row r="33762" spans="3:3">
      <c r="C33762" s="13">
        <f t="shared" ca="1" si="1312"/>
        <v>2006.1826380654927</v>
      </c>
    </row>
    <row r="33763" spans="3:3">
      <c r="C33763" s="13">
        <f t="shared" ca="1" si="1312"/>
        <v>2011.9550123346794</v>
      </c>
    </row>
    <row r="33764" spans="3:3">
      <c r="C33764" s="13">
        <f t="shared" ca="1" si="1312"/>
        <v>1990.7465201663269</v>
      </c>
    </row>
    <row r="33765" spans="3:3">
      <c r="C33765" s="13">
        <f t="shared" ca="1" si="1312"/>
        <v>1998.1232647371751</v>
      </c>
    </row>
    <row r="33766" spans="3:3">
      <c r="C33766" s="13">
        <f t="shared" ca="1" si="1312"/>
        <v>1989.743729933846</v>
      </c>
    </row>
    <row r="33767" spans="3:3">
      <c r="C33767" s="13">
        <f t="shared" ca="1" si="1312"/>
        <v>2000.9906634591321</v>
      </c>
    </row>
    <row r="33768" spans="3:3">
      <c r="C33768" s="13">
        <f t="shared" ca="1" si="1312"/>
        <v>2017.0140162985463</v>
      </c>
    </row>
    <row r="33769" spans="3:3">
      <c r="C33769" s="13">
        <f t="shared" ca="1" si="1312"/>
        <v>2023.6644829724987</v>
      </c>
    </row>
    <row r="33770" spans="3:3">
      <c r="C33770" s="13">
        <f t="shared" ca="1" si="1312"/>
        <v>1996.6181217636433</v>
      </c>
    </row>
    <row r="33771" spans="3:3">
      <c r="C33771" s="13">
        <f t="shared" ca="1" si="1312"/>
        <v>1986.5808779015165</v>
      </c>
    </row>
    <row r="33772" spans="3:3">
      <c r="C33772" s="13">
        <f t="shared" ca="1" si="1312"/>
        <v>1992.0622128923726</v>
      </c>
    </row>
    <row r="33773" spans="3:3">
      <c r="C33773" s="13">
        <f t="shared" ca="1" si="1312"/>
        <v>2001.9032939223086</v>
      </c>
    </row>
    <row r="33774" spans="3:3">
      <c r="C33774" s="13">
        <f t="shared" ca="1" si="1312"/>
        <v>2006.515661192338</v>
      </c>
    </row>
    <row r="33775" spans="3:3">
      <c r="C33775" s="13">
        <f t="shared" ca="1" si="1312"/>
        <v>1986.4811877633081</v>
      </c>
    </row>
    <row r="33776" spans="3:3">
      <c r="C33776" s="13">
        <f t="shared" ca="1" si="1312"/>
        <v>1979.1842004345258</v>
      </c>
    </row>
    <row r="33777" spans="3:3">
      <c r="C33777" s="13">
        <f t="shared" ca="1" si="1312"/>
        <v>1984.5556049932204</v>
      </c>
    </row>
    <row r="33778" spans="3:3">
      <c r="C33778" s="13">
        <f t="shared" ca="1" si="1312"/>
        <v>1991.6428229399221</v>
      </c>
    </row>
    <row r="33779" spans="3:3">
      <c r="C33779" s="13">
        <f t="shared" ca="1" si="1312"/>
        <v>1994.4073448539987</v>
      </c>
    </row>
    <row r="33780" spans="3:3">
      <c r="C33780" s="13">
        <f t="shared" ca="1" si="1312"/>
        <v>1999.3114883294995</v>
      </c>
    </row>
    <row r="33781" spans="3:3">
      <c r="C33781" s="13">
        <f t="shared" ca="1" si="1312"/>
        <v>2007.2613182289574</v>
      </c>
    </row>
    <row r="33782" spans="3:3">
      <c r="C33782" s="13">
        <f t="shared" ca="1" si="1312"/>
        <v>1996.8552909244163</v>
      </c>
    </row>
    <row r="33783" spans="3:3">
      <c r="C33783" s="13">
        <f t="shared" ca="1" si="1312"/>
        <v>1997.6041686076669</v>
      </c>
    </row>
    <row r="33784" spans="3:3">
      <c r="C33784" s="13">
        <f t="shared" ca="1" si="1312"/>
        <v>2005.4675942162264</v>
      </c>
    </row>
    <row r="33785" spans="3:3">
      <c r="C33785" s="13">
        <f t="shared" ca="1" si="1312"/>
        <v>2005.8268355749265</v>
      </c>
    </row>
    <row r="33786" spans="3:3">
      <c r="C33786" s="13">
        <f t="shared" ca="1" si="1312"/>
        <v>2007.5531455085252</v>
      </c>
    </row>
    <row r="33787" spans="3:3">
      <c r="C33787" s="13">
        <f t="shared" ca="1" si="1312"/>
        <v>2004.1172044596581</v>
      </c>
    </row>
    <row r="33788" spans="3:3">
      <c r="C33788" s="13">
        <f t="shared" ca="1" si="1312"/>
        <v>2025.2160674766221</v>
      </c>
    </row>
    <row r="33789" spans="3:3">
      <c r="C33789" s="13">
        <f t="shared" ca="1" si="1312"/>
        <v>1989.7850663635782</v>
      </c>
    </row>
    <row r="33790" spans="3:3">
      <c r="C33790" s="13">
        <f t="shared" ca="1" si="1312"/>
        <v>1991.5719609160703</v>
      </c>
    </row>
    <row r="33791" spans="3:3">
      <c r="C33791" s="13">
        <f t="shared" ca="1" si="1312"/>
        <v>1999.0151636935482</v>
      </c>
    </row>
    <row r="33792" spans="3:3">
      <c r="C33792" s="13">
        <f t="shared" ca="1" si="1312"/>
        <v>1982.1913704388899</v>
      </c>
    </row>
    <row r="33793" spans="3:3">
      <c r="C33793" s="13">
        <f t="shared" ca="1" si="1312"/>
        <v>1983.4389421565402</v>
      </c>
    </row>
    <row r="33794" spans="3:3">
      <c r="C33794" s="13">
        <f t="shared" ca="1" si="1312"/>
        <v>2025.4374515243451</v>
      </c>
    </row>
    <row r="33795" spans="3:3">
      <c r="C33795" s="13">
        <f t="shared" ca="1" si="1312"/>
        <v>2001.438197089099</v>
      </c>
    </row>
    <row r="33796" spans="3:3">
      <c r="C33796" s="13">
        <f t="shared" ca="1" si="1312"/>
        <v>2007.6183245399413</v>
      </c>
    </row>
    <row r="33797" spans="3:3">
      <c r="C33797" s="13">
        <f t="shared" ca="1" si="1312"/>
        <v>1996.1516695124692</v>
      </c>
    </row>
    <row r="33798" spans="3:3">
      <c r="C33798" s="13">
        <f t="shared" ca="1" si="1312"/>
        <v>1996.5771813193828</v>
      </c>
    </row>
    <row r="33799" spans="3:3">
      <c r="C33799" s="13">
        <f t="shared" ca="1" si="1312"/>
        <v>1987.5640078182303</v>
      </c>
    </row>
    <row r="33800" spans="3:3">
      <c r="C33800" s="13">
        <f t="shared" ca="1" si="1312"/>
        <v>2008.0679952376374</v>
      </c>
    </row>
    <row r="33801" spans="3:3">
      <c r="C33801" s="13">
        <f t="shared" ca="1" si="1312"/>
        <v>1996.4042038850257</v>
      </c>
    </row>
    <row r="33802" spans="3:3">
      <c r="C33802" s="13">
        <f t="shared" ca="1" si="1312"/>
        <v>1994.3931044814701</v>
      </c>
    </row>
    <row r="33803" spans="3:3">
      <c r="C33803" s="13">
        <f t="shared" ca="1" si="1312"/>
        <v>2007.4311686323349</v>
      </c>
    </row>
    <row r="33804" spans="3:3">
      <c r="C33804" s="13">
        <f t="shared" ca="1" si="1312"/>
        <v>2011.1229615408288</v>
      </c>
    </row>
    <row r="33805" spans="3:3">
      <c r="C33805" s="13">
        <f t="shared" ca="1" si="1312"/>
        <v>2015.2434250108258</v>
      </c>
    </row>
    <row r="33806" spans="3:3">
      <c r="C33806" s="13">
        <f t="shared" ca="1" si="1312"/>
        <v>2015.0660067715824</v>
      </c>
    </row>
    <row r="33807" spans="3:3">
      <c r="C33807" s="13">
        <f t="shared" ca="1" si="1312"/>
        <v>1996.6727962243679</v>
      </c>
    </row>
    <row r="33808" spans="3:3">
      <c r="C33808" s="13">
        <f t="shared" ca="1" si="1312"/>
        <v>1983.5875004645659</v>
      </c>
    </row>
    <row r="33809" spans="3:3">
      <c r="C33809" s="13">
        <f t="shared" ca="1" si="1312"/>
        <v>2005.6262181149673</v>
      </c>
    </row>
    <row r="33810" spans="3:3">
      <c r="C33810" s="13">
        <f t="shared" ca="1" si="1312"/>
        <v>2005.4271619396004</v>
      </c>
    </row>
    <row r="33811" spans="3:3">
      <c r="C33811" s="13">
        <f t="shared" ca="1" si="1312"/>
        <v>2008.1648263321413</v>
      </c>
    </row>
    <row r="33812" spans="3:3">
      <c r="C33812" s="13">
        <f t="shared" ca="1" si="1312"/>
        <v>1996.4823642793333</v>
      </c>
    </row>
    <row r="33813" spans="3:3">
      <c r="C33813" s="13">
        <f t="shared" ca="1" si="1312"/>
        <v>2006.654113372964</v>
      </c>
    </row>
    <row r="33814" spans="3:3">
      <c r="C33814" s="13">
        <f t="shared" ca="1" si="1312"/>
        <v>2014.0764877791744</v>
      </c>
    </row>
    <row r="33815" spans="3:3">
      <c r="C33815" s="13">
        <f t="shared" ca="1" si="1312"/>
        <v>1994.1438456234939</v>
      </c>
    </row>
    <row r="33816" spans="3:3">
      <c r="C33816" s="13">
        <f t="shared" ref="C33816:C33879" ca="1" si="1313">NORMINV(RAND(),$D$3,$G$3)</f>
        <v>1986.5217847894398</v>
      </c>
    </row>
    <row r="33817" spans="3:3">
      <c r="C33817" s="13">
        <f t="shared" ca="1" si="1313"/>
        <v>2000.3614054594118</v>
      </c>
    </row>
    <row r="33818" spans="3:3">
      <c r="C33818" s="13">
        <f t="shared" ca="1" si="1313"/>
        <v>1998.367482938964</v>
      </c>
    </row>
    <row r="33819" spans="3:3">
      <c r="C33819" s="13">
        <f t="shared" ca="1" si="1313"/>
        <v>1999.1640533180769</v>
      </c>
    </row>
    <row r="33820" spans="3:3">
      <c r="C33820" s="13">
        <f t="shared" ca="1" si="1313"/>
        <v>1991.0175119762628</v>
      </c>
    </row>
    <row r="33821" spans="3:3">
      <c r="C33821" s="13">
        <f t="shared" ca="1" si="1313"/>
        <v>2012.8953745889353</v>
      </c>
    </row>
    <row r="33822" spans="3:3">
      <c r="C33822" s="13">
        <f t="shared" ca="1" si="1313"/>
        <v>1985.5666498297032</v>
      </c>
    </row>
    <row r="33823" spans="3:3">
      <c r="C33823" s="13">
        <f t="shared" ca="1" si="1313"/>
        <v>2004.8589314049709</v>
      </c>
    </row>
    <row r="33824" spans="3:3">
      <c r="C33824" s="13">
        <f t="shared" ca="1" si="1313"/>
        <v>1985.7879123726273</v>
      </c>
    </row>
    <row r="33825" spans="3:3">
      <c r="C33825" s="13">
        <f t="shared" ca="1" si="1313"/>
        <v>1992.8268911411812</v>
      </c>
    </row>
    <row r="33826" spans="3:3">
      <c r="C33826" s="13">
        <f t="shared" ca="1" si="1313"/>
        <v>1999.612619404691</v>
      </c>
    </row>
    <row r="33827" spans="3:3">
      <c r="C33827" s="13">
        <f t="shared" ca="1" si="1313"/>
        <v>1981.0989944081857</v>
      </c>
    </row>
    <row r="33828" spans="3:3">
      <c r="C33828" s="13">
        <f t="shared" ca="1" si="1313"/>
        <v>1994.8672101430236</v>
      </c>
    </row>
    <row r="33829" spans="3:3">
      <c r="C33829" s="13">
        <f t="shared" ca="1" si="1313"/>
        <v>2012.7386633333547</v>
      </c>
    </row>
    <row r="33830" spans="3:3">
      <c r="C33830" s="13">
        <f t="shared" ca="1" si="1313"/>
        <v>2015.1177143059026</v>
      </c>
    </row>
    <row r="33831" spans="3:3">
      <c r="C33831" s="13">
        <f t="shared" ca="1" si="1313"/>
        <v>1995.0306064234951</v>
      </c>
    </row>
    <row r="33832" spans="3:3">
      <c r="C33832" s="13">
        <f t="shared" ca="1" si="1313"/>
        <v>2009.371229972081</v>
      </c>
    </row>
    <row r="33833" spans="3:3">
      <c r="C33833" s="13">
        <f t="shared" ca="1" si="1313"/>
        <v>1981.1833154653002</v>
      </c>
    </row>
    <row r="33834" spans="3:3">
      <c r="C33834" s="13">
        <f t="shared" ca="1" si="1313"/>
        <v>1997.4267905941242</v>
      </c>
    </row>
    <row r="33835" spans="3:3">
      <c r="C33835" s="13">
        <f t="shared" ca="1" si="1313"/>
        <v>1996.6399806303536</v>
      </c>
    </row>
    <row r="33836" spans="3:3">
      <c r="C33836" s="13">
        <f t="shared" ca="1" si="1313"/>
        <v>2002.5249973036116</v>
      </c>
    </row>
    <row r="33837" spans="3:3">
      <c r="C33837" s="13">
        <f t="shared" ca="1" si="1313"/>
        <v>2000.6359705026728</v>
      </c>
    </row>
    <row r="33838" spans="3:3">
      <c r="C33838" s="13">
        <f t="shared" ca="1" si="1313"/>
        <v>1975.2689792055055</v>
      </c>
    </row>
    <row r="33839" spans="3:3">
      <c r="C33839" s="13">
        <f t="shared" ca="1" si="1313"/>
        <v>1988.5049681911944</v>
      </c>
    </row>
    <row r="33840" spans="3:3">
      <c r="C33840" s="13">
        <f t="shared" ca="1" si="1313"/>
        <v>1990.9824918642184</v>
      </c>
    </row>
    <row r="33841" spans="3:3">
      <c r="C33841" s="13">
        <f t="shared" ca="1" si="1313"/>
        <v>2007.0856354262123</v>
      </c>
    </row>
    <row r="33842" spans="3:3">
      <c r="C33842" s="13">
        <f t="shared" ca="1" si="1313"/>
        <v>1979.2633049102101</v>
      </c>
    </row>
    <row r="33843" spans="3:3">
      <c r="C33843" s="13">
        <f t="shared" ca="1" si="1313"/>
        <v>1991.1561153152647</v>
      </c>
    </row>
    <row r="33844" spans="3:3">
      <c r="C33844" s="13">
        <f t="shared" ca="1" si="1313"/>
        <v>1987.1256675913849</v>
      </c>
    </row>
    <row r="33845" spans="3:3">
      <c r="C33845" s="13">
        <f t="shared" ca="1" si="1313"/>
        <v>1997.2032321938727</v>
      </c>
    </row>
    <row r="33846" spans="3:3">
      <c r="C33846" s="13">
        <f t="shared" ca="1" si="1313"/>
        <v>2018.991421533005</v>
      </c>
    </row>
    <row r="33847" spans="3:3">
      <c r="C33847" s="13">
        <f t="shared" ca="1" si="1313"/>
        <v>2008.5149327751733</v>
      </c>
    </row>
    <row r="33848" spans="3:3">
      <c r="C33848" s="13">
        <f t="shared" ca="1" si="1313"/>
        <v>1976.7004320737917</v>
      </c>
    </row>
    <row r="33849" spans="3:3">
      <c r="C33849" s="13">
        <f t="shared" ca="1" si="1313"/>
        <v>1998.5227092308928</v>
      </c>
    </row>
    <row r="33850" spans="3:3">
      <c r="C33850" s="13">
        <f t="shared" ca="1" si="1313"/>
        <v>1970.8634072724117</v>
      </c>
    </row>
    <row r="33851" spans="3:3">
      <c r="C33851" s="13">
        <f t="shared" ca="1" si="1313"/>
        <v>1979.3734842373756</v>
      </c>
    </row>
    <row r="33852" spans="3:3">
      <c r="C33852" s="13">
        <f t="shared" ca="1" si="1313"/>
        <v>1997.429896319363</v>
      </c>
    </row>
    <row r="33853" spans="3:3">
      <c r="C33853" s="13">
        <f t="shared" ca="1" si="1313"/>
        <v>2001.5550062928057</v>
      </c>
    </row>
    <row r="33854" spans="3:3">
      <c r="C33854" s="13">
        <f t="shared" ca="1" si="1313"/>
        <v>1981.9063572066732</v>
      </c>
    </row>
    <row r="33855" spans="3:3">
      <c r="C33855" s="13">
        <f t="shared" ca="1" si="1313"/>
        <v>2019.1079295332197</v>
      </c>
    </row>
    <row r="33856" spans="3:3">
      <c r="C33856" s="13">
        <f t="shared" ca="1" si="1313"/>
        <v>2002.9753484167165</v>
      </c>
    </row>
    <row r="33857" spans="3:3">
      <c r="C33857" s="13">
        <f t="shared" ca="1" si="1313"/>
        <v>2011.2191625675366</v>
      </c>
    </row>
    <row r="33858" spans="3:3">
      <c r="C33858" s="13">
        <f t="shared" ca="1" si="1313"/>
        <v>1991.7104596833519</v>
      </c>
    </row>
    <row r="33859" spans="3:3">
      <c r="C33859" s="13">
        <f t="shared" ca="1" si="1313"/>
        <v>1997.4695581750948</v>
      </c>
    </row>
    <row r="33860" spans="3:3">
      <c r="C33860" s="13">
        <f t="shared" ca="1" si="1313"/>
        <v>2010.4299717062379</v>
      </c>
    </row>
    <row r="33861" spans="3:3">
      <c r="C33861" s="13">
        <f t="shared" ca="1" si="1313"/>
        <v>1993.4961665429785</v>
      </c>
    </row>
    <row r="33862" spans="3:3">
      <c r="C33862" s="13">
        <f t="shared" ca="1" si="1313"/>
        <v>1994.7895295933561</v>
      </c>
    </row>
    <row r="33863" spans="3:3">
      <c r="C33863" s="13">
        <f t="shared" ca="1" si="1313"/>
        <v>2012.1783673934988</v>
      </c>
    </row>
    <row r="33864" spans="3:3">
      <c r="C33864" s="13">
        <f t="shared" ca="1" si="1313"/>
        <v>1997.6299526232369</v>
      </c>
    </row>
    <row r="33865" spans="3:3">
      <c r="C33865" s="13">
        <f t="shared" ca="1" si="1313"/>
        <v>1993.8015855311421</v>
      </c>
    </row>
    <row r="33866" spans="3:3">
      <c r="C33866" s="13">
        <f t="shared" ca="1" si="1313"/>
        <v>1997.6222830059473</v>
      </c>
    </row>
    <row r="33867" spans="3:3">
      <c r="C33867" s="13">
        <f t="shared" ca="1" si="1313"/>
        <v>1971.3257106402316</v>
      </c>
    </row>
    <row r="33868" spans="3:3">
      <c r="C33868" s="13">
        <f t="shared" ca="1" si="1313"/>
        <v>2004.1356471921504</v>
      </c>
    </row>
    <row r="33869" spans="3:3">
      <c r="C33869" s="13">
        <f t="shared" ca="1" si="1313"/>
        <v>1997.3155183299407</v>
      </c>
    </row>
    <row r="33870" spans="3:3">
      <c r="C33870" s="13">
        <f t="shared" ca="1" si="1313"/>
        <v>2012.5313615751581</v>
      </c>
    </row>
    <row r="33871" spans="3:3">
      <c r="C33871" s="13">
        <f t="shared" ca="1" si="1313"/>
        <v>2009.06626919363</v>
      </c>
    </row>
    <row r="33872" spans="3:3">
      <c r="C33872" s="13">
        <f t="shared" ca="1" si="1313"/>
        <v>2001.4837598365866</v>
      </c>
    </row>
    <row r="33873" spans="3:3">
      <c r="C33873" s="13">
        <f t="shared" ca="1" si="1313"/>
        <v>2011.4482733710001</v>
      </c>
    </row>
    <row r="33874" spans="3:3">
      <c r="C33874" s="13">
        <f t="shared" ca="1" si="1313"/>
        <v>2009.4807076052434</v>
      </c>
    </row>
    <row r="33875" spans="3:3">
      <c r="C33875" s="13">
        <f t="shared" ca="1" si="1313"/>
        <v>2002.1481396568422</v>
      </c>
    </row>
    <row r="33876" spans="3:3">
      <c r="C33876" s="13">
        <f t="shared" ca="1" si="1313"/>
        <v>2004.3936757376216</v>
      </c>
    </row>
    <row r="33877" spans="3:3">
      <c r="C33877" s="13">
        <f t="shared" ca="1" si="1313"/>
        <v>1987.1546805912308</v>
      </c>
    </row>
    <row r="33878" spans="3:3">
      <c r="C33878" s="13">
        <f t="shared" ca="1" si="1313"/>
        <v>2013.7689334614663</v>
      </c>
    </row>
    <row r="33879" spans="3:3">
      <c r="C33879" s="13">
        <f t="shared" ca="1" si="1313"/>
        <v>1987.291004236115</v>
      </c>
    </row>
    <row r="33880" spans="3:3">
      <c r="C33880" s="13">
        <f t="shared" ref="C33880:C33943" ca="1" si="1314">NORMINV(RAND(),$D$3,$G$3)</f>
        <v>1986.8034170551214</v>
      </c>
    </row>
    <row r="33881" spans="3:3">
      <c r="C33881" s="13">
        <f t="shared" ca="1" si="1314"/>
        <v>1977.2002390435814</v>
      </c>
    </row>
    <row r="33882" spans="3:3">
      <c r="C33882" s="13">
        <f t="shared" ca="1" si="1314"/>
        <v>1992.7730589556445</v>
      </c>
    </row>
    <row r="33883" spans="3:3">
      <c r="C33883" s="13">
        <f t="shared" ca="1" si="1314"/>
        <v>1997.9785683513469</v>
      </c>
    </row>
    <row r="33884" spans="3:3">
      <c r="C33884" s="13">
        <f t="shared" ca="1" si="1314"/>
        <v>2009.5955657209213</v>
      </c>
    </row>
    <row r="33885" spans="3:3">
      <c r="C33885" s="13">
        <f t="shared" ca="1" si="1314"/>
        <v>2007.0040740651193</v>
      </c>
    </row>
    <row r="33886" spans="3:3">
      <c r="C33886" s="13">
        <f t="shared" ca="1" si="1314"/>
        <v>1996.1175627502744</v>
      </c>
    </row>
    <row r="33887" spans="3:3">
      <c r="C33887" s="13">
        <f t="shared" ca="1" si="1314"/>
        <v>1996.3115788626458</v>
      </c>
    </row>
    <row r="33888" spans="3:3">
      <c r="C33888" s="13">
        <f t="shared" ca="1" si="1314"/>
        <v>1997.6209772944087</v>
      </c>
    </row>
    <row r="33889" spans="3:3">
      <c r="C33889" s="13">
        <f t="shared" ca="1" si="1314"/>
        <v>2001.0372735622757</v>
      </c>
    </row>
    <row r="33890" spans="3:3">
      <c r="C33890" s="13">
        <f t="shared" ca="1" si="1314"/>
        <v>2015.2661663972438</v>
      </c>
    </row>
    <row r="33891" spans="3:3">
      <c r="C33891" s="13">
        <f t="shared" ca="1" si="1314"/>
        <v>1988.3748457875497</v>
      </c>
    </row>
    <row r="33892" spans="3:3">
      <c r="C33892" s="13">
        <f t="shared" ca="1" si="1314"/>
        <v>2010.0649792309732</v>
      </c>
    </row>
    <row r="33893" spans="3:3">
      <c r="C33893" s="13">
        <f t="shared" ca="1" si="1314"/>
        <v>1993.414212951358</v>
      </c>
    </row>
    <row r="33894" spans="3:3">
      <c r="C33894" s="13">
        <f t="shared" ca="1" si="1314"/>
        <v>2007.5847505014706</v>
      </c>
    </row>
    <row r="33895" spans="3:3">
      <c r="C33895" s="13">
        <f t="shared" ca="1" si="1314"/>
        <v>1981.9843311415432</v>
      </c>
    </row>
    <row r="33896" spans="3:3">
      <c r="C33896" s="13">
        <f t="shared" ca="1" si="1314"/>
        <v>2016.4652428186089</v>
      </c>
    </row>
    <row r="33897" spans="3:3">
      <c r="C33897" s="13">
        <f t="shared" ca="1" si="1314"/>
        <v>1996.4935862304399</v>
      </c>
    </row>
    <row r="33898" spans="3:3">
      <c r="C33898" s="13">
        <f t="shared" ca="1" si="1314"/>
        <v>1999.9705268871403</v>
      </c>
    </row>
    <row r="33899" spans="3:3">
      <c r="C33899" s="13">
        <f t="shared" ca="1" si="1314"/>
        <v>1999.135381093379</v>
      </c>
    </row>
    <row r="33900" spans="3:3">
      <c r="C33900" s="13">
        <f t="shared" ca="1" si="1314"/>
        <v>1997.5762180217914</v>
      </c>
    </row>
    <row r="33901" spans="3:3">
      <c r="C33901" s="13">
        <f t="shared" ca="1" si="1314"/>
        <v>1989.8839955038695</v>
      </c>
    </row>
    <row r="33902" spans="3:3">
      <c r="C33902" s="13">
        <f t="shared" ca="1" si="1314"/>
        <v>1995.2777667015087</v>
      </c>
    </row>
    <row r="33903" spans="3:3">
      <c r="C33903" s="13">
        <f t="shared" ca="1" si="1314"/>
        <v>1993.578424403039</v>
      </c>
    </row>
    <row r="33904" spans="3:3">
      <c r="C33904" s="13">
        <f t="shared" ca="1" si="1314"/>
        <v>1996.8680984425341</v>
      </c>
    </row>
    <row r="33905" spans="3:3">
      <c r="C33905" s="13">
        <f t="shared" ca="1" si="1314"/>
        <v>1982.4052964862015</v>
      </c>
    </row>
    <row r="33906" spans="3:3">
      <c r="C33906" s="13">
        <f t="shared" ca="1" si="1314"/>
        <v>1985.5282921821786</v>
      </c>
    </row>
    <row r="33907" spans="3:3">
      <c r="C33907" s="13">
        <f t="shared" ca="1" si="1314"/>
        <v>2011.8415578707657</v>
      </c>
    </row>
    <row r="33908" spans="3:3">
      <c r="C33908" s="13">
        <f t="shared" ca="1" si="1314"/>
        <v>1981.0943468988078</v>
      </c>
    </row>
    <row r="33909" spans="3:3">
      <c r="C33909" s="13">
        <f t="shared" ca="1" si="1314"/>
        <v>1999.7874726337773</v>
      </c>
    </row>
    <row r="33910" spans="3:3">
      <c r="C33910" s="13">
        <f t="shared" ca="1" si="1314"/>
        <v>2001.1954199507234</v>
      </c>
    </row>
    <row r="33911" spans="3:3">
      <c r="C33911" s="13">
        <f t="shared" ca="1" si="1314"/>
        <v>1992.4196144133887</v>
      </c>
    </row>
    <row r="33912" spans="3:3">
      <c r="C33912" s="13">
        <f t="shared" ca="1" si="1314"/>
        <v>1990.2656497616072</v>
      </c>
    </row>
    <row r="33913" spans="3:3">
      <c r="C33913" s="13">
        <f t="shared" ca="1" si="1314"/>
        <v>1987.1963747981454</v>
      </c>
    </row>
    <row r="33914" spans="3:3">
      <c r="C33914" s="13">
        <f t="shared" ca="1" si="1314"/>
        <v>2016.9656171498489</v>
      </c>
    </row>
    <row r="33915" spans="3:3">
      <c r="C33915" s="13">
        <f t="shared" ca="1" si="1314"/>
        <v>1988.1844055985316</v>
      </c>
    </row>
    <row r="33916" spans="3:3">
      <c r="C33916" s="13">
        <f t="shared" ca="1" si="1314"/>
        <v>1998.2570725090736</v>
      </c>
    </row>
    <row r="33917" spans="3:3">
      <c r="C33917" s="13">
        <f t="shared" ca="1" si="1314"/>
        <v>2007.2410640764783</v>
      </c>
    </row>
    <row r="33918" spans="3:3">
      <c r="C33918" s="13">
        <f t="shared" ca="1" si="1314"/>
        <v>1989.4440150968912</v>
      </c>
    </row>
    <row r="33919" spans="3:3">
      <c r="C33919" s="13">
        <f t="shared" ca="1" si="1314"/>
        <v>1990.7895689301995</v>
      </c>
    </row>
    <row r="33920" spans="3:3">
      <c r="C33920" s="13">
        <f t="shared" ca="1" si="1314"/>
        <v>1998.1424074810839</v>
      </c>
    </row>
    <row r="33921" spans="3:3">
      <c r="C33921" s="13">
        <f t="shared" ca="1" si="1314"/>
        <v>2024.5284607503688</v>
      </c>
    </row>
    <row r="33922" spans="3:3">
      <c r="C33922" s="13">
        <f t="shared" ca="1" si="1314"/>
        <v>1980.6633833532228</v>
      </c>
    </row>
    <row r="33923" spans="3:3">
      <c r="C33923" s="13">
        <f t="shared" ca="1" si="1314"/>
        <v>2007.4944149738349</v>
      </c>
    </row>
    <row r="33924" spans="3:3">
      <c r="C33924" s="13">
        <f t="shared" ca="1" si="1314"/>
        <v>1987.5114297619405</v>
      </c>
    </row>
    <row r="33925" spans="3:3">
      <c r="C33925" s="13">
        <f t="shared" ca="1" si="1314"/>
        <v>2000.4736147813203</v>
      </c>
    </row>
    <row r="33926" spans="3:3">
      <c r="C33926" s="13">
        <f t="shared" ca="1" si="1314"/>
        <v>1982.4148986541161</v>
      </c>
    </row>
    <row r="33927" spans="3:3">
      <c r="C33927" s="13">
        <f t="shared" ca="1" si="1314"/>
        <v>2010.0190190296039</v>
      </c>
    </row>
    <row r="33928" spans="3:3">
      <c r="C33928" s="13">
        <f t="shared" ca="1" si="1314"/>
        <v>2007.9299193537104</v>
      </c>
    </row>
    <row r="33929" spans="3:3">
      <c r="C33929" s="13">
        <f t="shared" ca="1" si="1314"/>
        <v>1996.9173196611464</v>
      </c>
    </row>
    <row r="33930" spans="3:3">
      <c r="C33930" s="13">
        <f t="shared" ca="1" si="1314"/>
        <v>1986.2609717362113</v>
      </c>
    </row>
    <row r="33931" spans="3:3">
      <c r="C33931" s="13">
        <f t="shared" ca="1" si="1314"/>
        <v>2010.2179085236057</v>
      </c>
    </row>
    <row r="33932" spans="3:3">
      <c r="C33932" s="13">
        <f t="shared" ca="1" si="1314"/>
        <v>2001.0426705418456</v>
      </c>
    </row>
    <row r="33933" spans="3:3">
      <c r="C33933" s="13">
        <f t="shared" ca="1" si="1314"/>
        <v>2003.2133552759572</v>
      </c>
    </row>
    <row r="33934" spans="3:3">
      <c r="C33934" s="13">
        <f t="shared" ca="1" si="1314"/>
        <v>1968.4293878922672</v>
      </c>
    </row>
    <row r="33935" spans="3:3">
      <c r="C33935" s="13">
        <f t="shared" ca="1" si="1314"/>
        <v>1993.0890370921582</v>
      </c>
    </row>
    <row r="33936" spans="3:3">
      <c r="C33936" s="13">
        <f t="shared" ca="1" si="1314"/>
        <v>2035.8430740019153</v>
      </c>
    </row>
    <row r="33937" spans="3:3">
      <c r="C33937" s="13">
        <f t="shared" ca="1" si="1314"/>
        <v>1993.7304247877357</v>
      </c>
    </row>
    <row r="33938" spans="3:3">
      <c r="C33938" s="13">
        <f t="shared" ca="1" si="1314"/>
        <v>1997.2422816654932</v>
      </c>
    </row>
    <row r="33939" spans="3:3">
      <c r="C33939" s="13">
        <f t="shared" ca="1" si="1314"/>
        <v>2012.222167385077</v>
      </c>
    </row>
    <row r="33940" spans="3:3">
      <c r="C33940" s="13">
        <f t="shared" ca="1" si="1314"/>
        <v>2009.1022761581705</v>
      </c>
    </row>
    <row r="33941" spans="3:3">
      <c r="C33941" s="13">
        <f t="shared" ca="1" si="1314"/>
        <v>1999.7272441865964</v>
      </c>
    </row>
    <row r="33942" spans="3:3">
      <c r="C33942" s="13">
        <f t="shared" ca="1" si="1314"/>
        <v>1990.4130324694493</v>
      </c>
    </row>
    <row r="33943" spans="3:3">
      <c r="C33943" s="13">
        <f t="shared" ca="1" si="1314"/>
        <v>1988.2696855487038</v>
      </c>
    </row>
    <row r="33944" spans="3:3">
      <c r="C33944" s="13">
        <f t="shared" ref="C33944:C34007" ca="1" si="1315">NORMINV(RAND(),$D$3,$G$3)</f>
        <v>2005.4659095638815</v>
      </c>
    </row>
    <row r="33945" spans="3:3">
      <c r="C33945" s="13">
        <f t="shared" ca="1" si="1315"/>
        <v>2008.6548403682364</v>
      </c>
    </row>
    <row r="33946" spans="3:3">
      <c r="C33946" s="13">
        <f t="shared" ca="1" si="1315"/>
        <v>1983.6502149951011</v>
      </c>
    </row>
    <row r="33947" spans="3:3">
      <c r="C33947" s="13">
        <f t="shared" ca="1" si="1315"/>
        <v>2011.1692220887319</v>
      </c>
    </row>
    <row r="33948" spans="3:3">
      <c r="C33948" s="13">
        <f t="shared" ca="1" si="1315"/>
        <v>1990.3827789953539</v>
      </c>
    </row>
    <row r="33949" spans="3:3">
      <c r="C33949" s="13">
        <f t="shared" ca="1" si="1315"/>
        <v>2005.5070130338986</v>
      </c>
    </row>
    <row r="33950" spans="3:3">
      <c r="C33950" s="13">
        <f t="shared" ca="1" si="1315"/>
        <v>1984.4799049529656</v>
      </c>
    </row>
    <row r="33951" spans="3:3">
      <c r="C33951" s="13">
        <f t="shared" ca="1" si="1315"/>
        <v>1998.2199093661786</v>
      </c>
    </row>
    <row r="33952" spans="3:3">
      <c r="C33952" s="13">
        <f t="shared" ca="1" si="1315"/>
        <v>1988.9317231340949</v>
      </c>
    </row>
    <row r="33953" spans="3:3">
      <c r="C33953" s="13">
        <f t="shared" ca="1" si="1315"/>
        <v>1992.0042083662672</v>
      </c>
    </row>
    <row r="33954" spans="3:3">
      <c r="C33954" s="13">
        <f t="shared" ca="1" si="1315"/>
        <v>1979.2099498666898</v>
      </c>
    </row>
    <row r="33955" spans="3:3">
      <c r="C33955" s="13">
        <f t="shared" ca="1" si="1315"/>
        <v>1987.0509098775065</v>
      </c>
    </row>
    <row r="33956" spans="3:3">
      <c r="C33956" s="13">
        <f t="shared" ca="1" si="1315"/>
        <v>2009.1038069394174</v>
      </c>
    </row>
    <row r="33957" spans="3:3">
      <c r="C33957" s="13">
        <f t="shared" ca="1" si="1315"/>
        <v>2011.2307717422966</v>
      </c>
    </row>
    <row r="33958" spans="3:3">
      <c r="C33958" s="13">
        <f t="shared" ca="1" si="1315"/>
        <v>2004.6503739014925</v>
      </c>
    </row>
    <row r="33959" spans="3:3">
      <c r="C33959" s="13">
        <f t="shared" ca="1" si="1315"/>
        <v>2003.849703749341</v>
      </c>
    </row>
    <row r="33960" spans="3:3">
      <c r="C33960" s="13">
        <f t="shared" ca="1" si="1315"/>
        <v>2007.512167261797</v>
      </c>
    </row>
    <row r="33961" spans="3:3">
      <c r="C33961" s="13">
        <f t="shared" ca="1" si="1315"/>
        <v>1978.7959160389105</v>
      </c>
    </row>
    <row r="33962" spans="3:3">
      <c r="C33962" s="13">
        <f t="shared" ca="1" si="1315"/>
        <v>1993.3587887992085</v>
      </c>
    </row>
    <row r="33963" spans="3:3">
      <c r="C33963" s="13">
        <f t="shared" ca="1" si="1315"/>
        <v>1996.1997178228428</v>
      </c>
    </row>
    <row r="33964" spans="3:3">
      <c r="C33964" s="13">
        <f t="shared" ca="1" si="1315"/>
        <v>2008.7105730088269</v>
      </c>
    </row>
    <row r="33965" spans="3:3">
      <c r="C33965" s="13">
        <f t="shared" ca="1" si="1315"/>
        <v>1998.1217195012744</v>
      </c>
    </row>
    <row r="33966" spans="3:3">
      <c r="C33966" s="13">
        <f t="shared" ca="1" si="1315"/>
        <v>1984.1449425140074</v>
      </c>
    </row>
    <row r="33967" spans="3:3">
      <c r="C33967" s="13">
        <f t="shared" ca="1" si="1315"/>
        <v>1994.288038362934</v>
      </c>
    </row>
    <row r="33968" spans="3:3">
      <c r="C33968" s="13">
        <f t="shared" ca="1" si="1315"/>
        <v>1984.806598597391</v>
      </c>
    </row>
    <row r="33969" spans="3:3">
      <c r="C33969" s="13">
        <f t="shared" ca="1" si="1315"/>
        <v>1989.8533805264942</v>
      </c>
    </row>
    <row r="33970" spans="3:3">
      <c r="C33970" s="13">
        <f t="shared" ca="1" si="1315"/>
        <v>2003.6729533070911</v>
      </c>
    </row>
    <row r="33971" spans="3:3">
      <c r="C33971" s="13">
        <f t="shared" ca="1" si="1315"/>
        <v>2002.6614988773472</v>
      </c>
    </row>
    <row r="33972" spans="3:3">
      <c r="C33972" s="13">
        <f t="shared" ca="1" si="1315"/>
        <v>2015.2836038873329</v>
      </c>
    </row>
    <row r="33973" spans="3:3">
      <c r="C33973" s="13">
        <f t="shared" ca="1" si="1315"/>
        <v>1997.0908642274308</v>
      </c>
    </row>
    <row r="33974" spans="3:3">
      <c r="C33974" s="13">
        <f t="shared" ca="1" si="1315"/>
        <v>2010.3137630645213</v>
      </c>
    </row>
    <row r="33975" spans="3:3">
      <c r="C33975" s="13">
        <f t="shared" ca="1" si="1315"/>
        <v>2014.7086511995442</v>
      </c>
    </row>
    <row r="33976" spans="3:3">
      <c r="C33976" s="13">
        <f t="shared" ca="1" si="1315"/>
        <v>2007.9449675402855</v>
      </c>
    </row>
    <row r="33977" spans="3:3">
      <c r="C33977" s="13">
        <f t="shared" ca="1" si="1315"/>
        <v>2014.8190949390205</v>
      </c>
    </row>
    <row r="33978" spans="3:3">
      <c r="C33978" s="13">
        <f t="shared" ca="1" si="1315"/>
        <v>1998.4714916878434</v>
      </c>
    </row>
    <row r="33979" spans="3:3">
      <c r="C33979" s="13">
        <f t="shared" ca="1" si="1315"/>
        <v>2003.7854284622301</v>
      </c>
    </row>
    <row r="33980" spans="3:3">
      <c r="C33980" s="13">
        <f t="shared" ca="1" si="1315"/>
        <v>2007.6333864428809</v>
      </c>
    </row>
    <row r="33981" spans="3:3">
      <c r="C33981" s="13">
        <f t="shared" ca="1" si="1315"/>
        <v>2010.5053686632773</v>
      </c>
    </row>
    <row r="33982" spans="3:3">
      <c r="C33982" s="13">
        <f t="shared" ca="1" si="1315"/>
        <v>1992.9301777176006</v>
      </c>
    </row>
    <row r="33983" spans="3:3">
      <c r="C33983" s="13">
        <f t="shared" ca="1" si="1315"/>
        <v>1995.5268841455534</v>
      </c>
    </row>
    <row r="33984" spans="3:3">
      <c r="C33984" s="13">
        <f t="shared" ca="1" si="1315"/>
        <v>1992.5647710631019</v>
      </c>
    </row>
    <row r="33985" spans="3:3">
      <c r="C33985" s="13">
        <f t="shared" ca="1" si="1315"/>
        <v>1988.999766981334</v>
      </c>
    </row>
    <row r="33986" spans="3:3">
      <c r="C33986" s="13">
        <f t="shared" ca="1" si="1315"/>
        <v>2005.9814838516288</v>
      </c>
    </row>
    <row r="33987" spans="3:3">
      <c r="C33987" s="13">
        <f t="shared" ca="1" si="1315"/>
        <v>1984.5032987579027</v>
      </c>
    </row>
    <row r="33988" spans="3:3">
      <c r="C33988" s="13">
        <f t="shared" ca="1" si="1315"/>
        <v>1992.2126480932122</v>
      </c>
    </row>
    <row r="33989" spans="3:3">
      <c r="C33989" s="13">
        <f t="shared" ca="1" si="1315"/>
        <v>1986.691651538029</v>
      </c>
    </row>
    <row r="33990" spans="3:3">
      <c r="C33990" s="13">
        <f t="shared" ca="1" si="1315"/>
        <v>1997.9360468102</v>
      </c>
    </row>
    <row r="33991" spans="3:3">
      <c r="C33991" s="13">
        <f t="shared" ca="1" si="1315"/>
        <v>1979.5241516820533</v>
      </c>
    </row>
    <row r="33992" spans="3:3">
      <c r="C33992" s="13">
        <f t="shared" ca="1" si="1315"/>
        <v>2000.8736286719507</v>
      </c>
    </row>
    <row r="33993" spans="3:3">
      <c r="C33993" s="13">
        <f t="shared" ca="1" si="1315"/>
        <v>1997.8037973745675</v>
      </c>
    </row>
    <row r="33994" spans="3:3">
      <c r="C33994" s="13">
        <f t="shared" ca="1" si="1315"/>
        <v>1996.59453024959</v>
      </c>
    </row>
    <row r="33995" spans="3:3">
      <c r="C33995" s="13">
        <f t="shared" ca="1" si="1315"/>
        <v>1984.4636708979904</v>
      </c>
    </row>
    <row r="33996" spans="3:3">
      <c r="C33996" s="13">
        <f t="shared" ca="1" si="1315"/>
        <v>2010.1320918273627</v>
      </c>
    </row>
    <row r="33997" spans="3:3">
      <c r="C33997" s="13">
        <f t="shared" ca="1" si="1315"/>
        <v>2009.9747141145856</v>
      </c>
    </row>
    <row r="33998" spans="3:3">
      <c r="C33998" s="13">
        <f t="shared" ca="1" si="1315"/>
        <v>2019.0275546757584</v>
      </c>
    </row>
    <row r="33999" spans="3:3">
      <c r="C33999" s="13">
        <f t="shared" ca="1" si="1315"/>
        <v>1996.0043165877837</v>
      </c>
    </row>
    <row r="34000" spans="3:3">
      <c r="C34000" s="13">
        <f t="shared" ca="1" si="1315"/>
        <v>2002.5105628435892</v>
      </c>
    </row>
    <row r="34001" spans="3:3">
      <c r="C34001" s="13">
        <f t="shared" ca="1" si="1315"/>
        <v>2006.6159030794422</v>
      </c>
    </row>
    <row r="34002" spans="3:3">
      <c r="C34002" s="13">
        <f t="shared" ca="1" si="1315"/>
        <v>2009.707684933582</v>
      </c>
    </row>
    <row r="34003" spans="3:3">
      <c r="C34003" s="13">
        <f t="shared" ca="1" si="1315"/>
        <v>1992.537819747633</v>
      </c>
    </row>
    <row r="34004" spans="3:3">
      <c r="C34004" s="13">
        <f t="shared" ca="1" si="1315"/>
        <v>1992.8438825176761</v>
      </c>
    </row>
    <row r="34005" spans="3:3">
      <c r="C34005" s="13">
        <f t="shared" ca="1" si="1315"/>
        <v>1989.9264605159399</v>
      </c>
    </row>
    <row r="34006" spans="3:3">
      <c r="C34006" s="13">
        <f t="shared" ca="1" si="1315"/>
        <v>2009.4944871612063</v>
      </c>
    </row>
    <row r="34007" spans="3:3">
      <c r="C34007" s="13">
        <f t="shared" ca="1" si="1315"/>
        <v>1996.0270460963352</v>
      </c>
    </row>
    <row r="34008" spans="3:3">
      <c r="C34008" s="13">
        <f t="shared" ref="C34008:C34071" ca="1" si="1316">NORMINV(RAND(),$D$3,$G$3)</f>
        <v>1986.3831652333618</v>
      </c>
    </row>
    <row r="34009" spans="3:3">
      <c r="C34009" s="13">
        <f t="shared" ca="1" si="1316"/>
        <v>1995.0674894566746</v>
      </c>
    </row>
    <row r="34010" spans="3:3">
      <c r="C34010" s="13">
        <f t="shared" ca="1" si="1316"/>
        <v>2020.4955134535844</v>
      </c>
    </row>
    <row r="34011" spans="3:3">
      <c r="C34011" s="13">
        <f t="shared" ca="1" si="1316"/>
        <v>2012.5286705051326</v>
      </c>
    </row>
    <row r="34012" spans="3:3">
      <c r="C34012" s="13">
        <f t="shared" ca="1" si="1316"/>
        <v>1995.9644032579847</v>
      </c>
    </row>
    <row r="34013" spans="3:3">
      <c r="C34013" s="13">
        <f t="shared" ca="1" si="1316"/>
        <v>2003.7251231185598</v>
      </c>
    </row>
    <row r="34014" spans="3:3">
      <c r="C34014" s="13">
        <f t="shared" ca="1" si="1316"/>
        <v>2000.4488470277731</v>
      </c>
    </row>
    <row r="34015" spans="3:3">
      <c r="C34015" s="13">
        <f t="shared" ca="1" si="1316"/>
        <v>2010.0553963033537</v>
      </c>
    </row>
    <row r="34016" spans="3:3">
      <c r="C34016" s="13">
        <f t="shared" ca="1" si="1316"/>
        <v>2008.2535247041496</v>
      </c>
    </row>
    <row r="34017" spans="3:3">
      <c r="C34017" s="13">
        <f t="shared" ca="1" si="1316"/>
        <v>1997.9650015855236</v>
      </c>
    </row>
    <row r="34018" spans="3:3">
      <c r="C34018" s="13">
        <f t="shared" ca="1" si="1316"/>
        <v>1996.9218646578349</v>
      </c>
    </row>
    <row r="34019" spans="3:3">
      <c r="C34019" s="13">
        <f t="shared" ca="1" si="1316"/>
        <v>2011.4671078952526</v>
      </c>
    </row>
    <row r="34020" spans="3:3">
      <c r="C34020" s="13">
        <f t="shared" ca="1" si="1316"/>
        <v>2001.1868280955534</v>
      </c>
    </row>
    <row r="34021" spans="3:3">
      <c r="C34021" s="13">
        <f t="shared" ca="1" si="1316"/>
        <v>1999.9858641920048</v>
      </c>
    </row>
    <row r="34022" spans="3:3">
      <c r="C34022" s="13">
        <f t="shared" ca="1" si="1316"/>
        <v>2002.7854334923131</v>
      </c>
    </row>
    <row r="34023" spans="3:3">
      <c r="C34023" s="13">
        <f t="shared" ca="1" si="1316"/>
        <v>1997.180939950206</v>
      </c>
    </row>
    <row r="34024" spans="3:3">
      <c r="C34024" s="13">
        <f t="shared" ca="1" si="1316"/>
        <v>1998.9312548643941</v>
      </c>
    </row>
    <row r="34025" spans="3:3">
      <c r="C34025" s="13">
        <f t="shared" ca="1" si="1316"/>
        <v>2002.6677276442599</v>
      </c>
    </row>
    <row r="34026" spans="3:3">
      <c r="C34026" s="13">
        <f t="shared" ca="1" si="1316"/>
        <v>1992.1423837439354</v>
      </c>
    </row>
    <row r="34027" spans="3:3">
      <c r="C34027" s="13">
        <f t="shared" ca="1" si="1316"/>
        <v>1991.0927368794585</v>
      </c>
    </row>
    <row r="34028" spans="3:3">
      <c r="C34028" s="13">
        <f t="shared" ca="1" si="1316"/>
        <v>1998.4636743434421</v>
      </c>
    </row>
    <row r="34029" spans="3:3">
      <c r="C34029" s="13">
        <f t="shared" ca="1" si="1316"/>
        <v>1989.7707794144408</v>
      </c>
    </row>
    <row r="34030" spans="3:3">
      <c r="C34030" s="13">
        <f t="shared" ca="1" si="1316"/>
        <v>2009.945116195325</v>
      </c>
    </row>
    <row r="34031" spans="3:3">
      <c r="C34031" s="13">
        <f t="shared" ca="1" si="1316"/>
        <v>1985.6356303652963</v>
      </c>
    </row>
    <row r="34032" spans="3:3">
      <c r="C34032" s="13">
        <f t="shared" ca="1" si="1316"/>
        <v>2010.1615055388738</v>
      </c>
    </row>
    <row r="34033" spans="3:3">
      <c r="C34033" s="13">
        <f t="shared" ca="1" si="1316"/>
        <v>1995.8177490223038</v>
      </c>
    </row>
    <row r="34034" spans="3:3">
      <c r="C34034" s="13">
        <f t="shared" ca="1" si="1316"/>
        <v>1999.2106375817514</v>
      </c>
    </row>
    <row r="34035" spans="3:3">
      <c r="C34035" s="13">
        <f t="shared" ca="1" si="1316"/>
        <v>1997.2679867688494</v>
      </c>
    </row>
    <row r="34036" spans="3:3">
      <c r="C34036" s="13">
        <f t="shared" ca="1" si="1316"/>
        <v>2001.2536792770152</v>
      </c>
    </row>
    <row r="34037" spans="3:3">
      <c r="C34037" s="13">
        <f t="shared" ca="1" si="1316"/>
        <v>2009.7061279235118</v>
      </c>
    </row>
    <row r="34038" spans="3:3">
      <c r="C34038" s="13">
        <f t="shared" ca="1" si="1316"/>
        <v>1999.7871294268825</v>
      </c>
    </row>
    <row r="34039" spans="3:3">
      <c r="C34039" s="13">
        <f t="shared" ca="1" si="1316"/>
        <v>1993.7010922883587</v>
      </c>
    </row>
    <row r="34040" spans="3:3">
      <c r="C34040" s="13">
        <f t="shared" ca="1" si="1316"/>
        <v>2005.5656403047594</v>
      </c>
    </row>
    <row r="34041" spans="3:3">
      <c r="C34041" s="13">
        <f t="shared" ca="1" si="1316"/>
        <v>2004.3641469058898</v>
      </c>
    </row>
    <row r="34042" spans="3:3">
      <c r="C34042" s="13">
        <f t="shared" ca="1" si="1316"/>
        <v>1998.4945829511755</v>
      </c>
    </row>
    <row r="34043" spans="3:3">
      <c r="C34043" s="13">
        <f t="shared" ca="1" si="1316"/>
        <v>1987.578743440012</v>
      </c>
    </row>
    <row r="34044" spans="3:3">
      <c r="C34044" s="13">
        <f t="shared" ca="1" si="1316"/>
        <v>2001.2565405777486</v>
      </c>
    </row>
    <row r="34045" spans="3:3">
      <c r="C34045" s="13">
        <f t="shared" ca="1" si="1316"/>
        <v>1996.2369176008519</v>
      </c>
    </row>
    <row r="34046" spans="3:3">
      <c r="C34046" s="13">
        <f t="shared" ca="1" si="1316"/>
        <v>1996.7870731689238</v>
      </c>
    </row>
    <row r="34047" spans="3:3">
      <c r="C34047" s="13">
        <f t="shared" ca="1" si="1316"/>
        <v>2026.2519973060305</v>
      </c>
    </row>
    <row r="34048" spans="3:3">
      <c r="C34048" s="13">
        <f t="shared" ca="1" si="1316"/>
        <v>2015.5192938555138</v>
      </c>
    </row>
    <row r="34049" spans="3:3">
      <c r="C34049" s="13">
        <f t="shared" ca="1" si="1316"/>
        <v>2027.3142316095145</v>
      </c>
    </row>
    <row r="34050" spans="3:3">
      <c r="C34050" s="13">
        <f t="shared" ca="1" si="1316"/>
        <v>2010.4969435003279</v>
      </c>
    </row>
    <row r="34051" spans="3:3">
      <c r="C34051" s="13">
        <f t="shared" ca="1" si="1316"/>
        <v>1997.9235831159926</v>
      </c>
    </row>
    <row r="34052" spans="3:3">
      <c r="C34052" s="13">
        <f t="shared" ca="1" si="1316"/>
        <v>1996.0210955602749</v>
      </c>
    </row>
    <row r="34053" spans="3:3">
      <c r="C34053" s="13">
        <f t="shared" ca="1" si="1316"/>
        <v>1995.6451462237289</v>
      </c>
    </row>
    <row r="34054" spans="3:3">
      <c r="C34054" s="13">
        <f t="shared" ca="1" si="1316"/>
        <v>2011.9108993686796</v>
      </c>
    </row>
    <row r="34055" spans="3:3">
      <c r="C34055" s="13">
        <f t="shared" ca="1" si="1316"/>
        <v>2005.8846521695157</v>
      </c>
    </row>
    <row r="34056" spans="3:3">
      <c r="C34056" s="13">
        <f t="shared" ca="1" si="1316"/>
        <v>1993.6476381510793</v>
      </c>
    </row>
    <row r="34057" spans="3:3">
      <c r="C34057" s="13">
        <f t="shared" ca="1" si="1316"/>
        <v>1995.4099197086816</v>
      </c>
    </row>
    <row r="34058" spans="3:3">
      <c r="C34058" s="13">
        <f t="shared" ca="1" si="1316"/>
        <v>2002.672332594738</v>
      </c>
    </row>
    <row r="34059" spans="3:3">
      <c r="C34059" s="13">
        <f t="shared" ca="1" si="1316"/>
        <v>1992.8629975080491</v>
      </c>
    </row>
    <row r="34060" spans="3:3">
      <c r="C34060" s="13">
        <f t="shared" ca="1" si="1316"/>
        <v>2008.6873807030795</v>
      </c>
    </row>
    <row r="34061" spans="3:3">
      <c r="C34061" s="13">
        <f t="shared" ca="1" si="1316"/>
        <v>1983.7372968859747</v>
      </c>
    </row>
    <row r="34062" spans="3:3">
      <c r="C34062" s="13">
        <f t="shared" ca="1" si="1316"/>
        <v>2003.4417225441159</v>
      </c>
    </row>
    <row r="34063" spans="3:3">
      <c r="C34063" s="13">
        <f t="shared" ca="1" si="1316"/>
        <v>2017.4242112479321</v>
      </c>
    </row>
    <row r="34064" spans="3:3">
      <c r="C34064" s="13">
        <f t="shared" ca="1" si="1316"/>
        <v>1992.0725945054105</v>
      </c>
    </row>
    <row r="34065" spans="3:3">
      <c r="C34065" s="13">
        <f t="shared" ca="1" si="1316"/>
        <v>2011.3847384415415</v>
      </c>
    </row>
    <row r="34066" spans="3:3">
      <c r="C34066" s="13">
        <f t="shared" ca="1" si="1316"/>
        <v>2001.0042188034811</v>
      </c>
    </row>
    <row r="34067" spans="3:3">
      <c r="C34067" s="13">
        <f t="shared" ca="1" si="1316"/>
        <v>1999.4866817781724</v>
      </c>
    </row>
    <row r="34068" spans="3:3">
      <c r="C34068" s="13">
        <f t="shared" ca="1" si="1316"/>
        <v>2005.1037054969779</v>
      </c>
    </row>
    <row r="34069" spans="3:3">
      <c r="C34069" s="13">
        <f t="shared" ca="1" si="1316"/>
        <v>2001.6738580089266</v>
      </c>
    </row>
    <row r="34070" spans="3:3">
      <c r="C34070" s="13">
        <f t="shared" ca="1" si="1316"/>
        <v>1991.0672404157913</v>
      </c>
    </row>
    <row r="34071" spans="3:3">
      <c r="C34071" s="13">
        <f t="shared" ca="1" si="1316"/>
        <v>1996.5573251530425</v>
      </c>
    </row>
    <row r="34072" spans="3:3">
      <c r="C34072" s="13">
        <f t="shared" ref="C34072:C34135" ca="1" si="1317">NORMINV(RAND(),$D$3,$G$3)</f>
        <v>2007.8403300631057</v>
      </c>
    </row>
    <row r="34073" spans="3:3">
      <c r="C34073" s="13">
        <f t="shared" ca="1" si="1317"/>
        <v>2011.4042229027252</v>
      </c>
    </row>
    <row r="34074" spans="3:3">
      <c r="C34074" s="13">
        <f t="shared" ca="1" si="1317"/>
        <v>2012.4014047706066</v>
      </c>
    </row>
    <row r="34075" spans="3:3">
      <c r="C34075" s="13">
        <f t="shared" ca="1" si="1317"/>
        <v>2004.56638286579</v>
      </c>
    </row>
    <row r="34076" spans="3:3">
      <c r="C34076" s="13">
        <f t="shared" ca="1" si="1317"/>
        <v>1996.0677053637592</v>
      </c>
    </row>
    <row r="34077" spans="3:3">
      <c r="C34077" s="13">
        <f t="shared" ca="1" si="1317"/>
        <v>2009.4602362398446</v>
      </c>
    </row>
    <row r="34078" spans="3:3">
      <c r="C34078" s="13">
        <f t="shared" ca="1" si="1317"/>
        <v>1976.295803189623</v>
      </c>
    </row>
    <row r="34079" spans="3:3">
      <c r="C34079" s="13">
        <f t="shared" ca="1" si="1317"/>
        <v>1992.7669628120366</v>
      </c>
    </row>
    <row r="34080" spans="3:3">
      <c r="C34080" s="13">
        <f t="shared" ca="1" si="1317"/>
        <v>2004.9615082835901</v>
      </c>
    </row>
    <row r="34081" spans="3:3">
      <c r="C34081" s="13">
        <f t="shared" ca="1" si="1317"/>
        <v>2010.4018170071829</v>
      </c>
    </row>
    <row r="34082" spans="3:3">
      <c r="C34082" s="13">
        <f t="shared" ca="1" si="1317"/>
        <v>1993.9803107016671</v>
      </c>
    </row>
    <row r="34083" spans="3:3">
      <c r="C34083" s="13">
        <f t="shared" ca="1" si="1317"/>
        <v>2002.748158029613</v>
      </c>
    </row>
    <row r="34084" spans="3:3">
      <c r="C34084" s="13">
        <f t="shared" ca="1" si="1317"/>
        <v>2004.1179291016022</v>
      </c>
    </row>
    <row r="34085" spans="3:3">
      <c r="C34085" s="13">
        <f t="shared" ca="1" si="1317"/>
        <v>1984.7637735346725</v>
      </c>
    </row>
    <row r="34086" spans="3:3">
      <c r="C34086" s="13">
        <f t="shared" ca="1" si="1317"/>
        <v>2001.9534197948121</v>
      </c>
    </row>
    <row r="34087" spans="3:3">
      <c r="C34087" s="13">
        <f t="shared" ca="1" si="1317"/>
        <v>2003.2398646728955</v>
      </c>
    </row>
    <row r="34088" spans="3:3">
      <c r="C34088" s="13">
        <f t="shared" ca="1" si="1317"/>
        <v>2007.3293983708979</v>
      </c>
    </row>
    <row r="34089" spans="3:3">
      <c r="C34089" s="13">
        <f t="shared" ca="1" si="1317"/>
        <v>2005.5331150320687</v>
      </c>
    </row>
    <row r="34090" spans="3:3">
      <c r="C34090" s="13">
        <f t="shared" ca="1" si="1317"/>
        <v>1986.7514879171379</v>
      </c>
    </row>
    <row r="34091" spans="3:3">
      <c r="C34091" s="13">
        <f t="shared" ca="1" si="1317"/>
        <v>1997.5316935409364</v>
      </c>
    </row>
    <row r="34092" spans="3:3">
      <c r="C34092" s="13">
        <f t="shared" ca="1" si="1317"/>
        <v>2009.9014469763686</v>
      </c>
    </row>
    <row r="34093" spans="3:3">
      <c r="C34093" s="13">
        <f t="shared" ca="1" si="1317"/>
        <v>1988.3146193163991</v>
      </c>
    </row>
    <row r="34094" spans="3:3">
      <c r="C34094" s="13">
        <f t="shared" ca="1" si="1317"/>
        <v>1988.318558327192</v>
      </c>
    </row>
    <row r="34095" spans="3:3">
      <c r="C34095" s="13">
        <f t="shared" ca="1" si="1317"/>
        <v>2006.0045733381521</v>
      </c>
    </row>
    <row r="34096" spans="3:3">
      <c r="C34096" s="13">
        <f t="shared" ca="1" si="1317"/>
        <v>2010.3734680694572</v>
      </c>
    </row>
    <row r="34097" spans="3:3">
      <c r="C34097" s="13">
        <f t="shared" ca="1" si="1317"/>
        <v>1991.2511555403773</v>
      </c>
    </row>
    <row r="34098" spans="3:3">
      <c r="C34098" s="13">
        <f t="shared" ca="1" si="1317"/>
        <v>2002.3496789693204</v>
      </c>
    </row>
    <row r="34099" spans="3:3">
      <c r="C34099" s="13">
        <f t="shared" ca="1" si="1317"/>
        <v>1999.992571699707</v>
      </c>
    </row>
    <row r="34100" spans="3:3">
      <c r="C34100" s="13">
        <f t="shared" ca="1" si="1317"/>
        <v>1985.7639839179371</v>
      </c>
    </row>
    <row r="34101" spans="3:3">
      <c r="C34101" s="13">
        <f t="shared" ca="1" si="1317"/>
        <v>1984.8277031836915</v>
      </c>
    </row>
    <row r="34102" spans="3:3">
      <c r="C34102" s="13">
        <f t="shared" ca="1" si="1317"/>
        <v>2002.8837332139274</v>
      </c>
    </row>
    <row r="34103" spans="3:3">
      <c r="C34103" s="13">
        <f t="shared" ca="1" si="1317"/>
        <v>1989.0923846641358</v>
      </c>
    </row>
    <row r="34104" spans="3:3">
      <c r="C34104" s="13">
        <f t="shared" ca="1" si="1317"/>
        <v>2011.7889821410956</v>
      </c>
    </row>
    <row r="34105" spans="3:3">
      <c r="C34105" s="13">
        <f t="shared" ca="1" si="1317"/>
        <v>1994.4569473201102</v>
      </c>
    </row>
    <row r="34106" spans="3:3">
      <c r="C34106" s="13">
        <f t="shared" ca="1" si="1317"/>
        <v>1997.7577179629134</v>
      </c>
    </row>
    <row r="34107" spans="3:3">
      <c r="C34107" s="13">
        <f t="shared" ca="1" si="1317"/>
        <v>2008.6298761385135</v>
      </c>
    </row>
    <row r="34108" spans="3:3">
      <c r="C34108" s="13">
        <f t="shared" ca="1" si="1317"/>
        <v>1980.7961641362022</v>
      </c>
    </row>
    <row r="34109" spans="3:3">
      <c r="C34109" s="13">
        <f t="shared" ca="1" si="1317"/>
        <v>1989.781380837622</v>
      </c>
    </row>
    <row r="34110" spans="3:3">
      <c r="C34110" s="13">
        <f t="shared" ca="1" si="1317"/>
        <v>2008.2263751182738</v>
      </c>
    </row>
    <row r="34111" spans="3:3">
      <c r="C34111" s="13">
        <f t="shared" ca="1" si="1317"/>
        <v>2003.9099434812199</v>
      </c>
    </row>
    <row r="34112" spans="3:3">
      <c r="C34112" s="13">
        <f t="shared" ca="1" si="1317"/>
        <v>2011.3831650313621</v>
      </c>
    </row>
    <row r="34113" spans="3:3">
      <c r="C34113" s="13">
        <f t="shared" ca="1" si="1317"/>
        <v>1988.5990842207173</v>
      </c>
    </row>
    <row r="34114" spans="3:3">
      <c r="C34114" s="13">
        <f t="shared" ca="1" si="1317"/>
        <v>1989.4046605553829</v>
      </c>
    </row>
    <row r="34115" spans="3:3">
      <c r="C34115" s="13">
        <f t="shared" ca="1" si="1317"/>
        <v>1988.6391864301065</v>
      </c>
    </row>
    <row r="34116" spans="3:3">
      <c r="C34116" s="13">
        <f t="shared" ca="1" si="1317"/>
        <v>2002.402606001094</v>
      </c>
    </row>
    <row r="34117" spans="3:3">
      <c r="C34117" s="13">
        <f t="shared" ca="1" si="1317"/>
        <v>1999.1790269089445</v>
      </c>
    </row>
    <row r="34118" spans="3:3">
      <c r="C34118" s="13">
        <f t="shared" ca="1" si="1317"/>
        <v>2007.2576028254978</v>
      </c>
    </row>
    <row r="34119" spans="3:3">
      <c r="C34119" s="13">
        <f t="shared" ca="1" si="1317"/>
        <v>2003.3232027701597</v>
      </c>
    </row>
    <row r="34120" spans="3:3">
      <c r="C34120" s="13">
        <f t="shared" ca="1" si="1317"/>
        <v>2009.0537375540705</v>
      </c>
    </row>
    <row r="34121" spans="3:3">
      <c r="C34121" s="13">
        <f t="shared" ca="1" si="1317"/>
        <v>2013.88187227392</v>
      </c>
    </row>
    <row r="34122" spans="3:3">
      <c r="C34122" s="13">
        <f t="shared" ca="1" si="1317"/>
        <v>2009.5611979075654</v>
      </c>
    </row>
    <row r="34123" spans="3:3">
      <c r="C34123" s="13">
        <f t="shared" ca="1" si="1317"/>
        <v>1990.9615807399055</v>
      </c>
    </row>
    <row r="34124" spans="3:3">
      <c r="C34124" s="13">
        <f t="shared" ca="1" si="1317"/>
        <v>1977.3030067612874</v>
      </c>
    </row>
    <row r="34125" spans="3:3">
      <c r="C34125" s="13">
        <f t="shared" ca="1" si="1317"/>
        <v>2002.6283880329811</v>
      </c>
    </row>
    <row r="34126" spans="3:3">
      <c r="C34126" s="13">
        <f t="shared" ca="1" si="1317"/>
        <v>2002.1402598264888</v>
      </c>
    </row>
    <row r="34127" spans="3:3">
      <c r="C34127" s="13">
        <f t="shared" ca="1" si="1317"/>
        <v>2007.4842688382546</v>
      </c>
    </row>
    <row r="34128" spans="3:3">
      <c r="C34128" s="13">
        <f t="shared" ca="1" si="1317"/>
        <v>1997.9955470885229</v>
      </c>
    </row>
    <row r="34129" spans="3:3">
      <c r="C34129" s="13">
        <f t="shared" ca="1" si="1317"/>
        <v>1996.1973284772457</v>
      </c>
    </row>
    <row r="34130" spans="3:3">
      <c r="C34130" s="13">
        <f t="shared" ca="1" si="1317"/>
        <v>1979.7452339340332</v>
      </c>
    </row>
    <row r="34131" spans="3:3">
      <c r="C34131" s="13">
        <f t="shared" ca="1" si="1317"/>
        <v>1992.8790250220043</v>
      </c>
    </row>
    <row r="34132" spans="3:3">
      <c r="C34132" s="13">
        <f t="shared" ca="1" si="1317"/>
        <v>1994.1842446048104</v>
      </c>
    </row>
    <row r="34133" spans="3:3">
      <c r="C34133" s="13">
        <f t="shared" ca="1" si="1317"/>
        <v>2005.5308147296657</v>
      </c>
    </row>
    <row r="34134" spans="3:3">
      <c r="C34134" s="13">
        <f t="shared" ca="1" si="1317"/>
        <v>2009.8999288458349</v>
      </c>
    </row>
    <row r="34135" spans="3:3">
      <c r="C34135" s="13">
        <f t="shared" ca="1" si="1317"/>
        <v>2006.436713117329</v>
      </c>
    </row>
    <row r="34136" spans="3:3">
      <c r="C34136" s="13">
        <f t="shared" ref="C34136:C34199" ca="1" si="1318">NORMINV(RAND(),$D$3,$G$3)</f>
        <v>1997.6319509867558</v>
      </c>
    </row>
    <row r="34137" spans="3:3">
      <c r="C34137" s="13">
        <f t="shared" ca="1" si="1318"/>
        <v>2004.8155811519434</v>
      </c>
    </row>
    <row r="34138" spans="3:3">
      <c r="C34138" s="13">
        <f t="shared" ca="1" si="1318"/>
        <v>2004.674565039704</v>
      </c>
    </row>
    <row r="34139" spans="3:3">
      <c r="C34139" s="13">
        <f t="shared" ca="1" si="1318"/>
        <v>1993.7774203235601</v>
      </c>
    </row>
    <row r="34140" spans="3:3">
      <c r="C34140" s="13">
        <f t="shared" ca="1" si="1318"/>
        <v>2010.5706555906659</v>
      </c>
    </row>
    <row r="34141" spans="3:3">
      <c r="C34141" s="13">
        <f t="shared" ca="1" si="1318"/>
        <v>1997.929906751124</v>
      </c>
    </row>
    <row r="34142" spans="3:3">
      <c r="C34142" s="13">
        <f t="shared" ca="1" si="1318"/>
        <v>1986.1116550051215</v>
      </c>
    </row>
    <row r="34143" spans="3:3">
      <c r="C34143" s="13">
        <f t="shared" ca="1" si="1318"/>
        <v>2020.6490000526926</v>
      </c>
    </row>
    <row r="34144" spans="3:3">
      <c r="C34144" s="13">
        <f t="shared" ca="1" si="1318"/>
        <v>1983.81026344374</v>
      </c>
    </row>
    <row r="34145" spans="3:3">
      <c r="C34145" s="13">
        <f t="shared" ca="1" si="1318"/>
        <v>2018.9644179549264</v>
      </c>
    </row>
    <row r="34146" spans="3:3">
      <c r="C34146" s="13">
        <f t="shared" ca="1" si="1318"/>
        <v>1998.2312458470878</v>
      </c>
    </row>
    <row r="34147" spans="3:3">
      <c r="C34147" s="13">
        <f t="shared" ca="1" si="1318"/>
        <v>1997.937083891981</v>
      </c>
    </row>
    <row r="34148" spans="3:3">
      <c r="C34148" s="13">
        <f t="shared" ca="1" si="1318"/>
        <v>1987.7025434797645</v>
      </c>
    </row>
    <row r="34149" spans="3:3">
      <c r="C34149" s="13">
        <f t="shared" ca="1" si="1318"/>
        <v>1989.9698132150638</v>
      </c>
    </row>
    <row r="34150" spans="3:3">
      <c r="C34150" s="13">
        <f t="shared" ca="1" si="1318"/>
        <v>1992.4487887556836</v>
      </c>
    </row>
    <row r="34151" spans="3:3">
      <c r="C34151" s="13">
        <f t="shared" ca="1" si="1318"/>
        <v>2005.5583107705932</v>
      </c>
    </row>
    <row r="34152" spans="3:3">
      <c r="C34152" s="13">
        <f t="shared" ca="1" si="1318"/>
        <v>1978.9028393958019</v>
      </c>
    </row>
    <row r="34153" spans="3:3">
      <c r="C34153" s="13">
        <f t="shared" ca="1" si="1318"/>
        <v>2006.3879803972748</v>
      </c>
    </row>
    <row r="34154" spans="3:3">
      <c r="C34154" s="13">
        <f t="shared" ca="1" si="1318"/>
        <v>2020.8886215232369</v>
      </c>
    </row>
    <row r="34155" spans="3:3">
      <c r="C34155" s="13">
        <f t="shared" ca="1" si="1318"/>
        <v>1995.6738458883071</v>
      </c>
    </row>
    <row r="34156" spans="3:3">
      <c r="C34156" s="13">
        <f t="shared" ca="1" si="1318"/>
        <v>2009.5951813204524</v>
      </c>
    </row>
    <row r="34157" spans="3:3">
      <c r="C34157" s="13">
        <f t="shared" ca="1" si="1318"/>
        <v>1989.3176448388081</v>
      </c>
    </row>
    <row r="34158" spans="3:3">
      <c r="C34158" s="13">
        <f t="shared" ca="1" si="1318"/>
        <v>2004.0556358317519</v>
      </c>
    </row>
    <row r="34159" spans="3:3">
      <c r="C34159" s="13">
        <f t="shared" ca="1" si="1318"/>
        <v>1998.1563728495864</v>
      </c>
    </row>
    <row r="34160" spans="3:3">
      <c r="C34160" s="13">
        <f t="shared" ca="1" si="1318"/>
        <v>1999.4874024594214</v>
      </c>
    </row>
    <row r="34161" spans="3:3">
      <c r="C34161" s="13">
        <f t="shared" ca="1" si="1318"/>
        <v>2005.0947029939882</v>
      </c>
    </row>
    <row r="34162" spans="3:3">
      <c r="C34162" s="13">
        <f t="shared" ca="1" si="1318"/>
        <v>2007.4705857954448</v>
      </c>
    </row>
    <row r="34163" spans="3:3">
      <c r="C34163" s="13">
        <f t="shared" ca="1" si="1318"/>
        <v>2009.2469892447934</v>
      </c>
    </row>
    <row r="34164" spans="3:3">
      <c r="C34164" s="13">
        <f t="shared" ca="1" si="1318"/>
        <v>1992.049806388507</v>
      </c>
    </row>
    <row r="34165" spans="3:3">
      <c r="C34165" s="13">
        <f t="shared" ca="1" si="1318"/>
        <v>1978.1736233289905</v>
      </c>
    </row>
    <row r="34166" spans="3:3">
      <c r="C34166" s="13">
        <f t="shared" ca="1" si="1318"/>
        <v>1997.9281378691589</v>
      </c>
    </row>
    <row r="34167" spans="3:3">
      <c r="C34167" s="13">
        <f t="shared" ca="1" si="1318"/>
        <v>1986.4303930224992</v>
      </c>
    </row>
    <row r="34168" spans="3:3">
      <c r="C34168" s="13">
        <f t="shared" ca="1" si="1318"/>
        <v>1981.6821562624673</v>
      </c>
    </row>
    <row r="34169" spans="3:3">
      <c r="C34169" s="13">
        <f t="shared" ca="1" si="1318"/>
        <v>1999.8781879335525</v>
      </c>
    </row>
    <row r="34170" spans="3:3">
      <c r="C34170" s="13">
        <f t="shared" ca="1" si="1318"/>
        <v>2016.7358882730052</v>
      </c>
    </row>
    <row r="34171" spans="3:3">
      <c r="C34171" s="13">
        <f t="shared" ca="1" si="1318"/>
        <v>2003.2760831194339</v>
      </c>
    </row>
    <row r="34172" spans="3:3">
      <c r="C34172" s="13">
        <f t="shared" ca="1" si="1318"/>
        <v>1998.6859966303432</v>
      </c>
    </row>
    <row r="34173" spans="3:3">
      <c r="C34173" s="13">
        <f t="shared" ca="1" si="1318"/>
        <v>2002.2148347169962</v>
      </c>
    </row>
    <row r="34174" spans="3:3">
      <c r="C34174" s="13">
        <f t="shared" ca="1" si="1318"/>
        <v>2025.6007687027595</v>
      </c>
    </row>
    <row r="34175" spans="3:3">
      <c r="C34175" s="13">
        <f t="shared" ca="1" si="1318"/>
        <v>1989.1533582266536</v>
      </c>
    </row>
    <row r="34176" spans="3:3">
      <c r="C34176" s="13">
        <f t="shared" ca="1" si="1318"/>
        <v>2027.1560983726324</v>
      </c>
    </row>
    <row r="34177" spans="3:3">
      <c r="C34177" s="13">
        <f t="shared" ca="1" si="1318"/>
        <v>1978.4804474041262</v>
      </c>
    </row>
    <row r="34178" spans="3:3">
      <c r="C34178" s="13">
        <f t="shared" ca="1" si="1318"/>
        <v>1983.7778273003473</v>
      </c>
    </row>
    <row r="34179" spans="3:3">
      <c r="C34179" s="13">
        <f t="shared" ca="1" si="1318"/>
        <v>1998.9871333348171</v>
      </c>
    </row>
    <row r="34180" spans="3:3">
      <c r="C34180" s="13">
        <f t="shared" ca="1" si="1318"/>
        <v>1993.4438206657239</v>
      </c>
    </row>
    <row r="34181" spans="3:3">
      <c r="C34181" s="13">
        <f t="shared" ca="1" si="1318"/>
        <v>2012.2469758543277</v>
      </c>
    </row>
    <row r="34182" spans="3:3">
      <c r="C34182" s="13">
        <f t="shared" ca="1" si="1318"/>
        <v>2018.1771535527312</v>
      </c>
    </row>
    <row r="34183" spans="3:3">
      <c r="C34183" s="13">
        <f t="shared" ca="1" si="1318"/>
        <v>1993.6505595760727</v>
      </c>
    </row>
    <row r="34184" spans="3:3">
      <c r="C34184" s="13">
        <f t="shared" ca="1" si="1318"/>
        <v>1997.6546125691414</v>
      </c>
    </row>
    <row r="34185" spans="3:3">
      <c r="C34185" s="13">
        <f t="shared" ca="1" si="1318"/>
        <v>1998.7467618404755</v>
      </c>
    </row>
    <row r="34186" spans="3:3">
      <c r="C34186" s="13">
        <f t="shared" ca="1" si="1318"/>
        <v>1993.2209969898297</v>
      </c>
    </row>
    <row r="34187" spans="3:3">
      <c r="C34187" s="13">
        <f t="shared" ca="1" si="1318"/>
        <v>1989.309894680177</v>
      </c>
    </row>
    <row r="34188" spans="3:3">
      <c r="C34188" s="13">
        <f t="shared" ca="1" si="1318"/>
        <v>1978.9357323704974</v>
      </c>
    </row>
    <row r="34189" spans="3:3">
      <c r="C34189" s="13">
        <f t="shared" ca="1" si="1318"/>
        <v>2020.9401587794948</v>
      </c>
    </row>
    <row r="34190" spans="3:3">
      <c r="C34190" s="13">
        <f t="shared" ca="1" si="1318"/>
        <v>2010.721108522989</v>
      </c>
    </row>
    <row r="34191" spans="3:3">
      <c r="C34191" s="13">
        <f t="shared" ca="1" si="1318"/>
        <v>2000.0943193417982</v>
      </c>
    </row>
    <row r="34192" spans="3:3">
      <c r="C34192" s="13">
        <f t="shared" ca="1" si="1318"/>
        <v>2013.7742837041287</v>
      </c>
    </row>
    <row r="34193" spans="3:3">
      <c r="C34193" s="13">
        <f t="shared" ca="1" si="1318"/>
        <v>1998.8848586929755</v>
      </c>
    </row>
    <row r="34194" spans="3:3">
      <c r="C34194" s="13">
        <f t="shared" ca="1" si="1318"/>
        <v>2019.764962170568</v>
      </c>
    </row>
    <row r="34195" spans="3:3">
      <c r="C34195" s="13">
        <f t="shared" ca="1" si="1318"/>
        <v>2001.6762434101786</v>
      </c>
    </row>
    <row r="34196" spans="3:3">
      <c r="C34196" s="13">
        <f t="shared" ca="1" si="1318"/>
        <v>1997.5119803299247</v>
      </c>
    </row>
    <row r="34197" spans="3:3">
      <c r="C34197" s="13">
        <f t="shared" ca="1" si="1318"/>
        <v>1996.2321637080363</v>
      </c>
    </row>
    <row r="34198" spans="3:3">
      <c r="C34198" s="13">
        <f t="shared" ca="1" si="1318"/>
        <v>2005.8069697100411</v>
      </c>
    </row>
    <row r="34199" spans="3:3">
      <c r="C34199" s="13">
        <f t="shared" ca="1" si="1318"/>
        <v>2015.8068533063363</v>
      </c>
    </row>
    <row r="34200" spans="3:3">
      <c r="C34200" s="13">
        <f t="shared" ref="C34200:C34263" ca="1" si="1319">NORMINV(RAND(),$D$3,$G$3)</f>
        <v>2017.5630212876365</v>
      </c>
    </row>
    <row r="34201" spans="3:3">
      <c r="C34201" s="13">
        <f t="shared" ca="1" si="1319"/>
        <v>1994.7384667384356</v>
      </c>
    </row>
    <row r="34202" spans="3:3">
      <c r="C34202" s="13">
        <f t="shared" ca="1" si="1319"/>
        <v>2002.5355638856975</v>
      </c>
    </row>
    <row r="34203" spans="3:3">
      <c r="C34203" s="13">
        <f t="shared" ca="1" si="1319"/>
        <v>2011.2696375836165</v>
      </c>
    </row>
    <row r="34204" spans="3:3">
      <c r="C34204" s="13">
        <f t="shared" ca="1" si="1319"/>
        <v>1983.875792107362</v>
      </c>
    </row>
    <row r="34205" spans="3:3">
      <c r="C34205" s="13">
        <f t="shared" ca="1" si="1319"/>
        <v>2006.0757474402692</v>
      </c>
    </row>
    <row r="34206" spans="3:3">
      <c r="C34206" s="13">
        <f t="shared" ca="1" si="1319"/>
        <v>1987.1039395758482</v>
      </c>
    </row>
    <row r="34207" spans="3:3">
      <c r="C34207" s="13">
        <f t="shared" ca="1" si="1319"/>
        <v>1997.7261294748942</v>
      </c>
    </row>
    <row r="34208" spans="3:3">
      <c r="C34208" s="13">
        <f t="shared" ca="1" si="1319"/>
        <v>2007.3125143521411</v>
      </c>
    </row>
    <row r="34209" spans="3:3">
      <c r="C34209" s="13">
        <f t="shared" ca="1" si="1319"/>
        <v>1987.8518810188907</v>
      </c>
    </row>
    <row r="34210" spans="3:3">
      <c r="C34210" s="13">
        <f t="shared" ca="1" si="1319"/>
        <v>1992.0678047465565</v>
      </c>
    </row>
    <row r="34211" spans="3:3">
      <c r="C34211" s="13">
        <f t="shared" ca="1" si="1319"/>
        <v>1998.4871185739444</v>
      </c>
    </row>
    <row r="34212" spans="3:3">
      <c r="C34212" s="13">
        <f t="shared" ca="1" si="1319"/>
        <v>1986.8047674507864</v>
      </c>
    </row>
    <row r="34213" spans="3:3">
      <c r="C34213" s="13">
        <f t="shared" ca="1" si="1319"/>
        <v>1997.7195720771156</v>
      </c>
    </row>
    <row r="34214" spans="3:3">
      <c r="C34214" s="13">
        <f t="shared" ca="1" si="1319"/>
        <v>1980.2682499096002</v>
      </c>
    </row>
    <row r="34215" spans="3:3">
      <c r="C34215" s="13">
        <f t="shared" ca="1" si="1319"/>
        <v>1991.9521355282664</v>
      </c>
    </row>
    <row r="34216" spans="3:3">
      <c r="C34216" s="13">
        <f t="shared" ca="1" si="1319"/>
        <v>2022.6708308077514</v>
      </c>
    </row>
    <row r="34217" spans="3:3">
      <c r="C34217" s="13">
        <f t="shared" ca="1" si="1319"/>
        <v>1978.7062117857295</v>
      </c>
    </row>
    <row r="34218" spans="3:3">
      <c r="C34218" s="13">
        <f t="shared" ca="1" si="1319"/>
        <v>2002.7746628204475</v>
      </c>
    </row>
    <row r="34219" spans="3:3">
      <c r="C34219" s="13">
        <f t="shared" ca="1" si="1319"/>
        <v>2003.1558261361592</v>
      </c>
    </row>
    <row r="34220" spans="3:3">
      <c r="C34220" s="13">
        <f t="shared" ca="1" si="1319"/>
        <v>2004.2550992953932</v>
      </c>
    </row>
    <row r="34221" spans="3:3">
      <c r="C34221" s="13">
        <f t="shared" ca="1" si="1319"/>
        <v>2015.7318621163054</v>
      </c>
    </row>
    <row r="34222" spans="3:3">
      <c r="C34222" s="13">
        <f t="shared" ca="1" si="1319"/>
        <v>2002.044911690793</v>
      </c>
    </row>
    <row r="34223" spans="3:3">
      <c r="C34223" s="13">
        <f t="shared" ca="1" si="1319"/>
        <v>1990.7281843495409</v>
      </c>
    </row>
    <row r="34224" spans="3:3">
      <c r="C34224" s="13">
        <f t="shared" ca="1" si="1319"/>
        <v>2004.9623830067121</v>
      </c>
    </row>
    <row r="34225" spans="3:3">
      <c r="C34225" s="13">
        <f t="shared" ca="1" si="1319"/>
        <v>2014.7890386779043</v>
      </c>
    </row>
    <row r="34226" spans="3:3">
      <c r="C34226" s="13">
        <f t="shared" ca="1" si="1319"/>
        <v>1981.1655296985559</v>
      </c>
    </row>
    <row r="34227" spans="3:3">
      <c r="C34227" s="13">
        <f t="shared" ca="1" si="1319"/>
        <v>1987.3252005626182</v>
      </c>
    </row>
    <row r="34228" spans="3:3">
      <c r="C34228" s="13">
        <f t="shared" ca="1" si="1319"/>
        <v>2004.3814235175407</v>
      </c>
    </row>
    <row r="34229" spans="3:3">
      <c r="C34229" s="13">
        <f t="shared" ca="1" si="1319"/>
        <v>2003.3251834130235</v>
      </c>
    </row>
    <row r="34230" spans="3:3">
      <c r="C34230" s="13">
        <f t="shared" ca="1" si="1319"/>
        <v>1997.3449327894157</v>
      </c>
    </row>
    <row r="34231" spans="3:3">
      <c r="C34231" s="13">
        <f t="shared" ca="1" si="1319"/>
        <v>1984.9485907751007</v>
      </c>
    </row>
    <row r="34232" spans="3:3">
      <c r="C34232" s="13">
        <f t="shared" ca="1" si="1319"/>
        <v>1975.9765671712059</v>
      </c>
    </row>
    <row r="34233" spans="3:3">
      <c r="C34233" s="13">
        <f t="shared" ca="1" si="1319"/>
        <v>1985.7119241490425</v>
      </c>
    </row>
    <row r="34234" spans="3:3">
      <c r="C34234" s="13">
        <f t="shared" ca="1" si="1319"/>
        <v>1989.4713949895774</v>
      </c>
    </row>
    <row r="34235" spans="3:3">
      <c r="C34235" s="13">
        <f t="shared" ca="1" si="1319"/>
        <v>2003.8986982047331</v>
      </c>
    </row>
    <row r="34236" spans="3:3">
      <c r="C34236" s="13">
        <f t="shared" ca="1" si="1319"/>
        <v>1987.237135752458</v>
      </c>
    </row>
    <row r="34237" spans="3:3">
      <c r="C34237" s="13">
        <f t="shared" ca="1" si="1319"/>
        <v>1999.4598142178438</v>
      </c>
    </row>
    <row r="34238" spans="3:3">
      <c r="C34238" s="13">
        <f t="shared" ca="1" si="1319"/>
        <v>1993.6675778100043</v>
      </c>
    </row>
    <row r="34239" spans="3:3">
      <c r="C34239" s="13">
        <f t="shared" ca="1" si="1319"/>
        <v>1998.6855300788184</v>
      </c>
    </row>
    <row r="34240" spans="3:3">
      <c r="C34240" s="13">
        <f t="shared" ca="1" si="1319"/>
        <v>2006.6765223986874</v>
      </c>
    </row>
    <row r="34241" spans="3:3">
      <c r="C34241" s="13">
        <f t="shared" ca="1" si="1319"/>
        <v>1982.5012474268938</v>
      </c>
    </row>
    <row r="34242" spans="3:3">
      <c r="C34242" s="13">
        <f t="shared" ca="1" si="1319"/>
        <v>2003.0869402560193</v>
      </c>
    </row>
    <row r="34243" spans="3:3">
      <c r="C34243" s="13">
        <f t="shared" ca="1" si="1319"/>
        <v>1998.7605800454137</v>
      </c>
    </row>
    <row r="34244" spans="3:3">
      <c r="C34244" s="13">
        <f t="shared" ca="1" si="1319"/>
        <v>1987.9966621022909</v>
      </c>
    </row>
    <row r="34245" spans="3:3">
      <c r="C34245" s="13">
        <f t="shared" ca="1" si="1319"/>
        <v>1980.5744247216055</v>
      </c>
    </row>
    <row r="34246" spans="3:3">
      <c r="C34246" s="13">
        <f t="shared" ca="1" si="1319"/>
        <v>1980.008373002596</v>
      </c>
    </row>
    <row r="34247" spans="3:3">
      <c r="C34247" s="13">
        <f t="shared" ca="1" si="1319"/>
        <v>2002.6544728494389</v>
      </c>
    </row>
    <row r="34248" spans="3:3">
      <c r="C34248" s="13">
        <f t="shared" ca="1" si="1319"/>
        <v>2017.2650266258029</v>
      </c>
    </row>
    <row r="34249" spans="3:3">
      <c r="C34249" s="13">
        <f t="shared" ca="1" si="1319"/>
        <v>1997.1316115565376</v>
      </c>
    </row>
    <row r="34250" spans="3:3">
      <c r="C34250" s="13">
        <f t="shared" ca="1" si="1319"/>
        <v>1993.4164923646667</v>
      </c>
    </row>
    <row r="34251" spans="3:3">
      <c r="C34251" s="13">
        <f t="shared" ca="1" si="1319"/>
        <v>1991.9772889217409</v>
      </c>
    </row>
    <row r="34252" spans="3:3">
      <c r="C34252" s="13">
        <f t="shared" ca="1" si="1319"/>
        <v>1985.8840963088128</v>
      </c>
    </row>
    <row r="34253" spans="3:3">
      <c r="C34253" s="13">
        <f t="shared" ca="1" si="1319"/>
        <v>2016.0043187715721</v>
      </c>
    </row>
    <row r="34254" spans="3:3">
      <c r="C34254" s="13">
        <f t="shared" ca="1" si="1319"/>
        <v>2001.3563939482599</v>
      </c>
    </row>
    <row r="34255" spans="3:3">
      <c r="C34255" s="13">
        <f t="shared" ca="1" si="1319"/>
        <v>2007.282764360946</v>
      </c>
    </row>
    <row r="34256" spans="3:3">
      <c r="C34256" s="13">
        <f t="shared" ca="1" si="1319"/>
        <v>1996.2926124639987</v>
      </c>
    </row>
    <row r="34257" spans="3:3">
      <c r="C34257" s="13">
        <f t="shared" ca="1" si="1319"/>
        <v>2017.4096939381041</v>
      </c>
    </row>
    <row r="34258" spans="3:3">
      <c r="C34258" s="13">
        <f t="shared" ca="1" si="1319"/>
        <v>1991.7482281057135</v>
      </c>
    </row>
    <row r="34259" spans="3:3">
      <c r="C34259" s="13">
        <f t="shared" ca="1" si="1319"/>
        <v>2021.2628029050572</v>
      </c>
    </row>
    <row r="34260" spans="3:3">
      <c r="C34260" s="13">
        <f t="shared" ca="1" si="1319"/>
        <v>1995.0446599348838</v>
      </c>
    </row>
    <row r="34261" spans="3:3">
      <c r="C34261" s="13">
        <f t="shared" ca="1" si="1319"/>
        <v>2000.178109912044</v>
      </c>
    </row>
    <row r="34262" spans="3:3">
      <c r="C34262" s="13">
        <f t="shared" ca="1" si="1319"/>
        <v>2000.8025182172366</v>
      </c>
    </row>
    <row r="34263" spans="3:3">
      <c r="C34263" s="13">
        <f t="shared" ca="1" si="1319"/>
        <v>2004.2386559414697</v>
      </c>
    </row>
    <row r="34264" spans="3:3">
      <c r="C34264" s="13">
        <f t="shared" ref="C34264:C34327" ca="1" si="1320">NORMINV(RAND(),$D$3,$G$3)</f>
        <v>1979.9874965418135</v>
      </c>
    </row>
    <row r="34265" spans="3:3">
      <c r="C34265" s="13">
        <f t="shared" ca="1" si="1320"/>
        <v>2001.7250950505831</v>
      </c>
    </row>
    <row r="34266" spans="3:3">
      <c r="C34266" s="13">
        <f t="shared" ca="1" si="1320"/>
        <v>1994.0679520447266</v>
      </c>
    </row>
    <row r="34267" spans="3:3">
      <c r="C34267" s="13">
        <f t="shared" ca="1" si="1320"/>
        <v>1993.5883715617858</v>
      </c>
    </row>
    <row r="34268" spans="3:3">
      <c r="C34268" s="13">
        <f t="shared" ca="1" si="1320"/>
        <v>1977.3902556925341</v>
      </c>
    </row>
    <row r="34269" spans="3:3">
      <c r="C34269" s="13">
        <f t="shared" ca="1" si="1320"/>
        <v>1978.9888937114742</v>
      </c>
    </row>
    <row r="34270" spans="3:3">
      <c r="C34270" s="13">
        <f t="shared" ca="1" si="1320"/>
        <v>1997.5798980021996</v>
      </c>
    </row>
    <row r="34271" spans="3:3">
      <c r="C34271" s="13">
        <f t="shared" ca="1" si="1320"/>
        <v>1990.4855730057666</v>
      </c>
    </row>
    <row r="34272" spans="3:3">
      <c r="C34272" s="13">
        <f t="shared" ca="1" si="1320"/>
        <v>2000.2653161293911</v>
      </c>
    </row>
    <row r="34273" spans="3:3">
      <c r="C34273" s="13">
        <f t="shared" ca="1" si="1320"/>
        <v>2002.3378061452704</v>
      </c>
    </row>
    <row r="34274" spans="3:3">
      <c r="C34274" s="13">
        <f t="shared" ca="1" si="1320"/>
        <v>2004.0454723151033</v>
      </c>
    </row>
    <row r="34275" spans="3:3">
      <c r="C34275" s="13">
        <f t="shared" ca="1" si="1320"/>
        <v>1992.4923452837122</v>
      </c>
    </row>
    <row r="34276" spans="3:3">
      <c r="C34276" s="13">
        <f t="shared" ca="1" si="1320"/>
        <v>1992.5461938808962</v>
      </c>
    </row>
    <row r="34277" spans="3:3">
      <c r="C34277" s="13">
        <f t="shared" ca="1" si="1320"/>
        <v>1999.8852339276441</v>
      </c>
    </row>
    <row r="34278" spans="3:3">
      <c r="C34278" s="13">
        <f t="shared" ca="1" si="1320"/>
        <v>2011.0930778941693</v>
      </c>
    </row>
    <row r="34279" spans="3:3">
      <c r="C34279" s="13">
        <f t="shared" ca="1" si="1320"/>
        <v>1992.2289533397695</v>
      </c>
    </row>
    <row r="34280" spans="3:3">
      <c r="C34280" s="13">
        <f t="shared" ca="1" si="1320"/>
        <v>1987.9328991470461</v>
      </c>
    </row>
    <row r="34281" spans="3:3">
      <c r="C34281" s="13">
        <f t="shared" ca="1" si="1320"/>
        <v>1992.0229750899789</v>
      </c>
    </row>
    <row r="34282" spans="3:3">
      <c r="C34282" s="13">
        <f t="shared" ca="1" si="1320"/>
        <v>1970.1612743897972</v>
      </c>
    </row>
    <row r="34283" spans="3:3">
      <c r="C34283" s="13">
        <f t="shared" ca="1" si="1320"/>
        <v>2000.6388425794585</v>
      </c>
    </row>
    <row r="34284" spans="3:3">
      <c r="C34284" s="13">
        <f t="shared" ca="1" si="1320"/>
        <v>2011.93505329962</v>
      </c>
    </row>
    <row r="34285" spans="3:3">
      <c r="C34285" s="13">
        <f t="shared" ca="1" si="1320"/>
        <v>1995.3582933435512</v>
      </c>
    </row>
    <row r="34286" spans="3:3">
      <c r="C34286" s="13">
        <f t="shared" ca="1" si="1320"/>
        <v>2000.2787286709774</v>
      </c>
    </row>
    <row r="34287" spans="3:3">
      <c r="C34287" s="13">
        <f t="shared" ca="1" si="1320"/>
        <v>1997.2829774464028</v>
      </c>
    </row>
    <row r="34288" spans="3:3">
      <c r="C34288" s="13">
        <f t="shared" ca="1" si="1320"/>
        <v>1997.6993856189044</v>
      </c>
    </row>
    <row r="34289" spans="3:3">
      <c r="C34289" s="13">
        <f t="shared" ca="1" si="1320"/>
        <v>1985.0597466709553</v>
      </c>
    </row>
    <row r="34290" spans="3:3">
      <c r="C34290" s="13">
        <f t="shared" ca="1" si="1320"/>
        <v>1977.7487281247647</v>
      </c>
    </row>
    <row r="34291" spans="3:3">
      <c r="C34291" s="13">
        <f t="shared" ca="1" si="1320"/>
        <v>1999.9675094409695</v>
      </c>
    </row>
    <row r="34292" spans="3:3">
      <c r="C34292" s="13">
        <f t="shared" ca="1" si="1320"/>
        <v>2012.7107316960228</v>
      </c>
    </row>
    <row r="34293" spans="3:3">
      <c r="C34293" s="13">
        <f t="shared" ca="1" si="1320"/>
        <v>2003.2129539135844</v>
      </c>
    </row>
    <row r="34294" spans="3:3">
      <c r="C34294" s="13">
        <f t="shared" ca="1" si="1320"/>
        <v>1989.4832502818133</v>
      </c>
    </row>
    <row r="34295" spans="3:3">
      <c r="C34295" s="13">
        <f t="shared" ca="1" si="1320"/>
        <v>1994.787009305034</v>
      </c>
    </row>
    <row r="34296" spans="3:3">
      <c r="C34296" s="13">
        <f t="shared" ca="1" si="1320"/>
        <v>2000.4155196418264</v>
      </c>
    </row>
    <row r="34297" spans="3:3">
      <c r="C34297" s="13">
        <f t="shared" ca="1" si="1320"/>
        <v>2002.480359511597</v>
      </c>
    </row>
    <row r="34298" spans="3:3">
      <c r="C34298" s="13">
        <f t="shared" ca="1" si="1320"/>
        <v>2013.4166342235164</v>
      </c>
    </row>
    <row r="34299" spans="3:3">
      <c r="C34299" s="13">
        <f t="shared" ca="1" si="1320"/>
        <v>2003.8362855302971</v>
      </c>
    </row>
    <row r="34300" spans="3:3">
      <c r="C34300" s="13">
        <f t="shared" ca="1" si="1320"/>
        <v>2007.1559916826161</v>
      </c>
    </row>
    <row r="34301" spans="3:3">
      <c r="C34301" s="13">
        <f t="shared" ca="1" si="1320"/>
        <v>1997.6118024146963</v>
      </c>
    </row>
    <row r="34302" spans="3:3">
      <c r="C34302" s="13">
        <f t="shared" ca="1" si="1320"/>
        <v>1989.1769572428241</v>
      </c>
    </row>
    <row r="34303" spans="3:3">
      <c r="C34303" s="13">
        <f t="shared" ca="1" si="1320"/>
        <v>2000.7157580963435</v>
      </c>
    </row>
    <row r="34304" spans="3:3">
      <c r="C34304" s="13">
        <f t="shared" ca="1" si="1320"/>
        <v>2006.9154165943035</v>
      </c>
    </row>
    <row r="34305" spans="3:3">
      <c r="C34305" s="13">
        <f t="shared" ca="1" si="1320"/>
        <v>1966.2976802953451</v>
      </c>
    </row>
    <row r="34306" spans="3:3">
      <c r="C34306" s="13">
        <f t="shared" ca="1" si="1320"/>
        <v>1994.0331710431806</v>
      </c>
    </row>
    <row r="34307" spans="3:3">
      <c r="C34307" s="13">
        <f t="shared" ca="1" si="1320"/>
        <v>1989.1034468801531</v>
      </c>
    </row>
    <row r="34308" spans="3:3">
      <c r="C34308" s="13">
        <f t="shared" ca="1" si="1320"/>
        <v>2009.4561958384406</v>
      </c>
    </row>
    <row r="34309" spans="3:3">
      <c r="C34309" s="13">
        <f t="shared" ca="1" si="1320"/>
        <v>2006.7832007565432</v>
      </c>
    </row>
    <row r="34310" spans="3:3">
      <c r="C34310" s="13">
        <f t="shared" ca="1" si="1320"/>
        <v>1987.7787849953922</v>
      </c>
    </row>
    <row r="34311" spans="3:3">
      <c r="C34311" s="13">
        <f t="shared" ca="1" si="1320"/>
        <v>2001.1516658954256</v>
      </c>
    </row>
    <row r="34312" spans="3:3">
      <c r="C34312" s="13">
        <f t="shared" ca="1" si="1320"/>
        <v>1973.5971313094117</v>
      </c>
    </row>
    <row r="34313" spans="3:3">
      <c r="C34313" s="13">
        <f t="shared" ca="1" si="1320"/>
        <v>2004.1818555663426</v>
      </c>
    </row>
    <row r="34314" spans="3:3">
      <c r="C34314" s="13">
        <f t="shared" ca="1" si="1320"/>
        <v>2016.291881323614</v>
      </c>
    </row>
    <row r="34315" spans="3:3">
      <c r="C34315" s="13">
        <f t="shared" ca="1" si="1320"/>
        <v>1991.8744124495481</v>
      </c>
    </row>
    <row r="34316" spans="3:3">
      <c r="C34316" s="13">
        <f t="shared" ca="1" si="1320"/>
        <v>1997.5343343047473</v>
      </c>
    </row>
    <row r="34317" spans="3:3">
      <c r="C34317" s="13">
        <f t="shared" ca="1" si="1320"/>
        <v>2003.9520885243433</v>
      </c>
    </row>
    <row r="34318" spans="3:3">
      <c r="C34318" s="13">
        <f t="shared" ca="1" si="1320"/>
        <v>2004.8450899798743</v>
      </c>
    </row>
    <row r="34319" spans="3:3">
      <c r="C34319" s="13">
        <f t="shared" ca="1" si="1320"/>
        <v>2013.9685721232374</v>
      </c>
    </row>
    <row r="34320" spans="3:3">
      <c r="C34320" s="13">
        <f t="shared" ca="1" si="1320"/>
        <v>2018.1503752773297</v>
      </c>
    </row>
    <row r="34321" spans="3:3">
      <c r="C34321" s="13">
        <f t="shared" ca="1" si="1320"/>
        <v>1998.1518467743224</v>
      </c>
    </row>
    <row r="34322" spans="3:3">
      <c r="C34322" s="13">
        <f t="shared" ca="1" si="1320"/>
        <v>1996.1189630436329</v>
      </c>
    </row>
    <row r="34323" spans="3:3">
      <c r="C34323" s="13">
        <f t="shared" ca="1" si="1320"/>
        <v>1999.8294652868065</v>
      </c>
    </row>
    <row r="34324" spans="3:3">
      <c r="C34324" s="13">
        <f t="shared" ca="1" si="1320"/>
        <v>2010.2128543179608</v>
      </c>
    </row>
    <row r="34325" spans="3:3">
      <c r="C34325" s="13">
        <f t="shared" ca="1" si="1320"/>
        <v>1996.7834991534605</v>
      </c>
    </row>
    <row r="34326" spans="3:3">
      <c r="C34326" s="13">
        <f t="shared" ca="1" si="1320"/>
        <v>2008.6804387933294</v>
      </c>
    </row>
    <row r="34327" spans="3:3">
      <c r="C34327" s="13">
        <f t="shared" ca="1" si="1320"/>
        <v>1991.04896342503</v>
      </c>
    </row>
    <row r="34328" spans="3:3">
      <c r="C34328" s="13">
        <f t="shared" ref="C34328:C34391" ca="1" si="1321">NORMINV(RAND(),$D$3,$G$3)</f>
        <v>1984.3991447625986</v>
      </c>
    </row>
    <row r="34329" spans="3:3">
      <c r="C34329" s="13">
        <f t="shared" ca="1" si="1321"/>
        <v>1994.9727796932566</v>
      </c>
    </row>
    <row r="34330" spans="3:3">
      <c r="C34330" s="13">
        <f t="shared" ca="1" si="1321"/>
        <v>1999.4033323737649</v>
      </c>
    </row>
    <row r="34331" spans="3:3">
      <c r="C34331" s="13">
        <f t="shared" ca="1" si="1321"/>
        <v>1994.8469112153016</v>
      </c>
    </row>
    <row r="34332" spans="3:3">
      <c r="C34332" s="13">
        <f t="shared" ca="1" si="1321"/>
        <v>2012.5821485975625</v>
      </c>
    </row>
    <row r="34333" spans="3:3">
      <c r="C34333" s="13">
        <f t="shared" ca="1" si="1321"/>
        <v>1995.910685939732</v>
      </c>
    </row>
    <row r="34334" spans="3:3">
      <c r="C34334" s="13">
        <f t="shared" ca="1" si="1321"/>
        <v>2000.0943918731084</v>
      </c>
    </row>
    <row r="34335" spans="3:3">
      <c r="C34335" s="13">
        <f t="shared" ca="1" si="1321"/>
        <v>1992.7142156087205</v>
      </c>
    </row>
    <row r="34336" spans="3:3">
      <c r="C34336" s="13">
        <f t="shared" ca="1" si="1321"/>
        <v>2005.6370004315527</v>
      </c>
    </row>
    <row r="34337" spans="3:3">
      <c r="C34337" s="13">
        <f t="shared" ca="1" si="1321"/>
        <v>2015.7457380677195</v>
      </c>
    </row>
    <row r="34338" spans="3:3">
      <c r="C34338" s="13">
        <f t="shared" ca="1" si="1321"/>
        <v>1994.6409382605862</v>
      </c>
    </row>
    <row r="34339" spans="3:3">
      <c r="C34339" s="13">
        <f t="shared" ca="1" si="1321"/>
        <v>1995.7815076537713</v>
      </c>
    </row>
    <row r="34340" spans="3:3">
      <c r="C34340" s="13">
        <f t="shared" ca="1" si="1321"/>
        <v>1990.1928994785512</v>
      </c>
    </row>
    <row r="34341" spans="3:3">
      <c r="C34341" s="13">
        <f t="shared" ca="1" si="1321"/>
        <v>2021.9190923549791</v>
      </c>
    </row>
    <row r="34342" spans="3:3">
      <c r="C34342" s="13">
        <f t="shared" ca="1" si="1321"/>
        <v>1994.7039888701038</v>
      </c>
    </row>
    <row r="34343" spans="3:3">
      <c r="C34343" s="13">
        <f t="shared" ca="1" si="1321"/>
        <v>1996.2951170573178</v>
      </c>
    </row>
    <row r="34344" spans="3:3">
      <c r="C34344" s="13">
        <f t="shared" ca="1" si="1321"/>
        <v>2007.9037488371944</v>
      </c>
    </row>
    <row r="34345" spans="3:3">
      <c r="C34345" s="13">
        <f t="shared" ca="1" si="1321"/>
        <v>1987.0176363169853</v>
      </c>
    </row>
    <row r="34346" spans="3:3">
      <c r="C34346" s="13">
        <f t="shared" ca="1" si="1321"/>
        <v>1995.77210636734</v>
      </c>
    </row>
    <row r="34347" spans="3:3">
      <c r="C34347" s="13">
        <f t="shared" ca="1" si="1321"/>
        <v>2006.5623443676789</v>
      </c>
    </row>
    <row r="34348" spans="3:3">
      <c r="C34348" s="13">
        <f t="shared" ca="1" si="1321"/>
        <v>2006.1707477476921</v>
      </c>
    </row>
    <row r="34349" spans="3:3">
      <c r="C34349" s="13">
        <f t="shared" ca="1" si="1321"/>
        <v>2012.9323494564601</v>
      </c>
    </row>
    <row r="34350" spans="3:3">
      <c r="C34350" s="13">
        <f t="shared" ca="1" si="1321"/>
        <v>2009.7220114300935</v>
      </c>
    </row>
    <row r="34351" spans="3:3">
      <c r="C34351" s="13">
        <f t="shared" ca="1" si="1321"/>
        <v>2012.7845127666583</v>
      </c>
    </row>
    <row r="34352" spans="3:3">
      <c r="C34352" s="13">
        <f t="shared" ca="1" si="1321"/>
        <v>2008.8892145875595</v>
      </c>
    </row>
    <row r="34353" spans="3:3">
      <c r="C34353" s="13">
        <f t="shared" ca="1" si="1321"/>
        <v>2009.6036149723645</v>
      </c>
    </row>
    <row r="34354" spans="3:3">
      <c r="C34354" s="13">
        <f t="shared" ca="1" si="1321"/>
        <v>1997.4871834609817</v>
      </c>
    </row>
    <row r="34355" spans="3:3">
      <c r="C34355" s="13">
        <f t="shared" ca="1" si="1321"/>
        <v>2010.4921790323951</v>
      </c>
    </row>
    <row r="34356" spans="3:3">
      <c r="C34356" s="13">
        <f t="shared" ca="1" si="1321"/>
        <v>1998.8217647622041</v>
      </c>
    </row>
    <row r="34357" spans="3:3">
      <c r="C34357" s="13">
        <f t="shared" ca="1" si="1321"/>
        <v>1994.0184857886018</v>
      </c>
    </row>
    <row r="34358" spans="3:3">
      <c r="C34358" s="13">
        <f t="shared" ca="1" si="1321"/>
        <v>1995.6235528791735</v>
      </c>
    </row>
    <row r="34359" spans="3:3">
      <c r="C34359" s="13">
        <f t="shared" ca="1" si="1321"/>
        <v>2007.9728410938953</v>
      </c>
    </row>
    <row r="34360" spans="3:3">
      <c r="C34360" s="13">
        <f t="shared" ca="1" si="1321"/>
        <v>2012.1522478130266</v>
      </c>
    </row>
    <row r="34361" spans="3:3">
      <c r="C34361" s="13">
        <f t="shared" ca="1" si="1321"/>
        <v>2000.5653592023609</v>
      </c>
    </row>
    <row r="34362" spans="3:3">
      <c r="C34362" s="13">
        <f t="shared" ca="1" si="1321"/>
        <v>2000.801310772574</v>
      </c>
    </row>
    <row r="34363" spans="3:3">
      <c r="C34363" s="13">
        <f t="shared" ca="1" si="1321"/>
        <v>1994.3122514754043</v>
      </c>
    </row>
    <row r="34364" spans="3:3">
      <c r="C34364" s="13">
        <f t="shared" ca="1" si="1321"/>
        <v>2002.9303601052484</v>
      </c>
    </row>
    <row r="34365" spans="3:3">
      <c r="C34365" s="13">
        <f t="shared" ca="1" si="1321"/>
        <v>2011.8063374086007</v>
      </c>
    </row>
    <row r="34366" spans="3:3">
      <c r="C34366" s="13">
        <f t="shared" ca="1" si="1321"/>
        <v>2005.9136490291046</v>
      </c>
    </row>
    <row r="34367" spans="3:3">
      <c r="C34367" s="13">
        <f t="shared" ca="1" si="1321"/>
        <v>2009.7342622589078</v>
      </c>
    </row>
    <row r="34368" spans="3:3">
      <c r="C34368" s="13">
        <f t="shared" ca="1" si="1321"/>
        <v>2008.1112481376974</v>
      </c>
    </row>
    <row r="34369" spans="3:3">
      <c r="C34369" s="13">
        <f t="shared" ca="1" si="1321"/>
        <v>2011.5667316881927</v>
      </c>
    </row>
    <row r="34370" spans="3:3">
      <c r="C34370" s="13">
        <f t="shared" ca="1" si="1321"/>
        <v>1994.9377293570353</v>
      </c>
    </row>
    <row r="34371" spans="3:3">
      <c r="C34371" s="13">
        <f t="shared" ca="1" si="1321"/>
        <v>1992.0942794806306</v>
      </c>
    </row>
    <row r="34372" spans="3:3">
      <c r="C34372" s="13">
        <f t="shared" ca="1" si="1321"/>
        <v>1990.7669984555298</v>
      </c>
    </row>
    <row r="34373" spans="3:3">
      <c r="C34373" s="13">
        <f t="shared" ca="1" si="1321"/>
        <v>2016.7182418287737</v>
      </c>
    </row>
    <row r="34374" spans="3:3">
      <c r="C34374" s="13">
        <f t="shared" ca="1" si="1321"/>
        <v>2026.9861263867174</v>
      </c>
    </row>
    <row r="34375" spans="3:3">
      <c r="C34375" s="13">
        <f t="shared" ca="1" si="1321"/>
        <v>2016.5359498710106</v>
      </c>
    </row>
    <row r="34376" spans="3:3">
      <c r="C34376" s="13">
        <f t="shared" ca="1" si="1321"/>
        <v>1992.7773227971315</v>
      </c>
    </row>
    <row r="34377" spans="3:3">
      <c r="C34377" s="13">
        <f t="shared" ca="1" si="1321"/>
        <v>2000.2148348329954</v>
      </c>
    </row>
    <row r="34378" spans="3:3">
      <c r="C34378" s="13">
        <f t="shared" ca="1" si="1321"/>
        <v>1982.2314331291871</v>
      </c>
    </row>
    <row r="34379" spans="3:3">
      <c r="C34379" s="13">
        <f t="shared" ca="1" si="1321"/>
        <v>1993.9640531117443</v>
      </c>
    </row>
    <row r="34380" spans="3:3">
      <c r="C34380" s="13">
        <f t="shared" ca="1" si="1321"/>
        <v>1996.454650924838</v>
      </c>
    </row>
    <row r="34381" spans="3:3">
      <c r="C34381" s="13">
        <f t="shared" ca="1" si="1321"/>
        <v>2000.30919543596</v>
      </c>
    </row>
    <row r="34382" spans="3:3">
      <c r="C34382" s="13">
        <f t="shared" ca="1" si="1321"/>
        <v>1991.119851423518</v>
      </c>
    </row>
    <row r="34383" spans="3:3">
      <c r="C34383" s="13">
        <f t="shared" ca="1" si="1321"/>
        <v>2007.1408709530401</v>
      </c>
    </row>
    <row r="34384" spans="3:3">
      <c r="C34384" s="13">
        <f t="shared" ca="1" si="1321"/>
        <v>1987.0437794390602</v>
      </c>
    </row>
    <row r="34385" spans="3:3">
      <c r="C34385" s="13">
        <f t="shared" ca="1" si="1321"/>
        <v>2013.1810855699289</v>
      </c>
    </row>
    <row r="34386" spans="3:3">
      <c r="C34386" s="13">
        <f t="shared" ca="1" si="1321"/>
        <v>1990.837732767144</v>
      </c>
    </row>
    <row r="34387" spans="3:3">
      <c r="C34387" s="13">
        <f t="shared" ca="1" si="1321"/>
        <v>1986.9005475334059</v>
      </c>
    </row>
    <row r="34388" spans="3:3">
      <c r="C34388" s="13">
        <f t="shared" ca="1" si="1321"/>
        <v>1991.1833568947725</v>
      </c>
    </row>
    <row r="34389" spans="3:3">
      <c r="C34389" s="13">
        <f t="shared" ca="1" si="1321"/>
        <v>1999.239777039307</v>
      </c>
    </row>
    <row r="34390" spans="3:3">
      <c r="C34390" s="13">
        <f t="shared" ca="1" si="1321"/>
        <v>1974.961044009942</v>
      </c>
    </row>
    <row r="34391" spans="3:3">
      <c r="C34391" s="13">
        <f t="shared" ca="1" si="1321"/>
        <v>2017.3543344911013</v>
      </c>
    </row>
    <row r="34392" spans="3:3">
      <c r="C34392" s="13">
        <f t="shared" ref="C34392:C34455" ca="1" si="1322">NORMINV(RAND(),$D$3,$G$3)</f>
        <v>1989.3180081618987</v>
      </c>
    </row>
    <row r="34393" spans="3:3">
      <c r="C34393" s="13">
        <f t="shared" ca="1" si="1322"/>
        <v>2009.526033904539</v>
      </c>
    </row>
    <row r="34394" spans="3:3">
      <c r="C34394" s="13">
        <f t="shared" ca="1" si="1322"/>
        <v>1999.3748139894672</v>
      </c>
    </row>
    <row r="34395" spans="3:3">
      <c r="C34395" s="13">
        <f t="shared" ca="1" si="1322"/>
        <v>1994.2100754274302</v>
      </c>
    </row>
    <row r="34396" spans="3:3">
      <c r="C34396" s="13">
        <f t="shared" ca="1" si="1322"/>
        <v>2006.5342834607204</v>
      </c>
    </row>
    <row r="34397" spans="3:3">
      <c r="C34397" s="13">
        <f t="shared" ca="1" si="1322"/>
        <v>2014.1122959079783</v>
      </c>
    </row>
    <row r="34398" spans="3:3">
      <c r="C34398" s="13">
        <f t="shared" ca="1" si="1322"/>
        <v>1992.1337408693914</v>
      </c>
    </row>
    <row r="34399" spans="3:3">
      <c r="C34399" s="13">
        <f t="shared" ca="1" si="1322"/>
        <v>2013.1149018808926</v>
      </c>
    </row>
    <row r="34400" spans="3:3">
      <c r="C34400" s="13">
        <f t="shared" ca="1" si="1322"/>
        <v>2007.7726538970855</v>
      </c>
    </row>
    <row r="34401" spans="3:3">
      <c r="C34401" s="13">
        <f t="shared" ca="1" si="1322"/>
        <v>1996.0785822223177</v>
      </c>
    </row>
    <row r="34402" spans="3:3">
      <c r="C34402" s="13">
        <f t="shared" ca="1" si="1322"/>
        <v>1991.0315733198042</v>
      </c>
    </row>
    <row r="34403" spans="3:3">
      <c r="C34403" s="13">
        <f t="shared" ca="1" si="1322"/>
        <v>2004.7504418681772</v>
      </c>
    </row>
    <row r="34404" spans="3:3">
      <c r="C34404" s="13">
        <f t="shared" ca="1" si="1322"/>
        <v>2005.0862781587953</v>
      </c>
    </row>
    <row r="34405" spans="3:3">
      <c r="C34405" s="13">
        <f t="shared" ca="1" si="1322"/>
        <v>1991.9957927122116</v>
      </c>
    </row>
    <row r="34406" spans="3:3">
      <c r="C34406" s="13">
        <f t="shared" ca="1" si="1322"/>
        <v>1994.1202901805348</v>
      </c>
    </row>
    <row r="34407" spans="3:3">
      <c r="C34407" s="13">
        <f t="shared" ca="1" si="1322"/>
        <v>1991.6784643999665</v>
      </c>
    </row>
    <row r="34408" spans="3:3">
      <c r="C34408" s="13">
        <f t="shared" ca="1" si="1322"/>
        <v>2002.2488015557471</v>
      </c>
    </row>
    <row r="34409" spans="3:3">
      <c r="C34409" s="13">
        <f t="shared" ca="1" si="1322"/>
        <v>1974.0358021094755</v>
      </c>
    </row>
    <row r="34410" spans="3:3">
      <c r="C34410" s="13">
        <f t="shared" ca="1" si="1322"/>
        <v>1996.2256811494535</v>
      </c>
    </row>
    <row r="34411" spans="3:3">
      <c r="C34411" s="13">
        <f t="shared" ca="1" si="1322"/>
        <v>2005.6777762526604</v>
      </c>
    </row>
    <row r="34412" spans="3:3">
      <c r="C34412" s="13">
        <f t="shared" ca="1" si="1322"/>
        <v>1992.2420404274283</v>
      </c>
    </row>
    <row r="34413" spans="3:3">
      <c r="C34413" s="13">
        <f t="shared" ca="1" si="1322"/>
        <v>1994.4273862303487</v>
      </c>
    </row>
    <row r="34414" spans="3:3">
      <c r="C34414" s="13">
        <f t="shared" ca="1" si="1322"/>
        <v>1997.8694282382532</v>
      </c>
    </row>
    <row r="34415" spans="3:3">
      <c r="C34415" s="13">
        <f t="shared" ca="1" si="1322"/>
        <v>1998.6533167708894</v>
      </c>
    </row>
    <row r="34416" spans="3:3">
      <c r="C34416" s="13">
        <f t="shared" ca="1" si="1322"/>
        <v>2006.6110195659057</v>
      </c>
    </row>
    <row r="34417" spans="3:3">
      <c r="C34417" s="13">
        <f t="shared" ca="1" si="1322"/>
        <v>1994.4764366329559</v>
      </c>
    </row>
    <row r="34418" spans="3:3">
      <c r="C34418" s="13">
        <f t="shared" ca="1" si="1322"/>
        <v>2016.6923918257989</v>
      </c>
    </row>
    <row r="34419" spans="3:3">
      <c r="C34419" s="13">
        <f t="shared" ca="1" si="1322"/>
        <v>2008.8757439028609</v>
      </c>
    </row>
    <row r="34420" spans="3:3">
      <c r="C34420" s="13">
        <f t="shared" ca="1" si="1322"/>
        <v>1991.4135922250027</v>
      </c>
    </row>
    <row r="34421" spans="3:3">
      <c r="C34421" s="13">
        <f t="shared" ca="1" si="1322"/>
        <v>2012.0570253499895</v>
      </c>
    </row>
    <row r="34422" spans="3:3">
      <c r="C34422" s="13">
        <f t="shared" ca="1" si="1322"/>
        <v>1994.0050914831224</v>
      </c>
    </row>
    <row r="34423" spans="3:3">
      <c r="C34423" s="13">
        <f t="shared" ca="1" si="1322"/>
        <v>2006.0257830457158</v>
      </c>
    </row>
    <row r="34424" spans="3:3">
      <c r="C34424" s="13">
        <f t="shared" ca="1" si="1322"/>
        <v>1994.0769369452053</v>
      </c>
    </row>
    <row r="34425" spans="3:3">
      <c r="C34425" s="13">
        <f t="shared" ca="1" si="1322"/>
        <v>2011.2158182975522</v>
      </c>
    </row>
    <row r="34426" spans="3:3">
      <c r="C34426" s="13">
        <f t="shared" ca="1" si="1322"/>
        <v>2005.484586648271</v>
      </c>
    </row>
    <row r="34427" spans="3:3">
      <c r="C34427" s="13">
        <f t="shared" ca="1" si="1322"/>
        <v>1991.5956453569534</v>
      </c>
    </row>
    <row r="34428" spans="3:3">
      <c r="C34428" s="13">
        <f t="shared" ca="1" si="1322"/>
        <v>2009.5750929471353</v>
      </c>
    </row>
    <row r="34429" spans="3:3">
      <c r="C34429" s="13">
        <f t="shared" ca="1" si="1322"/>
        <v>2027.4264472385328</v>
      </c>
    </row>
    <row r="34430" spans="3:3">
      <c r="C34430" s="13">
        <f t="shared" ca="1" si="1322"/>
        <v>1997.2944088856948</v>
      </c>
    </row>
    <row r="34431" spans="3:3">
      <c r="C34431" s="13">
        <f t="shared" ca="1" si="1322"/>
        <v>2003.115370685668</v>
      </c>
    </row>
    <row r="34432" spans="3:3">
      <c r="C34432" s="13">
        <f t="shared" ca="1" si="1322"/>
        <v>2015.2329647837942</v>
      </c>
    </row>
    <row r="34433" spans="3:3">
      <c r="C34433" s="13">
        <f t="shared" ca="1" si="1322"/>
        <v>2001.8370820521754</v>
      </c>
    </row>
    <row r="34434" spans="3:3">
      <c r="C34434" s="13">
        <f t="shared" ca="1" si="1322"/>
        <v>1999.322916548683</v>
      </c>
    </row>
    <row r="34435" spans="3:3">
      <c r="C34435" s="13">
        <f t="shared" ca="1" si="1322"/>
        <v>2001.0036643765197</v>
      </c>
    </row>
    <row r="34436" spans="3:3">
      <c r="C34436" s="13">
        <f t="shared" ca="1" si="1322"/>
        <v>1993.9129637494837</v>
      </c>
    </row>
    <row r="34437" spans="3:3">
      <c r="C34437" s="13">
        <f t="shared" ca="1" si="1322"/>
        <v>1999.0677201876597</v>
      </c>
    </row>
    <row r="34438" spans="3:3">
      <c r="C34438" s="13">
        <f t="shared" ca="1" si="1322"/>
        <v>1991.1785186896038</v>
      </c>
    </row>
    <row r="34439" spans="3:3">
      <c r="C34439" s="13">
        <f t="shared" ca="1" si="1322"/>
        <v>1996.9947662967368</v>
      </c>
    </row>
    <row r="34440" spans="3:3">
      <c r="C34440" s="13">
        <f t="shared" ca="1" si="1322"/>
        <v>1984.6714321553939</v>
      </c>
    </row>
    <row r="34441" spans="3:3">
      <c r="C34441" s="13">
        <f t="shared" ca="1" si="1322"/>
        <v>2008.7583845695176</v>
      </c>
    </row>
    <row r="34442" spans="3:3">
      <c r="C34442" s="13">
        <f t="shared" ca="1" si="1322"/>
        <v>1981.5421232381332</v>
      </c>
    </row>
    <row r="34443" spans="3:3">
      <c r="C34443" s="13">
        <f t="shared" ca="1" si="1322"/>
        <v>1988.1537761363736</v>
      </c>
    </row>
    <row r="34444" spans="3:3">
      <c r="C34444" s="13">
        <f t="shared" ca="1" si="1322"/>
        <v>1999.2305380025464</v>
      </c>
    </row>
    <row r="34445" spans="3:3">
      <c r="C34445" s="13">
        <f t="shared" ca="1" si="1322"/>
        <v>1991.0717225275098</v>
      </c>
    </row>
    <row r="34446" spans="3:3">
      <c r="C34446" s="13">
        <f t="shared" ca="1" si="1322"/>
        <v>1999.4803153752894</v>
      </c>
    </row>
    <row r="34447" spans="3:3">
      <c r="C34447" s="13">
        <f t="shared" ca="1" si="1322"/>
        <v>2010.2003076041678</v>
      </c>
    </row>
    <row r="34448" spans="3:3">
      <c r="C34448" s="13">
        <f t="shared" ca="1" si="1322"/>
        <v>1995.9153723543054</v>
      </c>
    </row>
    <row r="34449" spans="3:3">
      <c r="C34449" s="13">
        <f t="shared" ca="1" si="1322"/>
        <v>2010.423829434789</v>
      </c>
    </row>
    <row r="34450" spans="3:3">
      <c r="C34450" s="13">
        <f t="shared" ca="1" si="1322"/>
        <v>2003.2224165342641</v>
      </c>
    </row>
    <row r="34451" spans="3:3">
      <c r="C34451" s="13">
        <f t="shared" ca="1" si="1322"/>
        <v>1991.1924477104437</v>
      </c>
    </row>
    <row r="34452" spans="3:3">
      <c r="C34452" s="13">
        <f t="shared" ca="1" si="1322"/>
        <v>1998.6396341978407</v>
      </c>
    </row>
    <row r="34453" spans="3:3">
      <c r="C34453" s="13">
        <f t="shared" ca="1" si="1322"/>
        <v>1975.3339919635025</v>
      </c>
    </row>
    <row r="34454" spans="3:3">
      <c r="C34454" s="13">
        <f t="shared" ca="1" si="1322"/>
        <v>1997.6700110624563</v>
      </c>
    </row>
    <row r="34455" spans="3:3">
      <c r="C34455" s="13">
        <f t="shared" ca="1" si="1322"/>
        <v>2020.4961395772639</v>
      </c>
    </row>
    <row r="34456" spans="3:3">
      <c r="C34456" s="13">
        <f t="shared" ref="C34456:C34519" ca="1" si="1323">NORMINV(RAND(),$D$3,$G$3)</f>
        <v>1981.403724429254</v>
      </c>
    </row>
    <row r="34457" spans="3:3">
      <c r="C34457" s="13">
        <f t="shared" ca="1" si="1323"/>
        <v>2013.6793944935307</v>
      </c>
    </row>
    <row r="34458" spans="3:3">
      <c r="C34458" s="13">
        <f t="shared" ca="1" si="1323"/>
        <v>2012.0294527380936</v>
      </c>
    </row>
    <row r="34459" spans="3:3">
      <c r="C34459" s="13">
        <f t="shared" ca="1" si="1323"/>
        <v>2009.7716681134327</v>
      </c>
    </row>
    <row r="34460" spans="3:3">
      <c r="C34460" s="13">
        <f t="shared" ca="1" si="1323"/>
        <v>2001.0541489150914</v>
      </c>
    </row>
    <row r="34461" spans="3:3">
      <c r="C34461" s="13">
        <f t="shared" ca="1" si="1323"/>
        <v>2008.1730847647627</v>
      </c>
    </row>
    <row r="34462" spans="3:3">
      <c r="C34462" s="13">
        <f t="shared" ca="1" si="1323"/>
        <v>2010.4908527510681</v>
      </c>
    </row>
    <row r="34463" spans="3:3">
      <c r="C34463" s="13">
        <f t="shared" ca="1" si="1323"/>
        <v>2012.9262038821992</v>
      </c>
    </row>
    <row r="34464" spans="3:3">
      <c r="C34464" s="13">
        <f t="shared" ca="1" si="1323"/>
        <v>1983.0602894398166</v>
      </c>
    </row>
    <row r="34465" spans="3:3">
      <c r="C34465" s="13">
        <f t="shared" ca="1" si="1323"/>
        <v>1999.5549737089264</v>
      </c>
    </row>
    <row r="34466" spans="3:3">
      <c r="C34466" s="13">
        <f t="shared" ca="1" si="1323"/>
        <v>2011.2269213817358</v>
      </c>
    </row>
    <row r="34467" spans="3:3">
      <c r="C34467" s="13">
        <f t="shared" ca="1" si="1323"/>
        <v>1985.1650110717915</v>
      </c>
    </row>
    <row r="34468" spans="3:3">
      <c r="C34468" s="13">
        <f t="shared" ca="1" si="1323"/>
        <v>1990.5820960444294</v>
      </c>
    </row>
    <row r="34469" spans="3:3">
      <c r="C34469" s="13">
        <f t="shared" ca="1" si="1323"/>
        <v>2001.8765472316538</v>
      </c>
    </row>
    <row r="34470" spans="3:3">
      <c r="C34470" s="13">
        <f t="shared" ca="1" si="1323"/>
        <v>2008.8207203975694</v>
      </c>
    </row>
    <row r="34471" spans="3:3">
      <c r="C34471" s="13">
        <f t="shared" ca="1" si="1323"/>
        <v>2001.1474961936074</v>
      </c>
    </row>
    <row r="34472" spans="3:3">
      <c r="C34472" s="13">
        <f t="shared" ca="1" si="1323"/>
        <v>1999.4516117541148</v>
      </c>
    </row>
    <row r="34473" spans="3:3">
      <c r="C34473" s="13">
        <f t="shared" ca="1" si="1323"/>
        <v>2006.8810921145453</v>
      </c>
    </row>
    <row r="34474" spans="3:3">
      <c r="C34474" s="13">
        <f t="shared" ca="1" si="1323"/>
        <v>2003.6414834134484</v>
      </c>
    </row>
    <row r="34475" spans="3:3">
      <c r="C34475" s="13">
        <f t="shared" ca="1" si="1323"/>
        <v>1989.1400682166575</v>
      </c>
    </row>
    <row r="34476" spans="3:3">
      <c r="C34476" s="13">
        <f t="shared" ca="1" si="1323"/>
        <v>1993.2489132616154</v>
      </c>
    </row>
    <row r="34477" spans="3:3">
      <c r="C34477" s="13">
        <f t="shared" ca="1" si="1323"/>
        <v>2018.7129929354028</v>
      </c>
    </row>
    <row r="34478" spans="3:3">
      <c r="C34478" s="13">
        <f t="shared" ca="1" si="1323"/>
        <v>2010.2249762112185</v>
      </c>
    </row>
    <row r="34479" spans="3:3">
      <c r="C34479" s="13">
        <f t="shared" ca="1" si="1323"/>
        <v>2002.1115021518438</v>
      </c>
    </row>
    <row r="34480" spans="3:3">
      <c r="C34480" s="13">
        <f t="shared" ca="1" si="1323"/>
        <v>2008.6342341859311</v>
      </c>
    </row>
    <row r="34481" spans="3:3">
      <c r="C34481" s="13">
        <f t="shared" ca="1" si="1323"/>
        <v>1995.3093413594263</v>
      </c>
    </row>
    <row r="34482" spans="3:3">
      <c r="C34482" s="13">
        <f t="shared" ca="1" si="1323"/>
        <v>1994.7644977933703</v>
      </c>
    </row>
    <row r="34483" spans="3:3">
      <c r="C34483" s="13">
        <f t="shared" ca="1" si="1323"/>
        <v>1999.6218255814695</v>
      </c>
    </row>
    <row r="34484" spans="3:3">
      <c r="C34484" s="13">
        <f t="shared" ca="1" si="1323"/>
        <v>2021.3727439562595</v>
      </c>
    </row>
    <row r="34485" spans="3:3">
      <c r="C34485" s="13">
        <f t="shared" ca="1" si="1323"/>
        <v>1982.8899327903587</v>
      </c>
    </row>
    <row r="34486" spans="3:3">
      <c r="C34486" s="13">
        <f t="shared" ca="1" si="1323"/>
        <v>2007.3361880336272</v>
      </c>
    </row>
    <row r="34487" spans="3:3">
      <c r="C34487" s="13">
        <f t="shared" ca="1" si="1323"/>
        <v>2001.3470724883155</v>
      </c>
    </row>
    <row r="34488" spans="3:3">
      <c r="C34488" s="13">
        <f t="shared" ca="1" si="1323"/>
        <v>2007.4879786627369</v>
      </c>
    </row>
    <row r="34489" spans="3:3">
      <c r="C34489" s="13">
        <f t="shared" ca="1" si="1323"/>
        <v>2014.5965037869287</v>
      </c>
    </row>
    <row r="34490" spans="3:3">
      <c r="C34490" s="13">
        <f t="shared" ca="1" si="1323"/>
        <v>1988.2123749937455</v>
      </c>
    </row>
    <row r="34491" spans="3:3">
      <c r="C34491" s="13">
        <f t="shared" ca="1" si="1323"/>
        <v>2002.6256191322793</v>
      </c>
    </row>
    <row r="34492" spans="3:3">
      <c r="C34492" s="13">
        <f t="shared" ca="1" si="1323"/>
        <v>2001.3806040504098</v>
      </c>
    </row>
    <row r="34493" spans="3:3">
      <c r="C34493" s="13">
        <f t="shared" ca="1" si="1323"/>
        <v>1986.1508318052033</v>
      </c>
    </row>
    <row r="34494" spans="3:3">
      <c r="C34494" s="13">
        <f t="shared" ca="1" si="1323"/>
        <v>1988.4404804808419</v>
      </c>
    </row>
    <row r="34495" spans="3:3">
      <c r="C34495" s="13">
        <f t="shared" ca="1" si="1323"/>
        <v>2003.0313938383779</v>
      </c>
    </row>
    <row r="34496" spans="3:3">
      <c r="C34496" s="13">
        <f t="shared" ca="1" si="1323"/>
        <v>1993.9529065519393</v>
      </c>
    </row>
    <row r="34497" spans="3:3">
      <c r="C34497" s="13">
        <f t="shared" ca="1" si="1323"/>
        <v>1990.2607037332111</v>
      </c>
    </row>
    <row r="34498" spans="3:3">
      <c r="C34498" s="13">
        <f t="shared" ca="1" si="1323"/>
        <v>2000.8010614953214</v>
      </c>
    </row>
    <row r="34499" spans="3:3">
      <c r="C34499" s="13">
        <f t="shared" ca="1" si="1323"/>
        <v>2000.7473779112597</v>
      </c>
    </row>
    <row r="34500" spans="3:3">
      <c r="C34500" s="13">
        <f t="shared" ca="1" si="1323"/>
        <v>1998.8342446374845</v>
      </c>
    </row>
    <row r="34501" spans="3:3">
      <c r="C34501" s="13">
        <f t="shared" ca="1" si="1323"/>
        <v>1990.2640622930753</v>
      </c>
    </row>
    <row r="34502" spans="3:3">
      <c r="C34502" s="13">
        <f t="shared" ca="1" si="1323"/>
        <v>2020.2139181610476</v>
      </c>
    </row>
    <row r="34503" spans="3:3">
      <c r="C34503" s="13">
        <f t="shared" ca="1" si="1323"/>
        <v>1994.9092750015791</v>
      </c>
    </row>
    <row r="34504" spans="3:3">
      <c r="C34504" s="13">
        <f t="shared" ca="1" si="1323"/>
        <v>1967.3334642362549</v>
      </c>
    </row>
    <row r="34505" spans="3:3">
      <c r="C34505" s="13">
        <f t="shared" ca="1" si="1323"/>
        <v>2003.743176884637</v>
      </c>
    </row>
    <row r="34506" spans="3:3">
      <c r="C34506" s="13">
        <f t="shared" ca="1" si="1323"/>
        <v>1987.505822249457</v>
      </c>
    </row>
    <row r="34507" spans="3:3">
      <c r="C34507" s="13">
        <f t="shared" ca="1" si="1323"/>
        <v>1987.3329179951311</v>
      </c>
    </row>
    <row r="34508" spans="3:3">
      <c r="C34508" s="13">
        <f t="shared" ca="1" si="1323"/>
        <v>1993.8017461556713</v>
      </c>
    </row>
    <row r="34509" spans="3:3">
      <c r="C34509" s="13">
        <f t="shared" ca="1" si="1323"/>
        <v>1992.4063693891437</v>
      </c>
    </row>
    <row r="34510" spans="3:3">
      <c r="C34510" s="13">
        <f t="shared" ca="1" si="1323"/>
        <v>2001.5213194499877</v>
      </c>
    </row>
    <row r="34511" spans="3:3">
      <c r="C34511" s="13">
        <f t="shared" ca="1" si="1323"/>
        <v>2009.7182653145339</v>
      </c>
    </row>
    <row r="34512" spans="3:3">
      <c r="C34512" s="13">
        <f t="shared" ca="1" si="1323"/>
        <v>1995.6563783458321</v>
      </c>
    </row>
    <row r="34513" spans="3:3">
      <c r="C34513" s="13">
        <f t="shared" ca="1" si="1323"/>
        <v>2004.6738892471603</v>
      </c>
    </row>
    <row r="34514" spans="3:3">
      <c r="C34514" s="13">
        <f t="shared" ca="1" si="1323"/>
        <v>1989.814689346066</v>
      </c>
    </row>
    <row r="34515" spans="3:3">
      <c r="C34515" s="13">
        <f t="shared" ca="1" si="1323"/>
        <v>1977.8080946617788</v>
      </c>
    </row>
    <row r="34516" spans="3:3">
      <c r="C34516" s="13">
        <f t="shared" ca="1" si="1323"/>
        <v>2005.3236517103646</v>
      </c>
    </row>
    <row r="34517" spans="3:3">
      <c r="C34517" s="13">
        <f t="shared" ca="1" si="1323"/>
        <v>2011.3305114972718</v>
      </c>
    </row>
    <row r="34518" spans="3:3">
      <c r="C34518" s="13">
        <f t="shared" ca="1" si="1323"/>
        <v>1992.6565004926958</v>
      </c>
    </row>
    <row r="34519" spans="3:3">
      <c r="C34519" s="13">
        <f t="shared" ca="1" si="1323"/>
        <v>2004.8693388691433</v>
      </c>
    </row>
    <row r="34520" spans="3:3">
      <c r="C34520" s="13">
        <f t="shared" ref="C34520:C34583" ca="1" si="1324">NORMINV(RAND(),$D$3,$G$3)</f>
        <v>2017.0055545443006</v>
      </c>
    </row>
    <row r="34521" spans="3:3">
      <c r="C34521" s="13">
        <f t="shared" ca="1" si="1324"/>
        <v>2000.8613660621754</v>
      </c>
    </row>
    <row r="34522" spans="3:3">
      <c r="C34522" s="13">
        <f t="shared" ca="1" si="1324"/>
        <v>2006.4868548915647</v>
      </c>
    </row>
    <row r="34523" spans="3:3">
      <c r="C34523" s="13">
        <f t="shared" ca="1" si="1324"/>
        <v>2000.8427896649528</v>
      </c>
    </row>
    <row r="34524" spans="3:3">
      <c r="C34524" s="13">
        <f t="shared" ca="1" si="1324"/>
        <v>1996.4148689866265</v>
      </c>
    </row>
    <row r="34525" spans="3:3">
      <c r="C34525" s="13">
        <f t="shared" ca="1" si="1324"/>
        <v>2012.8043438935385</v>
      </c>
    </row>
    <row r="34526" spans="3:3">
      <c r="C34526" s="13">
        <f t="shared" ca="1" si="1324"/>
        <v>1982.9747958042115</v>
      </c>
    </row>
    <row r="34527" spans="3:3">
      <c r="C34527" s="13">
        <f t="shared" ca="1" si="1324"/>
        <v>2012.0938587878511</v>
      </c>
    </row>
    <row r="34528" spans="3:3">
      <c r="C34528" s="13">
        <f t="shared" ca="1" si="1324"/>
        <v>2000.8156545709317</v>
      </c>
    </row>
    <row r="34529" spans="3:3">
      <c r="C34529" s="13">
        <f t="shared" ca="1" si="1324"/>
        <v>2016.6916678026898</v>
      </c>
    </row>
    <row r="34530" spans="3:3">
      <c r="C34530" s="13">
        <f t="shared" ca="1" si="1324"/>
        <v>1983.9075504026878</v>
      </c>
    </row>
    <row r="34531" spans="3:3">
      <c r="C34531" s="13">
        <f t="shared" ca="1" si="1324"/>
        <v>2012.1483158521605</v>
      </c>
    </row>
    <row r="34532" spans="3:3">
      <c r="C34532" s="13">
        <f t="shared" ca="1" si="1324"/>
        <v>1995.3115231018382</v>
      </c>
    </row>
    <row r="34533" spans="3:3">
      <c r="C34533" s="13">
        <f t="shared" ca="1" si="1324"/>
        <v>1991.9858066458999</v>
      </c>
    </row>
    <row r="34534" spans="3:3">
      <c r="C34534" s="13">
        <f t="shared" ca="1" si="1324"/>
        <v>1994.6333237907397</v>
      </c>
    </row>
    <row r="34535" spans="3:3">
      <c r="C34535" s="13">
        <f t="shared" ca="1" si="1324"/>
        <v>2020.7036837694477</v>
      </c>
    </row>
    <row r="34536" spans="3:3">
      <c r="C34536" s="13">
        <f t="shared" ca="1" si="1324"/>
        <v>2001.4071658572377</v>
      </c>
    </row>
    <row r="34537" spans="3:3">
      <c r="C34537" s="13">
        <f t="shared" ca="1" si="1324"/>
        <v>2007.5397453434068</v>
      </c>
    </row>
    <row r="34538" spans="3:3">
      <c r="C34538" s="13">
        <f t="shared" ca="1" si="1324"/>
        <v>2013.0128668566326</v>
      </c>
    </row>
    <row r="34539" spans="3:3">
      <c r="C34539" s="13">
        <f t="shared" ca="1" si="1324"/>
        <v>2010.0351723457138</v>
      </c>
    </row>
    <row r="34540" spans="3:3">
      <c r="C34540" s="13">
        <f t="shared" ca="1" si="1324"/>
        <v>2010.4657362094126</v>
      </c>
    </row>
    <row r="34541" spans="3:3">
      <c r="C34541" s="13">
        <f t="shared" ca="1" si="1324"/>
        <v>2022.4626866916699</v>
      </c>
    </row>
    <row r="34542" spans="3:3">
      <c r="C34542" s="13">
        <f t="shared" ca="1" si="1324"/>
        <v>2014.0633808849891</v>
      </c>
    </row>
    <row r="34543" spans="3:3">
      <c r="C34543" s="13">
        <f t="shared" ca="1" si="1324"/>
        <v>2016.6498363850405</v>
      </c>
    </row>
    <row r="34544" spans="3:3">
      <c r="C34544" s="13">
        <f t="shared" ca="1" si="1324"/>
        <v>1996.6455930051025</v>
      </c>
    </row>
    <row r="34545" spans="3:3">
      <c r="C34545" s="13">
        <f t="shared" ca="1" si="1324"/>
        <v>2007.6683233861399</v>
      </c>
    </row>
    <row r="34546" spans="3:3">
      <c r="C34546" s="13">
        <f t="shared" ca="1" si="1324"/>
        <v>1998.005150688095</v>
      </c>
    </row>
    <row r="34547" spans="3:3">
      <c r="C34547" s="13">
        <f t="shared" ca="1" si="1324"/>
        <v>2006.7481294403799</v>
      </c>
    </row>
    <row r="34548" spans="3:3">
      <c r="C34548" s="13">
        <f t="shared" ca="1" si="1324"/>
        <v>1996.1137798376635</v>
      </c>
    </row>
    <row r="34549" spans="3:3">
      <c r="C34549" s="13">
        <f t="shared" ca="1" si="1324"/>
        <v>2017.7706702340611</v>
      </c>
    </row>
    <row r="34550" spans="3:3">
      <c r="C34550" s="13">
        <f t="shared" ca="1" si="1324"/>
        <v>2003.8823698863255</v>
      </c>
    </row>
    <row r="34551" spans="3:3">
      <c r="C34551" s="13">
        <f t="shared" ca="1" si="1324"/>
        <v>1997.1900940912503</v>
      </c>
    </row>
    <row r="34552" spans="3:3">
      <c r="C34552" s="13">
        <f t="shared" ca="1" si="1324"/>
        <v>1982.0605928083389</v>
      </c>
    </row>
    <row r="34553" spans="3:3">
      <c r="C34553" s="13">
        <f t="shared" ca="1" si="1324"/>
        <v>2003.5274021625748</v>
      </c>
    </row>
    <row r="34554" spans="3:3">
      <c r="C34554" s="13">
        <f t="shared" ca="1" si="1324"/>
        <v>2018.9119966192302</v>
      </c>
    </row>
    <row r="34555" spans="3:3">
      <c r="C34555" s="13">
        <f t="shared" ca="1" si="1324"/>
        <v>1994.2377028098613</v>
      </c>
    </row>
    <row r="34556" spans="3:3">
      <c r="C34556" s="13">
        <f t="shared" ca="1" si="1324"/>
        <v>1990.0056664253382</v>
      </c>
    </row>
    <row r="34557" spans="3:3">
      <c r="C34557" s="13">
        <f t="shared" ca="1" si="1324"/>
        <v>1992.3369091599632</v>
      </c>
    </row>
    <row r="34558" spans="3:3">
      <c r="C34558" s="13">
        <f t="shared" ca="1" si="1324"/>
        <v>2007.4566683932674</v>
      </c>
    </row>
    <row r="34559" spans="3:3">
      <c r="C34559" s="13">
        <f t="shared" ca="1" si="1324"/>
        <v>1983.5796915037563</v>
      </c>
    </row>
    <row r="34560" spans="3:3">
      <c r="C34560" s="13">
        <f t="shared" ca="1" si="1324"/>
        <v>1984.6054891320859</v>
      </c>
    </row>
    <row r="34561" spans="3:3">
      <c r="C34561" s="13">
        <f t="shared" ca="1" si="1324"/>
        <v>2008.5735850484796</v>
      </c>
    </row>
    <row r="34562" spans="3:3">
      <c r="C34562" s="13">
        <f t="shared" ca="1" si="1324"/>
        <v>2012.4194379018672</v>
      </c>
    </row>
    <row r="34563" spans="3:3">
      <c r="C34563" s="13">
        <f t="shared" ca="1" si="1324"/>
        <v>1980.5151036945463</v>
      </c>
    </row>
    <row r="34564" spans="3:3">
      <c r="C34564" s="13">
        <f t="shared" ca="1" si="1324"/>
        <v>1997.2044269687497</v>
      </c>
    </row>
    <row r="34565" spans="3:3">
      <c r="C34565" s="13">
        <f t="shared" ca="1" si="1324"/>
        <v>1985.2726271707561</v>
      </c>
    </row>
    <row r="34566" spans="3:3">
      <c r="C34566" s="13">
        <f t="shared" ca="1" si="1324"/>
        <v>2007.2394380399503</v>
      </c>
    </row>
    <row r="34567" spans="3:3">
      <c r="C34567" s="13">
        <f t="shared" ca="1" si="1324"/>
        <v>1981.7858090202697</v>
      </c>
    </row>
    <row r="34568" spans="3:3">
      <c r="C34568" s="13">
        <f t="shared" ca="1" si="1324"/>
        <v>2029.6818758907918</v>
      </c>
    </row>
    <row r="34569" spans="3:3">
      <c r="C34569" s="13">
        <f t="shared" ca="1" si="1324"/>
        <v>2004.8291035432908</v>
      </c>
    </row>
    <row r="34570" spans="3:3">
      <c r="C34570" s="13">
        <f t="shared" ca="1" si="1324"/>
        <v>1998.2131513421175</v>
      </c>
    </row>
    <row r="34571" spans="3:3">
      <c r="C34571" s="13">
        <f t="shared" ca="1" si="1324"/>
        <v>2002.1196416738564</v>
      </c>
    </row>
    <row r="34572" spans="3:3">
      <c r="C34572" s="13">
        <f t="shared" ca="1" si="1324"/>
        <v>2001.240937689581</v>
      </c>
    </row>
    <row r="34573" spans="3:3">
      <c r="C34573" s="13">
        <f t="shared" ca="1" si="1324"/>
        <v>2003.6809289512287</v>
      </c>
    </row>
    <row r="34574" spans="3:3">
      <c r="C34574" s="13">
        <f t="shared" ca="1" si="1324"/>
        <v>2000.3222789177223</v>
      </c>
    </row>
    <row r="34575" spans="3:3">
      <c r="C34575" s="13">
        <f t="shared" ca="1" si="1324"/>
        <v>2007.0022458529945</v>
      </c>
    </row>
    <row r="34576" spans="3:3">
      <c r="C34576" s="13">
        <f t="shared" ca="1" si="1324"/>
        <v>2004.3566366065854</v>
      </c>
    </row>
    <row r="34577" spans="3:3">
      <c r="C34577" s="13">
        <f t="shared" ca="1" si="1324"/>
        <v>2002.8539361736696</v>
      </c>
    </row>
    <row r="34578" spans="3:3">
      <c r="C34578" s="13">
        <f t="shared" ca="1" si="1324"/>
        <v>1998.0448051553035</v>
      </c>
    </row>
    <row r="34579" spans="3:3">
      <c r="C34579" s="13">
        <f t="shared" ca="1" si="1324"/>
        <v>2018.3271423904562</v>
      </c>
    </row>
    <row r="34580" spans="3:3">
      <c r="C34580" s="13">
        <f t="shared" ca="1" si="1324"/>
        <v>2009.2446926197654</v>
      </c>
    </row>
    <row r="34581" spans="3:3">
      <c r="C34581" s="13">
        <f t="shared" ca="1" si="1324"/>
        <v>2007.030706457004</v>
      </c>
    </row>
    <row r="34582" spans="3:3">
      <c r="C34582" s="13">
        <f t="shared" ca="1" si="1324"/>
        <v>2002.9983968261342</v>
      </c>
    </row>
    <row r="34583" spans="3:3">
      <c r="C34583" s="13">
        <f t="shared" ca="1" si="1324"/>
        <v>2000.7820746348677</v>
      </c>
    </row>
    <row r="34584" spans="3:3">
      <c r="C34584" s="13">
        <f t="shared" ref="C34584:C34647" ca="1" si="1325">NORMINV(RAND(),$D$3,$G$3)</f>
        <v>1994.0869058242665</v>
      </c>
    </row>
    <row r="34585" spans="3:3">
      <c r="C34585" s="13">
        <f t="shared" ca="1" si="1325"/>
        <v>1988.6789299359057</v>
      </c>
    </row>
    <row r="34586" spans="3:3">
      <c r="C34586" s="13">
        <f t="shared" ca="1" si="1325"/>
        <v>2012.1028846547274</v>
      </c>
    </row>
    <row r="34587" spans="3:3">
      <c r="C34587" s="13">
        <f t="shared" ca="1" si="1325"/>
        <v>1990.9426732549457</v>
      </c>
    </row>
    <row r="34588" spans="3:3">
      <c r="C34588" s="13">
        <f t="shared" ca="1" si="1325"/>
        <v>1990.0167043578404</v>
      </c>
    </row>
    <row r="34589" spans="3:3">
      <c r="C34589" s="13">
        <f t="shared" ca="1" si="1325"/>
        <v>1984.7876118018578</v>
      </c>
    </row>
    <row r="34590" spans="3:3">
      <c r="C34590" s="13">
        <f t="shared" ca="1" si="1325"/>
        <v>1982.4993013991846</v>
      </c>
    </row>
    <row r="34591" spans="3:3">
      <c r="C34591" s="13">
        <f t="shared" ca="1" si="1325"/>
        <v>1992.8589341936122</v>
      </c>
    </row>
    <row r="34592" spans="3:3">
      <c r="C34592" s="13">
        <f t="shared" ca="1" si="1325"/>
        <v>2007.3356844727959</v>
      </c>
    </row>
    <row r="34593" spans="3:3">
      <c r="C34593" s="13">
        <f t="shared" ca="1" si="1325"/>
        <v>1980.9342632418422</v>
      </c>
    </row>
    <row r="34594" spans="3:3">
      <c r="C34594" s="13">
        <f t="shared" ca="1" si="1325"/>
        <v>1968.6558348225462</v>
      </c>
    </row>
    <row r="34595" spans="3:3">
      <c r="C34595" s="13">
        <f t="shared" ca="1" si="1325"/>
        <v>2005.5412948379198</v>
      </c>
    </row>
    <row r="34596" spans="3:3">
      <c r="C34596" s="13">
        <f t="shared" ca="1" si="1325"/>
        <v>2002.7139509048579</v>
      </c>
    </row>
    <row r="34597" spans="3:3">
      <c r="C34597" s="13">
        <f t="shared" ca="1" si="1325"/>
        <v>2013.3803947372282</v>
      </c>
    </row>
    <row r="34598" spans="3:3">
      <c r="C34598" s="13">
        <f t="shared" ca="1" si="1325"/>
        <v>1989.4582609800182</v>
      </c>
    </row>
    <row r="34599" spans="3:3">
      <c r="C34599" s="13">
        <f t="shared" ca="1" si="1325"/>
        <v>1979.2794826205231</v>
      </c>
    </row>
    <row r="34600" spans="3:3">
      <c r="C34600" s="13">
        <f t="shared" ca="1" si="1325"/>
        <v>1996.1849722831396</v>
      </c>
    </row>
    <row r="34601" spans="3:3">
      <c r="C34601" s="13">
        <f t="shared" ca="1" si="1325"/>
        <v>1982.3572522720829</v>
      </c>
    </row>
    <row r="34602" spans="3:3">
      <c r="C34602" s="13">
        <f t="shared" ca="1" si="1325"/>
        <v>1986.9235182135606</v>
      </c>
    </row>
    <row r="34603" spans="3:3">
      <c r="C34603" s="13">
        <f t="shared" ca="1" si="1325"/>
        <v>2003.753914462676</v>
      </c>
    </row>
    <row r="34604" spans="3:3">
      <c r="C34604" s="13">
        <f t="shared" ca="1" si="1325"/>
        <v>1983.9105233118817</v>
      </c>
    </row>
    <row r="34605" spans="3:3">
      <c r="C34605" s="13">
        <f t="shared" ca="1" si="1325"/>
        <v>1998.362002057695</v>
      </c>
    </row>
    <row r="34606" spans="3:3">
      <c r="C34606" s="13">
        <f t="shared" ca="1" si="1325"/>
        <v>2006.332277908019</v>
      </c>
    </row>
    <row r="34607" spans="3:3">
      <c r="C34607" s="13">
        <f t="shared" ca="1" si="1325"/>
        <v>1995.4913916566563</v>
      </c>
    </row>
    <row r="34608" spans="3:3">
      <c r="C34608" s="13">
        <f t="shared" ca="1" si="1325"/>
        <v>1997.7315451846334</v>
      </c>
    </row>
    <row r="34609" spans="3:3">
      <c r="C34609" s="13">
        <f t="shared" ca="1" si="1325"/>
        <v>1989.9956914483855</v>
      </c>
    </row>
    <row r="34610" spans="3:3">
      <c r="C34610" s="13">
        <f t="shared" ca="1" si="1325"/>
        <v>1999.1542225048995</v>
      </c>
    </row>
    <row r="34611" spans="3:3">
      <c r="C34611" s="13">
        <f t="shared" ca="1" si="1325"/>
        <v>1988.106639729986</v>
      </c>
    </row>
    <row r="34612" spans="3:3">
      <c r="C34612" s="13">
        <f t="shared" ca="1" si="1325"/>
        <v>1989.6623199125866</v>
      </c>
    </row>
    <row r="34613" spans="3:3">
      <c r="C34613" s="13">
        <f t="shared" ca="1" si="1325"/>
        <v>2004.0518063677309</v>
      </c>
    </row>
    <row r="34614" spans="3:3">
      <c r="C34614" s="13">
        <f t="shared" ca="1" si="1325"/>
        <v>1987.0301456472132</v>
      </c>
    </row>
    <row r="34615" spans="3:3">
      <c r="C34615" s="13">
        <f t="shared" ca="1" si="1325"/>
        <v>2011.66737440065</v>
      </c>
    </row>
    <row r="34616" spans="3:3">
      <c r="C34616" s="13">
        <f t="shared" ca="1" si="1325"/>
        <v>1997.1963557309875</v>
      </c>
    </row>
    <row r="34617" spans="3:3">
      <c r="C34617" s="13">
        <f t="shared" ca="1" si="1325"/>
        <v>1984.8073151991271</v>
      </c>
    </row>
    <row r="34618" spans="3:3">
      <c r="C34618" s="13">
        <f t="shared" ca="1" si="1325"/>
        <v>1988.3049660785482</v>
      </c>
    </row>
    <row r="34619" spans="3:3">
      <c r="C34619" s="13">
        <f t="shared" ca="1" si="1325"/>
        <v>2000.5941725750965</v>
      </c>
    </row>
    <row r="34620" spans="3:3">
      <c r="C34620" s="13">
        <f t="shared" ca="1" si="1325"/>
        <v>1983.6774498610455</v>
      </c>
    </row>
    <row r="34621" spans="3:3">
      <c r="C34621" s="13">
        <f t="shared" ca="1" si="1325"/>
        <v>1967.418417018436</v>
      </c>
    </row>
    <row r="34622" spans="3:3">
      <c r="C34622" s="13">
        <f t="shared" ca="1" si="1325"/>
        <v>1991.1369720637497</v>
      </c>
    </row>
    <row r="34623" spans="3:3">
      <c r="C34623" s="13">
        <f t="shared" ca="1" si="1325"/>
        <v>2026.0416639834666</v>
      </c>
    </row>
    <row r="34624" spans="3:3">
      <c r="C34624" s="13">
        <f t="shared" ca="1" si="1325"/>
        <v>1998.6297457479457</v>
      </c>
    </row>
    <row r="34625" spans="3:3">
      <c r="C34625" s="13">
        <f t="shared" ca="1" si="1325"/>
        <v>2005.7541815960847</v>
      </c>
    </row>
    <row r="34626" spans="3:3">
      <c r="C34626" s="13">
        <f t="shared" ca="1" si="1325"/>
        <v>1999.0475404567119</v>
      </c>
    </row>
    <row r="34627" spans="3:3">
      <c r="C34627" s="13">
        <f t="shared" ca="1" si="1325"/>
        <v>2003.0366299782445</v>
      </c>
    </row>
    <row r="34628" spans="3:3">
      <c r="C34628" s="13">
        <f t="shared" ca="1" si="1325"/>
        <v>2009.6462182798857</v>
      </c>
    </row>
    <row r="34629" spans="3:3">
      <c r="C34629" s="13">
        <f t="shared" ca="1" si="1325"/>
        <v>2017.8401697681911</v>
      </c>
    </row>
    <row r="34630" spans="3:3">
      <c r="C34630" s="13">
        <f t="shared" ca="1" si="1325"/>
        <v>2022.9345631189231</v>
      </c>
    </row>
    <row r="34631" spans="3:3">
      <c r="C34631" s="13">
        <f t="shared" ca="1" si="1325"/>
        <v>1992.0983490362648</v>
      </c>
    </row>
    <row r="34632" spans="3:3">
      <c r="C34632" s="13">
        <f t="shared" ca="1" si="1325"/>
        <v>1990.0509814754794</v>
      </c>
    </row>
    <row r="34633" spans="3:3">
      <c r="C34633" s="13">
        <f t="shared" ca="1" si="1325"/>
        <v>2027.9942396533122</v>
      </c>
    </row>
    <row r="34634" spans="3:3">
      <c r="C34634" s="13">
        <f t="shared" ca="1" si="1325"/>
        <v>1991.1233798928331</v>
      </c>
    </row>
    <row r="34635" spans="3:3">
      <c r="C34635" s="13">
        <f t="shared" ca="1" si="1325"/>
        <v>1992.7375895113735</v>
      </c>
    </row>
    <row r="34636" spans="3:3">
      <c r="C34636" s="13">
        <f t="shared" ca="1" si="1325"/>
        <v>1995.9013260085328</v>
      </c>
    </row>
    <row r="34637" spans="3:3">
      <c r="C34637" s="13">
        <f t="shared" ca="1" si="1325"/>
        <v>2017.6555704180657</v>
      </c>
    </row>
    <row r="34638" spans="3:3">
      <c r="C34638" s="13">
        <f t="shared" ca="1" si="1325"/>
        <v>1989.4376768713366</v>
      </c>
    </row>
    <row r="34639" spans="3:3">
      <c r="C34639" s="13">
        <f t="shared" ca="1" si="1325"/>
        <v>2013.2313590097986</v>
      </c>
    </row>
    <row r="34640" spans="3:3">
      <c r="C34640" s="13">
        <f t="shared" ca="1" si="1325"/>
        <v>1984.0371755700733</v>
      </c>
    </row>
    <row r="34641" spans="3:3">
      <c r="C34641" s="13">
        <f t="shared" ca="1" si="1325"/>
        <v>2011.9680190569063</v>
      </c>
    </row>
    <row r="34642" spans="3:3">
      <c r="C34642" s="13">
        <f t="shared" ca="1" si="1325"/>
        <v>1992.6269075167136</v>
      </c>
    </row>
    <row r="34643" spans="3:3">
      <c r="C34643" s="13">
        <f t="shared" ca="1" si="1325"/>
        <v>2002.1834517454702</v>
      </c>
    </row>
    <row r="34644" spans="3:3">
      <c r="C34644" s="13">
        <f t="shared" ca="1" si="1325"/>
        <v>1992.5275568692991</v>
      </c>
    </row>
    <row r="34645" spans="3:3">
      <c r="C34645" s="13">
        <f t="shared" ca="1" si="1325"/>
        <v>2008.7519508794369</v>
      </c>
    </row>
    <row r="34646" spans="3:3">
      <c r="C34646" s="13">
        <f t="shared" ca="1" si="1325"/>
        <v>1995.3538466608995</v>
      </c>
    </row>
    <row r="34647" spans="3:3">
      <c r="C34647" s="13">
        <f t="shared" ca="1" si="1325"/>
        <v>1999.0623327924043</v>
      </c>
    </row>
    <row r="34648" spans="3:3">
      <c r="C34648" s="13">
        <f t="shared" ref="C34648:C34711" ca="1" si="1326">NORMINV(RAND(),$D$3,$G$3)</f>
        <v>2012.1591726053896</v>
      </c>
    </row>
    <row r="34649" spans="3:3">
      <c r="C34649" s="13">
        <f t="shared" ca="1" si="1326"/>
        <v>1999.860321135287</v>
      </c>
    </row>
    <row r="34650" spans="3:3">
      <c r="C34650" s="13">
        <f t="shared" ca="1" si="1326"/>
        <v>2001.3023360394839</v>
      </c>
    </row>
    <row r="34651" spans="3:3">
      <c r="C34651" s="13">
        <f t="shared" ca="1" si="1326"/>
        <v>1997.4855633272978</v>
      </c>
    </row>
    <row r="34652" spans="3:3">
      <c r="C34652" s="13">
        <f t="shared" ca="1" si="1326"/>
        <v>2009.6018797733796</v>
      </c>
    </row>
    <row r="34653" spans="3:3">
      <c r="C34653" s="13">
        <f t="shared" ca="1" si="1326"/>
        <v>2018.0418056056101</v>
      </c>
    </row>
    <row r="34654" spans="3:3">
      <c r="C34654" s="13">
        <f t="shared" ca="1" si="1326"/>
        <v>2000.0591691714928</v>
      </c>
    </row>
    <row r="34655" spans="3:3">
      <c r="C34655" s="13">
        <f t="shared" ca="1" si="1326"/>
        <v>1997.1610332692017</v>
      </c>
    </row>
    <row r="34656" spans="3:3">
      <c r="C34656" s="13">
        <f t="shared" ca="1" si="1326"/>
        <v>1988.7610272069187</v>
      </c>
    </row>
    <row r="34657" spans="3:3">
      <c r="C34657" s="13">
        <f t="shared" ca="1" si="1326"/>
        <v>2005.8945155516226</v>
      </c>
    </row>
    <row r="34658" spans="3:3">
      <c r="C34658" s="13">
        <f t="shared" ca="1" si="1326"/>
        <v>1996.2631331457667</v>
      </c>
    </row>
    <row r="34659" spans="3:3">
      <c r="C34659" s="13">
        <f t="shared" ca="1" si="1326"/>
        <v>1994.0771334103731</v>
      </c>
    </row>
    <row r="34660" spans="3:3">
      <c r="C34660" s="13">
        <f t="shared" ca="1" si="1326"/>
        <v>2000.651274699848</v>
      </c>
    </row>
    <row r="34661" spans="3:3">
      <c r="C34661" s="13">
        <f t="shared" ca="1" si="1326"/>
        <v>1998.7624564067587</v>
      </c>
    </row>
    <row r="34662" spans="3:3">
      <c r="C34662" s="13">
        <f t="shared" ca="1" si="1326"/>
        <v>2002.5797400973433</v>
      </c>
    </row>
    <row r="34663" spans="3:3">
      <c r="C34663" s="13">
        <f t="shared" ca="1" si="1326"/>
        <v>1992.7247339630458</v>
      </c>
    </row>
    <row r="34664" spans="3:3">
      <c r="C34664" s="13">
        <f t="shared" ca="1" si="1326"/>
        <v>1997.5606536743999</v>
      </c>
    </row>
    <row r="34665" spans="3:3">
      <c r="C34665" s="13">
        <f t="shared" ca="1" si="1326"/>
        <v>1998.9140922406273</v>
      </c>
    </row>
    <row r="34666" spans="3:3">
      <c r="C34666" s="13">
        <f t="shared" ca="1" si="1326"/>
        <v>1978.5688800880264</v>
      </c>
    </row>
    <row r="34667" spans="3:3">
      <c r="C34667" s="13">
        <f t="shared" ca="1" si="1326"/>
        <v>2004.5580425378375</v>
      </c>
    </row>
    <row r="34668" spans="3:3">
      <c r="C34668" s="13">
        <f t="shared" ca="1" si="1326"/>
        <v>2009.6426795461202</v>
      </c>
    </row>
    <row r="34669" spans="3:3">
      <c r="C34669" s="13">
        <f t="shared" ca="1" si="1326"/>
        <v>2005.1573361833198</v>
      </c>
    </row>
    <row r="34670" spans="3:3">
      <c r="C34670" s="13">
        <f t="shared" ca="1" si="1326"/>
        <v>2012.1935198637739</v>
      </c>
    </row>
    <row r="34671" spans="3:3">
      <c r="C34671" s="13">
        <f t="shared" ca="1" si="1326"/>
        <v>1980.0450633371845</v>
      </c>
    </row>
    <row r="34672" spans="3:3">
      <c r="C34672" s="13">
        <f t="shared" ca="1" si="1326"/>
        <v>2020.8884305503561</v>
      </c>
    </row>
    <row r="34673" spans="3:3">
      <c r="C34673" s="13">
        <f t="shared" ca="1" si="1326"/>
        <v>2009.6131322922922</v>
      </c>
    </row>
    <row r="34674" spans="3:3">
      <c r="C34674" s="13">
        <f t="shared" ca="1" si="1326"/>
        <v>2010.9572119169411</v>
      </c>
    </row>
    <row r="34675" spans="3:3">
      <c r="C34675" s="13">
        <f t="shared" ca="1" si="1326"/>
        <v>2011.3836887124398</v>
      </c>
    </row>
    <row r="34676" spans="3:3">
      <c r="C34676" s="13">
        <f t="shared" ca="1" si="1326"/>
        <v>1985.6652439256511</v>
      </c>
    </row>
    <row r="34677" spans="3:3">
      <c r="C34677" s="13">
        <f t="shared" ca="1" si="1326"/>
        <v>2014.7897849855815</v>
      </c>
    </row>
    <row r="34678" spans="3:3">
      <c r="C34678" s="13">
        <f t="shared" ca="1" si="1326"/>
        <v>2000.3312367881688</v>
      </c>
    </row>
    <row r="34679" spans="3:3">
      <c r="C34679" s="13">
        <f t="shared" ca="1" si="1326"/>
        <v>1978.4764252801606</v>
      </c>
    </row>
    <row r="34680" spans="3:3">
      <c r="C34680" s="13">
        <f t="shared" ca="1" si="1326"/>
        <v>2002.0484240334902</v>
      </c>
    </row>
    <row r="34681" spans="3:3">
      <c r="C34681" s="13">
        <f t="shared" ca="1" si="1326"/>
        <v>1977.6939704944011</v>
      </c>
    </row>
    <row r="34682" spans="3:3">
      <c r="C34682" s="13">
        <f t="shared" ca="1" si="1326"/>
        <v>1988.9884113684877</v>
      </c>
    </row>
    <row r="34683" spans="3:3">
      <c r="C34683" s="13">
        <f t="shared" ca="1" si="1326"/>
        <v>1992.9570857666388</v>
      </c>
    </row>
    <row r="34684" spans="3:3">
      <c r="C34684" s="13">
        <f t="shared" ca="1" si="1326"/>
        <v>1999.7031956553658</v>
      </c>
    </row>
    <row r="34685" spans="3:3">
      <c r="C34685" s="13">
        <f t="shared" ca="1" si="1326"/>
        <v>2010.9491563364684</v>
      </c>
    </row>
    <row r="34686" spans="3:3">
      <c r="C34686" s="13">
        <f t="shared" ca="1" si="1326"/>
        <v>2000.8582811316037</v>
      </c>
    </row>
    <row r="34687" spans="3:3">
      <c r="C34687" s="13">
        <f t="shared" ca="1" si="1326"/>
        <v>2003.4314089351935</v>
      </c>
    </row>
    <row r="34688" spans="3:3">
      <c r="C34688" s="13">
        <f t="shared" ca="1" si="1326"/>
        <v>2010.6713558417732</v>
      </c>
    </row>
    <row r="34689" spans="3:3">
      <c r="C34689" s="13">
        <f t="shared" ca="1" si="1326"/>
        <v>1995.2926441899874</v>
      </c>
    </row>
    <row r="34690" spans="3:3">
      <c r="C34690" s="13">
        <f t="shared" ca="1" si="1326"/>
        <v>2025.1138121098581</v>
      </c>
    </row>
    <row r="34691" spans="3:3">
      <c r="C34691" s="13">
        <f t="shared" ca="1" si="1326"/>
        <v>2019.5144011376813</v>
      </c>
    </row>
    <row r="34692" spans="3:3">
      <c r="C34692" s="13">
        <f t="shared" ca="1" si="1326"/>
        <v>2009.1051936080644</v>
      </c>
    </row>
    <row r="34693" spans="3:3">
      <c r="C34693" s="13">
        <f t="shared" ca="1" si="1326"/>
        <v>1998.288144944863</v>
      </c>
    </row>
    <row r="34694" spans="3:3">
      <c r="C34694" s="13">
        <f t="shared" ca="1" si="1326"/>
        <v>1990.4170954090059</v>
      </c>
    </row>
    <row r="34695" spans="3:3">
      <c r="C34695" s="13">
        <f t="shared" ca="1" si="1326"/>
        <v>1988.1134503762469</v>
      </c>
    </row>
    <row r="34696" spans="3:3">
      <c r="C34696" s="13">
        <f t="shared" ca="1" si="1326"/>
        <v>2002.5786586238764</v>
      </c>
    </row>
    <row r="34697" spans="3:3">
      <c r="C34697" s="13">
        <f t="shared" ca="1" si="1326"/>
        <v>2001.1703734445664</v>
      </c>
    </row>
    <row r="34698" spans="3:3">
      <c r="C34698" s="13">
        <f t="shared" ca="1" si="1326"/>
        <v>1998.6075831153032</v>
      </c>
    </row>
    <row r="34699" spans="3:3">
      <c r="C34699" s="13">
        <f t="shared" ca="1" si="1326"/>
        <v>1991.9115523598716</v>
      </c>
    </row>
    <row r="34700" spans="3:3">
      <c r="C34700" s="13">
        <f t="shared" ca="1" si="1326"/>
        <v>1997.8211473110289</v>
      </c>
    </row>
    <row r="34701" spans="3:3">
      <c r="C34701" s="13">
        <f t="shared" ca="1" si="1326"/>
        <v>2009.6243693016872</v>
      </c>
    </row>
    <row r="34702" spans="3:3">
      <c r="C34702" s="13">
        <f t="shared" ca="1" si="1326"/>
        <v>1998.2976775233415</v>
      </c>
    </row>
    <row r="34703" spans="3:3">
      <c r="C34703" s="13">
        <f t="shared" ca="1" si="1326"/>
        <v>1990.6146484771605</v>
      </c>
    </row>
    <row r="34704" spans="3:3">
      <c r="C34704" s="13">
        <f t="shared" ca="1" si="1326"/>
        <v>1993.623989517637</v>
      </c>
    </row>
    <row r="34705" spans="3:3">
      <c r="C34705" s="13">
        <f t="shared" ca="1" si="1326"/>
        <v>2000.2207101566503</v>
      </c>
    </row>
    <row r="34706" spans="3:3">
      <c r="C34706" s="13">
        <f t="shared" ca="1" si="1326"/>
        <v>1999.507838067201</v>
      </c>
    </row>
    <row r="34707" spans="3:3">
      <c r="C34707" s="13">
        <f t="shared" ca="1" si="1326"/>
        <v>1996.0031338840793</v>
      </c>
    </row>
    <row r="34708" spans="3:3">
      <c r="C34708" s="13">
        <f t="shared" ca="1" si="1326"/>
        <v>1989.8145646997477</v>
      </c>
    </row>
    <row r="34709" spans="3:3">
      <c r="C34709" s="13">
        <f t="shared" ca="1" si="1326"/>
        <v>2016.6749750449608</v>
      </c>
    </row>
    <row r="34710" spans="3:3">
      <c r="C34710" s="13">
        <f t="shared" ca="1" si="1326"/>
        <v>2000.0628973674773</v>
      </c>
    </row>
    <row r="34711" spans="3:3">
      <c r="C34711" s="13">
        <f t="shared" ca="1" si="1326"/>
        <v>2012.4316688776019</v>
      </c>
    </row>
    <row r="34712" spans="3:3">
      <c r="C34712" s="13">
        <f t="shared" ref="C34712:C34775" ca="1" si="1327">NORMINV(RAND(),$D$3,$G$3)</f>
        <v>1992.2614608759341</v>
      </c>
    </row>
    <row r="34713" spans="3:3">
      <c r="C34713" s="13">
        <f t="shared" ca="1" si="1327"/>
        <v>2002.6752421122042</v>
      </c>
    </row>
    <row r="34714" spans="3:3">
      <c r="C34714" s="13">
        <f t="shared" ca="1" si="1327"/>
        <v>2002.7927651532782</v>
      </c>
    </row>
    <row r="34715" spans="3:3">
      <c r="C34715" s="13">
        <f t="shared" ca="1" si="1327"/>
        <v>2005.411376829752</v>
      </c>
    </row>
    <row r="34716" spans="3:3">
      <c r="C34716" s="13">
        <f t="shared" ca="1" si="1327"/>
        <v>2005.349089826376</v>
      </c>
    </row>
    <row r="34717" spans="3:3">
      <c r="C34717" s="13">
        <f t="shared" ca="1" si="1327"/>
        <v>2005.271805586234</v>
      </c>
    </row>
    <row r="34718" spans="3:3">
      <c r="C34718" s="13">
        <f t="shared" ca="1" si="1327"/>
        <v>2009.8453403142091</v>
      </c>
    </row>
    <row r="34719" spans="3:3">
      <c r="C34719" s="13">
        <f t="shared" ca="1" si="1327"/>
        <v>2008.0585812642892</v>
      </c>
    </row>
    <row r="34720" spans="3:3">
      <c r="C34720" s="13">
        <f t="shared" ca="1" si="1327"/>
        <v>2020.3329636053343</v>
      </c>
    </row>
    <row r="34721" spans="3:3">
      <c r="C34721" s="13">
        <f t="shared" ca="1" si="1327"/>
        <v>1993.101488971716</v>
      </c>
    </row>
    <row r="34722" spans="3:3">
      <c r="C34722" s="13">
        <f t="shared" ca="1" si="1327"/>
        <v>2001.2952943802047</v>
      </c>
    </row>
    <row r="34723" spans="3:3">
      <c r="C34723" s="13">
        <f t="shared" ca="1" si="1327"/>
        <v>2006.3542861207577</v>
      </c>
    </row>
    <row r="34724" spans="3:3">
      <c r="C34724" s="13">
        <f t="shared" ca="1" si="1327"/>
        <v>1998.0946617748957</v>
      </c>
    </row>
    <row r="34725" spans="3:3">
      <c r="C34725" s="13">
        <f t="shared" ca="1" si="1327"/>
        <v>1991.8116980999471</v>
      </c>
    </row>
    <row r="34726" spans="3:3">
      <c r="C34726" s="13">
        <f t="shared" ca="1" si="1327"/>
        <v>1999.4917960554967</v>
      </c>
    </row>
    <row r="34727" spans="3:3">
      <c r="C34727" s="13">
        <f t="shared" ca="1" si="1327"/>
        <v>2005.1953771879057</v>
      </c>
    </row>
    <row r="34728" spans="3:3">
      <c r="C34728" s="13">
        <f t="shared" ca="1" si="1327"/>
        <v>2004.6571894691785</v>
      </c>
    </row>
    <row r="34729" spans="3:3">
      <c r="C34729" s="13">
        <f t="shared" ca="1" si="1327"/>
        <v>2017.7587079415714</v>
      </c>
    </row>
    <row r="34730" spans="3:3">
      <c r="C34730" s="13">
        <f t="shared" ca="1" si="1327"/>
        <v>1999.8051209557793</v>
      </c>
    </row>
    <row r="34731" spans="3:3">
      <c r="C34731" s="13">
        <f t="shared" ca="1" si="1327"/>
        <v>2008.1181427380463</v>
      </c>
    </row>
    <row r="34732" spans="3:3">
      <c r="C34732" s="13">
        <f t="shared" ca="1" si="1327"/>
        <v>2011.7885283838036</v>
      </c>
    </row>
    <row r="34733" spans="3:3">
      <c r="C34733" s="13">
        <f t="shared" ca="1" si="1327"/>
        <v>1996.8228299576299</v>
      </c>
    </row>
    <row r="34734" spans="3:3">
      <c r="C34734" s="13">
        <f t="shared" ca="1" si="1327"/>
        <v>1999.0270499225346</v>
      </c>
    </row>
    <row r="34735" spans="3:3">
      <c r="C34735" s="13">
        <f t="shared" ca="1" si="1327"/>
        <v>1991.7822524581475</v>
      </c>
    </row>
    <row r="34736" spans="3:3">
      <c r="C34736" s="13">
        <f t="shared" ca="1" si="1327"/>
        <v>2002.4456236113419</v>
      </c>
    </row>
    <row r="34737" spans="3:3">
      <c r="C34737" s="13">
        <f t="shared" ca="1" si="1327"/>
        <v>1999.9423408121468</v>
      </c>
    </row>
    <row r="34738" spans="3:3">
      <c r="C34738" s="13">
        <f t="shared" ca="1" si="1327"/>
        <v>1991.1917714973472</v>
      </c>
    </row>
    <row r="34739" spans="3:3">
      <c r="C34739" s="13">
        <f t="shared" ca="1" si="1327"/>
        <v>2007.7933065085479</v>
      </c>
    </row>
    <row r="34740" spans="3:3">
      <c r="C34740" s="13">
        <f t="shared" ca="1" si="1327"/>
        <v>2003.0250526046716</v>
      </c>
    </row>
    <row r="34741" spans="3:3">
      <c r="C34741" s="13">
        <f t="shared" ca="1" si="1327"/>
        <v>2007.4929815454709</v>
      </c>
    </row>
    <row r="34742" spans="3:3">
      <c r="C34742" s="13">
        <f t="shared" ca="1" si="1327"/>
        <v>2006.1694082091194</v>
      </c>
    </row>
    <row r="34743" spans="3:3">
      <c r="C34743" s="13">
        <f t="shared" ca="1" si="1327"/>
        <v>1994.3709886054191</v>
      </c>
    </row>
    <row r="34744" spans="3:3">
      <c r="C34744" s="13">
        <f t="shared" ca="1" si="1327"/>
        <v>1995.245085039714</v>
      </c>
    </row>
    <row r="34745" spans="3:3">
      <c r="C34745" s="13">
        <f t="shared" ca="1" si="1327"/>
        <v>1992.9437622878111</v>
      </c>
    </row>
    <row r="34746" spans="3:3">
      <c r="C34746" s="13">
        <f t="shared" ca="1" si="1327"/>
        <v>1998.3425767262963</v>
      </c>
    </row>
    <row r="34747" spans="3:3">
      <c r="C34747" s="13">
        <f t="shared" ca="1" si="1327"/>
        <v>2006.3230201779231</v>
      </c>
    </row>
    <row r="34748" spans="3:3">
      <c r="C34748" s="13">
        <f t="shared" ca="1" si="1327"/>
        <v>2021.1977392053805</v>
      </c>
    </row>
    <row r="34749" spans="3:3">
      <c r="C34749" s="13">
        <f t="shared" ca="1" si="1327"/>
        <v>1988.9229688216078</v>
      </c>
    </row>
    <row r="34750" spans="3:3">
      <c r="C34750" s="13">
        <f t="shared" ca="1" si="1327"/>
        <v>1977.4818364965636</v>
      </c>
    </row>
    <row r="34751" spans="3:3">
      <c r="C34751" s="13">
        <f t="shared" ca="1" si="1327"/>
        <v>1992.2464496244354</v>
      </c>
    </row>
    <row r="34752" spans="3:3">
      <c r="C34752" s="13">
        <f t="shared" ca="1" si="1327"/>
        <v>2009.4762603628792</v>
      </c>
    </row>
    <row r="34753" spans="3:3">
      <c r="C34753" s="13">
        <f t="shared" ca="1" si="1327"/>
        <v>1977.8110294200308</v>
      </c>
    </row>
    <row r="34754" spans="3:3">
      <c r="C34754" s="13">
        <f t="shared" ca="1" si="1327"/>
        <v>2005.9267982890954</v>
      </c>
    </row>
    <row r="34755" spans="3:3">
      <c r="C34755" s="13">
        <f t="shared" ca="1" si="1327"/>
        <v>1996.0653865544273</v>
      </c>
    </row>
    <row r="34756" spans="3:3">
      <c r="C34756" s="13">
        <f t="shared" ca="1" si="1327"/>
        <v>2004.6172402645859</v>
      </c>
    </row>
    <row r="34757" spans="3:3">
      <c r="C34757" s="13">
        <f t="shared" ca="1" si="1327"/>
        <v>1985.8336843575421</v>
      </c>
    </row>
    <row r="34758" spans="3:3">
      <c r="C34758" s="13">
        <f t="shared" ca="1" si="1327"/>
        <v>2006.5421867238001</v>
      </c>
    </row>
    <row r="34759" spans="3:3">
      <c r="C34759" s="13">
        <f t="shared" ca="1" si="1327"/>
        <v>1986.1671849195086</v>
      </c>
    </row>
    <row r="34760" spans="3:3">
      <c r="C34760" s="13">
        <f t="shared" ca="1" si="1327"/>
        <v>2027.7795856499438</v>
      </c>
    </row>
    <row r="34761" spans="3:3">
      <c r="C34761" s="13">
        <f t="shared" ca="1" si="1327"/>
        <v>1993.1024005314407</v>
      </c>
    </row>
    <row r="34762" spans="3:3">
      <c r="C34762" s="13">
        <f t="shared" ca="1" si="1327"/>
        <v>2011.0739202929472</v>
      </c>
    </row>
    <row r="34763" spans="3:3">
      <c r="C34763" s="13">
        <f t="shared" ca="1" si="1327"/>
        <v>1998.6396738211131</v>
      </c>
    </row>
    <row r="34764" spans="3:3">
      <c r="C34764" s="13">
        <f t="shared" ca="1" si="1327"/>
        <v>2003.9066415955006</v>
      </c>
    </row>
    <row r="34765" spans="3:3">
      <c r="C34765" s="13">
        <f t="shared" ca="1" si="1327"/>
        <v>2005.3681864331254</v>
      </c>
    </row>
    <row r="34766" spans="3:3">
      <c r="C34766" s="13">
        <f t="shared" ca="1" si="1327"/>
        <v>2009.5319857251391</v>
      </c>
    </row>
    <row r="34767" spans="3:3">
      <c r="C34767" s="13">
        <f t="shared" ca="1" si="1327"/>
        <v>1997.0538661243918</v>
      </c>
    </row>
    <row r="34768" spans="3:3">
      <c r="C34768" s="13">
        <f t="shared" ca="1" si="1327"/>
        <v>1987.4712085947822</v>
      </c>
    </row>
    <row r="34769" spans="3:3">
      <c r="C34769" s="13">
        <f t="shared" ca="1" si="1327"/>
        <v>1980.0547750659109</v>
      </c>
    </row>
    <row r="34770" spans="3:3">
      <c r="C34770" s="13">
        <f t="shared" ca="1" si="1327"/>
        <v>1990.3176729560655</v>
      </c>
    </row>
    <row r="34771" spans="3:3">
      <c r="C34771" s="13">
        <f t="shared" ca="1" si="1327"/>
        <v>2013.6128366024955</v>
      </c>
    </row>
    <row r="34772" spans="3:3">
      <c r="C34772" s="13">
        <f t="shared" ca="1" si="1327"/>
        <v>1977.3373535455</v>
      </c>
    </row>
    <row r="34773" spans="3:3">
      <c r="C34773" s="13">
        <f t="shared" ca="1" si="1327"/>
        <v>1986.3848015147448</v>
      </c>
    </row>
    <row r="34774" spans="3:3">
      <c r="C34774" s="13">
        <f t="shared" ca="1" si="1327"/>
        <v>1976.3512700236197</v>
      </c>
    </row>
    <row r="34775" spans="3:3">
      <c r="C34775" s="13">
        <f t="shared" ca="1" si="1327"/>
        <v>2010.6477268951132</v>
      </c>
    </row>
    <row r="34776" spans="3:3">
      <c r="C34776" s="13">
        <f t="shared" ref="C34776:C34839" ca="1" si="1328">NORMINV(RAND(),$D$3,$G$3)</f>
        <v>1985.7817504643242</v>
      </c>
    </row>
    <row r="34777" spans="3:3">
      <c r="C34777" s="13">
        <f t="shared" ca="1" si="1328"/>
        <v>2005.3525076748967</v>
      </c>
    </row>
    <row r="34778" spans="3:3">
      <c r="C34778" s="13">
        <f t="shared" ca="1" si="1328"/>
        <v>2011.9939200085798</v>
      </c>
    </row>
    <row r="34779" spans="3:3">
      <c r="C34779" s="13">
        <f t="shared" ca="1" si="1328"/>
        <v>1999.0991875122997</v>
      </c>
    </row>
    <row r="34780" spans="3:3">
      <c r="C34780" s="13">
        <f t="shared" ca="1" si="1328"/>
        <v>1999.2014586687128</v>
      </c>
    </row>
    <row r="34781" spans="3:3">
      <c r="C34781" s="13">
        <f t="shared" ca="1" si="1328"/>
        <v>1976.4857871047727</v>
      </c>
    </row>
    <row r="34782" spans="3:3">
      <c r="C34782" s="13">
        <f t="shared" ca="1" si="1328"/>
        <v>2008.4334403634048</v>
      </c>
    </row>
    <row r="34783" spans="3:3">
      <c r="C34783" s="13">
        <f t="shared" ca="1" si="1328"/>
        <v>2004.8161564136319</v>
      </c>
    </row>
    <row r="34784" spans="3:3">
      <c r="C34784" s="13">
        <f t="shared" ca="1" si="1328"/>
        <v>2007.882951469056</v>
      </c>
    </row>
    <row r="34785" spans="3:3">
      <c r="C34785" s="13">
        <f t="shared" ca="1" si="1328"/>
        <v>1984.3901187469892</v>
      </c>
    </row>
    <row r="34786" spans="3:3">
      <c r="C34786" s="13">
        <f t="shared" ca="1" si="1328"/>
        <v>2024.9031503414017</v>
      </c>
    </row>
    <row r="34787" spans="3:3">
      <c r="C34787" s="13">
        <f t="shared" ca="1" si="1328"/>
        <v>1991.8877244935136</v>
      </c>
    </row>
    <row r="34788" spans="3:3">
      <c r="C34788" s="13">
        <f t="shared" ca="1" si="1328"/>
        <v>1982.0444411767787</v>
      </c>
    </row>
    <row r="34789" spans="3:3">
      <c r="C34789" s="13">
        <f t="shared" ca="1" si="1328"/>
        <v>1992.6449595295642</v>
      </c>
    </row>
    <row r="34790" spans="3:3">
      <c r="C34790" s="13">
        <f t="shared" ca="1" si="1328"/>
        <v>2011.5492124101058</v>
      </c>
    </row>
    <row r="34791" spans="3:3">
      <c r="C34791" s="13">
        <f t="shared" ca="1" si="1328"/>
        <v>1997.8897989350937</v>
      </c>
    </row>
    <row r="34792" spans="3:3">
      <c r="C34792" s="13">
        <f t="shared" ca="1" si="1328"/>
        <v>2012.7665056435374</v>
      </c>
    </row>
    <row r="34793" spans="3:3">
      <c r="C34793" s="13">
        <f t="shared" ca="1" si="1328"/>
        <v>2003.9846970928543</v>
      </c>
    </row>
    <row r="34794" spans="3:3">
      <c r="C34794" s="13">
        <f t="shared" ca="1" si="1328"/>
        <v>1990.1652431673674</v>
      </c>
    </row>
    <row r="34795" spans="3:3">
      <c r="C34795" s="13">
        <f t="shared" ca="1" si="1328"/>
        <v>1993.2985975666854</v>
      </c>
    </row>
    <row r="34796" spans="3:3">
      <c r="C34796" s="13">
        <f t="shared" ca="1" si="1328"/>
        <v>1992.6339276586511</v>
      </c>
    </row>
    <row r="34797" spans="3:3">
      <c r="C34797" s="13">
        <f t="shared" ca="1" si="1328"/>
        <v>1991.5621373891674</v>
      </c>
    </row>
    <row r="34798" spans="3:3">
      <c r="C34798" s="13">
        <f t="shared" ca="1" si="1328"/>
        <v>2009.7516412583836</v>
      </c>
    </row>
    <row r="34799" spans="3:3">
      <c r="C34799" s="13">
        <f t="shared" ca="1" si="1328"/>
        <v>1989.8688627155159</v>
      </c>
    </row>
    <row r="34800" spans="3:3">
      <c r="C34800" s="13">
        <f t="shared" ca="1" si="1328"/>
        <v>2012.0937791478523</v>
      </c>
    </row>
    <row r="34801" spans="3:3">
      <c r="C34801" s="13">
        <f t="shared" ca="1" si="1328"/>
        <v>1999.5254796683503</v>
      </c>
    </row>
    <row r="34802" spans="3:3">
      <c r="C34802" s="13">
        <f t="shared" ca="1" si="1328"/>
        <v>1994.7699618297213</v>
      </c>
    </row>
    <row r="34803" spans="3:3">
      <c r="C34803" s="13">
        <f t="shared" ca="1" si="1328"/>
        <v>2013.0833547568363</v>
      </c>
    </row>
    <row r="34804" spans="3:3">
      <c r="C34804" s="13">
        <f t="shared" ca="1" si="1328"/>
        <v>1993.4776330030074</v>
      </c>
    </row>
    <row r="34805" spans="3:3">
      <c r="C34805" s="13">
        <f t="shared" ca="1" si="1328"/>
        <v>1982.7708889195453</v>
      </c>
    </row>
    <row r="34806" spans="3:3">
      <c r="C34806" s="13">
        <f t="shared" ca="1" si="1328"/>
        <v>2001.0733741096114</v>
      </c>
    </row>
    <row r="34807" spans="3:3">
      <c r="C34807" s="13">
        <f t="shared" ca="1" si="1328"/>
        <v>2006.468045816207</v>
      </c>
    </row>
    <row r="34808" spans="3:3">
      <c r="C34808" s="13">
        <f t="shared" ca="1" si="1328"/>
        <v>2006.2408759469608</v>
      </c>
    </row>
    <row r="34809" spans="3:3">
      <c r="C34809" s="13">
        <f t="shared" ca="1" si="1328"/>
        <v>1996.1597621078158</v>
      </c>
    </row>
    <row r="34810" spans="3:3">
      <c r="C34810" s="13">
        <f t="shared" ca="1" si="1328"/>
        <v>1997.2392200288723</v>
      </c>
    </row>
    <row r="34811" spans="3:3">
      <c r="C34811" s="13">
        <f t="shared" ca="1" si="1328"/>
        <v>1995.8976503893191</v>
      </c>
    </row>
    <row r="34812" spans="3:3">
      <c r="C34812" s="13">
        <f t="shared" ca="1" si="1328"/>
        <v>2016.0973734454408</v>
      </c>
    </row>
    <row r="34813" spans="3:3">
      <c r="C34813" s="13">
        <f t="shared" ca="1" si="1328"/>
        <v>2013.2950117463245</v>
      </c>
    </row>
    <row r="34814" spans="3:3">
      <c r="C34814" s="13">
        <f t="shared" ca="1" si="1328"/>
        <v>2019.1492723184033</v>
      </c>
    </row>
    <row r="34815" spans="3:3">
      <c r="C34815" s="13">
        <f t="shared" ca="1" si="1328"/>
        <v>1995.1017232799013</v>
      </c>
    </row>
    <row r="34816" spans="3:3">
      <c r="C34816" s="13">
        <f t="shared" ca="1" si="1328"/>
        <v>1990.6849108672752</v>
      </c>
    </row>
    <row r="34817" spans="3:3">
      <c r="C34817" s="13">
        <f t="shared" ca="1" si="1328"/>
        <v>2007.7483700858302</v>
      </c>
    </row>
    <row r="34818" spans="3:3">
      <c r="C34818" s="13">
        <f t="shared" ca="1" si="1328"/>
        <v>2008.1388845477686</v>
      </c>
    </row>
    <row r="34819" spans="3:3">
      <c r="C34819" s="13">
        <f t="shared" ca="1" si="1328"/>
        <v>1987.5725375938184</v>
      </c>
    </row>
    <row r="34820" spans="3:3">
      <c r="C34820" s="13">
        <f t="shared" ca="1" si="1328"/>
        <v>2003.6767994321892</v>
      </c>
    </row>
    <row r="34821" spans="3:3">
      <c r="C34821" s="13">
        <f t="shared" ca="1" si="1328"/>
        <v>2007.3431220182824</v>
      </c>
    </row>
    <row r="34822" spans="3:3">
      <c r="C34822" s="13">
        <f t="shared" ca="1" si="1328"/>
        <v>2012.5003889040092</v>
      </c>
    </row>
    <row r="34823" spans="3:3">
      <c r="C34823" s="13">
        <f t="shared" ca="1" si="1328"/>
        <v>2005.0702775153718</v>
      </c>
    </row>
    <row r="34824" spans="3:3">
      <c r="C34824" s="13">
        <f t="shared" ca="1" si="1328"/>
        <v>1993.9298775304665</v>
      </c>
    </row>
    <row r="34825" spans="3:3">
      <c r="C34825" s="13">
        <f t="shared" ca="1" si="1328"/>
        <v>2021.7493733882548</v>
      </c>
    </row>
    <row r="34826" spans="3:3">
      <c r="C34826" s="13">
        <f t="shared" ca="1" si="1328"/>
        <v>1990.7896022882317</v>
      </c>
    </row>
    <row r="34827" spans="3:3">
      <c r="C34827" s="13">
        <f t="shared" ca="1" si="1328"/>
        <v>1999.4986384080205</v>
      </c>
    </row>
    <row r="34828" spans="3:3">
      <c r="C34828" s="13">
        <f t="shared" ca="1" si="1328"/>
        <v>2011.5670067357148</v>
      </c>
    </row>
    <row r="34829" spans="3:3">
      <c r="C34829" s="13">
        <f t="shared" ca="1" si="1328"/>
        <v>2003.5897503851704</v>
      </c>
    </row>
    <row r="34830" spans="3:3">
      <c r="C34830" s="13">
        <f t="shared" ca="1" si="1328"/>
        <v>2010.4756761011436</v>
      </c>
    </row>
    <row r="34831" spans="3:3">
      <c r="C34831" s="13">
        <f t="shared" ca="1" si="1328"/>
        <v>1981.1800046978392</v>
      </c>
    </row>
    <row r="34832" spans="3:3">
      <c r="C34832" s="13">
        <f t="shared" ca="1" si="1328"/>
        <v>2000.7542498142502</v>
      </c>
    </row>
    <row r="34833" spans="3:3">
      <c r="C34833" s="13">
        <f t="shared" ca="1" si="1328"/>
        <v>1998.6764500921374</v>
      </c>
    </row>
    <row r="34834" spans="3:3">
      <c r="C34834" s="13">
        <f t="shared" ca="1" si="1328"/>
        <v>2011.8271147828059</v>
      </c>
    </row>
    <row r="34835" spans="3:3">
      <c r="C34835" s="13">
        <f t="shared" ca="1" si="1328"/>
        <v>2003.2902182600742</v>
      </c>
    </row>
    <row r="34836" spans="3:3">
      <c r="C34836" s="13">
        <f t="shared" ca="1" si="1328"/>
        <v>1986.9367869789132</v>
      </c>
    </row>
    <row r="34837" spans="3:3">
      <c r="C34837" s="13">
        <f t="shared" ca="1" si="1328"/>
        <v>1988.8980341680494</v>
      </c>
    </row>
    <row r="34838" spans="3:3">
      <c r="C34838" s="13">
        <f t="shared" ca="1" si="1328"/>
        <v>2007.0060232123526</v>
      </c>
    </row>
    <row r="34839" spans="3:3">
      <c r="C34839" s="13">
        <f t="shared" ca="1" si="1328"/>
        <v>2009.169172487261</v>
      </c>
    </row>
    <row r="34840" spans="3:3">
      <c r="C34840" s="13">
        <f t="shared" ref="C34840:C34903" ca="1" si="1329">NORMINV(RAND(),$D$3,$G$3)</f>
        <v>1998.9573870438446</v>
      </c>
    </row>
    <row r="34841" spans="3:3">
      <c r="C34841" s="13">
        <f t="shared" ca="1" si="1329"/>
        <v>2020.2087849853078</v>
      </c>
    </row>
    <row r="34842" spans="3:3">
      <c r="C34842" s="13">
        <f t="shared" ca="1" si="1329"/>
        <v>2002.4211731647779</v>
      </c>
    </row>
    <row r="34843" spans="3:3">
      <c r="C34843" s="13">
        <f t="shared" ca="1" si="1329"/>
        <v>1984.9209137131563</v>
      </c>
    </row>
    <row r="34844" spans="3:3">
      <c r="C34844" s="13">
        <f t="shared" ca="1" si="1329"/>
        <v>2000.4798541647681</v>
      </c>
    </row>
    <row r="34845" spans="3:3">
      <c r="C34845" s="13">
        <f t="shared" ca="1" si="1329"/>
        <v>1992.7147037867396</v>
      </c>
    </row>
    <row r="34846" spans="3:3">
      <c r="C34846" s="13">
        <f t="shared" ca="1" si="1329"/>
        <v>1999.1820364646385</v>
      </c>
    </row>
    <row r="34847" spans="3:3">
      <c r="C34847" s="13">
        <f t="shared" ca="1" si="1329"/>
        <v>1973.1308573954757</v>
      </c>
    </row>
    <row r="34848" spans="3:3">
      <c r="C34848" s="13">
        <f t="shared" ca="1" si="1329"/>
        <v>2017.7659872953777</v>
      </c>
    </row>
    <row r="34849" spans="3:3">
      <c r="C34849" s="13">
        <f t="shared" ca="1" si="1329"/>
        <v>2014.2261122261148</v>
      </c>
    </row>
    <row r="34850" spans="3:3">
      <c r="C34850" s="13">
        <f t="shared" ca="1" si="1329"/>
        <v>2001.7730268692783</v>
      </c>
    </row>
    <row r="34851" spans="3:3">
      <c r="C34851" s="13">
        <f t="shared" ca="1" si="1329"/>
        <v>1998.3387951867703</v>
      </c>
    </row>
    <row r="34852" spans="3:3">
      <c r="C34852" s="13">
        <f t="shared" ca="1" si="1329"/>
        <v>1991.337700088483</v>
      </c>
    </row>
    <row r="34853" spans="3:3">
      <c r="C34853" s="13">
        <f t="shared" ca="1" si="1329"/>
        <v>1993.9749052128227</v>
      </c>
    </row>
    <row r="34854" spans="3:3">
      <c r="C34854" s="13">
        <f t="shared" ca="1" si="1329"/>
        <v>2014.6282051311184</v>
      </c>
    </row>
    <row r="34855" spans="3:3">
      <c r="C34855" s="13">
        <f t="shared" ca="1" si="1329"/>
        <v>1987.793171068681</v>
      </c>
    </row>
    <row r="34856" spans="3:3">
      <c r="C34856" s="13">
        <f t="shared" ca="1" si="1329"/>
        <v>1999.6836558947311</v>
      </c>
    </row>
    <row r="34857" spans="3:3">
      <c r="C34857" s="13">
        <f t="shared" ca="1" si="1329"/>
        <v>1993.6826736406481</v>
      </c>
    </row>
    <row r="34858" spans="3:3">
      <c r="C34858" s="13">
        <f t="shared" ca="1" si="1329"/>
        <v>1999.6092712707969</v>
      </c>
    </row>
    <row r="34859" spans="3:3">
      <c r="C34859" s="13">
        <f t="shared" ca="1" si="1329"/>
        <v>2006.4330462651214</v>
      </c>
    </row>
    <row r="34860" spans="3:3">
      <c r="C34860" s="13">
        <f t="shared" ca="1" si="1329"/>
        <v>2010.1832393600646</v>
      </c>
    </row>
    <row r="34861" spans="3:3">
      <c r="C34861" s="13">
        <f t="shared" ca="1" si="1329"/>
        <v>2006.7082187034794</v>
      </c>
    </row>
    <row r="34862" spans="3:3">
      <c r="C34862" s="13">
        <f t="shared" ca="1" si="1329"/>
        <v>1997.6229782623248</v>
      </c>
    </row>
    <row r="34863" spans="3:3">
      <c r="C34863" s="13">
        <f t="shared" ca="1" si="1329"/>
        <v>2018.2015635124017</v>
      </c>
    </row>
    <row r="34864" spans="3:3">
      <c r="C34864" s="13">
        <f t="shared" ca="1" si="1329"/>
        <v>1994.0794292094233</v>
      </c>
    </row>
    <row r="34865" spans="3:3">
      <c r="C34865" s="13">
        <f t="shared" ca="1" si="1329"/>
        <v>1995.4708393497906</v>
      </c>
    </row>
    <row r="34866" spans="3:3">
      <c r="C34866" s="13">
        <f t="shared" ca="1" si="1329"/>
        <v>2006.383759837764</v>
      </c>
    </row>
    <row r="34867" spans="3:3">
      <c r="C34867" s="13">
        <f t="shared" ca="1" si="1329"/>
        <v>2008.2797861880322</v>
      </c>
    </row>
    <row r="34868" spans="3:3">
      <c r="C34868" s="13">
        <f t="shared" ca="1" si="1329"/>
        <v>2014.8843606390487</v>
      </c>
    </row>
    <row r="34869" spans="3:3">
      <c r="C34869" s="13">
        <f t="shared" ca="1" si="1329"/>
        <v>1986.6225080149777</v>
      </c>
    </row>
    <row r="34870" spans="3:3">
      <c r="C34870" s="13">
        <f t="shared" ca="1" si="1329"/>
        <v>2006.1631795219268</v>
      </c>
    </row>
    <row r="34871" spans="3:3">
      <c r="C34871" s="13">
        <f t="shared" ca="1" si="1329"/>
        <v>1999.8725399974035</v>
      </c>
    </row>
    <row r="34872" spans="3:3">
      <c r="C34872" s="13">
        <f t="shared" ca="1" si="1329"/>
        <v>1997.9981047603385</v>
      </c>
    </row>
    <row r="34873" spans="3:3">
      <c r="C34873" s="13">
        <f t="shared" ca="1" si="1329"/>
        <v>2005.0635284164157</v>
      </c>
    </row>
    <row r="34874" spans="3:3">
      <c r="C34874" s="13">
        <f t="shared" ca="1" si="1329"/>
        <v>2008.5071783031274</v>
      </c>
    </row>
    <row r="34875" spans="3:3">
      <c r="C34875" s="13">
        <f t="shared" ca="1" si="1329"/>
        <v>2005.3960936020819</v>
      </c>
    </row>
    <row r="34876" spans="3:3">
      <c r="C34876" s="13">
        <f t="shared" ca="1" si="1329"/>
        <v>1995.3965583411343</v>
      </c>
    </row>
    <row r="34877" spans="3:3">
      <c r="C34877" s="13">
        <f t="shared" ca="1" si="1329"/>
        <v>1996.3695108403258</v>
      </c>
    </row>
    <row r="34878" spans="3:3">
      <c r="C34878" s="13">
        <f t="shared" ca="1" si="1329"/>
        <v>2002.6951028668354</v>
      </c>
    </row>
    <row r="34879" spans="3:3">
      <c r="C34879" s="13">
        <f t="shared" ca="1" si="1329"/>
        <v>1999.4041080869563</v>
      </c>
    </row>
    <row r="34880" spans="3:3">
      <c r="C34880" s="13">
        <f t="shared" ca="1" si="1329"/>
        <v>2019.965705402295</v>
      </c>
    </row>
    <row r="34881" spans="3:3">
      <c r="C34881" s="13">
        <f t="shared" ca="1" si="1329"/>
        <v>2003.596598248808</v>
      </c>
    </row>
    <row r="34882" spans="3:3">
      <c r="C34882" s="13">
        <f t="shared" ca="1" si="1329"/>
        <v>1992.7045896818786</v>
      </c>
    </row>
    <row r="34883" spans="3:3">
      <c r="C34883" s="13">
        <f t="shared" ca="1" si="1329"/>
        <v>1990.9168009479854</v>
      </c>
    </row>
    <row r="34884" spans="3:3">
      <c r="C34884" s="13">
        <f t="shared" ca="1" si="1329"/>
        <v>2000.0523018219769</v>
      </c>
    </row>
    <row r="34885" spans="3:3">
      <c r="C34885" s="13">
        <f t="shared" ca="1" si="1329"/>
        <v>1994.5470792998929</v>
      </c>
    </row>
    <row r="34886" spans="3:3">
      <c r="C34886" s="13">
        <f t="shared" ca="1" si="1329"/>
        <v>1991.559759459946</v>
      </c>
    </row>
    <row r="34887" spans="3:3">
      <c r="C34887" s="13">
        <f t="shared" ca="1" si="1329"/>
        <v>1982.6711809495982</v>
      </c>
    </row>
    <row r="34888" spans="3:3">
      <c r="C34888" s="13">
        <f t="shared" ca="1" si="1329"/>
        <v>2014.8426281780157</v>
      </c>
    </row>
    <row r="34889" spans="3:3">
      <c r="C34889" s="13">
        <f t="shared" ca="1" si="1329"/>
        <v>2005.8795995412586</v>
      </c>
    </row>
    <row r="34890" spans="3:3">
      <c r="C34890" s="13">
        <f t="shared" ca="1" si="1329"/>
        <v>2010.7579341537423</v>
      </c>
    </row>
    <row r="34891" spans="3:3">
      <c r="C34891" s="13">
        <f t="shared" ca="1" si="1329"/>
        <v>1996.4158472608262</v>
      </c>
    </row>
    <row r="34892" spans="3:3">
      <c r="C34892" s="13">
        <f t="shared" ca="1" si="1329"/>
        <v>1990.9622607937499</v>
      </c>
    </row>
    <row r="34893" spans="3:3">
      <c r="C34893" s="13">
        <f t="shared" ca="1" si="1329"/>
        <v>2002.6011864448644</v>
      </c>
    </row>
    <row r="34894" spans="3:3">
      <c r="C34894" s="13">
        <f t="shared" ca="1" si="1329"/>
        <v>2012.7053651835181</v>
      </c>
    </row>
    <row r="34895" spans="3:3">
      <c r="C34895" s="13">
        <f t="shared" ca="1" si="1329"/>
        <v>2004.6251603530561</v>
      </c>
    </row>
    <row r="34896" spans="3:3">
      <c r="C34896" s="13">
        <f t="shared" ca="1" si="1329"/>
        <v>1993.9834052560134</v>
      </c>
    </row>
    <row r="34897" spans="3:3">
      <c r="C34897" s="13">
        <f t="shared" ca="1" si="1329"/>
        <v>2008.0326099469009</v>
      </c>
    </row>
    <row r="34898" spans="3:3">
      <c r="C34898" s="13">
        <f t="shared" ca="1" si="1329"/>
        <v>2003.6284192469029</v>
      </c>
    </row>
    <row r="34899" spans="3:3">
      <c r="C34899" s="13">
        <f t="shared" ca="1" si="1329"/>
        <v>2009.3791687815699</v>
      </c>
    </row>
    <row r="34900" spans="3:3">
      <c r="C34900" s="13">
        <f t="shared" ca="1" si="1329"/>
        <v>2004.7955320330841</v>
      </c>
    </row>
    <row r="34901" spans="3:3">
      <c r="C34901" s="13">
        <f t="shared" ca="1" si="1329"/>
        <v>1997.779666323901</v>
      </c>
    </row>
    <row r="34902" spans="3:3">
      <c r="C34902" s="13">
        <f t="shared" ca="1" si="1329"/>
        <v>1976.8019504162851</v>
      </c>
    </row>
    <row r="34903" spans="3:3">
      <c r="C34903" s="13">
        <f t="shared" ca="1" si="1329"/>
        <v>1992.8491326956921</v>
      </c>
    </row>
    <row r="34904" spans="3:3">
      <c r="C34904" s="13">
        <f t="shared" ref="C34904:C34967" ca="1" si="1330">NORMINV(RAND(),$D$3,$G$3)</f>
        <v>1996.2128022473264</v>
      </c>
    </row>
    <row r="34905" spans="3:3">
      <c r="C34905" s="13">
        <f t="shared" ca="1" si="1330"/>
        <v>1998.3410851231151</v>
      </c>
    </row>
    <row r="34906" spans="3:3">
      <c r="C34906" s="13">
        <f t="shared" ca="1" si="1330"/>
        <v>2005.6718483055095</v>
      </c>
    </row>
    <row r="34907" spans="3:3">
      <c r="C34907" s="13">
        <f t="shared" ca="1" si="1330"/>
        <v>2008.3308394410847</v>
      </c>
    </row>
    <row r="34908" spans="3:3">
      <c r="C34908" s="13">
        <f t="shared" ca="1" si="1330"/>
        <v>2002.6016375493798</v>
      </c>
    </row>
    <row r="34909" spans="3:3">
      <c r="C34909" s="13">
        <f t="shared" ca="1" si="1330"/>
        <v>1998.6768146010124</v>
      </c>
    </row>
    <row r="34910" spans="3:3">
      <c r="C34910" s="13">
        <f t="shared" ca="1" si="1330"/>
        <v>1994.508557393295</v>
      </c>
    </row>
    <row r="34911" spans="3:3">
      <c r="C34911" s="13">
        <f t="shared" ca="1" si="1330"/>
        <v>1991.6639451021224</v>
      </c>
    </row>
    <row r="34912" spans="3:3">
      <c r="C34912" s="13">
        <f t="shared" ca="1" si="1330"/>
        <v>2005.3263826772575</v>
      </c>
    </row>
    <row r="34913" spans="3:3">
      <c r="C34913" s="13">
        <f t="shared" ca="1" si="1330"/>
        <v>1996.2744276499025</v>
      </c>
    </row>
    <row r="34914" spans="3:3">
      <c r="C34914" s="13">
        <f t="shared" ca="1" si="1330"/>
        <v>2009.5966620067547</v>
      </c>
    </row>
    <row r="34915" spans="3:3">
      <c r="C34915" s="13">
        <f t="shared" ca="1" si="1330"/>
        <v>1989.024488770754</v>
      </c>
    </row>
    <row r="34916" spans="3:3">
      <c r="C34916" s="13">
        <f t="shared" ca="1" si="1330"/>
        <v>2002.2203320768847</v>
      </c>
    </row>
    <row r="34917" spans="3:3">
      <c r="C34917" s="13">
        <f t="shared" ca="1" si="1330"/>
        <v>2001.8769900160762</v>
      </c>
    </row>
    <row r="34918" spans="3:3">
      <c r="C34918" s="13">
        <f t="shared" ca="1" si="1330"/>
        <v>2003.480350492596</v>
      </c>
    </row>
    <row r="34919" spans="3:3">
      <c r="C34919" s="13">
        <f t="shared" ca="1" si="1330"/>
        <v>1990.9427330082565</v>
      </c>
    </row>
    <row r="34920" spans="3:3">
      <c r="C34920" s="13">
        <f t="shared" ca="1" si="1330"/>
        <v>2020.0153162666359</v>
      </c>
    </row>
    <row r="34921" spans="3:3">
      <c r="C34921" s="13">
        <f t="shared" ca="1" si="1330"/>
        <v>1998.9851592096529</v>
      </c>
    </row>
    <row r="34922" spans="3:3">
      <c r="C34922" s="13">
        <f t="shared" ca="1" si="1330"/>
        <v>1974.6739924246635</v>
      </c>
    </row>
    <row r="34923" spans="3:3">
      <c r="C34923" s="13">
        <f t="shared" ca="1" si="1330"/>
        <v>2013.0588717879241</v>
      </c>
    </row>
    <row r="34924" spans="3:3">
      <c r="C34924" s="13">
        <f t="shared" ca="1" si="1330"/>
        <v>2003.6547069284788</v>
      </c>
    </row>
    <row r="34925" spans="3:3">
      <c r="C34925" s="13">
        <f t="shared" ca="1" si="1330"/>
        <v>1997.2294868045765</v>
      </c>
    </row>
    <row r="34926" spans="3:3">
      <c r="C34926" s="13">
        <f t="shared" ca="1" si="1330"/>
        <v>1987.9827855555175</v>
      </c>
    </row>
    <row r="34927" spans="3:3">
      <c r="C34927" s="13">
        <f t="shared" ca="1" si="1330"/>
        <v>1978.4743359218714</v>
      </c>
    </row>
    <row r="34928" spans="3:3">
      <c r="C34928" s="13">
        <f t="shared" ca="1" si="1330"/>
        <v>1997.9444272716983</v>
      </c>
    </row>
    <row r="34929" spans="3:3">
      <c r="C34929" s="13">
        <f t="shared" ca="1" si="1330"/>
        <v>1995.5328055261689</v>
      </c>
    </row>
    <row r="34930" spans="3:3">
      <c r="C34930" s="13">
        <f t="shared" ca="1" si="1330"/>
        <v>2009.3864511026682</v>
      </c>
    </row>
    <row r="34931" spans="3:3">
      <c r="C34931" s="13">
        <f t="shared" ca="1" si="1330"/>
        <v>2015.8606168495742</v>
      </c>
    </row>
    <row r="34932" spans="3:3">
      <c r="C34932" s="13">
        <f t="shared" ca="1" si="1330"/>
        <v>1996.3572147048176</v>
      </c>
    </row>
    <row r="34933" spans="3:3">
      <c r="C34933" s="13">
        <f t="shared" ca="1" si="1330"/>
        <v>1996.6718970351376</v>
      </c>
    </row>
    <row r="34934" spans="3:3">
      <c r="C34934" s="13">
        <f t="shared" ca="1" si="1330"/>
        <v>2013.6477436355369</v>
      </c>
    </row>
    <row r="34935" spans="3:3">
      <c r="C34935" s="13">
        <f t="shared" ca="1" si="1330"/>
        <v>2011.0961600169353</v>
      </c>
    </row>
    <row r="34936" spans="3:3">
      <c r="C34936" s="13">
        <f t="shared" ca="1" si="1330"/>
        <v>2003.130422832488</v>
      </c>
    </row>
    <row r="34937" spans="3:3">
      <c r="C34937" s="13">
        <f t="shared" ca="1" si="1330"/>
        <v>1983.5453167475182</v>
      </c>
    </row>
    <row r="34938" spans="3:3">
      <c r="C34938" s="13">
        <f t="shared" ca="1" si="1330"/>
        <v>2001.7561751192513</v>
      </c>
    </row>
    <row r="34939" spans="3:3">
      <c r="C34939" s="13">
        <f t="shared" ca="1" si="1330"/>
        <v>1994.4101367156811</v>
      </c>
    </row>
    <row r="34940" spans="3:3">
      <c r="C34940" s="13">
        <f t="shared" ca="1" si="1330"/>
        <v>1999.5172570547629</v>
      </c>
    </row>
    <row r="34941" spans="3:3">
      <c r="C34941" s="13">
        <f t="shared" ca="1" si="1330"/>
        <v>1987.3149723526983</v>
      </c>
    </row>
    <row r="34942" spans="3:3">
      <c r="C34942" s="13">
        <f t="shared" ca="1" si="1330"/>
        <v>2019.4720324685479</v>
      </c>
    </row>
    <row r="34943" spans="3:3">
      <c r="C34943" s="13">
        <f t="shared" ca="1" si="1330"/>
        <v>2002.2749958556833</v>
      </c>
    </row>
    <row r="34944" spans="3:3">
      <c r="C34944" s="13">
        <f t="shared" ca="1" si="1330"/>
        <v>1999.4337251023587</v>
      </c>
    </row>
    <row r="34945" spans="3:3">
      <c r="C34945" s="13">
        <f t="shared" ca="1" si="1330"/>
        <v>2009.367470400781</v>
      </c>
    </row>
    <row r="34946" spans="3:3">
      <c r="C34946" s="13">
        <f t="shared" ca="1" si="1330"/>
        <v>2003.4854602273786</v>
      </c>
    </row>
    <row r="34947" spans="3:3">
      <c r="C34947" s="13">
        <f t="shared" ca="1" si="1330"/>
        <v>2000.5819337413632</v>
      </c>
    </row>
    <row r="34948" spans="3:3">
      <c r="C34948" s="13">
        <f t="shared" ca="1" si="1330"/>
        <v>1993.8047079549297</v>
      </c>
    </row>
    <row r="34949" spans="3:3">
      <c r="C34949" s="13">
        <f t="shared" ca="1" si="1330"/>
        <v>1995.3466856648035</v>
      </c>
    </row>
    <row r="34950" spans="3:3">
      <c r="C34950" s="13">
        <f t="shared" ca="1" si="1330"/>
        <v>2000.4688507850472</v>
      </c>
    </row>
    <row r="34951" spans="3:3">
      <c r="C34951" s="13">
        <f t="shared" ca="1" si="1330"/>
        <v>2003.0287349674657</v>
      </c>
    </row>
    <row r="34952" spans="3:3">
      <c r="C34952" s="13">
        <f t="shared" ca="1" si="1330"/>
        <v>2009.7910297026897</v>
      </c>
    </row>
    <row r="34953" spans="3:3">
      <c r="C34953" s="13">
        <f t="shared" ca="1" si="1330"/>
        <v>1978.711593110236</v>
      </c>
    </row>
    <row r="34954" spans="3:3">
      <c r="C34954" s="13">
        <f t="shared" ca="1" si="1330"/>
        <v>1995.5481846186997</v>
      </c>
    </row>
    <row r="34955" spans="3:3">
      <c r="C34955" s="13">
        <f t="shared" ca="1" si="1330"/>
        <v>1994.6059454241654</v>
      </c>
    </row>
    <row r="34956" spans="3:3">
      <c r="C34956" s="13">
        <f t="shared" ca="1" si="1330"/>
        <v>1989.9612851993854</v>
      </c>
    </row>
    <row r="34957" spans="3:3">
      <c r="C34957" s="13">
        <f t="shared" ca="1" si="1330"/>
        <v>1978.2749502826343</v>
      </c>
    </row>
    <row r="34958" spans="3:3">
      <c r="C34958" s="13">
        <f t="shared" ca="1" si="1330"/>
        <v>1998.7995655081186</v>
      </c>
    </row>
    <row r="34959" spans="3:3">
      <c r="C34959" s="13">
        <f t="shared" ca="1" si="1330"/>
        <v>2010.0204133471505</v>
      </c>
    </row>
    <row r="34960" spans="3:3">
      <c r="C34960" s="13">
        <f t="shared" ca="1" si="1330"/>
        <v>2001.7120565132682</v>
      </c>
    </row>
    <row r="34961" spans="3:3">
      <c r="C34961" s="13">
        <f t="shared" ca="1" si="1330"/>
        <v>2002.6863982180805</v>
      </c>
    </row>
    <row r="34962" spans="3:3">
      <c r="C34962" s="13">
        <f t="shared" ca="1" si="1330"/>
        <v>1995.1085002255124</v>
      </c>
    </row>
    <row r="34963" spans="3:3">
      <c r="C34963" s="13">
        <f t="shared" ca="1" si="1330"/>
        <v>1981.9094097187315</v>
      </c>
    </row>
    <row r="34964" spans="3:3">
      <c r="C34964" s="13">
        <f t="shared" ca="1" si="1330"/>
        <v>2008.6301305367933</v>
      </c>
    </row>
    <row r="34965" spans="3:3">
      <c r="C34965" s="13">
        <f t="shared" ca="1" si="1330"/>
        <v>2004.7529805322736</v>
      </c>
    </row>
    <row r="34966" spans="3:3">
      <c r="C34966" s="13">
        <f t="shared" ca="1" si="1330"/>
        <v>2016.1903090309534</v>
      </c>
    </row>
    <row r="34967" spans="3:3">
      <c r="C34967" s="13">
        <f t="shared" ca="1" si="1330"/>
        <v>1978.1100169350514</v>
      </c>
    </row>
    <row r="34968" spans="3:3">
      <c r="C34968" s="13">
        <f t="shared" ref="C34968:C35031" ca="1" si="1331">NORMINV(RAND(),$D$3,$G$3)</f>
        <v>1989.2529243678871</v>
      </c>
    </row>
    <row r="34969" spans="3:3">
      <c r="C34969" s="13">
        <f t="shared" ca="1" si="1331"/>
        <v>1990.8105843685471</v>
      </c>
    </row>
    <row r="34970" spans="3:3">
      <c r="C34970" s="13">
        <f t="shared" ca="1" si="1331"/>
        <v>2007.7554508700182</v>
      </c>
    </row>
    <row r="34971" spans="3:3">
      <c r="C34971" s="13">
        <f t="shared" ca="1" si="1331"/>
        <v>1998.8777822531799</v>
      </c>
    </row>
    <row r="34972" spans="3:3">
      <c r="C34972" s="13">
        <f t="shared" ca="1" si="1331"/>
        <v>2005.9746734104478</v>
      </c>
    </row>
    <row r="34973" spans="3:3">
      <c r="C34973" s="13">
        <f t="shared" ca="1" si="1331"/>
        <v>1989.3408743192012</v>
      </c>
    </row>
    <row r="34974" spans="3:3">
      <c r="C34974" s="13">
        <f t="shared" ca="1" si="1331"/>
        <v>2000.1554596047329</v>
      </c>
    </row>
    <row r="34975" spans="3:3">
      <c r="C34975" s="13">
        <f t="shared" ca="1" si="1331"/>
        <v>1985.2720025911237</v>
      </c>
    </row>
    <row r="34976" spans="3:3">
      <c r="C34976" s="13">
        <f t="shared" ca="1" si="1331"/>
        <v>2001.9934799550592</v>
      </c>
    </row>
    <row r="34977" spans="3:3">
      <c r="C34977" s="13">
        <f t="shared" ca="1" si="1331"/>
        <v>1995.6113293648152</v>
      </c>
    </row>
    <row r="34978" spans="3:3">
      <c r="C34978" s="13">
        <f t="shared" ca="1" si="1331"/>
        <v>1991.1955626406384</v>
      </c>
    </row>
    <row r="34979" spans="3:3">
      <c r="C34979" s="13">
        <f t="shared" ca="1" si="1331"/>
        <v>1999.7938388522894</v>
      </c>
    </row>
    <row r="34980" spans="3:3">
      <c r="C34980" s="13">
        <f t="shared" ca="1" si="1331"/>
        <v>1981.066415421878</v>
      </c>
    </row>
    <row r="34981" spans="3:3">
      <c r="C34981" s="13">
        <f t="shared" ca="1" si="1331"/>
        <v>1995.6478890137212</v>
      </c>
    </row>
    <row r="34982" spans="3:3">
      <c r="C34982" s="13">
        <f t="shared" ca="1" si="1331"/>
        <v>1993.8382097910244</v>
      </c>
    </row>
    <row r="34983" spans="3:3">
      <c r="C34983" s="13">
        <f t="shared" ca="1" si="1331"/>
        <v>2005.4542757255952</v>
      </c>
    </row>
    <row r="34984" spans="3:3">
      <c r="C34984" s="13">
        <f t="shared" ca="1" si="1331"/>
        <v>2002.7577112326135</v>
      </c>
    </row>
    <row r="34985" spans="3:3">
      <c r="C34985" s="13">
        <f t="shared" ca="1" si="1331"/>
        <v>1999.1925002284265</v>
      </c>
    </row>
    <row r="34986" spans="3:3">
      <c r="C34986" s="13">
        <f t="shared" ca="1" si="1331"/>
        <v>1997.2612119834234</v>
      </c>
    </row>
    <row r="34987" spans="3:3">
      <c r="C34987" s="13">
        <f t="shared" ca="1" si="1331"/>
        <v>2018.5968302827205</v>
      </c>
    </row>
    <row r="34988" spans="3:3">
      <c r="C34988" s="13">
        <f t="shared" ca="1" si="1331"/>
        <v>2006.6761638303888</v>
      </c>
    </row>
    <row r="34989" spans="3:3">
      <c r="C34989" s="13">
        <f t="shared" ca="1" si="1331"/>
        <v>1999.0077440279131</v>
      </c>
    </row>
    <row r="34990" spans="3:3">
      <c r="C34990" s="13">
        <f t="shared" ca="1" si="1331"/>
        <v>2021.1404602344769</v>
      </c>
    </row>
    <row r="34991" spans="3:3">
      <c r="C34991" s="13">
        <f t="shared" ca="1" si="1331"/>
        <v>2002.4137622612552</v>
      </c>
    </row>
    <row r="34992" spans="3:3">
      <c r="C34992" s="13">
        <f t="shared" ca="1" si="1331"/>
        <v>2000.5618266620081</v>
      </c>
    </row>
    <row r="34993" spans="3:3">
      <c r="C34993" s="13">
        <f t="shared" ca="1" si="1331"/>
        <v>2022.2467368434923</v>
      </c>
    </row>
    <row r="34994" spans="3:3">
      <c r="C34994" s="13">
        <f t="shared" ca="1" si="1331"/>
        <v>2008.3172315968393</v>
      </c>
    </row>
    <row r="34995" spans="3:3">
      <c r="C34995" s="13">
        <f t="shared" ca="1" si="1331"/>
        <v>1984.3018119872106</v>
      </c>
    </row>
    <row r="34996" spans="3:3">
      <c r="C34996" s="13">
        <f t="shared" ca="1" si="1331"/>
        <v>1991.2775207213115</v>
      </c>
    </row>
    <row r="34997" spans="3:3">
      <c r="C34997" s="13">
        <f t="shared" ca="1" si="1331"/>
        <v>2004.9070388138875</v>
      </c>
    </row>
    <row r="34998" spans="3:3">
      <c r="C34998" s="13">
        <f t="shared" ca="1" si="1331"/>
        <v>1995.837974695912</v>
      </c>
    </row>
    <row r="34999" spans="3:3">
      <c r="C34999" s="13">
        <f t="shared" ca="1" si="1331"/>
        <v>1983.9830178014081</v>
      </c>
    </row>
    <row r="35000" spans="3:3">
      <c r="C35000" s="13">
        <f t="shared" ca="1" si="1331"/>
        <v>1983.9073864191007</v>
      </c>
    </row>
    <row r="35001" spans="3:3">
      <c r="C35001" s="13">
        <f t="shared" ca="1" si="1331"/>
        <v>2003.9252853670491</v>
      </c>
    </row>
    <row r="35002" spans="3:3">
      <c r="C35002" s="13">
        <f t="shared" ca="1" si="1331"/>
        <v>2003.1428700687052</v>
      </c>
    </row>
    <row r="35003" spans="3:3">
      <c r="C35003" s="13">
        <f t="shared" ca="1" si="1331"/>
        <v>2012.8150914390544</v>
      </c>
    </row>
    <row r="35004" spans="3:3">
      <c r="C35004" s="13">
        <f t="shared" ca="1" si="1331"/>
        <v>1994.3364280141823</v>
      </c>
    </row>
    <row r="35005" spans="3:3">
      <c r="C35005" s="13">
        <f t="shared" ca="1" si="1331"/>
        <v>2006.1664266101986</v>
      </c>
    </row>
    <row r="35006" spans="3:3">
      <c r="C35006" s="13">
        <f t="shared" ca="1" si="1331"/>
        <v>2004.1061612756382</v>
      </c>
    </row>
    <row r="35007" spans="3:3">
      <c r="C35007" s="13">
        <f t="shared" ca="1" si="1331"/>
        <v>2003.6738760489063</v>
      </c>
    </row>
    <row r="35008" spans="3:3">
      <c r="C35008" s="13">
        <f t="shared" ca="1" si="1331"/>
        <v>2007.3040849873225</v>
      </c>
    </row>
    <row r="35009" spans="3:3">
      <c r="C35009" s="13">
        <f t="shared" ca="1" si="1331"/>
        <v>2005.7764111995182</v>
      </c>
    </row>
    <row r="35010" spans="3:3">
      <c r="C35010" s="13">
        <f t="shared" ca="1" si="1331"/>
        <v>2000.3925636922947</v>
      </c>
    </row>
    <row r="35011" spans="3:3">
      <c r="C35011" s="13">
        <f t="shared" ca="1" si="1331"/>
        <v>1986.4616398989451</v>
      </c>
    </row>
    <row r="35012" spans="3:3">
      <c r="C35012" s="13">
        <f t="shared" ca="1" si="1331"/>
        <v>1989.7504729380055</v>
      </c>
    </row>
    <row r="35013" spans="3:3">
      <c r="C35013" s="13">
        <f t="shared" ca="1" si="1331"/>
        <v>2001.8134672904339</v>
      </c>
    </row>
    <row r="35014" spans="3:3">
      <c r="C35014" s="13">
        <f t="shared" ca="1" si="1331"/>
        <v>2011.4259618498377</v>
      </c>
    </row>
    <row r="35015" spans="3:3">
      <c r="C35015" s="13">
        <f t="shared" ca="1" si="1331"/>
        <v>2005.4762406756297</v>
      </c>
    </row>
    <row r="35016" spans="3:3">
      <c r="C35016" s="13">
        <f t="shared" ca="1" si="1331"/>
        <v>2006.8669508902974</v>
      </c>
    </row>
    <row r="35017" spans="3:3">
      <c r="C35017" s="13">
        <f t="shared" ca="1" si="1331"/>
        <v>2007.0423875480096</v>
      </c>
    </row>
    <row r="35018" spans="3:3">
      <c r="C35018" s="13">
        <f t="shared" ca="1" si="1331"/>
        <v>2012.0871070626174</v>
      </c>
    </row>
    <row r="35019" spans="3:3">
      <c r="C35019" s="13">
        <f t="shared" ca="1" si="1331"/>
        <v>2005.1374616348974</v>
      </c>
    </row>
    <row r="35020" spans="3:3">
      <c r="C35020" s="13">
        <f t="shared" ca="1" si="1331"/>
        <v>2016.424447308382</v>
      </c>
    </row>
    <row r="35021" spans="3:3">
      <c r="C35021" s="13">
        <f t="shared" ca="1" si="1331"/>
        <v>1995.9023104498815</v>
      </c>
    </row>
    <row r="35022" spans="3:3">
      <c r="C35022" s="13">
        <f t="shared" ca="1" si="1331"/>
        <v>2017.7845601503873</v>
      </c>
    </row>
    <row r="35023" spans="3:3">
      <c r="C35023" s="13">
        <f t="shared" ca="1" si="1331"/>
        <v>1988.4276372137483</v>
      </c>
    </row>
    <row r="35024" spans="3:3">
      <c r="C35024" s="13">
        <f t="shared" ca="1" si="1331"/>
        <v>2011.964080291805</v>
      </c>
    </row>
    <row r="35025" spans="3:3">
      <c r="C35025" s="13">
        <f t="shared" ca="1" si="1331"/>
        <v>1989.1520197289599</v>
      </c>
    </row>
    <row r="35026" spans="3:3">
      <c r="C35026" s="13">
        <f t="shared" ca="1" si="1331"/>
        <v>2005.4323038132363</v>
      </c>
    </row>
    <row r="35027" spans="3:3">
      <c r="C35027" s="13">
        <f t="shared" ca="1" si="1331"/>
        <v>2012.4667883677002</v>
      </c>
    </row>
    <row r="35028" spans="3:3">
      <c r="C35028" s="13">
        <f t="shared" ca="1" si="1331"/>
        <v>1993.0680680754735</v>
      </c>
    </row>
    <row r="35029" spans="3:3">
      <c r="C35029" s="13">
        <f t="shared" ca="1" si="1331"/>
        <v>1982.3983222275999</v>
      </c>
    </row>
    <row r="35030" spans="3:3">
      <c r="C35030" s="13">
        <f t="shared" ca="1" si="1331"/>
        <v>1980.4546402715932</v>
      </c>
    </row>
    <row r="35031" spans="3:3">
      <c r="C35031" s="13">
        <f t="shared" ca="1" si="1331"/>
        <v>1997.2228067515773</v>
      </c>
    </row>
    <row r="35032" spans="3:3">
      <c r="C35032" s="13">
        <f t="shared" ref="C35032:C35095" ca="1" si="1332">NORMINV(RAND(),$D$3,$G$3)</f>
        <v>1977.429672379104</v>
      </c>
    </row>
    <row r="35033" spans="3:3">
      <c r="C35033" s="13">
        <f t="shared" ca="1" si="1332"/>
        <v>2012.885606713987</v>
      </c>
    </row>
    <row r="35034" spans="3:3">
      <c r="C35034" s="13">
        <f t="shared" ca="1" si="1332"/>
        <v>1998.6427755171378</v>
      </c>
    </row>
    <row r="35035" spans="3:3">
      <c r="C35035" s="13">
        <f t="shared" ca="1" si="1332"/>
        <v>2015.2039140728043</v>
      </c>
    </row>
    <row r="35036" spans="3:3">
      <c r="C35036" s="13">
        <f t="shared" ca="1" si="1332"/>
        <v>2010.4537531625017</v>
      </c>
    </row>
    <row r="35037" spans="3:3">
      <c r="C35037" s="13">
        <f t="shared" ca="1" si="1332"/>
        <v>2001.8189779816951</v>
      </c>
    </row>
    <row r="35038" spans="3:3">
      <c r="C35038" s="13">
        <f t="shared" ca="1" si="1332"/>
        <v>2007.9274661319523</v>
      </c>
    </row>
    <row r="35039" spans="3:3">
      <c r="C35039" s="13">
        <f t="shared" ca="1" si="1332"/>
        <v>2002.5264487635445</v>
      </c>
    </row>
    <row r="35040" spans="3:3">
      <c r="C35040" s="13">
        <f t="shared" ca="1" si="1332"/>
        <v>2012.6546931690145</v>
      </c>
    </row>
    <row r="35041" spans="3:3">
      <c r="C35041" s="13">
        <f t="shared" ca="1" si="1332"/>
        <v>1997.462906941907</v>
      </c>
    </row>
    <row r="35042" spans="3:3">
      <c r="C35042" s="13">
        <f t="shared" ca="1" si="1332"/>
        <v>2000.7726732395317</v>
      </c>
    </row>
    <row r="35043" spans="3:3">
      <c r="C35043" s="13">
        <f t="shared" ca="1" si="1332"/>
        <v>2002.8491541466167</v>
      </c>
    </row>
    <row r="35044" spans="3:3">
      <c r="C35044" s="13">
        <f t="shared" ca="1" si="1332"/>
        <v>1986.0828864912664</v>
      </c>
    </row>
    <row r="35045" spans="3:3">
      <c r="C35045" s="13">
        <f t="shared" ca="1" si="1332"/>
        <v>1986.2179307474087</v>
      </c>
    </row>
    <row r="35046" spans="3:3">
      <c r="C35046" s="13">
        <f t="shared" ca="1" si="1332"/>
        <v>1987.6922935193129</v>
      </c>
    </row>
    <row r="35047" spans="3:3">
      <c r="C35047" s="13">
        <f t="shared" ca="1" si="1332"/>
        <v>1985.7583112407528</v>
      </c>
    </row>
    <row r="35048" spans="3:3">
      <c r="C35048" s="13">
        <f t="shared" ca="1" si="1332"/>
        <v>1998.5986475765892</v>
      </c>
    </row>
    <row r="35049" spans="3:3">
      <c r="C35049" s="13">
        <f t="shared" ca="1" si="1332"/>
        <v>2001.5792499091226</v>
      </c>
    </row>
    <row r="35050" spans="3:3">
      <c r="C35050" s="13">
        <f t="shared" ca="1" si="1332"/>
        <v>2006.8755966792412</v>
      </c>
    </row>
    <row r="35051" spans="3:3">
      <c r="C35051" s="13">
        <f t="shared" ca="1" si="1332"/>
        <v>2002.1395809751946</v>
      </c>
    </row>
    <row r="35052" spans="3:3">
      <c r="C35052" s="13">
        <f t="shared" ca="1" si="1332"/>
        <v>2016.4265341216424</v>
      </c>
    </row>
    <row r="35053" spans="3:3">
      <c r="C35053" s="13">
        <f t="shared" ca="1" si="1332"/>
        <v>1988.6808154308512</v>
      </c>
    </row>
    <row r="35054" spans="3:3">
      <c r="C35054" s="13">
        <f t="shared" ca="1" si="1332"/>
        <v>1990.2080253573715</v>
      </c>
    </row>
    <row r="35055" spans="3:3">
      <c r="C35055" s="13">
        <f t="shared" ca="1" si="1332"/>
        <v>2004.1082215557669</v>
      </c>
    </row>
    <row r="35056" spans="3:3">
      <c r="C35056" s="13">
        <f t="shared" ca="1" si="1332"/>
        <v>1989.6838560664653</v>
      </c>
    </row>
    <row r="35057" spans="3:3">
      <c r="C35057" s="13">
        <f t="shared" ca="1" si="1332"/>
        <v>2001.2601255810366</v>
      </c>
    </row>
    <row r="35058" spans="3:3">
      <c r="C35058" s="13">
        <f t="shared" ca="1" si="1332"/>
        <v>1989.091384606513</v>
      </c>
    </row>
    <row r="35059" spans="3:3">
      <c r="C35059" s="13">
        <f t="shared" ca="1" si="1332"/>
        <v>1994.692245769076</v>
      </c>
    </row>
    <row r="35060" spans="3:3">
      <c r="C35060" s="13">
        <f t="shared" ca="1" si="1332"/>
        <v>2012.0544349274317</v>
      </c>
    </row>
    <row r="35061" spans="3:3">
      <c r="C35061" s="13">
        <f t="shared" ca="1" si="1332"/>
        <v>2004.4359570771871</v>
      </c>
    </row>
    <row r="35062" spans="3:3">
      <c r="C35062" s="13">
        <f t="shared" ca="1" si="1332"/>
        <v>2008.5164811631676</v>
      </c>
    </row>
    <row r="35063" spans="3:3">
      <c r="C35063" s="13">
        <f t="shared" ca="1" si="1332"/>
        <v>2000.0181477309363</v>
      </c>
    </row>
    <row r="35064" spans="3:3">
      <c r="C35064" s="13">
        <f t="shared" ca="1" si="1332"/>
        <v>2010.0657378513554</v>
      </c>
    </row>
    <row r="35065" spans="3:3">
      <c r="C35065" s="13">
        <f t="shared" ca="1" si="1332"/>
        <v>2008.3227782115023</v>
      </c>
    </row>
    <row r="35066" spans="3:3">
      <c r="C35066" s="13">
        <f t="shared" ca="1" si="1332"/>
        <v>1996.6794957476568</v>
      </c>
    </row>
    <row r="35067" spans="3:3">
      <c r="C35067" s="13">
        <f t="shared" ca="1" si="1332"/>
        <v>2004.6136579143313</v>
      </c>
    </row>
    <row r="35068" spans="3:3">
      <c r="C35068" s="13">
        <f t="shared" ca="1" si="1332"/>
        <v>2000.277309736721</v>
      </c>
    </row>
    <row r="35069" spans="3:3">
      <c r="C35069" s="13">
        <f t="shared" ca="1" si="1332"/>
        <v>1986.0385438141159</v>
      </c>
    </row>
    <row r="35070" spans="3:3">
      <c r="C35070" s="13">
        <f t="shared" ca="1" si="1332"/>
        <v>2007.0869634086705</v>
      </c>
    </row>
    <row r="35071" spans="3:3">
      <c r="C35071" s="13">
        <f t="shared" ca="1" si="1332"/>
        <v>1993.9626332211556</v>
      </c>
    </row>
    <row r="35072" spans="3:3">
      <c r="C35072" s="13">
        <f t="shared" ca="1" si="1332"/>
        <v>1996.5170478496259</v>
      </c>
    </row>
    <row r="35073" spans="3:3">
      <c r="C35073" s="13">
        <f t="shared" ca="1" si="1332"/>
        <v>1992.3758058301612</v>
      </c>
    </row>
    <row r="35074" spans="3:3">
      <c r="C35074" s="13">
        <f t="shared" ca="1" si="1332"/>
        <v>2007.4870042999162</v>
      </c>
    </row>
    <row r="35075" spans="3:3">
      <c r="C35075" s="13">
        <f t="shared" ca="1" si="1332"/>
        <v>2003.1935081363974</v>
      </c>
    </row>
    <row r="35076" spans="3:3">
      <c r="C35076" s="13">
        <f t="shared" ca="1" si="1332"/>
        <v>1998.7908654636663</v>
      </c>
    </row>
    <row r="35077" spans="3:3">
      <c r="C35077" s="13">
        <f t="shared" ca="1" si="1332"/>
        <v>2002.2473801345602</v>
      </c>
    </row>
    <row r="35078" spans="3:3">
      <c r="C35078" s="13">
        <f t="shared" ca="1" si="1332"/>
        <v>2007.6153185170554</v>
      </c>
    </row>
    <row r="35079" spans="3:3">
      <c r="C35079" s="13">
        <f t="shared" ca="1" si="1332"/>
        <v>2005.8657622924854</v>
      </c>
    </row>
    <row r="35080" spans="3:3">
      <c r="C35080" s="13">
        <f t="shared" ca="1" si="1332"/>
        <v>1970.5586429650712</v>
      </c>
    </row>
    <row r="35081" spans="3:3">
      <c r="C35081" s="13">
        <f t="shared" ca="1" si="1332"/>
        <v>2020.3984974533857</v>
      </c>
    </row>
    <row r="35082" spans="3:3">
      <c r="C35082" s="13">
        <f t="shared" ca="1" si="1332"/>
        <v>1993.3040060804558</v>
      </c>
    </row>
    <row r="35083" spans="3:3">
      <c r="C35083" s="13">
        <f t="shared" ca="1" si="1332"/>
        <v>2000.6041943242822</v>
      </c>
    </row>
    <row r="35084" spans="3:3">
      <c r="C35084" s="13">
        <f t="shared" ca="1" si="1332"/>
        <v>1998.7766521170163</v>
      </c>
    </row>
    <row r="35085" spans="3:3">
      <c r="C35085" s="13">
        <f t="shared" ca="1" si="1332"/>
        <v>2004.5218121935427</v>
      </c>
    </row>
    <row r="35086" spans="3:3">
      <c r="C35086" s="13">
        <f t="shared" ca="1" si="1332"/>
        <v>2002.040404682662</v>
      </c>
    </row>
    <row r="35087" spans="3:3">
      <c r="C35087" s="13">
        <f t="shared" ca="1" si="1332"/>
        <v>2000.6400157360958</v>
      </c>
    </row>
    <row r="35088" spans="3:3">
      <c r="C35088" s="13">
        <f t="shared" ca="1" si="1332"/>
        <v>2009.7717842336037</v>
      </c>
    </row>
    <row r="35089" spans="3:3">
      <c r="C35089" s="13">
        <f t="shared" ca="1" si="1332"/>
        <v>2000.139921991841</v>
      </c>
    </row>
    <row r="35090" spans="3:3">
      <c r="C35090" s="13">
        <f t="shared" ca="1" si="1332"/>
        <v>2022.5193290747509</v>
      </c>
    </row>
    <row r="35091" spans="3:3">
      <c r="C35091" s="13">
        <f t="shared" ca="1" si="1332"/>
        <v>2011.8601610531637</v>
      </c>
    </row>
    <row r="35092" spans="3:3">
      <c r="C35092" s="13">
        <f t="shared" ca="1" si="1332"/>
        <v>1994.7476255839524</v>
      </c>
    </row>
    <row r="35093" spans="3:3">
      <c r="C35093" s="13">
        <f t="shared" ca="1" si="1332"/>
        <v>1994.3152077877121</v>
      </c>
    </row>
    <row r="35094" spans="3:3">
      <c r="C35094" s="13">
        <f t="shared" ca="1" si="1332"/>
        <v>2010.0584068430617</v>
      </c>
    </row>
    <row r="35095" spans="3:3">
      <c r="C35095" s="13">
        <f t="shared" ca="1" si="1332"/>
        <v>1998.0836223418232</v>
      </c>
    </row>
    <row r="35096" spans="3:3">
      <c r="C35096" s="13">
        <f t="shared" ref="C35096:C35159" ca="1" si="1333">NORMINV(RAND(),$D$3,$G$3)</f>
        <v>2018.4504055818848</v>
      </c>
    </row>
    <row r="35097" spans="3:3">
      <c r="C35097" s="13">
        <f t="shared" ca="1" si="1333"/>
        <v>2012.3391990879898</v>
      </c>
    </row>
    <row r="35098" spans="3:3">
      <c r="C35098" s="13">
        <f t="shared" ca="1" si="1333"/>
        <v>2005.6239383771633</v>
      </c>
    </row>
    <row r="35099" spans="3:3">
      <c r="C35099" s="13">
        <f t="shared" ca="1" si="1333"/>
        <v>1990.3323988483294</v>
      </c>
    </row>
    <row r="35100" spans="3:3">
      <c r="C35100" s="13">
        <f t="shared" ca="1" si="1333"/>
        <v>2005.1752352098197</v>
      </c>
    </row>
    <row r="35101" spans="3:3">
      <c r="C35101" s="13">
        <f t="shared" ca="1" si="1333"/>
        <v>1996.4319896580512</v>
      </c>
    </row>
    <row r="35102" spans="3:3">
      <c r="C35102" s="13">
        <f t="shared" ca="1" si="1333"/>
        <v>2004.8288812737057</v>
      </c>
    </row>
    <row r="35103" spans="3:3">
      <c r="C35103" s="13">
        <f t="shared" ca="1" si="1333"/>
        <v>2000.4077798428343</v>
      </c>
    </row>
    <row r="35104" spans="3:3">
      <c r="C35104" s="13">
        <f t="shared" ca="1" si="1333"/>
        <v>2002.4786365603118</v>
      </c>
    </row>
    <row r="35105" spans="3:3">
      <c r="C35105" s="13">
        <f t="shared" ca="1" si="1333"/>
        <v>1995.6992462849346</v>
      </c>
    </row>
    <row r="35106" spans="3:3">
      <c r="C35106" s="13">
        <f t="shared" ca="1" si="1333"/>
        <v>1997.4740064009407</v>
      </c>
    </row>
    <row r="35107" spans="3:3">
      <c r="C35107" s="13">
        <f t="shared" ca="1" si="1333"/>
        <v>1994.5034010572633</v>
      </c>
    </row>
    <row r="35108" spans="3:3">
      <c r="C35108" s="13">
        <f t="shared" ca="1" si="1333"/>
        <v>1991.7366659010534</v>
      </c>
    </row>
    <row r="35109" spans="3:3">
      <c r="C35109" s="13">
        <f t="shared" ca="1" si="1333"/>
        <v>2000.781670785706</v>
      </c>
    </row>
    <row r="35110" spans="3:3">
      <c r="C35110" s="13">
        <f t="shared" ca="1" si="1333"/>
        <v>2007.2993591003703</v>
      </c>
    </row>
    <row r="35111" spans="3:3">
      <c r="C35111" s="13">
        <f t="shared" ca="1" si="1333"/>
        <v>1996.6035819120343</v>
      </c>
    </row>
    <row r="35112" spans="3:3">
      <c r="C35112" s="13">
        <f t="shared" ca="1" si="1333"/>
        <v>1997.3795242964964</v>
      </c>
    </row>
    <row r="35113" spans="3:3">
      <c r="C35113" s="13">
        <f t="shared" ca="1" si="1333"/>
        <v>1994.3056331277216</v>
      </c>
    </row>
    <row r="35114" spans="3:3">
      <c r="C35114" s="13">
        <f t="shared" ca="1" si="1333"/>
        <v>1995.1309689424868</v>
      </c>
    </row>
    <row r="35115" spans="3:3">
      <c r="C35115" s="13">
        <f t="shared" ca="1" si="1333"/>
        <v>1999.3000384916818</v>
      </c>
    </row>
    <row r="35116" spans="3:3">
      <c r="C35116" s="13">
        <f t="shared" ca="1" si="1333"/>
        <v>2003.1353390488791</v>
      </c>
    </row>
    <row r="35117" spans="3:3">
      <c r="C35117" s="13">
        <f t="shared" ca="1" si="1333"/>
        <v>1982.3110886751163</v>
      </c>
    </row>
    <row r="35118" spans="3:3">
      <c r="C35118" s="13">
        <f t="shared" ca="1" si="1333"/>
        <v>2002.9074736838541</v>
      </c>
    </row>
    <row r="35119" spans="3:3">
      <c r="C35119" s="13">
        <f t="shared" ca="1" si="1333"/>
        <v>2012.0767120313096</v>
      </c>
    </row>
    <row r="35120" spans="3:3">
      <c r="C35120" s="13">
        <f t="shared" ca="1" si="1333"/>
        <v>2001.3895253158646</v>
      </c>
    </row>
    <row r="35121" spans="3:3">
      <c r="C35121" s="13">
        <f t="shared" ca="1" si="1333"/>
        <v>1994.4497838442314</v>
      </c>
    </row>
    <row r="35122" spans="3:3">
      <c r="C35122" s="13">
        <f t="shared" ca="1" si="1333"/>
        <v>1995.2420924651517</v>
      </c>
    </row>
    <row r="35123" spans="3:3">
      <c r="C35123" s="13">
        <f t="shared" ca="1" si="1333"/>
        <v>1984.5878821610972</v>
      </c>
    </row>
    <row r="35124" spans="3:3">
      <c r="C35124" s="13">
        <f t="shared" ca="1" si="1333"/>
        <v>1981.765853351232</v>
      </c>
    </row>
    <row r="35125" spans="3:3">
      <c r="C35125" s="13">
        <f t="shared" ca="1" si="1333"/>
        <v>1996.2687978666786</v>
      </c>
    </row>
    <row r="35126" spans="3:3">
      <c r="C35126" s="13">
        <f t="shared" ca="1" si="1333"/>
        <v>2026.3070559983346</v>
      </c>
    </row>
    <row r="35127" spans="3:3">
      <c r="C35127" s="13">
        <f t="shared" ca="1" si="1333"/>
        <v>1987.0351953719305</v>
      </c>
    </row>
    <row r="35128" spans="3:3">
      <c r="C35128" s="13">
        <f t="shared" ca="1" si="1333"/>
        <v>2005.3269877423349</v>
      </c>
    </row>
    <row r="35129" spans="3:3">
      <c r="C35129" s="13">
        <f t="shared" ca="1" si="1333"/>
        <v>1997.3686432801098</v>
      </c>
    </row>
    <row r="35130" spans="3:3">
      <c r="C35130" s="13">
        <f t="shared" ca="1" si="1333"/>
        <v>1993.1218177094024</v>
      </c>
    </row>
    <row r="35131" spans="3:3">
      <c r="C35131" s="13">
        <f t="shared" ca="1" si="1333"/>
        <v>1990.0455205359963</v>
      </c>
    </row>
    <row r="35132" spans="3:3">
      <c r="C35132" s="13">
        <f t="shared" ca="1" si="1333"/>
        <v>2004.2288351495761</v>
      </c>
    </row>
    <row r="35133" spans="3:3">
      <c r="C35133" s="13">
        <f t="shared" ca="1" si="1333"/>
        <v>1984.3727113363834</v>
      </c>
    </row>
    <row r="35134" spans="3:3">
      <c r="C35134" s="13">
        <f t="shared" ca="1" si="1333"/>
        <v>2025.9112968660293</v>
      </c>
    </row>
    <row r="35135" spans="3:3">
      <c r="C35135" s="13">
        <f t="shared" ca="1" si="1333"/>
        <v>1996.8056446756239</v>
      </c>
    </row>
    <row r="35136" spans="3:3">
      <c r="C35136" s="13">
        <f t="shared" ca="1" si="1333"/>
        <v>2014.8520502773658</v>
      </c>
    </row>
    <row r="35137" spans="3:3">
      <c r="C35137" s="13">
        <f t="shared" ca="1" si="1333"/>
        <v>2001.5134839736725</v>
      </c>
    </row>
    <row r="35138" spans="3:3">
      <c r="C35138" s="13">
        <f t="shared" ca="1" si="1333"/>
        <v>1991.5393201556153</v>
      </c>
    </row>
    <row r="35139" spans="3:3">
      <c r="C35139" s="13">
        <f t="shared" ca="1" si="1333"/>
        <v>1993.2588255598625</v>
      </c>
    </row>
    <row r="35140" spans="3:3">
      <c r="C35140" s="13">
        <f t="shared" ca="1" si="1333"/>
        <v>2007.226212340257</v>
      </c>
    </row>
    <row r="35141" spans="3:3">
      <c r="C35141" s="13">
        <f t="shared" ca="1" si="1333"/>
        <v>1992.6697039365629</v>
      </c>
    </row>
    <row r="35142" spans="3:3">
      <c r="C35142" s="13">
        <f t="shared" ca="1" si="1333"/>
        <v>1976.7692005298627</v>
      </c>
    </row>
    <row r="35143" spans="3:3">
      <c r="C35143" s="13">
        <f t="shared" ca="1" si="1333"/>
        <v>2004.4877212470121</v>
      </c>
    </row>
    <row r="35144" spans="3:3">
      <c r="C35144" s="13">
        <f t="shared" ca="1" si="1333"/>
        <v>1995.0292248405963</v>
      </c>
    </row>
    <row r="35145" spans="3:3">
      <c r="C35145" s="13">
        <f t="shared" ca="1" si="1333"/>
        <v>2007.3232664412772</v>
      </c>
    </row>
    <row r="35146" spans="3:3">
      <c r="C35146" s="13">
        <f t="shared" ca="1" si="1333"/>
        <v>2006.2182749854801</v>
      </c>
    </row>
    <row r="35147" spans="3:3">
      <c r="C35147" s="13">
        <f t="shared" ca="1" si="1333"/>
        <v>2011.388605353821</v>
      </c>
    </row>
    <row r="35148" spans="3:3">
      <c r="C35148" s="13">
        <f t="shared" ca="1" si="1333"/>
        <v>1998.6143051633919</v>
      </c>
    </row>
    <row r="35149" spans="3:3">
      <c r="C35149" s="13">
        <f t="shared" ca="1" si="1333"/>
        <v>1986.6431905499742</v>
      </c>
    </row>
    <row r="35150" spans="3:3">
      <c r="C35150" s="13">
        <f t="shared" ca="1" si="1333"/>
        <v>1983.7674238380703</v>
      </c>
    </row>
    <row r="35151" spans="3:3">
      <c r="C35151" s="13">
        <f t="shared" ca="1" si="1333"/>
        <v>1994.2006776681458</v>
      </c>
    </row>
    <row r="35152" spans="3:3">
      <c r="C35152" s="13">
        <f t="shared" ca="1" si="1333"/>
        <v>1986.777244494813</v>
      </c>
    </row>
    <row r="35153" spans="3:3">
      <c r="C35153" s="13">
        <f t="shared" ca="1" si="1333"/>
        <v>2009.0144665268858</v>
      </c>
    </row>
    <row r="35154" spans="3:3">
      <c r="C35154" s="13">
        <f t="shared" ca="1" si="1333"/>
        <v>2010.6566153805661</v>
      </c>
    </row>
    <row r="35155" spans="3:3">
      <c r="C35155" s="13">
        <f t="shared" ca="1" si="1333"/>
        <v>1988.3529411075197</v>
      </c>
    </row>
    <row r="35156" spans="3:3">
      <c r="C35156" s="13">
        <f t="shared" ca="1" si="1333"/>
        <v>1986.0346058388202</v>
      </c>
    </row>
    <row r="35157" spans="3:3">
      <c r="C35157" s="13">
        <f t="shared" ca="1" si="1333"/>
        <v>2003.2517541174343</v>
      </c>
    </row>
    <row r="35158" spans="3:3">
      <c r="C35158" s="13">
        <f t="shared" ca="1" si="1333"/>
        <v>2019.4328360202894</v>
      </c>
    </row>
    <row r="35159" spans="3:3">
      <c r="C35159" s="13">
        <f t="shared" ca="1" si="1333"/>
        <v>1994.5761501261131</v>
      </c>
    </row>
    <row r="35160" spans="3:3">
      <c r="C35160" s="13">
        <f t="shared" ref="C35160:C35223" ca="1" si="1334">NORMINV(RAND(),$D$3,$G$3)</f>
        <v>2000.212865847607</v>
      </c>
    </row>
    <row r="35161" spans="3:3">
      <c r="C35161" s="13">
        <f t="shared" ca="1" si="1334"/>
        <v>2001.061576957331</v>
      </c>
    </row>
    <row r="35162" spans="3:3">
      <c r="C35162" s="13">
        <f t="shared" ca="1" si="1334"/>
        <v>2003.8804709744925</v>
      </c>
    </row>
    <row r="35163" spans="3:3">
      <c r="C35163" s="13">
        <f t="shared" ca="1" si="1334"/>
        <v>2004.6760046880277</v>
      </c>
    </row>
    <row r="35164" spans="3:3">
      <c r="C35164" s="13">
        <f t="shared" ca="1" si="1334"/>
        <v>1988.1433191356712</v>
      </c>
    </row>
    <row r="35165" spans="3:3">
      <c r="C35165" s="13">
        <f t="shared" ca="1" si="1334"/>
        <v>1990.0954581960848</v>
      </c>
    </row>
    <row r="35166" spans="3:3">
      <c r="C35166" s="13">
        <f t="shared" ca="1" si="1334"/>
        <v>2004.5067097421388</v>
      </c>
    </row>
    <row r="35167" spans="3:3">
      <c r="C35167" s="13">
        <f t="shared" ca="1" si="1334"/>
        <v>1996.2361322208551</v>
      </c>
    </row>
    <row r="35168" spans="3:3">
      <c r="C35168" s="13">
        <f t="shared" ca="1" si="1334"/>
        <v>1988.6955185567688</v>
      </c>
    </row>
    <row r="35169" spans="3:3">
      <c r="C35169" s="13">
        <f t="shared" ca="1" si="1334"/>
        <v>2001.2129773970089</v>
      </c>
    </row>
    <row r="35170" spans="3:3">
      <c r="C35170" s="13">
        <f t="shared" ca="1" si="1334"/>
        <v>1996.6954678557022</v>
      </c>
    </row>
    <row r="35171" spans="3:3">
      <c r="C35171" s="13">
        <f t="shared" ca="1" si="1334"/>
        <v>2001.6447820114965</v>
      </c>
    </row>
    <row r="35172" spans="3:3">
      <c r="C35172" s="13">
        <f t="shared" ca="1" si="1334"/>
        <v>1984.4842498017383</v>
      </c>
    </row>
    <row r="35173" spans="3:3">
      <c r="C35173" s="13">
        <f t="shared" ca="1" si="1334"/>
        <v>1990.461085192946</v>
      </c>
    </row>
    <row r="35174" spans="3:3">
      <c r="C35174" s="13">
        <f t="shared" ca="1" si="1334"/>
        <v>1994.6876824657588</v>
      </c>
    </row>
    <row r="35175" spans="3:3">
      <c r="C35175" s="13">
        <f t="shared" ca="1" si="1334"/>
        <v>1984.0654551516732</v>
      </c>
    </row>
    <row r="35176" spans="3:3">
      <c r="C35176" s="13">
        <f t="shared" ca="1" si="1334"/>
        <v>2013.0264297253127</v>
      </c>
    </row>
    <row r="35177" spans="3:3">
      <c r="C35177" s="13">
        <f t="shared" ca="1" si="1334"/>
        <v>1986.3060051555615</v>
      </c>
    </row>
    <row r="35178" spans="3:3">
      <c r="C35178" s="13">
        <f t="shared" ca="1" si="1334"/>
        <v>2010.5859030913202</v>
      </c>
    </row>
    <row r="35179" spans="3:3">
      <c r="C35179" s="13">
        <f t="shared" ca="1" si="1334"/>
        <v>2012.6524404362476</v>
      </c>
    </row>
    <row r="35180" spans="3:3">
      <c r="C35180" s="13">
        <f t="shared" ca="1" si="1334"/>
        <v>2000.5114861464074</v>
      </c>
    </row>
    <row r="35181" spans="3:3">
      <c r="C35181" s="13">
        <f t="shared" ca="1" si="1334"/>
        <v>2011.2225813426387</v>
      </c>
    </row>
    <row r="35182" spans="3:3">
      <c r="C35182" s="13">
        <f t="shared" ca="1" si="1334"/>
        <v>1990.8903156521119</v>
      </c>
    </row>
    <row r="35183" spans="3:3">
      <c r="C35183" s="13">
        <f t="shared" ca="1" si="1334"/>
        <v>2013.3516413977957</v>
      </c>
    </row>
    <row r="35184" spans="3:3">
      <c r="C35184" s="13">
        <f t="shared" ca="1" si="1334"/>
        <v>2003.3645561670301</v>
      </c>
    </row>
    <row r="35185" spans="3:3">
      <c r="C35185" s="13">
        <f t="shared" ca="1" si="1334"/>
        <v>2011.1683955442945</v>
      </c>
    </row>
    <row r="35186" spans="3:3">
      <c r="C35186" s="13">
        <f t="shared" ca="1" si="1334"/>
        <v>1991.2487973238549</v>
      </c>
    </row>
    <row r="35187" spans="3:3">
      <c r="C35187" s="13">
        <f t="shared" ca="1" si="1334"/>
        <v>2005.1281583477498</v>
      </c>
    </row>
    <row r="35188" spans="3:3">
      <c r="C35188" s="13">
        <f t="shared" ca="1" si="1334"/>
        <v>1981.8758720404446</v>
      </c>
    </row>
    <row r="35189" spans="3:3">
      <c r="C35189" s="13">
        <f t="shared" ca="1" si="1334"/>
        <v>1999.8143007910742</v>
      </c>
    </row>
    <row r="35190" spans="3:3">
      <c r="C35190" s="13">
        <f t="shared" ca="1" si="1334"/>
        <v>2024.7474296073135</v>
      </c>
    </row>
    <row r="35191" spans="3:3">
      <c r="C35191" s="13">
        <f t="shared" ca="1" si="1334"/>
        <v>1985.731169210623</v>
      </c>
    </row>
    <row r="35192" spans="3:3">
      <c r="C35192" s="13">
        <f t="shared" ca="1" si="1334"/>
        <v>1969.8951235436591</v>
      </c>
    </row>
    <row r="35193" spans="3:3">
      <c r="C35193" s="13">
        <f t="shared" ca="1" si="1334"/>
        <v>1990.936571231648</v>
      </c>
    </row>
    <row r="35194" spans="3:3">
      <c r="C35194" s="13">
        <f t="shared" ca="1" si="1334"/>
        <v>1989.9859560141565</v>
      </c>
    </row>
    <row r="35195" spans="3:3">
      <c r="C35195" s="13">
        <f t="shared" ca="1" si="1334"/>
        <v>2005.246563984075</v>
      </c>
    </row>
    <row r="35196" spans="3:3">
      <c r="C35196" s="13">
        <f t="shared" ca="1" si="1334"/>
        <v>1993.7689110206506</v>
      </c>
    </row>
    <row r="35197" spans="3:3">
      <c r="C35197" s="13">
        <f t="shared" ca="1" si="1334"/>
        <v>2018.4022383221663</v>
      </c>
    </row>
    <row r="35198" spans="3:3">
      <c r="C35198" s="13">
        <f t="shared" ca="1" si="1334"/>
        <v>2001.3854965280511</v>
      </c>
    </row>
    <row r="35199" spans="3:3">
      <c r="C35199" s="13">
        <f t="shared" ca="1" si="1334"/>
        <v>1989.6118289242568</v>
      </c>
    </row>
    <row r="35200" spans="3:3">
      <c r="C35200" s="13">
        <f t="shared" ca="1" si="1334"/>
        <v>1997.1804278721868</v>
      </c>
    </row>
    <row r="35201" spans="3:3">
      <c r="C35201" s="13">
        <f t="shared" ca="1" si="1334"/>
        <v>2001.8872917473504</v>
      </c>
    </row>
    <row r="35202" spans="3:3">
      <c r="C35202" s="13">
        <f t="shared" ca="1" si="1334"/>
        <v>2005.9582947975584</v>
      </c>
    </row>
    <row r="35203" spans="3:3">
      <c r="C35203" s="13">
        <f t="shared" ca="1" si="1334"/>
        <v>2005.5191345062362</v>
      </c>
    </row>
    <row r="35204" spans="3:3">
      <c r="C35204" s="13">
        <f t="shared" ca="1" si="1334"/>
        <v>2023.8492054269973</v>
      </c>
    </row>
    <row r="35205" spans="3:3">
      <c r="C35205" s="13">
        <f t="shared" ca="1" si="1334"/>
        <v>1985.1185025387256</v>
      </c>
    </row>
    <row r="35206" spans="3:3">
      <c r="C35206" s="13">
        <f t="shared" ca="1" si="1334"/>
        <v>2004.6974397152469</v>
      </c>
    </row>
    <row r="35207" spans="3:3">
      <c r="C35207" s="13">
        <f t="shared" ca="1" si="1334"/>
        <v>1988.0964635680759</v>
      </c>
    </row>
    <row r="35208" spans="3:3">
      <c r="C35208" s="13">
        <f t="shared" ca="1" si="1334"/>
        <v>1992.7265407096604</v>
      </c>
    </row>
    <row r="35209" spans="3:3">
      <c r="C35209" s="13">
        <f t="shared" ca="1" si="1334"/>
        <v>2013.6039153498243</v>
      </c>
    </row>
    <row r="35210" spans="3:3">
      <c r="C35210" s="13">
        <f t="shared" ca="1" si="1334"/>
        <v>2000.8968743877795</v>
      </c>
    </row>
    <row r="35211" spans="3:3">
      <c r="C35211" s="13">
        <f t="shared" ca="1" si="1334"/>
        <v>2016.5841551041453</v>
      </c>
    </row>
    <row r="35212" spans="3:3">
      <c r="C35212" s="13">
        <f t="shared" ca="1" si="1334"/>
        <v>2000.83286498844</v>
      </c>
    </row>
    <row r="35213" spans="3:3">
      <c r="C35213" s="13">
        <f t="shared" ca="1" si="1334"/>
        <v>1993.7134566452098</v>
      </c>
    </row>
    <row r="35214" spans="3:3">
      <c r="C35214" s="13">
        <f t="shared" ca="1" si="1334"/>
        <v>2010.3077477244888</v>
      </c>
    </row>
    <row r="35215" spans="3:3">
      <c r="C35215" s="13">
        <f t="shared" ca="1" si="1334"/>
        <v>1996.1224308870669</v>
      </c>
    </row>
    <row r="35216" spans="3:3">
      <c r="C35216" s="13">
        <f t="shared" ca="1" si="1334"/>
        <v>1992.0224310571643</v>
      </c>
    </row>
    <row r="35217" spans="3:3">
      <c r="C35217" s="13">
        <f t="shared" ca="1" si="1334"/>
        <v>2007.8444863566592</v>
      </c>
    </row>
    <row r="35218" spans="3:3">
      <c r="C35218" s="13">
        <f t="shared" ca="1" si="1334"/>
        <v>1990.1707411371617</v>
      </c>
    </row>
    <row r="35219" spans="3:3">
      <c r="C35219" s="13">
        <f t="shared" ca="1" si="1334"/>
        <v>1999.2163815566057</v>
      </c>
    </row>
    <row r="35220" spans="3:3">
      <c r="C35220" s="13">
        <f t="shared" ca="1" si="1334"/>
        <v>1993.1989169417593</v>
      </c>
    </row>
    <row r="35221" spans="3:3">
      <c r="C35221" s="13">
        <f t="shared" ca="1" si="1334"/>
        <v>1996.0798132291702</v>
      </c>
    </row>
    <row r="35222" spans="3:3">
      <c r="C35222" s="13">
        <f t="shared" ca="1" si="1334"/>
        <v>2007.6362911758783</v>
      </c>
    </row>
    <row r="35223" spans="3:3">
      <c r="C35223" s="13">
        <f t="shared" ca="1" si="1334"/>
        <v>2006.0041073203784</v>
      </c>
    </row>
    <row r="35224" spans="3:3">
      <c r="C35224" s="13">
        <f t="shared" ref="C35224:C35287" ca="1" si="1335">NORMINV(RAND(),$D$3,$G$3)</f>
        <v>1993.2693416906607</v>
      </c>
    </row>
    <row r="35225" spans="3:3">
      <c r="C35225" s="13">
        <f t="shared" ca="1" si="1335"/>
        <v>2009.7741953001453</v>
      </c>
    </row>
    <row r="35226" spans="3:3">
      <c r="C35226" s="13">
        <f t="shared" ca="1" si="1335"/>
        <v>2001.6242029710313</v>
      </c>
    </row>
    <row r="35227" spans="3:3">
      <c r="C35227" s="13">
        <f t="shared" ca="1" si="1335"/>
        <v>2009.6823316708496</v>
      </c>
    </row>
    <row r="35228" spans="3:3">
      <c r="C35228" s="13">
        <f t="shared" ca="1" si="1335"/>
        <v>1991.1163715875148</v>
      </c>
    </row>
    <row r="35229" spans="3:3">
      <c r="C35229" s="13">
        <f t="shared" ca="1" si="1335"/>
        <v>2005.3855652987718</v>
      </c>
    </row>
    <row r="35230" spans="3:3">
      <c r="C35230" s="13">
        <f t="shared" ca="1" si="1335"/>
        <v>2024.5704480054173</v>
      </c>
    </row>
    <row r="35231" spans="3:3">
      <c r="C35231" s="13">
        <f t="shared" ca="1" si="1335"/>
        <v>2020.2556005877791</v>
      </c>
    </row>
    <row r="35232" spans="3:3">
      <c r="C35232" s="13">
        <f t="shared" ca="1" si="1335"/>
        <v>2003.3121119279899</v>
      </c>
    </row>
    <row r="35233" spans="3:3">
      <c r="C35233" s="13">
        <f t="shared" ca="1" si="1335"/>
        <v>1995.1497498726087</v>
      </c>
    </row>
    <row r="35234" spans="3:3">
      <c r="C35234" s="13">
        <f t="shared" ca="1" si="1335"/>
        <v>1994.9356634745445</v>
      </c>
    </row>
    <row r="35235" spans="3:3">
      <c r="C35235" s="13">
        <f t="shared" ca="1" si="1335"/>
        <v>1996.4090155517547</v>
      </c>
    </row>
    <row r="35236" spans="3:3">
      <c r="C35236" s="13">
        <f t="shared" ca="1" si="1335"/>
        <v>2002.4886773308492</v>
      </c>
    </row>
    <row r="35237" spans="3:3">
      <c r="C35237" s="13">
        <f t="shared" ca="1" si="1335"/>
        <v>1998.0024493361718</v>
      </c>
    </row>
    <row r="35238" spans="3:3">
      <c r="C35238" s="13">
        <f t="shared" ca="1" si="1335"/>
        <v>2007.2151935688337</v>
      </c>
    </row>
    <row r="35239" spans="3:3">
      <c r="C35239" s="13">
        <f t="shared" ca="1" si="1335"/>
        <v>2008.1674501621762</v>
      </c>
    </row>
    <row r="35240" spans="3:3">
      <c r="C35240" s="13">
        <f t="shared" ca="1" si="1335"/>
        <v>2003.0445453051288</v>
      </c>
    </row>
    <row r="35241" spans="3:3">
      <c r="C35241" s="13">
        <f t="shared" ca="1" si="1335"/>
        <v>2022.7793100184269</v>
      </c>
    </row>
    <row r="35242" spans="3:3">
      <c r="C35242" s="13">
        <f t="shared" ca="1" si="1335"/>
        <v>1998.569431024081</v>
      </c>
    </row>
    <row r="35243" spans="3:3">
      <c r="C35243" s="13">
        <f t="shared" ca="1" si="1335"/>
        <v>2003.2286579719007</v>
      </c>
    </row>
    <row r="35244" spans="3:3">
      <c r="C35244" s="13">
        <f t="shared" ca="1" si="1335"/>
        <v>2001.8400633916281</v>
      </c>
    </row>
    <row r="35245" spans="3:3">
      <c r="C35245" s="13">
        <f t="shared" ca="1" si="1335"/>
        <v>1983.8929548304311</v>
      </c>
    </row>
    <row r="35246" spans="3:3">
      <c r="C35246" s="13">
        <f t="shared" ca="1" si="1335"/>
        <v>2003.4647991064999</v>
      </c>
    </row>
    <row r="35247" spans="3:3">
      <c r="C35247" s="13">
        <f t="shared" ca="1" si="1335"/>
        <v>2010.1542201873992</v>
      </c>
    </row>
    <row r="35248" spans="3:3">
      <c r="C35248" s="13">
        <f t="shared" ca="1" si="1335"/>
        <v>1987.4045897015528</v>
      </c>
    </row>
    <row r="35249" spans="3:3">
      <c r="C35249" s="13">
        <f t="shared" ca="1" si="1335"/>
        <v>1988.7823950374263</v>
      </c>
    </row>
    <row r="35250" spans="3:3">
      <c r="C35250" s="13">
        <f t="shared" ca="1" si="1335"/>
        <v>2007.5036982164374</v>
      </c>
    </row>
    <row r="35251" spans="3:3">
      <c r="C35251" s="13">
        <f t="shared" ca="1" si="1335"/>
        <v>1989.6458684996776</v>
      </c>
    </row>
    <row r="35252" spans="3:3">
      <c r="C35252" s="13">
        <f t="shared" ca="1" si="1335"/>
        <v>1995.5148585760639</v>
      </c>
    </row>
    <row r="35253" spans="3:3">
      <c r="C35253" s="13">
        <f t="shared" ca="1" si="1335"/>
        <v>1968.1937500281429</v>
      </c>
    </row>
    <row r="35254" spans="3:3">
      <c r="C35254" s="13">
        <f t="shared" ca="1" si="1335"/>
        <v>1999.1345735867953</v>
      </c>
    </row>
    <row r="35255" spans="3:3">
      <c r="C35255" s="13">
        <f t="shared" ca="1" si="1335"/>
        <v>1988.8981484534356</v>
      </c>
    </row>
    <row r="35256" spans="3:3">
      <c r="C35256" s="13">
        <f t="shared" ca="1" si="1335"/>
        <v>1995.9784054546287</v>
      </c>
    </row>
    <row r="35257" spans="3:3">
      <c r="C35257" s="13">
        <f t="shared" ca="1" si="1335"/>
        <v>2018.261354830478</v>
      </c>
    </row>
    <row r="35258" spans="3:3">
      <c r="C35258" s="13">
        <f t="shared" ca="1" si="1335"/>
        <v>1993.630213465733</v>
      </c>
    </row>
    <row r="35259" spans="3:3">
      <c r="C35259" s="13">
        <f t="shared" ca="1" si="1335"/>
        <v>2010.9554931823366</v>
      </c>
    </row>
    <row r="35260" spans="3:3">
      <c r="C35260" s="13">
        <f t="shared" ca="1" si="1335"/>
        <v>1993.215137044838</v>
      </c>
    </row>
    <row r="35261" spans="3:3">
      <c r="C35261" s="13">
        <f t="shared" ca="1" si="1335"/>
        <v>2008.9846173933042</v>
      </c>
    </row>
    <row r="35262" spans="3:3">
      <c r="C35262" s="13">
        <f t="shared" ca="1" si="1335"/>
        <v>1999.4707913060201</v>
      </c>
    </row>
    <row r="35263" spans="3:3">
      <c r="C35263" s="13">
        <f t="shared" ca="1" si="1335"/>
        <v>2000.0458348627665</v>
      </c>
    </row>
    <row r="35264" spans="3:3">
      <c r="C35264" s="13">
        <f t="shared" ca="1" si="1335"/>
        <v>2010.9480923853491</v>
      </c>
    </row>
    <row r="35265" spans="3:3">
      <c r="C35265" s="13">
        <f t="shared" ca="1" si="1335"/>
        <v>2012.2036524004259</v>
      </c>
    </row>
    <row r="35266" spans="3:3">
      <c r="C35266" s="13">
        <f t="shared" ca="1" si="1335"/>
        <v>1989.7066372266406</v>
      </c>
    </row>
    <row r="35267" spans="3:3">
      <c r="C35267" s="13">
        <f t="shared" ca="1" si="1335"/>
        <v>2000.8944170898594</v>
      </c>
    </row>
    <row r="35268" spans="3:3">
      <c r="C35268" s="13">
        <f t="shared" ca="1" si="1335"/>
        <v>1979.4907056228915</v>
      </c>
    </row>
    <row r="35269" spans="3:3">
      <c r="C35269" s="13">
        <f t="shared" ca="1" si="1335"/>
        <v>1981.2219570154093</v>
      </c>
    </row>
    <row r="35270" spans="3:3">
      <c r="C35270" s="13">
        <f t="shared" ca="1" si="1335"/>
        <v>2003.9728481288432</v>
      </c>
    </row>
    <row r="35271" spans="3:3">
      <c r="C35271" s="13">
        <f t="shared" ca="1" si="1335"/>
        <v>1998.0989764920696</v>
      </c>
    </row>
    <row r="35272" spans="3:3">
      <c r="C35272" s="13">
        <f t="shared" ca="1" si="1335"/>
        <v>1988.1031982750872</v>
      </c>
    </row>
    <row r="35273" spans="3:3">
      <c r="C35273" s="13">
        <f t="shared" ca="1" si="1335"/>
        <v>2004.7535733036618</v>
      </c>
    </row>
    <row r="35274" spans="3:3">
      <c r="C35274" s="13">
        <f t="shared" ca="1" si="1335"/>
        <v>2010.973302727946</v>
      </c>
    </row>
    <row r="35275" spans="3:3">
      <c r="C35275" s="13">
        <f t="shared" ca="1" si="1335"/>
        <v>2002.848323363839</v>
      </c>
    </row>
    <row r="35276" spans="3:3">
      <c r="C35276" s="13">
        <f t="shared" ca="1" si="1335"/>
        <v>1991.5099394296308</v>
      </c>
    </row>
    <row r="35277" spans="3:3">
      <c r="C35277" s="13">
        <f t="shared" ca="1" si="1335"/>
        <v>2004.0074107021103</v>
      </c>
    </row>
    <row r="35278" spans="3:3">
      <c r="C35278" s="13">
        <f t="shared" ca="1" si="1335"/>
        <v>2004.619963773793</v>
      </c>
    </row>
    <row r="35279" spans="3:3">
      <c r="C35279" s="13">
        <f t="shared" ca="1" si="1335"/>
        <v>1991.3556389750377</v>
      </c>
    </row>
    <row r="35280" spans="3:3">
      <c r="C35280" s="13">
        <f t="shared" ca="1" si="1335"/>
        <v>1996.4883526040849</v>
      </c>
    </row>
    <row r="35281" spans="3:3">
      <c r="C35281" s="13">
        <f t="shared" ca="1" si="1335"/>
        <v>2014.097030350058</v>
      </c>
    </row>
    <row r="35282" spans="3:3">
      <c r="C35282" s="13">
        <f t="shared" ca="1" si="1335"/>
        <v>1988.7328454216627</v>
      </c>
    </row>
    <row r="35283" spans="3:3">
      <c r="C35283" s="13">
        <f t="shared" ca="1" si="1335"/>
        <v>1987.7060670198148</v>
      </c>
    </row>
    <row r="35284" spans="3:3">
      <c r="C35284" s="13">
        <f t="shared" ca="1" si="1335"/>
        <v>1992.2039681393755</v>
      </c>
    </row>
    <row r="35285" spans="3:3">
      <c r="C35285" s="13">
        <f t="shared" ca="1" si="1335"/>
        <v>1983.1517770184207</v>
      </c>
    </row>
    <row r="35286" spans="3:3">
      <c r="C35286" s="13">
        <f t="shared" ca="1" si="1335"/>
        <v>1995.2118554942633</v>
      </c>
    </row>
    <row r="35287" spans="3:3">
      <c r="C35287" s="13">
        <f t="shared" ca="1" si="1335"/>
        <v>2005.9082718086308</v>
      </c>
    </row>
    <row r="35288" spans="3:3">
      <c r="C35288" s="13">
        <f t="shared" ref="C35288:C35351" ca="1" si="1336">NORMINV(RAND(),$D$3,$G$3)</f>
        <v>2018.6739770001548</v>
      </c>
    </row>
    <row r="35289" spans="3:3">
      <c r="C35289" s="13">
        <f t="shared" ca="1" si="1336"/>
        <v>1991.453329106532</v>
      </c>
    </row>
    <row r="35290" spans="3:3">
      <c r="C35290" s="13">
        <f t="shared" ca="1" si="1336"/>
        <v>2014.2744326044244</v>
      </c>
    </row>
    <row r="35291" spans="3:3">
      <c r="C35291" s="13">
        <f t="shared" ca="1" si="1336"/>
        <v>2017.7369129826682</v>
      </c>
    </row>
    <row r="35292" spans="3:3">
      <c r="C35292" s="13">
        <f t="shared" ca="1" si="1336"/>
        <v>2010.7163449777991</v>
      </c>
    </row>
    <row r="35293" spans="3:3">
      <c r="C35293" s="13">
        <f t="shared" ca="1" si="1336"/>
        <v>2005.992420463295</v>
      </c>
    </row>
    <row r="35294" spans="3:3">
      <c r="C35294" s="13">
        <f t="shared" ca="1" si="1336"/>
        <v>1989.9753705983267</v>
      </c>
    </row>
    <row r="35295" spans="3:3">
      <c r="C35295" s="13">
        <f t="shared" ca="1" si="1336"/>
        <v>2001.7770358529431</v>
      </c>
    </row>
    <row r="35296" spans="3:3">
      <c r="C35296" s="13">
        <f t="shared" ca="1" si="1336"/>
        <v>1999.2318586805102</v>
      </c>
    </row>
    <row r="35297" spans="3:3">
      <c r="C35297" s="13">
        <f t="shared" ca="1" si="1336"/>
        <v>1996.3782813600526</v>
      </c>
    </row>
    <row r="35298" spans="3:3">
      <c r="C35298" s="13">
        <f t="shared" ca="1" si="1336"/>
        <v>2009.6137307703668</v>
      </c>
    </row>
    <row r="35299" spans="3:3">
      <c r="C35299" s="13">
        <f t="shared" ca="1" si="1336"/>
        <v>2000.3093084470693</v>
      </c>
    </row>
    <row r="35300" spans="3:3">
      <c r="C35300" s="13">
        <f t="shared" ca="1" si="1336"/>
        <v>2012.9996411861114</v>
      </c>
    </row>
    <row r="35301" spans="3:3">
      <c r="C35301" s="13">
        <f t="shared" ca="1" si="1336"/>
        <v>1986.2938020857878</v>
      </c>
    </row>
    <row r="35302" spans="3:3">
      <c r="C35302" s="13">
        <f t="shared" ca="1" si="1336"/>
        <v>2001.7042639787367</v>
      </c>
    </row>
    <row r="35303" spans="3:3">
      <c r="C35303" s="13">
        <f t="shared" ca="1" si="1336"/>
        <v>2019.257036998426</v>
      </c>
    </row>
    <row r="35304" spans="3:3">
      <c r="C35304" s="13">
        <f t="shared" ca="1" si="1336"/>
        <v>1985.8658354962342</v>
      </c>
    </row>
    <row r="35305" spans="3:3">
      <c r="C35305" s="13">
        <f t="shared" ca="1" si="1336"/>
        <v>2003.6263937532215</v>
      </c>
    </row>
    <row r="35306" spans="3:3">
      <c r="C35306" s="13">
        <f t="shared" ca="1" si="1336"/>
        <v>2009.5706054356965</v>
      </c>
    </row>
    <row r="35307" spans="3:3">
      <c r="C35307" s="13">
        <f t="shared" ca="1" si="1336"/>
        <v>1990.4539941013727</v>
      </c>
    </row>
    <row r="35308" spans="3:3">
      <c r="C35308" s="13">
        <f t="shared" ca="1" si="1336"/>
        <v>2002.1925085937908</v>
      </c>
    </row>
    <row r="35309" spans="3:3">
      <c r="C35309" s="13">
        <f t="shared" ca="1" si="1336"/>
        <v>1992.1060937618861</v>
      </c>
    </row>
    <row r="35310" spans="3:3">
      <c r="C35310" s="13">
        <f t="shared" ca="1" si="1336"/>
        <v>2005.2106863356139</v>
      </c>
    </row>
    <row r="35311" spans="3:3">
      <c r="C35311" s="13">
        <f t="shared" ca="1" si="1336"/>
        <v>1987.5616305694452</v>
      </c>
    </row>
    <row r="35312" spans="3:3">
      <c r="C35312" s="13">
        <f t="shared" ca="1" si="1336"/>
        <v>2023.5885881952827</v>
      </c>
    </row>
    <row r="35313" spans="3:3">
      <c r="C35313" s="13">
        <f t="shared" ca="1" si="1336"/>
        <v>1997.0867673618902</v>
      </c>
    </row>
    <row r="35314" spans="3:3">
      <c r="C35314" s="13">
        <f t="shared" ca="1" si="1336"/>
        <v>2000.3550767118561</v>
      </c>
    </row>
    <row r="35315" spans="3:3">
      <c r="C35315" s="13">
        <f t="shared" ca="1" si="1336"/>
        <v>2003.3829279218728</v>
      </c>
    </row>
    <row r="35316" spans="3:3">
      <c r="C35316" s="13">
        <f t="shared" ca="1" si="1336"/>
        <v>2006.9607297732739</v>
      </c>
    </row>
    <row r="35317" spans="3:3">
      <c r="C35317" s="13">
        <f t="shared" ca="1" si="1336"/>
        <v>1987.9318239451964</v>
      </c>
    </row>
    <row r="35318" spans="3:3">
      <c r="C35318" s="13">
        <f t="shared" ca="1" si="1336"/>
        <v>2004.0737943226513</v>
      </c>
    </row>
    <row r="35319" spans="3:3">
      <c r="C35319" s="13">
        <f t="shared" ca="1" si="1336"/>
        <v>2001.3023698372624</v>
      </c>
    </row>
    <row r="35320" spans="3:3">
      <c r="C35320" s="13">
        <f t="shared" ca="1" si="1336"/>
        <v>1994.305531127274</v>
      </c>
    </row>
    <row r="35321" spans="3:3">
      <c r="C35321" s="13">
        <f t="shared" ca="1" si="1336"/>
        <v>1996.3425823743366</v>
      </c>
    </row>
    <row r="35322" spans="3:3">
      <c r="C35322" s="13">
        <f t="shared" ca="1" si="1336"/>
        <v>2012.2997715994954</v>
      </c>
    </row>
    <row r="35323" spans="3:3">
      <c r="C35323" s="13">
        <f t="shared" ca="1" si="1336"/>
        <v>1994.5808446862877</v>
      </c>
    </row>
    <row r="35324" spans="3:3">
      <c r="C35324" s="13">
        <f t="shared" ca="1" si="1336"/>
        <v>1999.2870826131627</v>
      </c>
    </row>
    <row r="35325" spans="3:3">
      <c r="C35325" s="13">
        <f t="shared" ca="1" si="1336"/>
        <v>2001.0247196174596</v>
      </c>
    </row>
    <row r="35326" spans="3:3">
      <c r="C35326" s="13">
        <f t="shared" ca="1" si="1336"/>
        <v>1978.8501681472035</v>
      </c>
    </row>
    <row r="35327" spans="3:3">
      <c r="C35327" s="13">
        <f t="shared" ca="1" si="1336"/>
        <v>2011.7092845973607</v>
      </c>
    </row>
    <row r="35328" spans="3:3">
      <c r="C35328" s="13">
        <f t="shared" ca="1" si="1336"/>
        <v>1993.7268595356736</v>
      </c>
    </row>
    <row r="35329" spans="3:3">
      <c r="C35329" s="13">
        <f t="shared" ca="1" si="1336"/>
        <v>1992.0255015420541</v>
      </c>
    </row>
    <row r="35330" spans="3:3">
      <c r="C35330" s="13">
        <f t="shared" ca="1" si="1336"/>
        <v>2009.9083945966572</v>
      </c>
    </row>
    <row r="35331" spans="3:3">
      <c r="C35331" s="13">
        <f t="shared" ca="1" si="1336"/>
        <v>2014.7578208193531</v>
      </c>
    </row>
    <row r="35332" spans="3:3">
      <c r="C35332" s="13">
        <f t="shared" ca="1" si="1336"/>
        <v>1996.4884696954061</v>
      </c>
    </row>
    <row r="35333" spans="3:3">
      <c r="C35333" s="13">
        <f t="shared" ca="1" si="1336"/>
        <v>1986.3122494807051</v>
      </c>
    </row>
    <row r="35334" spans="3:3">
      <c r="C35334" s="13">
        <f t="shared" ca="1" si="1336"/>
        <v>2014.8858171940212</v>
      </c>
    </row>
    <row r="35335" spans="3:3">
      <c r="C35335" s="13">
        <f t="shared" ca="1" si="1336"/>
        <v>2014.5289539554592</v>
      </c>
    </row>
    <row r="35336" spans="3:3">
      <c r="C35336" s="13">
        <f t="shared" ca="1" si="1336"/>
        <v>2000.4245475198236</v>
      </c>
    </row>
    <row r="35337" spans="3:3">
      <c r="C35337" s="13">
        <f t="shared" ca="1" si="1336"/>
        <v>2004.5605984932893</v>
      </c>
    </row>
    <row r="35338" spans="3:3">
      <c r="C35338" s="13">
        <f t="shared" ca="1" si="1336"/>
        <v>1999.8505741359277</v>
      </c>
    </row>
    <row r="35339" spans="3:3">
      <c r="C35339" s="13">
        <f t="shared" ca="1" si="1336"/>
        <v>2013.6596951378738</v>
      </c>
    </row>
    <row r="35340" spans="3:3">
      <c r="C35340" s="13">
        <f t="shared" ca="1" si="1336"/>
        <v>1994.1556443226009</v>
      </c>
    </row>
    <row r="35341" spans="3:3">
      <c r="C35341" s="13">
        <f t="shared" ca="1" si="1336"/>
        <v>2015.494391456635</v>
      </c>
    </row>
    <row r="35342" spans="3:3">
      <c r="C35342" s="13">
        <f t="shared" ca="1" si="1336"/>
        <v>2001.9978281049109</v>
      </c>
    </row>
    <row r="35343" spans="3:3">
      <c r="C35343" s="13">
        <f t="shared" ca="1" si="1336"/>
        <v>2008.4962020325941</v>
      </c>
    </row>
    <row r="35344" spans="3:3">
      <c r="C35344" s="13">
        <f t="shared" ca="1" si="1336"/>
        <v>1970.520486185696</v>
      </c>
    </row>
    <row r="35345" spans="3:3">
      <c r="C35345" s="13">
        <f t="shared" ca="1" si="1336"/>
        <v>2005.1728649492243</v>
      </c>
    </row>
    <row r="35346" spans="3:3">
      <c r="C35346" s="13">
        <f t="shared" ca="1" si="1336"/>
        <v>2002.726202326794</v>
      </c>
    </row>
    <row r="35347" spans="3:3">
      <c r="C35347" s="13">
        <f t="shared" ca="1" si="1336"/>
        <v>2000.408674124443</v>
      </c>
    </row>
    <row r="35348" spans="3:3">
      <c r="C35348" s="13">
        <f t="shared" ca="1" si="1336"/>
        <v>2016.7677956384975</v>
      </c>
    </row>
    <row r="35349" spans="3:3">
      <c r="C35349" s="13">
        <f t="shared" ca="1" si="1336"/>
        <v>1999.9698653296782</v>
      </c>
    </row>
    <row r="35350" spans="3:3">
      <c r="C35350" s="13">
        <f t="shared" ca="1" si="1336"/>
        <v>1995.3211644290618</v>
      </c>
    </row>
    <row r="35351" spans="3:3">
      <c r="C35351" s="13">
        <f t="shared" ca="1" si="1336"/>
        <v>2001.7111749659534</v>
      </c>
    </row>
    <row r="35352" spans="3:3">
      <c r="C35352" s="13">
        <f t="shared" ref="C35352:C35415" ca="1" si="1337">NORMINV(RAND(),$D$3,$G$3)</f>
        <v>2009.7485255332647</v>
      </c>
    </row>
    <row r="35353" spans="3:3">
      <c r="C35353" s="13">
        <f t="shared" ca="1" si="1337"/>
        <v>2004.113578444943</v>
      </c>
    </row>
    <row r="35354" spans="3:3">
      <c r="C35354" s="13">
        <f t="shared" ca="1" si="1337"/>
        <v>2001.1146275998419</v>
      </c>
    </row>
    <row r="35355" spans="3:3">
      <c r="C35355" s="13">
        <f t="shared" ca="1" si="1337"/>
        <v>2004.2632441113608</v>
      </c>
    </row>
    <row r="35356" spans="3:3">
      <c r="C35356" s="13">
        <f t="shared" ca="1" si="1337"/>
        <v>2002.4002973234385</v>
      </c>
    </row>
    <row r="35357" spans="3:3">
      <c r="C35357" s="13">
        <f t="shared" ca="1" si="1337"/>
        <v>1984.421562082161</v>
      </c>
    </row>
    <row r="35358" spans="3:3">
      <c r="C35358" s="13">
        <f t="shared" ca="1" si="1337"/>
        <v>2014.5715208635797</v>
      </c>
    </row>
    <row r="35359" spans="3:3">
      <c r="C35359" s="13">
        <f t="shared" ca="1" si="1337"/>
        <v>1977.7454225337112</v>
      </c>
    </row>
    <row r="35360" spans="3:3">
      <c r="C35360" s="13">
        <f t="shared" ca="1" si="1337"/>
        <v>2002.2519494377059</v>
      </c>
    </row>
    <row r="35361" spans="3:3">
      <c r="C35361" s="13">
        <f t="shared" ca="1" si="1337"/>
        <v>2029.5461780332546</v>
      </c>
    </row>
    <row r="35362" spans="3:3">
      <c r="C35362" s="13">
        <f t="shared" ca="1" si="1337"/>
        <v>2016.5205922750183</v>
      </c>
    </row>
    <row r="35363" spans="3:3">
      <c r="C35363" s="13">
        <f t="shared" ca="1" si="1337"/>
        <v>1991.1193852548738</v>
      </c>
    </row>
    <row r="35364" spans="3:3">
      <c r="C35364" s="13">
        <f t="shared" ca="1" si="1337"/>
        <v>1993.8472273151638</v>
      </c>
    </row>
    <row r="35365" spans="3:3">
      <c r="C35365" s="13">
        <f t="shared" ca="1" si="1337"/>
        <v>2000.3040790206885</v>
      </c>
    </row>
    <row r="35366" spans="3:3">
      <c r="C35366" s="13">
        <f t="shared" ca="1" si="1337"/>
        <v>1989.5022306687204</v>
      </c>
    </row>
    <row r="35367" spans="3:3">
      <c r="C35367" s="13">
        <f t="shared" ca="1" si="1337"/>
        <v>2003.6408322293235</v>
      </c>
    </row>
    <row r="35368" spans="3:3">
      <c r="C35368" s="13">
        <f t="shared" ca="1" si="1337"/>
        <v>2016.4098769779348</v>
      </c>
    </row>
    <row r="35369" spans="3:3">
      <c r="C35369" s="13">
        <f t="shared" ca="1" si="1337"/>
        <v>1996.5094439138156</v>
      </c>
    </row>
    <row r="35370" spans="3:3">
      <c r="C35370" s="13">
        <f t="shared" ca="1" si="1337"/>
        <v>1999.5045314207182</v>
      </c>
    </row>
    <row r="35371" spans="3:3">
      <c r="C35371" s="13">
        <f t="shared" ca="1" si="1337"/>
        <v>1985.1753080370145</v>
      </c>
    </row>
    <row r="35372" spans="3:3">
      <c r="C35372" s="13">
        <f t="shared" ca="1" si="1337"/>
        <v>1993.093475316957</v>
      </c>
    </row>
    <row r="35373" spans="3:3">
      <c r="C35373" s="13">
        <f t="shared" ca="1" si="1337"/>
        <v>2001.0628651600614</v>
      </c>
    </row>
    <row r="35374" spans="3:3">
      <c r="C35374" s="13">
        <f t="shared" ca="1" si="1337"/>
        <v>2005.1107127779644</v>
      </c>
    </row>
    <row r="35375" spans="3:3">
      <c r="C35375" s="13">
        <f t="shared" ca="1" si="1337"/>
        <v>1978.7519467505208</v>
      </c>
    </row>
    <row r="35376" spans="3:3">
      <c r="C35376" s="13">
        <f t="shared" ca="1" si="1337"/>
        <v>2000.0300956960721</v>
      </c>
    </row>
    <row r="35377" spans="3:3">
      <c r="C35377" s="13">
        <f t="shared" ca="1" si="1337"/>
        <v>2007.5003380056721</v>
      </c>
    </row>
    <row r="35378" spans="3:3">
      <c r="C35378" s="13">
        <f t="shared" ca="1" si="1337"/>
        <v>2010.3379100820318</v>
      </c>
    </row>
    <row r="35379" spans="3:3">
      <c r="C35379" s="13">
        <f t="shared" ca="1" si="1337"/>
        <v>1992.1895831594684</v>
      </c>
    </row>
    <row r="35380" spans="3:3">
      <c r="C35380" s="13">
        <f t="shared" ca="1" si="1337"/>
        <v>1979.6190843053973</v>
      </c>
    </row>
    <row r="35381" spans="3:3">
      <c r="C35381" s="13">
        <f t="shared" ca="1" si="1337"/>
        <v>2000.8943593644515</v>
      </c>
    </row>
    <row r="35382" spans="3:3">
      <c r="C35382" s="13">
        <f t="shared" ca="1" si="1337"/>
        <v>1997.9502134839345</v>
      </c>
    </row>
    <row r="35383" spans="3:3">
      <c r="C35383" s="13">
        <f t="shared" ca="1" si="1337"/>
        <v>2004.1102769355869</v>
      </c>
    </row>
    <row r="35384" spans="3:3">
      <c r="C35384" s="13">
        <f t="shared" ca="1" si="1337"/>
        <v>1982.9586527652787</v>
      </c>
    </row>
    <row r="35385" spans="3:3">
      <c r="C35385" s="13">
        <f t="shared" ca="1" si="1337"/>
        <v>2002.285904094804</v>
      </c>
    </row>
    <row r="35386" spans="3:3">
      <c r="C35386" s="13">
        <f t="shared" ca="1" si="1337"/>
        <v>1984.3139932528054</v>
      </c>
    </row>
    <row r="35387" spans="3:3">
      <c r="C35387" s="13">
        <f t="shared" ca="1" si="1337"/>
        <v>2018.702275182158</v>
      </c>
    </row>
    <row r="35388" spans="3:3">
      <c r="C35388" s="13">
        <f t="shared" ca="1" si="1337"/>
        <v>1997.5056493672107</v>
      </c>
    </row>
    <row r="35389" spans="3:3">
      <c r="C35389" s="13">
        <f t="shared" ca="1" si="1337"/>
        <v>1999.4955247182577</v>
      </c>
    </row>
    <row r="35390" spans="3:3">
      <c r="C35390" s="13">
        <f t="shared" ca="1" si="1337"/>
        <v>2001.2483139667263</v>
      </c>
    </row>
    <row r="35391" spans="3:3">
      <c r="C35391" s="13">
        <f t="shared" ca="1" si="1337"/>
        <v>2004.7309843518462</v>
      </c>
    </row>
    <row r="35392" spans="3:3">
      <c r="C35392" s="13">
        <f t="shared" ca="1" si="1337"/>
        <v>1986.1017201302802</v>
      </c>
    </row>
    <row r="35393" spans="3:3">
      <c r="C35393" s="13">
        <f t="shared" ca="1" si="1337"/>
        <v>1980.179442704683</v>
      </c>
    </row>
    <row r="35394" spans="3:3">
      <c r="C35394" s="13">
        <f t="shared" ca="1" si="1337"/>
        <v>1996.3468681396901</v>
      </c>
    </row>
    <row r="35395" spans="3:3">
      <c r="C35395" s="13">
        <f t="shared" ca="1" si="1337"/>
        <v>2009.7388421212172</v>
      </c>
    </row>
    <row r="35396" spans="3:3">
      <c r="C35396" s="13">
        <f t="shared" ca="1" si="1337"/>
        <v>1986.6468337175545</v>
      </c>
    </row>
    <row r="35397" spans="3:3">
      <c r="C35397" s="13">
        <f t="shared" ca="1" si="1337"/>
        <v>1999.6050903266778</v>
      </c>
    </row>
    <row r="35398" spans="3:3">
      <c r="C35398" s="13">
        <f t="shared" ca="1" si="1337"/>
        <v>1978.5793534605509</v>
      </c>
    </row>
    <row r="35399" spans="3:3">
      <c r="C35399" s="13">
        <f t="shared" ca="1" si="1337"/>
        <v>1982.4472433431363</v>
      </c>
    </row>
    <row r="35400" spans="3:3">
      <c r="C35400" s="13">
        <f t="shared" ca="1" si="1337"/>
        <v>1994.3027722985569</v>
      </c>
    </row>
    <row r="35401" spans="3:3">
      <c r="C35401" s="13">
        <f t="shared" ca="1" si="1337"/>
        <v>1984.1234535098745</v>
      </c>
    </row>
    <row r="35402" spans="3:3">
      <c r="C35402" s="13">
        <f t="shared" ca="1" si="1337"/>
        <v>1985.1714328826581</v>
      </c>
    </row>
    <row r="35403" spans="3:3">
      <c r="C35403" s="13">
        <f t="shared" ca="1" si="1337"/>
        <v>2015.7245737649519</v>
      </c>
    </row>
    <row r="35404" spans="3:3">
      <c r="C35404" s="13">
        <f t="shared" ca="1" si="1337"/>
        <v>2000.2132337006256</v>
      </c>
    </row>
    <row r="35405" spans="3:3">
      <c r="C35405" s="13">
        <f t="shared" ca="1" si="1337"/>
        <v>2005.2222070284849</v>
      </c>
    </row>
    <row r="35406" spans="3:3">
      <c r="C35406" s="13">
        <f t="shared" ca="1" si="1337"/>
        <v>1990.1409365313953</v>
      </c>
    </row>
    <row r="35407" spans="3:3">
      <c r="C35407" s="13">
        <f t="shared" ca="1" si="1337"/>
        <v>2000.4622769590453</v>
      </c>
    </row>
    <row r="35408" spans="3:3">
      <c r="C35408" s="13">
        <f t="shared" ca="1" si="1337"/>
        <v>2003.275430758991</v>
      </c>
    </row>
    <row r="35409" spans="3:3">
      <c r="C35409" s="13">
        <f t="shared" ca="1" si="1337"/>
        <v>1996.2957197180667</v>
      </c>
    </row>
    <row r="35410" spans="3:3">
      <c r="C35410" s="13">
        <f t="shared" ca="1" si="1337"/>
        <v>2001.2243167958356</v>
      </c>
    </row>
    <row r="35411" spans="3:3">
      <c r="C35411" s="13">
        <f t="shared" ca="1" si="1337"/>
        <v>1987.7050564896988</v>
      </c>
    </row>
    <row r="35412" spans="3:3">
      <c r="C35412" s="13">
        <f t="shared" ca="1" si="1337"/>
        <v>1981.672711578537</v>
      </c>
    </row>
    <row r="35413" spans="3:3">
      <c r="C35413" s="13">
        <f t="shared" ca="1" si="1337"/>
        <v>2012.9598114527175</v>
      </c>
    </row>
    <row r="35414" spans="3:3">
      <c r="C35414" s="13">
        <f t="shared" ca="1" si="1337"/>
        <v>1997.382426707768</v>
      </c>
    </row>
    <row r="35415" spans="3:3">
      <c r="C35415" s="13">
        <f t="shared" ca="1" si="1337"/>
        <v>1996.5389507514824</v>
      </c>
    </row>
    <row r="35416" spans="3:3">
      <c r="C35416" s="13">
        <f t="shared" ref="C35416:C35479" ca="1" si="1338">NORMINV(RAND(),$D$3,$G$3)</f>
        <v>2006.6005522851981</v>
      </c>
    </row>
    <row r="35417" spans="3:3">
      <c r="C35417" s="13">
        <f t="shared" ca="1" si="1338"/>
        <v>2013.2470557061415</v>
      </c>
    </row>
    <row r="35418" spans="3:3">
      <c r="C35418" s="13">
        <f t="shared" ca="1" si="1338"/>
        <v>2005.4307046680926</v>
      </c>
    </row>
    <row r="35419" spans="3:3">
      <c r="C35419" s="13">
        <f t="shared" ca="1" si="1338"/>
        <v>1998.8466446349321</v>
      </c>
    </row>
    <row r="35420" spans="3:3">
      <c r="C35420" s="13">
        <f t="shared" ca="1" si="1338"/>
        <v>1999.2143179663738</v>
      </c>
    </row>
    <row r="35421" spans="3:3">
      <c r="C35421" s="13">
        <f t="shared" ca="1" si="1338"/>
        <v>1999.4014312226896</v>
      </c>
    </row>
    <row r="35422" spans="3:3">
      <c r="C35422" s="13">
        <f t="shared" ca="1" si="1338"/>
        <v>2027.4831893988837</v>
      </c>
    </row>
    <row r="35423" spans="3:3">
      <c r="C35423" s="13">
        <f t="shared" ca="1" si="1338"/>
        <v>1998.0029557632442</v>
      </c>
    </row>
    <row r="35424" spans="3:3">
      <c r="C35424" s="13">
        <f t="shared" ca="1" si="1338"/>
        <v>2009.5960173290671</v>
      </c>
    </row>
    <row r="35425" spans="3:3">
      <c r="C35425" s="13">
        <f t="shared" ca="1" si="1338"/>
        <v>1999.0938312613421</v>
      </c>
    </row>
    <row r="35426" spans="3:3">
      <c r="C35426" s="13">
        <f t="shared" ca="1" si="1338"/>
        <v>2003.5948626291492</v>
      </c>
    </row>
    <row r="35427" spans="3:3">
      <c r="C35427" s="13">
        <f t="shared" ca="1" si="1338"/>
        <v>2003.2871056369215</v>
      </c>
    </row>
    <row r="35428" spans="3:3">
      <c r="C35428" s="13">
        <f t="shared" ca="1" si="1338"/>
        <v>2008.2432960604208</v>
      </c>
    </row>
    <row r="35429" spans="3:3">
      <c r="C35429" s="13">
        <f t="shared" ca="1" si="1338"/>
        <v>2005.8647292809633</v>
      </c>
    </row>
    <row r="35430" spans="3:3">
      <c r="C35430" s="13">
        <f t="shared" ca="1" si="1338"/>
        <v>2002.6969637584048</v>
      </c>
    </row>
    <row r="35431" spans="3:3">
      <c r="C35431" s="13">
        <f t="shared" ca="1" si="1338"/>
        <v>1980.7791204439181</v>
      </c>
    </row>
    <row r="35432" spans="3:3">
      <c r="C35432" s="13">
        <f t="shared" ca="1" si="1338"/>
        <v>2008.5718323613025</v>
      </c>
    </row>
    <row r="35433" spans="3:3">
      <c r="C35433" s="13">
        <f t="shared" ca="1" si="1338"/>
        <v>2002.4579255422211</v>
      </c>
    </row>
    <row r="35434" spans="3:3">
      <c r="C35434" s="13">
        <f t="shared" ca="1" si="1338"/>
        <v>1980.3131345833538</v>
      </c>
    </row>
    <row r="35435" spans="3:3">
      <c r="C35435" s="13">
        <f t="shared" ca="1" si="1338"/>
        <v>1999.5364042198739</v>
      </c>
    </row>
    <row r="35436" spans="3:3">
      <c r="C35436" s="13">
        <f t="shared" ca="1" si="1338"/>
        <v>2020.988805241519</v>
      </c>
    </row>
    <row r="35437" spans="3:3">
      <c r="C35437" s="13">
        <f t="shared" ca="1" si="1338"/>
        <v>2003.5900736539847</v>
      </c>
    </row>
    <row r="35438" spans="3:3">
      <c r="C35438" s="13">
        <f t="shared" ca="1" si="1338"/>
        <v>1994.8651771157913</v>
      </c>
    </row>
    <row r="35439" spans="3:3">
      <c r="C35439" s="13">
        <f t="shared" ca="1" si="1338"/>
        <v>2002.453793259469</v>
      </c>
    </row>
    <row r="35440" spans="3:3">
      <c r="C35440" s="13">
        <f t="shared" ca="1" si="1338"/>
        <v>1998.5057986632125</v>
      </c>
    </row>
    <row r="35441" spans="3:3">
      <c r="C35441" s="13">
        <f t="shared" ca="1" si="1338"/>
        <v>1987.8075528325287</v>
      </c>
    </row>
    <row r="35442" spans="3:3">
      <c r="C35442" s="13">
        <f t="shared" ca="1" si="1338"/>
        <v>2005.728734601711</v>
      </c>
    </row>
    <row r="35443" spans="3:3">
      <c r="C35443" s="13">
        <f t="shared" ca="1" si="1338"/>
        <v>2004.8085006241454</v>
      </c>
    </row>
    <row r="35444" spans="3:3">
      <c r="C35444" s="13">
        <f t="shared" ca="1" si="1338"/>
        <v>1986.0780064197029</v>
      </c>
    </row>
    <row r="35445" spans="3:3">
      <c r="C35445" s="13">
        <f t="shared" ca="1" si="1338"/>
        <v>2013.929062847867</v>
      </c>
    </row>
    <row r="35446" spans="3:3">
      <c r="C35446" s="13">
        <f t="shared" ca="1" si="1338"/>
        <v>2012.2446914075908</v>
      </c>
    </row>
    <row r="35447" spans="3:3">
      <c r="C35447" s="13">
        <f t="shared" ca="1" si="1338"/>
        <v>1989.7192918884177</v>
      </c>
    </row>
    <row r="35448" spans="3:3">
      <c r="C35448" s="13">
        <f t="shared" ca="1" si="1338"/>
        <v>2013.6088105542788</v>
      </c>
    </row>
    <row r="35449" spans="3:3">
      <c r="C35449" s="13">
        <f t="shared" ca="1" si="1338"/>
        <v>2007.5766496402134</v>
      </c>
    </row>
    <row r="35450" spans="3:3">
      <c r="C35450" s="13">
        <f t="shared" ca="1" si="1338"/>
        <v>2008.602243278234</v>
      </c>
    </row>
    <row r="35451" spans="3:3">
      <c r="C35451" s="13">
        <f t="shared" ca="1" si="1338"/>
        <v>1991.9688542942238</v>
      </c>
    </row>
    <row r="35452" spans="3:3">
      <c r="C35452" s="13">
        <f t="shared" ca="1" si="1338"/>
        <v>2007.2269266850994</v>
      </c>
    </row>
    <row r="35453" spans="3:3">
      <c r="C35453" s="13">
        <f t="shared" ca="1" si="1338"/>
        <v>1995.2159826828022</v>
      </c>
    </row>
    <row r="35454" spans="3:3">
      <c r="C35454" s="13">
        <f t="shared" ca="1" si="1338"/>
        <v>2006.7740384516073</v>
      </c>
    </row>
    <row r="35455" spans="3:3">
      <c r="C35455" s="13">
        <f t="shared" ca="1" si="1338"/>
        <v>2015.2497069872775</v>
      </c>
    </row>
    <row r="35456" spans="3:3">
      <c r="C35456" s="13">
        <f t="shared" ca="1" si="1338"/>
        <v>2009.6946926599203</v>
      </c>
    </row>
    <row r="35457" spans="3:3">
      <c r="C35457" s="13">
        <f t="shared" ca="1" si="1338"/>
        <v>1993.4894633626691</v>
      </c>
    </row>
    <row r="35458" spans="3:3">
      <c r="C35458" s="13">
        <f t="shared" ca="1" si="1338"/>
        <v>2012.2002599956566</v>
      </c>
    </row>
    <row r="35459" spans="3:3">
      <c r="C35459" s="13">
        <f t="shared" ca="1" si="1338"/>
        <v>2018.6239187850647</v>
      </c>
    </row>
    <row r="35460" spans="3:3">
      <c r="C35460" s="13">
        <f t="shared" ca="1" si="1338"/>
        <v>1999.629739037101</v>
      </c>
    </row>
    <row r="35461" spans="3:3">
      <c r="C35461" s="13">
        <f t="shared" ca="1" si="1338"/>
        <v>2013.902977451794</v>
      </c>
    </row>
    <row r="35462" spans="3:3">
      <c r="C35462" s="13">
        <f t="shared" ca="1" si="1338"/>
        <v>2000.7092186003774</v>
      </c>
    </row>
    <row r="35463" spans="3:3">
      <c r="C35463" s="13">
        <f t="shared" ca="1" si="1338"/>
        <v>1996.1158787083914</v>
      </c>
    </row>
    <row r="35464" spans="3:3">
      <c r="C35464" s="13">
        <f t="shared" ca="1" si="1338"/>
        <v>2008.8871729208897</v>
      </c>
    </row>
    <row r="35465" spans="3:3">
      <c r="C35465" s="13">
        <f t="shared" ca="1" si="1338"/>
        <v>2006.3174934827159</v>
      </c>
    </row>
    <row r="35466" spans="3:3">
      <c r="C35466" s="13">
        <f t="shared" ca="1" si="1338"/>
        <v>2005.1219196865234</v>
      </c>
    </row>
    <row r="35467" spans="3:3">
      <c r="C35467" s="13">
        <f t="shared" ca="1" si="1338"/>
        <v>2006.7871598999395</v>
      </c>
    </row>
    <row r="35468" spans="3:3">
      <c r="C35468" s="13">
        <f t="shared" ca="1" si="1338"/>
        <v>2019.8732709717724</v>
      </c>
    </row>
    <row r="35469" spans="3:3">
      <c r="C35469" s="13">
        <f t="shared" ca="1" si="1338"/>
        <v>1994.9958960250488</v>
      </c>
    </row>
    <row r="35470" spans="3:3">
      <c r="C35470" s="13">
        <f t="shared" ca="1" si="1338"/>
        <v>2010.0134275321323</v>
      </c>
    </row>
    <row r="35471" spans="3:3">
      <c r="C35471" s="13">
        <f t="shared" ca="1" si="1338"/>
        <v>1996.6765782497507</v>
      </c>
    </row>
    <row r="35472" spans="3:3">
      <c r="C35472" s="13">
        <f t="shared" ca="1" si="1338"/>
        <v>1977.3291166796598</v>
      </c>
    </row>
    <row r="35473" spans="3:3">
      <c r="C35473" s="13">
        <f t="shared" ca="1" si="1338"/>
        <v>2005.6785008611671</v>
      </c>
    </row>
    <row r="35474" spans="3:3">
      <c r="C35474" s="13">
        <f t="shared" ca="1" si="1338"/>
        <v>2012.9663721904546</v>
      </c>
    </row>
    <row r="35475" spans="3:3">
      <c r="C35475" s="13">
        <f t="shared" ca="1" si="1338"/>
        <v>2000.1739822718546</v>
      </c>
    </row>
    <row r="35476" spans="3:3">
      <c r="C35476" s="13">
        <f t="shared" ca="1" si="1338"/>
        <v>2002.7867024354418</v>
      </c>
    </row>
    <row r="35477" spans="3:3">
      <c r="C35477" s="13">
        <f t="shared" ca="1" si="1338"/>
        <v>1992.1131912657304</v>
      </c>
    </row>
    <row r="35478" spans="3:3">
      <c r="C35478" s="13">
        <f t="shared" ca="1" si="1338"/>
        <v>1994.896506935494</v>
      </c>
    </row>
    <row r="35479" spans="3:3">
      <c r="C35479" s="13">
        <f t="shared" ca="1" si="1338"/>
        <v>1992.7843228589247</v>
      </c>
    </row>
    <row r="35480" spans="3:3">
      <c r="C35480" s="13">
        <f t="shared" ref="C35480:C35543" ca="1" si="1339">NORMINV(RAND(),$D$3,$G$3)</f>
        <v>1996.4479863691329</v>
      </c>
    </row>
    <row r="35481" spans="3:3">
      <c r="C35481" s="13">
        <f t="shared" ca="1" si="1339"/>
        <v>2013.8699852673419</v>
      </c>
    </row>
    <row r="35482" spans="3:3">
      <c r="C35482" s="13">
        <f t="shared" ca="1" si="1339"/>
        <v>1995.996033119691</v>
      </c>
    </row>
    <row r="35483" spans="3:3">
      <c r="C35483" s="13">
        <f t="shared" ca="1" si="1339"/>
        <v>2007.6077996259348</v>
      </c>
    </row>
    <row r="35484" spans="3:3">
      <c r="C35484" s="13">
        <f t="shared" ca="1" si="1339"/>
        <v>1997.1952297574464</v>
      </c>
    </row>
    <row r="35485" spans="3:3">
      <c r="C35485" s="13">
        <f t="shared" ca="1" si="1339"/>
        <v>2007.3565924112579</v>
      </c>
    </row>
    <row r="35486" spans="3:3">
      <c r="C35486" s="13">
        <f t="shared" ca="1" si="1339"/>
        <v>2013.8098740907487</v>
      </c>
    </row>
    <row r="35487" spans="3:3">
      <c r="C35487" s="13">
        <f t="shared" ca="1" si="1339"/>
        <v>2001.031383379008</v>
      </c>
    </row>
    <row r="35488" spans="3:3">
      <c r="C35488" s="13">
        <f t="shared" ca="1" si="1339"/>
        <v>2000.3327385555608</v>
      </c>
    </row>
    <row r="35489" spans="3:3">
      <c r="C35489" s="13">
        <f t="shared" ca="1" si="1339"/>
        <v>1983.9879204241597</v>
      </c>
    </row>
    <row r="35490" spans="3:3">
      <c r="C35490" s="13">
        <f t="shared" ca="1" si="1339"/>
        <v>1998.7389548294825</v>
      </c>
    </row>
    <row r="35491" spans="3:3">
      <c r="C35491" s="13">
        <f t="shared" ca="1" si="1339"/>
        <v>1988.5876635678421</v>
      </c>
    </row>
    <row r="35492" spans="3:3">
      <c r="C35492" s="13">
        <f t="shared" ca="1" si="1339"/>
        <v>2008.544056861524</v>
      </c>
    </row>
    <row r="35493" spans="3:3">
      <c r="C35493" s="13">
        <f t="shared" ca="1" si="1339"/>
        <v>1991.4454326297594</v>
      </c>
    </row>
    <row r="35494" spans="3:3">
      <c r="C35494" s="13">
        <f t="shared" ca="1" si="1339"/>
        <v>1996.5688355596446</v>
      </c>
    </row>
    <row r="35495" spans="3:3">
      <c r="C35495" s="13">
        <f t="shared" ca="1" si="1339"/>
        <v>2003.6255427172998</v>
      </c>
    </row>
    <row r="35496" spans="3:3">
      <c r="C35496" s="13">
        <f t="shared" ca="1" si="1339"/>
        <v>2011.487619589712</v>
      </c>
    </row>
    <row r="35497" spans="3:3">
      <c r="C35497" s="13">
        <f t="shared" ca="1" si="1339"/>
        <v>2005.2757661055177</v>
      </c>
    </row>
    <row r="35498" spans="3:3">
      <c r="C35498" s="13">
        <f t="shared" ca="1" si="1339"/>
        <v>1997.878486142059</v>
      </c>
    </row>
    <row r="35499" spans="3:3">
      <c r="C35499" s="13">
        <f t="shared" ca="1" si="1339"/>
        <v>2008.7644787485763</v>
      </c>
    </row>
    <row r="35500" spans="3:3">
      <c r="C35500" s="13">
        <f t="shared" ca="1" si="1339"/>
        <v>2007.2172430852893</v>
      </c>
    </row>
    <row r="35501" spans="3:3">
      <c r="C35501" s="13">
        <f t="shared" ca="1" si="1339"/>
        <v>2000.3310379998159</v>
      </c>
    </row>
    <row r="35502" spans="3:3">
      <c r="C35502" s="13">
        <f t="shared" ca="1" si="1339"/>
        <v>1989.8413124771637</v>
      </c>
    </row>
    <row r="35503" spans="3:3">
      <c r="C35503" s="13">
        <f t="shared" ca="1" si="1339"/>
        <v>2008.2612751041556</v>
      </c>
    </row>
    <row r="35504" spans="3:3">
      <c r="C35504" s="13">
        <f t="shared" ca="1" si="1339"/>
        <v>1987.0487691436585</v>
      </c>
    </row>
    <row r="35505" spans="3:3">
      <c r="C35505" s="13">
        <f t="shared" ca="1" si="1339"/>
        <v>1979.8984610864436</v>
      </c>
    </row>
    <row r="35506" spans="3:3">
      <c r="C35506" s="13">
        <f t="shared" ca="1" si="1339"/>
        <v>2017.2354834139771</v>
      </c>
    </row>
    <row r="35507" spans="3:3">
      <c r="C35507" s="13">
        <f t="shared" ca="1" si="1339"/>
        <v>2027.922192401559</v>
      </c>
    </row>
    <row r="35508" spans="3:3">
      <c r="C35508" s="13">
        <f t="shared" ca="1" si="1339"/>
        <v>2005.9508394973839</v>
      </c>
    </row>
    <row r="35509" spans="3:3">
      <c r="C35509" s="13">
        <f t="shared" ca="1" si="1339"/>
        <v>2001.7046314938787</v>
      </c>
    </row>
    <row r="35510" spans="3:3">
      <c r="C35510" s="13">
        <f t="shared" ca="1" si="1339"/>
        <v>2006.8775428121719</v>
      </c>
    </row>
    <row r="35511" spans="3:3">
      <c r="C35511" s="13">
        <f t="shared" ca="1" si="1339"/>
        <v>1989.2582277415095</v>
      </c>
    </row>
    <row r="35512" spans="3:3">
      <c r="C35512" s="13">
        <f t="shared" ca="1" si="1339"/>
        <v>2003.0553762284774</v>
      </c>
    </row>
    <row r="35513" spans="3:3">
      <c r="C35513" s="13">
        <f t="shared" ca="1" si="1339"/>
        <v>2003.7960089184114</v>
      </c>
    </row>
    <row r="35514" spans="3:3">
      <c r="C35514" s="13">
        <f t="shared" ca="1" si="1339"/>
        <v>1995.0270303266382</v>
      </c>
    </row>
    <row r="35515" spans="3:3">
      <c r="C35515" s="13">
        <f t="shared" ca="1" si="1339"/>
        <v>1991.5843184951159</v>
      </c>
    </row>
    <row r="35516" spans="3:3">
      <c r="C35516" s="13">
        <f t="shared" ca="1" si="1339"/>
        <v>2010.797556919598</v>
      </c>
    </row>
    <row r="35517" spans="3:3">
      <c r="C35517" s="13">
        <f t="shared" ca="1" si="1339"/>
        <v>2005.8058183131739</v>
      </c>
    </row>
    <row r="35518" spans="3:3">
      <c r="C35518" s="13">
        <f t="shared" ca="1" si="1339"/>
        <v>2016.4319268776226</v>
      </c>
    </row>
    <row r="35519" spans="3:3">
      <c r="C35519" s="13">
        <f t="shared" ca="1" si="1339"/>
        <v>1975.100859845109</v>
      </c>
    </row>
    <row r="35520" spans="3:3">
      <c r="C35520" s="13">
        <f t="shared" ca="1" si="1339"/>
        <v>2007.2176842605445</v>
      </c>
    </row>
    <row r="35521" spans="3:3">
      <c r="C35521" s="13">
        <f t="shared" ca="1" si="1339"/>
        <v>1996.1069039880258</v>
      </c>
    </row>
    <row r="35522" spans="3:3">
      <c r="C35522" s="13">
        <f t="shared" ca="1" si="1339"/>
        <v>1995.1868274734563</v>
      </c>
    </row>
    <row r="35523" spans="3:3">
      <c r="C35523" s="13">
        <f t="shared" ca="1" si="1339"/>
        <v>1997.048866545761</v>
      </c>
    </row>
    <row r="35524" spans="3:3">
      <c r="C35524" s="13">
        <f t="shared" ca="1" si="1339"/>
        <v>2002.340491078133</v>
      </c>
    </row>
    <row r="35525" spans="3:3">
      <c r="C35525" s="13">
        <f t="shared" ca="1" si="1339"/>
        <v>1995.2760955861536</v>
      </c>
    </row>
    <row r="35526" spans="3:3">
      <c r="C35526" s="13">
        <f t="shared" ca="1" si="1339"/>
        <v>1987.1671458194155</v>
      </c>
    </row>
    <row r="35527" spans="3:3">
      <c r="C35527" s="13">
        <f t="shared" ca="1" si="1339"/>
        <v>2004.1056991708078</v>
      </c>
    </row>
    <row r="35528" spans="3:3">
      <c r="C35528" s="13">
        <f t="shared" ca="1" si="1339"/>
        <v>1979.5046607225065</v>
      </c>
    </row>
    <row r="35529" spans="3:3">
      <c r="C35529" s="13">
        <f t="shared" ca="1" si="1339"/>
        <v>1997.9342782307319</v>
      </c>
    </row>
    <row r="35530" spans="3:3">
      <c r="C35530" s="13">
        <f t="shared" ca="1" si="1339"/>
        <v>1986.0922353290673</v>
      </c>
    </row>
    <row r="35531" spans="3:3">
      <c r="C35531" s="13">
        <f t="shared" ca="1" si="1339"/>
        <v>2009.6521924031013</v>
      </c>
    </row>
    <row r="35532" spans="3:3">
      <c r="C35532" s="13">
        <f t="shared" ca="1" si="1339"/>
        <v>1976.5728296417726</v>
      </c>
    </row>
    <row r="35533" spans="3:3">
      <c r="C35533" s="13">
        <f t="shared" ca="1" si="1339"/>
        <v>1991.0563813893541</v>
      </c>
    </row>
    <row r="35534" spans="3:3">
      <c r="C35534" s="13">
        <f t="shared" ca="1" si="1339"/>
        <v>2000.3887840520874</v>
      </c>
    </row>
    <row r="35535" spans="3:3">
      <c r="C35535" s="13">
        <f t="shared" ca="1" si="1339"/>
        <v>1992.4990332466809</v>
      </c>
    </row>
    <row r="35536" spans="3:3">
      <c r="C35536" s="13">
        <f t="shared" ca="1" si="1339"/>
        <v>2005.7216389905839</v>
      </c>
    </row>
    <row r="35537" spans="3:3">
      <c r="C35537" s="13">
        <f t="shared" ca="1" si="1339"/>
        <v>1997.9865215480238</v>
      </c>
    </row>
    <row r="35538" spans="3:3">
      <c r="C35538" s="13">
        <f t="shared" ca="1" si="1339"/>
        <v>1999.6234165294129</v>
      </c>
    </row>
    <row r="35539" spans="3:3">
      <c r="C35539" s="13">
        <f t="shared" ca="1" si="1339"/>
        <v>1993.4757476133937</v>
      </c>
    </row>
    <row r="35540" spans="3:3">
      <c r="C35540" s="13">
        <f t="shared" ca="1" si="1339"/>
        <v>1985.9464834718015</v>
      </c>
    </row>
    <row r="35541" spans="3:3">
      <c r="C35541" s="13">
        <f t="shared" ca="1" si="1339"/>
        <v>2009.2905029385961</v>
      </c>
    </row>
    <row r="35542" spans="3:3">
      <c r="C35542" s="13">
        <f t="shared" ca="1" si="1339"/>
        <v>2007.0368584844987</v>
      </c>
    </row>
    <row r="35543" spans="3:3">
      <c r="C35543" s="13">
        <f t="shared" ca="1" si="1339"/>
        <v>2002.7096027020802</v>
      </c>
    </row>
    <row r="35544" spans="3:3">
      <c r="C35544" s="13">
        <f t="shared" ref="C35544:C35607" ca="1" si="1340">NORMINV(RAND(),$D$3,$G$3)</f>
        <v>2009.9540803023749</v>
      </c>
    </row>
    <row r="35545" spans="3:3">
      <c r="C35545" s="13">
        <f t="shared" ca="1" si="1340"/>
        <v>1989.752319896691</v>
      </c>
    </row>
    <row r="35546" spans="3:3">
      <c r="C35546" s="13">
        <f t="shared" ca="1" si="1340"/>
        <v>2004.6882834232354</v>
      </c>
    </row>
    <row r="35547" spans="3:3">
      <c r="C35547" s="13">
        <f t="shared" ca="1" si="1340"/>
        <v>1995.0236255449702</v>
      </c>
    </row>
    <row r="35548" spans="3:3">
      <c r="C35548" s="13">
        <f t="shared" ca="1" si="1340"/>
        <v>1993.5185804267655</v>
      </c>
    </row>
    <row r="35549" spans="3:3">
      <c r="C35549" s="13">
        <f t="shared" ca="1" si="1340"/>
        <v>1999.7908737628052</v>
      </c>
    </row>
    <row r="35550" spans="3:3">
      <c r="C35550" s="13">
        <f t="shared" ca="1" si="1340"/>
        <v>2012.760186864972</v>
      </c>
    </row>
    <row r="35551" spans="3:3">
      <c r="C35551" s="13">
        <f t="shared" ca="1" si="1340"/>
        <v>2006.6338796828156</v>
      </c>
    </row>
    <row r="35552" spans="3:3">
      <c r="C35552" s="13">
        <f t="shared" ca="1" si="1340"/>
        <v>1991.520267506568</v>
      </c>
    </row>
    <row r="35553" spans="3:3">
      <c r="C35553" s="13">
        <f t="shared" ca="1" si="1340"/>
        <v>1994.2548573332938</v>
      </c>
    </row>
    <row r="35554" spans="3:3">
      <c r="C35554" s="13">
        <f t="shared" ca="1" si="1340"/>
        <v>1977.0267622949839</v>
      </c>
    </row>
    <row r="35555" spans="3:3">
      <c r="C35555" s="13">
        <f t="shared" ca="1" si="1340"/>
        <v>2004.9524419774625</v>
      </c>
    </row>
    <row r="35556" spans="3:3">
      <c r="C35556" s="13">
        <f t="shared" ca="1" si="1340"/>
        <v>1996.5969587973736</v>
      </c>
    </row>
    <row r="35557" spans="3:3">
      <c r="C35557" s="13">
        <f t="shared" ca="1" si="1340"/>
        <v>1999.85127327855</v>
      </c>
    </row>
    <row r="35558" spans="3:3">
      <c r="C35558" s="13">
        <f t="shared" ca="1" si="1340"/>
        <v>1993.002396228102</v>
      </c>
    </row>
    <row r="35559" spans="3:3">
      <c r="C35559" s="13">
        <f t="shared" ca="1" si="1340"/>
        <v>1992.2471329357625</v>
      </c>
    </row>
    <row r="35560" spans="3:3">
      <c r="C35560" s="13">
        <f t="shared" ca="1" si="1340"/>
        <v>2021.1263024221298</v>
      </c>
    </row>
    <row r="35561" spans="3:3">
      <c r="C35561" s="13">
        <f t="shared" ca="1" si="1340"/>
        <v>2014.6042225190279</v>
      </c>
    </row>
    <row r="35562" spans="3:3">
      <c r="C35562" s="13">
        <f t="shared" ca="1" si="1340"/>
        <v>1993.0619453202551</v>
      </c>
    </row>
    <row r="35563" spans="3:3">
      <c r="C35563" s="13">
        <f t="shared" ca="1" si="1340"/>
        <v>2017.8506879233016</v>
      </c>
    </row>
    <row r="35564" spans="3:3">
      <c r="C35564" s="13">
        <f t="shared" ca="1" si="1340"/>
        <v>1991.9857026637069</v>
      </c>
    </row>
    <row r="35565" spans="3:3">
      <c r="C35565" s="13">
        <f t="shared" ca="1" si="1340"/>
        <v>2002.8761335488728</v>
      </c>
    </row>
    <row r="35566" spans="3:3">
      <c r="C35566" s="13">
        <f t="shared" ca="1" si="1340"/>
        <v>1987.6624891807787</v>
      </c>
    </row>
    <row r="35567" spans="3:3">
      <c r="C35567" s="13">
        <f t="shared" ca="1" si="1340"/>
        <v>1995.3799594645434</v>
      </c>
    </row>
    <row r="35568" spans="3:3">
      <c r="C35568" s="13">
        <f t="shared" ca="1" si="1340"/>
        <v>2003.1596189842551</v>
      </c>
    </row>
    <row r="35569" spans="3:3">
      <c r="C35569" s="13">
        <f t="shared" ca="1" si="1340"/>
        <v>1999.7161827385701</v>
      </c>
    </row>
    <row r="35570" spans="3:3">
      <c r="C35570" s="13">
        <f t="shared" ca="1" si="1340"/>
        <v>1991.7749608496438</v>
      </c>
    </row>
    <row r="35571" spans="3:3">
      <c r="C35571" s="13">
        <f t="shared" ca="1" si="1340"/>
        <v>1994.7102236021985</v>
      </c>
    </row>
    <row r="35572" spans="3:3">
      <c r="C35572" s="13">
        <f t="shared" ca="1" si="1340"/>
        <v>1990.7756979739281</v>
      </c>
    </row>
    <row r="35573" spans="3:3">
      <c r="C35573" s="13">
        <f t="shared" ca="1" si="1340"/>
        <v>1997.9346226559953</v>
      </c>
    </row>
    <row r="35574" spans="3:3">
      <c r="C35574" s="13">
        <f t="shared" ca="1" si="1340"/>
        <v>1987.1026419183147</v>
      </c>
    </row>
    <row r="35575" spans="3:3">
      <c r="C35575" s="13">
        <f t="shared" ca="1" si="1340"/>
        <v>2000.6452529803898</v>
      </c>
    </row>
    <row r="35576" spans="3:3">
      <c r="C35576" s="13">
        <f t="shared" ca="1" si="1340"/>
        <v>2010.1659214728645</v>
      </c>
    </row>
    <row r="35577" spans="3:3">
      <c r="C35577" s="13">
        <f t="shared" ca="1" si="1340"/>
        <v>2002.0298677413052</v>
      </c>
    </row>
    <row r="35578" spans="3:3">
      <c r="C35578" s="13">
        <f t="shared" ca="1" si="1340"/>
        <v>1990.4973139291203</v>
      </c>
    </row>
    <row r="35579" spans="3:3">
      <c r="C35579" s="13">
        <f t="shared" ca="1" si="1340"/>
        <v>1993.1264700550298</v>
      </c>
    </row>
    <row r="35580" spans="3:3">
      <c r="C35580" s="13">
        <f t="shared" ca="1" si="1340"/>
        <v>2012.0804703880713</v>
      </c>
    </row>
    <row r="35581" spans="3:3">
      <c r="C35581" s="13">
        <f t="shared" ca="1" si="1340"/>
        <v>1999.499303247534</v>
      </c>
    </row>
    <row r="35582" spans="3:3">
      <c r="C35582" s="13">
        <f t="shared" ca="1" si="1340"/>
        <v>2000.8140246660573</v>
      </c>
    </row>
    <row r="35583" spans="3:3">
      <c r="C35583" s="13">
        <f t="shared" ca="1" si="1340"/>
        <v>2007.5296105717616</v>
      </c>
    </row>
    <row r="35584" spans="3:3">
      <c r="C35584" s="13">
        <f t="shared" ca="1" si="1340"/>
        <v>1991.3579445982086</v>
      </c>
    </row>
    <row r="35585" spans="3:3">
      <c r="C35585" s="13">
        <f t="shared" ca="1" si="1340"/>
        <v>2004.1569183920494</v>
      </c>
    </row>
    <row r="35586" spans="3:3">
      <c r="C35586" s="13">
        <f t="shared" ca="1" si="1340"/>
        <v>2005.193759069668</v>
      </c>
    </row>
    <row r="35587" spans="3:3">
      <c r="C35587" s="13">
        <f t="shared" ca="1" si="1340"/>
        <v>1994.8205079299655</v>
      </c>
    </row>
    <row r="35588" spans="3:3">
      <c r="C35588" s="13">
        <f t="shared" ca="1" si="1340"/>
        <v>1981.1477744874496</v>
      </c>
    </row>
    <row r="35589" spans="3:3">
      <c r="C35589" s="13">
        <f t="shared" ca="1" si="1340"/>
        <v>1991.5724784663726</v>
      </c>
    </row>
    <row r="35590" spans="3:3">
      <c r="C35590" s="13">
        <f t="shared" ca="1" si="1340"/>
        <v>1988.5630533899132</v>
      </c>
    </row>
    <row r="35591" spans="3:3">
      <c r="C35591" s="13">
        <f t="shared" ca="1" si="1340"/>
        <v>2020.7144803024576</v>
      </c>
    </row>
    <row r="35592" spans="3:3">
      <c r="C35592" s="13">
        <f t="shared" ca="1" si="1340"/>
        <v>2015.1236493379847</v>
      </c>
    </row>
    <row r="35593" spans="3:3">
      <c r="C35593" s="13">
        <f t="shared" ca="1" si="1340"/>
        <v>2004.8608655002508</v>
      </c>
    </row>
    <row r="35594" spans="3:3">
      <c r="C35594" s="13">
        <f t="shared" ca="1" si="1340"/>
        <v>2000.2639751268578</v>
      </c>
    </row>
    <row r="35595" spans="3:3">
      <c r="C35595" s="13">
        <f t="shared" ca="1" si="1340"/>
        <v>1999.465854316672</v>
      </c>
    </row>
    <row r="35596" spans="3:3">
      <c r="C35596" s="13">
        <f t="shared" ca="1" si="1340"/>
        <v>1986.5448260605401</v>
      </c>
    </row>
    <row r="35597" spans="3:3">
      <c r="C35597" s="13">
        <f t="shared" ca="1" si="1340"/>
        <v>2019.5330212909817</v>
      </c>
    </row>
    <row r="35598" spans="3:3">
      <c r="C35598" s="13">
        <f t="shared" ca="1" si="1340"/>
        <v>2005.0206889682404</v>
      </c>
    </row>
    <row r="35599" spans="3:3">
      <c r="C35599" s="13">
        <f t="shared" ca="1" si="1340"/>
        <v>2002.5463259148451</v>
      </c>
    </row>
    <row r="35600" spans="3:3">
      <c r="C35600" s="13">
        <f t="shared" ca="1" si="1340"/>
        <v>1986.5526465389692</v>
      </c>
    </row>
    <row r="35601" spans="3:3">
      <c r="C35601" s="13">
        <f t="shared" ca="1" si="1340"/>
        <v>1989.6125634474511</v>
      </c>
    </row>
    <row r="35602" spans="3:3">
      <c r="C35602" s="13">
        <f t="shared" ca="1" si="1340"/>
        <v>1987.7100350090332</v>
      </c>
    </row>
    <row r="35603" spans="3:3">
      <c r="C35603" s="13">
        <f t="shared" ca="1" si="1340"/>
        <v>2008.9075796236023</v>
      </c>
    </row>
    <row r="35604" spans="3:3">
      <c r="C35604" s="13">
        <f t="shared" ca="1" si="1340"/>
        <v>2002.3241297704146</v>
      </c>
    </row>
    <row r="35605" spans="3:3">
      <c r="C35605" s="13">
        <f t="shared" ca="1" si="1340"/>
        <v>2001.7102423724853</v>
      </c>
    </row>
    <row r="35606" spans="3:3">
      <c r="C35606" s="13">
        <f t="shared" ca="1" si="1340"/>
        <v>2004.6972856637726</v>
      </c>
    </row>
    <row r="35607" spans="3:3">
      <c r="C35607" s="13">
        <f t="shared" ca="1" si="1340"/>
        <v>2012.7213651149943</v>
      </c>
    </row>
    <row r="35608" spans="3:3">
      <c r="C35608" s="13">
        <f t="shared" ref="C35608:C35671" ca="1" si="1341">NORMINV(RAND(),$D$3,$G$3)</f>
        <v>1989.7670307178635</v>
      </c>
    </row>
    <row r="35609" spans="3:3">
      <c r="C35609" s="13">
        <f t="shared" ca="1" si="1341"/>
        <v>2004.817272883296</v>
      </c>
    </row>
    <row r="35610" spans="3:3">
      <c r="C35610" s="13">
        <f t="shared" ca="1" si="1341"/>
        <v>2004.4345774783617</v>
      </c>
    </row>
    <row r="35611" spans="3:3">
      <c r="C35611" s="13">
        <f t="shared" ca="1" si="1341"/>
        <v>2012.4218900381534</v>
      </c>
    </row>
    <row r="35612" spans="3:3">
      <c r="C35612" s="13">
        <f t="shared" ca="1" si="1341"/>
        <v>2006.5823646308827</v>
      </c>
    </row>
    <row r="35613" spans="3:3">
      <c r="C35613" s="13">
        <f t="shared" ca="1" si="1341"/>
        <v>2000.5411143979045</v>
      </c>
    </row>
    <row r="35614" spans="3:3">
      <c r="C35614" s="13">
        <f t="shared" ca="1" si="1341"/>
        <v>2010.2029745442446</v>
      </c>
    </row>
    <row r="35615" spans="3:3">
      <c r="C35615" s="13">
        <f t="shared" ca="1" si="1341"/>
        <v>1994.6985879924625</v>
      </c>
    </row>
    <row r="35616" spans="3:3">
      <c r="C35616" s="13">
        <f t="shared" ca="1" si="1341"/>
        <v>1992.6152714639845</v>
      </c>
    </row>
    <row r="35617" spans="3:3">
      <c r="C35617" s="13">
        <f t="shared" ca="1" si="1341"/>
        <v>1969.4291151148166</v>
      </c>
    </row>
    <row r="35618" spans="3:3">
      <c r="C35618" s="13">
        <f t="shared" ca="1" si="1341"/>
        <v>2014.9034060515351</v>
      </c>
    </row>
    <row r="35619" spans="3:3">
      <c r="C35619" s="13">
        <f t="shared" ca="1" si="1341"/>
        <v>2014.195712845499</v>
      </c>
    </row>
    <row r="35620" spans="3:3">
      <c r="C35620" s="13">
        <f t="shared" ca="1" si="1341"/>
        <v>1990.4636183809287</v>
      </c>
    </row>
    <row r="35621" spans="3:3">
      <c r="C35621" s="13">
        <f t="shared" ca="1" si="1341"/>
        <v>2013.569791305099</v>
      </c>
    </row>
    <row r="35622" spans="3:3">
      <c r="C35622" s="13">
        <f t="shared" ca="1" si="1341"/>
        <v>2015.3596706426442</v>
      </c>
    </row>
    <row r="35623" spans="3:3">
      <c r="C35623" s="13">
        <f t="shared" ca="1" si="1341"/>
        <v>1994.5395687641874</v>
      </c>
    </row>
    <row r="35624" spans="3:3">
      <c r="C35624" s="13">
        <f t="shared" ca="1" si="1341"/>
        <v>1988.8283948783148</v>
      </c>
    </row>
    <row r="35625" spans="3:3">
      <c r="C35625" s="13">
        <f t="shared" ca="1" si="1341"/>
        <v>2010.1094463277423</v>
      </c>
    </row>
    <row r="35626" spans="3:3">
      <c r="C35626" s="13">
        <f t="shared" ca="1" si="1341"/>
        <v>2001.4547942003283</v>
      </c>
    </row>
    <row r="35627" spans="3:3">
      <c r="C35627" s="13">
        <f t="shared" ca="1" si="1341"/>
        <v>1997.9657216879727</v>
      </c>
    </row>
    <row r="35628" spans="3:3">
      <c r="C35628" s="13">
        <f t="shared" ca="1" si="1341"/>
        <v>2008.573551752457</v>
      </c>
    </row>
    <row r="35629" spans="3:3">
      <c r="C35629" s="13">
        <f t="shared" ca="1" si="1341"/>
        <v>2003.9392218580567</v>
      </c>
    </row>
    <row r="35630" spans="3:3">
      <c r="C35630" s="13">
        <f t="shared" ca="1" si="1341"/>
        <v>2015.5961106327572</v>
      </c>
    </row>
    <row r="35631" spans="3:3">
      <c r="C35631" s="13">
        <f t="shared" ca="1" si="1341"/>
        <v>2000.5288333797348</v>
      </c>
    </row>
    <row r="35632" spans="3:3">
      <c r="C35632" s="13">
        <f t="shared" ca="1" si="1341"/>
        <v>1995.2056778852909</v>
      </c>
    </row>
    <row r="35633" spans="3:3">
      <c r="C35633" s="13">
        <f t="shared" ca="1" si="1341"/>
        <v>2010.605127690189</v>
      </c>
    </row>
    <row r="35634" spans="3:3">
      <c r="C35634" s="13">
        <f t="shared" ca="1" si="1341"/>
        <v>2010.4733927824782</v>
      </c>
    </row>
    <row r="35635" spans="3:3">
      <c r="C35635" s="13">
        <f t="shared" ca="1" si="1341"/>
        <v>1996.6047207194169</v>
      </c>
    </row>
    <row r="35636" spans="3:3">
      <c r="C35636" s="13">
        <f t="shared" ca="1" si="1341"/>
        <v>2000.4532609216058</v>
      </c>
    </row>
    <row r="35637" spans="3:3">
      <c r="C35637" s="13">
        <f t="shared" ca="1" si="1341"/>
        <v>1987.959573612191</v>
      </c>
    </row>
    <row r="35638" spans="3:3">
      <c r="C35638" s="13">
        <f t="shared" ca="1" si="1341"/>
        <v>1983.0833984757101</v>
      </c>
    </row>
    <row r="35639" spans="3:3">
      <c r="C35639" s="13">
        <f t="shared" ca="1" si="1341"/>
        <v>2006.7707180013886</v>
      </c>
    </row>
    <row r="35640" spans="3:3">
      <c r="C35640" s="13">
        <f t="shared" ca="1" si="1341"/>
        <v>2008.3743070404746</v>
      </c>
    </row>
    <row r="35641" spans="3:3">
      <c r="C35641" s="13">
        <f t="shared" ca="1" si="1341"/>
        <v>1997.7598146164191</v>
      </c>
    </row>
    <row r="35642" spans="3:3">
      <c r="C35642" s="13">
        <f t="shared" ca="1" si="1341"/>
        <v>2004.3522593715848</v>
      </c>
    </row>
    <row r="35643" spans="3:3">
      <c r="C35643" s="13">
        <f t="shared" ca="1" si="1341"/>
        <v>1979.2112732022615</v>
      </c>
    </row>
    <row r="35644" spans="3:3">
      <c r="C35644" s="13">
        <f t="shared" ca="1" si="1341"/>
        <v>2000.026465950496</v>
      </c>
    </row>
    <row r="35645" spans="3:3">
      <c r="C35645" s="13">
        <f t="shared" ca="1" si="1341"/>
        <v>1972.4964651707753</v>
      </c>
    </row>
    <row r="35646" spans="3:3">
      <c r="C35646" s="13">
        <f t="shared" ca="1" si="1341"/>
        <v>1997.9398598586779</v>
      </c>
    </row>
    <row r="35647" spans="3:3">
      <c r="C35647" s="13">
        <f t="shared" ca="1" si="1341"/>
        <v>2007.1478508863067</v>
      </c>
    </row>
    <row r="35648" spans="3:3">
      <c r="C35648" s="13">
        <f t="shared" ca="1" si="1341"/>
        <v>1987.9792563019378</v>
      </c>
    </row>
    <row r="35649" spans="3:3">
      <c r="C35649" s="13">
        <f t="shared" ca="1" si="1341"/>
        <v>1989.7755338912802</v>
      </c>
    </row>
    <row r="35650" spans="3:3">
      <c r="C35650" s="13">
        <f t="shared" ca="1" si="1341"/>
        <v>1985.9388792424027</v>
      </c>
    </row>
    <row r="35651" spans="3:3">
      <c r="C35651" s="13">
        <f t="shared" ca="1" si="1341"/>
        <v>1992.2906681959132</v>
      </c>
    </row>
    <row r="35652" spans="3:3">
      <c r="C35652" s="13">
        <f t="shared" ca="1" si="1341"/>
        <v>2020.6902518500215</v>
      </c>
    </row>
    <row r="35653" spans="3:3">
      <c r="C35653" s="13">
        <f t="shared" ca="1" si="1341"/>
        <v>1976.1314009488876</v>
      </c>
    </row>
    <row r="35654" spans="3:3">
      <c r="C35654" s="13">
        <f t="shared" ca="1" si="1341"/>
        <v>2006.9994231955629</v>
      </c>
    </row>
    <row r="35655" spans="3:3">
      <c r="C35655" s="13">
        <f t="shared" ca="1" si="1341"/>
        <v>1987.0247810620103</v>
      </c>
    </row>
    <row r="35656" spans="3:3">
      <c r="C35656" s="13">
        <f t="shared" ca="1" si="1341"/>
        <v>2001.9787961034585</v>
      </c>
    </row>
    <row r="35657" spans="3:3">
      <c r="C35657" s="13">
        <f t="shared" ca="1" si="1341"/>
        <v>2012.8510080986998</v>
      </c>
    </row>
    <row r="35658" spans="3:3">
      <c r="C35658" s="13">
        <f t="shared" ca="1" si="1341"/>
        <v>2013.547414444201</v>
      </c>
    </row>
    <row r="35659" spans="3:3">
      <c r="C35659" s="13">
        <f t="shared" ca="1" si="1341"/>
        <v>2002.3238055671461</v>
      </c>
    </row>
    <row r="35660" spans="3:3">
      <c r="C35660" s="13">
        <f t="shared" ca="1" si="1341"/>
        <v>1988.4058326369516</v>
      </c>
    </row>
    <row r="35661" spans="3:3">
      <c r="C35661" s="13">
        <f t="shared" ca="1" si="1341"/>
        <v>1998.9263648903673</v>
      </c>
    </row>
    <row r="35662" spans="3:3">
      <c r="C35662" s="13">
        <f t="shared" ca="1" si="1341"/>
        <v>1982.9903915768391</v>
      </c>
    </row>
    <row r="35663" spans="3:3">
      <c r="C35663" s="13">
        <f t="shared" ca="1" si="1341"/>
        <v>1993.1328621350567</v>
      </c>
    </row>
    <row r="35664" spans="3:3">
      <c r="C35664" s="13">
        <f t="shared" ca="1" si="1341"/>
        <v>1994.2364525371756</v>
      </c>
    </row>
    <row r="35665" spans="3:3">
      <c r="C35665" s="13">
        <f t="shared" ca="1" si="1341"/>
        <v>1988.3954645685706</v>
      </c>
    </row>
    <row r="35666" spans="3:3">
      <c r="C35666" s="13">
        <f t="shared" ca="1" si="1341"/>
        <v>1991.1486662546881</v>
      </c>
    </row>
    <row r="35667" spans="3:3">
      <c r="C35667" s="13">
        <f t="shared" ca="1" si="1341"/>
        <v>1999.3693272777384</v>
      </c>
    </row>
    <row r="35668" spans="3:3">
      <c r="C35668" s="13">
        <f t="shared" ca="1" si="1341"/>
        <v>1989.610903830199</v>
      </c>
    </row>
    <row r="35669" spans="3:3">
      <c r="C35669" s="13">
        <f t="shared" ca="1" si="1341"/>
        <v>2005.3315657701653</v>
      </c>
    </row>
    <row r="35670" spans="3:3">
      <c r="C35670" s="13">
        <f t="shared" ca="1" si="1341"/>
        <v>2003.0092959649492</v>
      </c>
    </row>
    <row r="35671" spans="3:3">
      <c r="C35671" s="13">
        <f t="shared" ca="1" si="1341"/>
        <v>1986.050395858932</v>
      </c>
    </row>
    <row r="35672" spans="3:3">
      <c r="C35672" s="13">
        <f t="shared" ref="C35672:C35735" ca="1" si="1342">NORMINV(RAND(),$D$3,$G$3)</f>
        <v>1999.962190621761</v>
      </c>
    </row>
    <row r="35673" spans="3:3">
      <c r="C35673" s="13">
        <f t="shared" ca="1" si="1342"/>
        <v>2004.3942087691103</v>
      </c>
    </row>
    <row r="35674" spans="3:3">
      <c r="C35674" s="13">
        <f t="shared" ca="1" si="1342"/>
        <v>2004.2033134391729</v>
      </c>
    </row>
    <row r="35675" spans="3:3">
      <c r="C35675" s="13">
        <f t="shared" ca="1" si="1342"/>
        <v>1996.3209389804185</v>
      </c>
    </row>
    <row r="35676" spans="3:3">
      <c r="C35676" s="13">
        <f t="shared" ca="1" si="1342"/>
        <v>2000.3695047976078</v>
      </c>
    </row>
    <row r="35677" spans="3:3">
      <c r="C35677" s="13">
        <f t="shared" ca="1" si="1342"/>
        <v>1999.5418265916589</v>
      </c>
    </row>
    <row r="35678" spans="3:3">
      <c r="C35678" s="13">
        <f t="shared" ca="1" si="1342"/>
        <v>1994.798507225227</v>
      </c>
    </row>
    <row r="35679" spans="3:3">
      <c r="C35679" s="13">
        <f t="shared" ca="1" si="1342"/>
        <v>1999.7988355375378</v>
      </c>
    </row>
    <row r="35680" spans="3:3">
      <c r="C35680" s="13">
        <f t="shared" ca="1" si="1342"/>
        <v>1986.8892346297605</v>
      </c>
    </row>
    <row r="35681" spans="3:3">
      <c r="C35681" s="13">
        <f t="shared" ca="1" si="1342"/>
        <v>1991.5043335324883</v>
      </c>
    </row>
    <row r="35682" spans="3:3">
      <c r="C35682" s="13">
        <f t="shared" ca="1" si="1342"/>
        <v>2008.722402168587</v>
      </c>
    </row>
    <row r="35683" spans="3:3">
      <c r="C35683" s="13">
        <f t="shared" ca="1" si="1342"/>
        <v>2009.2748858757607</v>
      </c>
    </row>
    <row r="35684" spans="3:3">
      <c r="C35684" s="13">
        <f t="shared" ca="1" si="1342"/>
        <v>1981.6526915491268</v>
      </c>
    </row>
    <row r="35685" spans="3:3">
      <c r="C35685" s="13">
        <f t="shared" ca="1" si="1342"/>
        <v>2010.4267086327234</v>
      </c>
    </row>
    <row r="35686" spans="3:3">
      <c r="C35686" s="13">
        <f t="shared" ca="1" si="1342"/>
        <v>2009.3816186913405</v>
      </c>
    </row>
    <row r="35687" spans="3:3">
      <c r="C35687" s="13">
        <f t="shared" ca="1" si="1342"/>
        <v>1987.5975127443637</v>
      </c>
    </row>
    <row r="35688" spans="3:3">
      <c r="C35688" s="13">
        <f t="shared" ca="1" si="1342"/>
        <v>1992.8167937242904</v>
      </c>
    </row>
    <row r="35689" spans="3:3">
      <c r="C35689" s="13">
        <f t="shared" ca="1" si="1342"/>
        <v>1998.4477854591594</v>
      </c>
    </row>
    <row r="35690" spans="3:3">
      <c r="C35690" s="13">
        <f t="shared" ca="1" si="1342"/>
        <v>1997.6125884606095</v>
      </c>
    </row>
    <row r="35691" spans="3:3">
      <c r="C35691" s="13">
        <f t="shared" ca="1" si="1342"/>
        <v>1999.280335026388</v>
      </c>
    </row>
    <row r="35692" spans="3:3">
      <c r="C35692" s="13">
        <f t="shared" ca="1" si="1342"/>
        <v>2000.4511244958505</v>
      </c>
    </row>
    <row r="35693" spans="3:3">
      <c r="C35693" s="13">
        <f t="shared" ca="1" si="1342"/>
        <v>1992.2235295480104</v>
      </c>
    </row>
    <row r="35694" spans="3:3">
      <c r="C35694" s="13">
        <f t="shared" ca="1" si="1342"/>
        <v>2000.404509858384</v>
      </c>
    </row>
    <row r="35695" spans="3:3">
      <c r="C35695" s="13">
        <f t="shared" ca="1" si="1342"/>
        <v>1999.6269586165383</v>
      </c>
    </row>
    <row r="35696" spans="3:3">
      <c r="C35696" s="13">
        <f t="shared" ca="1" si="1342"/>
        <v>2006.3759927560125</v>
      </c>
    </row>
    <row r="35697" spans="3:3">
      <c r="C35697" s="13">
        <f t="shared" ca="1" si="1342"/>
        <v>2000.940829984595</v>
      </c>
    </row>
    <row r="35698" spans="3:3">
      <c r="C35698" s="13">
        <f t="shared" ca="1" si="1342"/>
        <v>1996.4163471804213</v>
      </c>
    </row>
    <row r="35699" spans="3:3">
      <c r="C35699" s="13">
        <f t="shared" ca="1" si="1342"/>
        <v>1987.0050715816319</v>
      </c>
    </row>
    <row r="35700" spans="3:3">
      <c r="C35700" s="13">
        <f t="shared" ca="1" si="1342"/>
        <v>1977.4556782293944</v>
      </c>
    </row>
    <row r="35701" spans="3:3">
      <c r="C35701" s="13">
        <f t="shared" ca="1" si="1342"/>
        <v>2008.2157107413229</v>
      </c>
    </row>
    <row r="35702" spans="3:3">
      <c r="C35702" s="13">
        <f t="shared" ca="1" si="1342"/>
        <v>2002.4787432373378</v>
      </c>
    </row>
    <row r="35703" spans="3:3">
      <c r="C35703" s="13">
        <f t="shared" ca="1" si="1342"/>
        <v>1979.3200200389051</v>
      </c>
    </row>
    <row r="35704" spans="3:3">
      <c r="C35704" s="13">
        <f t="shared" ca="1" si="1342"/>
        <v>2003.950412545365</v>
      </c>
    </row>
    <row r="35705" spans="3:3">
      <c r="C35705" s="13">
        <f t="shared" ca="1" si="1342"/>
        <v>2001.8335123354909</v>
      </c>
    </row>
    <row r="35706" spans="3:3">
      <c r="C35706" s="13">
        <f t="shared" ca="1" si="1342"/>
        <v>2009.7162548970375</v>
      </c>
    </row>
    <row r="35707" spans="3:3">
      <c r="C35707" s="13">
        <f t="shared" ca="1" si="1342"/>
        <v>1989.1271612911098</v>
      </c>
    </row>
    <row r="35708" spans="3:3">
      <c r="C35708" s="13">
        <f t="shared" ca="1" si="1342"/>
        <v>1995.7597300126604</v>
      </c>
    </row>
    <row r="35709" spans="3:3">
      <c r="C35709" s="13">
        <f t="shared" ca="1" si="1342"/>
        <v>2008.0234428956098</v>
      </c>
    </row>
    <row r="35710" spans="3:3">
      <c r="C35710" s="13">
        <f t="shared" ca="1" si="1342"/>
        <v>1998.7944487691404</v>
      </c>
    </row>
    <row r="35711" spans="3:3">
      <c r="C35711" s="13">
        <f t="shared" ca="1" si="1342"/>
        <v>1988.0225513063151</v>
      </c>
    </row>
    <row r="35712" spans="3:3">
      <c r="C35712" s="13">
        <f t="shared" ca="1" si="1342"/>
        <v>2008.1805257192063</v>
      </c>
    </row>
    <row r="35713" spans="3:3">
      <c r="C35713" s="13">
        <f t="shared" ca="1" si="1342"/>
        <v>1985.5249595198243</v>
      </c>
    </row>
    <row r="35714" spans="3:3">
      <c r="C35714" s="13">
        <f t="shared" ca="1" si="1342"/>
        <v>1996.0323670621349</v>
      </c>
    </row>
    <row r="35715" spans="3:3">
      <c r="C35715" s="13">
        <f t="shared" ca="1" si="1342"/>
        <v>1985.6005602963128</v>
      </c>
    </row>
    <row r="35716" spans="3:3">
      <c r="C35716" s="13">
        <f t="shared" ca="1" si="1342"/>
        <v>2025.7661354567704</v>
      </c>
    </row>
    <row r="35717" spans="3:3">
      <c r="C35717" s="13">
        <f t="shared" ca="1" si="1342"/>
        <v>2009.1118046004171</v>
      </c>
    </row>
    <row r="35718" spans="3:3">
      <c r="C35718" s="13">
        <f t="shared" ca="1" si="1342"/>
        <v>1984.2394703702425</v>
      </c>
    </row>
    <row r="35719" spans="3:3">
      <c r="C35719" s="13">
        <f t="shared" ca="1" si="1342"/>
        <v>2013.8162151047468</v>
      </c>
    </row>
    <row r="35720" spans="3:3">
      <c r="C35720" s="13">
        <f t="shared" ca="1" si="1342"/>
        <v>1991.2014772201371</v>
      </c>
    </row>
    <row r="35721" spans="3:3">
      <c r="C35721" s="13">
        <f t="shared" ca="1" si="1342"/>
        <v>2008.2028565506578</v>
      </c>
    </row>
    <row r="35722" spans="3:3">
      <c r="C35722" s="13">
        <f t="shared" ca="1" si="1342"/>
        <v>2007.9467405971538</v>
      </c>
    </row>
    <row r="35723" spans="3:3">
      <c r="C35723" s="13">
        <f t="shared" ca="1" si="1342"/>
        <v>1987.2134809409392</v>
      </c>
    </row>
    <row r="35724" spans="3:3">
      <c r="C35724" s="13">
        <f t="shared" ca="1" si="1342"/>
        <v>2004.419213617547</v>
      </c>
    </row>
    <row r="35725" spans="3:3">
      <c r="C35725" s="13">
        <f t="shared" ca="1" si="1342"/>
        <v>2006.3407089142836</v>
      </c>
    </row>
    <row r="35726" spans="3:3">
      <c r="C35726" s="13">
        <f t="shared" ca="1" si="1342"/>
        <v>1995.4619597235185</v>
      </c>
    </row>
    <row r="35727" spans="3:3">
      <c r="C35727" s="13">
        <f t="shared" ca="1" si="1342"/>
        <v>1998.2752506560435</v>
      </c>
    </row>
    <row r="35728" spans="3:3">
      <c r="C35728" s="13">
        <f t="shared" ca="1" si="1342"/>
        <v>2025.8646527292635</v>
      </c>
    </row>
    <row r="35729" spans="3:3">
      <c r="C35729" s="13">
        <f t="shared" ca="1" si="1342"/>
        <v>2000.3059460107743</v>
      </c>
    </row>
    <row r="35730" spans="3:3">
      <c r="C35730" s="13">
        <f t="shared" ca="1" si="1342"/>
        <v>1999.7888418893494</v>
      </c>
    </row>
    <row r="35731" spans="3:3">
      <c r="C35731" s="13">
        <f t="shared" ca="1" si="1342"/>
        <v>2018.4247699021723</v>
      </c>
    </row>
    <row r="35732" spans="3:3">
      <c r="C35732" s="13">
        <f t="shared" ca="1" si="1342"/>
        <v>1996.8831372844343</v>
      </c>
    </row>
    <row r="35733" spans="3:3">
      <c r="C35733" s="13">
        <f t="shared" ca="1" si="1342"/>
        <v>2019.7329413641546</v>
      </c>
    </row>
    <row r="35734" spans="3:3">
      <c r="C35734" s="13">
        <f t="shared" ca="1" si="1342"/>
        <v>1990.9883659461882</v>
      </c>
    </row>
    <row r="35735" spans="3:3">
      <c r="C35735" s="13">
        <f t="shared" ca="1" si="1342"/>
        <v>2006.4778483727857</v>
      </c>
    </row>
    <row r="35736" spans="3:3">
      <c r="C35736" s="13">
        <f t="shared" ref="C35736:C35799" ca="1" si="1343">NORMINV(RAND(),$D$3,$G$3)</f>
        <v>2004.7064608632979</v>
      </c>
    </row>
    <row r="35737" spans="3:3">
      <c r="C35737" s="13">
        <f t="shared" ca="1" si="1343"/>
        <v>2014.4178807665714</v>
      </c>
    </row>
    <row r="35738" spans="3:3">
      <c r="C35738" s="13">
        <f t="shared" ca="1" si="1343"/>
        <v>1989.5733800591142</v>
      </c>
    </row>
    <row r="35739" spans="3:3">
      <c r="C35739" s="13">
        <f t="shared" ca="1" si="1343"/>
        <v>1996.5378504888156</v>
      </c>
    </row>
    <row r="35740" spans="3:3">
      <c r="C35740" s="13">
        <f t="shared" ca="1" si="1343"/>
        <v>1984.0694100965484</v>
      </c>
    </row>
    <row r="35741" spans="3:3">
      <c r="C35741" s="13">
        <f t="shared" ca="1" si="1343"/>
        <v>2012.0467940839014</v>
      </c>
    </row>
    <row r="35742" spans="3:3">
      <c r="C35742" s="13">
        <f t="shared" ca="1" si="1343"/>
        <v>1995.2008718918812</v>
      </c>
    </row>
    <row r="35743" spans="3:3">
      <c r="C35743" s="13">
        <f t="shared" ca="1" si="1343"/>
        <v>1994.5041493927322</v>
      </c>
    </row>
    <row r="35744" spans="3:3">
      <c r="C35744" s="13">
        <f t="shared" ca="1" si="1343"/>
        <v>2024.8088371368308</v>
      </c>
    </row>
    <row r="35745" spans="3:3">
      <c r="C35745" s="13">
        <f t="shared" ca="1" si="1343"/>
        <v>1997.4184158698301</v>
      </c>
    </row>
    <row r="35746" spans="3:3">
      <c r="C35746" s="13">
        <f t="shared" ca="1" si="1343"/>
        <v>1995.0058739856534</v>
      </c>
    </row>
    <row r="35747" spans="3:3">
      <c r="C35747" s="13">
        <f t="shared" ca="1" si="1343"/>
        <v>2000.4169872252598</v>
      </c>
    </row>
    <row r="35748" spans="3:3">
      <c r="C35748" s="13">
        <f t="shared" ca="1" si="1343"/>
        <v>2001.4511325981657</v>
      </c>
    </row>
    <row r="35749" spans="3:3">
      <c r="C35749" s="13">
        <f t="shared" ca="1" si="1343"/>
        <v>1991.6090241365637</v>
      </c>
    </row>
    <row r="35750" spans="3:3">
      <c r="C35750" s="13">
        <f t="shared" ca="1" si="1343"/>
        <v>1979.3006295934629</v>
      </c>
    </row>
    <row r="35751" spans="3:3">
      <c r="C35751" s="13">
        <f t="shared" ca="1" si="1343"/>
        <v>1986.6712952380074</v>
      </c>
    </row>
    <row r="35752" spans="3:3">
      <c r="C35752" s="13">
        <f t="shared" ca="1" si="1343"/>
        <v>1991.2029921422875</v>
      </c>
    </row>
    <row r="35753" spans="3:3">
      <c r="C35753" s="13">
        <f t="shared" ca="1" si="1343"/>
        <v>1997.2855660234302</v>
      </c>
    </row>
    <row r="35754" spans="3:3">
      <c r="C35754" s="13">
        <f t="shared" ca="1" si="1343"/>
        <v>1988.2992377487128</v>
      </c>
    </row>
    <row r="35755" spans="3:3">
      <c r="C35755" s="13">
        <f t="shared" ca="1" si="1343"/>
        <v>1993.4798291298559</v>
      </c>
    </row>
    <row r="35756" spans="3:3">
      <c r="C35756" s="13">
        <f t="shared" ca="1" si="1343"/>
        <v>2006.5732099190773</v>
      </c>
    </row>
    <row r="35757" spans="3:3">
      <c r="C35757" s="13">
        <f t="shared" ca="1" si="1343"/>
        <v>1981.4875272527156</v>
      </c>
    </row>
    <row r="35758" spans="3:3">
      <c r="C35758" s="13">
        <f t="shared" ca="1" si="1343"/>
        <v>2012.7290375571163</v>
      </c>
    </row>
    <row r="35759" spans="3:3">
      <c r="C35759" s="13">
        <f t="shared" ca="1" si="1343"/>
        <v>2007.6044266388117</v>
      </c>
    </row>
    <row r="35760" spans="3:3">
      <c r="C35760" s="13">
        <f t="shared" ca="1" si="1343"/>
        <v>2011.9405553161089</v>
      </c>
    </row>
    <row r="35761" spans="3:3">
      <c r="C35761" s="13">
        <f t="shared" ca="1" si="1343"/>
        <v>2011.8780661714893</v>
      </c>
    </row>
    <row r="35762" spans="3:3">
      <c r="C35762" s="13">
        <f t="shared" ca="1" si="1343"/>
        <v>2019.1640351354768</v>
      </c>
    </row>
    <row r="35763" spans="3:3">
      <c r="C35763" s="13">
        <f t="shared" ca="1" si="1343"/>
        <v>2016.9501265191893</v>
      </c>
    </row>
    <row r="35764" spans="3:3">
      <c r="C35764" s="13">
        <f t="shared" ca="1" si="1343"/>
        <v>2006.3606536219854</v>
      </c>
    </row>
    <row r="35765" spans="3:3">
      <c r="C35765" s="13">
        <f t="shared" ca="1" si="1343"/>
        <v>1998.7398193199174</v>
      </c>
    </row>
    <row r="35766" spans="3:3">
      <c r="C35766" s="13">
        <f t="shared" ca="1" si="1343"/>
        <v>2001.207305529352</v>
      </c>
    </row>
    <row r="35767" spans="3:3">
      <c r="C35767" s="13">
        <f t="shared" ca="1" si="1343"/>
        <v>1996.0751616819566</v>
      </c>
    </row>
    <row r="35768" spans="3:3">
      <c r="C35768" s="13">
        <f t="shared" ca="1" si="1343"/>
        <v>1991.4940281964853</v>
      </c>
    </row>
    <row r="35769" spans="3:3">
      <c r="C35769" s="13">
        <f t="shared" ca="1" si="1343"/>
        <v>1985.0120919568817</v>
      </c>
    </row>
    <row r="35770" spans="3:3">
      <c r="C35770" s="13">
        <f t="shared" ca="1" si="1343"/>
        <v>1992.2054377995757</v>
      </c>
    </row>
    <row r="35771" spans="3:3">
      <c r="C35771" s="13">
        <f t="shared" ca="1" si="1343"/>
        <v>1987.0940006112046</v>
      </c>
    </row>
    <row r="35772" spans="3:3">
      <c r="C35772" s="13">
        <f t="shared" ca="1" si="1343"/>
        <v>2000.2795618572059</v>
      </c>
    </row>
    <row r="35773" spans="3:3">
      <c r="C35773" s="13">
        <f t="shared" ca="1" si="1343"/>
        <v>1997.6649548719813</v>
      </c>
    </row>
    <row r="35774" spans="3:3">
      <c r="C35774" s="13">
        <f t="shared" ca="1" si="1343"/>
        <v>2013.2679611393851</v>
      </c>
    </row>
    <row r="35775" spans="3:3">
      <c r="C35775" s="13">
        <f t="shared" ca="1" si="1343"/>
        <v>2007.286526312932</v>
      </c>
    </row>
    <row r="35776" spans="3:3">
      <c r="C35776" s="13">
        <f t="shared" ca="1" si="1343"/>
        <v>1979.25861945667</v>
      </c>
    </row>
    <row r="35777" spans="3:3">
      <c r="C35777" s="13">
        <f t="shared" ca="1" si="1343"/>
        <v>2009.6876920899651</v>
      </c>
    </row>
    <row r="35778" spans="3:3">
      <c r="C35778" s="13">
        <f t="shared" ca="1" si="1343"/>
        <v>1992.4050054068582</v>
      </c>
    </row>
    <row r="35779" spans="3:3">
      <c r="C35779" s="13">
        <f t="shared" ca="1" si="1343"/>
        <v>2005.2688320429238</v>
      </c>
    </row>
    <row r="35780" spans="3:3">
      <c r="C35780" s="13">
        <f t="shared" ca="1" si="1343"/>
        <v>1987.4803919610915</v>
      </c>
    </row>
    <row r="35781" spans="3:3">
      <c r="C35781" s="13">
        <f t="shared" ca="1" si="1343"/>
        <v>2000.6853665585613</v>
      </c>
    </row>
    <row r="35782" spans="3:3">
      <c r="C35782" s="13">
        <f t="shared" ca="1" si="1343"/>
        <v>2005.7905438328094</v>
      </c>
    </row>
    <row r="35783" spans="3:3">
      <c r="C35783" s="13">
        <f t="shared" ca="1" si="1343"/>
        <v>1980.1063449225949</v>
      </c>
    </row>
    <row r="35784" spans="3:3">
      <c r="C35784" s="13">
        <f t="shared" ca="1" si="1343"/>
        <v>1998.9734821604379</v>
      </c>
    </row>
    <row r="35785" spans="3:3">
      <c r="C35785" s="13">
        <f t="shared" ca="1" si="1343"/>
        <v>2010.8819342870997</v>
      </c>
    </row>
    <row r="35786" spans="3:3">
      <c r="C35786" s="13">
        <f t="shared" ca="1" si="1343"/>
        <v>1992.9632917827205</v>
      </c>
    </row>
    <row r="35787" spans="3:3">
      <c r="C35787" s="13">
        <f t="shared" ca="1" si="1343"/>
        <v>1996.3840695784577</v>
      </c>
    </row>
    <row r="35788" spans="3:3">
      <c r="C35788" s="13">
        <f t="shared" ca="1" si="1343"/>
        <v>1996.9498919016207</v>
      </c>
    </row>
    <row r="35789" spans="3:3">
      <c r="C35789" s="13">
        <f t="shared" ca="1" si="1343"/>
        <v>2005.8844429734172</v>
      </c>
    </row>
    <row r="35790" spans="3:3">
      <c r="C35790" s="13">
        <f t="shared" ca="1" si="1343"/>
        <v>1992.6947311320357</v>
      </c>
    </row>
    <row r="35791" spans="3:3">
      <c r="C35791" s="13">
        <f t="shared" ca="1" si="1343"/>
        <v>2012.6924702850247</v>
      </c>
    </row>
    <row r="35792" spans="3:3">
      <c r="C35792" s="13">
        <f t="shared" ca="1" si="1343"/>
        <v>2006.8585467184926</v>
      </c>
    </row>
    <row r="35793" spans="3:3">
      <c r="C35793" s="13">
        <f t="shared" ca="1" si="1343"/>
        <v>1991.5743606263466</v>
      </c>
    </row>
    <row r="35794" spans="3:3">
      <c r="C35794" s="13">
        <f t="shared" ca="1" si="1343"/>
        <v>1990.819484432117</v>
      </c>
    </row>
    <row r="35795" spans="3:3">
      <c r="C35795" s="13">
        <f t="shared" ca="1" si="1343"/>
        <v>1982.4317344381109</v>
      </c>
    </row>
    <row r="35796" spans="3:3">
      <c r="C35796" s="13">
        <f t="shared" ca="1" si="1343"/>
        <v>2001.7565236370781</v>
      </c>
    </row>
    <row r="35797" spans="3:3">
      <c r="C35797" s="13">
        <f t="shared" ca="1" si="1343"/>
        <v>2016.0894029180099</v>
      </c>
    </row>
    <row r="35798" spans="3:3">
      <c r="C35798" s="13">
        <f t="shared" ca="1" si="1343"/>
        <v>2000.7205498665992</v>
      </c>
    </row>
    <row r="35799" spans="3:3">
      <c r="C35799" s="13">
        <f t="shared" ca="1" si="1343"/>
        <v>1990.9065257220861</v>
      </c>
    </row>
    <row r="35800" spans="3:3">
      <c r="C35800" s="13">
        <f t="shared" ref="C35800:C35863" ca="1" si="1344">NORMINV(RAND(),$D$3,$G$3)</f>
        <v>1981.8195268575423</v>
      </c>
    </row>
    <row r="35801" spans="3:3">
      <c r="C35801" s="13">
        <f t="shared" ca="1" si="1344"/>
        <v>1990.7971316153437</v>
      </c>
    </row>
    <row r="35802" spans="3:3">
      <c r="C35802" s="13">
        <f t="shared" ca="1" si="1344"/>
        <v>1968.7596541639289</v>
      </c>
    </row>
    <row r="35803" spans="3:3">
      <c r="C35803" s="13">
        <f t="shared" ca="1" si="1344"/>
        <v>1999.1248564428731</v>
      </c>
    </row>
    <row r="35804" spans="3:3">
      <c r="C35804" s="13">
        <f t="shared" ca="1" si="1344"/>
        <v>2010.7584198445225</v>
      </c>
    </row>
    <row r="35805" spans="3:3">
      <c r="C35805" s="13">
        <f t="shared" ca="1" si="1344"/>
        <v>1989.2056409927172</v>
      </c>
    </row>
    <row r="35806" spans="3:3">
      <c r="C35806" s="13">
        <f t="shared" ca="1" si="1344"/>
        <v>2015.5610093518867</v>
      </c>
    </row>
    <row r="35807" spans="3:3">
      <c r="C35807" s="13">
        <f t="shared" ca="1" si="1344"/>
        <v>1990.9434331422849</v>
      </c>
    </row>
    <row r="35808" spans="3:3">
      <c r="C35808" s="13">
        <f t="shared" ca="1" si="1344"/>
        <v>1988.4725684348282</v>
      </c>
    </row>
    <row r="35809" spans="3:3">
      <c r="C35809" s="13">
        <f t="shared" ca="1" si="1344"/>
        <v>2012.9969385814127</v>
      </c>
    </row>
    <row r="35810" spans="3:3">
      <c r="C35810" s="13">
        <f t="shared" ca="1" si="1344"/>
        <v>1996.9792712477558</v>
      </c>
    </row>
    <row r="35811" spans="3:3">
      <c r="C35811" s="13">
        <f t="shared" ca="1" si="1344"/>
        <v>1986.7143740354536</v>
      </c>
    </row>
    <row r="35812" spans="3:3">
      <c r="C35812" s="13">
        <f t="shared" ca="1" si="1344"/>
        <v>2002.3237213422217</v>
      </c>
    </row>
    <row r="35813" spans="3:3">
      <c r="C35813" s="13">
        <f t="shared" ca="1" si="1344"/>
        <v>1989.5043290487372</v>
      </c>
    </row>
    <row r="35814" spans="3:3">
      <c r="C35814" s="13">
        <f t="shared" ca="1" si="1344"/>
        <v>2010.0303307315123</v>
      </c>
    </row>
    <row r="35815" spans="3:3">
      <c r="C35815" s="13">
        <f t="shared" ca="1" si="1344"/>
        <v>2000.133514620514</v>
      </c>
    </row>
    <row r="35816" spans="3:3">
      <c r="C35816" s="13">
        <f t="shared" ca="1" si="1344"/>
        <v>2009.1408446362277</v>
      </c>
    </row>
    <row r="35817" spans="3:3">
      <c r="C35817" s="13">
        <f t="shared" ca="1" si="1344"/>
        <v>2016.2131914138622</v>
      </c>
    </row>
    <row r="35818" spans="3:3">
      <c r="C35818" s="13">
        <f t="shared" ca="1" si="1344"/>
        <v>2004.2461120900298</v>
      </c>
    </row>
    <row r="35819" spans="3:3">
      <c r="C35819" s="13">
        <f t="shared" ca="1" si="1344"/>
        <v>2013.1919066528706</v>
      </c>
    </row>
    <row r="35820" spans="3:3">
      <c r="C35820" s="13">
        <f t="shared" ca="1" si="1344"/>
        <v>1983.968453439426</v>
      </c>
    </row>
    <row r="35821" spans="3:3">
      <c r="C35821" s="13">
        <f t="shared" ca="1" si="1344"/>
        <v>1991.0058472741937</v>
      </c>
    </row>
    <row r="35822" spans="3:3">
      <c r="C35822" s="13">
        <f t="shared" ca="1" si="1344"/>
        <v>1995.6134618391638</v>
      </c>
    </row>
    <row r="35823" spans="3:3">
      <c r="C35823" s="13">
        <f t="shared" ca="1" si="1344"/>
        <v>2009.1537959495884</v>
      </c>
    </row>
    <row r="35824" spans="3:3">
      <c r="C35824" s="13">
        <f t="shared" ca="1" si="1344"/>
        <v>2002.6105941818159</v>
      </c>
    </row>
    <row r="35825" spans="3:3">
      <c r="C35825" s="13">
        <f t="shared" ca="1" si="1344"/>
        <v>1990.5923168780275</v>
      </c>
    </row>
    <row r="35826" spans="3:3">
      <c r="C35826" s="13">
        <f t="shared" ca="1" si="1344"/>
        <v>2008.519197991154</v>
      </c>
    </row>
    <row r="35827" spans="3:3">
      <c r="C35827" s="13">
        <f t="shared" ca="1" si="1344"/>
        <v>2004.1767221425446</v>
      </c>
    </row>
    <row r="35828" spans="3:3">
      <c r="C35828" s="13">
        <f t="shared" ca="1" si="1344"/>
        <v>2002.9107199557063</v>
      </c>
    </row>
    <row r="35829" spans="3:3">
      <c r="C35829" s="13">
        <f t="shared" ca="1" si="1344"/>
        <v>2000.5219999428016</v>
      </c>
    </row>
    <row r="35830" spans="3:3">
      <c r="C35830" s="13">
        <f t="shared" ca="1" si="1344"/>
        <v>1991.6765429369202</v>
      </c>
    </row>
    <row r="35831" spans="3:3">
      <c r="C35831" s="13">
        <f t="shared" ca="1" si="1344"/>
        <v>2007.1941868404526</v>
      </c>
    </row>
    <row r="35832" spans="3:3">
      <c r="C35832" s="13">
        <f t="shared" ca="1" si="1344"/>
        <v>1989.062751796781</v>
      </c>
    </row>
    <row r="35833" spans="3:3">
      <c r="C35833" s="13">
        <f t="shared" ca="1" si="1344"/>
        <v>2004.8116386049485</v>
      </c>
    </row>
    <row r="35834" spans="3:3">
      <c r="C35834" s="13">
        <f t="shared" ca="1" si="1344"/>
        <v>1991.0177887156176</v>
      </c>
    </row>
    <row r="35835" spans="3:3">
      <c r="C35835" s="13">
        <f t="shared" ca="1" si="1344"/>
        <v>2004.3581202520602</v>
      </c>
    </row>
    <row r="35836" spans="3:3">
      <c r="C35836" s="13">
        <f t="shared" ca="1" si="1344"/>
        <v>1989.80142211455</v>
      </c>
    </row>
    <row r="35837" spans="3:3">
      <c r="C35837" s="13">
        <f t="shared" ca="1" si="1344"/>
        <v>2009.0938601475211</v>
      </c>
    </row>
    <row r="35838" spans="3:3">
      <c r="C35838" s="13">
        <f t="shared" ca="1" si="1344"/>
        <v>1999.5141472882394</v>
      </c>
    </row>
    <row r="35839" spans="3:3">
      <c r="C35839" s="13">
        <f t="shared" ca="1" si="1344"/>
        <v>2014.7590008851928</v>
      </c>
    </row>
    <row r="35840" spans="3:3">
      <c r="C35840" s="13">
        <f t="shared" ca="1" si="1344"/>
        <v>2008.5796767749318</v>
      </c>
    </row>
    <row r="35841" spans="3:3">
      <c r="C35841" s="13">
        <f t="shared" ca="1" si="1344"/>
        <v>1983.9617069700198</v>
      </c>
    </row>
    <row r="35842" spans="3:3">
      <c r="C35842" s="13">
        <f t="shared" ca="1" si="1344"/>
        <v>1993.5456126771585</v>
      </c>
    </row>
    <row r="35843" spans="3:3">
      <c r="C35843" s="13">
        <f t="shared" ca="1" si="1344"/>
        <v>1997.5478539302017</v>
      </c>
    </row>
    <row r="35844" spans="3:3">
      <c r="C35844" s="13">
        <f t="shared" ca="1" si="1344"/>
        <v>1980.8569853327181</v>
      </c>
    </row>
    <row r="35845" spans="3:3">
      <c r="C35845" s="13">
        <f t="shared" ca="1" si="1344"/>
        <v>1981.6463725350534</v>
      </c>
    </row>
    <row r="35846" spans="3:3">
      <c r="C35846" s="13">
        <f t="shared" ca="1" si="1344"/>
        <v>2002.5914120875791</v>
      </c>
    </row>
    <row r="35847" spans="3:3">
      <c r="C35847" s="13">
        <f t="shared" ca="1" si="1344"/>
        <v>1989.7559464445706</v>
      </c>
    </row>
    <row r="35848" spans="3:3">
      <c r="C35848" s="13">
        <f t="shared" ca="1" si="1344"/>
        <v>1999.833287165548</v>
      </c>
    </row>
    <row r="35849" spans="3:3">
      <c r="C35849" s="13">
        <f t="shared" ca="1" si="1344"/>
        <v>2015.4770693981459</v>
      </c>
    </row>
    <row r="35850" spans="3:3">
      <c r="C35850" s="13">
        <f t="shared" ca="1" si="1344"/>
        <v>2003.0023003882297</v>
      </c>
    </row>
    <row r="35851" spans="3:3">
      <c r="C35851" s="13">
        <f t="shared" ca="1" si="1344"/>
        <v>1984.6173389531536</v>
      </c>
    </row>
    <row r="35852" spans="3:3">
      <c r="C35852" s="13">
        <f t="shared" ca="1" si="1344"/>
        <v>1992.8489871680918</v>
      </c>
    </row>
    <row r="35853" spans="3:3">
      <c r="C35853" s="13">
        <f t="shared" ca="1" si="1344"/>
        <v>1991.1268980414682</v>
      </c>
    </row>
    <row r="35854" spans="3:3">
      <c r="C35854" s="13">
        <f t="shared" ca="1" si="1344"/>
        <v>2019.1776814543557</v>
      </c>
    </row>
    <row r="35855" spans="3:3">
      <c r="C35855" s="13">
        <f t="shared" ca="1" si="1344"/>
        <v>2007.0023210959098</v>
      </c>
    </row>
    <row r="35856" spans="3:3">
      <c r="C35856" s="13">
        <f t="shared" ca="1" si="1344"/>
        <v>2000.4993069739751</v>
      </c>
    </row>
    <row r="35857" spans="3:3">
      <c r="C35857" s="13">
        <f t="shared" ca="1" si="1344"/>
        <v>1998.6271080408171</v>
      </c>
    </row>
    <row r="35858" spans="3:3">
      <c r="C35858" s="13">
        <f t="shared" ca="1" si="1344"/>
        <v>2016.9320994868162</v>
      </c>
    </row>
    <row r="35859" spans="3:3">
      <c r="C35859" s="13">
        <f t="shared" ca="1" si="1344"/>
        <v>1982.4826315298728</v>
      </c>
    </row>
    <row r="35860" spans="3:3">
      <c r="C35860" s="13">
        <f t="shared" ca="1" si="1344"/>
        <v>1990.8343764489427</v>
      </c>
    </row>
    <row r="35861" spans="3:3">
      <c r="C35861" s="13">
        <f t="shared" ca="1" si="1344"/>
        <v>2004.7239070916794</v>
      </c>
    </row>
    <row r="35862" spans="3:3">
      <c r="C35862" s="13">
        <f t="shared" ca="1" si="1344"/>
        <v>2012.8047948935159</v>
      </c>
    </row>
    <row r="35863" spans="3:3">
      <c r="C35863" s="13">
        <f t="shared" ca="1" si="1344"/>
        <v>1994.9464545929632</v>
      </c>
    </row>
    <row r="35864" spans="3:3">
      <c r="C35864" s="13">
        <f t="shared" ref="C35864:C35927" ca="1" si="1345">NORMINV(RAND(),$D$3,$G$3)</f>
        <v>2012.7383525194516</v>
      </c>
    </row>
    <row r="35865" spans="3:3">
      <c r="C35865" s="13">
        <f t="shared" ca="1" si="1345"/>
        <v>1993.0819858524167</v>
      </c>
    </row>
    <row r="35866" spans="3:3">
      <c r="C35866" s="13">
        <f t="shared" ca="1" si="1345"/>
        <v>2019.8044889785908</v>
      </c>
    </row>
    <row r="35867" spans="3:3">
      <c r="C35867" s="13">
        <f t="shared" ca="1" si="1345"/>
        <v>2017.3832707872182</v>
      </c>
    </row>
    <row r="35868" spans="3:3">
      <c r="C35868" s="13">
        <f t="shared" ca="1" si="1345"/>
        <v>1990.7767786685272</v>
      </c>
    </row>
    <row r="35869" spans="3:3">
      <c r="C35869" s="13">
        <f t="shared" ca="1" si="1345"/>
        <v>2013.1066514027038</v>
      </c>
    </row>
    <row r="35870" spans="3:3">
      <c r="C35870" s="13">
        <f t="shared" ca="1" si="1345"/>
        <v>1986.798021302435</v>
      </c>
    </row>
    <row r="35871" spans="3:3">
      <c r="C35871" s="13">
        <f t="shared" ca="1" si="1345"/>
        <v>1995.2108373658687</v>
      </c>
    </row>
    <row r="35872" spans="3:3">
      <c r="C35872" s="13">
        <f t="shared" ca="1" si="1345"/>
        <v>2015.9075785207492</v>
      </c>
    </row>
    <row r="35873" spans="3:3">
      <c r="C35873" s="13">
        <f t="shared" ca="1" si="1345"/>
        <v>1987.9835385244767</v>
      </c>
    </row>
    <row r="35874" spans="3:3">
      <c r="C35874" s="13">
        <f t="shared" ca="1" si="1345"/>
        <v>1999.8516938338594</v>
      </c>
    </row>
    <row r="35875" spans="3:3">
      <c r="C35875" s="13">
        <f t="shared" ca="1" si="1345"/>
        <v>2009.0944405468181</v>
      </c>
    </row>
    <row r="35876" spans="3:3">
      <c r="C35876" s="13">
        <f t="shared" ca="1" si="1345"/>
        <v>2019.0750561018178</v>
      </c>
    </row>
    <row r="35877" spans="3:3">
      <c r="C35877" s="13">
        <f t="shared" ca="1" si="1345"/>
        <v>1998.0584855538548</v>
      </c>
    </row>
    <row r="35878" spans="3:3">
      <c r="C35878" s="13">
        <f t="shared" ca="1" si="1345"/>
        <v>2004.0343382041976</v>
      </c>
    </row>
    <row r="35879" spans="3:3">
      <c r="C35879" s="13">
        <f t="shared" ca="1" si="1345"/>
        <v>2003.9355650464781</v>
      </c>
    </row>
    <row r="35880" spans="3:3">
      <c r="C35880" s="13">
        <f t="shared" ca="1" si="1345"/>
        <v>2012.4321123049338</v>
      </c>
    </row>
    <row r="35881" spans="3:3">
      <c r="C35881" s="13">
        <f t="shared" ca="1" si="1345"/>
        <v>1985.8602164958299</v>
      </c>
    </row>
    <row r="35882" spans="3:3">
      <c r="C35882" s="13">
        <f t="shared" ca="1" si="1345"/>
        <v>2004.2000648462883</v>
      </c>
    </row>
    <row r="35883" spans="3:3">
      <c r="C35883" s="13">
        <f t="shared" ca="1" si="1345"/>
        <v>1997.3224717614385</v>
      </c>
    </row>
    <row r="35884" spans="3:3">
      <c r="C35884" s="13">
        <f t="shared" ca="1" si="1345"/>
        <v>2004.6280621111707</v>
      </c>
    </row>
    <row r="35885" spans="3:3">
      <c r="C35885" s="13">
        <f t="shared" ca="1" si="1345"/>
        <v>1996.7742068905698</v>
      </c>
    </row>
    <row r="35886" spans="3:3">
      <c r="C35886" s="13">
        <f t="shared" ca="1" si="1345"/>
        <v>2000.6926706612023</v>
      </c>
    </row>
    <row r="35887" spans="3:3">
      <c r="C35887" s="13">
        <f t="shared" ca="1" si="1345"/>
        <v>2002.5013659468477</v>
      </c>
    </row>
    <row r="35888" spans="3:3">
      <c r="C35888" s="13">
        <f t="shared" ca="1" si="1345"/>
        <v>2015.8627084272775</v>
      </c>
    </row>
    <row r="35889" spans="3:3">
      <c r="C35889" s="13">
        <f t="shared" ca="1" si="1345"/>
        <v>1991.5328661245173</v>
      </c>
    </row>
    <row r="35890" spans="3:3">
      <c r="C35890" s="13">
        <f t="shared" ca="1" si="1345"/>
        <v>1993.2237453274372</v>
      </c>
    </row>
    <row r="35891" spans="3:3">
      <c r="C35891" s="13">
        <f t="shared" ca="1" si="1345"/>
        <v>2010.431862302491</v>
      </c>
    </row>
    <row r="35892" spans="3:3">
      <c r="C35892" s="13">
        <f t="shared" ca="1" si="1345"/>
        <v>2011.5505196997301</v>
      </c>
    </row>
    <row r="35893" spans="3:3">
      <c r="C35893" s="13">
        <f t="shared" ca="1" si="1345"/>
        <v>2004.8092266226342</v>
      </c>
    </row>
    <row r="35894" spans="3:3">
      <c r="C35894" s="13">
        <f t="shared" ca="1" si="1345"/>
        <v>1989.7947774459483</v>
      </c>
    </row>
    <row r="35895" spans="3:3">
      <c r="C35895" s="13">
        <f t="shared" ca="1" si="1345"/>
        <v>2011.4111073660672</v>
      </c>
    </row>
    <row r="35896" spans="3:3">
      <c r="C35896" s="13">
        <f t="shared" ca="1" si="1345"/>
        <v>1994.4163180360601</v>
      </c>
    </row>
    <row r="35897" spans="3:3">
      <c r="C35897" s="13">
        <f t="shared" ca="1" si="1345"/>
        <v>1988.3334294395056</v>
      </c>
    </row>
    <row r="35898" spans="3:3">
      <c r="C35898" s="13">
        <f t="shared" ca="1" si="1345"/>
        <v>2011.2340644617548</v>
      </c>
    </row>
    <row r="35899" spans="3:3">
      <c r="C35899" s="13">
        <f t="shared" ca="1" si="1345"/>
        <v>1990.6622629429232</v>
      </c>
    </row>
    <row r="35900" spans="3:3">
      <c r="C35900" s="13">
        <f t="shared" ca="1" si="1345"/>
        <v>2009.1641418183103</v>
      </c>
    </row>
    <row r="35901" spans="3:3">
      <c r="C35901" s="13">
        <f t="shared" ca="1" si="1345"/>
        <v>1988.2895811461212</v>
      </c>
    </row>
    <row r="35902" spans="3:3">
      <c r="C35902" s="13">
        <f t="shared" ca="1" si="1345"/>
        <v>2000.4455470152907</v>
      </c>
    </row>
    <row r="35903" spans="3:3">
      <c r="C35903" s="13">
        <f t="shared" ca="1" si="1345"/>
        <v>1996.4957645838756</v>
      </c>
    </row>
    <row r="35904" spans="3:3">
      <c r="C35904" s="13">
        <f t="shared" ca="1" si="1345"/>
        <v>1994.9541051655315</v>
      </c>
    </row>
    <row r="35905" spans="3:3">
      <c r="C35905" s="13">
        <f t="shared" ca="1" si="1345"/>
        <v>2015.2668947748605</v>
      </c>
    </row>
    <row r="35906" spans="3:3">
      <c r="C35906" s="13">
        <f t="shared" ca="1" si="1345"/>
        <v>2001.5947157905841</v>
      </c>
    </row>
    <row r="35907" spans="3:3">
      <c r="C35907" s="13">
        <f t="shared" ca="1" si="1345"/>
        <v>1987.9531866112197</v>
      </c>
    </row>
    <row r="35908" spans="3:3">
      <c r="C35908" s="13">
        <f t="shared" ca="1" si="1345"/>
        <v>1989.4280348624113</v>
      </c>
    </row>
    <row r="35909" spans="3:3">
      <c r="C35909" s="13">
        <f t="shared" ca="1" si="1345"/>
        <v>1995.5954095106479</v>
      </c>
    </row>
    <row r="35910" spans="3:3">
      <c r="C35910" s="13">
        <f t="shared" ca="1" si="1345"/>
        <v>1990.7480330053047</v>
      </c>
    </row>
    <row r="35911" spans="3:3">
      <c r="C35911" s="13">
        <f t="shared" ca="1" si="1345"/>
        <v>2010.740079018982</v>
      </c>
    </row>
    <row r="35912" spans="3:3">
      <c r="C35912" s="13">
        <f t="shared" ca="1" si="1345"/>
        <v>1998.4696699142844</v>
      </c>
    </row>
    <row r="35913" spans="3:3">
      <c r="C35913" s="13">
        <f t="shared" ca="1" si="1345"/>
        <v>1994.7361352622304</v>
      </c>
    </row>
    <row r="35914" spans="3:3">
      <c r="C35914" s="13">
        <f t="shared" ca="1" si="1345"/>
        <v>2011.6623187942535</v>
      </c>
    </row>
    <row r="35915" spans="3:3">
      <c r="C35915" s="13">
        <f t="shared" ca="1" si="1345"/>
        <v>1999.093841032518</v>
      </c>
    </row>
    <row r="35916" spans="3:3">
      <c r="C35916" s="13">
        <f t="shared" ca="1" si="1345"/>
        <v>1997.521285315968</v>
      </c>
    </row>
    <row r="35917" spans="3:3">
      <c r="C35917" s="13">
        <f t="shared" ca="1" si="1345"/>
        <v>1983.0398427387938</v>
      </c>
    </row>
    <row r="35918" spans="3:3">
      <c r="C35918" s="13">
        <f t="shared" ca="1" si="1345"/>
        <v>2012.274902429617</v>
      </c>
    </row>
    <row r="35919" spans="3:3">
      <c r="C35919" s="13">
        <f t="shared" ca="1" si="1345"/>
        <v>2008.6527959250625</v>
      </c>
    </row>
    <row r="35920" spans="3:3">
      <c r="C35920" s="13">
        <f t="shared" ca="1" si="1345"/>
        <v>2008.2324646926031</v>
      </c>
    </row>
    <row r="35921" spans="3:3">
      <c r="C35921" s="13">
        <f t="shared" ca="1" si="1345"/>
        <v>2004.390014617383</v>
      </c>
    </row>
    <row r="35922" spans="3:3">
      <c r="C35922" s="13">
        <f t="shared" ca="1" si="1345"/>
        <v>1987.2111616821903</v>
      </c>
    </row>
    <row r="35923" spans="3:3">
      <c r="C35923" s="13">
        <f t="shared" ca="1" si="1345"/>
        <v>2014.7700738518611</v>
      </c>
    </row>
    <row r="35924" spans="3:3">
      <c r="C35924" s="13">
        <f t="shared" ca="1" si="1345"/>
        <v>1976.4044849791308</v>
      </c>
    </row>
    <row r="35925" spans="3:3">
      <c r="C35925" s="13">
        <f t="shared" ca="1" si="1345"/>
        <v>1990.2259764175981</v>
      </c>
    </row>
    <row r="35926" spans="3:3">
      <c r="C35926" s="13">
        <f t="shared" ca="1" si="1345"/>
        <v>1981.2356920074226</v>
      </c>
    </row>
    <row r="35927" spans="3:3">
      <c r="C35927" s="13">
        <f t="shared" ca="1" si="1345"/>
        <v>2013.8263821575742</v>
      </c>
    </row>
    <row r="35928" spans="3:3">
      <c r="C35928" s="13">
        <f t="shared" ref="C35928:C35991" ca="1" si="1346">NORMINV(RAND(),$D$3,$G$3)</f>
        <v>2004.0923121871124</v>
      </c>
    </row>
    <row r="35929" spans="3:3">
      <c r="C35929" s="13">
        <f t="shared" ca="1" si="1346"/>
        <v>1994.0190286926875</v>
      </c>
    </row>
    <row r="35930" spans="3:3">
      <c r="C35930" s="13">
        <f t="shared" ca="1" si="1346"/>
        <v>2001.7601541262998</v>
      </c>
    </row>
    <row r="35931" spans="3:3">
      <c r="C35931" s="13">
        <f t="shared" ca="1" si="1346"/>
        <v>2009.8843318293984</v>
      </c>
    </row>
    <row r="35932" spans="3:3">
      <c r="C35932" s="13">
        <f t="shared" ca="1" si="1346"/>
        <v>1981.9397550075141</v>
      </c>
    </row>
    <row r="35933" spans="3:3">
      <c r="C35933" s="13">
        <f t="shared" ca="1" si="1346"/>
        <v>1999.6766736877828</v>
      </c>
    </row>
    <row r="35934" spans="3:3">
      <c r="C35934" s="13">
        <f t="shared" ca="1" si="1346"/>
        <v>1997.0862100492761</v>
      </c>
    </row>
    <row r="35935" spans="3:3">
      <c r="C35935" s="13">
        <f t="shared" ca="1" si="1346"/>
        <v>2003.0550841697814</v>
      </c>
    </row>
    <row r="35936" spans="3:3">
      <c r="C35936" s="13">
        <f t="shared" ca="1" si="1346"/>
        <v>2011.6393749774634</v>
      </c>
    </row>
    <row r="35937" spans="3:3">
      <c r="C35937" s="13">
        <f t="shared" ca="1" si="1346"/>
        <v>2021.1924126504418</v>
      </c>
    </row>
    <row r="35938" spans="3:3">
      <c r="C35938" s="13">
        <f t="shared" ca="1" si="1346"/>
        <v>1978.5293040332338</v>
      </c>
    </row>
    <row r="35939" spans="3:3">
      <c r="C35939" s="13">
        <f t="shared" ca="1" si="1346"/>
        <v>1993.7935071461379</v>
      </c>
    </row>
    <row r="35940" spans="3:3">
      <c r="C35940" s="13">
        <f t="shared" ca="1" si="1346"/>
        <v>1993.0766935551756</v>
      </c>
    </row>
    <row r="35941" spans="3:3">
      <c r="C35941" s="13">
        <f t="shared" ca="1" si="1346"/>
        <v>1983.2261492644955</v>
      </c>
    </row>
    <row r="35942" spans="3:3">
      <c r="C35942" s="13">
        <f t="shared" ca="1" si="1346"/>
        <v>1989.5579378295922</v>
      </c>
    </row>
    <row r="35943" spans="3:3">
      <c r="C35943" s="13">
        <f t="shared" ca="1" si="1346"/>
        <v>1985.7632200060821</v>
      </c>
    </row>
    <row r="35944" spans="3:3">
      <c r="C35944" s="13">
        <f t="shared" ca="1" si="1346"/>
        <v>1992.8564838949324</v>
      </c>
    </row>
    <row r="35945" spans="3:3">
      <c r="C35945" s="13">
        <f t="shared" ca="1" si="1346"/>
        <v>2000.4892317444874</v>
      </c>
    </row>
    <row r="35946" spans="3:3">
      <c r="C35946" s="13">
        <f t="shared" ca="1" si="1346"/>
        <v>1985.5252743595529</v>
      </c>
    </row>
    <row r="35947" spans="3:3">
      <c r="C35947" s="13">
        <f t="shared" ca="1" si="1346"/>
        <v>1994.1928539478083</v>
      </c>
    </row>
    <row r="35948" spans="3:3">
      <c r="C35948" s="13">
        <f t="shared" ca="1" si="1346"/>
        <v>2002.3537075272916</v>
      </c>
    </row>
    <row r="35949" spans="3:3">
      <c r="C35949" s="13">
        <f t="shared" ca="1" si="1346"/>
        <v>1990.2795156315462</v>
      </c>
    </row>
    <row r="35950" spans="3:3">
      <c r="C35950" s="13">
        <f t="shared" ca="1" si="1346"/>
        <v>2011.1660143593224</v>
      </c>
    </row>
    <row r="35951" spans="3:3">
      <c r="C35951" s="13">
        <f t="shared" ca="1" si="1346"/>
        <v>2004.9680299118772</v>
      </c>
    </row>
    <row r="35952" spans="3:3">
      <c r="C35952" s="13">
        <f t="shared" ca="1" si="1346"/>
        <v>1993.0785858676029</v>
      </c>
    </row>
    <row r="35953" spans="3:3">
      <c r="C35953" s="13">
        <f t="shared" ca="1" si="1346"/>
        <v>2000.8090282701567</v>
      </c>
    </row>
    <row r="35954" spans="3:3">
      <c r="C35954" s="13">
        <f t="shared" ca="1" si="1346"/>
        <v>1993.6198925299473</v>
      </c>
    </row>
    <row r="35955" spans="3:3">
      <c r="C35955" s="13">
        <f t="shared" ca="1" si="1346"/>
        <v>2005.6366179126369</v>
      </c>
    </row>
    <row r="35956" spans="3:3">
      <c r="C35956" s="13">
        <f t="shared" ca="1" si="1346"/>
        <v>2002.4749408306884</v>
      </c>
    </row>
    <row r="35957" spans="3:3">
      <c r="C35957" s="13">
        <f t="shared" ca="1" si="1346"/>
        <v>2013.4524685202268</v>
      </c>
    </row>
    <row r="35958" spans="3:3">
      <c r="C35958" s="13">
        <f t="shared" ca="1" si="1346"/>
        <v>2011.6045012782306</v>
      </c>
    </row>
    <row r="35959" spans="3:3">
      <c r="C35959" s="13">
        <f t="shared" ca="1" si="1346"/>
        <v>1997.3259658304623</v>
      </c>
    </row>
    <row r="35960" spans="3:3">
      <c r="C35960" s="13">
        <f t="shared" ca="1" si="1346"/>
        <v>2004.1428538945668</v>
      </c>
    </row>
    <row r="35961" spans="3:3">
      <c r="C35961" s="13">
        <f t="shared" ca="1" si="1346"/>
        <v>2007.7050221104944</v>
      </c>
    </row>
    <row r="35962" spans="3:3">
      <c r="C35962" s="13">
        <f t="shared" ca="1" si="1346"/>
        <v>2015.0016488587464</v>
      </c>
    </row>
    <row r="35963" spans="3:3">
      <c r="C35963" s="13">
        <f t="shared" ca="1" si="1346"/>
        <v>2005.8145326521189</v>
      </c>
    </row>
    <row r="35964" spans="3:3">
      <c r="C35964" s="13">
        <f t="shared" ca="1" si="1346"/>
        <v>1996.7727310875955</v>
      </c>
    </row>
    <row r="35965" spans="3:3">
      <c r="C35965" s="13">
        <f t="shared" ca="1" si="1346"/>
        <v>2016.0023471493421</v>
      </c>
    </row>
    <row r="35966" spans="3:3">
      <c r="C35966" s="13">
        <f t="shared" ca="1" si="1346"/>
        <v>2015.0662145191427</v>
      </c>
    </row>
    <row r="35967" spans="3:3">
      <c r="C35967" s="13">
        <f t="shared" ca="1" si="1346"/>
        <v>1999.9105283976917</v>
      </c>
    </row>
    <row r="35968" spans="3:3">
      <c r="C35968" s="13">
        <f t="shared" ca="1" si="1346"/>
        <v>1991.4487640202251</v>
      </c>
    </row>
    <row r="35969" spans="3:3">
      <c r="C35969" s="13">
        <f t="shared" ca="1" si="1346"/>
        <v>1992.4529532952718</v>
      </c>
    </row>
    <row r="35970" spans="3:3">
      <c r="C35970" s="13">
        <f t="shared" ca="1" si="1346"/>
        <v>1996.2814952753031</v>
      </c>
    </row>
    <row r="35971" spans="3:3">
      <c r="C35971" s="13">
        <f t="shared" ca="1" si="1346"/>
        <v>2009.2237671216451</v>
      </c>
    </row>
    <row r="35972" spans="3:3">
      <c r="C35972" s="13">
        <f t="shared" ca="1" si="1346"/>
        <v>1999.8844980883712</v>
      </c>
    </row>
    <row r="35973" spans="3:3">
      <c r="C35973" s="13">
        <f t="shared" ca="1" si="1346"/>
        <v>2004.4069134709403</v>
      </c>
    </row>
    <row r="35974" spans="3:3">
      <c r="C35974" s="13">
        <f t="shared" ca="1" si="1346"/>
        <v>2000.9887675445457</v>
      </c>
    </row>
    <row r="35975" spans="3:3">
      <c r="C35975" s="13">
        <f t="shared" ca="1" si="1346"/>
        <v>1991.3576279085639</v>
      </c>
    </row>
    <row r="35976" spans="3:3">
      <c r="C35976" s="13">
        <f t="shared" ca="1" si="1346"/>
        <v>2009.1128038534921</v>
      </c>
    </row>
    <row r="35977" spans="3:3">
      <c r="C35977" s="13">
        <f t="shared" ca="1" si="1346"/>
        <v>2001.618141569556</v>
      </c>
    </row>
    <row r="35978" spans="3:3">
      <c r="C35978" s="13">
        <f t="shared" ca="1" si="1346"/>
        <v>1999.2795910139841</v>
      </c>
    </row>
    <row r="35979" spans="3:3">
      <c r="C35979" s="13">
        <f t="shared" ca="1" si="1346"/>
        <v>1987.4036527644962</v>
      </c>
    </row>
    <row r="35980" spans="3:3">
      <c r="C35980" s="13">
        <f t="shared" ca="1" si="1346"/>
        <v>2008.6686949596008</v>
      </c>
    </row>
    <row r="35981" spans="3:3">
      <c r="C35981" s="13">
        <f t="shared" ca="1" si="1346"/>
        <v>1983.5229131679225</v>
      </c>
    </row>
    <row r="35982" spans="3:3">
      <c r="C35982" s="13">
        <f t="shared" ca="1" si="1346"/>
        <v>2003.720803780313</v>
      </c>
    </row>
    <row r="35983" spans="3:3">
      <c r="C35983" s="13">
        <f t="shared" ca="1" si="1346"/>
        <v>2002.8035141916994</v>
      </c>
    </row>
    <row r="35984" spans="3:3">
      <c r="C35984" s="13">
        <f t="shared" ca="1" si="1346"/>
        <v>2022.3679613769009</v>
      </c>
    </row>
    <row r="35985" spans="3:3">
      <c r="C35985" s="13">
        <f t="shared" ca="1" si="1346"/>
        <v>1991.3642778064832</v>
      </c>
    </row>
    <row r="35986" spans="3:3">
      <c r="C35986" s="13">
        <f t="shared" ca="1" si="1346"/>
        <v>2011.5451050818863</v>
      </c>
    </row>
    <row r="35987" spans="3:3">
      <c r="C35987" s="13">
        <f t="shared" ca="1" si="1346"/>
        <v>2017.2049992696291</v>
      </c>
    </row>
    <row r="35988" spans="3:3">
      <c r="C35988" s="13">
        <f t="shared" ca="1" si="1346"/>
        <v>1998.4145889437416</v>
      </c>
    </row>
    <row r="35989" spans="3:3">
      <c r="C35989" s="13">
        <f t="shared" ca="1" si="1346"/>
        <v>2003.1521956354338</v>
      </c>
    </row>
    <row r="35990" spans="3:3">
      <c r="C35990" s="13">
        <f t="shared" ca="1" si="1346"/>
        <v>1994.729274767612</v>
      </c>
    </row>
    <row r="35991" spans="3:3">
      <c r="C35991" s="13">
        <f t="shared" ca="1" si="1346"/>
        <v>1988.5476278988185</v>
      </c>
    </row>
    <row r="35992" spans="3:3">
      <c r="C35992" s="13">
        <f t="shared" ref="C35992:C36055" ca="1" si="1347">NORMINV(RAND(),$D$3,$G$3)</f>
        <v>1983.7124705791027</v>
      </c>
    </row>
    <row r="35993" spans="3:3">
      <c r="C35993" s="13">
        <f t="shared" ca="1" si="1347"/>
        <v>1993.244429033032</v>
      </c>
    </row>
    <row r="35994" spans="3:3">
      <c r="C35994" s="13">
        <f t="shared" ca="1" si="1347"/>
        <v>2008.5115753719042</v>
      </c>
    </row>
    <row r="35995" spans="3:3">
      <c r="C35995" s="13">
        <f t="shared" ca="1" si="1347"/>
        <v>2015.0354096553749</v>
      </c>
    </row>
    <row r="35996" spans="3:3">
      <c r="C35996" s="13">
        <f t="shared" ca="1" si="1347"/>
        <v>1985.8443183413801</v>
      </c>
    </row>
    <row r="35997" spans="3:3">
      <c r="C35997" s="13">
        <f t="shared" ca="1" si="1347"/>
        <v>2007.8120118901088</v>
      </c>
    </row>
    <row r="35998" spans="3:3">
      <c r="C35998" s="13">
        <f t="shared" ca="1" si="1347"/>
        <v>2014.6085983242135</v>
      </c>
    </row>
    <row r="35999" spans="3:3">
      <c r="C35999" s="13">
        <f t="shared" ca="1" si="1347"/>
        <v>1991.3472881964044</v>
      </c>
    </row>
    <row r="36000" spans="3:3">
      <c r="C36000" s="13">
        <f t="shared" ca="1" si="1347"/>
        <v>1981.970651438171</v>
      </c>
    </row>
    <row r="36001" spans="3:3">
      <c r="C36001" s="13">
        <f t="shared" ca="1" si="1347"/>
        <v>1994.1582737076717</v>
      </c>
    </row>
    <row r="36002" spans="3:3">
      <c r="C36002" s="13">
        <f t="shared" ca="1" si="1347"/>
        <v>2006.4669391547607</v>
      </c>
    </row>
    <row r="36003" spans="3:3">
      <c r="C36003" s="13">
        <f t="shared" ca="1" si="1347"/>
        <v>1991.0689183698769</v>
      </c>
    </row>
    <row r="36004" spans="3:3">
      <c r="C36004" s="13">
        <f t="shared" ca="1" si="1347"/>
        <v>2002.2741519890533</v>
      </c>
    </row>
    <row r="36005" spans="3:3">
      <c r="C36005" s="13">
        <f t="shared" ca="1" si="1347"/>
        <v>2014.5836322813038</v>
      </c>
    </row>
    <row r="36006" spans="3:3">
      <c r="C36006" s="13">
        <f t="shared" ca="1" si="1347"/>
        <v>2002.03478332597</v>
      </c>
    </row>
    <row r="36007" spans="3:3">
      <c r="C36007" s="13">
        <f t="shared" ca="1" si="1347"/>
        <v>2003.0203360064011</v>
      </c>
    </row>
    <row r="36008" spans="3:3">
      <c r="C36008" s="13">
        <f t="shared" ca="1" si="1347"/>
        <v>2016.3494322868391</v>
      </c>
    </row>
    <row r="36009" spans="3:3">
      <c r="C36009" s="13">
        <f t="shared" ca="1" si="1347"/>
        <v>1978.7818580005153</v>
      </c>
    </row>
    <row r="36010" spans="3:3">
      <c r="C36010" s="13">
        <f t="shared" ca="1" si="1347"/>
        <v>1990.9257566667395</v>
      </c>
    </row>
    <row r="36011" spans="3:3">
      <c r="C36011" s="13">
        <f t="shared" ca="1" si="1347"/>
        <v>1993.6024291196104</v>
      </c>
    </row>
    <row r="36012" spans="3:3">
      <c r="C36012" s="13">
        <f t="shared" ca="1" si="1347"/>
        <v>2022.9105650833176</v>
      </c>
    </row>
    <row r="36013" spans="3:3">
      <c r="C36013" s="13">
        <f t="shared" ca="1" si="1347"/>
        <v>2007.2042279972698</v>
      </c>
    </row>
    <row r="36014" spans="3:3">
      <c r="C36014" s="13">
        <f t="shared" ca="1" si="1347"/>
        <v>1971.4670907067004</v>
      </c>
    </row>
    <row r="36015" spans="3:3">
      <c r="C36015" s="13">
        <f t="shared" ca="1" si="1347"/>
        <v>2004.5225885123939</v>
      </c>
    </row>
    <row r="36016" spans="3:3">
      <c r="C36016" s="13">
        <f t="shared" ca="1" si="1347"/>
        <v>2003.6001358520384</v>
      </c>
    </row>
    <row r="36017" spans="3:3">
      <c r="C36017" s="13">
        <f t="shared" ca="1" si="1347"/>
        <v>2005.7765813710712</v>
      </c>
    </row>
    <row r="36018" spans="3:3">
      <c r="C36018" s="13">
        <f t="shared" ca="1" si="1347"/>
        <v>2011.9880701354923</v>
      </c>
    </row>
    <row r="36019" spans="3:3">
      <c r="C36019" s="13">
        <f t="shared" ca="1" si="1347"/>
        <v>2005.7222689145233</v>
      </c>
    </row>
    <row r="36020" spans="3:3">
      <c r="C36020" s="13">
        <f t="shared" ca="1" si="1347"/>
        <v>1995.1174196789491</v>
      </c>
    </row>
    <row r="36021" spans="3:3">
      <c r="C36021" s="13">
        <f t="shared" ca="1" si="1347"/>
        <v>1984.2689820183664</v>
      </c>
    </row>
    <row r="36022" spans="3:3">
      <c r="C36022" s="13">
        <f t="shared" ca="1" si="1347"/>
        <v>2018.2525156642662</v>
      </c>
    </row>
    <row r="36023" spans="3:3">
      <c r="C36023" s="13">
        <f t="shared" ca="1" si="1347"/>
        <v>1989.7552946618882</v>
      </c>
    </row>
    <row r="36024" spans="3:3">
      <c r="C36024" s="13">
        <f t="shared" ca="1" si="1347"/>
        <v>1992.0227486276092</v>
      </c>
    </row>
    <row r="36025" spans="3:3">
      <c r="C36025" s="13">
        <f t="shared" ca="1" si="1347"/>
        <v>2003.1312028219181</v>
      </c>
    </row>
    <row r="36026" spans="3:3">
      <c r="C36026" s="13">
        <f t="shared" ca="1" si="1347"/>
        <v>1982.0088503017957</v>
      </c>
    </row>
    <row r="36027" spans="3:3">
      <c r="C36027" s="13">
        <f t="shared" ca="1" si="1347"/>
        <v>1992.5336022972704</v>
      </c>
    </row>
    <row r="36028" spans="3:3">
      <c r="C36028" s="13">
        <f t="shared" ca="1" si="1347"/>
        <v>1999.9604672773444</v>
      </c>
    </row>
    <row r="36029" spans="3:3">
      <c r="C36029" s="13">
        <f t="shared" ca="1" si="1347"/>
        <v>1997.0156400115759</v>
      </c>
    </row>
    <row r="36030" spans="3:3">
      <c r="C36030" s="13">
        <f t="shared" ca="1" si="1347"/>
        <v>1996.4795404957999</v>
      </c>
    </row>
    <row r="36031" spans="3:3">
      <c r="C36031" s="13">
        <f t="shared" ca="1" si="1347"/>
        <v>1998.660775597461</v>
      </c>
    </row>
    <row r="36032" spans="3:3">
      <c r="C36032" s="13">
        <f t="shared" ca="1" si="1347"/>
        <v>1977.9868254354126</v>
      </c>
    </row>
    <row r="36033" spans="3:3">
      <c r="C36033" s="13">
        <f t="shared" ca="1" si="1347"/>
        <v>1995.003812745015</v>
      </c>
    </row>
    <row r="36034" spans="3:3">
      <c r="C36034" s="13">
        <f t="shared" ca="1" si="1347"/>
        <v>2002.8575715541776</v>
      </c>
    </row>
    <row r="36035" spans="3:3">
      <c r="C36035" s="13">
        <f t="shared" ca="1" si="1347"/>
        <v>1980.2960602762782</v>
      </c>
    </row>
    <row r="36036" spans="3:3">
      <c r="C36036" s="13">
        <f t="shared" ca="1" si="1347"/>
        <v>2007.2002315079512</v>
      </c>
    </row>
    <row r="36037" spans="3:3">
      <c r="C36037" s="13">
        <f t="shared" ca="1" si="1347"/>
        <v>1997.1751468433961</v>
      </c>
    </row>
    <row r="36038" spans="3:3">
      <c r="C36038" s="13">
        <f t="shared" ca="1" si="1347"/>
        <v>1988.9174043928306</v>
      </c>
    </row>
    <row r="36039" spans="3:3">
      <c r="C36039" s="13">
        <f t="shared" ca="1" si="1347"/>
        <v>1984.0112036572923</v>
      </c>
    </row>
    <row r="36040" spans="3:3">
      <c r="C36040" s="13">
        <f t="shared" ca="1" si="1347"/>
        <v>2004.4275347328996</v>
      </c>
    </row>
    <row r="36041" spans="3:3">
      <c r="C36041" s="13">
        <f t="shared" ca="1" si="1347"/>
        <v>2004.7830365759417</v>
      </c>
    </row>
    <row r="36042" spans="3:3">
      <c r="C36042" s="13">
        <f t="shared" ca="1" si="1347"/>
        <v>2016.0031186970707</v>
      </c>
    </row>
    <row r="36043" spans="3:3">
      <c r="C36043" s="13">
        <f t="shared" ca="1" si="1347"/>
        <v>2002.0188420824986</v>
      </c>
    </row>
    <row r="36044" spans="3:3">
      <c r="C36044" s="13">
        <f t="shared" ca="1" si="1347"/>
        <v>2001.2367126179563</v>
      </c>
    </row>
    <row r="36045" spans="3:3">
      <c r="C36045" s="13">
        <f t="shared" ca="1" si="1347"/>
        <v>1990.3290469573967</v>
      </c>
    </row>
    <row r="36046" spans="3:3">
      <c r="C36046" s="13">
        <f t="shared" ca="1" si="1347"/>
        <v>2005.9630717361451</v>
      </c>
    </row>
    <row r="36047" spans="3:3">
      <c r="C36047" s="13">
        <f t="shared" ca="1" si="1347"/>
        <v>2009.4552105912285</v>
      </c>
    </row>
    <row r="36048" spans="3:3">
      <c r="C36048" s="13">
        <f t="shared" ca="1" si="1347"/>
        <v>1984.9991524595416</v>
      </c>
    </row>
    <row r="36049" spans="3:3">
      <c r="C36049" s="13">
        <f t="shared" ca="1" si="1347"/>
        <v>1992.5851585227276</v>
      </c>
    </row>
    <row r="36050" spans="3:3">
      <c r="C36050" s="13">
        <f t="shared" ca="1" si="1347"/>
        <v>2008.5905869171893</v>
      </c>
    </row>
    <row r="36051" spans="3:3">
      <c r="C36051" s="13">
        <f t="shared" ca="1" si="1347"/>
        <v>1996.8925056704363</v>
      </c>
    </row>
    <row r="36052" spans="3:3">
      <c r="C36052" s="13">
        <f t="shared" ca="1" si="1347"/>
        <v>1995.7966710779413</v>
      </c>
    </row>
    <row r="36053" spans="3:3">
      <c r="C36053" s="13">
        <f t="shared" ca="1" si="1347"/>
        <v>2007.6901906372702</v>
      </c>
    </row>
    <row r="36054" spans="3:3">
      <c r="C36054" s="13">
        <f t="shared" ca="1" si="1347"/>
        <v>1994.109251038516</v>
      </c>
    </row>
    <row r="36055" spans="3:3">
      <c r="C36055" s="13">
        <f t="shared" ca="1" si="1347"/>
        <v>1984.5478215989497</v>
      </c>
    </row>
    <row r="36056" spans="3:3">
      <c r="C36056" s="13">
        <f t="shared" ref="C36056:C36119" ca="1" si="1348">NORMINV(RAND(),$D$3,$G$3)</f>
        <v>1987.8120003224417</v>
      </c>
    </row>
    <row r="36057" spans="3:3">
      <c r="C36057" s="13">
        <f t="shared" ca="1" si="1348"/>
        <v>2004.3100211007265</v>
      </c>
    </row>
    <row r="36058" spans="3:3">
      <c r="C36058" s="13">
        <f t="shared" ca="1" si="1348"/>
        <v>1983.8079360668412</v>
      </c>
    </row>
    <row r="36059" spans="3:3">
      <c r="C36059" s="13">
        <f t="shared" ca="1" si="1348"/>
        <v>2020.4939137032216</v>
      </c>
    </row>
    <row r="36060" spans="3:3">
      <c r="C36060" s="13">
        <f t="shared" ca="1" si="1348"/>
        <v>2003.7405877656386</v>
      </c>
    </row>
    <row r="36061" spans="3:3">
      <c r="C36061" s="13">
        <f t="shared" ca="1" si="1348"/>
        <v>2004.1627562082615</v>
      </c>
    </row>
    <row r="36062" spans="3:3">
      <c r="C36062" s="13">
        <f t="shared" ca="1" si="1348"/>
        <v>1985.5339551489003</v>
      </c>
    </row>
    <row r="36063" spans="3:3">
      <c r="C36063" s="13">
        <f t="shared" ca="1" si="1348"/>
        <v>2006.5961535039651</v>
      </c>
    </row>
    <row r="36064" spans="3:3">
      <c r="C36064" s="13">
        <f t="shared" ca="1" si="1348"/>
        <v>1995.0015843634746</v>
      </c>
    </row>
    <row r="36065" spans="3:3">
      <c r="C36065" s="13">
        <f t="shared" ca="1" si="1348"/>
        <v>1983.6076658217935</v>
      </c>
    </row>
    <row r="36066" spans="3:3">
      <c r="C36066" s="13">
        <f t="shared" ca="1" si="1348"/>
        <v>2027.6323069138241</v>
      </c>
    </row>
    <row r="36067" spans="3:3">
      <c r="C36067" s="13">
        <f t="shared" ca="1" si="1348"/>
        <v>2003.3086356502104</v>
      </c>
    </row>
    <row r="36068" spans="3:3">
      <c r="C36068" s="13">
        <f t="shared" ca="1" si="1348"/>
        <v>1999.6271532072851</v>
      </c>
    </row>
    <row r="36069" spans="3:3">
      <c r="C36069" s="13">
        <f t="shared" ca="1" si="1348"/>
        <v>1995.3638602923838</v>
      </c>
    </row>
    <row r="36070" spans="3:3">
      <c r="C36070" s="13">
        <f t="shared" ca="1" si="1348"/>
        <v>2001.2335228347704</v>
      </c>
    </row>
    <row r="36071" spans="3:3">
      <c r="C36071" s="13">
        <f t="shared" ca="1" si="1348"/>
        <v>1979.411147382787</v>
      </c>
    </row>
    <row r="36072" spans="3:3">
      <c r="C36072" s="13">
        <f t="shared" ca="1" si="1348"/>
        <v>1989.2829233107466</v>
      </c>
    </row>
    <row r="36073" spans="3:3">
      <c r="C36073" s="13">
        <f t="shared" ca="1" si="1348"/>
        <v>1998.5642619762718</v>
      </c>
    </row>
    <row r="36074" spans="3:3">
      <c r="C36074" s="13">
        <f t="shared" ca="1" si="1348"/>
        <v>1994.3841175111797</v>
      </c>
    </row>
    <row r="36075" spans="3:3">
      <c r="C36075" s="13">
        <f t="shared" ca="1" si="1348"/>
        <v>1984.2449162720716</v>
      </c>
    </row>
    <row r="36076" spans="3:3">
      <c r="C36076" s="13">
        <f t="shared" ca="1" si="1348"/>
        <v>1988.7319028711138</v>
      </c>
    </row>
    <row r="36077" spans="3:3">
      <c r="C36077" s="13">
        <f t="shared" ca="1" si="1348"/>
        <v>1986.2585075641402</v>
      </c>
    </row>
    <row r="36078" spans="3:3">
      <c r="C36078" s="13">
        <f t="shared" ca="1" si="1348"/>
        <v>2010.2583481653062</v>
      </c>
    </row>
    <row r="36079" spans="3:3">
      <c r="C36079" s="13">
        <f t="shared" ca="1" si="1348"/>
        <v>1989.4563540784266</v>
      </c>
    </row>
    <row r="36080" spans="3:3">
      <c r="C36080" s="13">
        <f t="shared" ca="1" si="1348"/>
        <v>1988.1376778179888</v>
      </c>
    </row>
    <row r="36081" spans="3:3">
      <c r="C36081" s="13">
        <f t="shared" ca="1" si="1348"/>
        <v>2015.7641107730544</v>
      </c>
    </row>
    <row r="36082" spans="3:3">
      <c r="C36082" s="13">
        <f t="shared" ca="1" si="1348"/>
        <v>1998.5796215603996</v>
      </c>
    </row>
    <row r="36083" spans="3:3">
      <c r="C36083" s="13">
        <f t="shared" ca="1" si="1348"/>
        <v>2007.2402606900182</v>
      </c>
    </row>
    <row r="36084" spans="3:3">
      <c r="C36084" s="13">
        <f t="shared" ca="1" si="1348"/>
        <v>2005.0992238929514</v>
      </c>
    </row>
    <row r="36085" spans="3:3">
      <c r="C36085" s="13">
        <f t="shared" ca="1" si="1348"/>
        <v>2011.9244482217161</v>
      </c>
    </row>
    <row r="36086" spans="3:3">
      <c r="C36086" s="13">
        <f t="shared" ca="1" si="1348"/>
        <v>2000.3758195251428</v>
      </c>
    </row>
    <row r="36087" spans="3:3">
      <c r="C36087" s="13">
        <f t="shared" ca="1" si="1348"/>
        <v>1999.7614368464676</v>
      </c>
    </row>
    <row r="36088" spans="3:3">
      <c r="C36088" s="13">
        <f t="shared" ca="1" si="1348"/>
        <v>1995.6814749744624</v>
      </c>
    </row>
    <row r="36089" spans="3:3">
      <c r="C36089" s="13">
        <f t="shared" ca="1" si="1348"/>
        <v>1995.9694825363472</v>
      </c>
    </row>
    <row r="36090" spans="3:3">
      <c r="C36090" s="13">
        <f t="shared" ca="1" si="1348"/>
        <v>2016.9481856296659</v>
      </c>
    </row>
    <row r="36091" spans="3:3">
      <c r="C36091" s="13">
        <f t="shared" ca="1" si="1348"/>
        <v>1999.2673223508718</v>
      </c>
    </row>
    <row r="36092" spans="3:3">
      <c r="C36092" s="13">
        <f t="shared" ca="1" si="1348"/>
        <v>1983.3876117660784</v>
      </c>
    </row>
    <row r="36093" spans="3:3">
      <c r="C36093" s="13">
        <f t="shared" ca="1" si="1348"/>
        <v>2014.6572890191458</v>
      </c>
    </row>
    <row r="36094" spans="3:3">
      <c r="C36094" s="13">
        <f t="shared" ca="1" si="1348"/>
        <v>1962.4385495725423</v>
      </c>
    </row>
    <row r="36095" spans="3:3">
      <c r="C36095" s="13">
        <f t="shared" ca="1" si="1348"/>
        <v>2010.7652382748217</v>
      </c>
    </row>
    <row r="36096" spans="3:3">
      <c r="C36096" s="13">
        <f t="shared" ca="1" si="1348"/>
        <v>2002.6865720424094</v>
      </c>
    </row>
    <row r="36097" spans="3:3">
      <c r="C36097" s="13">
        <f t="shared" ca="1" si="1348"/>
        <v>1975.3636540116406</v>
      </c>
    </row>
    <row r="36098" spans="3:3">
      <c r="C36098" s="13">
        <f t="shared" ca="1" si="1348"/>
        <v>2002.3949048169204</v>
      </c>
    </row>
    <row r="36099" spans="3:3">
      <c r="C36099" s="13">
        <f t="shared" ca="1" si="1348"/>
        <v>2015.7370273731381</v>
      </c>
    </row>
    <row r="36100" spans="3:3">
      <c r="C36100" s="13">
        <f t="shared" ca="1" si="1348"/>
        <v>2001.0228897504524</v>
      </c>
    </row>
    <row r="36101" spans="3:3">
      <c r="C36101" s="13">
        <f t="shared" ca="1" si="1348"/>
        <v>2022.3773730920166</v>
      </c>
    </row>
    <row r="36102" spans="3:3">
      <c r="C36102" s="13">
        <f t="shared" ca="1" si="1348"/>
        <v>1999.2202593949398</v>
      </c>
    </row>
    <row r="36103" spans="3:3">
      <c r="C36103" s="13">
        <f t="shared" ca="1" si="1348"/>
        <v>1998.7827722865991</v>
      </c>
    </row>
    <row r="36104" spans="3:3">
      <c r="C36104" s="13">
        <f t="shared" ca="1" si="1348"/>
        <v>2003.2483233612068</v>
      </c>
    </row>
    <row r="36105" spans="3:3">
      <c r="C36105" s="13">
        <f t="shared" ca="1" si="1348"/>
        <v>2010.7775611750455</v>
      </c>
    </row>
    <row r="36106" spans="3:3">
      <c r="C36106" s="13">
        <f t="shared" ca="1" si="1348"/>
        <v>1987.4280305043071</v>
      </c>
    </row>
    <row r="36107" spans="3:3">
      <c r="C36107" s="13">
        <f t="shared" ca="1" si="1348"/>
        <v>1991.4424126316271</v>
      </c>
    </row>
    <row r="36108" spans="3:3">
      <c r="C36108" s="13">
        <f t="shared" ca="1" si="1348"/>
        <v>2013.4585984559164</v>
      </c>
    </row>
    <row r="36109" spans="3:3">
      <c r="C36109" s="13">
        <f t="shared" ca="1" si="1348"/>
        <v>2014.6964104018905</v>
      </c>
    </row>
    <row r="36110" spans="3:3">
      <c r="C36110" s="13">
        <f t="shared" ca="1" si="1348"/>
        <v>2004.8596885961622</v>
      </c>
    </row>
    <row r="36111" spans="3:3">
      <c r="C36111" s="13">
        <f t="shared" ca="1" si="1348"/>
        <v>1988.1142226289837</v>
      </c>
    </row>
    <row r="36112" spans="3:3">
      <c r="C36112" s="13">
        <f t="shared" ca="1" si="1348"/>
        <v>2016.6259667822114</v>
      </c>
    </row>
    <row r="36113" spans="3:3">
      <c r="C36113" s="13">
        <f t="shared" ca="1" si="1348"/>
        <v>1981.6666990498325</v>
      </c>
    </row>
    <row r="36114" spans="3:3">
      <c r="C36114" s="13">
        <f t="shared" ca="1" si="1348"/>
        <v>2007.4152714483273</v>
      </c>
    </row>
    <row r="36115" spans="3:3">
      <c r="C36115" s="13">
        <f t="shared" ca="1" si="1348"/>
        <v>1994.0204541401072</v>
      </c>
    </row>
    <row r="36116" spans="3:3">
      <c r="C36116" s="13">
        <f t="shared" ca="1" si="1348"/>
        <v>1986.2623666769941</v>
      </c>
    </row>
    <row r="36117" spans="3:3">
      <c r="C36117" s="13">
        <f t="shared" ca="1" si="1348"/>
        <v>2017.3614539274513</v>
      </c>
    </row>
    <row r="36118" spans="3:3">
      <c r="C36118" s="13">
        <f t="shared" ca="1" si="1348"/>
        <v>2001.7517315748353</v>
      </c>
    </row>
    <row r="36119" spans="3:3">
      <c r="C36119" s="13">
        <f t="shared" ca="1" si="1348"/>
        <v>1999.9190144326215</v>
      </c>
    </row>
    <row r="36120" spans="3:3">
      <c r="C36120" s="13">
        <f t="shared" ref="C36120:C36183" ca="1" si="1349">NORMINV(RAND(),$D$3,$G$3)</f>
        <v>1995.4911149994646</v>
      </c>
    </row>
    <row r="36121" spans="3:3">
      <c r="C36121" s="13">
        <f t="shared" ca="1" si="1349"/>
        <v>2005.9810088190563</v>
      </c>
    </row>
    <row r="36122" spans="3:3">
      <c r="C36122" s="13">
        <f t="shared" ca="1" si="1349"/>
        <v>1987.0166831147408</v>
      </c>
    </row>
    <row r="36123" spans="3:3">
      <c r="C36123" s="13">
        <f t="shared" ca="1" si="1349"/>
        <v>1992.437711164695</v>
      </c>
    </row>
    <row r="36124" spans="3:3">
      <c r="C36124" s="13">
        <f t="shared" ca="1" si="1349"/>
        <v>2006.8881445061972</v>
      </c>
    </row>
    <row r="36125" spans="3:3">
      <c r="C36125" s="13">
        <f t="shared" ca="1" si="1349"/>
        <v>2000.6263609708972</v>
      </c>
    </row>
    <row r="36126" spans="3:3">
      <c r="C36126" s="13">
        <f t="shared" ca="1" si="1349"/>
        <v>1991.3613461413677</v>
      </c>
    </row>
    <row r="36127" spans="3:3">
      <c r="C36127" s="13">
        <f t="shared" ca="1" si="1349"/>
        <v>2007.8745653853935</v>
      </c>
    </row>
    <row r="36128" spans="3:3">
      <c r="C36128" s="13">
        <f t="shared" ca="1" si="1349"/>
        <v>2006.2655300000552</v>
      </c>
    </row>
    <row r="36129" spans="3:3">
      <c r="C36129" s="13">
        <f t="shared" ca="1" si="1349"/>
        <v>2003.124048680713</v>
      </c>
    </row>
    <row r="36130" spans="3:3">
      <c r="C36130" s="13">
        <f t="shared" ca="1" si="1349"/>
        <v>2022.5168024439117</v>
      </c>
    </row>
    <row r="36131" spans="3:3">
      <c r="C36131" s="13">
        <f t="shared" ca="1" si="1349"/>
        <v>2006.7536619925454</v>
      </c>
    </row>
    <row r="36132" spans="3:3">
      <c r="C36132" s="13">
        <f t="shared" ca="1" si="1349"/>
        <v>1994.4478525866068</v>
      </c>
    </row>
    <row r="36133" spans="3:3">
      <c r="C36133" s="13">
        <f t="shared" ca="1" si="1349"/>
        <v>1987.8500051043727</v>
      </c>
    </row>
    <row r="36134" spans="3:3">
      <c r="C36134" s="13">
        <f t="shared" ca="1" si="1349"/>
        <v>1980.8615639560824</v>
      </c>
    </row>
    <row r="36135" spans="3:3">
      <c r="C36135" s="13">
        <f t="shared" ca="1" si="1349"/>
        <v>2021.092271140524</v>
      </c>
    </row>
    <row r="36136" spans="3:3">
      <c r="C36136" s="13">
        <f t="shared" ca="1" si="1349"/>
        <v>2005.8155642740765</v>
      </c>
    </row>
    <row r="36137" spans="3:3">
      <c r="C36137" s="13">
        <f t="shared" ca="1" si="1349"/>
        <v>2007.140803110387</v>
      </c>
    </row>
    <row r="36138" spans="3:3">
      <c r="C36138" s="13">
        <f t="shared" ca="1" si="1349"/>
        <v>2001.7634400073653</v>
      </c>
    </row>
    <row r="36139" spans="3:3">
      <c r="C36139" s="13">
        <f t="shared" ca="1" si="1349"/>
        <v>1979.2830970242287</v>
      </c>
    </row>
    <row r="36140" spans="3:3">
      <c r="C36140" s="13">
        <f t="shared" ca="1" si="1349"/>
        <v>2004.2883215313261</v>
      </c>
    </row>
    <row r="36141" spans="3:3">
      <c r="C36141" s="13">
        <f t="shared" ca="1" si="1349"/>
        <v>2008.4631607314263</v>
      </c>
    </row>
    <row r="36142" spans="3:3">
      <c r="C36142" s="13">
        <f t="shared" ca="1" si="1349"/>
        <v>2005.6180720103823</v>
      </c>
    </row>
    <row r="36143" spans="3:3">
      <c r="C36143" s="13">
        <f t="shared" ca="1" si="1349"/>
        <v>1982.0849841424642</v>
      </c>
    </row>
    <row r="36144" spans="3:3">
      <c r="C36144" s="13">
        <f t="shared" ca="1" si="1349"/>
        <v>2023.0597163877721</v>
      </c>
    </row>
    <row r="36145" spans="3:3">
      <c r="C36145" s="13">
        <f t="shared" ca="1" si="1349"/>
        <v>2000.3030552329096</v>
      </c>
    </row>
    <row r="36146" spans="3:3">
      <c r="C36146" s="13">
        <f t="shared" ca="1" si="1349"/>
        <v>2005.3797674899272</v>
      </c>
    </row>
    <row r="36147" spans="3:3">
      <c r="C36147" s="13">
        <f t="shared" ca="1" si="1349"/>
        <v>2000.5646471686043</v>
      </c>
    </row>
    <row r="36148" spans="3:3">
      <c r="C36148" s="13">
        <f t="shared" ca="1" si="1349"/>
        <v>2011.2207808941309</v>
      </c>
    </row>
    <row r="36149" spans="3:3">
      <c r="C36149" s="13">
        <f t="shared" ca="1" si="1349"/>
        <v>1993.3325698319718</v>
      </c>
    </row>
    <row r="36150" spans="3:3">
      <c r="C36150" s="13">
        <f t="shared" ca="1" si="1349"/>
        <v>1992.9604763761893</v>
      </c>
    </row>
    <row r="36151" spans="3:3">
      <c r="C36151" s="13">
        <f t="shared" ca="1" si="1349"/>
        <v>1998.7998648188673</v>
      </c>
    </row>
    <row r="36152" spans="3:3">
      <c r="C36152" s="13">
        <f t="shared" ca="1" si="1349"/>
        <v>1997.4551270880381</v>
      </c>
    </row>
    <row r="36153" spans="3:3">
      <c r="C36153" s="13">
        <f t="shared" ca="1" si="1349"/>
        <v>1985.3613836503048</v>
      </c>
    </row>
    <row r="36154" spans="3:3">
      <c r="C36154" s="13">
        <f t="shared" ca="1" si="1349"/>
        <v>1996.083369296204</v>
      </c>
    </row>
    <row r="36155" spans="3:3">
      <c r="C36155" s="13">
        <f t="shared" ca="1" si="1349"/>
        <v>1997.5481860104878</v>
      </c>
    </row>
    <row r="36156" spans="3:3">
      <c r="C36156" s="13">
        <f t="shared" ca="1" si="1349"/>
        <v>2015.3211824747473</v>
      </c>
    </row>
    <row r="36157" spans="3:3">
      <c r="C36157" s="13">
        <f t="shared" ca="1" si="1349"/>
        <v>1989.4067634032183</v>
      </c>
    </row>
    <row r="36158" spans="3:3">
      <c r="C36158" s="13">
        <f t="shared" ca="1" si="1349"/>
        <v>1984.117682540422</v>
      </c>
    </row>
    <row r="36159" spans="3:3">
      <c r="C36159" s="13">
        <f t="shared" ca="1" si="1349"/>
        <v>1989.7743018453691</v>
      </c>
    </row>
    <row r="36160" spans="3:3">
      <c r="C36160" s="13">
        <f t="shared" ca="1" si="1349"/>
        <v>1998.5264299904265</v>
      </c>
    </row>
    <row r="36161" spans="3:3">
      <c r="C36161" s="13">
        <f t="shared" ca="1" si="1349"/>
        <v>1981.4487058779914</v>
      </c>
    </row>
    <row r="36162" spans="3:3">
      <c r="C36162" s="13">
        <f t="shared" ca="1" si="1349"/>
        <v>2000.0220353277521</v>
      </c>
    </row>
    <row r="36163" spans="3:3">
      <c r="C36163" s="13">
        <f t="shared" ca="1" si="1349"/>
        <v>2011.4989225006257</v>
      </c>
    </row>
    <row r="36164" spans="3:3">
      <c r="C36164" s="13">
        <f t="shared" ca="1" si="1349"/>
        <v>1984.6586475317818</v>
      </c>
    </row>
    <row r="36165" spans="3:3">
      <c r="C36165" s="13">
        <f t="shared" ca="1" si="1349"/>
        <v>1998.6199237428582</v>
      </c>
    </row>
    <row r="36166" spans="3:3">
      <c r="C36166" s="13">
        <f t="shared" ca="1" si="1349"/>
        <v>1997.0985978987369</v>
      </c>
    </row>
    <row r="36167" spans="3:3">
      <c r="C36167" s="13">
        <f t="shared" ca="1" si="1349"/>
        <v>1989.0736245024416</v>
      </c>
    </row>
    <row r="36168" spans="3:3">
      <c r="C36168" s="13">
        <f t="shared" ca="1" si="1349"/>
        <v>1987.2458256711768</v>
      </c>
    </row>
    <row r="36169" spans="3:3">
      <c r="C36169" s="13">
        <f t="shared" ca="1" si="1349"/>
        <v>1982.4687692848966</v>
      </c>
    </row>
    <row r="36170" spans="3:3">
      <c r="C36170" s="13">
        <f t="shared" ca="1" si="1349"/>
        <v>1992.9694262286805</v>
      </c>
    </row>
    <row r="36171" spans="3:3">
      <c r="C36171" s="13">
        <f t="shared" ca="1" si="1349"/>
        <v>1999.1270499480895</v>
      </c>
    </row>
    <row r="36172" spans="3:3">
      <c r="C36172" s="13">
        <f t="shared" ca="1" si="1349"/>
        <v>1987.2153652723284</v>
      </c>
    </row>
    <row r="36173" spans="3:3">
      <c r="C36173" s="13">
        <f t="shared" ca="1" si="1349"/>
        <v>1994.1974036999293</v>
      </c>
    </row>
    <row r="36174" spans="3:3">
      <c r="C36174" s="13">
        <f t="shared" ca="1" si="1349"/>
        <v>2000.4203621144077</v>
      </c>
    </row>
    <row r="36175" spans="3:3">
      <c r="C36175" s="13">
        <f t="shared" ca="1" si="1349"/>
        <v>2004.0249742514318</v>
      </c>
    </row>
    <row r="36176" spans="3:3">
      <c r="C36176" s="13">
        <f t="shared" ca="1" si="1349"/>
        <v>2009.8014076036191</v>
      </c>
    </row>
    <row r="36177" spans="3:3">
      <c r="C36177" s="13">
        <f t="shared" ca="1" si="1349"/>
        <v>2004.4801172771849</v>
      </c>
    </row>
    <row r="36178" spans="3:3">
      <c r="C36178" s="13">
        <f t="shared" ca="1" si="1349"/>
        <v>1997.8347789326815</v>
      </c>
    </row>
    <row r="36179" spans="3:3">
      <c r="C36179" s="13">
        <f t="shared" ca="1" si="1349"/>
        <v>2020.6428133459151</v>
      </c>
    </row>
    <row r="36180" spans="3:3">
      <c r="C36180" s="13">
        <f t="shared" ca="1" si="1349"/>
        <v>1985.9372163821615</v>
      </c>
    </row>
    <row r="36181" spans="3:3">
      <c r="C36181" s="13">
        <f t="shared" ca="1" si="1349"/>
        <v>2000.6276720437477</v>
      </c>
    </row>
    <row r="36182" spans="3:3">
      <c r="C36182" s="13">
        <f t="shared" ca="1" si="1349"/>
        <v>1993.6772390950555</v>
      </c>
    </row>
    <row r="36183" spans="3:3">
      <c r="C36183" s="13">
        <f t="shared" ca="1" si="1349"/>
        <v>1984.9253699748792</v>
      </c>
    </row>
    <row r="36184" spans="3:3">
      <c r="C36184" s="13">
        <f t="shared" ref="C36184:C36247" ca="1" si="1350">NORMINV(RAND(),$D$3,$G$3)</f>
        <v>1999.1936303351915</v>
      </c>
    </row>
    <row r="36185" spans="3:3">
      <c r="C36185" s="13">
        <f t="shared" ca="1" si="1350"/>
        <v>1996.0047003217919</v>
      </c>
    </row>
    <row r="36186" spans="3:3">
      <c r="C36186" s="13">
        <f t="shared" ca="1" si="1350"/>
        <v>2013.9463069163128</v>
      </c>
    </row>
    <row r="36187" spans="3:3">
      <c r="C36187" s="13">
        <f t="shared" ca="1" si="1350"/>
        <v>1993.0339629030402</v>
      </c>
    </row>
    <row r="36188" spans="3:3">
      <c r="C36188" s="13">
        <f t="shared" ca="1" si="1350"/>
        <v>2020.2915006570797</v>
      </c>
    </row>
    <row r="36189" spans="3:3">
      <c r="C36189" s="13">
        <f t="shared" ca="1" si="1350"/>
        <v>1999.85930338292</v>
      </c>
    </row>
    <row r="36190" spans="3:3">
      <c r="C36190" s="13">
        <f t="shared" ca="1" si="1350"/>
        <v>1996.1445797143745</v>
      </c>
    </row>
    <row r="36191" spans="3:3">
      <c r="C36191" s="13">
        <f t="shared" ca="1" si="1350"/>
        <v>1997.3812141132271</v>
      </c>
    </row>
    <row r="36192" spans="3:3">
      <c r="C36192" s="13">
        <f t="shared" ca="1" si="1350"/>
        <v>1995.5549366297578</v>
      </c>
    </row>
    <row r="36193" spans="3:3">
      <c r="C36193" s="13">
        <f t="shared" ca="1" si="1350"/>
        <v>2003.3627036149956</v>
      </c>
    </row>
    <row r="36194" spans="3:3">
      <c r="C36194" s="13">
        <f t="shared" ca="1" si="1350"/>
        <v>2008.3890592776881</v>
      </c>
    </row>
    <row r="36195" spans="3:3">
      <c r="C36195" s="13">
        <f t="shared" ca="1" si="1350"/>
        <v>1980.4005137923309</v>
      </c>
    </row>
    <row r="36196" spans="3:3">
      <c r="C36196" s="13">
        <f t="shared" ca="1" si="1350"/>
        <v>2001.2151727754313</v>
      </c>
    </row>
    <row r="36197" spans="3:3">
      <c r="C36197" s="13">
        <f t="shared" ca="1" si="1350"/>
        <v>1983.2901601120575</v>
      </c>
    </row>
    <row r="36198" spans="3:3">
      <c r="C36198" s="13">
        <f t="shared" ca="1" si="1350"/>
        <v>2014.2278511299605</v>
      </c>
    </row>
    <row r="36199" spans="3:3">
      <c r="C36199" s="13">
        <f t="shared" ca="1" si="1350"/>
        <v>2006.8711096909708</v>
      </c>
    </row>
    <row r="36200" spans="3:3">
      <c r="C36200" s="13">
        <f t="shared" ca="1" si="1350"/>
        <v>1998.9744011993137</v>
      </c>
    </row>
    <row r="36201" spans="3:3">
      <c r="C36201" s="13">
        <f t="shared" ca="1" si="1350"/>
        <v>2004.6101688152855</v>
      </c>
    </row>
    <row r="36202" spans="3:3">
      <c r="C36202" s="13">
        <f t="shared" ca="1" si="1350"/>
        <v>1987.7230612307751</v>
      </c>
    </row>
    <row r="36203" spans="3:3">
      <c r="C36203" s="13">
        <f t="shared" ca="1" si="1350"/>
        <v>2005.7682880855753</v>
      </c>
    </row>
    <row r="36204" spans="3:3">
      <c r="C36204" s="13">
        <f t="shared" ca="1" si="1350"/>
        <v>2004.0347138145082</v>
      </c>
    </row>
    <row r="36205" spans="3:3">
      <c r="C36205" s="13">
        <f t="shared" ca="1" si="1350"/>
        <v>1990.0038598016424</v>
      </c>
    </row>
    <row r="36206" spans="3:3">
      <c r="C36206" s="13">
        <f t="shared" ca="1" si="1350"/>
        <v>2002.2749645280201</v>
      </c>
    </row>
    <row r="36207" spans="3:3">
      <c r="C36207" s="13">
        <f t="shared" ca="1" si="1350"/>
        <v>2013.4355961182441</v>
      </c>
    </row>
    <row r="36208" spans="3:3">
      <c r="C36208" s="13">
        <f t="shared" ca="1" si="1350"/>
        <v>1979.8160061120418</v>
      </c>
    </row>
    <row r="36209" spans="3:3">
      <c r="C36209" s="13">
        <f t="shared" ca="1" si="1350"/>
        <v>2000.7199815459858</v>
      </c>
    </row>
    <row r="36210" spans="3:3">
      <c r="C36210" s="13">
        <f t="shared" ca="1" si="1350"/>
        <v>2003.771277957936</v>
      </c>
    </row>
    <row r="36211" spans="3:3">
      <c r="C36211" s="13">
        <f t="shared" ca="1" si="1350"/>
        <v>2004.9114818739445</v>
      </c>
    </row>
    <row r="36212" spans="3:3">
      <c r="C36212" s="13">
        <f t="shared" ca="1" si="1350"/>
        <v>2006.8134684891013</v>
      </c>
    </row>
    <row r="36213" spans="3:3">
      <c r="C36213" s="13">
        <f t="shared" ca="1" si="1350"/>
        <v>1991.4638157475522</v>
      </c>
    </row>
    <row r="36214" spans="3:3">
      <c r="C36214" s="13">
        <f t="shared" ca="1" si="1350"/>
        <v>2004.7953847312378</v>
      </c>
    </row>
    <row r="36215" spans="3:3">
      <c r="C36215" s="13">
        <f t="shared" ca="1" si="1350"/>
        <v>2006.9677950237885</v>
      </c>
    </row>
    <row r="36216" spans="3:3">
      <c r="C36216" s="13">
        <f t="shared" ca="1" si="1350"/>
        <v>2001.5865389555818</v>
      </c>
    </row>
    <row r="36217" spans="3:3">
      <c r="C36217" s="13">
        <f t="shared" ca="1" si="1350"/>
        <v>1997.8939868565897</v>
      </c>
    </row>
    <row r="36218" spans="3:3">
      <c r="C36218" s="13">
        <f t="shared" ca="1" si="1350"/>
        <v>2010.4094455851882</v>
      </c>
    </row>
    <row r="36219" spans="3:3">
      <c r="C36219" s="13">
        <f t="shared" ca="1" si="1350"/>
        <v>2010.8249165341897</v>
      </c>
    </row>
    <row r="36220" spans="3:3">
      <c r="C36220" s="13">
        <f t="shared" ca="1" si="1350"/>
        <v>2031.8681206539463</v>
      </c>
    </row>
    <row r="36221" spans="3:3">
      <c r="C36221" s="13">
        <f t="shared" ca="1" si="1350"/>
        <v>1991.4057257511899</v>
      </c>
    </row>
    <row r="36222" spans="3:3">
      <c r="C36222" s="13">
        <f t="shared" ca="1" si="1350"/>
        <v>2003.4430166335694</v>
      </c>
    </row>
    <row r="36223" spans="3:3">
      <c r="C36223" s="13">
        <f t="shared" ca="1" si="1350"/>
        <v>1987.9570362452314</v>
      </c>
    </row>
    <row r="36224" spans="3:3">
      <c r="C36224" s="13">
        <f t="shared" ca="1" si="1350"/>
        <v>1981.5006968291593</v>
      </c>
    </row>
    <row r="36225" spans="3:3">
      <c r="C36225" s="13">
        <f t="shared" ca="1" si="1350"/>
        <v>2014.1937375559623</v>
      </c>
    </row>
    <row r="36226" spans="3:3">
      <c r="C36226" s="13">
        <f t="shared" ca="1" si="1350"/>
        <v>1988.6694507285374</v>
      </c>
    </row>
    <row r="36227" spans="3:3">
      <c r="C36227" s="13">
        <f t="shared" ca="1" si="1350"/>
        <v>1990.8415929073576</v>
      </c>
    </row>
    <row r="36228" spans="3:3">
      <c r="C36228" s="13">
        <f t="shared" ca="1" si="1350"/>
        <v>1991.9645215650464</v>
      </c>
    </row>
    <row r="36229" spans="3:3">
      <c r="C36229" s="13">
        <f t="shared" ca="1" si="1350"/>
        <v>2012.6790812605411</v>
      </c>
    </row>
    <row r="36230" spans="3:3">
      <c r="C36230" s="13">
        <f t="shared" ca="1" si="1350"/>
        <v>1993.2278083741401</v>
      </c>
    </row>
    <row r="36231" spans="3:3">
      <c r="C36231" s="13">
        <f t="shared" ca="1" si="1350"/>
        <v>1997.8150027019349</v>
      </c>
    </row>
    <row r="36232" spans="3:3">
      <c r="C36232" s="13">
        <f t="shared" ca="1" si="1350"/>
        <v>1996.9283797092398</v>
      </c>
    </row>
    <row r="36233" spans="3:3">
      <c r="C36233" s="13">
        <f t="shared" ca="1" si="1350"/>
        <v>2026.3131193736647</v>
      </c>
    </row>
    <row r="36234" spans="3:3">
      <c r="C36234" s="13">
        <f t="shared" ca="1" si="1350"/>
        <v>2002.6515422980037</v>
      </c>
    </row>
    <row r="36235" spans="3:3">
      <c r="C36235" s="13">
        <f t="shared" ca="1" si="1350"/>
        <v>2011.3738648322558</v>
      </c>
    </row>
    <row r="36236" spans="3:3">
      <c r="C36236" s="13">
        <f t="shared" ca="1" si="1350"/>
        <v>1983.5866175147567</v>
      </c>
    </row>
    <row r="36237" spans="3:3">
      <c r="C36237" s="13">
        <f t="shared" ca="1" si="1350"/>
        <v>1995.1975848377929</v>
      </c>
    </row>
    <row r="36238" spans="3:3">
      <c r="C36238" s="13">
        <f t="shared" ca="1" si="1350"/>
        <v>1991.640220120777</v>
      </c>
    </row>
    <row r="36239" spans="3:3">
      <c r="C36239" s="13">
        <f t="shared" ca="1" si="1350"/>
        <v>1989.8414000436821</v>
      </c>
    </row>
    <row r="36240" spans="3:3">
      <c r="C36240" s="13">
        <f t="shared" ca="1" si="1350"/>
        <v>2003.6230701276604</v>
      </c>
    </row>
    <row r="36241" spans="3:3">
      <c r="C36241" s="13">
        <f t="shared" ca="1" si="1350"/>
        <v>2007.4173346998869</v>
      </c>
    </row>
    <row r="36242" spans="3:3">
      <c r="C36242" s="13">
        <f t="shared" ca="1" si="1350"/>
        <v>1994.266270731951</v>
      </c>
    </row>
    <row r="36243" spans="3:3">
      <c r="C36243" s="13">
        <f t="shared" ca="1" si="1350"/>
        <v>1989.7000249912289</v>
      </c>
    </row>
    <row r="36244" spans="3:3">
      <c r="C36244" s="13">
        <f t="shared" ca="1" si="1350"/>
        <v>2005.9130696349573</v>
      </c>
    </row>
    <row r="36245" spans="3:3">
      <c r="C36245" s="13">
        <f t="shared" ca="1" si="1350"/>
        <v>1975.1371321042611</v>
      </c>
    </row>
    <row r="36246" spans="3:3">
      <c r="C36246" s="13">
        <f t="shared" ca="1" si="1350"/>
        <v>2012.7904250167403</v>
      </c>
    </row>
    <row r="36247" spans="3:3">
      <c r="C36247" s="13">
        <f t="shared" ca="1" si="1350"/>
        <v>2000.0597011205975</v>
      </c>
    </row>
    <row r="36248" spans="3:3">
      <c r="C36248" s="13">
        <f t="shared" ref="C36248:C36311" ca="1" si="1351">NORMINV(RAND(),$D$3,$G$3)</f>
        <v>1993.329407712012</v>
      </c>
    </row>
    <row r="36249" spans="3:3">
      <c r="C36249" s="13">
        <f t="shared" ca="1" si="1351"/>
        <v>1995.3729483548877</v>
      </c>
    </row>
    <row r="36250" spans="3:3">
      <c r="C36250" s="13">
        <f t="shared" ca="1" si="1351"/>
        <v>1999.2423722542389</v>
      </c>
    </row>
    <row r="36251" spans="3:3">
      <c r="C36251" s="13">
        <f t="shared" ca="1" si="1351"/>
        <v>2006.379688499949</v>
      </c>
    </row>
    <row r="36252" spans="3:3">
      <c r="C36252" s="13">
        <f t="shared" ca="1" si="1351"/>
        <v>1998.962660010553</v>
      </c>
    </row>
    <row r="36253" spans="3:3">
      <c r="C36253" s="13">
        <f t="shared" ca="1" si="1351"/>
        <v>1995.0362119425013</v>
      </c>
    </row>
    <row r="36254" spans="3:3">
      <c r="C36254" s="13">
        <f t="shared" ca="1" si="1351"/>
        <v>2003.9733958327076</v>
      </c>
    </row>
    <row r="36255" spans="3:3">
      <c r="C36255" s="13">
        <f t="shared" ca="1" si="1351"/>
        <v>2004.4672016869545</v>
      </c>
    </row>
    <row r="36256" spans="3:3">
      <c r="C36256" s="13">
        <f t="shared" ca="1" si="1351"/>
        <v>2001.6221290857241</v>
      </c>
    </row>
    <row r="36257" spans="3:3">
      <c r="C36257" s="13">
        <f t="shared" ca="1" si="1351"/>
        <v>1985.3374691840452</v>
      </c>
    </row>
    <row r="36258" spans="3:3">
      <c r="C36258" s="13">
        <f t="shared" ca="1" si="1351"/>
        <v>2015.706052701029</v>
      </c>
    </row>
    <row r="36259" spans="3:3">
      <c r="C36259" s="13">
        <f t="shared" ca="1" si="1351"/>
        <v>1992.2953126815264</v>
      </c>
    </row>
    <row r="36260" spans="3:3">
      <c r="C36260" s="13">
        <f t="shared" ca="1" si="1351"/>
        <v>1994.5353546900901</v>
      </c>
    </row>
    <row r="36261" spans="3:3">
      <c r="C36261" s="13">
        <f t="shared" ca="1" si="1351"/>
        <v>2006.4224044569178</v>
      </c>
    </row>
    <row r="36262" spans="3:3">
      <c r="C36262" s="13">
        <f t="shared" ca="1" si="1351"/>
        <v>1996.2268214726325</v>
      </c>
    </row>
    <row r="36263" spans="3:3">
      <c r="C36263" s="13">
        <f t="shared" ca="1" si="1351"/>
        <v>1991.6085330315011</v>
      </c>
    </row>
    <row r="36264" spans="3:3">
      <c r="C36264" s="13">
        <f t="shared" ca="1" si="1351"/>
        <v>1995.3225512318666</v>
      </c>
    </row>
    <row r="36265" spans="3:3">
      <c r="C36265" s="13">
        <f t="shared" ca="1" si="1351"/>
        <v>1992.1491419044235</v>
      </c>
    </row>
    <row r="36266" spans="3:3">
      <c r="C36266" s="13">
        <f t="shared" ca="1" si="1351"/>
        <v>1994.5223178829851</v>
      </c>
    </row>
    <row r="36267" spans="3:3">
      <c r="C36267" s="13">
        <f t="shared" ca="1" si="1351"/>
        <v>2005.687366260792</v>
      </c>
    </row>
    <row r="36268" spans="3:3">
      <c r="C36268" s="13">
        <f t="shared" ca="1" si="1351"/>
        <v>1973.1109807279447</v>
      </c>
    </row>
    <row r="36269" spans="3:3">
      <c r="C36269" s="13">
        <f t="shared" ca="1" si="1351"/>
        <v>1998.9725278523649</v>
      </c>
    </row>
    <row r="36270" spans="3:3">
      <c r="C36270" s="13">
        <f t="shared" ca="1" si="1351"/>
        <v>2000.5799849663638</v>
      </c>
    </row>
    <row r="36271" spans="3:3">
      <c r="C36271" s="13">
        <f t="shared" ca="1" si="1351"/>
        <v>2017.309870604036</v>
      </c>
    </row>
    <row r="36272" spans="3:3">
      <c r="C36272" s="13">
        <f t="shared" ca="1" si="1351"/>
        <v>1994.1820856706622</v>
      </c>
    </row>
    <row r="36273" spans="3:3">
      <c r="C36273" s="13">
        <f t="shared" ca="1" si="1351"/>
        <v>1987.9543477019145</v>
      </c>
    </row>
    <row r="36274" spans="3:3">
      <c r="C36274" s="13">
        <f t="shared" ca="1" si="1351"/>
        <v>2010.408150303502</v>
      </c>
    </row>
    <row r="36275" spans="3:3">
      <c r="C36275" s="13">
        <f t="shared" ca="1" si="1351"/>
        <v>1995.4934327696717</v>
      </c>
    </row>
    <row r="36276" spans="3:3">
      <c r="C36276" s="13">
        <f t="shared" ca="1" si="1351"/>
        <v>2005.1062586184808</v>
      </c>
    </row>
    <row r="36277" spans="3:3">
      <c r="C36277" s="13">
        <f t="shared" ca="1" si="1351"/>
        <v>1987.0637578278393</v>
      </c>
    </row>
    <row r="36278" spans="3:3">
      <c r="C36278" s="13">
        <f t="shared" ca="1" si="1351"/>
        <v>2013.6074949334447</v>
      </c>
    </row>
    <row r="36279" spans="3:3">
      <c r="C36279" s="13">
        <f t="shared" ca="1" si="1351"/>
        <v>1987.8653693915667</v>
      </c>
    </row>
    <row r="36280" spans="3:3">
      <c r="C36280" s="13">
        <f t="shared" ca="1" si="1351"/>
        <v>2007.685498588512</v>
      </c>
    </row>
    <row r="36281" spans="3:3">
      <c r="C36281" s="13">
        <f t="shared" ca="1" si="1351"/>
        <v>2015.6803047961657</v>
      </c>
    </row>
    <row r="36282" spans="3:3">
      <c r="C36282" s="13">
        <f t="shared" ca="1" si="1351"/>
        <v>1993.0911500591592</v>
      </c>
    </row>
    <row r="36283" spans="3:3">
      <c r="C36283" s="13">
        <f t="shared" ca="1" si="1351"/>
        <v>2007.8432992499118</v>
      </c>
    </row>
    <row r="36284" spans="3:3">
      <c r="C36284" s="13">
        <f t="shared" ca="1" si="1351"/>
        <v>2004.2040624318277</v>
      </c>
    </row>
    <row r="36285" spans="3:3">
      <c r="C36285" s="13">
        <f t="shared" ca="1" si="1351"/>
        <v>2002.6165150076042</v>
      </c>
    </row>
    <row r="36286" spans="3:3">
      <c r="C36286" s="13">
        <f t="shared" ca="1" si="1351"/>
        <v>2005.5205577956749</v>
      </c>
    </row>
    <row r="36287" spans="3:3">
      <c r="C36287" s="13">
        <f t="shared" ca="1" si="1351"/>
        <v>2000.3732120036047</v>
      </c>
    </row>
    <row r="36288" spans="3:3">
      <c r="C36288" s="13">
        <f t="shared" ca="1" si="1351"/>
        <v>1986.0346207254024</v>
      </c>
    </row>
    <row r="36289" spans="3:3">
      <c r="C36289" s="13">
        <f t="shared" ca="1" si="1351"/>
        <v>2006.9762991329067</v>
      </c>
    </row>
    <row r="36290" spans="3:3">
      <c r="C36290" s="13">
        <f t="shared" ca="1" si="1351"/>
        <v>2006.1981035513854</v>
      </c>
    </row>
    <row r="36291" spans="3:3">
      <c r="C36291" s="13">
        <f t="shared" ca="1" si="1351"/>
        <v>2009.759443433393</v>
      </c>
    </row>
    <row r="36292" spans="3:3">
      <c r="C36292" s="13">
        <f t="shared" ca="1" si="1351"/>
        <v>2003.2678268663888</v>
      </c>
    </row>
    <row r="36293" spans="3:3">
      <c r="C36293" s="13">
        <f t="shared" ca="1" si="1351"/>
        <v>1987.1262072545342</v>
      </c>
    </row>
    <row r="36294" spans="3:3">
      <c r="C36294" s="13">
        <f t="shared" ca="1" si="1351"/>
        <v>1984.0133585791521</v>
      </c>
    </row>
    <row r="36295" spans="3:3">
      <c r="C36295" s="13">
        <f t="shared" ca="1" si="1351"/>
        <v>1987.4095138310427</v>
      </c>
    </row>
    <row r="36296" spans="3:3">
      <c r="C36296" s="13">
        <f t="shared" ca="1" si="1351"/>
        <v>1996.6072371319324</v>
      </c>
    </row>
    <row r="36297" spans="3:3">
      <c r="C36297" s="13">
        <f t="shared" ca="1" si="1351"/>
        <v>2008.6602173777044</v>
      </c>
    </row>
    <row r="36298" spans="3:3">
      <c r="C36298" s="13">
        <f t="shared" ca="1" si="1351"/>
        <v>2000.8525690031265</v>
      </c>
    </row>
    <row r="36299" spans="3:3">
      <c r="C36299" s="13">
        <f t="shared" ca="1" si="1351"/>
        <v>1969.4514098330492</v>
      </c>
    </row>
    <row r="36300" spans="3:3">
      <c r="C36300" s="13">
        <f t="shared" ca="1" si="1351"/>
        <v>1994.1495270334253</v>
      </c>
    </row>
    <row r="36301" spans="3:3">
      <c r="C36301" s="13">
        <f t="shared" ca="1" si="1351"/>
        <v>2011.9997807935169</v>
      </c>
    </row>
    <row r="36302" spans="3:3">
      <c r="C36302" s="13">
        <f t="shared" ca="1" si="1351"/>
        <v>2002.7511203232996</v>
      </c>
    </row>
    <row r="36303" spans="3:3">
      <c r="C36303" s="13">
        <f t="shared" ca="1" si="1351"/>
        <v>1997.0344079624799</v>
      </c>
    </row>
    <row r="36304" spans="3:3">
      <c r="C36304" s="13">
        <f t="shared" ca="1" si="1351"/>
        <v>1982.3940963122348</v>
      </c>
    </row>
    <row r="36305" spans="3:3">
      <c r="C36305" s="13">
        <f t="shared" ca="1" si="1351"/>
        <v>1996.2747831539323</v>
      </c>
    </row>
    <row r="36306" spans="3:3">
      <c r="C36306" s="13">
        <f t="shared" ca="1" si="1351"/>
        <v>2005.7056531453636</v>
      </c>
    </row>
    <row r="36307" spans="3:3">
      <c r="C36307" s="13">
        <f t="shared" ca="1" si="1351"/>
        <v>1987.5693782737635</v>
      </c>
    </row>
    <row r="36308" spans="3:3">
      <c r="C36308" s="13">
        <f t="shared" ca="1" si="1351"/>
        <v>2006.1655700855256</v>
      </c>
    </row>
    <row r="36309" spans="3:3">
      <c r="C36309" s="13">
        <f t="shared" ca="1" si="1351"/>
        <v>1995.2080074344165</v>
      </c>
    </row>
    <row r="36310" spans="3:3">
      <c r="C36310" s="13">
        <f t="shared" ca="1" si="1351"/>
        <v>1985.0658453570422</v>
      </c>
    </row>
    <row r="36311" spans="3:3">
      <c r="C36311" s="13">
        <f t="shared" ca="1" si="1351"/>
        <v>1988.7613329977933</v>
      </c>
    </row>
    <row r="36312" spans="3:3">
      <c r="C36312" s="13">
        <f t="shared" ref="C36312:C36375" ca="1" si="1352">NORMINV(RAND(),$D$3,$G$3)</f>
        <v>1981.7605791664641</v>
      </c>
    </row>
    <row r="36313" spans="3:3">
      <c r="C36313" s="13">
        <f t="shared" ca="1" si="1352"/>
        <v>1990.4420176788751</v>
      </c>
    </row>
    <row r="36314" spans="3:3">
      <c r="C36314" s="13">
        <f t="shared" ca="1" si="1352"/>
        <v>2002.8782378800961</v>
      </c>
    </row>
    <row r="36315" spans="3:3">
      <c r="C36315" s="13">
        <f t="shared" ca="1" si="1352"/>
        <v>1987.3193124209999</v>
      </c>
    </row>
    <row r="36316" spans="3:3">
      <c r="C36316" s="13">
        <f t="shared" ca="1" si="1352"/>
        <v>2002.6775457775584</v>
      </c>
    </row>
    <row r="36317" spans="3:3">
      <c r="C36317" s="13">
        <f t="shared" ca="1" si="1352"/>
        <v>2006.3565481277512</v>
      </c>
    </row>
    <row r="36318" spans="3:3">
      <c r="C36318" s="13">
        <f t="shared" ca="1" si="1352"/>
        <v>2013.9667459416607</v>
      </c>
    </row>
    <row r="36319" spans="3:3">
      <c r="C36319" s="13">
        <f t="shared" ca="1" si="1352"/>
        <v>2009.596143393281</v>
      </c>
    </row>
    <row r="36320" spans="3:3">
      <c r="C36320" s="13">
        <f t="shared" ca="1" si="1352"/>
        <v>2014.6333187188209</v>
      </c>
    </row>
    <row r="36321" spans="3:3">
      <c r="C36321" s="13">
        <f t="shared" ca="1" si="1352"/>
        <v>1982.671434803166</v>
      </c>
    </row>
    <row r="36322" spans="3:3">
      <c r="C36322" s="13">
        <f t="shared" ca="1" si="1352"/>
        <v>2003.4373583614222</v>
      </c>
    </row>
    <row r="36323" spans="3:3">
      <c r="C36323" s="13">
        <f t="shared" ca="1" si="1352"/>
        <v>1989.0521682102355</v>
      </c>
    </row>
    <row r="36324" spans="3:3">
      <c r="C36324" s="13">
        <f t="shared" ca="1" si="1352"/>
        <v>1998.1315963601489</v>
      </c>
    </row>
    <row r="36325" spans="3:3">
      <c r="C36325" s="13">
        <f t="shared" ca="1" si="1352"/>
        <v>2014.0394014471638</v>
      </c>
    </row>
    <row r="36326" spans="3:3">
      <c r="C36326" s="13">
        <f t="shared" ca="1" si="1352"/>
        <v>1988.2951033913414</v>
      </c>
    </row>
    <row r="36327" spans="3:3">
      <c r="C36327" s="13">
        <f t="shared" ca="1" si="1352"/>
        <v>1989.9373760213316</v>
      </c>
    </row>
    <row r="36328" spans="3:3">
      <c r="C36328" s="13">
        <f t="shared" ca="1" si="1352"/>
        <v>2008.772748413392</v>
      </c>
    </row>
    <row r="36329" spans="3:3">
      <c r="C36329" s="13">
        <f t="shared" ca="1" si="1352"/>
        <v>1989.5416970335978</v>
      </c>
    </row>
    <row r="36330" spans="3:3">
      <c r="C36330" s="13">
        <f t="shared" ca="1" si="1352"/>
        <v>1994.3942551113162</v>
      </c>
    </row>
    <row r="36331" spans="3:3">
      <c r="C36331" s="13">
        <f t="shared" ca="1" si="1352"/>
        <v>1992.1335002751603</v>
      </c>
    </row>
    <row r="36332" spans="3:3">
      <c r="C36332" s="13">
        <f t="shared" ca="1" si="1352"/>
        <v>1999.5075174928188</v>
      </c>
    </row>
    <row r="36333" spans="3:3">
      <c r="C36333" s="13">
        <f t="shared" ca="1" si="1352"/>
        <v>1987.1528866190927</v>
      </c>
    </row>
    <row r="36334" spans="3:3">
      <c r="C36334" s="13">
        <f t="shared" ca="1" si="1352"/>
        <v>2008.4976035519896</v>
      </c>
    </row>
    <row r="36335" spans="3:3">
      <c r="C36335" s="13">
        <f t="shared" ca="1" si="1352"/>
        <v>2008.696970662354</v>
      </c>
    </row>
    <row r="36336" spans="3:3">
      <c r="C36336" s="13">
        <f t="shared" ca="1" si="1352"/>
        <v>2004.1900978855274</v>
      </c>
    </row>
    <row r="36337" spans="3:3">
      <c r="C36337" s="13">
        <f t="shared" ca="1" si="1352"/>
        <v>1979.5571614117582</v>
      </c>
    </row>
    <row r="36338" spans="3:3">
      <c r="C36338" s="13">
        <f t="shared" ca="1" si="1352"/>
        <v>1992.4528709241683</v>
      </c>
    </row>
    <row r="36339" spans="3:3">
      <c r="C36339" s="13">
        <f t="shared" ca="1" si="1352"/>
        <v>2007.2182655098682</v>
      </c>
    </row>
    <row r="36340" spans="3:3">
      <c r="C36340" s="13">
        <f t="shared" ca="1" si="1352"/>
        <v>2026.4305501017893</v>
      </c>
    </row>
    <row r="36341" spans="3:3">
      <c r="C36341" s="13">
        <f t="shared" ca="1" si="1352"/>
        <v>1988.9574251208833</v>
      </c>
    </row>
    <row r="36342" spans="3:3">
      <c r="C36342" s="13">
        <f t="shared" ca="1" si="1352"/>
        <v>1994.5908427536172</v>
      </c>
    </row>
    <row r="36343" spans="3:3">
      <c r="C36343" s="13">
        <f t="shared" ca="1" si="1352"/>
        <v>2000.1458811838834</v>
      </c>
    </row>
    <row r="36344" spans="3:3">
      <c r="C36344" s="13">
        <f t="shared" ca="1" si="1352"/>
        <v>1997.6781054780627</v>
      </c>
    </row>
    <row r="36345" spans="3:3">
      <c r="C36345" s="13">
        <f t="shared" ca="1" si="1352"/>
        <v>1993.1897081545192</v>
      </c>
    </row>
    <row r="36346" spans="3:3">
      <c r="C36346" s="13">
        <f t="shared" ca="1" si="1352"/>
        <v>1996.4272726390539</v>
      </c>
    </row>
    <row r="36347" spans="3:3">
      <c r="C36347" s="13">
        <f t="shared" ca="1" si="1352"/>
        <v>1999.5198470209898</v>
      </c>
    </row>
    <row r="36348" spans="3:3">
      <c r="C36348" s="13">
        <f t="shared" ca="1" si="1352"/>
        <v>2022.8496426208887</v>
      </c>
    </row>
    <row r="36349" spans="3:3">
      <c r="C36349" s="13">
        <f t="shared" ca="1" si="1352"/>
        <v>1993.5418573906245</v>
      </c>
    </row>
    <row r="36350" spans="3:3">
      <c r="C36350" s="13">
        <f t="shared" ca="1" si="1352"/>
        <v>2000.8055595990254</v>
      </c>
    </row>
    <row r="36351" spans="3:3">
      <c r="C36351" s="13">
        <f t="shared" ca="1" si="1352"/>
        <v>1999.2479501970454</v>
      </c>
    </row>
    <row r="36352" spans="3:3">
      <c r="C36352" s="13">
        <f t="shared" ca="1" si="1352"/>
        <v>1992.2569735086322</v>
      </c>
    </row>
    <row r="36353" spans="3:3">
      <c r="C36353" s="13">
        <f t="shared" ca="1" si="1352"/>
        <v>2014.9117735140881</v>
      </c>
    </row>
    <row r="36354" spans="3:3">
      <c r="C36354" s="13">
        <f t="shared" ca="1" si="1352"/>
        <v>2001.4506403662529</v>
      </c>
    </row>
    <row r="36355" spans="3:3">
      <c r="C36355" s="13">
        <f t="shared" ca="1" si="1352"/>
        <v>1991.0253859137204</v>
      </c>
    </row>
    <row r="36356" spans="3:3">
      <c r="C36356" s="13">
        <f t="shared" ca="1" si="1352"/>
        <v>2003.6272451277378</v>
      </c>
    </row>
    <row r="36357" spans="3:3">
      <c r="C36357" s="13">
        <f t="shared" ca="1" si="1352"/>
        <v>1984.6882714283247</v>
      </c>
    </row>
    <row r="36358" spans="3:3">
      <c r="C36358" s="13">
        <f t="shared" ca="1" si="1352"/>
        <v>1996.9363066923272</v>
      </c>
    </row>
    <row r="36359" spans="3:3">
      <c r="C36359" s="13">
        <f t="shared" ca="1" si="1352"/>
        <v>1978.2620215531672</v>
      </c>
    </row>
    <row r="36360" spans="3:3">
      <c r="C36360" s="13">
        <f t="shared" ca="1" si="1352"/>
        <v>1997.3473988080195</v>
      </c>
    </row>
    <row r="36361" spans="3:3">
      <c r="C36361" s="13">
        <f t="shared" ca="1" si="1352"/>
        <v>2003.242006276861</v>
      </c>
    </row>
    <row r="36362" spans="3:3">
      <c r="C36362" s="13">
        <f t="shared" ca="1" si="1352"/>
        <v>1996.7124435584883</v>
      </c>
    </row>
    <row r="36363" spans="3:3">
      <c r="C36363" s="13">
        <f t="shared" ca="1" si="1352"/>
        <v>1994.6564836701539</v>
      </c>
    </row>
    <row r="36364" spans="3:3">
      <c r="C36364" s="13">
        <f t="shared" ca="1" si="1352"/>
        <v>1989.9409445065719</v>
      </c>
    </row>
    <row r="36365" spans="3:3">
      <c r="C36365" s="13">
        <f t="shared" ca="1" si="1352"/>
        <v>2008.9479867534014</v>
      </c>
    </row>
    <row r="36366" spans="3:3">
      <c r="C36366" s="13">
        <f t="shared" ca="1" si="1352"/>
        <v>2004.7550707542198</v>
      </c>
    </row>
    <row r="36367" spans="3:3">
      <c r="C36367" s="13">
        <f t="shared" ca="1" si="1352"/>
        <v>1997.4512332373536</v>
      </c>
    </row>
    <row r="36368" spans="3:3">
      <c r="C36368" s="13">
        <f t="shared" ca="1" si="1352"/>
        <v>1987.7132592299736</v>
      </c>
    </row>
    <row r="36369" spans="3:3">
      <c r="C36369" s="13">
        <f t="shared" ca="1" si="1352"/>
        <v>1993.4700398020816</v>
      </c>
    </row>
    <row r="36370" spans="3:3">
      <c r="C36370" s="13">
        <f t="shared" ca="1" si="1352"/>
        <v>1994.469271839635</v>
      </c>
    </row>
    <row r="36371" spans="3:3">
      <c r="C36371" s="13">
        <f t="shared" ca="1" si="1352"/>
        <v>1979.5241087778847</v>
      </c>
    </row>
    <row r="36372" spans="3:3">
      <c r="C36372" s="13">
        <f t="shared" ca="1" si="1352"/>
        <v>2006.2549050476061</v>
      </c>
    </row>
    <row r="36373" spans="3:3">
      <c r="C36373" s="13">
        <f t="shared" ca="1" si="1352"/>
        <v>2019.1911367342473</v>
      </c>
    </row>
    <row r="36374" spans="3:3">
      <c r="C36374" s="13">
        <f t="shared" ca="1" si="1352"/>
        <v>2027.5896896974509</v>
      </c>
    </row>
    <row r="36375" spans="3:3">
      <c r="C36375" s="13">
        <f t="shared" ca="1" si="1352"/>
        <v>1995.9655858212764</v>
      </c>
    </row>
    <row r="36376" spans="3:3">
      <c r="C36376" s="13">
        <f t="shared" ref="C36376:C36439" ca="1" si="1353">NORMINV(RAND(),$D$3,$G$3)</f>
        <v>1989.6291092303031</v>
      </c>
    </row>
    <row r="36377" spans="3:3">
      <c r="C36377" s="13">
        <f t="shared" ca="1" si="1353"/>
        <v>1980.3056474628393</v>
      </c>
    </row>
    <row r="36378" spans="3:3">
      <c r="C36378" s="13">
        <f t="shared" ca="1" si="1353"/>
        <v>2000.2160465015618</v>
      </c>
    </row>
    <row r="36379" spans="3:3">
      <c r="C36379" s="13">
        <f t="shared" ca="1" si="1353"/>
        <v>2009.3636143290023</v>
      </c>
    </row>
    <row r="36380" spans="3:3">
      <c r="C36380" s="13">
        <f t="shared" ca="1" si="1353"/>
        <v>1984.0311799578153</v>
      </c>
    </row>
    <row r="36381" spans="3:3">
      <c r="C36381" s="13">
        <f t="shared" ca="1" si="1353"/>
        <v>2001.2136108574157</v>
      </c>
    </row>
    <row r="36382" spans="3:3">
      <c r="C36382" s="13">
        <f t="shared" ca="1" si="1353"/>
        <v>1998.904135503602</v>
      </c>
    </row>
    <row r="36383" spans="3:3">
      <c r="C36383" s="13">
        <f t="shared" ca="1" si="1353"/>
        <v>2004.8147781012801</v>
      </c>
    </row>
    <row r="36384" spans="3:3">
      <c r="C36384" s="13">
        <f t="shared" ca="1" si="1353"/>
        <v>1990.4607232249355</v>
      </c>
    </row>
    <row r="36385" spans="3:3">
      <c r="C36385" s="13">
        <f t="shared" ca="1" si="1353"/>
        <v>2011.504327816263</v>
      </c>
    </row>
    <row r="36386" spans="3:3">
      <c r="C36386" s="13">
        <f t="shared" ca="1" si="1353"/>
        <v>2004.3429084077916</v>
      </c>
    </row>
    <row r="36387" spans="3:3">
      <c r="C36387" s="13">
        <f t="shared" ca="1" si="1353"/>
        <v>2001.4258292682784</v>
      </c>
    </row>
    <row r="36388" spans="3:3">
      <c r="C36388" s="13">
        <f t="shared" ca="1" si="1353"/>
        <v>1988.1065909460269</v>
      </c>
    </row>
    <row r="36389" spans="3:3">
      <c r="C36389" s="13">
        <f t="shared" ca="1" si="1353"/>
        <v>1995.1080121930859</v>
      </c>
    </row>
    <row r="36390" spans="3:3">
      <c r="C36390" s="13">
        <f t="shared" ca="1" si="1353"/>
        <v>2017.6812351099163</v>
      </c>
    </row>
    <row r="36391" spans="3:3">
      <c r="C36391" s="13">
        <f t="shared" ca="1" si="1353"/>
        <v>1991.8515890222716</v>
      </c>
    </row>
    <row r="36392" spans="3:3">
      <c r="C36392" s="13">
        <f t="shared" ca="1" si="1353"/>
        <v>1999.9165974751472</v>
      </c>
    </row>
    <row r="36393" spans="3:3">
      <c r="C36393" s="13">
        <f t="shared" ca="1" si="1353"/>
        <v>2003.5727517613377</v>
      </c>
    </row>
    <row r="36394" spans="3:3">
      <c r="C36394" s="13">
        <f t="shared" ca="1" si="1353"/>
        <v>2011.123653476724</v>
      </c>
    </row>
    <row r="36395" spans="3:3">
      <c r="C36395" s="13">
        <f t="shared" ca="1" si="1353"/>
        <v>1982.9812419778877</v>
      </c>
    </row>
    <row r="36396" spans="3:3">
      <c r="C36396" s="13">
        <f t="shared" ca="1" si="1353"/>
        <v>2002.5091026532439</v>
      </c>
    </row>
    <row r="36397" spans="3:3">
      <c r="C36397" s="13">
        <f t="shared" ca="1" si="1353"/>
        <v>1980.6408668044114</v>
      </c>
    </row>
    <row r="36398" spans="3:3">
      <c r="C36398" s="13">
        <f t="shared" ca="1" si="1353"/>
        <v>2010.8182105410554</v>
      </c>
    </row>
    <row r="36399" spans="3:3">
      <c r="C36399" s="13">
        <f t="shared" ca="1" si="1353"/>
        <v>1981.3554105083522</v>
      </c>
    </row>
    <row r="36400" spans="3:3">
      <c r="C36400" s="13">
        <f t="shared" ca="1" si="1353"/>
        <v>2002.5229505335428</v>
      </c>
    </row>
    <row r="36401" spans="3:3">
      <c r="C36401" s="13">
        <f t="shared" ca="1" si="1353"/>
        <v>1992.5094253463101</v>
      </c>
    </row>
    <row r="36402" spans="3:3">
      <c r="C36402" s="13">
        <f t="shared" ca="1" si="1353"/>
        <v>2019.6823979893443</v>
      </c>
    </row>
    <row r="36403" spans="3:3">
      <c r="C36403" s="13">
        <f t="shared" ca="1" si="1353"/>
        <v>2007.6528238225192</v>
      </c>
    </row>
    <row r="36404" spans="3:3">
      <c r="C36404" s="13">
        <f t="shared" ca="1" si="1353"/>
        <v>1992.7726394940123</v>
      </c>
    </row>
    <row r="36405" spans="3:3">
      <c r="C36405" s="13">
        <f t="shared" ca="1" si="1353"/>
        <v>2005.4162330430179</v>
      </c>
    </row>
    <row r="36406" spans="3:3">
      <c r="C36406" s="13">
        <f t="shared" ca="1" si="1353"/>
        <v>2015.2591515765325</v>
      </c>
    </row>
    <row r="36407" spans="3:3">
      <c r="C36407" s="13">
        <f t="shared" ca="1" si="1353"/>
        <v>1985.7887819627456</v>
      </c>
    </row>
    <row r="36408" spans="3:3">
      <c r="C36408" s="13">
        <f t="shared" ca="1" si="1353"/>
        <v>2009.6537358293158</v>
      </c>
    </row>
    <row r="36409" spans="3:3">
      <c r="C36409" s="13">
        <f t="shared" ca="1" si="1353"/>
        <v>1998.7348013529661</v>
      </c>
    </row>
    <row r="36410" spans="3:3">
      <c r="C36410" s="13">
        <f t="shared" ca="1" si="1353"/>
        <v>2005.7645442982725</v>
      </c>
    </row>
    <row r="36411" spans="3:3">
      <c r="C36411" s="13">
        <f t="shared" ca="1" si="1353"/>
        <v>2002.7796627123266</v>
      </c>
    </row>
    <row r="36412" spans="3:3">
      <c r="C36412" s="13">
        <f t="shared" ca="1" si="1353"/>
        <v>1990.5614516249898</v>
      </c>
    </row>
    <row r="36413" spans="3:3">
      <c r="C36413" s="13">
        <f t="shared" ca="1" si="1353"/>
        <v>1988.3147033202533</v>
      </c>
    </row>
    <row r="36414" spans="3:3">
      <c r="C36414" s="13">
        <f t="shared" ca="1" si="1353"/>
        <v>2009.182166532587</v>
      </c>
    </row>
    <row r="36415" spans="3:3">
      <c r="C36415" s="13">
        <f t="shared" ca="1" si="1353"/>
        <v>2018.390316733856</v>
      </c>
    </row>
    <row r="36416" spans="3:3">
      <c r="C36416" s="13">
        <f t="shared" ca="1" si="1353"/>
        <v>2017.1337587102169</v>
      </c>
    </row>
    <row r="36417" spans="3:3">
      <c r="C36417" s="13">
        <f t="shared" ca="1" si="1353"/>
        <v>2012.586815548852</v>
      </c>
    </row>
    <row r="36418" spans="3:3">
      <c r="C36418" s="13">
        <f t="shared" ca="1" si="1353"/>
        <v>1994.0842809232543</v>
      </c>
    </row>
    <row r="36419" spans="3:3">
      <c r="C36419" s="13">
        <f t="shared" ca="1" si="1353"/>
        <v>1996.1572863904514</v>
      </c>
    </row>
    <row r="36420" spans="3:3">
      <c r="C36420" s="13">
        <f t="shared" ca="1" si="1353"/>
        <v>2004.0759422612166</v>
      </c>
    </row>
    <row r="36421" spans="3:3">
      <c r="C36421" s="13">
        <f t="shared" ca="1" si="1353"/>
        <v>1993.7485764899609</v>
      </c>
    </row>
    <row r="36422" spans="3:3">
      <c r="C36422" s="13">
        <f t="shared" ca="1" si="1353"/>
        <v>2013.9962163174507</v>
      </c>
    </row>
    <row r="36423" spans="3:3">
      <c r="C36423" s="13">
        <f t="shared" ca="1" si="1353"/>
        <v>2011.8367233254014</v>
      </c>
    </row>
    <row r="36424" spans="3:3">
      <c r="C36424" s="13">
        <f t="shared" ca="1" si="1353"/>
        <v>1986.3133088719542</v>
      </c>
    </row>
    <row r="36425" spans="3:3">
      <c r="C36425" s="13">
        <f t="shared" ca="1" si="1353"/>
        <v>2005.1142183466641</v>
      </c>
    </row>
    <row r="36426" spans="3:3">
      <c r="C36426" s="13">
        <f t="shared" ca="1" si="1353"/>
        <v>1999.1299937493411</v>
      </c>
    </row>
    <row r="36427" spans="3:3">
      <c r="C36427" s="13">
        <f t="shared" ca="1" si="1353"/>
        <v>1996.2442040868941</v>
      </c>
    </row>
    <row r="36428" spans="3:3">
      <c r="C36428" s="13">
        <f t="shared" ca="1" si="1353"/>
        <v>2006.495828033467</v>
      </c>
    </row>
    <row r="36429" spans="3:3">
      <c r="C36429" s="13">
        <f t="shared" ca="1" si="1353"/>
        <v>1998.7696407998621</v>
      </c>
    </row>
    <row r="36430" spans="3:3">
      <c r="C36430" s="13">
        <f t="shared" ca="1" si="1353"/>
        <v>1987.6844295247847</v>
      </c>
    </row>
    <row r="36431" spans="3:3">
      <c r="C36431" s="13">
        <f t="shared" ca="1" si="1353"/>
        <v>1998.5197076784696</v>
      </c>
    </row>
    <row r="36432" spans="3:3">
      <c r="C36432" s="13">
        <f t="shared" ca="1" si="1353"/>
        <v>1973.7173887717786</v>
      </c>
    </row>
    <row r="36433" spans="3:3">
      <c r="C36433" s="13">
        <f t="shared" ca="1" si="1353"/>
        <v>1981.0659477102101</v>
      </c>
    </row>
    <row r="36434" spans="3:3">
      <c r="C36434" s="13">
        <f t="shared" ca="1" si="1353"/>
        <v>1995.6849177731447</v>
      </c>
    </row>
    <row r="36435" spans="3:3">
      <c r="C36435" s="13">
        <f t="shared" ca="1" si="1353"/>
        <v>2019.5797486862832</v>
      </c>
    </row>
    <row r="36436" spans="3:3">
      <c r="C36436" s="13">
        <f t="shared" ca="1" si="1353"/>
        <v>1991.9340426466995</v>
      </c>
    </row>
    <row r="36437" spans="3:3">
      <c r="C36437" s="13">
        <f t="shared" ca="1" si="1353"/>
        <v>2009.7764190232197</v>
      </c>
    </row>
    <row r="36438" spans="3:3">
      <c r="C36438" s="13">
        <f t="shared" ca="1" si="1353"/>
        <v>2003.1354210175216</v>
      </c>
    </row>
    <row r="36439" spans="3:3">
      <c r="C36439" s="13">
        <f t="shared" ca="1" si="1353"/>
        <v>1975.5208646216306</v>
      </c>
    </row>
    <row r="36440" spans="3:3">
      <c r="C36440" s="13">
        <f t="shared" ref="C36440:C36503" ca="1" si="1354">NORMINV(RAND(),$D$3,$G$3)</f>
        <v>2016.5594705222775</v>
      </c>
    </row>
    <row r="36441" spans="3:3">
      <c r="C36441" s="13">
        <f t="shared" ca="1" si="1354"/>
        <v>2000.5136265982283</v>
      </c>
    </row>
    <row r="36442" spans="3:3">
      <c r="C36442" s="13">
        <f t="shared" ca="1" si="1354"/>
        <v>2001.6429742167043</v>
      </c>
    </row>
    <row r="36443" spans="3:3">
      <c r="C36443" s="13">
        <f t="shared" ca="1" si="1354"/>
        <v>2012.0858523148504</v>
      </c>
    </row>
    <row r="36444" spans="3:3">
      <c r="C36444" s="13">
        <f t="shared" ca="1" si="1354"/>
        <v>2002.2144463413465</v>
      </c>
    </row>
    <row r="36445" spans="3:3">
      <c r="C36445" s="13">
        <f t="shared" ca="1" si="1354"/>
        <v>1990.5492460978087</v>
      </c>
    </row>
    <row r="36446" spans="3:3">
      <c r="C36446" s="13">
        <f t="shared" ca="1" si="1354"/>
        <v>2002.8534585713874</v>
      </c>
    </row>
    <row r="36447" spans="3:3">
      <c r="C36447" s="13">
        <f t="shared" ca="1" si="1354"/>
        <v>2004.3220225964651</v>
      </c>
    </row>
    <row r="36448" spans="3:3">
      <c r="C36448" s="13">
        <f t="shared" ca="1" si="1354"/>
        <v>1994.7822397007194</v>
      </c>
    </row>
    <row r="36449" spans="3:3">
      <c r="C36449" s="13">
        <f t="shared" ca="1" si="1354"/>
        <v>2015.4477941544883</v>
      </c>
    </row>
    <row r="36450" spans="3:3">
      <c r="C36450" s="13">
        <f t="shared" ca="1" si="1354"/>
        <v>1994.3443783761627</v>
      </c>
    </row>
    <row r="36451" spans="3:3">
      <c r="C36451" s="13">
        <f t="shared" ca="1" si="1354"/>
        <v>1989.9596632102803</v>
      </c>
    </row>
    <row r="36452" spans="3:3">
      <c r="C36452" s="13">
        <f t="shared" ca="1" si="1354"/>
        <v>1982.6054116186756</v>
      </c>
    </row>
    <row r="36453" spans="3:3">
      <c r="C36453" s="13">
        <f t="shared" ca="1" si="1354"/>
        <v>1997.1582932729352</v>
      </c>
    </row>
    <row r="36454" spans="3:3">
      <c r="C36454" s="13">
        <f t="shared" ca="1" si="1354"/>
        <v>2022.6036228489991</v>
      </c>
    </row>
    <row r="36455" spans="3:3">
      <c r="C36455" s="13">
        <f t="shared" ca="1" si="1354"/>
        <v>1990.3503667956561</v>
      </c>
    </row>
    <row r="36456" spans="3:3">
      <c r="C36456" s="13">
        <f t="shared" ca="1" si="1354"/>
        <v>2004.9000006183346</v>
      </c>
    </row>
    <row r="36457" spans="3:3">
      <c r="C36457" s="13">
        <f t="shared" ca="1" si="1354"/>
        <v>2014.8102334615216</v>
      </c>
    </row>
    <row r="36458" spans="3:3">
      <c r="C36458" s="13">
        <f t="shared" ca="1" si="1354"/>
        <v>1991.8177387289395</v>
      </c>
    </row>
    <row r="36459" spans="3:3">
      <c r="C36459" s="13">
        <f t="shared" ca="1" si="1354"/>
        <v>2005.3899185437215</v>
      </c>
    </row>
    <row r="36460" spans="3:3">
      <c r="C36460" s="13">
        <f t="shared" ca="1" si="1354"/>
        <v>1997.3534350619591</v>
      </c>
    </row>
    <row r="36461" spans="3:3">
      <c r="C36461" s="13">
        <f t="shared" ca="1" si="1354"/>
        <v>2000.8535219047874</v>
      </c>
    </row>
    <row r="36462" spans="3:3">
      <c r="C36462" s="13">
        <f t="shared" ca="1" si="1354"/>
        <v>2016.0791992213954</v>
      </c>
    </row>
    <row r="36463" spans="3:3">
      <c r="C36463" s="13">
        <f t="shared" ca="1" si="1354"/>
        <v>2012.9275070972767</v>
      </c>
    </row>
    <row r="36464" spans="3:3">
      <c r="C36464" s="13">
        <f t="shared" ca="1" si="1354"/>
        <v>2000.8436937219517</v>
      </c>
    </row>
    <row r="36465" spans="3:3">
      <c r="C36465" s="13">
        <f t="shared" ca="1" si="1354"/>
        <v>2000.6700460302857</v>
      </c>
    </row>
    <row r="36466" spans="3:3">
      <c r="C36466" s="13">
        <f t="shared" ca="1" si="1354"/>
        <v>1996.1914943779204</v>
      </c>
    </row>
    <row r="36467" spans="3:3">
      <c r="C36467" s="13">
        <f t="shared" ca="1" si="1354"/>
        <v>2007.5086860512959</v>
      </c>
    </row>
    <row r="36468" spans="3:3">
      <c r="C36468" s="13">
        <f t="shared" ca="1" si="1354"/>
        <v>1997.7390111368295</v>
      </c>
    </row>
    <row r="36469" spans="3:3">
      <c r="C36469" s="13">
        <f t="shared" ca="1" si="1354"/>
        <v>2007.4513454502544</v>
      </c>
    </row>
    <row r="36470" spans="3:3">
      <c r="C36470" s="13">
        <f t="shared" ca="1" si="1354"/>
        <v>1990.3464633196745</v>
      </c>
    </row>
    <row r="36471" spans="3:3">
      <c r="C36471" s="13">
        <f t="shared" ca="1" si="1354"/>
        <v>2000.6600235987521</v>
      </c>
    </row>
    <row r="36472" spans="3:3">
      <c r="C36472" s="13">
        <f t="shared" ca="1" si="1354"/>
        <v>2023.3979452518463</v>
      </c>
    </row>
    <row r="36473" spans="3:3">
      <c r="C36473" s="13">
        <f t="shared" ca="1" si="1354"/>
        <v>2018.8935935452741</v>
      </c>
    </row>
    <row r="36474" spans="3:3">
      <c r="C36474" s="13">
        <f t="shared" ca="1" si="1354"/>
        <v>2013.8654796370965</v>
      </c>
    </row>
    <row r="36475" spans="3:3">
      <c r="C36475" s="13">
        <f t="shared" ca="1" si="1354"/>
        <v>2005.1403711452183</v>
      </c>
    </row>
    <row r="36476" spans="3:3">
      <c r="C36476" s="13">
        <f t="shared" ca="1" si="1354"/>
        <v>1993.6058263796069</v>
      </c>
    </row>
    <row r="36477" spans="3:3">
      <c r="C36477" s="13">
        <f t="shared" ca="1" si="1354"/>
        <v>1995.7520310727509</v>
      </c>
    </row>
    <row r="36478" spans="3:3">
      <c r="C36478" s="13">
        <f t="shared" ca="1" si="1354"/>
        <v>1995.841274622532</v>
      </c>
    </row>
    <row r="36479" spans="3:3">
      <c r="C36479" s="13">
        <f t="shared" ca="1" si="1354"/>
        <v>1984.0196448336994</v>
      </c>
    </row>
    <row r="36480" spans="3:3">
      <c r="C36480" s="13">
        <f t="shared" ca="1" si="1354"/>
        <v>1993.8311256048614</v>
      </c>
    </row>
    <row r="36481" spans="3:3">
      <c r="C36481" s="13">
        <f t="shared" ca="1" si="1354"/>
        <v>1976.8329447405517</v>
      </c>
    </row>
    <row r="36482" spans="3:3">
      <c r="C36482" s="13">
        <f t="shared" ca="1" si="1354"/>
        <v>1997.4023401130378</v>
      </c>
    </row>
    <row r="36483" spans="3:3">
      <c r="C36483" s="13">
        <f t="shared" ca="1" si="1354"/>
        <v>2008.9757684843198</v>
      </c>
    </row>
    <row r="36484" spans="3:3">
      <c r="C36484" s="13">
        <f t="shared" ca="1" si="1354"/>
        <v>2002.8401212252459</v>
      </c>
    </row>
    <row r="36485" spans="3:3">
      <c r="C36485" s="13">
        <f t="shared" ca="1" si="1354"/>
        <v>2002.3909717638701</v>
      </c>
    </row>
    <row r="36486" spans="3:3">
      <c r="C36486" s="13">
        <f t="shared" ca="1" si="1354"/>
        <v>1990.4742526161126</v>
      </c>
    </row>
    <row r="36487" spans="3:3">
      <c r="C36487" s="13">
        <f t="shared" ca="1" si="1354"/>
        <v>2020.0183777579887</v>
      </c>
    </row>
    <row r="36488" spans="3:3">
      <c r="C36488" s="13">
        <f t="shared" ca="1" si="1354"/>
        <v>2003.7275649091955</v>
      </c>
    </row>
    <row r="36489" spans="3:3">
      <c r="C36489" s="13">
        <f t="shared" ca="1" si="1354"/>
        <v>1991.6401139855238</v>
      </c>
    </row>
    <row r="36490" spans="3:3">
      <c r="C36490" s="13">
        <f t="shared" ca="1" si="1354"/>
        <v>2005.8537231623516</v>
      </c>
    </row>
    <row r="36491" spans="3:3">
      <c r="C36491" s="13">
        <f t="shared" ca="1" si="1354"/>
        <v>1995.8571831272266</v>
      </c>
    </row>
    <row r="36492" spans="3:3">
      <c r="C36492" s="13">
        <f t="shared" ca="1" si="1354"/>
        <v>1991.1869386329449</v>
      </c>
    </row>
    <row r="36493" spans="3:3">
      <c r="C36493" s="13">
        <f t="shared" ca="1" si="1354"/>
        <v>2019.1014293328594</v>
      </c>
    </row>
    <row r="36494" spans="3:3">
      <c r="C36494" s="13">
        <f t="shared" ca="1" si="1354"/>
        <v>1991.5149797559443</v>
      </c>
    </row>
    <row r="36495" spans="3:3">
      <c r="C36495" s="13">
        <f t="shared" ca="1" si="1354"/>
        <v>1992.2502146432203</v>
      </c>
    </row>
    <row r="36496" spans="3:3">
      <c r="C36496" s="13">
        <f t="shared" ca="1" si="1354"/>
        <v>1989.480120480323</v>
      </c>
    </row>
    <row r="36497" spans="3:3">
      <c r="C36497" s="13">
        <f t="shared" ca="1" si="1354"/>
        <v>1996.894778168773</v>
      </c>
    </row>
    <row r="36498" spans="3:3">
      <c r="C36498" s="13">
        <f t="shared" ca="1" si="1354"/>
        <v>2036.95180646885</v>
      </c>
    </row>
    <row r="36499" spans="3:3">
      <c r="C36499" s="13">
        <f t="shared" ca="1" si="1354"/>
        <v>1991.4513569919968</v>
      </c>
    </row>
    <row r="36500" spans="3:3">
      <c r="C36500" s="13">
        <f t="shared" ca="1" si="1354"/>
        <v>2009.1770057611998</v>
      </c>
    </row>
    <row r="36501" spans="3:3">
      <c r="C36501" s="13">
        <f t="shared" ca="1" si="1354"/>
        <v>2012.5415272415426</v>
      </c>
    </row>
    <row r="36502" spans="3:3">
      <c r="C36502" s="13">
        <f t="shared" ca="1" si="1354"/>
        <v>2010.9850201090883</v>
      </c>
    </row>
    <row r="36503" spans="3:3">
      <c r="C36503" s="13">
        <f t="shared" ca="1" si="1354"/>
        <v>1984.9075205793654</v>
      </c>
    </row>
    <row r="36504" spans="3:3">
      <c r="C36504" s="13">
        <f t="shared" ref="C36504:C36567" ca="1" si="1355">NORMINV(RAND(),$D$3,$G$3)</f>
        <v>1991.3592944031154</v>
      </c>
    </row>
    <row r="36505" spans="3:3">
      <c r="C36505" s="13">
        <f t="shared" ca="1" si="1355"/>
        <v>1989.5793083122849</v>
      </c>
    </row>
    <row r="36506" spans="3:3">
      <c r="C36506" s="13">
        <f t="shared" ca="1" si="1355"/>
        <v>2015.3608379076873</v>
      </c>
    </row>
    <row r="36507" spans="3:3">
      <c r="C36507" s="13">
        <f t="shared" ca="1" si="1355"/>
        <v>1988.1868978811278</v>
      </c>
    </row>
    <row r="36508" spans="3:3">
      <c r="C36508" s="13">
        <f t="shared" ca="1" si="1355"/>
        <v>1996.3524294206081</v>
      </c>
    </row>
    <row r="36509" spans="3:3">
      <c r="C36509" s="13">
        <f t="shared" ca="1" si="1355"/>
        <v>1976.3348635185991</v>
      </c>
    </row>
    <row r="36510" spans="3:3">
      <c r="C36510" s="13">
        <f t="shared" ca="1" si="1355"/>
        <v>1988.2797756448588</v>
      </c>
    </row>
    <row r="36511" spans="3:3">
      <c r="C36511" s="13">
        <f t="shared" ca="1" si="1355"/>
        <v>2009.5855334931125</v>
      </c>
    </row>
    <row r="36512" spans="3:3">
      <c r="C36512" s="13">
        <f t="shared" ca="1" si="1355"/>
        <v>2014.9151271169776</v>
      </c>
    </row>
    <row r="36513" spans="3:3">
      <c r="C36513" s="13">
        <f t="shared" ca="1" si="1355"/>
        <v>1995.9838016256829</v>
      </c>
    </row>
    <row r="36514" spans="3:3">
      <c r="C36514" s="13">
        <f t="shared" ca="1" si="1355"/>
        <v>1979.8910957422038</v>
      </c>
    </row>
    <row r="36515" spans="3:3">
      <c r="C36515" s="13">
        <f t="shared" ca="1" si="1355"/>
        <v>1990.1493033712682</v>
      </c>
    </row>
    <row r="36516" spans="3:3">
      <c r="C36516" s="13">
        <f t="shared" ca="1" si="1355"/>
        <v>2005.8853961009211</v>
      </c>
    </row>
    <row r="36517" spans="3:3">
      <c r="C36517" s="13">
        <f t="shared" ca="1" si="1355"/>
        <v>2006.5677952261092</v>
      </c>
    </row>
    <row r="36518" spans="3:3">
      <c r="C36518" s="13">
        <f t="shared" ca="1" si="1355"/>
        <v>2001.7785899072053</v>
      </c>
    </row>
    <row r="36519" spans="3:3">
      <c r="C36519" s="13">
        <f t="shared" ca="1" si="1355"/>
        <v>1982.0188805274763</v>
      </c>
    </row>
    <row r="36520" spans="3:3">
      <c r="C36520" s="13">
        <f t="shared" ca="1" si="1355"/>
        <v>1984.5041832770214</v>
      </c>
    </row>
    <row r="36521" spans="3:3">
      <c r="C36521" s="13">
        <f t="shared" ca="1" si="1355"/>
        <v>1989.8921833025893</v>
      </c>
    </row>
    <row r="36522" spans="3:3">
      <c r="C36522" s="13">
        <f t="shared" ca="1" si="1355"/>
        <v>1989.3513013675715</v>
      </c>
    </row>
    <row r="36523" spans="3:3">
      <c r="C36523" s="13">
        <f t="shared" ca="1" si="1355"/>
        <v>1990.8261955160217</v>
      </c>
    </row>
    <row r="36524" spans="3:3">
      <c r="C36524" s="13">
        <f t="shared" ca="1" si="1355"/>
        <v>2011.6998767584892</v>
      </c>
    </row>
    <row r="36525" spans="3:3">
      <c r="C36525" s="13">
        <f t="shared" ca="1" si="1355"/>
        <v>1995.5579457580616</v>
      </c>
    </row>
    <row r="36526" spans="3:3">
      <c r="C36526" s="13">
        <f t="shared" ca="1" si="1355"/>
        <v>1983.9241275792817</v>
      </c>
    </row>
    <row r="36527" spans="3:3">
      <c r="C36527" s="13">
        <f t="shared" ca="1" si="1355"/>
        <v>1996.4109150471775</v>
      </c>
    </row>
    <row r="36528" spans="3:3">
      <c r="C36528" s="13">
        <f t="shared" ca="1" si="1355"/>
        <v>1999.1877186065908</v>
      </c>
    </row>
    <row r="36529" spans="3:3">
      <c r="C36529" s="13">
        <f t="shared" ca="1" si="1355"/>
        <v>1994.7724721153702</v>
      </c>
    </row>
    <row r="36530" spans="3:3">
      <c r="C36530" s="13">
        <f t="shared" ca="1" si="1355"/>
        <v>1989.063615232782</v>
      </c>
    </row>
    <row r="36531" spans="3:3">
      <c r="C36531" s="13">
        <f t="shared" ca="1" si="1355"/>
        <v>1999.6682595170423</v>
      </c>
    </row>
    <row r="36532" spans="3:3">
      <c r="C36532" s="13">
        <f t="shared" ca="1" si="1355"/>
        <v>1997.3602763112233</v>
      </c>
    </row>
    <row r="36533" spans="3:3">
      <c r="C36533" s="13">
        <f t="shared" ca="1" si="1355"/>
        <v>2006.6759942866781</v>
      </c>
    </row>
    <row r="36534" spans="3:3">
      <c r="C36534" s="13">
        <f t="shared" ca="1" si="1355"/>
        <v>1989.7729226836075</v>
      </c>
    </row>
    <row r="36535" spans="3:3">
      <c r="C36535" s="13">
        <f t="shared" ca="1" si="1355"/>
        <v>2000.2963178020252</v>
      </c>
    </row>
    <row r="36536" spans="3:3">
      <c r="C36536" s="13">
        <f t="shared" ca="1" si="1355"/>
        <v>1992.5903997157127</v>
      </c>
    </row>
    <row r="36537" spans="3:3">
      <c r="C36537" s="13">
        <f t="shared" ca="1" si="1355"/>
        <v>2000.9689462901495</v>
      </c>
    </row>
    <row r="36538" spans="3:3">
      <c r="C36538" s="13">
        <f t="shared" ca="1" si="1355"/>
        <v>2003.4333965781821</v>
      </c>
    </row>
    <row r="36539" spans="3:3">
      <c r="C36539" s="13">
        <f t="shared" ca="1" si="1355"/>
        <v>1993.6749716000904</v>
      </c>
    </row>
    <row r="36540" spans="3:3">
      <c r="C36540" s="13">
        <f t="shared" ca="1" si="1355"/>
        <v>2005.2399991101859</v>
      </c>
    </row>
    <row r="36541" spans="3:3">
      <c r="C36541" s="13">
        <f t="shared" ca="1" si="1355"/>
        <v>2004.3964093680515</v>
      </c>
    </row>
    <row r="36542" spans="3:3">
      <c r="C36542" s="13">
        <f t="shared" ca="1" si="1355"/>
        <v>2002.747454390121</v>
      </c>
    </row>
    <row r="36543" spans="3:3">
      <c r="C36543" s="13">
        <f t="shared" ca="1" si="1355"/>
        <v>2008.4489995752178</v>
      </c>
    </row>
    <row r="36544" spans="3:3">
      <c r="C36544" s="13">
        <f t="shared" ca="1" si="1355"/>
        <v>1990.8522936750869</v>
      </c>
    </row>
    <row r="36545" spans="3:3">
      <c r="C36545" s="13">
        <f t="shared" ca="1" si="1355"/>
        <v>1991.637146762055</v>
      </c>
    </row>
    <row r="36546" spans="3:3">
      <c r="C36546" s="13">
        <f t="shared" ca="1" si="1355"/>
        <v>2004.7028940914579</v>
      </c>
    </row>
    <row r="36547" spans="3:3">
      <c r="C36547" s="13">
        <f t="shared" ca="1" si="1355"/>
        <v>2004.2005752619884</v>
      </c>
    </row>
    <row r="36548" spans="3:3">
      <c r="C36548" s="13">
        <f t="shared" ca="1" si="1355"/>
        <v>2004.1533979618528</v>
      </c>
    </row>
    <row r="36549" spans="3:3">
      <c r="C36549" s="13">
        <f t="shared" ca="1" si="1355"/>
        <v>1994.0284718226669</v>
      </c>
    </row>
    <row r="36550" spans="3:3">
      <c r="C36550" s="13">
        <f t="shared" ca="1" si="1355"/>
        <v>2004.8407121918426</v>
      </c>
    </row>
    <row r="36551" spans="3:3">
      <c r="C36551" s="13">
        <f t="shared" ca="1" si="1355"/>
        <v>2011.593573096628</v>
      </c>
    </row>
    <row r="36552" spans="3:3">
      <c r="C36552" s="13">
        <f t="shared" ca="1" si="1355"/>
        <v>2010.5004017634376</v>
      </c>
    </row>
    <row r="36553" spans="3:3">
      <c r="C36553" s="13">
        <f t="shared" ca="1" si="1355"/>
        <v>2015.4374799338948</v>
      </c>
    </row>
    <row r="36554" spans="3:3">
      <c r="C36554" s="13">
        <f t="shared" ca="1" si="1355"/>
        <v>2011.933623230196</v>
      </c>
    </row>
    <row r="36555" spans="3:3">
      <c r="C36555" s="13">
        <f t="shared" ca="1" si="1355"/>
        <v>1986.5848757935582</v>
      </c>
    </row>
    <row r="36556" spans="3:3">
      <c r="C36556" s="13">
        <f t="shared" ca="1" si="1355"/>
        <v>1999.2386973805583</v>
      </c>
    </row>
    <row r="36557" spans="3:3">
      <c r="C36557" s="13">
        <f t="shared" ca="1" si="1355"/>
        <v>1988.250404621152</v>
      </c>
    </row>
    <row r="36558" spans="3:3">
      <c r="C36558" s="13">
        <f t="shared" ca="1" si="1355"/>
        <v>1998.3426025404917</v>
      </c>
    </row>
    <row r="36559" spans="3:3">
      <c r="C36559" s="13">
        <f t="shared" ca="1" si="1355"/>
        <v>2016.8367798255206</v>
      </c>
    </row>
    <row r="36560" spans="3:3">
      <c r="C36560" s="13">
        <f t="shared" ca="1" si="1355"/>
        <v>2021.0339760511752</v>
      </c>
    </row>
    <row r="36561" spans="3:3">
      <c r="C36561" s="13">
        <f t="shared" ca="1" si="1355"/>
        <v>2005.7346456803705</v>
      </c>
    </row>
    <row r="36562" spans="3:3">
      <c r="C36562" s="13">
        <f t="shared" ca="1" si="1355"/>
        <v>1965.4278545653601</v>
      </c>
    </row>
    <row r="36563" spans="3:3">
      <c r="C36563" s="13">
        <f t="shared" ca="1" si="1355"/>
        <v>2020.7204135226427</v>
      </c>
    </row>
    <row r="36564" spans="3:3">
      <c r="C36564" s="13">
        <f t="shared" ca="1" si="1355"/>
        <v>1992.1558722554478</v>
      </c>
    </row>
    <row r="36565" spans="3:3">
      <c r="C36565" s="13">
        <f t="shared" ca="1" si="1355"/>
        <v>1994.8120635700625</v>
      </c>
    </row>
    <row r="36566" spans="3:3">
      <c r="C36566" s="13">
        <f t="shared" ca="1" si="1355"/>
        <v>2003.8870536322336</v>
      </c>
    </row>
    <row r="36567" spans="3:3">
      <c r="C36567" s="13">
        <f t="shared" ca="1" si="1355"/>
        <v>1991.2209593760683</v>
      </c>
    </row>
    <row r="36568" spans="3:3">
      <c r="C36568" s="13">
        <f t="shared" ref="C36568:C36631" ca="1" si="1356">NORMINV(RAND(),$D$3,$G$3)</f>
        <v>1973.8812716763164</v>
      </c>
    </row>
    <row r="36569" spans="3:3">
      <c r="C36569" s="13">
        <f t="shared" ca="1" si="1356"/>
        <v>2011.030393796008</v>
      </c>
    </row>
    <row r="36570" spans="3:3">
      <c r="C36570" s="13">
        <f t="shared" ca="1" si="1356"/>
        <v>1996.1118141894844</v>
      </c>
    </row>
    <row r="36571" spans="3:3">
      <c r="C36571" s="13">
        <f t="shared" ca="1" si="1356"/>
        <v>2004.7012413738441</v>
      </c>
    </row>
    <row r="36572" spans="3:3">
      <c r="C36572" s="13">
        <f t="shared" ca="1" si="1356"/>
        <v>2006.1965519966163</v>
      </c>
    </row>
    <row r="36573" spans="3:3">
      <c r="C36573" s="13">
        <f t="shared" ca="1" si="1356"/>
        <v>1995.2925104901854</v>
      </c>
    </row>
    <row r="36574" spans="3:3">
      <c r="C36574" s="13">
        <f t="shared" ca="1" si="1356"/>
        <v>1998.4787600654536</v>
      </c>
    </row>
    <row r="36575" spans="3:3">
      <c r="C36575" s="13">
        <f t="shared" ca="1" si="1356"/>
        <v>1990.4368308507064</v>
      </c>
    </row>
    <row r="36576" spans="3:3">
      <c r="C36576" s="13">
        <f t="shared" ca="1" si="1356"/>
        <v>1980.0168520848472</v>
      </c>
    </row>
    <row r="36577" spans="3:3">
      <c r="C36577" s="13">
        <f t="shared" ca="1" si="1356"/>
        <v>1997.2852385216177</v>
      </c>
    </row>
    <row r="36578" spans="3:3">
      <c r="C36578" s="13">
        <f t="shared" ca="1" si="1356"/>
        <v>1995.5418200895242</v>
      </c>
    </row>
    <row r="36579" spans="3:3">
      <c r="C36579" s="13">
        <f t="shared" ca="1" si="1356"/>
        <v>1998.068281055602</v>
      </c>
    </row>
    <row r="36580" spans="3:3">
      <c r="C36580" s="13">
        <f t="shared" ca="1" si="1356"/>
        <v>2003.968461512844</v>
      </c>
    </row>
    <row r="36581" spans="3:3">
      <c r="C36581" s="13">
        <f t="shared" ca="1" si="1356"/>
        <v>1996.4685872417529</v>
      </c>
    </row>
    <row r="36582" spans="3:3">
      <c r="C36582" s="13">
        <f t="shared" ca="1" si="1356"/>
        <v>2021.0062855000735</v>
      </c>
    </row>
    <row r="36583" spans="3:3">
      <c r="C36583" s="13">
        <f t="shared" ca="1" si="1356"/>
        <v>2013.3629982663472</v>
      </c>
    </row>
    <row r="36584" spans="3:3">
      <c r="C36584" s="13">
        <f t="shared" ca="1" si="1356"/>
        <v>1996.0281730985205</v>
      </c>
    </row>
    <row r="36585" spans="3:3">
      <c r="C36585" s="13">
        <f t="shared" ca="1" si="1356"/>
        <v>2002.0944839492342</v>
      </c>
    </row>
    <row r="36586" spans="3:3">
      <c r="C36586" s="13">
        <f t="shared" ca="1" si="1356"/>
        <v>2001.1366866625417</v>
      </c>
    </row>
    <row r="36587" spans="3:3">
      <c r="C36587" s="13">
        <f t="shared" ca="1" si="1356"/>
        <v>1998.2259635771811</v>
      </c>
    </row>
    <row r="36588" spans="3:3">
      <c r="C36588" s="13">
        <f t="shared" ca="1" si="1356"/>
        <v>1989.6276752178865</v>
      </c>
    </row>
    <row r="36589" spans="3:3">
      <c r="C36589" s="13">
        <f t="shared" ca="1" si="1356"/>
        <v>2020.2896959664315</v>
      </c>
    </row>
    <row r="36590" spans="3:3">
      <c r="C36590" s="13">
        <f t="shared" ca="1" si="1356"/>
        <v>2006.8739659071102</v>
      </c>
    </row>
    <row r="36591" spans="3:3">
      <c r="C36591" s="13">
        <f t="shared" ca="1" si="1356"/>
        <v>2003.127187993879</v>
      </c>
    </row>
    <row r="36592" spans="3:3">
      <c r="C36592" s="13">
        <f t="shared" ca="1" si="1356"/>
        <v>2002.9502520995177</v>
      </c>
    </row>
    <row r="36593" spans="3:3">
      <c r="C36593" s="13">
        <f t="shared" ca="1" si="1356"/>
        <v>2012.142080474121</v>
      </c>
    </row>
    <row r="36594" spans="3:3">
      <c r="C36594" s="13">
        <f t="shared" ca="1" si="1356"/>
        <v>1988.3579751150128</v>
      </c>
    </row>
    <row r="36595" spans="3:3">
      <c r="C36595" s="13">
        <f t="shared" ca="1" si="1356"/>
        <v>1990.2743700512763</v>
      </c>
    </row>
    <row r="36596" spans="3:3">
      <c r="C36596" s="13">
        <f t="shared" ca="1" si="1356"/>
        <v>1975.1006971852114</v>
      </c>
    </row>
    <row r="36597" spans="3:3">
      <c r="C36597" s="13">
        <f t="shared" ca="1" si="1356"/>
        <v>2003.5315126755638</v>
      </c>
    </row>
    <row r="36598" spans="3:3">
      <c r="C36598" s="13">
        <f t="shared" ca="1" si="1356"/>
        <v>2001.1788910604314</v>
      </c>
    </row>
    <row r="36599" spans="3:3">
      <c r="C36599" s="13">
        <f t="shared" ca="1" si="1356"/>
        <v>1997.762825027389</v>
      </c>
    </row>
    <row r="36600" spans="3:3">
      <c r="C36600" s="13">
        <f t="shared" ca="1" si="1356"/>
        <v>1992.2654113946282</v>
      </c>
    </row>
    <row r="36601" spans="3:3">
      <c r="C36601" s="13">
        <f t="shared" ca="1" si="1356"/>
        <v>1982.9507268602854</v>
      </c>
    </row>
    <row r="36602" spans="3:3">
      <c r="C36602" s="13">
        <f t="shared" ca="1" si="1356"/>
        <v>1976.3056687031712</v>
      </c>
    </row>
    <row r="36603" spans="3:3">
      <c r="C36603" s="13">
        <f t="shared" ca="1" si="1356"/>
        <v>2002.0033827014431</v>
      </c>
    </row>
    <row r="36604" spans="3:3">
      <c r="C36604" s="13">
        <f t="shared" ca="1" si="1356"/>
        <v>2020.4686032926236</v>
      </c>
    </row>
    <row r="36605" spans="3:3">
      <c r="C36605" s="13">
        <f t="shared" ca="1" si="1356"/>
        <v>2016.6809311048273</v>
      </c>
    </row>
    <row r="36606" spans="3:3">
      <c r="C36606" s="13">
        <f t="shared" ca="1" si="1356"/>
        <v>1989.1076023182043</v>
      </c>
    </row>
    <row r="36607" spans="3:3">
      <c r="C36607" s="13">
        <f t="shared" ca="1" si="1356"/>
        <v>2001.2792082216986</v>
      </c>
    </row>
    <row r="36608" spans="3:3">
      <c r="C36608" s="13">
        <f t="shared" ca="1" si="1356"/>
        <v>1994.1069454252449</v>
      </c>
    </row>
    <row r="36609" spans="3:3">
      <c r="C36609" s="13">
        <f t="shared" ca="1" si="1356"/>
        <v>1986.5822707457635</v>
      </c>
    </row>
    <row r="36610" spans="3:3">
      <c r="C36610" s="13">
        <f t="shared" ca="1" si="1356"/>
        <v>1992.7507218725025</v>
      </c>
    </row>
    <row r="36611" spans="3:3">
      <c r="C36611" s="13">
        <f t="shared" ca="1" si="1356"/>
        <v>1986.7259683943805</v>
      </c>
    </row>
    <row r="36612" spans="3:3">
      <c r="C36612" s="13">
        <f t="shared" ca="1" si="1356"/>
        <v>1988.4829210258079</v>
      </c>
    </row>
    <row r="36613" spans="3:3">
      <c r="C36613" s="13">
        <f t="shared" ca="1" si="1356"/>
        <v>1993.1560055667769</v>
      </c>
    </row>
    <row r="36614" spans="3:3">
      <c r="C36614" s="13">
        <f t="shared" ca="1" si="1356"/>
        <v>1984.488510026086</v>
      </c>
    </row>
    <row r="36615" spans="3:3">
      <c r="C36615" s="13">
        <f t="shared" ca="1" si="1356"/>
        <v>1994.8710006828817</v>
      </c>
    </row>
    <row r="36616" spans="3:3">
      <c r="C36616" s="13">
        <f t="shared" ca="1" si="1356"/>
        <v>2000.7144558789898</v>
      </c>
    </row>
    <row r="36617" spans="3:3">
      <c r="C36617" s="13">
        <f t="shared" ca="1" si="1356"/>
        <v>1999.9375310390617</v>
      </c>
    </row>
    <row r="36618" spans="3:3">
      <c r="C36618" s="13">
        <f t="shared" ca="1" si="1356"/>
        <v>1993.7359303708172</v>
      </c>
    </row>
    <row r="36619" spans="3:3">
      <c r="C36619" s="13">
        <f t="shared" ca="1" si="1356"/>
        <v>1998.115084047402</v>
      </c>
    </row>
    <row r="36620" spans="3:3">
      <c r="C36620" s="13">
        <f t="shared" ca="1" si="1356"/>
        <v>1998.622408542572</v>
      </c>
    </row>
    <row r="36621" spans="3:3">
      <c r="C36621" s="13">
        <f t="shared" ca="1" si="1356"/>
        <v>1993.0481047794492</v>
      </c>
    </row>
    <row r="36622" spans="3:3">
      <c r="C36622" s="13">
        <f t="shared" ca="1" si="1356"/>
        <v>1997.5826778434971</v>
      </c>
    </row>
    <row r="36623" spans="3:3">
      <c r="C36623" s="13">
        <f t="shared" ca="1" si="1356"/>
        <v>1998.9074528640338</v>
      </c>
    </row>
    <row r="36624" spans="3:3">
      <c r="C36624" s="13">
        <f t="shared" ca="1" si="1356"/>
        <v>2009.6112535774121</v>
      </c>
    </row>
    <row r="36625" spans="3:3">
      <c r="C36625" s="13">
        <f t="shared" ca="1" si="1356"/>
        <v>2011.8677771087507</v>
      </c>
    </row>
    <row r="36626" spans="3:3">
      <c r="C36626" s="13">
        <f t="shared" ca="1" si="1356"/>
        <v>2009.9562758219781</v>
      </c>
    </row>
    <row r="36627" spans="3:3">
      <c r="C36627" s="13">
        <f t="shared" ca="1" si="1356"/>
        <v>2013.3344559267225</v>
      </c>
    </row>
    <row r="36628" spans="3:3">
      <c r="C36628" s="13">
        <f t="shared" ca="1" si="1356"/>
        <v>1997.1660592352325</v>
      </c>
    </row>
    <row r="36629" spans="3:3">
      <c r="C36629" s="13">
        <f t="shared" ca="1" si="1356"/>
        <v>1986.7402190443718</v>
      </c>
    </row>
    <row r="36630" spans="3:3">
      <c r="C36630" s="13">
        <f t="shared" ca="1" si="1356"/>
        <v>2022.0072679052764</v>
      </c>
    </row>
    <row r="36631" spans="3:3">
      <c r="C36631" s="13">
        <f t="shared" ca="1" si="1356"/>
        <v>2010.7393313057014</v>
      </c>
    </row>
    <row r="36632" spans="3:3">
      <c r="C36632" s="13">
        <f t="shared" ref="C36632:C36695" ca="1" si="1357">NORMINV(RAND(),$D$3,$G$3)</f>
        <v>2008.6520012669769</v>
      </c>
    </row>
    <row r="36633" spans="3:3">
      <c r="C36633" s="13">
        <f t="shared" ca="1" si="1357"/>
        <v>1988.3208692426779</v>
      </c>
    </row>
    <row r="36634" spans="3:3">
      <c r="C36634" s="13">
        <f t="shared" ca="1" si="1357"/>
        <v>2003.0079251764046</v>
      </c>
    </row>
    <row r="36635" spans="3:3">
      <c r="C36635" s="13">
        <f t="shared" ca="1" si="1357"/>
        <v>2021.0479710989209</v>
      </c>
    </row>
    <row r="36636" spans="3:3">
      <c r="C36636" s="13">
        <f t="shared" ca="1" si="1357"/>
        <v>2006.9401574967915</v>
      </c>
    </row>
    <row r="36637" spans="3:3">
      <c r="C36637" s="13">
        <f t="shared" ca="1" si="1357"/>
        <v>1992.5447974536803</v>
      </c>
    </row>
    <row r="36638" spans="3:3">
      <c r="C36638" s="13">
        <f t="shared" ca="1" si="1357"/>
        <v>2023.8329164236236</v>
      </c>
    </row>
    <row r="36639" spans="3:3">
      <c r="C36639" s="13">
        <f t="shared" ca="1" si="1357"/>
        <v>1999.1805828470428</v>
      </c>
    </row>
    <row r="36640" spans="3:3">
      <c r="C36640" s="13">
        <f t="shared" ca="1" si="1357"/>
        <v>1977.7722804262492</v>
      </c>
    </row>
    <row r="36641" spans="3:3">
      <c r="C36641" s="13">
        <f t="shared" ca="1" si="1357"/>
        <v>2008.5306061657593</v>
      </c>
    </row>
    <row r="36642" spans="3:3">
      <c r="C36642" s="13">
        <f t="shared" ca="1" si="1357"/>
        <v>2007.5124884964077</v>
      </c>
    </row>
    <row r="36643" spans="3:3">
      <c r="C36643" s="13">
        <f t="shared" ca="1" si="1357"/>
        <v>2007.0421218483889</v>
      </c>
    </row>
    <row r="36644" spans="3:3">
      <c r="C36644" s="13">
        <f t="shared" ca="1" si="1357"/>
        <v>1988.8136825024826</v>
      </c>
    </row>
    <row r="36645" spans="3:3">
      <c r="C36645" s="13">
        <f t="shared" ca="1" si="1357"/>
        <v>2002.6820501926372</v>
      </c>
    </row>
    <row r="36646" spans="3:3">
      <c r="C36646" s="13">
        <f t="shared" ca="1" si="1357"/>
        <v>2005.4480288876123</v>
      </c>
    </row>
    <row r="36647" spans="3:3">
      <c r="C36647" s="13">
        <f t="shared" ca="1" si="1357"/>
        <v>2006.0685048572473</v>
      </c>
    </row>
    <row r="36648" spans="3:3">
      <c r="C36648" s="13">
        <f t="shared" ca="1" si="1357"/>
        <v>2003.6529839367602</v>
      </c>
    </row>
    <row r="36649" spans="3:3">
      <c r="C36649" s="13">
        <f t="shared" ca="1" si="1357"/>
        <v>2005.9723763725735</v>
      </c>
    </row>
    <row r="36650" spans="3:3">
      <c r="C36650" s="13">
        <f t="shared" ca="1" si="1357"/>
        <v>1986.6152033996073</v>
      </c>
    </row>
    <row r="36651" spans="3:3">
      <c r="C36651" s="13">
        <f t="shared" ca="1" si="1357"/>
        <v>1998.9316301456511</v>
      </c>
    </row>
    <row r="36652" spans="3:3">
      <c r="C36652" s="13">
        <f t="shared" ca="1" si="1357"/>
        <v>1987.4563133951576</v>
      </c>
    </row>
    <row r="36653" spans="3:3">
      <c r="C36653" s="13">
        <f t="shared" ca="1" si="1357"/>
        <v>2001.2558189661554</v>
      </c>
    </row>
    <row r="36654" spans="3:3">
      <c r="C36654" s="13">
        <f t="shared" ca="1" si="1357"/>
        <v>2007.9718824060915</v>
      </c>
    </row>
    <row r="36655" spans="3:3">
      <c r="C36655" s="13">
        <f t="shared" ca="1" si="1357"/>
        <v>1996.3816040120989</v>
      </c>
    </row>
    <row r="36656" spans="3:3">
      <c r="C36656" s="13">
        <f t="shared" ca="1" si="1357"/>
        <v>1985.0050268561008</v>
      </c>
    </row>
    <row r="36657" spans="3:3">
      <c r="C36657" s="13">
        <f t="shared" ca="1" si="1357"/>
        <v>1987.4350047680748</v>
      </c>
    </row>
    <row r="36658" spans="3:3">
      <c r="C36658" s="13">
        <f t="shared" ca="1" si="1357"/>
        <v>2008.248714742449</v>
      </c>
    </row>
    <row r="36659" spans="3:3">
      <c r="C36659" s="13">
        <f t="shared" ca="1" si="1357"/>
        <v>2017.5402636098656</v>
      </c>
    </row>
    <row r="36660" spans="3:3">
      <c r="C36660" s="13">
        <f t="shared" ca="1" si="1357"/>
        <v>2013.1181776595524</v>
      </c>
    </row>
    <row r="36661" spans="3:3">
      <c r="C36661" s="13">
        <f t="shared" ca="1" si="1357"/>
        <v>2001.1450255344969</v>
      </c>
    </row>
    <row r="36662" spans="3:3">
      <c r="C36662" s="13">
        <f t="shared" ca="1" si="1357"/>
        <v>1988.0102596412733</v>
      </c>
    </row>
    <row r="36663" spans="3:3">
      <c r="C36663" s="13">
        <f t="shared" ca="1" si="1357"/>
        <v>2005.856085908883</v>
      </c>
    </row>
    <row r="36664" spans="3:3">
      <c r="C36664" s="13">
        <f t="shared" ca="1" si="1357"/>
        <v>2022.3287636004679</v>
      </c>
    </row>
    <row r="36665" spans="3:3">
      <c r="C36665" s="13">
        <f t="shared" ca="1" si="1357"/>
        <v>1985.9105954844606</v>
      </c>
    </row>
    <row r="36666" spans="3:3">
      <c r="C36666" s="13">
        <f t="shared" ca="1" si="1357"/>
        <v>2016.9301341802188</v>
      </c>
    </row>
    <row r="36667" spans="3:3">
      <c r="C36667" s="13">
        <f t="shared" ca="1" si="1357"/>
        <v>2005.6226547816182</v>
      </c>
    </row>
    <row r="36668" spans="3:3">
      <c r="C36668" s="13">
        <f t="shared" ca="1" si="1357"/>
        <v>2012.414175675915</v>
      </c>
    </row>
    <row r="36669" spans="3:3">
      <c r="C36669" s="13">
        <f t="shared" ca="1" si="1357"/>
        <v>1992.3372064580794</v>
      </c>
    </row>
    <row r="36670" spans="3:3">
      <c r="C36670" s="13">
        <f t="shared" ca="1" si="1357"/>
        <v>1997.1463855666593</v>
      </c>
    </row>
    <row r="36671" spans="3:3">
      <c r="C36671" s="13">
        <f t="shared" ca="1" si="1357"/>
        <v>2020.7186075086347</v>
      </c>
    </row>
    <row r="36672" spans="3:3">
      <c r="C36672" s="13">
        <f t="shared" ca="1" si="1357"/>
        <v>1996.3710350806944</v>
      </c>
    </row>
    <row r="36673" spans="3:3">
      <c r="C36673" s="13">
        <f t="shared" ca="1" si="1357"/>
        <v>2001.6851402663021</v>
      </c>
    </row>
    <row r="36674" spans="3:3">
      <c r="C36674" s="13">
        <f t="shared" ca="1" si="1357"/>
        <v>2001.1276146460693</v>
      </c>
    </row>
    <row r="36675" spans="3:3">
      <c r="C36675" s="13">
        <f t="shared" ca="1" si="1357"/>
        <v>2014.8531862724578</v>
      </c>
    </row>
    <row r="36676" spans="3:3">
      <c r="C36676" s="13">
        <f t="shared" ca="1" si="1357"/>
        <v>1994.5066103655429</v>
      </c>
    </row>
    <row r="36677" spans="3:3">
      <c r="C36677" s="13">
        <f t="shared" ca="1" si="1357"/>
        <v>2013.3303746389081</v>
      </c>
    </row>
    <row r="36678" spans="3:3">
      <c r="C36678" s="13">
        <f t="shared" ca="1" si="1357"/>
        <v>2009.127766284033</v>
      </c>
    </row>
    <row r="36679" spans="3:3">
      <c r="C36679" s="13">
        <f t="shared" ca="1" si="1357"/>
        <v>1998.0864564325298</v>
      </c>
    </row>
    <row r="36680" spans="3:3">
      <c r="C36680" s="13">
        <f t="shared" ca="1" si="1357"/>
        <v>1996.5723770638704</v>
      </c>
    </row>
    <row r="36681" spans="3:3">
      <c r="C36681" s="13">
        <f t="shared" ca="1" si="1357"/>
        <v>2010.121404492932</v>
      </c>
    </row>
    <row r="36682" spans="3:3">
      <c r="C36682" s="13">
        <f t="shared" ca="1" si="1357"/>
        <v>2020.5677886027224</v>
      </c>
    </row>
    <row r="36683" spans="3:3">
      <c r="C36683" s="13">
        <f t="shared" ca="1" si="1357"/>
        <v>2008.7492012925873</v>
      </c>
    </row>
    <row r="36684" spans="3:3">
      <c r="C36684" s="13">
        <f t="shared" ca="1" si="1357"/>
        <v>1986.9862732877714</v>
      </c>
    </row>
    <row r="36685" spans="3:3">
      <c r="C36685" s="13">
        <f t="shared" ca="1" si="1357"/>
        <v>2005.6661014151541</v>
      </c>
    </row>
    <row r="36686" spans="3:3">
      <c r="C36686" s="13">
        <f t="shared" ca="1" si="1357"/>
        <v>1988.1393321760988</v>
      </c>
    </row>
    <row r="36687" spans="3:3">
      <c r="C36687" s="13">
        <f t="shared" ca="1" si="1357"/>
        <v>1987.3385162623647</v>
      </c>
    </row>
    <row r="36688" spans="3:3">
      <c r="C36688" s="13">
        <f t="shared" ca="1" si="1357"/>
        <v>1992.2744511698806</v>
      </c>
    </row>
    <row r="36689" spans="3:3">
      <c r="C36689" s="13">
        <f t="shared" ca="1" si="1357"/>
        <v>2001.8256544656358</v>
      </c>
    </row>
    <row r="36690" spans="3:3">
      <c r="C36690" s="13">
        <f t="shared" ca="1" si="1357"/>
        <v>1999.4770422612712</v>
      </c>
    </row>
    <row r="36691" spans="3:3">
      <c r="C36691" s="13">
        <f t="shared" ca="1" si="1357"/>
        <v>1974.8196333352496</v>
      </c>
    </row>
    <row r="36692" spans="3:3">
      <c r="C36692" s="13">
        <f t="shared" ca="1" si="1357"/>
        <v>1992.6358270455562</v>
      </c>
    </row>
    <row r="36693" spans="3:3">
      <c r="C36693" s="13">
        <f t="shared" ca="1" si="1357"/>
        <v>1979.8511704595965</v>
      </c>
    </row>
    <row r="36694" spans="3:3">
      <c r="C36694" s="13">
        <f t="shared" ca="1" si="1357"/>
        <v>1989.0064844874869</v>
      </c>
    </row>
    <row r="36695" spans="3:3">
      <c r="C36695" s="13">
        <f t="shared" ca="1" si="1357"/>
        <v>1993.7333988601065</v>
      </c>
    </row>
    <row r="36696" spans="3:3">
      <c r="C36696" s="13">
        <f t="shared" ref="C36696:C36759" ca="1" si="1358">NORMINV(RAND(),$D$3,$G$3)</f>
        <v>2005.0597528407443</v>
      </c>
    </row>
    <row r="36697" spans="3:3">
      <c r="C36697" s="13">
        <f t="shared" ca="1" si="1358"/>
        <v>2001.0332529566658</v>
      </c>
    </row>
    <row r="36698" spans="3:3">
      <c r="C36698" s="13">
        <f t="shared" ca="1" si="1358"/>
        <v>1993.3241240369141</v>
      </c>
    </row>
    <row r="36699" spans="3:3">
      <c r="C36699" s="13">
        <f t="shared" ca="1" si="1358"/>
        <v>1977.5031769063557</v>
      </c>
    </row>
    <row r="36700" spans="3:3">
      <c r="C36700" s="13">
        <f t="shared" ca="1" si="1358"/>
        <v>1987.9279723152194</v>
      </c>
    </row>
    <row r="36701" spans="3:3">
      <c r="C36701" s="13">
        <f t="shared" ca="1" si="1358"/>
        <v>2008.1762200200806</v>
      </c>
    </row>
    <row r="36702" spans="3:3">
      <c r="C36702" s="13">
        <f t="shared" ca="1" si="1358"/>
        <v>1991.0037218253192</v>
      </c>
    </row>
    <row r="36703" spans="3:3">
      <c r="C36703" s="13">
        <f t="shared" ca="1" si="1358"/>
        <v>1978.0762141638372</v>
      </c>
    </row>
    <row r="36704" spans="3:3">
      <c r="C36704" s="13">
        <f t="shared" ca="1" si="1358"/>
        <v>1993.1177461801449</v>
      </c>
    </row>
    <row r="36705" spans="3:3">
      <c r="C36705" s="13">
        <f t="shared" ca="1" si="1358"/>
        <v>1997.1631703755988</v>
      </c>
    </row>
    <row r="36706" spans="3:3">
      <c r="C36706" s="13">
        <f t="shared" ca="1" si="1358"/>
        <v>1993.3297405133696</v>
      </c>
    </row>
    <row r="36707" spans="3:3">
      <c r="C36707" s="13">
        <f t="shared" ca="1" si="1358"/>
        <v>2005.3115810401193</v>
      </c>
    </row>
    <row r="36708" spans="3:3">
      <c r="C36708" s="13">
        <f t="shared" ca="1" si="1358"/>
        <v>1987.7287444263043</v>
      </c>
    </row>
    <row r="36709" spans="3:3">
      <c r="C36709" s="13">
        <f t="shared" ca="1" si="1358"/>
        <v>1980.9226434241423</v>
      </c>
    </row>
    <row r="36710" spans="3:3">
      <c r="C36710" s="13">
        <f t="shared" ca="1" si="1358"/>
        <v>2012.8382482402724</v>
      </c>
    </row>
    <row r="36711" spans="3:3">
      <c r="C36711" s="13">
        <f t="shared" ca="1" si="1358"/>
        <v>2005.1160955962912</v>
      </c>
    </row>
    <row r="36712" spans="3:3">
      <c r="C36712" s="13">
        <f t="shared" ca="1" si="1358"/>
        <v>2001.5859166520497</v>
      </c>
    </row>
    <row r="36713" spans="3:3">
      <c r="C36713" s="13">
        <f t="shared" ca="1" si="1358"/>
        <v>2017.9655548758897</v>
      </c>
    </row>
    <row r="36714" spans="3:3">
      <c r="C36714" s="13">
        <f t="shared" ca="1" si="1358"/>
        <v>2016.7285366389397</v>
      </c>
    </row>
    <row r="36715" spans="3:3">
      <c r="C36715" s="13">
        <f t="shared" ca="1" si="1358"/>
        <v>1992.2284678946621</v>
      </c>
    </row>
    <row r="36716" spans="3:3">
      <c r="C36716" s="13">
        <f t="shared" ca="1" si="1358"/>
        <v>2007.4144813761764</v>
      </c>
    </row>
    <row r="36717" spans="3:3">
      <c r="C36717" s="13">
        <f t="shared" ca="1" si="1358"/>
        <v>1987.5825920644252</v>
      </c>
    </row>
    <row r="36718" spans="3:3">
      <c r="C36718" s="13">
        <f t="shared" ca="1" si="1358"/>
        <v>1997.416606714366</v>
      </c>
    </row>
    <row r="36719" spans="3:3">
      <c r="C36719" s="13">
        <f t="shared" ca="1" si="1358"/>
        <v>2003.4217817767851</v>
      </c>
    </row>
    <row r="36720" spans="3:3">
      <c r="C36720" s="13">
        <f t="shared" ca="1" si="1358"/>
        <v>2007.5292972725647</v>
      </c>
    </row>
    <row r="36721" spans="3:3">
      <c r="C36721" s="13">
        <f t="shared" ca="1" si="1358"/>
        <v>2012.8992508113906</v>
      </c>
    </row>
    <row r="36722" spans="3:3">
      <c r="C36722" s="13">
        <f t="shared" ca="1" si="1358"/>
        <v>1996.5202290395709</v>
      </c>
    </row>
    <row r="36723" spans="3:3">
      <c r="C36723" s="13">
        <f t="shared" ca="1" si="1358"/>
        <v>1992.8524825197085</v>
      </c>
    </row>
    <row r="36724" spans="3:3">
      <c r="C36724" s="13">
        <f t="shared" ca="1" si="1358"/>
        <v>1981.0069094129854</v>
      </c>
    </row>
    <row r="36725" spans="3:3">
      <c r="C36725" s="13">
        <f t="shared" ca="1" si="1358"/>
        <v>1991.4213315130773</v>
      </c>
    </row>
    <row r="36726" spans="3:3">
      <c r="C36726" s="13">
        <f t="shared" ca="1" si="1358"/>
        <v>1989.2876583181258</v>
      </c>
    </row>
    <row r="36727" spans="3:3">
      <c r="C36727" s="13">
        <f t="shared" ca="1" si="1358"/>
        <v>2005.3986041940136</v>
      </c>
    </row>
    <row r="36728" spans="3:3">
      <c r="C36728" s="13">
        <f t="shared" ca="1" si="1358"/>
        <v>2026.5080768501271</v>
      </c>
    </row>
    <row r="36729" spans="3:3">
      <c r="C36729" s="13">
        <f t="shared" ca="1" si="1358"/>
        <v>1997.136346400564</v>
      </c>
    </row>
    <row r="36730" spans="3:3">
      <c r="C36730" s="13">
        <f t="shared" ca="1" si="1358"/>
        <v>2009.4169326897088</v>
      </c>
    </row>
    <row r="36731" spans="3:3">
      <c r="C36731" s="13">
        <f t="shared" ca="1" si="1358"/>
        <v>2005.0648504357564</v>
      </c>
    </row>
    <row r="36732" spans="3:3">
      <c r="C36732" s="13">
        <f t="shared" ca="1" si="1358"/>
        <v>1988.8285370348196</v>
      </c>
    </row>
    <row r="36733" spans="3:3">
      <c r="C36733" s="13">
        <f t="shared" ca="1" si="1358"/>
        <v>1994.6083220047587</v>
      </c>
    </row>
    <row r="36734" spans="3:3">
      <c r="C36734" s="13">
        <f t="shared" ca="1" si="1358"/>
        <v>2001.6839699328993</v>
      </c>
    </row>
    <row r="36735" spans="3:3">
      <c r="C36735" s="13">
        <f t="shared" ca="1" si="1358"/>
        <v>2002.3529274204113</v>
      </c>
    </row>
    <row r="36736" spans="3:3">
      <c r="C36736" s="13">
        <f t="shared" ca="1" si="1358"/>
        <v>2016.0271663103163</v>
      </c>
    </row>
    <row r="36737" spans="3:3">
      <c r="C36737" s="13">
        <f t="shared" ca="1" si="1358"/>
        <v>1994.5961875909607</v>
      </c>
    </row>
    <row r="36738" spans="3:3">
      <c r="C36738" s="13">
        <f t="shared" ca="1" si="1358"/>
        <v>2020.3391582827082</v>
      </c>
    </row>
    <row r="36739" spans="3:3">
      <c r="C36739" s="13">
        <f t="shared" ca="1" si="1358"/>
        <v>1995.4209288635043</v>
      </c>
    </row>
    <row r="36740" spans="3:3">
      <c r="C36740" s="13">
        <f t="shared" ca="1" si="1358"/>
        <v>1993.621228859897</v>
      </c>
    </row>
    <row r="36741" spans="3:3">
      <c r="C36741" s="13">
        <f t="shared" ca="1" si="1358"/>
        <v>2001.3345480177593</v>
      </c>
    </row>
    <row r="36742" spans="3:3">
      <c r="C36742" s="13">
        <f t="shared" ca="1" si="1358"/>
        <v>1996.2632943668173</v>
      </c>
    </row>
    <row r="36743" spans="3:3">
      <c r="C36743" s="13">
        <f t="shared" ca="1" si="1358"/>
        <v>1993.5347260645876</v>
      </c>
    </row>
    <row r="36744" spans="3:3">
      <c r="C36744" s="13">
        <f t="shared" ca="1" si="1358"/>
        <v>2000.1581292475616</v>
      </c>
    </row>
    <row r="36745" spans="3:3">
      <c r="C36745" s="13">
        <f t="shared" ca="1" si="1358"/>
        <v>1995.5719679225494</v>
      </c>
    </row>
    <row r="36746" spans="3:3">
      <c r="C36746" s="13">
        <f t="shared" ca="1" si="1358"/>
        <v>1996.2550811656895</v>
      </c>
    </row>
    <row r="36747" spans="3:3">
      <c r="C36747" s="13">
        <f t="shared" ca="1" si="1358"/>
        <v>2000.9289356417655</v>
      </c>
    </row>
    <row r="36748" spans="3:3">
      <c r="C36748" s="13">
        <f t="shared" ca="1" si="1358"/>
        <v>1992.7425231085042</v>
      </c>
    </row>
    <row r="36749" spans="3:3">
      <c r="C36749" s="13">
        <f t="shared" ca="1" si="1358"/>
        <v>1997.2212092620671</v>
      </c>
    </row>
    <row r="36750" spans="3:3">
      <c r="C36750" s="13">
        <f t="shared" ca="1" si="1358"/>
        <v>2008.2687967665674</v>
      </c>
    </row>
    <row r="36751" spans="3:3">
      <c r="C36751" s="13">
        <f t="shared" ca="1" si="1358"/>
        <v>2001.0678273440826</v>
      </c>
    </row>
    <row r="36752" spans="3:3">
      <c r="C36752" s="13">
        <f t="shared" ca="1" si="1358"/>
        <v>2002.7468378754436</v>
      </c>
    </row>
    <row r="36753" spans="3:3">
      <c r="C36753" s="13">
        <f t="shared" ca="1" si="1358"/>
        <v>2003.0772840353561</v>
      </c>
    </row>
    <row r="36754" spans="3:3">
      <c r="C36754" s="13">
        <f t="shared" ca="1" si="1358"/>
        <v>1997.4367391251217</v>
      </c>
    </row>
    <row r="36755" spans="3:3">
      <c r="C36755" s="13">
        <f t="shared" ca="1" si="1358"/>
        <v>1998.0711513511501</v>
      </c>
    </row>
    <row r="36756" spans="3:3">
      <c r="C36756" s="13">
        <f t="shared" ca="1" si="1358"/>
        <v>1992.7104288104847</v>
      </c>
    </row>
    <row r="36757" spans="3:3">
      <c r="C36757" s="13">
        <f t="shared" ca="1" si="1358"/>
        <v>1994.9990511395861</v>
      </c>
    </row>
    <row r="36758" spans="3:3">
      <c r="C36758" s="13">
        <f t="shared" ca="1" si="1358"/>
        <v>1987.7453708091077</v>
      </c>
    </row>
    <row r="36759" spans="3:3">
      <c r="C36759" s="13">
        <f t="shared" ca="1" si="1358"/>
        <v>1988.8035503043486</v>
      </c>
    </row>
    <row r="36760" spans="3:3">
      <c r="C36760" s="13">
        <f t="shared" ref="C36760:C36823" ca="1" si="1359">NORMINV(RAND(),$D$3,$G$3)</f>
        <v>2002.7296793029452</v>
      </c>
    </row>
    <row r="36761" spans="3:3">
      <c r="C36761" s="13">
        <f t="shared" ca="1" si="1359"/>
        <v>1998.7495917825865</v>
      </c>
    </row>
    <row r="36762" spans="3:3">
      <c r="C36762" s="13">
        <f t="shared" ca="1" si="1359"/>
        <v>2000.2540154830835</v>
      </c>
    </row>
    <row r="36763" spans="3:3">
      <c r="C36763" s="13">
        <f t="shared" ca="1" si="1359"/>
        <v>2000.1206094540898</v>
      </c>
    </row>
    <row r="36764" spans="3:3">
      <c r="C36764" s="13">
        <f t="shared" ca="1" si="1359"/>
        <v>2012.7720515446588</v>
      </c>
    </row>
    <row r="36765" spans="3:3">
      <c r="C36765" s="13">
        <f t="shared" ca="1" si="1359"/>
        <v>2015.0694212690721</v>
      </c>
    </row>
    <row r="36766" spans="3:3">
      <c r="C36766" s="13">
        <f t="shared" ca="1" si="1359"/>
        <v>2001.8676093792169</v>
      </c>
    </row>
    <row r="36767" spans="3:3">
      <c r="C36767" s="13">
        <f t="shared" ca="1" si="1359"/>
        <v>2007.8496335236873</v>
      </c>
    </row>
    <row r="36768" spans="3:3">
      <c r="C36768" s="13">
        <f t="shared" ca="1" si="1359"/>
        <v>2011.7760322873794</v>
      </c>
    </row>
    <row r="36769" spans="3:3">
      <c r="C36769" s="13">
        <f t="shared" ca="1" si="1359"/>
        <v>2007.9172145890407</v>
      </c>
    </row>
    <row r="36770" spans="3:3">
      <c r="C36770" s="13">
        <f t="shared" ca="1" si="1359"/>
        <v>1986.3867799559578</v>
      </c>
    </row>
    <row r="36771" spans="3:3">
      <c r="C36771" s="13">
        <f t="shared" ca="1" si="1359"/>
        <v>1991.179015700111</v>
      </c>
    </row>
    <row r="36772" spans="3:3">
      <c r="C36772" s="13">
        <f t="shared" ca="1" si="1359"/>
        <v>1984.3294563188731</v>
      </c>
    </row>
    <row r="36773" spans="3:3">
      <c r="C36773" s="13">
        <f t="shared" ca="1" si="1359"/>
        <v>2021.2856535332273</v>
      </c>
    </row>
    <row r="36774" spans="3:3">
      <c r="C36774" s="13">
        <f t="shared" ca="1" si="1359"/>
        <v>2012.4157012028547</v>
      </c>
    </row>
    <row r="36775" spans="3:3">
      <c r="C36775" s="13">
        <f t="shared" ca="1" si="1359"/>
        <v>2008.4751931385024</v>
      </c>
    </row>
    <row r="36776" spans="3:3">
      <c r="C36776" s="13">
        <f t="shared" ca="1" si="1359"/>
        <v>1991.6722411043229</v>
      </c>
    </row>
    <row r="36777" spans="3:3">
      <c r="C36777" s="13">
        <f t="shared" ca="1" si="1359"/>
        <v>1999.341291993436</v>
      </c>
    </row>
    <row r="36778" spans="3:3">
      <c r="C36778" s="13">
        <f t="shared" ca="1" si="1359"/>
        <v>2022.9220366776908</v>
      </c>
    </row>
    <row r="36779" spans="3:3">
      <c r="C36779" s="13">
        <f t="shared" ca="1" si="1359"/>
        <v>1986.8714496188697</v>
      </c>
    </row>
    <row r="36780" spans="3:3">
      <c r="C36780" s="13">
        <f t="shared" ca="1" si="1359"/>
        <v>2006.2287680606698</v>
      </c>
    </row>
    <row r="36781" spans="3:3">
      <c r="C36781" s="13">
        <f t="shared" ca="1" si="1359"/>
        <v>2002.4850762274004</v>
      </c>
    </row>
    <row r="36782" spans="3:3">
      <c r="C36782" s="13">
        <f t="shared" ca="1" si="1359"/>
        <v>1997.6037162375526</v>
      </c>
    </row>
    <row r="36783" spans="3:3">
      <c r="C36783" s="13">
        <f t="shared" ca="1" si="1359"/>
        <v>2002.6144914961694</v>
      </c>
    </row>
    <row r="36784" spans="3:3">
      <c r="C36784" s="13">
        <f t="shared" ca="1" si="1359"/>
        <v>1986.3440582077508</v>
      </c>
    </row>
    <row r="36785" spans="3:3">
      <c r="C36785" s="13">
        <f t="shared" ca="1" si="1359"/>
        <v>2027.7156075150831</v>
      </c>
    </row>
    <row r="36786" spans="3:3">
      <c r="C36786" s="13">
        <f t="shared" ca="1" si="1359"/>
        <v>2002.7092815719132</v>
      </c>
    </row>
    <row r="36787" spans="3:3">
      <c r="C36787" s="13">
        <f t="shared" ca="1" si="1359"/>
        <v>1989.2820660200643</v>
      </c>
    </row>
    <row r="36788" spans="3:3">
      <c r="C36788" s="13">
        <f t="shared" ca="1" si="1359"/>
        <v>2002.016222490334</v>
      </c>
    </row>
    <row r="36789" spans="3:3">
      <c r="C36789" s="13">
        <f t="shared" ca="1" si="1359"/>
        <v>2015.3614512392558</v>
      </c>
    </row>
    <row r="36790" spans="3:3">
      <c r="C36790" s="13">
        <f t="shared" ca="1" si="1359"/>
        <v>1983.9084612495114</v>
      </c>
    </row>
    <row r="36791" spans="3:3">
      <c r="C36791" s="13">
        <f t="shared" ca="1" si="1359"/>
        <v>2005.319712662334</v>
      </c>
    </row>
    <row r="36792" spans="3:3">
      <c r="C36792" s="13">
        <f t="shared" ca="1" si="1359"/>
        <v>2000.3598416213108</v>
      </c>
    </row>
    <row r="36793" spans="3:3">
      <c r="C36793" s="13">
        <f t="shared" ca="1" si="1359"/>
        <v>1992.2311818054181</v>
      </c>
    </row>
    <row r="36794" spans="3:3">
      <c r="C36794" s="13">
        <f t="shared" ca="1" si="1359"/>
        <v>1990.0105411101054</v>
      </c>
    </row>
    <row r="36795" spans="3:3">
      <c r="C36795" s="13">
        <f t="shared" ca="1" si="1359"/>
        <v>1994.7680840552944</v>
      </c>
    </row>
    <row r="36796" spans="3:3">
      <c r="C36796" s="13">
        <f t="shared" ca="1" si="1359"/>
        <v>2002.2615420322966</v>
      </c>
    </row>
    <row r="36797" spans="3:3">
      <c r="C36797" s="13">
        <f t="shared" ca="1" si="1359"/>
        <v>1989.8752540449623</v>
      </c>
    </row>
    <row r="36798" spans="3:3">
      <c r="C36798" s="13">
        <f t="shared" ca="1" si="1359"/>
        <v>2003.7795886780946</v>
      </c>
    </row>
    <row r="36799" spans="3:3">
      <c r="C36799" s="13">
        <f t="shared" ca="1" si="1359"/>
        <v>2005.237386680184</v>
      </c>
    </row>
    <row r="36800" spans="3:3">
      <c r="C36800" s="13">
        <f t="shared" ca="1" si="1359"/>
        <v>2016.9634085248827</v>
      </c>
    </row>
    <row r="36801" spans="3:3">
      <c r="C36801" s="13">
        <f t="shared" ca="1" si="1359"/>
        <v>2022.7309309757165</v>
      </c>
    </row>
    <row r="36802" spans="3:3">
      <c r="C36802" s="13">
        <f t="shared" ca="1" si="1359"/>
        <v>2013.6995773252847</v>
      </c>
    </row>
    <row r="36803" spans="3:3">
      <c r="C36803" s="13">
        <f t="shared" ca="1" si="1359"/>
        <v>2001.8362075138593</v>
      </c>
    </row>
    <row r="36804" spans="3:3">
      <c r="C36804" s="13">
        <f t="shared" ca="1" si="1359"/>
        <v>2011.9739513485395</v>
      </c>
    </row>
    <row r="36805" spans="3:3">
      <c r="C36805" s="13">
        <f t="shared" ca="1" si="1359"/>
        <v>2007.2058764305507</v>
      </c>
    </row>
    <row r="36806" spans="3:3">
      <c r="C36806" s="13">
        <f t="shared" ca="1" si="1359"/>
        <v>2011.2992818862567</v>
      </c>
    </row>
    <row r="36807" spans="3:3">
      <c r="C36807" s="13">
        <f t="shared" ca="1" si="1359"/>
        <v>1995.0300589879075</v>
      </c>
    </row>
    <row r="36808" spans="3:3">
      <c r="C36808" s="13">
        <f t="shared" ca="1" si="1359"/>
        <v>1995.9906511170966</v>
      </c>
    </row>
    <row r="36809" spans="3:3">
      <c r="C36809" s="13">
        <f t="shared" ca="1" si="1359"/>
        <v>1997.7176789893504</v>
      </c>
    </row>
    <row r="36810" spans="3:3">
      <c r="C36810" s="13">
        <f t="shared" ca="1" si="1359"/>
        <v>1999.9424073420557</v>
      </c>
    </row>
    <row r="36811" spans="3:3">
      <c r="C36811" s="13">
        <f t="shared" ca="1" si="1359"/>
        <v>1998.8090303315862</v>
      </c>
    </row>
    <row r="36812" spans="3:3">
      <c r="C36812" s="13">
        <f t="shared" ca="1" si="1359"/>
        <v>1986.8976686337585</v>
      </c>
    </row>
    <row r="36813" spans="3:3">
      <c r="C36813" s="13">
        <f t="shared" ca="1" si="1359"/>
        <v>1993.1737208082604</v>
      </c>
    </row>
    <row r="36814" spans="3:3">
      <c r="C36814" s="13">
        <f t="shared" ca="1" si="1359"/>
        <v>2007.5858330323101</v>
      </c>
    </row>
    <row r="36815" spans="3:3">
      <c r="C36815" s="13">
        <f t="shared" ca="1" si="1359"/>
        <v>1980.3370313191872</v>
      </c>
    </row>
    <row r="36816" spans="3:3">
      <c r="C36816" s="13">
        <f t="shared" ca="1" si="1359"/>
        <v>1999.550952489396</v>
      </c>
    </row>
    <row r="36817" spans="3:3">
      <c r="C36817" s="13">
        <f t="shared" ca="1" si="1359"/>
        <v>1999.167491236652</v>
      </c>
    </row>
    <row r="36818" spans="3:3">
      <c r="C36818" s="13">
        <f t="shared" ca="1" si="1359"/>
        <v>2005.2204594874966</v>
      </c>
    </row>
    <row r="36819" spans="3:3">
      <c r="C36819" s="13">
        <f t="shared" ca="1" si="1359"/>
        <v>2002.1678701915503</v>
      </c>
    </row>
    <row r="36820" spans="3:3">
      <c r="C36820" s="13">
        <f t="shared" ca="1" si="1359"/>
        <v>1987.6479940036902</v>
      </c>
    </row>
    <row r="36821" spans="3:3">
      <c r="C36821" s="13">
        <f t="shared" ca="1" si="1359"/>
        <v>1993.6938283406705</v>
      </c>
    </row>
    <row r="36822" spans="3:3">
      <c r="C36822" s="13">
        <f t="shared" ca="1" si="1359"/>
        <v>1995.3519430350991</v>
      </c>
    </row>
    <row r="36823" spans="3:3">
      <c r="C36823" s="13">
        <f t="shared" ca="1" si="1359"/>
        <v>1991.9913697333741</v>
      </c>
    </row>
    <row r="36824" spans="3:3">
      <c r="C36824" s="13">
        <f t="shared" ref="C36824:C36887" ca="1" si="1360">NORMINV(RAND(),$D$3,$G$3)</f>
        <v>1996.9922760417091</v>
      </c>
    </row>
    <row r="36825" spans="3:3">
      <c r="C36825" s="13">
        <f t="shared" ca="1" si="1360"/>
        <v>2008.3591612329258</v>
      </c>
    </row>
    <row r="36826" spans="3:3">
      <c r="C36826" s="13">
        <f t="shared" ca="1" si="1360"/>
        <v>2004.1369052025461</v>
      </c>
    </row>
    <row r="36827" spans="3:3">
      <c r="C36827" s="13">
        <f t="shared" ca="1" si="1360"/>
        <v>1981.5362674395576</v>
      </c>
    </row>
    <row r="36828" spans="3:3">
      <c r="C36828" s="13">
        <f t="shared" ca="1" si="1360"/>
        <v>1999.1414705582881</v>
      </c>
    </row>
    <row r="36829" spans="3:3">
      <c r="C36829" s="13">
        <f t="shared" ca="1" si="1360"/>
        <v>1991.5022946358729</v>
      </c>
    </row>
    <row r="36830" spans="3:3">
      <c r="C36830" s="13">
        <f t="shared" ca="1" si="1360"/>
        <v>2003.5967816370915</v>
      </c>
    </row>
    <row r="36831" spans="3:3">
      <c r="C36831" s="13">
        <f t="shared" ca="1" si="1360"/>
        <v>2001.7754139014171</v>
      </c>
    </row>
    <row r="36832" spans="3:3">
      <c r="C36832" s="13">
        <f t="shared" ca="1" si="1360"/>
        <v>1990.0730616935118</v>
      </c>
    </row>
    <row r="36833" spans="3:3">
      <c r="C36833" s="13">
        <f t="shared" ca="1" si="1360"/>
        <v>2001.8178594581805</v>
      </c>
    </row>
    <row r="36834" spans="3:3">
      <c r="C36834" s="13">
        <f t="shared" ca="1" si="1360"/>
        <v>1999.5028815237042</v>
      </c>
    </row>
    <row r="36835" spans="3:3">
      <c r="C36835" s="13">
        <f t="shared" ca="1" si="1360"/>
        <v>2018.7355341172577</v>
      </c>
    </row>
    <row r="36836" spans="3:3">
      <c r="C36836" s="13">
        <f t="shared" ca="1" si="1360"/>
        <v>2016.4081288624982</v>
      </c>
    </row>
    <row r="36837" spans="3:3">
      <c r="C36837" s="13">
        <f t="shared" ca="1" si="1360"/>
        <v>2000.6538306979364</v>
      </c>
    </row>
    <row r="36838" spans="3:3">
      <c r="C36838" s="13">
        <f t="shared" ca="1" si="1360"/>
        <v>2010.0774425576424</v>
      </c>
    </row>
    <row r="36839" spans="3:3">
      <c r="C36839" s="13">
        <f t="shared" ca="1" si="1360"/>
        <v>1989.8790191659825</v>
      </c>
    </row>
    <row r="36840" spans="3:3">
      <c r="C36840" s="13">
        <f t="shared" ca="1" si="1360"/>
        <v>1991.0592053962971</v>
      </c>
    </row>
    <row r="36841" spans="3:3">
      <c r="C36841" s="13">
        <f t="shared" ca="1" si="1360"/>
        <v>1981.4086120224219</v>
      </c>
    </row>
    <row r="36842" spans="3:3">
      <c r="C36842" s="13">
        <f t="shared" ca="1" si="1360"/>
        <v>1999.7218357432494</v>
      </c>
    </row>
    <row r="36843" spans="3:3">
      <c r="C36843" s="13">
        <f t="shared" ca="1" si="1360"/>
        <v>1994.774373057717</v>
      </c>
    </row>
    <row r="36844" spans="3:3">
      <c r="C36844" s="13">
        <f t="shared" ca="1" si="1360"/>
        <v>1996.4838606171495</v>
      </c>
    </row>
    <row r="36845" spans="3:3">
      <c r="C36845" s="13">
        <f t="shared" ca="1" si="1360"/>
        <v>1970.6624624456915</v>
      </c>
    </row>
    <row r="36846" spans="3:3">
      <c r="C36846" s="13">
        <f t="shared" ca="1" si="1360"/>
        <v>1995.505883852722</v>
      </c>
    </row>
    <row r="36847" spans="3:3">
      <c r="C36847" s="13">
        <f t="shared" ca="1" si="1360"/>
        <v>1994.6564204084809</v>
      </c>
    </row>
    <row r="36848" spans="3:3">
      <c r="C36848" s="13">
        <f t="shared" ca="1" si="1360"/>
        <v>1993.2979014209056</v>
      </c>
    </row>
    <row r="36849" spans="3:3">
      <c r="C36849" s="13">
        <f t="shared" ca="1" si="1360"/>
        <v>2021.7659930649597</v>
      </c>
    </row>
    <row r="36850" spans="3:3">
      <c r="C36850" s="13">
        <f t="shared" ca="1" si="1360"/>
        <v>2007.2864623042142</v>
      </c>
    </row>
    <row r="36851" spans="3:3">
      <c r="C36851" s="13">
        <f t="shared" ca="1" si="1360"/>
        <v>1999.7319580087296</v>
      </c>
    </row>
    <row r="36852" spans="3:3">
      <c r="C36852" s="13">
        <f t="shared" ca="1" si="1360"/>
        <v>1979.6843167745492</v>
      </c>
    </row>
    <row r="36853" spans="3:3">
      <c r="C36853" s="13">
        <f t="shared" ca="1" si="1360"/>
        <v>1994.3969586651897</v>
      </c>
    </row>
    <row r="36854" spans="3:3">
      <c r="C36854" s="13">
        <f t="shared" ca="1" si="1360"/>
        <v>2004.7130380996023</v>
      </c>
    </row>
    <row r="36855" spans="3:3">
      <c r="C36855" s="13">
        <f t="shared" ca="1" si="1360"/>
        <v>1987.5095216341683</v>
      </c>
    </row>
    <row r="36856" spans="3:3">
      <c r="C36856" s="13">
        <f t="shared" ca="1" si="1360"/>
        <v>2004.3349438227824</v>
      </c>
    </row>
    <row r="36857" spans="3:3">
      <c r="C36857" s="13">
        <f t="shared" ca="1" si="1360"/>
        <v>1976.8576072503927</v>
      </c>
    </row>
    <row r="36858" spans="3:3">
      <c r="C36858" s="13">
        <f t="shared" ca="1" si="1360"/>
        <v>2013.5302032485704</v>
      </c>
    </row>
    <row r="36859" spans="3:3">
      <c r="C36859" s="13">
        <f t="shared" ca="1" si="1360"/>
        <v>2007.642913994865</v>
      </c>
    </row>
    <row r="36860" spans="3:3">
      <c r="C36860" s="13">
        <f t="shared" ca="1" si="1360"/>
        <v>1988.8035439582004</v>
      </c>
    </row>
    <row r="36861" spans="3:3">
      <c r="C36861" s="13">
        <f t="shared" ca="1" si="1360"/>
        <v>2018.5780503256869</v>
      </c>
    </row>
    <row r="36862" spans="3:3">
      <c r="C36862" s="13">
        <f t="shared" ca="1" si="1360"/>
        <v>1988.9415520828354</v>
      </c>
    </row>
    <row r="36863" spans="3:3">
      <c r="C36863" s="13">
        <f t="shared" ca="1" si="1360"/>
        <v>2000.663228261031</v>
      </c>
    </row>
    <row r="36864" spans="3:3">
      <c r="C36864" s="13">
        <f t="shared" ca="1" si="1360"/>
        <v>2006.1586845072347</v>
      </c>
    </row>
    <row r="36865" spans="3:3">
      <c r="C36865" s="13">
        <f t="shared" ca="1" si="1360"/>
        <v>1993.2289384522498</v>
      </c>
    </row>
    <row r="36866" spans="3:3">
      <c r="C36866" s="13">
        <f t="shared" ca="1" si="1360"/>
        <v>1995.2756265198325</v>
      </c>
    </row>
    <row r="36867" spans="3:3">
      <c r="C36867" s="13">
        <f t="shared" ca="1" si="1360"/>
        <v>2015.7781709393103</v>
      </c>
    </row>
    <row r="36868" spans="3:3">
      <c r="C36868" s="13">
        <f t="shared" ca="1" si="1360"/>
        <v>1988.6374670213768</v>
      </c>
    </row>
    <row r="36869" spans="3:3">
      <c r="C36869" s="13">
        <f t="shared" ca="1" si="1360"/>
        <v>2011.0027056165811</v>
      </c>
    </row>
    <row r="36870" spans="3:3">
      <c r="C36870" s="13">
        <f t="shared" ca="1" si="1360"/>
        <v>2002.0913275181181</v>
      </c>
    </row>
    <row r="36871" spans="3:3">
      <c r="C36871" s="13">
        <f t="shared" ca="1" si="1360"/>
        <v>1996.4251314207297</v>
      </c>
    </row>
    <row r="36872" spans="3:3">
      <c r="C36872" s="13">
        <f t="shared" ca="1" si="1360"/>
        <v>1994.086186473163</v>
      </c>
    </row>
    <row r="36873" spans="3:3">
      <c r="C36873" s="13">
        <f t="shared" ca="1" si="1360"/>
        <v>2013.7065447827117</v>
      </c>
    </row>
    <row r="36874" spans="3:3">
      <c r="C36874" s="13">
        <f t="shared" ca="1" si="1360"/>
        <v>1965.3362170567357</v>
      </c>
    </row>
    <row r="36875" spans="3:3">
      <c r="C36875" s="13">
        <f t="shared" ca="1" si="1360"/>
        <v>2001.4827812826022</v>
      </c>
    </row>
    <row r="36876" spans="3:3">
      <c r="C36876" s="13">
        <f t="shared" ca="1" si="1360"/>
        <v>2014.2910305605312</v>
      </c>
    </row>
    <row r="36877" spans="3:3">
      <c r="C36877" s="13">
        <f t="shared" ca="1" si="1360"/>
        <v>2008.3072942839242</v>
      </c>
    </row>
    <row r="36878" spans="3:3">
      <c r="C36878" s="13">
        <f t="shared" ca="1" si="1360"/>
        <v>1984.5638934852927</v>
      </c>
    </row>
    <row r="36879" spans="3:3">
      <c r="C36879" s="13">
        <f t="shared" ca="1" si="1360"/>
        <v>2008.8388719022494</v>
      </c>
    </row>
    <row r="36880" spans="3:3">
      <c r="C36880" s="13">
        <f t="shared" ca="1" si="1360"/>
        <v>1998.4027627666321</v>
      </c>
    </row>
    <row r="36881" spans="3:3">
      <c r="C36881" s="13">
        <f t="shared" ca="1" si="1360"/>
        <v>1997.2456051581159</v>
      </c>
    </row>
    <row r="36882" spans="3:3">
      <c r="C36882" s="13">
        <f t="shared" ca="1" si="1360"/>
        <v>1988.9526527370715</v>
      </c>
    </row>
    <row r="36883" spans="3:3">
      <c r="C36883" s="13">
        <f t="shared" ca="1" si="1360"/>
        <v>2011.8453110320988</v>
      </c>
    </row>
    <row r="36884" spans="3:3">
      <c r="C36884" s="13">
        <f t="shared" ca="1" si="1360"/>
        <v>1991.4692602374782</v>
      </c>
    </row>
    <row r="36885" spans="3:3">
      <c r="C36885" s="13">
        <f t="shared" ca="1" si="1360"/>
        <v>1995.8872000966962</v>
      </c>
    </row>
    <row r="36886" spans="3:3">
      <c r="C36886" s="13">
        <f t="shared" ca="1" si="1360"/>
        <v>1987.7464574365524</v>
      </c>
    </row>
    <row r="36887" spans="3:3">
      <c r="C36887" s="13">
        <f t="shared" ca="1" si="1360"/>
        <v>1987.92070095756</v>
      </c>
    </row>
    <row r="36888" spans="3:3">
      <c r="C36888" s="13">
        <f t="shared" ref="C36888:C36951" ca="1" si="1361">NORMINV(RAND(),$D$3,$G$3)</f>
        <v>1990.8943202534963</v>
      </c>
    </row>
    <row r="36889" spans="3:3">
      <c r="C36889" s="13">
        <f t="shared" ca="1" si="1361"/>
        <v>1993.4158534254475</v>
      </c>
    </row>
    <row r="36890" spans="3:3">
      <c r="C36890" s="13">
        <f t="shared" ca="1" si="1361"/>
        <v>1997.4704835463965</v>
      </c>
    </row>
    <row r="36891" spans="3:3">
      <c r="C36891" s="13">
        <f t="shared" ca="1" si="1361"/>
        <v>1993.7073394637082</v>
      </c>
    </row>
    <row r="36892" spans="3:3">
      <c r="C36892" s="13">
        <f t="shared" ca="1" si="1361"/>
        <v>2007.3959267656317</v>
      </c>
    </row>
    <row r="36893" spans="3:3">
      <c r="C36893" s="13">
        <f t="shared" ca="1" si="1361"/>
        <v>1987.4997551288047</v>
      </c>
    </row>
    <row r="36894" spans="3:3">
      <c r="C36894" s="13">
        <f t="shared" ca="1" si="1361"/>
        <v>1994.0078197842176</v>
      </c>
    </row>
    <row r="36895" spans="3:3">
      <c r="C36895" s="13">
        <f t="shared" ca="1" si="1361"/>
        <v>1998.4841161786883</v>
      </c>
    </row>
    <row r="36896" spans="3:3">
      <c r="C36896" s="13">
        <f t="shared" ca="1" si="1361"/>
        <v>1996.3538120168053</v>
      </c>
    </row>
    <row r="36897" spans="3:3">
      <c r="C36897" s="13">
        <f t="shared" ca="1" si="1361"/>
        <v>2010.748347706781</v>
      </c>
    </row>
    <row r="36898" spans="3:3">
      <c r="C36898" s="13">
        <f t="shared" ca="1" si="1361"/>
        <v>2006.6508358143317</v>
      </c>
    </row>
    <row r="36899" spans="3:3">
      <c r="C36899" s="13">
        <f t="shared" ca="1" si="1361"/>
        <v>2003.8584160377429</v>
      </c>
    </row>
    <row r="36900" spans="3:3">
      <c r="C36900" s="13">
        <f t="shared" ca="1" si="1361"/>
        <v>1989.9642713866319</v>
      </c>
    </row>
    <row r="36901" spans="3:3">
      <c r="C36901" s="13">
        <f t="shared" ca="1" si="1361"/>
        <v>1986.8022468528</v>
      </c>
    </row>
    <row r="36902" spans="3:3">
      <c r="C36902" s="13">
        <f t="shared" ca="1" si="1361"/>
        <v>1991.293190112945</v>
      </c>
    </row>
    <row r="36903" spans="3:3">
      <c r="C36903" s="13">
        <f t="shared" ca="1" si="1361"/>
        <v>1995.3542593115694</v>
      </c>
    </row>
    <row r="36904" spans="3:3">
      <c r="C36904" s="13">
        <f t="shared" ca="1" si="1361"/>
        <v>1988.4406710536939</v>
      </c>
    </row>
    <row r="36905" spans="3:3">
      <c r="C36905" s="13">
        <f t="shared" ca="1" si="1361"/>
        <v>2000.1329882806406</v>
      </c>
    </row>
    <row r="36906" spans="3:3">
      <c r="C36906" s="13">
        <f t="shared" ca="1" si="1361"/>
        <v>1999.5576665197802</v>
      </c>
    </row>
    <row r="36907" spans="3:3">
      <c r="C36907" s="13">
        <f t="shared" ca="1" si="1361"/>
        <v>2011.1465318491535</v>
      </c>
    </row>
    <row r="36908" spans="3:3">
      <c r="C36908" s="13">
        <f t="shared" ca="1" si="1361"/>
        <v>1980.9291653517801</v>
      </c>
    </row>
    <row r="36909" spans="3:3">
      <c r="C36909" s="13">
        <f t="shared" ca="1" si="1361"/>
        <v>2010.2447308724795</v>
      </c>
    </row>
    <row r="36910" spans="3:3">
      <c r="C36910" s="13">
        <f t="shared" ca="1" si="1361"/>
        <v>1999.5406745710482</v>
      </c>
    </row>
    <row r="36911" spans="3:3">
      <c r="C36911" s="13">
        <f t="shared" ca="1" si="1361"/>
        <v>1983.4249152438838</v>
      </c>
    </row>
    <row r="36912" spans="3:3">
      <c r="C36912" s="13">
        <f t="shared" ca="1" si="1361"/>
        <v>2011.7164088941852</v>
      </c>
    </row>
    <row r="36913" spans="3:3">
      <c r="C36913" s="13">
        <f t="shared" ca="1" si="1361"/>
        <v>1987.355120049483</v>
      </c>
    </row>
    <row r="36914" spans="3:3">
      <c r="C36914" s="13">
        <f t="shared" ca="1" si="1361"/>
        <v>2023.6560996165292</v>
      </c>
    </row>
    <row r="36915" spans="3:3">
      <c r="C36915" s="13">
        <f t="shared" ca="1" si="1361"/>
        <v>2006.7825564566563</v>
      </c>
    </row>
    <row r="36916" spans="3:3">
      <c r="C36916" s="13">
        <f t="shared" ca="1" si="1361"/>
        <v>1992.5054516929085</v>
      </c>
    </row>
    <row r="36917" spans="3:3">
      <c r="C36917" s="13">
        <f t="shared" ca="1" si="1361"/>
        <v>2001.8486498967823</v>
      </c>
    </row>
    <row r="36918" spans="3:3">
      <c r="C36918" s="13">
        <f t="shared" ca="1" si="1361"/>
        <v>1996.8036743080747</v>
      </c>
    </row>
    <row r="36919" spans="3:3">
      <c r="C36919" s="13">
        <f t="shared" ca="1" si="1361"/>
        <v>2028.6398615739506</v>
      </c>
    </row>
    <row r="36920" spans="3:3">
      <c r="C36920" s="13">
        <f t="shared" ca="1" si="1361"/>
        <v>2006.8262744376002</v>
      </c>
    </row>
    <row r="36921" spans="3:3">
      <c r="C36921" s="13">
        <f t="shared" ca="1" si="1361"/>
        <v>2023.8713483383822</v>
      </c>
    </row>
    <row r="36922" spans="3:3">
      <c r="C36922" s="13">
        <f t="shared" ca="1" si="1361"/>
        <v>1989.7251905874898</v>
      </c>
    </row>
    <row r="36923" spans="3:3">
      <c r="C36923" s="13">
        <f t="shared" ca="1" si="1361"/>
        <v>1980.9277612955557</v>
      </c>
    </row>
    <row r="36924" spans="3:3">
      <c r="C36924" s="13">
        <f t="shared" ca="1" si="1361"/>
        <v>1990.1118330169431</v>
      </c>
    </row>
    <row r="36925" spans="3:3">
      <c r="C36925" s="13">
        <f t="shared" ca="1" si="1361"/>
        <v>1998.791243440498</v>
      </c>
    </row>
    <row r="36926" spans="3:3">
      <c r="C36926" s="13">
        <f t="shared" ca="1" si="1361"/>
        <v>1998.6969412545154</v>
      </c>
    </row>
    <row r="36927" spans="3:3">
      <c r="C36927" s="13">
        <f t="shared" ca="1" si="1361"/>
        <v>2009.8843703389709</v>
      </c>
    </row>
    <row r="36928" spans="3:3">
      <c r="C36928" s="13">
        <f t="shared" ca="1" si="1361"/>
        <v>2005.1519629151526</v>
      </c>
    </row>
    <row r="36929" spans="3:3">
      <c r="C36929" s="13">
        <f t="shared" ca="1" si="1361"/>
        <v>1997.3836637826826</v>
      </c>
    </row>
    <row r="36930" spans="3:3">
      <c r="C36930" s="13">
        <f t="shared" ca="1" si="1361"/>
        <v>2000.1185431105673</v>
      </c>
    </row>
    <row r="36931" spans="3:3">
      <c r="C36931" s="13">
        <f t="shared" ca="1" si="1361"/>
        <v>1985.0305320749524</v>
      </c>
    </row>
    <row r="36932" spans="3:3">
      <c r="C36932" s="13">
        <f t="shared" ca="1" si="1361"/>
        <v>1979.3015927686133</v>
      </c>
    </row>
    <row r="36933" spans="3:3">
      <c r="C36933" s="13">
        <f t="shared" ca="1" si="1361"/>
        <v>1985.4371236019388</v>
      </c>
    </row>
    <row r="36934" spans="3:3">
      <c r="C36934" s="13">
        <f t="shared" ca="1" si="1361"/>
        <v>1981.4758717122672</v>
      </c>
    </row>
    <row r="36935" spans="3:3">
      <c r="C36935" s="13">
        <f t="shared" ca="1" si="1361"/>
        <v>1970.6320695053071</v>
      </c>
    </row>
    <row r="36936" spans="3:3">
      <c r="C36936" s="13">
        <f t="shared" ca="1" si="1361"/>
        <v>2021.1107573871159</v>
      </c>
    </row>
    <row r="36937" spans="3:3">
      <c r="C36937" s="13">
        <f t="shared" ca="1" si="1361"/>
        <v>2009.3960258649311</v>
      </c>
    </row>
    <row r="36938" spans="3:3">
      <c r="C36938" s="13">
        <f t="shared" ca="1" si="1361"/>
        <v>2009.6279427360409</v>
      </c>
    </row>
    <row r="36939" spans="3:3">
      <c r="C36939" s="13">
        <f t="shared" ca="1" si="1361"/>
        <v>2001.5368762366713</v>
      </c>
    </row>
    <row r="36940" spans="3:3">
      <c r="C36940" s="13">
        <f t="shared" ca="1" si="1361"/>
        <v>1996.4012586545007</v>
      </c>
    </row>
    <row r="36941" spans="3:3">
      <c r="C36941" s="13">
        <f t="shared" ca="1" si="1361"/>
        <v>1988.8380724014262</v>
      </c>
    </row>
    <row r="36942" spans="3:3">
      <c r="C36942" s="13">
        <f t="shared" ca="1" si="1361"/>
        <v>1996.5195131912001</v>
      </c>
    </row>
    <row r="36943" spans="3:3">
      <c r="C36943" s="13">
        <f t="shared" ca="1" si="1361"/>
        <v>2005.7955320071815</v>
      </c>
    </row>
    <row r="36944" spans="3:3">
      <c r="C36944" s="13">
        <f t="shared" ca="1" si="1361"/>
        <v>2005.4619586225897</v>
      </c>
    </row>
    <row r="36945" spans="3:3">
      <c r="C36945" s="13">
        <f t="shared" ca="1" si="1361"/>
        <v>1999.0600236132925</v>
      </c>
    </row>
    <row r="36946" spans="3:3">
      <c r="C36946" s="13">
        <f t="shared" ca="1" si="1361"/>
        <v>1993.0074524807344</v>
      </c>
    </row>
    <row r="36947" spans="3:3">
      <c r="C36947" s="13">
        <f t="shared" ca="1" si="1361"/>
        <v>2008.1839098566616</v>
      </c>
    </row>
    <row r="36948" spans="3:3">
      <c r="C36948" s="13">
        <f t="shared" ca="1" si="1361"/>
        <v>1987.7376357030596</v>
      </c>
    </row>
    <row r="36949" spans="3:3">
      <c r="C36949" s="13">
        <f t="shared" ca="1" si="1361"/>
        <v>2005.6700413059668</v>
      </c>
    </row>
    <row r="36950" spans="3:3">
      <c r="C36950" s="13">
        <f t="shared" ca="1" si="1361"/>
        <v>1992.8929960699791</v>
      </c>
    </row>
    <row r="36951" spans="3:3">
      <c r="C36951" s="13">
        <f t="shared" ca="1" si="1361"/>
        <v>1993.6948186591126</v>
      </c>
    </row>
    <row r="36952" spans="3:3">
      <c r="C36952" s="13">
        <f t="shared" ref="C36952:C37015" ca="1" si="1362">NORMINV(RAND(),$D$3,$G$3)</f>
        <v>1991.2569419316926</v>
      </c>
    </row>
    <row r="36953" spans="3:3">
      <c r="C36953" s="13">
        <f t="shared" ca="1" si="1362"/>
        <v>2002.3063208630851</v>
      </c>
    </row>
    <row r="36954" spans="3:3">
      <c r="C36954" s="13">
        <f t="shared" ca="1" si="1362"/>
        <v>1984.1638194158322</v>
      </c>
    </row>
    <row r="36955" spans="3:3">
      <c r="C36955" s="13">
        <f t="shared" ca="1" si="1362"/>
        <v>2015.7207963524656</v>
      </c>
    </row>
    <row r="36956" spans="3:3">
      <c r="C36956" s="13">
        <f t="shared" ca="1" si="1362"/>
        <v>1986.955037539404</v>
      </c>
    </row>
    <row r="36957" spans="3:3">
      <c r="C36957" s="13">
        <f t="shared" ca="1" si="1362"/>
        <v>1996.5116388221641</v>
      </c>
    </row>
    <row r="36958" spans="3:3">
      <c r="C36958" s="13">
        <f t="shared" ca="1" si="1362"/>
        <v>2015.6892617269993</v>
      </c>
    </row>
    <row r="36959" spans="3:3">
      <c r="C36959" s="13">
        <f t="shared" ca="1" si="1362"/>
        <v>1968.1532531202001</v>
      </c>
    </row>
    <row r="36960" spans="3:3">
      <c r="C36960" s="13">
        <f t="shared" ca="1" si="1362"/>
        <v>2008.5419949843231</v>
      </c>
    </row>
    <row r="36961" spans="3:3">
      <c r="C36961" s="13">
        <f t="shared" ca="1" si="1362"/>
        <v>1981.565088287276</v>
      </c>
    </row>
    <row r="36962" spans="3:3">
      <c r="C36962" s="13">
        <f t="shared" ca="1" si="1362"/>
        <v>1991.5164511371509</v>
      </c>
    </row>
    <row r="36963" spans="3:3">
      <c r="C36963" s="13">
        <f t="shared" ca="1" si="1362"/>
        <v>2016.910305700527</v>
      </c>
    </row>
    <row r="36964" spans="3:3">
      <c r="C36964" s="13">
        <f t="shared" ca="1" si="1362"/>
        <v>1994.480456198447</v>
      </c>
    </row>
    <row r="36965" spans="3:3">
      <c r="C36965" s="13">
        <f t="shared" ca="1" si="1362"/>
        <v>1990.7406641910734</v>
      </c>
    </row>
    <row r="36966" spans="3:3">
      <c r="C36966" s="13">
        <f t="shared" ca="1" si="1362"/>
        <v>2019.0866962545033</v>
      </c>
    </row>
    <row r="36967" spans="3:3">
      <c r="C36967" s="13">
        <f t="shared" ca="1" si="1362"/>
        <v>2014.2933549361337</v>
      </c>
    </row>
    <row r="36968" spans="3:3">
      <c r="C36968" s="13">
        <f t="shared" ca="1" si="1362"/>
        <v>1998.5268414280717</v>
      </c>
    </row>
    <row r="36969" spans="3:3">
      <c r="C36969" s="13">
        <f t="shared" ca="1" si="1362"/>
        <v>2006.0458193208274</v>
      </c>
    </row>
    <row r="36970" spans="3:3">
      <c r="C36970" s="13">
        <f t="shared" ca="1" si="1362"/>
        <v>2000.7521609073319</v>
      </c>
    </row>
    <row r="36971" spans="3:3">
      <c r="C36971" s="13">
        <f t="shared" ca="1" si="1362"/>
        <v>1972.9321353575294</v>
      </c>
    </row>
    <row r="36972" spans="3:3">
      <c r="C36972" s="13">
        <f t="shared" ca="1" si="1362"/>
        <v>2021.2852937581486</v>
      </c>
    </row>
    <row r="36973" spans="3:3">
      <c r="C36973" s="13">
        <f t="shared" ca="1" si="1362"/>
        <v>1999.0725878740498</v>
      </c>
    </row>
    <row r="36974" spans="3:3">
      <c r="C36974" s="13">
        <f t="shared" ca="1" si="1362"/>
        <v>1984.0690588756843</v>
      </c>
    </row>
    <row r="36975" spans="3:3">
      <c r="C36975" s="13">
        <f t="shared" ca="1" si="1362"/>
        <v>1973.9278881180553</v>
      </c>
    </row>
    <row r="36976" spans="3:3">
      <c r="C36976" s="13">
        <f t="shared" ca="1" si="1362"/>
        <v>1998.9978600154673</v>
      </c>
    </row>
    <row r="36977" spans="3:3">
      <c r="C36977" s="13">
        <f t="shared" ca="1" si="1362"/>
        <v>1998.2663746259486</v>
      </c>
    </row>
    <row r="36978" spans="3:3">
      <c r="C36978" s="13">
        <f t="shared" ca="1" si="1362"/>
        <v>1990.4186584148445</v>
      </c>
    </row>
    <row r="36979" spans="3:3">
      <c r="C36979" s="13">
        <f t="shared" ca="1" si="1362"/>
        <v>1995.5747248842374</v>
      </c>
    </row>
    <row r="36980" spans="3:3">
      <c r="C36980" s="13">
        <f t="shared" ca="1" si="1362"/>
        <v>1989.904172400629</v>
      </c>
    </row>
    <row r="36981" spans="3:3">
      <c r="C36981" s="13">
        <f t="shared" ca="1" si="1362"/>
        <v>1999.6117495722212</v>
      </c>
    </row>
    <row r="36982" spans="3:3">
      <c r="C36982" s="13">
        <f t="shared" ca="1" si="1362"/>
        <v>1994.9144329723295</v>
      </c>
    </row>
    <row r="36983" spans="3:3">
      <c r="C36983" s="13">
        <f t="shared" ca="1" si="1362"/>
        <v>2008.4202590619334</v>
      </c>
    </row>
    <row r="36984" spans="3:3">
      <c r="C36984" s="13">
        <f t="shared" ca="1" si="1362"/>
        <v>2001.7788914234422</v>
      </c>
    </row>
    <row r="36985" spans="3:3">
      <c r="C36985" s="13">
        <f t="shared" ca="1" si="1362"/>
        <v>1997.065111043778</v>
      </c>
    </row>
    <row r="36986" spans="3:3">
      <c r="C36986" s="13">
        <f t="shared" ca="1" si="1362"/>
        <v>1995.5363870527344</v>
      </c>
    </row>
    <row r="36987" spans="3:3">
      <c r="C36987" s="13">
        <f t="shared" ca="1" si="1362"/>
        <v>2007.1009546155015</v>
      </c>
    </row>
    <row r="36988" spans="3:3">
      <c r="C36988" s="13">
        <f t="shared" ca="1" si="1362"/>
        <v>1987.9689473789588</v>
      </c>
    </row>
    <row r="36989" spans="3:3">
      <c r="C36989" s="13">
        <f t="shared" ca="1" si="1362"/>
        <v>2003.2001219453468</v>
      </c>
    </row>
    <row r="36990" spans="3:3">
      <c r="C36990" s="13">
        <f t="shared" ca="1" si="1362"/>
        <v>1986.911602279866</v>
      </c>
    </row>
    <row r="36991" spans="3:3">
      <c r="C36991" s="13">
        <f t="shared" ca="1" si="1362"/>
        <v>2010.1524618454282</v>
      </c>
    </row>
    <row r="36992" spans="3:3">
      <c r="C36992" s="13">
        <f t="shared" ca="1" si="1362"/>
        <v>1989.5562736461707</v>
      </c>
    </row>
    <row r="36993" spans="3:3">
      <c r="C36993" s="13">
        <f t="shared" ca="1" si="1362"/>
        <v>1991.0808027157984</v>
      </c>
    </row>
    <row r="36994" spans="3:3">
      <c r="C36994" s="13">
        <f t="shared" ca="1" si="1362"/>
        <v>2010.0544999053413</v>
      </c>
    </row>
    <row r="36995" spans="3:3">
      <c r="C36995" s="13">
        <f t="shared" ca="1" si="1362"/>
        <v>1996.625818257658</v>
      </c>
    </row>
    <row r="36996" spans="3:3">
      <c r="C36996" s="13">
        <f t="shared" ca="1" si="1362"/>
        <v>1998.6005287107832</v>
      </c>
    </row>
    <row r="36997" spans="3:3">
      <c r="C36997" s="13">
        <f t="shared" ca="1" si="1362"/>
        <v>1990.9014679802544</v>
      </c>
    </row>
    <row r="36998" spans="3:3">
      <c r="C36998" s="13">
        <f t="shared" ca="1" si="1362"/>
        <v>1990.2804399065483</v>
      </c>
    </row>
    <row r="36999" spans="3:3">
      <c r="C36999" s="13">
        <f t="shared" ca="1" si="1362"/>
        <v>1992.4994347969157</v>
      </c>
    </row>
    <row r="37000" spans="3:3">
      <c r="C37000" s="13">
        <f t="shared" ca="1" si="1362"/>
        <v>1989.964590678481</v>
      </c>
    </row>
    <row r="37001" spans="3:3">
      <c r="C37001" s="13">
        <f t="shared" ca="1" si="1362"/>
        <v>1984.9025352880619</v>
      </c>
    </row>
    <row r="37002" spans="3:3">
      <c r="C37002" s="13">
        <f t="shared" ca="1" si="1362"/>
        <v>2017.7163185206884</v>
      </c>
    </row>
    <row r="37003" spans="3:3">
      <c r="C37003" s="13">
        <f t="shared" ca="1" si="1362"/>
        <v>2006.6749751882548</v>
      </c>
    </row>
    <row r="37004" spans="3:3">
      <c r="C37004" s="13">
        <f t="shared" ca="1" si="1362"/>
        <v>1994.9584826140699</v>
      </c>
    </row>
    <row r="37005" spans="3:3">
      <c r="C37005" s="13">
        <f t="shared" ca="1" si="1362"/>
        <v>2003.4581391196668</v>
      </c>
    </row>
    <row r="37006" spans="3:3">
      <c r="C37006" s="13">
        <f t="shared" ca="1" si="1362"/>
        <v>2015.5526399318362</v>
      </c>
    </row>
    <row r="37007" spans="3:3">
      <c r="C37007" s="13">
        <f t="shared" ca="1" si="1362"/>
        <v>2002.8630860055196</v>
      </c>
    </row>
    <row r="37008" spans="3:3">
      <c r="C37008" s="13">
        <f t="shared" ca="1" si="1362"/>
        <v>1983.0009027748545</v>
      </c>
    </row>
    <row r="37009" spans="3:3">
      <c r="C37009" s="13">
        <f t="shared" ca="1" si="1362"/>
        <v>1985.9305888144893</v>
      </c>
    </row>
    <row r="37010" spans="3:3">
      <c r="C37010" s="13">
        <f t="shared" ca="1" si="1362"/>
        <v>1987.8882904817597</v>
      </c>
    </row>
    <row r="37011" spans="3:3">
      <c r="C37011" s="13">
        <f t="shared" ca="1" si="1362"/>
        <v>2014.7183021010976</v>
      </c>
    </row>
    <row r="37012" spans="3:3">
      <c r="C37012" s="13">
        <f t="shared" ca="1" si="1362"/>
        <v>1996.0487699696089</v>
      </c>
    </row>
    <row r="37013" spans="3:3">
      <c r="C37013" s="13">
        <f t="shared" ca="1" si="1362"/>
        <v>1994.8538858808079</v>
      </c>
    </row>
    <row r="37014" spans="3:3">
      <c r="C37014" s="13">
        <f t="shared" ca="1" si="1362"/>
        <v>2000.9666939209676</v>
      </c>
    </row>
    <row r="37015" spans="3:3">
      <c r="C37015" s="13">
        <f t="shared" ca="1" si="1362"/>
        <v>1999.4463789184549</v>
      </c>
    </row>
    <row r="37016" spans="3:3">
      <c r="C37016" s="13">
        <f t="shared" ref="C37016:C37079" ca="1" si="1363">NORMINV(RAND(),$D$3,$G$3)</f>
        <v>1988.8471820861955</v>
      </c>
    </row>
    <row r="37017" spans="3:3">
      <c r="C37017" s="13">
        <f t="shared" ca="1" si="1363"/>
        <v>2008.9427336923084</v>
      </c>
    </row>
    <row r="37018" spans="3:3">
      <c r="C37018" s="13">
        <f t="shared" ca="1" si="1363"/>
        <v>2002.7795351140173</v>
      </c>
    </row>
    <row r="37019" spans="3:3">
      <c r="C37019" s="13">
        <f t="shared" ca="1" si="1363"/>
        <v>2011.0074734841071</v>
      </c>
    </row>
    <row r="37020" spans="3:3">
      <c r="C37020" s="13">
        <f t="shared" ca="1" si="1363"/>
        <v>2015.6795463475323</v>
      </c>
    </row>
    <row r="37021" spans="3:3">
      <c r="C37021" s="13">
        <f t="shared" ca="1" si="1363"/>
        <v>1996.9574535116296</v>
      </c>
    </row>
    <row r="37022" spans="3:3">
      <c r="C37022" s="13">
        <f t="shared" ca="1" si="1363"/>
        <v>1989.8914812229079</v>
      </c>
    </row>
    <row r="37023" spans="3:3">
      <c r="C37023" s="13">
        <f t="shared" ca="1" si="1363"/>
        <v>1995.0573724138405</v>
      </c>
    </row>
    <row r="37024" spans="3:3">
      <c r="C37024" s="13">
        <f t="shared" ca="1" si="1363"/>
        <v>2004.2062398074218</v>
      </c>
    </row>
    <row r="37025" spans="3:3">
      <c r="C37025" s="13">
        <f t="shared" ca="1" si="1363"/>
        <v>2005.3678813529298</v>
      </c>
    </row>
    <row r="37026" spans="3:3">
      <c r="C37026" s="13">
        <f t="shared" ca="1" si="1363"/>
        <v>1984.120378149501</v>
      </c>
    </row>
    <row r="37027" spans="3:3">
      <c r="C37027" s="13">
        <f t="shared" ca="1" si="1363"/>
        <v>2009.5200559753853</v>
      </c>
    </row>
    <row r="37028" spans="3:3">
      <c r="C37028" s="13">
        <f t="shared" ca="1" si="1363"/>
        <v>2005.4660075101463</v>
      </c>
    </row>
    <row r="37029" spans="3:3">
      <c r="C37029" s="13">
        <f t="shared" ca="1" si="1363"/>
        <v>2004.8285742357718</v>
      </c>
    </row>
    <row r="37030" spans="3:3">
      <c r="C37030" s="13">
        <f t="shared" ca="1" si="1363"/>
        <v>1990.9265839600289</v>
      </c>
    </row>
    <row r="37031" spans="3:3">
      <c r="C37031" s="13">
        <f t="shared" ca="1" si="1363"/>
        <v>1992.0549868583307</v>
      </c>
    </row>
    <row r="37032" spans="3:3">
      <c r="C37032" s="13">
        <f t="shared" ca="1" si="1363"/>
        <v>2007.7703674675327</v>
      </c>
    </row>
    <row r="37033" spans="3:3">
      <c r="C37033" s="13">
        <f t="shared" ca="1" si="1363"/>
        <v>2007.4251074738249</v>
      </c>
    </row>
    <row r="37034" spans="3:3">
      <c r="C37034" s="13">
        <f t="shared" ca="1" si="1363"/>
        <v>1997.5592861510918</v>
      </c>
    </row>
    <row r="37035" spans="3:3">
      <c r="C37035" s="13">
        <f t="shared" ca="1" si="1363"/>
        <v>2002.797256584545</v>
      </c>
    </row>
    <row r="37036" spans="3:3">
      <c r="C37036" s="13">
        <f t="shared" ca="1" si="1363"/>
        <v>2007.2846087229016</v>
      </c>
    </row>
    <row r="37037" spans="3:3">
      <c r="C37037" s="13">
        <f t="shared" ca="1" si="1363"/>
        <v>2008.0489133554706</v>
      </c>
    </row>
    <row r="37038" spans="3:3">
      <c r="C37038" s="13">
        <f t="shared" ca="1" si="1363"/>
        <v>1984.0863909685961</v>
      </c>
    </row>
    <row r="37039" spans="3:3">
      <c r="C37039" s="13">
        <f t="shared" ca="1" si="1363"/>
        <v>1989.4427803542246</v>
      </c>
    </row>
    <row r="37040" spans="3:3">
      <c r="C37040" s="13">
        <f t="shared" ca="1" si="1363"/>
        <v>1971.6868802347676</v>
      </c>
    </row>
    <row r="37041" spans="3:3">
      <c r="C37041" s="13">
        <f t="shared" ca="1" si="1363"/>
        <v>2002.0497805744997</v>
      </c>
    </row>
    <row r="37042" spans="3:3">
      <c r="C37042" s="13">
        <f t="shared" ca="1" si="1363"/>
        <v>1993.0509950535875</v>
      </c>
    </row>
    <row r="37043" spans="3:3">
      <c r="C37043" s="13">
        <f t="shared" ca="1" si="1363"/>
        <v>1993.8239495732194</v>
      </c>
    </row>
    <row r="37044" spans="3:3">
      <c r="C37044" s="13">
        <f t="shared" ca="1" si="1363"/>
        <v>1982.3676548236156</v>
      </c>
    </row>
    <row r="37045" spans="3:3">
      <c r="C37045" s="13">
        <f t="shared" ca="1" si="1363"/>
        <v>2001.3859825322954</v>
      </c>
    </row>
    <row r="37046" spans="3:3">
      <c r="C37046" s="13">
        <f t="shared" ca="1" si="1363"/>
        <v>1996.1148569268723</v>
      </c>
    </row>
    <row r="37047" spans="3:3">
      <c r="C37047" s="13">
        <f t="shared" ca="1" si="1363"/>
        <v>1971.8051241526741</v>
      </c>
    </row>
    <row r="37048" spans="3:3">
      <c r="C37048" s="13">
        <f t="shared" ca="1" si="1363"/>
        <v>1990.6086811895896</v>
      </c>
    </row>
    <row r="37049" spans="3:3">
      <c r="C37049" s="13">
        <f t="shared" ca="1" si="1363"/>
        <v>2010.3952997369252</v>
      </c>
    </row>
    <row r="37050" spans="3:3">
      <c r="C37050" s="13">
        <f t="shared" ca="1" si="1363"/>
        <v>1992.3630890447159</v>
      </c>
    </row>
    <row r="37051" spans="3:3">
      <c r="C37051" s="13">
        <f t="shared" ca="1" si="1363"/>
        <v>1985.7321796593963</v>
      </c>
    </row>
    <row r="37052" spans="3:3">
      <c r="C37052" s="13">
        <f t="shared" ca="1" si="1363"/>
        <v>2006.5490702939405</v>
      </c>
    </row>
    <row r="37053" spans="3:3">
      <c r="C37053" s="13">
        <f t="shared" ca="1" si="1363"/>
        <v>2004.3430941466634</v>
      </c>
    </row>
    <row r="37054" spans="3:3">
      <c r="C37054" s="13">
        <f t="shared" ca="1" si="1363"/>
        <v>2000.6654336061949</v>
      </c>
    </row>
    <row r="37055" spans="3:3">
      <c r="C37055" s="13">
        <f t="shared" ca="1" si="1363"/>
        <v>2009.2763268891142</v>
      </c>
    </row>
    <row r="37056" spans="3:3">
      <c r="C37056" s="13">
        <f t="shared" ca="1" si="1363"/>
        <v>1992.665391204453</v>
      </c>
    </row>
    <row r="37057" spans="3:3">
      <c r="C37057" s="13">
        <f t="shared" ca="1" si="1363"/>
        <v>1999.0379454097317</v>
      </c>
    </row>
    <row r="37058" spans="3:3">
      <c r="C37058" s="13">
        <f t="shared" ca="1" si="1363"/>
        <v>1999.6420417977361</v>
      </c>
    </row>
    <row r="37059" spans="3:3">
      <c r="C37059" s="13">
        <f t="shared" ca="1" si="1363"/>
        <v>2003.0061145418185</v>
      </c>
    </row>
    <row r="37060" spans="3:3">
      <c r="C37060" s="13">
        <f t="shared" ca="1" si="1363"/>
        <v>2006.8109000789361</v>
      </c>
    </row>
    <row r="37061" spans="3:3">
      <c r="C37061" s="13">
        <f t="shared" ca="1" si="1363"/>
        <v>1997.5133295503592</v>
      </c>
    </row>
    <row r="37062" spans="3:3">
      <c r="C37062" s="13">
        <f t="shared" ca="1" si="1363"/>
        <v>1987.3245613916406</v>
      </c>
    </row>
    <row r="37063" spans="3:3">
      <c r="C37063" s="13">
        <f t="shared" ca="1" si="1363"/>
        <v>1988.8190533251459</v>
      </c>
    </row>
    <row r="37064" spans="3:3">
      <c r="C37064" s="13">
        <f t="shared" ca="1" si="1363"/>
        <v>1983.9836456204062</v>
      </c>
    </row>
    <row r="37065" spans="3:3">
      <c r="C37065" s="13">
        <f t="shared" ca="1" si="1363"/>
        <v>1971.6373861290365</v>
      </c>
    </row>
    <row r="37066" spans="3:3">
      <c r="C37066" s="13">
        <f t="shared" ca="1" si="1363"/>
        <v>2017.6976462844468</v>
      </c>
    </row>
    <row r="37067" spans="3:3">
      <c r="C37067" s="13">
        <f t="shared" ca="1" si="1363"/>
        <v>1997.0997730042045</v>
      </c>
    </row>
    <row r="37068" spans="3:3">
      <c r="C37068" s="13">
        <f t="shared" ca="1" si="1363"/>
        <v>2012.0187958777649</v>
      </c>
    </row>
    <row r="37069" spans="3:3">
      <c r="C37069" s="13">
        <f t="shared" ca="1" si="1363"/>
        <v>1973.0668249401124</v>
      </c>
    </row>
    <row r="37070" spans="3:3">
      <c r="C37070" s="13">
        <f t="shared" ca="1" si="1363"/>
        <v>1974.8040767878285</v>
      </c>
    </row>
    <row r="37071" spans="3:3">
      <c r="C37071" s="13">
        <f t="shared" ca="1" si="1363"/>
        <v>2019.9430284921896</v>
      </c>
    </row>
    <row r="37072" spans="3:3">
      <c r="C37072" s="13">
        <f t="shared" ca="1" si="1363"/>
        <v>1996.3742548681748</v>
      </c>
    </row>
    <row r="37073" spans="3:3">
      <c r="C37073" s="13">
        <f t="shared" ca="1" si="1363"/>
        <v>1998.8163434401415</v>
      </c>
    </row>
    <row r="37074" spans="3:3">
      <c r="C37074" s="13">
        <f t="shared" ca="1" si="1363"/>
        <v>1998.9510016417557</v>
      </c>
    </row>
    <row r="37075" spans="3:3">
      <c r="C37075" s="13">
        <f t="shared" ca="1" si="1363"/>
        <v>1985.5752931385746</v>
      </c>
    </row>
    <row r="37076" spans="3:3">
      <c r="C37076" s="13">
        <f t="shared" ca="1" si="1363"/>
        <v>2000.166253730062</v>
      </c>
    </row>
    <row r="37077" spans="3:3">
      <c r="C37077" s="13">
        <f t="shared" ca="1" si="1363"/>
        <v>1983.9302134034688</v>
      </c>
    </row>
    <row r="37078" spans="3:3">
      <c r="C37078" s="13">
        <f t="shared" ca="1" si="1363"/>
        <v>2002.6971148431714</v>
      </c>
    </row>
    <row r="37079" spans="3:3">
      <c r="C37079" s="13">
        <f t="shared" ca="1" si="1363"/>
        <v>2010.2939214184698</v>
      </c>
    </row>
    <row r="37080" spans="3:3">
      <c r="C37080" s="13">
        <f t="shared" ref="C37080:C37143" ca="1" si="1364">NORMINV(RAND(),$D$3,$G$3)</f>
        <v>2000.9688433846543</v>
      </c>
    </row>
    <row r="37081" spans="3:3">
      <c r="C37081" s="13">
        <f t="shared" ca="1" si="1364"/>
        <v>1999.25883641059</v>
      </c>
    </row>
    <row r="37082" spans="3:3">
      <c r="C37082" s="13">
        <f t="shared" ca="1" si="1364"/>
        <v>2016.8580458617089</v>
      </c>
    </row>
    <row r="37083" spans="3:3">
      <c r="C37083" s="13">
        <f t="shared" ca="1" si="1364"/>
        <v>2015.0033190810891</v>
      </c>
    </row>
    <row r="37084" spans="3:3">
      <c r="C37084" s="13">
        <f t="shared" ca="1" si="1364"/>
        <v>2013.7635941402391</v>
      </c>
    </row>
    <row r="37085" spans="3:3">
      <c r="C37085" s="13">
        <f t="shared" ca="1" si="1364"/>
        <v>2007.7362203697642</v>
      </c>
    </row>
    <row r="37086" spans="3:3">
      <c r="C37086" s="13">
        <f t="shared" ca="1" si="1364"/>
        <v>1983.9282645350238</v>
      </c>
    </row>
    <row r="37087" spans="3:3">
      <c r="C37087" s="13">
        <f t="shared" ca="1" si="1364"/>
        <v>1989.8058804699408</v>
      </c>
    </row>
    <row r="37088" spans="3:3">
      <c r="C37088" s="13">
        <f t="shared" ca="1" si="1364"/>
        <v>2001.0907715289741</v>
      </c>
    </row>
    <row r="37089" spans="3:3">
      <c r="C37089" s="13">
        <f t="shared" ca="1" si="1364"/>
        <v>1998.4976711891293</v>
      </c>
    </row>
    <row r="37090" spans="3:3">
      <c r="C37090" s="13">
        <f t="shared" ca="1" si="1364"/>
        <v>1990.3301797004247</v>
      </c>
    </row>
    <row r="37091" spans="3:3">
      <c r="C37091" s="13">
        <f t="shared" ca="1" si="1364"/>
        <v>2003.223518700207</v>
      </c>
    </row>
    <row r="37092" spans="3:3">
      <c r="C37092" s="13">
        <f t="shared" ca="1" si="1364"/>
        <v>1995.9378531328887</v>
      </c>
    </row>
    <row r="37093" spans="3:3">
      <c r="C37093" s="13">
        <f t="shared" ca="1" si="1364"/>
        <v>2004.91093286771</v>
      </c>
    </row>
    <row r="37094" spans="3:3">
      <c r="C37094" s="13">
        <f t="shared" ca="1" si="1364"/>
        <v>1996.1573217563266</v>
      </c>
    </row>
    <row r="37095" spans="3:3">
      <c r="C37095" s="13">
        <f t="shared" ca="1" si="1364"/>
        <v>1994.2289141763486</v>
      </c>
    </row>
    <row r="37096" spans="3:3">
      <c r="C37096" s="13">
        <f t="shared" ca="1" si="1364"/>
        <v>1991.9166621712418</v>
      </c>
    </row>
    <row r="37097" spans="3:3">
      <c r="C37097" s="13">
        <f t="shared" ca="1" si="1364"/>
        <v>1979.7580369178552</v>
      </c>
    </row>
    <row r="37098" spans="3:3">
      <c r="C37098" s="13">
        <f t="shared" ca="1" si="1364"/>
        <v>1994.2146150891954</v>
      </c>
    </row>
    <row r="37099" spans="3:3">
      <c r="C37099" s="13">
        <f t="shared" ca="1" si="1364"/>
        <v>2011.3403439427627</v>
      </c>
    </row>
    <row r="37100" spans="3:3">
      <c r="C37100" s="13">
        <f t="shared" ca="1" si="1364"/>
        <v>1999.905487322133</v>
      </c>
    </row>
    <row r="37101" spans="3:3">
      <c r="C37101" s="13">
        <f t="shared" ca="1" si="1364"/>
        <v>2002.3303571733979</v>
      </c>
    </row>
    <row r="37102" spans="3:3">
      <c r="C37102" s="13">
        <f t="shared" ca="1" si="1364"/>
        <v>1980.2521251659985</v>
      </c>
    </row>
    <row r="37103" spans="3:3">
      <c r="C37103" s="13">
        <f t="shared" ca="1" si="1364"/>
        <v>2008.1029017437831</v>
      </c>
    </row>
    <row r="37104" spans="3:3">
      <c r="C37104" s="13">
        <f t="shared" ca="1" si="1364"/>
        <v>2015.8236025132608</v>
      </c>
    </row>
    <row r="37105" spans="3:3">
      <c r="C37105" s="13">
        <f t="shared" ca="1" si="1364"/>
        <v>1995.9832751506447</v>
      </c>
    </row>
    <row r="37106" spans="3:3">
      <c r="C37106" s="13">
        <f t="shared" ca="1" si="1364"/>
        <v>2011.8979434567018</v>
      </c>
    </row>
    <row r="37107" spans="3:3">
      <c r="C37107" s="13">
        <f t="shared" ca="1" si="1364"/>
        <v>1983.9352247798374</v>
      </c>
    </row>
    <row r="37108" spans="3:3">
      <c r="C37108" s="13">
        <f t="shared" ca="1" si="1364"/>
        <v>2013.5525607332861</v>
      </c>
    </row>
    <row r="37109" spans="3:3">
      <c r="C37109" s="13">
        <f t="shared" ca="1" si="1364"/>
        <v>1989.8386197692405</v>
      </c>
    </row>
    <row r="37110" spans="3:3">
      <c r="C37110" s="13">
        <f t="shared" ca="1" si="1364"/>
        <v>1999.6023410764694</v>
      </c>
    </row>
    <row r="37111" spans="3:3">
      <c r="C37111" s="13">
        <f t="shared" ca="1" si="1364"/>
        <v>1982.6446128267105</v>
      </c>
    </row>
    <row r="37112" spans="3:3">
      <c r="C37112" s="13">
        <f t="shared" ca="1" si="1364"/>
        <v>1980.8066213997524</v>
      </c>
    </row>
    <row r="37113" spans="3:3">
      <c r="C37113" s="13">
        <f t="shared" ca="1" si="1364"/>
        <v>2006.3025351201954</v>
      </c>
    </row>
    <row r="37114" spans="3:3">
      <c r="C37114" s="13">
        <f t="shared" ca="1" si="1364"/>
        <v>2013.6121758073227</v>
      </c>
    </row>
    <row r="37115" spans="3:3">
      <c r="C37115" s="13">
        <f t="shared" ca="1" si="1364"/>
        <v>1992.7996871934636</v>
      </c>
    </row>
    <row r="37116" spans="3:3">
      <c r="C37116" s="13">
        <f t="shared" ca="1" si="1364"/>
        <v>1984.9862877824987</v>
      </c>
    </row>
    <row r="37117" spans="3:3">
      <c r="C37117" s="13">
        <f t="shared" ca="1" si="1364"/>
        <v>2002.6707373534653</v>
      </c>
    </row>
    <row r="37118" spans="3:3">
      <c r="C37118" s="13">
        <f t="shared" ca="1" si="1364"/>
        <v>1995.3205091624618</v>
      </c>
    </row>
    <row r="37119" spans="3:3">
      <c r="C37119" s="13">
        <f t="shared" ca="1" si="1364"/>
        <v>1990.6737033013844</v>
      </c>
    </row>
    <row r="37120" spans="3:3">
      <c r="C37120" s="13">
        <f t="shared" ca="1" si="1364"/>
        <v>2013.150902985928</v>
      </c>
    </row>
    <row r="37121" spans="3:3">
      <c r="C37121" s="13">
        <f t="shared" ca="1" si="1364"/>
        <v>2002.9333833741468</v>
      </c>
    </row>
    <row r="37122" spans="3:3">
      <c r="C37122" s="13">
        <f t="shared" ca="1" si="1364"/>
        <v>1981.4653786289712</v>
      </c>
    </row>
    <row r="37123" spans="3:3">
      <c r="C37123" s="13">
        <f t="shared" ca="1" si="1364"/>
        <v>1987.2597742794396</v>
      </c>
    </row>
    <row r="37124" spans="3:3">
      <c r="C37124" s="13">
        <f t="shared" ca="1" si="1364"/>
        <v>2009.9078959032374</v>
      </c>
    </row>
    <row r="37125" spans="3:3">
      <c r="C37125" s="13">
        <f t="shared" ca="1" si="1364"/>
        <v>2003.3998847811677</v>
      </c>
    </row>
    <row r="37126" spans="3:3">
      <c r="C37126" s="13">
        <f t="shared" ca="1" si="1364"/>
        <v>2009.81051652612</v>
      </c>
    </row>
    <row r="37127" spans="3:3">
      <c r="C37127" s="13">
        <f t="shared" ca="1" si="1364"/>
        <v>2007.4545157713287</v>
      </c>
    </row>
    <row r="37128" spans="3:3">
      <c r="C37128" s="13">
        <f t="shared" ca="1" si="1364"/>
        <v>2010.8266157057922</v>
      </c>
    </row>
    <row r="37129" spans="3:3">
      <c r="C37129" s="13">
        <f t="shared" ca="1" si="1364"/>
        <v>1990.7344738796271</v>
      </c>
    </row>
    <row r="37130" spans="3:3">
      <c r="C37130" s="13">
        <f t="shared" ca="1" si="1364"/>
        <v>2005.3837768919034</v>
      </c>
    </row>
    <row r="37131" spans="3:3">
      <c r="C37131" s="13">
        <f t="shared" ca="1" si="1364"/>
        <v>2018.4890849299095</v>
      </c>
    </row>
    <row r="37132" spans="3:3">
      <c r="C37132" s="13">
        <f t="shared" ca="1" si="1364"/>
        <v>2021.8863704080297</v>
      </c>
    </row>
    <row r="37133" spans="3:3">
      <c r="C37133" s="13">
        <f t="shared" ca="1" si="1364"/>
        <v>2017.8434297669735</v>
      </c>
    </row>
    <row r="37134" spans="3:3">
      <c r="C37134" s="13">
        <f t="shared" ca="1" si="1364"/>
        <v>2013.4569200088292</v>
      </c>
    </row>
    <row r="37135" spans="3:3">
      <c r="C37135" s="13">
        <f t="shared" ca="1" si="1364"/>
        <v>2005.5418305408998</v>
      </c>
    </row>
    <row r="37136" spans="3:3">
      <c r="C37136" s="13">
        <f t="shared" ca="1" si="1364"/>
        <v>2012.2646722834918</v>
      </c>
    </row>
    <row r="37137" spans="3:3">
      <c r="C37137" s="13">
        <f t="shared" ca="1" si="1364"/>
        <v>1996.2212334310286</v>
      </c>
    </row>
    <row r="37138" spans="3:3">
      <c r="C37138" s="13">
        <f t="shared" ca="1" si="1364"/>
        <v>2011.028898085978</v>
      </c>
    </row>
    <row r="37139" spans="3:3">
      <c r="C37139" s="13">
        <f t="shared" ca="1" si="1364"/>
        <v>2001.4627418632601</v>
      </c>
    </row>
    <row r="37140" spans="3:3">
      <c r="C37140" s="13">
        <f t="shared" ca="1" si="1364"/>
        <v>1998.573631069647</v>
      </c>
    </row>
    <row r="37141" spans="3:3">
      <c r="C37141" s="13">
        <f t="shared" ca="1" si="1364"/>
        <v>1988.923399681004</v>
      </c>
    </row>
    <row r="37142" spans="3:3">
      <c r="C37142" s="13">
        <f t="shared" ca="1" si="1364"/>
        <v>2004.2153909302099</v>
      </c>
    </row>
    <row r="37143" spans="3:3">
      <c r="C37143" s="13">
        <f t="shared" ca="1" si="1364"/>
        <v>1999.4212225244478</v>
      </c>
    </row>
    <row r="37144" spans="3:3">
      <c r="C37144" s="13">
        <f t="shared" ref="C37144:C37207" ca="1" si="1365">NORMINV(RAND(),$D$3,$G$3)</f>
        <v>1993.2135083137553</v>
      </c>
    </row>
    <row r="37145" spans="3:3">
      <c r="C37145" s="13">
        <f t="shared" ca="1" si="1365"/>
        <v>1998.8069467603211</v>
      </c>
    </row>
    <row r="37146" spans="3:3">
      <c r="C37146" s="13">
        <f t="shared" ca="1" si="1365"/>
        <v>1996.0513823927881</v>
      </c>
    </row>
    <row r="37147" spans="3:3">
      <c r="C37147" s="13">
        <f t="shared" ca="1" si="1365"/>
        <v>1999.1004957503335</v>
      </c>
    </row>
    <row r="37148" spans="3:3">
      <c r="C37148" s="13">
        <f t="shared" ca="1" si="1365"/>
        <v>2003.7375621656108</v>
      </c>
    </row>
    <row r="37149" spans="3:3">
      <c r="C37149" s="13">
        <f t="shared" ca="1" si="1365"/>
        <v>2006.6061226220115</v>
      </c>
    </row>
    <row r="37150" spans="3:3">
      <c r="C37150" s="13">
        <f t="shared" ca="1" si="1365"/>
        <v>1991.3160994742918</v>
      </c>
    </row>
    <row r="37151" spans="3:3">
      <c r="C37151" s="13">
        <f t="shared" ca="1" si="1365"/>
        <v>2025.7394781925004</v>
      </c>
    </row>
    <row r="37152" spans="3:3">
      <c r="C37152" s="13">
        <f t="shared" ca="1" si="1365"/>
        <v>2000.981078606801</v>
      </c>
    </row>
    <row r="37153" spans="3:3">
      <c r="C37153" s="13">
        <f t="shared" ca="1" si="1365"/>
        <v>2005.4596683358798</v>
      </c>
    </row>
    <row r="37154" spans="3:3">
      <c r="C37154" s="13">
        <f t="shared" ca="1" si="1365"/>
        <v>1979.0152105959971</v>
      </c>
    </row>
    <row r="37155" spans="3:3">
      <c r="C37155" s="13">
        <f t="shared" ca="1" si="1365"/>
        <v>1983.3657947815332</v>
      </c>
    </row>
    <row r="37156" spans="3:3">
      <c r="C37156" s="13">
        <f t="shared" ca="1" si="1365"/>
        <v>1997.87239555773</v>
      </c>
    </row>
    <row r="37157" spans="3:3">
      <c r="C37157" s="13">
        <f t="shared" ca="1" si="1365"/>
        <v>1999.1384109507512</v>
      </c>
    </row>
    <row r="37158" spans="3:3">
      <c r="C37158" s="13">
        <f t="shared" ca="1" si="1365"/>
        <v>2022.8265374884209</v>
      </c>
    </row>
    <row r="37159" spans="3:3">
      <c r="C37159" s="13">
        <f t="shared" ca="1" si="1365"/>
        <v>2011.1545248681371</v>
      </c>
    </row>
    <row r="37160" spans="3:3">
      <c r="C37160" s="13">
        <f t="shared" ca="1" si="1365"/>
        <v>2012.7725152917146</v>
      </c>
    </row>
    <row r="37161" spans="3:3">
      <c r="C37161" s="13">
        <f t="shared" ca="1" si="1365"/>
        <v>1998.8036659385718</v>
      </c>
    </row>
    <row r="37162" spans="3:3">
      <c r="C37162" s="13">
        <f t="shared" ca="1" si="1365"/>
        <v>2001.651442060358</v>
      </c>
    </row>
    <row r="37163" spans="3:3">
      <c r="C37163" s="13">
        <f t="shared" ca="1" si="1365"/>
        <v>1997.5546077866438</v>
      </c>
    </row>
    <row r="37164" spans="3:3">
      <c r="C37164" s="13">
        <f t="shared" ca="1" si="1365"/>
        <v>2007.6937123879206</v>
      </c>
    </row>
    <row r="37165" spans="3:3">
      <c r="C37165" s="13">
        <f t="shared" ca="1" si="1365"/>
        <v>2007.2339079719479</v>
      </c>
    </row>
    <row r="37166" spans="3:3">
      <c r="C37166" s="13">
        <f t="shared" ca="1" si="1365"/>
        <v>2033.5862538279637</v>
      </c>
    </row>
    <row r="37167" spans="3:3">
      <c r="C37167" s="13">
        <f t="shared" ca="1" si="1365"/>
        <v>2005.6704757871412</v>
      </c>
    </row>
    <row r="37168" spans="3:3">
      <c r="C37168" s="13">
        <f t="shared" ca="1" si="1365"/>
        <v>1995.7109835046272</v>
      </c>
    </row>
    <row r="37169" spans="3:3">
      <c r="C37169" s="13">
        <f t="shared" ca="1" si="1365"/>
        <v>1990.2429187167102</v>
      </c>
    </row>
    <row r="37170" spans="3:3">
      <c r="C37170" s="13">
        <f t="shared" ca="1" si="1365"/>
        <v>2010.7034125498039</v>
      </c>
    </row>
    <row r="37171" spans="3:3">
      <c r="C37171" s="13">
        <f t="shared" ca="1" si="1365"/>
        <v>1976.7874494195094</v>
      </c>
    </row>
    <row r="37172" spans="3:3">
      <c r="C37172" s="13">
        <f t="shared" ca="1" si="1365"/>
        <v>2016.4816574360373</v>
      </c>
    </row>
    <row r="37173" spans="3:3">
      <c r="C37173" s="13">
        <f t="shared" ca="1" si="1365"/>
        <v>2014.8577240894508</v>
      </c>
    </row>
    <row r="37174" spans="3:3">
      <c r="C37174" s="13">
        <f t="shared" ca="1" si="1365"/>
        <v>2003.0498408842875</v>
      </c>
    </row>
    <row r="37175" spans="3:3">
      <c r="C37175" s="13">
        <f t="shared" ca="1" si="1365"/>
        <v>1987.9355067679767</v>
      </c>
    </row>
    <row r="37176" spans="3:3">
      <c r="C37176" s="13">
        <f t="shared" ca="1" si="1365"/>
        <v>1999.8436933971661</v>
      </c>
    </row>
    <row r="37177" spans="3:3">
      <c r="C37177" s="13">
        <f t="shared" ca="1" si="1365"/>
        <v>1992.3157812607049</v>
      </c>
    </row>
    <row r="37178" spans="3:3">
      <c r="C37178" s="13">
        <f t="shared" ca="1" si="1365"/>
        <v>1997.5894634159131</v>
      </c>
    </row>
    <row r="37179" spans="3:3">
      <c r="C37179" s="13">
        <f t="shared" ca="1" si="1365"/>
        <v>1999.6622852063831</v>
      </c>
    </row>
    <row r="37180" spans="3:3">
      <c r="C37180" s="13">
        <f t="shared" ca="1" si="1365"/>
        <v>2013.9810974780823</v>
      </c>
    </row>
    <row r="37181" spans="3:3">
      <c r="C37181" s="13">
        <f t="shared" ca="1" si="1365"/>
        <v>1985.9243751445574</v>
      </c>
    </row>
    <row r="37182" spans="3:3">
      <c r="C37182" s="13">
        <f t="shared" ca="1" si="1365"/>
        <v>1998.3544683119819</v>
      </c>
    </row>
    <row r="37183" spans="3:3">
      <c r="C37183" s="13">
        <f t="shared" ca="1" si="1365"/>
        <v>2005.1043043183236</v>
      </c>
    </row>
    <row r="37184" spans="3:3">
      <c r="C37184" s="13">
        <f t="shared" ca="1" si="1365"/>
        <v>2005.1173687533974</v>
      </c>
    </row>
    <row r="37185" spans="3:3">
      <c r="C37185" s="13">
        <f t="shared" ca="1" si="1365"/>
        <v>2021.9597664010917</v>
      </c>
    </row>
    <row r="37186" spans="3:3">
      <c r="C37186" s="13">
        <f t="shared" ca="1" si="1365"/>
        <v>1996.3722783897626</v>
      </c>
    </row>
    <row r="37187" spans="3:3">
      <c r="C37187" s="13">
        <f t="shared" ca="1" si="1365"/>
        <v>1999.3219512115288</v>
      </c>
    </row>
    <row r="37188" spans="3:3">
      <c r="C37188" s="13">
        <f t="shared" ca="1" si="1365"/>
        <v>2009.6288164083612</v>
      </c>
    </row>
    <row r="37189" spans="3:3">
      <c r="C37189" s="13">
        <f t="shared" ca="1" si="1365"/>
        <v>2014.5961747386066</v>
      </c>
    </row>
    <row r="37190" spans="3:3">
      <c r="C37190" s="13">
        <f t="shared" ca="1" si="1365"/>
        <v>1974.2909928567208</v>
      </c>
    </row>
    <row r="37191" spans="3:3">
      <c r="C37191" s="13">
        <f t="shared" ca="1" si="1365"/>
        <v>1982.793336376234</v>
      </c>
    </row>
    <row r="37192" spans="3:3">
      <c r="C37192" s="13">
        <f t="shared" ca="1" si="1365"/>
        <v>2014.3109415182864</v>
      </c>
    </row>
    <row r="37193" spans="3:3">
      <c r="C37193" s="13">
        <f t="shared" ca="1" si="1365"/>
        <v>1998.3514439559126</v>
      </c>
    </row>
    <row r="37194" spans="3:3">
      <c r="C37194" s="13">
        <f t="shared" ca="1" si="1365"/>
        <v>1994.3401339152983</v>
      </c>
    </row>
    <row r="37195" spans="3:3">
      <c r="C37195" s="13">
        <f t="shared" ca="1" si="1365"/>
        <v>2001.0533269278187</v>
      </c>
    </row>
    <row r="37196" spans="3:3">
      <c r="C37196" s="13">
        <f t="shared" ca="1" si="1365"/>
        <v>1986.0002162298649</v>
      </c>
    </row>
    <row r="37197" spans="3:3">
      <c r="C37197" s="13">
        <f t="shared" ca="1" si="1365"/>
        <v>2007.4456115596681</v>
      </c>
    </row>
    <row r="37198" spans="3:3">
      <c r="C37198" s="13">
        <f t="shared" ca="1" si="1365"/>
        <v>1993.0324952360529</v>
      </c>
    </row>
    <row r="37199" spans="3:3">
      <c r="C37199" s="13">
        <f t="shared" ca="1" si="1365"/>
        <v>1990.1272056833805</v>
      </c>
    </row>
    <row r="37200" spans="3:3">
      <c r="C37200" s="13">
        <f t="shared" ca="1" si="1365"/>
        <v>2025.9497557649302</v>
      </c>
    </row>
    <row r="37201" spans="3:3">
      <c r="C37201" s="13">
        <f t="shared" ca="1" si="1365"/>
        <v>1995.3544161337388</v>
      </c>
    </row>
    <row r="37202" spans="3:3">
      <c r="C37202" s="13">
        <f t="shared" ca="1" si="1365"/>
        <v>1977.608276025295</v>
      </c>
    </row>
    <row r="37203" spans="3:3">
      <c r="C37203" s="13">
        <f t="shared" ca="1" si="1365"/>
        <v>2016.134833666071</v>
      </c>
    </row>
    <row r="37204" spans="3:3">
      <c r="C37204" s="13">
        <f t="shared" ca="1" si="1365"/>
        <v>2017.3778303637919</v>
      </c>
    </row>
    <row r="37205" spans="3:3">
      <c r="C37205" s="13">
        <f t="shared" ca="1" si="1365"/>
        <v>2007.931103138327</v>
      </c>
    </row>
    <row r="37206" spans="3:3">
      <c r="C37206" s="13">
        <f t="shared" ca="1" si="1365"/>
        <v>2000.9597758600964</v>
      </c>
    </row>
    <row r="37207" spans="3:3">
      <c r="C37207" s="13">
        <f t="shared" ca="1" si="1365"/>
        <v>2026.9107690767191</v>
      </c>
    </row>
    <row r="37208" spans="3:3">
      <c r="C37208" s="13">
        <f t="shared" ref="C37208:C37271" ca="1" si="1366">NORMINV(RAND(),$D$3,$G$3)</f>
        <v>2007.3254071927192</v>
      </c>
    </row>
    <row r="37209" spans="3:3">
      <c r="C37209" s="13">
        <f t="shared" ca="1" si="1366"/>
        <v>2012.5687679284897</v>
      </c>
    </row>
    <row r="37210" spans="3:3">
      <c r="C37210" s="13">
        <f t="shared" ca="1" si="1366"/>
        <v>1989.157129550807</v>
      </c>
    </row>
    <row r="37211" spans="3:3">
      <c r="C37211" s="13">
        <f t="shared" ca="1" si="1366"/>
        <v>1980.023816561493</v>
      </c>
    </row>
    <row r="37212" spans="3:3">
      <c r="C37212" s="13">
        <f t="shared" ca="1" si="1366"/>
        <v>2031.3383659706947</v>
      </c>
    </row>
    <row r="37213" spans="3:3">
      <c r="C37213" s="13">
        <f t="shared" ca="1" si="1366"/>
        <v>1978.3333874316816</v>
      </c>
    </row>
    <row r="37214" spans="3:3">
      <c r="C37214" s="13">
        <f t="shared" ca="1" si="1366"/>
        <v>2011.7421469620647</v>
      </c>
    </row>
    <row r="37215" spans="3:3">
      <c r="C37215" s="13">
        <f t="shared" ca="1" si="1366"/>
        <v>1983.4163883848614</v>
      </c>
    </row>
    <row r="37216" spans="3:3">
      <c r="C37216" s="13">
        <f t="shared" ca="1" si="1366"/>
        <v>1979.3729529572147</v>
      </c>
    </row>
    <row r="37217" spans="3:3">
      <c r="C37217" s="13">
        <f t="shared" ca="1" si="1366"/>
        <v>2018.2576039647381</v>
      </c>
    </row>
    <row r="37218" spans="3:3">
      <c r="C37218" s="13">
        <f t="shared" ca="1" si="1366"/>
        <v>2009.4985329253852</v>
      </c>
    </row>
    <row r="37219" spans="3:3">
      <c r="C37219" s="13">
        <f t="shared" ca="1" si="1366"/>
        <v>2011.5662954827437</v>
      </c>
    </row>
    <row r="37220" spans="3:3">
      <c r="C37220" s="13">
        <f t="shared" ca="1" si="1366"/>
        <v>1998.0081242405904</v>
      </c>
    </row>
    <row r="37221" spans="3:3">
      <c r="C37221" s="13">
        <f t="shared" ca="1" si="1366"/>
        <v>2014.1498345295909</v>
      </c>
    </row>
    <row r="37222" spans="3:3">
      <c r="C37222" s="13">
        <f t="shared" ca="1" si="1366"/>
        <v>1996.7100342331184</v>
      </c>
    </row>
    <row r="37223" spans="3:3">
      <c r="C37223" s="13">
        <f t="shared" ca="1" si="1366"/>
        <v>1989.4189511616489</v>
      </c>
    </row>
    <row r="37224" spans="3:3">
      <c r="C37224" s="13">
        <f t="shared" ca="1" si="1366"/>
        <v>1980.1596686631324</v>
      </c>
    </row>
    <row r="37225" spans="3:3">
      <c r="C37225" s="13">
        <f t="shared" ca="1" si="1366"/>
        <v>1993.8063897608026</v>
      </c>
    </row>
    <row r="37226" spans="3:3">
      <c r="C37226" s="13">
        <f t="shared" ca="1" si="1366"/>
        <v>2000.4233752935572</v>
      </c>
    </row>
    <row r="37227" spans="3:3">
      <c r="C37227" s="13">
        <f t="shared" ca="1" si="1366"/>
        <v>1982.1155112441959</v>
      </c>
    </row>
    <row r="37228" spans="3:3">
      <c r="C37228" s="13">
        <f t="shared" ca="1" si="1366"/>
        <v>2014.5453340951235</v>
      </c>
    </row>
    <row r="37229" spans="3:3">
      <c r="C37229" s="13">
        <f t="shared" ca="1" si="1366"/>
        <v>2008.4319307658573</v>
      </c>
    </row>
    <row r="37230" spans="3:3">
      <c r="C37230" s="13">
        <f t="shared" ca="1" si="1366"/>
        <v>2019.541822921173</v>
      </c>
    </row>
    <row r="37231" spans="3:3">
      <c r="C37231" s="13">
        <f t="shared" ca="1" si="1366"/>
        <v>1983.1985693041054</v>
      </c>
    </row>
    <row r="37232" spans="3:3">
      <c r="C37232" s="13">
        <f t="shared" ca="1" si="1366"/>
        <v>1992.5812182992088</v>
      </c>
    </row>
    <row r="37233" spans="3:3">
      <c r="C37233" s="13">
        <f t="shared" ca="1" si="1366"/>
        <v>2000.5534660613994</v>
      </c>
    </row>
    <row r="37234" spans="3:3">
      <c r="C37234" s="13">
        <f t="shared" ca="1" si="1366"/>
        <v>1993.9252490209312</v>
      </c>
    </row>
    <row r="37235" spans="3:3">
      <c r="C37235" s="13">
        <f t="shared" ca="1" si="1366"/>
        <v>2001.0911346347657</v>
      </c>
    </row>
    <row r="37236" spans="3:3">
      <c r="C37236" s="13">
        <f t="shared" ca="1" si="1366"/>
        <v>1991.0073480524425</v>
      </c>
    </row>
    <row r="37237" spans="3:3">
      <c r="C37237" s="13">
        <f t="shared" ca="1" si="1366"/>
        <v>1999.9629685825237</v>
      </c>
    </row>
    <row r="37238" spans="3:3">
      <c r="C37238" s="13">
        <f t="shared" ca="1" si="1366"/>
        <v>1992.7838698923506</v>
      </c>
    </row>
    <row r="37239" spans="3:3">
      <c r="C37239" s="13">
        <f t="shared" ca="1" si="1366"/>
        <v>1982.6093606928871</v>
      </c>
    </row>
    <row r="37240" spans="3:3">
      <c r="C37240" s="13">
        <f t="shared" ca="1" si="1366"/>
        <v>1999.6989825522435</v>
      </c>
    </row>
    <row r="37241" spans="3:3">
      <c r="C37241" s="13">
        <f t="shared" ca="1" si="1366"/>
        <v>2003.0362872310227</v>
      </c>
    </row>
    <row r="37242" spans="3:3">
      <c r="C37242" s="13">
        <f t="shared" ca="1" si="1366"/>
        <v>2024.5698722332181</v>
      </c>
    </row>
    <row r="37243" spans="3:3">
      <c r="C37243" s="13">
        <f t="shared" ca="1" si="1366"/>
        <v>1999.0881257691076</v>
      </c>
    </row>
    <row r="37244" spans="3:3">
      <c r="C37244" s="13">
        <f t="shared" ca="1" si="1366"/>
        <v>1976.0987431580961</v>
      </c>
    </row>
    <row r="37245" spans="3:3">
      <c r="C37245" s="13">
        <f t="shared" ca="1" si="1366"/>
        <v>1987.0162020560224</v>
      </c>
    </row>
    <row r="37246" spans="3:3">
      <c r="C37246" s="13">
        <f t="shared" ca="1" si="1366"/>
        <v>1990.403712965353</v>
      </c>
    </row>
    <row r="37247" spans="3:3">
      <c r="C37247" s="13">
        <f t="shared" ca="1" si="1366"/>
        <v>2004.9275190128446</v>
      </c>
    </row>
    <row r="37248" spans="3:3">
      <c r="C37248" s="13">
        <f t="shared" ca="1" si="1366"/>
        <v>1998.9852101622364</v>
      </c>
    </row>
    <row r="37249" spans="3:3">
      <c r="C37249" s="13">
        <f t="shared" ca="1" si="1366"/>
        <v>2003.5730298447261</v>
      </c>
    </row>
    <row r="37250" spans="3:3">
      <c r="C37250" s="13">
        <f t="shared" ca="1" si="1366"/>
        <v>2011.1511471471952</v>
      </c>
    </row>
    <row r="37251" spans="3:3">
      <c r="C37251" s="13">
        <f t="shared" ca="1" si="1366"/>
        <v>2016.6146589457881</v>
      </c>
    </row>
    <row r="37252" spans="3:3">
      <c r="C37252" s="13">
        <f t="shared" ca="1" si="1366"/>
        <v>1997.0179670018097</v>
      </c>
    </row>
    <row r="37253" spans="3:3">
      <c r="C37253" s="13">
        <f t="shared" ca="1" si="1366"/>
        <v>1987.2041470629606</v>
      </c>
    </row>
    <row r="37254" spans="3:3">
      <c r="C37254" s="13">
        <f t="shared" ca="1" si="1366"/>
        <v>2004.2358803084594</v>
      </c>
    </row>
    <row r="37255" spans="3:3">
      <c r="C37255" s="13">
        <f t="shared" ca="1" si="1366"/>
        <v>1992.2562899993632</v>
      </c>
    </row>
    <row r="37256" spans="3:3">
      <c r="C37256" s="13">
        <f t="shared" ca="1" si="1366"/>
        <v>2009.2675659951033</v>
      </c>
    </row>
    <row r="37257" spans="3:3">
      <c r="C37257" s="13">
        <f t="shared" ca="1" si="1366"/>
        <v>2003.0022586687944</v>
      </c>
    </row>
    <row r="37258" spans="3:3">
      <c r="C37258" s="13">
        <f t="shared" ca="1" si="1366"/>
        <v>1997.7734877265614</v>
      </c>
    </row>
    <row r="37259" spans="3:3">
      <c r="C37259" s="13">
        <f t="shared" ca="1" si="1366"/>
        <v>2013.8563705529887</v>
      </c>
    </row>
    <row r="37260" spans="3:3">
      <c r="C37260" s="13">
        <f t="shared" ca="1" si="1366"/>
        <v>1989.2165278024277</v>
      </c>
    </row>
    <row r="37261" spans="3:3">
      <c r="C37261" s="13">
        <f t="shared" ca="1" si="1366"/>
        <v>2004.3941620444441</v>
      </c>
    </row>
    <row r="37262" spans="3:3">
      <c r="C37262" s="13">
        <f t="shared" ca="1" si="1366"/>
        <v>1995.9237229717485</v>
      </c>
    </row>
    <row r="37263" spans="3:3">
      <c r="C37263" s="13">
        <f t="shared" ca="1" si="1366"/>
        <v>2004.6510225640493</v>
      </c>
    </row>
    <row r="37264" spans="3:3">
      <c r="C37264" s="13">
        <f t="shared" ca="1" si="1366"/>
        <v>2010.4567481842405</v>
      </c>
    </row>
    <row r="37265" spans="3:3">
      <c r="C37265" s="13">
        <f t="shared" ca="1" si="1366"/>
        <v>2020.7661910189349</v>
      </c>
    </row>
    <row r="37266" spans="3:3">
      <c r="C37266" s="13">
        <f t="shared" ca="1" si="1366"/>
        <v>1999.2928139578569</v>
      </c>
    </row>
    <row r="37267" spans="3:3">
      <c r="C37267" s="13">
        <f t="shared" ca="1" si="1366"/>
        <v>2005.6728256135698</v>
      </c>
    </row>
    <row r="37268" spans="3:3">
      <c r="C37268" s="13">
        <f t="shared" ca="1" si="1366"/>
        <v>1995.5078099353843</v>
      </c>
    </row>
    <row r="37269" spans="3:3">
      <c r="C37269" s="13">
        <f t="shared" ca="1" si="1366"/>
        <v>1992.4544844772588</v>
      </c>
    </row>
    <row r="37270" spans="3:3">
      <c r="C37270" s="13">
        <f t="shared" ca="1" si="1366"/>
        <v>2003.681902937431</v>
      </c>
    </row>
    <row r="37271" spans="3:3">
      <c r="C37271" s="13">
        <f t="shared" ca="1" si="1366"/>
        <v>1987.3125605018538</v>
      </c>
    </row>
    <row r="37272" spans="3:3">
      <c r="C37272" s="13">
        <f t="shared" ref="C37272:C37335" ca="1" si="1367">NORMINV(RAND(),$D$3,$G$3)</f>
        <v>1993.7865411556234</v>
      </c>
    </row>
    <row r="37273" spans="3:3">
      <c r="C37273" s="13">
        <f t="shared" ca="1" si="1367"/>
        <v>1994.5361556161208</v>
      </c>
    </row>
    <row r="37274" spans="3:3">
      <c r="C37274" s="13">
        <f t="shared" ca="1" si="1367"/>
        <v>1993.6606224527193</v>
      </c>
    </row>
    <row r="37275" spans="3:3">
      <c r="C37275" s="13">
        <f t="shared" ca="1" si="1367"/>
        <v>1984.6043124128403</v>
      </c>
    </row>
    <row r="37276" spans="3:3">
      <c r="C37276" s="13">
        <f t="shared" ca="1" si="1367"/>
        <v>1995.9565944742894</v>
      </c>
    </row>
    <row r="37277" spans="3:3">
      <c r="C37277" s="13">
        <f t="shared" ca="1" si="1367"/>
        <v>2015.0114846642373</v>
      </c>
    </row>
    <row r="37278" spans="3:3">
      <c r="C37278" s="13">
        <f t="shared" ca="1" si="1367"/>
        <v>2003.5248297528824</v>
      </c>
    </row>
    <row r="37279" spans="3:3">
      <c r="C37279" s="13">
        <f t="shared" ca="1" si="1367"/>
        <v>1994.4169093474804</v>
      </c>
    </row>
    <row r="37280" spans="3:3">
      <c r="C37280" s="13">
        <f t="shared" ca="1" si="1367"/>
        <v>2009.1096723324965</v>
      </c>
    </row>
    <row r="37281" spans="3:3">
      <c r="C37281" s="13">
        <f t="shared" ca="1" si="1367"/>
        <v>1987.3288052768464</v>
      </c>
    </row>
    <row r="37282" spans="3:3">
      <c r="C37282" s="13">
        <f t="shared" ca="1" si="1367"/>
        <v>2004.8545082454802</v>
      </c>
    </row>
    <row r="37283" spans="3:3">
      <c r="C37283" s="13">
        <f t="shared" ca="1" si="1367"/>
        <v>2007.7918044743117</v>
      </c>
    </row>
    <row r="37284" spans="3:3">
      <c r="C37284" s="13">
        <f t="shared" ca="1" si="1367"/>
        <v>1982.2382880764826</v>
      </c>
    </row>
    <row r="37285" spans="3:3">
      <c r="C37285" s="13">
        <f t="shared" ca="1" si="1367"/>
        <v>1995.8516307053487</v>
      </c>
    </row>
    <row r="37286" spans="3:3">
      <c r="C37286" s="13">
        <f t="shared" ca="1" si="1367"/>
        <v>2028.5607117049738</v>
      </c>
    </row>
    <row r="37287" spans="3:3">
      <c r="C37287" s="13">
        <f t="shared" ca="1" si="1367"/>
        <v>1993.216712214997</v>
      </c>
    </row>
    <row r="37288" spans="3:3">
      <c r="C37288" s="13">
        <f t="shared" ca="1" si="1367"/>
        <v>1998.9681763808619</v>
      </c>
    </row>
    <row r="37289" spans="3:3">
      <c r="C37289" s="13">
        <f t="shared" ca="1" si="1367"/>
        <v>2003.1894896723725</v>
      </c>
    </row>
    <row r="37290" spans="3:3">
      <c r="C37290" s="13">
        <f t="shared" ca="1" si="1367"/>
        <v>1980.3384435128596</v>
      </c>
    </row>
    <row r="37291" spans="3:3">
      <c r="C37291" s="13">
        <f t="shared" ca="1" si="1367"/>
        <v>1999.7345661159027</v>
      </c>
    </row>
    <row r="37292" spans="3:3">
      <c r="C37292" s="13">
        <f t="shared" ca="1" si="1367"/>
        <v>2019.187466723688</v>
      </c>
    </row>
    <row r="37293" spans="3:3">
      <c r="C37293" s="13">
        <f t="shared" ca="1" si="1367"/>
        <v>1981.6809970636955</v>
      </c>
    </row>
    <row r="37294" spans="3:3">
      <c r="C37294" s="13">
        <f t="shared" ca="1" si="1367"/>
        <v>2011.4764166317602</v>
      </c>
    </row>
    <row r="37295" spans="3:3">
      <c r="C37295" s="13">
        <f t="shared" ca="1" si="1367"/>
        <v>2004.8027158850832</v>
      </c>
    </row>
    <row r="37296" spans="3:3">
      <c r="C37296" s="13">
        <f t="shared" ca="1" si="1367"/>
        <v>1995.178603338798</v>
      </c>
    </row>
    <row r="37297" spans="3:3">
      <c r="C37297" s="13">
        <f t="shared" ca="1" si="1367"/>
        <v>2012.733719868904</v>
      </c>
    </row>
    <row r="37298" spans="3:3">
      <c r="C37298" s="13">
        <f t="shared" ca="1" si="1367"/>
        <v>2020.8183453581673</v>
      </c>
    </row>
    <row r="37299" spans="3:3">
      <c r="C37299" s="13">
        <f t="shared" ca="1" si="1367"/>
        <v>2002.7344311421923</v>
      </c>
    </row>
    <row r="37300" spans="3:3">
      <c r="C37300" s="13">
        <f t="shared" ca="1" si="1367"/>
        <v>2011.0432509913805</v>
      </c>
    </row>
    <row r="37301" spans="3:3">
      <c r="C37301" s="13">
        <f t="shared" ca="1" si="1367"/>
        <v>2003.6389447456845</v>
      </c>
    </row>
    <row r="37302" spans="3:3">
      <c r="C37302" s="13">
        <f t="shared" ca="1" si="1367"/>
        <v>2013.1089046826935</v>
      </c>
    </row>
    <row r="37303" spans="3:3">
      <c r="C37303" s="13">
        <f t="shared" ca="1" si="1367"/>
        <v>2008.9468432759959</v>
      </c>
    </row>
    <row r="37304" spans="3:3">
      <c r="C37304" s="13">
        <f t="shared" ca="1" si="1367"/>
        <v>2006.03991617413</v>
      </c>
    </row>
    <row r="37305" spans="3:3">
      <c r="C37305" s="13">
        <f t="shared" ca="1" si="1367"/>
        <v>2012.8684623500192</v>
      </c>
    </row>
    <row r="37306" spans="3:3">
      <c r="C37306" s="13">
        <f t="shared" ca="1" si="1367"/>
        <v>2004.2172264461731</v>
      </c>
    </row>
    <row r="37307" spans="3:3">
      <c r="C37307" s="13">
        <f t="shared" ca="1" si="1367"/>
        <v>1999.640103984193</v>
      </c>
    </row>
    <row r="37308" spans="3:3">
      <c r="C37308" s="13">
        <f t="shared" ca="1" si="1367"/>
        <v>1999.2874238551008</v>
      </c>
    </row>
    <row r="37309" spans="3:3">
      <c r="C37309" s="13">
        <f t="shared" ca="1" si="1367"/>
        <v>1991.7998556900159</v>
      </c>
    </row>
    <row r="37310" spans="3:3">
      <c r="C37310" s="13">
        <f t="shared" ca="1" si="1367"/>
        <v>2003.0492571563448</v>
      </c>
    </row>
    <row r="37311" spans="3:3">
      <c r="C37311" s="13">
        <f t="shared" ca="1" si="1367"/>
        <v>2025.1820503015422</v>
      </c>
    </row>
    <row r="37312" spans="3:3">
      <c r="C37312" s="13">
        <f t="shared" ca="1" si="1367"/>
        <v>2008.4404608496347</v>
      </c>
    </row>
    <row r="37313" spans="3:3">
      <c r="C37313" s="13">
        <f t="shared" ca="1" si="1367"/>
        <v>2006.4080930905657</v>
      </c>
    </row>
    <row r="37314" spans="3:3">
      <c r="C37314" s="13">
        <f t="shared" ca="1" si="1367"/>
        <v>1982.1842492890642</v>
      </c>
    </row>
    <row r="37315" spans="3:3">
      <c r="C37315" s="13">
        <f t="shared" ca="1" si="1367"/>
        <v>1995.1624419982754</v>
      </c>
    </row>
    <row r="37316" spans="3:3">
      <c r="C37316" s="13">
        <f t="shared" ca="1" si="1367"/>
        <v>2011.5699533526704</v>
      </c>
    </row>
    <row r="37317" spans="3:3">
      <c r="C37317" s="13">
        <f t="shared" ca="1" si="1367"/>
        <v>1992.7515487386511</v>
      </c>
    </row>
    <row r="37318" spans="3:3">
      <c r="C37318" s="13">
        <f t="shared" ca="1" si="1367"/>
        <v>1984.0815643104941</v>
      </c>
    </row>
    <row r="37319" spans="3:3">
      <c r="C37319" s="13">
        <f t="shared" ca="1" si="1367"/>
        <v>2019.5418123187671</v>
      </c>
    </row>
    <row r="37320" spans="3:3">
      <c r="C37320" s="13">
        <f t="shared" ca="1" si="1367"/>
        <v>1987.6663838555112</v>
      </c>
    </row>
    <row r="37321" spans="3:3">
      <c r="C37321" s="13">
        <f t="shared" ca="1" si="1367"/>
        <v>1997.6176221422802</v>
      </c>
    </row>
    <row r="37322" spans="3:3">
      <c r="C37322" s="13">
        <f t="shared" ca="1" si="1367"/>
        <v>1997.5048547790939</v>
      </c>
    </row>
    <row r="37323" spans="3:3">
      <c r="C37323" s="13">
        <f t="shared" ca="1" si="1367"/>
        <v>2007.8991460037275</v>
      </c>
    </row>
    <row r="37324" spans="3:3">
      <c r="C37324" s="13">
        <f t="shared" ca="1" si="1367"/>
        <v>2015.3746918791023</v>
      </c>
    </row>
    <row r="37325" spans="3:3">
      <c r="C37325" s="13">
        <f t="shared" ca="1" si="1367"/>
        <v>1981.5687473157709</v>
      </c>
    </row>
    <row r="37326" spans="3:3">
      <c r="C37326" s="13">
        <f t="shared" ca="1" si="1367"/>
        <v>2017.4131475525671</v>
      </c>
    </row>
    <row r="37327" spans="3:3">
      <c r="C37327" s="13">
        <f t="shared" ca="1" si="1367"/>
        <v>2004.9118221961219</v>
      </c>
    </row>
    <row r="37328" spans="3:3">
      <c r="C37328" s="13">
        <f t="shared" ca="1" si="1367"/>
        <v>1991.3835950992504</v>
      </c>
    </row>
    <row r="37329" spans="3:3">
      <c r="C37329" s="13">
        <f t="shared" ca="1" si="1367"/>
        <v>2000.7770267318817</v>
      </c>
    </row>
    <row r="37330" spans="3:3">
      <c r="C37330" s="13">
        <f t="shared" ca="1" si="1367"/>
        <v>1996.5540835758304</v>
      </c>
    </row>
    <row r="37331" spans="3:3">
      <c r="C37331" s="13">
        <f t="shared" ca="1" si="1367"/>
        <v>1998.7376653996657</v>
      </c>
    </row>
    <row r="37332" spans="3:3">
      <c r="C37332" s="13">
        <f t="shared" ca="1" si="1367"/>
        <v>1988.0492586287385</v>
      </c>
    </row>
    <row r="37333" spans="3:3">
      <c r="C37333" s="13">
        <f t="shared" ca="1" si="1367"/>
        <v>1995.8956774090534</v>
      </c>
    </row>
    <row r="37334" spans="3:3">
      <c r="C37334" s="13">
        <f t="shared" ca="1" si="1367"/>
        <v>1983.7931230265667</v>
      </c>
    </row>
    <row r="37335" spans="3:3">
      <c r="C37335" s="13">
        <f t="shared" ca="1" si="1367"/>
        <v>2001.8214657521391</v>
      </c>
    </row>
    <row r="37336" spans="3:3">
      <c r="C37336" s="13">
        <f t="shared" ref="C37336:C37399" ca="1" si="1368">NORMINV(RAND(),$D$3,$G$3)</f>
        <v>2002.9042490108807</v>
      </c>
    </row>
    <row r="37337" spans="3:3">
      <c r="C37337" s="13">
        <f t="shared" ca="1" si="1368"/>
        <v>1998.6269007114774</v>
      </c>
    </row>
    <row r="37338" spans="3:3">
      <c r="C37338" s="13">
        <f t="shared" ca="1" si="1368"/>
        <v>1995.0286326318894</v>
      </c>
    </row>
    <row r="37339" spans="3:3">
      <c r="C37339" s="13">
        <f t="shared" ca="1" si="1368"/>
        <v>2012.3874101671238</v>
      </c>
    </row>
    <row r="37340" spans="3:3">
      <c r="C37340" s="13">
        <f t="shared" ca="1" si="1368"/>
        <v>2023.1137974222925</v>
      </c>
    </row>
    <row r="37341" spans="3:3">
      <c r="C37341" s="13">
        <f t="shared" ca="1" si="1368"/>
        <v>2005.9633789069312</v>
      </c>
    </row>
    <row r="37342" spans="3:3">
      <c r="C37342" s="13">
        <f t="shared" ca="1" si="1368"/>
        <v>2001.5131156017105</v>
      </c>
    </row>
    <row r="37343" spans="3:3">
      <c r="C37343" s="13">
        <f t="shared" ca="1" si="1368"/>
        <v>1993.8584035408039</v>
      </c>
    </row>
    <row r="37344" spans="3:3">
      <c r="C37344" s="13">
        <f t="shared" ca="1" si="1368"/>
        <v>2010.2798226022171</v>
      </c>
    </row>
    <row r="37345" spans="3:3">
      <c r="C37345" s="13">
        <f t="shared" ca="1" si="1368"/>
        <v>1993.9563766236274</v>
      </c>
    </row>
    <row r="37346" spans="3:3">
      <c r="C37346" s="13">
        <f t="shared" ca="1" si="1368"/>
        <v>1986.7705373894096</v>
      </c>
    </row>
    <row r="37347" spans="3:3">
      <c r="C37347" s="13">
        <f t="shared" ca="1" si="1368"/>
        <v>1989.1008833300623</v>
      </c>
    </row>
    <row r="37348" spans="3:3">
      <c r="C37348" s="13">
        <f t="shared" ca="1" si="1368"/>
        <v>1992.1806461104741</v>
      </c>
    </row>
    <row r="37349" spans="3:3">
      <c r="C37349" s="13">
        <f t="shared" ca="1" si="1368"/>
        <v>2005.6336558071257</v>
      </c>
    </row>
    <row r="37350" spans="3:3">
      <c r="C37350" s="13">
        <f t="shared" ca="1" si="1368"/>
        <v>2015.9753421559312</v>
      </c>
    </row>
    <row r="37351" spans="3:3">
      <c r="C37351" s="13">
        <f t="shared" ca="1" si="1368"/>
        <v>2000.1146218148108</v>
      </c>
    </row>
    <row r="37352" spans="3:3">
      <c r="C37352" s="13">
        <f t="shared" ca="1" si="1368"/>
        <v>1982.4856244164707</v>
      </c>
    </row>
    <row r="37353" spans="3:3">
      <c r="C37353" s="13">
        <f t="shared" ca="1" si="1368"/>
        <v>2006.6324642697955</v>
      </c>
    </row>
    <row r="37354" spans="3:3">
      <c r="C37354" s="13">
        <f t="shared" ca="1" si="1368"/>
        <v>1998.5252364744333</v>
      </c>
    </row>
    <row r="37355" spans="3:3">
      <c r="C37355" s="13">
        <f t="shared" ca="1" si="1368"/>
        <v>1982.2713115483355</v>
      </c>
    </row>
    <row r="37356" spans="3:3">
      <c r="C37356" s="13">
        <f t="shared" ca="1" si="1368"/>
        <v>2014.4184266264479</v>
      </c>
    </row>
    <row r="37357" spans="3:3">
      <c r="C37357" s="13">
        <f t="shared" ca="1" si="1368"/>
        <v>1995.3949098032847</v>
      </c>
    </row>
    <row r="37358" spans="3:3">
      <c r="C37358" s="13">
        <f t="shared" ca="1" si="1368"/>
        <v>1998.5627243133456</v>
      </c>
    </row>
    <row r="37359" spans="3:3">
      <c r="C37359" s="13">
        <f t="shared" ca="1" si="1368"/>
        <v>2003.7039378523432</v>
      </c>
    </row>
    <row r="37360" spans="3:3">
      <c r="C37360" s="13">
        <f t="shared" ca="1" si="1368"/>
        <v>1996.2203588904435</v>
      </c>
    </row>
    <row r="37361" spans="3:3">
      <c r="C37361" s="13">
        <f t="shared" ca="1" si="1368"/>
        <v>1984.4892185713779</v>
      </c>
    </row>
    <row r="37362" spans="3:3">
      <c r="C37362" s="13">
        <f t="shared" ca="1" si="1368"/>
        <v>2004.5806368671495</v>
      </c>
    </row>
    <row r="37363" spans="3:3">
      <c r="C37363" s="13">
        <f t="shared" ca="1" si="1368"/>
        <v>1984.2840059960838</v>
      </c>
    </row>
    <row r="37364" spans="3:3">
      <c r="C37364" s="13">
        <f t="shared" ca="1" si="1368"/>
        <v>2005.5458109682322</v>
      </c>
    </row>
    <row r="37365" spans="3:3">
      <c r="C37365" s="13">
        <f t="shared" ca="1" si="1368"/>
        <v>2011.3244838207443</v>
      </c>
    </row>
    <row r="37366" spans="3:3">
      <c r="C37366" s="13">
        <f t="shared" ca="1" si="1368"/>
        <v>1997.7949369476116</v>
      </c>
    </row>
    <row r="37367" spans="3:3">
      <c r="C37367" s="13">
        <f t="shared" ca="1" si="1368"/>
        <v>1981.0385988329033</v>
      </c>
    </row>
    <row r="37368" spans="3:3">
      <c r="C37368" s="13">
        <f t="shared" ca="1" si="1368"/>
        <v>2000.7340307601469</v>
      </c>
    </row>
    <row r="37369" spans="3:3">
      <c r="C37369" s="13">
        <f t="shared" ca="1" si="1368"/>
        <v>2008.9566438472821</v>
      </c>
    </row>
    <row r="37370" spans="3:3">
      <c r="C37370" s="13">
        <f t="shared" ca="1" si="1368"/>
        <v>1981.1932290712011</v>
      </c>
    </row>
    <row r="37371" spans="3:3">
      <c r="C37371" s="13">
        <f t="shared" ca="1" si="1368"/>
        <v>2017.7197809695772</v>
      </c>
    </row>
    <row r="37372" spans="3:3">
      <c r="C37372" s="13">
        <f t="shared" ca="1" si="1368"/>
        <v>1973.8581702199556</v>
      </c>
    </row>
    <row r="37373" spans="3:3">
      <c r="C37373" s="13">
        <f t="shared" ca="1" si="1368"/>
        <v>2020.6827475266975</v>
      </c>
    </row>
    <row r="37374" spans="3:3">
      <c r="C37374" s="13">
        <f t="shared" ca="1" si="1368"/>
        <v>2006.4174315700122</v>
      </c>
    </row>
    <row r="37375" spans="3:3">
      <c r="C37375" s="13">
        <f t="shared" ca="1" si="1368"/>
        <v>2012.0810629039654</v>
      </c>
    </row>
    <row r="37376" spans="3:3">
      <c r="C37376" s="13">
        <f t="shared" ca="1" si="1368"/>
        <v>1991.7117355121723</v>
      </c>
    </row>
    <row r="37377" spans="3:3">
      <c r="C37377" s="13">
        <f t="shared" ca="1" si="1368"/>
        <v>1996.633566694532</v>
      </c>
    </row>
    <row r="37378" spans="3:3">
      <c r="C37378" s="13">
        <f t="shared" ca="1" si="1368"/>
        <v>2000.80369408916</v>
      </c>
    </row>
    <row r="37379" spans="3:3">
      <c r="C37379" s="13">
        <f t="shared" ca="1" si="1368"/>
        <v>2020.5805048892228</v>
      </c>
    </row>
    <row r="37380" spans="3:3">
      <c r="C37380" s="13">
        <f t="shared" ca="1" si="1368"/>
        <v>1995.8513668998323</v>
      </c>
    </row>
    <row r="37381" spans="3:3">
      <c r="C37381" s="13">
        <f t="shared" ca="1" si="1368"/>
        <v>1986.9457735848416</v>
      </c>
    </row>
    <row r="37382" spans="3:3">
      <c r="C37382" s="13">
        <f t="shared" ca="1" si="1368"/>
        <v>2008.5059626514937</v>
      </c>
    </row>
    <row r="37383" spans="3:3">
      <c r="C37383" s="13">
        <f t="shared" ca="1" si="1368"/>
        <v>1991.9591137349182</v>
      </c>
    </row>
    <row r="37384" spans="3:3">
      <c r="C37384" s="13">
        <f t="shared" ca="1" si="1368"/>
        <v>1995.1412346950176</v>
      </c>
    </row>
    <row r="37385" spans="3:3">
      <c r="C37385" s="13">
        <f t="shared" ca="1" si="1368"/>
        <v>2003.2649205596822</v>
      </c>
    </row>
    <row r="37386" spans="3:3">
      <c r="C37386" s="13">
        <f t="shared" ca="1" si="1368"/>
        <v>2008.6925957876595</v>
      </c>
    </row>
    <row r="37387" spans="3:3">
      <c r="C37387" s="13">
        <f t="shared" ca="1" si="1368"/>
        <v>1998.7522073428227</v>
      </c>
    </row>
    <row r="37388" spans="3:3">
      <c r="C37388" s="13">
        <f t="shared" ca="1" si="1368"/>
        <v>2013.7673764902231</v>
      </c>
    </row>
    <row r="37389" spans="3:3">
      <c r="C37389" s="13">
        <f t="shared" ca="1" si="1368"/>
        <v>1996.069109435376</v>
      </c>
    </row>
    <row r="37390" spans="3:3">
      <c r="C37390" s="13">
        <f t="shared" ca="1" si="1368"/>
        <v>2004.8112618085379</v>
      </c>
    </row>
    <row r="37391" spans="3:3">
      <c r="C37391" s="13">
        <f t="shared" ca="1" si="1368"/>
        <v>1986.7866114529531</v>
      </c>
    </row>
    <row r="37392" spans="3:3">
      <c r="C37392" s="13">
        <f t="shared" ca="1" si="1368"/>
        <v>1991.2077880137326</v>
      </c>
    </row>
    <row r="37393" spans="3:3">
      <c r="C37393" s="13">
        <f t="shared" ca="1" si="1368"/>
        <v>1992.079121849996</v>
      </c>
    </row>
    <row r="37394" spans="3:3">
      <c r="C37394" s="13">
        <f t="shared" ca="1" si="1368"/>
        <v>2007.0420083388426</v>
      </c>
    </row>
    <row r="37395" spans="3:3">
      <c r="C37395" s="13">
        <f t="shared" ca="1" si="1368"/>
        <v>1993.5547533448193</v>
      </c>
    </row>
    <row r="37396" spans="3:3">
      <c r="C37396" s="13">
        <f t="shared" ca="1" si="1368"/>
        <v>2017.9349996893277</v>
      </c>
    </row>
    <row r="37397" spans="3:3">
      <c r="C37397" s="13">
        <f t="shared" ca="1" si="1368"/>
        <v>1989.6297796289821</v>
      </c>
    </row>
    <row r="37398" spans="3:3">
      <c r="C37398" s="13">
        <f t="shared" ca="1" si="1368"/>
        <v>1987.3548650569187</v>
      </c>
    </row>
    <row r="37399" spans="3:3">
      <c r="C37399" s="13">
        <f t="shared" ca="1" si="1368"/>
        <v>1996.2183469813688</v>
      </c>
    </row>
    <row r="37400" spans="3:3">
      <c r="C37400" s="13">
        <f t="shared" ref="C37400:C37463" ca="1" si="1369">NORMINV(RAND(),$D$3,$G$3)</f>
        <v>2012.6024451979813</v>
      </c>
    </row>
    <row r="37401" spans="3:3">
      <c r="C37401" s="13">
        <f t="shared" ca="1" si="1369"/>
        <v>2001.3294970329919</v>
      </c>
    </row>
    <row r="37402" spans="3:3">
      <c r="C37402" s="13">
        <f t="shared" ca="1" si="1369"/>
        <v>2017.3006053435129</v>
      </c>
    </row>
    <row r="37403" spans="3:3">
      <c r="C37403" s="13">
        <f t="shared" ca="1" si="1369"/>
        <v>1984.6448800891712</v>
      </c>
    </row>
    <row r="37404" spans="3:3">
      <c r="C37404" s="13">
        <f t="shared" ca="1" si="1369"/>
        <v>2000.6131295366108</v>
      </c>
    </row>
    <row r="37405" spans="3:3">
      <c r="C37405" s="13">
        <f t="shared" ca="1" si="1369"/>
        <v>2011.7711130578787</v>
      </c>
    </row>
    <row r="37406" spans="3:3">
      <c r="C37406" s="13">
        <f t="shared" ca="1" si="1369"/>
        <v>1996.6862411537522</v>
      </c>
    </row>
    <row r="37407" spans="3:3">
      <c r="C37407" s="13">
        <f t="shared" ca="1" si="1369"/>
        <v>1996.6661918152868</v>
      </c>
    </row>
    <row r="37408" spans="3:3">
      <c r="C37408" s="13">
        <f t="shared" ca="1" si="1369"/>
        <v>1983.2284138479229</v>
      </c>
    </row>
    <row r="37409" spans="3:3">
      <c r="C37409" s="13">
        <f t="shared" ca="1" si="1369"/>
        <v>2016.0652044678197</v>
      </c>
    </row>
    <row r="37410" spans="3:3">
      <c r="C37410" s="13">
        <f t="shared" ca="1" si="1369"/>
        <v>1992.3900566848708</v>
      </c>
    </row>
    <row r="37411" spans="3:3">
      <c r="C37411" s="13">
        <f t="shared" ca="1" si="1369"/>
        <v>2005.014518002977</v>
      </c>
    </row>
    <row r="37412" spans="3:3">
      <c r="C37412" s="13">
        <f t="shared" ca="1" si="1369"/>
        <v>2000.2000186313771</v>
      </c>
    </row>
    <row r="37413" spans="3:3">
      <c r="C37413" s="13">
        <f t="shared" ca="1" si="1369"/>
        <v>2009.1222021321239</v>
      </c>
    </row>
    <row r="37414" spans="3:3">
      <c r="C37414" s="13">
        <f t="shared" ca="1" si="1369"/>
        <v>2004.5502398578121</v>
      </c>
    </row>
    <row r="37415" spans="3:3">
      <c r="C37415" s="13">
        <f t="shared" ca="1" si="1369"/>
        <v>1991.4092169490098</v>
      </c>
    </row>
    <row r="37416" spans="3:3">
      <c r="C37416" s="13">
        <f t="shared" ca="1" si="1369"/>
        <v>1989.1388328984399</v>
      </c>
    </row>
    <row r="37417" spans="3:3">
      <c r="C37417" s="13">
        <f t="shared" ca="1" si="1369"/>
        <v>1996.9065337314557</v>
      </c>
    </row>
    <row r="37418" spans="3:3">
      <c r="C37418" s="13">
        <f t="shared" ca="1" si="1369"/>
        <v>1978.4955186898644</v>
      </c>
    </row>
    <row r="37419" spans="3:3">
      <c r="C37419" s="13">
        <f t="shared" ca="1" si="1369"/>
        <v>1999.4439509824469</v>
      </c>
    </row>
    <row r="37420" spans="3:3">
      <c r="C37420" s="13">
        <f t="shared" ca="1" si="1369"/>
        <v>1976.3798602313418</v>
      </c>
    </row>
    <row r="37421" spans="3:3">
      <c r="C37421" s="13">
        <f t="shared" ca="1" si="1369"/>
        <v>2005.7846970108037</v>
      </c>
    </row>
    <row r="37422" spans="3:3">
      <c r="C37422" s="13">
        <f t="shared" ca="1" si="1369"/>
        <v>1973.0029114170261</v>
      </c>
    </row>
    <row r="37423" spans="3:3">
      <c r="C37423" s="13">
        <f t="shared" ca="1" si="1369"/>
        <v>1979.9624490799333</v>
      </c>
    </row>
    <row r="37424" spans="3:3">
      <c r="C37424" s="13">
        <f t="shared" ca="1" si="1369"/>
        <v>2003.8766146078817</v>
      </c>
    </row>
    <row r="37425" spans="3:3">
      <c r="C37425" s="13">
        <f t="shared" ca="1" si="1369"/>
        <v>1988.6875426362158</v>
      </c>
    </row>
    <row r="37426" spans="3:3">
      <c r="C37426" s="13">
        <f t="shared" ca="1" si="1369"/>
        <v>2004.1821365908236</v>
      </c>
    </row>
    <row r="37427" spans="3:3">
      <c r="C37427" s="13">
        <f t="shared" ca="1" si="1369"/>
        <v>1976.5885406569801</v>
      </c>
    </row>
    <row r="37428" spans="3:3">
      <c r="C37428" s="13">
        <f t="shared" ca="1" si="1369"/>
        <v>2015.8128283050637</v>
      </c>
    </row>
    <row r="37429" spans="3:3">
      <c r="C37429" s="13">
        <f t="shared" ca="1" si="1369"/>
        <v>1999.8110715156433</v>
      </c>
    </row>
    <row r="37430" spans="3:3">
      <c r="C37430" s="13">
        <f t="shared" ca="1" si="1369"/>
        <v>1996.2964573969446</v>
      </c>
    </row>
    <row r="37431" spans="3:3">
      <c r="C37431" s="13">
        <f t="shared" ca="1" si="1369"/>
        <v>1988.8847038222746</v>
      </c>
    </row>
    <row r="37432" spans="3:3">
      <c r="C37432" s="13">
        <f t="shared" ca="1" si="1369"/>
        <v>2010.3307142387296</v>
      </c>
    </row>
    <row r="37433" spans="3:3">
      <c r="C37433" s="13">
        <f t="shared" ca="1" si="1369"/>
        <v>2015.7304314730077</v>
      </c>
    </row>
    <row r="37434" spans="3:3">
      <c r="C37434" s="13">
        <f t="shared" ca="1" si="1369"/>
        <v>2012.9911413188204</v>
      </c>
    </row>
    <row r="37435" spans="3:3">
      <c r="C37435" s="13">
        <f t="shared" ca="1" si="1369"/>
        <v>2004.9205478496974</v>
      </c>
    </row>
    <row r="37436" spans="3:3">
      <c r="C37436" s="13">
        <f t="shared" ca="1" si="1369"/>
        <v>2015.9679286359158</v>
      </c>
    </row>
    <row r="37437" spans="3:3">
      <c r="C37437" s="13">
        <f t="shared" ca="1" si="1369"/>
        <v>2007.5745936079477</v>
      </c>
    </row>
    <row r="37438" spans="3:3">
      <c r="C37438" s="13">
        <f t="shared" ca="1" si="1369"/>
        <v>2008.1984731858843</v>
      </c>
    </row>
    <row r="37439" spans="3:3">
      <c r="C37439" s="13">
        <f t="shared" ca="1" si="1369"/>
        <v>2005.4359660732096</v>
      </c>
    </row>
    <row r="37440" spans="3:3">
      <c r="C37440" s="13">
        <f t="shared" ca="1" si="1369"/>
        <v>1996.8130189004389</v>
      </c>
    </row>
    <row r="37441" spans="3:3">
      <c r="C37441" s="13">
        <f t="shared" ca="1" si="1369"/>
        <v>2008.7037483797028</v>
      </c>
    </row>
    <row r="37442" spans="3:3">
      <c r="C37442" s="13">
        <f t="shared" ca="1" si="1369"/>
        <v>1984.2924990402362</v>
      </c>
    </row>
    <row r="37443" spans="3:3">
      <c r="C37443" s="13">
        <f t="shared" ca="1" si="1369"/>
        <v>2013.5200085525712</v>
      </c>
    </row>
    <row r="37444" spans="3:3">
      <c r="C37444" s="13">
        <f t="shared" ca="1" si="1369"/>
        <v>2008.6929574205626</v>
      </c>
    </row>
    <row r="37445" spans="3:3">
      <c r="C37445" s="13">
        <f t="shared" ca="1" si="1369"/>
        <v>2002.8390020794604</v>
      </c>
    </row>
    <row r="37446" spans="3:3">
      <c r="C37446" s="13">
        <f t="shared" ca="1" si="1369"/>
        <v>2008.4436269984681</v>
      </c>
    </row>
    <row r="37447" spans="3:3">
      <c r="C37447" s="13">
        <f t="shared" ca="1" si="1369"/>
        <v>2012.1971108780544</v>
      </c>
    </row>
    <row r="37448" spans="3:3">
      <c r="C37448" s="13">
        <f t="shared" ca="1" si="1369"/>
        <v>1996.6205150836718</v>
      </c>
    </row>
    <row r="37449" spans="3:3">
      <c r="C37449" s="13">
        <f t="shared" ca="1" si="1369"/>
        <v>1996.6335425394957</v>
      </c>
    </row>
    <row r="37450" spans="3:3">
      <c r="C37450" s="13">
        <f t="shared" ca="1" si="1369"/>
        <v>2006.9170493705328</v>
      </c>
    </row>
    <row r="37451" spans="3:3">
      <c r="C37451" s="13">
        <f t="shared" ca="1" si="1369"/>
        <v>1999.1358927870974</v>
      </c>
    </row>
    <row r="37452" spans="3:3">
      <c r="C37452" s="13">
        <f t="shared" ca="1" si="1369"/>
        <v>2011.2999176422206</v>
      </c>
    </row>
    <row r="37453" spans="3:3">
      <c r="C37453" s="13">
        <f t="shared" ca="1" si="1369"/>
        <v>1998.7221147785328</v>
      </c>
    </row>
    <row r="37454" spans="3:3">
      <c r="C37454" s="13">
        <f t="shared" ca="1" si="1369"/>
        <v>2000.8794703584692</v>
      </c>
    </row>
    <row r="37455" spans="3:3">
      <c r="C37455" s="13">
        <f t="shared" ca="1" si="1369"/>
        <v>2011.4131152947589</v>
      </c>
    </row>
    <row r="37456" spans="3:3">
      <c r="C37456" s="13">
        <f t="shared" ca="1" si="1369"/>
        <v>2004.164584858494</v>
      </c>
    </row>
    <row r="37457" spans="3:3">
      <c r="C37457" s="13">
        <f t="shared" ca="1" si="1369"/>
        <v>1996.1904643614723</v>
      </c>
    </row>
    <row r="37458" spans="3:3">
      <c r="C37458" s="13">
        <f t="shared" ca="1" si="1369"/>
        <v>2007.6806585737033</v>
      </c>
    </row>
    <row r="37459" spans="3:3">
      <c r="C37459" s="13">
        <f t="shared" ca="1" si="1369"/>
        <v>1996.8129810567352</v>
      </c>
    </row>
    <row r="37460" spans="3:3">
      <c r="C37460" s="13">
        <f t="shared" ca="1" si="1369"/>
        <v>1983.8613697753788</v>
      </c>
    </row>
    <row r="37461" spans="3:3">
      <c r="C37461" s="13">
        <f t="shared" ca="1" si="1369"/>
        <v>2024.5040027416615</v>
      </c>
    </row>
    <row r="37462" spans="3:3">
      <c r="C37462" s="13">
        <f t="shared" ca="1" si="1369"/>
        <v>1988.0314546082604</v>
      </c>
    </row>
    <row r="37463" spans="3:3">
      <c r="C37463" s="13">
        <f t="shared" ca="1" si="1369"/>
        <v>1997.7021764977344</v>
      </c>
    </row>
    <row r="37464" spans="3:3">
      <c r="C37464" s="13">
        <f t="shared" ref="C37464:C37527" ca="1" si="1370">NORMINV(RAND(),$D$3,$G$3)</f>
        <v>1998.8886993284791</v>
      </c>
    </row>
    <row r="37465" spans="3:3">
      <c r="C37465" s="13">
        <f t="shared" ca="1" si="1370"/>
        <v>1988.4354966058916</v>
      </c>
    </row>
    <row r="37466" spans="3:3">
      <c r="C37466" s="13">
        <f t="shared" ca="1" si="1370"/>
        <v>2021.2602004677865</v>
      </c>
    </row>
    <row r="37467" spans="3:3">
      <c r="C37467" s="13">
        <f t="shared" ca="1" si="1370"/>
        <v>1986.0172400605559</v>
      </c>
    </row>
    <row r="37468" spans="3:3">
      <c r="C37468" s="13">
        <f t="shared" ca="1" si="1370"/>
        <v>2004.4680487529586</v>
      </c>
    </row>
    <row r="37469" spans="3:3">
      <c r="C37469" s="13">
        <f t="shared" ca="1" si="1370"/>
        <v>2018.7122292353554</v>
      </c>
    </row>
    <row r="37470" spans="3:3">
      <c r="C37470" s="13">
        <f t="shared" ca="1" si="1370"/>
        <v>2018.9251125705669</v>
      </c>
    </row>
    <row r="37471" spans="3:3">
      <c r="C37471" s="13">
        <f t="shared" ca="1" si="1370"/>
        <v>1998.3492235835761</v>
      </c>
    </row>
    <row r="37472" spans="3:3">
      <c r="C37472" s="13">
        <f t="shared" ca="1" si="1370"/>
        <v>2009.3023870504221</v>
      </c>
    </row>
    <row r="37473" spans="3:3">
      <c r="C37473" s="13">
        <f t="shared" ca="1" si="1370"/>
        <v>1987.0441941478693</v>
      </c>
    </row>
    <row r="37474" spans="3:3">
      <c r="C37474" s="13">
        <f t="shared" ca="1" si="1370"/>
        <v>2014.9876293906173</v>
      </c>
    </row>
    <row r="37475" spans="3:3">
      <c r="C37475" s="13">
        <f t="shared" ca="1" si="1370"/>
        <v>1981.2787897601786</v>
      </c>
    </row>
    <row r="37476" spans="3:3">
      <c r="C37476" s="13">
        <f t="shared" ca="1" si="1370"/>
        <v>2018.0515168541317</v>
      </c>
    </row>
    <row r="37477" spans="3:3">
      <c r="C37477" s="13">
        <f t="shared" ca="1" si="1370"/>
        <v>1989.6784999942797</v>
      </c>
    </row>
    <row r="37478" spans="3:3">
      <c r="C37478" s="13">
        <f t="shared" ca="1" si="1370"/>
        <v>1994.1102086049236</v>
      </c>
    </row>
    <row r="37479" spans="3:3">
      <c r="C37479" s="13">
        <f t="shared" ca="1" si="1370"/>
        <v>1992.7298240445205</v>
      </c>
    </row>
    <row r="37480" spans="3:3">
      <c r="C37480" s="13">
        <f t="shared" ca="1" si="1370"/>
        <v>2002.4184279783483</v>
      </c>
    </row>
    <row r="37481" spans="3:3">
      <c r="C37481" s="13">
        <f t="shared" ca="1" si="1370"/>
        <v>1993.2853516806365</v>
      </c>
    </row>
    <row r="37482" spans="3:3">
      <c r="C37482" s="13">
        <f t="shared" ca="1" si="1370"/>
        <v>1985.7615193316201</v>
      </c>
    </row>
    <row r="37483" spans="3:3">
      <c r="C37483" s="13">
        <f t="shared" ca="1" si="1370"/>
        <v>1992.9419911030463</v>
      </c>
    </row>
    <row r="37484" spans="3:3">
      <c r="C37484" s="13">
        <f t="shared" ca="1" si="1370"/>
        <v>2008.7053456304595</v>
      </c>
    </row>
    <row r="37485" spans="3:3">
      <c r="C37485" s="13">
        <f t="shared" ca="1" si="1370"/>
        <v>2010.2279978598472</v>
      </c>
    </row>
    <row r="37486" spans="3:3">
      <c r="C37486" s="13">
        <f t="shared" ca="1" si="1370"/>
        <v>2008.4107680170021</v>
      </c>
    </row>
    <row r="37487" spans="3:3">
      <c r="C37487" s="13">
        <f t="shared" ca="1" si="1370"/>
        <v>1999.0257695548407</v>
      </c>
    </row>
    <row r="37488" spans="3:3">
      <c r="C37488" s="13">
        <f t="shared" ca="1" si="1370"/>
        <v>2021.8882153978461</v>
      </c>
    </row>
    <row r="37489" spans="3:3">
      <c r="C37489" s="13">
        <f t="shared" ca="1" si="1370"/>
        <v>1984.5711500880004</v>
      </c>
    </row>
    <row r="37490" spans="3:3">
      <c r="C37490" s="13">
        <f t="shared" ca="1" si="1370"/>
        <v>1995.9955876834533</v>
      </c>
    </row>
    <row r="37491" spans="3:3">
      <c r="C37491" s="13">
        <f t="shared" ca="1" si="1370"/>
        <v>2011.8262476798175</v>
      </c>
    </row>
    <row r="37492" spans="3:3">
      <c r="C37492" s="13">
        <f t="shared" ca="1" si="1370"/>
        <v>2012.672052056397</v>
      </c>
    </row>
    <row r="37493" spans="3:3">
      <c r="C37493" s="13">
        <f t="shared" ca="1" si="1370"/>
        <v>1994.9376956256788</v>
      </c>
    </row>
    <row r="37494" spans="3:3">
      <c r="C37494" s="13">
        <f t="shared" ca="1" si="1370"/>
        <v>1996.6520263590473</v>
      </c>
    </row>
    <row r="37495" spans="3:3">
      <c r="C37495" s="13">
        <f t="shared" ca="1" si="1370"/>
        <v>2019.5277344766309</v>
      </c>
    </row>
    <row r="37496" spans="3:3">
      <c r="C37496" s="13">
        <f t="shared" ca="1" si="1370"/>
        <v>2000.085988892479</v>
      </c>
    </row>
    <row r="37497" spans="3:3">
      <c r="C37497" s="13">
        <f t="shared" ca="1" si="1370"/>
        <v>1995.0140118049173</v>
      </c>
    </row>
    <row r="37498" spans="3:3">
      <c r="C37498" s="13">
        <f t="shared" ca="1" si="1370"/>
        <v>1999.947107593378</v>
      </c>
    </row>
    <row r="37499" spans="3:3">
      <c r="C37499" s="13">
        <f t="shared" ca="1" si="1370"/>
        <v>1993.975307421962</v>
      </c>
    </row>
    <row r="37500" spans="3:3">
      <c r="C37500" s="13">
        <f t="shared" ca="1" si="1370"/>
        <v>2014.6992470809091</v>
      </c>
    </row>
    <row r="37501" spans="3:3">
      <c r="C37501" s="13">
        <f t="shared" ca="1" si="1370"/>
        <v>1992.76836464553</v>
      </c>
    </row>
    <row r="37502" spans="3:3">
      <c r="C37502" s="13">
        <f t="shared" ca="1" si="1370"/>
        <v>2009.3251536702383</v>
      </c>
    </row>
    <row r="37503" spans="3:3">
      <c r="C37503" s="13">
        <f t="shared" ca="1" si="1370"/>
        <v>1996.6981508313088</v>
      </c>
    </row>
    <row r="37504" spans="3:3">
      <c r="C37504" s="13">
        <f t="shared" ca="1" si="1370"/>
        <v>2004.7095707342623</v>
      </c>
    </row>
    <row r="37505" spans="3:3">
      <c r="C37505" s="13">
        <f t="shared" ca="1" si="1370"/>
        <v>2001.4894664961241</v>
      </c>
    </row>
    <row r="37506" spans="3:3">
      <c r="C37506" s="13">
        <f t="shared" ca="1" si="1370"/>
        <v>2003.6762375166916</v>
      </c>
    </row>
    <row r="37507" spans="3:3">
      <c r="C37507" s="13">
        <f t="shared" ca="1" si="1370"/>
        <v>1994.8394197951859</v>
      </c>
    </row>
    <row r="37508" spans="3:3">
      <c r="C37508" s="13">
        <f t="shared" ca="1" si="1370"/>
        <v>1989.8666612645879</v>
      </c>
    </row>
    <row r="37509" spans="3:3">
      <c r="C37509" s="13">
        <f t="shared" ca="1" si="1370"/>
        <v>2009.1360834657874</v>
      </c>
    </row>
    <row r="37510" spans="3:3">
      <c r="C37510" s="13">
        <f t="shared" ca="1" si="1370"/>
        <v>1995.7086140186266</v>
      </c>
    </row>
    <row r="37511" spans="3:3">
      <c r="C37511" s="13">
        <f t="shared" ca="1" si="1370"/>
        <v>1998.1438044732211</v>
      </c>
    </row>
    <row r="37512" spans="3:3">
      <c r="C37512" s="13">
        <f t="shared" ca="1" si="1370"/>
        <v>1994.4199257412722</v>
      </c>
    </row>
    <row r="37513" spans="3:3">
      <c r="C37513" s="13">
        <f t="shared" ca="1" si="1370"/>
        <v>1982.9837924068418</v>
      </c>
    </row>
    <row r="37514" spans="3:3">
      <c r="C37514" s="13">
        <f t="shared" ca="1" si="1370"/>
        <v>2000.8507119098674</v>
      </c>
    </row>
    <row r="37515" spans="3:3">
      <c r="C37515" s="13">
        <f t="shared" ca="1" si="1370"/>
        <v>1995.5436247777911</v>
      </c>
    </row>
    <row r="37516" spans="3:3">
      <c r="C37516" s="13">
        <f t="shared" ca="1" si="1370"/>
        <v>1993.9942972982076</v>
      </c>
    </row>
    <row r="37517" spans="3:3">
      <c r="C37517" s="13">
        <f t="shared" ca="1" si="1370"/>
        <v>2008.6306125626904</v>
      </c>
    </row>
    <row r="37518" spans="3:3">
      <c r="C37518" s="13">
        <f t="shared" ca="1" si="1370"/>
        <v>2020.0241078266822</v>
      </c>
    </row>
    <row r="37519" spans="3:3">
      <c r="C37519" s="13">
        <f t="shared" ca="1" si="1370"/>
        <v>1989.5805797827361</v>
      </c>
    </row>
    <row r="37520" spans="3:3">
      <c r="C37520" s="13">
        <f t="shared" ca="1" si="1370"/>
        <v>1986.5608612253823</v>
      </c>
    </row>
    <row r="37521" spans="3:3">
      <c r="C37521" s="13">
        <f t="shared" ca="1" si="1370"/>
        <v>2000.5703966119816</v>
      </c>
    </row>
    <row r="37522" spans="3:3">
      <c r="C37522" s="13">
        <f t="shared" ca="1" si="1370"/>
        <v>1994.6251313903042</v>
      </c>
    </row>
    <row r="37523" spans="3:3">
      <c r="C37523" s="13">
        <f t="shared" ca="1" si="1370"/>
        <v>1995.5212075180418</v>
      </c>
    </row>
    <row r="37524" spans="3:3">
      <c r="C37524" s="13">
        <f t="shared" ca="1" si="1370"/>
        <v>1994.1845095762171</v>
      </c>
    </row>
    <row r="37525" spans="3:3">
      <c r="C37525" s="13">
        <f t="shared" ca="1" si="1370"/>
        <v>2004.3777895525225</v>
      </c>
    </row>
    <row r="37526" spans="3:3">
      <c r="C37526" s="13">
        <f t="shared" ca="1" si="1370"/>
        <v>1996.5345502639</v>
      </c>
    </row>
    <row r="37527" spans="3:3">
      <c r="C37527" s="13">
        <f t="shared" ca="1" si="1370"/>
        <v>2009.1681309974294</v>
      </c>
    </row>
    <row r="37528" spans="3:3">
      <c r="C37528" s="13">
        <f t="shared" ref="C37528:C37591" ca="1" si="1371">NORMINV(RAND(),$D$3,$G$3)</f>
        <v>2002.4021645084201</v>
      </c>
    </row>
    <row r="37529" spans="3:3">
      <c r="C37529" s="13">
        <f t="shared" ca="1" si="1371"/>
        <v>1994.731368316784</v>
      </c>
    </row>
    <row r="37530" spans="3:3">
      <c r="C37530" s="13">
        <f t="shared" ca="1" si="1371"/>
        <v>2011.1429224807796</v>
      </c>
    </row>
    <row r="37531" spans="3:3">
      <c r="C37531" s="13">
        <f t="shared" ca="1" si="1371"/>
        <v>2005.309912305042</v>
      </c>
    </row>
    <row r="37532" spans="3:3">
      <c r="C37532" s="13">
        <f t="shared" ca="1" si="1371"/>
        <v>1977.2688560675397</v>
      </c>
    </row>
    <row r="37533" spans="3:3">
      <c r="C37533" s="13">
        <f t="shared" ca="1" si="1371"/>
        <v>2007.5668754668909</v>
      </c>
    </row>
    <row r="37534" spans="3:3">
      <c r="C37534" s="13">
        <f t="shared" ca="1" si="1371"/>
        <v>1997.0990072523332</v>
      </c>
    </row>
    <row r="37535" spans="3:3">
      <c r="C37535" s="13">
        <f t="shared" ca="1" si="1371"/>
        <v>2002.9824675691098</v>
      </c>
    </row>
    <row r="37536" spans="3:3">
      <c r="C37536" s="13">
        <f t="shared" ca="1" si="1371"/>
        <v>2010.5690886787768</v>
      </c>
    </row>
    <row r="37537" spans="3:3">
      <c r="C37537" s="13">
        <f t="shared" ca="1" si="1371"/>
        <v>1994.0562748198124</v>
      </c>
    </row>
    <row r="37538" spans="3:3">
      <c r="C37538" s="13">
        <f t="shared" ca="1" si="1371"/>
        <v>1995.8084798931338</v>
      </c>
    </row>
    <row r="37539" spans="3:3">
      <c r="C37539" s="13">
        <f t="shared" ca="1" si="1371"/>
        <v>2007.4551071381566</v>
      </c>
    </row>
    <row r="37540" spans="3:3">
      <c r="C37540" s="13">
        <f t="shared" ca="1" si="1371"/>
        <v>1995.8308259812736</v>
      </c>
    </row>
    <row r="37541" spans="3:3">
      <c r="C37541" s="13">
        <f t="shared" ca="1" si="1371"/>
        <v>2016.2455605266057</v>
      </c>
    </row>
    <row r="37542" spans="3:3">
      <c r="C37542" s="13">
        <f t="shared" ca="1" si="1371"/>
        <v>1999.9550037364979</v>
      </c>
    </row>
    <row r="37543" spans="3:3">
      <c r="C37543" s="13">
        <f t="shared" ca="1" si="1371"/>
        <v>1996.0709521027072</v>
      </c>
    </row>
    <row r="37544" spans="3:3">
      <c r="C37544" s="13">
        <f t="shared" ca="1" si="1371"/>
        <v>1978.43039992626</v>
      </c>
    </row>
    <row r="37545" spans="3:3">
      <c r="C37545" s="13">
        <f t="shared" ca="1" si="1371"/>
        <v>1993.5012803766788</v>
      </c>
    </row>
    <row r="37546" spans="3:3">
      <c r="C37546" s="13">
        <f t="shared" ca="1" si="1371"/>
        <v>2000.1654920033104</v>
      </c>
    </row>
    <row r="37547" spans="3:3">
      <c r="C37547" s="13">
        <f t="shared" ca="1" si="1371"/>
        <v>2002.0987926547346</v>
      </c>
    </row>
    <row r="37548" spans="3:3">
      <c r="C37548" s="13">
        <f t="shared" ca="1" si="1371"/>
        <v>1986.1187814093448</v>
      </c>
    </row>
    <row r="37549" spans="3:3">
      <c r="C37549" s="13">
        <f t="shared" ca="1" si="1371"/>
        <v>1996.1903986695581</v>
      </c>
    </row>
    <row r="37550" spans="3:3">
      <c r="C37550" s="13">
        <f t="shared" ca="1" si="1371"/>
        <v>2003.4548877192967</v>
      </c>
    </row>
    <row r="37551" spans="3:3">
      <c r="C37551" s="13">
        <f t="shared" ca="1" si="1371"/>
        <v>2007.7273271394872</v>
      </c>
    </row>
    <row r="37552" spans="3:3">
      <c r="C37552" s="13">
        <f t="shared" ca="1" si="1371"/>
        <v>1999.2800090412391</v>
      </c>
    </row>
    <row r="37553" spans="3:3">
      <c r="C37553" s="13">
        <f t="shared" ca="1" si="1371"/>
        <v>1994.6581580119255</v>
      </c>
    </row>
    <row r="37554" spans="3:3">
      <c r="C37554" s="13">
        <f t="shared" ca="1" si="1371"/>
        <v>1995.6445031862786</v>
      </c>
    </row>
    <row r="37555" spans="3:3">
      <c r="C37555" s="13">
        <f t="shared" ca="1" si="1371"/>
        <v>1971.9788225943148</v>
      </c>
    </row>
    <row r="37556" spans="3:3">
      <c r="C37556" s="13">
        <f t="shared" ca="1" si="1371"/>
        <v>2006.3136237138633</v>
      </c>
    </row>
    <row r="37557" spans="3:3">
      <c r="C37557" s="13">
        <f t="shared" ca="1" si="1371"/>
        <v>2005.8707049805384</v>
      </c>
    </row>
    <row r="37558" spans="3:3">
      <c r="C37558" s="13">
        <f t="shared" ca="1" si="1371"/>
        <v>1995.5909464637784</v>
      </c>
    </row>
    <row r="37559" spans="3:3">
      <c r="C37559" s="13">
        <f t="shared" ca="1" si="1371"/>
        <v>2012.182231981132</v>
      </c>
    </row>
    <row r="37560" spans="3:3">
      <c r="C37560" s="13">
        <f t="shared" ca="1" si="1371"/>
        <v>2005.0175307628208</v>
      </c>
    </row>
    <row r="37561" spans="3:3">
      <c r="C37561" s="13">
        <f t="shared" ca="1" si="1371"/>
        <v>1995.0017998898695</v>
      </c>
    </row>
    <row r="37562" spans="3:3">
      <c r="C37562" s="13">
        <f t="shared" ca="1" si="1371"/>
        <v>2016.7037381089403</v>
      </c>
    </row>
    <row r="37563" spans="3:3">
      <c r="C37563" s="13">
        <f t="shared" ca="1" si="1371"/>
        <v>1990.1605893695476</v>
      </c>
    </row>
    <row r="37564" spans="3:3">
      <c r="C37564" s="13">
        <f t="shared" ca="1" si="1371"/>
        <v>1991.140429701828</v>
      </c>
    </row>
    <row r="37565" spans="3:3">
      <c r="C37565" s="13">
        <f t="shared" ca="1" si="1371"/>
        <v>2004.3082025277847</v>
      </c>
    </row>
    <row r="37566" spans="3:3">
      <c r="C37566" s="13">
        <f t="shared" ca="1" si="1371"/>
        <v>1991.60586289513</v>
      </c>
    </row>
    <row r="37567" spans="3:3">
      <c r="C37567" s="13">
        <f t="shared" ca="1" si="1371"/>
        <v>2018.123529692557</v>
      </c>
    </row>
    <row r="37568" spans="3:3">
      <c r="C37568" s="13">
        <f t="shared" ca="1" si="1371"/>
        <v>2015.1994928172094</v>
      </c>
    </row>
    <row r="37569" spans="3:3">
      <c r="C37569" s="13">
        <f t="shared" ca="1" si="1371"/>
        <v>1993.845204880105</v>
      </c>
    </row>
    <row r="37570" spans="3:3">
      <c r="C37570" s="13">
        <f t="shared" ca="1" si="1371"/>
        <v>1983.4172670931939</v>
      </c>
    </row>
    <row r="37571" spans="3:3">
      <c r="C37571" s="13">
        <f t="shared" ca="1" si="1371"/>
        <v>2004.0451217644666</v>
      </c>
    </row>
    <row r="37572" spans="3:3">
      <c r="C37572" s="13">
        <f t="shared" ca="1" si="1371"/>
        <v>1996.9560588438585</v>
      </c>
    </row>
    <row r="37573" spans="3:3">
      <c r="C37573" s="13">
        <f t="shared" ca="1" si="1371"/>
        <v>2008.1665962175084</v>
      </c>
    </row>
    <row r="37574" spans="3:3">
      <c r="C37574" s="13">
        <f t="shared" ca="1" si="1371"/>
        <v>2009.5358771305362</v>
      </c>
    </row>
    <row r="37575" spans="3:3">
      <c r="C37575" s="13">
        <f t="shared" ca="1" si="1371"/>
        <v>1991.5908799628837</v>
      </c>
    </row>
    <row r="37576" spans="3:3">
      <c r="C37576" s="13">
        <f t="shared" ca="1" si="1371"/>
        <v>1999.4699515380239</v>
      </c>
    </row>
    <row r="37577" spans="3:3">
      <c r="C37577" s="13">
        <f t="shared" ca="1" si="1371"/>
        <v>2008.9532454008879</v>
      </c>
    </row>
    <row r="37578" spans="3:3">
      <c r="C37578" s="13">
        <f t="shared" ca="1" si="1371"/>
        <v>2011.8287042569559</v>
      </c>
    </row>
    <row r="37579" spans="3:3">
      <c r="C37579" s="13">
        <f t="shared" ca="1" si="1371"/>
        <v>2013.6670540866392</v>
      </c>
    </row>
    <row r="37580" spans="3:3">
      <c r="C37580" s="13">
        <f t="shared" ca="1" si="1371"/>
        <v>1959.7359140186875</v>
      </c>
    </row>
    <row r="37581" spans="3:3">
      <c r="C37581" s="13">
        <f t="shared" ca="1" si="1371"/>
        <v>1994.557221170016</v>
      </c>
    </row>
    <row r="37582" spans="3:3">
      <c r="C37582" s="13">
        <f t="shared" ca="1" si="1371"/>
        <v>1996.1690026185456</v>
      </c>
    </row>
    <row r="37583" spans="3:3">
      <c r="C37583" s="13">
        <f t="shared" ca="1" si="1371"/>
        <v>2017.7276148790754</v>
      </c>
    </row>
    <row r="37584" spans="3:3">
      <c r="C37584" s="13">
        <f t="shared" ca="1" si="1371"/>
        <v>1993.9230988543902</v>
      </c>
    </row>
    <row r="37585" spans="3:3">
      <c r="C37585" s="13">
        <f t="shared" ca="1" si="1371"/>
        <v>1985.7108481742507</v>
      </c>
    </row>
    <row r="37586" spans="3:3">
      <c r="C37586" s="13">
        <f t="shared" ca="1" si="1371"/>
        <v>1998.3037607681345</v>
      </c>
    </row>
    <row r="37587" spans="3:3">
      <c r="C37587" s="13">
        <f t="shared" ca="1" si="1371"/>
        <v>2002.7897253537208</v>
      </c>
    </row>
    <row r="37588" spans="3:3">
      <c r="C37588" s="13">
        <f t="shared" ca="1" si="1371"/>
        <v>2007.32517219288</v>
      </c>
    </row>
    <row r="37589" spans="3:3">
      <c r="C37589" s="13">
        <f t="shared" ca="1" si="1371"/>
        <v>1990.144469871776</v>
      </c>
    </row>
    <row r="37590" spans="3:3">
      <c r="C37590" s="13">
        <f t="shared" ca="1" si="1371"/>
        <v>1996.5074798322394</v>
      </c>
    </row>
    <row r="37591" spans="3:3">
      <c r="C37591" s="13">
        <f t="shared" ca="1" si="1371"/>
        <v>1996.3038789862596</v>
      </c>
    </row>
    <row r="37592" spans="3:3">
      <c r="C37592" s="13">
        <f t="shared" ref="C37592:C37655" ca="1" si="1372">NORMINV(RAND(),$D$3,$G$3)</f>
        <v>1991.9186909132889</v>
      </c>
    </row>
    <row r="37593" spans="3:3">
      <c r="C37593" s="13">
        <f t="shared" ca="1" si="1372"/>
        <v>2007.5078719726348</v>
      </c>
    </row>
    <row r="37594" spans="3:3">
      <c r="C37594" s="13">
        <f t="shared" ca="1" si="1372"/>
        <v>2002.0545167214889</v>
      </c>
    </row>
    <row r="37595" spans="3:3">
      <c r="C37595" s="13">
        <f t="shared" ca="1" si="1372"/>
        <v>1995.5591228127755</v>
      </c>
    </row>
    <row r="37596" spans="3:3">
      <c r="C37596" s="13">
        <f t="shared" ca="1" si="1372"/>
        <v>1985.8752282801292</v>
      </c>
    </row>
    <row r="37597" spans="3:3">
      <c r="C37597" s="13">
        <f t="shared" ca="1" si="1372"/>
        <v>2015.0085802097874</v>
      </c>
    </row>
    <row r="37598" spans="3:3">
      <c r="C37598" s="13">
        <f t="shared" ca="1" si="1372"/>
        <v>2001.8105407570763</v>
      </c>
    </row>
    <row r="37599" spans="3:3">
      <c r="C37599" s="13">
        <f t="shared" ca="1" si="1372"/>
        <v>1985.8985471028604</v>
      </c>
    </row>
    <row r="37600" spans="3:3">
      <c r="C37600" s="13">
        <f t="shared" ca="1" si="1372"/>
        <v>1996.5240845028668</v>
      </c>
    </row>
    <row r="37601" spans="3:3">
      <c r="C37601" s="13">
        <f t="shared" ca="1" si="1372"/>
        <v>1993.1642060027766</v>
      </c>
    </row>
    <row r="37602" spans="3:3">
      <c r="C37602" s="13">
        <f t="shared" ca="1" si="1372"/>
        <v>2003.0746018337406</v>
      </c>
    </row>
    <row r="37603" spans="3:3">
      <c r="C37603" s="13">
        <f t="shared" ca="1" si="1372"/>
        <v>2000.9282952091637</v>
      </c>
    </row>
    <row r="37604" spans="3:3">
      <c r="C37604" s="13">
        <f t="shared" ca="1" si="1372"/>
        <v>1994.8262924297355</v>
      </c>
    </row>
    <row r="37605" spans="3:3">
      <c r="C37605" s="13">
        <f t="shared" ca="1" si="1372"/>
        <v>2001.8315321377449</v>
      </c>
    </row>
    <row r="37606" spans="3:3">
      <c r="C37606" s="13">
        <f t="shared" ca="1" si="1372"/>
        <v>2008.3726131764679</v>
      </c>
    </row>
    <row r="37607" spans="3:3">
      <c r="C37607" s="13">
        <f t="shared" ca="1" si="1372"/>
        <v>2008.0133186130013</v>
      </c>
    </row>
    <row r="37608" spans="3:3">
      <c r="C37608" s="13">
        <f t="shared" ca="1" si="1372"/>
        <v>2007.1200155859515</v>
      </c>
    </row>
    <row r="37609" spans="3:3">
      <c r="C37609" s="13">
        <f t="shared" ca="1" si="1372"/>
        <v>1994.8583684262048</v>
      </c>
    </row>
    <row r="37610" spans="3:3">
      <c r="C37610" s="13">
        <f t="shared" ca="1" si="1372"/>
        <v>1977.1489768378399</v>
      </c>
    </row>
    <row r="37611" spans="3:3">
      <c r="C37611" s="13">
        <f t="shared" ca="1" si="1372"/>
        <v>2025.0653541063659</v>
      </c>
    </row>
    <row r="37612" spans="3:3">
      <c r="C37612" s="13">
        <f t="shared" ca="1" si="1372"/>
        <v>1991.7510131079455</v>
      </c>
    </row>
    <row r="37613" spans="3:3">
      <c r="C37613" s="13">
        <f t="shared" ca="1" si="1372"/>
        <v>2003.6612384354739</v>
      </c>
    </row>
    <row r="37614" spans="3:3">
      <c r="C37614" s="13">
        <f t="shared" ca="1" si="1372"/>
        <v>2006.1704127654493</v>
      </c>
    </row>
    <row r="37615" spans="3:3">
      <c r="C37615" s="13">
        <f t="shared" ca="1" si="1372"/>
        <v>1996.6631307505011</v>
      </c>
    </row>
    <row r="37616" spans="3:3">
      <c r="C37616" s="13">
        <f t="shared" ca="1" si="1372"/>
        <v>1975.7032597995512</v>
      </c>
    </row>
    <row r="37617" spans="3:3">
      <c r="C37617" s="13">
        <f t="shared" ca="1" si="1372"/>
        <v>1997.3539545550952</v>
      </c>
    </row>
    <row r="37618" spans="3:3">
      <c r="C37618" s="13">
        <f t="shared" ca="1" si="1372"/>
        <v>1999.3494362145557</v>
      </c>
    </row>
    <row r="37619" spans="3:3">
      <c r="C37619" s="13">
        <f t="shared" ca="1" si="1372"/>
        <v>2007.5807682523082</v>
      </c>
    </row>
    <row r="37620" spans="3:3">
      <c r="C37620" s="13">
        <f t="shared" ca="1" si="1372"/>
        <v>1984.295987758888</v>
      </c>
    </row>
    <row r="37621" spans="3:3">
      <c r="C37621" s="13">
        <f t="shared" ca="1" si="1372"/>
        <v>2000.1922217283779</v>
      </c>
    </row>
    <row r="37622" spans="3:3">
      <c r="C37622" s="13">
        <f t="shared" ca="1" si="1372"/>
        <v>2015.3475337044135</v>
      </c>
    </row>
    <row r="37623" spans="3:3">
      <c r="C37623" s="13">
        <f t="shared" ca="1" si="1372"/>
        <v>2000.999858058057</v>
      </c>
    </row>
    <row r="37624" spans="3:3">
      <c r="C37624" s="13">
        <f t="shared" ca="1" si="1372"/>
        <v>2007.6634423580679</v>
      </c>
    </row>
    <row r="37625" spans="3:3">
      <c r="C37625" s="13">
        <f t="shared" ca="1" si="1372"/>
        <v>1995.3059304948661</v>
      </c>
    </row>
    <row r="37626" spans="3:3">
      <c r="C37626" s="13">
        <f t="shared" ca="1" si="1372"/>
        <v>2012.2112779388983</v>
      </c>
    </row>
    <row r="37627" spans="3:3">
      <c r="C37627" s="13">
        <f t="shared" ca="1" si="1372"/>
        <v>1992.0505235508385</v>
      </c>
    </row>
    <row r="37628" spans="3:3">
      <c r="C37628" s="13">
        <f t="shared" ca="1" si="1372"/>
        <v>2008.6818575124041</v>
      </c>
    </row>
    <row r="37629" spans="3:3">
      <c r="C37629" s="13">
        <f t="shared" ca="1" si="1372"/>
        <v>1998.4244529816301</v>
      </c>
    </row>
    <row r="37630" spans="3:3">
      <c r="C37630" s="13">
        <f t="shared" ca="1" si="1372"/>
        <v>2012.8502701943939</v>
      </c>
    </row>
    <row r="37631" spans="3:3">
      <c r="C37631" s="13">
        <f t="shared" ca="1" si="1372"/>
        <v>2007.7182334214599</v>
      </c>
    </row>
    <row r="37632" spans="3:3">
      <c r="C37632" s="13">
        <f t="shared" ca="1" si="1372"/>
        <v>1994.7288396996139</v>
      </c>
    </row>
    <row r="37633" spans="3:3">
      <c r="C37633" s="13">
        <f t="shared" ca="1" si="1372"/>
        <v>2013.8518128327278</v>
      </c>
    </row>
    <row r="37634" spans="3:3">
      <c r="C37634" s="13">
        <f t="shared" ca="1" si="1372"/>
        <v>2000.6605422587172</v>
      </c>
    </row>
    <row r="37635" spans="3:3">
      <c r="C37635" s="13">
        <f t="shared" ca="1" si="1372"/>
        <v>1998.5825772508765</v>
      </c>
    </row>
    <row r="37636" spans="3:3">
      <c r="C37636" s="13">
        <f t="shared" ca="1" si="1372"/>
        <v>2012.3485930709928</v>
      </c>
    </row>
    <row r="37637" spans="3:3">
      <c r="C37637" s="13">
        <f t="shared" ca="1" si="1372"/>
        <v>1994.904349365434</v>
      </c>
    </row>
    <row r="37638" spans="3:3">
      <c r="C37638" s="13">
        <f t="shared" ca="1" si="1372"/>
        <v>2001.1332499090329</v>
      </c>
    </row>
    <row r="37639" spans="3:3">
      <c r="C37639" s="13">
        <f t="shared" ca="1" si="1372"/>
        <v>2002.1230787530117</v>
      </c>
    </row>
    <row r="37640" spans="3:3">
      <c r="C37640" s="13">
        <f t="shared" ca="1" si="1372"/>
        <v>1992.0853024366029</v>
      </c>
    </row>
    <row r="37641" spans="3:3">
      <c r="C37641" s="13">
        <f t="shared" ca="1" si="1372"/>
        <v>1993.3673538999008</v>
      </c>
    </row>
    <row r="37642" spans="3:3">
      <c r="C37642" s="13">
        <f t="shared" ca="1" si="1372"/>
        <v>2014.2995698974489</v>
      </c>
    </row>
    <row r="37643" spans="3:3">
      <c r="C37643" s="13">
        <f t="shared" ca="1" si="1372"/>
        <v>2001.9679826978568</v>
      </c>
    </row>
    <row r="37644" spans="3:3">
      <c r="C37644" s="13">
        <f t="shared" ca="1" si="1372"/>
        <v>1981.1091614507234</v>
      </c>
    </row>
    <row r="37645" spans="3:3">
      <c r="C37645" s="13">
        <f t="shared" ca="1" si="1372"/>
        <v>2001.7786851551582</v>
      </c>
    </row>
    <row r="37646" spans="3:3">
      <c r="C37646" s="13">
        <f t="shared" ca="1" si="1372"/>
        <v>1993.4550449254903</v>
      </c>
    </row>
    <row r="37647" spans="3:3">
      <c r="C37647" s="13">
        <f t="shared" ca="1" si="1372"/>
        <v>2007.7478751866734</v>
      </c>
    </row>
    <row r="37648" spans="3:3">
      <c r="C37648" s="13">
        <f t="shared" ca="1" si="1372"/>
        <v>2002.3418989930585</v>
      </c>
    </row>
    <row r="37649" spans="3:3">
      <c r="C37649" s="13">
        <f t="shared" ca="1" si="1372"/>
        <v>1989.8756353664794</v>
      </c>
    </row>
    <row r="37650" spans="3:3">
      <c r="C37650" s="13">
        <f t="shared" ca="1" si="1372"/>
        <v>1997.2767716458566</v>
      </c>
    </row>
    <row r="37651" spans="3:3">
      <c r="C37651" s="13">
        <f t="shared" ca="1" si="1372"/>
        <v>2007.8135830783299</v>
      </c>
    </row>
    <row r="37652" spans="3:3">
      <c r="C37652" s="13">
        <f t="shared" ca="1" si="1372"/>
        <v>2007.2546294148058</v>
      </c>
    </row>
    <row r="37653" spans="3:3">
      <c r="C37653" s="13">
        <f t="shared" ca="1" si="1372"/>
        <v>1986.9056120835455</v>
      </c>
    </row>
    <row r="37654" spans="3:3">
      <c r="C37654" s="13">
        <f t="shared" ca="1" si="1372"/>
        <v>2002.1335739659644</v>
      </c>
    </row>
    <row r="37655" spans="3:3">
      <c r="C37655" s="13">
        <f t="shared" ca="1" si="1372"/>
        <v>2006.7505612948019</v>
      </c>
    </row>
    <row r="37656" spans="3:3">
      <c r="C37656" s="13">
        <f t="shared" ref="C37656:C37719" ca="1" si="1373">NORMINV(RAND(),$D$3,$G$3)</f>
        <v>1991.4192568691867</v>
      </c>
    </row>
    <row r="37657" spans="3:3">
      <c r="C37657" s="13">
        <f t="shared" ca="1" si="1373"/>
        <v>2002.8074358147751</v>
      </c>
    </row>
    <row r="37658" spans="3:3">
      <c r="C37658" s="13">
        <f t="shared" ca="1" si="1373"/>
        <v>2008.6571152832958</v>
      </c>
    </row>
    <row r="37659" spans="3:3">
      <c r="C37659" s="13">
        <f t="shared" ca="1" si="1373"/>
        <v>2000.9442319422005</v>
      </c>
    </row>
    <row r="37660" spans="3:3">
      <c r="C37660" s="13">
        <f t="shared" ca="1" si="1373"/>
        <v>2001.8683536441179</v>
      </c>
    </row>
    <row r="37661" spans="3:3">
      <c r="C37661" s="13">
        <f t="shared" ca="1" si="1373"/>
        <v>2005.222132038894</v>
      </c>
    </row>
    <row r="37662" spans="3:3">
      <c r="C37662" s="13">
        <f t="shared" ca="1" si="1373"/>
        <v>2004.4893414380979</v>
      </c>
    </row>
    <row r="37663" spans="3:3">
      <c r="C37663" s="13">
        <f t="shared" ca="1" si="1373"/>
        <v>1996.8102280086473</v>
      </c>
    </row>
    <row r="37664" spans="3:3">
      <c r="C37664" s="13">
        <f t="shared" ca="1" si="1373"/>
        <v>2015.538059530659</v>
      </c>
    </row>
    <row r="37665" spans="3:3">
      <c r="C37665" s="13">
        <f t="shared" ca="1" si="1373"/>
        <v>2009.4013362048861</v>
      </c>
    </row>
    <row r="37666" spans="3:3">
      <c r="C37666" s="13">
        <f t="shared" ca="1" si="1373"/>
        <v>2014.9002810632201</v>
      </c>
    </row>
    <row r="37667" spans="3:3">
      <c r="C37667" s="13">
        <f t="shared" ca="1" si="1373"/>
        <v>1990.4069042615647</v>
      </c>
    </row>
    <row r="37668" spans="3:3">
      <c r="C37668" s="13">
        <f t="shared" ca="1" si="1373"/>
        <v>2003.7162151393443</v>
      </c>
    </row>
    <row r="37669" spans="3:3">
      <c r="C37669" s="13">
        <f t="shared" ca="1" si="1373"/>
        <v>1981.8432763041881</v>
      </c>
    </row>
    <row r="37670" spans="3:3">
      <c r="C37670" s="13">
        <f t="shared" ca="1" si="1373"/>
        <v>2007.4395069830155</v>
      </c>
    </row>
    <row r="37671" spans="3:3">
      <c r="C37671" s="13">
        <f t="shared" ca="1" si="1373"/>
        <v>2019.324067757711</v>
      </c>
    </row>
    <row r="37672" spans="3:3">
      <c r="C37672" s="13">
        <f t="shared" ca="1" si="1373"/>
        <v>2001.4461468466391</v>
      </c>
    </row>
    <row r="37673" spans="3:3">
      <c r="C37673" s="13">
        <f t="shared" ca="1" si="1373"/>
        <v>1983.6866110438941</v>
      </c>
    </row>
    <row r="37674" spans="3:3">
      <c r="C37674" s="13">
        <f t="shared" ca="1" si="1373"/>
        <v>2008.4250588527398</v>
      </c>
    </row>
    <row r="37675" spans="3:3">
      <c r="C37675" s="13">
        <f t="shared" ca="1" si="1373"/>
        <v>1988.2482237932902</v>
      </c>
    </row>
    <row r="37676" spans="3:3">
      <c r="C37676" s="13">
        <f t="shared" ca="1" si="1373"/>
        <v>2018.3563247953505</v>
      </c>
    </row>
    <row r="37677" spans="3:3">
      <c r="C37677" s="13">
        <f t="shared" ca="1" si="1373"/>
        <v>1987.2004022672745</v>
      </c>
    </row>
    <row r="37678" spans="3:3">
      <c r="C37678" s="13">
        <f t="shared" ca="1" si="1373"/>
        <v>2000.6814414438797</v>
      </c>
    </row>
    <row r="37679" spans="3:3">
      <c r="C37679" s="13">
        <f t="shared" ca="1" si="1373"/>
        <v>2005.3749323581549</v>
      </c>
    </row>
    <row r="37680" spans="3:3">
      <c r="C37680" s="13">
        <f t="shared" ca="1" si="1373"/>
        <v>1998.9111823411215</v>
      </c>
    </row>
    <row r="37681" spans="3:3">
      <c r="C37681" s="13">
        <f t="shared" ca="1" si="1373"/>
        <v>1991.5837236580589</v>
      </c>
    </row>
    <row r="37682" spans="3:3">
      <c r="C37682" s="13">
        <f t="shared" ca="1" si="1373"/>
        <v>2002.0500070733199</v>
      </c>
    </row>
    <row r="37683" spans="3:3">
      <c r="C37683" s="13">
        <f t="shared" ca="1" si="1373"/>
        <v>2004.1754034100727</v>
      </c>
    </row>
    <row r="37684" spans="3:3">
      <c r="C37684" s="13">
        <f t="shared" ca="1" si="1373"/>
        <v>1995.8925944824566</v>
      </c>
    </row>
    <row r="37685" spans="3:3">
      <c r="C37685" s="13">
        <f t="shared" ca="1" si="1373"/>
        <v>1993.3436398810647</v>
      </c>
    </row>
    <row r="37686" spans="3:3">
      <c r="C37686" s="13">
        <f t="shared" ca="1" si="1373"/>
        <v>1994.6772572217599</v>
      </c>
    </row>
    <row r="37687" spans="3:3">
      <c r="C37687" s="13">
        <f t="shared" ca="1" si="1373"/>
        <v>2002.384174527675</v>
      </c>
    </row>
    <row r="37688" spans="3:3">
      <c r="C37688" s="13">
        <f t="shared" ca="1" si="1373"/>
        <v>1986.280501369348</v>
      </c>
    </row>
    <row r="37689" spans="3:3">
      <c r="C37689" s="13">
        <f t="shared" ca="1" si="1373"/>
        <v>2003.7055508029996</v>
      </c>
    </row>
    <row r="37690" spans="3:3">
      <c r="C37690" s="13">
        <f t="shared" ca="1" si="1373"/>
        <v>1984.558207496254</v>
      </c>
    </row>
    <row r="37691" spans="3:3">
      <c r="C37691" s="13">
        <f t="shared" ca="1" si="1373"/>
        <v>2009.3052291669987</v>
      </c>
    </row>
    <row r="37692" spans="3:3">
      <c r="C37692" s="13">
        <f t="shared" ca="1" si="1373"/>
        <v>2004.3163267275966</v>
      </c>
    </row>
    <row r="37693" spans="3:3">
      <c r="C37693" s="13">
        <f t="shared" ca="1" si="1373"/>
        <v>2007.2746723582832</v>
      </c>
    </row>
    <row r="37694" spans="3:3">
      <c r="C37694" s="13">
        <f t="shared" ca="1" si="1373"/>
        <v>1972.230008105822</v>
      </c>
    </row>
    <row r="37695" spans="3:3">
      <c r="C37695" s="13">
        <f t="shared" ca="1" si="1373"/>
        <v>1986.7716851470393</v>
      </c>
    </row>
    <row r="37696" spans="3:3">
      <c r="C37696" s="13">
        <f t="shared" ca="1" si="1373"/>
        <v>1992.9230445126734</v>
      </c>
    </row>
    <row r="37697" spans="3:3">
      <c r="C37697" s="13">
        <f t="shared" ca="1" si="1373"/>
        <v>1997.7316678569023</v>
      </c>
    </row>
    <row r="37698" spans="3:3">
      <c r="C37698" s="13">
        <f t="shared" ca="1" si="1373"/>
        <v>1992.5857063469166</v>
      </c>
    </row>
    <row r="37699" spans="3:3">
      <c r="C37699" s="13">
        <f t="shared" ca="1" si="1373"/>
        <v>2015.5828509341031</v>
      </c>
    </row>
    <row r="37700" spans="3:3">
      <c r="C37700" s="13">
        <f t="shared" ca="1" si="1373"/>
        <v>1992.8031451577542</v>
      </c>
    </row>
    <row r="37701" spans="3:3">
      <c r="C37701" s="13">
        <f t="shared" ca="1" si="1373"/>
        <v>1999.265299770351</v>
      </c>
    </row>
    <row r="37702" spans="3:3">
      <c r="C37702" s="13">
        <f t="shared" ca="1" si="1373"/>
        <v>1999.9544597975707</v>
      </c>
    </row>
    <row r="37703" spans="3:3">
      <c r="C37703" s="13">
        <f t="shared" ca="1" si="1373"/>
        <v>2000.2682322308813</v>
      </c>
    </row>
    <row r="37704" spans="3:3">
      <c r="C37704" s="13">
        <f t="shared" ca="1" si="1373"/>
        <v>2014.0390046736593</v>
      </c>
    </row>
    <row r="37705" spans="3:3">
      <c r="C37705" s="13">
        <f t="shared" ca="1" si="1373"/>
        <v>1975.9432430629167</v>
      </c>
    </row>
    <row r="37706" spans="3:3">
      <c r="C37706" s="13">
        <f t="shared" ca="1" si="1373"/>
        <v>1995.1252532339879</v>
      </c>
    </row>
    <row r="37707" spans="3:3">
      <c r="C37707" s="13">
        <f t="shared" ca="1" si="1373"/>
        <v>1999.9407170054467</v>
      </c>
    </row>
    <row r="37708" spans="3:3">
      <c r="C37708" s="13">
        <f t="shared" ca="1" si="1373"/>
        <v>2000.8990931656269</v>
      </c>
    </row>
    <row r="37709" spans="3:3">
      <c r="C37709" s="13">
        <f t="shared" ca="1" si="1373"/>
        <v>2013.3595761803681</v>
      </c>
    </row>
    <row r="37710" spans="3:3">
      <c r="C37710" s="13">
        <f t="shared" ca="1" si="1373"/>
        <v>2001.1607748680146</v>
      </c>
    </row>
    <row r="37711" spans="3:3">
      <c r="C37711" s="13">
        <f t="shared" ca="1" si="1373"/>
        <v>2004.1412118696405</v>
      </c>
    </row>
    <row r="37712" spans="3:3">
      <c r="C37712" s="13">
        <f t="shared" ca="1" si="1373"/>
        <v>2003.948384096477</v>
      </c>
    </row>
    <row r="37713" spans="3:3">
      <c r="C37713" s="13">
        <f t="shared" ca="1" si="1373"/>
        <v>1992.6136200685382</v>
      </c>
    </row>
    <row r="37714" spans="3:3">
      <c r="C37714" s="13">
        <f t="shared" ca="1" si="1373"/>
        <v>1987.7482937213126</v>
      </c>
    </row>
    <row r="37715" spans="3:3">
      <c r="C37715" s="13">
        <f t="shared" ca="1" si="1373"/>
        <v>1997.8736965270605</v>
      </c>
    </row>
    <row r="37716" spans="3:3">
      <c r="C37716" s="13">
        <f t="shared" ca="1" si="1373"/>
        <v>1993.9749897295876</v>
      </c>
    </row>
    <row r="37717" spans="3:3">
      <c r="C37717" s="13">
        <f t="shared" ca="1" si="1373"/>
        <v>2017.3343233841667</v>
      </c>
    </row>
    <row r="37718" spans="3:3">
      <c r="C37718" s="13">
        <f t="shared" ca="1" si="1373"/>
        <v>2005.8478737105092</v>
      </c>
    </row>
    <row r="37719" spans="3:3">
      <c r="C37719" s="13">
        <f t="shared" ca="1" si="1373"/>
        <v>2000.4808790902127</v>
      </c>
    </row>
    <row r="37720" spans="3:3">
      <c r="C37720" s="13">
        <f t="shared" ref="C37720:C37783" ca="1" si="1374">NORMINV(RAND(),$D$3,$G$3)</f>
        <v>1983.1101217140808</v>
      </c>
    </row>
    <row r="37721" spans="3:3">
      <c r="C37721" s="13">
        <f t="shared" ca="1" si="1374"/>
        <v>1987.1042625112705</v>
      </c>
    </row>
    <row r="37722" spans="3:3">
      <c r="C37722" s="13">
        <f t="shared" ca="1" si="1374"/>
        <v>1991.0549263303919</v>
      </c>
    </row>
    <row r="37723" spans="3:3">
      <c r="C37723" s="13">
        <f t="shared" ca="1" si="1374"/>
        <v>2023.5717527405145</v>
      </c>
    </row>
    <row r="37724" spans="3:3">
      <c r="C37724" s="13">
        <f t="shared" ca="1" si="1374"/>
        <v>1996.5812742561232</v>
      </c>
    </row>
    <row r="37725" spans="3:3">
      <c r="C37725" s="13">
        <f t="shared" ca="1" si="1374"/>
        <v>1999.24288231424</v>
      </c>
    </row>
    <row r="37726" spans="3:3">
      <c r="C37726" s="13">
        <f t="shared" ca="1" si="1374"/>
        <v>1998.0336410163875</v>
      </c>
    </row>
    <row r="37727" spans="3:3">
      <c r="C37727" s="13">
        <f t="shared" ca="1" si="1374"/>
        <v>1992.8575757060942</v>
      </c>
    </row>
    <row r="37728" spans="3:3">
      <c r="C37728" s="13">
        <f t="shared" ca="1" si="1374"/>
        <v>1993.8821516200244</v>
      </c>
    </row>
    <row r="37729" spans="3:3">
      <c r="C37729" s="13">
        <f t="shared" ca="1" si="1374"/>
        <v>2014.189795113552</v>
      </c>
    </row>
    <row r="37730" spans="3:3">
      <c r="C37730" s="13">
        <f t="shared" ca="1" si="1374"/>
        <v>2014.3446350282195</v>
      </c>
    </row>
    <row r="37731" spans="3:3">
      <c r="C37731" s="13">
        <f t="shared" ca="1" si="1374"/>
        <v>2021.6839427437531</v>
      </c>
    </row>
    <row r="37732" spans="3:3">
      <c r="C37732" s="13">
        <f t="shared" ca="1" si="1374"/>
        <v>2005.8260792715266</v>
      </c>
    </row>
    <row r="37733" spans="3:3">
      <c r="C37733" s="13">
        <f t="shared" ca="1" si="1374"/>
        <v>2004.1074091795842</v>
      </c>
    </row>
    <row r="37734" spans="3:3">
      <c r="C37734" s="13">
        <f t="shared" ca="1" si="1374"/>
        <v>1990.7950476306041</v>
      </c>
    </row>
    <row r="37735" spans="3:3">
      <c r="C37735" s="13">
        <f t="shared" ca="1" si="1374"/>
        <v>2013.1196583358758</v>
      </c>
    </row>
    <row r="37736" spans="3:3">
      <c r="C37736" s="13">
        <f t="shared" ca="1" si="1374"/>
        <v>1987.0669245009581</v>
      </c>
    </row>
    <row r="37737" spans="3:3">
      <c r="C37737" s="13">
        <f t="shared" ca="1" si="1374"/>
        <v>2024.2082588046037</v>
      </c>
    </row>
    <row r="37738" spans="3:3">
      <c r="C37738" s="13">
        <f t="shared" ca="1" si="1374"/>
        <v>2025.1393170009724</v>
      </c>
    </row>
    <row r="37739" spans="3:3">
      <c r="C37739" s="13">
        <f t="shared" ca="1" si="1374"/>
        <v>2009.7244763295841</v>
      </c>
    </row>
    <row r="37740" spans="3:3">
      <c r="C37740" s="13">
        <f t="shared" ca="1" si="1374"/>
        <v>2004.585552270471</v>
      </c>
    </row>
    <row r="37741" spans="3:3">
      <c r="C37741" s="13">
        <f t="shared" ca="1" si="1374"/>
        <v>1992.3695598286427</v>
      </c>
    </row>
    <row r="37742" spans="3:3">
      <c r="C37742" s="13">
        <f t="shared" ca="1" si="1374"/>
        <v>2006.0076401013991</v>
      </c>
    </row>
    <row r="37743" spans="3:3">
      <c r="C37743" s="13">
        <f t="shared" ca="1" si="1374"/>
        <v>2008.1341787834021</v>
      </c>
    </row>
    <row r="37744" spans="3:3">
      <c r="C37744" s="13">
        <f t="shared" ca="1" si="1374"/>
        <v>2000.4387881619496</v>
      </c>
    </row>
    <row r="37745" spans="3:3">
      <c r="C37745" s="13">
        <f t="shared" ca="1" si="1374"/>
        <v>2014.1344017283991</v>
      </c>
    </row>
    <row r="37746" spans="3:3">
      <c r="C37746" s="13">
        <f t="shared" ca="1" si="1374"/>
        <v>2014.8569410419964</v>
      </c>
    </row>
    <row r="37747" spans="3:3">
      <c r="C37747" s="13">
        <f t="shared" ca="1" si="1374"/>
        <v>1996.4854307243459</v>
      </c>
    </row>
    <row r="37748" spans="3:3">
      <c r="C37748" s="13">
        <f t="shared" ca="1" si="1374"/>
        <v>2003.5654925618071</v>
      </c>
    </row>
    <row r="37749" spans="3:3">
      <c r="C37749" s="13">
        <f t="shared" ca="1" si="1374"/>
        <v>1981.9499502178269</v>
      </c>
    </row>
    <row r="37750" spans="3:3">
      <c r="C37750" s="13">
        <f t="shared" ca="1" si="1374"/>
        <v>2001.9256444452662</v>
      </c>
    </row>
    <row r="37751" spans="3:3">
      <c r="C37751" s="13">
        <f t="shared" ca="1" si="1374"/>
        <v>1996.7911175767292</v>
      </c>
    </row>
    <row r="37752" spans="3:3">
      <c r="C37752" s="13">
        <f t="shared" ca="1" si="1374"/>
        <v>2030.3107433178577</v>
      </c>
    </row>
    <row r="37753" spans="3:3">
      <c r="C37753" s="13">
        <f t="shared" ca="1" si="1374"/>
        <v>1998.5957399771532</v>
      </c>
    </row>
    <row r="37754" spans="3:3">
      <c r="C37754" s="13">
        <f t="shared" ca="1" si="1374"/>
        <v>1982.6425650315234</v>
      </c>
    </row>
    <row r="37755" spans="3:3">
      <c r="C37755" s="13">
        <f t="shared" ca="1" si="1374"/>
        <v>1998.097869110801</v>
      </c>
    </row>
    <row r="37756" spans="3:3">
      <c r="C37756" s="13">
        <f t="shared" ca="1" si="1374"/>
        <v>2004.4477111147994</v>
      </c>
    </row>
    <row r="37757" spans="3:3">
      <c r="C37757" s="13">
        <f t="shared" ca="1" si="1374"/>
        <v>1991.3466980653382</v>
      </c>
    </row>
    <row r="37758" spans="3:3">
      <c r="C37758" s="13">
        <f t="shared" ca="1" si="1374"/>
        <v>1984.5813309876055</v>
      </c>
    </row>
    <row r="37759" spans="3:3">
      <c r="C37759" s="13">
        <f t="shared" ca="1" si="1374"/>
        <v>1988.9416920570206</v>
      </c>
    </row>
    <row r="37760" spans="3:3">
      <c r="C37760" s="13">
        <f t="shared" ca="1" si="1374"/>
        <v>2006.985338106967</v>
      </c>
    </row>
    <row r="37761" spans="3:3">
      <c r="C37761" s="13">
        <f t="shared" ca="1" si="1374"/>
        <v>2007.1724674929449</v>
      </c>
    </row>
    <row r="37762" spans="3:3">
      <c r="C37762" s="13">
        <f t="shared" ca="1" si="1374"/>
        <v>2000.5381264206198</v>
      </c>
    </row>
    <row r="37763" spans="3:3">
      <c r="C37763" s="13">
        <f t="shared" ca="1" si="1374"/>
        <v>1992.7717552017712</v>
      </c>
    </row>
    <row r="37764" spans="3:3">
      <c r="C37764" s="13">
        <f t="shared" ca="1" si="1374"/>
        <v>1993.7642083055023</v>
      </c>
    </row>
    <row r="37765" spans="3:3">
      <c r="C37765" s="13">
        <f t="shared" ca="1" si="1374"/>
        <v>1984.7071100358478</v>
      </c>
    </row>
    <row r="37766" spans="3:3">
      <c r="C37766" s="13">
        <f t="shared" ca="1" si="1374"/>
        <v>2003.1645332256203</v>
      </c>
    </row>
    <row r="37767" spans="3:3">
      <c r="C37767" s="13">
        <f t="shared" ca="1" si="1374"/>
        <v>1999.4066598769061</v>
      </c>
    </row>
    <row r="37768" spans="3:3">
      <c r="C37768" s="13">
        <f t="shared" ca="1" si="1374"/>
        <v>1993.8086828482078</v>
      </c>
    </row>
    <row r="37769" spans="3:3">
      <c r="C37769" s="13">
        <f t="shared" ca="1" si="1374"/>
        <v>2004.4624631986821</v>
      </c>
    </row>
    <row r="37770" spans="3:3">
      <c r="C37770" s="13">
        <f t="shared" ca="1" si="1374"/>
        <v>2017.6700018217036</v>
      </c>
    </row>
    <row r="37771" spans="3:3">
      <c r="C37771" s="13">
        <f t="shared" ca="1" si="1374"/>
        <v>2015.9432613710883</v>
      </c>
    </row>
    <row r="37772" spans="3:3">
      <c r="C37772" s="13">
        <f t="shared" ca="1" si="1374"/>
        <v>1993.1776194573351</v>
      </c>
    </row>
    <row r="37773" spans="3:3">
      <c r="C37773" s="13">
        <f t="shared" ca="1" si="1374"/>
        <v>1994.4298660802083</v>
      </c>
    </row>
    <row r="37774" spans="3:3">
      <c r="C37774" s="13">
        <f t="shared" ca="1" si="1374"/>
        <v>1985.7498295533817</v>
      </c>
    </row>
    <row r="37775" spans="3:3">
      <c r="C37775" s="13">
        <f t="shared" ca="1" si="1374"/>
        <v>2013.3375126309184</v>
      </c>
    </row>
    <row r="37776" spans="3:3">
      <c r="C37776" s="13">
        <f t="shared" ca="1" si="1374"/>
        <v>1981.8030082243788</v>
      </c>
    </row>
    <row r="37777" spans="3:3">
      <c r="C37777" s="13">
        <f t="shared" ca="1" si="1374"/>
        <v>2000.5834115540417</v>
      </c>
    </row>
    <row r="37778" spans="3:3">
      <c r="C37778" s="13">
        <f t="shared" ca="1" si="1374"/>
        <v>1991.9457340764636</v>
      </c>
    </row>
    <row r="37779" spans="3:3">
      <c r="C37779" s="13">
        <f t="shared" ca="1" si="1374"/>
        <v>2004.114715309116</v>
      </c>
    </row>
    <row r="37780" spans="3:3">
      <c r="C37780" s="13">
        <f t="shared" ca="1" si="1374"/>
        <v>1990.9724738237476</v>
      </c>
    </row>
    <row r="37781" spans="3:3">
      <c r="C37781" s="13">
        <f t="shared" ca="1" si="1374"/>
        <v>2001.7932008981827</v>
      </c>
    </row>
    <row r="37782" spans="3:3">
      <c r="C37782" s="13">
        <f t="shared" ca="1" si="1374"/>
        <v>2007.5642092817698</v>
      </c>
    </row>
    <row r="37783" spans="3:3">
      <c r="C37783" s="13">
        <f t="shared" ca="1" si="1374"/>
        <v>1994.186640541147</v>
      </c>
    </row>
    <row r="37784" spans="3:3">
      <c r="C37784" s="13">
        <f t="shared" ref="C37784:C37847" ca="1" si="1375">NORMINV(RAND(),$D$3,$G$3)</f>
        <v>1975.2665619954305</v>
      </c>
    </row>
    <row r="37785" spans="3:3">
      <c r="C37785" s="13">
        <f t="shared" ca="1" si="1375"/>
        <v>1991.1107692078124</v>
      </c>
    </row>
    <row r="37786" spans="3:3">
      <c r="C37786" s="13">
        <f t="shared" ca="1" si="1375"/>
        <v>2006.845234829615</v>
      </c>
    </row>
    <row r="37787" spans="3:3">
      <c r="C37787" s="13">
        <f t="shared" ca="1" si="1375"/>
        <v>2003.6529637647332</v>
      </c>
    </row>
    <row r="37788" spans="3:3">
      <c r="C37788" s="13">
        <f t="shared" ca="1" si="1375"/>
        <v>1999.5200939870574</v>
      </c>
    </row>
    <row r="37789" spans="3:3">
      <c r="C37789" s="13">
        <f t="shared" ca="1" si="1375"/>
        <v>1987.9072180428459</v>
      </c>
    </row>
    <row r="37790" spans="3:3">
      <c r="C37790" s="13">
        <f t="shared" ca="1" si="1375"/>
        <v>2012.9402508030478</v>
      </c>
    </row>
    <row r="37791" spans="3:3">
      <c r="C37791" s="13">
        <f t="shared" ca="1" si="1375"/>
        <v>2008.1383751658084</v>
      </c>
    </row>
    <row r="37792" spans="3:3">
      <c r="C37792" s="13">
        <f t="shared" ca="1" si="1375"/>
        <v>2003.1844502784502</v>
      </c>
    </row>
    <row r="37793" spans="3:3">
      <c r="C37793" s="13">
        <f t="shared" ca="1" si="1375"/>
        <v>1994.0809579953589</v>
      </c>
    </row>
    <row r="37794" spans="3:3">
      <c r="C37794" s="13">
        <f t="shared" ca="1" si="1375"/>
        <v>1984.1982398742691</v>
      </c>
    </row>
    <row r="37795" spans="3:3">
      <c r="C37795" s="13">
        <f t="shared" ca="1" si="1375"/>
        <v>2039.0810246763463</v>
      </c>
    </row>
    <row r="37796" spans="3:3">
      <c r="C37796" s="13">
        <f t="shared" ca="1" si="1375"/>
        <v>1980.6533467207323</v>
      </c>
    </row>
    <row r="37797" spans="3:3">
      <c r="C37797" s="13">
        <f t="shared" ca="1" si="1375"/>
        <v>2007.4483701741117</v>
      </c>
    </row>
    <row r="37798" spans="3:3">
      <c r="C37798" s="13">
        <f t="shared" ca="1" si="1375"/>
        <v>2003.0122468202924</v>
      </c>
    </row>
    <row r="37799" spans="3:3">
      <c r="C37799" s="13">
        <f t="shared" ca="1" si="1375"/>
        <v>2015.5097713081511</v>
      </c>
    </row>
    <row r="37800" spans="3:3">
      <c r="C37800" s="13">
        <f t="shared" ca="1" si="1375"/>
        <v>2006.8082430298912</v>
      </c>
    </row>
    <row r="37801" spans="3:3">
      <c r="C37801" s="13">
        <f t="shared" ca="1" si="1375"/>
        <v>1987.3125310467221</v>
      </c>
    </row>
    <row r="37802" spans="3:3">
      <c r="C37802" s="13">
        <f t="shared" ca="1" si="1375"/>
        <v>1993.0159770626042</v>
      </c>
    </row>
    <row r="37803" spans="3:3">
      <c r="C37803" s="13">
        <f t="shared" ca="1" si="1375"/>
        <v>1988.7443288186359</v>
      </c>
    </row>
    <row r="37804" spans="3:3">
      <c r="C37804" s="13">
        <f t="shared" ca="1" si="1375"/>
        <v>1980.6147130898621</v>
      </c>
    </row>
    <row r="37805" spans="3:3">
      <c r="C37805" s="13">
        <f t="shared" ca="1" si="1375"/>
        <v>1998.7132367701115</v>
      </c>
    </row>
    <row r="37806" spans="3:3">
      <c r="C37806" s="13">
        <f t="shared" ca="1" si="1375"/>
        <v>1982.5711597475654</v>
      </c>
    </row>
    <row r="37807" spans="3:3">
      <c r="C37807" s="13">
        <f t="shared" ca="1" si="1375"/>
        <v>2007.8909922116247</v>
      </c>
    </row>
    <row r="37808" spans="3:3">
      <c r="C37808" s="13">
        <f t="shared" ca="1" si="1375"/>
        <v>1998.5282902661827</v>
      </c>
    </row>
    <row r="37809" spans="3:3">
      <c r="C37809" s="13">
        <f t="shared" ca="1" si="1375"/>
        <v>2000.4964796705328</v>
      </c>
    </row>
    <row r="37810" spans="3:3">
      <c r="C37810" s="13">
        <f t="shared" ca="1" si="1375"/>
        <v>2015.5587414340296</v>
      </c>
    </row>
    <row r="37811" spans="3:3">
      <c r="C37811" s="13">
        <f t="shared" ca="1" si="1375"/>
        <v>2010.1559303778354</v>
      </c>
    </row>
    <row r="37812" spans="3:3">
      <c r="C37812" s="13">
        <f t="shared" ca="1" si="1375"/>
        <v>1999.2022940124903</v>
      </c>
    </row>
    <row r="37813" spans="3:3">
      <c r="C37813" s="13">
        <f t="shared" ca="1" si="1375"/>
        <v>2006.8306587155068</v>
      </c>
    </row>
    <row r="37814" spans="3:3">
      <c r="C37814" s="13">
        <f t="shared" ca="1" si="1375"/>
        <v>2002.2837543232258</v>
      </c>
    </row>
    <row r="37815" spans="3:3">
      <c r="C37815" s="13">
        <f t="shared" ca="1" si="1375"/>
        <v>1992.0552906924252</v>
      </c>
    </row>
    <row r="37816" spans="3:3">
      <c r="C37816" s="13">
        <f t="shared" ca="1" si="1375"/>
        <v>1979.2701637534472</v>
      </c>
    </row>
    <row r="37817" spans="3:3">
      <c r="C37817" s="13">
        <f t="shared" ca="1" si="1375"/>
        <v>2003.0545405638525</v>
      </c>
    </row>
    <row r="37818" spans="3:3">
      <c r="C37818" s="13">
        <f t="shared" ca="1" si="1375"/>
        <v>1997.1965974132961</v>
      </c>
    </row>
    <row r="37819" spans="3:3">
      <c r="C37819" s="13">
        <f t="shared" ca="1" si="1375"/>
        <v>2008.646489148063</v>
      </c>
    </row>
    <row r="37820" spans="3:3">
      <c r="C37820" s="13">
        <f t="shared" ca="1" si="1375"/>
        <v>1997.8763167005432</v>
      </c>
    </row>
    <row r="37821" spans="3:3">
      <c r="C37821" s="13">
        <f t="shared" ca="1" si="1375"/>
        <v>1986.3527685400779</v>
      </c>
    </row>
    <row r="37822" spans="3:3">
      <c r="C37822" s="13">
        <f t="shared" ca="1" si="1375"/>
        <v>1988.1467770151287</v>
      </c>
    </row>
    <row r="37823" spans="3:3">
      <c r="C37823" s="13">
        <f t="shared" ca="1" si="1375"/>
        <v>1987.6381348514531</v>
      </c>
    </row>
    <row r="37824" spans="3:3">
      <c r="C37824" s="13">
        <f t="shared" ca="1" si="1375"/>
        <v>1997.1357414913848</v>
      </c>
    </row>
    <row r="37825" spans="3:3">
      <c r="C37825" s="13">
        <f t="shared" ca="1" si="1375"/>
        <v>1998.7972360680483</v>
      </c>
    </row>
    <row r="37826" spans="3:3">
      <c r="C37826" s="13">
        <f t="shared" ca="1" si="1375"/>
        <v>2023.8685867487061</v>
      </c>
    </row>
    <row r="37827" spans="3:3">
      <c r="C37827" s="13">
        <f t="shared" ca="1" si="1375"/>
        <v>2000.6978408862283</v>
      </c>
    </row>
    <row r="37828" spans="3:3">
      <c r="C37828" s="13">
        <f t="shared" ca="1" si="1375"/>
        <v>2009.4474905789918</v>
      </c>
    </row>
    <row r="37829" spans="3:3">
      <c r="C37829" s="13">
        <f t="shared" ca="1" si="1375"/>
        <v>2011.2095522941329</v>
      </c>
    </row>
    <row r="37830" spans="3:3">
      <c r="C37830" s="13">
        <f t="shared" ca="1" si="1375"/>
        <v>2003.5995672804497</v>
      </c>
    </row>
    <row r="37831" spans="3:3">
      <c r="C37831" s="13">
        <f t="shared" ca="1" si="1375"/>
        <v>2008.422955483725</v>
      </c>
    </row>
    <row r="37832" spans="3:3">
      <c r="C37832" s="13">
        <f t="shared" ca="1" si="1375"/>
        <v>1995.6602576251737</v>
      </c>
    </row>
    <row r="37833" spans="3:3">
      <c r="C37833" s="13">
        <f t="shared" ca="1" si="1375"/>
        <v>1990.5698694813414</v>
      </c>
    </row>
    <row r="37834" spans="3:3">
      <c r="C37834" s="13">
        <f t="shared" ca="1" si="1375"/>
        <v>1994.1213847768797</v>
      </c>
    </row>
    <row r="37835" spans="3:3">
      <c r="C37835" s="13">
        <f t="shared" ca="1" si="1375"/>
        <v>2020.7585533070528</v>
      </c>
    </row>
    <row r="37836" spans="3:3">
      <c r="C37836" s="13">
        <f t="shared" ca="1" si="1375"/>
        <v>2006.3556666261072</v>
      </c>
    </row>
    <row r="37837" spans="3:3">
      <c r="C37837" s="13">
        <f t="shared" ca="1" si="1375"/>
        <v>2000.6207210410248</v>
      </c>
    </row>
    <row r="37838" spans="3:3">
      <c r="C37838" s="13">
        <f t="shared" ca="1" si="1375"/>
        <v>2003.6007602669411</v>
      </c>
    </row>
    <row r="37839" spans="3:3">
      <c r="C37839" s="13">
        <f t="shared" ca="1" si="1375"/>
        <v>2001.9504084567088</v>
      </c>
    </row>
    <row r="37840" spans="3:3">
      <c r="C37840" s="13">
        <f t="shared" ca="1" si="1375"/>
        <v>2003.6674729333272</v>
      </c>
    </row>
    <row r="37841" spans="3:3">
      <c r="C37841" s="13">
        <f t="shared" ca="1" si="1375"/>
        <v>2008.14435066294</v>
      </c>
    </row>
    <row r="37842" spans="3:3">
      <c r="C37842" s="13">
        <f t="shared" ca="1" si="1375"/>
        <v>1993.4951814655331</v>
      </c>
    </row>
    <row r="37843" spans="3:3">
      <c r="C37843" s="13">
        <f t="shared" ca="1" si="1375"/>
        <v>2002.4352530558265</v>
      </c>
    </row>
    <row r="37844" spans="3:3">
      <c r="C37844" s="13">
        <f t="shared" ca="1" si="1375"/>
        <v>1996.2286204060567</v>
      </c>
    </row>
    <row r="37845" spans="3:3">
      <c r="C37845" s="13">
        <f t="shared" ca="1" si="1375"/>
        <v>1996.3750787476051</v>
      </c>
    </row>
    <row r="37846" spans="3:3">
      <c r="C37846" s="13">
        <f t="shared" ca="1" si="1375"/>
        <v>2000.8160528025799</v>
      </c>
    </row>
    <row r="37847" spans="3:3">
      <c r="C37847" s="13">
        <f t="shared" ca="1" si="1375"/>
        <v>2014.6065867163543</v>
      </c>
    </row>
    <row r="37848" spans="3:3">
      <c r="C37848" s="13">
        <f t="shared" ref="C37848:C37911" ca="1" si="1376">NORMINV(RAND(),$D$3,$G$3)</f>
        <v>1996.8345698847952</v>
      </c>
    </row>
    <row r="37849" spans="3:3">
      <c r="C37849" s="13">
        <f t="shared" ca="1" si="1376"/>
        <v>2004.9396553601316</v>
      </c>
    </row>
    <row r="37850" spans="3:3">
      <c r="C37850" s="13">
        <f t="shared" ca="1" si="1376"/>
        <v>1993.3642987877583</v>
      </c>
    </row>
    <row r="37851" spans="3:3">
      <c r="C37851" s="13">
        <f t="shared" ca="1" si="1376"/>
        <v>1991.5891685477902</v>
      </c>
    </row>
    <row r="37852" spans="3:3">
      <c r="C37852" s="13">
        <f t="shared" ca="1" si="1376"/>
        <v>2018.7794747752314</v>
      </c>
    </row>
    <row r="37853" spans="3:3">
      <c r="C37853" s="13">
        <f t="shared" ca="1" si="1376"/>
        <v>1995.7434204811534</v>
      </c>
    </row>
    <row r="37854" spans="3:3">
      <c r="C37854" s="13">
        <f t="shared" ca="1" si="1376"/>
        <v>2012.4874764246022</v>
      </c>
    </row>
    <row r="37855" spans="3:3">
      <c r="C37855" s="13">
        <f t="shared" ca="1" si="1376"/>
        <v>1979.0903078815645</v>
      </c>
    </row>
    <row r="37856" spans="3:3">
      <c r="C37856" s="13">
        <f t="shared" ca="1" si="1376"/>
        <v>2003.1794725238501</v>
      </c>
    </row>
    <row r="37857" spans="3:3">
      <c r="C37857" s="13">
        <f t="shared" ca="1" si="1376"/>
        <v>2009.2021734298328</v>
      </c>
    </row>
    <row r="37858" spans="3:3">
      <c r="C37858" s="13">
        <f t="shared" ca="1" si="1376"/>
        <v>1993.0437200662857</v>
      </c>
    </row>
    <row r="37859" spans="3:3">
      <c r="C37859" s="13">
        <f t="shared" ca="1" si="1376"/>
        <v>2000.2981361307418</v>
      </c>
    </row>
    <row r="37860" spans="3:3">
      <c r="C37860" s="13">
        <f t="shared" ca="1" si="1376"/>
        <v>1989.2363746923152</v>
      </c>
    </row>
    <row r="37861" spans="3:3">
      <c r="C37861" s="13">
        <f t="shared" ca="1" si="1376"/>
        <v>2017.7263000480193</v>
      </c>
    </row>
    <row r="37862" spans="3:3">
      <c r="C37862" s="13">
        <f t="shared" ca="1" si="1376"/>
        <v>1984.6465706215902</v>
      </c>
    </row>
    <row r="37863" spans="3:3">
      <c r="C37863" s="13">
        <f t="shared" ca="1" si="1376"/>
        <v>1972.5959729770657</v>
      </c>
    </row>
    <row r="37864" spans="3:3">
      <c r="C37864" s="13">
        <f t="shared" ca="1" si="1376"/>
        <v>2000.4769541166156</v>
      </c>
    </row>
    <row r="37865" spans="3:3">
      <c r="C37865" s="13">
        <f t="shared" ca="1" si="1376"/>
        <v>1996.901770473751</v>
      </c>
    </row>
    <row r="37866" spans="3:3">
      <c r="C37866" s="13">
        <f t="shared" ca="1" si="1376"/>
        <v>2004.8954089892502</v>
      </c>
    </row>
    <row r="37867" spans="3:3">
      <c r="C37867" s="13">
        <f t="shared" ca="1" si="1376"/>
        <v>2005.0143158161156</v>
      </c>
    </row>
    <row r="37868" spans="3:3">
      <c r="C37868" s="13">
        <f t="shared" ca="1" si="1376"/>
        <v>1991.9472125955951</v>
      </c>
    </row>
    <row r="37869" spans="3:3">
      <c r="C37869" s="13">
        <f t="shared" ca="1" si="1376"/>
        <v>1997.4247799425784</v>
      </c>
    </row>
    <row r="37870" spans="3:3">
      <c r="C37870" s="13">
        <f t="shared" ca="1" si="1376"/>
        <v>1989.7960174572097</v>
      </c>
    </row>
    <row r="37871" spans="3:3">
      <c r="C37871" s="13">
        <f t="shared" ca="1" si="1376"/>
        <v>2004.8772903353192</v>
      </c>
    </row>
    <row r="37872" spans="3:3">
      <c r="C37872" s="13">
        <f t="shared" ca="1" si="1376"/>
        <v>1997.3234811299669</v>
      </c>
    </row>
    <row r="37873" spans="3:3">
      <c r="C37873" s="13">
        <f t="shared" ca="1" si="1376"/>
        <v>1986.9880841528166</v>
      </c>
    </row>
    <row r="37874" spans="3:3">
      <c r="C37874" s="13">
        <f t="shared" ca="1" si="1376"/>
        <v>1996.2632608898243</v>
      </c>
    </row>
    <row r="37875" spans="3:3">
      <c r="C37875" s="13">
        <f t="shared" ca="1" si="1376"/>
        <v>2006.3068871906673</v>
      </c>
    </row>
    <row r="37876" spans="3:3">
      <c r="C37876" s="13">
        <f t="shared" ca="1" si="1376"/>
        <v>1993.2666199248899</v>
      </c>
    </row>
    <row r="37877" spans="3:3">
      <c r="C37877" s="13">
        <f t="shared" ca="1" si="1376"/>
        <v>2012.2478775979669</v>
      </c>
    </row>
    <row r="37878" spans="3:3">
      <c r="C37878" s="13">
        <f t="shared" ca="1" si="1376"/>
        <v>1988.181438126554</v>
      </c>
    </row>
    <row r="37879" spans="3:3">
      <c r="C37879" s="13">
        <f t="shared" ca="1" si="1376"/>
        <v>1986.4194131576596</v>
      </c>
    </row>
    <row r="37880" spans="3:3">
      <c r="C37880" s="13">
        <f t="shared" ca="1" si="1376"/>
        <v>2024.6372769101308</v>
      </c>
    </row>
    <row r="37881" spans="3:3">
      <c r="C37881" s="13">
        <f t="shared" ca="1" si="1376"/>
        <v>1991.831485238479</v>
      </c>
    </row>
    <row r="37882" spans="3:3">
      <c r="C37882" s="13">
        <f t="shared" ca="1" si="1376"/>
        <v>1995.2064692753497</v>
      </c>
    </row>
    <row r="37883" spans="3:3">
      <c r="C37883" s="13">
        <f t="shared" ca="1" si="1376"/>
        <v>2010.3552839456306</v>
      </c>
    </row>
    <row r="37884" spans="3:3">
      <c r="C37884" s="13">
        <f t="shared" ca="1" si="1376"/>
        <v>1991.4293659856087</v>
      </c>
    </row>
    <row r="37885" spans="3:3">
      <c r="C37885" s="13">
        <f t="shared" ca="1" si="1376"/>
        <v>2012.691969591908</v>
      </c>
    </row>
    <row r="37886" spans="3:3">
      <c r="C37886" s="13">
        <f t="shared" ca="1" si="1376"/>
        <v>1998.4605757123527</v>
      </c>
    </row>
    <row r="37887" spans="3:3">
      <c r="C37887" s="13">
        <f t="shared" ca="1" si="1376"/>
        <v>2006.3290245237079</v>
      </c>
    </row>
    <row r="37888" spans="3:3">
      <c r="C37888" s="13">
        <f t="shared" ca="1" si="1376"/>
        <v>2015.5019737246398</v>
      </c>
    </row>
    <row r="37889" spans="3:3">
      <c r="C37889" s="13">
        <f t="shared" ca="1" si="1376"/>
        <v>2005.2303870885373</v>
      </c>
    </row>
    <row r="37890" spans="3:3">
      <c r="C37890" s="13">
        <f t="shared" ca="1" si="1376"/>
        <v>1993.4218463782286</v>
      </c>
    </row>
    <row r="37891" spans="3:3">
      <c r="C37891" s="13">
        <f t="shared" ca="1" si="1376"/>
        <v>2000.0271211349059</v>
      </c>
    </row>
    <row r="37892" spans="3:3">
      <c r="C37892" s="13">
        <f t="shared" ca="1" si="1376"/>
        <v>1992.0072541202005</v>
      </c>
    </row>
    <row r="37893" spans="3:3">
      <c r="C37893" s="13">
        <f t="shared" ca="1" si="1376"/>
        <v>1983.4596019907517</v>
      </c>
    </row>
    <row r="37894" spans="3:3">
      <c r="C37894" s="13">
        <f t="shared" ca="1" si="1376"/>
        <v>2009.7619044403129</v>
      </c>
    </row>
    <row r="37895" spans="3:3">
      <c r="C37895" s="13">
        <f t="shared" ca="1" si="1376"/>
        <v>1967.3241505130766</v>
      </c>
    </row>
    <row r="37896" spans="3:3">
      <c r="C37896" s="13">
        <f t="shared" ca="1" si="1376"/>
        <v>2004.5696942885934</v>
      </c>
    </row>
    <row r="37897" spans="3:3">
      <c r="C37897" s="13">
        <f t="shared" ca="1" si="1376"/>
        <v>1996.3644739634115</v>
      </c>
    </row>
    <row r="37898" spans="3:3">
      <c r="C37898" s="13">
        <f t="shared" ca="1" si="1376"/>
        <v>2005.9709945583279</v>
      </c>
    </row>
    <row r="37899" spans="3:3">
      <c r="C37899" s="13">
        <f t="shared" ca="1" si="1376"/>
        <v>1995.8277657005458</v>
      </c>
    </row>
    <row r="37900" spans="3:3">
      <c r="C37900" s="13">
        <f t="shared" ca="1" si="1376"/>
        <v>2003.9045491516085</v>
      </c>
    </row>
    <row r="37901" spans="3:3">
      <c r="C37901" s="13">
        <f t="shared" ca="1" si="1376"/>
        <v>1960.3785279705135</v>
      </c>
    </row>
    <row r="37902" spans="3:3">
      <c r="C37902" s="13">
        <f t="shared" ca="1" si="1376"/>
        <v>1990.5223150602817</v>
      </c>
    </row>
    <row r="37903" spans="3:3">
      <c r="C37903" s="13">
        <f t="shared" ca="1" si="1376"/>
        <v>2003.8530683298279</v>
      </c>
    </row>
    <row r="37904" spans="3:3">
      <c r="C37904" s="13">
        <f t="shared" ca="1" si="1376"/>
        <v>2016.0924398601931</v>
      </c>
    </row>
    <row r="37905" spans="3:3">
      <c r="C37905" s="13">
        <f t="shared" ca="1" si="1376"/>
        <v>2000.1109093521568</v>
      </c>
    </row>
    <row r="37906" spans="3:3">
      <c r="C37906" s="13">
        <f t="shared" ca="1" si="1376"/>
        <v>1998.878304978062</v>
      </c>
    </row>
    <row r="37907" spans="3:3">
      <c r="C37907" s="13">
        <f t="shared" ca="1" si="1376"/>
        <v>2006.0947153952566</v>
      </c>
    </row>
    <row r="37908" spans="3:3">
      <c r="C37908" s="13">
        <f t="shared" ca="1" si="1376"/>
        <v>2024.2436276917701</v>
      </c>
    </row>
    <row r="37909" spans="3:3">
      <c r="C37909" s="13">
        <f t="shared" ca="1" si="1376"/>
        <v>1989.9915277059176</v>
      </c>
    </row>
    <row r="37910" spans="3:3">
      <c r="C37910" s="13">
        <f t="shared" ca="1" si="1376"/>
        <v>1998.7062176946133</v>
      </c>
    </row>
    <row r="37911" spans="3:3">
      <c r="C37911" s="13">
        <f t="shared" ca="1" si="1376"/>
        <v>1971.9936648655378</v>
      </c>
    </row>
    <row r="37912" spans="3:3">
      <c r="C37912" s="13">
        <f t="shared" ref="C37912:C37975" ca="1" si="1377">NORMINV(RAND(),$D$3,$G$3)</f>
        <v>1993.5576897132091</v>
      </c>
    </row>
    <row r="37913" spans="3:3">
      <c r="C37913" s="13">
        <f t="shared" ca="1" si="1377"/>
        <v>1993.5167907866939</v>
      </c>
    </row>
    <row r="37914" spans="3:3">
      <c r="C37914" s="13">
        <f t="shared" ca="1" si="1377"/>
        <v>2004.1638072006656</v>
      </c>
    </row>
    <row r="37915" spans="3:3">
      <c r="C37915" s="13">
        <f t="shared" ca="1" si="1377"/>
        <v>1999.0316724097449</v>
      </c>
    </row>
    <row r="37916" spans="3:3">
      <c r="C37916" s="13">
        <f t="shared" ca="1" si="1377"/>
        <v>1999.2983034761774</v>
      </c>
    </row>
    <row r="37917" spans="3:3">
      <c r="C37917" s="13">
        <f t="shared" ca="1" si="1377"/>
        <v>1992.4144696725009</v>
      </c>
    </row>
    <row r="37918" spans="3:3">
      <c r="C37918" s="13">
        <f t="shared" ca="1" si="1377"/>
        <v>2007.395941670261</v>
      </c>
    </row>
    <row r="37919" spans="3:3">
      <c r="C37919" s="13">
        <f t="shared" ca="1" si="1377"/>
        <v>1989.8339079426569</v>
      </c>
    </row>
    <row r="37920" spans="3:3">
      <c r="C37920" s="13">
        <f t="shared" ca="1" si="1377"/>
        <v>2000.7400124511057</v>
      </c>
    </row>
    <row r="37921" spans="3:3">
      <c r="C37921" s="13">
        <f t="shared" ca="1" si="1377"/>
        <v>2012.0287079031409</v>
      </c>
    </row>
    <row r="37922" spans="3:3">
      <c r="C37922" s="13">
        <f t="shared" ca="1" si="1377"/>
        <v>2011.7870333377409</v>
      </c>
    </row>
    <row r="37923" spans="3:3">
      <c r="C37923" s="13">
        <f t="shared" ca="1" si="1377"/>
        <v>2023.3921667639943</v>
      </c>
    </row>
    <row r="37924" spans="3:3">
      <c r="C37924" s="13">
        <f t="shared" ca="1" si="1377"/>
        <v>2001.4875066737238</v>
      </c>
    </row>
    <row r="37925" spans="3:3">
      <c r="C37925" s="13">
        <f t="shared" ca="1" si="1377"/>
        <v>2005.4527932400699</v>
      </c>
    </row>
    <row r="37926" spans="3:3">
      <c r="C37926" s="13">
        <f t="shared" ca="1" si="1377"/>
        <v>1991.4034933192427</v>
      </c>
    </row>
    <row r="37927" spans="3:3">
      <c r="C37927" s="13">
        <f t="shared" ca="1" si="1377"/>
        <v>1992.7264014891225</v>
      </c>
    </row>
    <row r="37928" spans="3:3">
      <c r="C37928" s="13">
        <f t="shared" ca="1" si="1377"/>
        <v>1983.4067629616966</v>
      </c>
    </row>
    <row r="37929" spans="3:3">
      <c r="C37929" s="13">
        <f t="shared" ca="1" si="1377"/>
        <v>2002.7684761698304</v>
      </c>
    </row>
    <row r="37930" spans="3:3">
      <c r="C37930" s="13">
        <f t="shared" ca="1" si="1377"/>
        <v>1996.7536375292957</v>
      </c>
    </row>
    <row r="37931" spans="3:3">
      <c r="C37931" s="13">
        <f t="shared" ca="1" si="1377"/>
        <v>2005.4387560691314</v>
      </c>
    </row>
    <row r="37932" spans="3:3">
      <c r="C37932" s="13">
        <f t="shared" ca="1" si="1377"/>
        <v>1999.0807019862968</v>
      </c>
    </row>
    <row r="37933" spans="3:3">
      <c r="C37933" s="13">
        <f t="shared" ca="1" si="1377"/>
        <v>2006.204226081258</v>
      </c>
    </row>
    <row r="37934" spans="3:3">
      <c r="C37934" s="13">
        <f t="shared" ca="1" si="1377"/>
        <v>1993.8655573141173</v>
      </c>
    </row>
    <row r="37935" spans="3:3">
      <c r="C37935" s="13">
        <f t="shared" ca="1" si="1377"/>
        <v>1996.2286789592399</v>
      </c>
    </row>
    <row r="37936" spans="3:3">
      <c r="C37936" s="13">
        <f t="shared" ca="1" si="1377"/>
        <v>2007.4934709263152</v>
      </c>
    </row>
    <row r="37937" spans="3:3">
      <c r="C37937" s="13">
        <f t="shared" ca="1" si="1377"/>
        <v>2003.021377451289</v>
      </c>
    </row>
    <row r="37938" spans="3:3">
      <c r="C37938" s="13">
        <f t="shared" ca="1" si="1377"/>
        <v>1992.6921813700978</v>
      </c>
    </row>
    <row r="37939" spans="3:3">
      <c r="C37939" s="13">
        <f t="shared" ca="1" si="1377"/>
        <v>2013.8236308151818</v>
      </c>
    </row>
    <row r="37940" spans="3:3">
      <c r="C37940" s="13">
        <f t="shared" ca="1" si="1377"/>
        <v>1987.5672151535387</v>
      </c>
    </row>
    <row r="37941" spans="3:3">
      <c r="C37941" s="13">
        <f t="shared" ca="1" si="1377"/>
        <v>1992.1236043083252</v>
      </c>
    </row>
    <row r="37942" spans="3:3">
      <c r="C37942" s="13">
        <f t="shared" ca="1" si="1377"/>
        <v>2005.0073097570933</v>
      </c>
    </row>
    <row r="37943" spans="3:3">
      <c r="C37943" s="13">
        <f t="shared" ca="1" si="1377"/>
        <v>2013.0889337639849</v>
      </c>
    </row>
    <row r="37944" spans="3:3">
      <c r="C37944" s="13">
        <f t="shared" ca="1" si="1377"/>
        <v>2005.0454116367262</v>
      </c>
    </row>
    <row r="37945" spans="3:3">
      <c r="C37945" s="13">
        <f t="shared" ca="1" si="1377"/>
        <v>1985.6693985409495</v>
      </c>
    </row>
    <row r="37946" spans="3:3">
      <c r="C37946" s="13">
        <f t="shared" ca="1" si="1377"/>
        <v>2005.3504286533152</v>
      </c>
    </row>
    <row r="37947" spans="3:3">
      <c r="C37947" s="13">
        <f t="shared" ca="1" si="1377"/>
        <v>2007.0333418853618</v>
      </c>
    </row>
    <row r="37948" spans="3:3">
      <c r="C37948" s="13">
        <f t="shared" ca="1" si="1377"/>
        <v>2001.8948529700674</v>
      </c>
    </row>
    <row r="37949" spans="3:3">
      <c r="C37949" s="13">
        <f t="shared" ca="1" si="1377"/>
        <v>1984.5595593873013</v>
      </c>
    </row>
    <row r="37950" spans="3:3">
      <c r="C37950" s="13">
        <f t="shared" ca="1" si="1377"/>
        <v>2014.9429810201379</v>
      </c>
    </row>
    <row r="37951" spans="3:3">
      <c r="C37951" s="13">
        <f t="shared" ca="1" si="1377"/>
        <v>2003.2149556161778</v>
      </c>
    </row>
    <row r="37952" spans="3:3">
      <c r="C37952" s="13">
        <f t="shared" ca="1" si="1377"/>
        <v>2000.2241764099795</v>
      </c>
    </row>
    <row r="37953" spans="3:3">
      <c r="C37953" s="13">
        <f t="shared" ca="1" si="1377"/>
        <v>1997.5592947998809</v>
      </c>
    </row>
    <row r="37954" spans="3:3">
      <c r="C37954" s="13">
        <f t="shared" ca="1" si="1377"/>
        <v>1991.8154712820788</v>
      </c>
    </row>
    <row r="37955" spans="3:3">
      <c r="C37955" s="13">
        <f t="shared" ca="1" si="1377"/>
        <v>1991.491573075821</v>
      </c>
    </row>
    <row r="37956" spans="3:3">
      <c r="C37956" s="13">
        <f t="shared" ca="1" si="1377"/>
        <v>1997.0151579516462</v>
      </c>
    </row>
    <row r="37957" spans="3:3">
      <c r="C37957" s="13">
        <f t="shared" ca="1" si="1377"/>
        <v>2023.7573720617477</v>
      </c>
    </row>
    <row r="37958" spans="3:3">
      <c r="C37958" s="13">
        <f t="shared" ca="1" si="1377"/>
        <v>2022.3793280045686</v>
      </c>
    </row>
    <row r="37959" spans="3:3">
      <c r="C37959" s="13">
        <f t="shared" ca="1" si="1377"/>
        <v>2014.8837182585225</v>
      </c>
    </row>
    <row r="37960" spans="3:3">
      <c r="C37960" s="13">
        <f t="shared" ca="1" si="1377"/>
        <v>1995.5715503109545</v>
      </c>
    </row>
    <row r="37961" spans="3:3">
      <c r="C37961" s="13">
        <f t="shared" ca="1" si="1377"/>
        <v>2005.6448691283304</v>
      </c>
    </row>
    <row r="37962" spans="3:3">
      <c r="C37962" s="13">
        <f t="shared" ca="1" si="1377"/>
        <v>1970.0474952602719</v>
      </c>
    </row>
    <row r="37963" spans="3:3">
      <c r="C37963" s="13">
        <f t="shared" ca="1" si="1377"/>
        <v>2008.7076141975454</v>
      </c>
    </row>
    <row r="37964" spans="3:3">
      <c r="C37964" s="13">
        <f t="shared" ca="1" si="1377"/>
        <v>1986.2766550850727</v>
      </c>
    </row>
    <row r="37965" spans="3:3">
      <c r="C37965" s="13">
        <f t="shared" ca="1" si="1377"/>
        <v>1983.7265968171525</v>
      </c>
    </row>
    <row r="37966" spans="3:3">
      <c r="C37966" s="13">
        <f t="shared" ca="1" si="1377"/>
        <v>1992.7887539579604</v>
      </c>
    </row>
    <row r="37967" spans="3:3">
      <c r="C37967" s="13">
        <f t="shared" ca="1" si="1377"/>
        <v>1995.0297390187509</v>
      </c>
    </row>
    <row r="37968" spans="3:3">
      <c r="C37968" s="13">
        <f t="shared" ca="1" si="1377"/>
        <v>2000.0340640843426</v>
      </c>
    </row>
    <row r="37969" spans="3:3">
      <c r="C37969" s="13">
        <f t="shared" ca="1" si="1377"/>
        <v>1997.5501831734318</v>
      </c>
    </row>
    <row r="37970" spans="3:3">
      <c r="C37970" s="13">
        <f t="shared" ca="1" si="1377"/>
        <v>1996.502250017244</v>
      </c>
    </row>
    <row r="37971" spans="3:3">
      <c r="C37971" s="13">
        <f t="shared" ca="1" si="1377"/>
        <v>1993.0634093056542</v>
      </c>
    </row>
    <row r="37972" spans="3:3">
      <c r="C37972" s="13">
        <f t="shared" ca="1" si="1377"/>
        <v>2007.6022194071018</v>
      </c>
    </row>
    <row r="37973" spans="3:3">
      <c r="C37973" s="13">
        <f t="shared" ca="1" si="1377"/>
        <v>2009.3560884965489</v>
      </c>
    </row>
    <row r="37974" spans="3:3">
      <c r="C37974" s="13">
        <f t="shared" ca="1" si="1377"/>
        <v>2019.3813953945639</v>
      </c>
    </row>
    <row r="37975" spans="3:3">
      <c r="C37975" s="13">
        <f t="shared" ca="1" si="1377"/>
        <v>1976.205956342417</v>
      </c>
    </row>
    <row r="37976" spans="3:3">
      <c r="C37976" s="13">
        <f t="shared" ref="C37976:C38039" ca="1" si="1378">NORMINV(RAND(),$D$3,$G$3)</f>
        <v>1981.1287615083415</v>
      </c>
    </row>
    <row r="37977" spans="3:3">
      <c r="C37977" s="13">
        <f t="shared" ca="1" si="1378"/>
        <v>2013.4403721966919</v>
      </c>
    </row>
    <row r="37978" spans="3:3">
      <c r="C37978" s="13">
        <f t="shared" ca="1" si="1378"/>
        <v>1984.3456066041754</v>
      </c>
    </row>
    <row r="37979" spans="3:3">
      <c r="C37979" s="13">
        <f t="shared" ca="1" si="1378"/>
        <v>1994.823072111315</v>
      </c>
    </row>
    <row r="37980" spans="3:3">
      <c r="C37980" s="13">
        <f t="shared" ca="1" si="1378"/>
        <v>1998.498738223459</v>
      </c>
    </row>
    <row r="37981" spans="3:3">
      <c r="C37981" s="13">
        <f t="shared" ca="1" si="1378"/>
        <v>2005.1698975195197</v>
      </c>
    </row>
    <row r="37982" spans="3:3">
      <c r="C37982" s="13">
        <f t="shared" ca="1" si="1378"/>
        <v>1995.3807181296572</v>
      </c>
    </row>
    <row r="37983" spans="3:3">
      <c r="C37983" s="13">
        <f t="shared" ca="1" si="1378"/>
        <v>2004.1149473127907</v>
      </c>
    </row>
    <row r="37984" spans="3:3">
      <c r="C37984" s="13">
        <f t="shared" ca="1" si="1378"/>
        <v>2006.7223026226332</v>
      </c>
    </row>
    <row r="37985" spans="3:3">
      <c r="C37985" s="13">
        <f t="shared" ca="1" si="1378"/>
        <v>2021.0928122059165</v>
      </c>
    </row>
    <row r="37986" spans="3:3">
      <c r="C37986" s="13">
        <f t="shared" ca="1" si="1378"/>
        <v>1984.9899015883973</v>
      </c>
    </row>
    <row r="37987" spans="3:3">
      <c r="C37987" s="13">
        <f t="shared" ca="1" si="1378"/>
        <v>1994.732211450869</v>
      </c>
    </row>
    <row r="37988" spans="3:3">
      <c r="C37988" s="13">
        <f t="shared" ca="1" si="1378"/>
        <v>2021.8792454893821</v>
      </c>
    </row>
    <row r="37989" spans="3:3">
      <c r="C37989" s="13">
        <f t="shared" ca="1" si="1378"/>
        <v>2031.353772287187</v>
      </c>
    </row>
    <row r="37990" spans="3:3">
      <c r="C37990" s="13">
        <f t="shared" ca="1" si="1378"/>
        <v>2013.0768331769391</v>
      </c>
    </row>
    <row r="37991" spans="3:3">
      <c r="C37991" s="13">
        <f t="shared" ca="1" si="1378"/>
        <v>1979.0543173264464</v>
      </c>
    </row>
    <row r="37992" spans="3:3">
      <c r="C37992" s="13">
        <f t="shared" ca="1" si="1378"/>
        <v>1995.273788129773</v>
      </c>
    </row>
    <row r="37993" spans="3:3">
      <c r="C37993" s="13">
        <f t="shared" ca="1" si="1378"/>
        <v>2007.4134923751344</v>
      </c>
    </row>
    <row r="37994" spans="3:3">
      <c r="C37994" s="13">
        <f t="shared" ca="1" si="1378"/>
        <v>1992.4906713814144</v>
      </c>
    </row>
    <row r="37995" spans="3:3">
      <c r="C37995" s="13">
        <f t="shared" ca="1" si="1378"/>
        <v>2013.4508510592079</v>
      </c>
    </row>
    <row r="37996" spans="3:3">
      <c r="C37996" s="13">
        <f t="shared" ca="1" si="1378"/>
        <v>1993.5726531845341</v>
      </c>
    </row>
    <row r="37997" spans="3:3">
      <c r="C37997" s="13">
        <f t="shared" ca="1" si="1378"/>
        <v>2010.4133923872419</v>
      </c>
    </row>
    <row r="37998" spans="3:3">
      <c r="C37998" s="13">
        <f t="shared" ca="1" si="1378"/>
        <v>1982.874380902977</v>
      </c>
    </row>
    <row r="37999" spans="3:3">
      <c r="C37999" s="13">
        <f t="shared" ca="1" si="1378"/>
        <v>2032.7384575881858</v>
      </c>
    </row>
    <row r="38000" spans="3:3">
      <c r="C38000" s="13">
        <f t="shared" ca="1" si="1378"/>
        <v>1998.6454064153659</v>
      </c>
    </row>
    <row r="38001" spans="3:3">
      <c r="C38001" s="13">
        <f t="shared" ca="1" si="1378"/>
        <v>1977.1147013384013</v>
      </c>
    </row>
    <row r="38002" spans="3:3">
      <c r="C38002" s="13">
        <f t="shared" ca="1" si="1378"/>
        <v>1996.9002041302269</v>
      </c>
    </row>
    <row r="38003" spans="3:3">
      <c r="C38003" s="13">
        <f t="shared" ca="1" si="1378"/>
        <v>2000.659343587532</v>
      </c>
    </row>
    <row r="38004" spans="3:3">
      <c r="C38004" s="13">
        <f t="shared" ca="1" si="1378"/>
        <v>1990.7519372023028</v>
      </c>
    </row>
    <row r="38005" spans="3:3">
      <c r="C38005" s="13">
        <f t="shared" ca="1" si="1378"/>
        <v>1993.6902437688282</v>
      </c>
    </row>
    <row r="38006" spans="3:3">
      <c r="C38006" s="13">
        <f t="shared" ca="1" si="1378"/>
        <v>2000.1966915638488</v>
      </c>
    </row>
    <row r="38007" spans="3:3">
      <c r="C38007" s="13">
        <f t="shared" ca="1" si="1378"/>
        <v>2010.0893494515956</v>
      </c>
    </row>
    <row r="38008" spans="3:3">
      <c r="C38008" s="13">
        <f t="shared" ca="1" si="1378"/>
        <v>2006.4401513565406</v>
      </c>
    </row>
    <row r="38009" spans="3:3">
      <c r="C38009" s="13">
        <f t="shared" ca="1" si="1378"/>
        <v>2019.4870269194093</v>
      </c>
    </row>
    <row r="38010" spans="3:3">
      <c r="C38010" s="13">
        <f t="shared" ca="1" si="1378"/>
        <v>1996.6331492126824</v>
      </c>
    </row>
    <row r="38011" spans="3:3">
      <c r="C38011" s="13">
        <f t="shared" ca="1" si="1378"/>
        <v>1999.0428196931434</v>
      </c>
    </row>
    <row r="38012" spans="3:3">
      <c r="C38012" s="13">
        <f t="shared" ca="1" si="1378"/>
        <v>2008.3876964112733</v>
      </c>
    </row>
    <row r="38013" spans="3:3">
      <c r="C38013" s="13">
        <f t="shared" ca="1" si="1378"/>
        <v>2018.5166165074554</v>
      </c>
    </row>
    <row r="38014" spans="3:3">
      <c r="C38014" s="13">
        <f t="shared" ca="1" si="1378"/>
        <v>1998.2603581616311</v>
      </c>
    </row>
    <row r="38015" spans="3:3">
      <c r="C38015" s="13">
        <f t="shared" ca="1" si="1378"/>
        <v>2006.7791032609016</v>
      </c>
    </row>
    <row r="38016" spans="3:3">
      <c r="C38016" s="13">
        <f t="shared" ca="1" si="1378"/>
        <v>1993.4045783855179</v>
      </c>
    </row>
    <row r="38017" spans="3:3">
      <c r="C38017" s="13">
        <f t="shared" ca="1" si="1378"/>
        <v>1977.411443633513</v>
      </c>
    </row>
    <row r="38018" spans="3:3">
      <c r="C38018" s="13">
        <f t="shared" ca="1" si="1378"/>
        <v>1998.0172253327296</v>
      </c>
    </row>
    <row r="38019" spans="3:3">
      <c r="C38019" s="13">
        <f t="shared" ca="1" si="1378"/>
        <v>2014.0061573313137</v>
      </c>
    </row>
    <row r="38020" spans="3:3">
      <c r="C38020" s="13">
        <f t="shared" ca="1" si="1378"/>
        <v>2013.6725581705959</v>
      </c>
    </row>
    <row r="38021" spans="3:3">
      <c r="C38021" s="13">
        <f t="shared" ca="1" si="1378"/>
        <v>1984.5192952824395</v>
      </c>
    </row>
    <row r="38022" spans="3:3">
      <c r="C38022" s="13">
        <f t="shared" ca="1" si="1378"/>
        <v>1995.9035771620072</v>
      </c>
    </row>
    <row r="38023" spans="3:3">
      <c r="C38023" s="13">
        <f t="shared" ca="1" si="1378"/>
        <v>2018.7651875342692</v>
      </c>
    </row>
    <row r="38024" spans="3:3">
      <c r="C38024" s="13">
        <f t="shared" ca="1" si="1378"/>
        <v>1998.7186664883495</v>
      </c>
    </row>
    <row r="38025" spans="3:3">
      <c r="C38025" s="13">
        <f t="shared" ca="1" si="1378"/>
        <v>2002.6798910983089</v>
      </c>
    </row>
    <row r="38026" spans="3:3">
      <c r="C38026" s="13">
        <f t="shared" ca="1" si="1378"/>
        <v>2000.860875535561</v>
      </c>
    </row>
    <row r="38027" spans="3:3">
      <c r="C38027" s="13">
        <f t="shared" ca="1" si="1378"/>
        <v>1995.166826511628</v>
      </c>
    </row>
    <row r="38028" spans="3:3">
      <c r="C38028" s="13">
        <f t="shared" ca="1" si="1378"/>
        <v>1994.3855333053748</v>
      </c>
    </row>
    <row r="38029" spans="3:3">
      <c r="C38029" s="13">
        <f t="shared" ca="1" si="1378"/>
        <v>2010.0955553827444</v>
      </c>
    </row>
    <row r="38030" spans="3:3">
      <c r="C38030" s="13">
        <f t="shared" ca="1" si="1378"/>
        <v>2017.3922862599914</v>
      </c>
    </row>
    <row r="38031" spans="3:3">
      <c r="C38031" s="13">
        <f t="shared" ca="1" si="1378"/>
        <v>2003.7219848030732</v>
      </c>
    </row>
    <row r="38032" spans="3:3">
      <c r="C38032" s="13">
        <f t="shared" ca="1" si="1378"/>
        <v>1997.9705129374809</v>
      </c>
    </row>
    <row r="38033" spans="3:3">
      <c r="C38033" s="13">
        <f t="shared" ca="1" si="1378"/>
        <v>1983.7016836859552</v>
      </c>
    </row>
    <row r="38034" spans="3:3">
      <c r="C38034" s="13">
        <f t="shared" ca="1" si="1378"/>
        <v>1984.3638779197875</v>
      </c>
    </row>
    <row r="38035" spans="3:3">
      <c r="C38035" s="13">
        <f t="shared" ca="1" si="1378"/>
        <v>1998.1465678991208</v>
      </c>
    </row>
    <row r="38036" spans="3:3">
      <c r="C38036" s="13">
        <f t="shared" ca="1" si="1378"/>
        <v>2005.3688937988748</v>
      </c>
    </row>
    <row r="38037" spans="3:3">
      <c r="C38037" s="13">
        <f t="shared" ca="1" si="1378"/>
        <v>2000.7346569507358</v>
      </c>
    </row>
    <row r="38038" spans="3:3">
      <c r="C38038" s="13">
        <f t="shared" ca="1" si="1378"/>
        <v>2008.3914200360962</v>
      </c>
    </row>
    <row r="38039" spans="3:3">
      <c r="C38039" s="13">
        <f t="shared" ca="1" si="1378"/>
        <v>2007.4429066330331</v>
      </c>
    </row>
    <row r="38040" spans="3:3">
      <c r="C38040" s="13">
        <f t="shared" ref="C38040:C38103" ca="1" si="1379">NORMINV(RAND(),$D$3,$G$3)</f>
        <v>2004.5585224613474</v>
      </c>
    </row>
    <row r="38041" spans="3:3">
      <c r="C38041" s="13">
        <f t="shared" ca="1" si="1379"/>
        <v>2022.2520303908595</v>
      </c>
    </row>
    <row r="38042" spans="3:3">
      <c r="C38042" s="13">
        <f t="shared" ca="1" si="1379"/>
        <v>2000.3812114212949</v>
      </c>
    </row>
    <row r="38043" spans="3:3">
      <c r="C38043" s="13">
        <f t="shared" ca="1" si="1379"/>
        <v>2000.3547873715574</v>
      </c>
    </row>
    <row r="38044" spans="3:3">
      <c r="C38044" s="13">
        <f t="shared" ca="1" si="1379"/>
        <v>1993.0993161932124</v>
      </c>
    </row>
    <row r="38045" spans="3:3">
      <c r="C38045" s="13">
        <f t="shared" ca="1" si="1379"/>
        <v>1990.1981528315926</v>
      </c>
    </row>
    <row r="38046" spans="3:3">
      <c r="C38046" s="13">
        <f t="shared" ca="1" si="1379"/>
        <v>1982.5111682255547</v>
      </c>
    </row>
    <row r="38047" spans="3:3">
      <c r="C38047" s="13">
        <f t="shared" ca="1" si="1379"/>
        <v>1998.987751796669</v>
      </c>
    </row>
    <row r="38048" spans="3:3">
      <c r="C38048" s="13">
        <f t="shared" ca="1" si="1379"/>
        <v>2021.086374526104</v>
      </c>
    </row>
    <row r="38049" spans="3:3">
      <c r="C38049" s="13">
        <f t="shared" ca="1" si="1379"/>
        <v>1983.657144618335</v>
      </c>
    </row>
    <row r="38050" spans="3:3">
      <c r="C38050" s="13">
        <f t="shared" ca="1" si="1379"/>
        <v>1992.6011140832934</v>
      </c>
    </row>
    <row r="38051" spans="3:3">
      <c r="C38051" s="13">
        <f t="shared" ca="1" si="1379"/>
        <v>2006.1761907067196</v>
      </c>
    </row>
    <row r="38052" spans="3:3">
      <c r="C38052" s="13">
        <f t="shared" ca="1" si="1379"/>
        <v>2010.5895824137153</v>
      </c>
    </row>
    <row r="38053" spans="3:3">
      <c r="C38053" s="13">
        <f t="shared" ca="1" si="1379"/>
        <v>2004.6316867322892</v>
      </c>
    </row>
    <row r="38054" spans="3:3">
      <c r="C38054" s="13">
        <f t="shared" ca="1" si="1379"/>
        <v>1982.7753579486534</v>
      </c>
    </row>
    <row r="38055" spans="3:3">
      <c r="C38055" s="13">
        <f t="shared" ca="1" si="1379"/>
        <v>2000.809317416876</v>
      </c>
    </row>
    <row r="38056" spans="3:3">
      <c r="C38056" s="13">
        <f t="shared" ca="1" si="1379"/>
        <v>1984.5274465386394</v>
      </c>
    </row>
    <row r="38057" spans="3:3">
      <c r="C38057" s="13">
        <f t="shared" ca="1" si="1379"/>
        <v>1981.6555194620225</v>
      </c>
    </row>
    <row r="38058" spans="3:3">
      <c r="C38058" s="13">
        <f t="shared" ca="1" si="1379"/>
        <v>1967.1149168345164</v>
      </c>
    </row>
    <row r="38059" spans="3:3">
      <c r="C38059" s="13">
        <f t="shared" ca="1" si="1379"/>
        <v>2001.4676759009474</v>
      </c>
    </row>
    <row r="38060" spans="3:3">
      <c r="C38060" s="13">
        <f t="shared" ca="1" si="1379"/>
        <v>1987.3081069302964</v>
      </c>
    </row>
    <row r="38061" spans="3:3">
      <c r="C38061" s="13">
        <f t="shared" ca="1" si="1379"/>
        <v>2006.8995971413055</v>
      </c>
    </row>
    <row r="38062" spans="3:3">
      <c r="C38062" s="13">
        <f t="shared" ca="1" si="1379"/>
        <v>1997.6356159470106</v>
      </c>
    </row>
    <row r="38063" spans="3:3">
      <c r="C38063" s="13">
        <f t="shared" ca="1" si="1379"/>
        <v>2008.6102060789858</v>
      </c>
    </row>
    <row r="38064" spans="3:3">
      <c r="C38064" s="13">
        <f t="shared" ca="1" si="1379"/>
        <v>1990.7488837695016</v>
      </c>
    </row>
    <row r="38065" spans="3:3">
      <c r="C38065" s="13">
        <f t="shared" ca="1" si="1379"/>
        <v>2005.7928614619057</v>
      </c>
    </row>
    <row r="38066" spans="3:3">
      <c r="C38066" s="13">
        <f t="shared" ca="1" si="1379"/>
        <v>1992.992348520082</v>
      </c>
    </row>
    <row r="38067" spans="3:3">
      <c r="C38067" s="13">
        <f t="shared" ca="1" si="1379"/>
        <v>2010.7131870737662</v>
      </c>
    </row>
    <row r="38068" spans="3:3">
      <c r="C38068" s="13">
        <f t="shared" ca="1" si="1379"/>
        <v>1988.0317777679388</v>
      </c>
    </row>
    <row r="38069" spans="3:3">
      <c r="C38069" s="13">
        <f t="shared" ca="1" si="1379"/>
        <v>1996.4708611290043</v>
      </c>
    </row>
    <row r="38070" spans="3:3">
      <c r="C38070" s="13">
        <f t="shared" ca="1" si="1379"/>
        <v>1996.947897593456</v>
      </c>
    </row>
    <row r="38071" spans="3:3">
      <c r="C38071" s="13">
        <f t="shared" ca="1" si="1379"/>
        <v>2015.9959250736251</v>
      </c>
    </row>
    <row r="38072" spans="3:3">
      <c r="C38072" s="13">
        <f t="shared" ca="1" si="1379"/>
        <v>1982.9407667311596</v>
      </c>
    </row>
    <row r="38073" spans="3:3">
      <c r="C38073" s="13">
        <f t="shared" ca="1" si="1379"/>
        <v>1987.4645138700057</v>
      </c>
    </row>
    <row r="38074" spans="3:3">
      <c r="C38074" s="13">
        <f t="shared" ca="1" si="1379"/>
        <v>1998.823943483852</v>
      </c>
    </row>
    <row r="38075" spans="3:3">
      <c r="C38075" s="13">
        <f t="shared" ca="1" si="1379"/>
        <v>1983.1618464390317</v>
      </c>
    </row>
    <row r="38076" spans="3:3">
      <c r="C38076" s="13">
        <f t="shared" ca="1" si="1379"/>
        <v>2013.5537510089407</v>
      </c>
    </row>
    <row r="38077" spans="3:3">
      <c r="C38077" s="13">
        <f t="shared" ca="1" si="1379"/>
        <v>2003.4968388823333</v>
      </c>
    </row>
    <row r="38078" spans="3:3">
      <c r="C38078" s="13">
        <f t="shared" ca="1" si="1379"/>
        <v>1992.0996870166898</v>
      </c>
    </row>
    <row r="38079" spans="3:3">
      <c r="C38079" s="13">
        <f t="shared" ca="1" si="1379"/>
        <v>1998.3487860049238</v>
      </c>
    </row>
    <row r="38080" spans="3:3">
      <c r="C38080" s="13">
        <f t="shared" ca="1" si="1379"/>
        <v>2006.3815150534488</v>
      </c>
    </row>
    <row r="38081" spans="3:3">
      <c r="C38081" s="13">
        <f t="shared" ca="1" si="1379"/>
        <v>1997.7079770464873</v>
      </c>
    </row>
    <row r="38082" spans="3:3">
      <c r="C38082" s="13">
        <f t="shared" ca="1" si="1379"/>
        <v>1991.2050901816858</v>
      </c>
    </row>
    <row r="38083" spans="3:3">
      <c r="C38083" s="13">
        <f t="shared" ca="1" si="1379"/>
        <v>1992.6929432545487</v>
      </c>
    </row>
    <row r="38084" spans="3:3">
      <c r="C38084" s="13">
        <f t="shared" ca="1" si="1379"/>
        <v>1973.8817345595783</v>
      </c>
    </row>
    <row r="38085" spans="3:3">
      <c r="C38085" s="13">
        <f t="shared" ca="1" si="1379"/>
        <v>1996.5772411225835</v>
      </c>
    </row>
    <row r="38086" spans="3:3">
      <c r="C38086" s="13">
        <f t="shared" ca="1" si="1379"/>
        <v>1994.8369345859646</v>
      </c>
    </row>
    <row r="38087" spans="3:3">
      <c r="C38087" s="13">
        <f t="shared" ca="1" si="1379"/>
        <v>1976.0039504914671</v>
      </c>
    </row>
    <row r="38088" spans="3:3">
      <c r="C38088" s="13">
        <f t="shared" ca="1" si="1379"/>
        <v>2008.8850703875846</v>
      </c>
    </row>
    <row r="38089" spans="3:3">
      <c r="C38089" s="13">
        <f t="shared" ca="1" si="1379"/>
        <v>1997.6876254731144</v>
      </c>
    </row>
    <row r="38090" spans="3:3">
      <c r="C38090" s="13">
        <f t="shared" ca="1" si="1379"/>
        <v>1991.2869210882018</v>
      </c>
    </row>
    <row r="38091" spans="3:3">
      <c r="C38091" s="13">
        <f t="shared" ca="1" si="1379"/>
        <v>1997.3557222242259</v>
      </c>
    </row>
    <row r="38092" spans="3:3">
      <c r="C38092" s="13">
        <f t="shared" ca="1" si="1379"/>
        <v>2000.1203774857111</v>
      </c>
    </row>
    <row r="38093" spans="3:3">
      <c r="C38093" s="13">
        <f t="shared" ca="1" si="1379"/>
        <v>1984.229053896179</v>
      </c>
    </row>
    <row r="38094" spans="3:3">
      <c r="C38094" s="13">
        <f t="shared" ca="1" si="1379"/>
        <v>1994.1817017773933</v>
      </c>
    </row>
    <row r="38095" spans="3:3">
      <c r="C38095" s="13">
        <f t="shared" ca="1" si="1379"/>
        <v>1996.2437008932961</v>
      </c>
    </row>
    <row r="38096" spans="3:3">
      <c r="C38096" s="13">
        <f t="shared" ca="1" si="1379"/>
        <v>1982.7855597989667</v>
      </c>
    </row>
    <row r="38097" spans="3:3">
      <c r="C38097" s="13">
        <f t="shared" ca="1" si="1379"/>
        <v>1995.0571493010978</v>
      </c>
    </row>
    <row r="38098" spans="3:3">
      <c r="C38098" s="13">
        <f t="shared" ca="1" si="1379"/>
        <v>1999.4190144565248</v>
      </c>
    </row>
    <row r="38099" spans="3:3">
      <c r="C38099" s="13">
        <f t="shared" ca="1" si="1379"/>
        <v>1986.9689995569108</v>
      </c>
    </row>
    <row r="38100" spans="3:3">
      <c r="C38100" s="13">
        <f t="shared" ca="1" si="1379"/>
        <v>2000.5564928040073</v>
      </c>
    </row>
    <row r="38101" spans="3:3">
      <c r="C38101" s="13">
        <f t="shared" ca="1" si="1379"/>
        <v>2012.8442289353725</v>
      </c>
    </row>
    <row r="38102" spans="3:3">
      <c r="C38102" s="13">
        <f t="shared" ca="1" si="1379"/>
        <v>1985.3953233944048</v>
      </c>
    </row>
    <row r="38103" spans="3:3">
      <c r="C38103" s="13">
        <f t="shared" ca="1" si="1379"/>
        <v>2007.736305705444</v>
      </c>
    </row>
    <row r="38104" spans="3:3">
      <c r="C38104" s="13">
        <f t="shared" ref="C38104:C38167" ca="1" si="1380">NORMINV(RAND(),$D$3,$G$3)</f>
        <v>1989.2117392385258</v>
      </c>
    </row>
    <row r="38105" spans="3:3">
      <c r="C38105" s="13">
        <f t="shared" ca="1" si="1380"/>
        <v>2009.3852918308805</v>
      </c>
    </row>
    <row r="38106" spans="3:3">
      <c r="C38106" s="13">
        <f t="shared" ca="1" si="1380"/>
        <v>1971.3644171285614</v>
      </c>
    </row>
    <row r="38107" spans="3:3">
      <c r="C38107" s="13">
        <f t="shared" ca="1" si="1380"/>
        <v>1996.0301310595062</v>
      </c>
    </row>
    <row r="38108" spans="3:3">
      <c r="C38108" s="13">
        <f t="shared" ca="1" si="1380"/>
        <v>1987.1926394705092</v>
      </c>
    </row>
    <row r="38109" spans="3:3">
      <c r="C38109" s="13">
        <f t="shared" ca="1" si="1380"/>
        <v>1981.1830958999838</v>
      </c>
    </row>
    <row r="38110" spans="3:3">
      <c r="C38110" s="13">
        <f t="shared" ca="1" si="1380"/>
        <v>1996.7634100048479</v>
      </c>
    </row>
    <row r="38111" spans="3:3">
      <c r="C38111" s="13">
        <f t="shared" ca="1" si="1380"/>
        <v>1992.3728749054203</v>
      </c>
    </row>
    <row r="38112" spans="3:3">
      <c r="C38112" s="13">
        <f t="shared" ca="1" si="1380"/>
        <v>1979.0489409638076</v>
      </c>
    </row>
    <row r="38113" spans="3:3">
      <c r="C38113" s="13">
        <f t="shared" ca="1" si="1380"/>
        <v>1986.8952269204378</v>
      </c>
    </row>
    <row r="38114" spans="3:3">
      <c r="C38114" s="13">
        <f t="shared" ca="1" si="1380"/>
        <v>2005.3245984635309</v>
      </c>
    </row>
    <row r="38115" spans="3:3">
      <c r="C38115" s="13">
        <f t="shared" ca="1" si="1380"/>
        <v>1989.167046628281</v>
      </c>
    </row>
    <row r="38116" spans="3:3">
      <c r="C38116" s="13">
        <f t="shared" ca="1" si="1380"/>
        <v>1990.7228693363836</v>
      </c>
    </row>
    <row r="38117" spans="3:3">
      <c r="C38117" s="13">
        <f t="shared" ca="1" si="1380"/>
        <v>2010.5174827712574</v>
      </c>
    </row>
    <row r="38118" spans="3:3">
      <c r="C38118" s="13">
        <f t="shared" ca="1" si="1380"/>
        <v>2000.9125322045875</v>
      </c>
    </row>
    <row r="38119" spans="3:3">
      <c r="C38119" s="13">
        <f t="shared" ca="1" si="1380"/>
        <v>2023.3858485408516</v>
      </c>
    </row>
    <row r="38120" spans="3:3">
      <c r="C38120" s="13">
        <f t="shared" ca="1" si="1380"/>
        <v>1988.0016740588201</v>
      </c>
    </row>
    <row r="38121" spans="3:3">
      <c r="C38121" s="13">
        <f t="shared" ca="1" si="1380"/>
        <v>1999.1861166843139</v>
      </c>
    </row>
    <row r="38122" spans="3:3">
      <c r="C38122" s="13">
        <f t="shared" ca="1" si="1380"/>
        <v>1987.9011513377141</v>
      </c>
    </row>
    <row r="38123" spans="3:3">
      <c r="C38123" s="13">
        <f t="shared" ca="1" si="1380"/>
        <v>1988.7985064144239</v>
      </c>
    </row>
    <row r="38124" spans="3:3">
      <c r="C38124" s="13">
        <f t="shared" ca="1" si="1380"/>
        <v>2009.0886453311298</v>
      </c>
    </row>
    <row r="38125" spans="3:3">
      <c r="C38125" s="13">
        <f t="shared" ca="1" si="1380"/>
        <v>2011.1134032502687</v>
      </c>
    </row>
    <row r="38126" spans="3:3">
      <c r="C38126" s="13">
        <f t="shared" ca="1" si="1380"/>
        <v>2023.0590709126407</v>
      </c>
    </row>
    <row r="38127" spans="3:3">
      <c r="C38127" s="13">
        <f t="shared" ca="1" si="1380"/>
        <v>1982.0658226116382</v>
      </c>
    </row>
    <row r="38128" spans="3:3">
      <c r="C38128" s="13">
        <f t="shared" ca="1" si="1380"/>
        <v>1994.1346115196136</v>
      </c>
    </row>
    <row r="38129" spans="3:3">
      <c r="C38129" s="13">
        <f t="shared" ca="1" si="1380"/>
        <v>2002.1421203700606</v>
      </c>
    </row>
    <row r="38130" spans="3:3">
      <c r="C38130" s="13">
        <f t="shared" ca="1" si="1380"/>
        <v>2000.4190946774845</v>
      </c>
    </row>
    <row r="38131" spans="3:3">
      <c r="C38131" s="13">
        <f t="shared" ca="1" si="1380"/>
        <v>1996.1448204197202</v>
      </c>
    </row>
    <row r="38132" spans="3:3">
      <c r="C38132" s="13">
        <f t="shared" ca="1" si="1380"/>
        <v>1996.3175698475277</v>
      </c>
    </row>
    <row r="38133" spans="3:3">
      <c r="C38133" s="13">
        <f t="shared" ca="1" si="1380"/>
        <v>1983.7712691475538</v>
      </c>
    </row>
    <row r="38134" spans="3:3">
      <c r="C38134" s="13">
        <f t="shared" ca="1" si="1380"/>
        <v>1992.5972449454637</v>
      </c>
    </row>
    <row r="38135" spans="3:3">
      <c r="C38135" s="13">
        <f t="shared" ca="1" si="1380"/>
        <v>1986.0170867403144</v>
      </c>
    </row>
    <row r="38136" spans="3:3">
      <c r="C38136" s="13">
        <f t="shared" ca="1" si="1380"/>
        <v>1992.6773429348384</v>
      </c>
    </row>
    <row r="38137" spans="3:3">
      <c r="C38137" s="13">
        <f t="shared" ca="1" si="1380"/>
        <v>2006.5961486079505</v>
      </c>
    </row>
    <row r="38138" spans="3:3">
      <c r="C38138" s="13">
        <f t="shared" ca="1" si="1380"/>
        <v>2005.8537545789954</v>
      </c>
    </row>
    <row r="38139" spans="3:3">
      <c r="C38139" s="13">
        <f t="shared" ca="1" si="1380"/>
        <v>1992.0577485073056</v>
      </c>
    </row>
    <row r="38140" spans="3:3">
      <c r="C38140" s="13">
        <f t="shared" ca="1" si="1380"/>
        <v>1999.9324687416449</v>
      </c>
    </row>
    <row r="38141" spans="3:3">
      <c r="C38141" s="13">
        <f t="shared" ca="1" si="1380"/>
        <v>2006.336916168749</v>
      </c>
    </row>
    <row r="38142" spans="3:3">
      <c r="C38142" s="13">
        <f t="shared" ca="1" si="1380"/>
        <v>2011.6198833034568</v>
      </c>
    </row>
    <row r="38143" spans="3:3">
      <c r="C38143" s="13">
        <f t="shared" ca="1" si="1380"/>
        <v>2012.2289702730923</v>
      </c>
    </row>
    <row r="38144" spans="3:3">
      <c r="C38144" s="13">
        <f t="shared" ca="1" si="1380"/>
        <v>1992.3168950028803</v>
      </c>
    </row>
    <row r="38145" spans="3:3">
      <c r="C38145" s="13">
        <f t="shared" ca="1" si="1380"/>
        <v>2001.2038322571852</v>
      </c>
    </row>
    <row r="38146" spans="3:3">
      <c r="C38146" s="13">
        <f t="shared" ca="1" si="1380"/>
        <v>2001.0331259578818</v>
      </c>
    </row>
    <row r="38147" spans="3:3">
      <c r="C38147" s="13">
        <f t="shared" ca="1" si="1380"/>
        <v>2004.0433899573782</v>
      </c>
    </row>
    <row r="38148" spans="3:3">
      <c r="C38148" s="13">
        <f t="shared" ca="1" si="1380"/>
        <v>2004.169946410829</v>
      </c>
    </row>
    <row r="38149" spans="3:3">
      <c r="C38149" s="13">
        <f t="shared" ca="1" si="1380"/>
        <v>2009.6715652463147</v>
      </c>
    </row>
    <row r="38150" spans="3:3">
      <c r="C38150" s="13">
        <f t="shared" ca="1" si="1380"/>
        <v>1996.6026441154236</v>
      </c>
    </row>
    <row r="38151" spans="3:3">
      <c r="C38151" s="13">
        <f t="shared" ca="1" si="1380"/>
        <v>1985.0601678161804</v>
      </c>
    </row>
    <row r="38152" spans="3:3">
      <c r="C38152" s="13">
        <f t="shared" ca="1" si="1380"/>
        <v>2012.1725916053047</v>
      </c>
    </row>
    <row r="38153" spans="3:3">
      <c r="C38153" s="13">
        <f t="shared" ca="1" si="1380"/>
        <v>2000.699616447072</v>
      </c>
    </row>
    <row r="38154" spans="3:3">
      <c r="C38154" s="13">
        <f t="shared" ca="1" si="1380"/>
        <v>1988.3061034797863</v>
      </c>
    </row>
    <row r="38155" spans="3:3">
      <c r="C38155" s="13">
        <f t="shared" ca="1" si="1380"/>
        <v>2008.7625228387549</v>
      </c>
    </row>
    <row r="38156" spans="3:3">
      <c r="C38156" s="13">
        <f t="shared" ca="1" si="1380"/>
        <v>1980.6372491419688</v>
      </c>
    </row>
    <row r="38157" spans="3:3">
      <c r="C38157" s="13">
        <f t="shared" ca="1" si="1380"/>
        <v>2001.647378574309</v>
      </c>
    </row>
    <row r="38158" spans="3:3">
      <c r="C38158" s="13">
        <f t="shared" ca="1" si="1380"/>
        <v>2021.8396587887537</v>
      </c>
    </row>
    <row r="38159" spans="3:3">
      <c r="C38159" s="13">
        <f t="shared" ca="1" si="1380"/>
        <v>2014.4026249587464</v>
      </c>
    </row>
    <row r="38160" spans="3:3">
      <c r="C38160" s="13">
        <f t="shared" ca="1" si="1380"/>
        <v>1982.3056848751339</v>
      </c>
    </row>
    <row r="38161" spans="3:3">
      <c r="C38161" s="13">
        <f t="shared" ca="1" si="1380"/>
        <v>2003.3656997011101</v>
      </c>
    </row>
    <row r="38162" spans="3:3">
      <c r="C38162" s="13">
        <f t="shared" ca="1" si="1380"/>
        <v>2000.8755720186632</v>
      </c>
    </row>
    <row r="38163" spans="3:3">
      <c r="C38163" s="13">
        <f t="shared" ca="1" si="1380"/>
        <v>1998.5528747061073</v>
      </c>
    </row>
    <row r="38164" spans="3:3">
      <c r="C38164" s="13">
        <f t="shared" ca="1" si="1380"/>
        <v>2010.0215585149881</v>
      </c>
    </row>
    <row r="38165" spans="3:3">
      <c r="C38165" s="13">
        <f t="shared" ca="1" si="1380"/>
        <v>1986.3596324141472</v>
      </c>
    </row>
    <row r="38166" spans="3:3">
      <c r="C38166" s="13">
        <f t="shared" ca="1" si="1380"/>
        <v>2002.9189145343382</v>
      </c>
    </row>
    <row r="38167" spans="3:3">
      <c r="C38167" s="13">
        <f t="shared" ca="1" si="1380"/>
        <v>1998.0197456242126</v>
      </c>
    </row>
    <row r="38168" spans="3:3">
      <c r="C38168" s="13">
        <f t="shared" ref="C38168:C38231" ca="1" si="1381">NORMINV(RAND(),$D$3,$G$3)</f>
        <v>2010.4174343052596</v>
      </c>
    </row>
    <row r="38169" spans="3:3">
      <c r="C38169" s="13">
        <f t="shared" ca="1" si="1381"/>
        <v>2001.7381251737204</v>
      </c>
    </row>
    <row r="38170" spans="3:3">
      <c r="C38170" s="13">
        <f t="shared" ca="1" si="1381"/>
        <v>2015.6813530894733</v>
      </c>
    </row>
    <row r="38171" spans="3:3">
      <c r="C38171" s="13">
        <f t="shared" ca="1" si="1381"/>
        <v>1991.1479206774131</v>
      </c>
    </row>
    <row r="38172" spans="3:3">
      <c r="C38172" s="13">
        <f t="shared" ca="1" si="1381"/>
        <v>2017.2935572115939</v>
      </c>
    </row>
    <row r="38173" spans="3:3">
      <c r="C38173" s="13">
        <f t="shared" ca="1" si="1381"/>
        <v>1994.2514526751743</v>
      </c>
    </row>
    <row r="38174" spans="3:3">
      <c r="C38174" s="13">
        <f t="shared" ca="1" si="1381"/>
        <v>2001.0761347889618</v>
      </c>
    </row>
    <row r="38175" spans="3:3">
      <c r="C38175" s="13">
        <f t="shared" ca="1" si="1381"/>
        <v>1978.8512398922105</v>
      </c>
    </row>
    <row r="38176" spans="3:3">
      <c r="C38176" s="13">
        <f t="shared" ca="1" si="1381"/>
        <v>1984.9162381825051</v>
      </c>
    </row>
    <row r="38177" spans="3:3">
      <c r="C38177" s="13">
        <f t="shared" ca="1" si="1381"/>
        <v>2008.5536612793207</v>
      </c>
    </row>
    <row r="38178" spans="3:3">
      <c r="C38178" s="13">
        <f t="shared" ca="1" si="1381"/>
        <v>2004.685796876618</v>
      </c>
    </row>
    <row r="38179" spans="3:3">
      <c r="C38179" s="13">
        <f t="shared" ca="1" si="1381"/>
        <v>2002.217187738298</v>
      </c>
    </row>
    <row r="38180" spans="3:3">
      <c r="C38180" s="13">
        <f t="shared" ca="1" si="1381"/>
        <v>1987.8776624191537</v>
      </c>
    </row>
    <row r="38181" spans="3:3">
      <c r="C38181" s="13">
        <f t="shared" ca="1" si="1381"/>
        <v>1991.8608812343014</v>
      </c>
    </row>
    <row r="38182" spans="3:3">
      <c r="C38182" s="13">
        <f t="shared" ca="1" si="1381"/>
        <v>1999.5477241675469</v>
      </c>
    </row>
    <row r="38183" spans="3:3">
      <c r="C38183" s="13">
        <f t="shared" ca="1" si="1381"/>
        <v>2001.5635501374779</v>
      </c>
    </row>
    <row r="38184" spans="3:3">
      <c r="C38184" s="13">
        <f t="shared" ca="1" si="1381"/>
        <v>1982.4309300598957</v>
      </c>
    </row>
    <row r="38185" spans="3:3">
      <c r="C38185" s="13">
        <f t="shared" ca="1" si="1381"/>
        <v>2009.7371108146961</v>
      </c>
    </row>
    <row r="38186" spans="3:3">
      <c r="C38186" s="13">
        <f t="shared" ca="1" si="1381"/>
        <v>2003.7513659632248</v>
      </c>
    </row>
    <row r="38187" spans="3:3">
      <c r="C38187" s="13">
        <f t="shared" ca="1" si="1381"/>
        <v>2010.7726703360283</v>
      </c>
    </row>
    <row r="38188" spans="3:3">
      <c r="C38188" s="13">
        <f t="shared" ca="1" si="1381"/>
        <v>2010.5794736606972</v>
      </c>
    </row>
    <row r="38189" spans="3:3">
      <c r="C38189" s="13">
        <f t="shared" ca="1" si="1381"/>
        <v>1985.2924675821832</v>
      </c>
    </row>
    <row r="38190" spans="3:3">
      <c r="C38190" s="13">
        <f t="shared" ca="1" si="1381"/>
        <v>1994.7261228679331</v>
      </c>
    </row>
    <row r="38191" spans="3:3">
      <c r="C38191" s="13">
        <f t="shared" ca="1" si="1381"/>
        <v>2007.5325405479566</v>
      </c>
    </row>
    <row r="38192" spans="3:3">
      <c r="C38192" s="13">
        <f t="shared" ca="1" si="1381"/>
        <v>1987.1377551409055</v>
      </c>
    </row>
    <row r="38193" spans="3:3">
      <c r="C38193" s="13">
        <f t="shared" ca="1" si="1381"/>
        <v>1982.5470380604636</v>
      </c>
    </row>
    <row r="38194" spans="3:3">
      <c r="C38194" s="13">
        <f t="shared" ca="1" si="1381"/>
        <v>1998.2296066086221</v>
      </c>
    </row>
    <row r="38195" spans="3:3">
      <c r="C38195" s="13">
        <f t="shared" ca="1" si="1381"/>
        <v>1992.9305653455535</v>
      </c>
    </row>
    <row r="38196" spans="3:3">
      <c r="C38196" s="13">
        <f t="shared" ca="1" si="1381"/>
        <v>2003.8650534407668</v>
      </c>
    </row>
    <row r="38197" spans="3:3">
      <c r="C38197" s="13">
        <f t="shared" ca="1" si="1381"/>
        <v>1979.8933109491882</v>
      </c>
    </row>
    <row r="38198" spans="3:3">
      <c r="C38198" s="13">
        <f t="shared" ca="1" si="1381"/>
        <v>1987.6497203633239</v>
      </c>
    </row>
    <row r="38199" spans="3:3">
      <c r="C38199" s="13">
        <f t="shared" ca="1" si="1381"/>
        <v>2004.429818023661</v>
      </c>
    </row>
    <row r="38200" spans="3:3">
      <c r="C38200" s="13">
        <f t="shared" ca="1" si="1381"/>
        <v>2002.9326717649269</v>
      </c>
    </row>
    <row r="38201" spans="3:3">
      <c r="C38201" s="13">
        <f t="shared" ca="1" si="1381"/>
        <v>2000.8416568838018</v>
      </c>
    </row>
    <row r="38202" spans="3:3">
      <c r="C38202" s="13">
        <f t="shared" ca="1" si="1381"/>
        <v>2008.733960816387</v>
      </c>
    </row>
    <row r="38203" spans="3:3">
      <c r="C38203" s="13">
        <f t="shared" ca="1" si="1381"/>
        <v>1974.7675619283709</v>
      </c>
    </row>
    <row r="38204" spans="3:3">
      <c r="C38204" s="13">
        <f t="shared" ca="1" si="1381"/>
        <v>1992.7517480328713</v>
      </c>
    </row>
    <row r="38205" spans="3:3">
      <c r="C38205" s="13">
        <f t="shared" ca="1" si="1381"/>
        <v>2004.1296998078885</v>
      </c>
    </row>
    <row r="38206" spans="3:3">
      <c r="C38206" s="13">
        <f t="shared" ca="1" si="1381"/>
        <v>1983.7701560990145</v>
      </c>
    </row>
    <row r="38207" spans="3:3">
      <c r="C38207" s="13">
        <f t="shared" ca="1" si="1381"/>
        <v>1982.5544083598686</v>
      </c>
    </row>
    <row r="38208" spans="3:3">
      <c r="C38208" s="13">
        <f t="shared" ca="1" si="1381"/>
        <v>1996.5350191302991</v>
      </c>
    </row>
    <row r="38209" spans="3:3">
      <c r="C38209" s="13">
        <f t="shared" ca="1" si="1381"/>
        <v>1989.759069262431</v>
      </c>
    </row>
    <row r="38210" spans="3:3">
      <c r="C38210" s="13">
        <f t="shared" ca="1" si="1381"/>
        <v>1993.9715417042535</v>
      </c>
    </row>
    <row r="38211" spans="3:3">
      <c r="C38211" s="13">
        <f t="shared" ca="1" si="1381"/>
        <v>1999.6613044267228</v>
      </c>
    </row>
    <row r="38212" spans="3:3">
      <c r="C38212" s="13">
        <f t="shared" ca="1" si="1381"/>
        <v>2007.8360570870502</v>
      </c>
    </row>
    <row r="38213" spans="3:3">
      <c r="C38213" s="13">
        <f t="shared" ca="1" si="1381"/>
        <v>2030.3415923003852</v>
      </c>
    </row>
    <row r="38214" spans="3:3">
      <c r="C38214" s="13">
        <f t="shared" ca="1" si="1381"/>
        <v>1998.0692216462321</v>
      </c>
    </row>
    <row r="38215" spans="3:3">
      <c r="C38215" s="13">
        <f t="shared" ca="1" si="1381"/>
        <v>2031.0387808026912</v>
      </c>
    </row>
    <row r="38216" spans="3:3">
      <c r="C38216" s="13">
        <f t="shared" ca="1" si="1381"/>
        <v>1990.2849947443765</v>
      </c>
    </row>
    <row r="38217" spans="3:3">
      <c r="C38217" s="13">
        <f t="shared" ca="1" si="1381"/>
        <v>2005.0137804152391</v>
      </c>
    </row>
    <row r="38218" spans="3:3">
      <c r="C38218" s="13">
        <f t="shared" ca="1" si="1381"/>
        <v>1999.5435659023722</v>
      </c>
    </row>
    <row r="38219" spans="3:3">
      <c r="C38219" s="13">
        <f t="shared" ca="1" si="1381"/>
        <v>2010.4196696080999</v>
      </c>
    </row>
    <row r="38220" spans="3:3">
      <c r="C38220" s="13">
        <f t="shared" ca="1" si="1381"/>
        <v>2008.8929623715701</v>
      </c>
    </row>
    <row r="38221" spans="3:3">
      <c r="C38221" s="13">
        <f t="shared" ca="1" si="1381"/>
        <v>1987.8761232059801</v>
      </c>
    </row>
    <row r="38222" spans="3:3">
      <c r="C38222" s="13">
        <f t="shared" ca="1" si="1381"/>
        <v>2006.29148802496</v>
      </c>
    </row>
    <row r="38223" spans="3:3">
      <c r="C38223" s="13">
        <f t="shared" ca="1" si="1381"/>
        <v>2013.3195949122178</v>
      </c>
    </row>
    <row r="38224" spans="3:3">
      <c r="C38224" s="13">
        <f t="shared" ca="1" si="1381"/>
        <v>2000.8597315809541</v>
      </c>
    </row>
    <row r="38225" spans="3:3">
      <c r="C38225" s="13">
        <f t="shared" ca="1" si="1381"/>
        <v>2006.7703195608178</v>
      </c>
    </row>
    <row r="38226" spans="3:3">
      <c r="C38226" s="13">
        <f t="shared" ca="1" si="1381"/>
        <v>2022.7632405839274</v>
      </c>
    </row>
    <row r="38227" spans="3:3">
      <c r="C38227" s="13">
        <f t="shared" ca="1" si="1381"/>
        <v>1985.4034477800922</v>
      </c>
    </row>
    <row r="38228" spans="3:3">
      <c r="C38228" s="13">
        <f t="shared" ca="1" si="1381"/>
        <v>1996.8065531200657</v>
      </c>
    </row>
    <row r="38229" spans="3:3">
      <c r="C38229" s="13">
        <f t="shared" ca="1" si="1381"/>
        <v>2012.1009151361222</v>
      </c>
    </row>
    <row r="38230" spans="3:3">
      <c r="C38230" s="13">
        <f t="shared" ca="1" si="1381"/>
        <v>2006.5547374181328</v>
      </c>
    </row>
    <row r="38231" spans="3:3">
      <c r="C38231" s="13">
        <f t="shared" ca="1" si="1381"/>
        <v>2021.9795281703352</v>
      </c>
    </row>
    <row r="38232" spans="3:3">
      <c r="C38232" s="13">
        <f t="shared" ref="C38232:C38295" ca="1" si="1382">NORMINV(RAND(),$D$3,$G$3)</f>
        <v>1991.7284999754268</v>
      </c>
    </row>
    <row r="38233" spans="3:3">
      <c r="C38233" s="13">
        <f t="shared" ca="1" si="1382"/>
        <v>1977.8563606310913</v>
      </c>
    </row>
    <row r="38234" spans="3:3">
      <c r="C38234" s="13">
        <f t="shared" ca="1" si="1382"/>
        <v>2006.8607059287758</v>
      </c>
    </row>
    <row r="38235" spans="3:3">
      <c r="C38235" s="13">
        <f t="shared" ca="1" si="1382"/>
        <v>2007.1793263664854</v>
      </c>
    </row>
    <row r="38236" spans="3:3">
      <c r="C38236" s="13">
        <f t="shared" ca="1" si="1382"/>
        <v>2016.09729300605</v>
      </c>
    </row>
    <row r="38237" spans="3:3">
      <c r="C38237" s="13">
        <f t="shared" ca="1" si="1382"/>
        <v>1981.7235224816598</v>
      </c>
    </row>
    <row r="38238" spans="3:3">
      <c r="C38238" s="13">
        <f t="shared" ca="1" si="1382"/>
        <v>2003.3476854776518</v>
      </c>
    </row>
    <row r="38239" spans="3:3">
      <c r="C38239" s="13">
        <f t="shared" ca="1" si="1382"/>
        <v>2004.8094753600706</v>
      </c>
    </row>
    <row r="38240" spans="3:3">
      <c r="C38240" s="13">
        <f t="shared" ca="1" si="1382"/>
        <v>2014.3916584813273</v>
      </c>
    </row>
    <row r="38241" spans="3:3">
      <c r="C38241" s="13">
        <f t="shared" ca="1" si="1382"/>
        <v>1987.0035610820082</v>
      </c>
    </row>
    <row r="38242" spans="3:3">
      <c r="C38242" s="13">
        <f t="shared" ca="1" si="1382"/>
        <v>1993.2727627697043</v>
      </c>
    </row>
    <row r="38243" spans="3:3">
      <c r="C38243" s="13">
        <f t="shared" ca="1" si="1382"/>
        <v>2005.7905381163721</v>
      </c>
    </row>
    <row r="38244" spans="3:3">
      <c r="C38244" s="13">
        <f t="shared" ca="1" si="1382"/>
        <v>2022.6713006160237</v>
      </c>
    </row>
    <row r="38245" spans="3:3">
      <c r="C38245" s="13">
        <f t="shared" ca="1" si="1382"/>
        <v>1980.9866167838245</v>
      </c>
    </row>
    <row r="38246" spans="3:3">
      <c r="C38246" s="13">
        <f t="shared" ca="1" si="1382"/>
        <v>2018.7816652774541</v>
      </c>
    </row>
    <row r="38247" spans="3:3">
      <c r="C38247" s="13">
        <f t="shared" ca="1" si="1382"/>
        <v>2004.0777394760553</v>
      </c>
    </row>
    <row r="38248" spans="3:3">
      <c r="C38248" s="13">
        <f t="shared" ca="1" si="1382"/>
        <v>2007.9668218824886</v>
      </c>
    </row>
    <row r="38249" spans="3:3">
      <c r="C38249" s="13">
        <f t="shared" ca="1" si="1382"/>
        <v>2000.1068374339525</v>
      </c>
    </row>
    <row r="38250" spans="3:3">
      <c r="C38250" s="13">
        <f t="shared" ca="1" si="1382"/>
        <v>2009.5764476225984</v>
      </c>
    </row>
    <row r="38251" spans="3:3">
      <c r="C38251" s="13">
        <f t="shared" ca="1" si="1382"/>
        <v>1983.3605358810651</v>
      </c>
    </row>
    <row r="38252" spans="3:3">
      <c r="C38252" s="13">
        <f t="shared" ca="1" si="1382"/>
        <v>1999.1214517274873</v>
      </c>
    </row>
    <row r="38253" spans="3:3">
      <c r="C38253" s="13">
        <f t="shared" ca="1" si="1382"/>
        <v>1983.5781659209333</v>
      </c>
    </row>
    <row r="38254" spans="3:3">
      <c r="C38254" s="13">
        <f t="shared" ca="1" si="1382"/>
        <v>1999.6351131684339</v>
      </c>
    </row>
    <row r="38255" spans="3:3">
      <c r="C38255" s="13">
        <f t="shared" ca="1" si="1382"/>
        <v>2008.9334450642345</v>
      </c>
    </row>
    <row r="38256" spans="3:3">
      <c r="C38256" s="13">
        <f t="shared" ca="1" si="1382"/>
        <v>1984.2955411965975</v>
      </c>
    </row>
    <row r="38257" spans="3:3">
      <c r="C38257" s="13">
        <f t="shared" ca="1" si="1382"/>
        <v>2008.7350901269599</v>
      </c>
    </row>
    <row r="38258" spans="3:3">
      <c r="C38258" s="13">
        <f t="shared" ca="1" si="1382"/>
        <v>1993.1306745947622</v>
      </c>
    </row>
    <row r="38259" spans="3:3">
      <c r="C38259" s="13">
        <f t="shared" ca="1" si="1382"/>
        <v>1969.5990957845638</v>
      </c>
    </row>
    <row r="38260" spans="3:3">
      <c r="C38260" s="13">
        <f t="shared" ca="1" si="1382"/>
        <v>1997.7312982786516</v>
      </c>
    </row>
    <row r="38261" spans="3:3">
      <c r="C38261" s="13">
        <f t="shared" ca="1" si="1382"/>
        <v>1996.2690902866509</v>
      </c>
    </row>
    <row r="38262" spans="3:3">
      <c r="C38262" s="13">
        <f t="shared" ca="1" si="1382"/>
        <v>2002.3590972359636</v>
      </c>
    </row>
    <row r="38263" spans="3:3">
      <c r="C38263" s="13">
        <f t="shared" ca="1" si="1382"/>
        <v>2011.6979921899924</v>
      </c>
    </row>
    <row r="38264" spans="3:3">
      <c r="C38264" s="13">
        <f t="shared" ca="1" si="1382"/>
        <v>1995.3669666298329</v>
      </c>
    </row>
    <row r="38265" spans="3:3">
      <c r="C38265" s="13">
        <f t="shared" ca="1" si="1382"/>
        <v>2024.4070416816423</v>
      </c>
    </row>
    <row r="38266" spans="3:3">
      <c r="C38266" s="13">
        <f t="shared" ca="1" si="1382"/>
        <v>2011.4343431279285</v>
      </c>
    </row>
    <row r="38267" spans="3:3">
      <c r="C38267" s="13">
        <f t="shared" ca="1" si="1382"/>
        <v>2002.6506800784043</v>
      </c>
    </row>
    <row r="38268" spans="3:3">
      <c r="C38268" s="13">
        <f t="shared" ca="1" si="1382"/>
        <v>2005.6322273078072</v>
      </c>
    </row>
    <row r="38269" spans="3:3">
      <c r="C38269" s="13">
        <f t="shared" ca="1" si="1382"/>
        <v>1983.3461337378437</v>
      </c>
    </row>
    <row r="38270" spans="3:3">
      <c r="C38270" s="13">
        <f t="shared" ca="1" si="1382"/>
        <v>1986.4999563973656</v>
      </c>
    </row>
    <row r="38271" spans="3:3">
      <c r="C38271" s="13">
        <f t="shared" ca="1" si="1382"/>
        <v>1980.5410021802084</v>
      </c>
    </row>
    <row r="38272" spans="3:3">
      <c r="C38272" s="13">
        <f t="shared" ca="1" si="1382"/>
        <v>2024.9594616961081</v>
      </c>
    </row>
    <row r="38273" spans="3:3">
      <c r="C38273" s="13">
        <f t="shared" ca="1" si="1382"/>
        <v>2003.5882008263043</v>
      </c>
    </row>
    <row r="38274" spans="3:3">
      <c r="C38274" s="13">
        <f t="shared" ca="1" si="1382"/>
        <v>1999.8170926014557</v>
      </c>
    </row>
    <row r="38275" spans="3:3">
      <c r="C38275" s="13">
        <f t="shared" ca="1" si="1382"/>
        <v>1978.1072756244539</v>
      </c>
    </row>
    <row r="38276" spans="3:3">
      <c r="C38276" s="13">
        <f t="shared" ca="1" si="1382"/>
        <v>2013.7572848939928</v>
      </c>
    </row>
    <row r="38277" spans="3:3">
      <c r="C38277" s="13">
        <f t="shared" ca="1" si="1382"/>
        <v>1983.3322146317551</v>
      </c>
    </row>
    <row r="38278" spans="3:3">
      <c r="C38278" s="13">
        <f t="shared" ca="1" si="1382"/>
        <v>2011.9036683035354</v>
      </c>
    </row>
    <row r="38279" spans="3:3">
      <c r="C38279" s="13">
        <f t="shared" ca="1" si="1382"/>
        <v>2005.3025102557897</v>
      </c>
    </row>
    <row r="38280" spans="3:3">
      <c r="C38280" s="13">
        <f t="shared" ca="1" si="1382"/>
        <v>2022.7257186828258</v>
      </c>
    </row>
    <row r="38281" spans="3:3">
      <c r="C38281" s="13">
        <f t="shared" ca="1" si="1382"/>
        <v>2007.7641670230669</v>
      </c>
    </row>
    <row r="38282" spans="3:3">
      <c r="C38282" s="13">
        <f t="shared" ca="1" si="1382"/>
        <v>1995.7270283376399</v>
      </c>
    </row>
    <row r="38283" spans="3:3">
      <c r="C38283" s="13">
        <f t="shared" ca="1" si="1382"/>
        <v>2018.8916477468147</v>
      </c>
    </row>
    <row r="38284" spans="3:3">
      <c r="C38284" s="13">
        <f t="shared" ca="1" si="1382"/>
        <v>2011.4890446744571</v>
      </c>
    </row>
    <row r="38285" spans="3:3">
      <c r="C38285" s="13">
        <f t="shared" ca="1" si="1382"/>
        <v>2009.6668794927959</v>
      </c>
    </row>
    <row r="38286" spans="3:3">
      <c r="C38286" s="13">
        <f t="shared" ca="1" si="1382"/>
        <v>2011.1705798896962</v>
      </c>
    </row>
    <row r="38287" spans="3:3">
      <c r="C38287" s="13">
        <f t="shared" ca="1" si="1382"/>
        <v>1996.501578700168</v>
      </c>
    </row>
    <row r="38288" spans="3:3">
      <c r="C38288" s="13">
        <f t="shared" ca="1" si="1382"/>
        <v>2014.5252174747914</v>
      </c>
    </row>
    <row r="38289" spans="3:3">
      <c r="C38289" s="13">
        <f t="shared" ca="1" si="1382"/>
        <v>1983.2250269373533</v>
      </c>
    </row>
    <row r="38290" spans="3:3">
      <c r="C38290" s="13">
        <f t="shared" ca="1" si="1382"/>
        <v>1987.7583197111005</v>
      </c>
    </row>
    <row r="38291" spans="3:3">
      <c r="C38291" s="13">
        <f t="shared" ca="1" si="1382"/>
        <v>2006.2773523130827</v>
      </c>
    </row>
    <row r="38292" spans="3:3">
      <c r="C38292" s="13">
        <f t="shared" ca="1" si="1382"/>
        <v>1989.6226220227577</v>
      </c>
    </row>
    <row r="38293" spans="3:3">
      <c r="C38293" s="13">
        <f t="shared" ca="1" si="1382"/>
        <v>1988.4208989074291</v>
      </c>
    </row>
    <row r="38294" spans="3:3">
      <c r="C38294" s="13">
        <f t="shared" ca="1" si="1382"/>
        <v>2001.2931749592319</v>
      </c>
    </row>
    <row r="38295" spans="3:3">
      <c r="C38295" s="13">
        <f t="shared" ca="1" si="1382"/>
        <v>1978.891043203128</v>
      </c>
    </row>
    <row r="38296" spans="3:3">
      <c r="C38296" s="13">
        <f t="shared" ref="C38296:C38359" ca="1" si="1383">NORMINV(RAND(),$D$3,$G$3)</f>
        <v>1991.9512710824185</v>
      </c>
    </row>
    <row r="38297" spans="3:3">
      <c r="C38297" s="13">
        <f t="shared" ca="1" si="1383"/>
        <v>2008.3933583747664</v>
      </c>
    </row>
    <row r="38298" spans="3:3">
      <c r="C38298" s="13">
        <f t="shared" ca="1" si="1383"/>
        <v>1996.5526347576313</v>
      </c>
    </row>
    <row r="38299" spans="3:3">
      <c r="C38299" s="13">
        <f t="shared" ca="1" si="1383"/>
        <v>2021.8390705592269</v>
      </c>
    </row>
    <row r="38300" spans="3:3">
      <c r="C38300" s="13">
        <f t="shared" ca="1" si="1383"/>
        <v>2010.5217142965175</v>
      </c>
    </row>
    <row r="38301" spans="3:3">
      <c r="C38301" s="13">
        <f t="shared" ca="1" si="1383"/>
        <v>2008.7596925027397</v>
      </c>
    </row>
    <row r="38302" spans="3:3">
      <c r="C38302" s="13">
        <f t="shared" ca="1" si="1383"/>
        <v>1997.5870728150101</v>
      </c>
    </row>
    <row r="38303" spans="3:3">
      <c r="C38303" s="13">
        <f t="shared" ca="1" si="1383"/>
        <v>1984.7629724411033</v>
      </c>
    </row>
    <row r="38304" spans="3:3">
      <c r="C38304" s="13">
        <f t="shared" ca="1" si="1383"/>
        <v>2009.3512722482494</v>
      </c>
    </row>
    <row r="38305" spans="3:3">
      <c r="C38305" s="13">
        <f t="shared" ca="1" si="1383"/>
        <v>1994.0382272186594</v>
      </c>
    </row>
    <row r="38306" spans="3:3">
      <c r="C38306" s="13">
        <f t="shared" ca="1" si="1383"/>
        <v>1981.9946388064418</v>
      </c>
    </row>
    <row r="38307" spans="3:3">
      <c r="C38307" s="13">
        <f t="shared" ca="1" si="1383"/>
        <v>1987.7729457928406</v>
      </c>
    </row>
    <row r="38308" spans="3:3">
      <c r="C38308" s="13">
        <f t="shared" ca="1" si="1383"/>
        <v>1993.1890285367945</v>
      </c>
    </row>
    <row r="38309" spans="3:3">
      <c r="C38309" s="13">
        <f t="shared" ca="1" si="1383"/>
        <v>2008.8473249780736</v>
      </c>
    </row>
    <row r="38310" spans="3:3">
      <c r="C38310" s="13">
        <f t="shared" ca="1" si="1383"/>
        <v>2008.1634422543145</v>
      </c>
    </row>
    <row r="38311" spans="3:3">
      <c r="C38311" s="13">
        <f t="shared" ca="1" si="1383"/>
        <v>2026.3327626285834</v>
      </c>
    </row>
    <row r="38312" spans="3:3">
      <c r="C38312" s="13">
        <f t="shared" ca="1" si="1383"/>
        <v>1988.3550595262088</v>
      </c>
    </row>
    <row r="38313" spans="3:3">
      <c r="C38313" s="13">
        <f t="shared" ca="1" si="1383"/>
        <v>1999.0632816048776</v>
      </c>
    </row>
    <row r="38314" spans="3:3">
      <c r="C38314" s="13">
        <f t="shared" ca="1" si="1383"/>
        <v>2013.9029710071297</v>
      </c>
    </row>
    <row r="38315" spans="3:3">
      <c r="C38315" s="13">
        <f t="shared" ca="1" si="1383"/>
        <v>2013.6209485839702</v>
      </c>
    </row>
    <row r="38316" spans="3:3">
      <c r="C38316" s="13">
        <f t="shared" ca="1" si="1383"/>
        <v>1988.3062716847508</v>
      </c>
    </row>
    <row r="38317" spans="3:3">
      <c r="C38317" s="13">
        <f t="shared" ca="1" si="1383"/>
        <v>1999.7467281148677</v>
      </c>
    </row>
    <row r="38318" spans="3:3">
      <c r="C38318" s="13">
        <f t="shared" ca="1" si="1383"/>
        <v>1991.2146890481124</v>
      </c>
    </row>
    <row r="38319" spans="3:3">
      <c r="C38319" s="13">
        <f t="shared" ca="1" si="1383"/>
        <v>2007.8347966961073</v>
      </c>
    </row>
    <row r="38320" spans="3:3">
      <c r="C38320" s="13">
        <f t="shared" ca="1" si="1383"/>
        <v>1994.9017246749222</v>
      </c>
    </row>
    <row r="38321" spans="3:3">
      <c r="C38321" s="13">
        <f t="shared" ca="1" si="1383"/>
        <v>2004.5463505684609</v>
      </c>
    </row>
    <row r="38322" spans="3:3">
      <c r="C38322" s="13">
        <f t="shared" ca="1" si="1383"/>
        <v>1992.6109182227974</v>
      </c>
    </row>
    <row r="38323" spans="3:3">
      <c r="C38323" s="13">
        <f t="shared" ca="1" si="1383"/>
        <v>1994.4741508023001</v>
      </c>
    </row>
    <row r="38324" spans="3:3">
      <c r="C38324" s="13">
        <f t="shared" ca="1" si="1383"/>
        <v>2002.9926009026099</v>
      </c>
    </row>
    <row r="38325" spans="3:3">
      <c r="C38325" s="13">
        <f t="shared" ca="1" si="1383"/>
        <v>2002.4827144011595</v>
      </c>
    </row>
    <row r="38326" spans="3:3">
      <c r="C38326" s="13">
        <f t="shared" ca="1" si="1383"/>
        <v>2007.4937041624814</v>
      </c>
    </row>
    <row r="38327" spans="3:3">
      <c r="C38327" s="13">
        <f t="shared" ca="1" si="1383"/>
        <v>1998.7524577619824</v>
      </c>
    </row>
    <row r="38328" spans="3:3">
      <c r="C38328" s="13">
        <f t="shared" ca="1" si="1383"/>
        <v>2006.0496258903188</v>
      </c>
    </row>
    <row r="38329" spans="3:3">
      <c r="C38329" s="13">
        <f t="shared" ca="1" si="1383"/>
        <v>1992.0412360452608</v>
      </c>
    </row>
    <row r="38330" spans="3:3">
      <c r="C38330" s="13">
        <f t="shared" ca="1" si="1383"/>
        <v>2009.4663652026104</v>
      </c>
    </row>
    <row r="38331" spans="3:3">
      <c r="C38331" s="13">
        <f t="shared" ca="1" si="1383"/>
        <v>2000.5778245118636</v>
      </c>
    </row>
    <row r="38332" spans="3:3">
      <c r="C38332" s="13">
        <f t="shared" ca="1" si="1383"/>
        <v>1985.8667430898354</v>
      </c>
    </row>
    <row r="38333" spans="3:3">
      <c r="C38333" s="13">
        <f t="shared" ca="1" si="1383"/>
        <v>1980.5732322052449</v>
      </c>
    </row>
    <row r="38334" spans="3:3">
      <c r="C38334" s="13">
        <f t="shared" ca="1" si="1383"/>
        <v>1985.6680792991917</v>
      </c>
    </row>
    <row r="38335" spans="3:3">
      <c r="C38335" s="13">
        <f t="shared" ca="1" si="1383"/>
        <v>2011.604754988052</v>
      </c>
    </row>
    <row r="38336" spans="3:3">
      <c r="C38336" s="13">
        <f t="shared" ca="1" si="1383"/>
        <v>2000.4921466116741</v>
      </c>
    </row>
    <row r="38337" spans="3:3">
      <c r="C38337" s="13">
        <f t="shared" ca="1" si="1383"/>
        <v>2002.469950411207</v>
      </c>
    </row>
    <row r="38338" spans="3:3">
      <c r="C38338" s="13">
        <f t="shared" ca="1" si="1383"/>
        <v>2010.9878324166982</v>
      </c>
    </row>
    <row r="38339" spans="3:3">
      <c r="C38339" s="13">
        <f t="shared" ca="1" si="1383"/>
        <v>1991.9709013957847</v>
      </c>
    </row>
    <row r="38340" spans="3:3">
      <c r="C38340" s="13">
        <f t="shared" ca="1" si="1383"/>
        <v>2001.6674142573852</v>
      </c>
    </row>
    <row r="38341" spans="3:3">
      <c r="C38341" s="13">
        <f t="shared" ca="1" si="1383"/>
        <v>2024.306770939427</v>
      </c>
    </row>
    <row r="38342" spans="3:3">
      <c r="C38342" s="13">
        <f t="shared" ca="1" si="1383"/>
        <v>2015.874120981287</v>
      </c>
    </row>
    <row r="38343" spans="3:3">
      <c r="C38343" s="13">
        <f t="shared" ca="1" si="1383"/>
        <v>1995.0309107516766</v>
      </c>
    </row>
    <row r="38344" spans="3:3">
      <c r="C38344" s="13">
        <f t="shared" ca="1" si="1383"/>
        <v>2004.1611900167759</v>
      </c>
    </row>
    <row r="38345" spans="3:3">
      <c r="C38345" s="13">
        <f t="shared" ca="1" si="1383"/>
        <v>1985.2757901460618</v>
      </c>
    </row>
    <row r="38346" spans="3:3">
      <c r="C38346" s="13">
        <f t="shared" ca="1" si="1383"/>
        <v>1999.5669441197954</v>
      </c>
    </row>
    <row r="38347" spans="3:3">
      <c r="C38347" s="13">
        <f t="shared" ca="1" si="1383"/>
        <v>1981.3326257563567</v>
      </c>
    </row>
    <row r="38348" spans="3:3">
      <c r="C38348" s="13">
        <f t="shared" ca="1" si="1383"/>
        <v>2012.3166614540789</v>
      </c>
    </row>
    <row r="38349" spans="3:3">
      <c r="C38349" s="13">
        <f t="shared" ca="1" si="1383"/>
        <v>2005.0113207451113</v>
      </c>
    </row>
    <row r="38350" spans="3:3">
      <c r="C38350" s="13">
        <f t="shared" ca="1" si="1383"/>
        <v>1993.2567604661726</v>
      </c>
    </row>
    <row r="38351" spans="3:3">
      <c r="C38351" s="13">
        <f t="shared" ca="1" si="1383"/>
        <v>1988.2607572792267</v>
      </c>
    </row>
    <row r="38352" spans="3:3">
      <c r="C38352" s="13">
        <f t="shared" ca="1" si="1383"/>
        <v>1991.0971391058899</v>
      </c>
    </row>
    <row r="38353" spans="3:3">
      <c r="C38353" s="13">
        <f t="shared" ca="1" si="1383"/>
        <v>2017.3263062860542</v>
      </c>
    </row>
    <row r="38354" spans="3:3">
      <c r="C38354" s="13">
        <f t="shared" ca="1" si="1383"/>
        <v>2002.1720581585582</v>
      </c>
    </row>
    <row r="38355" spans="3:3">
      <c r="C38355" s="13">
        <f t="shared" ca="1" si="1383"/>
        <v>1992.6041879862776</v>
      </c>
    </row>
    <row r="38356" spans="3:3">
      <c r="C38356" s="13">
        <f t="shared" ca="1" si="1383"/>
        <v>1998.9353295849426</v>
      </c>
    </row>
    <row r="38357" spans="3:3">
      <c r="C38357" s="13">
        <f t="shared" ca="1" si="1383"/>
        <v>2002.5647802185758</v>
      </c>
    </row>
    <row r="38358" spans="3:3">
      <c r="C38358" s="13">
        <f t="shared" ca="1" si="1383"/>
        <v>1999.8468175759865</v>
      </c>
    </row>
    <row r="38359" spans="3:3">
      <c r="C38359" s="13">
        <f t="shared" ca="1" si="1383"/>
        <v>1990.5067174031781</v>
      </c>
    </row>
    <row r="38360" spans="3:3">
      <c r="C38360" s="13">
        <f t="shared" ref="C38360:C38423" ca="1" si="1384">NORMINV(RAND(),$D$3,$G$3)</f>
        <v>1995.5114000607082</v>
      </c>
    </row>
    <row r="38361" spans="3:3">
      <c r="C38361" s="13">
        <f t="shared" ca="1" si="1384"/>
        <v>1999.6803253389123</v>
      </c>
    </row>
    <row r="38362" spans="3:3">
      <c r="C38362" s="13">
        <f t="shared" ca="1" si="1384"/>
        <v>1994.9087865963602</v>
      </c>
    </row>
    <row r="38363" spans="3:3">
      <c r="C38363" s="13">
        <f t="shared" ca="1" si="1384"/>
        <v>1987.7387465909123</v>
      </c>
    </row>
    <row r="38364" spans="3:3">
      <c r="C38364" s="13">
        <f t="shared" ca="1" si="1384"/>
        <v>2023.1073993033608</v>
      </c>
    </row>
    <row r="38365" spans="3:3">
      <c r="C38365" s="13">
        <f t="shared" ca="1" si="1384"/>
        <v>1997.6876406896799</v>
      </c>
    </row>
    <row r="38366" spans="3:3">
      <c r="C38366" s="13">
        <f t="shared" ca="1" si="1384"/>
        <v>2017.4873087458982</v>
      </c>
    </row>
    <row r="38367" spans="3:3">
      <c r="C38367" s="13">
        <f t="shared" ca="1" si="1384"/>
        <v>1999.4787606284033</v>
      </c>
    </row>
    <row r="38368" spans="3:3">
      <c r="C38368" s="13">
        <f t="shared" ca="1" si="1384"/>
        <v>2010.0136029706935</v>
      </c>
    </row>
    <row r="38369" spans="3:3">
      <c r="C38369" s="13">
        <f t="shared" ca="1" si="1384"/>
        <v>1980.0146019415611</v>
      </c>
    </row>
    <row r="38370" spans="3:3">
      <c r="C38370" s="13">
        <f t="shared" ca="1" si="1384"/>
        <v>2009.020246741474</v>
      </c>
    </row>
    <row r="38371" spans="3:3">
      <c r="C38371" s="13">
        <f t="shared" ca="1" si="1384"/>
        <v>1999.0974748457395</v>
      </c>
    </row>
    <row r="38372" spans="3:3">
      <c r="C38372" s="13">
        <f t="shared" ca="1" si="1384"/>
        <v>1982.019916477851</v>
      </c>
    </row>
    <row r="38373" spans="3:3">
      <c r="C38373" s="13">
        <f t="shared" ca="1" si="1384"/>
        <v>1985.337779026145</v>
      </c>
    </row>
    <row r="38374" spans="3:3">
      <c r="C38374" s="13">
        <f t="shared" ca="1" si="1384"/>
        <v>1991.0711420504415</v>
      </c>
    </row>
    <row r="38375" spans="3:3">
      <c r="C38375" s="13">
        <f t="shared" ca="1" si="1384"/>
        <v>1985.9923968563069</v>
      </c>
    </row>
    <row r="38376" spans="3:3">
      <c r="C38376" s="13">
        <f t="shared" ca="1" si="1384"/>
        <v>2000.4270153435252</v>
      </c>
    </row>
    <row r="38377" spans="3:3">
      <c r="C38377" s="13">
        <f t="shared" ca="1" si="1384"/>
        <v>1990.0153110554222</v>
      </c>
    </row>
    <row r="38378" spans="3:3">
      <c r="C38378" s="13">
        <f t="shared" ca="1" si="1384"/>
        <v>1980.2969681048314</v>
      </c>
    </row>
    <row r="38379" spans="3:3">
      <c r="C38379" s="13">
        <f t="shared" ca="1" si="1384"/>
        <v>2004.7353217017635</v>
      </c>
    </row>
    <row r="38380" spans="3:3">
      <c r="C38380" s="13">
        <f t="shared" ca="1" si="1384"/>
        <v>1987.1857736777974</v>
      </c>
    </row>
    <row r="38381" spans="3:3">
      <c r="C38381" s="13">
        <f t="shared" ca="1" si="1384"/>
        <v>1992.3503677303268</v>
      </c>
    </row>
    <row r="38382" spans="3:3">
      <c r="C38382" s="13">
        <f t="shared" ca="1" si="1384"/>
        <v>2009.5197846987212</v>
      </c>
    </row>
    <row r="38383" spans="3:3">
      <c r="C38383" s="13">
        <f t="shared" ca="1" si="1384"/>
        <v>1990.9823006247648</v>
      </c>
    </row>
    <row r="38384" spans="3:3">
      <c r="C38384" s="13">
        <f t="shared" ca="1" si="1384"/>
        <v>2005.0232880259207</v>
      </c>
    </row>
    <row r="38385" spans="3:3">
      <c r="C38385" s="13">
        <f t="shared" ca="1" si="1384"/>
        <v>2002.6055188250677</v>
      </c>
    </row>
    <row r="38386" spans="3:3">
      <c r="C38386" s="13">
        <f t="shared" ca="1" si="1384"/>
        <v>1995.9807793920218</v>
      </c>
    </row>
    <row r="38387" spans="3:3">
      <c r="C38387" s="13">
        <f t="shared" ca="1" si="1384"/>
        <v>1993.228829817351</v>
      </c>
    </row>
    <row r="38388" spans="3:3">
      <c r="C38388" s="13">
        <f t="shared" ca="1" si="1384"/>
        <v>1991.6199226153065</v>
      </c>
    </row>
    <row r="38389" spans="3:3">
      <c r="C38389" s="13">
        <f t="shared" ca="1" si="1384"/>
        <v>1980.4814497766224</v>
      </c>
    </row>
    <row r="38390" spans="3:3">
      <c r="C38390" s="13">
        <f t="shared" ca="1" si="1384"/>
        <v>1981.9625793814901</v>
      </c>
    </row>
    <row r="38391" spans="3:3">
      <c r="C38391" s="13">
        <f t="shared" ca="1" si="1384"/>
        <v>1985.9903155962645</v>
      </c>
    </row>
    <row r="38392" spans="3:3">
      <c r="C38392" s="13">
        <f t="shared" ca="1" si="1384"/>
        <v>2002.45581958091</v>
      </c>
    </row>
    <row r="38393" spans="3:3">
      <c r="C38393" s="13">
        <f t="shared" ca="1" si="1384"/>
        <v>2024.1995115129782</v>
      </c>
    </row>
    <row r="38394" spans="3:3">
      <c r="C38394" s="13">
        <f t="shared" ca="1" si="1384"/>
        <v>1986.0446766495877</v>
      </c>
    </row>
    <row r="38395" spans="3:3">
      <c r="C38395" s="13">
        <f t="shared" ca="1" si="1384"/>
        <v>1999.2880044915753</v>
      </c>
    </row>
    <row r="38396" spans="3:3">
      <c r="C38396" s="13">
        <f t="shared" ca="1" si="1384"/>
        <v>2011.5951218597322</v>
      </c>
    </row>
    <row r="38397" spans="3:3">
      <c r="C38397" s="13">
        <f t="shared" ca="1" si="1384"/>
        <v>1988.1505311593037</v>
      </c>
    </row>
    <row r="38398" spans="3:3">
      <c r="C38398" s="13">
        <f t="shared" ca="1" si="1384"/>
        <v>2009.3886801348553</v>
      </c>
    </row>
    <row r="38399" spans="3:3">
      <c r="C38399" s="13">
        <f t="shared" ca="1" si="1384"/>
        <v>1998.5216722550908</v>
      </c>
    </row>
    <row r="38400" spans="3:3">
      <c r="C38400" s="13">
        <f t="shared" ca="1" si="1384"/>
        <v>2008.4953908911743</v>
      </c>
    </row>
    <row r="38401" spans="3:3">
      <c r="C38401" s="13">
        <f t="shared" ca="1" si="1384"/>
        <v>1989.8419884210746</v>
      </c>
    </row>
    <row r="38402" spans="3:3">
      <c r="C38402" s="13">
        <f t="shared" ca="1" si="1384"/>
        <v>2012.0716324831947</v>
      </c>
    </row>
    <row r="38403" spans="3:3">
      <c r="C38403" s="13">
        <f t="shared" ca="1" si="1384"/>
        <v>1996.8327783508105</v>
      </c>
    </row>
    <row r="38404" spans="3:3">
      <c r="C38404" s="13">
        <f t="shared" ca="1" si="1384"/>
        <v>1980.8826133453688</v>
      </c>
    </row>
    <row r="38405" spans="3:3">
      <c r="C38405" s="13">
        <f t="shared" ca="1" si="1384"/>
        <v>1985.8789179031062</v>
      </c>
    </row>
    <row r="38406" spans="3:3">
      <c r="C38406" s="13">
        <f t="shared" ca="1" si="1384"/>
        <v>1996.6800206790726</v>
      </c>
    </row>
    <row r="38407" spans="3:3">
      <c r="C38407" s="13">
        <f t="shared" ca="1" si="1384"/>
        <v>2008.4319962207921</v>
      </c>
    </row>
    <row r="38408" spans="3:3">
      <c r="C38408" s="13">
        <f t="shared" ca="1" si="1384"/>
        <v>2010.8685104148831</v>
      </c>
    </row>
    <row r="38409" spans="3:3">
      <c r="C38409" s="13">
        <f t="shared" ca="1" si="1384"/>
        <v>1988.4663141987426</v>
      </c>
    </row>
    <row r="38410" spans="3:3">
      <c r="C38410" s="13">
        <f t="shared" ca="1" si="1384"/>
        <v>1995.0692305829191</v>
      </c>
    </row>
    <row r="38411" spans="3:3">
      <c r="C38411" s="13">
        <f t="shared" ca="1" si="1384"/>
        <v>2004.1577942129652</v>
      </c>
    </row>
    <row r="38412" spans="3:3">
      <c r="C38412" s="13">
        <f t="shared" ca="1" si="1384"/>
        <v>2009.6000530477909</v>
      </c>
    </row>
    <row r="38413" spans="3:3">
      <c r="C38413" s="13">
        <f t="shared" ca="1" si="1384"/>
        <v>2000.4590401229789</v>
      </c>
    </row>
    <row r="38414" spans="3:3">
      <c r="C38414" s="13">
        <f t="shared" ca="1" si="1384"/>
        <v>2000.3472468362406</v>
      </c>
    </row>
    <row r="38415" spans="3:3">
      <c r="C38415" s="13">
        <f t="shared" ca="1" si="1384"/>
        <v>1988.7472278438083</v>
      </c>
    </row>
    <row r="38416" spans="3:3">
      <c r="C38416" s="13">
        <f t="shared" ca="1" si="1384"/>
        <v>1996.346025332844</v>
      </c>
    </row>
    <row r="38417" spans="3:3">
      <c r="C38417" s="13">
        <f t="shared" ca="1" si="1384"/>
        <v>2003.0429391393056</v>
      </c>
    </row>
    <row r="38418" spans="3:3">
      <c r="C38418" s="13">
        <f t="shared" ca="1" si="1384"/>
        <v>2029.4081085139892</v>
      </c>
    </row>
    <row r="38419" spans="3:3">
      <c r="C38419" s="13">
        <f t="shared" ca="1" si="1384"/>
        <v>2010.4992904081757</v>
      </c>
    </row>
    <row r="38420" spans="3:3">
      <c r="C38420" s="13">
        <f t="shared" ca="1" si="1384"/>
        <v>1998.0870559347811</v>
      </c>
    </row>
    <row r="38421" spans="3:3">
      <c r="C38421" s="13">
        <f t="shared" ca="1" si="1384"/>
        <v>1996.741798174349</v>
      </c>
    </row>
    <row r="38422" spans="3:3">
      <c r="C38422" s="13">
        <f t="shared" ca="1" si="1384"/>
        <v>2015.3264263872661</v>
      </c>
    </row>
    <row r="38423" spans="3:3">
      <c r="C38423" s="13">
        <f t="shared" ca="1" si="1384"/>
        <v>1999.7272917647188</v>
      </c>
    </row>
    <row r="38424" spans="3:3">
      <c r="C38424" s="13">
        <f t="shared" ref="C38424:C38487" ca="1" si="1385">NORMINV(RAND(),$D$3,$G$3)</f>
        <v>1975.8069519496012</v>
      </c>
    </row>
    <row r="38425" spans="3:3">
      <c r="C38425" s="13">
        <f t="shared" ca="1" si="1385"/>
        <v>1994.4272403137199</v>
      </c>
    </row>
    <row r="38426" spans="3:3">
      <c r="C38426" s="13">
        <f t="shared" ca="1" si="1385"/>
        <v>2004.4539707605156</v>
      </c>
    </row>
    <row r="38427" spans="3:3">
      <c r="C38427" s="13">
        <f t="shared" ca="1" si="1385"/>
        <v>2014.9937357611961</v>
      </c>
    </row>
    <row r="38428" spans="3:3">
      <c r="C38428" s="13">
        <f t="shared" ca="1" si="1385"/>
        <v>1989.4781396699948</v>
      </c>
    </row>
    <row r="38429" spans="3:3">
      <c r="C38429" s="13">
        <f t="shared" ca="1" si="1385"/>
        <v>1995.3001796214235</v>
      </c>
    </row>
    <row r="38430" spans="3:3">
      <c r="C38430" s="13">
        <f t="shared" ca="1" si="1385"/>
        <v>2010.4667508543123</v>
      </c>
    </row>
    <row r="38431" spans="3:3">
      <c r="C38431" s="13">
        <f t="shared" ca="1" si="1385"/>
        <v>1976.6366860334965</v>
      </c>
    </row>
    <row r="38432" spans="3:3">
      <c r="C38432" s="13">
        <f t="shared" ca="1" si="1385"/>
        <v>1972.1575604536974</v>
      </c>
    </row>
    <row r="38433" spans="3:3">
      <c r="C38433" s="13">
        <f t="shared" ca="1" si="1385"/>
        <v>2013.3384833098426</v>
      </c>
    </row>
    <row r="38434" spans="3:3">
      <c r="C38434" s="13">
        <f t="shared" ca="1" si="1385"/>
        <v>1990.3169940213356</v>
      </c>
    </row>
    <row r="38435" spans="3:3">
      <c r="C38435" s="13">
        <f t="shared" ca="1" si="1385"/>
        <v>2006.9025713798644</v>
      </c>
    </row>
    <row r="38436" spans="3:3">
      <c r="C38436" s="13">
        <f t="shared" ca="1" si="1385"/>
        <v>2003.5072380484396</v>
      </c>
    </row>
    <row r="38437" spans="3:3">
      <c r="C38437" s="13">
        <f t="shared" ca="1" si="1385"/>
        <v>1990.9639580176938</v>
      </c>
    </row>
    <row r="38438" spans="3:3">
      <c r="C38438" s="13">
        <f t="shared" ca="1" si="1385"/>
        <v>1993.8336581935962</v>
      </c>
    </row>
    <row r="38439" spans="3:3">
      <c r="C38439" s="13">
        <f t="shared" ca="1" si="1385"/>
        <v>2018.5601616678844</v>
      </c>
    </row>
    <row r="38440" spans="3:3">
      <c r="C38440" s="13">
        <f t="shared" ca="1" si="1385"/>
        <v>2001.4772657671037</v>
      </c>
    </row>
    <row r="38441" spans="3:3">
      <c r="C38441" s="13">
        <f t="shared" ca="1" si="1385"/>
        <v>1999.1181064180935</v>
      </c>
    </row>
    <row r="38442" spans="3:3">
      <c r="C38442" s="13">
        <f t="shared" ca="1" si="1385"/>
        <v>2000.32983163631</v>
      </c>
    </row>
    <row r="38443" spans="3:3">
      <c r="C38443" s="13">
        <f t="shared" ca="1" si="1385"/>
        <v>2007.8507699421343</v>
      </c>
    </row>
    <row r="38444" spans="3:3">
      <c r="C38444" s="13">
        <f t="shared" ca="1" si="1385"/>
        <v>2025.2907785227226</v>
      </c>
    </row>
    <row r="38445" spans="3:3">
      <c r="C38445" s="13">
        <f t="shared" ca="1" si="1385"/>
        <v>1997.0893508959064</v>
      </c>
    </row>
    <row r="38446" spans="3:3">
      <c r="C38446" s="13">
        <f t="shared" ca="1" si="1385"/>
        <v>1985.2626272792161</v>
      </c>
    </row>
    <row r="38447" spans="3:3">
      <c r="C38447" s="13">
        <f t="shared" ca="1" si="1385"/>
        <v>2017.0513129233045</v>
      </c>
    </row>
    <row r="38448" spans="3:3">
      <c r="C38448" s="13">
        <f t="shared" ca="1" si="1385"/>
        <v>1994.941796945734</v>
      </c>
    </row>
    <row r="38449" spans="3:3">
      <c r="C38449" s="13">
        <f t="shared" ca="1" si="1385"/>
        <v>2000.0844314548797</v>
      </c>
    </row>
    <row r="38450" spans="3:3">
      <c r="C38450" s="13">
        <f t="shared" ca="1" si="1385"/>
        <v>1992.1457288004476</v>
      </c>
    </row>
    <row r="38451" spans="3:3">
      <c r="C38451" s="13">
        <f t="shared" ca="1" si="1385"/>
        <v>1992.9053569380064</v>
      </c>
    </row>
    <row r="38452" spans="3:3">
      <c r="C38452" s="13">
        <f t="shared" ca="1" si="1385"/>
        <v>2009.9649922524825</v>
      </c>
    </row>
    <row r="38453" spans="3:3">
      <c r="C38453" s="13">
        <f t="shared" ca="1" si="1385"/>
        <v>1994.8474765547628</v>
      </c>
    </row>
    <row r="38454" spans="3:3">
      <c r="C38454" s="13">
        <f t="shared" ca="1" si="1385"/>
        <v>2020.7811862787507</v>
      </c>
    </row>
    <row r="38455" spans="3:3">
      <c r="C38455" s="13">
        <f t="shared" ca="1" si="1385"/>
        <v>1987.6442328483608</v>
      </c>
    </row>
    <row r="38456" spans="3:3">
      <c r="C38456" s="13">
        <f t="shared" ca="1" si="1385"/>
        <v>1992.1457019910786</v>
      </c>
    </row>
    <row r="38457" spans="3:3">
      <c r="C38457" s="13">
        <f t="shared" ca="1" si="1385"/>
        <v>1985.6324987530973</v>
      </c>
    </row>
    <row r="38458" spans="3:3">
      <c r="C38458" s="13">
        <f t="shared" ca="1" si="1385"/>
        <v>1999.4728266507304</v>
      </c>
    </row>
    <row r="38459" spans="3:3">
      <c r="C38459" s="13">
        <f t="shared" ca="1" si="1385"/>
        <v>1979.9012469561249</v>
      </c>
    </row>
    <row r="38460" spans="3:3">
      <c r="C38460" s="13">
        <f t="shared" ca="1" si="1385"/>
        <v>1966.8656168121961</v>
      </c>
    </row>
    <row r="38461" spans="3:3">
      <c r="C38461" s="13">
        <f t="shared" ca="1" si="1385"/>
        <v>1997.2516634030355</v>
      </c>
    </row>
    <row r="38462" spans="3:3">
      <c r="C38462" s="13">
        <f t="shared" ca="1" si="1385"/>
        <v>1982.589102954621</v>
      </c>
    </row>
    <row r="38463" spans="3:3">
      <c r="C38463" s="13">
        <f t="shared" ca="1" si="1385"/>
        <v>2000.4948083895433</v>
      </c>
    </row>
    <row r="38464" spans="3:3">
      <c r="C38464" s="13">
        <f t="shared" ca="1" si="1385"/>
        <v>1998.9153316845986</v>
      </c>
    </row>
    <row r="38465" spans="3:3">
      <c r="C38465" s="13">
        <f t="shared" ca="1" si="1385"/>
        <v>1988.8891662908422</v>
      </c>
    </row>
    <row r="38466" spans="3:3">
      <c r="C38466" s="13">
        <f t="shared" ca="1" si="1385"/>
        <v>1994.9887896037628</v>
      </c>
    </row>
    <row r="38467" spans="3:3">
      <c r="C38467" s="13">
        <f t="shared" ca="1" si="1385"/>
        <v>2006.0702464437413</v>
      </c>
    </row>
    <row r="38468" spans="3:3">
      <c r="C38468" s="13">
        <f t="shared" ca="1" si="1385"/>
        <v>2010.2202878605228</v>
      </c>
    </row>
    <row r="38469" spans="3:3">
      <c r="C38469" s="13">
        <f t="shared" ca="1" si="1385"/>
        <v>2006.0521033844473</v>
      </c>
    </row>
    <row r="38470" spans="3:3">
      <c r="C38470" s="13">
        <f t="shared" ca="1" si="1385"/>
        <v>2002.9897536072569</v>
      </c>
    </row>
    <row r="38471" spans="3:3">
      <c r="C38471" s="13">
        <f t="shared" ca="1" si="1385"/>
        <v>1999.5625548506152</v>
      </c>
    </row>
    <row r="38472" spans="3:3">
      <c r="C38472" s="13">
        <f t="shared" ca="1" si="1385"/>
        <v>2017.5897591691028</v>
      </c>
    </row>
    <row r="38473" spans="3:3">
      <c r="C38473" s="13">
        <f t="shared" ca="1" si="1385"/>
        <v>1983.3921524801565</v>
      </c>
    </row>
    <row r="38474" spans="3:3">
      <c r="C38474" s="13">
        <f t="shared" ca="1" si="1385"/>
        <v>1977.4415433019335</v>
      </c>
    </row>
    <row r="38475" spans="3:3">
      <c r="C38475" s="13">
        <f t="shared" ca="1" si="1385"/>
        <v>2010.036988935</v>
      </c>
    </row>
    <row r="38476" spans="3:3">
      <c r="C38476" s="13">
        <f t="shared" ca="1" si="1385"/>
        <v>1997.9653682796463</v>
      </c>
    </row>
    <row r="38477" spans="3:3">
      <c r="C38477" s="13">
        <f t="shared" ca="1" si="1385"/>
        <v>2004.3362240550989</v>
      </c>
    </row>
    <row r="38478" spans="3:3">
      <c r="C38478" s="13">
        <f t="shared" ca="1" si="1385"/>
        <v>2000.107118305451</v>
      </c>
    </row>
    <row r="38479" spans="3:3">
      <c r="C38479" s="13">
        <f t="shared" ca="1" si="1385"/>
        <v>1992.3845568356885</v>
      </c>
    </row>
    <row r="38480" spans="3:3">
      <c r="C38480" s="13">
        <f t="shared" ca="1" si="1385"/>
        <v>2006.481628089469</v>
      </c>
    </row>
    <row r="38481" spans="3:3">
      <c r="C38481" s="13">
        <f t="shared" ca="1" si="1385"/>
        <v>2005.4525614410338</v>
      </c>
    </row>
    <row r="38482" spans="3:3">
      <c r="C38482" s="13">
        <f t="shared" ca="1" si="1385"/>
        <v>1990.2460623504439</v>
      </c>
    </row>
    <row r="38483" spans="3:3">
      <c r="C38483" s="13">
        <f t="shared" ca="1" si="1385"/>
        <v>1995.3687363825813</v>
      </c>
    </row>
    <row r="38484" spans="3:3">
      <c r="C38484" s="13">
        <f t="shared" ca="1" si="1385"/>
        <v>1978.9447961489934</v>
      </c>
    </row>
    <row r="38485" spans="3:3">
      <c r="C38485" s="13">
        <f t="shared" ca="1" si="1385"/>
        <v>2000.8106224013434</v>
      </c>
    </row>
    <row r="38486" spans="3:3">
      <c r="C38486" s="13">
        <f t="shared" ca="1" si="1385"/>
        <v>2000.6338027173078</v>
      </c>
    </row>
    <row r="38487" spans="3:3">
      <c r="C38487" s="13">
        <f t="shared" ca="1" si="1385"/>
        <v>1993.3942280021977</v>
      </c>
    </row>
    <row r="38488" spans="3:3">
      <c r="C38488" s="13">
        <f t="shared" ref="C38488:C38551" ca="1" si="1386">NORMINV(RAND(),$D$3,$G$3)</f>
        <v>1989.4835541015771</v>
      </c>
    </row>
    <row r="38489" spans="3:3">
      <c r="C38489" s="13">
        <f t="shared" ca="1" si="1386"/>
        <v>1998.4409408731137</v>
      </c>
    </row>
    <row r="38490" spans="3:3">
      <c r="C38490" s="13">
        <f t="shared" ca="1" si="1386"/>
        <v>2000.9288680892089</v>
      </c>
    </row>
    <row r="38491" spans="3:3">
      <c r="C38491" s="13">
        <f t="shared" ca="1" si="1386"/>
        <v>1993.6522018175881</v>
      </c>
    </row>
    <row r="38492" spans="3:3">
      <c r="C38492" s="13">
        <f t="shared" ca="1" si="1386"/>
        <v>1993.211875041882</v>
      </c>
    </row>
    <row r="38493" spans="3:3">
      <c r="C38493" s="13">
        <f t="shared" ca="1" si="1386"/>
        <v>2000.7678651348183</v>
      </c>
    </row>
    <row r="38494" spans="3:3">
      <c r="C38494" s="13">
        <f t="shared" ca="1" si="1386"/>
        <v>1968.5628980544811</v>
      </c>
    </row>
    <row r="38495" spans="3:3">
      <c r="C38495" s="13">
        <f t="shared" ca="1" si="1386"/>
        <v>1983.0549601230935</v>
      </c>
    </row>
    <row r="38496" spans="3:3">
      <c r="C38496" s="13">
        <f t="shared" ca="1" si="1386"/>
        <v>2000.1024029939392</v>
      </c>
    </row>
    <row r="38497" spans="3:3">
      <c r="C38497" s="13">
        <f t="shared" ca="1" si="1386"/>
        <v>1998.4888629348138</v>
      </c>
    </row>
    <row r="38498" spans="3:3">
      <c r="C38498" s="13">
        <f t="shared" ca="1" si="1386"/>
        <v>2009.6464821330919</v>
      </c>
    </row>
    <row r="38499" spans="3:3">
      <c r="C38499" s="13">
        <f t="shared" ca="1" si="1386"/>
        <v>2008.2402777775587</v>
      </c>
    </row>
    <row r="38500" spans="3:3">
      <c r="C38500" s="13">
        <f t="shared" ca="1" si="1386"/>
        <v>1982.3959013978795</v>
      </c>
    </row>
    <row r="38501" spans="3:3">
      <c r="C38501" s="13">
        <f t="shared" ca="1" si="1386"/>
        <v>1996.5709491343357</v>
      </c>
    </row>
    <row r="38502" spans="3:3">
      <c r="C38502" s="13">
        <f t="shared" ca="1" si="1386"/>
        <v>2006.5697000810392</v>
      </c>
    </row>
    <row r="38503" spans="3:3">
      <c r="C38503" s="13">
        <f t="shared" ca="1" si="1386"/>
        <v>1992.9186737246707</v>
      </c>
    </row>
    <row r="38504" spans="3:3">
      <c r="C38504" s="13">
        <f t="shared" ca="1" si="1386"/>
        <v>2003.4800297581821</v>
      </c>
    </row>
    <row r="38505" spans="3:3">
      <c r="C38505" s="13">
        <f t="shared" ca="1" si="1386"/>
        <v>2000.4800048181992</v>
      </c>
    </row>
    <row r="38506" spans="3:3">
      <c r="C38506" s="13">
        <f t="shared" ca="1" si="1386"/>
        <v>2001.547517600786</v>
      </c>
    </row>
    <row r="38507" spans="3:3">
      <c r="C38507" s="13">
        <f t="shared" ca="1" si="1386"/>
        <v>1999.9362244791234</v>
      </c>
    </row>
    <row r="38508" spans="3:3">
      <c r="C38508" s="13">
        <f t="shared" ca="1" si="1386"/>
        <v>2007.8500871088313</v>
      </c>
    </row>
    <row r="38509" spans="3:3">
      <c r="C38509" s="13">
        <f t="shared" ca="1" si="1386"/>
        <v>2005.7198930932727</v>
      </c>
    </row>
    <row r="38510" spans="3:3">
      <c r="C38510" s="13">
        <f t="shared" ca="1" si="1386"/>
        <v>2002.7868987518364</v>
      </c>
    </row>
    <row r="38511" spans="3:3">
      <c r="C38511" s="13">
        <f t="shared" ca="1" si="1386"/>
        <v>2004.906397051464</v>
      </c>
    </row>
    <row r="38512" spans="3:3">
      <c r="C38512" s="13">
        <f t="shared" ca="1" si="1386"/>
        <v>1995.5889083122966</v>
      </c>
    </row>
    <row r="38513" spans="3:3">
      <c r="C38513" s="13">
        <f t="shared" ca="1" si="1386"/>
        <v>1962.6555552332786</v>
      </c>
    </row>
    <row r="38514" spans="3:3">
      <c r="C38514" s="13">
        <f t="shared" ca="1" si="1386"/>
        <v>2003.1211489881746</v>
      </c>
    </row>
    <row r="38515" spans="3:3">
      <c r="C38515" s="13">
        <f t="shared" ca="1" si="1386"/>
        <v>1993.0016931810221</v>
      </c>
    </row>
    <row r="38516" spans="3:3">
      <c r="C38516" s="13">
        <f t="shared" ca="1" si="1386"/>
        <v>1996.2719289107458</v>
      </c>
    </row>
    <row r="38517" spans="3:3">
      <c r="C38517" s="13">
        <f t="shared" ca="1" si="1386"/>
        <v>1982.7732508556624</v>
      </c>
    </row>
    <row r="38518" spans="3:3">
      <c r="C38518" s="13">
        <f t="shared" ca="1" si="1386"/>
        <v>1995.31034566216</v>
      </c>
    </row>
    <row r="38519" spans="3:3">
      <c r="C38519" s="13">
        <f t="shared" ca="1" si="1386"/>
        <v>1966.9894911605586</v>
      </c>
    </row>
    <row r="38520" spans="3:3">
      <c r="C38520" s="13">
        <f t="shared" ca="1" si="1386"/>
        <v>1997.339401865778</v>
      </c>
    </row>
    <row r="38521" spans="3:3">
      <c r="C38521" s="13">
        <f t="shared" ca="1" si="1386"/>
        <v>2016.9759767877999</v>
      </c>
    </row>
    <row r="38522" spans="3:3">
      <c r="C38522" s="13">
        <f t="shared" ca="1" si="1386"/>
        <v>1991.990920524059</v>
      </c>
    </row>
    <row r="38523" spans="3:3">
      <c r="C38523" s="13">
        <f t="shared" ca="1" si="1386"/>
        <v>2005.0684707484672</v>
      </c>
    </row>
    <row r="38524" spans="3:3">
      <c r="C38524" s="13">
        <f t="shared" ca="1" si="1386"/>
        <v>1988.0456076281937</v>
      </c>
    </row>
    <row r="38525" spans="3:3">
      <c r="C38525" s="13">
        <f t="shared" ca="1" si="1386"/>
        <v>1997.3262952542352</v>
      </c>
    </row>
    <row r="38526" spans="3:3">
      <c r="C38526" s="13">
        <f t="shared" ca="1" si="1386"/>
        <v>1989.9644010953416</v>
      </c>
    </row>
    <row r="38527" spans="3:3">
      <c r="C38527" s="13">
        <f t="shared" ca="1" si="1386"/>
        <v>2011.0565015449461</v>
      </c>
    </row>
    <row r="38528" spans="3:3">
      <c r="C38528" s="13">
        <f t="shared" ca="1" si="1386"/>
        <v>2007.709293841041</v>
      </c>
    </row>
    <row r="38529" spans="3:3">
      <c r="C38529" s="13">
        <f t="shared" ca="1" si="1386"/>
        <v>1995.6852935724103</v>
      </c>
    </row>
    <row r="38530" spans="3:3">
      <c r="C38530" s="13">
        <f t="shared" ca="1" si="1386"/>
        <v>2004.3076957727512</v>
      </c>
    </row>
    <row r="38531" spans="3:3">
      <c r="C38531" s="13">
        <f t="shared" ca="1" si="1386"/>
        <v>1977.6803466083597</v>
      </c>
    </row>
    <row r="38532" spans="3:3">
      <c r="C38532" s="13">
        <f t="shared" ca="1" si="1386"/>
        <v>1992.6823113131361</v>
      </c>
    </row>
    <row r="38533" spans="3:3">
      <c r="C38533" s="13">
        <f t="shared" ca="1" si="1386"/>
        <v>1991.7040869314433</v>
      </c>
    </row>
    <row r="38534" spans="3:3">
      <c r="C38534" s="13">
        <f t="shared" ca="1" si="1386"/>
        <v>1984.6462241252705</v>
      </c>
    </row>
    <row r="38535" spans="3:3">
      <c r="C38535" s="13">
        <f t="shared" ca="1" si="1386"/>
        <v>2001.1997328356347</v>
      </c>
    </row>
    <row r="38536" spans="3:3">
      <c r="C38536" s="13">
        <f t="shared" ca="1" si="1386"/>
        <v>2002.8194895299732</v>
      </c>
    </row>
    <row r="38537" spans="3:3">
      <c r="C38537" s="13">
        <f t="shared" ca="1" si="1386"/>
        <v>1975.227964246486</v>
      </c>
    </row>
    <row r="38538" spans="3:3">
      <c r="C38538" s="13">
        <f t="shared" ca="1" si="1386"/>
        <v>2004.7065851576776</v>
      </c>
    </row>
    <row r="38539" spans="3:3">
      <c r="C38539" s="13">
        <f t="shared" ca="1" si="1386"/>
        <v>2006.5932216077256</v>
      </c>
    </row>
    <row r="38540" spans="3:3">
      <c r="C38540" s="13">
        <f t="shared" ca="1" si="1386"/>
        <v>2008.6947591140124</v>
      </c>
    </row>
    <row r="38541" spans="3:3">
      <c r="C38541" s="13">
        <f t="shared" ca="1" si="1386"/>
        <v>2006.3661793767526</v>
      </c>
    </row>
    <row r="38542" spans="3:3">
      <c r="C38542" s="13">
        <f t="shared" ca="1" si="1386"/>
        <v>2001.5505257222951</v>
      </c>
    </row>
    <row r="38543" spans="3:3">
      <c r="C38543" s="13">
        <f t="shared" ca="1" si="1386"/>
        <v>2022.0115681121063</v>
      </c>
    </row>
    <row r="38544" spans="3:3">
      <c r="C38544" s="13">
        <f t="shared" ca="1" si="1386"/>
        <v>1995.8411055188694</v>
      </c>
    </row>
    <row r="38545" spans="3:3">
      <c r="C38545" s="13">
        <f t="shared" ca="1" si="1386"/>
        <v>2030.6597781698458</v>
      </c>
    </row>
    <row r="38546" spans="3:3">
      <c r="C38546" s="13">
        <f t="shared" ca="1" si="1386"/>
        <v>1991.7922947423647</v>
      </c>
    </row>
    <row r="38547" spans="3:3">
      <c r="C38547" s="13">
        <f t="shared" ca="1" si="1386"/>
        <v>2003.1776620807311</v>
      </c>
    </row>
    <row r="38548" spans="3:3">
      <c r="C38548" s="13">
        <f t="shared" ca="1" si="1386"/>
        <v>2018.1571413142012</v>
      </c>
    </row>
    <row r="38549" spans="3:3">
      <c r="C38549" s="13">
        <f t="shared" ca="1" si="1386"/>
        <v>1996.255219929252</v>
      </c>
    </row>
    <row r="38550" spans="3:3">
      <c r="C38550" s="13">
        <f t="shared" ca="1" si="1386"/>
        <v>1998.9896288478776</v>
      </c>
    </row>
    <row r="38551" spans="3:3">
      <c r="C38551" s="13">
        <f t="shared" ca="1" si="1386"/>
        <v>2005.9213409901374</v>
      </c>
    </row>
    <row r="38552" spans="3:3">
      <c r="C38552" s="13">
        <f t="shared" ref="C38552:C38615" ca="1" si="1387">NORMINV(RAND(),$D$3,$G$3)</f>
        <v>1992.8315843884827</v>
      </c>
    </row>
    <row r="38553" spans="3:3">
      <c r="C38553" s="13">
        <f t="shared" ca="1" si="1387"/>
        <v>1973.7411639278421</v>
      </c>
    </row>
    <row r="38554" spans="3:3">
      <c r="C38554" s="13">
        <f t="shared" ca="1" si="1387"/>
        <v>1998.9645791268165</v>
      </c>
    </row>
    <row r="38555" spans="3:3">
      <c r="C38555" s="13">
        <f t="shared" ca="1" si="1387"/>
        <v>1975.6279266267222</v>
      </c>
    </row>
    <row r="38556" spans="3:3">
      <c r="C38556" s="13">
        <f t="shared" ca="1" si="1387"/>
        <v>2014.0574549344301</v>
      </c>
    </row>
    <row r="38557" spans="3:3">
      <c r="C38557" s="13">
        <f t="shared" ca="1" si="1387"/>
        <v>1994.3038411234238</v>
      </c>
    </row>
    <row r="38558" spans="3:3">
      <c r="C38558" s="13">
        <f t="shared" ca="1" si="1387"/>
        <v>2016.1974707602824</v>
      </c>
    </row>
    <row r="38559" spans="3:3">
      <c r="C38559" s="13">
        <f t="shared" ca="1" si="1387"/>
        <v>1992.1310672096336</v>
      </c>
    </row>
    <row r="38560" spans="3:3">
      <c r="C38560" s="13">
        <f t="shared" ca="1" si="1387"/>
        <v>1979.1559347170157</v>
      </c>
    </row>
    <row r="38561" spans="3:3">
      <c r="C38561" s="13">
        <f t="shared" ca="1" si="1387"/>
        <v>2006.9820690427782</v>
      </c>
    </row>
    <row r="38562" spans="3:3">
      <c r="C38562" s="13">
        <f t="shared" ca="1" si="1387"/>
        <v>2013.0233350246583</v>
      </c>
    </row>
    <row r="38563" spans="3:3">
      <c r="C38563" s="13">
        <f t="shared" ca="1" si="1387"/>
        <v>1997.8102476866047</v>
      </c>
    </row>
    <row r="38564" spans="3:3">
      <c r="C38564" s="13">
        <f t="shared" ca="1" si="1387"/>
        <v>1982.4162472967935</v>
      </c>
    </row>
    <row r="38565" spans="3:3">
      <c r="C38565" s="13">
        <f t="shared" ca="1" si="1387"/>
        <v>1984.6930706284393</v>
      </c>
    </row>
    <row r="38566" spans="3:3">
      <c r="C38566" s="13">
        <f t="shared" ca="1" si="1387"/>
        <v>2003.4584364775649</v>
      </c>
    </row>
    <row r="38567" spans="3:3">
      <c r="C38567" s="13">
        <f t="shared" ca="1" si="1387"/>
        <v>1999.1585844567976</v>
      </c>
    </row>
    <row r="38568" spans="3:3">
      <c r="C38568" s="13">
        <f t="shared" ca="1" si="1387"/>
        <v>2001.4182296771376</v>
      </c>
    </row>
    <row r="38569" spans="3:3">
      <c r="C38569" s="13">
        <f t="shared" ca="1" si="1387"/>
        <v>1989.1600817857177</v>
      </c>
    </row>
    <row r="38570" spans="3:3">
      <c r="C38570" s="13">
        <f t="shared" ca="1" si="1387"/>
        <v>2007.9878335294404</v>
      </c>
    </row>
    <row r="38571" spans="3:3">
      <c r="C38571" s="13">
        <f t="shared" ca="1" si="1387"/>
        <v>1989.5513715274494</v>
      </c>
    </row>
    <row r="38572" spans="3:3">
      <c r="C38572" s="13">
        <f t="shared" ca="1" si="1387"/>
        <v>2003.9460884016635</v>
      </c>
    </row>
    <row r="38573" spans="3:3">
      <c r="C38573" s="13">
        <f t="shared" ca="1" si="1387"/>
        <v>2005.0833095135315</v>
      </c>
    </row>
    <row r="38574" spans="3:3">
      <c r="C38574" s="13">
        <f t="shared" ca="1" si="1387"/>
        <v>1995.5277729297345</v>
      </c>
    </row>
    <row r="38575" spans="3:3">
      <c r="C38575" s="13">
        <f t="shared" ca="1" si="1387"/>
        <v>1985.5388528105634</v>
      </c>
    </row>
    <row r="38576" spans="3:3">
      <c r="C38576" s="13">
        <f t="shared" ca="1" si="1387"/>
        <v>2020.8157088418725</v>
      </c>
    </row>
    <row r="38577" spans="3:3">
      <c r="C38577" s="13">
        <f t="shared" ca="1" si="1387"/>
        <v>2007.8355637555255</v>
      </c>
    </row>
    <row r="38578" spans="3:3">
      <c r="C38578" s="13">
        <f t="shared" ca="1" si="1387"/>
        <v>2013.3411036245188</v>
      </c>
    </row>
    <row r="38579" spans="3:3">
      <c r="C38579" s="13">
        <f t="shared" ca="1" si="1387"/>
        <v>1984.6791237954694</v>
      </c>
    </row>
    <row r="38580" spans="3:3">
      <c r="C38580" s="13">
        <f t="shared" ca="1" si="1387"/>
        <v>1990.9393319821011</v>
      </c>
    </row>
    <row r="38581" spans="3:3">
      <c r="C38581" s="13">
        <f t="shared" ca="1" si="1387"/>
        <v>2000.5295373869892</v>
      </c>
    </row>
    <row r="38582" spans="3:3">
      <c r="C38582" s="13">
        <f t="shared" ca="1" si="1387"/>
        <v>1997.9756891277932</v>
      </c>
    </row>
    <row r="38583" spans="3:3">
      <c r="C38583" s="13">
        <f t="shared" ca="1" si="1387"/>
        <v>2006.4554306683858</v>
      </c>
    </row>
    <row r="38584" spans="3:3">
      <c r="C38584" s="13">
        <f t="shared" ca="1" si="1387"/>
        <v>2003.4824539031272</v>
      </c>
    </row>
    <row r="38585" spans="3:3">
      <c r="C38585" s="13">
        <f t="shared" ca="1" si="1387"/>
        <v>1995.8433772982289</v>
      </c>
    </row>
    <row r="38586" spans="3:3">
      <c r="C38586" s="13">
        <f t="shared" ca="1" si="1387"/>
        <v>1991.7215622584522</v>
      </c>
    </row>
    <row r="38587" spans="3:3">
      <c r="C38587" s="13">
        <f t="shared" ca="1" si="1387"/>
        <v>1999.005762210699</v>
      </c>
    </row>
    <row r="38588" spans="3:3">
      <c r="C38588" s="13">
        <f t="shared" ca="1" si="1387"/>
        <v>2008.5111753331068</v>
      </c>
    </row>
    <row r="38589" spans="3:3">
      <c r="C38589" s="13">
        <f t="shared" ca="1" si="1387"/>
        <v>1996.0533200522425</v>
      </c>
    </row>
    <row r="38590" spans="3:3">
      <c r="C38590" s="13">
        <f t="shared" ca="1" si="1387"/>
        <v>1999.5944713168149</v>
      </c>
    </row>
    <row r="38591" spans="3:3">
      <c r="C38591" s="13">
        <f t="shared" ca="1" si="1387"/>
        <v>1988.9252601014368</v>
      </c>
    </row>
    <row r="38592" spans="3:3">
      <c r="C38592" s="13">
        <f t="shared" ca="1" si="1387"/>
        <v>2004.4411924870565</v>
      </c>
    </row>
    <row r="38593" spans="3:3">
      <c r="C38593" s="13">
        <f t="shared" ca="1" si="1387"/>
        <v>2014.5748272288581</v>
      </c>
    </row>
    <row r="38594" spans="3:3">
      <c r="C38594" s="13">
        <f t="shared" ca="1" si="1387"/>
        <v>2014.7275975027708</v>
      </c>
    </row>
    <row r="38595" spans="3:3">
      <c r="C38595" s="13">
        <f t="shared" ca="1" si="1387"/>
        <v>1990.0649841201175</v>
      </c>
    </row>
    <row r="38596" spans="3:3">
      <c r="C38596" s="13">
        <f t="shared" ca="1" si="1387"/>
        <v>2009.2463156868287</v>
      </c>
    </row>
    <row r="38597" spans="3:3">
      <c r="C38597" s="13">
        <f t="shared" ca="1" si="1387"/>
        <v>2012.7307252634623</v>
      </c>
    </row>
    <row r="38598" spans="3:3">
      <c r="C38598" s="13">
        <f t="shared" ca="1" si="1387"/>
        <v>1994.0938464684907</v>
      </c>
    </row>
    <row r="38599" spans="3:3">
      <c r="C38599" s="13">
        <f t="shared" ca="1" si="1387"/>
        <v>2005.8010795661053</v>
      </c>
    </row>
    <row r="38600" spans="3:3">
      <c r="C38600" s="13">
        <f t="shared" ca="1" si="1387"/>
        <v>2005.4141987301625</v>
      </c>
    </row>
    <row r="38601" spans="3:3">
      <c r="C38601" s="13">
        <f t="shared" ca="1" si="1387"/>
        <v>2011.728081903605</v>
      </c>
    </row>
    <row r="38602" spans="3:3">
      <c r="C38602" s="13">
        <f t="shared" ca="1" si="1387"/>
        <v>2007.5014473668962</v>
      </c>
    </row>
    <row r="38603" spans="3:3">
      <c r="C38603" s="13">
        <f t="shared" ca="1" si="1387"/>
        <v>1999.9628791385355</v>
      </c>
    </row>
    <row r="38604" spans="3:3">
      <c r="C38604" s="13">
        <f t="shared" ca="1" si="1387"/>
        <v>1989.0545319859798</v>
      </c>
    </row>
    <row r="38605" spans="3:3">
      <c r="C38605" s="13">
        <f t="shared" ca="1" si="1387"/>
        <v>2025.9555843460203</v>
      </c>
    </row>
    <row r="38606" spans="3:3">
      <c r="C38606" s="13">
        <f t="shared" ca="1" si="1387"/>
        <v>2008.6767802447634</v>
      </c>
    </row>
    <row r="38607" spans="3:3">
      <c r="C38607" s="13">
        <f t="shared" ca="1" si="1387"/>
        <v>1993.5478499643853</v>
      </c>
    </row>
    <row r="38608" spans="3:3">
      <c r="C38608" s="13">
        <f t="shared" ca="1" si="1387"/>
        <v>1977.3728675076179</v>
      </c>
    </row>
    <row r="38609" spans="3:3">
      <c r="C38609" s="13">
        <f t="shared" ca="1" si="1387"/>
        <v>2008.8674602469007</v>
      </c>
    </row>
    <row r="38610" spans="3:3">
      <c r="C38610" s="13">
        <f t="shared" ca="1" si="1387"/>
        <v>2014.9618331597312</v>
      </c>
    </row>
    <row r="38611" spans="3:3">
      <c r="C38611" s="13">
        <f t="shared" ca="1" si="1387"/>
        <v>1988.1529895664819</v>
      </c>
    </row>
    <row r="38612" spans="3:3">
      <c r="C38612" s="13">
        <f t="shared" ca="1" si="1387"/>
        <v>1999.6071486007884</v>
      </c>
    </row>
    <row r="38613" spans="3:3">
      <c r="C38613" s="13">
        <f t="shared" ca="1" si="1387"/>
        <v>2002.5751647014558</v>
      </c>
    </row>
    <row r="38614" spans="3:3">
      <c r="C38614" s="13">
        <f t="shared" ca="1" si="1387"/>
        <v>1994.2741564453929</v>
      </c>
    </row>
    <row r="38615" spans="3:3">
      <c r="C38615" s="13">
        <f t="shared" ca="1" si="1387"/>
        <v>1990.9471547176174</v>
      </c>
    </row>
    <row r="38616" spans="3:3">
      <c r="C38616" s="13">
        <f t="shared" ref="C38616:C38679" ca="1" si="1388">NORMINV(RAND(),$D$3,$G$3)</f>
        <v>2001.0228300719741</v>
      </c>
    </row>
    <row r="38617" spans="3:3">
      <c r="C38617" s="13">
        <f t="shared" ca="1" si="1388"/>
        <v>2005.6770733063479</v>
      </c>
    </row>
    <row r="38618" spans="3:3">
      <c r="C38618" s="13">
        <f t="shared" ca="1" si="1388"/>
        <v>1998.2605229065723</v>
      </c>
    </row>
    <row r="38619" spans="3:3">
      <c r="C38619" s="13">
        <f t="shared" ca="1" si="1388"/>
        <v>1999.0324034996629</v>
      </c>
    </row>
    <row r="38620" spans="3:3">
      <c r="C38620" s="13">
        <f t="shared" ca="1" si="1388"/>
        <v>2004.3975542470714</v>
      </c>
    </row>
    <row r="38621" spans="3:3">
      <c r="C38621" s="13">
        <f t="shared" ca="1" si="1388"/>
        <v>1991.0021374026371</v>
      </c>
    </row>
    <row r="38622" spans="3:3">
      <c r="C38622" s="13">
        <f t="shared" ca="1" si="1388"/>
        <v>1995.5946064538343</v>
      </c>
    </row>
    <row r="38623" spans="3:3">
      <c r="C38623" s="13">
        <f t="shared" ca="1" si="1388"/>
        <v>1996.4696741093999</v>
      </c>
    </row>
    <row r="38624" spans="3:3">
      <c r="C38624" s="13">
        <f t="shared" ca="1" si="1388"/>
        <v>1980.002119830825</v>
      </c>
    </row>
    <row r="38625" spans="3:3">
      <c r="C38625" s="13">
        <f t="shared" ca="1" si="1388"/>
        <v>2016.7238111978327</v>
      </c>
    </row>
    <row r="38626" spans="3:3">
      <c r="C38626" s="13">
        <f t="shared" ca="1" si="1388"/>
        <v>1997.6055940345682</v>
      </c>
    </row>
    <row r="38627" spans="3:3">
      <c r="C38627" s="13">
        <f t="shared" ca="1" si="1388"/>
        <v>2004.0782485520481</v>
      </c>
    </row>
    <row r="38628" spans="3:3">
      <c r="C38628" s="13">
        <f t="shared" ca="1" si="1388"/>
        <v>2013.3530990206525</v>
      </c>
    </row>
    <row r="38629" spans="3:3">
      <c r="C38629" s="13">
        <f t="shared" ca="1" si="1388"/>
        <v>1997.7610707552476</v>
      </c>
    </row>
    <row r="38630" spans="3:3">
      <c r="C38630" s="13">
        <f t="shared" ca="1" si="1388"/>
        <v>1993.0944696612746</v>
      </c>
    </row>
    <row r="38631" spans="3:3">
      <c r="C38631" s="13">
        <f t="shared" ca="1" si="1388"/>
        <v>1996.1169468876121</v>
      </c>
    </row>
    <row r="38632" spans="3:3">
      <c r="C38632" s="13">
        <f t="shared" ca="1" si="1388"/>
        <v>2017.0554782433951</v>
      </c>
    </row>
    <row r="38633" spans="3:3">
      <c r="C38633" s="13">
        <f t="shared" ca="1" si="1388"/>
        <v>2002.8741440409356</v>
      </c>
    </row>
    <row r="38634" spans="3:3">
      <c r="C38634" s="13">
        <f t="shared" ca="1" si="1388"/>
        <v>2004.0729155883043</v>
      </c>
    </row>
    <row r="38635" spans="3:3">
      <c r="C38635" s="13">
        <f t="shared" ca="1" si="1388"/>
        <v>1996.7114721824412</v>
      </c>
    </row>
    <row r="38636" spans="3:3">
      <c r="C38636" s="13">
        <f t="shared" ca="1" si="1388"/>
        <v>1994.9660108561161</v>
      </c>
    </row>
    <row r="38637" spans="3:3">
      <c r="C38637" s="13">
        <f t="shared" ca="1" si="1388"/>
        <v>1996.0171603290185</v>
      </c>
    </row>
    <row r="38638" spans="3:3">
      <c r="C38638" s="13">
        <f t="shared" ca="1" si="1388"/>
        <v>2019.2702672253508</v>
      </c>
    </row>
    <row r="38639" spans="3:3">
      <c r="C38639" s="13">
        <f t="shared" ca="1" si="1388"/>
        <v>1989.3595308317333</v>
      </c>
    </row>
    <row r="38640" spans="3:3">
      <c r="C38640" s="13">
        <f t="shared" ca="1" si="1388"/>
        <v>1999.715310417881</v>
      </c>
    </row>
    <row r="38641" spans="3:3">
      <c r="C38641" s="13">
        <f t="shared" ca="1" si="1388"/>
        <v>1996.9260170250232</v>
      </c>
    </row>
    <row r="38642" spans="3:3">
      <c r="C38642" s="13">
        <f t="shared" ca="1" si="1388"/>
        <v>2009.2170973523964</v>
      </c>
    </row>
    <row r="38643" spans="3:3">
      <c r="C38643" s="13">
        <f t="shared" ca="1" si="1388"/>
        <v>2012.0611180440328</v>
      </c>
    </row>
    <row r="38644" spans="3:3">
      <c r="C38644" s="13">
        <f t="shared" ca="1" si="1388"/>
        <v>2014.4581505296601</v>
      </c>
    </row>
    <row r="38645" spans="3:3">
      <c r="C38645" s="13">
        <f t="shared" ca="1" si="1388"/>
        <v>1997.3387241581636</v>
      </c>
    </row>
    <row r="38646" spans="3:3">
      <c r="C38646" s="13">
        <f t="shared" ca="1" si="1388"/>
        <v>1991.534383149941</v>
      </c>
    </row>
    <row r="38647" spans="3:3">
      <c r="C38647" s="13">
        <f t="shared" ca="1" si="1388"/>
        <v>1993.2015450093327</v>
      </c>
    </row>
    <row r="38648" spans="3:3">
      <c r="C38648" s="13">
        <f t="shared" ca="1" si="1388"/>
        <v>1988.432696392676</v>
      </c>
    </row>
    <row r="38649" spans="3:3">
      <c r="C38649" s="13">
        <f t="shared" ca="1" si="1388"/>
        <v>2013.78859625826</v>
      </c>
    </row>
    <row r="38650" spans="3:3">
      <c r="C38650" s="13">
        <f t="shared" ca="1" si="1388"/>
        <v>1992.2479299380141</v>
      </c>
    </row>
    <row r="38651" spans="3:3">
      <c r="C38651" s="13">
        <f t="shared" ca="1" si="1388"/>
        <v>2009.3216553859734</v>
      </c>
    </row>
    <row r="38652" spans="3:3">
      <c r="C38652" s="13">
        <f t="shared" ca="1" si="1388"/>
        <v>1995.6909076844177</v>
      </c>
    </row>
    <row r="38653" spans="3:3">
      <c r="C38653" s="13">
        <f t="shared" ca="1" si="1388"/>
        <v>2004.9316553118483</v>
      </c>
    </row>
    <row r="38654" spans="3:3">
      <c r="C38654" s="13">
        <f t="shared" ca="1" si="1388"/>
        <v>1991.8341852825561</v>
      </c>
    </row>
    <row r="38655" spans="3:3">
      <c r="C38655" s="13">
        <f t="shared" ca="1" si="1388"/>
        <v>2013.7991865007775</v>
      </c>
    </row>
    <row r="38656" spans="3:3">
      <c r="C38656" s="13">
        <f t="shared" ca="1" si="1388"/>
        <v>2009.9999423666877</v>
      </c>
    </row>
    <row r="38657" spans="3:3">
      <c r="C38657" s="13">
        <f t="shared" ca="1" si="1388"/>
        <v>2003.0802792972117</v>
      </c>
    </row>
    <row r="38658" spans="3:3">
      <c r="C38658" s="13">
        <f t="shared" ca="1" si="1388"/>
        <v>1999.4302344646546</v>
      </c>
    </row>
    <row r="38659" spans="3:3">
      <c r="C38659" s="13">
        <f t="shared" ca="1" si="1388"/>
        <v>2004.4891682807543</v>
      </c>
    </row>
    <row r="38660" spans="3:3">
      <c r="C38660" s="13">
        <f t="shared" ca="1" si="1388"/>
        <v>2005.9865978016521</v>
      </c>
    </row>
    <row r="38661" spans="3:3">
      <c r="C38661" s="13">
        <f t="shared" ca="1" si="1388"/>
        <v>2005.2697383459479</v>
      </c>
    </row>
    <row r="38662" spans="3:3">
      <c r="C38662" s="13">
        <f t="shared" ca="1" si="1388"/>
        <v>1990.5443099711945</v>
      </c>
    </row>
    <row r="38663" spans="3:3">
      <c r="C38663" s="13">
        <f t="shared" ca="1" si="1388"/>
        <v>1986.7172752748015</v>
      </c>
    </row>
    <row r="38664" spans="3:3">
      <c r="C38664" s="13">
        <f t="shared" ca="1" si="1388"/>
        <v>2004.0338765870413</v>
      </c>
    </row>
    <row r="38665" spans="3:3">
      <c r="C38665" s="13">
        <f t="shared" ca="1" si="1388"/>
        <v>2005.6392335802814</v>
      </c>
    </row>
    <row r="38666" spans="3:3">
      <c r="C38666" s="13">
        <f t="shared" ca="1" si="1388"/>
        <v>1989.8544732990133</v>
      </c>
    </row>
    <row r="38667" spans="3:3">
      <c r="C38667" s="13">
        <f t="shared" ca="1" si="1388"/>
        <v>1996.2715580194549</v>
      </c>
    </row>
    <row r="38668" spans="3:3">
      <c r="C38668" s="13">
        <f t="shared" ca="1" si="1388"/>
        <v>2030.8269600795895</v>
      </c>
    </row>
    <row r="38669" spans="3:3">
      <c r="C38669" s="13">
        <f t="shared" ca="1" si="1388"/>
        <v>1991.8520802332137</v>
      </c>
    </row>
    <row r="38670" spans="3:3">
      <c r="C38670" s="13">
        <f t="shared" ca="1" si="1388"/>
        <v>2003.1296662433613</v>
      </c>
    </row>
    <row r="38671" spans="3:3">
      <c r="C38671" s="13">
        <f t="shared" ca="1" si="1388"/>
        <v>2017.4688252129963</v>
      </c>
    </row>
    <row r="38672" spans="3:3">
      <c r="C38672" s="13">
        <f t="shared" ca="1" si="1388"/>
        <v>1995.583808893542</v>
      </c>
    </row>
    <row r="38673" spans="3:3">
      <c r="C38673" s="13">
        <f t="shared" ca="1" si="1388"/>
        <v>1998.0614276711467</v>
      </c>
    </row>
    <row r="38674" spans="3:3">
      <c r="C38674" s="13">
        <f t="shared" ca="1" si="1388"/>
        <v>1991.369775613688</v>
      </c>
    </row>
    <row r="38675" spans="3:3">
      <c r="C38675" s="13">
        <f t="shared" ca="1" si="1388"/>
        <v>1997.6757770345832</v>
      </c>
    </row>
    <row r="38676" spans="3:3">
      <c r="C38676" s="13">
        <f t="shared" ca="1" si="1388"/>
        <v>1982.9769259725899</v>
      </c>
    </row>
    <row r="38677" spans="3:3">
      <c r="C38677" s="13">
        <f t="shared" ca="1" si="1388"/>
        <v>1989.8110958951061</v>
      </c>
    </row>
    <row r="38678" spans="3:3">
      <c r="C38678" s="13">
        <f t="shared" ca="1" si="1388"/>
        <v>1983.9479779106662</v>
      </c>
    </row>
    <row r="38679" spans="3:3">
      <c r="C38679" s="13">
        <f t="shared" ca="1" si="1388"/>
        <v>1995.6720106691512</v>
      </c>
    </row>
    <row r="38680" spans="3:3">
      <c r="C38680" s="13">
        <f t="shared" ref="C38680:C38743" ca="1" si="1389">NORMINV(RAND(),$D$3,$G$3)</f>
        <v>1992.5865482930296</v>
      </c>
    </row>
    <row r="38681" spans="3:3">
      <c r="C38681" s="13">
        <f t="shared" ca="1" si="1389"/>
        <v>2023.7326265122863</v>
      </c>
    </row>
    <row r="38682" spans="3:3">
      <c r="C38682" s="13">
        <f t="shared" ca="1" si="1389"/>
        <v>2011.6282475190476</v>
      </c>
    </row>
    <row r="38683" spans="3:3">
      <c r="C38683" s="13">
        <f t="shared" ca="1" si="1389"/>
        <v>2016.1157638511227</v>
      </c>
    </row>
    <row r="38684" spans="3:3">
      <c r="C38684" s="13">
        <f t="shared" ca="1" si="1389"/>
        <v>1987.4227491696581</v>
      </c>
    </row>
    <row r="38685" spans="3:3">
      <c r="C38685" s="13">
        <f t="shared" ca="1" si="1389"/>
        <v>2019.2983732387124</v>
      </c>
    </row>
    <row r="38686" spans="3:3">
      <c r="C38686" s="13">
        <f t="shared" ca="1" si="1389"/>
        <v>1989.0379137508414</v>
      </c>
    </row>
    <row r="38687" spans="3:3">
      <c r="C38687" s="13">
        <f t="shared" ca="1" si="1389"/>
        <v>2014.0311271891874</v>
      </c>
    </row>
    <row r="38688" spans="3:3">
      <c r="C38688" s="13">
        <f t="shared" ca="1" si="1389"/>
        <v>1989.3820639526302</v>
      </c>
    </row>
    <row r="38689" spans="3:3">
      <c r="C38689" s="13">
        <f t="shared" ca="1" si="1389"/>
        <v>2005.9218238181552</v>
      </c>
    </row>
    <row r="38690" spans="3:3">
      <c r="C38690" s="13">
        <f t="shared" ca="1" si="1389"/>
        <v>1978.8330743728661</v>
      </c>
    </row>
    <row r="38691" spans="3:3">
      <c r="C38691" s="13">
        <f t="shared" ca="1" si="1389"/>
        <v>2013.470411928761</v>
      </c>
    </row>
    <row r="38692" spans="3:3">
      <c r="C38692" s="13">
        <f t="shared" ca="1" si="1389"/>
        <v>2029.3025465111521</v>
      </c>
    </row>
    <row r="38693" spans="3:3">
      <c r="C38693" s="13">
        <f t="shared" ca="1" si="1389"/>
        <v>1986.5071662046607</v>
      </c>
    </row>
    <row r="38694" spans="3:3">
      <c r="C38694" s="13">
        <f t="shared" ca="1" si="1389"/>
        <v>2001.4043907337773</v>
      </c>
    </row>
    <row r="38695" spans="3:3">
      <c r="C38695" s="13">
        <f t="shared" ca="1" si="1389"/>
        <v>2007.0422235579206</v>
      </c>
    </row>
    <row r="38696" spans="3:3">
      <c r="C38696" s="13">
        <f t="shared" ca="1" si="1389"/>
        <v>1967.1364166854582</v>
      </c>
    </row>
    <row r="38697" spans="3:3">
      <c r="C38697" s="13">
        <f t="shared" ca="1" si="1389"/>
        <v>2015.9471311171731</v>
      </c>
    </row>
    <row r="38698" spans="3:3">
      <c r="C38698" s="13">
        <f t="shared" ca="1" si="1389"/>
        <v>1997.0202845279111</v>
      </c>
    </row>
    <row r="38699" spans="3:3">
      <c r="C38699" s="13">
        <f t="shared" ca="1" si="1389"/>
        <v>1987.9464974627072</v>
      </c>
    </row>
    <row r="38700" spans="3:3">
      <c r="C38700" s="13">
        <f t="shared" ca="1" si="1389"/>
        <v>1994.1216243850604</v>
      </c>
    </row>
    <row r="38701" spans="3:3">
      <c r="C38701" s="13">
        <f t="shared" ca="1" si="1389"/>
        <v>2011.9671638135542</v>
      </c>
    </row>
    <row r="38702" spans="3:3">
      <c r="C38702" s="13">
        <f t="shared" ca="1" si="1389"/>
        <v>2016.6617308170619</v>
      </c>
    </row>
    <row r="38703" spans="3:3">
      <c r="C38703" s="13">
        <f t="shared" ca="1" si="1389"/>
        <v>1990.285592735522</v>
      </c>
    </row>
    <row r="38704" spans="3:3">
      <c r="C38704" s="13">
        <f t="shared" ca="1" si="1389"/>
        <v>1996.3232117398782</v>
      </c>
    </row>
    <row r="38705" spans="3:3">
      <c r="C38705" s="13">
        <f t="shared" ca="1" si="1389"/>
        <v>1980.789664347461</v>
      </c>
    </row>
    <row r="38706" spans="3:3">
      <c r="C38706" s="13">
        <f t="shared" ca="1" si="1389"/>
        <v>2016.4684830176675</v>
      </c>
    </row>
    <row r="38707" spans="3:3">
      <c r="C38707" s="13">
        <f t="shared" ca="1" si="1389"/>
        <v>2004.9816653735516</v>
      </c>
    </row>
    <row r="38708" spans="3:3">
      <c r="C38708" s="13">
        <f t="shared" ca="1" si="1389"/>
        <v>1979.2811632487694</v>
      </c>
    </row>
    <row r="38709" spans="3:3">
      <c r="C38709" s="13">
        <f t="shared" ca="1" si="1389"/>
        <v>2005.2166365646815</v>
      </c>
    </row>
    <row r="38710" spans="3:3">
      <c r="C38710" s="13">
        <f t="shared" ca="1" si="1389"/>
        <v>1991.0867500921677</v>
      </c>
    </row>
    <row r="38711" spans="3:3">
      <c r="C38711" s="13">
        <f t="shared" ca="1" si="1389"/>
        <v>1978.1564210771626</v>
      </c>
    </row>
    <row r="38712" spans="3:3">
      <c r="C38712" s="13">
        <f t="shared" ca="1" si="1389"/>
        <v>2000.9511610551067</v>
      </c>
    </row>
    <row r="38713" spans="3:3">
      <c r="C38713" s="13">
        <f t="shared" ca="1" si="1389"/>
        <v>2013.543159205386</v>
      </c>
    </row>
    <row r="38714" spans="3:3">
      <c r="C38714" s="13">
        <f t="shared" ca="1" si="1389"/>
        <v>1992.909927040768</v>
      </c>
    </row>
    <row r="38715" spans="3:3">
      <c r="C38715" s="13">
        <f t="shared" ca="1" si="1389"/>
        <v>1993.4613694259631</v>
      </c>
    </row>
    <row r="38716" spans="3:3">
      <c r="C38716" s="13">
        <f t="shared" ca="1" si="1389"/>
        <v>1994.593365906094</v>
      </c>
    </row>
    <row r="38717" spans="3:3">
      <c r="C38717" s="13">
        <f t="shared" ca="1" si="1389"/>
        <v>2004.6333672718126</v>
      </c>
    </row>
    <row r="38718" spans="3:3">
      <c r="C38718" s="13">
        <f t="shared" ca="1" si="1389"/>
        <v>2025.3699090555158</v>
      </c>
    </row>
    <row r="38719" spans="3:3">
      <c r="C38719" s="13">
        <f t="shared" ca="1" si="1389"/>
        <v>1989.7405129424812</v>
      </c>
    </row>
    <row r="38720" spans="3:3">
      <c r="C38720" s="13">
        <f t="shared" ca="1" si="1389"/>
        <v>2001.8378677473127</v>
      </c>
    </row>
    <row r="38721" spans="3:3">
      <c r="C38721" s="13">
        <f t="shared" ca="1" si="1389"/>
        <v>2005.4734569056825</v>
      </c>
    </row>
    <row r="38722" spans="3:3">
      <c r="C38722" s="13">
        <f t="shared" ca="1" si="1389"/>
        <v>1999.4083522956332</v>
      </c>
    </row>
    <row r="38723" spans="3:3">
      <c r="C38723" s="13">
        <f t="shared" ca="1" si="1389"/>
        <v>2012.3664410261163</v>
      </c>
    </row>
    <row r="38724" spans="3:3">
      <c r="C38724" s="13">
        <f t="shared" ca="1" si="1389"/>
        <v>2009.7682196870687</v>
      </c>
    </row>
    <row r="38725" spans="3:3">
      <c r="C38725" s="13">
        <f t="shared" ca="1" si="1389"/>
        <v>1985.59421857282</v>
      </c>
    </row>
    <row r="38726" spans="3:3">
      <c r="C38726" s="13">
        <f t="shared" ca="1" si="1389"/>
        <v>2001.6405654150703</v>
      </c>
    </row>
    <row r="38727" spans="3:3">
      <c r="C38727" s="13">
        <f t="shared" ca="1" si="1389"/>
        <v>2001.0693719991189</v>
      </c>
    </row>
    <row r="38728" spans="3:3">
      <c r="C38728" s="13">
        <f t="shared" ca="1" si="1389"/>
        <v>1992.3060760704946</v>
      </c>
    </row>
    <row r="38729" spans="3:3">
      <c r="C38729" s="13">
        <f t="shared" ca="1" si="1389"/>
        <v>1986.9540573222916</v>
      </c>
    </row>
    <row r="38730" spans="3:3">
      <c r="C38730" s="13">
        <f t="shared" ca="1" si="1389"/>
        <v>2009.6551646364362</v>
      </c>
    </row>
    <row r="38731" spans="3:3">
      <c r="C38731" s="13">
        <f t="shared" ca="1" si="1389"/>
        <v>2004.4343234392136</v>
      </c>
    </row>
    <row r="38732" spans="3:3">
      <c r="C38732" s="13">
        <f t="shared" ca="1" si="1389"/>
        <v>2001.2273836146092</v>
      </c>
    </row>
    <row r="38733" spans="3:3">
      <c r="C38733" s="13">
        <f t="shared" ca="1" si="1389"/>
        <v>1997.5865940445544</v>
      </c>
    </row>
    <row r="38734" spans="3:3">
      <c r="C38734" s="13">
        <f t="shared" ca="1" si="1389"/>
        <v>2003.4824647560401</v>
      </c>
    </row>
    <row r="38735" spans="3:3">
      <c r="C38735" s="13">
        <f t="shared" ca="1" si="1389"/>
        <v>2019.288604556715</v>
      </c>
    </row>
    <row r="38736" spans="3:3">
      <c r="C38736" s="13">
        <f t="shared" ca="1" si="1389"/>
        <v>2006.5779977367663</v>
      </c>
    </row>
    <row r="38737" spans="3:3">
      <c r="C38737" s="13">
        <f t="shared" ca="1" si="1389"/>
        <v>1997.6140202321187</v>
      </c>
    </row>
    <row r="38738" spans="3:3">
      <c r="C38738" s="13">
        <f t="shared" ca="1" si="1389"/>
        <v>1999.6694180342333</v>
      </c>
    </row>
    <row r="38739" spans="3:3">
      <c r="C38739" s="13">
        <f t="shared" ca="1" si="1389"/>
        <v>2015.1385861337155</v>
      </c>
    </row>
    <row r="38740" spans="3:3">
      <c r="C38740" s="13">
        <f t="shared" ca="1" si="1389"/>
        <v>1994.3394964124311</v>
      </c>
    </row>
    <row r="38741" spans="3:3">
      <c r="C38741" s="13">
        <f t="shared" ca="1" si="1389"/>
        <v>1992.4722909055292</v>
      </c>
    </row>
    <row r="38742" spans="3:3">
      <c r="C38742" s="13">
        <f t="shared" ca="1" si="1389"/>
        <v>1994.1938421815967</v>
      </c>
    </row>
    <row r="38743" spans="3:3">
      <c r="C38743" s="13">
        <f t="shared" ca="1" si="1389"/>
        <v>2006.3264851905055</v>
      </c>
    </row>
    <row r="38744" spans="3:3">
      <c r="C38744" s="13">
        <f t="shared" ref="C38744:C38807" ca="1" si="1390">NORMINV(RAND(),$D$3,$G$3)</f>
        <v>2011.7779256239385</v>
      </c>
    </row>
    <row r="38745" spans="3:3">
      <c r="C38745" s="13">
        <f t="shared" ca="1" si="1390"/>
        <v>2008.016046087806</v>
      </c>
    </row>
    <row r="38746" spans="3:3">
      <c r="C38746" s="13">
        <f t="shared" ca="1" si="1390"/>
        <v>2014.8294546085215</v>
      </c>
    </row>
    <row r="38747" spans="3:3">
      <c r="C38747" s="13">
        <f t="shared" ca="1" si="1390"/>
        <v>1986.467668835166</v>
      </c>
    </row>
    <row r="38748" spans="3:3">
      <c r="C38748" s="13">
        <f t="shared" ca="1" si="1390"/>
        <v>1992.7804082296507</v>
      </c>
    </row>
    <row r="38749" spans="3:3">
      <c r="C38749" s="13">
        <f t="shared" ca="1" si="1390"/>
        <v>2009.3630911348014</v>
      </c>
    </row>
    <row r="38750" spans="3:3">
      <c r="C38750" s="13">
        <f t="shared" ca="1" si="1390"/>
        <v>1998.5045446682734</v>
      </c>
    </row>
    <row r="38751" spans="3:3">
      <c r="C38751" s="13">
        <f t="shared" ca="1" si="1390"/>
        <v>2014.786249381352</v>
      </c>
    </row>
    <row r="38752" spans="3:3">
      <c r="C38752" s="13">
        <f t="shared" ca="1" si="1390"/>
        <v>2003.748926262311</v>
      </c>
    </row>
    <row r="38753" spans="3:3">
      <c r="C38753" s="13">
        <f t="shared" ca="1" si="1390"/>
        <v>2003.5046071196907</v>
      </c>
    </row>
    <row r="38754" spans="3:3">
      <c r="C38754" s="13">
        <f t="shared" ca="1" si="1390"/>
        <v>2009.8929268082022</v>
      </c>
    </row>
    <row r="38755" spans="3:3">
      <c r="C38755" s="13">
        <f t="shared" ca="1" si="1390"/>
        <v>2013.9200464119783</v>
      </c>
    </row>
    <row r="38756" spans="3:3">
      <c r="C38756" s="13">
        <f t="shared" ca="1" si="1390"/>
        <v>1998.1466997410926</v>
      </c>
    </row>
    <row r="38757" spans="3:3">
      <c r="C38757" s="13">
        <f t="shared" ca="1" si="1390"/>
        <v>1986.9094380735958</v>
      </c>
    </row>
    <row r="38758" spans="3:3">
      <c r="C38758" s="13">
        <f t="shared" ca="1" si="1390"/>
        <v>2023.5719037898377</v>
      </c>
    </row>
    <row r="38759" spans="3:3">
      <c r="C38759" s="13">
        <f t="shared" ca="1" si="1390"/>
        <v>1987.6401295622341</v>
      </c>
    </row>
    <row r="38760" spans="3:3">
      <c r="C38760" s="13">
        <f t="shared" ca="1" si="1390"/>
        <v>1999.9522336668322</v>
      </c>
    </row>
    <row r="38761" spans="3:3">
      <c r="C38761" s="13">
        <f t="shared" ca="1" si="1390"/>
        <v>2000.0325738457607</v>
      </c>
    </row>
    <row r="38762" spans="3:3">
      <c r="C38762" s="13">
        <f t="shared" ca="1" si="1390"/>
        <v>1989.4000517400016</v>
      </c>
    </row>
    <row r="38763" spans="3:3">
      <c r="C38763" s="13">
        <f t="shared" ca="1" si="1390"/>
        <v>1998.7453175187186</v>
      </c>
    </row>
    <row r="38764" spans="3:3">
      <c r="C38764" s="13">
        <f t="shared" ca="1" si="1390"/>
        <v>2000.0734247736557</v>
      </c>
    </row>
    <row r="38765" spans="3:3">
      <c r="C38765" s="13">
        <f t="shared" ca="1" si="1390"/>
        <v>2002.2486109482302</v>
      </c>
    </row>
    <row r="38766" spans="3:3">
      <c r="C38766" s="13">
        <f t="shared" ca="1" si="1390"/>
        <v>1991.5791869474972</v>
      </c>
    </row>
    <row r="38767" spans="3:3">
      <c r="C38767" s="13">
        <f t="shared" ca="1" si="1390"/>
        <v>2009.0955179434452</v>
      </c>
    </row>
    <row r="38768" spans="3:3">
      <c r="C38768" s="13">
        <f t="shared" ca="1" si="1390"/>
        <v>2017.8203769785553</v>
      </c>
    </row>
    <row r="38769" spans="3:3">
      <c r="C38769" s="13">
        <f t="shared" ca="1" si="1390"/>
        <v>1992.4781595694574</v>
      </c>
    </row>
    <row r="38770" spans="3:3">
      <c r="C38770" s="13">
        <f t="shared" ca="1" si="1390"/>
        <v>1982.759024731653</v>
      </c>
    </row>
    <row r="38771" spans="3:3">
      <c r="C38771" s="13">
        <f t="shared" ca="1" si="1390"/>
        <v>1990.0679584279228</v>
      </c>
    </row>
    <row r="38772" spans="3:3">
      <c r="C38772" s="13">
        <f t="shared" ca="1" si="1390"/>
        <v>2016.1068001623321</v>
      </c>
    </row>
    <row r="38773" spans="3:3">
      <c r="C38773" s="13">
        <f t="shared" ca="1" si="1390"/>
        <v>1982.5867267975659</v>
      </c>
    </row>
    <row r="38774" spans="3:3">
      <c r="C38774" s="13">
        <f t="shared" ca="1" si="1390"/>
        <v>2007.4159767817066</v>
      </c>
    </row>
    <row r="38775" spans="3:3">
      <c r="C38775" s="13">
        <f t="shared" ca="1" si="1390"/>
        <v>1995.7782707972976</v>
      </c>
    </row>
    <row r="38776" spans="3:3">
      <c r="C38776" s="13">
        <f t="shared" ca="1" si="1390"/>
        <v>2020.8077972428405</v>
      </c>
    </row>
    <row r="38777" spans="3:3">
      <c r="C38777" s="13">
        <f t="shared" ca="1" si="1390"/>
        <v>1987.2048809539554</v>
      </c>
    </row>
    <row r="38778" spans="3:3">
      <c r="C38778" s="13">
        <f t="shared" ca="1" si="1390"/>
        <v>1993.408694095139</v>
      </c>
    </row>
    <row r="38779" spans="3:3">
      <c r="C38779" s="13">
        <f t="shared" ca="1" si="1390"/>
        <v>2009.0086161795648</v>
      </c>
    </row>
    <row r="38780" spans="3:3">
      <c r="C38780" s="13">
        <f t="shared" ca="1" si="1390"/>
        <v>2009.5303280267181</v>
      </c>
    </row>
    <row r="38781" spans="3:3">
      <c r="C38781" s="13">
        <f t="shared" ca="1" si="1390"/>
        <v>2006.1148057159985</v>
      </c>
    </row>
    <row r="38782" spans="3:3">
      <c r="C38782" s="13">
        <f t="shared" ca="1" si="1390"/>
        <v>1989.4807648454851</v>
      </c>
    </row>
    <row r="38783" spans="3:3">
      <c r="C38783" s="13">
        <f t="shared" ca="1" si="1390"/>
        <v>1987.9502219721037</v>
      </c>
    </row>
    <row r="38784" spans="3:3">
      <c r="C38784" s="13">
        <f t="shared" ca="1" si="1390"/>
        <v>1994.3755074572784</v>
      </c>
    </row>
    <row r="38785" spans="3:3">
      <c r="C38785" s="13">
        <f t="shared" ca="1" si="1390"/>
        <v>1991.9323773178453</v>
      </c>
    </row>
    <row r="38786" spans="3:3">
      <c r="C38786" s="13">
        <f t="shared" ca="1" si="1390"/>
        <v>2020.3717422115108</v>
      </c>
    </row>
    <row r="38787" spans="3:3">
      <c r="C38787" s="13">
        <f t="shared" ca="1" si="1390"/>
        <v>2005.3524589357824</v>
      </c>
    </row>
    <row r="38788" spans="3:3">
      <c r="C38788" s="13">
        <f t="shared" ca="1" si="1390"/>
        <v>1995.6553192405133</v>
      </c>
    </row>
    <row r="38789" spans="3:3">
      <c r="C38789" s="13">
        <f t="shared" ca="1" si="1390"/>
        <v>1967.8787136620945</v>
      </c>
    </row>
    <row r="38790" spans="3:3">
      <c r="C38790" s="13">
        <f t="shared" ca="1" si="1390"/>
        <v>1982.6977672424771</v>
      </c>
    </row>
    <row r="38791" spans="3:3">
      <c r="C38791" s="13">
        <f t="shared" ca="1" si="1390"/>
        <v>1981.9881753535924</v>
      </c>
    </row>
    <row r="38792" spans="3:3">
      <c r="C38792" s="13">
        <f t="shared" ca="1" si="1390"/>
        <v>2003.3680070726293</v>
      </c>
    </row>
    <row r="38793" spans="3:3">
      <c r="C38793" s="13">
        <f t="shared" ca="1" si="1390"/>
        <v>2009.7711910152509</v>
      </c>
    </row>
    <row r="38794" spans="3:3">
      <c r="C38794" s="13">
        <f t="shared" ca="1" si="1390"/>
        <v>2001.3401629341317</v>
      </c>
    </row>
    <row r="38795" spans="3:3">
      <c r="C38795" s="13">
        <f t="shared" ca="1" si="1390"/>
        <v>1998.0724304957737</v>
      </c>
    </row>
    <row r="38796" spans="3:3">
      <c r="C38796" s="13">
        <f t="shared" ca="1" si="1390"/>
        <v>2007.6364402226015</v>
      </c>
    </row>
    <row r="38797" spans="3:3">
      <c r="C38797" s="13">
        <f t="shared" ca="1" si="1390"/>
        <v>1998.6894321389987</v>
      </c>
    </row>
    <row r="38798" spans="3:3">
      <c r="C38798" s="13">
        <f t="shared" ca="1" si="1390"/>
        <v>2014.6482553557719</v>
      </c>
    </row>
    <row r="38799" spans="3:3">
      <c r="C38799" s="13">
        <f t="shared" ca="1" si="1390"/>
        <v>2007.1098733426086</v>
      </c>
    </row>
    <row r="38800" spans="3:3">
      <c r="C38800" s="13">
        <f t="shared" ca="1" si="1390"/>
        <v>1989.1467295701204</v>
      </c>
    </row>
    <row r="38801" spans="3:3">
      <c r="C38801" s="13">
        <f t="shared" ca="1" si="1390"/>
        <v>1997.4154250052295</v>
      </c>
    </row>
    <row r="38802" spans="3:3">
      <c r="C38802" s="13">
        <f t="shared" ca="1" si="1390"/>
        <v>2003.6620331115221</v>
      </c>
    </row>
    <row r="38803" spans="3:3">
      <c r="C38803" s="13">
        <f t="shared" ca="1" si="1390"/>
        <v>1989.4445862669754</v>
      </c>
    </row>
    <row r="38804" spans="3:3">
      <c r="C38804" s="13">
        <f t="shared" ca="1" si="1390"/>
        <v>1990.678208631912</v>
      </c>
    </row>
    <row r="38805" spans="3:3">
      <c r="C38805" s="13">
        <f t="shared" ca="1" si="1390"/>
        <v>1995.8094676721903</v>
      </c>
    </row>
    <row r="38806" spans="3:3">
      <c r="C38806" s="13">
        <f t="shared" ca="1" si="1390"/>
        <v>2008.9920305568035</v>
      </c>
    </row>
    <row r="38807" spans="3:3">
      <c r="C38807" s="13">
        <f t="shared" ca="1" si="1390"/>
        <v>1982.8731227573212</v>
      </c>
    </row>
    <row r="38808" spans="3:3">
      <c r="C38808" s="13">
        <f t="shared" ref="C38808:C38871" ca="1" si="1391">NORMINV(RAND(),$D$3,$G$3)</f>
        <v>2002.8505503969061</v>
      </c>
    </row>
    <row r="38809" spans="3:3">
      <c r="C38809" s="13">
        <f t="shared" ca="1" si="1391"/>
        <v>2029.3237194356313</v>
      </c>
    </row>
    <row r="38810" spans="3:3">
      <c r="C38810" s="13">
        <f t="shared" ca="1" si="1391"/>
        <v>1986.2019274850516</v>
      </c>
    </row>
    <row r="38811" spans="3:3">
      <c r="C38811" s="13">
        <f t="shared" ca="1" si="1391"/>
        <v>2029.9445974700554</v>
      </c>
    </row>
    <row r="38812" spans="3:3">
      <c r="C38812" s="13">
        <f t="shared" ca="1" si="1391"/>
        <v>2000.8873922917205</v>
      </c>
    </row>
    <row r="38813" spans="3:3">
      <c r="C38813" s="13">
        <f t="shared" ca="1" si="1391"/>
        <v>2007.9750841732332</v>
      </c>
    </row>
    <row r="38814" spans="3:3">
      <c r="C38814" s="13">
        <f t="shared" ca="1" si="1391"/>
        <v>1997.3764202632929</v>
      </c>
    </row>
    <row r="38815" spans="3:3">
      <c r="C38815" s="13">
        <f t="shared" ca="1" si="1391"/>
        <v>2010.4408420098262</v>
      </c>
    </row>
    <row r="38816" spans="3:3">
      <c r="C38816" s="13">
        <f t="shared" ca="1" si="1391"/>
        <v>2009.9017575970222</v>
      </c>
    </row>
    <row r="38817" spans="3:3">
      <c r="C38817" s="13">
        <f t="shared" ca="1" si="1391"/>
        <v>2000.2840636533165</v>
      </c>
    </row>
    <row r="38818" spans="3:3">
      <c r="C38818" s="13">
        <f t="shared" ca="1" si="1391"/>
        <v>1992.624188088266</v>
      </c>
    </row>
    <row r="38819" spans="3:3">
      <c r="C38819" s="13">
        <f t="shared" ca="1" si="1391"/>
        <v>2020.6226391497446</v>
      </c>
    </row>
    <row r="38820" spans="3:3">
      <c r="C38820" s="13">
        <f t="shared" ca="1" si="1391"/>
        <v>1988.7017212246021</v>
      </c>
    </row>
    <row r="38821" spans="3:3">
      <c r="C38821" s="13">
        <f t="shared" ca="1" si="1391"/>
        <v>1990.3209591724478</v>
      </c>
    </row>
    <row r="38822" spans="3:3">
      <c r="C38822" s="13">
        <f t="shared" ca="1" si="1391"/>
        <v>1995.1661783299683</v>
      </c>
    </row>
    <row r="38823" spans="3:3">
      <c r="C38823" s="13">
        <f t="shared" ca="1" si="1391"/>
        <v>2002.4422274723563</v>
      </c>
    </row>
    <row r="38824" spans="3:3">
      <c r="C38824" s="13">
        <f t="shared" ca="1" si="1391"/>
        <v>1988.2225356319495</v>
      </c>
    </row>
    <row r="38825" spans="3:3">
      <c r="C38825" s="13">
        <f t="shared" ca="1" si="1391"/>
        <v>1993.2571008126931</v>
      </c>
    </row>
    <row r="38826" spans="3:3">
      <c r="C38826" s="13">
        <f t="shared" ca="1" si="1391"/>
        <v>1999.2616495388011</v>
      </c>
    </row>
    <row r="38827" spans="3:3">
      <c r="C38827" s="13">
        <f t="shared" ca="1" si="1391"/>
        <v>2008.6789913937164</v>
      </c>
    </row>
    <row r="38828" spans="3:3">
      <c r="C38828" s="13">
        <f t="shared" ca="1" si="1391"/>
        <v>1995.5450908622802</v>
      </c>
    </row>
    <row r="38829" spans="3:3">
      <c r="C38829" s="13">
        <f t="shared" ca="1" si="1391"/>
        <v>1987.1254140248197</v>
      </c>
    </row>
    <row r="38830" spans="3:3">
      <c r="C38830" s="13">
        <f t="shared" ca="1" si="1391"/>
        <v>2020.8455558285234</v>
      </c>
    </row>
    <row r="38831" spans="3:3">
      <c r="C38831" s="13">
        <f t="shared" ca="1" si="1391"/>
        <v>1997.2303846888512</v>
      </c>
    </row>
    <row r="38832" spans="3:3">
      <c r="C38832" s="13">
        <f t="shared" ca="1" si="1391"/>
        <v>1990.0925500661442</v>
      </c>
    </row>
    <row r="38833" spans="3:3">
      <c r="C38833" s="13">
        <f t="shared" ca="1" si="1391"/>
        <v>2019.6689540699076</v>
      </c>
    </row>
    <row r="38834" spans="3:3">
      <c r="C38834" s="13">
        <f t="shared" ca="1" si="1391"/>
        <v>2007.0502232580598</v>
      </c>
    </row>
    <row r="38835" spans="3:3">
      <c r="C38835" s="13">
        <f t="shared" ca="1" si="1391"/>
        <v>1997.8254369786146</v>
      </c>
    </row>
    <row r="38836" spans="3:3">
      <c r="C38836" s="13">
        <f t="shared" ca="1" si="1391"/>
        <v>2022.3837275994758</v>
      </c>
    </row>
    <row r="38837" spans="3:3">
      <c r="C38837" s="13">
        <f t="shared" ca="1" si="1391"/>
        <v>2000.4651701114958</v>
      </c>
    </row>
    <row r="38838" spans="3:3">
      <c r="C38838" s="13">
        <f t="shared" ca="1" si="1391"/>
        <v>2002.6447103258909</v>
      </c>
    </row>
    <row r="38839" spans="3:3">
      <c r="C38839" s="13">
        <f t="shared" ca="1" si="1391"/>
        <v>1986.298981728808</v>
      </c>
    </row>
    <row r="38840" spans="3:3">
      <c r="C38840" s="13">
        <f t="shared" ca="1" si="1391"/>
        <v>1997.981704679235</v>
      </c>
    </row>
    <row r="38841" spans="3:3">
      <c r="C38841" s="13">
        <f t="shared" ca="1" si="1391"/>
        <v>1982.8748801824413</v>
      </c>
    </row>
    <row r="38842" spans="3:3">
      <c r="C38842" s="13">
        <f t="shared" ca="1" si="1391"/>
        <v>2008.7642160770977</v>
      </c>
    </row>
    <row r="38843" spans="3:3">
      <c r="C38843" s="13">
        <f t="shared" ca="1" si="1391"/>
        <v>2013.2346931114678</v>
      </c>
    </row>
    <row r="38844" spans="3:3">
      <c r="C38844" s="13">
        <f t="shared" ca="1" si="1391"/>
        <v>2018.4890925390159</v>
      </c>
    </row>
    <row r="38845" spans="3:3">
      <c r="C38845" s="13">
        <f t="shared" ca="1" si="1391"/>
        <v>1989.2985869714907</v>
      </c>
    </row>
    <row r="38846" spans="3:3">
      <c r="C38846" s="13">
        <f t="shared" ca="1" si="1391"/>
        <v>2009.2388172265205</v>
      </c>
    </row>
    <row r="38847" spans="3:3">
      <c r="C38847" s="13">
        <f t="shared" ca="1" si="1391"/>
        <v>1997.1530001520923</v>
      </c>
    </row>
    <row r="38848" spans="3:3">
      <c r="C38848" s="13">
        <f t="shared" ca="1" si="1391"/>
        <v>2006.1564082277662</v>
      </c>
    </row>
    <row r="38849" spans="3:3">
      <c r="C38849" s="13">
        <f t="shared" ca="1" si="1391"/>
        <v>1994.4180643594279</v>
      </c>
    </row>
    <row r="38850" spans="3:3">
      <c r="C38850" s="13">
        <f t="shared" ca="1" si="1391"/>
        <v>2004.9166335631837</v>
      </c>
    </row>
    <row r="38851" spans="3:3">
      <c r="C38851" s="13">
        <f t="shared" ca="1" si="1391"/>
        <v>2003.1309686646018</v>
      </c>
    </row>
    <row r="38852" spans="3:3">
      <c r="C38852" s="13">
        <f t="shared" ca="1" si="1391"/>
        <v>1996.1531355453681</v>
      </c>
    </row>
    <row r="38853" spans="3:3">
      <c r="C38853" s="13">
        <f t="shared" ca="1" si="1391"/>
        <v>2004.3146077867377</v>
      </c>
    </row>
    <row r="38854" spans="3:3">
      <c r="C38854" s="13">
        <f t="shared" ca="1" si="1391"/>
        <v>2008.9356462486567</v>
      </c>
    </row>
    <row r="38855" spans="3:3">
      <c r="C38855" s="13">
        <f t="shared" ca="1" si="1391"/>
        <v>1991.9247494603071</v>
      </c>
    </row>
    <row r="38856" spans="3:3">
      <c r="C38856" s="13">
        <f t="shared" ca="1" si="1391"/>
        <v>2006.3438573032033</v>
      </c>
    </row>
    <row r="38857" spans="3:3">
      <c r="C38857" s="13">
        <f t="shared" ca="1" si="1391"/>
        <v>1986.2758858654863</v>
      </c>
    </row>
    <row r="38858" spans="3:3">
      <c r="C38858" s="13">
        <f t="shared" ca="1" si="1391"/>
        <v>2000.1784320968891</v>
      </c>
    </row>
    <row r="38859" spans="3:3">
      <c r="C38859" s="13">
        <f t="shared" ca="1" si="1391"/>
        <v>1997.4373702138175</v>
      </c>
    </row>
    <row r="38860" spans="3:3">
      <c r="C38860" s="13">
        <f t="shared" ca="1" si="1391"/>
        <v>1998.8181734700324</v>
      </c>
    </row>
    <row r="38861" spans="3:3">
      <c r="C38861" s="13">
        <f t="shared" ca="1" si="1391"/>
        <v>1990.0692708782276</v>
      </c>
    </row>
    <row r="38862" spans="3:3">
      <c r="C38862" s="13">
        <f t="shared" ca="1" si="1391"/>
        <v>2008.4318956280019</v>
      </c>
    </row>
    <row r="38863" spans="3:3">
      <c r="C38863" s="13">
        <f t="shared" ca="1" si="1391"/>
        <v>2003.1025535862425</v>
      </c>
    </row>
    <row r="38864" spans="3:3">
      <c r="C38864" s="13">
        <f t="shared" ca="1" si="1391"/>
        <v>2006.007017810156</v>
      </c>
    </row>
    <row r="38865" spans="3:3">
      <c r="C38865" s="13">
        <f t="shared" ca="1" si="1391"/>
        <v>1981.5413029687215</v>
      </c>
    </row>
    <row r="38866" spans="3:3">
      <c r="C38866" s="13">
        <f t="shared" ca="1" si="1391"/>
        <v>1997.6813956126241</v>
      </c>
    </row>
    <row r="38867" spans="3:3">
      <c r="C38867" s="13">
        <f t="shared" ca="1" si="1391"/>
        <v>2015.6782850011932</v>
      </c>
    </row>
    <row r="38868" spans="3:3">
      <c r="C38868" s="13">
        <f t="shared" ca="1" si="1391"/>
        <v>1981.0522715953696</v>
      </c>
    </row>
    <row r="38869" spans="3:3">
      <c r="C38869" s="13">
        <f t="shared" ca="1" si="1391"/>
        <v>2001.8557833958241</v>
      </c>
    </row>
    <row r="38870" spans="3:3">
      <c r="C38870" s="13">
        <f t="shared" ca="1" si="1391"/>
        <v>1992.2917633008935</v>
      </c>
    </row>
    <row r="38871" spans="3:3">
      <c r="C38871" s="13">
        <f t="shared" ca="1" si="1391"/>
        <v>1993.3896431922735</v>
      </c>
    </row>
    <row r="38872" spans="3:3">
      <c r="C38872" s="13">
        <f t="shared" ref="C38872:C38935" ca="1" si="1392">NORMINV(RAND(),$D$3,$G$3)</f>
        <v>2006.7074953906749</v>
      </c>
    </row>
    <row r="38873" spans="3:3">
      <c r="C38873" s="13">
        <f t="shared" ca="1" si="1392"/>
        <v>1998.6154946947365</v>
      </c>
    </row>
    <row r="38874" spans="3:3">
      <c r="C38874" s="13">
        <f t="shared" ca="1" si="1392"/>
        <v>1998.8746515626067</v>
      </c>
    </row>
    <row r="38875" spans="3:3">
      <c r="C38875" s="13">
        <f t="shared" ca="1" si="1392"/>
        <v>2004.5146104161645</v>
      </c>
    </row>
    <row r="38876" spans="3:3">
      <c r="C38876" s="13">
        <f t="shared" ca="1" si="1392"/>
        <v>2003.3470859175584</v>
      </c>
    </row>
    <row r="38877" spans="3:3">
      <c r="C38877" s="13">
        <f t="shared" ca="1" si="1392"/>
        <v>2008.0247888401686</v>
      </c>
    </row>
    <row r="38878" spans="3:3">
      <c r="C38878" s="13">
        <f t="shared" ca="1" si="1392"/>
        <v>1974.6653549328673</v>
      </c>
    </row>
    <row r="38879" spans="3:3">
      <c r="C38879" s="13">
        <f t="shared" ca="1" si="1392"/>
        <v>1997.34165516189</v>
      </c>
    </row>
    <row r="38880" spans="3:3">
      <c r="C38880" s="13">
        <f t="shared" ca="1" si="1392"/>
        <v>2002.5186557024726</v>
      </c>
    </row>
    <row r="38881" spans="3:3">
      <c r="C38881" s="13">
        <f t="shared" ca="1" si="1392"/>
        <v>1998.5480812569444</v>
      </c>
    </row>
    <row r="38882" spans="3:3">
      <c r="C38882" s="13">
        <f t="shared" ca="1" si="1392"/>
        <v>1997.0300849005071</v>
      </c>
    </row>
    <row r="38883" spans="3:3">
      <c r="C38883" s="13">
        <f t="shared" ca="1" si="1392"/>
        <v>2010.8973565667047</v>
      </c>
    </row>
    <row r="38884" spans="3:3">
      <c r="C38884" s="13">
        <f t="shared" ca="1" si="1392"/>
        <v>1987.1978214523604</v>
      </c>
    </row>
    <row r="38885" spans="3:3">
      <c r="C38885" s="13">
        <f t="shared" ca="1" si="1392"/>
        <v>2005.2783971265503</v>
      </c>
    </row>
    <row r="38886" spans="3:3">
      <c r="C38886" s="13">
        <f t="shared" ca="1" si="1392"/>
        <v>2016.1630866859518</v>
      </c>
    </row>
    <row r="38887" spans="3:3">
      <c r="C38887" s="13">
        <f t="shared" ca="1" si="1392"/>
        <v>1997.3028890809792</v>
      </c>
    </row>
    <row r="38888" spans="3:3">
      <c r="C38888" s="13">
        <f t="shared" ca="1" si="1392"/>
        <v>2010.2121305367652</v>
      </c>
    </row>
    <row r="38889" spans="3:3">
      <c r="C38889" s="13">
        <f t="shared" ca="1" si="1392"/>
        <v>2008.2172618070349</v>
      </c>
    </row>
    <row r="38890" spans="3:3">
      <c r="C38890" s="13">
        <f t="shared" ca="1" si="1392"/>
        <v>1999.5352176781303</v>
      </c>
    </row>
    <row r="38891" spans="3:3">
      <c r="C38891" s="13">
        <f t="shared" ca="1" si="1392"/>
        <v>1984.2298529772868</v>
      </c>
    </row>
    <row r="38892" spans="3:3">
      <c r="C38892" s="13">
        <f t="shared" ca="1" si="1392"/>
        <v>2009.5423268368365</v>
      </c>
    </row>
    <row r="38893" spans="3:3">
      <c r="C38893" s="13">
        <f t="shared" ca="1" si="1392"/>
        <v>2005.3276356410565</v>
      </c>
    </row>
    <row r="38894" spans="3:3">
      <c r="C38894" s="13">
        <f t="shared" ca="1" si="1392"/>
        <v>2027.6583005468822</v>
      </c>
    </row>
    <row r="38895" spans="3:3">
      <c r="C38895" s="13">
        <f t="shared" ca="1" si="1392"/>
        <v>2010.66540859733</v>
      </c>
    </row>
    <row r="38896" spans="3:3">
      <c r="C38896" s="13">
        <f t="shared" ca="1" si="1392"/>
        <v>1986.8407983482919</v>
      </c>
    </row>
    <row r="38897" spans="3:3">
      <c r="C38897" s="13">
        <f t="shared" ca="1" si="1392"/>
        <v>1998.7106532177188</v>
      </c>
    </row>
    <row r="38898" spans="3:3">
      <c r="C38898" s="13">
        <f t="shared" ca="1" si="1392"/>
        <v>2001.0011525173593</v>
      </c>
    </row>
    <row r="38899" spans="3:3">
      <c r="C38899" s="13">
        <f t="shared" ca="1" si="1392"/>
        <v>1997.7047755152867</v>
      </c>
    </row>
    <row r="38900" spans="3:3">
      <c r="C38900" s="13">
        <f t="shared" ca="1" si="1392"/>
        <v>2005.5792883747549</v>
      </c>
    </row>
    <row r="38901" spans="3:3">
      <c r="C38901" s="13">
        <f t="shared" ca="1" si="1392"/>
        <v>2006.1097492302592</v>
      </c>
    </row>
    <row r="38902" spans="3:3">
      <c r="C38902" s="13">
        <f t="shared" ca="1" si="1392"/>
        <v>1995.5036992329683</v>
      </c>
    </row>
    <row r="38903" spans="3:3">
      <c r="C38903" s="13">
        <f t="shared" ca="1" si="1392"/>
        <v>2000.3698793284216</v>
      </c>
    </row>
    <row r="38904" spans="3:3">
      <c r="C38904" s="13">
        <f t="shared" ca="1" si="1392"/>
        <v>2006.0745626853661</v>
      </c>
    </row>
    <row r="38905" spans="3:3">
      <c r="C38905" s="13">
        <f t="shared" ca="1" si="1392"/>
        <v>1991.6889931223991</v>
      </c>
    </row>
    <row r="38906" spans="3:3">
      <c r="C38906" s="13">
        <f t="shared" ca="1" si="1392"/>
        <v>2008.7057891186391</v>
      </c>
    </row>
    <row r="38907" spans="3:3">
      <c r="C38907" s="13">
        <f t="shared" ca="1" si="1392"/>
        <v>1968.94273617511</v>
      </c>
    </row>
    <row r="38908" spans="3:3">
      <c r="C38908" s="13">
        <f t="shared" ca="1" si="1392"/>
        <v>1993.5890480203061</v>
      </c>
    </row>
    <row r="38909" spans="3:3">
      <c r="C38909" s="13">
        <f t="shared" ca="1" si="1392"/>
        <v>2021.790186965294</v>
      </c>
    </row>
    <row r="38910" spans="3:3">
      <c r="C38910" s="13">
        <f t="shared" ca="1" si="1392"/>
        <v>2009.0515666911322</v>
      </c>
    </row>
    <row r="38911" spans="3:3">
      <c r="C38911" s="13">
        <f t="shared" ca="1" si="1392"/>
        <v>1999.470434686004</v>
      </c>
    </row>
    <row r="38912" spans="3:3">
      <c r="C38912" s="13">
        <f t="shared" ca="1" si="1392"/>
        <v>1983.1093369343725</v>
      </c>
    </row>
    <row r="38913" spans="3:3">
      <c r="C38913" s="13">
        <f t="shared" ca="1" si="1392"/>
        <v>1999.2499419739372</v>
      </c>
    </row>
    <row r="38914" spans="3:3">
      <c r="C38914" s="13">
        <f t="shared" ca="1" si="1392"/>
        <v>1987.5994979377206</v>
      </c>
    </row>
    <row r="38915" spans="3:3">
      <c r="C38915" s="13">
        <f t="shared" ca="1" si="1392"/>
        <v>1981.0102228908922</v>
      </c>
    </row>
    <row r="38916" spans="3:3">
      <c r="C38916" s="13">
        <f t="shared" ca="1" si="1392"/>
        <v>1995.1375333082356</v>
      </c>
    </row>
    <row r="38917" spans="3:3">
      <c r="C38917" s="13">
        <f t="shared" ca="1" si="1392"/>
        <v>1990.9002643877509</v>
      </c>
    </row>
    <row r="38918" spans="3:3">
      <c r="C38918" s="13">
        <f t="shared" ca="1" si="1392"/>
        <v>2006.1225006258667</v>
      </c>
    </row>
    <row r="38919" spans="3:3">
      <c r="C38919" s="13">
        <f t="shared" ca="1" si="1392"/>
        <v>1996.148264892294</v>
      </c>
    </row>
    <row r="38920" spans="3:3">
      <c r="C38920" s="13">
        <f t="shared" ca="1" si="1392"/>
        <v>2004.8031078683819</v>
      </c>
    </row>
    <row r="38921" spans="3:3">
      <c r="C38921" s="13">
        <f t="shared" ca="1" si="1392"/>
        <v>1994.5695584164907</v>
      </c>
    </row>
    <row r="38922" spans="3:3">
      <c r="C38922" s="13">
        <f t="shared" ca="1" si="1392"/>
        <v>2010.4085169022571</v>
      </c>
    </row>
    <row r="38923" spans="3:3">
      <c r="C38923" s="13">
        <f t="shared" ca="1" si="1392"/>
        <v>2010.5671235391815</v>
      </c>
    </row>
    <row r="38924" spans="3:3">
      <c r="C38924" s="13">
        <f t="shared" ca="1" si="1392"/>
        <v>1989.2084842538702</v>
      </c>
    </row>
    <row r="38925" spans="3:3">
      <c r="C38925" s="13">
        <f t="shared" ca="1" si="1392"/>
        <v>2010.9929432778677</v>
      </c>
    </row>
    <row r="38926" spans="3:3">
      <c r="C38926" s="13">
        <f t="shared" ca="1" si="1392"/>
        <v>2005.7062035850743</v>
      </c>
    </row>
    <row r="38927" spans="3:3">
      <c r="C38927" s="13">
        <f t="shared" ca="1" si="1392"/>
        <v>2004.7045023559197</v>
      </c>
    </row>
    <row r="38928" spans="3:3">
      <c r="C38928" s="13">
        <f t="shared" ca="1" si="1392"/>
        <v>1981.9709041739661</v>
      </c>
    </row>
    <row r="38929" spans="3:3">
      <c r="C38929" s="13">
        <f t="shared" ca="1" si="1392"/>
        <v>2003.2103520477558</v>
      </c>
    </row>
    <row r="38930" spans="3:3">
      <c r="C38930" s="13">
        <f t="shared" ca="1" si="1392"/>
        <v>1997.9545411870931</v>
      </c>
    </row>
    <row r="38931" spans="3:3">
      <c r="C38931" s="13">
        <f t="shared" ca="1" si="1392"/>
        <v>2015.1910246796137</v>
      </c>
    </row>
    <row r="38932" spans="3:3">
      <c r="C38932" s="13">
        <f t="shared" ca="1" si="1392"/>
        <v>1991.7532077821381</v>
      </c>
    </row>
    <row r="38933" spans="3:3">
      <c r="C38933" s="13">
        <f t="shared" ca="1" si="1392"/>
        <v>2006.6459916367505</v>
      </c>
    </row>
    <row r="38934" spans="3:3">
      <c r="C38934" s="13">
        <f t="shared" ca="1" si="1392"/>
        <v>1997.7867059601681</v>
      </c>
    </row>
    <row r="38935" spans="3:3">
      <c r="C38935" s="13">
        <f t="shared" ca="1" si="1392"/>
        <v>2019.3490968367698</v>
      </c>
    </row>
    <row r="38936" spans="3:3">
      <c r="C38936" s="13">
        <f t="shared" ref="C38936:C38999" ca="1" si="1393">NORMINV(RAND(),$D$3,$G$3)</f>
        <v>2010.0322400852147</v>
      </c>
    </row>
    <row r="38937" spans="3:3">
      <c r="C38937" s="13">
        <f t="shared" ca="1" si="1393"/>
        <v>2000.8136064732566</v>
      </c>
    </row>
    <row r="38938" spans="3:3">
      <c r="C38938" s="13">
        <f t="shared" ca="1" si="1393"/>
        <v>2013.3620343507675</v>
      </c>
    </row>
    <row r="38939" spans="3:3">
      <c r="C38939" s="13">
        <f t="shared" ca="1" si="1393"/>
        <v>2013.5218385922676</v>
      </c>
    </row>
    <row r="38940" spans="3:3">
      <c r="C38940" s="13">
        <f t="shared" ca="1" si="1393"/>
        <v>1983.4647420617455</v>
      </c>
    </row>
    <row r="38941" spans="3:3">
      <c r="C38941" s="13">
        <f t="shared" ca="1" si="1393"/>
        <v>2012.4178004139339</v>
      </c>
    </row>
    <row r="38942" spans="3:3">
      <c r="C38942" s="13">
        <f t="shared" ca="1" si="1393"/>
        <v>1984.8745351285925</v>
      </c>
    </row>
    <row r="38943" spans="3:3">
      <c r="C38943" s="13">
        <f t="shared" ca="1" si="1393"/>
        <v>2011.8534655186199</v>
      </c>
    </row>
    <row r="38944" spans="3:3">
      <c r="C38944" s="13">
        <f t="shared" ca="1" si="1393"/>
        <v>2019.3134348457436</v>
      </c>
    </row>
    <row r="38945" spans="3:3">
      <c r="C38945" s="13">
        <f t="shared" ca="1" si="1393"/>
        <v>1987.5502139238961</v>
      </c>
    </row>
    <row r="38946" spans="3:3">
      <c r="C38946" s="13">
        <f t="shared" ca="1" si="1393"/>
        <v>1993.5137282434464</v>
      </c>
    </row>
    <row r="38947" spans="3:3">
      <c r="C38947" s="13">
        <f t="shared" ca="1" si="1393"/>
        <v>2012.4786112157699</v>
      </c>
    </row>
    <row r="38948" spans="3:3">
      <c r="C38948" s="13">
        <f t="shared" ca="1" si="1393"/>
        <v>1992.7895735693137</v>
      </c>
    </row>
    <row r="38949" spans="3:3">
      <c r="C38949" s="13">
        <f t="shared" ca="1" si="1393"/>
        <v>2015.0311512062935</v>
      </c>
    </row>
    <row r="38950" spans="3:3">
      <c r="C38950" s="13">
        <f t="shared" ca="1" si="1393"/>
        <v>1985.0415477429522</v>
      </c>
    </row>
    <row r="38951" spans="3:3">
      <c r="C38951" s="13">
        <f t="shared" ca="1" si="1393"/>
        <v>1988.6057079261116</v>
      </c>
    </row>
    <row r="38952" spans="3:3">
      <c r="C38952" s="13">
        <f t="shared" ca="1" si="1393"/>
        <v>1993.9259250860807</v>
      </c>
    </row>
    <row r="38953" spans="3:3">
      <c r="C38953" s="13">
        <f t="shared" ca="1" si="1393"/>
        <v>2019.0733246737789</v>
      </c>
    </row>
    <row r="38954" spans="3:3">
      <c r="C38954" s="13">
        <f t="shared" ca="1" si="1393"/>
        <v>2003.9975290410346</v>
      </c>
    </row>
    <row r="38955" spans="3:3">
      <c r="C38955" s="13">
        <f t="shared" ca="1" si="1393"/>
        <v>2004.1679243891351</v>
      </c>
    </row>
    <row r="38956" spans="3:3">
      <c r="C38956" s="13">
        <f t="shared" ca="1" si="1393"/>
        <v>1972.8904049639148</v>
      </c>
    </row>
    <row r="38957" spans="3:3">
      <c r="C38957" s="13">
        <f t="shared" ca="1" si="1393"/>
        <v>2000.1873405150732</v>
      </c>
    </row>
    <row r="38958" spans="3:3">
      <c r="C38958" s="13">
        <f t="shared" ca="1" si="1393"/>
        <v>2030.8076820911656</v>
      </c>
    </row>
    <row r="38959" spans="3:3">
      <c r="C38959" s="13">
        <f t="shared" ca="1" si="1393"/>
        <v>2025.5787893049478</v>
      </c>
    </row>
    <row r="38960" spans="3:3">
      <c r="C38960" s="13">
        <f t="shared" ca="1" si="1393"/>
        <v>2018.1993157820991</v>
      </c>
    </row>
    <row r="38961" spans="3:3">
      <c r="C38961" s="13">
        <f t="shared" ca="1" si="1393"/>
        <v>1997.638893011793</v>
      </c>
    </row>
    <row r="38962" spans="3:3">
      <c r="C38962" s="13">
        <f t="shared" ca="1" si="1393"/>
        <v>2002.0042977966832</v>
      </c>
    </row>
    <row r="38963" spans="3:3">
      <c r="C38963" s="13">
        <f t="shared" ca="1" si="1393"/>
        <v>1994.1450093852425</v>
      </c>
    </row>
    <row r="38964" spans="3:3">
      <c r="C38964" s="13">
        <f t="shared" ca="1" si="1393"/>
        <v>2003.1419078402434</v>
      </c>
    </row>
    <row r="38965" spans="3:3">
      <c r="C38965" s="13">
        <f t="shared" ca="1" si="1393"/>
        <v>2001.9262641138525</v>
      </c>
    </row>
    <row r="38966" spans="3:3">
      <c r="C38966" s="13">
        <f t="shared" ca="1" si="1393"/>
        <v>1989.1431466099652</v>
      </c>
    </row>
    <row r="38967" spans="3:3">
      <c r="C38967" s="13">
        <f t="shared" ca="1" si="1393"/>
        <v>2002.4901092329567</v>
      </c>
    </row>
    <row r="38968" spans="3:3">
      <c r="C38968" s="13">
        <f t="shared" ca="1" si="1393"/>
        <v>1983.6807101389247</v>
      </c>
    </row>
    <row r="38969" spans="3:3">
      <c r="C38969" s="13">
        <f t="shared" ca="1" si="1393"/>
        <v>2010.884803775155</v>
      </c>
    </row>
    <row r="38970" spans="3:3">
      <c r="C38970" s="13">
        <f t="shared" ca="1" si="1393"/>
        <v>2013.3028526245153</v>
      </c>
    </row>
    <row r="38971" spans="3:3">
      <c r="C38971" s="13">
        <f t="shared" ca="1" si="1393"/>
        <v>1998.2106678855541</v>
      </c>
    </row>
    <row r="38972" spans="3:3">
      <c r="C38972" s="13">
        <f t="shared" ca="1" si="1393"/>
        <v>1997.3112859876896</v>
      </c>
    </row>
    <row r="38973" spans="3:3">
      <c r="C38973" s="13">
        <f t="shared" ca="1" si="1393"/>
        <v>1988.1797133155414</v>
      </c>
    </row>
    <row r="38974" spans="3:3">
      <c r="C38974" s="13">
        <f t="shared" ca="1" si="1393"/>
        <v>1995.690672390939</v>
      </c>
    </row>
    <row r="38975" spans="3:3">
      <c r="C38975" s="13">
        <f t="shared" ca="1" si="1393"/>
        <v>2001.3655452181649</v>
      </c>
    </row>
    <row r="38976" spans="3:3">
      <c r="C38976" s="13">
        <f t="shared" ca="1" si="1393"/>
        <v>2004.2535607747327</v>
      </c>
    </row>
    <row r="38977" spans="3:3">
      <c r="C38977" s="13">
        <f t="shared" ca="1" si="1393"/>
        <v>2000.2886297370096</v>
      </c>
    </row>
    <row r="38978" spans="3:3">
      <c r="C38978" s="13">
        <f t="shared" ca="1" si="1393"/>
        <v>1977.3722395072391</v>
      </c>
    </row>
    <row r="38979" spans="3:3">
      <c r="C38979" s="13">
        <f t="shared" ca="1" si="1393"/>
        <v>1992.3729321034948</v>
      </c>
    </row>
    <row r="38980" spans="3:3">
      <c r="C38980" s="13">
        <f t="shared" ca="1" si="1393"/>
        <v>1994.0695113506047</v>
      </c>
    </row>
    <row r="38981" spans="3:3">
      <c r="C38981" s="13">
        <f t="shared" ca="1" si="1393"/>
        <v>2012.547295244266</v>
      </c>
    </row>
    <row r="38982" spans="3:3">
      <c r="C38982" s="13">
        <f t="shared" ca="1" si="1393"/>
        <v>2014.3263011616727</v>
      </c>
    </row>
    <row r="38983" spans="3:3">
      <c r="C38983" s="13">
        <f t="shared" ca="1" si="1393"/>
        <v>2008.3602552600071</v>
      </c>
    </row>
    <row r="38984" spans="3:3">
      <c r="C38984" s="13">
        <f t="shared" ca="1" si="1393"/>
        <v>1991.3270502299827</v>
      </c>
    </row>
    <row r="38985" spans="3:3">
      <c r="C38985" s="13">
        <f t="shared" ca="1" si="1393"/>
        <v>2009.4823573178928</v>
      </c>
    </row>
    <row r="38986" spans="3:3">
      <c r="C38986" s="13">
        <f t="shared" ca="1" si="1393"/>
        <v>2006.7049103335185</v>
      </c>
    </row>
    <row r="38987" spans="3:3">
      <c r="C38987" s="13">
        <f t="shared" ca="1" si="1393"/>
        <v>2003.4670623186432</v>
      </c>
    </row>
    <row r="38988" spans="3:3">
      <c r="C38988" s="13">
        <f t="shared" ca="1" si="1393"/>
        <v>1996.180756371632</v>
      </c>
    </row>
    <row r="38989" spans="3:3">
      <c r="C38989" s="13">
        <f t="shared" ca="1" si="1393"/>
        <v>1999.7268831045399</v>
      </c>
    </row>
    <row r="38990" spans="3:3">
      <c r="C38990" s="13">
        <f t="shared" ca="1" si="1393"/>
        <v>1983.6810211772861</v>
      </c>
    </row>
    <row r="38991" spans="3:3">
      <c r="C38991" s="13">
        <f t="shared" ca="1" si="1393"/>
        <v>2009.0108562418891</v>
      </c>
    </row>
    <row r="38992" spans="3:3">
      <c r="C38992" s="13">
        <f t="shared" ca="1" si="1393"/>
        <v>2003.1248584020998</v>
      </c>
    </row>
    <row r="38993" spans="3:3">
      <c r="C38993" s="13">
        <f t="shared" ca="1" si="1393"/>
        <v>1983.5857844241023</v>
      </c>
    </row>
    <row r="38994" spans="3:3">
      <c r="C38994" s="13">
        <f t="shared" ca="1" si="1393"/>
        <v>1994.4249936890101</v>
      </c>
    </row>
    <row r="38995" spans="3:3">
      <c r="C38995" s="13">
        <f t="shared" ca="1" si="1393"/>
        <v>1990.8612806925187</v>
      </c>
    </row>
    <row r="38996" spans="3:3">
      <c r="C38996" s="13">
        <f t="shared" ca="1" si="1393"/>
        <v>2001.3185801791528</v>
      </c>
    </row>
    <row r="38997" spans="3:3">
      <c r="C38997" s="13">
        <f t="shared" ca="1" si="1393"/>
        <v>2001.0840563866805</v>
      </c>
    </row>
    <row r="38998" spans="3:3">
      <c r="C38998" s="13">
        <f t="shared" ca="1" si="1393"/>
        <v>1997.1515567505851</v>
      </c>
    </row>
    <row r="38999" spans="3:3">
      <c r="C38999" s="13">
        <f t="shared" ca="1" si="1393"/>
        <v>2001.8239133349568</v>
      </c>
    </row>
    <row r="39000" spans="3:3">
      <c r="C39000" s="13">
        <f t="shared" ref="C39000:C39063" ca="1" si="1394">NORMINV(RAND(),$D$3,$G$3)</f>
        <v>1995.9316141804222</v>
      </c>
    </row>
    <row r="39001" spans="3:3">
      <c r="C39001" s="13">
        <f t="shared" ca="1" si="1394"/>
        <v>2000.3865258130386</v>
      </c>
    </row>
    <row r="39002" spans="3:3">
      <c r="C39002" s="13">
        <f t="shared" ca="1" si="1394"/>
        <v>1998.9582332419507</v>
      </c>
    </row>
    <row r="39003" spans="3:3">
      <c r="C39003" s="13">
        <f t="shared" ca="1" si="1394"/>
        <v>2002.6711323191917</v>
      </c>
    </row>
    <row r="39004" spans="3:3">
      <c r="C39004" s="13">
        <f t="shared" ca="1" si="1394"/>
        <v>1980.0918346401381</v>
      </c>
    </row>
    <row r="39005" spans="3:3">
      <c r="C39005" s="13">
        <f t="shared" ca="1" si="1394"/>
        <v>1989.8614449993324</v>
      </c>
    </row>
    <row r="39006" spans="3:3">
      <c r="C39006" s="13">
        <f t="shared" ca="1" si="1394"/>
        <v>1997.0110012632617</v>
      </c>
    </row>
    <row r="39007" spans="3:3">
      <c r="C39007" s="13">
        <f t="shared" ca="1" si="1394"/>
        <v>2002.1896269148028</v>
      </c>
    </row>
    <row r="39008" spans="3:3">
      <c r="C39008" s="13">
        <f t="shared" ca="1" si="1394"/>
        <v>2028.2561819672662</v>
      </c>
    </row>
    <row r="39009" spans="3:3">
      <c r="C39009" s="13">
        <f t="shared" ca="1" si="1394"/>
        <v>1997.5688509173594</v>
      </c>
    </row>
    <row r="39010" spans="3:3">
      <c r="C39010" s="13">
        <f t="shared" ca="1" si="1394"/>
        <v>2012.4092863264448</v>
      </c>
    </row>
    <row r="39011" spans="3:3">
      <c r="C39011" s="13">
        <f t="shared" ca="1" si="1394"/>
        <v>2010.6631091538945</v>
      </c>
    </row>
    <row r="39012" spans="3:3">
      <c r="C39012" s="13">
        <f t="shared" ca="1" si="1394"/>
        <v>1996.5848730878479</v>
      </c>
    </row>
    <row r="39013" spans="3:3">
      <c r="C39013" s="13">
        <f t="shared" ca="1" si="1394"/>
        <v>2025.1582278772555</v>
      </c>
    </row>
    <row r="39014" spans="3:3">
      <c r="C39014" s="13">
        <f t="shared" ca="1" si="1394"/>
        <v>2001.0645549748019</v>
      </c>
    </row>
    <row r="39015" spans="3:3">
      <c r="C39015" s="13">
        <f t="shared" ca="1" si="1394"/>
        <v>2008.8470449792703</v>
      </c>
    </row>
    <row r="39016" spans="3:3">
      <c r="C39016" s="13">
        <f t="shared" ca="1" si="1394"/>
        <v>2015.4465737241371</v>
      </c>
    </row>
    <row r="39017" spans="3:3">
      <c r="C39017" s="13">
        <f t="shared" ca="1" si="1394"/>
        <v>1997.2126434812701</v>
      </c>
    </row>
    <row r="39018" spans="3:3">
      <c r="C39018" s="13">
        <f t="shared" ca="1" si="1394"/>
        <v>1994.5090164949661</v>
      </c>
    </row>
    <row r="39019" spans="3:3">
      <c r="C39019" s="13">
        <f t="shared" ca="1" si="1394"/>
        <v>2001.0824800620301</v>
      </c>
    </row>
    <row r="39020" spans="3:3">
      <c r="C39020" s="13">
        <f t="shared" ca="1" si="1394"/>
        <v>1983.8350323849868</v>
      </c>
    </row>
    <row r="39021" spans="3:3">
      <c r="C39021" s="13">
        <f t="shared" ca="1" si="1394"/>
        <v>1997.3478487445543</v>
      </c>
    </row>
    <row r="39022" spans="3:3">
      <c r="C39022" s="13">
        <f t="shared" ca="1" si="1394"/>
        <v>2006.7331920023898</v>
      </c>
    </row>
    <row r="39023" spans="3:3">
      <c r="C39023" s="13">
        <f t="shared" ca="1" si="1394"/>
        <v>2005.2884245150633</v>
      </c>
    </row>
    <row r="39024" spans="3:3">
      <c r="C39024" s="13">
        <f t="shared" ca="1" si="1394"/>
        <v>1995.2937383949231</v>
      </c>
    </row>
    <row r="39025" spans="3:3">
      <c r="C39025" s="13">
        <f t="shared" ca="1" si="1394"/>
        <v>2011.4170582503084</v>
      </c>
    </row>
    <row r="39026" spans="3:3">
      <c r="C39026" s="13">
        <f t="shared" ca="1" si="1394"/>
        <v>2004.5136907066733</v>
      </c>
    </row>
    <row r="39027" spans="3:3">
      <c r="C39027" s="13">
        <f t="shared" ca="1" si="1394"/>
        <v>2011.5886237187915</v>
      </c>
    </row>
    <row r="39028" spans="3:3">
      <c r="C39028" s="13">
        <f t="shared" ca="1" si="1394"/>
        <v>1989.2660670740268</v>
      </c>
    </row>
    <row r="39029" spans="3:3">
      <c r="C39029" s="13">
        <f t="shared" ca="1" si="1394"/>
        <v>1989.3746608235431</v>
      </c>
    </row>
    <row r="39030" spans="3:3">
      <c r="C39030" s="13">
        <f t="shared" ca="1" si="1394"/>
        <v>1999.4421174254494</v>
      </c>
    </row>
    <row r="39031" spans="3:3">
      <c r="C39031" s="13">
        <f t="shared" ca="1" si="1394"/>
        <v>1985.4910268884159</v>
      </c>
    </row>
    <row r="39032" spans="3:3">
      <c r="C39032" s="13">
        <f t="shared" ca="1" si="1394"/>
        <v>2009.6287990611522</v>
      </c>
    </row>
    <row r="39033" spans="3:3">
      <c r="C39033" s="13">
        <f t="shared" ca="1" si="1394"/>
        <v>2008.7001381906243</v>
      </c>
    </row>
    <row r="39034" spans="3:3">
      <c r="C39034" s="13">
        <f t="shared" ca="1" si="1394"/>
        <v>2001.2577769270772</v>
      </c>
    </row>
    <row r="39035" spans="3:3">
      <c r="C39035" s="13">
        <f t="shared" ca="1" si="1394"/>
        <v>2007.239541235117</v>
      </c>
    </row>
    <row r="39036" spans="3:3">
      <c r="C39036" s="13">
        <f t="shared" ca="1" si="1394"/>
        <v>1998.9750763055565</v>
      </c>
    </row>
    <row r="39037" spans="3:3">
      <c r="C39037" s="13">
        <f t="shared" ca="1" si="1394"/>
        <v>1993.6871871419119</v>
      </c>
    </row>
    <row r="39038" spans="3:3">
      <c r="C39038" s="13">
        <f t="shared" ca="1" si="1394"/>
        <v>1979.1007241007378</v>
      </c>
    </row>
    <row r="39039" spans="3:3">
      <c r="C39039" s="13">
        <f t="shared" ca="1" si="1394"/>
        <v>2007.726453331567</v>
      </c>
    </row>
    <row r="39040" spans="3:3">
      <c r="C39040" s="13">
        <f t="shared" ca="1" si="1394"/>
        <v>2007.2898164879207</v>
      </c>
    </row>
    <row r="39041" spans="3:3">
      <c r="C39041" s="13">
        <f t="shared" ca="1" si="1394"/>
        <v>2005.8067716412911</v>
      </c>
    </row>
    <row r="39042" spans="3:3">
      <c r="C39042" s="13">
        <f t="shared" ca="1" si="1394"/>
        <v>1998.9815012679376</v>
      </c>
    </row>
    <row r="39043" spans="3:3">
      <c r="C39043" s="13">
        <f t="shared" ca="1" si="1394"/>
        <v>1997.4218373455537</v>
      </c>
    </row>
    <row r="39044" spans="3:3">
      <c r="C39044" s="13">
        <f t="shared" ca="1" si="1394"/>
        <v>2002.1434596001529</v>
      </c>
    </row>
    <row r="39045" spans="3:3">
      <c r="C39045" s="13">
        <f t="shared" ca="1" si="1394"/>
        <v>2006.8668202565646</v>
      </c>
    </row>
    <row r="39046" spans="3:3">
      <c r="C39046" s="13">
        <f t="shared" ca="1" si="1394"/>
        <v>2009.1749251422789</v>
      </c>
    </row>
    <row r="39047" spans="3:3">
      <c r="C39047" s="13">
        <f t="shared" ca="1" si="1394"/>
        <v>1987.0803977993965</v>
      </c>
    </row>
    <row r="39048" spans="3:3">
      <c r="C39048" s="13">
        <f t="shared" ca="1" si="1394"/>
        <v>1996.0074061012911</v>
      </c>
    </row>
    <row r="39049" spans="3:3">
      <c r="C39049" s="13">
        <f t="shared" ca="1" si="1394"/>
        <v>2004.9332446616497</v>
      </c>
    </row>
    <row r="39050" spans="3:3">
      <c r="C39050" s="13">
        <f t="shared" ca="1" si="1394"/>
        <v>2001.6977609020682</v>
      </c>
    </row>
    <row r="39051" spans="3:3">
      <c r="C39051" s="13">
        <f t="shared" ca="1" si="1394"/>
        <v>1986.5846360153666</v>
      </c>
    </row>
    <row r="39052" spans="3:3">
      <c r="C39052" s="13">
        <f t="shared" ca="1" si="1394"/>
        <v>1992.611757510545</v>
      </c>
    </row>
    <row r="39053" spans="3:3">
      <c r="C39053" s="13">
        <f t="shared" ca="1" si="1394"/>
        <v>1995.8449054779539</v>
      </c>
    </row>
    <row r="39054" spans="3:3">
      <c r="C39054" s="13">
        <f t="shared" ca="1" si="1394"/>
        <v>2001.4114037732545</v>
      </c>
    </row>
    <row r="39055" spans="3:3">
      <c r="C39055" s="13">
        <f t="shared" ca="1" si="1394"/>
        <v>1990.1477756501633</v>
      </c>
    </row>
    <row r="39056" spans="3:3">
      <c r="C39056" s="13">
        <f t="shared" ca="1" si="1394"/>
        <v>1988.7872267429207</v>
      </c>
    </row>
    <row r="39057" spans="3:3">
      <c r="C39057" s="13">
        <f t="shared" ca="1" si="1394"/>
        <v>1990.5433736348818</v>
      </c>
    </row>
    <row r="39058" spans="3:3">
      <c r="C39058" s="13">
        <f t="shared" ca="1" si="1394"/>
        <v>2023.5201614907398</v>
      </c>
    </row>
    <row r="39059" spans="3:3">
      <c r="C39059" s="13">
        <f t="shared" ca="1" si="1394"/>
        <v>2000.7400795040091</v>
      </c>
    </row>
    <row r="39060" spans="3:3">
      <c r="C39060" s="13">
        <f t="shared" ca="1" si="1394"/>
        <v>1996.6869931078111</v>
      </c>
    </row>
    <row r="39061" spans="3:3">
      <c r="C39061" s="13">
        <f t="shared" ca="1" si="1394"/>
        <v>1991.3799496966578</v>
      </c>
    </row>
    <row r="39062" spans="3:3">
      <c r="C39062" s="13">
        <f t="shared" ca="1" si="1394"/>
        <v>1997.1425194596559</v>
      </c>
    </row>
    <row r="39063" spans="3:3">
      <c r="C39063" s="13">
        <f t="shared" ca="1" si="1394"/>
        <v>1999.3530039236678</v>
      </c>
    </row>
    <row r="39064" spans="3:3">
      <c r="C39064" s="13">
        <f t="shared" ref="C39064:C39127" ca="1" si="1395">NORMINV(RAND(),$D$3,$G$3)</f>
        <v>2012.380022685596</v>
      </c>
    </row>
    <row r="39065" spans="3:3">
      <c r="C39065" s="13">
        <f t="shared" ca="1" si="1395"/>
        <v>2006.4237942733171</v>
      </c>
    </row>
    <row r="39066" spans="3:3">
      <c r="C39066" s="13">
        <f t="shared" ca="1" si="1395"/>
        <v>1991.1628701222742</v>
      </c>
    </row>
    <row r="39067" spans="3:3">
      <c r="C39067" s="13">
        <f t="shared" ca="1" si="1395"/>
        <v>1987.6019182908747</v>
      </c>
    </row>
    <row r="39068" spans="3:3">
      <c r="C39068" s="13">
        <f t="shared" ca="1" si="1395"/>
        <v>1988.7606606597633</v>
      </c>
    </row>
    <row r="39069" spans="3:3">
      <c r="C39069" s="13">
        <f t="shared" ca="1" si="1395"/>
        <v>1994.770479586175</v>
      </c>
    </row>
    <row r="39070" spans="3:3">
      <c r="C39070" s="13">
        <f t="shared" ca="1" si="1395"/>
        <v>2001.3178473213495</v>
      </c>
    </row>
    <row r="39071" spans="3:3">
      <c r="C39071" s="13">
        <f t="shared" ca="1" si="1395"/>
        <v>1990.765646592801</v>
      </c>
    </row>
    <row r="39072" spans="3:3">
      <c r="C39072" s="13">
        <f t="shared" ca="1" si="1395"/>
        <v>1995.6461162809142</v>
      </c>
    </row>
    <row r="39073" spans="3:3">
      <c r="C39073" s="13">
        <f t="shared" ca="1" si="1395"/>
        <v>1983.0157284393035</v>
      </c>
    </row>
    <row r="39074" spans="3:3">
      <c r="C39074" s="13">
        <f t="shared" ca="1" si="1395"/>
        <v>1984.541723918024</v>
      </c>
    </row>
    <row r="39075" spans="3:3">
      <c r="C39075" s="13">
        <f t="shared" ca="1" si="1395"/>
        <v>1991.8299184602931</v>
      </c>
    </row>
    <row r="39076" spans="3:3">
      <c r="C39076" s="13">
        <f t="shared" ca="1" si="1395"/>
        <v>1993.0209174707836</v>
      </c>
    </row>
    <row r="39077" spans="3:3">
      <c r="C39077" s="13">
        <f t="shared" ca="1" si="1395"/>
        <v>1997.5199765883704</v>
      </c>
    </row>
    <row r="39078" spans="3:3">
      <c r="C39078" s="13">
        <f t="shared" ca="1" si="1395"/>
        <v>1988.4152275966974</v>
      </c>
    </row>
    <row r="39079" spans="3:3">
      <c r="C39079" s="13">
        <f t="shared" ca="1" si="1395"/>
        <v>2004.1034709962187</v>
      </c>
    </row>
    <row r="39080" spans="3:3">
      <c r="C39080" s="13">
        <f t="shared" ca="1" si="1395"/>
        <v>2000.0923082762095</v>
      </c>
    </row>
    <row r="39081" spans="3:3">
      <c r="C39081" s="13">
        <f t="shared" ca="1" si="1395"/>
        <v>1988.2403095325892</v>
      </c>
    </row>
    <row r="39082" spans="3:3">
      <c r="C39082" s="13">
        <f t="shared" ca="1" si="1395"/>
        <v>2002.6723905450488</v>
      </c>
    </row>
    <row r="39083" spans="3:3">
      <c r="C39083" s="13">
        <f t="shared" ca="1" si="1395"/>
        <v>1998.2314090070026</v>
      </c>
    </row>
    <row r="39084" spans="3:3">
      <c r="C39084" s="13">
        <f t="shared" ca="1" si="1395"/>
        <v>1977.3483330622953</v>
      </c>
    </row>
    <row r="39085" spans="3:3">
      <c r="C39085" s="13">
        <f t="shared" ca="1" si="1395"/>
        <v>2004.2798679294349</v>
      </c>
    </row>
    <row r="39086" spans="3:3">
      <c r="C39086" s="13">
        <f t="shared" ca="1" si="1395"/>
        <v>1999.5335927914034</v>
      </c>
    </row>
    <row r="39087" spans="3:3">
      <c r="C39087" s="13">
        <f t="shared" ca="1" si="1395"/>
        <v>2021.9583521784489</v>
      </c>
    </row>
    <row r="39088" spans="3:3">
      <c r="C39088" s="13">
        <f t="shared" ca="1" si="1395"/>
        <v>2013.132734706023</v>
      </c>
    </row>
    <row r="39089" spans="3:3">
      <c r="C39089" s="13">
        <f t="shared" ca="1" si="1395"/>
        <v>1989.4572682816492</v>
      </c>
    </row>
    <row r="39090" spans="3:3">
      <c r="C39090" s="13">
        <f t="shared" ca="1" si="1395"/>
        <v>1996.0358690546034</v>
      </c>
    </row>
    <row r="39091" spans="3:3">
      <c r="C39091" s="13">
        <f t="shared" ca="1" si="1395"/>
        <v>1990.4277277375143</v>
      </c>
    </row>
    <row r="39092" spans="3:3">
      <c r="C39092" s="13">
        <f t="shared" ca="1" si="1395"/>
        <v>2006.3577269502427</v>
      </c>
    </row>
    <row r="39093" spans="3:3">
      <c r="C39093" s="13">
        <f t="shared" ca="1" si="1395"/>
        <v>2004.5625729559629</v>
      </c>
    </row>
    <row r="39094" spans="3:3">
      <c r="C39094" s="13">
        <f t="shared" ca="1" si="1395"/>
        <v>2013.7066709901012</v>
      </c>
    </row>
    <row r="39095" spans="3:3">
      <c r="C39095" s="13">
        <f t="shared" ca="1" si="1395"/>
        <v>2001.3615725389191</v>
      </c>
    </row>
    <row r="39096" spans="3:3">
      <c r="C39096" s="13">
        <f t="shared" ca="1" si="1395"/>
        <v>2005.0217500484152</v>
      </c>
    </row>
    <row r="39097" spans="3:3">
      <c r="C39097" s="13">
        <f t="shared" ca="1" si="1395"/>
        <v>2004.0656396968461</v>
      </c>
    </row>
    <row r="39098" spans="3:3">
      <c r="C39098" s="13">
        <f t="shared" ca="1" si="1395"/>
        <v>1998.6019636965193</v>
      </c>
    </row>
    <row r="39099" spans="3:3">
      <c r="C39099" s="13">
        <f t="shared" ca="1" si="1395"/>
        <v>1997.4236166936225</v>
      </c>
    </row>
    <row r="39100" spans="3:3">
      <c r="C39100" s="13">
        <f t="shared" ca="1" si="1395"/>
        <v>1991.4772123806565</v>
      </c>
    </row>
    <row r="39101" spans="3:3">
      <c r="C39101" s="13">
        <f t="shared" ca="1" si="1395"/>
        <v>2008.4589745015005</v>
      </c>
    </row>
    <row r="39102" spans="3:3">
      <c r="C39102" s="13">
        <f t="shared" ca="1" si="1395"/>
        <v>2006.522708646402</v>
      </c>
    </row>
    <row r="39103" spans="3:3">
      <c r="C39103" s="13">
        <f t="shared" ca="1" si="1395"/>
        <v>1962.9407550374101</v>
      </c>
    </row>
    <row r="39104" spans="3:3">
      <c r="C39104" s="13">
        <f t="shared" ca="1" si="1395"/>
        <v>2001.5215260359823</v>
      </c>
    </row>
    <row r="39105" spans="3:3">
      <c r="C39105" s="13">
        <f t="shared" ca="1" si="1395"/>
        <v>2012.1521582263608</v>
      </c>
    </row>
    <row r="39106" spans="3:3">
      <c r="C39106" s="13">
        <f t="shared" ca="1" si="1395"/>
        <v>1998.1337284819992</v>
      </c>
    </row>
    <row r="39107" spans="3:3">
      <c r="C39107" s="13">
        <f t="shared" ca="1" si="1395"/>
        <v>2008.4315382235438</v>
      </c>
    </row>
    <row r="39108" spans="3:3">
      <c r="C39108" s="13">
        <f t="shared" ca="1" si="1395"/>
        <v>2018.3724146189334</v>
      </c>
    </row>
    <row r="39109" spans="3:3">
      <c r="C39109" s="13">
        <f t="shared" ca="1" si="1395"/>
        <v>1996.50509607144</v>
      </c>
    </row>
    <row r="39110" spans="3:3">
      <c r="C39110" s="13">
        <f t="shared" ca="1" si="1395"/>
        <v>2003.3955803591405</v>
      </c>
    </row>
    <row r="39111" spans="3:3">
      <c r="C39111" s="13">
        <f t="shared" ca="1" si="1395"/>
        <v>2017.0695441330583</v>
      </c>
    </row>
    <row r="39112" spans="3:3">
      <c r="C39112" s="13">
        <f t="shared" ca="1" si="1395"/>
        <v>1977.2371912516996</v>
      </c>
    </row>
    <row r="39113" spans="3:3">
      <c r="C39113" s="13">
        <f t="shared" ca="1" si="1395"/>
        <v>1981.9261225413543</v>
      </c>
    </row>
    <row r="39114" spans="3:3">
      <c r="C39114" s="13">
        <f t="shared" ca="1" si="1395"/>
        <v>1995.3878779385996</v>
      </c>
    </row>
    <row r="39115" spans="3:3">
      <c r="C39115" s="13">
        <f t="shared" ca="1" si="1395"/>
        <v>1984.4937353518392</v>
      </c>
    </row>
    <row r="39116" spans="3:3">
      <c r="C39116" s="13">
        <f t="shared" ca="1" si="1395"/>
        <v>1990.2961413134856</v>
      </c>
    </row>
    <row r="39117" spans="3:3">
      <c r="C39117" s="13">
        <f t="shared" ca="1" si="1395"/>
        <v>1979.7711753913195</v>
      </c>
    </row>
    <row r="39118" spans="3:3">
      <c r="C39118" s="13">
        <f t="shared" ca="1" si="1395"/>
        <v>2009.0730581368618</v>
      </c>
    </row>
    <row r="39119" spans="3:3">
      <c r="C39119" s="13">
        <f t="shared" ca="1" si="1395"/>
        <v>2016.8635441026602</v>
      </c>
    </row>
    <row r="39120" spans="3:3">
      <c r="C39120" s="13">
        <f t="shared" ca="1" si="1395"/>
        <v>1998.3705653594091</v>
      </c>
    </row>
    <row r="39121" spans="3:3">
      <c r="C39121" s="13">
        <f t="shared" ca="1" si="1395"/>
        <v>1994.5778304286903</v>
      </c>
    </row>
    <row r="39122" spans="3:3">
      <c r="C39122" s="13">
        <f t="shared" ca="1" si="1395"/>
        <v>1993.5708246950921</v>
      </c>
    </row>
    <row r="39123" spans="3:3">
      <c r="C39123" s="13">
        <f t="shared" ca="1" si="1395"/>
        <v>2004.1668649347253</v>
      </c>
    </row>
    <row r="39124" spans="3:3">
      <c r="C39124" s="13">
        <f t="shared" ca="1" si="1395"/>
        <v>2001.3345434881592</v>
      </c>
    </row>
    <row r="39125" spans="3:3">
      <c r="C39125" s="13">
        <f t="shared" ca="1" si="1395"/>
        <v>2001.8415118114872</v>
      </c>
    </row>
    <row r="39126" spans="3:3">
      <c r="C39126" s="13">
        <f t="shared" ca="1" si="1395"/>
        <v>2011.0714552115614</v>
      </c>
    </row>
    <row r="39127" spans="3:3">
      <c r="C39127" s="13">
        <f t="shared" ca="1" si="1395"/>
        <v>1994.1735563746506</v>
      </c>
    </row>
    <row r="39128" spans="3:3">
      <c r="C39128" s="13">
        <f t="shared" ref="C39128:C39191" ca="1" si="1396">NORMINV(RAND(),$D$3,$G$3)</f>
        <v>1999.2361048654841</v>
      </c>
    </row>
    <row r="39129" spans="3:3">
      <c r="C39129" s="13">
        <f t="shared" ca="1" si="1396"/>
        <v>1988.2826377339679</v>
      </c>
    </row>
    <row r="39130" spans="3:3">
      <c r="C39130" s="13">
        <f t="shared" ca="1" si="1396"/>
        <v>2009.4513612156497</v>
      </c>
    </row>
    <row r="39131" spans="3:3">
      <c r="C39131" s="13">
        <f t="shared" ca="1" si="1396"/>
        <v>2023.7527686612295</v>
      </c>
    </row>
    <row r="39132" spans="3:3">
      <c r="C39132" s="13">
        <f t="shared" ca="1" si="1396"/>
        <v>1987.3052068307227</v>
      </c>
    </row>
    <row r="39133" spans="3:3">
      <c r="C39133" s="13">
        <f t="shared" ca="1" si="1396"/>
        <v>1998.6364825703006</v>
      </c>
    </row>
    <row r="39134" spans="3:3">
      <c r="C39134" s="13">
        <f t="shared" ca="1" si="1396"/>
        <v>2006.2755462425355</v>
      </c>
    </row>
    <row r="39135" spans="3:3">
      <c r="C39135" s="13">
        <f t="shared" ca="1" si="1396"/>
        <v>2007.4069749072555</v>
      </c>
    </row>
    <row r="39136" spans="3:3">
      <c r="C39136" s="13">
        <f t="shared" ca="1" si="1396"/>
        <v>1999.2317411304855</v>
      </c>
    </row>
    <row r="39137" spans="3:3">
      <c r="C39137" s="13">
        <f t="shared" ca="1" si="1396"/>
        <v>2001.0370348927474</v>
      </c>
    </row>
    <row r="39138" spans="3:3">
      <c r="C39138" s="13">
        <f t="shared" ca="1" si="1396"/>
        <v>1978.6402602712983</v>
      </c>
    </row>
    <row r="39139" spans="3:3">
      <c r="C39139" s="13">
        <f t="shared" ca="1" si="1396"/>
        <v>1998.0077190397731</v>
      </c>
    </row>
    <row r="39140" spans="3:3">
      <c r="C39140" s="13">
        <f t="shared" ca="1" si="1396"/>
        <v>2004.4933995037661</v>
      </c>
    </row>
    <row r="39141" spans="3:3">
      <c r="C39141" s="13">
        <f t="shared" ca="1" si="1396"/>
        <v>2006.5135652651193</v>
      </c>
    </row>
    <row r="39142" spans="3:3">
      <c r="C39142" s="13">
        <f t="shared" ca="1" si="1396"/>
        <v>2017.0308483646565</v>
      </c>
    </row>
    <row r="39143" spans="3:3">
      <c r="C39143" s="13">
        <f t="shared" ca="1" si="1396"/>
        <v>2008.9177195538712</v>
      </c>
    </row>
    <row r="39144" spans="3:3">
      <c r="C39144" s="13">
        <f t="shared" ca="1" si="1396"/>
        <v>2010.2069028399847</v>
      </c>
    </row>
    <row r="39145" spans="3:3">
      <c r="C39145" s="13">
        <f t="shared" ca="1" si="1396"/>
        <v>1994.4737073965077</v>
      </c>
    </row>
    <row r="39146" spans="3:3">
      <c r="C39146" s="13">
        <f t="shared" ca="1" si="1396"/>
        <v>1991.0268614393581</v>
      </c>
    </row>
    <row r="39147" spans="3:3">
      <c r="C39147" s="13">
        <f t="shared" ca="1" si="1396"/>
        <v>1981.6834917277079</v>
      </c>
    </row>
    <row r="39148" spans="3:3">
      <c r="C39148" s="13">
        <f t="shared" ca="1" si="1396"/>
        <v>1995.3726258619479</v>
      </c>
    </row>
    <row r="39149" spans="3:3">
      <c r="C39149" s="13">
        <f t="shared" ca="1" si="1396"/>
        <v>1993.6761572917492</v>
      </c>
    </row>
    <row r="39150" spans="3:3">
      <c r="C39150" s="13">
        <f t="shared" ca="1" si="1396"/>
        <v>2006.7477892345507</v>
      </c>
    </row>
    <row r="39151" spans="3:3">
      <c r="C39151" s="13">
        <f t="shared" ca="1" si="1396"/>
        <v>2021.527109151697</v>
      </c>
    </row>
    <row r="39152" spans="3:3">
      <c r="C39152" s="13">
        <f t="shared" ca="1" si="1396"/>
        <v>2001.8826625373119</v>
      </c>
    </row>
    <row r="39153" spans="3:3">
      <c r="C39153" s="13">
        <f t="shared" ca="1" si="1396"/>
        <v>1985.4443960530664</v>
      </c>
    </row>
    <row r="39154" spans="3:3">
      <c r="C39154" s="13">
        <f t="shared" ca="1" si="1396"/>
        <v>1998.1239953504066</v>
      </c>
    </row>
    <row r="39155" spans="3:3">
      <c r="C39155" s="13">
        <f t="shared" ca="1" si="1396"/>
        <v>2011.4539878653575</v>
      </c>
    </row>
    <row r="39156" spans="3:3">
      <c r="C39156" s="13">
        <f t="shared" ca="1" si="1396"/>
        <v>2028.9186281336674</v>
      </c>
    </row>
    <row r="39157" spans="3:3">
      <c r="C39157" s="13">
        <f t="shared" ca="1" si="1396"/>
        <v>1991.5056556788888</v>
      </c>
    </row>
    <row r="39158" spans="3:3">
      <c r="C39158" s="13">
        <f t="shared" ca="1" si="1396"/>
        <v>2010.2951077679504</v>
      </c>
    </row>
    <row r="39159" spans="3:3">
      <c r="C39159" s="13">
        <f t="shared" ca="1" si="1396"/>
        <v>2018.1734304839285</v>
      </c>
    </row>
    <row r="39160" spans="3:3">
      <c r="C39160" s="13">
        <f t="shared" ca="1" si="1396"/>
        <v>1991.7243036439741</v>
      </c>
    </row>
    <row r="39161" spans="3:3">
      <c r="C39161" s="13">
        <f t="shared" ca="1" si="1396"/>
        <v>1988.8309839932085</v>
      </c>
    </row>
    <row r="39162" spans="3:3">
      <c r="C39162" s="13">
        <f t="shared" ca="1" si="1396"/>
        <v>1983.1252602691595</v>
      </c>
    </row>
    <row r="39163" spans="3:3">
      <c r="C39163" s="13">
        <f t="shared" ca="1" si="1396"/>
        <v>2022.0801811997608</v>
      </c>
    </row>
    <row r="39164" spans="3:3">
      <c r="C39164" s="13">
        <f t="shared" ca="1" si="1396"/>
        <v>1985.0337727166966</v>
      </c>
    </row>
    <row r="39165" spans="3:3">
      <c r="C39165" s="13">
        <f t="shared" ca="1" si="1396"/>
        <v>2018.7013186007234</v>
      </c>
    </row>
    <row r="39166" spans="3:3">
      <c r="C39166" s="13">
        <f t="shared" ca="1" si="1396"/>
        <v>1998.4249421874274</v>
      </c>
    </row>
    <row r="39167" spans="3:3">
      <c r="C39167" s="13">
        <f t="shared" ca="1" si="1396"/>
        <v>1986.7188414428858</v>
      </c>
    </row>
    <row r="39168" spans="3:3">
      <c r="C39168" s="13">
        <f t="shared" ca="1" si="1396"/>
        <v>2003.0681301264924</v>
      </c>
    </row>
    <row r="39169" spans="3:3">
      <c r="C39169" s="13">
        <f t="shared" ca="1" si="1396"/>
        <v>1992.8736974870108</v>
      </c>
    </row>
    <row r="39170" spans="3:3">
      <c r="C39170" s="13">
        <f t="shared" ca="1" si="1396"/>
        <v>2022.8972734887027</v>
      </c>
    </row>
    <row r="39171" spans="3:3">
      <c r="C39171" s="13">
        <f t="shared" ca="1" si="1396"/>
        <v>1991.4139011631589</v>
      </c>
    </row>
    <row r="39172" spans="3:3">
      <c r="C39172" s="13">
        <f t="shared" ca="1" si="1396"/>
        <v>2001.7394304453796</v>
      </c>
    </row>
    <row r="39173" spans="3:3">
      <c r="C39173" s="13">
        <f t="shared" ca="1" si="1396"/>
        <v>2000.0415386225627</v>
      </c>
    </row>
    <row r="39174" spans="3:3">
      <c r="C39174" s="13">
        <f t="shared" ca="1" si="1396"/>
        <v>2003.6915391639084</v>
      </c>
    </row>
    <row r="39175" spans="3:3">
      <c r="C39175" s="13">
        <f t="shared" ca="1" si="1396"/>
        <v>1988.7815772669696</v>
      </c>
    </row>
    <row r="39176" spans="3:3">
      <c r="C39176" s="13">
        <f t="shared" ca="1" si="1396"/>
        <v>1994.3587853930132</v>
      </c>
    </row>
    <row r="39177" spans="3:3">
      <c r="C39177" s="13">
        <f t="shared" ca="1" si="1396"/>
        <v>2006.4887182331904</v>
      </c>
    </row>
    <row r="39178" spans="3:3">
      <c r="C39178" s="13">
        <f t="shared" ca="1" si="1396"/>
        <v>2008.8147116235104</v>
      </c>
    </row>
    <row r="39179" spans="3:3">
      <c r="C39179" s="13">
        <f t="shared" ca="1" si="1396"/>
        <v>1992.0605364252915</v>
      </c>
    </row>
    <row r="39180" spans="3:3">
      <c r="C39180" s="13">
        <f t="shared" ca="1" si="1396"/>
        <v>1987.7022867642422</v>
      </c>
    </row>
    <row r="39181" spans="3:3">
      <c r="C39181" s="13">
        <f t="shared" ca="1" si="1396"/>
        <v>2008.2083487742793</v>
      </c>
    </row>
    <row r="39182" spans="3:3">
      <c r="C39182" s="13">
        <f t="shared" ca="1" si="1396"/>
        <v>1975.5145572097347</v>
      </c>
    </row>
    <row r="39183" spans="3:3">
      <c r="C39183" s="13">
        <f t="shared" ca="1" si="1396"/>
        <v>1987.4821091635558</v>
      </c>
    </row>
    <row r="39184" spans="3:3">
      <c r="C39184" s="13">
        <f t="shared" ca="1" si="1396"/>
        <v>2004.1081778632442</v>
      </c>
    </row>
    <row r="39185" spans="3:3">
      <c r="C39185" s="13">
        <f t="shared" ca="1" si="1396"/>
        <v>1990.4437697864535</v>
      </c>
    </row>
    <row r="39186" spans="3:3">
      <c r="C39186" s="13">
        <f t="shared" ca="1" si="1396"/>
        <v>2010.3439635788054</v>
      </c>
    </row>
    <row r="39187" spans="3:3">
      <c r="C39187" s="13">
        <f t="shared" ca="1" si="1396"/>
        <v>1992.3237381410217</v>
      </c>
    </row>
    <row r="39188" spans="3:3">
      <c r="C39188" s="13">
        <f t="shared" ca="1" si="1396"/>
        <v>2016.8145647327349</v>
      </c>
    </row>
    <row r="39189" spans="3:3">
      <c r="C39189" s="13">
        <f t="shared" ca="1" si="1396"/>
        <v>1991.966596503335</v>
      </c>
    </row>
    <row r="39190" spans="3:3">
      <c r="C39190" s="13">
        <f t="shared" ca="1" si="1396"/>
        <v>1993.1591327886238</v>
      </c>
    </row>
    <row r="39191" spans="3:3">
      <c r="C39191" s="13">
        <f t="shared" ca="1" si="1396"/>
        <v>2006.9242424948372</v>
      </c>
    </row>
    <row r="39192" spans="3:3">
      <c r="C39192" s="13">
        <f t="shared" ref="C39192:C39255" ca="1" si="1397">NORMINV(RAND(),$D$3,$G$3)</f>
        <v>1994.485598939624</v>
      </c>
    </row>
    <row r="39193" spans="3:3">
      <c r="C39193" s="13">
        <f t="shared" ca="1" si="1397"/>
        <v>2014.8082462737789</v>
      </c>
    </row>
    <row r="39194" spans="3:3">
      <c r="C39194" s="13">
        <f t="shared" ca="1" si="1397"/>
        <v>2002.2679200860243</v>
      </c>
    </row>
    <row r="39195" spans="3:3">
      <c r="C39195" s="13">
        <f t="shared" ca="1" si="1397"/>
        <v>2004.1021400285222</v>
      </c>
    </row>
    <row r="39196" spans="3:3">
      <c r="C39196" s="13">
        <f t="shared" ca="1" si="1397"/>
        <v>2016.8234989134125</v>
      </c>
    </row>
    <row r="39197" spans="3:3">
      <c r="C39197" s="13">
        <f t="shared" ca="1" si="1397"/>
        <v>1991.9954773977809</v>
      </c>
    </row>
    <row r="39198" spans="3:3">
      <c r="C39198" s="13">
        <f t="shared" ca="1" si="1397"/>
        <v>2019.5415196969689</v>
      </c>
    </row>
    <row r="39199" spans="3:3">
      <c r="C39199" s="13">
        <f t="shared" ca="1" si="1397"/>
        <v>1990.8258415534183</v>
      </c>
    </row>
    <row r="39200" spans="3:3">
      <c r="C39200" s="13">
        <f t="shared" ca="1" si="1397"/>
        <v>2011.0385729656925</v>
      </c>
    </row>
    <row r="39201" spans="3:3">
      <c r="C39201" s="13">
        <f t="shared" ca="1" si="1397"/>
        <v>1992.4715666063989</v>
      </c>
    </row>
    <row r="39202" spans="3:3">
      <c r="C39202" s="13">
        <f t="shared" ca="1" si="1397"/>
        <v>2001.9431043638256</v>
      </c>
    </row>
    <row r="39203" spans="3:3">
      <c r="C39203" s="13">
        <f t="shared" ca="1" si="1397"/>
        <v>1996.0968204973005</v>
      </c>
    </row>
    <row r="39204" spans="3:3">
      <c r="C39204" s="13">
        <f t="shared" ca="1" si="1397"/>
        <v>2000.2271015816877</v>
      </c>
    </row>
    <row r="39205" spans="3:3">
      <c r="C39205" s="13">
        <f t="shared" ca="1" si="1397"/>
        <v>2021.4590277910424</v>
      </c>
    </row>
    <row r="39206" spans="3:3">
      <c r="C39206" s="13">
        <f t="shared" ca="1" si="1397"/>
        <v>1987.5256541778519</v>
      </c>
    </row>
    <row r="39207" spans="3:3">
      <c r="C39207" s="13">
        <f t="shared" ca="1" si="1397"/>
        <v>2001.2341226000372</v>
      </c>
    </row>
    <row r="39208" spans="3:3">
      <c r="C39208" s="13">
        <f t="shared" ca="1" si="1397"/>
        <v>2004.4442910549033</v>
      </c>
    </row>
    <row r="39209" spans="3:3">
      <c r="C39209" s="13">
        <f t="shared" ca="1" si="1397"/>
        <v>2005.051437350832</v>
      </c>
    </row>
    <row r="39210" spans="3:3">
      <c r="C39210" s="13">
        <f t="shared" ca="1" si="1397"/>
        <v>1992.8997741600526</v>
      </c>
    </row>
    <row r="39211" spans="3:3">
      <c r="C39211" s="13">
        <f t="shared" ca="1" si="1397"/>
        <v>2003.8019498211058</v>
      </c>
    </row>
    <row r="39212" spans="3:3">
      <c r="C39212" s="13">
        <f t="shared" ca="1" si="1397"/>
        <v>1998.3983069654885</v>
      </c>
    </row>
    <row r="39213" spans="3:3">
      <c r="C39213" s="13">
        <f t="shared" ca="1" si="1397"/>
        <v>1992.4897947876686</v>
      </c>
    </row>
    <row r="39214" spans="3:3">
      <c r="C39214" s="13">
        <f t="shared" ca="1" si="1397"/>
        <v>2002.8488448390101</v>
      </c>
    </row>
    <row r="39215" spans="3:3">
      <c r="C39215" s="13">
        <f t="shared" ca="1" si="1397"/>
        <v>2015.18323534058</v>
      </c>
    </row>
    <row r="39216" spans="3:3">
      <c r="C39216" s="13">
        <f t="shared" ca="1" si="1397"/>
        <v>2003.9516382531465</v>
      </c>
    </row>
    <row r="39217" spans="3:3">
      <c r="C39217" s="13">
        <f t="shared" ca="1" si="1397"/>
        <v>2003.1169713921465</v>
      </c>
    </row>
    <row r="39218" spans="3:3">
      <c r="C39218" s="13">
        <f t="shared" ca="1" si="1397"/>
        <v>2001.1806424951008</v>
      </c>
    </row>
    <row r="39219" spans="3:3">
      <c r="C39219" s="13">
        <f t="shared" ca="1" si="1397"/>
        <v>1995.0663320369383</v>
      </c>
    </row>
    <row r="39220" spans="3:3">
      <c r="C39220" s="13">
        <f t="shared" ca="1" si="1397"/>
        <v>1999.9562034723479</v>
      </c>
    </row>
    <row r="39221" spans="3:3">
      <c r="C39221" s="13">
        <f t="shared" ca="1" si="1397"/>
        <v>2007.0554040622085</v>
      </c>
    </row>
    <row r="39222" spans="3:3">
      <c r="C39222" s="13">
        <f t="shared" ca="1" si="1397"/>
        <v>1985.6087214687861</v>
      </c>
    </row>
    <row r="39223" spans="3:3">
      <c r="C39223" s="13">
        <f t="shared" ca="1" si="1397"/>
        <v>2016.1780012601491</v>
      </c>
    </row>
    <row r="39224" spans="3:3">
      <c r="C39224" s="13">
        <f t="shared" ca="1" si="1397"/>
        <v>2009.9749858076937</v>
      </c>
    </row>
    <row r="39225" spans="3:3">
      <c r="C39225" s="13">
        <f t="shared" ca="1" si="1397"/>
        <v>2006.2688455973312</v>
      </c>
    </row>
    <row r="39226" spans="3:3">
      <c r="C39226" s="13">
        <f t="shared" ca="1" si="1397"/>
        <v>2014.5025768712462</v>
      </c>
    </row>
    <row r="39227" spans="3:3">
      <c r="C39227" s="13">
        <f t="shared" ca="1" si="1397"/>
        <v>2007.5032223392332</v>
      </c>
    </row>
    <row r="39228" spans="3:3">
      <c r="C39228" s="13">
        <f t="shared" ca="1" si="1397"/>
        <v>1994.2208464472571</v>
      </c>
    </row>
    <row r="39229" spans="3:3">
      <c r="C39229" s="13">
        <f t="shared" ca="1" si="1397"/>
        <v>1997.642846669077</v>
      </c>
    </row>
    <row r="39230" spans="3:3">
      <c r="C39230" s="13">
        <f t="shared" ca="1" si="1397"/>
        <v>2010.5744242087742</v>
      </c>
    </row>
    <row r="39231" spans="3:3">
      <c r="C39231" s="13">
        <f t="shared" ca="1" si="1397"/>
        <v>1994.6060305574242</v>
      </c>
    </row>
    <row r="39232" spans="3:3">
      <c r="C39232" s="13">
        <f t="shared" ca="1" si="1397"/>
        <v>1999.444411239358</v>
      </c>
    </row>
    <row r="39233" spans="3:3">
      <c r="C39233" s="13">
        <f t="shared" ca="1" si="1397"/>
        <v>1994.8183261444099</v>
      </c>
    </row>
    <row r="39234" spans="3:3">
      <c r="C39234" s="13">
        <f t="shared" ca="1" si="1397"/>
        <v>1999.2276992035306</v>
      </c>
    </row>
    <row r="39235" spans="3:3">
      <c r="C39235" s="13">
        <f t="shared" ca="1" si="1397"/>
        <v>2006.0111417949036</v>
      </c>
    </row>
    <row r="39236" spans="3:3">
      <c r="C39236" s="13">
        <f t="shared" ca="1" si="1397"/>
        <v>2007.5993248516313</v>
      </c>
    </row>
    <row r="39237" spans="3:3">
      <c r="C39237" s="13">
        <f t="shared" ca="1" si="1397"/>
        <v>2003.0193816345695</v>
      </c>
    </row>
    <row r="39238" spans="3:3">
      <c r="C39238" s="13">
        <f t="shared" ca="1" si="1397"/>
        <v>2004.4070271209571</v>
      </c>
    </row>
    <row r="39239" spans="3:3">
      <c r="C39239" s="13">
        <f t="shared" ca="1" si="1397"/>
        <v>1996.316415516442</v>
      </c>
    </row>
    <row r="39240" spans="3:3">
      <c r="C39240" s="13">
        <f t="shared" ca="1" si="1397"/>
        <v>1991.340219917005</v>
      </c>
    </row>
    <row r="39241" spans="3:3">
      <c r="C39241" s="13">
        <f t="shared" ca="1" si="1397"/>
        <v>1997.2909391576879</v>
      </c>
    </row>
    <row r="39242" spans="3:3">
      <c r="C39242" s="13">
        <f t="shared" ca="1" si="1397"/>
        <v>2010.3224556740181</v>
      </c>
    </row>
    <row r="39243" spans="3:3">
      <c r="C39243" s="13">
        <f t="shared" ca="1" si="1397"/>
        <v>2003.2864493398515</v>
      </c>
    </row>
    <row r="39244" spans="3:3">
      <c r="C39244" s="13">
        <f t="shared" ca="1" si="1397"/>
        <v>1990.8010520115004</v>
      </c>
    </row>
    <row r="39245" spans="3:3">
      <c r="C39245" s="13">
        <f t="shared" ca="1" si="1397"/>
        <v>1998.7581094114676</v>
      </c>
    </row>
    <row r="39246" spans="3:3">
      <c r="C39246" s="13">
        <f t="shared" ca="1" si="1397"/>
        <v>1991.855805315008</v>
      </c>
    </row>
    <row r="39247" spans="3:3">
      <c r="C39247" s="13">
        <f t="shared" ca="1" si="1397"/>
        <v>2011.7221757244756</v>
      </c>
    </row>
    <row r="39248" spans="3:3">
      <c r="C39248" s="13">
        <f t="shared" ca="1" si="1397"/>
        <v>1995.2877741729849</v>
      </c>
    </row>
    <row r="39249" spans="3:3">
      <c r="C39249" s="13">
        <f t="shared" ca="1" si="1397"/>
        <v>2004.9856869544544</v>
      </c>
    </row>
    <row r="39250" spans="3:3">
      <c r="C39250" s="13">
        <f t="shared" ca="1" si="1397"/>
        <v>2003.1271420078644</v>
      </c>
    </row>
    <row r="39251" spans="3:3">
      <c r="C39251" s="13">
        <f t="shared" ca="1" si="1397"/>
        <v>2006.7615946717624</v>
      </c>
    </row>
    <row r="39252" spans="3:3">
      <c r="C39252" s="13">
        <f t="shared" ca="1" si="1397"/>
        <v>2008.8186031853118</v>
      </c>
    </row>
    <row r="39253" spans="3:3">
      <c r="C39253" s="13">
        <f t="shared" ca="1" si="1397"/>
        <v>2013.4008256753752</v>
      </c>
    </row>
    <row r="39254" spans="3:3">
      <c r="C39254" s="13">
        <f t="shared" ca="1" si="1397"/>
        <v>1987.1667514894516</v>
      </c>
    </row>
    <row r="39255" spans="3:3">
      <c r="C39255" s="13">
        <f t="shared" ca="1" si="1397"/>
        <v>2014.9172769550798</v>
      </c>
    </row>
    <row r="39256" spans="3:3">
      <c r="C39256" s="13">
        <f t="shared" ref="C39256:C39319" ca="1" si="1398">NORMINV(RAND(),$D$3,$G$3)</f>
        <v>1998.4811492224412</v>
      </c>
    </row>
    <row r="39257" spans="3:3">
      <c r="C39257" s="13">
        <f t="shared" ca="1" si="1398"/>
        <v>1994.4359391069277</v>
      </c>
    </row>
    <row r="39258" spans="3:3">
      <c r="C39258" s="13">
        <f t="shared" ca="1" si="1398"/>
        <v>1998.6326854636893</v>
      </c>
    </row>
    <row r="39259" spans="3:3">
      <c r="C39259" s="13">
        <f t="shared" ca="1" si="1398"/>
        <v>1994.9790184234303</v>
      </c>
    </row>
    <row r="39260" spans="3:3">
      <c r="C39260" s="13">
        <f t="shared" ca="1" si="1398"/>
        <v>2004.1779160145124</v>
      </c>
    </row>
    <row r="39261" spans="3:3">
      <c r="C39261" s="13">
        <f t="shared" ca="1" si="1398"/>
        <v>2005.9395029845889</v>
      </c>
    </row>
    <row r="39262" spans="3:3">
      <c r="C39262" s="13">
        <f t="shared" ca="1" si="1398"/>
        <v>2016.2537272510606</v>
      </c>
    </row>
    <row r="39263" spans="3:3">
      <c r="C39263" s="13">
        <f t="shared" ca="1" si="1398"/>
        <v>2007.1218760861193</v>
      </c>
    </row>
    <row r="39264" spans="3:3">
      <c r="C39264" s="13">
        <f t="shared" ca="1" si="1398"/>
        <v>1996.6491015877316</v>
      </c>
    </row>
    <row r="39265" spans="3:3">
      <c r="C39265" s="13">
        <f t="shared" ca="1" si="1398"/>
        <v>2001.1206266540037</v>
      </c>
    </row>
    <row r="39266" spans="3:3">
      <c r="C39266" s="13">
        <f t="shared" ca="1" si="1398"/>
        <v>1999.6915377737296</v>
      </c>
    </row>
    <row r="39267" spans="3:3">
      <c r="C39267" s="13">
        <f t="shared" ca="1" si="1398"/>
        <v>2015.1447621266116</v>
      </c>
    </row>
    <row r="39268" spans="3:3">
      <c r="C39268" s="13">
        <f t="shared" ca="1" si="1398"/>
        <v>2019.1938115710989</v>
      </c>
    </row>
    <row r="39269" spans="3:3">
      <c r="C39269" s="13">
        <f t="shared" ca="1" si="1398"/>
        <v>1998.4695392476281</v>
      </c>
    </row>
    <row r="39270" spans="3:3">
      <c r="C39270" s="13">
        <f t="shared" ca="1" si="1398"/>
        <v>2003.5287430451497</v>
      </c>
    </row>
    <row r="39271" spans="3:3">
      <c r="C39271" s="13">
        <f t="shared" ca="1" si="1398"/>
        <v>2001.2262353901674</v>
      </c>
    </row>
    <row r="39272" spans="3:3">
      <c r="C39272" s="13">
        <f t="shared" ca="1" si="1398"/>
        <v>2013.8602480698908</v>
      </c>
    </row>
    <row r="39273" spans="3:3">
      <c r="C39273" s="13">
        <f t="shared" ca="1" si="1398"/>
        <v>1998.8184531098016</v>
      </c>
    </row>
    <row r="39274" spans="3:3">
      <c r="C39274" s="13">
        <f t="shared" ca="1" si="1398"/>
        <v>1994.1287349650024</v>
      </c>
    </row>
    <row r="39275" spans="3:3">
      <c r="C39275" s="13">
        <f t="shared" ca="1" si="1398"/>
        <v>1987.3414886406929</v>
      </c>
    </row>
    <row r="39276" spans="3:3">
      <c r="C39276" s="13">
        <f t="shared" ca="1" si="1398"/>
        <v>2010.6975528849719</v>
      </c>
    </row>
    <row r="39277" spans="3:3">
      <c r="C39277" s="13">
        <f t="shared" ca="1" si="1398"/>
        <v>2014.0872966097777</v>
      </c>
    </row>
    <row r="39278" spans="3:3">
      <c r="C39278" s="13">
        <f t="shared" ca="1" si="1398"/>
        <v>1978.6591630497899</v>
      </c>
    </row>
    <row r="39279" spans="3:3">
      <c r="C39279" s="13">
        <f t="shared" ca="1" si="1398"/>
        <v>2008.2668438896308</v>
      </c>
    </row>
    <row r="39280" spans="3:3">
      <c r="C39280" s="13">
        <f t="shared" ca="1" si="1398"/>
        <v>2010.3159786121341</v>
      </c>
    </row>
    <row r="39281" spans="3:3">
      <c r="C39281" s="13">
        <f t="shared" ca="1" si="1398"/>
        <v>1972.7151756578739</v>
      </c>
    </row>
    <row r="39282" spans="3:3">
      <c r="C39282" s="13">
        <f t="shared" ca="1" si="1398"/>
        <v>1997.946842063209</v>
      </c>
    </row>
    <row r="39283" spans="3:3">
      <c r="C39283" s="13">
        <f t="shared" ca="1" si="1398"/>
        <v>1996.6092673530638</v>
      </c>
    </row>
    <row r="39284" spans="3:3">
      <c r="C39284" s="13">
        <f t="shared" ca="1" si="1398"/>
        <v>1989.9909945525446</v>
      </c>
    </row>
    <row r="39285" spans="3:3">
      <c r="C39285" s="13">
        <f t="shared" ca="1" si="1398"/>
        <v>2005.67706446285</v>
      </c>
    </row>
    <row r="39286" spans="3:3">
      <c r="C39286" s="13">
        <f t="shared" ca="1" si="1398"/>
        <v>2007.0971969453867</v>
      </c>
    </row>
    <row r="39287" spans="3:3">
      <c r="C39287" s="13">
        <f t="shared" ca="1" si="1398"/>
        <v>2004.2453104759188</v>
      </c>
    </row>
    <row r="39288" spans="3:3">
      <c r="C39288" s="13">
        <f t="shared" ca="1" si="1398"/>
        <v>2006.3429310112883</v>
      </c>
    </row>
    <row r="39289" spans="3:3">
      <c r="C39289" s="13">
        <f t="shared" ca="1" si="1398"/>
        <v>1999.4702963512407</v>
      </c>
    </row>
    <row r="39290" spans="3:3">
      <c r="C39290" s="13">
        <f t="shared" ca="1" si="1398"/>
        <v>1992.6519137162156</v>
      </c>
    </row>
    <row r="39291" spans="3:3">
      <c r="C39291" s="13">
        <f t="shared" ca="1" si="1398"/>
        <v>2012.2767602736196</v>
      </c>
    </row>
    <row r="39292" spans="3:3">
      <c r="C39292" s="13">
        <f t="shared" ca="1" si="1398"/>
        <v>1997.0766932668066</v>
      </c>
    </row>
    <row r="39293" spans="3:3">
      <c r="C39293" s="13">
        <f t="shared" ca="1" si="1398"/>
        <v>1993.8321740961244</v>
      </c>
    </row>
    <row r="39294" spans="3:3">
      <c r="C39294" s="13">
        <f t="shared" ca="1" si="1398"/>
        <v>1998.0860118361463</v>
      </c>
    </row>
    <row r="39295" spans="3:3">
      <c r="C39295" s="13">
        <f t="shared" ca="1" si="1398"/>
        <v>2005.5108866572523</v>
      </c>
    </row>
    <row r="39296" spans="3:3">
      <c r="C39296" s="13">
        <f t="shared" ca="1" si="1398"/>
        <v>2002.7145738490774</v>
      </c>
    </row>
    <row r="39297" spans="3:3">
      <c r="C39297" s="13">
        <f t="shared" ca="1" si="1398"/>
        <v>1992.9175053320955</v>
      </c>
    </row>
    <row r="39298" spans="3:3">
      <c r="C39298" s="13">
        <f t="shared" ca="1" si="1398"/>
        <v>2009.5224350533465</v>
      </c>
    </row>
    <row r="39299" spans="3:3">
      <c r="C39299" s="13">
        <f t="shared" ca="1" si="1398"/>
        <v>1975.2820871738145</v>
      </c>
    </row>
    <row r="39300" spans="3:3">
      <c r="C39300" s="13">
        <f t="shared" ca="1" si="1398"/>
        <v>2005.4619707959689</v>
      </c>
    </row>
    <row r="39301" spans="3:3">
      <c r="C39301" s="13">
        <f t="shared" ca="1" si="1398"/>
        <v>1995.8007586922076</v>
      </c>
    </row>
    <row r="39302" spans="3:3">
      <c r="C39302" s="13">
        <f t="shared" ca="1" si="1398"/>
        <v>1989.0807870372064</v>
      </c>
    </row>
    <row r="39303" spans="3:3">
      <c r="C39303" s="13">
        <f t="shared" ca="1" si="1398"/>
        <v>1988.1844117525116</v>
      </c>
    </row>
    <row r="39304" spans="3:3">
      <c r="C39304" s="13">
        <f t="shared" ca="1" si="1398"/>
        <v>2002.5434839178367</v>
      </c>
    </row>
    <row r="39305" spans="3:3">
      <c r="C39305" s="13">
        <f t="shared" ca="1" si="1398"/>
        <v>2022.0349079678194</v>
      </c>
    </row>
    <row r="39306" spans="3:3">
      <c r="C39306" s="13">
        <f t="shared" ca="1" si="1398"/>
        <v>1999.1272442655827</v>
      </c>
    </row>
    <row r="39307" spans="3:3">
      <c r="C39307" s="13">
        <f t="shared" ca="1" si="1398"/>
        <v>2007.6104427441251</v>
      </c>
    </row>
    <row r="39308" spans="3:3">
      <c r="C39308" s="13">
        <f t="shared" ca="1" si="1398"/>
        <v>2018.8162419666844</v>
      </c>
    </row>
    <row r="39309" spans="3:3">
      <c r="C39309" s="13">
        <f t="shared" ca="1" si="1398"/>
        <v>1984.9090101035954</v>
      </c>
    </row>
    <row r="39310" spans="3:3">
      <c r="C39310" s="13">
        <f t="shared" ca="1" si="1398"/>
        <v>1982.8908970208859</v>
      </c>
    </row>
    <row r="39311" spans="3:3">
      <c r="C39311" s="13">
        <f t="shared" ca="1" si="1398"/>
        <v>2001.5626123202737</v>
      </c>
    </row>
    <row r="39312" spans="3:3">
      <c r="C39312" s="13">
        <f t="shared" ca="1" si="1398"/>
        <v>2005.629925029225</v>
      </c>
    </row>
    <row r="39313" spans="3:3">
      <c r="C39313" s="13">
        <f t="shared" ca="1" si="1398"/>
        <v>2009.5875840908409</v>
      </c>
    </row>
    <row r="39314" spans="3:3">
      <c r="C39314" s="13">
        <f t="shared" ca="1" si="1398"/>
        <v>1992.7688751268672</v>
      </c>
    </row>
    <row r="39315" spans="3:3">
      <c r="C39315" s="13">
        <f t="shared" ca="1" si="1398"/>
        <v>1999.2636108947945</v>
      </c>
    </row>
    <row r="39316" spans="3:3">
      <c r="C39316" s="13">
        <f t="shared" ca="1" si="1398"/>
        <v>2013.1117566107043</v>
      </c>
    </row>
    <row r="39317" spans="3:3">
      <c r="C39317" s="13">
        <f t="shared" ca="1" si="1398"/>
        <v>1997.628310772084</v>
      </c>
    </row>
    <row r="39318" spans="3:3">
      <c r="C39318" s="13">
        <f t="shared" ca="1" si="1398"/>
        <v>1990.742509534306</v>
      </c>
    </row>
    <row r="39319" spans="3:3">
      <c r="C39319" s="13">
        <f t="shared" ca="1" si="1398"/>
        <v>2006.8965992725696</v>
      </c>
    </row>
    <row r="39320" spans="3:3">
      <c r="C39320" s="13">
        <f t="shared" ref="C39320:C39383" ca="1" si="1399">NORMINV(RAND(),$D$3,$G$3)</f>
        <v>2010.6673665039139</v>
      </c>
    </row>
    <row r="39321" spans="3:3">
      <c r="C39321" s="13">
        <f t="shared" ca="1" si="1399"/>
        <v>1998.4699949268816</v>
      </c>
    </row>
    <row r="39322" spans="3:3">
      <c r="C39322" s="13">
        <f t="shared" ca="1" si="1399"/>
        <v>1998.4763166375817</v>
      </c>
    </row>
    <row r="39323" spans="3:3">
      <c r="C39323" s="13">
        <f t="shared" ca="1" si="1399"/>
        <v>1997.8109810387637</v>
      </c>
    </row>
    <row r="39324" spans="3:3">
      <c r="C39324" s="13">
        <f t="shared" ca="1" si="1399"/>
        <v>1996.1557959297909</v>
      </c>
    </row>
    <row r="39325" spans="3:3">
      <c r="C39325" s="13">
        <f t="shared" ca="1" si="1399"/>
        <v>1996.8466561502719</v>
      </c>
    </row>
    <row r="39326" spans="3:3">
      <c r="C39326" s="13">
        <f t="shared" ca="1" si="1399"/>
        <v>1994.9322472661443</v>
      </c>
    </row>
    <row r="39327" spans="3:3">
      <c r="C39327" s="13">
        <f t="shared" ca="1" si="1399"/>
        <v>2006.4450092157304</v>
      </c>
    </row>
    <row r="39328" spans="3:3">
      <c r="C39328" s="13">
        <f t="shared" ca="1" si="1399"/>
        <v>1994.0149881866832</v>
      </c>
    </row>
    <row r="39329" spans="3:3">
      <c r="C39329" s="13">
        <f t="shared" ca="1" si="1399"/>
        <v>1986.0314911305368</v>
      </c>
    </row>
    <row r="39330" spans="3:3">
      <c r="C39330" s="13">
        <f t="shared" ca="1" si="1399"/>
        <v>1995.9351182281503</v>
      </c>
    </row>
    <row r="39331" spans="3:3">
      <c r="C39331" s="13">
        <f t="shared" ca="1" si="1399"/>
        <v>1994.3971459804795</v>
      </c>
    </row>
    <row r="39332" spans="3:3">
      <c r="C39332" s="13">
        <f t="shared" ca="1" si="1399"/>
        <v>2000.7203672608571</v>
      </c>
    </row>
    <row r="39333" spans="3:3">
      <c r="C39333" s="13">
        <f t="shared" ca="1" si="1399"/>
        <v>2008.4788216049765</v>
      </c>
    </row>
    <row r="39334" spans="3:3">
      <c r="C39334" s="13">
        <f t="shared" ca="1" si="1399"/>
        <v>1994.5163134527997</v>
      </c>
    </row>
    <row r="39335" spans="3:3">
      <c r="C39335" s="13">
        <f t="shared" ca="1" si="1399"/>
        <v>1999.4714661154105</v>
      </c>
    </row>
    <row r="39336" spans="3:3">
      <c r="C39336" s="13">
        <f t="shared" ca="1" si="1399"/>
        <v>2006.4330315242012</v>
      </c>
    </row>
    <row r="39337" spans="3:3">
      <c r="C39337" s="13">
        <f t="shared" ca="1" si="1399"/>
        <v>2015.3989505761685</v>
      </c>
    </row>
    <row r="39338" spans="3:3">
      <c r="C39338" s="13">
        <f t="shared" ca="1" si="1399"/>
        <v>2018.5329833937649</v>
      </c>
    </row>
    <row r="39339" spans="3:3">
      <c r="C39339" s="13">
        <f t="shared" ca="1" si="1399"/>
        <v>2022.477316822507</v>
      </c>
    </row>
    <row r="39340" spans="3:3">
      <c r="C39340" s="13">
        <f t="shared" ca="1" si="1399"/>
        <v>1993.5455677015382</v>
      </c>
    </row>
    <row r="39341" spans="3:3">
      <c r="C39341" s="13">
        <f t="shared" ca="1" si="1399"/>
        <v>1995.0173870552705</v>
      </c>
    </row>
    <row r="39342" spans="3:3">
      <c r="C39342" s="13">
        <f t="shared" ca="1" si="1399"/>
        <v>2005.7891106264433</v>
      </c>
    </row>
    <row r="39343" spans="3:3">
      <c r="C39343" s="13">
        <f t="shared" ca="1" si="1399"/>
        <v>2007.5297621510513</v>
      </c>
    </row>
    <row r="39344" spans="3:3">
      <c r="C39344" s="13">
        <f t="shared" ca="1" si="1399"/>
        <v>2004.9962097997702</v>
      </c>
    </row>
    <row r="39345" spans="3:3">
      <c r="C39345" s="13">
        <f t="shared" ca="1" si="1399"/>
        <v>1994.961276874177</v>
      </c>
    </row>
    <row r="39346" spans="3:3">
      <c r="C39346" s="13">
        <f t="shared" ca="1" si="1399"/>
        <v>1985.7768323682244</v>
      </c>
    </row>
    <row r="39347" spans="3:3">
      <c r="C39347" s="13">
        <f t="shared" ca="1" si="1399"/>
        <v>2002.5508675555725</v>
      </c>
    </row>
    <row r="39348" spans="3:3">
      <c r="C39348" s="13">
        <f t="shared" ca="1" si="1399"/>
        <v>1992.4978158234971</v>
      </c>
    </row>
    <row r="39349" spans="3:3">
      <c r="C39349" s="13">
        <f t="shared" ca="1" si="1399"/>
        <v>1985.418715507057</v>
      </c>
    </row>
    <row r="39350" spans="3:3">
      <c r="C39350" s="13">
        <f t="shared" ca="1" si="1399"/>
        <v>1997.8979942288477</v>
      </c>
    </row>
    <row r="39351" spans="3:3">
      <c r="C39351" s="13">
        <f t="shared" ca="1" si="1399"/>
        <v>1998.2787529048755</v>
      </c>
    </row>
    <row r="39352" spans="3:3">
      <c r="C39352" s="13">
        <f t="shared" ca="1" si="1399"/>
        <v>2007.7239266132403</v>
      </c>
    </row>
    <row r="39353" spans="3:3">
      <c r="C39353" s="13">
        <f t="shared" ca="1" si="1399"/>
        <v>2013.0749239560166</v>
      </c>
    </row>
    <row r="39354" spans="3:3">
      <c r="C39354" s="13">
        <f t="shared" ca="1" si="1399"/>
        <v>2017.9445850943771</v>
      </c>
    </row>
    <row r="39355" spans="3:3">
      <c r="C39355" s="13">
        <f t="shared" ca="1" si="1399"/>
        <v>1997.4412663244952</v>
      </c>
    </row>
    <row r="39356" spans="3:3">
      <c r="C39356" s="13">
        <f t="shared" ca="1" si="1399"/>
        <v>2017.7137134824202</v>
      </c>
    </row>
    <row r="39357" spans="3:3">
      <c r="C39357" s="13">
        <f t="shared" ca="1" si="1399"/>
        <v>1999.8044182796782</v>
      </c>
    </row>
    <row r="39358" spans="3:3">
      <c r="C39358" s="13">
        <f t="shared" ca="1" si="1399"/>
        <v>1997.8778488642492</v>
      </c>
    </row>
    <row r="39359" spans="3:3">
      <c r="C39359" s="13">
        <f t="shared" ca="1" si="1399"/>
        <v>2016.719859610454</v>
      </c>
    </row>
    <row r="39360" spans="3:3">
      <c r="C39360" s="13">
        <f t="shared" ca="1" si="1399"/>
        <v>2004.6596662378358</v>
      </c>
    </row>
    <row r="39361" spans="3:3">
      <c r="C39361" s="13">
        <f t="shared" ca="1" si="1399"/>
        <v>1991.045047985227</v>
      </c>
    </row>
    <row r="39362" spans="3:3">
      <c r="C39362" s="13">
        <f t="shared" ca="1" si="1399"/>
        <v>2012.4322904880776</v>
      </c>
    </row>
    <row r="39363" spans="3:3">
      <c r="C39363" s="13">
        <f t="shared" ca="1" si="1399"/>
        <v>1999.9186699900215</v>
      </c>
    </row>
    <row r="39364" spans="3:3">
      <c r="C39364" s="13">
        <f t="shared" ca="1" si="1399"/>
        <v>2000.46776931003</v>
      </c>
    </row>
    <row r="39365" spans="3:3">
      <c r="C39365" s="13">
        <f t="shared" ca="1" si="1399"/>
        <v>2018.4912613735512</v>
      </c>
    </row>
    <row r="39366" spans="3:3">
      <c r="C39366" s="13">
        <f t="shared" ca="1" si="1399"/>
        <v>2000.7532186911646</v>
      </c>
    </row>
    <row r="39367" spans="3:3">
      <c r="C39367" s="13">
        <f t="shared" ca="1" si="1399"/>
        <v>2021.5116672417657</v>
      </c>
    </row>
    <row r="39368" spans="3:3">
      <c r="C39368" s="13">
        <f t="shared" ca="1" si="1399"/>
        <v>2000.29849699447</v>
      </c>
    </row>
    <row r="39369" spans="3:3">
      <c r="C39369" s="13">
        <f t="shared" ca="1" si="1399"/>
        <v>2011.8213765636776</v>
      </c>
    </row>
    <row r="39370" spans="3:3">
      <c r="C39370" s="13">
        <f t="shared" ca="1" si="1399"/>
        <v>2000.1365273866033</v>
      </c>
    </row>
    <row r="39371" spans="3:3">
      <c r="C39371" s="13">
        <f t="shared" ca="1" si="1399"/>
        <v>1992.3604250543729</v>
      </c>
    </row>
    <row r="39372" spans="3:3">
      <c r="C39372" s="13">
        <f t="shared" ca="1" si="1399"/>
        <v>2012.1450841800074</v>
      </c>
    </row>
    <row r="39373" spans="3:3">
      <c r="C39373" s="13">
        <f t="shared" ca="1" si="1399"/>
        <v>1990.9578120148772</v>
      </c>
    </row>
    <row r="39374" spans="3:3">
      <c r="C39374" s="13">
        <f t="shared" ca="1" si="1399"/>
        <v>1985.9089266010965</v>
      </c>
    </row>
    <row r="39375" spans="3:3">
      <c r="C39375" s="13">
        <f t="shared" ca="1" si="1399"/>
        <v>2014.5625411466208</v>
      </c>
    </row>
    <row r="39376" spans="3:3">
      <c r="C39376" s="13">
        <f t="shared" ca="1" si="1399"/>
        <v>1991.5993644733185</v>
      </c>
    </row>
    <row r="39377" spans="3:3">
      <c r="C39377" s="13">
        <f t="shared" ca="1" si="1399"/>
        <v>1983.2755484087322</v>
      </c>
    </row>
    <row r="39378" spans="3:3">
      <c r="C39378" s="13">
        <f t="shared" ca="1" si="1399"/>
        <v>2001.6832402149207</v>
      </c>
    </row>
    <row r="39379" spans="3:3">
      <c r="C39379" s="13">
        <f t="shared" ca="1" si="1399"/>
        <v>2008.0986354167937</v>
      </c>
    </row>
    <row r="39380" spans="3:3">
      <c r="C39380" s="13">
        <f t="shared" ca="1" si="1399"/>
        <v>1988.3163708237553</v>
      </c>
    </row>
    <row r="39381" spans="3:3">
      <c r="C39381" s="13">
        <f t="shared" ca="1" si="1399"/>
        <v>1993.855834871915</v>
      </c>
    </row>
    <row r="39382" spans="3:3">
      <c r="C39382" s="13">
        <f t="shared" ca="1" si="1399"/>
        <v>1999.0340374341013</v>
      </c>
    </row>
    <row r="39383" spans="3:3">
      <c r="C39383" s="13">
        <f t="shared" ca="1" si="1399"/>
        <v>1998.4764095588903</v>
      </c>
    </row>
    <row r="39384" spans="3:3">
      <c r="C39384" s="13">
        <f t="shared" ref="C39384:C39447" ca="1" si="1400">NORMINV(RAND(),$D$3,$G$3)</f>
        <v>1983.0854101749856</v>
      </c>
    </row>
    <row r="39385" spans="3:3">
      <c r="C39385" s="13">
        <f t="shared" ca="1" si="1400"/>
        <v>1990.595705904077</v>
      </c>
    </row>
    <row r="39386" spans="3:3">
      <c r="C39386" s="13">
        <f t="shared" ca="1" si="1400"/>
        <v>2000.2688858233762</v>
      </c>
    </row>
    <row r="39387" spans="3:3">
      <c r="C39387" s="13">
        <f t="shared" ca="1" si="1400"/>
        <v>1988.8537642450485</v>
      </c>
    </row>
    <row r="39388" spans="3:3">
      <c r="C39388" s="13">
        <f t="shared" ca="1" si="1400"/>
        <v>2000.5795202324707</v>
      </c>
    </row>
    <row r="39389" spans="3:3">
      <c r="C39389" s="13">
        <f t="shared" ca="1" si="1400"/>
        <v>1997.6972526397496</v>
      </c>
    </row>
    <row r="39390" spans="3:3">
      <c r="C39390" s="13">
        <f t="shared" ca="1" si="1400"/>
        <v>2002.2668117995963</v>
      </c>
    </row>
    <row r="39391" spans="3:3">
      <c r="C39391" s="13">
        <f t="shared" ca="1" si="1400"/>
        <v>2005.7023195595459</v>
      </c>
    </row>
    <row r="39392" spans="3:3">
      <c r="C39392" s="13">
        <f t="shared" ca="1" si="1400"/>
        <v>2014.8841568719035</v>
      </c>
    </row>
    <row r="39393" spans="3:3">
      <c r="C39393" s="13">
        <f t="shared" ca="1" si="1400"/>
        <v>2000.2048652697695</v>
      </c>
    </row>
    <row r="39394" spans="3:3">
      <c r="C39394" s="13">
        <f t="shared" ca="1" si="1400"/>
        <v>1992.7713451525512</v>
      </c>
    </row>
    <row r="39395" spans="3:3">
      <c r="C39395" s="13">
        <f t="shared" ca="1" si="1400"/>
        <v>1997.2522426415944</v>
      </c>
    </row>
    <row r="39396" spans="3:3">
      <c r="C39396" s="13">
        <f t="shared" ca="1" si="1400"/>
        <v>2025.75939563427</v>
      </c>
    </row>
    <row r="39397" spans="3:3">
      <c r="C39397" s="13">
        <f t="shared" ca="1" si="1400"/>
        <v>1998.673491166928</v>
      </c>
    </row>
    <row r="39398" spans="3:3">
      <c r="C39398" s="13">
        <f t="shared" ca="1" si="1400"/>
        <v>2009.3390399989291</v>
      </c>
    </row>
    <row r="39399" spans="3:3">
      <c r="C39399" s="13">
        <f t="shared" ca="1" si="1400"/>
        <v>2000.6766140571779</v>
      </c>
    </row>
    <row r="39400" spans="3:3">
      <c r="C39400" s="13">
        <f t="shared" ca="1" si="1400"/>
        <v>1994.1549938887533</v>
      </c>
    </row>
    <row r="39401" spans="3:3">
      <c r="C39401" s="13">
        <f t="shared" ca="1" si="1400"/>
        <v>2004.0474900680242</v>
      </c>
    </row>
    <row r="39402" spans="3:3">
      <c r="C39402" s="13">
        <f t="shared" ca="1" si="1400"/>
        <v>1981.9939320176916</v>
      </c>
    </row>
    <row r="39403" spans="3:3">
      <c r="C39403" s="13">
        <f t="shared" ca="1" si="1400"/>
        <v>1990.0523984957997</v>
      </c>
    </row>
    <row r="39404" spans="3:3">
      <c r="C39404" s="13">
        <f t="shared" ca="1" si="1400"/>
        <v>2013.7643987255403</v>
      </c>
    </row>
    <row r="39405" spans="3:3">
      <c r="C39405" s="13">
        <f t="shared" ca="1" si="1400"/>
        <v>1991.1726818306427</v>
      </c>
    </row>
    <row r="39406" spans="3:3">
      <c r="C39406" s="13">
        <f t="shared" ca="1" si="1400"/>
        <v>1999.391576313883</v>
      </c>
    </row>
    <row r="39407" spans="3:3">
      <c r="C39407" s="13">
        <f t="shared" ca="1" si="1400"/>
        <v>1996.4394779459833</v>
      </c>
    </row>
    <row r="39408" spans="3:3">
      <c r="C39408" s="13">
        <f t="shared" ca="1" si="1400"/>
        <v>1989.2440769451368</v>
      </c>
    </row>
    <row r="39409" spans="3:3">
      <c r="C39409" s="13">
        <f t="shared" ca="1" si="1400"/>
        <v>1991.9579919197668</v>
      </c>
    </row>
    <row r="39410" spans="3:3">
      <c r="C39410" s="13">
        <f t="shared" ca="1" si="1400"/>
        <v>1986.7570918640668</v>
      </c>
    </row>
    <row r="39411" spans="3:3">
      <c r="C39411" s="13">
        <f t="shared" ca="1" si="1400"/>
        <v>2013.3861169770689</v>
      </c>
    </row>
    <row r="39412" spans="3:3">
      <c r="C39412" s="13">
        <f t="shared" ca="1" si="1400"/>
        <v>1997.5505073816628</v>
      </c>
    </row>
    <row r="39413" spans="3:3">
      <c r="C39413" s="13">
        <f t="shared" ca="1" si="1400"/>
        <v>1990.1699647415846</v>
      </c>
    </row>
    <row r="39414" spans="3:3">
      <c r="C39414" s="13">
        <f t="shared" ca="1" si="1400"/>
        <v>1986.9391256519539</v>
      </c>
    </row>
    <row r="39415" spans="3:3">
      <c r="C39415" s="13">
        <f t="shared" ca="1" si="1400"/>
        <v>2007.579180743712</v>
      </c>
    </row>
    <row r="39416" spans="3:3">
      <c r="C39416" s="13">
        <f t="shared" ca="1" si="1400"/>
        <v>2001.3947171455645</v>
      </c>
    </row>
    <row r="39417" spans="3:3">
      <c r="C39417" s="13">
        <f t="shared" ca="1" si="1400"/>
        <v>1988.5620509276257</v>
      </c>
    </row>
    <row r="39418" spans="3:3">
      <c r="C39418" s="13">
        <f t="shared" ca="1" si="1400"/>
        <v>2016.3865454193124</v>
      </c>
    </row>
    <row r="39419" spans="3:3">
      <c r="C39419" s="13">
        <f t="shared" ca="1" si="1400"/>
        <v>1994.0033519555586</v>
      </c>
    </row>
    <row r="39420" spans="3:3">
      <c r="C39420" s="13">
        <f t="shared" ca="1" si="1400"/>
        <v>2014.0841576328899</v>
      </c>
    </row>
    <row r="39421" spans="3:3">
      <c r="C39421" s="13">
        <f t="shared" ca="1" si="1400"/>
        <v>2012.1636863152753</v>
      </c>
    </row>
    <row r="39422" spans="3:3">
      <c r="C39422" s="13">
        <f t="shared" ca="1" si="1400"/>
        <v>1997.146448461529</v>
      </c>
    </row>
    <row r="39423" spans="3:3">
      <c r="C39423" s="13">
        <f t="shared" ca="1" si="1400"/>
        <v>2015.6307719838885</v>
      </c>
    </row>
    <row r="39424" spans="3:3">
      <c r="C39424" s="13">
        <f t="shared" ca="1" si="1400"/>
        <v>1994.4298137117623</v>
      </c>
    </row>
    <row r="39425" spans="3:3">
      <c r="C39425" s="13">
        <f t="shared" ca="1" si="1400"/>
        <v>1994.1842410586498</v>
      </c>
    </row>
    <row r="39426" spans="3:3">
      <c r="C39426" s="13">
        <f t="shared" ca="1" si="1400"/>
        <v>2008.9433463659157</v>
      </c>
    </row>
    <row r="39427" spans="3:3">
      <c r="C39427" s="13">
        <f t="shared" ca="1" si="1400"/>
        <v>1989.5663592172714</v>
      </c>
    </row>
    <row r="39428" spans="3:3">
      <c r="C39428" s="13">
        <f t="shared" ca="1" si="1400"/>
        <v>2001.2410167285032</v>
      </c>
    </row>
    <row r="39429" spans="3:3">
      <c r="C39429" s="13">
        <f t="shared" ca="1" si="1400"/>
        <v>1999.1743934759411</v>
      </c>
    </row>
    <row r="39430" spans="3:3">
      <c r="C39430" s="13">
        <f t="shared" ca="1" si="1400"/>
        <v>2006.6093742732394</v>
      </c>
    </row>
    <row r="39431" spans="3:3">
      <c r="C39431" s="13">
        <f t="shared" ca="1" si="1400"/>
        <v>1989.4366001217061</v>
      </c>
    </row>
    <row r="39432" spans="3:3">
      <c r="C39432" s="13">
        <f t="shared" ca="1" si="1400"/>
        <v>2001.9897044990942</v>
      </c>
    </row>
    <row r="39433" spans="3:3">
      <c r="C39433" s="13">
        <f t="shared" ca="1" si="1400"/>
        <v>1994.04257253787</v>
      </c>
    </row>
    <row r="39434" spans="3:3">
      <c r="C39434" s="13">
        <f t="shared" ca="1" si="1400"/>
        <v>2003.543727524991</v>
      </c>
    </row>
    <row r="39435" spans="3:3">
      <c r="C39435" s="13">
        <f t="shared" ca="1" si="1400"/>
        <v>1983.8415929407151</v>
      </c>
    </row>
    <row r="39436" spans="3:3">
      <c r="C39436" s="13">
        <f t="shared" ca="1" si="1400"/>
        <v>2015.120881941298</v>
      </c>
    </row>
    <row r="39437" spans="3:3">
      <c r="C39437" s="13">
        <f t="shared" ca="1" si="1400"/>
        <v>2004.6376530240632</v>
      </c>
    </row>
    <row r="39438" spans="3:3">
      <c r="C39438" s="13">
        <f t="shared" ca="1" si="1400"/>
        <v>2000.8023262142642</v>
      </c>
    </row>
    <row r="39439" spans="3:3">
      <c r="C39439" s="13">
        <f t="shared" ca="1" si="1400"/>
        <v>2001.4546438776356</v>
      </c>
    </row>
    <row r="39440" spans="3:3">
      <c r="C39440" s="13">
        <f t="shared" ca="1" si="1400"/>
        <v>2014.1929090111344</v>
      </c>
    </row>
    <row r="39441" spans="3:3">
      <c r="C39441" s="13">
        <f t="shared" ca="1" si="1400"/>
        <v>1995.1990320895752</v>
      </c>
    </row>
    <row r="39442" spans="3:3">
      <c r="C39442" s="13">
        <f t="shared" ca="1" si="1400"/>
        <v>1995.5969586250797</v>
      </c>
    </row>
    <row r="39443" spans="3:3">
      <c r="C39443" s="13">
        <f t="shared" ca="1" si="1400"/>
        <v>1983.4230934250293</v>
      </c>
    </row>
    <row r="39444" spans="3:3">
      <c r="C39444" s="13">
        <f t="shared" ca="1" si="1400"/>
        <v>2009.1940564788863</v>
      </c>
    </row>
    <row r="39445" spans="3:3">
      <c r="C39445" s="13">
        <f t="shared" ca="1" si="1400"/>
        <v>1992.9889798220333</v>
      </c>
    </row>
    <row r="39446" spans="3:3">
      <c r="C39446" s="13">
        <f t="shared" ca="1" si="1400"/>
        <v>2012.4299423197142</v>
      </c>
    </row>
    <row r="39447" spans="3:3">
      <c r="C39447" s="13">
        <f t="shared" ca="1" si="1400"/>
        <v>1983.7296576913095</v>
      </c>
    </row>
    <row r="39448" spans="3:3">
      <c r="C39448" s="13">
        <f t="shared" ref="C39448:C39511" ca="1" si="1401">NORMINV(RAND(),$D$3,$G$3)</f>
        <v>1998.2772156216672</v>
      </c>
    </row>
    <row r="39449" spans="3:3">
      <c r="C39449" s="13">
        <f t="shared" ca="1" si="1401"/>
        <v>1994.0344967571375</v>
      </c>
    </row>
    <row r="39450" spans="3:3">
      <c r="C39450" s="13">
        <f t="shared" ca="1" si="1401"/>
        <v>1993.9125131051881</v>
      </c>
    </row>
    <row r="39451" spans="3:3">
      <c r="C39451" s="13">
        <f t="shared" ca="1" si="1401"/>
        <v>2000.4865998988491</v>
      </c>
    </row>
    <row r="39452" spans="3:3">
      <c r="C39452" s="13">
        <f t="shared" ca="1" si="1401"/>
        <v>1999.5692353243164</v>
      </c>
    </row>
    <row r="39453" spans="3:3">
      <c r="C39453" s="13">
        <f t="shared" ca="1" si="1401"/>
        <v>1987.9375055165451</v>
      </c>
    </row>
    <row r="39454" spans="3:3">
      <c r="C39454" s="13">
        <f t="shared" ca="1" si="1401"/>
        <v>1999.0089679607931</v>
      </c>
    </row>
    <row r="39455" spans="3:3">
      <c r="C39455" s="13">
        <f t="shared" ca="1" si="1401"/>
        <v>1999.3263940663028</v>
      </c>
    </row>
    <row r="39456" spans="3:3">
      <c r="C39456" s="13">
        <f t="shared" ca="1" si="1401"/>
        <v>2001.2365451992951</v>
      </c>
    </row>
    <row r="39457" spans="3:3">
      <c r="C39457" s="13">
        <f t="shared" ca="1" si="1401"/>
        <v>2002.8146816912547</v>
      </c>
    </row>
    <row r="39458" spans="3:3">
      <c r="C39458" s="13">
        <f t="shared" ca="1" si="1401"/>
        <v>1982.7759840299152</v>
      </c>
    </row>
    <row r="39459" spans="3:3">
      <c r="C39459" s="13">
        <f t="shared" ca="1" si="1401"/>
        <v>2010.3863739794238</v>
      </c>
    </row>
    <row r="39460" spans="3:3">
      <c r="C39460" s="13">
        <f t="shared" ca="1" si="1401"/>
        <v>1989.337494313078</v>
      </c>
    </row>
    <row r="39461" spans="3:3">
      <c r="C39461" s="13">
        <f t="shared" ca="1" si="1401"/>
        <v>1994.1382971975099</v>
      </c>
    </row>
    <row r="39462" spans="3:3">
      <c r="C39462" s="13">
        <f t="shared" ca="1" si="1401"/>
        <v>2007.424363928945</v>
      </c>
    </row>
    <row r="39463" spans="3:3">
      <c r="C39463" s="13">
        <f t="shared" ca="1" si="1401"/>
        <v>2008.8983876105297</v>
      </c>
    </row>
    <row r="39464" spans="3:3">
      <c r="C39464" s="13">
        <f t="shared" ca="1" si="1401"/>
        <v>2016.0848559844028</v>
      </c>
    </row>
    <row r="39465" spans="3:3">
      <c r="C39465" s="13">
        <f t="shared" ca="1" si="1401"/>
        <v>2020.7611746609768</v>
      </c>
    </row>
    <row r="39466" spans="3:3">
      <c r="C39466" s="13">
        <f t="shared" ca="1" si="1401"/>
        <v>2007.8189380800225</v>
      </c>
    </row>
    <row r="39467" spans="3:3">
      <c r="C39467" s="13">
        <f t="shared" ca="1" si="1401"/>
        <v>1989.9715077668593</v>
      </c>
    </row>
    <row r="39468" spans="3:3">
      <c r="C39468" s="13">
        <f t="shared" ca="1" si="1401"/>
        <v>1978.6520610606847</v>
      </c>
    </row>
    <row r="39469" spans="3:3">
      <c r="C39469" s="13">
        <f t="shared" ca="1" si="1401"/>
        <v>1992.0188045246434</v>
      </c>
    </row>
    <row r="39470" spans="3:3">
      <c r="C39470" s="13">
        <f t="shared" ca="1" si="1401"/>
        <v>2011.311408888997</v>
      </c>
    </row>
    <row r="39471" spans="3:3">
      <c r="C39471" s="13">
        <f t="shared" ca="1" si="1401"/>
        <v>2020.5665554593954</v>
      </c>
    </row>
    <row r="39472" spans="3:3">
      <c r="C39472" s="13">
        <f t="shared" ca="1" si="1401"/>
        <v>1995.9647749704916</v>
      </c>
    </row>
    <row r="39473" spans="3:3">
      <c r="C39473" s="13">
        <f t="shared" ca="1" si="1401"/>
        <v>1987.8665977717633</v>
      </c>
    </row>
    <row r="39474" spans="3:3">
      <c r="C39474" s="13">
        <f t="shared" ca="1" si="1401"/>
        <v>1988.5867681016762</v>
      </c>
    </row>
    <row r="39475" spans="3:3">
      <c r="C39475" s="13">
        <f t="shared" ca="1" si="1401"/>
        <v>1979.2405357305984</v>
      </c>
    </row>
    <row r="39476" spans="3:3">
      <c r="C39476" s="13">
        <f t="shared" ca="1" si="1401"/>
        <v>2002.6889019594662</v>
      </c>
    </row>
    <row r="39477" spans="3:3">
      <c r="C39477" s="13">
        <f t="shared" ca="1" si="1401"/>
        <v>1987.7835259783112</v>
      </c>
    </row>
    <row r="39478" spans="3:3">
      <c r="C39478" s="13">
        <f t="shared" ca="1" si="1401"/>
        <v>2002.2951669005586</v>
      </c>
    </row>
    <row r="39479" spans="3:3">
      <c r="C39479" s="13">
        <f t="shared" ca="1" si="1401"/>
        <v>1976.3279669941574</v>
      </c>
    </row>
    <row r="39480" spans="3:3">
      <c r="C39480" s="13">
        <f t="shared" ca="1" si="1401"/>
        <v>1984.9392894873631</v>
      </c>
    </row>
    <row r="39481" spans="3:3">
      <c r="C39481" s="13">
        <f t="shared" ca="1" si="1401"/>
        <v>2008.8704117347713</v>
      </c>
    </row>
    <row r="39482" spans="3:3">
      <c r="C39482" s="13">
        <f t="shared" ca="1" si="1401"/>
        <v>1989.5242049065951</v>
      </c>
    </row>
    <row r="39483" spans="3:3">
      <c r="C39483" s="13">
        <f t="shared" ca="1" si="1401"/>
        <v>2007.8613970098284</v>
      </c>
    </row>
    <row r="39484" spans="3:3">
      <c r="C39484" s="13">
        <f t="shared" ca="1" si="1401"/>
        <v>1998.1295036636768</v>
      </c>
    </row>
    <row r="39485" spans="3:3">
      <c r="C39485" s="13">
        <f t="shared" ca="1" si="1401"/>
        <v>1997.1180047185283</v>
      </c>
    </row>
    <row r="39486" spans="3:3">
      <c r="C39486" s="13">
        <f t="shared" ca="1" si="1401"/>
        <v>2007.0127286322283</v>
      </c>
    </row>
    <row r="39487" spans="3:3">
      <c r="C39487" s="13">
        <f t="shared" ca="1" si="1401"/>
        <v>2005.9606951413473</v>
      </c>
    </row>
    <row r="39488" spans="3:3">
      <c r="C39488" s="13">
        <f t="shared" ca="1" si="1401"/>
        <v>2018.7196331392895</v>
      </c>
    </row>
    <row r="39489" spans="3:3">
      <c r="C39489" s="13">
        <f t="shared" ca="1" si="1401"/>
        <v>1999.9394731329471</v>
      </c>
    </row>
    <row r="39490" spans="3:3">
      <c r="C39490" s="13">
        <f t="shared" ca="1" si="1401"/>
        <v>1985.0790557183254</v>
      </c>
    </row>
    <row r="39491" spans="3:3">
      <c r="C39491" s="13">
        <f t="shared" ca="1" si="1401"/>
        <v>2022.8764074922697</v>
      </c>
    </row>
    <row r="39492" spans="3:3">
      <c r="C39492" s="13">
        <f t="shared" ca="1" si="1401"/>
        <v>1992.098355439949</v>
      </c>
    </row>
    <row r="39493" spans="3:3">
      <c r="C39493" s="13">
        <f t="shared" ca="1" si="1401"/>
        <v>1982.4718381350131</v>
      </c>
    </row>
    <row r="39494" spans="3:3">
      <c r="C39494" s="13">
        <f t="shared" ca="1" si="1401"/>
        <v>2001.9650689058637</v>
      </c>
    </row>
    <row r="39495" spans="3:3">
      <c r="C39495" s="13">
        <f t="shared" ca="1" si="1401"/>
        <v>2005.427444040613</v>
      </c>
    </row>
    <row r="39496" spans="3:3">
      <c r="C39496" s="13">
        <f t="shared" ca="1" si="1401"/>
        <v>1996.0400762671161</v>
      </c>
    </row>
    <row r="39497" spans="3:3">
      <c r="C39497" s="13">
        <f t="shared" ca="1" si="1401"/>
        <v>1993.6059996684512</v>
      </c>
    </row>
    <row r="39498" spans="3:3">
      <c r="C39498" s="13">
        <f t="shared" ca="1" si="1401"/>
        <v>2010.6844178610213</v>
      </c>
    </row>
    <row r="39499" spans="3:3">
      <c r="C39499" s="13">
        <f t="shared" ca="1" si="1401"/>
        <v>2007.3104638301675</v>
      </c>
    </row>
    <row r="39500" spans="3:3">
      <c r="C39500" s="13">
        <f t="shared" ca="1" si="1401"/>
        <v>1999.7656067569176</v>
      </c>
    </row>
    <row r="39501" spans="3:3">
      <c r="C39501" s="13">
        <f t="shared" ca="1" si="1401"/>
        <v>2015.2817380921931</v>
      </c>
    </row>
    <row r="39502" spans="3:3">
      <c r="C39502" s="13">
        <f t="shared" ca="1" si="1401"/>
        <v>1994.1080829360051</v>
      </c>
    </row>
    <row r="39503" spans="3:3">
      <c r="C39503" s="13">
        <f t="shared" ca="1" si="1401"/>
        <v>1989.9114607997783</v>
      </c>
    </row>
    <row r="39504" spans="3:3">
      <c r="C39504" s="13">
        <f t="shared" ca="1" si="1401"/>
        <v>1979.402140913239</v>
      </c>
    </row>
    <row r="39505" spans="3:3">
      <c r="C39505" s="13">
        <f t="shared" ca="1" si="1401"/>
        <v>1997.5781318259003</v>
      </c>
    </row>
    <row r="39506" spans="3:3">
      <c r="C39506" s="13">
        <f t="shared" ca="1" si="1401"/>
        <v>1995.5045640094211</v>
      </c>
    </row>
    <row r="39507" spans="3:3">
      <c r="C39507" s="13">
        <f t="shared" ca="1" si="1401"/>
        <v>1994.3951254242556</v>
      </c>
    </row>
    <row r="39508" spans="3:3">
      <c r="C39508" s="13">
        <f t="shared" ca="1" si="1401"/>
        <v>2007.4404831577342</v>
      </c>
    </row>
    <row r="39509" spans="3:3">
      <c r="C39509" s="13">
        <f t="shared" ca="1" si="1401"/>
        <v>1995.598166440107</v>
      </c>
    </row>
    <row r="39510" spans="3:3">
      <c r="C39510" s="13">
        <f t="shared" ca="1" si="1401"/>
        <v>2000.2314295076978</v>
      </c>
    </row>
    <row r="39511" spans="3:3">
      <c r="C39511" s="13">
        <f t="shared" ca="1" si="1401"/>
        <v>1995.8037481371375</v>
      </c>
    </row>
    <row r="39512" spans="3:3">
      <c r="C39512" s="13">
        <f t="shared" ref="C39512:C39575" ca="1" si="1402">NORMINV(RAND(),$D$3,$G$3)</f>
        <v>1987.3616972869954</v>
      </c>
    </row>
    <row r="39513" spans="3:3">
      <c r="C39513" s="13">
        <f t="shared" ca="1" si="1402"/>
        <v>1990.6763493000772</v>
      </c>
    </row>
    <row r="39514" spans="3:3">
      <c r="C39514" s="13">
        <f t="shared" ca="1" si="1402"/>
        <v>1987.0194361500742</v>
      </c>
    </row>
    <row r="39515" spans="3:3">
      <c r="C39515" s="13">
        <f t="shared" ca="1" si="1402"/>
        <v>1986.4583704035874</v>
      </c>
    </row>
    <row r="39516" spans="3:3">
      <c r="C39516" s="13">
        <f t="shared" ca="1" si="1402"/>
        <v>2008.687810773886</v>
      </c>
    </row>
    <row r="39517" spans="3:3">
      <c r="C39517" s="13">
        <f t="shared" ca="1" si="1402"/>
        <v>2011.0002955189289</v>
      </c>
    </row>
    <row r="39518" spans="3:3">
      <c r="C39518" s="13">
        <f t="shared" ca="1" si="1402"/>
        <v>2004.9509096492229</v>
      </c>
    </row>
    <row r="39519" spans="3:3">
      <c r="C39519" s="13">
        <f t="shared" ca="1" si="1402"/>
        <v>2015.3986041394494</v>
      </c>
    </row>
    <row r="39520" spans="3:3">
      <c r="C39520" s="13">
        <f t="shared" ca="1" si="1402"/>
        <v>1998.0149725462222</v>
      </c>
    </row>
    <row r="39521" spans="3:3">
      <c r="C39521" s="13">
        <f t="shared" ca="1" si="1402"/>
        <v>1985.8684192335597</v>
      </c>
    </row>
    <row r="39522" spans="3:3">
      <c r="C39522" s="13">
        <f t="shared" ca="1" si="1402"/>
        <v>1996.2428843734217</v>
      </c>
    </row>
    <row r="39523" spans="3:3">
      <c r="C39523" s="13">
        <f t="shared" ca="1" si="1402"/>
        <v>1996.4217271173559</v>
      </c>
    </row>
    <row r="39524" spans="3:3">
      <c r="C39524" s="13">
        <f t="shared" ca="1" si="1402"/>
        <v>2013.4235305830441</v>
      </c>
    </row>
    <row r="39525" spans="3:3">
      <c r="C39525" s="13">
        <f t="shared" ca="1" si="1402"/>
        <v>1985.0171789210481</v>
      </c>
    </row>
    <row r="39526" spans="3:3">
      <c r="C39526" s="13">
        <f t="shared" ca="1" si="1402"/>
        <v>2003.3718946458298</v>
      </c>
    </row>
    <row r="39527" spans="3:3">
      <c r="C39527" s="13">
        <f t="shared" ca="1" si="1402"/>
        <v>2005.8561989855277</v>
      </c>
    </row>
    <row r="39528" spans="3:3">
      <c r="C39528" s="13">
        <f t="shared" ca="1" si="1402"/>
        <v>2009.5093028394404</v>
      </c>
    </row>
    <row r="39529" spans="3:3">
      <c r="C39529" s="13">
        <f t="shared" ca="1" si="1402"/>
        <v>1999.9062879602263</v>
      </c>
    </row>
    <row r="39530" spans="3:3">
      <c r="C39530" s="13">
        <f t="shared" ca="1" si="1402"/>
        <v>1985.4325595973439</v>
      </c>
    </row>
    <row r="39531" spans="3:3">
      <c r="C39531" s="13">
        <f t="shared" ca="1" si="1402"/>
        <v>2011.6495809011203</v>
      </c>
    </row>
    <row r="39532" spans="3:3">
      <c r="C39532" s="13">
        <f t="shared" ca="1" si="1402"/>
        <v>1983.5882225878538</v>
      </c>
    </row>
    <row r="39533" spans="3:3">
      <c r="C39533" s="13">
        <f t="shared" ca="1" si="1402"/>
        <v>2010.2774230563064</v>
      </c>
    </row>
    <row r="39534" spans="3:3">
      <c r="C39534" s="13">
        <f t="shared" ca="1" si="1402"/>
        <v>1995.0536280771778</v>
      </c>
    </row>
    <row r="39535" spans="3:3">
      <c r="C39535" s="13">
        <f t="shared" ca="1" si="1402"/>
        <v>1996.3515834231862</v>
      </c>
    </row>
    <row r="39536" spans="3:3">
      <c r="C39536" s="13">
        <f t="shared" ca="1" si="1402"/>
        <v>2006.7708170610485</v>
      </c>
    </row>
    <row r="39537" spans="3:3">
      <c r="C39537" s="13">
        <f t="shared" ca="1" si="1402"/>
        <v>1976.7018543358629</v>
      </c>
    </row>
    <row r="39538" spans="3:3">
      <c r="C39538" s="13">
        <f t="shared" ca="1" si="1402"/>
        <v>2020.3969135528885</v>
      </c>
    </row>
    <row r="39539" spans="3:3">
      <c r="C39539" s="13">
        <f t="shared" ca="1" si="1402"/>
        <v>2009.8044838649582</v>
      </c>
    </row>
    <row r="39540" spans="3:3">
      <c r="C39540" s="13">
        <f t="shared" ca="1" si="1402"/>
        <v>1981.7986014533865</v>
      </c>
    </row>
    <row r="39541" spans="3:3">
      <c r="C39541" s="13">
        <f t="shared" ca="1" si="1402"/>
        <v>2007.8081887443122</v>
      </c>
    </row>
    <row r="39542" spans="3:3">
      <c r="C39542" s="13">
        <f t="shared" ca="1" si="1402"/>
        <v>2000.920610853168</v>
      </c>
    </row>
    <row r="39543" spans="3:3">
      <c r="C39543" s="13">
        <f t="shared" ca="1" si="1402"/>
        <v>2017.2604922964074</v>
      </c>
    </row>
    <row r="39544" spans="3:3">
      <c r="C39544" s="13">
        <f t="shared" ca="1" si="1402"/>
        <v>2000.0671248079302</v>
      </c>
    </row>
    <row r="39545" spans="3:3">
      <c r="C39545" s="13">
        <f t="shared" ca="1" si="1402"/>
        <v>1997.8929215843611</v>
      </c>
    </row>
    <row r="39546" spans="3:3">
      <c r="C39546" s="13">
        <f t="shared" ca="1" si="1402"/>
        <v>1997.1935002043508</v>
      </c>
    </row>
    <row r="39547" spans="3:3">
      <c r="C39547" s="13">
        <f t="shared" ca="1" si="1402"/>
        <v>2006.7030037670004</v>
      </c>
    </row>
    <row r="39548" spans="3:3">
      <c r="C39548" s="13">
        <f t="shared" ca="1" si="1402"/>
        <v>1992.2696989079229</v>
      </c>
    </row>
    <row r="39549" spans="3:3">
      <c r="C39549" s="13">
        <f t="shared" ca="1" si="1402"/>
        <v>1993.7386420817204</v>
      </c>
    </row>
    <row r="39550" spans="3:3">
      <c r="C39550" s="13">
        <f t="shared" ca="1" si="1402"/>
        <v>2013.3141096267912</v>
      </c>
    </row>
    <row r="39551" spans="3:3">
      <c r="C39551" s="13">
        <f t="shared" ca="1" si="1402"/>
        <v>1995.1405968217937</v>
      </c>
    </row>
    <row r="39552" spans="3:3">
      <c r="C39552" s="13">
        <f t="shared" ca="1" si="1402"/>
        <v>2015.6595065044355</v>
      </c>
    </row>
    <row r="39553" spans="3:3">
      <c r="C39553" s="13">
        <f t="shared" ca="1" si="1402"/>
        <v>1988.8731692623671</v>
      </c>
    </row>
    <row r="39554" spans="3:3">
      <c r="C39554" s="13">
        <f t="shared" ca="1" si="1402"/>
        <v>1985.2807729487713</v>
      </c>
    </row>
    <row r="39555" spans="3:3">
      <c r="C39555" s="13">
        <f t="shared" ca="1" si="1402"/>
        <v>2003.4187288519936</v>
      </c>
    </row>
    <row r="39556" spans="3:3">
      <c r="C39556" s="13">
        <f t="shared" ca="1" si="1402"/>
        <v>1978.2487200204725</v>
      </c>
    </row>
    <row r="39557" spans="3:3">
      <c r="C39557" s="13">
        <f t="shared" ca="1" si="1402"/>
        <v>1995.9882445484102</v>
      </c>
    </row>
    <row r="39558" spans="3:3">
      <c r="C39558" s="13">
        <f t="shared" ca="1" si="1402"/>
        <v>1998.549837096303</v>
      </c>
    </row>
    <row r="39559" spans="3:3">
      <c r="C39559" s="13">
        <f t="shared" ca="1" si="1402"/>
        <v>1991.1582499591541</v>
      </c>
    </row>
    <row r="39560" spans="3:3">
      <c r="C39560" s="13">
        <f t="shared" ca="1" si="1402"/>
        <v>2005.7235372240593</v>
      </c>
    </row>
    <row r="39561" spans="3:3">
      <c r="C39561" s="13">
        <f t="shared" ca="1" si="1402"/>
        <v>1979.5143610749669</v>
      </c>
    </row>
    <row r="39562" spans="3:3">
      <c r="C39562" s="13">
        <f t="shared" ca="1" si="1402"/>
        <v>2003.9280382478601</v>
      </c>
    </row>
    <row r="39563" spans="3:3">
      <c r="C39563" s="13">
        <f t="shared" ca="1" si="1402"/>
        <v>2004.8033586501763</v>
      </c>
    </row>
    <row r="39564" spans="3:3">
      <c r="C39564" s="13">
        <f t="shared" ca="1" si="1402"/>
        <v>2000.7293610313925</v>
      </c>
    </row>
    <row r="39565" spans="3:3">
      <c r="C39565" s="13">
        <f t="shared" ca="1" si="1402"/>
        <v>1982.3619938573161</v>
      </c>
    </row>
    <row r="39566" spans="3:3">
      <c r="C39566" s="13">
        <f t="shared" ca="1" si="1402"/>
        <v>2006.7044240962166</v>
      </c>
    </row>
    <row r="39567" spans="3:3">
      <c r="C39567" s="13">
        <f t="shared" ca="1" si="1402"/>
        <v>1993.9771926614355</v>
      </c>
    </row>
    <row r="39568" spans="3:3">
      <c r="C39568" s="13">
        <f t="shared" ca="1" si="1402"/>
        <v>1976.8994165911547</v>
      </c>
    </row>
    <row r="39569" spans="3:3">
      <c r="C39569" s="13">
        <f t="shared" ca="1" si="1402"/>
        <v>2006.045758451542</v>
      </c>
    </row>
    <row r="39570" spans="3:3">
      <c r="C39570" s="13">
        <f t="shared" ca="1" si="1402"/>
        <v>2004.9475599190703</v>
      </c>
    </row>
    <row r="39571" spans="3:3">
      <c r="C39571" s="13">
        <f t="shared" ca="1" si="1402"/>
        <v>2008.6658646867152</v>
      </c>
    </row>
    <row r="39572" spans="3:3">
      <c r="C39572" s="13">
        <f t="shared" ca="1" si="1402"/>
        <v>2008.7471259423178</v>
      </c>
    </row>
    <row r="39573" spans="3:3">
      <c r="C39573" s="13">
        <f t="shared" ca="1" si="1402"/>
        <v>2009.094786301765</v>
      </c>
    </row>
    <row r="39574" spans="3:3">
      <c r="C39574" s="13">
        <f t="shared" ca="1" si="1402"/>
        <v>2007.701585656614</v>
      </c>
    </row>
    <row r="39575" spans="3:3">
      <c r="C39575" s="13">
        <f t="shared" ca="1" si="1402"/>
        <v>1988.9932103552735</v>
      </c>
    </row>
    <row r="39576" spans="3:3">
      <c r="C39576" s="13">
        <f t="shared" ref="C39576:C39639" ca="1" si="1403">NORMINV(RAND(),$D$3,$G$3)</f>
        <v>2003.7565541966458</v>
      </c>
    </row>
    <row r="39577" spans="3:3">
      <c r="C39577" s="13">
        <f t="shared" ca="1" si="1403"/>
        <v>2011.7245969211476</v>
      </c>
    </row>
    <row r="39578" spans="3:3">
      <c r="C39578" s="13">
        <f t="shared" ca="1" si="1403"/>
        <v>1993.9291174349896</v>
      </c>
    </row>
    <row r="39579" spans="3:3">
      <c r="C39579" s="13">
        <f t="shared" ca="1" si="1403"/>
        <v>2005.4473705424116</v>
      </c>
    </row>
    <row r="39580" spans="3:3">
      <c r="C39580" s="13">
        <f t="shared" ca="1" si="1403"/>
        <v>2007.8277446125253</v>
      </c>
    </row>
    <row r="39581" spans="3:3">
      <c r="C39581" s="13">
        <f t="shared" ca="1" si="1403"/>
        <v>1990.5325801639683</v>
      </c>
    </row>
    <row r="39582" spans="3:3">
      <c r="C39582" s="13">
        <f t="shared" ca="1" si="1403"/>
        <v>1999.2321692563087</v>
      </c>
    </row>
    <row r="39583" spans="3:3">
      <c r="C39583" s="13">
        <f t="shared" ca="1" si="1403"/>
        <v>2023.3350287519779</v>
      </c>
    </row>
    <row r="39584" spans="3:3">
      <c r="C39584" s="13">
        <f t="shared" ca="1" si="1403"/>
        <v>1963.4106577087648</v>
      </c>
    </row>
    <row r="39585" spans="3:3">
      <c r="C39585" s="13">
        <f t="shared" ca="1" si="1403"/>
        <v>1997.4262734554486</v>
      </c>
    </row>
    <row r="39586" spans="3:3">
      <c r="C39586" s="13">
        <f t="shared" ca="1" si="1403"/>
        <v>1994.9354027718691</v>
      </c>
    </row>
    <row r="39587" spans="3:3">
      <c r="C39587" s="13">
        <f t="shared" ca="1" si="1403"/>
        <v>2005.5931599189464</v>
      </c>
    </row>
    <row r="39588" spans="3:3">
      <c r="C39588" s="13">
        <f t="shared" ca="1" si="1403"/>
        <v>1978.9470142840371</v>
      </c>
    </row>
    <row r="39589" spans="3:3">
      <c r="C39589" s="13">
        <f t="shared" ca="1" si="1403"/>
        <v>2018.1316806392417</v>
      </c>
    </row>
    <row r="39590" spans="3:3">
      <c r="C39590" s="13">
        <f t="shared" ca="1" si="1403"/>
        <v>2000.0879689175861</v>
      </c>
    </row>
    <row r="39591" spans="3:3">
      <c r="C39591" s="13">
        <f t="shared" ca="1" si="1403"/>
        <v>1999.3875106840749</v>
      </c>
    </row>
    <row r="39592" spans="3:3">
      <c r="C39592" s="13">
        <f t="shared" ca="1" si="1403"/>
        <v>2012.3118702061231</v>
      </c>
    </row>
    <row r="39593" spans="3:3">
      <c r="C39593" s="13">
        <f t="shared" ca="1" si="1403"/>
        <v>1990.881394464501</v>
      </c>
    </row>
    <row r="39594" spans="3:3">
      <c r="C39594" s="13">
        <f t="shared" ca="1" si="1403"/>
        <v>1989.4947596646339</v>
      </c>
    </row>
    <row r="39595" spans="3:3">
      <c r="C39595" s="13">
        <f t="shared" ca="1" si="1403"/>
        <v>1997.8433067034355</v>
      </c>
    </row>
    <row r="39596" spans="3:3">
      <c r="C39596" s="13">
        <f t="shared" ca="1" si="1403"/>
        <v>2004.1400885497383</v>
      </c>
    </row>
    <row r="39597" spans="3:3">
      <c r="C39597" s="13">
        <f t="shared" ca="1" si="1403"/>
        <v>2018.6855964727079</v>
      </c>
    </row>
    <row r="39598" spans="3:3">
      <c r="C39598" s="13">
        <f t="shared" ca="1" si="1403"/>
        <v>1982.7499497534588</v>
      </c>
    </row>
    <row r="39599" spans="3:3">
      <c r="C39599" s="13">
        <f t="shared" ca="1" si="1403"/>
        <v>2009.8732794146183</v>
      </c>
    </row>
    <row r="39600" spans="3:3">
      <c r="C39600" s="13">
        <f t="shared" ca="1" si="1403"/>
        <v>1977.3157664488883</v>
      </c>
    </row>
    <row r="39601" spans="3:3">
      <c r="C39601" s="13">
        <f t="shared" ca="1" si="1403"/>
        <v>2004.3380249804138</v>
      </c>
    </row>
    <row r="39602" spans="3:3">
      <c r="C39602" s="13">
        <f t="shared" ca="1" si="1403"/>
        <v>1981.4136407769411</v>
      </c>
    </row>
    <row r="39603" spans="3:3">
      <c r="C39603" s="13">
        <f t="shared" ca="1" si="1403"/>
        <v>1990.479523492286</v>
      </c>
    </row>
    <row r="39604" spans="3:3">
      <c r="C39604" s="13">
        <f t="shared" ca="1" si="1403"/>
        <v>1994.4386597228897</v>
      </c>
    </row>
    <row r="39605" spans="3:3">
      <c r="C39605" s="13">
        <f t="shared" ca="1" si="1403"/>
        <v>2006.3077060422265</v>
      </c>
    </row>
    <row r="39606" spans="3:3">
      <c r="C39606" s="13">
        <f t="shared" ca="1" si="1403"/>
        <v>2015.1720907089882</v>
      </c>
    </row>
    <row r="39607" spans="3:3">
      <c r="C39607" s="13">
        <f t="shared" ca="1" si="1403"/>
        <v>1995.4662895329225</v>
      </c>
    </row>
    <row r="39608" spans="3:3">
      <c r="C39608" s="13">
        <f t="shared" ca="1" si="1403"/>
        <v>1992.1996191453827</v>
      </c>
    </row>
    <row r="39609" spans="3:3">
      <c r="C39609" s="13">
        <f t="shared" ca="1" si="1403"/>
        <v>1995.2097768201747</v>
      </c>
    </row>
    <row r="39610" spans="3:3">
      <c r="C39610" s="13">
        <f t="shared" ca="1" si="1403"/>
        <v>2004.9960004204299</v>
      </c>
    </row>
    <row r="39611" spans="3:3">
      <c r="C39611" s="13">
        <f t="shared" ca="1" si="1403"/>
        <v>2009.7876342018687</v>
      </c>
    </row>
    <row r="39612" spans="3:3">
      <c r="C39612" s="13">
        <f t="shared" ca="1" si="1403"/>
        <v>2005.2339998352104</v>
      </c>
    </row>
    <row r="39613" spans="3:3">
      <c r="C39613" s="13">
        <f t="shared" ca="1" si="1403"/>
        <v>1972.2706495427353</v>
      </c>
    </row>
    <row r="39614" spans="3:3">
      <c r="C39614" s="13">
        <f t="shared" ca="1" si="1403"/>
        <v>1990.6823617473842</v>
      </c>
    </row>
    <row r="39615" spans="3:3">
      <c r="C39615" s="13">
        <f t="shared" ca="1" si="1403"/>
        <v>1983.06495301222</v>
      </c>
    </row>
    <row r="39616" spans="3:3">
      <c r="C39616" s="13">
        <f t="shared" ca="1" si="1403"/>
        <v>1990.6661460203507</v>
      </c>
    </row>
    <row r="39617" spans="3:3">
      <c r="C39617" s="13">
        <f t="shared" ca="1" si="1403"/>
        <v>2013.8871094303859</v>
      </c>
    </row>
    <row r="39618" spans="3:3">
      <c r="C39618" s="13">
        <f t="shared" ca="1" si="1403"/>
        <v>2003.2591130600431</v>
      </c>
    </row>
    <row r="39619" spans="3:3">
      <c r="C39619" s="13">
        <f t="shared" ca="1" si="1403"/>
        <v>2002.9331065019289</v>
      </c>
    </row>
    <row r="39620" spans="3:3">
      <c r="C39620" s="13">
        <f t="shared" ca="1" si="1403"/>
        <v>2009.8002713676242</v>
      </c>
    </row>
    <row r="39621" spans="3:3">
      <c r="C39621" s="13">
        <f t="shared" ca="1" si="1403"/>
        <v>1985.3211714034007</v>
      </c>
    </row>
    <row r="39622" spans="3:3">
      <c r="C39622" s="13">
        <f t="shared" ca="1" si="1403"/>
        <v>1997.9054380823213</v>
      </c>
    </row>
    <row r="39623" spans="3:3">
      <c r="C39623" s="13">
        <f t="shared" ca="1" si="1403"/>
        <v>1988.2042620232596</v>
      </c>
    </row>
    <row r="39624" spans="3:3">
      <c r="C39624" s="13">
        <f t="shared" ca="1" si="1403"/>
        <v>2003.2802616499689</v>
      </c>
    </row>
    <row r="39625" spans="3:3">
      <c r="C39625" s="13">
        <f t="shared" ca="1" si="1403"/>
        <v>1992.3061514240383</v>
      </c>
    </row>
    <row r="39626" spans="3:3">
      <c r="C39626" s="13">
        <f t="shared" ca="1" si="1403"/>
        <v>2012.0535418813186</v>
      </c>
    </row>
    <row r="39627" spans="3:3">
      <c r="C39627" s="13">
        <f t="shared" ca="1" si="1403"/>
        <v>2011.7262267234898</v>
      </c>
    </row>
    <row r="39628" spans="3:3">
      <c r="C39628" s="13">
        <f t="shared" ca="1" si="1403"/>
        <v>1975.0492819373958</v>
      </c>
    </row>
    <row r="39629" spans="3:3">
      <c r="C39629" s="13">
        <f t="shared" ca="1" si="1403"/>
        <v>1993.8450899785369</v>
      </c>
    </row>
    <row r="39630" spans="3:3">
      <c r="C39630" s="13">
        <f t="shared" ca="1" si="1403"/>
        <v>2008.5167397812024</v>
      </c>
    </row>
    <row r="39631" spans="3:3">
      <c r="C39631" s="13">
        <f t="shared" ca="1" si="1403"/>
        <v>1966.5578485809256</v>
      </c>
    </row>
    <row r="39632" spans="3:3">
      <c r="C39632" s="13">
        <f t="shared" ca="1" si="1403"/>
        <v>1993.967013532216</v>
      </c>
    </row>
    <row r="39633" spans="3:3">
      <c r="C39633" s="13">
        <f t="shared" ca="1" si="1403"/>
        <v>1982.742872773998</v>
      </c>
    </row>
    <row r="39634" spans="3:3">
      <c r="C39634" s="13">
        <f t="shared" ca="1" si="1403"/>
        <v>1986.9744449098253</v>
      </c>
    </row>
    <row r="39635" spans="3:3">
      <c r="C39635" s="13">
        <f t="shared" ca="1" si="1403"/>
        <v>1998.0624459846747</v>
      </c>
    </row>
    <row r="39636" spans="3:3">
      <c r="C39636" s="13">
        <f t="shared" ca="1" si="1403"/>
        <v>1991.5970880054554</v>
      </c>
    </row>
    <row r="39637" spans="3:3">
      <c r="C39637" s="13">
        <f t="shared" ca="1" si="1403"/>
        <v>1973.4989563421477</v>
      </c>
    </row>
    <row r="39638" spans="3:3">
      <c r="C39638" s="13">
        <f t="shared" ca="1" si="1403"/>
        <v>2006.7153862764292</v>
      </c>
    </row>
    <row r="39639" spans="3:3">
      <c r="C39639" s="13">
        <f t="shared" ca="1" si="1403"/>
        <v>2017.7217356831929</v>
      </c>
    </row>
    <row r="39640" spans="3:3">
      <c r="C39640" s="13">
        <f t="shared" ref="C39640:C39703" ca="1" si="1404">NORMINV(RAND(),$D$3,$G$3)</f>
        <v>1995.7567492919845</v>
      </c>
    </row>
    <row r="39641" spans="3:3">
      <c r="C39641" s="13">
        <f t="shared" ca="1" si="1404"/>
        <v>2003.2266122828473</v>
      </c>
    </row>
    <row r="39642" spans="3:3">
      <c r="C39642" s="13">
        <f t="shared" ca="1" si="1404"/>
        <v>2023.8120413903059</v>
      </c>
    </row>
    <row r="39643" spans="3:3">
      <c r="C39643" s="13">
        <f t="shared" ca="1" si="1404"/>
        <v>2004.0716245161807</v>
      </c>
    </row>
    <row r="39644" spans="3:3">
      <c r="C39644" s="13">
        <f t="shared" ca="1" si="1404"/>
        <v>1987.4454001741506</v>
      </c>
    </row>
    <row r="39645" spans="3:3">
      <c r="C39645" s="13">
        <f t="shared" ca="1" si="1404"/>
        <v>1991.0434024247281</v>
      </c>
    </row>
    <row r="39646" spans="3:3">
      <c r="C39646" s="13">
        <f t="shared" ca="1" si="1404"/>
        <v>2008.5402862475889</v>
      </c>
    </row>
    <row r="39647" spans="3:3">
      <c r="C39647" s="13">
        <f t="shared" ca="1" si="1404"/>
        <v>2002.0485021816232</v>
      </c>
    </row>
    <row r="39648" spans="3:3">
      <c r="C39648" s="13">
        <f t="shared" ca="1" si="1404"/>
        <v>2004.6100365377813</v>
      </c>
    </row>
    <row r="39649" spans="3:3">
      <c r="C39649" s="13">
        <f t="shared" ca="1" si="1404"/>
        <v>2014.9806299464296</v>
      </c>
    </row>
    <row r="39650" spans="3:3">
      <c r="C39650" s="13">
        <f t="shared" ca="1" si="1404"/>
        <v>1997.6943858992813</v>
      </c>
    </row>
    <row r="39651" spans="3:3">
      <c r="C39651" s="13">
        <f t="shared" ca="1" si="1404"/>
        <v>2014.256330741438</v>
      </c>
    </row>
    <row r="39652" spans="3:3">
      <c r="C39652" s="13">
        <f t="shared" ca="1" si="1404"/>
        <v>1985.9510718415836</v>
      </c>
    </row>
    <row r="39653" spans="3:3">
      <c r="C39653" s="13">
        <f t="shared" ca="1" si="1404"/>
        <v>1992.8055659434826</v>
      </c>
    </row>
    <row r="39654" spans="3:3">
      <c r="C39654" s="13">
        <f t="shared" ca="1" si="1404"/>
        <v>1989.1576666044859</v>
      </c>
    </row>
    <row r="39655" spans="3:3">
      <c r="C39655" s="13">
        <f t="shared" ca="1" si="1404"/>
        <v>2001.0074080066097</v>
      </c>
    </row>
    <row r="39656" spans="3:3">
      <c r="C39656" s="13">
        <f t="shared" ca="1" si="1404"/>
        <v>2006.7280094933581</v>
      </c>
    </row>
    <row r="39657" spans="3:3">
      <c r="C39657" s="13">
        <f t="shared" ca="1" si="1404"/>
        <v>1996.0644274231452</v>
      </c>
    </row>
    <row r="39658" spans="3:3">
      <c r="C39658" s="13">
        <f t="shared" ca="1" si="1404"/>
        <v>1988.4704707851272</v>
      </c>
    </row>
    <row r="39659" spans="3:3">
      <c r="C39659" s="13">
        <f t="shared" ca="1" si="1404"/>
        <v>2003.0477954815742</v>
      </c>
    </row>
    <row r="39660" spans="3:3">
      <c r="C39660" s="13">
        <f t="shared" ca="1" si="1404"/>
        <v>2001.735835586886</v>
      </c>
    </row>
    <row r="39661" spans="3:3">
      <c r="C39661" s="13">
        <f t="shared" ca="1" si="1404"/>
        <v>1998.550108420292</v>
      </c>
    </row>
    <row r="39662" spans="3:3">
      <c r="C39662" s="13">
        <f t="shared" ca="1" si="1404"/>
        <v>1983.8433804625338</v>
      </c>
    </row>
    <row r="39663" spans="3:3">
      <c r="C39663" s="13">
        <f t="shared" ca="1" si="1404"/>
        <v>1985.906432252239</v>
      </c>
    </row>
    <row r="39664" spans="3:3">
      <c r="C39664" s="13">
        <f t="shared" ca="1" si="1404"/>
        <v>1999.9423461898834</v>
      </c>
    </row>
    <row r="39665" spans="3:3">
      <c r="C39665" s="13">
        <f t="shared" ca="1" si="1404"/>
        <v>2004.4836900737007</v>
      </c>
    </row>
    <row r="39666" spans="3:3">
      <c r="C39666" s="13">
        <f t="shared" ca="1" si="1404"/>
        <v>1996.9414067927935</v>
      </c>
    </row>
    <row r="39667" spans="3:3">
      <c r="C39667" s="13">
        <f t="shared" ca="1" si="1404"/>
        <v>1993.5426781857359</v>
      </c>
    </row>
    <row r="39668" spans="3:3">
      <c r="C39668" s="13">
        <f t="shared" ca="1" si="1404"/>
        <v>2000.0376634441968</v>
      </c>
    </row>
    <row r="39669" spans="3:3">
      <c r="C39669" s="13">
        <f t="shared" ca="1" si="1404"/>
        <v>1979.5719556182025</v>
      </c>
    </row>
    <row r="39670" spans="3:3">
      <c r="C39670" s="13">
        <f t="shared" ca="1" si="1404"/>
        <v>1997.9725864132035</v>
      </c>
    </row>
    <row r="39671" spans="3:3">
      <c r="C39671" s="13">
        <f t="shared" ca="1" si="1404"/>
        <v>1984.4490861285644</v>
      </c>
    </row>
    <row r="39672" spans="3:3">
      <c r="C39672" s="13">
        <f t="shared" ca="1" si="1404"/>
        <v>2008.4264264128001</v>
      </c>
    </row>
    <row r="39673" spans="3:3">
      <c r="C39673" s="13">
        <f t="shared" ca="1" si="1404"/>
        <v>1995.2382484154398</v>
      </c>
    </row>
    <row r="39674" spans="3:3">
      <c r="C39674" s="13">
        <f t="shared" ca="1" si="1404"/>
        <v>2015.7351567654134</v>
      </c>
    </row>
    <row r="39675" spans="3:3">
      <c r="C39675" s="13">
        <f t="shared" ca="1" si="1404"/>
        <v>2009.1008135416332</v>
      </c>
    </row>
    <row r="39676" spans="3:3">
      <c r="C39676" s="13">
        <f t="shared" ca="1" si="1404"/>
        <v>2005.6572920749818</v>
      </c>
    </row>
    <row r="39677" spans="3:3">
      <c r="C39677" s="13">
        <f t="shared" ca="1" si="1404"/>
        <v>1998.0750087048586</v>
      </c>
    </row>
    <row r="39678" spans="3:3">
      <c r="C39678" s="13">
        <f t="shared" ca="1" si="1404"/>
        <v>2002.9094506791694</v>
      </c>
    </row>
    <row r="39679" spans="3:3">
      <c r="C39679" s="13">
        <f t="shared" ca="1" si="1404"/>
        <v>2025.4206388965638</v>
      </c>
    </row>
    <row r="39680" spans="3:3">
      <c r="C39680" s="13">
        <f t="shared" ca="1" si="1404"/>
        <v>2001.5348104879288</v>
      </c>
    </row>
    <row r="39681" spans="3:3">
      <c r="C39681" s="13">
        <f t="shared" ca="1" si="1404"/>
        <v>1973.7094754789396</v>
      </c>
    </row>
    <row r="39682" spans="3:3">
      <c r="C39682" s="13">
        <f t="shared" ca="1" si="1404"/>
        <v>1998.217060894719</v>
      </c>
    </row>
    <row r="39683" spans="3:3">
      <c r="C39683" s="13">
        <f t="shared" ca="1" si="1404"/>
        <v>2014.1421400718475</v>
      </c>
    </row>
    <row r="39684" spans="3:3">
      <c r="C39684" s="13">
        <f t="shared" ca="1" si="1404"/>
        <v>1971.811941556909</v>
      </c>
    </row>
    <row r="39685" spans="3:3">
      <c r="C39685" s="13">
        <f t="shared" ca="1" si="1404"/>
        <v>1986.3284460524121</v>
      </c>
    </row>
    <row r="39686" spans="3:3">
      <c r="C39686" s="13">
        <f t="shared" ca="1" si="1404"/>
        <v>2009.5888133152037</v>
      </c>
    </row>
    <row r="39687" spans="3:3">
      <c r="C39687" s="13">
        <f t="shared" ca="1" si="1404"/>
        <v>1991.616887407271</v>
      </c>
    </row>
    <row r="39688" spans="3:3">
      <c r="C39688" s="13">
        <f t="shared" ca="1" si="1404"/>
        <v>2003.5348897127708</v>
      </c>
    </row>
    <row r="39689" spans="3:3">
      <c r="C39689" s="13">
        <f t="shared" ca="1" si="1404"/>
        <v>2006.6643325727362</v>
      </c>
    </row>
    <row r="39690" spans="3:3">
      <c r="C39690" s="13">
        <f t="shared" ca="1" si="1404"/>
        <v>2003.6562449973385</v>
      </c>
    </row>
    <row r="39691" spans="3:3">
      <c r="C39691" s="13">
        <f t="shared" ca="1" si="1404"/>
        <v>1998.0699570818113</v>
      </c>
    </row>
    <row r="39692" spans="3:3">
      <c r="C39692" s="13">
        <f t="shared" ca="1" si="1404"/>
        <v>2016.774341615718</v>
      </c>
    </row>
    <row r="39693" spans="3:3">
      <c r="C39693" s="13">
        <f t="shared" ca="1" si="1404"/>
        <v>1989.4651926697429</v>
      </c>
    </row>
    <row r="39694" spans="3:3">
      <c r="C39694" s="13">
        <f t="shared" ca="1" si="1404"/>
        <v>1996.7665392207696</v>
      </c>
    </row>
    <row r="39695" spans="3:3">
      <c r="C39695" s="13">
        <f t="shared" ca="1" si="1404"/>
        <v>1998.1126779771778</v>
      </c>
    </row>
    <row r="39696" spans="3:3">
      <c r="C39696" s="13">
        <f t="shared" ca="1" si="1404"/>
        <v>1989.3835102524868</v>
      </c>
    </row>
    <row r="39697" spans="3:3">
      <c r="C39697" s="13">
        <f t="shared" ca="1" si="1404"/>
        <v>1996.0788984691321</v>
      </c>
    </row>
    <row r="39698" spans="3:3">
      <c r="C39698" s="13">
        <f t="shared" ca="1" si="1404"/>
        <v>1987.8224149955422</v>
      </c>
    </row>
    <row r="39699" spans="3:3">
      <c r="C39699" s="13">
        <f t="shared" ca="1" si="1404"/>
        <v>1999.9024124957466</v>
      </c>
    </row>
    <row r="39700" spans="3:3">
      <c r="C39700" s="13">
        <f t="shared" ca="1" si="1404"/>
        <v>1990.3074351310286</v>
      </c>
    </row>
    <row r="39701" spans="3:3">
      <c r="C39701" s="13">
        <f t="shared" ca="1" si="1404"/>
        <v>1986.0964860763854</v>
      </c>
    </row>
    <row r="39702" spans="3:3">
      <c r="C39702" s="13">
        <f t="shared" ca="1" si="1404"/>
        <v>2021.1829063752341</v>
      </c>
    </row>
    <row r="39703" spans="3:3">
      <c r="C39703" s="13">
        <f t="shared" ca="1" si="1404"/>
        <v>1999.6923324815746</v>
      </c>
    </row>
    <row r="39704" spans="3:3">
      <c r="C39704" s="13">
        <f t="shared" ref="C39704:C39767" ca="1" si="1405">NORMINV(RAND(),$D$3,$G$3)</f>
        <v>2016.9763339647482</v>
      </c>
    </row>
    <row r="39705" spans="3:3">
      <c r="C39705" s="13">
        <f t="shared" ca="1" si="1405"/>
        <v>2005.6457662082789</v>
      </c>
    </row>
    <row r="39706" spans="3:3">
      <c r="C39706" s="13">
        <f t="shared" ca="1" si="1405"/>
        <v>1987.4761941502388</v>
      </c>
    </row>
    <row r="39707" spans="3:3">
      <c r="C39707" s="13">
        <f t="shared" ca="1" si="1405"/>
        <v>2008.5250735650791</v>
      </c>
    </row>
    <row r="39708" spans="3:3">
      <c r="C39708" s="13">
        <f t="shared" ca="1" si="1405"/>
        <v>1991.8933527234497</v>
      </c>
    </row>
    <row r="39709" spans="3:3">
      <c r="C39709" s="13">
        <f t="shared" ca="1" si="1405"/>
        <v>1999.6592869006827</v>
      </c>
    </row>
    <row r="39710" spans="3:3">
      <c r="C39710" s="13">
        <f t="shared" ca="1" si="1405"/>
        <v>1981.8596200383674</v>
      </c>
    </row>
    <row r="39711" spans="3:3">
      <c r="C39711" s="13">
        <f t="shared" ca="1" si="1405"/>
        <v>1982.6609088339867</v>
      </c>
    </row>
    <row r="39712" spans="3:3">
      <c r="C39712" s="13">
        <f t="shared" ca="1" si="1405"/>
        <v>2002.7770513288501</v>
      </c>
    </row>
    <row r="39713" spans="3:3">
      <c r="C39713" s="13">
        <f t="shared" ca="1" si="1405"/>
        <v>2002.6593511962828</v>
      </c>
    </row>
    <row r="39714" spans="3:3">
      <c r="C39714" s="13">
        <f t="shared" ca="1" si="1405"/>
        <v>1987.9558070234398</v>
      </c>
    </row>
    <row r="39715" spans="3:3">
      <c r="C39715" s="13">
        <f t="shared" ca="1" si="1405"/>
        <v>2020.2469111886155</v>
      </c>
    </row>
    <row r="39716" spans="3:3">
      <c r="C39716" s="13">
        <f t="shared" ca="1" si="1405"/>
        <v>1996.6925599779524</v>
      </c>
    </row>
    <row r="39717" spans="3:3">
      <c r="C39717" s="13">
        <f t="shared" ca="1" si="1405"/>
        <v>1986.868621237945</v>
      </c>
    </row>
    <row r="39718" spans="3:3">
      <c r="C39718" s="13">
        <f t="shared" ca="1" si="1405"/>
        <v>2002.9172841207862</v>
      </c>
    </row>
    <row r="39719" spans="3:3">
      <c r="C39719" s="13">
        <f t="shared" ca="1" si="1405"/>
        <v>2002.4460132464478</v>
      </c>
    </row>
    <row r="39720" spans="3:3">
      <c r="C39720" s="13">
        <f t="shared" ca="1" si="1405"/>
        <v>2010.3969794878124</v>
      </c>
    </row>
    <row r="39721" spans="3:3">
      <c r="C39721" s="13">
        <f t="shared" ca="1" si="1405"/>
        <v>2009.4641120722031</v>
      </c>
    </row>
    <row r="39722" spans="3:3">
      <c r="C39722" s="13">
        <f t="shared" ca="1" si="1405"/>
        <v>2003.902705964935</v>
      </c>
    </row>
    <row r="39723" spans="3:3">
      <c r="C39723" s="13">
        <f t="shared" ca="1" si="1405"/>
        <v>2000.0800143123365</v>
      </c>
    </row>
    <row r="39724" spans="3:3">
      <c r="C39724" s="13">
        <f t="shared" ca="1" si="1405"/>
        <v>2018.4156919511263</v>
      </c>
    </row>
    <row r="39725" spans="3:3">
      <c r="C39725" s="13">
        <f t="shared" ca="1" si="1405"/>
        <v>1995.7564837791801</v>
      </c>
    </row>
    <row r="39726" spans="3:3">
      <c r="C39726" s="13">
        <f t="shared" ca="1" si="1405"/>
        <v>2008.4200183898488</v>
      </c>
    </row>
    <row r="39727" spans="3:3">
      <c r="C39727" s="13">
        <f t="shared" ca="1" si="1405"/>
        <v>2020.0474516567424</v>
      </c>
    </row>
    <row r="39728" spans="3:3">
      <c r="C39728" s="13">
        <f t="shared" ca="1" si="1405"/>
        <v>1986.2178510846045</v>
      </c>
    </row>
    <row r="39729" spans="3:3">
      <c r="C39729" s="13">
        <f t="shared" ca="1" si="1405"/>
        <v>1994.3149261332978</v>
      </c>
    </row>
    <row r="39730" spans="3:3">
      <c r="C39730" s="13">
        <f t="shared" ca="1" si="1405"/>
        <v>1984.6710792936233</v>
      </c>
    </row>
    <row r="39731" spans="3:3">
      <c r="C39731" s="13">
        <f t="shared" ca="1" si="1405"/>
        <v>2005.9359492314691</v>
      </c>
    </row>
    <row r="39732" spans="3:3">
      <c r="C39732" s="13">
        <f t="shared" ca="1" si="1405"/>
        <v>1999.6980141924112</v>
      </c>
    </row>
    <row r="39733" spans="3:3">
      <c r="C39733" s="13">
        <f t="shared" ca="1" si="1405"/>
        <v>2008.534039792361</v>
      </c>
    </row>
    <row r="39734" spans="3:3">
      <c r="C39734" s="13">
        <f t="shared" ca="1" si="1405"/>
        <v>1992.5173518216063</v>
      </c>
    </row>
    <row r="39735" spans="3:3">
      <c r="C39735" s="13">
        <f t="shared" ca="1" si="1405"/>
        <v>1981.7165587427153</v>
      </c>
    </row>
    <row r="39736" spans="3:3">
      <c r="C39736" s="13">
        <f t="shared" ca="1" si="1405"/>
        <v>1987.6953029797896</v>
      </c>
    </row>
    <row r="39737" spans="3:3">
      <c r="C39737" s="13">
        <f t="shared" ca="1" si="1405"/>
        <v>2009.6498251221353</v>
      </c>
    </row>
    <row r="39738" spans="3:3">
      <c r="C39738" s="13">
        <f t="shared" ca="1" si="1405"/>
        <v>2001.444020695857</v>
      </c>
    </row>
    <row r="39739" spans="3:3">
      <c r="C39739" s="13">
        <f t="shared" ca="1" si="1405"/>
        <v>2005.349003668008</v>
      </c>
    </row>
    <row r="39740" spans="3:3">
      <c r="C39740" s="13">
        <f t="shared" ca="1" si="1405"/>
        <v>2003.825499533408</v>
      </c>
    </row>
    <row r="39741" spans="3:3">
      <c r="C39741" s="13">
        <f t="shared" ca="1" si="1405"/>
        <v>2003.8629910600885</v>
      </c>
    </row>
    <row r="39742" spans="3:3">
      <c r="C39742" s="13">
        <f t="shared" ca="1" si="1405"/>
        <v>1991.3829790597865</v>
      </c>
    </row>
    <row r="39743" spans="3:3">
      <c r="C39743" s="13">
        <f t="shared" ca="1" si="1405"/>
        <v>1986.4762592817731</v>
      </c>
    </row>
    <row r="39744" spans="3:3">
      <c r="C39744" s="13">
        <f t="shared" ca="1" si="1405"/>
        <v>1995.8443189710918</v>
      </c>
    </row>
    <row r="39745" spans="3:3">
      <c r="C39745" s="13">
        <f t="shared" ca="1" si="1405"/>
        <v>2002.7430903687732</v>
      </c>
    </row>
    <row r="39746" spans="3:3">
      <c r="C39746" s="13">
        <f t="shared" ca="1" si="1405"/>
        <v>1985.390655111516</v>
      </c>
    </row>
    <row r="39747" spans="3:3">
      <c r="C39747" s="13">
        <f t="shared" ca="1" si="1405"/>
        <v>1999.6238164326364</v>
      </c>
    </row>
    <row r="39748" spans="3:3">
      <c r="C39748" s="13">
        <f t="shared" ca="1" si="1405"/>
        <v>2017.8876958250503</v>
      </c>
    </row>
    <row r="39749" spans="3:3">
      <c r="C39749" s="13">
        <f t="shared" ca="1" si="1405"/>
        <v>2003.4574899395425</v>
      </c>
    </row>
    <row r="39750" spans="3:3">
      <c r="C39750" s="13">
        <f t="shared" ca="1" si="1405"/>
        <v>2019.8967123941013</v>
      </c>
    </row>
    <row r="39751" spans="3:3">
      <c r="C39751" s="13">
        <f t="shared" ca="1" si="1405"/>
        <v>1997.0723737289095</v>
      </c>
    </row>
    <row r="39752" spans="3:3">
      <c r="C39752" s="13">
        <f t="shared" ca="1" si="1405"/>
        <v>2000.6909070057279</v>
      </c>
    </row>
    <row r="39753" spans="3:3">
      <c r="C39753" s="13">
        <f t="shared" ca="1" si="1405"/>
        <v>1996.4878810305001</v>
      </c>
    </row>
    <row r="39754" spans="3:3">
      <c r="C39754" s="13">
        <f t="shared" ca="1" si="1405"/>
        <v>2020.7411982922722</v>
      </c>
    </row>
    <row r="39755" spans="3:3">
      <c r="C39755" s="13">
        <f t="shared" ca="1" si="1405"/>
        <v>1975.9304341635284</v>
      </c>
    </row>
    <row r="39756" spans="3:3">
      <c r="C39756" s="13">
        <f t="shared" ca="1" si="1405"/>
        <v>1999.1410480944999</v>
      </c>
    </row>
    <row r="39757" spans="3:3">
      <c r="C39757" s="13">
        <f t="shared" ca="1" si="1405"/>
        <v>2004.5745843326413</v>
      </c>
    </row>
    <row r="39758" spans="3:3">
      <c r="C39758" s="13">
        <f t="shared" ca="1" si="1405"/>
        <v>2017.9318461595703</v>
      </c>
    </row>
    <row r="39759" spans="3:3">
      <c r="C39759" s="13">
        <f t="shared" ca="1" si="1405"/>
        <v>2023.5413274489051</v>
      </c>
    </row>
    <row r="39760" spans="3:3">
      <c r="C39760" s="13">
        <f t="shared" ca="1" si="1405"/>
        <v>1995.0481016897595</v>
      </c>
    </row>
    <row r="39761" spans="3:3">
      <c r="C39761" s="13">
        <f t="shared" ca="1" si="1405"/>
        <v>1986.1749197444306</v>
      </c>
    </row>
    <row r="39762" spans="3:3">
      <c r="C39762" s="13">
        <f t="shared" ca="1" si="1405"/>
        <v>1982.7831281856118</v>
      </c>
    </row>
    <row r="39763" spans="3:3">
      <c r="C39763" s="13">
        <f t="shared" ca="1" si="1405"/>
        <v>2003.9605860093295</v>
      </c>
    </row>
    <row r="39764" spans="3:3">
      <c r="C39764" s="13">
        <f t="shared" ca="1" si="1405"/>
        <v>1998.7097199823856</v>
      </c>
    </row>
    <row r="39765" spans="3:3">
      <c r="C39765" s="13">
        <f t="shared" ca="1" si="1405"/>
        <v>1995.3645327722202</v>
      </c>
    </row>
    <row r="39766" spans="3:3">
      <c r="C39766" s="13">
        <f t="shared" ca="1" si="1405"/>
        <v>1997.4789894306234</v>
      </c>
    </row>
    <row r="39767" spans="3:3">
      <c r="C39767" s="13">
        <f t="shared" ca="1" si="1405"/>
        <v>2004.5586212685564</v>
      </c>
    </row>
    <row r="39768" spans="3:3">
      <c r="C39768" s="13">
        <f t="shared" ref="C39768:C39831" ca="1" si="1406">NORMINV(RAND(),$D$3,$G$3)</f>
        <v>1999.2719130868923</v>
      </c>
    </row>
    <row r="39769" spans="3:3">
      <c r="C39769" s="13">
        <f t="shared" ca="1" si="1406"/>
        <v>1982.1817628937119</v>
      </c>
    </row>
    <row r="39770" spans="3:3">
      <c r="C39770" s="13">
        <f t="shared" ca="1" si="1406"/>
        <v>2001.206097346485</v>
      </c>
    </row>
    <row r="39771" spans="3:3">
      <c r="C39771" s="13">
        <f t="shared" ca="1" si="1406"/>
        <v>1994.9757275800007</v>
      </c>
    </row>
    <row r="39772" spans="3:3">
      <c r="C39772" s="13">
        <f t="shared" ca="1" si="1406"/>
        <v>1985.4249157587024</v>
      </c>
    </row>
    <row r="39773" spans="3:3">
      <c r="C39773" s="13">
        <f t="shared" ca="1" si="1406"/>
        <v>2004.086094961222</v>
      </c>
    </row>
    <row r="39774" spans="3:3">
      <c r="C39774" s="13">
        <f t="shared" ca="1" si="1406"/>
        <v>2011.4895761704076</v>
      </c>
    </row>
    <row r="39775" spans="3:3">
      <c r="C39775" s="13">
        <f t="shared" ca="1" si="1406"/>
        <v>1984.98140518335</v>
      </c>
    </row>
    <row r="39776" spans="3:3">
      <c r="C39776" s="13">
        <f t="shared" ca="1" si="1406"/>
        <v>2005.739348298601</v>
      </c>
    </row>
    <row r="39777" spans="3:3">
      <c r="C39777" s="13">
        <f t="shared" ca="1" si="1406"/>
        <v>1987.3755885402427</v>
      </c>
    </row>
    <row r="39778" spans="3:3">
      <c r="C39778" s="13">
        <f t="shared" ca="1" si="1406"/>
        <v>2009.2645170627113</v>
      </c>
    </row>
    <row r="39779" spans="3:3">
      <c r="C39779" s="13">
        <f t="shared" ca="1" si="1406"/>
        <v>2023.4121017111108</v>
      </c>
    </row>
    <row r="39780" spans="3:3">
      <c r="C39780" s="13">
        <f t="shared" ca="1" si="1406"/>
        <v>2003.5216522554479</v>
      </c>
    </row>
    <row r="39781" spans="3:3">
      <c r="C39781" s="13">
        <f t="shared" ca="1" si="1406"/>
        <v>2000.3905308972526</v>
      </c>
    </row>
    <row r="39782" spans="3:3">
      <c r="C39782" s="13">
        <f t="shared" ca="1" si="1406"/>
        <v>2018.1595924674202</v>
      </c>
    </row>
    <row r="39783" spans="3:3">
      <c r="C39783" s="13">
        <f t="shared" ca="1" si="1406"/>
        <v>1996.8671256855428</v>
      </c>
    </row>
    <row r="39784" spans="3:3">
      <c r="C39784" s="13">
        <f t="shared" ca="1" si="1406"/>
        <v>2001.1241596120635</v>
      </c>
    </row>
    <row r="39785" spans="3:3">
      <c r="C39785" s="13">
        <f t="shared" ca="1" si="1406"/>
        <v>2003.432015799053</v>
      </c>
    </row>
    <row r="39786" spans="3:3">
      <c r="C39786" s="13">
        <f t="shared" ca="1" si="1406"/>
        <v>2036.7332518915014</v>
      </c>
    </row>
    <row r="39787" spans="3:3">
      <c r="C39787" s="13">
        <f t="shared" ca="1" si="1406"/>
        <v>1991.5627169882996</v>
      </c>
    </row>
    <row r="39788" spans="3:3">
      <c r="C39788" s="13">
        <f t="shared" ca="1" si="1406"/>
        <v>2008.9880943296293</v>
      </c>
    </row>
    <row r="39789" spans="3:3">
      <c r="C39789" s="13">
        <f t="shared" ca="1" si="1406"/>
        <v>1985.9512187494802</v>
      </c>
    </row>
    <row r="39790" spans="3:3">
      <c r="C39790" s="13">
        <f t="shared" ca="1" si="1406"/>
        <v>1990.5469066487808</v>
      </c>
    </row>
    <row r="39791" spans="3:3">
      <c r="C39791" s="13">
        <f t="shared" ca="1" si="1406"/>
        <v>2035.3144360164315</v>
      </c>
    </row>
    <row r="39792" spans="3:3">
      <c r="C39792" s="13">
        <f t="shared" ca="1" si="1406"/>
        <v>2001.6660738782248</v>
      </c>
    </row>
    <row r="39793" spans="3:3">
      <c r="C39793" s="13">
        <f t="shared" ca="1" si="1406"/>
        <v>1982.033416745875</v>
      </c>
    </row>
    <row r="39794" spans="3:3">
      <c r="C39794" s="13">
        <f t="shared" ca="1" si="1406"/>
        <v>2000.8558358159596</v>
      </c>
    </row>
    <row r="39795" spans="3:3">
      <c r="C39795" s="13">
        <f t="shared" ca="1" si="1406"/>
        <v>2005.8486126994508</v>
      </c>
    </row>
    <row r="39796" spans="3:3">
      <c r="C39796" s="13">
        <f t="shared" ca="1" si="1406"/>
        <v>2010.4345058104295</v>
      </c>
    </row>
    <row r="39797" spans="3:3">
      <c r="C39797" s="13">
        <f t="shared" ca="1" si="1406"/>
        <v>2003.2337451232277</v>
      </c>
    </row>
    <row r="39798" spans="3:3">
      <c r="C39798" s="13">
        <f t="shared" ca="1" si="1406"/>
        <v>1990.4052920803822</v>
      </c>
    </row>
    <row r="39799" spans="3:3">
      <c r="C39799" s="13">
        <f t="shared" ca="1" si="1406"/>
        <v>2006.5064230938201</v>
      </c>
    </row>
    <row r="39800" spans="3:3">
      <c r="C39800" s="13">
        <f t="shared" ca="1" si="1406"/>
        <v>1992.8048584690732</v>
      </c>
    </row>
    <row r="39801" spans="3:3">
      <c r="C39801" s="13">
        <f t="shared" ca="1" si="1406"/>
        <v>2001.0798015109372</v>
      </c>
    </row>
    <row r="39802" spans="3:3">
      <c r="C39802" s="13">
        <f t="shared" ca="1" si="1406"/>
        <v>1992.9446925569089</v>
      </c>
    </row>
    <row r="39803" spans="3:3">
      <c r="C39803" s="13">
        <f t="shared" ca="1" si="1406"/>
        <v>2006.7993088920332</v>
      </c>
    </row>
    <row r="39804" spans="3:3">
      <c r="C39804" s="13">
        <f t="shared" ca="1" si="1406"/>
        <v>1985.1291964593311</v>
      </c>
    </row>
    <row r="39805" spans="3:3">
      <c r="C39805" s="13">
        <f t="shared" ca="1" si="1406"/>
        <v>1996.8241647545688</v>
      </c>
    </row>
    <row r="39806" spans="3:3">
      <c r="C39806" s="13">
        <f t="shared" ca="1" si="1406"/>
        <v>1998.3227299296798</v>
      </c>
    </row>
    <row r="39807" spans="3:3">
      <c r="C39807" s="13">
        <f t="shared" ca="1" si="1406"/>
        <v>2005.9349256497374</v>
      </c>
    </row>
    <row r="39808" spans="3:3">
      <c r="C39808" s="13">
        <f t="shared" ca="1" si="1406"/>
        <v>2011.6976228331387</v>
      </c>
    </row>
    <row r="39809" spans="3:3">
      <c r="C39809" s="13">
        <f t="shared" ca="1" si="1406"/>
        <v>2012.1408780444319</v>
      </c>
    </row>
    <row r="39810" spans="3:3">
      <c r="C39810" s="13">
        <f t="shared" ca="1" si="1406"/>
        <v>2000.4734559503424</v>
      </c>
    </row>
    <row r="39811" spans="3:3">
      <c r="C39811" s="13">
        <f t="shared" ca="1" si="1406"/>
        <v>2007.6365395781222</v>
      </c>
    </row>
    <row r="39812" spans="3:3">
      <c r="C39812" s="13">
        <f t="shared" ca="1" si="1406"/>
        <v>1994.4485458611055</v>
      </c>
    </row>
    <row r="39813" spans="3:3">
      <c r="C39813" s="13">
        <f t="shared" ca="1" si="1406"/>
        <v>1993.4563281961773</v>
      </c>
    </row>
    <row r="39814" spans="3:3">
      <c r="C39814" s="13">
        <f t="shared" ca="1" si="1406"/>
        <v>2018.2538828757154</v>
      </c>
    </row>
    <row r="39815" spans="3:3">
      <c r="C39815" s="13">
        <f t="shared" ca="1" si="1406"/>
        <v>1977.469081467917</v>
      </c>
    </row>
    <row r="39816" spans="3:3">
      <c r="C39816" s="13">
        <f t="shared" ca="1" si="1406"/>
        <v>2022.8001068430578</v>
      </c>
    </row>
    <row r="39817" spans="3:3">
      <c r="C39817" s="13">
        <f t="shared" ca="1" si="1406"/>
        <v>2035.7476500532905</v>
      </c>
    </row>
    <row r="39818" spans="3:3">
      <c r="C39818" s="13">
        <f t="shared" ca="1" si="1406"/>
        <v>2014.5283386267324</v>
      </c>
    </row>
    <row r="39819" spans="3:3">
      <c r="C39819" s="13">
        <f t="shared" ca="1" si="1406"/>
        <v>2004.6987496122981</v>
      </c>
    </row>
    <row r="39820" spans="3:3">
      <c r="C39820" s="13">
        <f t="shared" ca="1" si="1406"/>
        <v>2002.2939342780976</v>
      </c>
    </row>
    <row r="39821" spans="3:3">
      <c r="C39821" s="13">
        <f t="shared" ca="1" si="1406"/>
        <v>2007.5579745599453</v>
      </c>
    </row>
    <row r="39822" spans="3:3">
      <c r="C39822" s="13">
        <f t="shared" ca="1" si="1406"/>
        <v>2008.4340262311773</v>
      </c>
    </row>
    <row r="39823" spans="3:3">
      <c r="C39823" s="13">
        <f t="shared" ca="1" si="1406"/>
        <v>1992.9532272061972</v>
      </c>
    </row>
    <row r="39824" spans="3:3">
      <c r="C39824" s="13">
        <f t="shared" ca="1" si="1406"/>
        <v>1984.4380130392719</v>
      </c>
    </row>
    <row r="39825" spans="3:3">
      <c r="C39825" s="13">
        <f t="shared" ca="1" si="1406"/>
        <v>1983.1111540567424</v>
      </c>
    </row>
    <row r="39826" spans="3:3">
      <c r="C39826" s="13">
        <f t="shared" ca="1" si="1406"/>
        <v>2006.3892536678252</v>
      </c>
    </row>
    <row r="39827" spans="3:3">
      <c r="C39827" s="13">
        <f t="shared" ca="1" si="1406"/>
        <v>1989.3231655342331</v>
      </c>
    </row>
    <row r="39828" spans="3:3">
      <c r="C39828" s="13">
        <f t="shared" ca="1" si="1406"/>
        <v>2018.0572636607385</v>
      </c>
    </row>
    <row r="39829" spans="3:3">
      <c r="C39829" s="13">
        <f t="shared" ca="1" si="1406"/>
        <v>1990.375206773648</v>
      </c>
    </row>
    <row r="39830" spans="3:3">
      <c r="C39830" s="13">
        <f t="shared" ca="1" si="1406"/>
        <v>2010.1680923878628</v>
      </c>
    </row>
    <row r="39831" spans="3:3">
      <c r="C39831" s="13">
        <f t="shared" ca="1" si="1406"/>
        <v>2004.3259328795605</v>
      </c>
    </row>
    <row r="39832" spans="3:3">
      <c r="C39832" s="13">
        <f t="shared" ref="C39832:C39895" ca="1" si="1407">NORMINV(RAND(),$D$3,$G$3)</f>
        <v>2000.3352665840191</v>
      </c>
    </row>
    <row r="39833" spans="3:3">
      <c r="C39833" s="13">
        <f t="shared" ca="1" si="1407"/>
        <v>1967.4876027750597</v>
      </c>
    </row>
    <row r="39834" spans="3:3">
      <c r="C39834" s="13">
        <f t="shared" ca="1" si="1407"/>
        <v>2005.7010628258392</v>
      </c>
    </row>
    <row r="39835" spans="3:3">
      <c r="C39835" s="13">
        <f t="shared" ca="1" si="1407"/>
        <v>1996.5211472888409</v>
      </c>
    </row>
    <row r="39836" spans="3:3">
      <c r="C39836" s="13">
        <f t="shared" ca="1" si="1407"/>
        <v>1989.730298991949</v>
      </c>
    </row>
    <row r="39837" spans="3:3">
      <c r="C39837" s="13">
        <f t="shared" ca="1" si="1407"/>
        <v>2005.8106996519898</v>
      </c>
    </row>
    <row r="39838" spans="3:3">
      <c r="C39838" s="13">
        <f t="shared" ca="1" si="1407"/>
        <v>1981.4015237481219</v>
      </c>
    </row>
    <row r="39839" spans="3:3">
      <c r="C39839" s="13">
        <f t="shared" ca="1" si="1407"/>
        <v>2022.6573802801408</v>
      </c>
    </row>
    <row r="39840" spans="3:3">
      <c r="C39840" s="13">
        <f t="shared" ca="1" si="1407"/>
        <v>2006.7059697711932</v>
      </c>
    </row>
    <row r="39841" spans="3:3">
      <c r="C39841" s="13">
        <f t="shared" ca="1" si="1407"/>
        <v>1997.7137070911281</v>
      </c>
    </row>
    <row r="39842" spans="3:3">
      <c r="C39842" s="13">
        <f t="shared" ca="1" si="1407"/>
        <v>2013.8192636213935</v>
      </c>
    </row>
    <row r="39843" spans="3:3">
      <c r="C39843" s="13">
        <f t="shared" ca="1" si="1407"/>
        <v>1986.2315504457756</v>
      </c>
    </row>
    <row r="39844" spans="3:3">
      <c r="C39844" s="13">
        <f t="shared" ca="1" si="1407"/>
        <v>1999.6796450778636</v>
      </c>
    </row>
    <row r="39845" spans="3:3">
      <c r="C39845" s="13">
        <f t="shared" ca="1" si="1407"/>
        <v>2002.5672264814759</v>
      </c>
    </row>
    <row r="39846" spans="3:3">
      <c r="C39846" s="13">
        <f t="shared" ca="1" si="1407"/>
        <v>2007.1589209090257</v>
      </c>
    </row>
    <row r="39847" spans="3:3">
      <c r="C39847" s="13">
        <f t="shared" ca="1" si="1407"/>
        <v>1983.9219246180619</v>
      </c>
    </row>
    <row r="39848" spans="3:3">
      <c r="C39848" s="13">
        <f t="shared" ca="1" si="1407"/>
        <v>1998.1689788734027</v>
      </c>
    </row>
    <row r="39849" spans="3:3">
      <c r="C39849" s="13">
        <f t="shared" ca="1" si="1407"/>
        <v>2003.8599655734297</v>
      </c>
    </row>
    <row r="39850" spans="3:3">
      <c r="C39850" s="13">
        <f t="shared" ca="1" si="1407"/>
        <v>2000.7203924469445</v>
      </c>
    </row>
    <row r="39851" spans="3:3">
      <c r="C39851" s="13">
        <f t="shared" ca="1" si="1407"/>
        <v>1995.6638845246996</v>
      </c>
    </row>
    <row r="39852" spans="3:3">
      <c r="C39852" s="13">
        <f t="shared" ca="1" si="1407"/>
        <v>1989.6753395066942</v>
      </c>
    </row>
    <row r="39853" spans="3:3">
      <c r="C39853" s="13">
        <f t="shared" ca="1" si="1407"/>
        <v>1990.8864707030082</v>
      </c>
    </row>
    <row r="39854" spans="3:3">
      <c r="C39854" s="13">
        <f t="shared" ca="1" si="1407"/>
        <v>1998.8934032656086</v>
      </c>
    </row>
    <row r="39855" spans="3:3">
      <c r="C39855" s="13">
        <f t="shared" ca="1" si="1407"/>
        <v>2012.5673597112136</v>
      </c>
    </row>
    <row r="39856" spans="3:3">
      <c r="C39856" s="13">
        <f t="shared" ca="1" si="1407"/>
        <v>1987.7839949644297</v>
      </c>
    </row>
    <row r="39857" spans="3:3">
      <c r="C39857" s="13">
        <f t="shared" ca="1" si="1407"/>
        <v>1993.661245998758</v>
      </c>
    </row>
    <row r="39858" spans="3:3">
      <c r="C39858" s="13">
        <f t="shared" ca="1" si="1407"/>
        <v>1995.1117730331935</v>
      </c>
    </row>
    <row r="39859" spans="3:3">
      <c r="C39859" s="13">
        <f t="shared" ca="1" si="1407"/>
        <v>1993.447507406227</v>
      </c>
    </row>
    <row r="39860" spans="3:3">
      <c r="C39860" s="13">
        <f t="shared" ca="1" si="1407"/>
        <v>2014.6273827911111</v>
      </c>
    </row>
    <row r="39861" spans="3:3">
      <c r="C39861" s="13">
        <f t="shared" ca="1" si="1407"/>
        <v>1999.336255053883</v>
      </c>
    </row>
    <row r="39862" spans="3:3">
      <c r="C39862" s="13">
        <f t="shared" ca="1" si="1407"/>
        <v>2001.929883890547</v>
      </c>
    </row>
    <row r="39863" spans="3:3">
      <c r="C39863" s="13">
        <f t="shared" ca="1" si="1407"/>
        <v>2022.1095031790326</v>
      </c>
    </row>
    <row r="39864" spans="3:3">
      <c r="C39864" s="13">
        <f t="shared" ca="1" si="1407"/>
        <v>2001.2127433106953</v>
      </c>
    </row>
    <row r="39865" spans="3:3">
      <c r="C39865" s="13">
        <f t="shared" ca="1" si="1407"/>
        <v>2012.2278674418108</v>
      </c>
    </row>
    <row r="39866" spans="3:3">
      <c r="C39866" s="13">
        <f t="shared" ca="1" si="1407"/>
        <v>2015.6347332349776</v>
      </c>
    </row>
    <row r="39867" spans="3:3">
      <c r="C39867" s="13">
        <f t="shared" ca="1" si="1407"/>
        <v>2013.4659798739015</v>
      </c>
    </row>
    <row r="39868" spans="3:3">
      <c r="C39868" s="13">
        <f t="shared" ca="1" si="1407"/>
        <v>1993.5147750778806</v>
      </c>
    </row>
    <row r="39869" spans="3:3">
      <c r="C39869" s="13">
        <f t="shared" ca="1" si="1407"/>
        <v>1992.6541678826034</v>
      </c>
    </row>
    <row r="39870" spans="3:3">
      <c r="C39870" s="13">
        <f t="shared" ca="1" si="1407"/>
        <v>2026.0739473852661</v>
      </c>
    </row>
    <row r="39871" spans="3:3">
      <c r="C39871" s="13">
        <f t="shared" ca="1" si="1407"/>
        <v>1979.5227218657194</v>
      </c>
    </row>
    <row r="39872" spans="3:3">
      <c r="C39872" s="13">
        <f t="shared" ca="1" si="1407"/>
        <v>1995.7135914379144</v>
      </c>
    </row>
    <row r="39873" spans="3:3">
      <c r="C39873" s="13">
        <f t="shared" ca="1" si="1407"/>
        <v>2006.7677313700287</v>
      </c>
    </row>
    <row r="39874" spans="3:3">
      <c r="C39874" s="13">
        <f t="shared" ca="1" si="1407"/>
        <v>2003.9793281812561</v>
      </c>
    </row>
    <row r="39875" spans="3:3">
      <c r="C39875" s="13">
        <f t="shared" ca="1" si="1407"/>
        <v>2021.2010062102652</v>
      </c>
    </row>
    <row r="39876" spans="3:3">
      <c r="C39876" s="13">
        <f t="shared" ca="1" si="1407"/>
        <v>1991.3883185331065</v>
      </c>
    </row>
    <row r="39877" spans="3:3">
      <c r="C39877" s="13">
        <f t="shared" ca="1" si="1407"/>
        <v>1983.9130315170605</v>
      </c>
    </row>
    <row r="39878" spans="3:3">
      <c r="C39878" s="13">
        <f t="shared" ca="1" si="1407"/>
        <v>1994.470023044352</v>
      </c>
    </row>
    <row r="39879" spans="3:3">
      <c r="C39879" s="13">
        <f t="shared" ca="1" si="1407"/>
        <v>2001.5251406647533</v>
      </c>
    </row>
    <row r="39880" spans="3:3">
      <c r="C39880" s="13">
        <f t="shared" ca="1" si="1407"/>
        <v>1998.725872016641</v>
      </c>
    </row>
    <row r="39881" spans="3:3">
      <c r="C39881" s="13">
        <f t="shared" ca="1" si="1407"/>
        <v>1981.8736904677614</v>
      </c>
    </row>
    <row r="39882" spans="3:3">
      <c r="C39882" s="13">
        <f t="shared" ca="1" si="1407"/>
        <v>1987.5775597953839</v>
      </c>
    </row>
    <row r="39883" spans="3:3">
      <c r="C39883" s="13">
        <f t="shared" ca="1" si="1407"/>
        <v>1999.3088651461592</v>
      </c>
    </row>
    <row r="39884" spans="3:3">
      <c r="C39884" s="13">
        <f t="shared" ca="1" si="1407"/>
        <v>2003.8386970674151</v>
      </c>
    </row>
    <row r="39885" spans="3:3">
      <c r="C39885" s="13">
        <f t="shared" ca="1" si="1407"/>
        <v>1986.7859607071298</v>
      </c>
    </row>
    <row r="39886" spans="3:3">
      <c r="C39886" s="13">
        <f t="shared" ca="1" si="1407"/>
        <v>1986.8581182422151</v>
      </c>
    </row>
    <row r="39887" spans="3:3">
      <c r="C39887" s="13">
        <f t="shared" ca="1" si="1407"/>
        <v>2000.4967498704714</v>
      </c>
    </row>
    <row r="39888" spans="3:3">
      <c r="C39888" s="13">
        <f t="shared" ca="1" si="1407"/>
        <v>2003.0139759969768</v>
      </c>
    </row>
    <row r="39889" spans="3:3">
      <c r="C39889" s="13">
        <f t="shared" ca="1" si="1407"/>
        <v>2022.0654248434071</v>
      </c>
    </row>
    <row r="39890" spans="3:3">
      <c r="C39890" s="13">
        <f t="shared" ca="1" si="1407"/>
        <v>2002.557355199677</v>
      </c>
    </row>
    <row r="39891" spans="3:3">
      <c r="C39891" s="13">
        <f t="shared" ca="1" si="1407"/>
        <v>1984.8618977109645</v>
      </c>
    </row>
    <row r="39892" spans="3:3">
      <c r="C39892" s="13">
        <f t="shared" ca="1" si="1407"/>
        <v>2004.1107031436334</v>
      </c>
    </row>
    <row r="39893" spans="3:3">
      <c r="C39893" s="13">
        <f t="shared" ca="1" si="1407"/>
        <v>2009.2604887671739</v>
      </c>
    </row>
    <row r="39894" spans="3:3">
      <c r="C39894" s="13">
        <f t="shared" ca="1" si="1407"/>
        <v>1998.9045957373294</v>
      </c>
    </row>
    <row r="39895" spans="3:3">
      <c r="C39895" s="13">
        <f t="shared" ca="1" si="1407"/>
        <v>2003.0499439185799</v>
      </c>
    </row>
    <row r="39896" spans="3:3">
      <c r="C39896" s="13">
        <f t="shared" ref="C39896:C39959" ca="1" si="1408">NORMINV(RAND(),$D$3,$G$3)</f>
        <v>2002.6358013859744</v>
      </c>
    </row>
    <row r="39897" spans="3:3">
      <c r="C39897" s="13">
        <f t="shared" ca="1" si="1408"/>
        <v>1991.4924015630165</v>
      </c>
    </row>
    <row r="39898" spans="3:3">
      <c r="C39898" s="13">
        <f t="shared" ca="1" si="1408"/>
        <v>1995.4432893927583</v>
      </c>
    </row>
    <row r="39899" spans="3:3">
      <c r="C39899" s="13">
        <f t="shared" ca="1" si="1408"/>
        <v>1985.360652629548</v>
      </c>
    </row>
    <row r="39900" spans="3:3">
      <c r="C39900" s="13">
        <f t="shared" ca="1" si="1408"/>
        <v>1991.5683060960898</v>
      </c>
    </row>
    <row r="39901" spans="3:3">
      <c r="C39901" s="13">
        <f t="shared" ca="1" si="1408"/>
        <v>2009.8209096746139</v>
      </c>
    </row>
    <row r="39902" spans="3:3">
      <c r="C39902" s="13">
        <f t="shared" ca="1" si="1408"/>
        <v>2002.074981018706</v>
      </c>
    </row>
    <row r="39903" spans="3:3">
      <c r="C39903" s="13">
        <f t="shared" ca="1" si="1408"/>
        <v>1993.0057871267693</v>
      </c>
    </row>
    <row r="39904" spans="3:3">
      <c r="C39904" s="13">
        <f t="shared" ca="1" si="1408"/>
        <v>1992.9909639418356</v>
      </c>
    </row>
    <row r="39905" spans="3:3">
      <c r="C39905" s="13">
        <f t="shared" ca="1" si="1408"/>
        <v>1999.9090720773656</v>
      </c>
    </row>
    <row r="39906" spans="3:3">
      <c r="C39906" s="13">
        <f t="shared" ca="1" si="1408"/>
        <v>2022.3413825251382</v>
      </c>
    </row>
    <row r="39907" spans="3:3">
      <c r="C39907" s="13">
        <f t="shared" ca="1" si="1408"/>
        <v>1978.6821595515312</v>
      </c>
    </row>
    <row r="39908" spans="3:3">
      <c r="C39908" s="13">
        <f t="shared" ca="1" si="1408"/>
        <v>1990.7100599649796</v>
      </c>
    </row>
    <row r="39909" spans="3:3">
      <c r="C39909" s="13">
        <f t="shared" ca="1" si="1408"/>
        <v>2004.0201953085923</v>
      </c>
    </row>
    <row r="39910" spans="3:3">
      <c r="C39910" s="13">
        <f t="shared" ca="1" si="1408"/>
        <v>1991.0702994093335</v>
      </c>
    </row>
    <row r="39911" spans="3:3">
      <c r="C39911" s="13">
        <f t="shared" ca="1" si="1408"/>
        <v>1993.5147255994466</v>
      </c>
    </row>
    <row r="39912" spans="3:3">
      <c r="C39912" s="13">
        <f t="shared" ca="1" si="1408"/>
        <v>1988.7521529005689</v>
      </c>
    </row>
    <row r="39913" spans="3:3">
      <c r="C39913" s="13">
        <f t="shared" ca="1" si="1408"/>
        <v>2001.472629085401</v>
      </c>
    </row>
    <row r="39914" spans="3:3">
      <c r="C39914" s="13">
        <f t="shared" ca="1" si="1408"/>
        <v>2003.6419109293756</v>
      </c>
    </row>
    <row r="39915" spans="3:3">
      <c r="C39915" s="13">
        <f t="shared" ca="1" si="1408"/>
        <v>2011.9818854012319</v>
      </c>
    </row>
    <row r="39916" spans="3:3">
      <c r="C39916" s="13">
        <f t="shared" ca="1" si="1408"/>
        <v>1994.6639826160417</v>
      </c>
    </row>
    <row r="39917" spans="3:3">
      <c r="C39917" s="13">
        <f t="shared" ca="1" si="1408"/>
        <v>2026.3793079383806</v>
      </c>
    </row>
    <row r="39918" spans="3:3">
      <c r="C39918" s="13">
        <f t="shared" ca="1" si="1408"/>
        <v>2010.4888492363982</v>
      </c>
    </row>
    <row r="39919" spans="3:3">
      <c r="C39919" s="13">
        <f t="shared" ca="1" si="1408"/>
        <v>1997.19313943985</v>
      </c>
    </row>
    <row r="39920" spans="3:3">
      <c r="C39920" s="13">
        <f t="shared" ca="1" si="1408"/>
        <v>2004.8121334466757</v>
      </c>
    </row>
    <row r="39921" spans="3:3">
      <c r="C39921" s="13">
        <f t="shared" ca="1" si="1408"/>
        <v>1996.8500818490672</v>
      </c>
    </row>
    <row r="39922" spans="3:3">
      <c r="C39922" s="13">
        <f t="shared" ca="1" si="1408"/>
        <v>2000.7513576840718</v>
      </c>
    </row>
    <row r="39923" spans="3:3">
      <c r="C39923" s="13">
        <f t="shared" ca="1" si="1408"/>
        <v>2004.3104453539881</v>
      </c>
    </row>
    <row r="39924" spans="3:3">
      <c r="C39924" s="13">
        <f t="shared" ca="1" si="1408"/>
        <v>2001.6003270397523</v>
      </c>
    </row>
    <row r="39925" spans="3:3">
      <c r="C39925" s="13">
        <f t="shared" ca="1" si="1408"/>
        <v>2004.515255926432</v>
      </c>
    </row>
    <row r="39926" spans="3:3">
      <c r="C39926" s="13">
        <f t="shared" ca="1" si="1408"/>
        <v>1988.5686868998337</v>
      </c>
    </row>
    <row r="39927" spans="3:3">
      <c r="C39927" s="13">
        <f t="shared" ca="1" si="1408"/>
        <v>1997.0848698030477</v>
      </c>
    </row>
    <row r="39928" spans="3:3">
      <c r="C39928" s="13">
        <f t="shared" ca="1" si="1408"/>
        <v>1993.7575915514476</v>
      </c>
    </row>
    <row r="39929" spans="3:3">
      <c r="C39929" s="13">
        <f t="shared" ca="1" si="1408"/>
        <v>2007.7300434805418</v>
      </c>
    </row>
    <row r="39930" spans="3:3">
      <c r="C39930" s="13">
        <f t="shared" ca="1" si="1408"/>
        <v>2001.6954391244503</v>
      </c>
    </row>
    <row r="39931" spans="3:3">
      <c r="C39931" s="13">
        <f t="shared" ca="1" si="1408"/>
        <v>1991.6334152197649</v>
      </c>
    </row>
    <row r="39932" spans="3:3">
      <c r="C39932" s="13">
        <f t="shared" ca="1" si="1408"/>
        <v>2000.7004940080947</v>
      </c>
    </row>
    <row r="39933" spans="3:3">
      <c r="C39933" s="13">
        <f t="shared" ca="1" si="1408"/>
        <v>1995.0442502787607</v>
      </c>
    </row>
    <row r="39934" spans="3:3">
      <c r="C39934" s="13">
        <f t="shared" ca="1" si="1408"/>
        <v>1983.6496973370361</v>
      </c>
    </row>
    <row r="39935" spans="3:3">
      <c r="C39935" s="13">
        <f t="shared" ca="1" si="1408"/>
        <v>2010.1314149945636</v>
      </c>
    </row>
    <row r="39936" spans="3:3">
      <c r="C39936" s="13">
        <f t="shared" ca="1" si="1408"/>
        <v>2024.1832718286605</v>
      </c>
    </row>
    <row r="39937" spans="3:3">
      <c r="C39937" s="13">
        <f t="shared" ca="1" si="1408"/>
        <v>2005.8601136589002</v>
      </c>
    </row>
    <row r="39938" spans="3:3">
      <c r="C39938" s="13">
        <f t="shared" ca="1" si="1408"/>
        <v>1994.3528495736507</v>
      </c>
    </row>
    <row r="39939" spans="3:3">
      <c r="C39939" s="13">
        <f t="shared" ca="1" si="1408"/>
        <v>2000.9193379696558</v>
      </c>
    </row>
    <row r="39940" spans="3:3">
      <c r="C39940" s="13">
        <f t="shared" ca="1" si="1408"/>
        <v>1994.3138082236887</v>
      </c>
    </row>
    <row r="39941" spans="3:3">
      <c r="C39941" s="13">
        <f t="shared" ca="1" si="1408"/>
        <v>1991.1186515996435</v>
      </c>
    </row>
    <row r="39942" spans="3:3">
      <c r="C39942" s="13">
        <f t="shared" ca="1" si="1408"/>
        <v>2020.9488137914277</v>
      </c>
    </row>
    <row r="39943" spans="3:3">
      <c r="C39943" s="13">
        <f t="shared" ca="1" si="1408"/>
        <v>2004.9375830268962</v>
      </c>
    </row>
    <row r="39944" spans="3:3">
      <c r="C39944" s="13">
        <f t="shared" ca="1" si="1408"/>
        <v>2002.5049496041756</v>
      </c>
    </row>
    <row r="39945" spans="3:3">
      <c r="C39945" s="13">
        <f t="shared" ca="1" si="1408"/>
        <v>1997.3072803479095</v>
      </c>
    </row>
    <row r="39946" spans="3:3">
      <c r="C39946" s="13">
        <f t="shared" ca="1" si="1408"/>
        <v>1985.1762856214705</v>
      </c>
    </row>
    <row r="39947" spans="3:3">
      <c r="C39947" s="13">
        <f t="shared" ca="1" si="1408"/>
        <v>2003.1139749119711</v>
      </c>
    </row>
    <row r="39948" spans="3:3">
      <c r="C39948" s="13">
        <f t="shared" ca="1" si="1408"/>
        <v>2025.4026656965791</v>
      </c>
    </row>
    <row r="39949" spans="3:3">
      <c r="C39949" s="13">
        <f t="shared" ca="1" si="1408"/>
        <v>2005.5718796983383</v>
      </c>
    </row>
    <row r="39950" spans="3:3">
      <c r="C39950" s="13">
        <f t="shared" ca="1" si="1408"/>
        <v>2019.1142907643955</v>
      </c>
    </row>
    <row r="39951" spans="3:3">
      <c r="C39951" s="13">
        <f t="shared" ca="1" si="1408"/>
        <v>2008.8567132097896</v>
      </c>
    </row>
    <row r="39952" spans="3:3">
      <c r="C39952" s="13">
        <f t="shared" ca="1" si="1408"/>
        <v>1997.5377026923572</v>
      </c>
    </row>
    <row r="39953" spans="3:3">
      <c r="C39953" s="13">
        <f t="shared" ca="1" si="1408"/>
        <v>1999.2499306636366</v>
      </c>
    </row>
    <row r="39954" spans="3:3">
      <c r="C39954" s="13">
        <f t="shared" ca="1" si="1408"/>
        <v>1997.3547600783857</v>
      </c>
    </row>
    <row r="39955" spans="3:3">
      <c r="C39955" s="13">
        <f t="shared" ca="1" si="1408"/>
        <v>1992.9215476978388</v>
      </c>
    </row>
    <row r="39956" spans="3:3">
      <c r="C39956" s="13">
        <f t="shared" ca="1" si="1408"/>
        <v>2012.3553812286948</v>
      </c>
    </row>
    <row r="39957" spans="3:3">
      <c r="C39957" s="13">
        <f t="shared" ca="1" si="1408"/>
        <v>1993.9281785925327</v>
      </c>
    </row>
    <row r="39958" spans="3:3">
      <c r="C39958" s="13">
        <f t="shared" ca="1" si="1408"/>
        <v>2010.475626590081</v>
      </c>
    </row>
    <row r="39959" spans="3:3">
      <c r="C39959" s="13">
        <f t="shared" ca="1" si="1408"/>
        <v>1994.3798258873735</v>
      </c>
    </row>
    <row r="39960" spans="3:3">
      <c r="C39960" s="13">
        <f t="shared" ref="C39960:C40023" ca="1" si="1409">NORMINV(RAND(),$D$3,$G$3)</f>
        <v>2010.7172089134856</v>
      </c>
    </row>
    <row r="39961" spans="3:3">
      <c r="C39961" s="13">
        <f t="shared" ca="1" si="1409"/>
        <v>1995.1946032953349</v>
      </c>
    </row>
    <row r="39962" spans="3:3">
      <c r="C39962" s="13">
        <f t="shared" ca="1" si="1409"/>
        <v>2006.7087528961936</v>
      </c>
    </row>
    <row r="39963" spans="3:3">
      <c r="C39963" s="13">
        <f t="shared" ca="1" si="1409"/>
        <v>1991.3566770509547</v>
      </c>
    </row>
    <row r="39964" spans="3:3">
      <c r="C39964" s="13">
        <f t="shared" ca="1" si="1409"/>
        <v>2005.342141719892</v>
      </c>
    </row>
    <row r="39965" spans="3:3">
      <c r="C39965" s="13">
        <f t="shared" ca="1" si="1409"/>
        <v>1973.9499281177034</v>
      </c>
    </row>
    <row r="39966" spans="3:3">
      <c r="C39966" s="13">
        <f t="shared" ca="1" si="1409"/>
        <v>1993.4247350526273</v>
      </c>
    </row>
    <row r="39967" spans="3:3">
      <c r="C39967" s="13">
        <f t="shared" ca="1" si="1409"/>
        <v>1990.0023866672893</v>
      </c>
    </row>
    <row r="39968" spans="3:3">
      <c r="C39968" s="13">
        <f t="shared" ca="1" si="1409"/>
        <v>2013.4542723218208</v>
      </c>
    </row>
    <row r="39969" spans="3:3">
      <c r="C39969" s="13">
        <f t="shared" ca="1" si="1409"/>
        <v>2015.1210374088337</v>
      </c>
    </row>
    <row r="39970" spans="3:3">
      <c r="C39970" s="13">
        <f t="shared" ca="1" si="1409"/>
        <v>2000.6923068044978</v>
      </c>
    </row>
    <row r="39971" spans="3:3">
      <c r="C39971" s="13">
        <f t="shared" ca="1" si="1409"/>
        <v>2004.9580354218635</v>
      </c>
    </row>
    <row r="39972" spans="3:3">
      <c r="C39972" s="13">
        <f t="shared" ca="1" si="1409"/>
        <v>2000.3049584164062</v>
      </c>
    </row>
    <row r="39973" spans="3:3">
      <c r="C39973" s="13">
        <f t="shared" ca="1" si="1409"/>
        <v>1975.5057245158357</v>
      </c>
    </row>
    <row r="39974" spans="3:3">
      <c r="C39974" s="13">
        <f t="shared" ca="1" si="1409"/>
        <v>2008.671164337203</v>
      </c>
    </row>
    <row r="39975" spans="3:3">
      <c r="C39975" s="13">
        <f t="shared" ca="1" si="1409"/>
        <v>2032.3893219363356</v>
      </c>
    </row>
    <row r="39976" spans="3:3">
      <c r="C39976" s="13">
        <f t="shared" ca="1" si="1409"/>
        <v>2013.8135767656836</v>
      </c>
    </row>
    <row r="39977" spans="3:3">
      <c r="C39977" s="13">
        <f t="shared" ca="1" si="1409"/>
        <v>2005.4837228279061</v>
      </c>
    </row>
    <row r="39978" spans="3:3">
      <c r="C39978" s="13">
        <f t="shared" ca="1" si="1409"/>
        <v>1997.0300423540125</v>
      </c>
    </row>
    <row r="39979" spans="3:3">
      <c r="C39979" s="13">
        <f t="shared" ca="1" si="1409"/>
        <v>1982.743895200116</v>
      </c>
    </row>
    <row r="39980" spans="3:3">
      <c r="C39980" s="13">
        <f t="shared" ca="1" si="1409"/>
        <v>1996.080937760388</v>
      </c>
    </row>
    <row r="39981" spans="3:3">
      <c r="C39981" s="13">
        <f t="shared" ca="1" si="1409"/>
        <v>2003.1994983677516</v>
      </c>
    </row>
    <row r="39982" spans="3:3">
      <c r="C39982" s="13">
        <f t="shared" ca="1" si="1409"/>
        <v>2004.9871868976124</v>
      </c>
    </row>
    <row r="39983" spans="3:3">
      <c r="C39983" s="13">
        <f t="shared" ca="1" si="1409"/>
        <v>1997.8443632984061</v>
      </c>
    </row>
    <row r="39984" spans="3:3">
      <c r="C39984" s="13">
        <f t="shared" ca="1" si="1409"/>
        <v>2004.388380059966</v>
      </c>
    </row>
    <row r="39985" spans="3:3">
      <c r="C39985" s="13">
        <f t="shared" ca="1" si="1409"/>
        <v>1985.6180535141484</v>
      </c>
    </row>
    <row r="39986" spans="3:3">
      <c r="C39986" s="13">
        <f t="shared" ca="1" si="1409"/>
        <v>1988.2895775926183</v>
      </c>
    </row>
    <row r="39987" spans="3:3">
      <c r="C39987" s="13">
        <f t="shared" ca="1" si="1409"/>
        <v>1995.160937360635</v>
      </c>
    </row>
    <row r="39988" spans="3:3">
      <c r="C39988" s="13">
        <f t="shared" ca="1" si="1409"/>
        <v>1994.2569240506507</v>
      </c>
    </row>
    <row r="39989" spans="3:3">
      <c r="C39989" s="13">
        <f t="shared" ca="1" si="1409"/>
        <v>1977.9476555808133</v>
      </c>
    </row>
    <row r="39990" spans="3:3">
      <c r="C39990" s="13">
        <f t="shared" ca="1" si="1409"/>
        <v>1994.7391646205513</v>
      </c>
    </row>
    <row r="39991" spans="3:3">
      <c r="C39991" s="13">
        <f t="shared" ca="1" si="1409"/>
        <v>2005.9036693529079</v>
      </c>
    </row>
    <row r="39992" spans="3:3">
      <c r="C39992" s="13">
        <f t="shared" ca="1" si="1409"/>
        <v>2015.8169911080611</v>
      </c>
    </row>
    <row r="39993" spans="3:3">
      <c r="C39993" s="13">
        <f t="shared" ca="1" si="1409"/>
        <v>2010.0175588922777</v>
      </c>
    </row>
    <row r="39994" spans="3:3">
      <c r="C39994" s="13">
        <f t="shared" ca="1" si="1409"/>
        <v>1993.0569678801839</v>
      </c>
    </row>
    <row r="39995" spans="3:3">
      <c r="C39995" s="13">
        <f t="shared" ca="1" si="1409"/>
        <v>2006.7630061376033</v>
      </c>
    </row>
    <row r="39996" spans="3:3">
      <c r="C39996" s="13">
        <f t="shared" ca="1" si="1409"/>
        <v>2021.5916224594534</v>
      </c>
    </row>
    <row r="39997" spans="3:3">
      <c r="C39997" s="13">
        <f t="shared" ca="1" si="1409"/>
        <v>2009.019648676061</v>
      </c>
    </row>
    <row r="39998" spans="3:3">
      <c r="C39998" s="13">
        <f t="shared" ca="1" si="1409"/>
        <v>2007.1138161337192</v>
      </c>
    </row>
    <row r="39999" spans="3:3">
      <c r="C39999" s="13">
        <f t="shared" ca="1" si="1409"/>
        <v>2008.3770400104556</v>
      </c>
    </row>
    <row r="40000" spans="3:3">
      <c r="C40000" s="13">
        <f t="shared" ca="1" si="1409"/>
        <v>1991.3475087722977</v>
      </c>
    </row>
    <row r="40001" spans="3:3">
      <c r="C40001" s="13">
        <f t="shared" ca="1" si="1409"/>
        <v>2012.2657352929491</v>
      </c>
    </row>
    <row r="40002" spans="3:3">
      <c r="C40002" s="13">
        <f t="shared" ca="1" si="1409"/>
        <v>1995.4667368143878</v>
      </c>
    </row>
    <row r="40003" spans="3:3">
      <c r="C40003" s="13">
        <f t="shared" ca="1" si="1409"/>
        <v>2008.1337303364267</v>
      </c>
    </row>
    <row r="40004" spans="3:3">
      <c r="C40004" s="13">
        <f t="shared" ca="1" si="1409"/>
        <v>1988.945569984551</v>
      </c>
    </row>
    <row r="40005" spans="3:3">
      <c r="C40005" s="13">
        <f t="shared" ca="1" si="1409"/>
        <v>2012.6405832077926</v>
      </c>
    </row>
    <row r="40006" spans="3:3">
      <c r="C40006" s="13">
        <f t="shared" ca="1" si="1409"/>
        <v>1982.0409014911249</v>
      </c>
    </row>
    <row r="40007" spans="3:3">
      <c r="C40007" s="13">
        <f t="shared" ca="1" si="1409"/>
        <v>1998.4922371348241</v>
      </c>
    </row>
    <row r="40008" spans="3:3">
      <c r="C40008" s="13">
        <f t="shared" ca="1" si="1409"/>
        <v>1988.1934752892744</v>
      </c>
    </row>
    <row r="40009" spans="3:3">
      <c r="C40009" s="13">
        <f t="shared" ca="1" si="1409"/>
        <v>1983.0608943141897</v>
      </c>
    </row>
    <row r="40010" spans="3:3">
      <c r="C40010" s="13">
        <f t="shared" ca="1" si="1409"/>
        <v>1981.2492927296876</v>
      </c>
    </row>
    <row r="40011" spans="3:3">
      <c r="C40011" s="13">
        <f t="shared" ca="1" si="1409"/>
        <v>1989.698063835255</v>
      </c>
    </row>
    <row r="40012" spans="3:3">
      <c r="C40012" s="13">
        <f t="shared" ca="1" si="1409"/>
        <v>2020.3587344246521</v>
      </c>
    </row>
    <row r="40013" spans="3:3">
      <c r="C40013" s="13">
        <f t="shared" ca="1" si="1409"/>
        <v>1972.1061477307001</v>
      </c>
    </row>
    <row r="40014" spans="3:3">
      <c r="C40014" s="13">
        <f t="shared" ca="1" si="1409"/>
        <v>2005.2786025603978</v>
      </c>
    </row>
    <row r="40015" spans="3:3">
      <c r="C40015" s="13">
        <f t="shared" ca="1" si="1409"/>
        <v>2020.84017392378</v>
      </c>
    </row>
    <row r="40016" spans="3:3">
      <c r="C40016" s="13">
        <f t="shared" ca="1" si="1409"/>
        <v>1993.4854440945533</v>
      </c>
    </row>
    <row r="40017" spans="3:3">
      <c r="C40017" s="13">
        <f t="shared" ca="1" si="1409"/>
        <v>2008.7063421152243</v>
      </c>
    </row>
    <row r="40018" spans="3:3">
      <c r="C40018" s="13">
        <f t="shared" ca="1" si="1409"/>
        <v>2020.7407710156517</v>
      </c>
    </row>
    <row r="40019" spans="3:3">
      <c r="C40019" s="13">
        <f t="shared" ca="1" si="1409"/>
        <v>1982.6198726985124</v>
      </c>
    </row>
    <row r="40020" spans="3:3">
      <c r="C40020" s="13">
        <f t="shared" ca="1" si="1409"/>
        <v>2007.6366787943887</v>
      </c>
    </row>
    <row r="40021" spans="3:3">
      <c r="C40021" s="13">
        <f t="shared" ca="1" si="1409"/>
        <v>2024.0149350097749</v>
      </c>
    </row>
    <row r="40022" spans="3:3">
      <c r="C40022" s="13">
        <f t="shared" ca="1" si="1409"/>
        <v>1994.2169988481076</v>
      </c>
    </row>
    <row r="40023" spans="3:3">
      <c r="C40023" s="13">
        <f t="shared" ca="1" si="1409"/>
        <v>1992.1890698343818</v>
      </c>
    </row>
    <row r="40024" spans="3:3">
      <c r="C40024" s="13">
        <f t="shared" ref="C40024:C40087" ca="1" si="1410">NORMINV(RAND(),$D$3,$G$3)</f>
        <v>2027.2182026858659</v>
      </c>
    </row>
    <row r="40025" spans="3:3">
      <c r="C40025" s="13">
        <f t="shared" ca="1" si="1410"/>
        <v>2014.6645495908654</v>
      </c>
    </row>
    <row r="40026" spans="3:3">
      <c r="C40026" s="13">
        <f t="shared" ca="1" si="1410"/>
        <v>2004.6242985956458</v>
      </c>
    </row>
    <row r="40027" spans="3:3">
      <c r="C40027" s="13">
        <f t="shared" ca="1" si="1410"/>
        <v>2002.2917836703591</v>
      </c>
    </row>
    <row r="40028" spans="3:3">
      <c r="C40028" s="13">
        <f t="shared" ca="1" si="1410"/>
        <v>2006.2332842335129</v>
      </c>
    </row>
    <row r="40029" spans="3:3">
      <c r="C40029" s="13">
        <f t="shared" ca="1" si="1410"/>
        <v>1999.1783096540642</v>
      </c>
    </row>
    <row r="40030" spans="3:3">
      <c r="C40030" s="13">
        <f t="shared" ca="1" si="1410"/>
        <v>2004.2564138201462</v>
      </c>
    </row>
    <row r="40031" spans="3:3">
      <c r="C40031" s="13">
        <f t="shared" ca="1" si="1410"/>
        <v>1990.6008603726914</v>
      </c>
    </row>
    <row r="40032" spans="3:3">
      <c r="C40032" s="13">
        <f t="shared" ca="1" si="1410"/>
        <v>1990.3834507329977</v>
      </c>
    </row>
    <row r="40033" spans="3:3">
      <c r="C40033" s="13">
        <f t="shared" ca="1" si="1410"/>
        <v>2007.3478964967817</v>
      </c>
    </row>
    <row r="40034" spans="3:3">
      <c r="C40034" s="13">
        <f t="shared" ca="1" si="1410"/>
        <v>1992.6210810990171</v>
      </c>
    </row>
    <row r="40035" spans="3:3">
      <c r="C40035" s="13">
        <f t="shared" ca="1" si="1410"/>
        <v>2009.2914819659288</v>
      </c>
    </row>
    <row r="40036" spans="3:3">
      <c r="C40036" s="13">
        <f t="shared" ca="1" si="1410"/>
        <v>1992.1906489068317</v>
      </c>
    </row>
    <row r="40037" spans="3:3">
      <c r="C40037" s="13">
        <f t="shared" ca="1" si="1410"/>
        <v>2010.1677212838706</v>
      </c>
    </row>
    <row r="40038" spans="3:3">
      <c r="C40038" s="13">
        <f t="shared" ca="1" si="1410"/>
        <v>1989.3249543835962</v>
      </c>
    </row>
    <row r="40039" spans="3:3">
      <c r="C40039" s="13">
        <f t="shared" ca="1" si="1410"/>
        <v>2005.6913941309472</v>
      </c>
    </row>
    <row r="40040" spans="3:3">
      <c r="C40040" s="13">
        <f t="shared" ca="1" si="1410"/>
        <v>2010.2485965436865</v>
      </c>
    </row>
    <row r="40041" spans="3:3">
      <c r="C40041" s="13">
        <f t="shared" ca="1" si="1410"/>
        <v>2016.4800313964488</v>
      </c>
    </row>
    <row r="40042" spans="3:3">
      <c r="C40042" s="13">
        <f t="shared" ca="1" si="1410"/>
        <v>1999.6755053856193</v>
      </c>
    </row>
    <row r="40043" spans="3:3">
      <c r="C40043" s="13">
        <f t="shared" ca="1" si="1410"/>
        <v>1996.8615979654853</v>
      </c>
    </row>
    <row r="40044" spans="3:3">
      <c r="C40044" s="13">
        <f t="shared" ca="1" si="1410"/>
        <v>2002.1262453852021</v>
      </c>
    </row>
    <row r="40045" spans="3:3">
      <c r="C40045" s="13">
        <f t="shared" ca="1" si="1410"/>
        <v>2010.7760857719693</v>
      </c>
    </row>
    <row r="40046" spans="3:3">
      <c r="C40046" s="13">
        <f t="shared" ca="1" si="1410"/>
        <v>2002.6456302303664</v>
      </c>
    </row>
    <row r="40047" spans="3:3">
      <c r="C40047" s="13">
        <f t="shared" ca="1" si="1410"/>
        <v>1983.1238804998736</v>
      </c>
    </row>
    <row r="40048" spans="3:3">
      <c r="C40048" s="13">
        <f t="shared" ca="1" si="1410"/>
        <v>2005.8368614889746</v>
      </c>
    </row>
    <row r="40049" spans="3:3">
      <c r="C40049" s="13">
        <f t="shared" ca="1" si="1410"/>
        <v>1983.6340288381139</v>
      </c>
    </row>
    <row r="40050" spans="3:3">
      <c r="C40050" s="13">
        <f t="shared" ca="1" si="1410"/>
        <v>1988.9258883859784</v>
      </c>
    </row>
    <row r="40051" spans="3:3">
      <c r="C40051" s="13">
        <f t="shared" ca="1" si="1410"/>
        <v>2013.9058138589924</v>
      </c>
    </row>
    <row r="40052" spans="3:3">
      <c r="C40052" s="13">
        <f t="shared" ca="1" si="1410"/>
        <v>1976.7634214990726</v>
      </c>
    </row>
    <row r="40053" spans="3:3">
      <c r="C40053" s="13">
        <f t="shared" ca="1" si="1410"/>
        <v>1996.5849642372864</v>
      </c>
    </row>
    <row r="40054" spans="3:3">
      <c r="C40054" s="13">
        <f t="shared" ca="1" si="1410"/>
        <v>2005.6836386995597</v>
      </c>
    </row>
    <row r="40055" spans="3:3">
      <c r="C40055" s="13">
        <f t="shared" ca="1" si="1410"/>
        <v>1998.4875490122458</v>
      </c>
    </row>
    <row r="40056" spans="3:3">
      <c r="C40056" s="13">
        <f t="shared" ca="1" si="1410"/>
        <v>2004.247738351356</v>
      </c>
    </row>
    <row r="40057" spans="3:3">
      <c r="C40057" s="13">
        <f t="shared" ca="1" si="1410"/>
        <v>2007.9353057008664</v>
      </c>
    </row>
    <row r="40058" spans="3:3">
      <c r="C40058" s="13">
        <f t="shared" ca="1" si="1410"/>
        <v>1998.4504217174863</v>
      </c>
    </row>
    <row r="40059" spans="3:3">
      <c r="C40059" s="13">
        <f t="shared" ca="1" si="1410"/>
        <v>1992.5717705728325</v>
      </c>
    </row>
    <row r="40060" spans="3:3">
      <c r="C40060" s="13">
        <f t="shared" ca="1" si="1410"/>
        <v>2014.4028009169408</v>
      </c>
    </row>
    <row r="40061" spans="3:3">
      <c r="C40061" s="13">
        <f t="shared" ca="1" si="1410"/>
        <v>2014.4097106052084</v>
      </c>
    </row>
    <row r="40062" spans="3:3">
      <c r="C40062" s="13">
        <f t="shared" ca="1" si="1410"/>
        <v>2006.9617963366422</v>
      </c>
    </row>
    <row r="40063" spans="3:3">
      <c r="C40063" s="13">
        <f t="shared" ca="1" si="1410"/>
        <v>2007.4507188120865</v>
      </c>
    </row>
    <row r="40064" spans="3:3">
      <c r="C40064" s="13">
        <f t="shared" ca="1" si="1410"/>
        <v>2019.3867045887332</v>
      </c>
    </row>
    <row r="40065" spans="3:3">
      <c r="C40065" s="13">
        <f t="shared" ca="1" si="1410"/>
        <v>2005.0708854422469</v>
      </c>
    </row>
    <row r="40066" spans="3:3">
      <c r="C40066" s="13">
        <f t="shared" ca="1" si="1410"/>
        <v>2006.8971864347757</v>
      </c>
    </row>
    <row r="40067" spans="3:3">
      <c r="C40067" s="13">
        <f t="shared" ca="1" si="1410"/>
        <v>2004.3513711975907</v>
      </c>
    </row>
    <row r="40068" spans="3:3">
      <c r="C40068" s="13">
        <f t="shared" ca="1" si="1410"/>
        <v>2008.3128020742347</v>
      </c>
    </row>
    <row r="40069" spans="3:3">
      <c r="C40069" s="13">
        <f t="shared" ca="1" si="1410"/>
        <v>2007.474056723338</v>
      </c>
    </row>
    <row r="40070" spans="3:3">
      <c r="C40070" s="13">
        <f t="shared" ca="1" si="1410"/>
        <v>2001.5189696034038</v>
      </c>
    </row>
    <row r="40071" spans="3:3">
      <c r="C40071" s="13">
        <f t="shared" ca="1" si="1410"/>
        <v>2009.579476656852</v>
      </c>
    </row>
    <row r="40072" spans="3:3">
      <c r="C40072" s="13">
        <f t="shared" ca="1" si="1410"/>
        <v>1991.4765120835964</v>
      </c>
    </row>
    <row r="40073" spans="3:3">
      <c r="C40073" s="13">
        <f t="shared" ca="1" si="1410"/>
        <v>1998.0339872464783</v>
      </c>
    </row>
    <row r="40074" spans="3:3">
      <c r="C40074" s="13">
        <f t="shared" ca="1" si="1410"/>
        <v>1997.661101682254</v>
      </c>
    </row>
    <row r="40075" spans="3:3">
      <c r="C40075" s="13">
        <f t="shared" ca="1" si="1410"/>
        <v>2000.1411991180912</v>
      </c>
    </row>
    <row r="40076" spans="3:3">
      <c r="C40076" s="13">
        <f t="shared" ca="1" si="1410"/>
        <v>2004.0982056768676</v>
      </c>
    </row>
    <row r="40077" spans="3:3">
      <c r="C40077" s="13">
        <f t="shared" ca="1" si="1410"/>
        <v>2016.6963417642069</v>
      </c>
    </row>
    <row r="40078" spans="3:3">
      <c r="C40078" s="13">
        <f t="shared" ca="1" si="1410"/>
        <v>2006.9753238943781</v>
      </c>
    </row>
    <row r="40079" spans="3:3">
      <c r="C40079" s="13">
        <f t="shared" ca="1" si="1410"/>
        <v>2010.2243892771162</v>
      </c>
    </row>
    <row r="40080" spans="3:3">
      <c r="C40080" s="13">
        <f t="shared" ca="1" si="1410"/>
        <v>1990.4075179116103</v>
      </c>
    </row>
    <row r="40081" spans="3:3">
      <c r="C40081" s="13">
        <f t="shared" ca="1" si="1410"/>
        <v>2006.0422500792313</v>
      </c>
    </row>
    <row r="40082" spans="3:3">
      <c r="C40082" s="13">
        <f t="shared" ca="1" si="1410"/>
        <v>2003.396158009461</v>
      </c>
    </row>
    <row r="40083" spans="3:3">
      <c r="C40083" s="13">
        <f t="shared" ca="1" si="1410"/>
        <v>1995.7242252851777</v>
      </c>
    </row>
    <row r="40084" spans="3:3">
      <c r="C40084" s="13">
        <f t="shared" ca="1" si="1410"/>
        <v>2004.9146429199791</v>
      </c>
    </row>
    <row r="40085" spans="3:3">
      <c r="C40085" s="13">
        <f t="shared" ca="1" si="1410"/>
        <v>2002.136453849278</v>
      </c>
    </row>
    <row r="40086" spans="3:3">
      <c r="C40086" s="13">
        <f t="shared" ca="1" si="1410"/>
        <v>1979.9000281382628</v>
      </c>
    </row>
    <row r="40087" spans="3:3">
      <c r="C40087" s="13">
        <f t="shared" ca="1" si="1410"/>
        <v>2002.9484990423791</v>
      </c>
    </row>
    <row r="40088" spans="3:3">
      <c r="C40088" s="13">
        <f t="shared" ref="C40088:C40151" ca="1" si="1411">NORMINV(RAND(),$D$3,$G$3)</f>
        <v>1988.6651197458007</v>
      </c>
    </row>
    <row r="40089" spans="3:3">
      <c r="C40089" s="13">
        <f t="shared" ca="1" si="1411"/>
        <v>2005.9878793923406</v>
      </c>
    </row>
    <row r="40090" spans="3:3">
      <c r="C40090" s="13">
        <f t="shared" ca="1" si="1411"/>
        <v>1976.6699902325361</v>
      </c>
    </row>
    <row r="40091" spans="3:3">
      <c r="C40091" s="13">
        <f t="shared" ca="1" si="1411"/>
        <v>2000.1175829412505</v>
      </c>
    </row>
    <row r="40092" spans="3:3">
      <c r="C40092" s="13">
        <f t="shared" ca="1" si="1411"/>
        <v>2009.3749378035027</v>
      </c>
    </row>
    <row r="40093" spans="3:3">
      <c r="C40093" s="13">
        <f t="shared" ca="1" si="1411"/>
        <v>1981.1742738641869</v>
      </c>
    </row>
    <row r="40094" spans="3:3">
      <c r="C40094" s="13">
        <f t="shared" ca="1" si="1411"/>
        <v>2003.2887417798454</v>
      </c>
    </row>
    <row r="40095" spans="3:3">
      <c r="C40095" s="13">
        <f t="shared" ca="1" si="1411"/>
        <v>1986.3009689647961</v>
      </c>
    </row>
    <row r="40096" spans="3:3">
      <c r="C40096" s="13">
        <f t="shared" ca="1" si="1411"/>
        <v>1999.7709480313108</v>
      </c>
    </row>
    <row r="40097" spans="3:3">
      <c r="C40097" s="13">
        <f t="shared" ca="1" si="1411"/>
        <v>2002.3667475524362</v>
      </c>
    </row>
    <row r="40098" spans="3:3">
      <c r="C40098" s="13">
        <f t="shared" ca="1" si="1411"/>
        <v>2010.3632882914642</v>
      </c>
    </row>
    <row r="40099" spans="3:3">
      <c r="C40099" s="13">
        <f t="shared" ca="1" si="1411"/>
        <v>2001.5146194498986</v>
      </c>
    </row>
    <row r="40100" spans="3:3">
      <c r="C40100" s="13">
        <f t="shared" ca="1" si="1411"/>
        <v>1991.3166372131291</v>
      </c>
    </row>
    <row r="40101" spans="3:3">
      <c r="C40101" s="13">
        <f t="shared" ca="1" si="1411"/>
        <v>1988.0251372241732</v>
      </c>
    </row>
    <row r="40102" spans="3:3">
      <c r="C40102" s="13">
        <f t="shared" ca="1" si="1411"/>
        <v>2012.2023935157308</v>
      </c>
    </row>
    <row r="40103" spans="3:3">
      <c r="C40103" s="13">
        <f t="shared" ca="1" si="1411"/>
        <v>1996.7621055267646</v>
      </c>
    </row>
    <row r="40104" spans="3:3">
      <c r="C40104" s="13">
        <f t="shared" ca="1" si="1411"/>
        <v>1998.7147262314027</v>
      </c>
    </row>
    <row r="40105" spans="3:3">
      <c r="C40105" s="13">
        <f t="shared" ca="1" si="1411"/>
        <v>1988.4907089941928</v>
      </c>
    </row>
    <row r="40106" spans="3:3">
      <c r="C40106" s="13">
        <f t="shared" ca="1" si="1411"/>
        <v>2007.3949680830594</v>
      </c>
    </row>
    <row r="40107" spans="3:3">
      <c r="C40107" s="13">
        <f t="shared" ca="1" si="1411"/>
        <v>1990.9755089743078</v>
      </c>
    </row>
    <row r="40108" spans="3:3">
      <c r="C40108" s="13">
        <f t="shared" ca="1" si="1411"/>
        <v>1996.0057844080116</v>
      </c>
    </row>
    <row r="40109" spans="3:3">
      <c r="C40109" s="13">
        <f t="shared" ca="1" si="1411"/>
        <v>2011.7320265226401</v>
      </c>
    </row>
    <row r="40110" spans="3:3">
      <c r="C40110" s="13">
        <f t="shared" ca="1" si="1411"/>
        <v>2008.2950809253446</v>
      </c>
    </row>
    <row r="40111" spans="3:3">
      <c r="C40111" s="13">
        <f t="shared" ca="1" si="1411"/>
        <v>1994.8848797027924</v>
      </c>
    </row>
    <row r="40112" spans="3:3">
      <c r="C40112" s="13">
        <f t="shared" ca="1" si="1411"/>
        <v>2012.4055972897077</v>
      </c>
    </row>
    <row r="40113" spans="3:3">
      <c r="C40113" s="13">
        <f t="shared" ca="1" si="1411"/>
        <v>2015.4770368537193</v>
      </c>
    </row>
    <row r="40114" spans="3:3">
      <c r="C40114" s="13">
        <f t="shared" ca="1" si="1411"/>
        <v>2002.1982402582462</v>
      </c>
    </row>
    <row r="40115" spans="3:3">
      <c r="C40115" s="13">
        <f t="shared" ca="1" si="1411"/>
        <v>1984.4998436053329</v>
      </c>
    </row>
    <row r="40116" spans="3:3">
      <c r="C40116" s="13">
        <f t="shared" ca="1" si="1411"/>
        <v>2005.1195456292678</v>
      </c>
    </row>
    <row r="40117" spans="3:3">
      <c r="C40117" s="13">
        <f t="shared" ca="1" si="1411"/>
        <v>2011.5833474407</v>
      </c>
    </row>
    <row r="40118" spans="3:3">
      <c r="C40118" s="13">
        <f t="shared" ca="1" si="1411"/>
        <v>1990.9539904619858</v>
      </c>
    </row>
    <row r="40119" spans="3:3">
      <c r="C40119" s="13">
        <f t="shared" ca="1" si="1411"/>
        <v>1988.8791386773898</v>
      </c>
    </row>
    <row r="40120" spans="3:3">
      <c r="C40120" s="13">
        <f t="shared" ca="1" si="1411"/>
        <v>2014.8301723710897</v>
      </c>
    </row>
    <row r="40121" spans="3:3">
      <c r="C40121" s="13">
        <f t="shared" ca="1" si="1411"/>
        <v>1984.9087675053304</v>
      </c>
    </row>
    <row r="40122" spans="3:3">
      <c r="C40122" s="13">
        <f t="shared" ca="1" si="1411"/>
        <v>1996.7715031539828</v>
      </c>
    </row>
    <row r="40123" spans="3:3">
      <c r="C40123" s="13">
        <f t="shared" ca="1" si="1411"/>
        <v>1999.4112269559698</v>
      </c>
    </row>
    <row r="40124" spans="3:3">
      <c r="C40124" s="13">
        <f t="shared" ca="1" si="1411"/>
        <v>1995.6167409829955</v>
      </c>
    </row>
    <row r="40125" spans="3:3">
      <c r="C40125" s="13">
        <f t="shared" ca="1" si="1411"/>
        <v>2009.4705698111861</v>
      </c>
    </row>
    <row r="40126" spans="3:3">
      <c r="C40126" s="13">
        <f t="shared" ca="1" si="1411"/>
        <v>2002.9124334052906</v>
      </c>
    </row>
    <row r="40127" spans="3:3">
      <c r="C40127" s="13">
        <f t="shared" ca="1" si="1411"/>
        <v>2011.7314446422531</v>
      </c>
    </row>
    <row r="40128" spans="3:3">
      <c r="C40128" s="13">
        <f t="shared" ca="1" si="1411"/>
        <v>2010.7141991461785</v>
      </c>
    </row>
    <row r="40129" spans="3:3">
      <c r="C40129" s="13">
        <f t="shared" ca="1" si="1411"/>
        <v>1997.5702153861168</v>
      </c>
    </row>
    <row r="40130" spans="3:3">
      <c r="C40130" s="13">
        <f t="shared" ca="1" si="1411"/>
        <v>1992.8788129864388</v>
      </c>
    </row>
    <row r="40131" spans="3:3">
      <c r="C40131" s="13">
        <f t="shared" ca="1" si="1411"/>
        <v>2001.7944708716179</v>
      </c>
    </row>
    <row r="40132" spans="3:3">
      <c r="C40132" s="13">
        <f t="shared" ca="1" si="1411"/>
        <v>2002.7054433225426</v>
      </c>
    </row>
    <row r="40133" spans="3:3">
      <c r="C40133" s="13">
        <f t="shared" ca="1" si="1411"/>
        <v>1984.9874575885253</v>
      </c>
    </row>
    <row r="40134" spans="3:3">
      <c r="C40134" s="13">
        <f t="shared" ca="1" si="1411"/>
        <v>1983.7682093695719</v>
      </c>
    </row>
    <row r="40135" spans="3:3">
      <c r="C40135" s="13">
        <f t="shared" ca="1" si="1411"/>
        <v>1988.939716655975</v>
      </c>
    </row>
    <row r="40136" spans="3:3">
      <c r="C40136" s="13">
        <f t="shared" ca="1" si="1411"/>
        <v>2002.1323437259653</v>
      </c>
    </row>
    <row r="40137" spans="3:3">
      <c r="C40137" s="13">
        <f t="shared" ca="1" si="1411"/>
        <v>2000.0881552659971</v>
      </c>
    </row>
    <row r="40138" spans="3:3">
      <c r="C40138" s="13">
        <f t="shared" ca="1" si="1411"/>
        <v>1991.6728753490768</v>
      </c>
    </row>
    <row r="40139" spans="3:3">
      <c r="C40139" s="13">
        <f t="shared" ca="1" si="1411"/>
        <v>2016.4973433746532</v>
      </c>
    </row>
    <row r="40140" spans="3:3">
      <c r="C40140" s="13">
        <f t="shared" ca="1" si="1411"/>
        <v>2000.7276792682881</v>
      </c>
    </row>
    <row r="40141" spans="3:3">
      <c r="C40141" s="13">
        <f t="shared" ca="1" si="1411"/>
        <v>2006.9496262771231</v>
      </c>
    </row>
    <row r="40142" spans="3:3">
      <c r="C40142" s="13">
        <f t="shared" ca="1" si="1411"/>
        <v>1975.0666723458889</v>
      </c>
    </row>
    <row r="40143" spans="3:3">
      <c r="C40143" s="13">
        <f t="shared" ca="1" si="1411"/>
        <v>1995.2237628116202</v>
      </c>
    </row>
    <row r="40144" spans="3:3">
      <c r="C40144" s="13">
        <f t="shared" ca="1" si="1411"/>
        <v>1985.6027222552584</v>
      </c>
    </row>
    <row r="40145" spans="3:3">
      <c r="C40145" s="13">
        <f t="shared" ca="1" si="1411"/>
        <v>1993.6971213894733</v>
      </c>
    </row>
    <row r="40146" spans="3:3">
      <c r="C40146" s="13">
        <f t="shared" ca="1" si="1411"/>
        <v>1998.121101627635</v>
      </c>
    </row>
    <row r="40147" spans="3:3">
      <c r="C40147" s="13">
        <f t="shared" ca="1" si="1411"/>
        <v>1996.3826790428095</v>
      </c>
    </row>
    <row r="40148" spans="3:3">
      <c r="C40148" s="13">
        <f t="shared" ca="1" si="1411"/>
        <v>2003.1689909228405</v>
      </c>
    </row>
    <row r="40149" spans="3:3">
      <c r="C40149" s="13">
        <f t="shared" ca="1" si="1411"/>
        <v>2005.935644155687</v>
      </c>
    </row>
    <row r="40150" spans="3:3">
      <c r="C40150" s="13">
        <f t="shared" ca="1" si="1411"/>
        <v>2010.9993568150487</v>
      </c>
    </row>
    <row r="40151" spans="3:3">
      <c r="C40151" s="13">
        <f t="shared" ca="1" si="1411"/>
        <v>2009.1814421215647</v>
      </c>
    </row>
    <row r="40152" spans="3:3">
      <c r="C40152" s="13">
        <f t="shared" ref="C40152:C40215" ca="1" si="1412">NORMINV(RAND(),$D$3,$G$3)</f>
        <v>2010.465820127569</v>
      </c>
    </row>
    <row r="40153" spans="3:3">
      <c r="C40153" s="13">
        <f t="shared" ca="1" si="1412"/>
        <v>1989.7897539902785</v>
      </c>
    </row>
    <row r="40154" spans="3:3">
      <c r="C40154" s="13">
        <f t="shared" ca="1" si="1412"/>
        <v>2003.2481721363381</v>
      </c>
    </row>
    <row r="40155" spans="3:3">
      <c r="C40155" s="13">
        <f t="shared" ca="1" si="1412"/>
        <v>2014.4228288091595</v>
      </c>
    </row>
    <row r="40156" spans="3:3">
      <c r="C40156" s="13">
        <f t="shared" ca="1" si="1412"/>
        <v>1999.7179565028425</v>
      </c>
    </row>
    <row r="40157" spans="3:3">
      <c r="C40157" s="13">
        <f t="shared" ca="1" si="1412"/>
        <v>1995.5360508153467</v>
      </c>
    </row>
    <row r="40158" spans="3:3">
      <c r="C40158" s="13">
        <f t="shared" ca="1" si="1412"/>
        <v>1989.3486508211056</v>
      </c>
    </row>
    <row r="40159" spans="3:3">
      <c r="C40159" s="13">
        <f t="shared" ca="1" si="1412"/>
        <v>1993.1966187490673</v>
      </c>
    </row>
    <row r="40160" spans="3:3">
      <c r="C40160" s="13">
        <f t="shared" ca="1" si="1412"/>
        <v>2008.8997510879165</v>
      </c>
    </row>
    <row r="40161" spans="3:3">
      <c r="C40161" s="13">
        <f t="shared" ca="1" si="1412"/>
        <v>1990.3508534784876</v>
      </c>
    </row>
    <row r="40162" spans="3:3">
      <c r="C40162" s="13">
        <f t="shared" ca="1" si="1412"/>
        <v>2007.3553343507438</v>
      </c>
    </row>
    <row r="40163" spans="3:3">
      <c r="C40163" s="13">
        <f t="shared" ca="1" si="1412"/>
        <v>2019.4116280600081</v>
      </c>
    </row>
    <row r="40164" spans="3:3">
      <c r="C40164" s="13">
        <f t="shared" ca="1" si="1412"/>
        <v>2004.4773188311162</v>
      </c>
    </row>
    <row r="40165" spans="3:3">
      <c r="C40165" s="13">
        <f t="shared" ca="1" si="1412"/>
        <v>2004.4779296956735</v>
      </c>
    </row>
    <row r="40166" spans="3:3">
      <c r="C40166" s="13">
        <f t="shared" ca="1" si="1412"/>
        <v>2022.2813711884833</v>
      </c>
    </row>
    <row r="40167" spans="3:3">
      <c r="C40167" s="13">
        <f t="shared" ca="1" si="1412"/>
        <v>1982.5201531753025</v>
      </c>
    </row>
    <row r="40168" spans="3:3">
      <c r="C40168" s="13">
        <f t="shared" ca="1" si="1412"/>
        <v>2006.3910560561999</v>
      </c>
    </row>
    <row r="40169" spans="3:3">
      <c r="C40169" s="13">
        <f t="shared" ca="1" si="1412"/>
        <v>1993.0779694783739</v>
      </c>
    </row>
    <row r="40170" spans="3:3">
      <c r="C40170" s="13">
        <f t="shared" ca="1" si="1412"/>
        <v>2006.6759515199494</v>
      </c>
    </row>
    <row r="40171" spans="3:3">
      <c r="C40171" s="13">
        <f t="shared" ca="1" si="1412"/>
        <v>1985.9436617190106</v>
      </c>
    </row>
    <row r="40172" spans="3:3">
      <c r="C40172" s="13">
        <f t="shared" ca="1" si="1412"/>
        <v>1971.8127089674424</v>
      </c>
    </row>
    <row r="40173" spans="3:3">
      <c r="C40173" s="13">
        <f t="shared" ca="1" si="1412"/>
        <v>1986.7192621083695</v>
      </c>
    </row>
    <row r="40174" spans="3:3">
      <c r="C40174" s="13">
        <f t="shared" ca="1" si="1412"/>
        <v>1986.2654340178367</v>
      </c>
    </row>
    <row r="40175" spans="3:3">
      <c r="C40175" s="13">
        <f t="shared" ca="1" si="1412"/>
        <v>2001.8875571122774</v>
      </c>
    </row>
    <row r="40176" spans="3:3">
      <c r="C40176" s="13">
        <f t="shared" ca="1" si="1412"/>
        <v>1999.0794111076286</v>
      </c>
    </row>
    <row r="40177" spans="3:3">
      <c r="C40177" s="13">
        <f t="shared" ca="1" si="1412"/>
        <v>2000.7655475510257</v>
      </c>
    </row>
    <row r="40178" spans="3:3">
      <c r="C40178" s="13">
        <f t="shared" ca="1" si="1412"/>
        <v>1999.2464685189286</v>
      </c>
    </row>
    <row r="40179" spans="3:3">
      <c r="C40179" s="13">
        <f t="shared" ca="1" si="1412"/>
        <v>2003.1103284304666</v>
      </c>
    </row>
    <row r="40180" spans="3:3">
      <c r="C40180" s="13">
        <f t="shared" ca="1" si="1412"/>
        <v>1999.94604978799</v>
      </c>
    </row>
    <row r="40181" spans="3:3">
      <c r="C40181" s="13">
        <f t="shared" ca="1" si="1412"/>
        <v>1992.4300984847855</v>
      </c>
    </row>
    <row r="40182" spans="3:3">
      <c r="C40182" s="13">
        <f t="shared" ca="1" si="1412"/>
        <v>1998.8195775959557</v>
      </c>
    </row>
    <row r="40183" spans="3:3">
      <c r="C40183" s="13">
        <f t="shared" ca="1" si="1412"/>
        <v>1989.9796894127091</v>
      </c>
    </row>
    <row r="40184" spans="3:3">
      <c r="C40184" s="13">
        <f t="shared" ca="1" si="1412"/>
        <v>1976.2996438787247</v>
      </c>
    </row>
    <row r="40185" spans="3:3">
      <c r="C40185" s="13">
        <f t="shared" ca="1" si="1412"/>
        <v>1989.0524088346294</v>
      </c>
    </row>
    <row r="40186" spans="3:3">
      <c r="C40186" s="13">
        <f t="shared" ca="1" si="1412"/>
        <v>2017.3927784309292</v>
      </c>
    </row>
    <row r="40187" spans="3:3">
      <c r="C40187" s="13">
        <f t="shared" ca="1" si="1412"/>
        <v>2002.0242454046886</v>
      </c>
    </row>
    <row r="40188" spans="3:3">
      <c r="C40188" s="13">
        <f t="shared" ca="1" si="1412"/>
        <v>2002.5852113837927</v>
      </c>
    </row>
    <row r="40189" spans="3:3">
      <c r="C40189" s="13">
        <f t="shared" ca="1" si="1412"/>
        <v>2001.8256228064554</v>
      </c>
    </row>
    <row r="40190" spans="3:3">
      <c r="C40190" s="13">
        <f t="shared" ca="1" si="1412"/>
        <v>1992.2633855916338</v>
      </c>
    </row>
    <row r="40191" spans="3:3">
      <c r="C40191" s="13">
        <f t="shared" ca="1" si="1412"/>
        <v>1988.6829042565553</v>
      </c>
    </row>
    <row r="40192" spans="3:3">
      <c r="C40192" s="13">
        <f t="shared" ca="1" si="1412"/>
        <v>1991.6670924872353</v>
      </c>
    </row>
    <row r="40193" spans="3:3">
      <c r="C40193" s="13">
        <f t="shared" ca="1" si="1412"/>
        <v>2003.1764676718492</v>
      </c>
    </row>
    <row r="40194" spans="3:3">
      <c r="C40194" s="13">
        <f t="shared" ca="1" si="1412"/>
        <v>2017.8544633332237</v>
      </c>
    </row>
    <row r="40195" spans="3:3">
      <c r="C40195" s="13">
        <f t="shared" ca="1" si="1412"/>
        <v>1984.4288352613662</v>
      </c>
    </row>
    <row r="40196" spans="3:3">
      <c r="C40196" s="13">
        <f t="shared" ca="1" si="1412"/>
        <v>1999.0152675068882</v>
      </c>
    </row>
    <row r="40197" spans="3:3">
      <c r="C40197" s="13">
        <f t="shared" ca="1" si="1412"/>
        <v>1994.1572047366471</v>
      </c>
    </row>
    <row r="40198" spans="3:3">
      <c r="C40198" s="13">
        <f t="shared" ca="1" si="1412"/>
        <v>2014.7549490982203</v>
      </c>
    </row>
    <row r="40199" spans="3:3">
      <c r="C40199" s="13">
        <f t="shared" ca="1" si="1412"/>
        <v>2003.3712966316484</v>
      </c>
    </row>
    <row r="40200" spans="3:3">
      <c r="C40200" s="13">
        <f t="shared" ca="1" si="1412"/>
        <v>1999.4148625638547</v>
      </c>
    </row>
    <row r="40201" spans="3:3">
      <c r="C40201" s="13">
        <f t="shared" ca="1" si="1412"/>
        <v>2006.4326080989358</v>
      </c>
    </row>
    <row r="40202" spans="3:3">
      <c r="C40202" s="13">
        <f t="shared" ca="1" si="1412"/>
        <v>1995.8566659834999</v>
      </c>
    </row>
    <row r="40203" spans="3:3">
      <c r="C40203" s="13">
        <f t="shared" ca="1" si="1412"/>
        <v>2007.0096945865964</v>
      </c>
    </row>
    <row r="40204" spans="3:3">
      <c r="C40204" s="13">
        <f t="shared" ca="1" si="1412"/>
        <v>2003.5462109841135</v>
      </c>
    </row>
    <row r="40205" spans="3:3">
      <c r="C40205" s="13">
        <f t="shared" ca="1" si="1412"/>
        <v>2003.2742889775602</v>
      </c>
    </row>
    <row r="40206" spans="3:3">
      <c r="C40206" s="13">
        <f t="shared" ca="1" si="1412"/>
        <v>2011.3957664569116</v>
      </c>
    </row>
    <row r="40207" spans="3:3">
      <c r="C40207" s="13">
        <f t="shared" ca="1" si="1412"/>
        <v>2002.1745785715293</v>
      </c>
    </row>
    <row r="40208" spans="3:3">
      <c r="C40208" s="13">
        <f t="shared" ca="1" si="1412"/>
        <v>1997.1109732168532</v>
      </c>
    </row>
    <row r="40209" spans="3:3">
      <c r="C40209" s="13">
        <f t="shared" ca="1" si="1412"/>
        <v>2011.7259662187421</v>
      </c>
    </row>
    <row r="40210" spans="3:3">
      <c r="C40210" s="13">
        <f t="shared" ca="1" si="1412"/>
        <v>1995.7710853966753</v>
      </c>
    </row>
    <row r="40211" spans="3:3">
      <c r="C40211" s="13">
        <f t="shared" ca="1" si="1412"/>
        <v>2018.0764502624008</v>
      </c>
    </row>
    <row r="40212" spans="3:3">
      <c r="C40212" s="13">
        <f t="shared" ca="1" si="1412"/>
        <v>1991.1490702041374</v>
      </c>
    </row>
    <row r="40213" spans="3:3">
      <c r="C40213" s="13">
        <f t="shared" ca="1" si="1412"/>
        <v>2001.3251015261887</v>
      </c>
    </row>
    <row r="40214" spans="3:3">
      <c r="C40214" s="13">
        <f t="shared" ca="1" si="1412"/>
        <v>2008.4690071499829</v>
      </c>
    </row>
    <row r="40215" spans="3:3">
      <c r="C40215" s="13">
        <f t="shared" ca="1" si="1412"/>
        <v>2009.0223835178024</v>
      </c>
    </row>
    <row r="40216" spans="3:3">
      <c r="C40216" s="13">
        <f t="shared" ref="C40216:C40279" ca="1" si="1413">NORMINV(RAND(),$D$3,$G$3)</f>
        <v>2022.6560724787225</v>
      </c>
    </row>
    <row r="40217" spans="3:3">
      <c r="C40217" s="13">
        <f t="shared" ca="1" si="1413"/>
        <v>1991.6539910868528</v>
      </c>
    </row>
    <row r="40218" spans="3:3">
      <c r="C40218" s="13">
        <f t="shared" ca="1" si="1413"/>
        <v>1994.3653895706484</v>
      </c>
    </row>
    <row r="40219" spans="3:3">
      <c r="C40219" s="13">
        <f t="shared" ca="1" si="1413"/>
        <v>2018.6801059194552</v>
      </c>
    </row>
    <row r="40220" spans="3:3">
      <c r="C40220" s="13">
        <f t="shared" ca="1" si="1413"/>
        <v>2020.4193372216594</v>
      </c>
    </row>
    <row r="40221" spans="3:3">
      <c r="C40221" s="13">
        <f t="shared" ca="1" si="1413"/>
        <v>1977.1231591966182</v>
      </c>
    </row>
    <row r="40222" spans="3:3">
      <c r="C40222" s="13">
        <f t="shared" ca="1" si="1413"/>
        <v>1992.2442532183245</v>
      </c>
    </row>
    <row r="40223" spans="3:3">
      <c r="C40223" s="13">
        <f t="shared" ca="1" si="1413"/>
        <v>2007.8622223857199</v>
      </c>
    </row>
    <row r="40224" spans="3:3">
      <c r="C40224" s="13">
        <f t="shared" ca="1" si="1413"/>
        <v>2006.850005143818</v>
      </c>
    </row>
    <row r="40225" spans="3:3">
      <c r="C40225" s="13">
        <f t="shared" ca="1" si="1413"/>
        <v>1991.2092947331726</v>
      </c>
    </row>
    <row r="40226" spans="3:3">
      <c r="C40226" s="13">
        <f t="shared" ca="1" si="1413"/>
        <v>2014.3426012665582</v>
      </c>
    </row>
    <row r="40227" spans="3:3">
      <c r="C40227" s="13">
        <f t="shared" ca="1" si="1413"/>
        <v>2005.671377443216</v>
      </c>
    </row>
    <row r="40228" spans="3:3">
      <c r="C40228" s="13">
        <f t="shared" ca="1" si="1413"/>
        <v>2002.9309753716309</v>
      </c>
    </row>
    <row r="40229" spans="3:3">
      <c r="C40229" s="13">
        <f t="shared" ca="1" si="1413"/>
        <v>2000.0861151186007</v>
      </c>
    </row>
    <row r="40230" spans="3:3">
      <c r="C40230" s="13">
        <f t="shared" ca="1" si="1413"/>
        <v>2002.0041480609793</v>
      </c>
    </row>
    <row r="40231" spans="3:3">
      <c r="C40231" s="13">
        <f t="shared" ca="1" si="1413"/>
        <v>2000.8614248889289</v>
      </c>
    </row>
    <row r="40232" spans="3:3">
      <c r="C40232" s="13">
        <f t="shared" ca="1" si="1413"/>
        <v>2002.4965640805369</v>
      </c>
    </row>
    <row r="40233" spans="3:3">
      <c r="C40233" s="13">
        <f t="shared" ca="1" si="1413"/>
        <v>2011.033609514815</v>
      </c>
    </row>
    <row r="40234" spans="3:3">
      <c r="C40234" s="13">
        <f t="shared" ca="1" si="1413"/>
        <v>1993.1765821768352</v>
      </c>
    </row>
    <row r="40235" spans="3:3">
      <c r="C40235" s="13">
        <f t="shared" ca="1" si="1413"/>
        <v>2012.024213568154</v>
      </c>
    </row>
    <row r="40236" spans="3:3">
      <c r="C40236" s="13">
        <f t="shared" ca="1" si="1413"/>
        <v>2007.4166237686013</v>
      </c>
    </row>
    <row r="40237" spans="3:3">
      <c r="C40237" s="13">
        <f t="shared" ca="1" si="1413"/>
        <v>2017.6748856752433</v>
      </c>
    </row>
    <row r="40238" spans="3:3">
      <c r="C40238" s="13">
        <f t="shared" ca="1" si="1413"/>
        <v>2022.8996615987712</v>
      </c>
    </row>
    <row r="40239" spans="3:3">
      <c r="C40239" s="13">
        <f t="shared" ca="1" si="1413"/>
        <v>1981.0925042380945</v>
      </c>
    </row>
    <row r="40240" spans="3:3">
      <c r="C40240" s="13">
        <f t="shared" ca="1" si="1413"/>
        <v>2007.6652734284112</v>
      </c>
    </row>
    <row r="40241" spans="3:3">
      <c r="C40241" s="13">
        <f t="shared" ca="1" si="1413"/>
        <v>1988.0887761248318</v>
      </c>
    </row>
    <row r="40242" spans="3:3">
      <c r="C40242" s="13">
        <f t="shared" ca="1" si="1413"/>
        <v>1999.4733136479736</v>
      </c>
    </row>
    <row r="40243" spans="3:3">
      <c r="C40243" s="13">
        <f t="shared" ca="1" si="1413"/>
        <v>1988.2133743542308</v>
      </c>
    </row>
    <row r="40244" spans="3:3">
      <c r="C40244" s="13">
        <f t="shared" ca="1" si="1413"/>
        <v>1993.292941049971</v>
      </c>
    </row>
    <row r="40245" spans="3:3">
      <c r="C40245" s="13">
        <f t="shared" ca="1" si="1413"/>
        <v>1999.921028746332</v>
      </c>
    </row>
    <row r="40246" spans="3:3">
      <c r="C40246" s="13">
        <f t="shared" ca="1" si="1413"/>
        <v>2006.9757422381454</v>
      </c>
    </row>
    <row r="40247" spans="3:3">
      <c r="C40247" s="13">
        <f t="shared" ca="1" si="1413"/>
        <v>2026.4656940675741</v>
      </c>
    </row>
    <row r="40248" spans="3:3">
      <c r="C40248" s="13">
        <f t="shared" ca="1" si="1413"/>
        <v>1995.426996594919</v>
      </c>
    </row>
    <row r="40249" spans="3:3">
      <c r="C40249" s="13">
        <f t="shared" ca="1" si="1413"/>
        <v>1990.0072015986468</v>
      </c>
    </row>
    <row r="40250" spans="3:3">
      <c r="C40250" s="13">
        <f t="shared" ca="1" si="1413"/>
        <v>1994.3746096578523</v>
      </c>
    </row>
    <row r="40251" spans="3:3">
      <c r="C40251" s="13">
        <f t="shared" ca="1" si="1413"/>
        <v>2020.1327838057373</v>
      </c>
    </row>
    <row r="40252" spans="3:3">
      <c r="C40252" s="13">
        <f t="shared" ca="1" si="1413"/>
        <v>1998.6812561546703</v>
      </c>
    </row>
    <row r="40253" spans="3:3">
      <c r="C40253" s="13">
        <f t="shared" ca="1" si="1413"/>
        <v>1999.5685549369825</v>
      </c>
    </row>
    <row r="40254" spans="3:3">
      <c r="C40254" s="13">
        <f t="shared" ca="1" si="1413"/>
        <v>1995.9195889222049</v>
      </c>
    </row>
    <row r="40255" spans="3:3">
      <c r="C40255" s="13">
        <f t="shared" ca="1" si="1413"/>
        <v>2009.1446899020993</v>
      </c>
    </row>
    <row r="40256" spans="3:3">
      <c r="C40256" s="13">
        <f t="shared" ca="1" si="1413"/>
        <v>2023.4280519746017</v>
      </c>
    </row>
    <row r="40257" spans="3:3">
      <c r="C40257" s="13">
        <f t="shared" ca="1" si="1413"/>
        <v>2009.6881494053189</v>
      </c>
    </row>
    <row r="40258" spans="3:3">
      <c r="C40258" s="13">
        <f t="shared" ca="1" si="1413"/>
        <v>1999.310827303982</v>
      </c>
    </row>
    <row r="40259" spans="3:3">
      <c r="C40259" s="13">
        <f t="shared" ca="1" si="1413"/>
        <v>2015.2617853237307</v>
      </c>
    </row>
    <row r="40260" spans="3:3">
      <c r="C40260" s="13">
        <f t="shared" ca="1" si="1413"/>
        <v>1988.9152130780594</v>
      </c>
    </row>
    <row r="40261" spans="3:3">
      <c r="C40261" s="13">
        <f t="shared" ca="1" si="1413"/>
        <v>1999.0224376233693</v>
      </c>
    </row>
    <row r="40262" spans="3:3">
      <c r="C40262" s="13">
        <f t="shared" ca="1" si="1413"/>
        <v>1981.7633663475906</v>
      </c>
    </row>
    <row r="40263" spans="3:3">
      <c r="C40263" s="13">
        <f t="shared" ca="1" si="1413"/>
        <v>1986.3645838033156</v>
      </c>
    </row>
    <row r="40264" spans="3:3">
      <c r="C40264" s="13">
        <f t="shared" ca="1" si="1413"/>
        <v>1999.293370393425</v>
      </c>
    </row>
    <row r="40265" spans="3:3">
      <c r="C40265" s="13">
        <f t="shared" ca="1" si="1413"/>
        <v>2004.0553477489857</v>
      </c>
    </row>
    <row r="40266" spans="3:3">
      <c r="C40266" s="13">
        <f t="shared" ca="1" si="1413"/>
        <v>2008.5413619887977</v>
      </c>
    </row>
    <row r="40267" spans="3:3">
      <c r="C40267" s="13">
        <f t="shared" ca="1" si="1413"/>
        <v>2008.9694538004901</v>
      </c>
    </row>
    <row r="40268" spans="3:3">
      <c r="C40268" s="13">
        <f t="shared" ca="1" si="1413"/>
        <v>1985.6618369606495</v>
      </c>
    </row>
    <row r="40269" spans="3:3">
      <c r="C40269" s="13">
        <f t="shared" ca="1" si="1413"/>
        <v>1994.1508940178678</v>
      </c>
    </row>
    <row r="40270" spans="3:3">
      <c r="C40270" s="13">
        <f t="shared" ca="1" si="1413"/>
        <v>1993.7006900845902</v>
      </c>
    </row>
    <row r="40271" spans="3:3">
      <c r="C40271" s="13">
        <f t="shared" ca="1" si="1413"/>
        <v>2007.7697245730858</v>
      </c>
    </row>
    <row r="40272" spans="3:3">
      <c r="C40272" s="13">
        <f t="shared" ca="1" si="1413"/>
        <v>1997.261789567101</v>
      </c>
    </row>
    <row r="40273" spans="3:3">
      <c r="C40273" s="13">
        <f t="shared" ca="1" si="1413"/>
        <v>2015.5890336933128</v>
      </c>
    </row>
    <row r="40274" spans="3:3">
      <c r="C40274" s="13">
        <f t="shared" ca="1" si="1413"/>
        <v>2003.0634046357945</v>
      </c>
    </row>
    <row r="40275" spans="3:3">
      <c r="C40275" s="13">
        <f t="shared" ca="1" si="1413"/>
        <v>1993.8741276940602</v>
      </c>
    </row>
    <row r="40276" spans="3:3">
      <c r="C40276" s="13">
        <f t="shared" ca="1" si="1413"/>
        <v>2015.0594824852049</v>
      </c>
    </row>
    <row r="40277" spans="3:3">
      <c r="C40277" s="13">
        <f t="shared" ca="1" si="1413"/>
        <v>1994.4217816890191</v>
      </c>
    </row>
    <row r="40278" spans="3:3">
      <c r="C40278" s="13">
        <f t="shared" ca="1" si="1413"/>
        <v>2001.2992207480547</v>
      </c>
    </row>
    <row r="40279" spans="3:3">
      <c r="C40279" s="13">
        <f t="shared" ca="1" si="1413"/>
        <v>2007.2514985948812</v>
      </c>
    </row>
    <row r="40280" spans="3:3">
      <c r="C40280" s="13">
        <f t="shared" ref="C40280:C40343" ca="1" si="1414">NORMINV(RAND(),$D$3,$G$3)</f>
        <v>1988.2244716163832</v>
      </c>
    </row>
    <row r="40281" spans="3:3">
      <c r="C40281" s="13">
        <f t="shared" ca="1" si="1414"/>
        <v>2003.1457843130486</v>
      </c>
    </row>
    <row r="40282" spans="3:3">
      <c r="C40282" s="13">
        <f t="shared" ca="1" si="1414"/>
        <v>2012.1596819863369</v>
      </c>
    </row>
    <row r="40283" spans="3:3">
      <c r="C40283" s="13">
        <f t="shared" ca="1" si="1414"/>
        <v>1996.811937578859</v>
      </c>
    </row>
    <row r="40284" spans="3:3">
      <c r="C40284" s="13">
        <f t="shared" ca="1" si="1414"/>
        <v>1992.3565052825779</v>
      </c>
    </row>
    <row r="40285" spans="3:3">
      <c r="C40285" s="13">
        <f t="shared" ca="1" si="1414"/>
        <v>2012.9052595630262</v>
      </c>
    </row>
    <row r="40286" spans="3:3">
      <c r="C40286" s="13">
        <f t="shared" ca="1" si="1414"/>
        <v>2002.6659059364222</v>
      </c>
    </row>
    <row r="40287" spans="3:3">
      <c r="C40287" s="13">
        <f t="shared" ca="1" si="1414"/>
        <v>1997.4440691283687</v>
      </c>
    </row>
    <row r="40288" spans="3:3">
      <c r="C40288" s="13">
        <f t="shared" ca="1" si="1414"/>
        <v>1991.1628316060865</v>
      </c>
    </row>
    <row r="40289" spans="3:3">
      <c r="C40289" s="13">
        <f t="shared" ca="1" si="1414"/>
        <v>1999.2481788962598</v>
      </c>
    </row>
    <row r="40290" spans="3:3">
      <c r="C40290" s="13">
        <f t="shared" ca="1" si="1414"/>
        <v>2014.7251265043737</v>
      </c>
    </row>
    <row r="40291" spans="3:3">
      <c r="C40291" s="13">
        <f t="shared" ca="1" si="1414"/>
        <v>1995.732398338655</v>
      </c>
    </row>
    <row r="40292" spans="3:3">
      <c r="C40292" s="13">
        <f t="shared" ca="1" si="1414"/>
        <v>1997.7537170633659</v>
      </c>
    </row>
    <row r="40293" spans="3:3">
      <c r="C40293" s="13">
        <f t="shared" ca="1" si="1414"/>
        <v>1992.5622613657472</v>
      </c>
    </row>
    <row r="40294" spans="3:3">
      <c r="C40294" s="13">
        <f t="shared" ca="1" si="1414"/>
        <v>2002.1167869359113</v>
      </c>
    </row>
    <row r="40295" spans="3:3">
      <c r="C40295" s="13">
        <f t="shared" ca="1" si="1414"/>
        <v>1996.9602447762957</v>
      </c>
    </row>
    <row r="40296" spans="3:3">
      <c r="C40296" s="13">
        <f t="shared" ca="1" si="1414"/>
        <v>1998.4283981488559</v>
      </c>
    </row>
    <row r="40297" spans="3:3">
      <c r="C40297" s="13">
        <f t="shared" ca="1" si="1414"/>
        <v>2017.3773193434556</v>
      </c>
    </row>
    <row r="40298" spans="3:3">
      <c r="C40298" s="13">
        <f t="shared" ca="1" si="1414"/>
        <v>2003.3710900475633</v>
      </c>
    </row>
    <row r="40299" spans="3:3">
      <c r="C40299" s="13">
        <f t="shared" ca="1" si="1414"/>
        <v>1986.6438675407071</v>
      </c>
    </row>
    <row r="40300" spans="3:3">
      <c r="C40300" s="13">
        <f t="shared" ca="1" si="1414"/>
        <v>2002.2083831851437</v>
      </c>
    </row>
    <row r="40301" spans="3:3">
      <c r="C40301" s="13">
        <f t="shared" ca="1" si="1414"/>
        <v>1996.3821004220028</v>
      </c>
    </row>
    <row r="40302" spans="3:3">
      <c r="C40302" s="13">
        <f t="shared" ca="1" si="1414"/>
        <v>1984.3471789580656</v>
      </c>
    </row>
    <row r="40303" spans="3:3">
      <c r="C40303" s="13">
        <f t="shared" ca="1" si="1414"/>
        <v>1998.3248127602776</v>
      </c>
    </row>
    <row r="40304" spans="3:3">
      <c r="C40304" s="13">
        <f t="shared" ca="1" si="1414"/>
        <v>1997.661489410008</v>
      </c>
    </row>
    <row r="40305" spans="3:3">
      <c r="C40305" s="13">
        <f t="shared" ca="1" si="1414"/>
        <v>1996.0508180899524</v>
      </c>
    </row>
    <row r="40306" spans="3:3">
      <c r="C40306" s="13">
        <f t="shared" ca="1" si="1414"/>
        <v>1999.6209899866044</v>
      </c>
    </row>
    <row r="40307" spans="3:3">
      <c r="C40307" s="13">
        <f t="shared" ca="1" si="1414"/>
        <v>1994.6027609062346</v>
      </c>
    </row>
    <row r="40308" spans="3:3">
      <c r="C40308" s="13">
        <f t="shared" ca="1" si="1414"/>
        <v>2008.5275288665134</v>
      </c>
    </row>
    <row r="40309" spans="3:3">
      <c r="C40309" s="13">
        <f t="shared" ca="1" si="1414"/>
        <v>2005.2391999708252</v>
      </c>
    </row>
    <row r="40310" spans="3:3">
      <c r="C40310" s="13">
        <f t="shared" ca="1" si="1414"/>
        <v>2005.025787290813</v>
      </c>
    </row>
    <row r="40311" spans="3:3">
      <c r="C40311" s="13">
        <f t="shared" ca="1" si="1414"/>
        <v>1998.5796119197539</v>
      </c>
    </row>
    <row r="40312" spans="3:3">
      <c r="C40312" s="13">
        <f t="shared" ca="1" si="1414"/>
        <v>1994.636035450992</v>
      </c>
    </row>
    <row r="40313" spans="3:3">
      <c r="C40313" s="13">
        <f t="shared" ca="1" si="1414"/>
        <v>1991.1805319959346</v>
      </c>
    </row>
    <row r="40314" spans="3:3">
      <c r="C40314" s="13">
        <f t="shared" ca="1" si="1414"/>
        <v>1982.6791167608153</v>
      </c>
    </row>
    <row r="40315" spans="3:3">
      <c r="C40315" s="13">
        <f t="shared" ca="1" si="1414"/>
        <v>2014.9096629073692</v>
      </c>
    </row>
    <row r="40316" spans="3:3">
      <c r="C40316" s="13">
        <f t="shared" ca="1" si="1414"/>
        <v>1994.9809678058987</v>
      </c>
    </row>
    <row r="40317" spans="3:3">
      <c r="C40317" s="13">
        <f t="shared" ca="1" si="1414"/>
        <v>2034.6436925737892</v>
      </c>
    </row>
    <row r="40318" spans="3:3">
      <c r="C40318" s="13">
        <f t="shared" ca="1" si="1414"/>
        <v>2016.5360072333062</v>
      </c>
    </row>
    <row r="40319" spans="3:3">
      <c r="C40319" s="13">
        <f t="shared" ca="1" si="1414"/>
        <v>2006.6055584739809</v>
      </c>
    </row>
    <row r="40320" spans="3:3">
      <c r="C40320" s="13">
        <f t="shared" ca="1" si="1414"/>
        <v>1989.7481782132879</v>
      </c>
    </row>
    <row r="40321" spans="3:3">
      <c r="C40321" s="13">
        <f t="shared" ca="1" si="1414"/>
        <v>1991.9177030201831</v>
      </c>
    </row>
    <row r="40322" spans="3:3">
      <c r="C40322" s="13">
        <f t="shared" ca="1" si="1414"/>
        <v>2007.6270649554613</v>
      </c>
    </row>
    <row r="40323" spans="3:3">
      <c r="C40323" s="13">
        <f t="shared" ca="1" si="1414"/>
        <v>1998.3674614076617</v>
      </c>
    </row>
    <row r="40324" spans="3:3">
      <c r="C40324" s="13">
        <f t="shared" ca="1" si="1414"/>
        <v>1989.9832268819227</v>
      </c>
    </row>
    <row r="40325" spans="3:3">
      <c r="C40325" s="13">
        <f t="shared" ca="1" si="1414"/>
        <v>1999.6005060693974</v>
      </c>
    </row>
    <row r="40326" spans="3:3">
      <c r="C40326" s="13">
        <f t="shared" ca="1" si="1414"/>
        <v>1995.3648381057487</v>
      </c>
    </row>
    <row r="40327" spans="3:3">
      <c r="C40327" s="13">
        <f t="shared" ca="1" si="1414"/>
        <v>2005.0253415296968</v>
      </c>
    </row>
    <row r="40328" spans="3:3">
      <c r="C40328" s="13">
        <f t="shared" ca="1" si="1414"/>
        <v>2019.6942772801081</v>
      </c>
    </row>
    <row r="40329" spans="3:3">
      <c r="C40329" s="13">
        <f t="shared" ca="1" si="1414"/>
        <v>2003.6310948798575</v>
      </c>
    </row>
    <row r="40330" spans="3:3">
      <c r="C40330" s="13">
        <f t="shared" ca="1" si="1414"/>
        <v>2005.3012744977677</v>
      </c>
    </row>
    <row r="40331" spans="3:3">
      <c r="C40331" s="13">
        <f t="shared" ca="1" si="1414"/>
        <v>2003.008648617697</v>
      </c>
    </row>
    <row r="40332" spans="3:3">
      <c r="C40332" s="13">
        <f t="shared" ca="1" si="1414"/>
        <v>1987.6318070061782</v>
      </c>
    </row>
    <row r="40333" spans="3:3">
      <c r="C40333" s="13">
        <f t="shared" ca="1" si="1414"/>
        <v>1996.3058354674363</v>
      </c>
    </row>
    <row r="40334" spans="3:3">
      <c r="C40334" s="13">
        <f t="shared" ca="1" si="1414"/>
        <v>1986.082179350396</v>
      </c>
    </row>
    <row r="40335" spans="3:3">
      <c r="C40335" s="13">
        <f t="shared" ca="1" si="1414"/>
        <v>2011.813273624115</v>
      </c>
    </row>
    <row r="40336" spans="3:3">
      <c r="C40336" s="13">
        <f t="shared" ca="1" si="1414"/>
        <v>1990.6204856971647</v>
      </c>
    </row>
    <row r="40337" spans="3:3">
      <c r="C40337" s="13">
        <f t="shared" ca="1" si="1414"/>
        <v>1997.5413716451963</v>
      </c>
    </row>
    <row r="40338" spans="3:3">
      <c r="C40338" s="13">
        <f t="shared" ca="1" si="1414"/>
        <v>1983.5650956410582</v>
      </c>
    </row>
    <row r="40339" spans="3:3">
      <c r="C40339" s="13">
        <f t="shared" ca="1" si="1414"/>
        <v>2004.1393644996731</v>
      </c>
    </row>
    <row r="40340" spans="3:3">
      <c r="C40340" s="13">
        <f t="shared" ca="1" si="1414"/>
        <v>2001.9171601988241</v>
      </c>
    </row>
    <row r="40341" spans="3:3">
      <c r="C40341" s="13">
        <f t="shared" ca="1" si="1414"/>
        <v>1988.3701183952771</v>
      </c>
    </row>
    <row r="40342" spans="3:3">
      <c r="C40342" s="13">
        <f t="shared" ca="1" si="1414"/>
        <v>2026.7193345676747</v>
      </c>
    </row>
    <row r="40343" spans="3:3">
      <c r="C40343" s="13">
        <f t="shared" ca="1" si="1414"/>
        <v>1999.4252073069495</v>
      </c>
    </row>
    <row r="40344" spans="3:3">
      <c r="C40344" s="13">
        <f t="shared" ref="C40344:C40407" ca="1" si="1415">NORMINV(RAND(),$D$3,$G$3)</f>
        <v>1984.6327799401167</v>
      </c>
    </row>
    <row r="40345" spans="3:3">
      <c r="C40345" s="13">
        <f t="shared" ca="1" si="1415"/>
        <v>1989.927906373608</v>
      </c>
    </row>
    <row r="40346" spans="3:3">
      <c r="C40346" s="13">
        <f t="shared" ca="1" si="1415"/>
        <v>2007.4507305134159</v>
      </c>
    </row>
    <row r="40347" spans="3:3">
      <c r="C40347" s="13">
        <f t="shared" ca="1" si="1415"/>
        <v>1988.9880950028214</v>
      </c>
    </row>
    <row r="40348" spans="3:3">
      <c r="C40348" s="13">
        <f t="shared" ca="1" si="1415"/>
        <v>2003.8553540893852</v>
      </c>
    </row>
    <row r="40349" spans="3:3">
      <c r="C40349" s="13">
        <f t="shared" ca="1" si="1415"/>
        <v>2003.4357668023779</v>
      </c>
    </row>
    <row r="40350" spans="3:3">
      <c r="C40350" s="13">
        <f t="shared" ca="1" si="1415"/>
        <v>1994.6312849340973</v>
      </c>
    </row>
    <row r="40351" spans="3:3">
      <c r="C40351" s="13">
        <f t="shared" ca="1" si="1415"/>
        <v>1999.5771709255071</v>
      </c>
    </row>
    <row r="40352" spans="3:3">
      <c r="C40352" s="13">
        <f t="shared" ca="1" si="1415"/>
        <v>1986.8101478781589</v>
      </c>
    </row>
    <row r="40353" spans="3:3">
      <c r="C40353" s="13">
        <f t="shared" ca="1" si="1415"/>
        <v>1990.26655664194</v>
      </c>
    </row>
    <row r="40354" spans="3:3">
      <c r="C40354" s="13">
        <f t="shared" ca="1" si="1415"/>
        <v>1982.912701824655</v>
      </c>
    </row>
    <row r="40355" spans="3:3">
      <c r="C40355" s="13">
        <f t="shared" ca="1" si="1415"/>
        <v>1987.9700817933965</v>
      </c>
    </row>
    <row r="40356" spans="3:3">
      <c r="C40356" s="13">
        <f t="shared" ca="1" si="1415"/>
        <v>2002.3910800620345</v>
      </c>
    </row>
    <row r="40357" spans="3:3">
      <c r="C40357" s="13">
        <f t="shared" ca="1" si="1415"/>
        <v>2009.8591177553351</v>
      </c>
    </row>
    <row r="40358" spans="3:3">
      <c r="C40358" s="13">
        <f t="shared" ca="1" si="1415"/>
        <v>1992.8024701146524</v>
      </c>
    </row>
    <row r="40359" spans="3:3">
      <c r="C40359" s="13">
        <f t="shared" ca="1" si="1415"/>
        <v>1996.3515470499101</v>
      </c>
    </row>
    <row r="40360" spans="3:3">
      <c r="C40360" s="13">
        <f t="shared" ca="1" si="1415"/>
        <v>2006.0106803041324</v>
      </c>
    </row>
    <row r="40361" spans="3:3">
      <c r="C40361" s="13">
        <f t="shared" ca="1" si="1415"/>
        <v>1991.4338639181501</v>
      </c>
    </row>
    <row r="40362" spans="3:3">
      <c r="C40362" s="13">
        <f t="shared" ca="1" si="1415"/>
        <v>2011.7595326231822</v>
      </c>
    </row>
    <row r="40363" spans="3:3">
      <c r="C40363" s="13">
        <f t="shared" ca="1" si="1415"/>
        <v>2012.2739114523836</v>
      </c>
    </row>
    <row r="40364" spans="3:3">
      <c r="C40364" s="13">
        <f t="shared" ca="1" si="1415"/>
        <v>1995.118042108161</v>
      </c>
    </row>
    <row r="40365" spans="3:3">
      <c r="C40365" s="13">
        <f t="shared" ca="1" si="1415"/>
        <v>2007.4489413031545</v>
      </c>
    </row>
    <row r="40366" spans="3:3">
      <c r="C40366" s="13">
        <f t="shared" ca="1" si="1415"/>
        <v>1996.0225443563907</v>
      </c>
    </row>
    <row r="40367" spans="3:3">
      <c r="C40367" s="13">
        <f t="shared" ca="1" si="1415"/>
        <v>1999.435852465944</v>
      </c>
    </row>
    <row r="40368" spans="3:3">
      <c r="C40368" s="13">
        <f t="shared" ca="1" si="1415"/>
        <v>1995.7195964346026</v>
      </c>
    </row>
    <row r="40369" spans="3:3">
      <c r="C40369" s="13">
        <f t="shared" ca="1" si="1415"/>
        <v>2015.6877593187637</v>
      </c>
    </row>
    <row r="40370" spans="3:3">
      <c r="C40370" s="13">
        <f t="shared" ca="1" si="1415"/>
        <v>2006.5932325565523</v>
      </c>
    </row>
    <row r="40371" spans="3:3">
      <c r="C40371" s="13">
        <f t="shared" ca="1" si="1415"/>
        <v>2004.6122440343329</v>
      </c>
    </row>
    <row r="40372" spans="3:3">
      <c r="C40372" s="13">
        <f t="shared" ca="1" si="1415"/>
        <v>2013.4374084398478</v>
      </c>
    </row>
    <row r="40373" spans="3:3">
      <c r="C40373" s="13">
        <f t="shared" ca="1" si="1415"/>
        <v>1978.4296222323262</v>
      </c>
    </row>
    <row r="40374" spans="3:3">
      <c r="C40374" s="13">
        <f t="shared" ca="1" si="1415"/>
        <v>1984.8844597369855</v>
      </c>
    </row>
    <row r="40375" spans="3:3">
      <c r="C40375" s="13">
        <f t="shared" ca="1" si="1415"/>
        <v>2006.8805172389493</v>
      </c>
    </row>
    <row r="40376" spans="3:3">
      <c r="C40376" s="13">
        <f t="shared" ca="1" si="1415"/>
        <v>2008.7909388377495</v>
      </c>
    </row>
    <row r="40377" spans="3:3">
      <c r="C40377" s="13">
        <f t="shared" ca="1" si="1415"/>
        <v>1992.0910541286439</v>
      </c>
    </row>
    <row r="40378" spans="3:3">
      <c r="C40378" s="13">
        <f t="shared" ca="1" si="1415"/>
        <v>1996.6862707129769</v>
      </c>
    </row>
    <row r="40379" spans="3:3">
      <c r="C40379" s="13">
        <f t="shared" ca="1" si="1415"/>
        <v>2011.1123581858633</v>
      </c>
    </row>
    <row r="40380" spans="3:3">
      <c r="C40380" s="13">
        <f t="shared" ca="1" si="1415"/>
        <v>1998.9684773809245</v>
      </c>
    </row>
    <row r="40381" spans="3:3">
      <c r="C40381" s="13">
        <f t="shared" ca="1" si="1415"/>
        <v>2003.6993470873017</v>
      </c>
    </row>
    <row r="40382" spans="3:3">
      <c r="C40382" s="13">
        <f t="shared" ca="1" si="1415"/>
        <v>1994.4741032996583</v>
      </c>
    </row>
    <row r="40383" spans="3:3">
      <c r="C40383" s="13">
        <f t="shared" ca="1" si="1415"/>
        <v>2008.6588135622321</v>
      </c>
    </row>
    <row r="40384" spans="3:3">
      <c r="C40384" s="13">
        <f t="shared" ca="1" si="1415"/>
        <v>1993.4033334156888</v>
      </c>
    </row>
    <row r="40385" spans="3:3">
      <c r="C40385" s="13">
        <f t="shared" ca="1" si="1415"/>
        <v>1997.631888487359</v>
      </c>
    </row>
    <row r="40386" spans="3:3">
      <c r="C40386" s="13">
        <f t="shared" ca="1" si="1415"/>
        <v>1994.9347847181457</v>
      </c>
    </row>
    <row r="40387" spans="3:3">
      <c r="C40387" s="13">
        <f t="shared" ca="1" si="1415"/>
        <v>2012.6410418568244</v>
      </c>
    </row>
    <row r="40388" spans="3:3">
      <c r="C40388" s="13">
        <f t="shared" ca="1" si="1415"/>
        <v>1995.9887986939143</v>
      </c>
    </row>
    <row r="40389" spans="3:3">
      <c r="C40389" s="13">
        <f t="shared" ca="1" si="1415"/>
        <v>2011.8509109203619</v>
      </c>
    </row>
    <row r="40390" spans="3:3">
      <c r="C40390" s="13">
        <f t="shared" ca="1" si="1415"/>
        <v>1990.2535072207368</v>
      </c>
    </row>
    <row r="40391" spans="3:3">
      <c r="C40391" s="13">
        <f t="shared" ca="1" si="1415"/>
        <v>2014.3667174049299</v>
      </c>
    </row>
    <row r="40392" spans="3:3">
      <c r="C40392" s="13">
        <f t="shared" ca="1" si="1415"/>
        <v>2013.0215558782347</v>
      </c>
    </row>
    <row r="40393" spans="3:3">
      <c r="C40393" s="13">
        <f t="shared" ca="1" si="1415"/>
        <v>2008.2016474170571</v>
      </c>
    </row>
    <row r="40394" spans="3:3">
      <c r="C40394" s="13">
        <f t="shared" ca="1" si="1415"/>
        <v>2015.6687903239713</v>
      </c>
    </row>
    <row r="40395" spans="3:3">
      <c r="C40395" s="13">
        <f t="shared" ca="1" si="1415"/>
        <v>2001.2349841723992</v>
      </c>
    </row>
    <row r="40396" spans="3:3">
      <c r="C40396" s="13">
        <f t="shared" ca="1" si="1415"/>
        <v>1999.8233529647503</v>
      </c>
    </row>
    <row r="40397" spans="3:3">
      <c r="C40397" s="13">
        <f t="shared" ca="1" si="1415"/>
        <v>1997.2592058483046</v>
      </c>
    </row>
    <row r="40398" spans="3:3">
      <c r="C40398" s="13">
        <f t="shared" ca="1" si="1415"/>
        <v>1991.4841447281474</v>
      </c>
    </row>
    <row r="40399" spans="3:3">
      <c r="C40399" s="13">
        <f t="shared" ca="1" si="1415"/>
        <v>1974.1434957085737</v>
      </c>
    </row>
    <row r="40400" spans="3:3">
      <c r="C40400" s="13">
        <f t="shared" ca="1" si="1415"/>
        <v>2011.6806897067636</v>
      </c>
    </row>
    <row r="40401" spans="3:3">
      <c r="C40401" s="13">
        <f t="shared" ca="1" si="1415"/>
        <v>1991.572986796019</v>
      </c>
    </row>
    <row r="40402" spans="3:3">
      <c r="C40402" s="13">
        <f t="shared" ca="1" si="1415"/>
        <v>2002.9116999847424</v>
      </c>
    </row>
    <row r="40403" spans="3:3">
      <c r="C40403" s="13">
        <f t="shared" ca="1" si="1415"/>
        <v>1997.5653353414439</v>
      </c>
    </row>
    <row r="40404" spans="3:3">
      <c r="C40404" s="13">
        <f t="shared" ca="1" si="1415"/>
        <v>2005.1539902621696</v>
      </c>
    </row>
    <row r="40405" spans="3:3">
      <c r="C40405" s="13">
        <f t="shared" ca="1" si="1415"/>
        <v>2015.2977514727866</v>
      </c>
    </row>
    <row r="40406" spans="3:3">
      <c r="C40406" s="13">
        <f t="shared" ca="1" si="1415"/>
        <v>2001.4352287928241</v>
      </c>
    </row>
    <row r="40407" spans="3:3">
      <c r="C40407" s="13">
        <f t="shared" ca="1" si="1415"/>
        <v>2005.3002857353408</v>
      </c>
    </row>
    <row r="40408" spans="3:3">
      <c r="C40408" s="13">
        <f t="shared" ref="C40408:C40471" ca="1" si="1416">NORMINV(RAND(),$D$3,$G$3)</f>
        <v>2010.4184552156898</v>
      </c>
    </row>
    <row r="40409" spans="3:3">
      <c r="C40409" s="13">
        <f t="shared" ca="1" si="1416"/>
        <v>1989.8043031126081</v>
      </c>
    </row>
    <row r="40410" spans="3:3">
      <c r="C40410" s="13">
        <f t="shared" ca="1" si="1416"/>
        <v>2007.2482835755839</v>
      </c>
    </row>
    <row r="40411" spans="3:3">
      <c r="C40411" s="13">
        <f t="shared" ca="1" si="1416"/>
        <v>1994.5717008202482</v>
      </c>
    </row>
    <row r="40412" spans="3:3">
      <c r="C40412" s="13">
        <f t="shared" ca="1" si="1416"/>
        <v>1987.5522231147079</v>
      </c>
    </row>
    <row r="40413" spans="3:3">
      <c r="C40413" s="13">
        <f t="shared" ca="1" si="1416"/>
        <v>2005.5521210353447</v>
      </c>
    </row>
    <row r="40414" spans="3:3">
      <c r="C40414" s="13">
        <f t="shared" ca="1" si="1416"/>
        <v>1996.4360774402392</v>
      </c>
    </row>
    <row r="40415" spans="3:3">
      <c r="C40415" s="13">
        <f t="shared" ca="1" si="1416"/>
        <v>2016.0619166953279</v>
      </c>
    </row>
    <row r="40416" spans="3:3">
      <c r="C40416" s="13">
        <f t="shared" ca="1" si="1416"/>
        <v>1985.7425678575314</v>
      </c>
    </row>
    <row r="40417" spans="3:3">
      <c r="C40417" s="13">
        <f t="shared" ca="1" si="1416"/>
        <v>2009.2708557803712</v>
      </c>
    </row>
    <row r="40418" spans="3:3">
      <c r="C40418" s="13">
        <f t="shared" ca="1" si="1416"/>
        <v>2008.1122883801518</v>
      </c>
    </row>
    <row r="40419" spans="3:3">
      <c r="C40419" s="13">
        <f t="shared" ca="1" si="1416"/>
        <v>1986.8203972796605</v>
      </c>
    </row>
    <row r="40420" spans="3:3">
      <c r="C40420" s="13">
        <f t="shared" ca="1" si="1416"/>
        <v>2000.4361762735184</v>
      </c>
    </row>
    <row r="40421" spans="3:3">
      <c r="C40421" s="13">
        <f t="shared" ca="1" si="1416"/>
        <v>2004.8724995143225</v>
      </c>
    </row>
    <row r="40422" spans="3:3">
      <c r="C40422" s="13">
        <f t="shared" ca="1" si="1416"/>
        <v>1989.1063641073051</v>
      </c>
    </row>
    <row r="40423" spans="3:3">
      <c r="C40423" s="13">
        <f t="shared" ca="1" si="1416"/>
        <v>1995.948894515418</v>
      </c>
    </row>
    <row r="40424" spans="3:3">
      <c r="C40424" s="13">
        <f t="shared" ca="1" si="1416"/>
        <v>2001.4910935462594</v>
      </c>
    </row>
    <row r="40425" spans="3:3">
      <c r="C40425" s="13">
        <f t="shared" ca="1" si="1416"/>
        <v>1991.2961162527154</v>
      </c>
    </row>
    <row r="40426" spans="3:3">
      <c r="C40426" s="13">
        <f t="shared" ca="1" si="1416"/>
        <v>1990.4406940858357</v>
      </c>
    </row>
    <row r="40427" spans="3:3">
      <c r="C40427" s="13">
        <f t="shared" ca="1" si="1416"/>
        <v>1991.4369823195007</v>
      </c>
    </row>
    <row r="40428" spans="3:3">
      <c r="C40428" s="13">
        <f t="shared" ca="1" si="1416"/>
        <v>1997.661511342294</v>
      </c>
    </row>
    <row r="40429" spans="3:3">
      <c r="C40429" s="13">
        <f t="shared" ca="1" si="1416"/>
        <v>1998.4121846963562</v>
      </c>
    </row>
    <row r="40430" spans="3:3">
      <c r="C40430" s="13">
        <f t="shared" ca="1" si="1416"/>
        <v>2009.1685744304123</v>
      </c>
    </row>
    <row r="40431" spans="3:3">
      <c r="C40431" s="13">
        <f t="shared" ca="1" si="1416"/>
        <v>1991.8622783272579</v>
      </c>
    </row>
    <row r="40432" spans="3:3">
      <c r="C40432" s="13">
        <f t="shared" ca="1" si="1416"/>
        <v>2003.6758150377632</v>
      </c>
    </row>
    <row r="40433" spans="3:3">
      <c r="C40433" s="13">
        <f t="shared" ca="1" si="1416"/>
        <v>1998.0865582248753</v>
      </c>
    </row>
    <row r="40434" spans="3:3">
      <c r="C40434" s="13">
        <f t="shared" ca="1" si="1416"/>
        <v>1997.2072126792941</v>
      </c>
    </row>
    <row r="40435" spans="3:3">
      <c r="C40435" s="13">
        <f t="shared" ca="1" si="1416"/>
        <v>1989.5763306364277</v>
      </c>
    </row>
    <row r="40436" spans="3:3">
      <c r="C40436" s="13">
        <f t="shared" ca="1" si="1416"/>
        <v>2013.896295706895</v>
      </c>
    </row>
    <row r="40437" spans="3:3">
      <c r="C40437" s="13">
        <f t="shared" ca="1" si="1416"/>
        <v>2022.9817110809038</v>
      </c>
    </row>
    <row r="40438" spans="3:3">
      <c r="C40438" s="13">
        <f t="shared" ca="1" si="1416"/>
        <v>2001.167785011055</v>
      </c>
    </row>
    <row r="40439" spans="3:3">
      <c r="C40439" s="13">
        <f t="shared" ca="1" si="1416"/>
        <v>2004.3659924164526</v>
      </c>
    </row>
    <row r="40440" spans="3:3">
      <c r="C40440" s="13">
        <f t="shared" ca="1" si="1416"/>
        <v>1996.6731257426925</v>
      </c>
    </row>
    <row r="40441" spans="3:3">
      <c r="C40441" s="13">
        <f t="shared" ca="1" si="1416"/>
        <v>2005.2881641379743</v>
      </c>
    </row>
    <row r="40442" spans="3:3">
      <c r="C40442" s="13">
        <f t="shared" ca="1" si="1416"/>
        <v>2007.9673868602547</v>
      </c>
    </row>
    <row r="40443" spans="3:3">
      <c r="C40443" s="13">
        <f t="shared" ca="1" si="1416"/>
        <v>1992.2450053292573</v>
      </c>
    </row>
    <row r="40444" spans="3:3">
      <c r="C40444" s="13">
        <f t="shared" ca="1" si="1416"/>
        <v>1993.5835419413556</v>
      </c>
    </row>
    <row r="40445" spans="3:3">
      <c r="C40445" s="13">
        <f t="shared" ca="1" si="1416"/>
        <v>2013.7104005374395</v>
      </c>
    </row>
    <row r="40446" spans="3:3">
      <c r="C40446" s="13">
        <f t="shared" ca="1" si="1416"/>
        <v>1998.8266205976306</v>
      </c>
    </row>
    <row r="40447" spans="3:3">
      <c r="C40447" s="13">
        <f t="shared" ca="1" si="1416"/>
        <v>2003.5051925677774</v>
      </c>
    </row>
    <row r="40448" spans="3:3">
      <c r="C40448" s="13">
        <f t="shared" ca="1" si="1416"/>
        <v>1987.0358929321978</v>
      </c>
    </row>
    <row r="40449" spans="3:3">
      <c r="C40449" s="13">
        <f t="shared" ca="1" si="1416"/>
        <v>2019.9611437162102</v>
      </c>
    </row>
    <row r="40450" spans="3:3">
      <c r="C40450" s="13">
        <f t="shared" ca="1" si="1416"/>
        <v>1977.6008358148797</v>
      </c>
    </row>
    <row r="40451" spans="3:3">
      <c r="C40451" s="13">
        <f t="shared" ca="1" si="1416"/>
        <v>1977.2126410902699</v>
      </c>
    </row>
    <row r="40452" spans="3:3">
      <c r="C40452" s="13">
        <f t="shared" ca="1" si="1416"/>
        <v>2012.303100392139</v>
      </c>
    </row>
    <row r="40453" spans="3:3">
      <c r="C40453" s="13">
        <f t="shared" ca="1" si="1416"/>
        <v>1989.552513559471</v>
      </c>
    </row>
    <row r="40454" spans="3:3">
      <c r="C40454" s="13">
        <f t="shared" ca="1" si="1416"/>
        <v>2006.7955754352695</v>
      </c>
    </row>
    <row r="40455" spans="3:3">
      <c r="C40455" s="13">
        <f t="shared" ca="1" si="1416"/>
        <v>2000.4045155348354</v>
      </c>
    </row>
    <row r="40456" spans="3:3">
      <c r="C40456" s="13">
        <f t="shared" ca="1" si="1416"/>
        <v>1995.1325897700781</v>
      </c>
    </row>
    <row r="40457" spans="3:3">
      <c r="C40457" s="13">
        <f t="shared" ca="1" si="1416"/>
        <v>2013.2698974701686</v>
      </c>
    </row>
    <row r="40458" spans="3:3">
      <c r="C40458" s="13">
        <f t="shared" ca="1" si="1416"/>
        <v>1994.4559019527749</v>
      </c>
    </row>
    <row r="40459" spans="3:3">
      <c r="C40459" s="13">
        <f t="shared" ca="1" si="1416"/>
        <v>1987.6454352401781</v>
      </c>
    </row>
    <row r="40460" spans="3:3">
      <c r="C40460" s="13">
        <f t="shared" ca="1" si="1416"/>
        <v>2006.0437615150042</v>
      </c>
    </row>
    <row r="40461" spans="3:3">
      <c r="C40461" s="13">
        <f t="shared" ca="1" si="1416"/>
        <v>2000.4567105275171</v>
      </c>
    </row>
    <row r="40462" spans="3:3">
      <c r="C40462" s="13">
        <f t="shared" ca="1" si="1416"/>
        <v>1996.1076470415333</v>
      </c>
    </row>
    <row r="40463" spans="3:3">
      <c r="C40463" s="13">
        <f t="shared" ca="1" si="1416"/>
        <v>1992.6551175529116</v>
      </c>
    </row>
    <row r="40464" spans="3:3">
      <c r="C40464" s="13">
        <f t="shared" ca="1" si="1416"/>
        <v>1994.3290451556149</v>
      </c>
    </row>
    <row r="40465" spans="3:3">
      <c r="C40465" s="13">
        <f t="shared" ca="1" si="1416"/>
        <v>2010.5588171406141</v>
      </c>
    </row>
    <row r="40466" spans="3:3">
      <c r="C40466" s="13">
        <f t="shared" ca="1" si="1416"/>
        <v>2003.1263180697695</v>
      </c>
    </row>
    <row r="40467" spans="3:3">
      <c r="C40467" s="13">
        <f t="shared" ca="1" si="1416"/>
        <v>2006.4979082117079</v>
      </c>
    </row>
    <row r="40468" spans="3:3">
      <c r="C40468" s="13">
        <f t="shared" ca="1" si="1416"/>
        <v>2001.4142876407018</v>
      </c>
    </row>
    <row r="40469" spans="3:3">
      <c r="C40469" s="13">
        <f t="shared" ca="1" si="1416"/>
        <v>2001.2544384281864</v>
      </c>
    </row>
    <row r="40470" spans="3:3">
      <c r="C40470" s="13">
        <f t="shared" ca="1" si="1416"/>
        <v>1983.7308538947973</v>
      </c>
    </row>
    <row r="40471" spans="3:3">
      <c r="C40471" s="13">
        <f t="shared" ca="1" si="1416"/>
        <v>2005.6674203851765</v>
      </c>
    </row>
    <row r="40472" spans="3:3">
      <c r="C40472" s="13">
        <f t="shared" ref="C40472:C40535" ca="1" si="1417">NORMINV(RAND(),$D$3,$G$3)</f>
        <v>1997.7400790141301</v>
      </c>
    </row>
    <row r="40473" spans="3:3">
      <c r="C40473" s="13">
        <f t="shared" ca="1" si="1417"/>
        <v>2009.6988433074737</v>
      </c>
    </row>
    <row r="40474" spans="3:3">
      <c r="C40474" s="13">
        <f t="shared" ca="1" si="1417"/>
        <v>2004.755842707526</v>
      </c>
    </row>
    <row r="40475" spans="3:3">
      <c r="C40475" s="13">
        <f t="shared" ca="1" si="1417"/>
        <v>2008.8564306922196</v>
      </c>
    </row>
    <row r="40476" spans="3:3">
      <c r="C40476" s="13">
        <f t="shared" ca="1" si="1417"/>
        <v>2000.0640294345583</v>
      </c>
    </row>
    <row r="40477" spans="3:3">
      <c r="C40477" s="13">
        <f t="shared" ca="1" si="1417"/>
        <v>2009.948553959644</v>
      </c>
    </row>
    <row r="40478" spans="3:3">
      <c r="C40478" s="13">
        <f t="shared" ca="1" si="1417"/>
        <v>2018.3985321394437</v>
      </c>
    </row>
    <row r="40479" spans="3:3">
      <c r="C40479" s="13">
        <f t="shared" ca="1" si="1417"/>
        <v>1993.9436321322703</v>
      </c>
    </row>
    <row r="40480" spans="3:3">
      <c r="C40480" s="13">
        <f t="shared" ca="1" si="1417"/>
        <v>2006.0823944120502</v>
      </c>
    </row>
    <row r="40481" spans="3:3">
      <c r="C40481" s="13">
        <f t="shared" ca="1" si="1417"/>
        <v>2009.5822475519867</v>
      </c>
    </row>
    <row r="40482" spans="3:3">
      <c r="C40482" s="13">
        <f t="shared" ca="1" si="1417"/>
        <v>2010.2058522088344</v>
      </c>
    </row>
    <row r="40483" spans="3:3">
      <c r="C40483" s="13">
        <f t="shared" ca="1" si="1417"/>
        <v>1991.8744298765487</v>
      </c>
    </row>
    <row r="40484" spans="3:3">
      <c r="C40484" s="13">
        <f t="shared" ca="1" si="1417"/>
        <v>2005.0871467755685</v>
      </c>
    </row>
    <row r="40485" spans="3:3">
      <c r="C40485" s="13">
        <f t="shared" ca="1" si="1417"/>
        <v>2027.5889845961392</v>
      </c>
    </row>
    <row r="40486" spans="3:3">
      <c r="C40486" s="13">
        <f t="shared" ca="1" si="1417"/>
        <v>2006.5253099859297</v>
      </c>
    </row>
    <row r="40487" spans="3:3">
      <c r="C40487" s="13">
        <f t="shared" ca="1" si="1417"/>
        <v>1986.3191908532604</v>
      </c>
    </row>
    <row r="40488" spans="3:3">
      <c r="C40488" s="13">
        <f t="shared" ca="1" si="1417"/>
        <v>1974.0366621999165</v>
      </c>
    </row>
    <row r="40489" spans="3:3">
      <c r="C40489" s="13">
        <f t="shared" ca="1" si="1417"/>
        <v>2002.6592519366657</v>
      </c>
    </row>
    <row r="40490" spans="3:3">
      <c r="C40490" s="13">
        <f t="shared" ca="1" si="1417"/>
        <v>2008.5788738783817</v>
      </c>
    </row>
    <row r="40491" spans="3:3">
      <c r="C40491" s="13">
        <f t="shared" ca="1" si="1417"/>
        <v>1992.225232712434</v>
      </c>
    </row>
    <row r="40492" spans="3:3">
      <c r="C40492" s="13">
        <f t="shared" ca="1" si="1417"/>
        <v>2006.806953416263</v>
      </c>
    </row>
    <row r="40493" spans="3:3">
      <c r="C40493" s="13">
        <f t="shared" ca="1" si="1417"/>
        <v>2000.2145670333048</v>
      </c>
    </row>
    <row r="40494" spans="3:3">
      <c r="C40494" s="13">
        <f t="shared" ca="1" si="1417"/>
        <v>1997.5363792673177</v>
      </c>
    </row>
    <row r="40495" spans="3:3">
      <c r="C40495" s="13">
        <f t="shared" ca="1" si="1417"/>
        <v>1998.7411203486495</v>
      </c>
    </row>
    <row r="40496" spans="3:3">
      <c r="C40496" s="13">
        <f t="shared" ca="1" si="1417"/>
        <v>1995.4891967656667</v>
      </c>
    </row>
    <row r="40497" spans="3:3">
      <c r="C40497" s="13">
        <f t="shared" ca="1" si="1417"/>
        <v>2003.6191330550494</v>
      </c>
    </row>
    <row r="40498" spans="3:3">
      <c r="C40498" s="13">
        <f t="shared" ca="1" si="1417"/>
        <v>2001.2739887642451</v>
      </c>
    </row>
    <row r="40499" spans="3:3">
      <c r="C40499" s="13">
        <f t="shared" ca="1" si="1417"/>
        <v>1986.7228428126211</v>
      </c>
    </row>
    <row r="40500" spans="3:3">
      <c r="C40500" s="13">
        <f t="shared" ca="1" si="1417"/>
        <v>1982.5852641693155</v>
      </c>
    </row>
    <row r="40501" spans="3:3">
      <c r="C40501" s="13">
        <f t="shared" ca="1" si="1417"/>
        <v>2002.9067216748065</v>
      </c>
    </row>
    <row r="40502" spans="3:3">
      <c r="C40502" s="13">
        <f t="shared" ca="1" si="1417"/>
        <v>2006.6462563593675</v>
      </c>
    </row>
    <row r="40503" spans="3:3">
      <c r="C40503" s="13">
        <f t="shared" ca="1" si="1417"/>
        <v>1995.5238301960962</v>
      </c>
    </row>
    <row r="40504" spans="3:3">
      <c r="C40504" s="13">
        <f t="shared" ca="1" si="1417"/>
        <v>2005.301881199533</v>
      </c>
    </row>
    <row r="40505" spans="3:3">
      <c r="C40505" s="13">
        <f t="shared" ca="1" si="1417"/>
        <v>1994.8105118507017</v>
      </c>
    </row>
    <row r="40506" spans="3:3">
      <c r="C40506" s="13">
        <f t="shared" ca="1" si="1417"/>
        <v>2005.3103397034336</v>
      </c>
    </row>
    <row r="40507" spans="3:3">
      <c r="C40507" s="13">
        <f t="shared" ca="1" si="1417"/>
        <v>1985.6384552026855</v>
      </c>
    </row>
    <row r="40508" spans="3:3">
      <c r="C40508" s="13">
        <f t="shared" ca="1" si="1417"/>
        <v>2015.5565321233423</v>
      </c>
    </row>
    <row r="40509" spans="3:3">
      <c r="C40509" s="13">
        <f t="shared" ca="1" si="1417"/>
        <v>1993.9493682753769</v>
      </c>
    </row>
    <row r="40510" spans="3:3">
      <c r="C40510" s="13">
        <f t="shared" ca="1" si="1417"/>
        <v>2001.1364834741596</v>
      </c>
    </row>
    <row r="40511" spans="3:3">
      <c r="C40511" s="13">
        <f t="shared" ca="1" si="1417"/>
        <v>1992.8050348530312</v>
      </c>
    </row>
    <row r="40512" spans="3:3">
      <c r="C40512" s="13">
        <f t="shared" ca="1" si="1417"/>
        <v>1997.8972832426969</v>
      </c>
    </row>
    <row r="40513" spans="3:3">
      <c r="C40513" s="13">
        <f t="shared" ca="1" si="1417"/>
        <v>1994.5466756596672</v>
      </c>
    </row>
    <row r="40514" spans="3:3">
      <c r="C40514" s="13">
        <f t="shared" ca="1" si="1417"/>
        <v>1985.1632242015651</v>
      </c>
    </row>
    <row r="40515" spans="3:3">
      <c r="C40515" s="13">
        <f t="shared" ca="1" si="1417"/>
        <v>1991.1034067025957</v>
      </c>
    </row>
    <row r="40516" spans="3:3">
      <c r="C40516" s="13">
        <f t="shared" ca="1" si="1417"/>
        <v>2008.4835177158616</v>
      </c>
    </row>
    <row r="40517" spans="3:3">
      <c r="C40517" s="13">
        <f t="shared" ca="1" si="1417"/>
        <v>2011.9648692185078</v>
      </c>
    </row>
    <row r="40518" spans="3:3">
      <c r="C40518" s="13">
        <f t="shared" ca="1" si="1417"/>
        <v>2009.1916203802891</v>
      </c>
    </row>
    <row r="40519" spans="3:3">
      <c r="C40519" s="13">
        <f t="shared" ca="1" si="1417"/>
        <v>2014.1337310987185</v>
      </c>
    </row>
    <row r="40520" spans="3:3">
      <c r="C40520" s="13">
        <f t="shared" ca="1" si="1417"/>
        <v>2002.5117453161581</v>
      </c>
    </row>
    <row r="40521" spans="3:3">
      <c r="C40521" s="13">
        <f t="shared" ca="1" si="1417"/>
        <v>1989.2565273545526</v>
      </c>
    </row>
    <row r="40522" spans="3:3">
      <c r="C40522" s="13">
        <f t="shared" ca="1" si="1417"/>
        <v>1995.2849762685039</v>
      </c>
    </row>
    <row r="40523" spans="3:3">
      <c r="C40523" s="13">
        <f t="shared" ca="1" si="1417"/>
        <v>1999.351436380997</v>
      </c>
    </row>
    <row r="40524" spans="3:3">
      <c r="C40524" s="13">
        <f t="shared" ca="1" si="1417"/>
        <v>1996.135069114541</v>
      </c>
    </row>
    <row r="40525" spans="3:3">
      <c r="C40525" s="13">
        <f t="shared" ca="1" si="1417"/>
        <v>1981.3107668846781</v>
      </c>
    </row>
    <row r="40526" spans="3:3">
      <c r="C40526" s="13">
        <f t="shared" ca="1" si="1417"/>
        <v>1999.1358763276678</v>
      </c>
    </row>
    <row r="40527" spans="3:3">
      <c r="C40527" s="13">
        <f t="shared" ca="1" si="1417"/>
        <v>2006.3112470614092</v>
      </c>
    </row>
    <row r="40528" spans="3:3">
      <c r="C40528" s="13">
        <f t="shared" ca="1" si="1417"/>
        <v>2000.9271116625687</v>
      </c>
    </row>
    <row r="40529" spans="3:3">
      <c r="C40529" s="13">
        <f t="shared" ca="1" si="1417"/>
        <v>2019.1226516862419</v>
      </c>
    </row>
    <row r="40530" spans="3:3">
      <c r="C40530" s="13">
        <f t="shared" ca="1" si="1417"/>
        <v>1989.6009257066944</v>
      </c>
    </row>
    <row r="40531" spans="3:3">
      <c r="C40531" s="13">
        <f t="shared" ca="1" si="1417"/>
        <v>1992.2773952426508</v>
      </c>
    </row>
    <row r="40532" spans="3:3">
      <c r="C40532" s="13">
        <f t="shared" ca="1" si="1417"/>
        <v>2003.949916758251</v>
      </c>
    </row>
    <row r="40533" spans="3:3">
      <c r="C40533" s="13">
        <f t="shared" ca="1" si="1417"/>
        <v>1990.5664967766625</v>
      </c>
    </row>
    <row r="40534" spans="3:3">
      <c r="C40534" s="13">
        <f t="shared" ca="1" si="1417"/>
        <v>2018.3577113929255</v>
      </c>
    </row>
    <row r="40535" spans="3:3">
      <c r="C40535" s="13">
        <f t="shared" ca="1" si="1417"/>
        <v>2013.0773517166699</v>
      </c>
    </row>
    <row r="40536" spans="3:3">
      <c r="C40536" s="13">
        <f t="shared" ref="C40536:C40599" ca="1" si="1418">NORMINV(RAND(),$D$3,$G$3)</f>
        <v>1993.505602126369</v>
      </c>
    </row>
    <row r="40537" spans="3:3">
      <c r="C40537" s="13">
        <f t="shared" ca="1" si="1418"/>
        <v>2001.9244963879405</v>
      </c>
    </row>
    <row r="40538" spans="3:3">
      <c r="C40538" s="13">
        <f t="shared" ca="1" si="1418"/>
        <v>2001.544874596784</v>
      </c>
    </row>
    <row r="40539" spans="3:3">
      <c r="C40539" s="13">
        <f t="shared" ca="1" si="1418"/>
        <v>2011.637272985334</v>
      </c>
    </row>
    <row r="40540" spans="3:3">
      <c r="C40540" s="13">
        <f t="shared" ca="1" si="1418"/>
        <v>1979.3963036545535</v>
      </c>
    </row>
    <row r="40541" spans="3:3">
      <c r="C40541" s="13">
        <f t="shared" ca="1" si="1418"/>
        <v>2001.3066504904193</v>
      </c>
    </row>
    <row r="40542" spans="3:3">
      <c r="C40542" s="13">
        <f t="shared" ca="1" si="1418"/>
        <v>1990.731348573896</v>
      </c>
    </row>
    <row r="40543" spans="3:3">
      <c r="C40543" s="13">
        <f t="shared" ca="1" si="1418"/>
        <v>2000.0237623529224</v>
      </c>
    </row>
    <row r="40544" spans="3:3">
      <c r="C40544" s="13">
        <f t="shared" ca="1" si="1418"/>
        <v>1978.3220595171042</v>
      </c>
    </row>
    <row r="40545" spans="3:3">
      <c r="C40545" s="13">
        <f t="shared" ca="1" si="1418"/>
        <v>2010.8647794295807</v>
      </c>
    </row>
    <row r="40546" spans="3:3">
      <c r="C40546" s="13">
        <f t="shared" ca="1" si="1418"/>
        <v>1997.5639768072479</v>
      </c>
    </row>
    <row r="40547" spans="3:3">
      <c r="C40547" s="13">
        <f t="shared" ca="1" si="1418"/>
        <v>1999.0107983124065</v>
      </c>
    </row>
    <row r="40548" spans="3:3">
      <c r="C40548" s="13">
        <f t="shared" ca="1" si="1418"/>
        <v>2022.242539892753</v>
      </c>
    </row>
    <row r="40549" spans="3:3">
      <c r="C40549" s="13">
        <f t="shared" ca="1" si="1418"/>
        <v>2015.9542660692491</v>
      </c>
    </row>
    <row r="40550" spans="3:3">
      <c r="C40550" s="13">
        <f t="shared" ca="1" si="1418"/>
        <v>1986.0665036305745</v>
      </c>
    </row>
    <row r="40551" spans="3:3">
      <c r="C40551" s="13">
        <f t="shared" ca="1" si="1418"/>
        <v>2004.6672512727553</v>
      </c>
    </row>
    <row r="40552" spans="3:3">
      <c r="C40552" s="13">
        <f t="shared" ca="1" si="1418"/>
        <v>1992.3060032404264</v>
      </c>
    </row>
    <row r="40553" spans="3:3">
      <c r="C40553" s="13">
        <f t="shared" ca="1" si="1418"/>
        <v>1990.5841304269707</v>
      </c>
    </row>
    <row r="40554" spans="3:3">
      <c r="C40554" s="13">
        <f t="shared" ca="1" si="1418"/>
        <v>1999.054704514333</v>
      </c>
    </row>
    <row r="40555" spans="3:3">
      <c r="C40555" s="13">
        <f t="shared" ca="1" si="1418"/>
        <v>2009.2305522302361</v>
      </c>
    </row>
    <row r="40556" spans="3:3">
      <c r="C40556" s="13">
        <f t="shared" ca="1" si="1418"/>
        <v>2013.863245082438</v>
      </c>
    </row>
    <row r="40557" spans="3:3">
      <c r="C40557" s="13">
        <f t="shared" ca="1" si="1418"/>
        <v>1998.7014676531678</v>
      </c>
    </row>
    <row r="40558" spans="3:3">
      <c r="C40558" s="13">
        <f t="shared" ca="1" si="1418"/>
        <v>2011.2284168939993</v>
      </c>
    </row>
    <row r="40559" spans="3:3">
      <c r="C40559" s="13">
        <f t="shared" ca="1" si="1418"/>
        <v>1998.301937318121</v>
      </c>
    </row>
    <row r="40560" spans="3:3">
      <c r="C40560" s="13">
        <f t="shared" ca="1" si="1418"/>
        <v>1987.0260309075124</v>
      </c>
    </row>
    <row r="40561" spans="3:3">
      <c r="C40561" s="13">
        <f t="shared" ca="1" si="1418"/>
        <v>1996.5835206244412</v>
      </c>
    </row>
    <row r="40562" spans="3:3">
      <c r="C40562" s="13">
        <f t="shared" ca="1" si="1418"/>
        <v>1997.4334081113293</v>
      </c>
    </row>
    <row r="40563" spans="3:3">
      <c r="C40563" s="13">
        <f t="shared" ca="1" si="1418"/>
        <v>2002.0325697668031</v>
      </c>
    </row>
    <row r="40564" spans="3:3">
      <c r="C40564" s="13">
        <f t="shared" ca="1" si="1418"/>
        <v>1994.2907700328608</v>
      </c>
    </row>
    <row r="40565" spans="3:3">
      <c r="C40565" s="13">
        <f t="shared" ca="1" si="1418"/>
        <v>1976.5124284032702</v>
      </c>
    </row>
    <row r="40566" spans="3:3">
      <c r="C40566" s="13">
        <f t="shared" ca="1" si="1418"/>
        <v>2015.9971701119359</v>
      </c>
    </row>
    <row r="40567" spans="3:3">
      <c r="C40567" s="13">
        <f t="shared" ca="1" si="1418"/>
        <v>2003.4303893382819</v>
      </c>
    </row>
    <row r="40568" spans="3:3">
      <c r="C40568" s="13">
        <f t="shared" ca="1" si="1418"/>
        <v>1983.0316188245904</v>
      </c>
    </row>
    <row r="40569" spans="3:3">
      <c r="C40569" s="13">
        <f t="shared" ca="1" si="1418"/>
        <v>1986.1830529459373</v>
      </c>
    </row>
    <row r="40570" spans="3:3">
      <c r="C40570" s="13">
        <f t="shared" ca="1" si="1418"/>
        <v>2017.373733183387</v>
      </c>
    </row>
    <row r="40571" spans="3:3">
      <c r="C40571" s="13">
        <f t="shared" ca="1" si="1418"/>
        <v>2003.1156956516361</v>
      </c>
    </row>
    <row r="40572" spans="3:3">
      <c r="C40572" s="13">
        <f t="shared" ca="1" si="1418"/>
        <v>1984.2889489657364</v>
      </c>
    </row>
    <row r="40573" spans="3:3">
      <c r="C40573" s="13">
        <f t="shared" ca="1" si="1418"/>
        <v>1990.595322620469</v>
      </c>
    </row>
    <row r="40574" spans="3:3">
      <c r="C40574" s="13">
        <f t="shared" ca="1" si="1418"/>
        <v>2003.2256165130214</v>
      </c>
    </row>
    <row r="40575" spans="3:3">
      <c r="C40575" s="13">
        <f t="shared" ca="1" si="1418"/>
        <v>1994.6604953198041</v>
      </c>
    </row>
    <row r="40576" spans="3:3">
      <c r="C40576" s="13">
        <f t="shared" ca="1" si="1418"/>
        <v>1999.1487924787405</v>
      </c>
    </row>
    <row r="40577" spans="3:3">
      <c r="C40577" s="13">
        <f t="shared" ca="1" si="1418"/>
        <v>2001.9540405196146</v>
      </c>
    </row>
    <row r="40578" spans="3:3">
      <c r="C40578" s="13">
        <f t="shared" ca="1" si="1418"/>
        <v>2004.977720080142</v>
      </c>
    </row>
    <row r="40579" spans="3:3">
      <c r="C40579" s="13">
        <f t="shared" ca="1" si="1418"/>
        <v>1995.9167011175796</v>
      </c>
    </row>
    <row r="40580" spans="3:3">
      <c r="C40580" s="13">
        <f t="shared" ca="1" si="1418"/>
        <v>2011.3599724897097</v>
      </c>
    </row>
    <row r="40581" spans="3:3">
      <c r="C40581" s="13">
        <f t="shared" ca="1" si="1418"/>
        <v>1997.797803154202</v>
      </c>
    </row>
    <row r="40582" spans="3:3">
      <c r="C40582" s="13">
        <f t="shared" ca="1" si="1418"/>
        <v>2003.1384400646868</v>
      </c>
    </row>
    <row r="40583" spans="3:3">
      <c r="C40583" s="13">
        <f t="shared" ca="1" si="1418"/>
        <v>1995.5721975095553</v>
      </c>
    </row>
    <row r="40584" spans="3:3">
      <c r="C40584" s="13">
        <f t="shared" ca="1" si="1418"/>
        <v>1997.3818820729725</v>
      </c>
    </row>
    <row r="40585" spans="3:3">
      <c r="C40585" s="13">
        <f t="shared" ca="1" si="1418"/>
        <v>2017.805022468609</v>
      </c>
    </row>
    <row r="40586" spans="3:3">
      <c r="C40586" s="13">
        <f t="shared" ca="1" si="1418"/>
        <v>1991.5224747261936</v>
      </c>
    </row>
    <row r="40587" spans="3:3">
      <c r="C40587" s="13">
        <f t="shared" ca="1" si="1418"/>
        <v>1988.8171395058948</v>
      </c>
    </row>
    <row r="40588" spans="3:3">
      <c r="C40588" s="13">
        <f t="shared" ca="1" si="1418"/>
        <v>1990.0945397183807</v>
      </c>
    </row>
    <row r="40589" spans="3:3">
      <c r="C40589" s="13">
        <f t="shared" ca="1" si="1418"/>
        <v>2022.6924884853388</v>
      </c>
    </row>
    <row r="40590" spans="3:3">
      <c r="C40590" s="13">
        <f t="shared" ca="1" si="1418"/>
        <v>1994.2171268440993</v>
      </c>
    </row>
    <row r="40591" spans="3:3">
      <c r="C40591" s="13">
        <f t="shared" ca="1" si="1418"/>
        <v>2006.2801018484288</v>
      </c>
    </row>
    <row r="40592" spans="3:3">
      <c r="C40592" s="13">
        <f t="shared" ca="1" si="1418"/>
        <v>1998.6428636232167</v>
      </c>
    </row>
    <row r="40593" spans="3:3">
      <c r="C40593" s="13">
        <f t="shared" ca="1" si="1418"/>
        <v>1990.816457286458</v>
      </c>
    </row>
    <row r="40594" spans="3:3">
      <c r="C40594" s="13">
        <f t="shared" ca="1" si="1418"/>
        <v>2003.858721671874</v>
      </c>
    </row>
    <row r="40595" spans="3:3">
      <c r="C40595" s="13">
        <f t="shared" ca="1" si="1418"/>
        <v>2004.0071822012906</v>
      </c>
    </row>
    <row r="40596" spans="3:3">
      <c r="C40596" s="13">
        <f t="shared" ca="1" si="1418"/>
        <v>1999.36927064578</v>
      </c>
    </row>
    <row r="40597" spans="3:3">
      <c r="C40597" s="13">
        <f t="shared" ca="1" si="1418"/>
        <v>1987.9174897635514</v>
      </c>
    </row>
    <row r="40598" spans="3:3">
      <c r="C40598" s="13">
        <f t="shared" ca="1" si="1418"/>
        <v>2010.6301282167758</v>
      </c>
    </row>
    <row r="40599" spans="3:3">
      <c r="C40599" s="13">
        <f t="shared" ca="1" si="1418"/>
        <v>2005.1656054204338</v>
      </c>
    </row>
    <row r="40600" spans="3:3">
      <c r="C40600" s="13">
        <f t="shared" ref="C40600:C40663" ca="1" si="1419">NORMINV(RAND(),$D$3,$G$3)</f>
        <v>2007.6581459984636</v>
      </c>
    </row>
    <row r="40601" spans="3:3">
      <c r="C40601" s="13">
        <f t="shared" ca="1" si="1419"/>
        <v>1996.1056099661832</v>
      </c>
    </row>
    <row r="40602" spans="3:3">
      <c r="C40602" s="13">
        <f t="shared" ca="1" si="1419"/>
        <v>2016.529853719604</v>
      </c>
    </row>
    <row r="40603" spans="3:3">
      <c r="C40603" s="13">
        <f t="shared" ca="1" si="1419"/>
        <v>1992.5534511753301</v>
      </c>
    </row>
    <row r="40604" spans="3:3">
      <c r="C40604" s="13">
        <f t="shared" ca="1" si="1419"/>
        <v>2003.8064231346611</v>
      </c>
    </row>
    <row r="40605" spans="3:3">
      <c r="C40605" s="13">
        <f t="shared" ca="1" si="1419"/>
        <v>2001.0376960374656</v>
      </c>
    </row>
    <row r="40606" spans="3:3">
      <c r="C40606" s="13">
        <f t="shared" ca="1" si="1419"/>
        <v>2002.4492102910665</v>
      </c>
    </row>
    <row r="40607" spans="3:3">
      <c r="C40607" s="13">
        <f t="shared" ca="1" si="1419"/>
        <v>1997.9295760470018</v>
      </c>
    </row>
    <row r="40608" spans="3:3">
      <c r="C40608" s="13">
        <f t="shared" ca="1" si="1419"/>
        <v>2015.0240719937717</v>
      </c>
    </row>
    <row r="40609" spans="3:3">
      <c r="C40609" s="13">
        <f t="shared" ca="1" si="1419"/>
        <v>2011.9142771664599</v>
      </c>
    </row>
    <row r="40610" spans="3:3">
      <c r="C40610" s="13">
        <f t="shared" ca="1" si="1419"/>
        <v>2007.3485845926118</v>
      </c>
    </row>
    <row r="40611" spans="3:3">
      <c r="C40611" s="13">
        <f t="shared" ca="1" si="1419"/>
        <v>1990.3481834205929</v>
      </c>
    </row>
    <row r="40612" spans="3:3">
      <c r="C40612" s="13">
        <f t="shared" ca="1" si="1419"/>
        <v>1996.2735066761206</v>
      </c>
    </row>
    <row r="40613" spans="3:3">
      <c r="C40613" s="13">
        <f t="shared" ca="1" si="1419"/>
        <v>2005.8075089707247</v>
      </c>
    </row>
    <row r="40614" spans="3:3">
      <c r="C40614" s="13">
        <f t="shared" ca="1" si="1419"/>
        <v>1995.2246761969195</v>
      </c>
    </row>
    <row r="40615" spans="3:3">
      <c r="C40615" s="13">
        <f t="shared" ca="1" si="1419"/>
        <v>1998.1394551962321</v>
      </c>
    </row>
    <row r="40616" spans="3:3">
      <c r="C40616" s="13">
        <f t="shared" ca="1" si="1419"/>
        <v>2018.8913434673971</v>
      </c>
    </row>
    <row r="40617" spans="3:3">
      <c r="C40617" s="13">
        <f t="shared" ca="1" si="1419"/>
        <v>2010.8225071997681</v>
      </c>
    </row>
    <row r="40618" spans="3:3">
      <c r="C40618" s="13">
        <f t="shared" ca="1" si="1419"/>
        <v>2014.5850887853223</v>
      </c>
    </row>
    <row r="40619" spans="3:3">
      <c r="C40619" s="13">
        <f t="shared" ca="1" si="1419"/>
        <v>2018.5736432150159</v>
      </c>
    </row>
    <row r="40620" spans="3:3">
      <c r="C40620" s="13">
        <f t="shared" ca="1" si="1419"/>
        <v>1999.5834819384843</v>
      </c>
    </row>
    <row r="40621" spans="3:3">
      <c r="C40621" s="13">
        <f t="shared" ca="1" si="1419"/>
        <v>2001.411974084499</v>
      </c>
    </row>
    <row r="40622" spans="3:3">
      <c r="C40622" s="13">
        <f t="shared" ca="1" si="1419"/>
        <v>2007.5348535997091</v>
      </c>
    </row>
    <row r="40623" spans="3:3">
      <c r="C40623" s="13">
        <f t="shared" ca="1" si="1419"/>
        <v>1997.720268925181</v>
      </c>
    </row>
    <row r="40624" spans="3:3">
      <c r="C40624" s="13">
        <f t="shared" ca="1" si="1419"/>
        <v>2002.0800473020627</v>
      </c>
    </row>
    <row r="40625" spans="3:3">
      <c r="C40625" s="13">
        <f t="shared" ca="1" si="1419"/>
        <v>1992.5004249337771</v>
      </c>
    </row>
    <row r="40626" spans="3:3">
      <c r="C40626" s="13">
        <f t="shared" ca="1" si="1419"/>
        <v>2009.0936714678685</v>
      </c>
    </row>
    <row r="40627" spans="3:3">
      <c r="C40627" s="13">
        <f t="shared" ca="1" si="1419"/>
        <v>1990.9933484637545</v>
      </c>
    </row>
    <row r="40628" spans="3:3">
      <c r="C40628" s="13">
        <f t="shared" ca="1" si="1419"/>
        <v>1998.82397241744</v>
      </c>
    </row>
    <row r="40629" spans="3:3">
      <c r="C40629" s="13">
        <f t="shared" ca="1" si="1419"/>
        <v>1987.6404664339439</v>
      </c>
    </row>
    <row r="40630" spans="3:3">
      <c r="C40630" s="13">
        <f t="shared" ca="1" si="1419"/>
        <v>2019.0187656605915</v>
      </c>
    </row>
    <row r="40631" spans="3:3">
      <c r="C40631" s="13">
        <f t="shared" ca="1" si="1419"/>
        <v>2007.7365301561442</v>
      </c>
    </row>
    <row r="40632" spans="3:3">
      <c r="C40632" s="13">
        <f t="shared" ca="1" si="1419"/>
        <v>2007.0113099831347</v>
      </c>
    </row>
    <row r="40633" spans="3:3">
      <c r="C40633" s="13">
        <f t="shared" ca="1" si="1419"/>
        <v>2000.2758291919588</v>
      </c>
    </row>
    <row r="40634" spans="3:3">
      <c r="C40634" s="13">
        <f t="shared" ca="1" si="1419"/>
        <v>2005.7892264192033</v>
      </c>
    </row>
    <row r="40635" spans="3:3">
      <c r="C40635" s="13">
        <f t="shared" ca="1" si="1419"/>
        <v>2028.3324361968771</v>
      </c>
    </row>
    <row r="40636" spans="3:3">
      <c r="C40636" s="13">
        <f t="shared" ca="1" si="1419"/>
        <v>1995.8289090987189</v>
      </c>
    </row>
    <row r="40637" spans="3:3">
      <c r="C40637" s="13">
        <f t="shared" ca="1" si="1419"/>
        <v>1994.746784566448</v>
      </c>
    </row>
    <row r="40638" spans="3:3">
      <c r="C40638" s="13">
        <f t="shared" ca="1" si="1419"/>
        <v>1995.5823579308469</v>
      </c>
    </row>
    <row r="40639" spans="3:3">
      <c r="C40639" s="13">
        <f t="shared" ca="1" si="1419"/>
        <v>2005.3437427791127</v>
      </c>
    </row>
    <row r="40640" spans="3:3">
      <c r="C40640" s="13">
        <f t="shared" ca="1" si="1419"/>
        <v>1984.0544527376653</v>
      </c>
    </row>
    <row r="40641" spans="3:3">
      <c r="C40641" s="13">
        <f t="shared" ca="1" si="1419"/>
        <v>1982.7493369795645</v>
      </c>
    </row>
    <row r="40642" spans="3:3">
      <c r="C40642" s="13">
        <f t="shared" ca="1" si="1419"/>
        <v>1991.9508620569761</v>
      </c>
    </row>
    <row r="40643" spans="3:3">
      <c r="C40643" s="13">
        <f t="shared" ca="1" si="1419"/>
        <v>2003.7836311089204</v>
      </c>
    </row>
    <row r="40644" spans="3:3">
      <c r="C40644" s="13">
        <f t="shared" ca="1" si="1419"/>
        <v>2008.8011958304266</v>
      </c>
    </row>
    <row r="40645" spans="3:3">
      <c r="C40645" s="13">
        <f t="shared" ca="1" si="1419"/>
        <v>1980.8697438438194</v>
      </c>
    </row>
    <row r="40646" spans="3:3">
      <c r="C40646" s="13">
        <f t="shared" ca="1" si="1419"/>
        <v>1992.9867705532542</v>
      </c>
    </row>
    <row r="40647" spans="3:3">
      <c r="C40647" s="13">
        <f t="shared" ca="1" si="1419"/>
        <v>1998.3540063318871</v>
      </c>
    </row>
    <row r="40648" spans="3:3">
      <c r="C40648" s="13">
        <f t="shared" ca="1" si="1419"/>
        <v>1986.3156944260866</v>
      </c>
    </row>
    <row r="40649" spans="3:3">
      <c r="C40649" s="13">
        <f t="shared" ca="1" si="1419"/>
        <v>1998.9961335728713</v>
      </c>
    </row>
    <row r="40650" spans="3:3">
      <c r="C40650" s="13">
        <f t="shared" ca="1" si="1419"/>
        <v>2007.8425799883419</v>
      </c>
    </row>
    <row r="40651" spans="3:3">
      <c r="C40651" s="13">
        <f t="shared" ca="1" si="1419"/>
        <v>1985.5009198229181</v>
      </c>
    </row>
    <row r="40652" spans="3:3">
      <c r="C40652" s="13">
        <f t="shared" ca="1" si="1419"/>
        <v>1996.8848582920775</v>
      </c>
    </row>
    <row r="40653" spans="3:3">
      <c r="C40653" s="13">
        <f t="shared" ca="1" si="1419"/>
        <v>2013.2947097529202</v>
      </c>
    </row>
    <row r="40654" spans="3:3">
      <c r="C40654" s="13">
        <f t="shared" ca="1" si="1419"/>
        <v>1994.6698975788154</v>
      </c>
    </row>
    <row r="40655" spans="3:3">
      <c r="C40655" s="13">
        <f t="shared" ca="1" si="1419"/>
        <v>1990.0480082283946</v>
      </c>
    </row>
    <row r="40656" spans="3:3">
      <c r="C40656" s="13">
        <f t="shared" ca="1" si="1419"/>
        <v>2022.9053441851227</v>
      </c>
    </row>
    <row r="40657" spans="3:3">
      <c r="C40657" s="13">
        <f t="shared" ca="1" si="1419"/>
        <v>2017.6905815604366</v>
      </c>
    </row>
    <row r="40658" spans="3:3">
      <c r="C40658" s="13">
        <f t="shared" ca="1" si="1419"/>
        <v>2000.5227735362623</v>
      </c>
    </row>
    <row r="40659" spans="3:3">
      <c r="C40659" s="13">
        <f t="shared" ca="1" si="1419"/>
        <v>2015.0676126474013</v>
      </c>
    </row>
    <row r="40660" spans="3:3">
      <c r="C40660" s="13">
        <f t="shared" ca="1" si="1419"/>
        <v>1999.8786970077404</v>
      </c>
    </row>
    <row r="40661" spans="3:3">
      <c r="C40661" s="13">
        <f t="shared" ca="1" si="1419"/>
        <v>1986.2635321548876</v>
      </c>
    </row>
    <row r="40662" spans="3:3">
      <c r="C40662" s="13">
        <f t="shared" ca="1" si="1419"/>
        <v>2026.9742005220055</v>
      </c>
    </row>
    <row r="40663" spans="3:3">
      <c r="C40663" s="13">
        <f t="shared" ca="1" si="1419"/>
        <v>2002.926385850483</v>
      </c>
    </row>
    <row r="40664" spans="3:3">
      <c r="C40664" s="13">
        <f t="shared" ref="C40664:C40727" ca="1" si="1420">NORMINV(RAND(),$D$3,$G$3)</f>
        <v>1999.1921949328266</v>
      </c>
    </row>
    <row r="40665" spans="3:3">
      <c r="C40665" s="13">
        <f t="shared" ca="1" si="1420"/>
        <v>1991.9783627351819</v>
      </c>
    </row>
    <row r="40666" spans="3:3">
      <c r="C40666" s="13">
        <f t="shared" ca="1" si="1420"/>
        <v>1994.2333332126227</v>
      </c>
    </row>
    <row r="40667" spans="3:3">
      <c r="C40667" s="13">
        <f t="shared" ca="1" si="1420"/>
        <v>1997.4725241369601</v>
      </c>
    </row>
    <row r="40668" spans="3:3">
      <c r="C40668" s="13">
        <f t="shared" ca="1" si="1420"/>
        <v>2005.3622432531481</v>
      </c>
    </row>
    <row r="40669" spans="3:3">
      <c r="C40669" s="13">
        <f t="shared" ca="1" si="1420"/>
        <v>1996.3341448134213</v>
      </c>
    </row>
    <row r="40670" spans="3:3">
      <c r="C40670" s="13">
        <f t="shared" ca="1" si="1420"/>
        <v>2003.7344887583349</v>
      </c>
    </row>
    <row r="40671" spans="3:3">
      <c r="C40671" s="13">
        <f t="shared" ca="1" si="1420"/>
        <v>1996.3642688718116</v>
      </c>
    </row>
    <row r="40672" spans="3:3">
      <c r="C40672" s="13">
        <f t="shared" ca="1" si="1420"/>
        <v>1995.5562077558477</v>
      </c>
    </row>
    <row r="40673" spans="3:3">
      <c r="C40673" s="13">
        <f t="shared" ca="1" si="1420"/>
        <v>1992.6129813512798</v>
      </c>
    </row>
    <row r="40674" spans="3:3">
      <c r="C40674" s="13">
        <f t="shared" ca="1" si="1420"/>
        <v>2006.518841636886</v>
      </c>
    </row>
    <row r="40675" spans="3:3">
      <c r="C40675" s="13">
        <f t="shared" ca="1" si="1420"/>
        <v>1983.4569428745162</v>
      </c>
    </row>
    <row r="40676" spans="3:3">
      <c r="C40676" s="13">
        <f t="shared" ca="1" si="1420"/>
        <v>2002.967841763638</v>
      </c>
    </row>
    <row r="40677" spans="3:3">
      <c r="C40677" s="13">
        <f t="shared" ca="1" si="1420"/>
        <v>1996.6294030168685</v>
      </c>
    </row>
    <row r="40678" spans="3:3">
      <c r="C40678" s="13">
        <f t="shared" ca="1" si="1420"/>
        <v>1994.7364861441065</v>
      </c>
    </row>
    <row r="40679" spans="3:3">
      <c r="C40679" s="13">
        <f t="shared" ca="1" si="1420"/>
        <v>2014.9735151420318</v>
      </c>
    </row>
    <row r="40680" spans="3:3">
      <c r="C40680" s="13">
        <f t="shared" ca="1" si="1420"/>
        <v>2011.1762462437703</v>
      </c>
    </row>
    <row r="40681" spans="3:3">
      <c r="C40681" s="13">
        <f t="shared" ca="1" si="1420"/>
        <v>2026.9195274698998</v>
      </c>
    </row>
    <row r="40682" spans="3:3">
      <c r="C40682" s="13">
        <f t="shared" ca="1" si="1420"/>
        <v>1973.1676323071342</v>
      </c>
    </row>
    <row r="40683" spans="3:3">
      <c r="C40683" s="13">
        <f t="shared" ca="1" si="1420"/>
        <v>1990.3948878773137</v>
      </c>
    </row>
    <row r="40684" spans="3:3">
      <c r="C40684" s="13">
        <f t="shared" ca="1" si="1420"/>
        <v>1994.5522474971574</v>
      </c>
    </row>
    <row r="40685" spans="3:3">
      <c r="C40685" s="13">
        <f t="shared" ca="1" si="1420"/>
        <v>2009.3413095835679</v>
      </c>
    </row>
    <row r="40686" spans="3:3">
      <c r="C40686" s="13">
        <f t="shared" ca="1" si="1420"/>
        <v>2020.5647949530717</v>
      </c>
    </row>
    <row r="40687" spans="3:3">
      <c r="C40687" s="13">
        <f t="shared" ca="1" si="1420"/>
        <v>1994.4989124259539</v>
      </c>
    </row>
    <row r="40688" spans="3:3">
      <c r="C40688" s="13">
        <f t="shared" ca="1" si="1420"/>
        <v>1986.7616107215006</v>
      </c>
    </row>
    <row r="40689" spans="3:3">
      <c r="C40689" s="13">
        <f t="shared" ca="1" si="1420"/>
        <v>1965.2857123676874</v>
      </c>
    </row>
    <row r="40690" spans="3:3">
      <c r="C40690" s="13">
        <f t="shared" ca="1" si="1420"/>
        <v>1988.2068607480633</v>
      </c>
    </row>
    <row r="40691" spans="3:3">
      <c r="C40691" s="13">
        <f t="shared" ca="1" si="1420"/>
        <v>2018.030691835223</v>
      </c>
    </row>
    <row r="40692" spans="3:3">
      <c r="C40692" s="13">
        <f t="shared" ca="1" si="1420"/>
        <v>2003.5120412996478</v>
      </c>
    </row>
    <row r="40693" spans="3:3">
      <c r="C40693" s="13">
        <f t="shared" ca="1" si="1420"/>
        <v>2003.9843739769694</v>
      </c>
    </row>
    <row r="40694" spans="3:3">
      <c r="C40694" s="13">
        <f t="shared" ca="1" si="1420"/>
        <v>2006.5379353296598</v>
      </c>
    </row>
    <row r="40695" spans="3:3">
      <c r="C40695" s="13">
        <f t="shared" ca="1" si="1420"/>
        <v>1991.8711141341569</v>
      </c>
    </row>
    <row r="40696" spans="3:3">
      <c r="C40696" s="13">
        <f t="shared" ca="1" si="1420"/>
        <v>1979.501153732059</v>
      </c>
    </row>
    <row r="40697" spans="3:3">
      <c r="C40697" s="13">
        <f t="shared" ca="1" si="1420"/>
        <v>1992.9289668239601</v>
      </c>
    </row>
    <row r="40698" spans="3:3">
      <c r="C40698" s="13">
        <f t="shared" ca="1" si="1420"/>
        <v>2008.3617057561246</v>
      </c>
    </row>
    <row r="40699" spans="3:3">
      <c r="C40699" s="13">
        <f t="shared" ca="1" si="1420"/>
        <v>2009.9498753253145</v>
      </c>
    </row>
    <row r="40700" spans="3:3">
      <c r="C40700" s="13">
        <f t="shared" ca="1" si="1420"/>
        <v>2016.8441844065126</v>
      </c>
    </row>
    <row r="40701" spans="3:3">
      <c r="C40701" s="13">
        <f t="shared" ca="1" si="1420"/>
        <v>2011.4210784003305</v>
      </c>
    </row>
    <row r="40702" spans="3:3">
      <c r="C40702" s="13">
        <f t="shared" ca="1" si="1420"/>
        <v>2000.6663450343667</v>
      </c>
    </row>
    <row r="40703" spans="3:3">
      <c r="C40703" s="13">
        <f t="shared" ca="1" si="1420"/>
        <v>2011.8843863882344</v>
      </c>
    </row>
    <row r="40704" spans="3:3">
      <c r="C40704" s="13">
        <f t="shared" ca="1" si="1420"/>
        <v>1992.9376041507935</v>
      </c>
    </row>
    <row r="40705" spans="3:3">
      <c r="C40705" s="13">
        <f t="shared" ca="1" si="1420"/>
        <v>2000.8481297154419</v>
      </c>
    </row>
    <row r="40706" spans="3:3">
      <c r="C40706" s="13">
        <f t="shared" ca="1" si="1420"/>
        <v>2002.8060672450133</v>
      </c>
    </row>
    <row r="40707" spans="3:3">
      <c r="C40707" s="13">
        <f t="shared" ca="1" si="1420"/>
        <v>2005.7384026802031</v>
      </c>
    </row>
    <row r="40708" spans="3:3">
      <c r="C40708" s="13">
        <f t="shared" ca="1" si="1420"/>
        <v>1989.7795553338924</v>
      </c>
    </row>
    <row r="40709" spans="3:3">
      <c r="C40709" s="13">
        <f t="shared" ca="1" si="1420"/>
        <v>1999.3385059617387</v>
      </c>
    </row>
    <row r="40710" spans="3:3">
      <c r="C40710" s="13">
        <f t="shared" ca="1" si="1420"/>
        <v>2013.3647894646049</v>
      </c>
    </row>
    <row r="40711" spans="3:3">
      <c r="C40711" s="13">
        <f t="shared" ca="1" si="1420"/>
        <v>2023.485910210042</v>
      </c>
    </row>
    <row r="40712" spans="3:3">
      <c r="C40712" s="13">
        <f t="shared" ca="1" si="1420"/>
        <v>2009.1948855203505</v>
      </c>
    </row>
    <row r="40713" spans="3:3">
      <c r="C40713" s="13">
        <f t="shared" ca="1" si="1420"/>
        <v>1993.5451558256141</v>
      </c>
    </row>
    <row r="40714" spans="3:3">
      <c r="C40714" s="13">
        <f t="shared" ca="1" si="1420"/>
        <v>2007.1718586122415</v>
      </c>
    </row>
    <row r="40715" spans="3:3">
      <c r="C40715" s="13">
        <f t="shared" ca="1" si="1420"/>
        <v>1994.3223248518646</v>
      </c>
    </row>
    <row r="40716" spans="3:3">
      <c r="C40716" s="13">
        <f t="shared" ca="1" si="1420"/>
        <v>1999.8558090255647</v>
      </c>
    </row>
    <row r="40717" spans="3:3">
      <c r="C40717" s="13">
        <f t="shared" ca="1" si="1420"/>
        <v>1991.7364774517064</v>
      </c>
    </row>
    <row r="40718" spans="3:3">
      <c r="C40718" s="13">
        <f t="shared" ca="1" si="1420"/>
        <v>1986.3364071925685</v>
      </c>
    </row>
    <row r="40719" spans="3:3">
      <c r="C40719" s="13">
        <f t="shared" ca="1" si="1420"/>
        <v>1994.660664159192</v>
      </c>
    </row>
    <row r="40720" spans="3:3">
      <c r="C40720" s="13">
        <f t="shared" ca="1" si="1420"/>
        <v>1991.4769460300379</v>
      </c>
    </row>
    <row r="40721" spans="3:3">
      <c r="C40721" s="13">
        <f t="shared" ca="1" si="1420"/>
        <v>1999.3885244840139</v>
      </c>
    </row>
    <row r="40722" spans="3:3">
      <c r="C40722" s="13">
        <f t="shared" ca="1" si="1420"/>
        <v>1992.5211866877494</v>
      </c>
    </row>
    <row r="40723" spans="3:3">
      <c r="C40723" s="13">
        <f t="shared" ca="1" si="1420"/>
        <v>1999.1663632966236</v>
      </c>
    </row>
    <row r="40724" spans="3:3">
      <c r="C40724" s="13">
        <f t="shared" ca="1" si="1420"/>
        <v>1987.4320111126033</v>
      </c>
    </row>
    <row r="40725" spans="3:3">
      <c r="C40725" s="13">
        <f t="shared" ca="1" si="1420"/>
        <v>1989.5000297694137</v>
      </c>
    </row>
    <row r="40726" spans="3:3">
      <c r="C40726" s="13">
        <f t="shared" ca="1" si="1420"/>
        <v>2000.4277941574296</v>
      </c>
    </row>
    <row r="40727" spans="3:3">
      <c r="C40727" s="13">
        <f t="shared" ca="1" si="1420"/>
        <v>2000.1571923773893</v>
      </c>
    </row>
    <row r="40728" spans="3:3">
      <c r="C40728" s="13">
        <f t="shared" ref="C40728:C40791" ca="1" si="1421">NORMINV(RAND(),$D$3,$G$3)</f>
        <v>1984.5879633390618</v>
      </c>
    </row>
    <row r="40729" spans="3:3">
      <c r="C40729" s="13">
        <f t="shared" ca="1" si="1421"/>
        <v>1970.8932966493426</v>
      </c>
    </row>
    <row r="40730" spans="3:3">
      <c r="C40730" s="13">
        <f t="shared" ca="1" si="1421"/>
        <v>2012.4954069452297</v>
      </c>
    </row>
    <row r="40731" spans="3:3">
      <c r="C40731" s="13">
        <f t="shared" ca="1" si="1421"/>
        <v>1993.0166215048932</v>
      </c>
    </row>
    <row r="40732" spans="3:3">
      <c r="C40732" s="13">
        <f t="shared" ca="1" si="1421"/>
        <v>1996.5307770334489</v>
      </c>
    </row>
    <row r="40733" spans="3:3">
      <c r="C40733" s="13">
        <f t="shared" ca="1" si="1421"/>
        <v>2007.3913986393011</v>
      </c>
    </row>
    <row r="40734" spans="3:3">
      <c r="C40734" s="13">
        <f t="shared" ca="1" si="1421"/>
        <v>1989.3496540433323</v>
      </c>
    </row>
    <row r="40735" spans="3:3">
      <c r="C40735" s="13">
        <f t="shared" ca="1" si="1421"/>
        <v>2002.2993934892006</v>
      </c>
    </row>
    <row r="40736" spans="3:3">
      <c r="C40736" s="13">
        <f t="shared" ca="1" si="1421"/>
        <v>1995.7674509974272</v>
      </c>
    </row>
    <row r="40737" spans="3:3">
      <c r="C40737" s="13">
        <f t="shared" ca="1" si="1421"/>
        <v>1995.6701492967832</v>
      </c>
    </row>
    <row r="40738" spans="3:3">
      <c r="C40738" s="13">
        <f t="shared" ca="1" si="1421"/>
        <v>1970.9863577015465</v>
      </c>
    </row>
    <row r="40739" spans="3:3">
      <c r="C40739" s="13">
        <f t="shared" ca="1" si="1421"/>
        <v>2006.568902648426</v>
      </c>
    </row>
    <row r="40740" spans="3:3">
      <c r="C40740" s="13">
        <f t="shared" ca="1" si="1421"/>
        <v>2000.0511900360375</v>
      </c>
    </row>
    <row r="40741" spans="3:3">
      <c r="C40741" s="13">
        <f t="shared" ca="1" si="1421"/>
        <v>2006.0880629682883</v>
      </c>
    </row>
    <row r="40742" spans="3:3">
      <c r="C40742" s="13">
        <f t="shared" ca="1" si="1421"/>
        <v>1991.2045966170517</v>
      </c>
    </row>
    <row r="40743" spans="3:3">
      <c r="C40743" s="13">
        <f t="shared" ca="1" si="1421"/>
        <v>1986.9897802402015</v>
      </c>
    </row>
    <row r="40744" spans="3:3">
      <c r="C40744" s="13">
        <f t="shared" ca="1" si="1421"/>
        <v>2006.4248528432656</v>
      </c>
    </row>
    <row r="40745" spans="3:3">
      <c r="C40745" s="13">
        <f t="shared" ca="1" si="1421"/>
        <v>1995.9985795860414</v>
      </c>
    </row>
    <row r="40746" spans="3:3">
      <c r="C40746" s="13">
        <f t="shared" ca="1" si="1421"/>
        <v>2012.817928081291</v>
      </c>
    </row>
    <row r="40747" spans="3:3">
      <c r="C40747" s="13">
        <f t="shared" ca="1" si="1421"/>
        <v>1993.7293650915808</v>
      </c>
    </row>
    <row r="40748" spans="3:3">
      <c r="C40748" s="13">
        <f t="shared" ca="1" si="1421"/>
        <v>2008.6468225128829</v>
      </c>
    </row>
    <row r="40749" spans="3:3">
      <c r="C40749" s="13">
        <f t="shared" ca="1" si="1421"/>
        <v>2011.5919882400974</v>
      </c>
    </row>
    <row r="40750" spans="3:3">
      <c r="C40750" s="13">
        <f t="shared" ca="1" si="1421"/>
        <v>1987.5127270576556</v>
      </c>
    </row>
    <row r="40751" spans="3:3">
      <c r="C40751" s="13">
        <f t="shared" ca="1" si="1421"/>
        <v>2012.1049733520349</v>
      </c>
    </row>
    <row r="40752" spans="3:3">
      <c r="C40752" s="13">
        <f t="shared" ca="1" si="1421"/>
        <v>1979.0190661565318</v>
      </c>
    </row>
    <row r="40753" spans="3:3">
      <c r="C40753" s="13">
        <f t="shared" ca="1" si="1421"/>
        <v>2012.5130172380291</v>
      </c>
    </row>
    <row r="40754" spans="3:3">
      <c r="C40754" s="13">
        <f t="shared" ca="1" si="1421"/>
        <v>1980.0339849988557</v>
      </c>
    </row>
    <row r="40755" spans="3:3">
      <c r="C40755" s="13">
        <f t="shared" ca="1" si="1421"/>
        <v>2003.1799619741466</v>
      </c>
    </row>
    <row r="40756" spans="3:3">
      <c r="C40756" s="13">
        <f t="shared" ca="1" si="1421"/>
        <v>1999.0992200701858</v>
      </c>
    </row>
    <row r="40757" spans="3:3">
      <c r="C40757" s="13">
        <f t="shared" ca="1" si="1421"/>
        <v>1989.8809451125712</v>
      </c>
    </row>
    <row r="40758" spans="3:3">
      <c r="C40758" s="13">
        <f t="shared" ca="1" si="1421"/>
        <v>2003.9766897662371</v>
      </c>
    </row>
    <row r="40759" spans="3:3">
      <c r="C40759" s="13">
        <f t="shared" ca="1" si="1421"/>
        <v>2000.9480131108355</v>
      </c>
    </row>
    <row r="40760" spans="3:3">
      <c r="C40760" s="13">
        <f t="shared" ca="1" si="1421"/>
        <v>2004.9989282722229</v>
      </c>
    </row>
    <row r="40761" spans="3:3">
      <c r="C40761" s="13">
        <f t="shared" ca="1" si="1421"/>
        <v>2012.6462018937395</v>
      </c>
    </row>
    <row r="40762" spans="3:3">
      <c r="C40762" s="13">
        <f t="shared" ca="1" si="1421"/>
        <v>2006.5699462384889</v>
      </c>
    </row>
    <row r="40763" spans="3:3">
      <c r="C40763" s="13">
        <f t="shared" ca="1" si="1421"/>
        <v>2010.6318469165121</v>
      </c>
    </row>
    <row r="40764" spans="3:3">
      <c r="C40764" s="13">
        <f t="shared" ca="1" si="1421"/>
        <v>1993.3490119038725</v>
      </c>
    </row>
    <row r="40765" spans="3:3">
      <c r="C40765" s="13">
        <f t="shared" ca="1" si="1421"/>
        <v>1997.7996732874412</v>
      </c>
    </row>
    <row r="40766" spans="3:3">
      <c r="C40766" s="13">
        <f t="shared" ca="1" si="1421"/>
        <v>2007.6627006746617</v>
      </c>
    </row>
    <row r="40767" spans="3:3">
      <c r="C40767" s="13">
        <f t="shared" ca="1" si="1421"/>
        <v>1975.3917460449368</v>
      </c>
    </row>
    <row r="40768" spans="3:3">
      <c r="C40768" s="13">
        <f t="shared" ca="1" si="1421"/>
        <v>2002.8176093668703</v>
      </c>
    </row>
    <row r="40769" spans="3:3">
      <c r="C40769" s="13">
        <f t="shared" ca="1" si="1421"/>
        <v>2002.4655356918204</v>
      </c>
    </row>
    <row r="40770" spans="3:3">
      <c r="C40770" s="13">
        <f t="shared" ca="1" si="1421"/>
        <v>1986.0664196135808</v>
      </c>
    </row>
    <row r="40771" spans="3:3">
      <c r="C40771" s="13">
        <f t="shared" ca="1" si="1421"/>
        <v>1997.8765976100626</v>
      </c>
    </row>
    <row r="40772" spans="3:3">
      <c r="C40772" s="13">
        <f t="shared" ca="1" si="1421"/>
        <v>2005.9155690008679</v>
      </c>
    </row>
    <row r="40773" spans="3:3">
      <c r="C40773" s="13">
        <f t="shared" ca="1" si="1421"/>
        <v>1991.5115242140701</v>
      </c>
    </row>
    <row r="40774" spans="3:3">
      <c r="C40774" s="13">
        <f t="shared" ca="1" si="1421"/>
        <v>2006.8767131341779</v>
      </c>
    </row>
    <row r="40775" spans="3:3">
      <c r="C40775" s="13">
        <f t="shared" ca="1" si="1421"/>
        <v>1985.5874983437393</v>
      </c>
    </row>
    <row r="40776" spans="3:3">
      <c r="C40776" s="13">
        <f t="shared" ca="1" si="1421"/>
        <v>1999.0212149501829</v>
      </c>
    </row>
    <row r="40777" spans="3:3">
      <c r="C40777" s="13">
        <f t="shared" ca="1" si="1421"/>
        <v>1997.9514084428686</v>
      </c>
    </row>
    <row r="40778" spans="3:3">
      <c r="C40778" s="13">
        <f t="shared" ca="1" si="1421"/>
        <v>2008.7351947175371</v>
      </c>
    </row>
    <row r="40779" spans="3:3">
      <c r="C40779" s="13">
        <f t="shared" ca="1" si="1421"/>
        <v>1999.9789233565264</v>
      </c>
    </row>
    <row r="40780" spans="3:3">
      <c r="C40780" s="13">
        <f t="shared" ca="1" si="1421"/>
        <v>2012.4527582695473</v>
      </c>
    </row>
    <row r="40781" spans="3:3">
      <c r="C40781" s="13">
        <f t="shared" ca="1" si="1421"/>
        <v>2015.7910739221936</v>
      </c>
    </row>
    <row r="40782" spans="3:3">
      <c r="C40782" s="13">
        <f t="shared" ca="1" si="1421"/>
        <v>1997.8557858217277</v>
      </c>
    </row>
    <row r="40783" spans="3:3">
      <c r="C40783" s="13">
        <f t="shared" ca="1" si="1421"/>
        <v>1983.2179813499652</v>
      </c>
    </row>
    <row r="40784" spans="3:3">
      <c r="C40784" s="13">
        <f t="shared" ca="1" si="1421"/>
        <v>1995.2535939928318</v>
      </c>
    </row>
    <row r="40785" spans="3:3">
      <c r="C40785" s="13">
        <f t="shared" ca="1" si="1421"/>
        <v>2000.4246747183427</v>
      </c>
    </row>
    <row r="40786" spans="3:3">
      <c r="C40786" s="13">
        <f t="shared" ca="1" si="1421"/>
        <v>1999.8006520883662</v>
      </c>
    </row>
    <row r="40787" spans="3:3">
      <c r="C40787" s="13">
        <f t="shared" ca="1" si="1421"/>
        <v>1999.6494139259084</v>
      </c>
    </row>
    <row r="40788" spans="3:3">
      <c r="C40788" s="13">
        <f t="shared" ca="1" si="1421"/>
        <v>1999.0508784989256</v>
      </c>
    </row>
    <row r="40789" spans="3:3">
      <c r="C40789" s="13">
        <f t="shared" ca="1" si="1421"/>
        <v>1989.7306483668349</v>
      </c>
    </row>
    <row r="40790" spans="3:3">
      <c r="C40790" s="13">
        <f t="shared" ca="1" si="1421"/>
        <v>2002.2538779678032</v>
      </c>
    </row>
    <row r="40791" spans="3:3">
      <c r="C40791" s="13">
        <f t="shared" ca="1" si="1421"/>
        <v>2005.514597814943</v>
      </c>
    </row>
    <row r="40792" spans="3:3">
      <c r="C40792" s="13">
        <f t="shared" ref="C40792:C40855" ca="1" si="1422">NORMINV(RAND(),$D$3,$G$3)</f>
        <v>1980.8051662631472</v>
      </c>
    </row>
    <row r="40793" spans="3:3">
      <c r="C40793" s="13">
        <f t="shared" ca="1" si="1422"/>
        <v>2000.4843356807132</v>
      </c>
    </row>
    <row r="40794" spans="3:3">
      <c r="C40794" s="13">
        <f t="shared" ca="1" si="1422"/>
        <v>2004.4957032236339</v>
      </c>
    </row>
    <row r="40795" spans="3:3">
      <c r="C40795" s="13">
        <f t="shared" ca="1" si="1422"/>
        <v>1988.3390095566795</v>
      </c>
    </row>
    <row r="40796" spans="3:3">
      <c r="C40796" s="13">
        <f t="shared" ca="1" si="1422"/>
        <v>2005.1763727959997</v>
      </c>
    </row>
    <row r="40797" spans="3:3">
      <c r="C40797" s="13">
        <f t="shared" ca="1" si="1422"/>
        <v>1987.0695887173656</v>
      </c>
    </row>
    <row r="40798" spans="3:3">
      <c r="C40798" s="13">
        <f t="shared" ca="1" si="1422"/>
        <v>1989.4684793787317</v>
      </c>
    </row>
    <row r="40799" spans="3:3">
      <c r="C40799" s="13">
        <f t="shared" ca="1" si="1422"/>
        <v>1982.3623689020285</v>
      </c>
    </row>
    <row r="40800" spans="3:3">
      <c r="C40800" s="13">
        <f t="shared" ca="1" si="1422"/>
        <v>2019.655799298348</v>
      </c>
    </row>
    <row r="40801" spans="3:3">
      <c r="C40801" s="13">
        <f t="shared" ca="1" si="1422"/>
        <v>1989.6914099036144</v>
      </c>
    </row>
    <row r="40802" spans="3:3">
      <c r="C40802" s="13">
        <f t="shared" ca="1" si="1422"/>
        <v>1986.681212480516</v>
      </c>
    </row>
    <row r="40803" spans="3:3">
      <c r="C40803" s="13">
        <f t="shared" ca="1" si="1422"/>
        <v>2007.2486878822028</v>
      </c>
    </row>
    <row r="40804" spans="3:3">
      <c r="C40804" s="13">
        <f t="shared" ca="1" si="1422"/>
        <v>2001.4013357768313</v>
      </c>
    </row>
    <row r="40805" spans="3:3">
      <c r="C40805" s="13">
        <f t="shared" ca="1" si="1422"/>
        <v>1991.5194028901915</v>
      </c>
    </row>
    <row r="40806" spans="3:3">
      <c r="C40806" s="13">
        <f t="shared" ca="1" si="1422"/>
        <v>1984.3343934935781</v>
      </c>
    </row>
    <row r="40807" spans="3:3">
      <c r="C40807" s="13">
        <f t="shared" ca="1" si="1422"/>
        <v>2012.2253984875483</v>
      </c>
    </row>
    <row r="40808" spans="3:3">
      <c r="C40808" s="13">
        <f t="shared" ca="1" si="1422"/>
        <v>1993.4800814168389</v>
      </c>
    </row>
    <row r="40809" spans="3:3">
      <c r="C40809" s="13">
        <f t="shared" ca="1" si="1422"/>
        <v>1999.144810485642</v>
      </c>
    </row>
    <row r="40810" spans="3:3">
      <c r="C40810" s="13">
        <f t="shared" ca="1" si="1422"/>
        <v>1983.9820803701537</v>
      </c>
    </row>
    <row r="40811" spans="3:3">
      <c r="C40811" s="13">
        <f t="shared" ca="1" si="1422"/>
        <v>1990.6759526354349</v>
      </c>
    </row>
    <row r="40812" spans="3:3">
      <c r="C40812" s="13">
        <f t="shared" ca="1" si="1422"/>
        <v>1992.9689989077804</v>
      </c>
    </row>
    <row r="40813" spans="3:3">
      <c r="C40813" s="13">
        <f t="shared" ca="1" si="1422"/>
        <v>2002.7119925051411</v>
      </c>
    </row>
    <row r="40814" spans="3:3">
      <c r="C40814" s="13">
        <f t="shared" ca="1" si="1422"/>
        <v>2028.0350412312121</v>
      </c>
    </row>
    <row r="40815" spans="3:3">
      <c r="C40815" s="13">
        <f t="shared" ca="1" si="1422"/>
        <v>2010.3444717792729</v>
      </c>
    </row>
    <row r="40816" spans="3:3">
      <c r="C40816" s="13">
        <f t="shared" ca="1" si="1422"/>
        <v>2013.0961240130462</v>
      </c>
    </row>
    <row r="40817" spans="3:3">
      <c r="C40817" s="13">
        <f t="shared" ca="1" si="1422"/>
        <v>1998.3463223253191</v>
      </c>
    </row>
    <row r="40818" spans="3:3">
      <c r="C40818" s="13">
        <f t="shared" ca="1" si="1422"/>
        <v>1989.2948121638576</v>
      </c>
    </row>
    <row r="40819" spans="3:3">
      <c r="C40819" s="13">
        <f t="shared" ca="1" si="1422"/>
        <v>1970.7775889201203</v>
      </c>
    </row>
    <row r="40820" spans="3:3">
      <c r="C40820" s="13">
        <f t="shared" ca="1" si="1422"/>
        <v>2011.5086360984333</v>
      </c>
    </row>
    <row r="40821" spans="3:3">
      <c r="C40821" s="13">
        <f t="shared" ca="1" si="1422"/>
        <v>2001.5616005399559</v>
      </c>
    </row>
    <row r="40822" spans="3:3">
      <c r="C40822" s="13">
        <f t="shared" ca="1" si="1422"/>
        <v>2012.2567632044704</v>
      </c>
    </row>
    <row r="40823" spans="3:3">
      <c r="C40823" s="13">
        <f t="shared" ca="1" si="1422"/>
        <v>1991.2014270527447</v>
      </c>
    </row>
    <row r="40824" spans="3:3">
      <c r="C40824" s="13">
        <f t="shared" ca="1" si="1422"/>
        <v>2010.1773303334887</v>
      </c>
    </row>
    <row r="40825" spans="3:3">
      <c r="C40825" s="13">
        <f t="shared" ca="1" si="1422"/>
        <v>1988.3523880157816</v>
      </c>
    </row>
    <row r="40826" spans="3:3">
      <c r="C40826" s="13">
        <f t="shared" ca="1" si="1422"/>
        <v>1997.7426598017391</v>
      </c>
    </row>
    <row r="40827" spans="3:3">
      <c r="C40827" s="13">
        <f t="shared" ca="1" si="1422"/>
        <v>1988.1573809148713</v>
      </c>
    </row>
    <row r="40828" spans="3:3">
      <c r="C40828" s="13">
        <f t="shared" ca="1" si="1422"/>
        <v>2001.0096410504052</v>
      </c>
    </row>
    <row r="40829" spans="3:3">
      <c r="C40829" s="13">
        <f t="shared" ca="1" si="1422"/>
        <v>1983.7310696788527</v>
      </c>
    </row>
    <row r="40830" spans="3:3">
      <c r="C40830" s="13">
        <f t="shared" ca="1" si="1422"/>
        <v>2003.3307130867011</v>
      </c>
    </row>
    <row r="40831" spans="3:3">
      <c r="C40831" s="13">
        <f t="shared" ca="1" si="1422"/>
        <v>2007.9998650732448</v>
      </c>
    </row>
    <row r="40832" spans="3:3">
      <c r="C40832" s="13">
        <f t="shared" ca="1" si="1422"/>
        <v>2001.1642567009555</v>
      </c>
    </row>
    <row r="40833" spans="3:3">
      <c r="C40833" s="13">
        <f t="shared" ca="1" si="1422"/>
        <v>1990.915293419223</v>
      </c>
    </row>
    <row r="40834" spans="3:3">
      <c r="C40834" s="13">
        <f t="shared" ca="1" si="1422"/>
        <v>2000.3807604329904</v>
      </c>
    </row>
    <row r="40835" spans="3:3">
      <c r="C40835" s="13">
        <f t="shared" ca="1" si="1422"/>
        <v>1995.9185924024318</v>
      </c>
    </row>
    <row r="40836" spans="3:3">
      <c r="C40836" s="13">
        <f t="shared" ca="1" si="1422"/>
        <v>1993.2060791055733</v>
      </c>
    </row>
    <row r="40837" spans="3:3">
      <c r="C40837" s="13">
        <f t="shared" ca="1" si="1422"/>
        <v>2001.6093072812973</v>
      </c>
    </row>
    <row r="40838" spans="3:3">
      <c r="C40838" s="13">
        <f t="shared" ca="1" si="1422"/>
        <v>2002.6741905003798</v>
      </c>
    </row>
    <row r="40839" spans="3:3">
      <c r="C40839" s="13">
        <f t="shared" ca="1" si="1422"/>
        <v>2014.4684958929504</v>
      </c>
    </row>
    <row r="40840" spans="3:3">
      <c r="C40840" s="13">
        <f t="shared" ca="1" si="1422"/>
        <v>1994.6527809104032</v>
      </c>
    </row>
    <row r="40841" spans="3:3">
      <c r="C40841" s="13">
        <f t="shared" ca="1" si="1422"/>
        <v>2012.1368798541325</v>
      </c>
    </row>
    <row r="40842" spans="3:3">
      <c r="C40842" s="13">
        <f t="shared" ca="1" si="1422"/>
        <v>2003.6900421727416</v>
      </c>
    </row>
    <row r="40843" spans="3:3">
      <c r="C40843" s="13">
        <f t="shared" ca="1" si="1422"/>
        <v>2027.6265846202632</v>
      </c>
    </row>
    <row r="40844" spans="3:3">
      <c r="C40844" s="13">
        <f t="shared" ca="1" si="1422"/>
        <v>2004.5494246307858</v>
      </c>
    </row>
    <row r="40845" spans="3:3">
      <c r="C40845" s="13">
        <f t="shared" ca="1" si="1422"/>
        <v>1990.8405136009767</v>
      </c>
    </row>
    <row r="40846" spans="3:3">
      <c r="C40846" s="13">
        <f t="shared" ca="1" si="1422"/>
        <v>1995.8508715694618</v>
      </c>
    </row>
    <row r="40847" spans="3:3">
      <c r="C40847" s="13">
        <f t="shared" ca="1" si="1422"/>
        <v>2013.227222884701</v>
      </c>
    </row>
    <row r="40848" spans="3:3">
      <c r="C40848" s="13">
        <f t="shared" ca="1" si="1422"/>
        <v>1995.7881976027495</v>
      </c>
    </row>
    <row r="40849" spans="3:3">
      <c r="C40849" s="13">
        <f t="shared" ca="1" si="1422"/>
        <v>2014.7199278465048</v>
      </c>
    </row>
    <row r="40850" spans="3:3">
      <c r="C40850" s="13">
        <f t="shared" ca="1" si="1422"/>
        <v>1993.0941587422221</v>
      </c>
    </row>
    <row r="40851" spans="3:3">
      <c r="C40851" s="13">
        <f t="shared" ca="1" si="1422"/>
        <v>2010.2261763413803</v>
      </c>
    </row>
    <row r="40852" spans="3:3">
      <c r="C40852" s="13">
        <f t="shared" ca="1" si="1422"/>
        <v>1994.4230914244808</v>
      </c>
    </row>
    <row r="40853" spans="3:3">
      <c r="C40853" s="13">
        <f t="shared" ca="1" si="1422"/>
        <v>2002.925057135827</v>
      </c>
    </row>
    <row r="40854" spans="3:3">
      <c r="C40854" s="13">
        <f t="shared" ca="1" si="1422"/>
        <v>1989.2709952239416</v>
      </c>
    </row>
    <row r="40855" spans="3:3">
      <c r="C40855" s="13">
        <f t="shared" ca="1" si="1422"/>
        <v>1984.6942192791228</v>
      </c>
    </row>
    <row r="40856" spans="3:3">
      <c r="C40856" s="13">
        <f t="shared" ref="C40856:C40919" ca="1" si="1423">NORMINV(RAND(),$D$3,$G$3)</f>
        <v>2004.579820250764</v>
      </c>
    </row>
    <row r="40857" spans="3:3">
      <c r="C40857" s="13">
        <f t="shared" ca="1" si="1423"/>
        <v>1992.1830693209265</v>
      </c>
    </row>
    <row r="40858" spans="3:3">
      <c r="C40858" s="13">
        <f t="shared" ca="1" si="1423"/>
        <v>1986.782615962408</v>
      </c>
    </row>
    <row r="40859" spans="3:3">
      <c r="C40859" s="13">
        <f t="shared" ca="1" si="1423"/>
        <v>1996.9772863353608</v>
      </c>
    </row>
    <row r="40860" spans="3:3">
      <c r="C40860" s="13">
        <f t="shared" ca="1" si="1423"/>
        <v>1999.9082292458338</v>
      </c>
    </row>
    <row r="40861" spans="3:3">
      <c r="C40861" s="13">
        <f t="shared" ca="1" si="1423"/>
        <v>2003.4978451076015</v>
      </c>
    </row>
    <row r="40862" spans="3:3">
      <c r="C40862" s="13">
        <f t="shared" ca="1" si="1423"/>
        <v>2000.4244463344482</v>
      </c>
    </row>
    <row r="40863" spans="3:3">
      <c r="C40863" s="13">
        <f t="shared" ca="1" si="1423"/>
        <v>2007.3617858566117</v>
      </c>
    </row>
    <row r="40864" spans="3:3">
      <c r="C40864" s="13">
        <f t="shared" ca="1" si="1423"/>
        <v>1997.1219409806474</v>
      </c>
    </row>
    <row r="40865" spans="3:3">
      <c r="C40865" s="13">
        <f t="shared" ca="1" si="1423"/>
        <v>2020.1528486948848</v>
      </c>
    </row>
    <row r="40866" spans="3:3">
      <c r="C40866" s="13">
        <f t="shared" ca="1" si="1423"/>
        <v>2014.3809675415539</v>
      </c>
    </row>
    <row r="40867" spans="3:3">
      <c r="C40867" s="13">
        <f t="shared" ca="1" si="1423"/>
        <v>2000.7513006705333</v>
      </c>
    </row>
    <row r="40868" spans="3:3">
      <c r="C40868" s="13">
        <f t="shared" ca="1" si="1423"/>
        <v>2000.8514895461385</v>
      </c>
    </row>
    <row r="40869" spans="3:3">
      <c r="C40869" s="13">
        <f t="shared" ca="1" si="1423"/>
        <v>1990.3436563874527</v>
      </c>
    </row>
    <row r="40870" spans="3:3">
      <c r="C40870" s="13">
        <f t="shared" ca="1" si="1423"/>
        <v>2010.8808308388166</v>
      </c>
    </row>
    <row r="40871" spans="3:3">
      <c r="C40871" s="13">
        <f t="shared" ca="1" si="1423"/>
        <v>2016.8567326464156</v>
      </c>
    </row>
    <row r="40872" spans="3:3">
      <c r="C40872" s="13">
        <f t="shared" ca="1" si="1423"/>
        <v>1993.372358980341</v>
      </c>
    </row>
    <row r="40873" spans="3:3">
      <c r="C40873" s="13">
        <f t="shared" ca="1" si="1423"/>
        <v>1999.2395377325336</v>
      </c>
    </row>
    <row r="40874" spans="3:3">
      <c r="C40874" s="13">
        <f t="shared" ca="1" si="1423"/>
        <v>1999.057057541318</v>
      </c>
    </row>
    <row r="40875" spans="3:3">
      <c r="C40875" s="13">
        <f t="shared" ca="1" si="1423"/>
        <v>1997.5807167564442</v>
      </c>
    </row>
    <row r="40876" spans="3:3">
      <c r="C40876" s="13">
        <f t="shared" ca="1" si="1423"/>
        <v>2009.5893077390506</v>
      </c>
    </row>
    <row r="40877" spans="3:3">
      <c r="C40877" s="13">
        <f t="shared" ca="1" si="1423"/>
        <v>1997.5248207134521</v>
      </c>
    </row>
    <row r="40878" spans="3:3">
      <c r="C40878" s="13">
        <f t="shared" ca="1" si="1423"/>
        <v>2021.6124139303647</v>
      </c>
    </row>
    <row r="40879" spans="3:3">
      <c r="C40879" s="13">
        <f t="shared" ca="1" si="1423"/>
        <v>1982.0013602086365</v>
      </c>
    </row>
    <row r="40880" spans="3:3">
      <c r="C40880" s="13">
        <f t="shared" ca="1" si="1423"/>
        <v>2007.7749017761064</v>
      </c>
    </row>
    <row r="40881" spans="3:3">
      <c r="C40881" s="13">
        <f t="shared" ca="1" si="1423"/>
        <v>2001.4301966593964</v>
      </c>
    </row>
    <row r="40882" spans="3:3">
      <c r="C40882" s="13">
        <f t="shared" ca="1" si="1423"/>
        <v>2009.179640566706</v>
      </c>
    </row>
    <row r="40883" spans="3:3">
      <c r="C40883" s="13">
        <f t="shared" ca="1" si="1423"/>
        <v>2007.4028256742699</v>
      </c>
    </row>
    <row r="40884" spans="3:3">
      <c r="C40884" s="13">
        <f t="shared" ca="1" si="1423"/>
        <v>1984.4962882618545</v>
      </c>
    </row>
    <row r="40885" spans="3:3">
      <c r="C40885" s="13">
        <f t="shared" ca="1" si="1423"/>
        <v>2007.1294572949416</v>
      </c>
    </row>
    <row r="40886" spans="3:3">
      <c r="C40886" s="13">
        <f t="shared" ca="1" si="1423"/>
        <v>2020.1093282836634</v>
      </c>
    </row>
    <row r="40887" spans="3:3">
      <c r="C40887" s="13">
        <f t="shared" ca="1" si="1423"/>
        <v>2000.7410762489933</v>
      </c>
    </row>
    <row r="40888" spans="3:3">
      <c r="C40888" s="13">
        <f t="shared" ca="1" si="1423"/>
        <v>1983.0767470130879</v>
      </c>
    </row>
    <row r="40889" spans="3:3">
      <c r="C40889" s="13">
        <f t="shared" ca="1" si="1423"/>
        <v>1997.2277840121396</v>
      </c>
    </row>
    <row r="40890" spans="3:3">
      <c r="C40890" s="13">
        <f t="shared" ca="1" si="1423"/>
        <v>2004.4822872205234</v>
      </c>
    </row>
    <row r="40891" spans="3:3">
      <c r="C40891" s="13">
        <f t="shared" ca="1" si="1423"/>
        <v>1982.3064533543575</v>
      </c>
    </row>
    <row r="40892" spans="3:3">
      <c r="C40892" s="13">
        <f t="shared" ca="1" si="1423"/>
        <v>2006.612323674319</v>
      </c>
    </row>
    <row r="40893" spans="3:3">
      <c r="C40893" s="13">
        <f t="shared" ca="1" si="1423"/>
        <v>2002.4141304792302</v>
      </c>
    </row>
    <row r="40894" spans="3:3">
      <c r="C40894" s="13">
        <f t="shared" ca="1" si="1423"/>
        <v>1991.6915694345964</v>
      </c>
    </row>
    <row r="40895" spans="3:3">
      <c r="C40895" s="13">
        <f t="shared" ca="1" si="1423"/>
        <v>2027.8303698911316</v>
      </c>
    </row>
    <row r="40896" spans="3:3">
      <c r="C40896" s="13">
        <f t="shared" ca="1" si="1423"/>
        <v>1973.1899885164669</v>
      </c>
    </row>
    <row r="40897" spans="3:3">
      <c r="C40897" s="13">
        <f t="shared" ca="1" si="1423"/>
        <v>1979.2064599133621</v>
      </c>
    </row>
    <row r="40898" spans="3:3">
      <c r="C40898" s="13">
        <f t="shared" ca="1" si="1423"/>
        <v>1996.27208224885</v>
      </c>
    </row>
    <row r="40899" spans="3:3">
      <c r="C40899" s="13">
        <f t="shared" ca="1" si="1423"/>
        <v>1988.107022617151</v>
      </c>
    </row>
    <row r="40900" spans="3:3">
      <c r="C40900" s="13">
        <f t="shared" ca="1" si="1423"/>
        <v>1991.019794083029</v>
      </c>
    </row>
    <row r="40901" spans="3:3">
      <c r="C40901" s="13">
        <f t="shared" ca="1" si="1423"/>
        <v>2000.4158909076561</v>
      </c>
    </row>
    <row r="40902" spans="3:3">
      <c r="C40902" s="13">
        <f t="shared" ca="1" si="1423"/>
        <v>1995.9828902694355</v>
      </c>
    </row>
    <row r="40903" spans="3:3">
      <c r="C40903" s="13">
        <f t="shared" ca="1" si="1423"/>
        <v>2007.3498385477869</v>
      </c>
    </row>
    <row r="40904" spans="3:3">
      <c r="C40904" s="13">
        <f t="shared" ca="1" si="1423"/>
        <v>2001.9780095884264</v>
      </c>
    </row>
    <row r="40905" spans="3:3">
      <c r="C40905" s="13">
        <f t="shared" ca="1" si="1423"/>
        <v>1992.3752291803251</v>
      </c>
    </row>
    <row r="40906" spans="3:3">
      <c r="C40906" s="13">
        <f t="shared" ca="1" si="1423"/>
        <v>1985.5595914254448</v>
      </c>
    </row>
    <row r="40907" spans="3:3">
      <c r="C40907" s="13">
        <f t="shared" ca="1" si="1423"/>
        <v>1979.7549985624976</v>
      </c>
    </row>
    <row r="40908" spans="3:3">
      <c r="C40908" s="13">
        <f t="shared" ca="1" si="1423"/>
        <v>1997.7725974915193</v>
      </c>
    </row>
    <row r="40909" spans="3:3">
      <c r="C40909" s="13">
        <f t="shared" ca="1" si="1423"/>
        <v>1995.4638222936101</v>
      </c>
    </row>
    <row r="40910" spans="3:3">
      <c r="C40910" s="13">
        <f t="shared" ca="1" si="1423"/>
        <v>1993.4755787725476</v>
      </c>
    </row>
    <row r="40911" spans="3:3">
      <c r="C40911" s="13">
        <f t="shared" ca="1" si="1423"/>
        <v>2003.5022112287354</v>
      </c>
    </row>
    <row r="40912" spans="3:3">
      <c r="C40912" s="13">
        <f t="shared" ca="1" si="1423"/>
        <v>2014.0518734782156</v>
      </c>
    </row>
    <row r="40913" spans="3:3">
      <c r="C40913" s="13">
        <f t="shared" ca="1" si="1423"/>
        <v>2013.5410009099191</v>
      </c>
    </row>
    <row r="40914" spans="3:3">
      <c r="C40914" s="13">
        <f t="shared" ca="1" si="1423"/>
        <v>2003.1995662808783</v>
      </c>
    </row>
    <row r="40915" spans="3:3">
      <c r="C40915" s="13">
        <f t="shared" ca="1" si="1423"/>
        <v>2012.3563184272996</v>
      </c>
    </row>
    <row r="40916" spans="3:3">
      <c r="C40916" s="13">
        <f t="shared" ca="1" si="1423"/>
        <v>2006.0870225414844</v>
      </c>
    </row>
    <row r="40917" spans="3:3">
      <c r="C40917" s="13">
        <f t="shared" ca="1" si="1423"/>
        <v>1990.5165073692365</v>
      </c>
    </row>
    <row r="40918" spans="3:3">
      <c r="C40918" s="13">
        <f t="shared" ca="1" si="1423"/>
        <v>1988.1169773242823</v>
      </c>
    </row>
    <row r="40919" spans="3:3">
      <c r="C40919" s="13">
        <f t="shared" ca="1" si="1423"/>
        <v>1992.0653359932796</v>
      </c>
    </row>
    <row r="40920" spans="3:3">
      <c r="C40920" s="13">
        <f t="shared" ref="C40920:C40983" ca="1" si="1424">NORMINV(RAND(),$D$3,$G$3)</f>
        <v>2000.5164307651617</v>
      </c>
    </row>
    <row r="40921" spans="3:3">
      <c r="C40921" s="13">
        <f t="shared" ca="1" si="1424"/>
        <v>1987.7261128537546</v>
      </c>
    </row>
    <row r="40922" spans="3:3">
      <c r="C40922" s="13">
        <f t="shared" ca="1" si="1424"/>
        <v>1999.3276073707111</v>
      </c>
    </row>
    <row r="40923" spans="3:3">
      <c r="C40923" s="13">
        <f t="shared" ca="1" si="1424"/>
        <v>1988.2410531348182</v>
      </c>
    </row>
    <row r="40924" spans="3:3">
      <c r="C40924" s="13">
        <f t="shared" ca="1" si="1424"/>
        <v>1988.6560689476078</v>
      </c>
    </row>
    <row r="40925" spans="3:3">
      <c r="C40925" s="13">
        <f t="shared" ca="1" si="1424"/>
        <v>2011.2193843597615</v>
      </c>
    </row>
    <row r="40926" spans="3:3">
      <c r="C40926" s="13">
        <f t="shared" ca="1" si="1424"/>
        <v>1987.9639045364199</v>
      </c>
    </row>
    <row r="40927" spans="3:3">
      <c r="C40927" s="13">
        <f t="shared" ca="1" si="1424"/>
        <v>2024.1349829968526</v>
      </c>
    </row>
    <row r="40928" spans="3:3">
      <c r="C40928" s="13">
        <f t="shared" ca="1" si="1424"/>
        <v>2005.7259335496176</v>
      </c>
    </row>
    <row r="40929" spans="3:3">
      <c r="C40929" s="13">
        <f t="shared" ca="1" si="1424"/>
        <v>1992.3842515909676</v>
      </c>
    </row>
    <row r="40930" spans="3:3">
      <c r="C40930" s="13">
        <f t="shared" ca="1" si="1424"/>
        <v>2008.689162139972</v>
      </c>
    </row>
    <row r="40931" spans="3:3">
      <c r="C40931" s="13">
        <f t="shared" ca="1" si="1424"/>
        <v>1996.0435849799346</v>
      </c>
    </row>
    <row r="40932" spans="3:3">
      <c r="C40932" s="13">
        <f t="shared" ca="1" si="1424"/>
        <v>1998.8726211191895</v>
      </c>
    </row>
    <row r="40933" spans="3:3">
      <c r="C40933" s="13">
        <f t="shared" ca="1" si="1424"/>
        <v>2010.1575376930707</v>
      </c>
    </row>
    <row r="40934" spans="3:3">
      <c r="C40934" s="13">
        <f t="shared" ca="1" si="1424"/>
        <v>1993.7673111994941</v>
      </c>
    </row>
    <row r="40935" spans="3:3">
      <c r="C40935" s="13">
        <f t="shared" ca="1" si="1424"/>
        <v>1978.0986904955519</v>
      </c>
    </row>
    <row r="40936" spans="3:3">
      <c r="C40936" s="13">
        <f t="shared" ca="1" si="1424"/>
        <v>2017.3152146046807</v>
      </c>
    </row>
    <row r="40937" spans="3:3">
      <c r="C40937" s="13">
        <f t="shared" ca="1" si="1424"/>
        <v>1984.3443143775025</v>
      </c>
    </row>
    <row r="40938" spans="3:3">
      <c r="C40938" s="13">
        <f t="shared" ca="1" si="1424"/>
        <v>2004.894786757071</v>
      </c>
    </row>
    <row r="40939" spans="3:3">
      <c r="C40939" s="13">
        <f t="shared" ca="1" si="1424"/>
        <v>1980.5868241991088</v>
      </c>
    </row>
    <row r="40940" spans="3:3">
      <c r="C40940" s="13">
        <f t="shared" ca="1" si="1424"/>
        <v>1996.0248134697131</v>
      </c>
    </row>
    <row r="40941" spans="3:3">
      <c r="C40941" s="13">
        <f t="shared" ca="1" si="1424"/>
        <v>1994.3283774788558</v>
      </c>
    </row>
    <row r="40942" spans="3:3">
      <c r="C40942" s="13">
        <f t="shared" ca="1" si="1424"/>
        <v>1988.2907243107929</v>
      </c>
    </row>
    <row r="40943" spans="3:3">
      <c r="C40943" s="13">
        <f t="shared" ca="1" si="1424"/>
        <v>2006.1597515261842</v>
      </c>
    </row>
    <row r="40944" spans="3:3">
      <c r="C40944" s="13">
        <f t="shared" ca="1" si="1424"/>
        <v>1984.8600891141753</v>
      </c>
    </row>
    <row r="40945" spans="3:3">
      <c r="C40945" s="13">
        <f t="shared" ca="1" si="1424"/>
        <v>2012.0273028349031</v>
      </c>
    </row>
    <row r="40946" spans="3:3">
      <c r="C40946" s="13">
        <f t="shared" ca="1" si="1424"/>
        <v>2005.3381314673788</v>
      </c>
    </row>
    <row r="40947" spans="3:3">
      <c r="C40947" s="13">
        <f t="shared" ca="1" si="1424"/>
        <v>1982.9380089181136</v>
      </c>
    </row>
    <row r="40948" spans="3:3">
      <c r="C40948" s="13">
        <f t="shared" ca="1" si="1424"/>
        <v>2000.1120824833542</v>
      </c>
    </row>
    <row r="40949" spans="3:3">
      <c r="C40949" s="13">
        <f t="shared" ca="1" si="1424"/>
        <v>2012.6292761866166</v>
      </c>
    </row>
    <row r="40950" spans="3:3">
      <c r="C40950" s="13">
        <f t="shared" ca="1" si="1424"/>
        <v>2010.4635525957158</v>
      </c>
    </row>
    <row r="40951" spans="3:3">
      <c r="C40951" s="13">
        <f t="shared" ca="1" si="1424"/>
        <v>1985.6768643588377</v>
      </c>
    </row>
    <row r="40952" spans="3:3">
      <c r="C40952" s="13">
        <f t="shared" ca="1" si="1424"/>
        <v>1996.4719244992675</v>
      </c>
    </row>
    <row r="40953" spans="3:3">
      <c r="C40953" s="13">
        <f t="shared" ca="1" si="1424"/>
        <v>2014.0327887963554</v>
      </c>
    </row>
    <row r="40954" spans="3:3">
      <c r="C40954" s="13">
        <f t="shared" ca="1" si="1424"/>
        <v>2002.1011470538099</v>
      </c>
    </row>
    <row r="40955" spans="3:3">
      <c r="C40955" s="13">
        <f t="shared" ca="1" si="1424"/>
        <v>2013.1864510117941</v>
      </c>
    </row>
    <row r="40956" spans="3:3">
      <c r="C40956" s="13">
        <f t="shared" ca="1" si="1424"/>
        <v>2003.1304616013988</v>
      </c>
    </row>
    <row r="40957" spans="3:3">
      <c r="C40957" s="13">
        <f t="shared" ca="1" si="1424"/>
        <v>2012.5416085315205</v>
      </c>
    </row>
    <row r="40958" spans="3:3">
      <c r="C40958" s="13">
        <f t="shared" ca="1" si="1424"/>
        <v>1979.8284814383985</v>
      </c>
    </row>
    <row r="40959" spans="3:3">
      <c r="C40959" s="13">
        <f t="shared" ca="1" si="1424"/>
        <v>2004.9794934125453</v>
      </c>
    </row>
    <row r="40960" spans="3:3">
      <c r="C40960" s="13">
        <f t="shared" ca="1" si="1424"/>
        <v>2003.3170976526478</v>
      </c>
    </row>
    <row r="40961" spans="3:3">
      <c r="C40961" s="13">
        <f t="shared" ca="1" si="1424"/>
        <v>2000.8239765992505</v>
      </c>
    </row>
    <row r="40962" spans="3:3">
      <c r="C40962" s="13">
        <f t="shared" ca="1" si="1424"/>
        <v>1986.7250739899923</v>
      </c>
    </row>
    <row r="40963" spans="3:3">
      <c r="C40963" s="13">
        <f t="shared" ca="1" si="1424"/>
        <v>1970.1917751282394</v>
      </c>
    </row>
    <row r="40964" spans="3:3">
      <c r="C40964" s="13">
        <f t="shared" ca="1" si="1424"/>
        <v>2022.5064309845684</v>
      </c>
    </row>
    <row r="40965" spans="3:3">
      <c r="C40965" s="13">
        <f t="shared" ca="1" si="1424"/>
        <v>1991.3484392764465</v>
      </c>
    </row>
    <row r="40966" spans="3:3">
      <c r="C40966" s="13">
        <f t="shared" ca="1" si="1424"/>
        <v>2011.2531656302892</v>
      </c>
    </row>
    <row r="40967" spans="3:3">
      <c r="C40967" s="13">
        <f t="shared" ca="1" si="1424"/>
        <v>1990.6809515558634</v>
      </c>
    </row>
    <row r="40968" spans="3:3">
      <c r="C40968" s="13">
        <f t="shared" ca="1" si="1424"/>
        <v>2006.8472806906923</v>
      </c>
    </row>
    <row r="40969" spans="3:3">
      <c r="C40969" s="13">
        <f t="shared" ca="1" si="1424"/>
        <v>1996.459504905768</v>
      </c>
    </row>
    <row r="40970" spans="3:3">
      <c r="C40970" s="13">
        <f t="shared" ca="1" si="1424"/>
        <v>2002.8551661040983</v>
      </c>
    </row>
    <row r="40971" spans="3:3">
      <c r="C40971" s="13">
        <f t="shared" ca="1" si="1424"/>
        <v>2004.5773579202362</v>
      </c>
    </row>
    <row r="40972" spans="3:3">
      <c r="C40972" s="13">
        <f t="shared" ca="1" si="1424"/>
        <v>1996.356014729449</v>
      </c>
    </row>
    <row r="40973" spans="3:3">
      <c r="C40973" s="13">
        <f t="shared" ca="1" si="1424"/>
        <v>1990.3826782503124</v>
      </c>
    </row>
    <row r="40974" spans="3:3">
      <c r="C40974" s="13">
        <f t="shared" ca="1" si="1424"/>
        <v>2008.6258290557753</v>
      </c>
    </row>
    <row r="40975" spans="3:3">
      <c r="C40975" s="13">
        <f t="shared" ca="1" si="1424"/>
        <v>1988.7652718293743</v>
      </c>
    </row>
    <row r="40976" spans="3:3">
      <c r="C40976" s="13">
        <f t="shared" ca="1" si="1424"/>
        <v>1986.1396729977837</v>
      </c>
    </row>
    <row r="40977" spans="3:3">
      <c r="C40977" s="13">
        <f t="shared" ca="1" si="1424"/>
        <v>1997.1787252458762</v>
      </c>
    </row>
    <row r="40978" spans="3:3">
      <c r="C40978" s="13">
        <f t="shared" ca="1" si="1424"/>
        <v>1991.6669057675981</v>
      </c>
    </row>
    <row r="40979" spans="3:3">
      <c r="C40979" s="13">
        <f t="shared" ca="1" si="1424"/>
        <v>2008.3015866222652</v>
      </c>
    </row>
    <row r="40980" spans="3:3">
      <c r="C40980" s="13">
        <f t="shared" ca="1" si="1424"/>
        <v>1983.3772522415836</v>
      </c>
    </row>
    <row r="40981" spans="3:3">
      <c r="C40981" s="13">
        <f t="shared" ca="1" si="1424"/>
        <v>2022.6512105803263</v>
      </c>
    </row>
    <row r="40982" spans="3:3">
      <c r="C40982" s="13">
        <f t="shared" ca="1" si="1424"/>
        <v>1980.2785174533619</v>
      </c>
    </row>
    <row r="40983" spans="3:3">
      <c r="C40983" s="13">
        <f t="shared" ca="1" si="1424"/>
        <v>1994.6013041334272</v>
      </c>
    </row>
    <row r="40984" spans="3:3">
      <c r="C40984" s="13">
        <f t="shared" ref="C40984:C41047" ca="1" si="1425">NORMINV(RAND(),$D$3,$G$3)</f>
        <v>2006.5068972029226</v>
      </c>
    </row>
    <row r="40985" spans="3:3">
      <c r="C40985" s="13">
        <f t="shared" ca="1" si="1425"/>
        <v>1995.7254572067247</v>
      </c>
    </row>
    <row r="40986" spans="3:3">
      <c r="C40986" s="13">
        <f t="shared" ca="1" si="1425"/>
        <v>2001.8143868188006</v>
      </c>
    </row>
    <row r="40987" spans="3:3">
      <c r="C40987" s="13">
        <f t="shared" ca="1" si="1425"/>
        <v>1998.7873353216735</v>
      </c>
    </row>
    <row r="40988" spans="3:3">
      <c r="C40988" s="13">
        <f t="shared" ca="1" si="1425"/>
        <v>2016.8805001285616</v>
      </c>
    </row>
    <row r="40989" spans="3:3">
      <c r="C40989" s="13">
        <f t="shared" ca="1" si="1425"/>
        <v>1996.6099166258991</v>
      </c>
    </row>
    <row r="40990" spans="3:3">
      <c r="C40990" s="13">
        <f t="shared" ca="1" si="1425"/>
        <v>2003.4698435482474</v>
      </c>
    </row>
    <row r="40991" spans="3:3">
      <c r="C40991" s="13">
        <f t="shared" ca="1" si="1425"/>
        <v>2005.2896347766666</v>
      </c>
    </row>
    <row r="40992" spans="3:3">
      <c r="C40992" s="13">
        <f t="shared" ca="1" si="1425"/>
        <v>2005.9873552490412</v>
      </c>
    </row>
    <row r="40993" spans="3:3">
      <c r="C40993" s="13">
        <f t="shared" ca="1" si="1425"/>
        <v>2015.8788980852432</v>
      </c>
    </row>
    <row r="40994" spans="3:3">
      <c r="C40994" s="13">
        <f t="shared" ca="1" si="1425"/>
        <v>2002.3773871913622</v>
      </c>
    </row>
    <row r="40995" spans="3:3">
      <c r="C40995" s="13">
        <f t="shared" ca="1" si="1425"/>
        <v>1987.88208191493</v>
      </c>
    </row>
    <row r="40996" spans="3:3">
      <c r="C40996" s="13">
        <f t="shared" ca="1" si="1425"/>
        <v>2010.9959930110722</v>
      </c>
    </row>
    <row r="40997" spans="3:3">
      <c r="C40997" s="13">
        <f t="shared" ca="1" si="1425"/>
        <v>2000.0927514296609</v>
      </c>
    </row>
    <row r="40998" spans="3:3">
      <c r="C40998" s="13">
        <f t="shared" ca="1" si="1425"/>
        <v>1992.2976766929939</v>
      </c>
    </row>
    <row r="40999" spans="3:3">
      <c r="C40999" s="13">
        <f t="shared" ca="1" si="1425"/>
        <v>1989.2295518085341</v>
      </c>
    </row>
    <row r="41000" spans="3:3">
      <c r="C41000" s="13">
        <f t="shared" ca="1" si="1425"/>
        <v>1993.8138385543862</v>
      </c>
    </row>
    <row r="41001" spans="3:3">
      <c r="C41001" s="13">
        <f t="shared" ca="1" si="1425"/>
        <v>1981.0636361804386</v>
      </c>
    </row>
    <row r="41002" spans="3:3">
      <c r="C41002" s="13">
        <f t="shared" ca="1" si="1425"/>
        <v>1998.1322388287394</v>
      </c>
    </row>
    <row r="41003" spans="3:3">
      <c r="C41003" s="13">
        <f t="shared" ca="1" si="1425"/>
        <v>1982.185507651895</v>
      </c>
    </row>
    <row r="41004" spans="3:3">
      <c r="C41004" s="13">
        <f t="shared" ca="1" si="1425"/>
        <v>2021.5414879826812</v>
      </c>
    </row>
    <row r="41005" spans="3:3">
      <c r="C41005" s="13">
        <f t="shared" ca="1" si="1425"/>
        <v>2008.4869410555689</v>
      </c>
    </row>
    <row r="41006" spans="3:3">
      <c r="C41006" s="13">
        <f t="shared" ca="1" si="1425"/>
        <v>1994.7041888613014</v>
      </c>
    </row>
    <row r="41007" spans="3:3">
      <c r="C41007" s="13">
        <f t="shared" ca="1" si="1425"/>
        <v>2007.2028163509235</v>
      </c>
    </row>
    <row r="41008" spans="3:3">
      <c r="C41008" s="13">
        <f t="shared" ca="1" si="1425"/>
        <v>2002.9099264957367</v>
      </c>
    </row>
    <row r="41009" spans="3:3">
      <c r="C41009" s="13">
        <f t="shared" ca="1" si="1425"/>
        <v>1990.7910184750517</v>
      </c>
    </row>
    <row r="41010" spans="3:3">
      <c r="C41010" s="13">
        <f t="shared" ca="1" si="1425"/>
        <v>1996.4037981231113</v>
      </c>
    </row>
    <row r="41011" spans="3:3">
      <c r="C41011" s="13">
        <f t="shared" ca="1" si="1425"/>
        <v>2002.7239273400855</v>
      </c>
    </row>
    <row r="41012" spans="3:3">
      <c r="C41012" s="13">
        <f t="shared" ca="1" si="1425"/>
        <v>2002.7978900265045</v>
      </c>
    </row>
    <row r="41013" spans="3:3">
      <c r="C41013" s="13">
        <f t="shared" ca="1" si="1425"/>
        <v>1991.9770390611679</v>
      </c>
    </row>
    <row r="41014" spans="3:3">
      <c r="C41014" s="13">
        <f t="shared" ca="1" si="1425"/>
        <v>1993.283769866794</v>
      </c>
    </row>
    <row r="41015" spans="3:3">
      <c r="C41015" s="13">
        <f t="shared" ca="1" si="1425"/>
        <v>2009.7830406441992</v>
      </c>
    </row>
    <row r="41016" spans="3:3">
      <c r="C41016" s="13">
        <f t="shared" ca="1" si="1425"/>
        <v>1989.4993677423997</v>
      </c>
    </row>
    <row r="41017" spans="3:3">
      <c r="C41017" s="13">
        <f t="shared" ca="1" si="1425"/>
        <v>2005.5147969548868</v>
      </c>
    </row>
    <row r="41018" spans="3:3">
      <c r="C41018" s="13">
        <f t="shared" ca="1" si="1425"/>
        <v>1999.9401655988052</v>
      </c>
    </row>
    <row r="41019" spans="3:3">
      <c r="C41019" s="13">
        <f t="shared" ca="1" si="1425"/>
        <v>1981.3278555698273</v>
      </c>
    </row>
    <row r="41020" spans="3:3">
      <c r="C41020" s="13">
        <f t="shared" ca="1" si="1425"/>
        <v>2014.3092875051245</v>
      </c>
    </row>
    <row r="41021" spans="3:3">
      <c r="C41021" s="13">
        <f t="shared" ca="1" si="1425"/>
        <v>1994.3020253892016</v>
      </c>
    </row>
    <row r="41022" spans="3:3">
      <c r="C41022" s="13">
        <f t="shared" ca="1" si="1425"/>
        <v>1998.7205743688055</v>
      </c>
    </row>
    <row r="41023" spans="3:3">
      <c r="C41023" s="13">
        <f t="shared" ca="1" si="1425"/>
        <v>2010.8502273276993</v>
      </c>
    </row>
    <row r="41024" spans="3:3">
      <c r="C41024" s="13">
        <f t="shared" ca="1" si="1425"/>
        <v>1993.2180272412854</v>
      </c>
    </row>
    <row r="41025" spans="3:3">
      <c r="C41025" s="13">
        <f t="shared" ca="1" si="1425"/>
        <v>2005.6749142047418</v>
      </c>
    </row>
    <row r="41026" spans="3:3">
      <c r="C41026" s="13">
        <f t="shared" ca="1" si="1425"/>
        <v>2008.6128119806328</v>
      </c>
    </row>
    <row r="41027" spans="3:3">
      <c r="C41027" s="13">
        <f t="shared" ca="1" si="1425"/>
        <v>2002.2460570352484</v>
      </c>
    </row>
    <row r="41028" spans="3:3">
      <c r="C41028" s="13">
        <f t="shared" ca="1" si="1425"/>
        <v>1999.7120026631214</v>
      </c>
    </row>
    <row r="41029" spans="3:3">
      <c r="C41029" s="13">
        <f t="shared" ca="1" si="1425"/>
        <v>2020.788730763762</v>
      </c>
    </row>
    <row r="41030" spans="3:3">
      <c r="C41030" s="13">
        <f t="shared" ca="1" si="1425"/>
        <v>2010.303979649756</v>
      </c>
    </row>
    <row r="41031" spans="3:3">
      <c r="C41031" s="13">
        <f t="shared" ca="1" si="1425"/>
        <v>2024.1978540387038</v>
      </c>
    </row>
    <row r="41032" spans="3:3">
      <c r="C41032" s="13">
        <f t="shared" ca="1" si="1425"/>
        <v>1993.2680937862503</v>
      </c>
    </row>
    <row r="41033" spans="3:3">
      <c r="C41033" s="13">
        <f t="shared" ca="1" si="1425"/>
        <v>2008.6466913397201</v>
      </c>
    </row>
    <row r="41034" spans="3:3">
      <c r="C41034" s="13">
        <f t="shared" ca="1" si="1425"/>
        <v>1999.3005777116646</v>
      </c>
    </row>
    <row r="41035" spans="3:3">
      <c r="C41035" s="13">
        <f t="shared" ca="1" si="1425"/>
        <v>2001.1512478389645</v>
      </c>
    </row>
    <row r="41036" spans="3:3">
      <c r="C41036" s="13">
        <f t="shared" ca="1" si="1425"/>
        <v>2001.7149974063893</v>
      </c>
    </row>
    <row r="41037" spans="3:3">
      <c r="C41037" s="13">
        <f t="shared" ca="1" si="1425"/>
        <v>2004.4146960319795</v>
      </c>
    </row>
    <row r="41038" spans="3:3">
      <c r="C41038" s="13">
        <f t="shared" ca="1" si="1425"/>
        <v>1999.718390351466</v>
      </c>
    </row>
    <row r="41039" spans="3:3">
      <c r="C41039" s="13">
        <f t="shared" ca="1" si="1425"/>
        <v>2006.2840147779991</v>
      </c>
    </row>
    <row r="41040" spans="3:3">
      <c r="C41040" s="13">
        <f t="shared" ca="1" si="1425"/>
        <v>2011.6567717294154</v>
      </c>
    </row>
    <row r="41041" spans="3:3">
      <c r="C41041" s="13">
        <f t="shared" ca="1" si="1425"/>
        <v>2005.6222693277673</v>
      </c>
    </row>
    <row r="41042" spans="3:3">
      <c r="C41042" s="13">
        <f t="shared" ca="1" si="1425"/>
        <v>2001.1423599980835</v>
      </c>
    </row>
    <row r="41043" spans="3:3">
      <c r="C41043" s="13">
        <f t="shared" ca="1" si="1425"/>
        <v>2011.9030184077728</v>
      </c>
    </row>
    <row r="41044" spans="3:3">
      <c r="C41044" s="13">
        <f t="shared" ca="1" si="1425"/>
        <v>2005.0986582542093</v>
      </c>
    </row>
    <row r="41045" spans="3:3">
      <c r="C41045" s="13">
        <f t="shared" ca="1" si="1425"/>
        <v>1990.2349298830331</v>
      </c>
    </row>
    <row r="41046" spans="3:3">
      <c r="C41046" s="13">
        <f t="shared" ca="1" si="1425"/>
        <v>2013.5968857393816</v>
      </c>
    </row>
    <row r="41047" spans="3:3">
      <c r="C41047" s="13">
        <f t="shared" ca="1" si="1425"/>
        <v>1996.4815189929791</v>
      </c>
    </row>
    <row r="41048" spans="3:3">
      <c r="C41048" s="13">
        <f t="shared" ref="C41048:C41111" ca="1" si="1426">NORMINV(RAND(),$D$3,$G$3)</f>
        <v>1984.7199382528345</v>
      </c>
    </row>
    <row r="41049" spans="3:3">
      <c r="C41049" s="13">
        <f t="shared" ca="1" si="1426"/>
        <v>2000.7920727192977</v>
      </c>
    </row>
    <row r="41050" spans="3:3">
      <c r="C41050" s="13">
        <f t="shared" ca="1" si="1426"/>
        <v>1980.6217714219017</v>
      </c>
    </row>
    <row r="41051" spans="3:3">
      <c r="C41051" s="13">
        <f t="shared" ca="1" si="1426"/>
        <v>1989.0679690258658</v>
      </c>
    </row>
    <row r="41052" spans="3:3">
      <c r="C41052" s="13">
        <f t="shared" ca="1" si="1426"/>
        <v>2012.7023605630648</v>
      </c>
    </row>
    <row r="41053" spans="3:3">
      <c r="C41053" s="13">
        <f t="shared" ca="1" si="1426"/>
        <v>1991.5381991744978</v>
      </c>
    </row>
    <row r="41054" spans="3:3">
      <c r="C41054" s="13">
        <f t="shared" ca="1" si="1426"/>
        <v>2007.0901623410625</v>
      </c>
    </row>
    <row r="41055" spans="3:3">
      <c r="C41055" s="13">
        <f t="shared" ca="1" si="1426"/>
        <v>1997.8285362002605</v>
      </c>
    </row>
    <row r="41056" spans="3:3">
      <c r="C41056" s="13">
        <f t="shared" ca="1" si="1426"/>
        <v>2005.3961139697781</v>
      </c>
    </row>
    <row r="41057" spans="3:3">
      <c r="C41057" s="13">
        <f t="shared" ca="1" si="1426"/>
        <v>2003.8938982439877</v>
      </c>
    </row>
    <row r="41058" spans="3:3">
      <c r="C41058" s="13">
        <f t="shared" ca="1" si="1426"/>
        <v>2006.2772289922079</v>
      </c>
    </row>
    <row r="41059" spans="3:3">
      <c r="C41059" s="13">
        <f t="shared" ca="1" si="1426"/>
        <v>2002.1846537114866</v>
      </c>
    </row>
    <row r="41060" spans="3:3">
      <c r="C41060" s="13">
        <f t="shared" ca="1" si="1426"/>
        <v>1985.9286476069065</v>
      </c>
    </row>
    <row r="41061" spans="3:3">
      <c r="C41061" s="13">
        <f t="shared" ca="1" si="1426"/>
        <v>2010.3840453504693</v>
      </c>
    </row>
    <row r="41062" spans="3:3">
      <c r="C41062" s="13">
        <f t="shared" ca="1" si="1426"/>
        <v>1998.7754733280435</v>
      </c>
    </row>
    <row r="41063" spans="3:3">
      <c r="C41063" s="13">
        <f t="shared" ca="1" si="1426"/>
        <v>1999.7135042445084</v>
      </c>
    </row>
    <row r="41064" spans="3:3">
      <c r="C41064" s="13">
        <f t="shared" ca="1" si="1426"/>
        <v>2015.9314037924648</v>
      </c>
    </row>
    <row r="41065" spans="3:3">
      <c r="C41065" s="13">
        <f t="shared" ca="1" si="1426"/>
        <v>2004.5101510671009</v>
      </c>
    </row>
    <row r="41066" spans="3:3">
      <c r="C41066" s="13">
        <f t="shared" ca="1" si="1426"/>
        <v>1994.9007246709659</v>
      </c>
    </row>
    <row r="41067" spans="3:3">
      <c r="C41067" s="13">
        <f t="shared" ca="1" si="1426"/>
        <v>1999.0282035163341</v>
      </c>
    </row>
    <row r="41068" spans="3:3">
      <c r="C41068" s="13">
        <f t="shared" ca="1" si="1426"/>
        <v>2029.8310968349533</v>
      </c>
    </row>
    <row r="41069" spans="3:3">
      <c r="C41069" s="13">
        <f t="shared" ca="1" si="1426"/>
        <v>1993.9102665119701</v>
      </c>
    </row>
    <row r="41070" spans="3:3">
      <c r="C41070" s="13">
        <f t="shared" ca="1" si="1426"/>
        <v>1990.4563275185963</v>
      </c>
    </row>
    <row r="41071" spans="3:3">
      <c r="C41071" s="13">
        <f t="shared" ca="1" si="1426"/>
        <v>1962.8574334091909</v>
      </c>
    </row>
    <row r="41072" spans="3:3">
      <c r="C41072" s="13">
        <f t="shared" ca="1" si="1426"/>
        <v>2021.3399305409255</v>
      </c>
    </row>
    <row r="41073" spans="3:3">
      <c r="C41073" s="13">
        <f t="shared" ca="1" si="1426"/>
        <v>1991.1433294027975</v>
      </c>
    </row>
    <row r="41074" spans="3:3">
      <c r="C41074" s="13">
        <f t="shared" ca="1" si="1426"/>
        <v>2014.4466569781403</v>
      </c>
    </row>
    <row r="41075" spans="3:3">
      <c r="C41075" s="13">
        <f t="shared" ca="1" si="1426"/>
        <v>2004.4093551411102</v>
      </c>
    </row>
    <row r="41076" spans="3:3">
      <c r="C41076" s="13">
        <f t="shared" ca="1" si="1426"/>
        <v>2009.0107531652952</v>
      </c>
    </row>
    <row r="41077" spans="3:3">
      <c r="C41077" s="13">
        <f t="shared" ca="1" si="1426"/>
        <v>2018.8014486321035</v>
      </c>
    </row>
    <row r="41078" spans="3:3">
      <c r="C41078" s="13">
        <f t="shared" ca="1" si="1426"/>
        <v>1980.4509009615085</v>
      </c>
    </row>
    <row r="41079" spans="3:3">
      <c r="C41079" s="13">
        <f t="shared" ca="1" si="1426"/>
        <v>2016.7901215536297</v>
      </c>
    </row>
    <row r="41080" spans="3:3">
      <c r="C41080" s="13">
        <f t="shared" ca="1" si="1426"/>
        <v>1995.4421661079589</v>
      </c>
    </row>
    <row r="41081" spans="3:3">
      <c r="C41081" s="13">
        <f t="shared" ca="1" si="1426"/>
        <v>1997.6740205839949</v>
      </c>
    </row>
    <row r="41082" spans="3:3">
      <c r="C41082" s="13">
        <f t="shared" ca="1" si="1426"/>
        <v>2001.0573607396639</v>
      </c>
    </row>
    <row r="41083" spans="3:3">
      <c r="C41083" s="13">
        <f t="shared" ca="1" si="1426"/>
        <v>2001.2640273429738</v>
      </c>
    </row>
    <row r="41084" spans="3:3">
      <c r="C41084" s="13">
        <f t="shared" ca="1" si="1426"/>
        <v>1997.1263290287752</v>
      </c>
    </row>
    <row r="41085" spans="3:3">
      <c r="C41085" s="13">
        <f t="shared" ca="1" si="1426"/>
        <v>1987.7620319435321</v>
      </c>
    </row>
    <row r="41086" spans="3:3">
      <c r="C41086" s="13">
        <f t="shared" ca="1" si="1426"/>
        <v>2006.4547793040067</v>
      </c>
    </row>
    <row r="41087" spans="3:3">
      <c r="C41087" s="13">
        <f t="shared" ca="1" si="1426"/>
        <v>2002.6530232391035</v>
      </c>
    </row>
    <row r="41088" spans="3:3">
      <c r="C41088" s="13">
        <f t="shared" ca="1" si="1426"/>
        <v>1998.2074848151453</v>
      </c>
    </row>
    <row r="41089" spans="3:3">
      <c r="C41089" s="13">
        <f t="shared" ca="1" si="1426"/>
        <v>1999.7794771025249</v>
      </c>
    </row>
    <row r="41090" spans="3:3">
      <c r="C41090" s="13">
        <f t="shared" ca="1" si="1426"/>
        <v>2003.7000992544135</v>
      </c>
    </row>
    <row r="41091" spans="3:3">
      <c r="C41091" s="13">
        <f t="shared" ca="1" si="1426"/>
        <v>1988.8788029445761</v>
      </c>
    </row>
    <row r="41092" spans="3:3">
      <c r="C41092" s="13">
        <f t="shared" ca="1" si="1426"/>
        <v>1987.9218992003434</v>
      </c>
    </row>
    <row r="41093" spans="3:3">
      <c r="C41093" s="13">
        <f t="shared" ca="1" si="1426"/>
        <v>2008.9383938374865</v>
      </c>
    </row>
    <row r="41094" spans="3:3">
      <c r="C41094" s="13">
        <f t="shared" ca="1" si="1426"/>
        <v>2004.3702640273077</v>
      </c>
    </row>
    <row r="41095" spans="3:3">
      <c r="C41095" s="13">
        <f t="shared" ca="1" si="1426"/>
        <v>1979.3122624819048</v>
      </c>
    </row>
    <row r="41096" spans="3:3">
      <c r="C41096" s="13">
        <f t="shared" ca="1" si="1426"/>
        <v>1997.2429380205915</v>
      </c>
    </row>
    <row r="41097" spans="3:3">
      <c r="C41097" s="13">
        <f t="shared" ca="1" si="1426"/>
        <v>1989.74607510644</v>
      </c>
    </row>
    <row r="41098" spans="3:3">
      <c r="C41098" s="13">
        <f t="shared" ca="1" si="1426"/>
        <v>1994.2250581953008</v>
      </c>
    </row>
    <row r="41099" spans="3:3">
      <c r="C41099" s="13">
        <f t="shared" ca="1" si="1426"/>
        <v>2000.3053426825825</v>
      </c>
    </row>
    <row r="41100" spans="3:3">
      <c r="C41100" s="13">
        <f t="shared" ca="1" si="1426"/>
        <v>1991.3844437739854</v>
      </c>
    </row>
    <row r="41101" spans="3:3">
      <c r="C41101" s="13">
        <f t="shared" ca="1" si="1426"/>
        <v>2014.7677811102576</v>
      </c>
    </row>
    <row r="41102" spans="3:3">
      <c r="C41102" s="13">
        <f t="shared" ca="1" si="1426"/>
        <v>1994.9050039710723</v>
      </c>
    </row>
    <row r="41103" spans="3:3">
      <c r="C41103" s="13">
        <f t="shared" ca="1" si="1426"/>
        <v>1988.5020621654282</v>
      </c>
    </row>
    <row r="41104" spans="3:3">
      <c r="C41104" s="13">
        <f t="shared" ca="1" si="1426"/>
        <v>1994.8629856894509</v>
      </c>
    </row>
    <row r="41105" spans="3:3">
      <c r="C41105" s="13">
        <f t="shared" ca="1" si="1426"/>
        <v>2000.8830787448287</v>
      </c>
    </row>
    <row r="41106" spans="3:3">
      <c r="C41106" s="13">
        <f t="shared" ca="1" si="1426"/>
        <v>2022.8344152566376</v>
      </c>
    </row>
    <row r="41107" spans="3:3">
      <c r="C41107" s="13">
        <f t="shared" ca="1" si="1426"/>
        <v>2000.231461372633</v>
      </c>
    </row>
    <row r="41108" spans="3:3">
      <c r="C41108" s="13">
        <f t="shared" ca="1" si="1426"/>
        <v>1997.5430846125626</v>
      </c>
    </row>
    <row r="41109" spans="3:3">
      <c r="C41109" s="13">
        <f t="shared" ca="1" si="1426"/>
        <v>2010.3959587859151</v>
      </c>
    </row>
    <row r="41110" spans="3:3">
      <c r="C41110" s="13">
        <f t="shared" ca="1" si="1426"/>
        <v>1994.855526470521</v>
      </c>
    </row>
    <row r="41111" spans="3:3">
      <c r="C41111" s="13">
        <f t="shared" ca="1" si="1426"/>
        <v>1997.4646432929464</v>
      </c>
    </row>
    <row r="41112" spans="3:3">
      <c r="C41112" s="13">
        <f t="shared" ref="C41112:C41175" ca="1" si="1427">NORMINV(RAND(),$D$3,$G$3)</f>
        <v>2005.168323834059</v>
      </c>
    </row>
    <row r="41113" spans="3:3">
      <c r="C41113" s="13">
        <f t="shared" ca="1" si="1427"/>
        <v>1986.608782348301</v>
      </c>
    </row>
    <row r="41114" spans="3:3">
      <c r="C41114" s="13">
        <f t="shared" ca="1" si="1427"/>
        <v>1997.4768022897399</v>
      </c>
    </row>
    <row r="41115" spans="3:3">
      <c r="C41115" s="13">
        <f t="shared" ca="1" si="1427"/>
        <v>1996.7831581315756</v>
      </c>
    </row>
    <row r="41116" spans="3:3">
      <c r="C41116" s="13">
        <f t="shared" ca="1" si="1427"/>
        <v>1999.8155693495025</v>
      </c>
    </row>
    <row r="41117" spans="3:3">
      <c r="C41117" s="13">
        <f t="shared" ca="1" si="1427"/>
        <v>1992.9842105143161</v>
      </c>
    </row>
    <row r="41118" spans="3:3">
      <c r="C41118" s="13">
        <f t="shared" ca="1" si="1427"/>
        <v>1997.0075004827106</v>
      </c>
    </row>
    <row r="41119" spans="3:3">
      <c r="C41119" s="13">
        <f t="shared" ca="1" si="1427"/>
        <v>2005.9381744286893</v>
      </c>
    </row>
    <row r="41120" spans="3:3">
      <c r="C41120" s="13">
        <f t="shared" ca="1" si="1427"/>
        <v>2023.0257984790073</v>
      </c>
    </row>
    <row r="41121" spans="3:3">
      <c r="C41121" s="13">
        <f t="shared" ca="1" si="1427"/>
        <v>2003.8244924242319</v>
      </c>
    </row>
    <row r="41122" spans="3:3">
      <c r="C41122" s="13">
        <f t="shared" ca="1" si="1427"/>
        <v>1999.5855200432688</v>
      </c>
    </row>
    <row r="41123" spans="3:3">
      <c r="C41123" s="13">
        <f t="shared" ca="1" si="1427"/>
        <v>1993.6801155773258</v>
      </c>
    </row>
    <row r="41124" spans="3:3">
      <c r="C41124" s="13">
        <f t="shared" ca="1" si="1427"/>
        <v>1997.420163628904</v>
      </c>
    </row>
    <row r="41125" spans="3:3">
      <c r="C41125" s="13">
        <f t="shared" ca="1" si="1427"/>
        <v>1988.2095873567459</v>
      </c>
    </row>
    <row r="41126" spans="3:3">
      <c r="C41126" s="13">
        <f t="shared" ca="1" si="1427"/>
        <v>2006.710309106872</v>
      </c>
    </row>
    <row r="41127" spans="3:3">
      <c r="C41127" s="13">
        <f t="shared" ca="1" si="1427"/>
        <v>2003.1504816721879</v>
      </c>
    </row>
    <row r="41128" spans="3:3">
      <c r="C41128" s="13">
        <f t="shared" ca="1" si="1427"/>
        <v>2005.3680490109286</v>
      </c>
    </row>
    <row r="41129" spans="3:3">
      <c r="C41129" s="13">
        <f t="shared" ca="1" si="1427"/>
        <v>1992.7504960903264</v>
      </c>
    </row>
    <row r="41130" spans="3:3">
      <c r="C41130" s="13">
        <f t="shared" ca="1" si="1427"/>
        <v>1990.1503947394663</v>
      </c>
    </row>
    <row r="41131" spans="3:3">
      <c r="C41131" s="13">
        <f t="shared" ca="1" si="1427"/>
        <v>2012.6424381509753</v>
      </c>
    </row>
    <row r="41132" spans="3:3">
      <c r="C41132" s="13">
        <f t="shared" ca="1" si="1427"/>
        <v>2005.9665353064602</v>
      </c>
    </row>
    <row r="41133" spans="3:3">
      <c r="C41133" s="13">
        <f t="shared" ca="1" si="1427"/>
        <v>1991.7517953717268</v>
      </c>
    </row>
    <row r="41134" spans="3:3">
      <c r="C41134" s="13">
        <f t="shared" ca="1" si="1427"/>
        <v>2005.758233794847</v>
      </c>
    </row>
    <row r="41135" spans="3:3">
      <c r="C41135" s="13">
        <f t="shared" ca="1" si="1427"/>
        <v>2023.1409691828567</v>
      </c>
    </row>
    <row r="41136" spans="3:3">
      <c r="C41136" s="13">
        <f t="shared" ca="1" si="1427"/>
        <v>2000.9031161078708</v>
      </c>
    </row>
    <row r="41137" spans="3:3">
      <c r="C41137" s="13">
        <f t="shared" ca="1" si="1427"/>
        <v>1992.7313476787938</v>
      </c>
    </row>
    <row r="41138" spans="3:3">
      <c r="C41138" s="13">
        <f t="shared" ca="1" si="1427"/>
        <v>2019.6109726649443</v>
      </c>
    </row>
    <row r="41139" spans="3:3">
      <c r="C41139" s="13">
        <f t="shared" ca="1" si="1427"/>
        <v>1999.9932521306082</v>
      </c>
    </row>
    <row r="41140" spans="3:3">
      <c r="C41140" s="13">
        <f t="shared" ca="1" si="1427"/>
        <v>2015.8790901478815</v>
      </c>
    </row>
    <row r="41141" spans="3:3">
      <c r="C41141" s="13">
        <f t="shared" ca="1" si="1427"/>
        <v>2014.6429379633819</v>
      </c>
    </row>
    <row r="41142" spans="3:3">
      <c r="C41142" s="13">
        <f t="shared" ca="1" si="1427"/>
        <v>1994.0043390588155</v>
      </c>
    </row>
    <row r="41143" spans="3:3">
      <c r="C41143" s="13">
        <f t="shared" ca="1" si="1427"/>
        <v>1983.8258496067385</v>
      </c>
    </row>
    <row r="41144" spans="3:3">
      <c r="C41144" s="13">
        <f t="shared" ca="1" si="1427"/>
        <v>1999.2201419416072</v>
      </c>
    </row>
    <row r="41145" spans="3:3">
      <c r="C41145" s="13">
        <f t="shared" ca="1" si="1427"/>
        <v>1998.3916766368293</v>
      </c>
    </row>
    <row r="41146" spans="3:3">
      <c r="C41146" s="13">
        <f t="shared" ca="1" si="1427"/>
        <v>2002.7515989078197</v>
      </c>
    </row>
    <row r="41147" spans="3:3">
      <c r="C41147" s="13">
        <f t="shared" ca="1" si="1427"/>
        <v>1990.3184248755915</v>
      </c>
    </row>
    <row r="41148" spans="3:3">
      <c r="C41148" s="13">
        <f t="shared" ca="1" si="1427"/>
        <v>1974.7059245999726</v>
      </c>
    </row>
    <row r="41149" spans="3:3">
      <c r="C41149" s="13">
        <f t="shared" ca="1" si="1427"/>
        <v>1980.1952943476831</v>
      </c>
    </row>
    <row r="41150" spans="3:3">
      <c r="C41150" s="13">
        <f t="shared" ca="1" si="1427"/>
        <v>1993.7682795578335</v>
      </c>
    </row>
    <row r="41151" spans="3:3">
      <c r="C41151" s="13">
        <f t="shared" ca="1" si="1427"/>
        <v>2010.8744331146167</v>
      </c>
    </row>
    <row r="41152" spans="3:3">
      <c r="C41152" s="13">
        <f t="shared" ca="1" si="1427"/>
        <v>2010.4539444304255</v>
      </c>
    </row>
    <row r="41153" spans="3:3">
      <c r="C41153" s="13">
        <f t="shared" ca="1" si="1427"/>
        <v>1999.1337996018667</v>
      </c>
    </row>
    <row r="41154" spans="3:3">
      <c r="C41154" s="13">
        <f t="shared" ca="1" si="1427"/>
        <v>1994.6382960537546</v>
      </c>
    </row>
    <row r="41155" spans="3:3">
      <c r="C41155" s="13">
        <f t="shared" ca="1" si="1427"/>
        <v>2004.2784425378106</v>
      </c>
    </row>
    <row r="41156" spans="3:3">
      <c r="C41156" s="13">
        <f t="shared" ca="1" si="1427"/>
        <v>1984.0230785017618</v>
      </c>
    </row>
    <row r="41157" spans="3:3">
      <c r="C41157" s="13">
        <f t="shared" ca="1" si="1427"/>
        <v>2026.660165074778</v>
      </c>
    </row>
    <row r="41158" spans="3:3">
      <c r="C41158" s="13">
        <f t="shared" ca="1" si="1427"/>
        <v>2003.6634409772646</v>
      </c>
    </row>
    <row r="41159" spans="3:3">
      <c r="C41159" s="13">
        <f t="shared" ca="1" si="1427"/>
        <v>2000.2754649033768</v>
      </c>
    </row>
    <row r="41160" spans="3:3">
      <c r="C41160" s="13">
        <f t="shared" ca="1" si="1427"/>
        <v>1984.4422376564657</v>
      </c>
    </row>
    <row r="41161" spans="3:3">
      <c r="C41161" s="13">
        <f t="shared" ca="1" si="1427"/>
        <v>2000.0163463429728</v>
      </c>
    </row>
    <row r="41162" spans="3:3">
      <c r="C41162" s="13">
        <f t="shared" ca="1" si="1427"/>
        <v>2000.4801582920472</v>
      </c>
    </row>
    <row r="41163" spans="3:3">
      <c r="C41163" s="13">
        <f t="shared" ca="1" si="1427"/>
        <v>1997.8644744431119</v>
      </c>
    </row>
    <row r="41164" spans="3:3">
      <c r="C41164" s="13">
        <f t="shared" ca="1" si="1427"/>
        <v>2001.0409093803632</v>
      </c>
    </row>
    <row r="41165" spans="3:3">
      <c r="C41165" s="13">
        <f t="shared" ca="1" si="1427"/>
        <v>2003.3743537885516</v>
      </c>
    </row>
    <row r="41166" spans="3:3">
      <c r="C41166" s="13">
        <f t="shared" ca="1" si="1427"/>
        <v>1990.1923855202147</v>
      </c>
    </row>
    <row r="41167" spans="3:3">
      <c r="C41167" s="13">
        <f t="shared" ca="1" si="1427"/>
        <v>2005.1503946908035</v>
      </c>
    </row>
    <row r="41168" spans="3:3">
      <c r="C41168" s="13">
        <f t="shared" ca="1" si="1427"/>
        <v>1981.3850549705983</v>
      </c>
    </row>
    <row r="41169" spans="3:3">
      <c r="C41169" s="13">
        <f t="shared" ca="1" si="1427"/>
        <v>1984.6269870052402</v>
      </c>
    </row>
    <row r="41170" spans="3:3">
      <c r="C41170" s="13">
        <f t="shared" ca="1" si="1427"/>
        <v>1986.4955672573858</v>
      </c>
    </row>
    <row r="41171" spans="3:3">
      <c r="C41171" s="13">
        <f t="shared" ca="1" si="1427"/>
        <v>1997.0984636476278</v>
      </c>
    </row>
    <row r="41172" spans="3:3">
      <c r="C41172" s="13">
        <f t="shared" ca="1" si="1427"/>
        <v>1996.3018332991071</v>
      </c>
    </row>
    <row r="41173" spans="3:3">
      <c r="C41173" s="13">
        <f t="shared" ca="1" si="1427"/>
        <v>2006.5359238020005</v>
      </c>
    </row>
    <row r="41174" spans="3:3">
      <c r="C41174" s="13">
        <f t="shared" ca="1" si="1427"/>
        <v>2002.0542123935136</v>
      </c>
    </row>
    <row r="41175" spans="3:3">
      <c r="C41175" s="13">
        <f t="shared" ca="1" si="1427"/>
        <v>1990.1993558938661</v>
      </c>
    </row>
    <row r="41176" spans="3:3">
      <c r="C41176" s="13">
        <f t="shared" ref="C41176:C41239" ca="1" si="1428">NORMINV(RAND(),$D$3,$G$3)</f>
        <v>1996.2853204635444</v>
      </c>
    </row>
    <row r="41177" spans="3:3">
      <c r="C41177" s="13">
        <f t="shared" ca="1" si="1428"/>
        <v>1997.8456353078689</v>
      </c>
    </row>
    <row r="41178" spans="3:3">
      <c r="C41178" s="13">
        <f t="shared" ca="1" si="1428"/>
        <v>1990.3515874839334</v>
      </c>
    </row>
    <row r="41179" spans="3:3">
      <c r="C41179" s="13">
        <f t="shared" ca="1" si="1428"/>
        <v>2005.8966642494231</v>
      </c>
    </row>
    <row r="41180" spans="3:3">
      <c r="C41180" s="13">
        <f t="shared" ca="1" si="1428"/>
        <v>2016.3550835571382</v>
      </c>
    </row>
    <row r="41181" spans="3:3">
      <c r="C41181" s="13">
        <f t="shared" ca="1" si="1428"/>
        <v>1995.5773701353976</v>
      </c>
    </row>
    <row r="41182" spans="3:3">
      <c r="C41182" s="13">
        <f t="shared" ca="1" si="1428"/>
        <v>1991.0041366277944</v>
      </c>
    </row>
    <row r="41183" spans="3:3">
      <c r="C41183" s="13">
        <f t="shared" ca="1" si="1428"/>
        <v>1999.5836701826258</v>
      </c>
    </row>
    <row r="41184" spans="3:3">
      <c r="C41184" s="13">
        <f t="shared" ca="1" si="1428"/>
        <v>1991.067421606321</v>
      </c>
    </row>
    <row r="41185" spans="3:3">
      <c r="C41185" s="13">
        <f t="shared" ca="1" si="1428"/>
        <v>1995.300619452302</v>
      </c>
    </row>
    <row r="41186" spans="3:3">
      <c r="C41186" s="13">
        <f t="shared" ca="1" si="1428"/>
        <v>1974.6490519782024</v>
      </c>
    </row>
    <row r="41187" spans="3:3">
      <c r="C41187" s="13">
        <f t="shared" ca="1" si="1428"/>
        <v>1993.2621568042048</v>
      </c>
    </row>
    <row r="41188" spans="3:3">
      <c r="C41188" s="13">
        <f t="shared" ca="1" si="1428"/>
        <v>1993.9339237503882</v>
      </c>
    </row>
    <row r="41189" spans="3:3">
      <c r="C41189" s="13">
        <f t="shared" ca="1" si="1428"/>
        <v>2001.980242890249</v>
      </c>
    </row>
    <row r="41190" spans="3:3">
      <c r="C41190" s="13">
        <f t="shared" ca="1" si="1428"/>
        <v>2005.16962656127</v>
      </c>
    </row>
    <row r="41191" spans="3:3">
      <c r="C41191" s="13">
        <f t="shared" ca="1" si="1428"/>
        <v>2004.714965954247</v>
      </c>
    </row>
    <row r="41192" spans="3:3">
      <c r="C41192" s="13">
        <f t="shared" ca="1" si="1428"/>
        <v>2019.7112099232029</v>
      </c>
    </row>
    <row r="41193" spans="3:3">
      <c r="C41193" s="13">
        <f t="shared" ca="1" si="1428"/>
        <v>1970.9065081791343</v>
      </c>
    </row>
    <row r="41194" spans="3:3">
      <c r="C41194" s="13">
        <f t="shared" ca="1" si="1428"/>
        <v>1994.6808263005814</v>
      </c>
    </row>
    <row r="41195" spans="3:3">
      <c r="C41195" s="13">
        <f t="shared" ca="1" si="1428"/>
        <v>2009.5700679865038</v>
      </c>
    </row>
    <row r="41196" spans="3:3">
      <c r="C41196" s="13">
        <f t="shared" ca="1" si="1428"/>
        <v>2000.1622985929112</v>
      </c>
    </row>
    <row r="41197" spans="3:3">
      <c r="C41197" s="13">
        <f t="shared" ca="1" si="1428"/>
        <v>1988.2786319470665</v>
      </c>
    </row>
    <row r="41198" spans="3:3">
      <c r="C41198" s="13">
        <f t="shared" ca="1" si="1428"/>
        <v>2005.2381675867612</v>
      </c>
    </row>
    <row r="41199" spans="3:3">
      <c r="C41199" s="13">
        <f t="shared" ca="1" si="1428"/>
        <v>1976.4521527373236</v>
      </c>
    </row>
    <row r="41200" spans="3:3">
      <c r="C41200" s="13">
        <f t="shared" ca="1" si="1428"/>
        <v>2005.7541972664224</v>
      </c>
    </row>
    <row r="41201" spans="3:3">
      <c r="C41201" s="13">
        <f t="shared" ca="1" si="1428"/>
        <v>2012.0373843069424</v>
      </c>
    </row>
    <row r="41202" spans="3:3">
      <c r="C41202" s="13">
        <f t="shared" ca="1" si="1428"/>
        <v>2019.5645065414933</v>
      </c>
    </row>
    <row r="41203" spans="3:3">
      <c r="C41203" s="13">
        <f t="shared" ca="1" si="1428"/>
        <v>2020.2998398798195</v>
      </c>
    </row>
    <row r="41204" spans="3:3">
      <c r="C41204" s="13">
        <f t="shared" ca="1" si="1428"/>
        <v>1995.4539063490979</v>
      </c>
    </row>
    <row r="41205" spans="3:3">
      <c r="C41205" s="13">
        <f t="shared" ca="1" si="1428"/>
        <v>2000.4622951995673</v>
      </c>
    </row>
    <row r="41206" spans="3:3">
      <c r="C41206" s="13">
        <f t="shared" ca="1" si="1428"/>
        <v>2006.6929663840103</v>
      </c>
    </row>
    <row r="41207" spans="3:3">
      <c r="C41207" s="13">
        <f t="shared" ca="1" si="1428"/>
        <v>2018.7696228154382</v>
      </c>
    </row>
    <row r="41208" spans="3:3">
      <c r="C41208" s="13">
        <f t="shared" ca="1" si="1428"/>
        <v>1999.5719587979238</v>
      </c>
    </row>
    <row r="41209" spans="3:3">
      <c r="C41209" s="13">
        <f t="shared" ca="1" si="1428"/>
        <v>2001.2738377183221</v>
      </c>
    </row>
    <row r="41210" spans="3:3">
      <c r="C41210" s="13">
        <f t="shared" ca="1" si="1428"/>
        <v>2001.3945279846823</v>
      </c>
    </row>
    <row r="41211" spans="3:3">
      <c r="C41211" s="13">
        <f t="shared" ca="1" si="1428"/>
        <v>2022.5226637893029</v>
      </c>
    </row>
    <row r="41212" spans="3:3">
      <c r="C41212" s="13">
        <f t="shared" ca="1" si="1428"/>
        <v>1980.0274419705784</v>
      </c>
    </row>
    <row r="41213" spans="3:3">
      <c r="C41213" s="13">
        <f t="shared" ca="1" si="1428"/>
        <v>1992.094240993775</v>
      </c>
    </row>
    <row r="41214" spans="3:3">
      <c r="C41214" s="13">
        <f t="shared" ca="1" si="1428"/>
        <v>2007.3358800155511</v>
      </c>
    </row>
    <row r="41215" spans="3:3">
      <c r="C41215" s="13">
        <f t="shared" ca="1" si="1428"/>
        <v>1979.0936174208261</v>
      </c>
    </row>
    <row r="41216" spans="3:3">
      <c r="C41216" s="13">
        <f t="shared" ca="1" si="1428"/>
        <v>1995.5764708172881</v>
      </c>
    </row>
    <row r="41217" spans="3:3">
      <c r="C41217" s="13">
        <f t="shared" ca="1" si="1428"/>
        <v>1999.9784661137774</v>
      </c>
    </row>
    <row r="41218" spans="3:3">
      <c r="C41218" s="13">
        <f t="shared" ca="1" si="1428"/>
        <v>2014.8075673170886</v>
      </c>
    </row>
    <row r="41219" spans="3:3">
      <c r="C41219" s="13">
        <f t="shared" ca="1" si="1428"/>
        <v>1988.5970724667704</v>
      </c>
    </row>
    <row r="41220" spans="3:3">
      <c r="C41220" s="13">
        <f t="shared" ca="1" si="1428"/>
        <v>1994.2320706074827</v>
      </c>
    </row>
    <row r="41221" spans="3:3">
      <c r="C41221" s="13">
        <f t="shared" ca="1" si="1428"/>
        <v>2010.9572289923942</v>
      </c>
    </row>
    <row r="41222" spans="3:3">
      <c r="C41222" s="13">
        <f t="shared" ca="1" si="1428"/>
        <v>1982.7599411557583</v>
      </c>
    </row>
    <row r="41223" spans="3:3">
      <c r="C41223" s="13">
        <f t="shared" ca="1" si="1428"/>
        <v>2008.0883287629497</v>
      </c>
    </row>
    <row r="41224" spans="3:3">
      <c r="C41224" s="13">
        <f t="shared" ca="1" si="1428"/>
        <v>2001.228786722332</v>
      </c>
    </row>
    <row r="41225" spans="3:3">
      <c r="C41225" s="13">
        <f t="shared" ca="1" si="1428"/>
        <v>1996.8707789244768</v>
      </c>
    </row>
    <row r="41226" spans="3:3">
      <c r="C41226" s="13">
        <f t="shared" ca="1" si="1428"/>
        <v>2012.0697987293067</v>
      </c>
    </row>
    <row r="41227" spans="3:3">
      <c r="C41227" s="13">
        <f t="shared" ca="1" si="1428"/>
        <v>1997.920939575059</v>
      </c>
    </row>
    <row r="41228" spans="3:3">
      <c r="C41228" s="13">
        <f t="shared" ca="1" si="1428"/>
        <v>1992.947106310758</v>
      </c>
    </row>
    <row r="41229" spans="3:3">
      <c r="C41229" s="13">
        <f t="shared" ca="1" si="1428"/>
        <v>2002.9190748772839</v>
      </c>
    </row>
    <row r="41230" spans="3:3">
      <c r="C41230" s="13">
        <f t="shared" ca="1" si="1428"/>
        <v>2007.8156432442042</v>
      </c>
    </row>
    <row r="41231" spans="3:3">
      <c r="C41231" s="13">
        <f t="shared" ca="1" si="1428"/>
        <v>1998.1867166869483</v>
      </c>
    </row>
    <row r="41232" spans="3:3">
      <c r="C41232" s="13">
        <f t="shared" ca="1" si="1428"/>
        <v>2004.7984453964418</v>
      </c>
    </row>
    <row r="41233" spans="3:3">
      <c r="C41233" s="13">
        <f t="shared" ca="1" si="1428"/>
        <v>2006.0199593238438</v>
      </c>
    </row>
    <row r="41234" spans="3:3">
      <c r="C41234" s="13">
        <f t="shared" ca="1" si="1428"/>
        <v>2011.7103410257048</v>
      </c>
    </row>
    <row r="41235" spans="3:3">
      <c r="C41235" s="13">
        <f t="shared" ca="1" si="1428"/>
        <v>2003.6116728204208</v>
      </c>
    </row>
    <row r="41236" spans="3:3">
      <c r="C41236" s="13">
        <f t="shared" ca="1" si="1428"/>
        <v>2004.9175937772932</v>
      </c>
    </row>
    <row r="41237" spans="3:3">
      <c r="C41237" s="13">
        <f t="shared" ca="1" si="1428"/>
        <v>2001.2450178080956</v>
      </c>
    </row>
    <row r="41238" spans="3:3">
      <c r="C41238" s="13">
        <f t="shared" ca="1" si="1428"/>
        <v>1992.5666831498197</v>
      </c>
    </row>
    <row r="41239" spans="3:3">
      <c r="C41239" s="13">
        <f t="shared" ca="1" si="1428"/>
        <v>2003.4308410964443</v>
      </c>
    </row>
    <row r="41240" spans="3:3">
      <c r="C41240" s="13">
        <f t="shared" ref="C41240:C41303" ca="1" si="1429">NORMINV(RAND(),$D$3,$G$3)</f>
        <v>2003.4825231495156</v>
      </c>
    </row>
    <row r="41241" spans="3:3">
      <c r="C41241" s="13">
        <f t="shared" ca="1" si="1429"/>
        <v>1998.1915882056144</v>
      </c>
    </row>
    <row r="41242" spans="3:3">
      <c r="C41242" s="13">
        <f t="shared" ca="1" si="1429"/>
        <v>2009.6108716090214</v>
      </c>
    </row>
    <row r="41243" spans="3:3">
      <c r="C41243" s="13">
        <f t="shared" ca="1" si="1429"/>
        <v>2005.2229573983741</v>
      </c>
    </row>
    <row r="41244" spans="3:3">
      <c r="C41244" s="13">
        <f t="shared" ca="1" si="1429"/>
        <v>1980.5289673004177</v>
      </c>
    </row>
    <row r="41245" spans="3:3">
      <c r="C41245" s="13">
        <f t="shared" ca="1" si="1429"/>
        <v>1981.3960941318223</v>
      </c>
    </row>
    <row r="41246" spans="3:3">
      <c r="C41246" s="13">
        <f t="shared" ca="1" si="1429"/>
        <v>1986.7501231317065</v>
      </c>
    </row>
    <row r="41247" spans="3:3">
      <c r="C41247" s="13">
        <f t="shared" ca="1" si="1429"/>
        <v>1985.009548899422</v>
      </c>
    </row>
    <row r="41248" spans="3:3">
      <c r="C41248" s="13">
        <f t="shared" ca="1" si="1429"/>
        <v>2006.2426650821042</v>
      </c>
    </row>
    <row r="41249" spans="3:3">
      <c r="C41249" s="13">
        <f t="shared" ca="1" si="1429"/>
        <v>2021.8048571359543</v>
      </c>
    </row>
    <row r="41250" spans="3:3">
      <c r="C41250" s="13">
        <f t="shared" ca="1" si="1429"/>
        <v>1993.0712514212535</v>
      </c>
    </row>
    <row r="41251" spans="3:3">
      <c r="C41251" s="13">
        <f t="shared" ca="1" si="1429"/>
        <v>1995.9066678450854</v>
      </c>
    </row>
    <row r="41252" spans="3:3">
      <c r="C41252" s="13">
        <f t="shared" ca="1" si="1429"/>
        <v>2006.1877962306937</v>
      </c>
    </row>
    <row r="41253" spans="3:3">
      <c r="C41253" s="13">
        <f t="shared" ca="1" si="1429"/>
        <v>1995.565936301288</v>
      </c>
    </row>
    <row r="41254" spans="3:3">
      <c r="C41254" s="13">
        <f t="shared" ca="1" si="1429"/>
        <v>2011.3933552291282</v>
      </c>
    </row>
    <row r="41255" spans="3:3">
      <c r="C41255" s="13">
        <f t="shared" ca="1" si="1429"/>
        <v>1988.7881512549088</v>
      </c>
    </row>
    <row r="41256" spans="3:3">
      <c r="C41256" s="13">
        <f t="shared" ca="1" si="1429"/>
        <v>1998.0492160291003</v>
      </c>
    </row>
    <row r="41257" spans="3:3">
      <c r="C41257" s="13">
        <f t="shared" ca="1" si="1429"/>
        <v>2015.4580432082296</v>
      </c>
    </row>
    <row r="41258" spans="3:3">
      <c r="C41258" s="13">
        <f t="shared" ca="1" si="1429"/>
        <v>2000.4201886917454</v>
      </c>
    </row>
    <row r="41259" spans="3:3">
      <c r="C41259" s="13">
        <f t="shared" ca="1" si="1429"/>
        <v>2008.0030535941044</v>
      </c>
    </row>
    <row r="41260" spans="3:3">
      <c r="C41260" s="13">
        <f t="shared" ca="1" si="1429"/>
        <v>2000.7682800934031</v>
      </c>
    </row>
    <row r="41261" spans="3:3">
      <c r="C41261" s="13">
        <f t="shared" ca="1" si="1429"/>
        <v>2007.3639068236002</v>
      </c>
    </row>
    <row r="41262" spans="3:3">
      <c r="C41262" s="13">
        <f t="shared" ca="1" si="1429"/>
        <v>2004.4590860387743</v>
      </c>
    </row>
    <row r="41263" spans="3:3">
      <c r="C41263" s="13">
        <f t="shared" ca="1" si="1429"/>
        <v>2008.8159436227911</v>
      </c>
    </row>
    <row r="41264" spans="3:3">
      <c r="C41264" s="13">
        <f t="shared" ca="1" si="1429"/>
        <v>2007.9128498491341</v>
      </c>
    </row>
    <row r="41265" spans="3:3">
      <c r="C41265" s="13">
        <f t="shared" ca="1" si="1429"/>
        <v>1995.674305777861</v>
      </c>
    </row>
    <row r="41266" spans="3:3">
      <c r="C41266" s="13">
        <f t="shared" ca="1" si="1429"/>
        <v>2003.7443718707773</v>
      </c>
    </row>
    <row r="41267" spans="3:3">
      <c r="C41267" s="13">
        <f t="shared" ca="1" si="1429"/>
        <v>2007.3780856556632</v>
      </c>
    </row>
    <row r="41268" spans="3:3">
      <c r="C41268" s="13">
        <f t="shared" ca="1" si="1429"/>
        <v>2010.8058771926167</v>
      </c>
    </row>
    <row r="41269" spans="3:3">
      <c r="C41269" s="13">
        <f t="shared" ca="1" si="1429"/>
        <v>2001.868007405131</v>
      </c>
    </row>
    <row r="41270" spans="3:3">
      <c r="C41270" s="13">
        <f t="shared" ca="1" si="1429"/>
        <v>2013.6158757884889</v>
      </c>
    </row>
    <row r="41271" spans="3:3">
      <c r="C41271" s="13">
        <f t="shared" ca="1" si="1429"/>
        <v>1990.3365248403099</v>
      </c>
    </row>
    <row r="41272" spans="3:3">
      <c r="C41272" s="13">
        <f t="shared" ca="1" si="1429"/>
        <v>2024.1688323869043</v>
      </c>
    </row>
    <row r="41273" spans="3:3">
      <c r="C41273" s="13">
        <f t="shared" ca="1" si="1429"/>
        <v>2001.8862028796482</v>
      </c>
    </row>
    <row r="41274" spans="3:3">
      <c r="C41274" s="13">
        <f t="shared" ca="1" si="1429"/>
        <v>2010.0756447053686</v>
      </c>
    </row>
    <row r="41275" spans="3:3">
      <c r="C41275" s="13">
        <f t="shared" ca="1" si="1429"/>
        <v>1995.8624990897888</v>
      </c>
    </row>
    <row r="41276" spans="3:3">
      <c r="C41276" s="13">
        <f t="shared" ca="1" si="1429"/>
        <v>1975.4100277417322</v>
      </c>
    </row>
    <row r="41277" spans="3:3">
      <c r="C41277" s="13">
        <f t="shared" ca="1" si="1429"/>
        <v>2008.7864415652209</v>
      </c>
    </row>
    <row r="41278" spans="3:3">
      <c r="C41278" s="13">
        <f t="shared" ca="1" si="1429"/>
        <v>2000.1144648747511</v>
      </c>
    </row>
    <row r="41279" spans="3:3">
      <c r="C41279" s="13">
        <f t="shared" ca="1" si="1429"/>
        <v>2017.6172512170924</v>
      </c>
    </row>
    <row r="41280" spans="3:3">
      <c r="C41280" s="13">
        <f t="shared" ca="1" si="1429"/>
        <v>1980.6548871326775</v>
      </c>
    </row>
    <row r="41281" spans="3:3">
      <c r="C41281" s="13">
        <f t="shared" ca="1" si="1429"/>
        <v>2000.6180891213148</v>
      </c>
    </row>
    <row r="41282" spans="3:3">
      <c r="C41282" s="13">
        <f t="shared" ca="1" si="1429"/>
        <v>1998.5560764776137</v>
      </c>
    </row>
    <row r="41283" spans="3:3">
      <c r="C41283" s="13">
        <f t="shared" ca="1" si="1429"/>
        <v>2003.4366089062087</v>
      </c>
    </row>
    <row r="41284" spans="3:3">
      <c r="C41284" s="13">
        <f t="shared" ca="1" si="1429"/>
        <v>2009.4256824767112</v>
      </c>
    </row>
    <row r="41285" spans="3:3">
      <c r="C41285" s="13">
        <f t="shared" ca="1" si="1429"/>
        <v>2019.7673169210295</v>
      </c>
    </row>
    <row r="41286" spans="3:3">
      <c r="C41286" s="13">
        <f t="shared" ca="1" si="1429"/>
        <v>2020.4654720301319</v>
      </c>
    </row>
    <row r="41287" spans="3:3">
      <c r="C41287" s="13">
        <f t="shared" ca="1" si="1429"/>
        <v>1997.3703571753704</v>
      </c>
    </row>
    <row r="41288" spans="3:3">
      <c r="C41288" s="13">
        <f t="shared" ca="1" si="1429"/>
        <v>1999.350049011801</v>
      </c>
    </row>
    <row r="41289" spans="3:3">
      <c r="C41289" s="13">
        <f t="shared" ca="1" si="1429"/>
        <v>1996.3116524514851</v>
      </c>
    </row>
    <row r="41290" spans="3:3">
      <c r="C41290" s="13">
        <f t="shared" ca="1" si="1429"/>
        <v>2014.1130142355012</v>
      </c>
    </row>
    <row r="41291" spans="3:3">
      <c r="C41291" s="13">
        <f t="shared" ca="1" si="1429"/>
        <v>2006.392111460706</v>
      </c>
    </row>
    <row r="41292" spans="3:3">
      <c r="C41292" s="13">
        <f t="shared" ca="1" si="1429"/>
        <v>1995.9519773108127</v>
      </c>
    </row>
    <row r="41293" spans="3:3">
      <c r="C41293" s="13">
        <f t="shared" ca="1" si="1429"/>
        <v>2004.1896436932702</v>
      </c>
    </row>
    <row r="41294" spans="3:3">
      <c r="C41294" s="13">
        <f t="shared" ca="1" si="1429"/>
        <v>2014.3396616159253</v>
      </c>
    </row>
    <row r="41295" spans="3:3">
      <c r="C41295" s="13">
        <f t="shared" ca="1" si="1429"/>
        <v>1996.8109412636934</v>
      </c>
    </row>
    <row r="41296" spans="3:3">
      <c r="C41296" s="13">
        <f t="shared" ca="1" si="1429"/>
        <v>1994.0703679083299</v>
      </c>
    </row>
    <row r="41297" spans="3:3">
      <c r="C41297" s="13">
        <f t="shared" ca="1" si="1429"/>
        <v>1997.5352395733944</v>
      </c>
    </row>
    <row r="41298" spans="3:3">
      <c r="C41298" s="13">
        <f t="shared" ca="1" si="1429"/>
        <v>1998.6035132527984</v>
      </c>
    </row>
    <row r="41299" spans="3:3">
      <c r="C41299" s="13">
        <f t="shared" ca="1" si="1429"/>
        <v>2004.2457635453511</v>
      </c>
    </row>
    <row r="41300" spans="3:3">
      <c r="C41300" s="13">
        <f t="shared" ca="1" si="1429"/>
        <v>1984.0747878890213</v>
      </c>
    </row>
    <row r="41301" spans="3:3">
      <c r="C41301" s="13">
        <f t="shared" ca="1" si="1429"/>
        <v>1992.1685364381331</v>
      </c>
    </row>
    <row r="41302" spans="3:3">
      <c r="C41302" s="13">
        <f t="shared" ca="1" si="1429"/>
        <v>1990.905742700538</v>
      </c>
    </row>
    <row r="41303" spans="3:3">
      <c r="C41303" s="13">
        <f t="shared" ca="1" si="1429"/>
        <v>2001.3848408374502</v>
      </c>
    </row>
    <row r="41304" spans="3:3">
      <c r="C41304" s="13">
        <f t="shared" ref="C41304:C41367" ca="1" si="1430">NORMINV(RAND(),$D$3,$G$3)</f>
        <v>1982.3462226725308</v>
      </c>
    </row>
    <row r="41305" spans="3:3">
      <c r="C41305" s="13">
        <f t="shared" ca="1" si="1430"/>
        <v>1992.196438774122</v>
      </c>
    </row>
    <row r="41306" spans="3:3">
      <c r="C41306" s="13">
        <f t="shared" ca="1" si="1430"/>
        <v>2011.6960111426463</v>
      </c>
    </row>
    <row r="41307" spans="3:3">
      <c r="C41307" s="13">
        <f t="shared" ca="1" si="1430"/>
        <v>2006.3743298233194</v>
      </c>
    </row>
    <row r="41308" spans="3:3">
      <c r="C41308" s="13">
        <f t="shared" ca="1" si="1430"/>
        <v>1997.7420097083025</v>
      </c>
    </row>
    <row r="41309" spans="3:3">
      <c r="C41309" s="13">
        <f t="shared" ca="1" si="1430"/>
        <v>1989.2843038514059</v>
      </c>
    </row>
    <row r="41310" spans="3:3">
      <c r="C41310" s="13">
        <f t="shared" ca="1" si="1430"/>
        <v>2011.359970456353</v>
      </c>
    </row>
    <row r="41311" spans="3:3">
      <c r="C41311" s="13">
        <f t="shared" ca="1" si="1430"/>
        <v>1984.8175393769757</v>
      </c>
    </row>
    <row r="41312" spans="3:3">
      <c r="C41312" s="13">
        <f t="shared" ca="1" si="1430"/>
        <v>1993.4297996422808</v>
      </c>
    </row>
    <row r="41313" spans="3:3">
      <c r="C41313" s="13">
        <f t="shared" ca="1" si="1430"/>
        <v>1981.9349890793762</v>
      </c>
    </row>
    <row r="41314" spans="3:3">
      <c r="C41314" s="13">
        <f t="shared" ca="1" si="1430"/>
        <v>1999.749740910004</v>
      </c>
    </row>
    <row r="41315" spans="3:3">
      <c r="C41315" s="13">
        <f t="shared" ca="1" si="1430"/>
        <v>2006.5278553277863</v>
      </c>
    </row>
    <row r="41316" spans="3:3">
      <c r="C41316" s="13">
        <f t="shared" ca="1" si="1430"/>
        <v>1976.9885266163726</v>
      </c>
    </row>
    <row r="41317" spans="3:3">
      <c r="C41317" s="13">
        <f t="shared" ca="1" si="1430"/>
        <v>2017.9263247465801</v>
      </c>
    </row>
    <row r="41318" spans="3:3">
      <c r="C41318" s="13">
        <f t="shared" ca="1" si="1430"/>
        <v>2001.3549153188251</v>
      </c>
    </row>
    <row r="41319" spans="3:3">
      <c r="C41319" s="13">
        <f t="shared" ca="1" si="1430"/>
        <v>1989.4032768790505</v>
      </c>
    </row>
    <row r="41320" spans="3:3">
      <c r="C41320" s="13">
        <f t="shared" ca="1" si="1430"/>
        <v>2004.0656037637186</v>
      </c>
    </row>
    <row r="41321" spans="3:3">
      <c r="C41321" s="13">
        <f t="shared" ca="1" si="1430"/>
        <v>1980.8391150144112</v>
      </c>
    </row>
    <row r="41322" spans="3:3">
      <c r="C41322" s="13">
        <f t="shared" ca="1" si="1430"/>
        <v>1996.7710698243689</v>
      </c>
    </row>
    <row r="41323" spans="3:3">
      <c r="C41323" s="13">
        <f t="shared" ca="1" si="1430"/>
        <v>1993.6700185327406</v>
      </c>
    </row>
    <row r="41324" spans="3:3">
      <c r="C41324" s="13">
        <f t="shared" ca="1" si="1430"/>
        <v>1988.5541390176045</v>
      </c>
    </row>
    <row r="41325" spans="3:3">
      <c r="C41325" s="13">
        <f t="shared" ca="1" si="1430"/>
        <v>2007.5287830216537</v>
      </c>
    </row>
    <row r="41326" spans="3:3">
      <c r="C41326" s="13">
        <f t="shared" ca="1" si="1430"/>
        <v>1997.6497432412809</v>
      </c>
    </row>
    <row r="41327" spans="3:3">
      <c r="C41327" s="13">
        <f t="shared" ca="1" si="1430"/>
        <v>1988.3386497155664</v>
      </c>
    </row>
    <row r="41328" spans="3:3">
      <c r="C41328" s="13">
        <f t="shared" ca="1" si="1430"/>
        <v>1990.5206410594096</v>
      </c>
    </row>
    <row r="41329" spans="3:3">
      <c r="C41329" s="13">
        <f t="shared" ca="1" si="1430"/>
        <v>2002.6431670617737</v>
      </c>
    </row>
    <row r="41330" spans="3:3">
      <c r="C41330" s="13">
        <f t="shared" ca="1" si="1430"/>
        <v>2004.5377032449371</v>
      </c>
    </row>
    <row r="41331" spans="3:3">
      <c r="C41331" s="13">
        <f t="shared" ca="1" si="1430"/>
        <v>2003.1250624046461</v>
      </c>
    </row>
    <row r="41332" spans="3:3">
      <c r="C41332" s="13">
        <f t="shared" ca="1" si="1430"/>
        <v>2003.5007690909038</v>
      </c>
    </row>
    <row r="41333" spans="3:3">
      <c r="C41333" s="13">
        <f t="shared" ca="1" si="1430"/>
        <v>2019.1495982952081</v>
      </c>
    </row>
    <row r="41334" spans="3:3">
      <c r="C41334" s="13">
        <f t="shared" ca="1" si="1430"/>
        <v>2018.0935569437254</v>
      </c>
    </row>
    <row r="41335" spans="3:3">
      <c r="C41335" s="13">
        <f t="shared" ca="1" si="1430"/>
        <v>1990.6232739231332</v>
      </c>
    </row>
    <row r="41336" spans="3:3">
      <c r="C41336" s="13">
        <f t="shared" ca="1" si="1430"/>
        <v>2021.211110342188</v>
      </c>
    </row>
    <row r="41337" spans="3:3">
      <c r="C41337" s="13">
        <f t="shared" ca="1" si="1430"/>
        <v>2003.767431494018</v>
      </c>
    </row>
    <row r="41338" spans="3:3">
      <c r="C41338" s="13">
        <f t="shared" ca="1" si="1430"/>
        <v>1994.5121508585466</v>
      </c>
    </row>
    <row r="41339" spans="3:3">
      <c r="C41339" s="13">
        <f t="shared" ca="1" si="1430"/>
        <v>1991.9194291046701</v>
      </c>
    </row>
    <row r="41340" spans="3:3">
      <c r="C41340" s="13">
        <f t="shared" ca="1" si="1430"/>
        <v>2009.9587037087047</v>
      </c>
    </row>
    <row r="41341" spans="3:3">
      <c r="C41341" s="13">
        <f t="shared" ca="1" si="1430"/>
        <v>2020.1759755474363</v>
      </c>
    </row>
    <row r="41342" spans="3:3">
      <c r="C41342" s="13">
        <f t="shared" ca="1" si="1430"/>
        <v>1999.0051082305267</v>
      </c>
    </row>
    <row r="41343" spans="3:3">
      <c r="C41343" s="13">
        <f t="shared" ca="1" si="1430"/>
        <v>1997.6835930558912</v>
      </c>
    </row>
    <row r="41344" spans="3:3">
      <c r="C41344" s="13">
        <f t="shared" ca="1" si="1430"/>
        <v>2000.6772321865774</v>
      </c>
    </row>
    <row r="41345" spans="3:3">
      <c r="C41345" s="13">
        <f t="shared" ca="1" si="1430"/>
        <v>1999.719435346163</v>
      </c>
    </row>
    <row r="41346" spans="3:3">
      <c r="C41346" s="13">
        <f t="shared" ca="1" si="1430"/>
        <v>1996.9737164262783</v>
      </c>
    </row>
    <row r="41347" spans="3:3">
      <c r="C41347" s="13">
        <f t="shared" ca="1" si="1430"/>
        <v>1998.2441406635849</v>
      </c>
    </row>
    <row r="41348" spans="3:3">
      <c r="C41348" s="13">
        <f t="shared" ca="1" si="1430"/>
        <v>1991.297213756827</v>
      </c>
    </row>
    <row r="41349" spans="3:3">
      <c r="C41349" s="13">
        <f t="shared" ca="1" si="1430"/>
        <v>1990.0020647096144</v>
      </c>
    </row>
    <row r="41350" spans="3:3">
      <c r="C41350" s="13">
        <f t="shared" ca="1" si="1430"/>
        <v>1992.9191058499434</v>
      </c>
    </row>
    <row r="41351" spans="3:3">
      <c r="C41351" s="13">
        <f t="shared" ca="1" si="1430"/>
        <v>2002.9041572283245</v>
      </c>
    </row>
    <row r="41352" spans="3:3">
      <c r="C41352" s="13">
        <f t="shared" ca="1" si="1430"/>
        <v>1995.7403625264258</v>
      </c>
    </row>
    <row r="41353" spans="3:3">
      <c r="C41353" s="13">
        <f t="shared" ca="1" si="1430"/>
        <v>2001.6066821993047</v>
      </c>
    </row>
    <row r="41354" spans="3:3">
      <c r="C41354" s="13">
        <f t="shared" ca="1" si="1430"/>
        <v>1988.4319724444997</v>
      </c>
    </row>
    <row r="41355" spans="3:3">
      <c r="C41355" s="13">
        <f t="shared" ca="1" si="1430"/>
        <v>2000.5730957712351</v>
      </c>
    </row>
    <row r="41356" spans="3:3">
      <c r="C41356" s="13">
        <f t="shared" ca="1" si="1430"/>
        <v>2016.2938264033196</v>
      </c>
    </row>
    <row r="41357" spans="3:3">
      <c r="C41357" s="13">
        <f t="shared" ca="1" si="1430"/>
        <v>1990.1737947370593</v>
      </c>
    </row>
    <row r="41358" spans="3:3">
      <c r="C41358" s="13">
        <f t="shared" ca="1" si="1430"/>
        <v>2001.6906777180329</v>
      </c>
    </row>
    <row r="41359" spans="3:3">
      <c r="C41359" s="13">
        <f t="shared" ca="1" si="1430"/>
        <v>2010.2114091335759</v>
      </c>
    </row>
    <row r="41360" spans="3:3">
      <c r="C41360" s="13">
        <f t="shared" ca="1" si="1430"/>
        <v>1997.6461516296911</v>
      </c>
    </row>
    <row r="41361" spans="3:3">
      <c r="C41361" s="13">
        <f t="shared" ca="1" si="1430"/>
        <v>1976.7751515186249</v>
      </c>
    </row>
    <row r="41362" spans="3:3">
      <c r="C41362" s="13">
        <f t="shared" ca="1" si="1430"/>
        <v>2009.3815023404543</v>
      </c>
    </row>
    <row r="41363" spans="3:3">
      <c r="C41363" s="13">
        <f t="shared" ca="1" si="1430"/>
        <v>1985.4192400117051</v>
      </c>
    </row>
    <row r="41364" spans="3:3">
      <c r="C41364" s="13">
        <f t="shared" ca="1" si="1430"/>
        <v>2019.8964396439085</v>
      </c>
    </row>
    <row r="41365" spans="3:3">
      <c r="C41365" s="13">
        <f t="shared" ca="1" si="1430"/>
        <v>2005.6788174070334</v>
      </c>
    </row>
    <row r="41366" spans="3:3">
      <c r="C41366" s="13">
        <f t="shared" ca="1" si="1430"/>
        <v>1985.3052545193336</v>
      </c>
    </row>
    <row r="41367" spans="3:3">
      <c r="C41367" s="13">
        <f t="shared" ca="1" si="1430"/>
        <v>1999.6416589971632</v>
      </c>
    </row>
    <row r="41368" spans="3:3">
      <c r="C41368" s="13">
        <f t="shared" ref="C41368:C41431" ca="1" si="1431">NORMINV(RAND(),$D$3,$G$3)</f>
        <v>1998.5951560705107</v>
      </c>
    </row>
    <row r="41369" spans="3:3">
      <c r="C41369" s="13">
        <f t="shared" ca="1" si="1431"/>
        <v>1998.2662874304026</v>
      </c>
    </row>
    <row r="41370" spans="3:3">
      <c r="C41370" s="13">
        <f t="shared" ca="1" si="1431"/>
        <v>1980.7952442231729</v>
      </c>
    </row>
    <row r="41371" spans="3:3">
      <c r="C41371" s="13">
        <f t="shared" ca="1" si="1431"/>
        <v>2005.9607998541826</v>
      </c>
    </row>
    <row r="41372" spans="3:3">
      <c r="C41372" s="13">
        <f t="shared" ca="1" si="1431"/>
        <v>2005.398370342406</v>
      </c>
    </row>
    <row r="41373" spans="3:3">
      <c r="C41373" s="13">
        <f t="shared" ca="1" si="1431"/>
        <v>2006.7993341464423</v>
      </c>
    </row>
    <row r="41374" spans="3:3">
      <c r="C41374" s="13">
        <f t="shared" ca="1" si="1431"/>
        <v>1980.7857209489634</v>
      </c>
    </row>
    <row r="41375" spans="3:3">
      <c r="C41375" s="13">
        <f t="shared" ca="1" si="1431"/>
        <v>1998.291247895994</v>
      </c>
    </row>
    <row r="41376" spans="3:3">
      <c r="C41376" s="13">
        <f t="shared" ca="1" si="1431"/>
        <v>2008.1930495571548</v>
      </c>
    </row>
    <row r="41377" spans="3:3">
      <c r="C41377" s="13">
        <f t="shared" ca="1" si="1431"/>
        <v>2013.0521836175706</v>
      </c>
    </row>
    <row r="41378" spans="3:3">
      <c r="C41378" s="13">
        <f t="shared" ca="1" si="1431"/>
        <v>1985.441398099239</v>
      </c>
    </row>
    <row r="41379" spans="3:3">
      <c r="C41379" s="13">
        <f t="shared" ca="1" si="1431"/>
        <v>2012.3525603799837</v>
      </c>
    </row>
    <row r="41380" spans="3:3">
      <c r="C41380" s="13">
        <f t="shared" ca="1" si="1431"/>
        <v>1996.7660650022144</v>
      </c>
    </row>
    <row r="41381" spans="3:3">
      <c r="C41381" s="13">
        <f t="shared" ca="1" si="1431"/>
        <v>1991.9855156612696</v>
      </c>
    </row>
    <row r="41382" spans="3:3">
      <c r="C41382" s="13">
        <f t="shared" ca="1" si="1431"/>
        <v>1996.4063914892106</v>
      </c>
    </row>
    <row r="41383" spans="3:3">
      <c r="C41383" s="13">
        <f t="shared" ca="1" si="1431"/>
        <v>1996.0063690847307</v>
      </c>
    </row>
    <row r="41384" spans="3:3">
      <c r="C41384" s="13">
        <f t="shared" ca="1" si="1431"/>
        <v>2008.6915361099166</v>
      </c>
    </row>
    <row r="41385" spans="3:3">
      <c r="C41385" s="13">
        <f t="shared" ca="1" si="1431"/>
        <v>2024.9171092423962</v>
      </c>
    </row>
    <row r="41386" spans="3:3">
      <c r="C41386" s="13">
        <f t="shared" ca="1" si="1431"/>
        <v>1995.7330771110537</v>
      </c>
    </row>
    <row r="41387" spans="3:3">
      <c r="C41387" s="13">
        <f t="shared" ca="1" si="1431"/>
        <v>2006.9248641934923</v>
      </c>
    </row>
    <row r="41388" spans="3:3">
      <c r="C41388" s="13">
        <f t="shared" ca="1" si="1431"/>
        <v>1994.7920734798411</v>
      </c>
    </row>
    <row r="41389" spans="3:3">
      <c r="C41389" s="13">
        <f t="shared" ca="1" si="1431"/>
        <v>1996.1023613625437</v>
      </c>
    </row>
    <row r="41390" spans="3:3">
      <c r="C41390" s="13">
        <f t="shared" ca="1" si="1431"/>
        <v>2001.0065589691269</v>
      </c>
    </row>
    <row r="41391" spans="3:3">
      <c r="C41391" s="13">
        <f t="shared" ca="1" si="1431"/>
        <v>1991.1022295617277</v>
      </c>
    </row>
    <row r="41392" spans="3:3">
      <c r="C41392" s="13">
        <f t="shared" ca="1" si="1431"/>
        <v>1967.0652966536165</v>
      </c>
    </row>
    <row r="41393" spans="3:3">
      <c r="C41393" s="13">
        <f t="shared" ca="1" si="1431"/>
        <v>2009.952892315576</v>
      </c>
    </row>
    <row r="41394" spans="3:3">
      <c r="C41394" s="13">
        <f t="shared" ca="1" si="1431"/>
        <v>2000.4220455217496</v>
      </c>
    </row>
    <row r="41395" spans="3:3">
      <c r="C41395" s="13">
        <f t="shared" ca="1" si="1431"/>
        <v>2004.3338311515511</v>
      </c>
    </row>
    <row r="41396" spans="3:3">
      <c r="C41396" s="13">
        <f t="shared" ca="1" si="1431"/>
        <v>1999.1530346334189</v>
      </c>
    </row>
    <row r="41397" spans="3:3">
      <c r="C41397" s="13">
        <f t="shared" ca="1" si="1431"/>
        <v>1999.7324125798107</v>
      </c>
    </row>
    <row r="41398" spans="3:3">
      <c r="C41398" s="13">
        <f t="shared" ca="1" si="1431"/>
        <v>1979.4041925324</v>
      </c>
    </row>
    <row r="41399" spans="3:3">
      <c r="C41399" s="13">
        <f t="shared" ca="1" si="1431"/>
        <v>1997.0786900533408</v>
      </c>
    </row>
    <row r="41400" spans="3:3">
      <c r="C41400" s="13">
        <f t="shared" ca="1" si="1431"/>
        <v>2015.6644892000254</v>
      </c>
    </row>
    <row r="41401" spans="3:3">
      <c r="C41401" s="13">
        <f t="shared" ca="1" si="1431"/>
        <v>1997.7362453247554</v>
      </c>
    </row>
    <row r="41402" spans="3:3">
      <c r="C41402" s="13">
        <f t="shared" ca="1" si="1431"/>
        <v>2001.8428742106412</v>
      </c>
    </row>
    <row r="41403" spans="3:3">
      <c r="C41403" s="13">
        <f t="shared" ca="1" si="1431"/>
        <v>1992.1298676861131</v>
      </c>
    </row>
    <row r="41404" spans="3:3">
      <c r="C41404" s="13">
        <f t="shared" ca="1" si="1431"/>
        <v>1992.2804335249423</v>
      </c>
    </row>
    <row r="41405" spans="3:3">
      <c r="C41405" s="13">
        <f t="shared" ca="1" si="1431"/>
        <v>1980.9504179555195</v>
      </c>
    </row>
    <row r="41406" spans="3:3">
      <c r="C41406" s="13">
        <f t="shared" ca="1" si="1431"/>
        <v>2007.7469600612867</v>
      </c>
    </row>
    <row r="41407" spans="3:3">
      <c r="C41407" s="13">
        <f t="shared" ca="1" si="1431"/>
        <v>1992.618863544787</v>
      </c>
    </row>
    <row r="41408" spans="3:3">
      <c r="C41408" s="13">
        <f t="shared" ca="1" si="1431"/>
        <v>2015.6532843466941</v>
      </c>
    </row>
    <row r="41409" spans="3:3">
      <c r="C41409" s="13">
        <f t="shared" ca="1" si="1431"/>
        <v>1991.1284209885341</v>
      </c>
    </row>
    <row r="41410" spans="3:3">
      <c r="C41410" s="13">
        <f t="shared" ca="1" si="1431"/>
        <v>1985.0837624646915</v>
      </c>
    </row>
    <row r="41411" spans="3:3">
      <c r="C41411" s="13">
        <f t="shared" ca="1" si="1431"/>
        <v>1997.7850256499946</v>
      </c>
    </row>
    <row r="41412" spans="3:3">
      <c r="C41412" s="13">
        <f t="shared" ca="1" si="1431"/>
        <v>1999.6755875824401</v>
      </c>
    </row>
    <row r="41413" spans="3:3">
      <c r="C41413" s="13">
        <f t="shared" ca="1" si="1431"/>
        <v>1996.6629917249199</v>
      </c>
    </row>
    <row r="41414" spans="3:3">
      <c r="C41414" s="13">
        <f t="shared" ca="1" si="1431"/>
        <v>1999.4949064571506</v>
      </c>
    </row>
    <row r="41415" spans="3:3">
      <c r="C41415" s="13">
        <f t="shared" ca="1" si="1431"/>
        <v>1996.4192214958118</v>
      </c>
    </row>
    <row r="41416" spans="3:3">
      <c r="C41416" s="13">
        <f t="shared" ca="1" si="1431"/>
        <v>1992.2717435409318</v>
      </c>
    </row>
    <row r="41417" spans="3:3">
      <c r="C41417" s="13">
        <f t="shared" ca="1" si="1431"/>
        <v>1990.704572777352</v>
      </c>
    </row>
    <row r="41418" spans="3:3">
      <c r="C41418" s="13">
        <f t="shared" ca="1" si="1431"/>
        <v>2009.133165765594</v>
      </c>
    </row>
    <row r="41419" spans="3:3">
      <c r="C41419" s="13">
        <f t="shared" ca="1" si="1431"/>
        <v>1994.7581152370974</v>
      </c>
    </row>
    <row r="41420" spans="3:3">
      <c r="C41420" s="13">
        <f t="shared" ca="1" si="1431"/>
        <v>2014.091904959824</v>
      </c>
    </row>
    <row r="41421" spans="3:3">
      <c r="C41421" s="13">
        <f t="shared" ca="1" si="1431"/>
        <v>1996.9150254674655</v>
      </c>
    </row>
    <row r="41422" spans="3:3">
      <c r="C41422" s="13">
        <f t="shared" ca="1" si="1431"/>
        <v>2009.4158084025933</v>
      </c>
    </row>
    <row r="41423" spans="3:3">
      <c r="C41423" s="13">
        <f t="shared" ca="1" si="1431"/>
        <v>2013.8129794413601</v>
      </c>
    </row>
    <row r="41424" spans="3:3">
      <c r="C41424" s="13">
        <f t="shared" ca="1" si="1431"/>
        <v>2017.3369888130492</v>
      </c>
    </row>
    <row r="41425" spans="3:3">
      <c r="C41425" s="13">
        <f t="shared" ca="1" si="1431"/>
        <v>2020.670453789927</v>
      </c>
    </row>
    <row r="41426" spans="3:3">
      <c r="C41426" s="13">
        <f t="shared" ca="1" si="1431"/>
        <v>1994.6889301073679</v>
      </c>
    </row>
    <row r="41427" spans="3:3">
      <c r="C41427" s="13">
        <f t="shared" ca="1" si="1431"/>
        <v>2003.4415753497219</v>
      </c>
    </row>
    <row r="41428" spans="3:3">
      <c r="C41428" s="13">
        <f t="shared" ca="1" si="1431"/>
        <v>1991.5066578133676</v>
      </c>
    </row>
    <row r="41429" spans="3:3">
      <c r="C41429" s="13">
        <f t="shared" ca="1" si="1431"/>
        <v>1993.7102596641885</v>
      </c>
    </row>
    <row r="41430" spans="3:3">
      <c r="C41430" s="13">
        <f t="shared" ca="1" si="1431"/>
        <v>2001.1231431842452</v>
      </c>
    </row>
    <row r="41431" spans="3:3">
      <c r="C41431" s="13">
        <f t="shared" ca="1" si="1431"/>
        <v>1978.4849164194354</v>
      </c>
    </row>
    <row r="41432" spans="3:3">
      <c r="C41432" s="13">
        <f t="shared" ref="C41432:C41495" ca="1" si="1432">NORMINV(RAND(),$D$3,$G$3)</f>
        <v>1987.0459250931806</v>
      </c>
    </row>
    <row r="41433" spans="3:3">
      <c r="C41433" s="13">
        <f t="shared" ca="1" si="1432"/>
        <v>1982.7472627067229</v>
      </c>
    </row>
    <row r="41434" spans="3:3">
      <c r="C41434" s="13">
        <f t="shared" ca="1" si="1432"/>
        <v>2009.2646585318762</v>
      </c>
    </row>
    <row r="41435" spans="3:3">
      <c r="C41435" s="13">
        <f t="shared" ca="1" si="1432"/>
        <v>1988.8022592786208</v>
      </c>
    </row>
    <row r="41436" spans="3:3">
      <c r="C41436" s="13">
        <f t="shared" ca="1" si="1432"/>
        <v>1989.586806731046</v>
      </c>
    </row>
    <row r="41437" spans="3:3">
      <c r="C41437" s="13">
        <f t="shared" ca="1" si="1432"/>
        <v>2002.4237103388057</v>
      </c>
    </row>
    <row r="41438" spans="3:3">
      <c r="C41438" s="13">
        <f t="shared" ca="1" si="1432"/>
        <v>1980.9300116444526</v>
      </c>
    </row>
    <row r="41439" spans="3:3">
      <c r="C41439" s="13">
        <f t="shared" ca="1" si="1432"/>
        <v>1993.5139552062562</v>
      </c>
    </row>
    <row r="41440" spans="3:3">
      <c r="C41440" s="13">
        <f t="shared" ca="1" si="1432"/>
        <v>2013.0346411156272</v>
      </c>
    </row>
    <row r="41441" spans="3:3">
      <c r="C41441" s="13">
        <f t="shared" ca="1" si="1432"/>
        <v>2017.9036439020733</v>
      </c>
    </row>
    <row r="41442" spans="3:3">
      <c r="C41442" s="13">
        <f t="shared" ca="1" si="1432"/>
        <v>1992.0134874335365</v>
      </c>
    </row>
    <row r="41443" spans="3:3">
      <c r="C41443" s="13">
        <f t="shared" ca="1" si="1432"/>
        <v>1988.96884808656</v>
      </c>
    </row>
    <row r="41444" spans="3:3">
      <c r="C41444" s="13">
        <f t="shared" ca="1" si="1432"/>
        <v>2011.0796151506813</v>
      </c>
    </row>
    <row r="41445" spans="3:3">
      <c r="C41445" s="13">
        <f t="shared" ca="1" si="1432"/>
        <v>2010.2397318131736</v>
      </c>
    </row>
    <row r="41446" spans="3:3">
      <c r="C41446" s="13">
        <f t="shared" ca="1" si="1432"/>
        <v>1992.1919562286776</v>
      </c>
    </row>
    <row r="41447" spans="3:3">
      <c r="C41447" s="13">
        <f t="shared" ca="1" si="1432"/>
        <v>1990.8002328887915</v>
      </c>
    </row>
    <row r="41448" spans="3:3">
      <c r="C41448" s="13">
        <f t="shared" ca="1" si="1432"/>
        <v>2011.1305324566495</v>
      </c>
    </row>
    <row r="41449" spans="3:3">
      <c r="C41449" s="13">
        <f t="shared" ca="1" si="1432"/>
        <v>2005.0979046934847</v>
      </c>
    </row>
    <row r="41450" spans="3:3">
      <c r="C41450" s="13">
        <f t="shared" ca="1" si="1432"/>
        <v>1996.6853913016739</v>
      </c>
    </row>
    <row r="41451" spans="3:3">
      <c r="C41451" s="13">
        <f t="shared" ca="1" si="1432"/>
        <v>1997.4629245513061</v>
      </c>
    </row>
    <row r="41452" spans="3:3">
      <c r="C41452" s="13">
        <f t="shared" ca="1" si="1432"/>
        <v>2007.6367732593571</v>
      </c>
    </row>
    <row r="41453" spans="3:3">
      <c r="C41453" s="13">
        <f t="shared" ca="1" si="1432"/>
        <v>1981.5372773569302</v>
      </c>
    </row>
    <row r="41454" spans="3:3">
      <c r="C41454" s="13">
        <f t="shared" ca="1" si="1432"/>
        <v>1991.442623603315</v>
      </c>
    </row>
    <row r="41455" spans="3:3">
      <c r="C41455" s="13">
        <f t="shared" ca="1" si="1432"/>
        <v>1992.4166415454279</v>
      </c>
    </row>
    <row r="41456" spans="3:3">
      <c r="C41456" s="13">
        <f t="shared" ca="1" si="1432"/>
        <v>1972.295661590118</v>
      </c>
    </row>
    <row r="41457" spans="3:3">
      <c r="C41457" s="13">
        <f t="shared" ca="1" si="1432"/>
        <v>1993.7488657321342</v>
      </c>
    </row>
    <row r="41458" spans="3:3">
      <c r="C41458" s="13">
        <f t="shared" ca="1" si="1432"/>
        <v>1979.2806696928219</v>
      </c>
    </row>
    <row r="41459" spans="3:3">
      <c r="C41459" s="13">
        <f t="shared" ca="1" si="1432"/>
        <v>2000.6861020436108</v>
      </c>
    </row>
    <row r="41460" spans="3:3">
      <c r="C41460" s="13">
        <f t="shared" ca="1" si="1432"/>
        <v>2004.0367642909939</v>
      </c>
    </row>
    <row r="41461" spans="3:3">
      <c r="C41461" s="13">
        <f t="shared" ca="1" si="1432"/>
        <v>1995.9827752866549</v>
      </c>
    </row>
    <row r="41462" spans="3:3">
      <c r="C41462" s="13">
        <f t="shared" ca="1" si="1432"/>
        <v>2007.3007457430233</v>
      </c>
    </row>
    <row r="41463" spans="3:3">
      <c r="C41463" s="13">
        <f t="shared" ca="1" si="1432"/>
        <v>1999.6744242885075</v>
      </c>
    </row>
    <row r="41464" spans="3:3">
      <c r="C41464" s="13">
        <f t="shared" ca="1" si="1432"/>
        <v>2025.5119999345056</v>
      </c>
    </row>
    <row r="41465" spans="3:3">
      <c r="C41465" s="13">
        <f t="shared" ca="1" si="1432"/>
        <v>1981.4038089817868</v>
      </c>
    </row>
    <row r="41466" spans="3:3">
      <c r="C41466" s="13">
        <f t="shared" ca="1" si="1432"/>
        <v>2000.9103068767931</v>
      </c>
    </row>
    <row r="41467" spans="3:3">
      <c r="C41467" s="13">
        <f t="shared" ca="1" si="1432"/>
        <v>2001.8762016778026</v>
      </c>
    </row>
    <row r="41468" spans="3:3">
      <c r="C41468" s="13">
        <f t="shared" ca="1" si="1432"/>
        <v>1990.7265560202156</v>
      </c>
    </row>
    <row r="41469" spans="3:3">
      <c r="C41469" s="13">
        <f t="shared" ca="1" si="1432"/>
        <v>1979.9137237503228</v>
      </c>
    </row>
    <row r="41470" spans="3:3">
      <c r="C41470" s="13">
        <f t="shared" ca="1" si="1432"/>
        <v>1995.1107920189847</v>
      </c>
    </row>
    <row r="41471" spans="3:3">
      <c r="C41471" s="13">
        <f t="shared" ca="1" si="1432"/>
        <v>1999.58290336396</v>
      </c>
    </row>
    <row r="41472" spans="3:3">
      <c r="C41472" s="13">
        <f t="shared" ca="1" si="1432"/>
        <v>1994.550434558503</v>
      </c>
    </row>
    <row r="41473" spans="3:3">
      <c r="C41473" s="13">
        <f t="shared" ca="1" si="1432"/>
        <v>2003.3417060995116</v>
      </c>
    </row>
    <row r="41474" spans="3:3">
      <c r="C41474" s="13">
        <f t="shared" ca="1" si="1432"/>
        <v>2009.3009686454277</v>
      </c>
    </row>
    <row r="41475" spans="3:3">
      <c r="C41475" s="13">
        <f t="shared" ca="1" si="1432"/>
        <v>1997.0444483967087</v>
      </c>
    </row>
    <row r="41476" spans="3:3">
      <c r="C41476" s="13">
        <f t="shared" ca="1" si="1432"/>
        <v>2013.0456667402921</v>
      </c>
    </row>
    <row r="41477" spans="3:3">
      <c r="C41477" s="13">
        <f t="shared" ca="1" si="1432"/>
        <v>2017.6231371238339</v>
      </c>
    </row>
    <row r="41478" spans="3:3">
      <c r="C41478" s="13">
        <f t="shared" ca="1" si="1432"/>
        <v>2017.3077835973424</v>
      </c>
    </row>
    <row r="41479" spans="3:3">
      <c r="C41479" s="13">
        <f t="shared" ca="1" si="1432"/>
        <v>1998.9946323192009</v>
      </c>
    </row>
    <row r="41480" spans="3:3">
      <c r="C41480" s="13">
        <f t="shared" ca="1" si="1432"/>
        <v>1991.7542357530206</v>
      </c>
    </row>
    <row r="41481" spans="3:3">
      <c r="C41481" s="13">
        <f t="shared" ca="1" si="1432"/>
        <v>2014.9221307792718</v>
      </c>
    </row>
    <row r="41482" spans="3:3">
      <c r="C41482" s="13">
        <f t="shared" ca="1" si="1432"/>
        <v>2009.3357667574376</v>
      </c>
    </row>
    <row r="41483" spans="3:3">
      <c r="C41483" s="13">
        <f t="shared" ca="1" si="1432"/>
        <v>1998.8239979825403</v>
      </c>
    </row>
    <row r="41484" spans="3:3">
      <c r="C41484" s="13">
        <f t="shared" ca="1" si="1432"/>
        <v>2009.602123584212</v>
      </c>
    </row>
    <row r="41485" spans="3:3">
      <c r="C41485" s="13">
        <f t="shared" ca="1" si="1432"/>
        <v>2001.098740223402</v>
      </c>
    </row>
    <row r="41486" spans="3:3">
      <c r="C41486" s="13">
        <f t="shared" ca="1" si="1432"/>
        <v>1996.2049737046207</v>
      </c>
    </row>
    <row r="41487" spans="3:3">
      <c r="C41487" s="13">
        <f t="shared" ca="1" si="1432"/>
        <v>1987.6383919238015</v>
      </c>
    </row>
    <row r="41488" spans="3:3">
      <c r="C41488" s="13">
        <f t="shared" ca="1" si="1432"/>
        <v>2016.2667309443909</v>
      </c>
    </row>
    <row r="41489" spans="3:3">
      <c r="C41489" s="13">
        <f t="shared" ca="1" si="1432"/>
        <v>2015.1790864941274</v>
      </c>
    </row>
    <row r="41490" spans="3:3">
      <c r="C41490" s="13">
        <f t="shared" ca="1" si="1432"/>
        <v>2000.6971688180972</v>
      </c>
    </row>
    <row r="41491" spans="3:3">
      <c r="C41491" s="13">
        <f t="shared" ca="1" si="1432"/>
        <v>2008.8967580597046</v>
      </c>
    </row>
    <row r="41492" spans="3:3">
      <c r="C41492" s="13">
        <f t="shared" ca="1" si="1432"/>
        <v>2009.2434801881323</v>
      </c>
    </row>
    <row r="41493" spans="3:3">
      <c r="C41493" s="13">
        <f t="shared" ca="1" si="1432"/>
        <v>1990.3709049793308</v>
      </c>
    </row>
    <row r="41494" spans="3:3">
      <c r="C41494" s="13">
        <f t="shared" ca="1" si="1432"/>
        <v>1988.8327155998836</v>
      </c>
    </row>
    <row r="41495" spans="3:3">
      <c r="C41495" s="13">
        <f t="shared" ca="1" si="1432"/>
        <v>1981.9613788643824</v>
      </c>
    </row>
    <row r="41496" spans="3:3">
      <c r="C41496" s="13">
        <f t="shared" ref="C41496:C41559" ca="1" si="1433">NORMINV(RAND(),$D$3,$G$3)</f>
        <v>2004.5261580806698</v>
      </c>
    </row>
    <row r="41497" spans="3:3">
      <c r="C41497" s="13">
        <f t="shared" ca="1" si="1433"/>
        <v>1987.7723597324884</v>
      </c>
    </row>
    <row r="41498" spans="3:3">
      <c r="C41498" s="13">
        <f t="shared" ca="1" si="1433"/>
        <v>2002.0017491241499</v>
      </c>
    </row>
    <row r="41499" spans="3:3">
      <c r="C41499" s="13">
        <f t="shared" ca="1" si="1433"/>
        <v>2019.6967887058852</v>
      </c>
    </row>
    <row r="41500" spans="3:3">
      <c r="C41500" s="13">
        <f t="shared" ca="1" si="1433"/>
        <v>2014.0436028904905</v>
      </c>
    </row>
    <row r="41501" spans="3:3">
      <c r="C41501" s="13">
        <f t="shared" ca="1" si="1433"/>
        <v>2006.4438979801146</v>
      </c>
    </row>
    <row r="41502" spans="3:3">
      <c r="C41502" s="13">
        <f t="shared" ca="1" si="1433"/>
        <v>2018.3298017844957</v>
      </c>
    </row>
    <row r="41503" spans="3:3">
      <c r="C41503" s="13">
        <f t="shared" ca="1" si="1433"/>
        <v>2010.7849804902055</v>
      </c>
    </row>
    <row r="41504" spans="3:3">
      <c r="C41504" s="13">
        <f t="shared" ca="1" si="1433"/>
        <v>1995.5054431804831</v>
      </c>
    </row>
    <row r="41505" spans="3:3">
      <c r="C41505" s="13">
        <f t="shared" ca="1" si="1433"/>
        <v>1997.3240068839345</v>
      </c>
    </row>
    <row r="41506" spans="3:3">
      <c r="C41506" s="13">
        <f t="shared" ca="1" si="1433"/>
        <v>2017.5207069356763</v>
      </c>
    </row>
    <row r="41507" spans="3:3">
      <c r="C41507" s="13">
        <f t="shared" ca="1" si="1433"/>
        <v>1999.1250186551972</v>
      </c>
    </row>
    <row r="41508" spans="3:3">
      <c r="C41508" s="13">
        <f t="shared" ca="1" si="1433"/>
        <v>1991.240613118805</v>
      </c>
    </row>
    <row r="41509" spans="3:3">
      <c r="C41509" s="13">
        <f t="shared" ca="1" si="1433"/>
        <v>1989.2356657765417</v>
      </c>
    </row>
    <row r="41510" spans="3:3">
      <c r="C41510" s="13">
        <f t="shared" ca="1" si="1433"/>
        <v>1971.1823237407748</v>
      </c>
    </row>
    <row r="41511" spans="3:3">
      <c r="C41511" s="13">
        <f t="shared" ca="1" si="1433"/>
        <v>1998.5377076197008</v>
      </c>
    </row>
    <row r="41512" spans="3:3">
      <c r="C41512" s="13">
        <f t="shared" ca="1" si="1433"/>
        <v>2005.5917548701564</v>
      </c>
    </row>
    <row r="41513" spans="3:3">
      <c r="C41513" s="13">
        <f t="shared" ca="1" si="1433"/>
        <v>1989.9005136967362</v>
      </c>
    </row>
    <row r="41514" spans="3:3">
      <c r="C41514" s="13">
        <f t="shared" ca="1" si="1433"/>
        <v>1996.3546584549701</v>
      </c>
    </row>
    <row r="41515" spans="3:3">
      <c r="C41515" s="13">
        <f t="shared" ca="1" si="1433"/>
        <v>1996.7473570721745</v>
      </c>
    </row>
    <row r="41516" spans="3:3">
      <c r="C41516" s="13">
        <f t="shared" ca="1" si="1433"/>
        <v>1992.9055053970133</v>
      </c>
    </row>
    <row r="41517" spans="3:3">
      <c r="C41517" s="13">
        <f t="shared" ca="1" si="1433"/>
        <v>1993.005963430438</v>
      </c>
    </row>
    <row r="41518" spans="3:3">
      <c r="C41518" s="13">
        <f t="shared" ca="1" si="1433"/>
        <v>2005.5184472423607</v>
      </c>
    </row>
    <row r="41519" spans="3:3">
      <c r="C41519" s="13">
        <f t="shared" ca="1" si="1433"/>
        <v>2010.5848967062948</v>
      </c>
    </row>
    <row r="41520" spans="3:3">
      <c r="C41520" s="13">
        <f t="shared" ca="1" si="1433"/>
        <v>1999.1918598458369</v>
      </c>
    </row>
    <row r="41521" spans="3:3">
      <c r="C41521" s="13">
        <f t="shared" ca="1" si="1433"/>
        <v>1992.4044826050058</v>
      </c>
    </row>
    <row r="41522" spans="3:3">
      <c r="C41522" s="13">
        <f t="shared" ca="1" si="1433"/>
        <v>1998.270148634286</v>
      </c>
    </row>
    <row r="41523" spans="3:3">
      <c r="C41523" s="13">
        <f t="shared" ca="1" si="1433"/>
        <v>1997.1862787863818</v>
      </c>
    </row>
    <row r="41524" spans="3:3">
      <c r="C41524" s="13">
        <f t="shared" ca="1" si="1433"/>
        <v>1997.9244664761393</v>
      </c>
    </row>
    <row r="41525" spans="3:3">
      <c r="C41525" s="13">
        <f t="shared" ca="1" si="1433"/>
        <v>2014.2019409914146</v>
      </c>
    </row>
    <row r="41526" spans="3:3">
      <c r="C41526" s="13">
        <f t="shared" ca="1" si="1433"/>
        <v>2010.4039631372373</v>
      </c>
    </row>
    <row r="41527" spans="3:3">
      <c r="C41527" s="13">
        <f t="shared" ca="1" si="1433"/>
        <v>2010.8849096616086</v>
      </c>
    </row>
    <row r="41528" spans="3:3">
      <c r="C41528" s="13">
        <f t="shared" ca="1" si="1433"/>
        <v>1996.2122613380866</v>
      </c>
    </row>
    <row r="41529" spans="3:3">
      <c r="C41529" s="13">
        <f t="shared" ca="1" si="1433"/>
        <v>1987.0848039547564</v>
      </c>
    </row>
    <row r="41530" spans="3:3">
      <c r="C41530" s="13">
        <f t="shared" ca="1" si="1433"/>
        <v>2003.7054134129285</v>
      </c>
    </row>
    <row r="41531" spans="3:3">
      <c r="C41531" s="13">
        <f t="shared" ca="1" si="1433"/>
        <v>2025.9305539198351</v>
      </c>
    </row>
    <row r="41532" spans="3:3">
      <c r="C41532" s="13">
        <f t="shared" ca="1" si="1433"/>
        <v>1994.8199535979425</v>
      </c>
    </row>
    <row r="41533" spans="3:3">
      <c r="C41533" s="13">
        <f t="shared" ca="1" si="1433"/>
        <v>2000.604746388605</v>
      </c>
    </row>
    <row r="41534" spans="3:3">
      <c r="C41534" s="13">
        <f t="shared" ca="1" si="1433"/>
        <v>2000.0296283976359</v>
      </c>
    </row>
    <row r="41535" spans="3:3">
      <c r="C41535" s="13">
        <f t="shared" ca="1" si="1433"/>
        <v>2019.4258161536452</v>
      </c>
    </row>
    <row r="41536" spans="3:3">
      <c r="C41536" s="13">
        <f t="shared" ca="1" si="1433"/>
        <v>2006.748234094031</v>
      </c>
    </row>
    <row r="41537" spans="3:3">
      <c r="C41537" s="13">
        <f t="shared" ca="1" si="1433"/>
        <v>1994.2608974588411</v>
      </c>
    </row>
    <row r="41538" spans="3:3">
      <c r="C41538" s="13">
        <f t="shared" ca="1" si="1433"/>
        <v>1988.0687201817007</v>
      </c>
    </row>
    <row r="41539" spans="3:3">
      <c r="C41539" s="13">
        <f t="shared" ca="1" si="1433"/>
        <v>2009.224190417581</v>
      </c>
    </row>
    <row r="41540" spans="3:3">
      <c r="C41540" s="13">
        <f t="shared" ca="1" si="1433"/>
        <v>2008.1923884716684</v>
      </c>
    </row>
    <row r="41541" spans="3:3">
      <c r="C41541" s="13">
        <f t="shared" ca="1" si="1433"/>
        <v>1971.9845651867072</v>
      </c>
    </row>
    <row r="41542" spans="3:3">
      <c r="C41542" s="13">
        <f t="shared" ca="1" si="1433"/>
        <v>2006.868502053009</v>
      </c>
    </row>
    <row r="41543" spans="3:3">
      <c r="C41543" s="13">
        <f t="shared" ca="1" si="1433"/>
        <v>1990.540418138979</v>
      </c>
    </row>
    <row r="41544" spans="3:3">
      <c r="C41544" s="13">
        <f t="shared" ca="1" si="1433"/>
        <v>1994.9407774783158</v>
      </c>
    </row>
    <row r="41545" spans="3:3">
      <c r="C41545" s="13">
        <f t="shared" ca="1" si="1433"/>
        <v>2006.0128495681943</v>
      </c>
    </row>
    <row r="41546" spans="3:3">
      <c r="C41546" s="13">
        <f t="shared" ca="1" si="1433"/>
        <v>1997.007223715236</v>
      </c>
    </row>
    <row r="41547" spans="3:3">
      <c r="C41547" s="13">
        <f t="shared" ca="1" si="1433"/>
        <v>2018.008434768517</v>
      </c>
    </row>
    <row r="41548" spans="3:3">
      <c r="C41548" s="13">
        <f t="shared" ca="1" si="1433"/>
        <v>2016.5845001468649</v>
      </c>
    </row>
    <row r="41549" spans="3:3">
      <c r="C41549" s="13">
        <f t="shared" ca="1" si="1433"/>
        <v>2002.6889409202984</v>
      </c>
    </row>
    <row r="41550" spans="3:3">
      <c r="C41550" s="13">
        <f t="shared" ca="1" si="1433"/>
        <v>2014.9682097008977</v>
      </c>
    </row>
    <row r="41551" spans="3:3">
      <c r="C41551" s="13">
        <f t="shared" ca="1" si="1433"/>
        <v>1994.3094072257018</v>
      </c>
    </row>
    <row r="41552" spans="3:3">
      <c r="C41552" s="13">
        <f t="shared" ca="1" si="1433"/>
        <v>2001.9682595289401</v>
      </c>
    </row>
    <row r="41553" spans="3:3">
      <c r="C41553" s="13">
        <f t="shared" ca="1" si="1433"/>
        <v>2013.0787495956677</v>
      </c>
    </row>
    <row r="41554" spans="3:3">
      <c r="C41554" s="13">
        <f t="shared" ca="1" si="1433"/>
        <v>2017.141073659968</v>
      </c>
    </row>
    <row r="41555" spans="3:3">
      <c r="C41555" s="13">
        <f t="shared" ca="1" si="1433"/>
        <v>2004.9238727725306</v>
      </c>
    </row>
    <row r="41556" spans="3:3">
      <c r="C41556" s="13">
        <f t="shared" ca="1" si="1433"/>
        <v>2002.3476744606996</v>
      </c>
    </row>
    <row r="41557" spans="3:3">
      <c r="C41557" s="13">
        <f t="shared" ca="1" si="1433"/>
        <v>1998.3694602122962</v>
      </c>
    </row>
    <row r="41558" spans="3:3">
      <c r="C41558" s="13">
        <f t="shared" ca="1" si="1433"/>
        <v>1986.3076288941459</v>
      </c>
    </row>
    <row r="41559" spans="3:3">
      <c r="C41559" s="13">
        <f t="shared" ca="1" si="1433"/>
        <v>1995.6425393890588</v>
      </c>
    </row>
    <row r="41560" spans="3:3">
      <c r="C41560" s="13">
        <f t="shared" ref="C41560:C41623" ca="1" si="1434">NORMINV(RAND(),$D$3,$G$3)</f>
        <v>2002.7513274160829</v>
      </c>
    </row>
    <row r="41561" spans="3:3">
      <c r="C41561" s="13">
        <f t="shared" ca="1" si="1434"/>
        <v>2014.310138209561</v>
      </c>
    </row>
    <row r="41562" spans="3:3">
      <c r="C41562" s="13">
        <f t="shared" ca="1" si="1434"/>
        <v>2003.0880922809038</v>
      </c>
    </row>
    <row r="41563" spans="3:3">
      <c r="C41563" s="13">
        <f t="shared" ca="1" si="1434"/>
        <v>2013.5172731815321</v>
      </c>
    </row>
    <row r="41564" spans="3:3">
      <c r="C41564" s="13">
        <f t="shared" ca="1" si="1434"/>
        <v>1995.4408196147162</v>
      </c>
    </row>
    <row r="41565" spans="3:3">
      <c r="C41565" s="13">
        <f t="shared" ca="1" si="1434"/>
        <v>2003.8822374600218</v>
      </c>
    </row>
    <row r="41566" spans="3:3">
      <c r="C41566" s="13">
        <f t="shared" ca="1" si="1434"/>
        <v>2003.9753037824582</v>
      </c>
    </row>
    <row r="41567" spans="3:3">
      <c r="C41567" s="13">
        <f t="shared" ca="1" si="1434"/>
        <v>1975.3700394318366</v>
      </c>
    </row>
    <row r="41568" spans="3:3">
      <c r="C41568" s="13">
        <f t="shared" ca="1" si="1434"/>
        <v>2006.8594524243442</v>
      </c>
    </row>
    <row r="41569" spans="3:3">
      <c r="C41569" s="13">
        <f t="shared" ca="1" si="1434"/>
        <v>1985.8773550336659</v>
      </c>
    </row>
    <row r="41570" spans="3:3">
      <c r="C41570" s="13">
        <f t="shared" ca="1" si="1434"/>
        <v>1998.4612336526332</v>
      </c>
    </row>
    <row r="41571" spans="3:3">
      <c r="C41571" s="13">
        <f t="shared" ca="1" si="1434"/>
        <v>2005.3712012710116</v>
      </c>
    </row>
    <row r="41572" spans="3:3">
      <c r="C41572" s="13">
        <f t="shared" ca="1" si="1434"/>
        <v>2001.1036546517958</v>
      </c>
    </row>
    <row r="41573" spans="3:3">
      <c r="C41573" s="13">
        <f t="shared" ca="1" si="1434"/>
        <v>2015.9888610142009</v>
      </c>
    </row>
    <row r="41574" spans="3:3">
      <c r="C41574" s="13">
        <f t="shared" ca="1" si="1434"/>
        <v>2001.673894444283</v>
      </c>
    </row>
    <row r="41575" spans="3:3">
      <c r="C41575" s="13">
        <f t="shared" ca="1" si="1434"/>
        <v>1995.7202229261836</v>
      </c>
    </row>
    <row r="41576" spans="3:3">
      <c r="C41576" s="13">
        <f t="shared" ca="1" si="1434"/>
        <v>1992.1644893130888</v>
      </c>
    </row>
    <row r="41577" spans="3:3">
      <c r="C41577" s="13">
        <f t="shared" ca="1" si="1434"/>
        <v>2003.9099373779397</v>
      </c>
    </row>
    <row r="41578" spans="3:3">
      <c r="C41578" s="13">
        <f t="shared" ca="1" si="1434"/>
        <v>2008.100961940354</v>
      </c>
    </row>
    <row r="41579" spans="3:3">
      <c r="C41579" s="13">
        <f t="shared" ca="1" si="1434"/>
        <v>2000.072520799321</v>
      </c>
    </row>
    <row r="41580" spans="3:3">
      <c r="C41580" s="13">
        <f t="shared" ca="1" si="1434"/>
        <v>1994.5485829735107</v>
      </c>
    </row>
    <row r="41581" spans="3:3">
      <c r="C41581" s="13">
        <f t="shared" ca="1" si="1434"/>
        <v>1987.8134328702315</v>
      </c>
    </row>
    <row r="41582" spans="3:3">
      <c r="C41582" s="13">
        <f t="shared" ca="1" si="1434"/>
        <v>1989.8118075778605</v>
      </c>
    </row>
    <row r="41583" spans="3:3">
      <c r="C41583" s="13">
        <f t="shared" ca="1" si="1434"/>
        <v>2003.4632697121813</v>
      </c>
    </row>
    <row r="41584" spans="3:3">
      <c r="C41584" s="13">
        <f t="shared" ca="1" si="1434"/>
        <v>2009.9423395723825</v>
      </c>
    </row>
    <row r="41585" spans="3:3">
      <c r="C41585" s="13">
        <f t="shared" ca="1" si="1434"/>
        <v>2007.0082595945687</v>
      </c>
    </row>
    <row r="41586" spans="3:3">
      <c r="C41586" s="13">
        <f t="shared" ca="1" si="1434"/>
        <v>1995.9575657615874</v>
      </c>
    </row>
    <row r="41587" spans="3:3">
      <c r="C41587" s="13">
        <f t="shared" ca="1" si="1434"/>
        <v>1992.3160492385086</v>
      </c>
    </row>
    <row r="41588" spans="3:3">
      <c r="C41588" s="13">
        <f t="shared" ca="1" si="1434"/>
        <v>2002.8964674440076</v>
      </c>
    </row>
    <row r="41589" spans="3:3">
      <c r="C41589" s="13">
        <f t="shared" ca="1" si="1434"/>
        <v>2004.677753467241</v>
      </c>
    </row>
    <row r="41590" spans="3:3">
      <c r="C41590" s="13">
        <f t="shared" ca="1" si="1434"/>
        <v>2026.1390712816647</v>
      </c>
    </row>
    <row r="41591" spans="3:3">
      <c r="C41591" s="13">
        <f t="shared" ca="1" si="1434"/>
        <v>2006.1676493174477</v>
      </c>
    </row>
    <row r="41592" spans="3:3">
      <c r="C41592" s="13">
        <f t="shared" ca="1" si="1434"/>
        <v>2005.7327965723846</v>
      </c>
    </row>
    <row r="41593" spans="3:3">
      <c r="C41593" s="13">
        <f t="shared" ca="1" si="1434"/>
        <v>1981.9155403258392</v>
      </c>
    </row>
    <row r="41594" spans="3:3">
      <c r="C41594" s="13">
        <f t="shared" ca="1" si="1434"/>
        <v>1989.0263855868448</v>
      </c>
    </row>
    <row r="41595" spans="3:3">
      <c r="C41595" s="13">
        <f t="shared" ca="1" si="1434"/>
        <v>2014.3697746473908</v>
      </c>
    </row>
    <row r="41596" spans="3:3">
      <c r="C41596" s="13">
        <f t="shared" ca="1" si="1434"/>
        <v>2003.1167581609125</v>
      </c>
    </row>
    <row r="41597" spans="3:3">
      <c r="C41597" s="13">
        <f t="shared" ca="1" si="1434"/>
        <v>1990.3338518187295</v>
      </c>
    </row>
    <row r="41598" spans="3:3">
      <c r="C41598" s="13">
        <f t="shared" ca="1" si="1434"/>
        <v>2001.1750304322688</v>
      </c>
    </row>
    <row r="41599" spans="3:3">
      <c r="C41599" s="13">
        <f t="shared" ca="1" si="1434"/>
        <v>1986.8300163747708</v>
      </c>
    </row>
    <row r="41600" spans="3:3">
      <c r="C41600" s="13">
        <f t="shared" ca="1" si="1434"/>
        <v>2012.4223672835751</v>
      </c>
    </row>
    <row r="41601" spans="3:3">
      <c r="C41601" s="13">
        <f t="shared" ca="1" si="1434"/>
        <v>2013.5226366403506</v>
      </c>
    </row>
    <row r="41602" spans="3:3">
      <c r="C41602" s="13">
        <f t="shared" ca="1" si="1434"/>
        <v>2015.7401016651788</v>
      </c>
    </row>
    <row r="41603" spans="3:3">
      <c r="C41603" s="13">
        <f t="shared" ca="1" si="1434"/>
        <v>2004.6910008336588</v>
      </c>
    </row>
    <row r="41604" spans="3:3">
      <c r="C41604" s="13">
        <f t="shared" ca="1" si="1434"/>
        <v>2007.1793715078666</v>
      </c>
    </row>
    <row r="41605" spans="3:3">
      <c r="C41605" s="13">
        <f t="shared" ca="1" si="1434"/>
        <v>1968.9712948383003</v>
      </c>
    </row>
    <row r="41606" spans="3:3">
      <c r="C41606" s="13">
        <f t="shared" ca="1" si="1434"/>
        <v>1999.276092228085</v>
      </c>
    </row>
    <row r="41607" spans="3:3">
      <c r="C41607" s="13">
        <f t="shared" ca="1" si="1434"/>
        <v>2011.3447247537331</v>
      </c>
    </row>
    <row r="41608" spans="3:3">
      <c r="C41608" s="13">
        <f t="shared" ca="1" si="1434"/>
        <v>2038.9662354565721</v>
      </c>
    </row>
    <row r="41609" spans="3:3">
      <c r="C41609" s="13">
        <f t="shared" ca="1" si="1434"/>
        <v>2000.2038875908722</v>
      </c>
    </row>
    <row r="41610" spans="3:3">
      <c r="C41610" s="13">
        <f t="shared" ca="1" si="1434"/>
        <v>1972.2618611536116</v>
      </c>
    </row>
    <row r="41611" spans="3:3">
      <c r="C41611" s="13">
        <f t="shared" ca="1" si="1434"/>
        <v>2006.1745423605394</v>
      </c>
    </row>
    <row r="41612" spans="3:3">
      <c r="C41612" s="13">
        <f t="shared" ca="1" si="1434"/>
        <v>2007.2780820845687</v>
      </c>
    </row>
    <row r="41613" spans="3:3">
      <c r="C41613" s="13">
        <f t="shared" ca="1" si="1434"/>
        <v>1994.3025863829589</v>
      </c>
    </row>
    <row r="41614" spans="3:3">
      <c r="C41614" s="13">
        <f t="shared" ca="1" si="1434"/>
        <v>1995.387033412344</v>
      </c>
    </row>
    <row r="41615" spans="3:3">
      <c r="C41615" s="13">
        <f t="shared" ca="1" si="1434"/>
        <v>1983.6456107206436</v>
      </c>
    </row>
    <row r="41616" spans="3:3">
      <c r="C41616" s="13">
        <f t="shared" ca="1" si="1434"/>
        <v>1986.4947802436561</v>
      </c>
    </row>
    <row r="41617" spans="3:3">
      <c r="C41617" s="13">
        <f t="shared" ca="1" si="1434"/>
        <v>2014.8654594944289</v>
      </c>
    </row>
    <row r="41618" spans="3:3">
      <c r="C41618" s="13">
        <f t="shared" ca="1" si="1434"/>
        <v>2005.6192164680444</v>
      </c>
    </row>
    <row r="41619" spans="3:3">
      <c r="C41619" s="13">
        <f t="shared" ca="1" si="1434"/>
        <v>1996.3974101202493</v>
      </c>
    </row>
    <row r="41620" spans="3:3">
      <c r="C41620" s="13">
        <f t="shared" ca="1" si="1434"/>
        <v>1994.5925886786401</v>
      </c>
    </row>
    <row r="41621" spans="3:3">
      <c r="C41621" s="13">
        <f t="shared" ca="1" si="1434"/>
        <v>1994.0035959932184</v>
      </c>
    </row>
    <row r="41622" spans="3:3">
      <c r="C41622" s="13">
        <f t="shared" ca="1" si="1434"/>
        <v>2012.0960411041117</v>
      </c>
    </row>
    <row r="41623" spans="3:3">
      <c r="C41623" s="13">
        <f t="shared" ca="1" si="1434"/>
        <v>1987.1125399815783</v>
      </c>
    </row>
    <row r="41624" spans="3:3">
      <c r="C41624" s="13">
        <f t="shared" ref="C41624:C41687" ca="1" si="1435">NORMINV(RAND(),$D$3,$G$3)</f>
        <v>2004.5422878771424</v>
      </c>
    </row>
    <row r="41625" spans="3:3">
      <c r="C41625" s="13">
        <f t="shared" ca="1" si="1435"/>
        <v>2017.0267938444208</v>
      </c>
    </row>
    <row r="41626" spans="3:3">
      <c r="C41626" s="13">
        <f t="shared" ca="1" si="1435"/>
        <v>1997.9304667549441</v>
      </c>
    </row>
    <row r="41627" spans="3:3">
      <c r="C41627" s="13">
        <f t="shared" ca="1" si="1435"/>
        <v>1987.8064759227639</v>
      </c>
    </row>
    <row r="41628" spans="3:3">
      <c r="C41628" s="13">
        <f t="shared" ca="1" si="1435"/>
        <v>1991.9682327006476</v>
      </c>
    </row>
    <row r="41629" spans="3:3">
      <c r="C41629" s="13">
        <f t="shared" ca="1" si="1435"/>
        <v>2011.7551888846997</v>
      </c>
    </row>
    <row r="41630" spans="3:3">
      <c r="C41630" s="13">
        <f t="shared" ca="1" si="1435"/>
        <v>1999.9607778681122</v>
      </c>
    </row>
    <row r="41631" spans="3:3">
      <c r="C41631" s="13">
        <f t="shared" ca="1" si="1435"/>
        <v>1995.5809640824659</v>
      </c>
    </row>
    <row r="41632" spans="3:3">
      <c r="C41632" s="13">
        <f t="shared" ca="1" si="1435"/>
        <v>2006.7460295228591</v>
      </c>
    </row>
    <row r="41633" spans="3:3">
      <c r="C41633" s="13">
        <f t="shared" ca="1" si="1435"/>
        <v>2008.0571736340323</v>
      </c>
    </row>
    <row r="41634" spans="3:3">
      <c r="C41634" s="13">
        <f t="shared" ca="1" si="1435"/>
        <v>2000.9767777103827</v>
      </c>
    </row>
    <row r="41635" spans="3:3">
      <c r="C41635" s="13">
        <f t="shared" ca="1" si="1435"/>
        <v>2014.1171178179375</v>
      </c>
    </row>
    <row r="41636" spans="3:3">
      <c r="C41636" s="13">
        <f t="shared" ca="1" si="1435"/>
        <v>1981.3321979901816</v>
      </c>
    </row>
    <row r="41637" spans="3:3">
      <c r="C41637" s="13">
        <f t="shared" ca="1" si="1435"/>
        <v>1997.0916417737476</v>
      </c>
    </row>
    <row r="41638" spans="3:3">
      <c r="C41638" s="13">
        <f t="shared" ca="1" si="1435"/>
        <v>1985.4116510922784</v>
      </c>
    </row>
    <row r="41639" spans="3:3">
      <c r="C41639" s="13">
        <f t="shared" ca="1" si="1435"/>
        <v>1980.378803821264</v>
      </c>
    </row>
    <row r="41640" spans="3:3">
      <c r="C41640" s="13">
        <f t="shared" ca="1" si="1435"/>
        <v>1991.5264210134728</v>
      </c>
    </row>
    <row r="41641" spans="3:3">
      <c r="C41641" s="13">
        <f t="shared" ca="1" si="1435"/>
        <v>1999.3223875504211</v>
      </c>
    </row>
    <row r="41642" spans="3:3">
      <c r="C41642" s="13">
        <f t="shared" ca="1" si="1435"/>
        <v>1988.9928152211687</v>
      </c>
    </row>
    <row r="41643" spans="3:3">
      <c r="C41643" s="13">
        <f t="shared" ca="1" si="1435"/>
        <v>1992.9908327544335</v>
      </c>
    </row>
    <row r="41644" spans="3:3">
      <c r="C41644" s="13">
        <f t="shared" ca="1" si="1435"/>
        <v>1979.7304055778848</v>
      </c>
    </row>
    <row r="41645" spans="3:3">
      <c r="C41645" s="13">
        <f t="shared" ca="1" si="1435"/>
        <v>2009.5593497706438</v>
      </c>
    </row>
    <row r="41646" spans="3:3">
      <c r="C41646" s="13">
        <f t="shared" ca="1" si="1435"/>
        <v>2015.599903021717</v>
      </c>
    </row>
    <row r="41647" spans="3:3">
      <c r="C41647" s="13">
        <f t="shared" ca="1" si="1435"/>
        <v>2005.5968485285468</v>
      </c>
    </row>
    <row r="41648" spans="3:3">
      <c r="C41648" s="13">
        <f t="shared" ca="1" si="1435"/>
        <v>1991.8156581585283</v>
      </c>
    </row>
    <row r="41649" spans="3:3">
      <c r="C41649" s="13">
        <f t="shared" ca="1" si="1435"/>
        <v>2011.4662846456408</v>
      </c>
    </row>
    <row r="41650" spans="3:3">
      <c r="C41650" s="13">
        <f t="shared" ca="1" si="1435"/>
        <v>2008.8760540260223</v>
      </c>
    </row>
    <row r="41651" spans="3:3">
      <c r="C41651" s="13">
        <f t="shared" ca="1" si="1435"/>
        <v>1996.7464096447261</v>
      </c>
    </row>
    <row r="41652" spans="3:3">
      <c r="C41652" s="13">
        <f t="shared" ca="1" si="1435"/>
        <v>2006.9316169820659</v>
      </c>
    </row>
    <row r="41653" spans="3:3">
      <c r="C41653" s="13">
        <f t="shared" ca="1" si="1435"/>
        <v>2021.1567825503928</v>
      </c>
    </row>
    <row r="41654" spans="3:3">
      <c r="C41654" s="13">
        <f t="shared" ca="1" si="1435"/>
        <v>2002.0281008068571</v>
      </c>
    </row>
    <row r="41655" spans="3:3">
      <c r="C41655" s="13">
        <f t="shared" ca="1" si="1435"/>
        <v>1987.8058587239877</v>
      </c>
    </row>
    <row r="41656" spans="3:3">
      <c r="C41656" s="13">
        <f t="shared" ca="1" si="1435"/>
        <v>2011.0596245841093</v>
      </c>
    </row>
    <row r="41657" spans="3:3">
      <c r="C41657" s="13">
        <f t="shared" ca="1" si="1435"/>
        <v>2000.2999054325624</v>
      </c>
    </row>
    <row r="41658" spans="3:3">
      <c r="C41658" s="13">
        <f t="shared" ca="1" si="1435"/>
        <v>2005.7570470360095</v>
      </c>
    </row>
    <row r="41659" spans="3:3">
      <c r="C41659" s="13">
        <f t="shared" ca="1" si="1435"/>
        <v>1996.6217776744732</v>
      </c>
    </row>
    <row r="41660" spans="3:3">
      <c r="C41660" s="13">
        <f t="shared" ca="1" si="1435"/>
        <v>1993.6777702142438</v>
      </c>
    </row>
    <row r="41661" spans="3:3">
      <c r="C41661" s="13">
        <f t="shared" ca="1" si="1435"/>
        <v>2009.3839580190531</v>
      </c>
    </row>
    <row r="41662" spans="3:3">
      <c r="C41662" s="13">
        <f t="shared" ca="1" si="1435"/>
        <v>2010.5902623327502</v>
      </c>
    </row>
    <row r="41663" spans="3:3">
      <c r="C41663" s="13">
        <f t="shared" ca="1" si="1435"/>
        <v>1991.6487382351172</v>
      </c>
    </row>
    <row r="41664" spans="3:3">
      <c r="C41664" s="13">
        <f t="shared" ca="1" si="1435"/>
        <v>1995.9739719436616</v>
      </c>
    </row>
    <row r="41665" spans="3:3">
      <c r="C41665" s="13">
        <f t="shared" ca="1" si="1435"/>
        <v>2001.6880326609289</v>
      </c>
    </row>
    <row r="41666" spans="3:3">
      <c r="C41666" s="13">
        <f t="shared" ca="1" si="1435"/>
        <v>2008.8720550550067</v>
      </c>
    </row>
    <row r="41667" spans="3:3">
      <c r="C41667" s="13">
        <f t="shared" ca="1" si="1435"/>
        <v>1997.3798061376744</v>
      </c>
    </row>
    <row r="41668" spans="3:3">
      <c r="C41668" s="13">
        <f t="shared" ca="1" si="1435"/>
        <v>2000.5521856551372</v>
      </c>
    </row>
    <row r="41669" spans="3:3">
      <c r="C41669" s="13">
        <f t="shared" ca="1" si="1435"/>
        <v>2006.4674301425814</v>
      </c>
    </row>
    <row r="41670" spans="3:3">
      <c r="C41670" s="13">
        <f t="shared" ca="1" si="1435"/>
        <v>2012.7855517871806</v>
      </c>
    </row>
    <row r="41671" spans="3:3">
      <c r="C41671" s="13">
        <f t="shared" ca="1" si="1435"/>
        <v>2016.5074640744826</v>
      </c>
    </row>
    <row r="41672" spans="3:3">
      <c r="C41672" s="13">
        <f t="shared" ca="1" si="1435"/>
        <v>2011.7441746805521</v>
      </c>
    </row>
    <row r="41673" spans="3:3">
      <c r="C41673" s="13">
        <f t="shared" ca="1" si="1435"/>
        <v>1988.5507606003039</v>
      </c>
    </row>
    <row r="41674" spans="3:3">
      <c r="C41674" s="13">
        <f t="shared" ca="1" si="1435"/>
        <v>1999.2004189127072</v>
      </c>
    </row>
    <row r="41675" spans="3:3">
      <c r="C41675" s="13">
        <f t="shared" ca="1" si="1435"/>
        <v>1988.2340795746848</v>
      </c>
    </row>
    <row r="41676" spans="3:3">
      <c r="C41676" s="13">
        <f t="shared" ca="1" si="1435"/>
        <v>1988.8823228799447</v>
      </c>
    </row>
    <row r="41677" spans="3:3">
      <c r="C41677" s="13">
        <f t="shared" ca="1" si="1435"/>
        <v>2016.40131300287</v>
      </c>
    </row>
    <row r="41678" spans="3:3">
      <c r="C41678" s="13">
        <f t="shared" ca="1" si="1435"/>
        <v>2008.5219023915997</v>
      </c>
    </row>
    <row r="41679" spans="3:3">
      <c r="C41679" s="13">
        <f t="shared" ca="1" si="1435"/>
        <v>1981.4122717345765</v>
      </c>
    </row>
    <row r="41680" spans="3:3">
      <c r="C41680" s="13">
        <f t="shared" ca="1" si="1435"/>
        <v>2004.6059901276681</v>
      </c>
    </row>
    <row r="41681" spans="3:3">
      <c r="C41681" s="13">
        <f t="shared" ca="1" si="1435"/>
        <v>1980.9808833004472</v>
      </c>
    </row>
    <row r="41682" spans="3:3">
      <c r="C41682" s="13">
        <f t="shared" ca="1" si="1435"/>
        <v>2011.6724051249605</v>
      </c>
    </row>
    <row r="41683" spans="3:3">
      <c r="C41683" s="13">
        <f t="shared" ca="1" si="1435"/>
        <v>1987.5313953793468</v>
      </c>
    </row>
    <row r="41684" spans="3:3">
      <c r="C41684" s="13">
        <f t="shared" ca="1" si="1435"/>
        <v>2011.6240163718792</v>
      </c>
    </row>
    <row r="41685" spans="3:3">
      <c r="C41685" s="13">
        <f t="shared" ca="1" si="1435"/>
        <v>2004.2695202611571</v>
      </c>
    </row>
    <row r="41686" spans="3:3">
      <c r="C41686" s="13">
        <f t="shared" ca="1" si="1435"/>
        <v>2014.6268830866316</v>
      </c>
    </row>
    <row r="41687" spans="3:3">
      <c r="C41687" s="13">
        <f t="shared" ca="1" si="1435"/>
        <v>1997.6568691547741</v>
      </c>
    </row>
    <row r="41688" spans="3:3">
      <c r="C41688" s="13">
        <f t="shared" ref="C41688:C41751" ca="1" si="1436">NORMINV(RAND(),$D$3,$G$3)</f>
        <v>1986.5298288981703</v>
      </c>
    </row>
    <row r="41689" spans="3:3">
      <c r="C41689" s="13">
        <f t="shared" ca="1" si="1436"/>
        <v>2024.4423315005379</v>
      </c>
    </row>
    <row r="41690" spans="3:3">
      <c r="C41690" s="13">
        <f t="shared" ca="1" si="1436"/>
        <v>2008.4357165025249</v>
      </c>
    </row>
    <row r="41691" spans="3:3">
      <c r="C41691" s="13">
        <f t="shared" ca="1" si="1436"/>
        <v>2012.4105006281268</v>
      </c>
    </row>
    <row r="41692" spans="3:3">
      <c r="C41692" s="13">
        <f t="shared" ca="1" si="1436"/>
        <v>1974.9030679193818</v>
      </c>
    </row>
    <row r="41693" spans="3:3">
      <c r="C41693" s="13">
        <f t="shared" ca="1" si="1436"/>
        <v>2015.2985633459909</v>
      </c>
    </row>
    <row r="41694" spans="3:3">
      <c r="C41694" s="13">
        <f t="shared" ca="1" si="1436"/>
        <v>1994.0062026327782</v>
      </c>
    </row>
    <row r="41695" spans="3:3">
      <c r="C41695" s="13">
        <f t="shared" ca="1" si="1436"/>
        <v>2004.9304592898136</v>
      </c>
    </row>
    <row r="41696" spans="3:3">
      <c r="C41696" s="13">
        <f t="shared" ca="1" si="1436"/>
        <v>2012.5557480004181</v>
      </c>
    </row>
    <row r="41697" spans="3:3">
      <c r="C41697" s="13">
        <f t="shared" ca="1" si="1436"/>
        <v>2008.1676388713502</v>
      </c>
    </row>
    <row r="41698" spans="3:3">
      <c r="C41698" s="13">
        <f t="shared" ca="1" si="1436"/>
        <v>2013.6855049485393</v>
      </c>
    </row>
    <row r="41699" spans="3:3">
      <c r="C41699" s="13">
        <f t="shared" ca="1" si="1436"/>
        <v>1995.3372632398805</v>
      </c>
    </row>
    <row r="41700" spans="3:3">
      <c r="C41700" s="13">
        <f t="shared" ca="1" si="1436"/>
        <v>1993.9591635681008</v>
      </c>
    </row>
    <row r="41701" spans="3:3">
      <c r="C41701" s="13">
        <f t="shared" ca="1" si="1436"/>
        <v>1993.4432483927205</v>
      </c>
    </row>
    <row r="41702" spans="3:3">
      <c r="C41702" s="13">
        <f t="shared" ca="1" si="1436"/>
        <v>2000.8923071303623</v>
      </c>
    </row>
    <row r="41703" spans="3:3">
      <c r="C41703" s="13">
        <f t="shared" ca="1" si="1436"/>
        <v>2000.2223934302335</v>
      </c>
    </row>
    <row r="41704" spans="3:3">
      <c r="C41704" s="13">
        <f t="shared" ca="1" si="1436"/>
        <v>2010.1417159582995</v>
      </c>
    </row>
    <row r="41705" spans="3:3">
      <c r="C41705" s="13">
        <f t="shared" ca="1" si="1436"/>
        <v>1993.674494698814</v>
      </c>
    </row>
    <row r="41706" spans="3:3">
      <c r="C41706" s="13">
        <f t="shared" ca="1" si="1436"/>
        <v>2019.9822731801396</v>
      </c>
    </row>
    <row r="41707" spans="3:3">
      <c r="C41707" s="13">
        <f t="shared" ca="1" si="1436"/>
        <v>2006.8010373246127</v>
      </c>
    </row>
    <row r="41708" spans="3:3">
      <c r="C41708" s="13">
        <f t="shared" ca="1" si="1436"/>
        <v>2006.4616302056265</v>
      </c>
    </row>
    <row r="41709" spans="3:3">
      <c r="C41709" s="13">
        <f t="shared" ca="1" si="1436"/>
        <v>2017.9383421933985</v>
      </c>
    </row>
    <row r="41710" spans="3:3">
      <c r="C41710" s="13">
        <f t="shared" ca="1" si="1436"/>
        <v>1994.4505468862826</v>
      </c>
    </row>
    <row r="41711" spans="3:3">
      <c r="C41711" s="13">
        <f t="shared" ca="1" si="1436"/>
        <v>1992.6971892598467</v>
      </c>
    </row>
    <row r="41712" spans="3:3">
      <c r="C41712" s="13">
        <f t="shared" ca="1" si="1436"/>
        <v>2016.8991090743766</v>
      </c>
    </row>
    <row r="41713" spans="3:3">
      <c r="C41713" s="13">
        <f t="shared" ca="1" si="1436"/>
        <v>1983.1590304587241</v>
      </c>
    </row>
    <row r="41714" spans="3:3">
      <c r="C41714" s="13">
        <f t="shared" ca="1" si="1436"/>
        <v>1989.8854987297439</v>
      </c>
    </row>
    <row r="41715" spans="3:3">
      <c r="C41715" s="13">
        <f t="shared" ca="1" si="1436"/>
        <v>2011.0978158359396</v>
      </c>
    </row>
    <row r="41716" spans="3:3">
      <c r="C41716" s="13">
        <f t="shared" ca="1" si="1436"/>
        <v>1999.2798639277958</v>
      </c>
    </row>
    <row r="41717" spans="3:3">
      <c r="C41717" s="13">
        <f t="shared" ca="1" si="1436"/>
        <v>1992.4245735338432</v>
      </c>
    </row>
    <row r="41718" spans="3:3">
      <c r="C41718" s="13">
        <f t="shared" ca="1" si="1436"/>
        <v>1998.050656153142</v>
      </c>
    </row>
    <row r="41719" spans="3:3">
      <c r="C41719" s="13">
        <f t="shared" ca="1" si="1436"/>
        <v>1986.4086155155608</v>
      </c>
    </row>
    <row r="41720" spans="3:3">
      <c r="C41720" s="13">
        <f t="shared" ca="1" si="1436"/>
        <v>1998.3822914311231</v>
      </c>
    </row>
    <row r="41721" spans="3:3">
      <c r="C41721" s="13">
        <f t="shared" ca="1" si="1436"/>
        <v>2002.6541047093476</v>
      </c>
    </row>
    <row r="41722" spans="3:3">
      <c r="C41722" s="13">
        <f t="shared" ca="1" si="1436"/>
        <v>1992.9816339625006</v>
      </c>
    </row>
    <row r="41723" spans="3:3">
      <c r="C41723" s="13">
        <f t="shared" ca="1" si="1436"/>
        <v>1988.3825172612153</v>
      </c>
    </row>
    <row r="41724" spans="3:3">
      <c r="C41724" s="13">
        <f t="shared" ca="1" si="1436"/>
        <v>1999.9801985965082</v>
      </c>
    </row>
    <row r="41725" spans="3:3">
      <c r="C41725" s="13">
        <f t="shared" ca="1" si="1436"/>
        <v>1999.0650995038081</v>
      </c>
    </row>
    <row r="41726" spans="3:3">
      <c r="C41726" s="13">
        <f t="shared" ca="1" si="1436"/>
        <v>1988.0279245867125</v>
      </c>
    </row>
    <row r="41727" spans="3:3">
      <c r="C41727" s="13">
        <f t="shared" ca="1" si="1436"/>
        <v>1998.7592762220288</v>
      </c>
    </row>
    <row r="41728" spans="3:3">
      <c r="C41728" s="13">
        <f t="shared" ca="1" si="1436"/>
        <v>2000.4348028025518</v>
      </c>
    </row>
    <row r="41729" spans="3:3">
      <c r="C41729" s="13">
        <f t="shared" ca="1" si="1436"/>
        <v>1996.2525020066994</v>
      </c>
    </row>
    <row r="41730" spans="3:3">
      <c r="C41730" s="13">
        <f t="shared" ca="1" si="1436"/>
        <v>1996.1148996934439</v>
      </c>
    </row>
    <row r="41731" spans="3:3">
      <c r="C41731" s="13">
        <f t="shared" ca="1" si="1436"/>
        <v>1992.6129978180159</v>
      </c>
    </row>
    <row r="41732" spans="3:3">
      <c r="C41732" s="13">
        <f t="shared" ca="1" si="1436"/>
        <v>1991.2000816931807</v>
      </c>
    </row>
    <row r="41733" spans="3:3">
      <c r="C41733" s="13">
        <f t="shared" ca="1" si="1436"/>
        <v>2015.6046029134591</v>
      </c>
    </row>
    <row r="41734" spans="3:3">
      <c r="C41734" s="13">
        <f t="shared" ca="1" si="1436"/>
        <v>1995.4259712266935</v>
      </c>
    </row>
    <row r="41735" spans="3:3">
      <c r="C41735" s="13">
        <f t="shared" ca="1" si="1436"/>
        <v>1988.7283490566576</v>
      </c>
    </row>
    <row r="41736" spans="3:3">
      <c r="C41736" s="13">
        <f t="shared" ca="1" si="1436"/>
        <v>1989.7773969404398</v>
      </c>
    </row>
    <row r="41737" spans="3:3">
      <c r="C41737" s="13">
        <f t="shared" ca="1" si="1436"/>
        <v>2006.0393759399276</v>
      </c>
    </row>
    <row r="41738" spans="3:3">
      <c r="C41738" s="13">
        <f t="shared" ca="1" si="1436"/>
        <v>1997.9827704534887</v>
      </c>
    </row>
    <row r="41739" spans="3:3">
      <c r="C41739" s="13">
        <f t="shared" ca="1" si="1436"/>
        <v>1989.5932102897066</v>
      </c>
    </row>
    <row r="41740" spans="3:3">
      <c r="C41740" s="13">
        <f t="shared" ca="1" si="1436"/>
        <v>2023.7067602894303</v>
      </c>
    </row>
    <row r="41741" spans="3:3">
      <c r="C41741" s="13">
        <f t="shared" ca="1" si="1436"/>
        <v>2009.1939759219492</v>
      </c>
    </row>
    <row r="41742" spans="3:3">
      <c r="C41742" s="13">
        <f t="shared" ca="1" si="1436"/>
        <v>2004.8418577646905</v>
      </c>
    </row>
    <row r="41743" spans="3:3">
      <c r="C41743" s="13">
        <f t="shared" ca="1" si="1436"/>
        <v>1984.7594242389803</v>
      </c>
    </row>
    <row r="41744" spans="3:3">
      <c r="C41744" s="13">
        <f t="shared" ca="1" si="1436"/>
        <v>2005.2702404383417</v>
      </c>
    </row>
    <row r="41745" spans="3:3">
      <c r="C41745" s="13">
        <f t="shared" ca="1" si="1436"/>
        <v>2012.3698603135313</v>
      </c>
    </row>
    <row r="41746" spans="3:3">
      <c r="C41746" s="13">
        <f t="shared" ca="1" si="1436"/>
        <v>2009.5686221645335</v>
      </c>
    </row>
    <row r="41747" spans="3:3">
      <c r="C41747" s="13">
        <f t="shared" ca="1" si="1436"/>
        <v>2006.0384856639771</v>
      </c>
    </row>
    <row r="41748" spans="3:3">
      <c r="C41748" s="13">
        <f t="shared" ca="1" si="1436"/>
        <v>2003.1416901721998</v>
      </c>
    </row>
    <row r="41749" spans="3:3">
      <c r="C41749" s="13">
        <f t="shared" ca="1" si="1436"/>
        <v>2014.4206274730934</v>
      </c>
    </row>
    <row r="41750" spans="3:3">
      <c r="C41750" s="13">
        <f t="shared" ca="1" si="1436"/>
        <v>1999.2628276826504</v>
      </c>
    </row>
    <row r="41751" spans="3:3">
      <c r="C41751" s="13">
        <f t="shared" ca="1" si="1436"/>
        <v>1997.221000015036</v>
      </c>
    </row>
    <row r="41752" spans="3:3">
      <c r="C41752" s="13">
        <f t="shared" ref="C41752:C41815" ca="1" si="1437">NORMINV(RAND(),$D$3,$G$3)</f>
        <v>1997.4922209173048</v>
      </c>
    </row>
    <row r="41753" spans="3:3">
      <c r="C41753" s="13">
        <f t="shared" ca="1" si="1437"/>
        <v>2001.0552554367043</v>
      </c>
    </row>
    <row r="41754" spans="3:3">
      <c r="C41754" s="13">
        <f t="shared" ca="1" si="1437"/>
        <v>2010.6542722653489</v>
      </c>
    </row>
    <row r="41755" spans="3:3">
      <c r="C41755" s="13">
        <f t="shared" ca="1" si="1437"/>
        <v>1985.1840262289484</v>
      </c>
    </row>
    <row r="41756" spans="3:3">
      <c r="C41756" s="13">
        <f t="shared" ca="1" si="1437"/>
        <v>1994.6647051689836</v>
      </c>
    </row>
    <row r="41757" spans="3:3">
      <c r="C41757" s="13">
        <f t="shared" ca="1" si="1437"/>
        <v>2007.6127714306526</v>
      </c>
    </row>
    <row r="41758" spans="3:3">
      <c r="C41758" s="13">
        <f t="shared" ca="1" si="1437"/>
        <v>2007.5323791367575</v>
      </c>
    </row>
    <row r="41759" spans="3:3">
      <c r="C41759" s="13">
        <f t="shared" ca="1" si="1437"/>
        <v>1979.3821127047904</v>
      </c>
    </row>
    <row r="41760" spans="3:3">
      <c r="C41760" s="13">
        <f t="shared" ca="1" si="1437"/>
        <v>1995.0839390309156</v>
      </c>
    </row>
    <row r="41761" spans="3:3">
      <c r="C41761" s="13">
        <f t="shared" ca="1" si="1437"/>
        <v>2005.0807526051526</v>
      </c>
    </row>
    <row r="41762" spans="3:3">
      <c r="C41762" s="13">
        <f t="shared" ca="1" si="1437"/>
        <v>2005.1566304171026</v>
      </c>
    </row>
    <row r="41763" spans="3:3">
      <c r="C41763" s="13">
        <f t="shared" ca="1" si="1437"/>
        <v>2003.1685776000536</v>
      </c>
    </row>
    <row r="41764" spans="3:3">
      <c r="C41764" s="13">
        <f t="shared" ca="1" si="1437"/>
        <v>1988.9748025159142</v>
      </c>
    </row>
    <row r="41765" spans="3:3">
      <c r="C41765" s="13">
        <f t="shared" ca="1" si="1437"/>
        <v>1999.473696393093</v>
      </c>
    </row>
    <row r="41766" spans="3:3">
      <c r="C41766" s="13">
        <f t="shared" ca="1" si="1437"/>
        <v>2001.4303527769746</v>
      </c>
    </row>
    <row r="41767" spans="3:3">
      <c r="C41767" s="13">
        <f t="shared" ca="1" si="1437"/>
        <v>1998.9683952161608</v>
      </c>
    </row>
    <row r="41768" spans="3:3">
      <c r="C41768" s="13">
        <f t="shared" ca="1" si="1437"/>
        <v>1995.0712003767981</v>
      </c>
    </row>
    <row r="41769" spans="3:3">
      <c r="C41769" s="13">
        <f t="shared" ca="1" si="1437"/>
        <v>1997.3998222283653</v>
      </c>
    </row>
    <row r="41770" spans="3:3">
      <c r="C41770" s="13">
        <f t="shared" ca="1" si="1437"/>
        <v>1995.7529803843033</v>
      </c>
    </row>
    <row r="41771" spans="3:3">
      <c r="C41771" s="13">
        <f t="shared" ca="1" si="1437"/>
        <v>2004.2940902083958</v>
      </c>
    </row>
    <row r="41772" spans="3:3">
      <c r="C41772" s="13">
        <f t="shared" ca="1" si="1437"/>
        <v>1984.1071900333618</v>
      </c>
    </row>
    <row r="41773" spans="3:3">
      <c r="C41773" s="13">
        <f t="shared" ca="1" si="1437"/>
        <v>1990.588013244844</v>
      </c>
    </row>
    <row r="41774" spans="3:3">
      <c r="C41774" s="13">
        <f t="shared" ca="1" si="1437"/>
        <v>1982.1756454553411</v>
      </c>
    </row>
    <row r="41775" spans="3:3">
      <c r="C41775" s="13">
        <f t="shared" ca="1" si="1437"/>
        <v>2011.201373960509</v>
      </c>
    </row>
    <row r="41776" spans="3:3">
      <c r="C41776" s="13">
        <f t="shared" ca="1" si="1437"/>
        <v>2009.5306002176435</v>
      </c>
    </row>
    <row r="41777" spans="3:3">
      <c r="C41777" s="13">
        <f t="shared" ca="1" si="1437"/>
        <v>1982.9596472945682</v>
      </c>
    </row>
    <row r="41778" spans="3:3">
      <c r="C41778" s="13">
        <f t="shared" ca="1" si="1437"/>
        <v>1988.3340757445878</v>
      </c>
    </row>
    <row r="41779" spans="3:3">
      <c r="C41779" s="13">
        <f t="shared" ca="1" si="1437"/>
        <v>1989.5641240792563</v>
      </c>
    </row>
    <row r="41780" spans="3:3">
      <c r="C41780" s="13">
        <f t="shared" ca="1" si="1437"/>
        <v>1987.2899130212286</v>
      </c>
    </row>
    <row r="41781" spans="3:3">
      <c r="C41781" s="13">
        <f t="shared" ca="1" si="1437"/>
        <v>1985.8838140435928</v>
      </c>
    </row>
    <row r="41782" spans="3:3">
      <c r="C41782" s="13">
        <f t="shared" ca="1" si="1437"/>
        <v>1993.0530961532688</v>
      </c>
    </row>
    <row r="41783" spans="3:3">
      <c r="C41783" s="13">
        <f t="shared" ca="1" si="1437"/>
        <v>1984.5645594487478</v>
      </c>
    </row>
    <row r="41784" spans="3:3">
      <c r="C41784" s="13">
        <f t="shared" ca="1" si="1437"/>
        <v>2003.8869505995824</v>
      </c>
    </row>
    <row r="41785" spans="3:3">
      <c r="C41785" s="13">
        <f t="shared" ca="1" si="1437"/>
        <v>2004.622160625222</v>
      </c>
    </row>
    <row r="41786" spans="3:3">
      <c r="C41786" s="13">
        <f t="shared" ca="1" si="1437"/>
        <v>1998.1085145041959</v>
      </c>
    </row>
    <row r="41787" spans="3:3">
      <c r="C41787" s="13">
        <f t="shared" ca="1" si="1437"/>
        <v>1985.3739502577471</v>
      </c>
    </row>
    <row r="41788" spans="3:3">
      <c r="C41788" s="13">
        <f t="shared" ca="1" si="1437"/>
        <v>1979.2020541819331</v>
      </c>
    </row>
    <row r="41789" spans="3:3">
      <c r="C41789" s="13">
        <f t="shared" ca="1" si="1437"/>
        <v>1983.284453485885</v>
      </c>
    </row>
    <row r="41790" spans="3:3">
      <c r="C41790" s="13">
        <f t="shared" ca="1" si="1437"/>
        <v>1990.8569328505305</v>
      </c>
    </row>
    <row r="41791" spans="3:3">
      <c r="C41791" s="13">
        <f t="shared" ca="1" si="1437"/>
        <v>2013.8303466895154</v>
      </c>
    </row>
    <row r="41792" spans="3:3">
      <c r="C41792" s="13">
        <f t="shared" ca="1" si="1437"/>
        <v>2000.5708667479416</v>
      </c>
    </row>
    <row r="41793" spans="3:3">
      <c r="C41793" s="13">
        <f t="shared" ca="1" si="1437"/>
        <v>1994.8373765838469</v>
      </c>
    </row>
    <row r="41794" spans="3:3">
      <c r="C41794" s="13">
        <f t="shared" ca="1" si="1437"/>
        <v>2000.4045161114873</v>
      </c>
    </row>
    <row r="41795" spans="3:3">
      <c r="C41795" s="13">
        <f t="shared" ca="1" si="1437"/>
        <v>1982.436117908831</v>
      </c>
    </row>
    <row r="41796" spans="3:3">
      <c r="C41796" s="13">
        <f t="shared" ca="1" si="1437"/>
        <v>1997.7227439993849</v>
      </c>
    </row>
    <row r="41797" spans="3:3">
      <c r="C41797" s="13">
        <f t="shared" ca="1" si="1437"/>
        <v>2008.0197636229614</v>
      </c>
    </row>
    <row r="41798" spans="3:3">
      <c r="C41798" s="13">
        <f t="shared" ca="1" si="1437"/>
        <v>1986.3012087314146</v>
      </c>
    </row>
    <row r="41799" spans="3:3">
      <c r="C41799" s="13">
        <f t="shared" ca="1" si="1437"/>
        <v>1994.5633574575966</v>
      </c>
    </row>
    <row r="41800" spans="3:3">
      <c r="C41800" s="13">
        <f t="shared" ca="1" si="1437"/>
        <v>2000.7508302743661</v>
      </c>
    </row>
    <row r="41801" spans="3:3">
      <c r="C41801" s="13">
        <f t="shared" ca="1" si="1437"/>
        <v>2005.9614524666406</v>
      </c>
    </row>
    <row r="41802" spans="3:3">
      <c r="C41802" s="13">
        <f t="shared" ca="1" si="1437"/>
        <v>1989.9405389019653</v>
      </c>
    </row>
    <row r="41803" spans="3:3">
      <c r="C41803" s="13">
        <f t="shared" ca="1" si="1437"/>
        <v>2022.3466330411081</v>
      </c>
    </row>
    <row r="41804" spans="3:3">
      <c r="C41804" s="13">
        <f t="shared" ca="1" si="1437"/>
        <v>2002.9356599601913</v>
      </c>
    </row>
    <row r="41805" spans="3:3">
      <c r="C41805" s="13">
        <f t="shared" ca="1" si="1437"/>
        <v>1993.8221847469072</v>
      </c>
    </row>
    <row r="41806" spans="3:3">
      <c r="C41806" s="13">
        <f t="shared" ca="1" si="1437"/>
        <v>2014.4382812181075</v>
      </c>
    </row>
    <row r="41807" spans="3:3">
      <c r="C41807" s="13">
        <f t="shared" ca="1" si="1437"/>
        <v>1988.8016967281915</v>
      </c>
    </row>
    <row r="41808" spans="3:3">
      <c r="C41808" s="13">
        <f t="shared" ca="1" si="1437"/>
        <v>2034.1971473750257</v>
      </c>
    </row>
    <row r="41809" spans="3:3">
      <c r="C41809" s="13">
        <f t="shared" ca="1" si="1437"/>
        <v>2010.4718271170132</v>
      </c>
    </row>
    <row r="41810" spans="3:3">
      <c r="C41810" s="13">
        <f t="shared" ca="1" si="1437"/>
        <v>1999.1612762721306</v>
      </c>
    </row>
    <row r="41811" spans="3:3">
      <c r="C41811" s="13">
        <f t="shared" ca="1" si="1437"/>
        <v>1977.5096655328575</v>
      </c>
    </row>
    <row r="41812" spans="3:3">
      <c r="C41812" s="13">
        <f t="shared" ca="1" si="1437"/>
        <v>2008.5109574749295</v>
      </c>
    </row>
    <row r="41813" spans="3:3">
      <c r="C41813" s="13">
        <f t="shared" ca="1" si="1437"/>
        <v>2006.6671878174552</v>
      </c>
    </row>
    <row r="41814" spans="3:3">
      <c r="C41814" s="13">
        <f t="shared" ca="1" si="1437"/>
        <v>1990.0130773857211</v>
      </c>
    </row>
    <row r="41815" spans="3:3">
      <c r="C41815" s="13">
        <f t="shared" ca="1" si="1437"/>
        <v>2012.247367059924</v>
      </c>
    </row>
    <row r="41816" spans="3:3">
      <c r="C41816" s="13">
        <f t="shared" ref="C41816:C41879" ca="1" si="1438">NORMINV(RAND(),$D$3,$G$3)</f>
        <v>1986.3800111083181</v>
      </c>
    </row>
    <row r="41817" spans="3:3">
      <c r="C41817" s="13">
        <f t="shared" ca="1" si="1438"/>
        <v>1987.4999785945256</v>
      </c>
    </row>
    <row r="41818" spans="3:3">
      <c r="C41818" s="13">
        <f t="shared" ca="1" si="1438"/>
        <v>1994.8195817831115</v>
      </c>
    </row>
    <row r="41819" spans="3:3">
      <c r="C41819" s="13">
        <f t="shared" ca="1" si="1438"/>
        <v>2013.8635080115225</v>
      </c>
    </row>
    <row r="41820" spans="3:3">
      <c r="C41820" s="13">
        <f t="shared" ca="1" si="1438"/>
        <v>2001.6372381619021</v>
      </c>
    </row>
    <row r="41821" spans="3:3">
      <c r="C41821" s="13">
        <f t="shared" ca="1" si="1438"/>
        <v>2002.9346283053483</v>
      </c>
    </row>
    <row r="41822" spans="3:3">
      <c r="C41822" s="13">
        <f t="shared" ca="1" si="1438"/>
        <v>1990.1912017395555</v>
      </c>
    </row>
    <row r="41823" spans="3:3">
      <c r="C41823" s="13">
        <f t="shared" ca="1" si="1438"/>
        <v>2008.8402655890734</v>
      </c>
    </row>
    <row r="41824" spans="3:3">
      <c r="C41824" s="13">
        <f t="shared" ca="1" si="1438"/>
        <v>1997.5201950820508</v>
      </c>
    </row>
    <row r="41825" spans="3:3">
      <c r="C41825" s="13">
        <f t="shared" ca="1" si="1438"/>
        <v>1997.0783734598499</v>
      </c>
    </row>
    <row r="41826" spans="3:3">
      <c r="C41826" s="13">
        <f t="shared" ca="1" si="1438"/>
        <v>1991.2166800218788</v>
      </c>
    </row>
    <row r="41827" spans="3:3">
      <c r="C41827" s="13">
        <f t="shared" ca="1" si="1438"/>
        <v>1996.7686508967281</v>
      </c>
    </row>
    <row r="41828" spans="3:3">
      <c r="C41828" s="13">
        <f t="shared" ca="1" si="1438"/>
        <v>2003.1477403504687</v>
      </c>
    </row>
    <row r="41829" spans="3:3">
      <c r="C41829" s="13">
        <f t="shared" ca="1" si="1438"/>
        <v>2009.1915094180715</v>
      </c>
    </row>
    <row r="41830" spans="3:3">
      <c r="C41830" s="13">
        <f t="shared" ca="1" si="1438"/>
        <v>2015.4424880039346</v>
      </c>
    </row>
    <row r="41831" spans="3:3">
      <c r="C41831" s="13">
        <f t="shared" ca="1" si="1438"/>
        <v>2002.5405289497053</v>
      </c>
    </row>
    <row r="41832" spans="3:3">
      <c r="C41832" s="13">
        <f t="shared" ca="1" si="1438"/>
        <v>2002.1068502709902</v>
      </c>
    </row>
    <row r="41833" spans="3:3">
      <c r="C41833" s="13">
        <f t="shared" ca="1" si="1438"/>
        <v>2005.93127923715</v>
      </c>
    </row>
    <row r="41834" spans="3:3">
      <c r="C41834" s="13">
        <f t="shared" ca="1" si="1438"/>
        <v>1981.4319208384356</v>
      </c>
    </row>
    <row r="41835" spans="3:3">
      <c r="C41835" s="13">
        <f t="shared" ca="1" si="1438"/>
        <v>2024.8880793833384</v>
      </c>
    </row>
    <row r="41836" spans="3:3">
      <c r="C41836" s="13">
        <f t="shared" ca="1" si="1438"/>
        <v>2010.4423791982317</v>
      </c>
    </row>
    <row r="41837" spans="3:3">
      <c r="C41837" s="13">
        <f t="shared" ca="1" si="1438"/>
        <v>2029.2226632708018</v>
      </c>
    </row>
    <row r="41838" spans="3:3">
      <c r="C41838" s="13">
        <f t="shared" ca="1" si="1438"/>
        <v>1994.2711078798561</v>
      </c>
    </row>
    <row r="41839" spans="3:3">
      <c r="C41839" s="13">
        <f t="shared" ca="1" si="1438"/>
        <v>2001.0159037858314</v>
      </c>
    </row>
    <row r="41840" spans="3:3">
      <c r="C41840" s="13">
        <f t="shared" ca="1" si="1438"/>
        <v>2007.1211663262081</v>
      </c>
    </row>
    <row r="41841" spans="3:3">
      <c r="C41841" s="13">
        <f t="shared" ca="1" si="1438"/>
        <v>2003.8119225540806</v>
      </c>
    </row>
    <row r="41842" spans="3:3">
      <c r="C41842" s="13">
        <f t="shared" ca="1" si="1438"/>
        <v>2001.6656534829681</v>
      </c>
    </row>
    <row r="41843" spans="3:3">
      <c r="C41843" s="13">
        <f t="shared" ca="1" si="1438"/>
        <v>2005.4793364396144</v>
      </c>
    </row>
    <row r="41844" spans="3:3">
      <c r="C41844" s="13">
        <f t="shared" ca="1" si="1438"/>
        <v>1985.1471273339707</v>
      </c>
    </row>
    <row r="41845" spans="3:3">
      <c r="C41845" s="13">
        <f t="shared" ca="1" si="1438"/>
        <v>2005.6519998868944</v>
      </c>
    </row>
    <row r="41846" spans="3:3">
      <c r="C41846" s="13">
        <f t="shared" ca="1" si="1438"/>
        <v>2018.5263396987843</v>
      </c>
    </row>
    <row r="41847" spans="3:3">
      <c r="C41847" s="13">
        <f t="shared" ca="1" si="1438"/>
        <v>2009.2259447174854</v>
      </c>
    </row>
    <row r="41848" spans="3:3">
      <c r="C41848" s="13">
        <f t="shared" ca="1" si="1438"/>
        <v>1996.1050913555619</v>
      </c>
    </row>
    <row r="41849" spans="3:3">
      <c r="C41849" s="13">
        <f t="shared" ca="1" si="1438"/>
        <v>1995.277727731316</v>
      </c>
    </row>
    <row r="41850" spans="3:3">
      <c r="C41850" s="13">
        <f t="shared" ca="1" si="1438"/>
        <v>1997.4824460328466</v>
      </c>
    </row>
    <row r="41851" spans="3:3">
      <c r="C41851" s="13">
        <f t="shared" ca="1" si="1438"/>
        <v>2032.7072539792146</v>
      </c>
    </row>
    <row r="41852" spans="3:3">
      <c r="C41852" s="13">
        <f t="shared" ca="1" si="1438"/>
        <v>2004.2830277087974</v>
      </c>
    </row>
    <row r="41853" spans="3:3">
      <c r="C41853" s="13">
        <f t="shared" ca="1" si="1438"/>
        <v>2002.5485475108949</v>
      </c>
    </row>
    <row r="41854" spans="3:3">
      <c r="C41854" s="13">
        <f t="shared" ca="1" si="1438"/>
        <v>2005.9900609041231</v>
      </c>
    </row>
    <row r="41855" spans="3:3">
      <c r="C41855" s="13">
        <f t="shared" ca="1" si="1438"/>
        <v>1989.8942833289732</v>
      </c>
    </row>
    <row r="41856" spans="3:3">
      <c r="C41856" s="13">
        <f t="shared" ca="1" si="1438"/>
        <v>2017.0364946545751</v>
      </c>
    </row>
    <row r="41857" spans="3:3">
      <c r="C41857" s="13">
        <f t="shared" ca="1" si="1438"/>
        <v>2003.3745456541694</v>
      </c>
    </row>
    <row r="41858" spans="3:3">
      <c r="C41858" s="13">
        <f t="shared" ca="1" si="1438"/>
        <v>1985.6116545442551</v>
      </c>
    </row>
    <row r="41859" spans="3:3">
      <c r="C41859" s="13">
        <f t="shared" ca="1" si="1438"/>
        <v>2001.4356724039594</v>
      </c>
    </row>
    <row r="41860" spans="3:3">
      <c r="C41860" s="13">
        <f t="shared" ca="1" si="1438"/>
        <v>1983.9034763712905</v>
      </c>
    </row>
    <row r="41861" spans="3:3">
      <c r="C41861" s="13">
        <f t="shared" ca="1" si="1438"/>
        <v>1986.2493676973286</v>
      </c>
    </row>
    <row r="41862" spans="3:3">
      <c r="C41862" s="13">
        <f t="shared" ca="1" si="1438"/>
        <v>2000.4670355516123</v>
      </c>
    </row>
    <row r="41863" spans="3:3">
      <c r="C41863" s="13">
        <f t="shared" ca="1" si="1438"/>
        <v>2018.4119302456247</v>
      </c>
    </row>
    <row r="41864" spans="3:3">
      <c r="C41864" s="13">
        <f t="shared" ca="1" si="1438"/>
        <v>2004.0814689523231</v>
      </c>
    </row>
    <row r="41865" spans="3:3">
      <c r="C41865" s="13">
        <f t="shared" ca="1" si="1438"/>
        <v>1992.3222113701418</v>
      </c>
    </row>
    <row r="41866" spans="3:3">
      <c r="C41866" s="13">
        <f t="shared" ca="1" si="1438"/>
        <v>1996.0167651615386</v>
      </c>
    </row>
    <row r="41867" spans="3:3">
      <c r="C41867" s="13">
        <f t="shared" ca="1" si="1438"/>
        <v>2005.6281328604807</v>
      </c>
    </row>
    <row r="41868" spans="3:3">
      <c r="C41868" s="13">
        <f t="shared" ca="1" si="1438"/>
        <v>1974.6291220388994</v>
      </c>
    </row>
    <row r="41869" spans="3:3">
      <c r="C41869" s="13">
        <f t="shared" ca="1" si="1438"/>
        <v>2009.0098283312843</v>
      </c>
    </row>
    <row r="41870" spans="3:3">
      <c r="C41870" s="13">
        <f t="shared" ca="1" si="1438"/>
        <v>1988.0191694294519</v>
      </c>
    </row>
    <row r="41871" spans="3:3">
      <c r="C41871" s="13">
        <f t="shared" ca="1" si="1438"/>
        <v>1990.0209683472865</v>
      </c>
    </row>
    <row r="41872" spans="3:3">
      <c r="C41872" s="13">
        <f t="shared" ca="1" si="1438"/>
        <v>2005.3772855339857</v>
      </c>
    </row>
    <row r="41873" spans="3:3">
      <c r="C41873" s="13">
        <f t="shared" ca="1" si="1438"/>
        <v>1998.1638104855181</v>
      </c>
    </row>
    <row r="41874" spans="3:3">
      <c r="C41874" s="13">
        <f t="shared" ca="1" si="1438"/>
        <v>2002.4905675745488</v>
      </c>
    </row>
    <row r="41875" spans="3:3">
      <c r="C41875" s="13">
        <f t="shared" ca="1" si="1438"/>
        <v>2001.9419767539973</v>
      </c>
    </row>
    <row r="41876" spans="3:3">
      <c r="C41876" s="13">
        <f t="shared" ca="1" si="1438"/>
        <v>1990.007651260433</v>
      </c>
    </row>
    <row r="41877" spans="3:3">
      <c r="C41877" s="13">
        <f t="shared" ca="1" si="1438"/>
        <v>1993.7988212138737</v>
      </c>
    </row>
    <row r="41878" spans="3:3">
      <c r="C41878" s="13">
        <f t="shared" ca="1" si="1438"/>
        <v>2001.612520457536</v>
      </c>
    </row>
    <row r="41879" spans="3:3">
      <c r="C41879" s="13">
        <f t="shared" ca="1" si="1438"/>
        <v>2002.0038615018391</v>
      </c>
    </row>
    <row r="41880" spans="3:3">
      <c r="C41880" s="13">
        <f t="shared" ref="C41880:C41943" ca="1" si="1439">NORMINV(RAND(),$D$3,$G$3)</f>
        <v>1983.3280155735965</v>
      </c>
    </row>
    <row r="41881" spans="3:3">
      <c r="C41881" s="13">
        <f t="shared" ca="1" si="1439"/>
        <v>2020.7042373050322</v>
      </c>
    </row>
    <row r="41882" spans="3:3">
      <c r="C41882" s="13">
        <f t="shared" ca="1" si="1439"/>
        <v>2010.8714743371806</v>
      </c>
    </row>
    <row r="41883" spans="3:3">
      <c r="C41883" s="13">
        <f t="shared" ca="1" si="1439"/>
        <v>1999.2651887414697</v>
      </c>
    </row>
    <row r="41884" spans="3:3">
      <c r="C41884" s="13">
        <f t="shared" ca="1" si="1439"/>
        <v>1974.3054501196161</v>
      </c>
    </row>
    <row r="41885" spans="3:3">
      <c r="C41885" s="13">
        <f t="shared" ca="1" si="1439"/>
        <v>1976.4852701666116</v>
      </c>
    </row>
    <row r="41886" spans="3:3">
      <c r="C41886" s="13">
        <f t="shared" ca="1" si="1439"/>
        <v>1997.6655454297259</v>
      </c>
    </row>
    <row r="41887" spans="3:3">
      <c r="C41887" s="13">
        <f t="shared" ca="1" si="1439"/>
        <v>2015.1044381531055</v>
      </c>
    </row>
    <row r="41888" spans="3:3">
      <c r="C41888" s="13">
        <f t="shared" ca="1" si="1439"/>
        <v>2014.7314251605721</v>
      </c>
    </row>
    <row r="41889" spans="3:3">
      <c r="C41889" s="13">
        <f t="shared" ca="1" si="1439"/>
        <v>1995.0881461567828</v>
      </c>
    </row>
    <row r="41890" spans="3:3">
      <c r="C41890" s="13">
        <f t="shared" ca="1" si="1439"/>
        <v>1989.6144166239135</v>
      </c>
    </row>
    <row r="41891" spans="3:3">
      <c r="C41891" s="13">
        <f t="shared" ca="1" si="1439"/>
        <v>2000.9850962930914</v>
      </c>
    </row>
    <row r="41892" spans="3:3">
      <c r="C41892" s="13">
        <f t="shared" ca="1" si="1439"/>
        <v>2018.4375997363638</v>
      </c>
    </row>
    <row r="41893" spans="3:3">
      <c r="C41893" s="13">
        <f t="shared" ca="1" si="1439"/>
        <v>2022.3909157340972</v>
      </c>
    </row>
    <row r="41894" spans="3:3">
      <c r="C41894" s="13">
        <f t="shared" ca="1" si="1439"/>
        <v>1993.7895774910037</v>
      </c>
    </row>
    <row r="41895" spans="3:3">
      <c r="C41895" s="13">
        <f t="shared" ca="1" si="1439"/>
        <v>1993.7446075740406</v>
      </c>
    </row>
    <row r="41896" spans="3:3">
      <c r="C41896" s="13">
        <f t="shared" ca="1" si="1439"/>
        <v>2015.5607844868919</v>
      </c>
    </row>
    <row r="41897" spans="3:3">
      <c r="C41897" s="13">
        <f t="shared" ca="1" si="1439"/>
        <v>1975.0331759090745</v>
      </c>
    </row>
    <row r="41898" spans="3:3">
      <c r="C41898" s="13">
        <f t="shared" ca="1" si="1439"/>
        <v>2002.4363666714892</v>
      </c>
    </row>
    <row r="41899" spans="3:3">
      <c r="C41899" s="13">
        <f t="shared" ca="1" si="1439"/>
        <v>2003.0701347167783</v>
      </c>
    </row>
    <row r="41900" spans="3:3">
      <c r="C41900" s="13">
        <f t="shared" ca="1" si="1439"/>
        <v>2013.0695620560568</v>
      </c>
    </row>
    <row r="41901" spans="3:3">
      <c r="C41901" s="13">
        <f t="shared" ca="1" si="1439"/>
        <v>1997.0596996301927</v>
      </c>
    </row>
    <row r="41902" spans="3:3">
      <c r="C41902" s="13">
        <f t="shared" ca="1" si="1439"/>
        <v>1984.0258605143802</v>
      </c>
    </row>
    <row r="41903" spans="3:3">
      <c r="C41903" s="13">
        <f t="shared" ca="1" si="1439"/>
        <v>1982.898220507471</v>
      </c>
    </row>
    <row r="41904" spans="3:3">
      <c r="C41904" s="13">
        <f t="shared" ca="1" si="1439"/>
        <v>2005.9013945297838</v>
      </c>
    </row>
    <row r="41905" spans="3:3">
      <c r="C41905" s="13">
        <f t="shared" ca="1" si="1439"/>
        <v>1995.0290561327358</v>
      </c>
    </row>
    <row r="41906" spans="3:3">
      <c r="C41906" s="13">
        <f t="shared" ca="1" si="1439"/>
        <v>1993.4924317440391</v>
      </c>
    </row>
    <row r="41907" spans="3:3">
      <c r="C41907" s="13">
        <f t="shared" ca="1" si="1439"/>
        <v>2003.3292280251358</v>
      </c>
    </row>
    <row r="41908" spans="3:3">
      <c r="C41908" s="13">
        <f t="shared" ca="1" si="1439"/>
        <v>2028.8446774736585</v>
      </c>
    </row>
    <row r="41909" spans="3:3">
      <c r="C41909" s="13">
        <f t="shared" ca="1" si="1439"/>
        <v>1984.1261281141626</v>
      </c>
    </row>
    <row r="41910" spans="3:3">
      <c r="C41910" s="13">
        <f t="shared" ca="1" si="1439"/>
        <v>1992.7323542795418</v>
      </c>
    </row>
    <row r="41911" spans="3:3">
      <c r="C41911" s="13">
        <f t="shared" ca="1" si="1439"/>
        <v>1998.7697013603354</v>
      </c>
    </row>
    <row r="41912" spans="3:3">
      <c r="C41912" s="13">
        <f t="shared" ca="1" si="1439"/>
        <v>1988.7969826068911</v>
      </c>
    </row>
    <row r="41913" spans="3:3">
      <c r="C41913" s="13">
        <f t="shared" ca="1" si="1439"/>
        <v>2004.1158427004871</v>
      </c>
    </row>
    <row r="41914" spans="3:3">
      <c r="C41914" s="13">
        <f t="shared" ca="1" si="1439"/>
        <v>1997.8336075448124</v>
      </c>
    </row>
    <row r="41915" spans="3:3">
      <c r="C41915" s="13">
        <f t="shared" ca="1" si="1439"/>
        <v>2007.3200376994196</v>
      </c>
    </row>
    <row r="41916" spans="3:3">
      <c r="C41916" s="13">
        <f t="shared" ca="1" si="1439"/>
        <v>2014.8173354750675</v>
      </c>
    </row>
    <row r="41917" spans="3:3">
      <c r="C41917" s="13">
        <f t="shared" ca="1" si="1439"/>
        <v>1980.11963217266</v>
      </c>
    </row>
    <row r="41918" spans="3:3">
      <c r="C41918" s="13">
        <f t="shared" ca="1" si="1439"/>
        <v>1998.3327682472095</v>
      </c>
    </row>
    <row r="41919" spans="3:3">
      <c r="C41919" s="13">
        <f t="shared" ca="1" si="1439"/>
        <v>1982.2951804183306</v>
      </c>
    </row>
    <row r="41920" spans="3:3">
      <c r="C41920" s="13">
        <f t="shared" ca="1" si="1439"/>
        <v>2010.1634954600502</v>
      </c>
    </row>
    <row r="41921" spans="3:3">
      <c r="C41921" s="13">
        <f t="shared" ca="1" si="1439"/>
        <v>1997.7806435623791</v>
      </c>
    </row>
    <row r="41922" spans="3:3">
      <c r="C41922" s="13">
        <f t="shared" ca="1" si="1439"/>
        <v>2007.2668095087079</v>
      </c>
    </row>
    <row r="41923" spans="3:3">
      <c r="C41923" s="13">
        <f t="shared" ca="1" si="1439"/>
        <v>2006.9661115896452</v>
      </c>
    </row>
    <row r="41924" spans="3:3">
      <c r="C41924" s="13">
        <f t="shared" ca="1" si="1439"/>
        <v>2009.8431733830071</v>
      </c>
    </row>
    <row r="41925" spans="3:3">
      <c r="C41925" s="13">
        <f t="shared" ca="1" si="1439"/>
        <v>2003.4612572090164</v>
      </c>
    </row>
    <row r="41926" spans="3:3">
      <c r="C41926" s="13">
        <f t="shared" ca="1" si="1439"/>
        <v>2018.0507487239415</v>
      </c>
    </row>
    <row r="41927" spans="3:3">
      <c r="C41927" s="13">
        <f t="shared" ca="1" si="1439"/>
        <v>1991.4374712453882</v>
      </c>
    </row>
    <row r="41928" spans="3:3">
      <c r="C41928" s="13">
        <f t="shared" ca="1" si="1439"/>
        <v>1995.5554071962954</v>
      </c>
    </row>
    <row r="41929" spans="3:3">
      <c r="C41929" s="13">
        <f t="shared" ca="1" si="1439"/>
        <v>2021.5276703927077</v>
      </c>
    </row>
    <row r="41930" spans="3:3">
      <c r="C41930" s="13">
        <f t="shared" ca="1" si="1439"/>
        <v>1995.71122107018</v>
      </c>
    </row>
    <row r="41931" spans="3:3">
      <c r="C41931" s="13">
        <f t="shared" ca="1" si="1439"/>
        <v>2009.3331981871709</v>
      </c>
    </row>
    <row r="41932" spans="3:3">
      <c r="C41932" s="13">
        <f t="shared" ca="1" si="1439"/>
        <v>1996.9752072192625</v>
      </c>
    </row>
    <row r="41933" spans="3:3">
      <c r="C41933" s="13">
        <f t="shared" ca="1" si="1439"/>
        <v>2003.4659314651992</v>
      </c>
    </row>
    <row r="41934" spans="3:3">
      <c r="C41934" s="13">
        <f t="shared" ca="1" si="1439"/>
        <v>1999.3950330302494</v>
      </c>
    </row>
    <row r="41935" spans="3:3">
      <c r="C41935" s="13">
        <f t="shared" ca="1" si="1439"/>
        <v>2013.1747562562498</v>
      </c>
    </row>
    <row r="41936" spans="3:3">
      <c r="C41936" s="13">
        <f t="shared" ca="1" si="1439"/>
        <v>2007.7707444448552</v>
      </c>
    </row>
    <row r="41937" spans="3:3">
      <c r="C41937" s="13">
        <f t="shared" ca="1" si="1439"/>
        <v>1996.2805612685347</v>
      </c>
    </row>
    <row r="41938" spans="3:3">
      <c r="C41938" s="13">
        <f t="shared" ca="1" si="1439"/>
        <v>2012.8814819229829</v>
      </c>
    </row>
    <row r="41939" spans="3:3">
      <c r="C41939" s="13">
        <f t="shared" ca="1" si="1439"/>
        <v>2002.5441154938042</v>
      </c>
    </row>
    <row r="41940" spans="3:3">
      <c r="C41940" s="13">
        <f t="shared" ca="1" si="1439"/>
        <v>1998.5884764064544</v>
      </c>
    </row>
    <row r="41941" spans="3:3">
      <c r="C41941" s="13">
        <f t="shared" ca="1" si="1439"/>
        <v>1992.7351568951208</v>
      </c>
    </row>
    <row r="41942" spans="3:3">
      <c r="C41942" s="13">
        <f t="shared" ca="1" si="1439"/>
        <v>2000.0184387006416</v>
      </c>
    </row>
    <row r="41943" spans="3:3">
      <c r="C41943" s="13">
        <f t="shared" ca="1" si="1439"/>
        <v>2002.7741971027951</v>
      </c>
    </row>
    <row r="41944" spans="3:3">
      <c r="C41944" s="13">
        <f t="shared" ref="C41944:C42007" ca="1" si="1440">NORMINV(RAND(),$D$3,$G$3)</f>
        <v>1993.7131552529243</v>
      </c>
    </row>
    <row r="41945" spans="3:3">
      <c r="C41945" s="13">
        <f t="shared" ca="1" si="1440"/>
        <v>2004.4407088366447</v>
      </c>
    </row>
    <row r="41946" spans="3:3">
      <c r="C41946" s="13">
        <f t="shared" ca="1" si="1440"/>
        <v>2006.1007284780442</v>
      </c>
    </row>
    <row r="41947" spans="3:3">
      <c r="C41947" s="13">
        <f t="shared" ca="1" si="1440"/>
        <v>2017.2906240614318</v>
      </c>
    </row>
    <row r="41948" spans="3:3">
      <c r="C41948" s="13">
        <f t="shared" ca="1" si="1440"/>
        <v>1997.6131873145403</v>
      </c>
    </row>
    <row r="41949" spans="3:3">
      <c r="C41949" s="13">
        <f t="shared" ca="1" si="1440"/>
        <v>1982.9961665314315</v>
      </c>
    </row>
    <row r="41950" spans="3:3">
      <c r="C41950" s="13">
        <f t="shared" ca="1" si="1440"/>
        <v>1988.6618187802769</v>
      </c>
    </row>
    <row r="41951" spans="3:3">
      <c r="C41951" s="13">
        <f t="shared" ca="1" si="1440"/>
        <v>1987.3737536346848</v>
      </c>
    </row>
    <row r="41952" spans="3:3">
      <c r="C41952" s="13">
        <f t="shared" ca="1" si="1440"/>
        <v>2010.7803534339121</v>
      </c>
    </row>
    <row r="41953" spans="3:3">
      <c r="C41953" s="13">
        <f t="shared" ca="1" si="1440"/>
        <v>2004.0625577441958</v>
      </c>
    </row>
    <row r="41954" spans="3:3">
      <c r="C41954" s="13">
        <f t="shared" ca="1" si="1440"/>
        <v>2019.7241135787629</v>
      </c>
    </row>
    <row r="41955" spans="3:3">
      <c r="C41955" s="13">
        <f t="shared" ca="1" si="1440"/>
        <v>1999.291956666583</v>
      </c>
    </row>
    <row r="41956" spans="3:3">
      <c r="C41956" s="13">
        <f t="shared" ca="1" si="1440"/>
        <v>2000.1859316070106</v>
      </c>
    </row>
    <row r="41957" spans="3:3">
      <c r="C41957" s="13">
        <f t="shared" ca="1" si="1440"/>
        <v>2000.753326925802</v>
      </c>
    </row>
    <row r="41958" spans="3:3">
      <c r="C41958" s="13">
        <f t="shared" ca="1" si="1440"/>
        <v>2004.0823459455132</v>
      </c>
    </row>
    <row r="41959" spans="3:3">
      <c r="C41959" s="13">
        <f t="shared" ca="1" si="1440"/>
        <v>2004.1371067734381</v>
      </c>
    </row>
    <row r="41960" spans="3:3">
      <c r="C41960" s="13">
        <f t="shared" ca="1" si="1440"/>
        <v>2006.7412900173681</v>
      </c>
    </row>
    <row r="41961" spans="3:3">
      <c r="C41961" s="13">
        <f t="shared" ca="1" si="1440"/>
        <v>1991.4902359878236</v>
      </c>
    </row>
    <row r="41962" spans="3:3">
      <c r="C41962" s="13">
        <f t="shared" ca="1" si="1440"/>
        <v>1997.3715179389762</v>
      </c>
    </row>
    <row r="41963" spans="3:3">
      <c r="C41963" s="13">
        <f t="shared" ca="1" si="1440"/>
        <v>1995.6665890802717</v>
      </c>
    </row>
    <row r="41964" spans="3:3">
      <c r="C41964" s="13">
        <f t="shared" ca="1" si="1440"/>
        <v>2001.9867336982722</v>
      </c>
    </row>
    <row r="41965" spans="3:3">
      <c r="C41965" s="13">
        <f t="shared" ca="1" si="1440"/>
        <v>2020.7015694366751</v>
      </c>
    </row>
    <row r="41966" spans="3:3">
      <c r="C41966" s="13">
        <f t="shared" ca="1" si="1440"/>
        <v>2001.5972272795705</v>
      </c>
    </row>
    <row r="41967" spans="3:3">
      <c r="C41967" s="13">
        <f t="shared" ca="1" si="1440"/>
        <v>2003.2968974850035</v>
      </c>
    </row>
    <row r="41968" spans="3:3">
      <c r="C41968" s="13">
        <f t="shared" ca="1" si="1440"/>
        <v>2007.1346795144011</v>
      </c>
    </row>
    <row r="41969" spans="3:3">
      <c r="C41969" s="13">
        <f t="shared" ca="1" si="1440"/>
        <v>2012.3109023815805</v>
      </c>
    </row>
    <row r="41970" spans="3:3">
      <c r="C41970" s="13">
        <f t="shared" ca="1" si="1440"/>
        <v>1984.0710605412812</v>
      </c>
    </row>
    <row r="41971" spans="3:3">
      <c r="C41971" s="13">
        <f t="shared" ca="1" si="1440"/>
        <v>1982.9081156494631</v>
      </c>
    </row>
    <row r="41972" spans="3:3">
      <c r="C41972" s="13">
        <f t="shared" ca="1" si="1440"/>
        <v>1994.9678662938961</v>
      </c>
    </row>
    <row r="41973" spans="3:3">
      <c r="C41973" s="13">
        <f t="shared" ca="1" si="1440"/>
        <v>1980.8504724976563</v>
      </c>
    </row>
    <row r="41974" spans="3:3">
      <c r="C41974" s="13">
        <f t="shared" ca="1" si="1440"/>
        <v>1995.4677682020624</v>
      </c>
    </row>
    <row r="41975" spans="3:3">
      <c r="C41975" s="13">
        <f t="shared" ca="1" si="1440"/>
        <v>2006.9537546969184</v>
      </c>
    </row>
    <row r="41976" spans="3:3">
      <c r="C41976" s="13">
        <f t="shared" ca="1" si="1440"/>
        <v>1994.4145043005078</v>
      </c>
    </row>
    <row r="41977" spans="3:3">
      <c r="C41977" s="13">
        <f t="shared" ca="1" si="1440"/>
        <v>1990.5640421937569</v>
      </c>
    </row>
    <row r="41978" spans="3:3">
      <c r="C41978" s="13">
        <f t="shared" ca="1" si="1440"/>
        <v>2004.1724797784311</v>
      </c>
    </row>
    <row r="41979" spans="3:3">
      <c r="C41979" s="13">
        <f t="shared" ca="1" si="1440"/>
        <v>1999.1513518079</v>
      </c>
    </row>
    <row r="41980" spans="3:3">
      <c r="C41980" s="13">
        <f t="shared" ca="1" si="1440"/>
        <v>2016.5909891166007</v>
      </c>
    </row>
    <row r="41981" spans="3:3">
      <c r="C41981" s="13">
        <f t="shared" ca="1" si="1440"/>
        <v>2003.0628214936871</v>
      </c>
    </row>
    <row r="41982" spans="3:3">
      <c r="C41982" s="13">
        <f t="shared" ca="1" si="1440"/>
        <v>1981.3029768301496</v>
      </c>
    </row>
    <row r="41983" spans="3:3">
      <c r="C41983" s="13">
        <f t="shared" ca="1" si="1440"/>
        <v>2015.3000126637655</v>
      </c>
    </row>
    <row r="41984" spans="3:3">
      <c r="C41984" s="13">
        <f t="shared" ca="1" si="1440"/>
        <v>1987.9982857424877</v>
      </c>
    </row>
    <row r="41985" spans="3:3">
      <c r="C41985" s="13">
        <f t="shared" ca="1" si="1440"/>
        <v>2010.0534103683124</v>
      </c>
    </row>
    <row r="41986" spans="3:3">
      <c r="C41986" s="13">
        <f t="shared" ca="1" si="1440"/>
        <v>2018.5499309939082</v>
      </c>
    </row>
    <row r="41987" spans="3:3">
      <c r="C41987" s="13">
        <f t="shared" ca="1" si="1440"/>
        <v>1995.5654686622024</v>
      </c>
    </row>
    <row r="41988" spans="3:3">
      <c r="C41988" s="13">
        <f t="shared" ca="1" si="1440"/>
        <v>2014.9135003288386</v>
      </c>
    </row>
    <row r="41989" spans="3:3">
      <c r="C41989" s="13">
        <f t="shared" ca="1" si="1440"/>
        <v>1997.2986210157044</v>
      </c>
    </row>
    <row r="41990" spans="3:3">
      <c r="C41990" s="13">
        <f t="shared" ca="1" si="1440"/>
        <v>1996.8280428101691</v>
      </c>
    </row>
    <row r="41991" spans="3:3">
      <c r="C41991" s="13">
        <f t="shared" ca="1" si="1440"/>
        <v>2013.0510339357804</v>
      </c>
    </row>
    <row r="41992" spans="3:3">
      <c r="C41992" s="13">
        <f t="shared" ca="1" si="1440"/>
        <v>1997.6939426846136</v>
      </c>
    </row>
    <row r="41993" spans="3:3">
      <c r="C41993" s="13">
        <f t="shared" ca="1" si="1440"/>
        <v>1995.9421830904118</v>
      </c>
    </row>
    <row r="41994" spans="3:3">
      <c r="C41994" s="13">
        <f t="shared" ca="1" si="1440"/>
        <v>1991.5340698889243</v>
      </c>
    </row>
    <row r="41995" spans="3:3">
      <c r="C41995" s="13">
        <f t="shared" ca="1" si="1440"/>
        <v>1996.732246166524</v>
      </c>
    </row>
    <row r="41996" spans="3:3">
      <c r="C41996" s="13">
        <f t="shared" ca="1" si="1440"/>
        <v>1996.1728191950579</v>
      </c>
    </row>
    <row r="41997" spans="3:3">
      <c r="C41997" s="13">
        <f t="shared" ca="1" si="1440"/>
        <v>1976.1575011558084</v>
      </c>
    </row>
    <row r="41998" spans="3:3">
      <c r="C41998" s="13">
        <f t="shared" ca="1" si="1440"/>
        <v>1992.8308225167425</v>
      </c>
    </row>
    <row r="41999" spans="3:3">
      <c r="C41999" s="13">
        <f t="shared" ca="1" si="1440"/>
        <v>1999.8217340588208</v>
      </c>
    </row>
    <row r="42000" spans="3:3">
      <c r="C42000" s="13">
        <f t="shared" ca="1" si="1440"/>
        <v>2001.1102497716797</v>
      </c>
    </row>
    <row r="42001" spans="3:3">
      <c r="C42001" s="13">
        <f t="shared" ca="1" si="1440"/>
        <v>2002.5966992398071</v>
      </c>
    </row>
    <row r="42002" spans="3:3">
      <c r="C42002" s="13">
        <f t="shared" ca="1" si="1440"/>
        <v>2006.0078861199638</v>
      </c>
    </row>
    <row r="42003" spans="3:3">
      <c r="C42003" s="13">
        <f t="shared" ca="1" si="1440"/>
        <v>1980.4380826674756</v>
      </c>
    </row>
    <row r="42004" spans="3:3">
      <c r="C42004" s="13">
        <f t="shared" ca="1" si="1440"/>
        <v>2002.7835314938161</v>
      </c>
    </row>
    <row r="42005" spans="3:3">
      <c r="C42005" s="13">
        <f t="shared" ca="1" si="1440"/>
        <v>2013.7394137176216</v>
      </c>
    </row>
    <row r="42006" spans="3:3">
      <c r="C42006" s="13">
        <f t="shared" ca="1" si="1440"/>
        <v>2017.0429479578249</v>
      </c>
    </row>
    <row r="42007" spans="3:3">
      <c r="C42007" s="13">
        <f t="shared" ca="1" si="1440"/>
        <v>1994.3822996418344</v>
      </c>
    </row>
    <row r="42008" spans="3:3">
      <c r="C42008" s="13">
        <f t="shared" ref="C42008:C42071" ca="1" si="1441">NORMINV(RAND(),$D$3,$G$3)</f>
        <v>1996.7419093934418</v>
      </c>
    </row>
    <row r="42009" spans="3:3">
      <c r="C42009" s="13">
        <f t="shared" ca="1" si="1441"/>
        <v>1994.4660555515843</v>
      </c>
    </row>
    <row r="42010" spans="3:3">
      <c r="C42010" s="13">
        <f t="shared" ca="1" si="1441"/>
        <v>2022.6709375126843</v>
      </c>
    </row>
    <row r="42011" spans="3:3">
      <c r="C42011" s="13">
        <f t="shared" ca="1" si="1441"/>
        <v>2006.6088797418836</v>
      </c>
    </row>
    <row r="42012" spans="3:3">
      <c r="C42012" s="13">
        <f t="shared" ca="1" si="1441"/>
        <v>1986.8049084094012</v>
      </c>
    </row>
    <row r="42013" spans="3:3">
      <c r="C42013" s="13">
        <f t="shared" ca="1" si="1441"/>
        <v>1996.0279989175604</v>
      </c>
    </row>
    <row r="42014" spans="3:3">
      <c r="C42014" s="13">
        <f t="shared" ca="1" si="1441"/>
        <v>1998.7147526127619</v>
      </c>
    </row>
    <row r="42015" spans="3:3">
      <c r="C42015" s="13">
        <f t="shared" ca="1" si="1441"/>
        <v>1997.8094300128857</v>
      </c>
    </row>
    <row r="42016" spans="3:3">
      <c r="C42016" s="13">
        <f t="shared" ca="1" si="1441"/>
        <v>2003.8499913333296</v>
      </c>
    </row>
    <row r="42017" spans="3:3">
      <c r="C42017" s="13">
        <f t="shared" ca="1" si="1441"/>
        <v>1985.4158651379062</v>
      </c>
    </row>
    <row r="42018" spans="3:3">
      <c r="C42018" s="13">
        <f t="shared" ca="1" si="1441"/>
        <v>2005.8302152588922</v>
      </c>
    </row>
    <row r="42019" spans="3:3">
      <c r="C42019" s="13">
        <f t="shared" ca="1" si="1441"/>
        <v>1995.3874119162865</v>
      </c>
    </row>
    <row r="42020" spans="3:3">
      <c r="C42020" s="13">
        <f t="shared" ca="1" si="1441"/>
        <v>1997.6216613287313</v>
      </c>
    </row>
    <row r="42021" spans="3:3">
      <c r="C42021" s="13">
        <f t="shared" ca="1" si="1441"/>
        <v>2003.1408292269118</v>
      </c>
    </row>
    <row r="42022" spans="3:3">
      <c r="C42022" s="13">
        <f t="shared" ca="1" si="1441"/>
        <v>1983.8532324605276</v>
      </c>
    </row>
    <row r="42023" spans="3:3">
      <c r="C42023" s="13">
        <f t="shared" ca="1" si="1441"/>
        <v>1985.7780192357168</v>
      </c>
    </row>
    <row r="42024" spans="3:3">
      <c r="C42024" s="13">
        <f t="shared" ca="1" si="1441"/>
        <v>1995.1878697408927</v>
      </c>
    </row>
    <row r="42025" spans="3:3">
      <c r="C42025" s="13">
        <f t="shared" ca="1" si="1441"/>
        <v>2005.3519879273754</v>
      </c>
    </row>
    <row r="42026" spans="3:3">
      <c r="C42026" s="13">
        <f t="shared" ca="1" si="1441"/>
        <v>2004.899551065341</v>
      </c>
    </row>
    <row r="42027" spans="3:3">
      <c r="C42027" s="13">
        <f t="shared" ca="1" si="1441"/>
        <v>2010.0984010478951</v>
      </c>
    </row>
    <row r="42028" spans="3:3">
      <c r="C42028" s="13">
        <f t="shared" ca="1" si="1441"/>
        <v>1987.0327917856923</v>
      </c>
    </row>
    <row r="42029" spans="3:3">
      <c r="C42029" s="13">
        <f t="shared" ca="1" si="1441"/>
        <v>1994.529317559223</v>
      </c>
    </row>
    <row r="42030" spans="3:3">
      <c r="C42030" s="13">
        <f t="shared" ca="1" si="1441"/>
        <v>1998.7167177246449</v>
      </c>
    </row>
    <row r="42031" spans="3:3">
      <c r="C42031" s="13">
        <f t="shared" ca="1" si="1441"/>
        <v>2009.4069319965297</v>
      </c>
    </row>
    <row r="42032" spans="3:3">
      <c r="C42032" s="13">
        <f t="shared" ca="1" si="1441"/>
        <v>2017.42009505379</v>
      </c>
    </row>
    <row r="42033" spans="3:3">
      <c r="C42033" s="13">
        <f t="shared" ca="1" si="1441"/>
        <v>1982.5104191538496</v>
      </c>
    </row>
    <row r="42034" spans="3:3">
      <c r="C42034" s="13">
        <f t="shared" ca="1" si="1441"/>
        <v>2000.559676747112</v>
      </c>
    </row>
    <row r="42035" spans="3:3">
      <c r="C42035" s="13">
        <f t="shared" ca="1" si="1441"/>
        <v>1978.1335441109907</v>
      </c>
    </row>
    <row r="42036" spans="3:3">
      <c r="C42036" s="13">
        <f t="shared" ca="1" si="1441"/>
        <v>2004.9724008019252</v>
      </c>
    </row>
    <row r="42037" spans="3:3">
      <c r="C42037" s="13">
        <f t="shared" ca="1" si="1441"/>
        <v>2002.1666861540232</v>
      </c>
    </row>
    <row r="42038" spans="3:3">
      <c r="C42038" s="13">
        <f t="shared" ca="1" si="1441"/>
        <v>1991.4691884684914</v>
      </c>
    </row>
    <row r="42039" spans="3:3">
      <c r="C42039" s="13">
        <f t="shared" ca="1" si="1441"/>
        <v>1999.3961787030196</v>
      </c>
    </row>
    <row r="42040" spans="3:3">
      <c r="C42040" s="13">
        <f t="shared" ca="1" si="1441"/>
        <v>1994.0517114382762</v>
      </c>
    </row>
    <row r="42041" spans="3:3">
      <c r="C42041" s="13">
        <f t="shared" ca="1" si="1441"/>
        <v>2006.9454341488779</v>
      </c>
    </row>
    <row r="42042" spans="3:3">
      <c r="C42042" s="13">
        <f t="shared" ca="1" si="1441"/>
        <v>2009.5888989291711</v>
      </c>
    </row>
    <row r="42043" spans="3:3">
      <c r="C42043" s="13">
        <f t="shared" ca="1" si="1441"/>
        <v>1996.3931035748419</v>
      </c>
    </row>
    <row r="42044" spans="3:3">
      <c r="C42044" s="13">
        <f t="shared" ca="1" si="1441"/>
        <v>2004.2076535074686</v>
      </c>
    </row>
    <row r="42045" spans="3:3">
      <c r="C42045" s="13">
        <f t="shared" ca="1" si="1441"/>
        <v>2008.7754439425648</v>
      </c>
    </row>
    <row r="42046" spans="3:3">
      <c r="C42046" s="13">
        <f t="shared" ca="1" si="1441"/>
        <v>1993.5158086194174</v>
      </c>
    </row>
    <row r="42047" spans="3:3">
      <c r="C42047" s="13">
        <f t="shared" ca="1" si="1441"/>
        <v>1993.8326465118123</v>
      </c>
    </row>
    <row r="42048" spans="3:3">
      <c r="C42048" s="13">
        <f t="shared" ca="1" si="1441"/>
        <v>1998.5039760126833</v>
      </c>
    </row>
    <row r="42049" spans="3:3">
      <c r="C42049" s="13">
        <f t="shared" ca="1" si="1441"/>
        <v>1985.2685758982873</v>
      </c>
    </row>
    <row r="42050" spans="3:3">
      <c r="C42050" s="13">
        <f t="shared" ca="1" si="1441"/>
        <v>1988.7856759433755</v>
      </c>
    </row>
    <row r="42051" spans="3:3">
      <c r="C42051" s="13">
        <f t="shared" ca="1" si="1441"/>
        <v>2004.4804834439688</v>
      </c>
    </row>
    <row r="42052" spans="3:3">
      <c r="C42052" s="13">
        <f t="shared" ca="1" si="1441"/>
        <v>1967.8508136949986</v>
      </c>
    </row>
    <row r="42053" spans="3:3">
      <c r="C42053" s="13">
        <f t="shared" ca="1" si="1441"/>
        <v>2006.2014285218963</v>
      </c>
    </row>
    <row r="42054" spans="3:3">
      <c r="C42054" s="13">
        <f t="shared" ca="1" si="1441"/>
        <v>2019.0027053185781</v>
      </c>
    </row>
    <row r="42055" spans="3:3">
      <c r="C42055" s="13">
        <f t="shared" ca="1" si="1441"/>
        <v>1988.2380102843479</v>
      </c>
    </row>
    <row r="42056" spans="3:3">
      <c r="C42056" s="13">
        <f t="shared" ca="1" si="1441"/>
        <v>2011.6898531871475</v>
      </c>
    </row>
    <row r="42057" spans="3:3">
      <c r="C42057" s="13">
        <f t="shared" ca="1" si="1441"/>
        <v>2004.7250408980865</v>
      </c>
    </row>
    <row r="42058" spans="3:3">
      <c r="C42058" s="13">
        <f t="shared" ca="1" si="1441"/>
        <v>2019.2126776484963</v>
      </c>
    </row>
    <row r="42059" spans="3:3">
      <c r="C42059" s="13">
        <f t="shared" ca="1" si="1441"/>
        <v>1977.8494140615558</v>
      </c>
    </row>
    <row r="42060" spans="3:3">
      <c r="C42060" s="13">
        <f t="shared" ca="1" si="1441"/>
        <v>2002.1665715851095</v>
      </c>
    </row>
    <row r="42061" spans="3:3">
      <c r="C42061" s="13">
        <f t="shared" ca="1" si="1441"/>
        <v>1982.9087862900501</v>
      </c>
    </row>
    <row r="42062" spans="3:3">
      <c r="C42062" s="13">
        <f t="shared" ca="1" si="1441"/>
        <v>2007.4215340859873</v>
      </c>
    </row>
    <row r="42063" spans="3:3">
      <c r="C42063" s="13">
        <f t="shared" ca="1" si="1441"/>
        <v>1992.399237937271</v>
      </c>
    </row>
    <row r="42064" spans="3:3">
      <c r="C42064" s="13">
        <f t="shared" ca="1" si="1441"/>
        <v>2002.9896574190927</v>
      </c>
    </row>
    <row r="42065" spans="3:3">
      <c r="C42065" s="13">
        <f t="shared" ca="1" si="1441"/>
        <v>1991.5128316464777</v>
      </c>
    </row>
    <row r="42066" spans="3:3">
      <c r="C42066" s="13">
        <f t="shared" ca="1" si="1441"/>
        <v>1970.9543324236281</v>
      </c>
    </row>
    <row r="42067" spans="3:3">
      <c r="C42067" s="13">
        <f t="shared" ca="1" si="1441"/>
        <v>2020.5772379008306</v>
      </c>
    </row>
    <row r="42068" spans="3:3">
      <c r="C42068" s="13">
        <f t="shared" ca="1" si="1441"/>
        <v>1981.7123573269432</v>
      </c>
    </row>
    <row r="42069" spans="3:3">
      <c r="C42069" s="13">
        <f t="shared" ca="1" si="1441"/>
        <v>2002.8182624266483</v>
      </c>
    </row>
    <row r="42070" spans="3:3">
      <c r="C42070" s="13">
        <f t="shared" ca="1" si="1441"/>
        <v>1997.2744073261656</v>
      </c>
    </row>
    <row r="42071" spans="3:3">
      <c r="C42071" s="13">
        <f t="shared" ca="1" si="1441"/>
        <v>2018.2407011856108</v>
      </c>
    </row>
    <row r="42072" spans="3:3">
      <c r="C42072" s="13">
        <f t="shared" ref="C42072:C42135" ca="1" si="1442">NORMINV(RAND(),$D$3,$G$3)</f>
        <v>1984.7206983338908</v>
      </c>
    </row>
    <row r="42073" spans="3:3">
      <c r="C42073" s="13">
        <f t="shared" ca="1" si="1442"/>
        <v>1998.5910316643221</v>
      </c>
    </row>
    <row r="42074" spans="3:3">
      <c r="C42074" s="13">
        <f t="shared" ca="1" si="1442"/>
        <v>1988.0958064367358</v>
      </c>
    </row>
    <row r="42075" spans="3:3">
      <c r="C42075" s="13">
        <f t="shared" ca="1" si="1442"/>
        <v>1996.7653002852007</v>
      </c>
    </row>
    <row r="42076" spans="3:3">
      <c r="C42076" s="13">
        <f t="shared" ca="1" si="1442"/>
        <v>2000.5380171804456</v>
      </c>
    </row>
    <row r="42077" spans="3:3">
      <c r="C42077" s="13">
        <f t="shared" ca="1" si="1442"/>
        <v>1988.1267345223525</v>
      </c>
    </row>
    <row r="42078" spans="3:3">
      <c r="C42078" s="13">
        <f t="shared" ca="1" si="1442"/>
        <v>1999.8507023870493</v>
      </c>
    </row>
    <row r="42079" spans="3:3">
      <c r="C42079" s="13">
        <f t="shared" ca="1" si="1442"/>
        <v>2016.2966826452093</v>
      </c>
    </row>
    <row r="42080" spans="3:3">
      <c r="C42080" s="13">
        <f t="shared" ca="1" si="1442"/>
        <v>2006.0863796258282</v>
      </c>
    </row>
    <row r="42081" spans="3:3">
      <c r="C42081" s="13">
        <f t="shared" ca="1" si="1442"/>
        <v>2005.7805738061124</v>
      </c>
    </row>
    <row r="42082" spans="3:3">
      <c r="C42082" s="13">
        <f t="shared" ca="1" si="1442"/>
        <v>2001.1613175873836</v>
      </c>
    </row>
    <row r="42083" spans="3:3">
      <c r="C42083" s="13">
        <f t="shared" ca="1" si="1442"/>
        <v>1993.6772804415398</v>
      </c>
    </row>
    <row r="42084" spans="3:3">
      <c r="C42084" s="13">
        <f t="shared" ca="1" si="1442"/>
        <v>1982.0320564495503</v>
      </c>
    </row>
    <row r="42085" spans="3:3">
      <c r="C42085" s="13">
        <f t="shared" ca="1" si="1442"/>
        <v>1999.7669725922071</v>
      </c>
    </row>
    <row r="42086" spans="3:3">
      <c r="C42086" s="13">
        <f t="shared" ca="1" si="1442"/>
        <v>1995.6950697371014</v>
      </c>
    </row>
    <row r="42087" spans="3:3">
      <c r="C42087" s="13">
        <f t="shared" ca="1" si="1442"/>
        <v>1997.3463191291112</v>
      </c>
    </row>
    <row r="42088" spans="3:3">
      <c r="C42088" s="13">
        <f t="shared" ca="1" si="1442"/>
        <v>2001.8461010255487</v>
      </c>
    </row>
    <row r="42089" spans="3:3">
      <c r="C42089" s="13">
        <f t="shared" ca="1" si="1442"/>
        <v>1999.3331029498936</v>
      </c>
    </row>
    <row r="42090" spans="3:3">
      <c r="C42090" s="13">
        <f t="shared" ca="1" si="1442"/>
        <v>1996.250202417242</v>
      </c>
    </row>
    <row r="42091" spans="3:3">
      <c r="C42091" s="13">
        <f t="shared" ca="1" si="1442"/>
        <v>2001.5019195998566</v>
      </c>
    </row>
    <row r="42092" spans="3:3">
      <c r="C42092" s="13">
        <f t="shared" ca="1" si="1442"/>
        <v>2003.797269239662</v>
      </c>
    </row>
    <row r="42093" spans="3:3">
      <c r="C42093" s="13">
        <f t="shared" ca="1" si="1442"/>
        <v>1995.9682645276935</v>
      </c>
    </row>
    <row r="42094" spans="3:3">
      <c r="C42094" s="13">
        <f t="shared" ca="1" si="1442"/>
        <v>1996.0454032485279</v>
      </c>
    </row>
    <row r="42095" spans="3:3">
      <c r="C42095" s="13">
        <f t="shared" ca="1" si="1442"/>
        <v>2008.2160319472005</v>
      </c>
    </row>
    <row r="42096" spans="3:3">
      <c r="C42096" s="13">
        <f t="shared" ca="1" si="1442"/>
        <v>1990.5539525875311</v>
      </c>
    </row>
    <row r="42097" spans="3:3">
      <c r="C42097" s="13">
        <f t="shared" ca="1" si="1442"/>
        <v>2007.1611234023592</v>
      </c>
    </row>
    <row r="42098" spans="3:3">
      <c r="C42098" s="13">
        <f t="shared" ca="1" si="1442"/>
        <v>1995.0835559894645</v>
      </c>
    </row>
    <row r="42099" spans="3:3">
      <c r="C42099" s="13">
        <f t="shared" ca="1" si="1442"/>
        <v>2007.5549566958016</v>
      </c>
    </row>
    <row r="42100" spans="3:3">
      <c r="C42100" s="13">
        <f t="shared" ca="1" si="1442"/>
        <v>2010.3730667613297</v>
      </c>
    </row>
    <row r="42101" spans="3:3">
      <c r="C42101" s="13">
        <f t="shared" ca="1" si="1442"/>
        <v>1997.5162374821234</v>
      </c>
    </row>
    <row r="42102" spans="3:3">
      <c r="C42102" s="13">
        <f t="shared" ca="1" si="1442"/>
        <v>1984.3808456574031</v>
      </c>
    </row>
    <row r="42103" spans="3:3">
      <c r="C42103" s="13">
        <f t="shared" ca="1" si="1442"/>
        <v>2008.1447846122205</v>
      </c>
    </row>
    <row r="42104" spans="3:3">
      <c r="C42104" s="13">
        <f t="shared" ca="1" si="1442"/>
        <v>2008.1057153491745</v>
      </c>
    </row>
    <row r="42105" spans="3:3">
      <c r="C42105" s="13">
        <f t="shared" ca="1" si="1442"/>
        <v>1980.9088702373226</v>
      </c>
    </row>
    <row r="42106" spans="3:3">
      <c r="C42106" s="13">
        <f t="shared" ca="1" si="1442"/>
        <v>2032.0757201601696</v>
      </c>
    </row>
    <row r="42107" spans="3:3">
      <c r="C42107" s="13">
        <f t="shared" ca="1" si="1442"/>
        <v>1991.2828772866569</v>
      </c>
    </row>
    <row r="42108" spans="3:3">
      <c r="C42108" s="13">
        <f t="shared" ca="1" si="1442"/>
        <v>2015.5175045265441</v>
      </c>
    </row>
    <row r="42109" spans="3:3">
      <c r="C42109" s="13">
        <f t="shared" ca="1" si="1442"/>
        <v>1995.3003599944388</v>
      </c>
    </row>
    <row r="42110" spans="3:3">
      <c r="C42110" s="13">
        <f t="shared" ca="1" si="1442"/>
        <v>1997.3545186798121</v>
      </c>
    </row>
    <row r="42111" spans="3:3">
      <c r="C42111" s="13">
        <f t="shared" ca="1" si="1442"/>
        <v>1976.1146738975167</v>
      </c>
    </row>
    <row r="42112" spans="3:3">
      <c r="C42112" s="13">
        <f t="shared" ca="1" si="1442"/>
        <v>1993.687485805083</v>
      </c>
    </row>
    <row r="42113" spans="3:3">
      <c r="C42113" s="13">
        <f t="shared" ca="1" si="1442"/>
        <v>1991.9218440754353</v>
      </c>
    </row>
    <row r="42114" spans="3:3">
      <c r="C42114" s="13">
        <f t="shared" ca="1" si="1442"/>
        <v>1992.3004405144763</v>
      </c>
    </row>
    <row r="42115" spans="3:3">
      <c r="C42115" s="13">
        <f t="shared" ca="1" si="1442"/>
        <v>2007.3289015854989</v>
      </c>
    </row>
    <row r="42116" spans="3:3">
      <c r="C42116" s="13">
        <f t="shared" ca="1" si="1442"/>
        <v>2011.1508215806396</v>
      </c>
    </row>
    <row r="42117" spans="3:3">
      <c r="C42117" s="13">
        <f t="shared" ca="1" si="1442"/>
        <v>1996.5265087836583</v>
      </c>
    </row>
    <row r="42118" spans="3:3">
      <c r="C42118" s="13">
        <f t="shared" ca="1" si="1442"/>
        <v>2014.1665378993246</v>
      </c>
    </row>
    <row r="42119" spans="3:3">
      <c r="C42119" s="13">
        <f t="shared" ca="1" si="1442"/>
        <v>2001.6152959456203</v>
      </c>
    </row>
    <row r="42120" spans="3:3">
      <c r="C42120" s="13">
        <f t="shared" ca="1" si="1442"/>
        <v>2015.5229691894947</v>
      </c>
    </row>
    <row r="42121" spans="3:3">
      <c r="C42121" s="13">
        <f t="shared" ca="1" si="1442"/>
        <v>2029.0083140682423</v>
      </c>
    </row>
    <row r="42122" spans="3:3">
      <c r="C42122" s="13">
        <f t="shared" ca="1" si="1442"/>
        <v>1971.0022146692236</v>
      </c>
    </row>
    <row r="42123" spans="3:3">
      <c r="C42123" s="13">
        <f t="shared" ca="1" si="1442"/>
        <v>1983.5929828647188</v>
      </c>
    </row>
    <row r="42124" spans="3:3">
      <c r="C42124" s="13">
        <f t="shared" ca="1" si="1442"/>
        <v>2006.5711889017336</v>
      </c>
    </row>
    <row r="42125" spans="3:3">
      <c r="C42125" s="13">
        <f t="shared" ca="1" si="1442"/>
        <v>1996.8535305554851</v>
      </c>
    </row>
    <row r="42126" spans="3:3">
      <c r="C42126" s="13">
        <f t="shared" ca="1" si="1442"/>
        <v>1983.467938558673</v>
      </c>
    </row>
    <row r="42127" spans="3:3">
      <c r="C42127" s="13">
        <f t="shared" ca="1" si="1442"/>
        <v>2013.3105465130984</v>
      </c>
    </row>
    <row r="42128" spans="3:3">
      <c r="C42128" s="13">
        <f t="shared" ca="1" si="1442"/>
        <v>1992.4398101897366</v>
      </c>
    </row>
    <row r="42129" spans="3:3">
      <c r="C42129" s="13">
        <f t="shared" ca="1" si="1442"/>
        <v>1994.8047215142014</v>
      </c>
    </row>
    <row r="42130" spans="3:3">
      <c r="C42130" s="13">
        <f t="shared" ca="1" si="1442"/>
        <v>1998.7934522200569</v>
      </c>
    </row>
    <row r="42131" spans="3:3">
      <c r="C42131" s="13">
        <f t="shared" ca="1" si="1442"/>
        <v>1976.4036933916957</v>
      </c>
    </row>
    <row r="42132" spans="3:3">
      <c r="C42132" s="13">
        <f t="shared" ca="1" si="1442"/>
        <v>1998.8233582525984</v>
      </c>
    </row>
    <row r="42133" spans="3:3">
      <c r="C42133" s="13">
        <f t="shared" ca="1" si="1442"/>
        <v>1989.0773751690058</v>
      </c>
    </row>
    <row r="42134" spans="3:3">
      <c r="C42134" s="13">
        <f t="shared" ca="1" si="1442"/>
        <v>2002.6434912108468</v>
      </c>
    </row>
    <row r="42135" spans="3:3">
      <c r="C42135" s="13">
        <f t="shared" ca="1" si="1442"/>
        <v>2011.6492196531622</v>
      </c>
    </row>
    <row r="42136" spans="3:3">
      <c r="C42136" s="13">
        <f t="shared" ref="C42136:C42199" ca="1" si="1443">NORMINV(RAND(),$D$3,$G$3)</f>
        <v>1995.8249821618101</v>
      </c>
    </row>
    <row r="42137" spans="3:3">
      <c r="C42137" s="13">
        <f t="shared" ca="1" si="1443"/>
        <v>1999.4847219138976</v>
      </c>
    </row>
    <row r="42138" spans="3:3">
      <c r="C42138" s="13">
        <f t="shared" ca="1" si="1443"/>
        <v>2012.9069515168828</v>
      </c>
    </row>
    <row r="42139" spans="3:3">
      <c r="C42139" s="13">
        <f t="shared" ca="1" si="1443"/>
        <v>1979.3580531975772</v>
      </c>
    </row>
    <row r="42140" spans="3:3">
      <c r="C42140" s="13">
        <f t="shared" ca="1" si="1443"/>
        <v>1997.4960751481121</v>
      </c>
    </row>
    <row r="42141" spans="3:3">
      <c r="C42141" s="13">
        <f t="shared" ca="1" si="1443"/>
        <v>2010.7629355503352</v>
      </c>
    </row>
    <row r="42142" spans="3:3">
      <c r="C42142" s="13">
        <f t="shared" ca="1" si="1443"/>
        <v>1968.9390900218625</v>
      </c>
    </row>
    <row r="42143" spans="3:3">
      <c r="C42143" s="13">
        <f t="shared" ca="1" si="1443"/>
        <v>1993.0570784835818</v>
      </c>
    </row>
    <row r="42144" spans="3:3">
      <c r="C42144" s="13">
        <f t="shared" ca="1" si="1443"/>
        <v>1992.4574510188995</v>
      </c>
    </row>
    <row r="42145" spans="3:3">
      <c r="C42145" s="13">
        <f t="shared" ca="1" si="1443"/>
        <v>1993.6511219125521</v>
      </c>
    </row>
    <row r="42146" spans="3:3">
      <c r="C42146" s="13">
        <f t="shared" ca="1" si="1443"/>
        <v>1999.7965012094935</v>
      </c>
    </row>
    <row r="42147" spans="3:3">
      <c r="C42147" s="13">
        <f t="shared" ca="1" si="1443"/>
        <v>1985.2660746468923</v>
      </c>
    </row>
    <row r="42148" spans="3:3">
      <c r="C42148" s="13">
        <f t="shared" ca="1" si="1443"/>
        <v>1989.0823269171165</v>
      </c>
    </row>
    <row r="42149" spans="3:3">
      <c r="C42149" s="13">
        <f t="shared" ca="1" si="1443"/>
        <v>1992.0056323071947</v>
      </c>
    </row>
    <row r="42150" spans="3:3">
      <c r="C42150" s="13">
        <f t="shared" ca="1" si="1443"/>
        <v>2008.5112948707113</v>
      </c>
    </row>
    <row r="42151" spans="3:3">
      <c r="C42151" s="13">
        <f t="shared" ca="1" si="1443"/>
        <v>1996.0559561993723</v>
      </c>
    </row>
    <row r="42152" spans="3:3">
      <c r="C42152" s="13">
        <f t="shared" ca="1" si="1443"/>
        <v>1992.1188892254063</v>
      </c>
    </row>
    <row r="42153" spans="3:3">
      <c r="C42153" s="13">
        <f t="shared" ca="1" si="1443"/>
        <v>2005.3525163818313</v>
      </c>
    </row>
    <row r="42154" spans="3:3">
      <c r="C42154" s="13">
        <f t="shared" ca="1" si="1443"/>
        <v>1989.3755929307883</v>
      </c>
    </row>
    <row r="42155" spans="3:3">
      <c r="C42155" s="13">
        <f t="shared" ca="1" si="1443"/>
        <v>2000.2441817614872</v>
      </c>
    </row>
    <row r="42156" spans="3:3">
      <c r="C42156" s="13">
        <f t="shared" ca="1" si="1443"/>
        <v>1994.0926262313917</v>
      </c>
    </row>
    <row r="42157" spans="3:3">
      <c r="C42157" s="13">
        <f t="shared" ca="1" si="1443"/>
        <v>1995.9500751150133</v>
      </c>
    </row>
    <row r="42158" spans="3:3">
      <c r="C42158" s="13">
        <f t="shared" ca="1" si="1443"/>
        <v>1994.4783273307471</v>
      </c>
    </row>
    <row r="42159" spans="3:3">
      <c r="C42159" s="13">
        <f t="shared" ca="1" si="1443"/>
        <v>1989.007884447476</v>
      </c>
    </row>
    <row r="42160" spans="3:3">
      <c r="C42160" s="13">
        <f t="shared" ca="1" si="1443"/>
        <v>1989.8564174241778</v>
      </c>
    </row>
    <row r="42161" spans="3:3">
      <c r="C42161" s="13">
        <f t="shared" ca="1" si="1443"/>
        <v>1986.4069486027865</v>
      </c>
    </row>
    <row r="42162" spans="3:3">
      <c r="C42162" s="13">
        <f t="shared" ca="1" si="1443"/>
        <v>1994.3787769090159</v>
      </c>
    </row>
    <row r="42163" spans="3:3">
      <c r="C42163" s="13">
        <f t="shared" ca="1" si="1443"/>
        <v>2001.5129074581064</v>
      </c>
    </row>
    <row r="42164" spans="3:3">
      <c r="C42164" s="13">
        <f t="shared" ca="1" si="1443"/>
        <v>1996.7665303653775</v>
      </c>
    </row>
    <row r="42165" spans="3:3">
      <c r="C42165" s="13">
        <f t="shared" ca="1" si="1443"/>
        <v>2014.6581916879597</v>
      </c>
    </row>
    <row r="42166" spans="3:3">
      <c r="C42166" s="13">
        <f t="shared" ca="1" si="1443"/>
        <v>1988.7847999030687</v>
      </c>
    </row>
    <row r="42167" spans="3:3">
      <c r="C42167" s="13">
        <f t="shared" ca="1" si="1443"/>
        <v>1992.3455806857389</v>
      </c>
    </row>
    <row r="42168" spans="3:3">
      <c r="C42168" s="13">
        <f t="shared" ca="1" si="1443"/>
        <v>2012.265757591229</v>
      </c>
    </row>
    <row r="42169" spans="3:3">
      <c r="C42169" s="13">
        <f t="shared" ca="1" si="1443"/>
        <v>1985.6797025373578</v>
      </c>
    </row>
    <row r="42170" spans="3:3">
      <c r="C42170" s="13">
        <f t="shared" ca="1" si="1443"/>
        <v>1992.817206185937</v>
      </c>
    </row>
    <row r="42171" spans="3:3">
      <c r="C42171" s="13">
        <f t="shared" ca="1" si="1443"/>
        <v>1988.884335529177</v>
      </c>
    </row>
    <row r="42172" spans="3:3">
      <c r="C42172" s="13">
        <f t="shared" ca="1" si="1443"/>
        <v>1995.0540063267142</v>
      </c>
    </row>
    <row r="42173" spans="3:3">
      <c r="C42173" s="13">
        <f t="shared" ca="1" si="1443"/>
        <v>1989.1814980386605</v>
      </c>
    </row>
    <row r="42174" spans="3:3">
      <c r="C42174" s="13">
        <f t="shared" ca="1" si="1443"/>
        <v>2000.9098756649796</v>
      </c>
    </row>
    <row r="42175" spans="3:3">
      <c r="C42175" s="13">
        <f t="shared" ca="1" si="1443"/>
        <v>2004.6592561868256</v>
      </c>
    </row>
    <row r="42176" spans="3:3">
      <c r="C42176" s="13">
        <f t="shared" ca="1" si="1443"/>
        <v>2006.2421742027595</v>
      </c>
    </row>
    <row r="42177" spans="3:3">
      <c r="C42177" s="13">
        <f t="shared" ca="1" si="1443"/>
        <v>2007.6706707770304</v>
      </c>
    </row>
    <row r="42178" spans="3:3">
      <c r="C42178" s="13">
        <f t="shared" ca="1" si="1443"/>
        <v>2001.2900451014777</v>
      </c>
    </row>
    <row r="42179" spans="3:3">
      <c r="C42179" s="13">
        <f t="shared" ca="1" si="1443"/>
        <v>2014.4443135070183</v>
      </c>
    </row>
    <row r="42180" spans="3:3">
      <c r="C42180" s="13">
        <f t="shared" ca="1" si="1443"/>
        <v>2003.9785758480677</v>
      </c>
    </row>
    <row r="42181" spans="3:3">
      <c r="C42181" s="13">
        <f t="shared" ca="1" si="1443"/>
        <v>1999.8039191246562</v>
      </c>
    </row>
    <row r="42182" spans="3:3">
      <c r="C42182" s="13">
        <f t="shared" ca="1" si="1443"/>
        <v>1998.2241459016698</v>
      </c>
    </row>
    <row r="42183" spans="3:3">
      <c r="C42183" s="13">
        <f t="shared" ca="1" si="1443"/>
        <v>2014.1716835012378</v>
      </c>
    </row>
    <row r="42184" spans="3:3">
      <c r="C42184" s="13">
        <f t="shared" ca="1" si="1443"/>
        <v>1977.2707893304473</v>
      </c>
    </row>
    <row r="42185" spans="3:3">
      <c r="C42185" s="13">
        <f t="shared" ca="1" si="1443"/>
        <v>1994.4251738255468</v>
      </c>
    </row>
    <row r="42186" spans="3:3">
      <c r="C42186" s="13">
        <f t="shared" ca="1" si="1443"/>
        <v>1983.5817944132568</v>
      </c>
    </row>
    <row r="42187" spans="3:3">
      <c r="C42187" s="13">
        <f t="shared" ca="1" si="1443"/>
        <v>2000.3610666716675</v>
      </c>
    </row>
    <row r="42188" spans="3:3">
      <c r="C42188" s="13">
        <f t="shared" ca="1" si="1443"/>
        <v>1996.2855272375166</v>
      </c>
    </row>
    <row r="42189" spans="3:3">
      <c r="C42189" s="13">
        <f t="shared" ca="1" si="1443"/>
        <v>2006.5546102272692</v>
      </c>
    </row>
    <row r="42190" spans="3:3">
      <c r="C42190" s="13">
        <f t="shared" ca="1" si="1443"/>
        <v>1999.1581375394874</v>
      </c>
    </row>
    <row r="42191" spans="3:3">
      <c r="C42191" s="13">
        <f t="shared" ca="1" si="1443"/>
        <v>2012.6332602443888</v>
      </c>
    </row>
    <row r="42192" spans="3:3">
      <c r="C42192" s="13">
        <f t="shared" ca="1" si="1443"/>
        <v>1997.3377068268742</v>
      </c>
    </row>
    <row r="42193" spans="3:3">
      <c r="C42193" s="13">
        <f t="shared" ca="1" si="1443"/>
        <v>1974.5238216134737</v>
      </c>
    </row>
    <row r="42194" spans="3:3">
      <c r="C42194" s="13">
        <f t="shared" ca="1" si="1443"/>
        <v>1997.4708764135455</v>
      </c>
    </row>
    <row r="42195" spans="3:3">
      <c r="C42195" s="13">
        <f t="shared" ca="1" si="1443"/>
        <v>2010.2226025197851</v>
      </c>
    </row>
    <row r="42196" spans="3:3">
      <c r="C42196" s="13">
        <f t="shared" ca="1" si="1443"/>
        <v>1989.9067066974101</v>
      </c>
    </row>
    <row r="42197" spans="3:3">
      <c r="C42197" s="13">
        <f t="shared" ca="1" si="1443"/>
        <v>1989.4781295935061</v>
      </c>
    </row>
    <row r="42198" spans="3:3">
      <c r="C42198" s="13">
        <f t="shared" ca="1" si="1443"/>
        <v>1990.4931483724238</v>
      </c>
    </row>
    <row r="42199" spans="3:3">
      <c r="C42199" s="13">
        <f t="shared" ca="1" si="1443"/>
        <v>1996.1680257730025</v>
      </c>
    </row>
    <row r="42200" spans="3:3">
      <c r="C42200" s="13">
        <f t="shared" ref="C42200:C42263" ca="1" si="1444">NORMINV(RAND(),$D$3,$G$3)</f>
        <v>2001.5387372418388</v>
      </c>
    </row>
    <row r="42201" spans="3:3">
      <c r="C42201" s="13">
        <f t="shared" ca="1" si="1444"/>
        <v>1991.1250604112151</v>
      </c>
    </row>
    <row r="42202" spans="3:3">
      <c r="C42202" s="13">
        <f t="shared" ca="1" si="1444"/>
        <v>1989.1872190910731</v>
      </c>
    </row>
    <row r="42203" spans="3:3">
      <c r="C42203" s="13">
        <f t="shared" ca="1" si="1444"/>
        <v>2016.4833861633456</v>
      </c>
    </row>
    <row r="42204" spans="3:3">
      <c r="C42204" s="13">
        <f t="shared" ca="1" si="1444"/>
        <v>1994.4264884138315</v>
      </c>
    </row>
    <row r="42205" spans="3:3">
      <c r="C42205" s="13">
        <f t="shared" ca="1" si="1444"/>
        <v>2000.3291540008552</v>
      </c>
    </row>
    <row r="42206" spans="3:3">
      <c r="C42206" s="13">
        <f t="shared" ca="1" si="1444"/>
        <v>2003.4498186833182</v>
      </c>
    </row>
    <row r="42207" spans="3:3">
      <c r="C42207" s="13">
        <f t="shared" ca="1" si="1444"/>
        <v>1990.6058189785845</v>
      </c>
    </row>
    <row r="42208" spans="3:3">
      <c r="C42208" s="13">
        <f t="shared" ca="1" si="1444"/>
        <v>1986.1129832314987</v>
      </c>
    </row>
    <row r="42209" spans="3:3">
      <c r="C42209" s="13">
        <f t="shared" ca="1" si="1444"/>
        <v>1986.5845620634716</v>
      </c>
    </row>
    <row r="42210" spans="3:3">
      <c r="C42210" s="13">
        <f t="shared" ca="1" si="1444"/>
        <v>1985.5322977412804</v>
      </c>
    </row>
    <row r="42211" spans="3:3">
      <c r="C42211" s="13">
        <f t="shared" ca="1" si="1444"/>
        <v>1974.7269613687688</v>
      </c>
    </row>
    <row r="42212" spans="3:3">
      <c r="C42212" s="13">
        <f t="shared" ca="1" si="1444"/>
        <v>1998.707489051754</v>
      </c>
    </row>
    <row r="42213" spans="3:3">
      <c r="C42213" s="13">
        <f t="shared" ca="1" si="1444"/>
        <v>2003.6022065323555</v>
      </c>
    </row>
    <row r="42214" spans="3:3">
      <c r="C42214" s="13">
        <f t="shared" ca="1" si="1444"/>
        <v>1989.7291146399959</v>
      </c>
    </row>
    <row r="42215" spans="3:3">
      <c r="C42215" s="13">
        <f t="shared" ca="1" si="1444"/>
        <v>1997.7088556204908</v>
      </c>
    </row>
    <row r="42216" spans="3:3">
      <c r="C42216" s="13">
        <f t="shared" ca="1" si="1444"/>
        <v>2010.0836663003345</v>
      </c>
    </row>
    <row r="42217" spans="3:3">
      <c r="C42217" s="13">
        <f t="shared" ca="1" si="1444"/>
        <v>2015.790157079352</v>
      </c>
    </row>
    <row r="42218" spans="3:3">
      <c r="C42218" s="13">
        <f t="shared" ca="1" si="1444"/>
        <v>2003.0935757248453</v>
      </c>
    </row>
    <row r="42219" spans="3:3">
      <c r="C42219" s="13">
        <f t="shared" ca="1" si="1444"/>
        <v>2007.2707645913097</v>
      </c>
    </row>
    <row r="42220" spans="3:3">
      <c r="C42220" s="13">
        <f t="shared" ca="1" si="1444"/>
        <v>1994.3570062652793</v>
      </c>
    </row>
    <row r="42221" spans="3:3">
      <c r="C42221" s="13">
        <f t="shared" ca="1" si="1444"/>
        <v>1991.2257798904134</v>
      </c>
    </row>
    <row r="42222" spans="3:3">
      <c r="C42222" s="13">
        <f t="shared" ca="1" si="1444"/>
        <v>1992.7495188270309</v>
      </c>
    </row>
    <row r="42223" spans="3:3">
      <c r="C42223" s="13">
        <f t="shared" ca="1" si="1444"/>
        <v>1990.3168552371253</v>
      </c>
    </row>
    <row r="42224" spans="3:3">
      <c r="C42224" s="13">
        <f t="shared" ca="1" si="1444"/>
        <v>2004.5566119767082</v>
      </c>
    </row>
    <row r="42225" spans="3:3">
      <c r="C42225" s="13">
        <f t="shared" ca="1" si="1444"/>
        <v>2015.118293691763</v>
      </c>
    </row>
    <row r="42226" spans="3:3">
      <c r="C42226" s="13">
        <f t="shared" ca="1" si="1444"/>
        <v>1988.4241009912355</v>
      </c>
    </row>
    <row r="42227" spans="3:3">
      <c r="C42227" s="13">
        <f t="shared" ca="1" si="1444"/>
        <v>2015.8644316148893</v>
      </c>
    </row>
    <row r="42228" spans="3:3">
      <c r="C42228" s="13">
        <f t="shared" ca="1" si="1444"/>
        <v>1986.4770916210634</v>
      </c>
    </row>
    <row r="42229" spans="3:3">
      <c r="C42229" s="13">
        <f t="shared" ca="1" si="1444"/>
        <v>1996.0812378835524</v>
      </c>
    </row>
    <row r="42230" spans="3:3">
      <c r="C42230" s="13">
        <f t="shared" ca="1" si="1444"/>
        <v>2007.2853458459367</v>
      </c>
    </row>
    <row r="42231" spans="3:3">
      <c r="C42231" s="13">
        <f t="shared" ca="1" si="1444"/>
        <v>1991.8107326361012</v>
      </c>
    </row>
    <row r="42232" spans="3:3">
      <c r="C42232" s="13">
        <f t="shared" ca="1" si="1444"/>
        <v>2019.6673048611717</v>
      </c>
    </row>
    <row r="42233" spans="3:3">
      <c r="C42233" s="13">
        <f t="shared" ca="1" si="1444"/>
        <v>1987.6084589381114</v>
      </c>
    </row>
    <row r="42234" spans="3:3">
      <c r="C42234" s="13">
        <f t="shared" ca="1" si="1444"/>
        <v>2005.4212904216733</v>
      </c>
    </row>
    <row r="42235" spans="3:3">
      <c r="C42235" s="13">
        <f t="shared" ca="1" si="1444"/>
        <v>2009.6424628391781</v>
      </c>
    </row>
    <row r="42236" spans="3:3">
      <c r="C42236" s="13">
        <f t="shared" ca="1" si="1444"/>
        <v>2005.8692300460548</v>
      </c>
    </row>
    <row r="42237" spans="3:3">
      <c r="C42237" s="13">
        <f t="shared" ca="1" si="1444"/>
        <v>1984.4847289180818</v>
      </c>
    </row>
    <row r="42238" spans="3:3">
      <c r="C42238" s="13">
        <f t="shared" ca="1" si="1444"/>
        <v>2008.9635928413732</v>
      </c>
    </row>
    <row r="42239" spans="3:3">
      <c r="C42239" s="13">
        <f t="shared" ca="1" si="1444"/>
        <v>2005.7034835128663</v>
      </c>
    </row>
    <row r="42240" spans="3:3">
      <c r="C42240" s="13">
        <f t="shared" ca="1" si="1444"/>
        <v>1992.8051417309348</v>
      </c>
    </row>
    <row r="42241" spans="3:3">
      <c r="C42241" s="13">
        <f t="shared" ca="1" si="1444"/>
        <v>1979.994816356148</v>
      </c>
    </row>
    <row r="42242" spans="3:3">
      <c r="C42242" s="13">
        <f t="shared" ca="1" si="1444"/>
        <v>1992.8898703772536</v>
      </c>
    </row>
    <row r="42243" spans="3:3">
      <c r="C42243" s="13">
        <f t="shared" ca="1" si="1444"/>
        <v>2006.6669094265872</v>
      </c>
    </row>
    <row r="42244" spans="3:3">
      <c r="C42244" s="13">
        <f t="shared" ca="1" si="1444"/>
        <v>2008.6979783216298</v>
      </c>
    </row>
    <row r="42245" spans="3:3">
      <c r="C42245" s="13">
        <f t="shared" ca="1" si="1444"/>
        <v>2002.3544954044623</v>
      </c>
    </row>
    <row r="42246" spans="3:3">
      <c r="C42246" s="13">
        <f t="shared" ca="1" si="1444"/>
        <v>2011.7117989361132</v>
      </c>
    </row>
    <row r="42247" spans="3:3">
      <c r="C42247" s="13">
        <f t="shared" ca="1" si="1444"/>
        <v>2005.5402645022461</v>
      </c>
    </row>
    <row r="42248" spans="3:3">
      <c r="C42248" s="13">
        <f t="shared" ca="1" si="1444"/>
        <v>1992.7990319547939</v>
      </c>
    </row>
    <row r="42249" spans="3:3">
      <c r="C42249" s="13">
        <f t="shared" ca="1" si="1444"/>
        <v>2005.2339712509281</v>
      </c>
    </row>
    <row r="42250" spans="3:3">
      <c r="C42250" s="13">
        <f t="shared" ca="1" si="1444"/>
        <v>2008.979818110291</v>
      </c>
    </row>
    <row r="42251" spans="3:3">
      <c r="C42251" s="13">
        <f t="shared" ca="1" si="1444"/>
        <v>2010.537171796914</v>
      </c>
    </row>
    <row r="42252" spans="3:3">
      <c r="C42252" s="13">
        <f t="shared" ca="1" si="1444"/>
        <v>1997.4322726234293</v>
      </c>
    </row>
    <row r="42253" spans="3:3">
      <c r="C42253" s="13">
        <f t="shared" ca="1" si="1444"/>
        <v>1986.843099839723</v>
      </c>
    </row>
    <row r="42254" spans="3:3">
      <c r="C42254" s="13">
        <f t="shared" ca="1" si="1444"/>
        <v>2019.5966105426189</v>
      </c>
    </row>
    <row r="42255" spans="3:3">
      <c r="C42255" s="13">
        <f t="shared" ca="1" si="1444"/>
        <v>2022.4620859873241</v>
      </c>
    </row>
    <row r="42256" spans="3:3">
      <c r="C42256" s="13">
        <f t="shared" ca="1" si="1444"/>
        <v>2010.9379977436929</v>
      </c>
    </row>
    <row r="42257" spans="3:3">
      <c r="C42257" s="13">
        <f t="shared" ca="1" si="1444"/>
        <v>1989.7198765003343</v>
      </c>
    </row>
    <row r="42258" spans="3:3">
      <c r="C42258" s="13">
        <f t="shared" ca="1" si="1444"/>
        <v>2005.321106340193</v>
      </c>
    </row>
    <row r="42259" spans="3:3">
      <c r="C42259" s="13">
        <f t="shared" ca="1" si="1444"/>
        <v>1997.101641435243</v>
      </c>
    </row>
    <row r="42260" spans="3:3">
      <c r="C42260" s="13">
        <f t="shared" ca="1" si="1444"/>
        <v>1997.2339000310924</v>
      </c>
    </row>
    <row r="42261" spans="3:3">
      <c r="C42261" s="13">
        <f t="shared" ca="1" si="1444"/>
        <v>1987.4317032135348</v>
      </c>
    </row>
    <row r="42262" spans="3:3">
      <c r="C42262" s="13">
        <f t="shared" ca="1" si="1444"/>
        <v>2008.7653899097197</v>
      </c>
    </row>
    <row r="42263" spans="3:3">
      <c r="C42263" s="13">
        <f t="shared" ca="1" si="1444"/>
        <v>2006.5935834097318</v>
      </c>
    </row>
    <row r="42264" spans="3:3">
      <c r="C42264" s="13">
        <f t="shared" ref="C42264:C42327" ca="1" si="1445">NORMINV(RAND(),$D$3,$G$3)</f>
        <v>2013.2518281456507</v>
      </c>
    </row>
    <row r="42265" spans="3:3">
      <c r="C42265" s="13">
        <f t="shared" ca="1" si="1445"/>
        <v>1995.2367633296499</v>
      </c>
    </row>
    <row r="42266" spans="3:3">
      <c r="C42266" s="13">
        <f t="shared" ca="1" si="1445"/>
        <v>1987.6121147948081</v>
      </c>
    </row>
    <row r="42267" spans="3:3">
      <c r="C42267" s="13">
        <f t="shared" ca="1" si="1445"/>
        <v>1986.7413620850182</v>
      </c>
    </row>
    <row r="42268" spans="3:3">
      <c r="C42268" s="13">
        <f t="shared" ca="1" si="1445"/>
        <v>2004.3211363026135</v>
      </c>
    </row>
    <row r="42269" spans="3:3">
      <c r="C42269" s="13">
        <f t="shared" ca="1" si="1445"/>
        <v>1996.5759995597991</v>
      </c>
    </row>
    <row r="42270" spans="3:3">
      <c r="C42270" s="13">
        <f t="shared" ca="1" si="1445"/>
        <v>2003.9664376812264</v>
      </c>
    </row>
    <row r="42271" spans="3:3">
      <c r="C42271" s="13">
        <f t="shared" ca="1" si="1445"/>
        <v>1991.3366325279367</v>
      </c>
    </row>
    <row r="42272" spans="3:3">
      <c r="C42272" s="13">
        <f t="shared" ca="1" si="1445"/>
        <v>2003.5499125526667</v>
      </c>
    </row>
    <row r="42273" spans="3:3">
      <c r="C42273" s="13">
        <f t="shared" ca="1" si="1445"/>
        <v>1996.2871765286814</v>
      </c>
    </row>
    <row r="42274" spans="3:3">
      <c r="C42274" s="13">
        <f t="shared" ca="1" si="1445"/>
        <v>1997.8052057318471</v>
      </c>
    </row>
    <row r="42275" spans="3:3">
      <c r="C42275" s="13">
        <f t="shared" ca="1" si="1445"/>
        <v>1997.2883027873468</v>
      </c>
    </row>
    <row r="42276" spans="3:3">
      <c r="C42276" s="13">
        <f t="shared" ca="1" si="1445"/>
        <v>2011.9726496865364</v>
      </c>
    </row>
    <row r="42277" spans="3:3">
      <c r="C42277" s="13">
        <f t="shared" ca="1" si="1445"/>
        <v>1987.0589082998977</v>
      </c>
    </row>
    <row r="42278" spans="3:3">
      <c r="C42278" s="13">
        <f t="shared" ca="1" si="1445"/>
        <v>2007.5287839170069</v>
      </c>
    </row>
    <row r="42279" spans="3:3">
      <c r="C42279" s="13">
        <f t="shared" ca="1" si="1445"/>
        <v>1998.7193559858824</v>
      </c>
    </row>
    <row r="42280" spans="3:3">
      <c r="C42280" s="13">
        <f t="shared" ca="1" si="1445"/>
        <v>2016.348221262373</v>
      </c>
    </row>
    <row r="42281" spans="3:3">
      <c r="C42281" s="13">
        <f t="shared" ca="1" si="1445"/>
        <v>2001.8017499582843</v>
      </c>
    </row>
    <row r="42282" spans="3:3">
      <c r="C42282" s="13">
        <f t="shared" ca="1" si="1445"/>
        <v>2003.97171672636</v>
      </c>
    </row>
    <row r="42283" spans="3:3">
      <c r="C42283" s="13">
        <f t="shared" ca="1" si="1445"/>
        <v>1997.838036500395</v>
      </c>
    </row>
    <row r="42284" spans="3:3">
      <c r="C42284" s="13">
        <f t="shared" ca="1" si="1445"/>
        <v>1990.4218155648862</v>
      </c>
    </row>
    <row r="42285" spans="3:3">
      <c r="C42285" s="13">
        <f t="shared" ca="1" si="1445"/>
        <v>1982.8610498104683</v>
      </c>
    </row>
    <row r="42286" spans="3:3">
      <c r="C42286" s="13">
        <f t="shared" ca="1" si="1445"/>
        <v>2009.1813632565081</v>
      </c>
    </row>
    <row r="42287" spans="3:3">
      <c r="C42287" s="13">
        <f t="shared" ca="1" si="1445"/>
        <v>2013.5218240435574</v>
      </c>
    </row>
    <row r="42288" spans="3:3">
      <c r="C42288" s="13">
        <f t="shared" ca="1" si="1445"/>
        <v>2002.4894979341736</v>
      </c>
    </row>
    <row r="42289" spans="3:3">
      <c r="C42289" s="13">
        <f t="shared" ca="1" si="1445"/>
        <v>1991.189914202685</v>
      </c>
    </row>
    <row r="42290" spans="3:3">
      <c r="C42290" s="13">
        <f t="shared" ca="1" si="1445"/>
        <v>2007.1854131933524</v>
      </c>
    </row>
    <row r="42291" spans="3:3">
      <c r="C42291" s="13">
        <f t="shared" ca="1" si="1445"/>
        <v>1992.3881264449346</v>
      </c>
    </row>
    <row r="42292" spans="3:3">
      <c r="C42292" s="13">
        <f t="shared" ca="1" si="1445"/>
        <v>2001.4141814350753</v>
      </c>
    </row>
    <row r="42293" spans="3:3">
      <c r="C42293" s="13">
        <f t="shared" ca="1" si="1445"/>
        <v>2011.7388865223299</v>
      </c>
    </row>
    <row r="42294" spans="3:3">
      <c r="C42294" s="13">
        <f t="shared" ca="1" si="1445"/>
        <v>1985.5833580302276</v>
      </c>
    </row>
    <row r="42295" spans="3:3">
      <c r="C42295" s="13">
        <f t="shared" ca="1" si="1445"/>
        <v>2005.2061431087016</v>
      </c>
    </row>
    <row r="42296" spans="3:3">
      <c r="C42296" s="13">
        <f t="shared" ca="1" si="1445"/>
        <v>1984.6421054352336</v>
      </c>
    </row>
    <row r="42297" spans="3:3">
      <c r="C42297" s="13">
        <f t="shared" ca="1" si="1445"/>
        <v>1990.1012279179677</v>
      </c>
    </row>
    <row r="42298" spans="3:3">
      <c r="C42298" s="13">
        <f t="shared" ca="1" si="1445"/>
        <v>2006.0292009097652</v>
      </c>
    </row>
    <row r="42299" spans="3:3">
      <c r="C42299" s="13">
        <f t="shared" ca="1" si="1445"/>
        <v>2006.1782657741135</v>
      </c>
    </row>
    <row r="42300" spans="3:3">
      <c r="C42300" s="13">
        <f t="shared" ca="1" si="1445"/>
        <v>2007.356527711491</v>
      </c>
    </row>
    <row r="42301" spans="3:3">
      <c r="C42301" s="13">
        <f t="shared" ca="1" si="1445"/>
        <v>2008.8571722512838</v>
      </c>
    </row>
    <row r="42302" spans="3:3">
      <c r="C42302" s="13">
        <f t="shared" ca="1" si="1445"/>
        <v>1991.0889467479856</v>
      </c>
    </row>
    <row r="42303" spans="3:3">
      <c r="C42303" s="13">
        <f t="shared" ca="1" si="1445"/>
        <v>2001.4344034839764</v>
      </c>
    </row>
    <row r="42304" spans="3:3">
      <c r="C42304" s="13">
        <f t="shared" ca="1" si="1445"/>
        <v>2017.1904959406609</v>
      </c>
    </row>
    <row r="42305" spans="3:3">
      <c r="C42305" s="13">
        <f t="shared" ca="1" si="1445"/>
        <v>1987.8499004188172</v>
      </c>
    </row>
    <row r="42306" spans="3:3">
      <c r="C42306" s="13">
        <f t="shared" ca="1" si="1445"/>
        <v>2018.3468767863819</v>
      </c>
    </row>
    <row r="42307" spans="3:3">
      <c r="C42307" s="13">
        <f t="shared" ca="1" si="1445"/>
        <v>2011.3650500825474</v>
      </c>
    </row>
    <row r="42308" spans="3:3">
      <c r="C42308" s="13">
        <f t="shared" ca="1" si="1445"/>
        <v>2002.477455265991</v>
      </c>
    </row>
    <row r="42309" spans="3:3">
      <c r="C42309" s="13">
        <f t="shared" ca="1" si="1445"/>
        <v>2005.0749781745315</v>
      </c>
    </row>
    <row r="42310" spans="3:3">
      <c r="C42310" s="13">
        <f t="shared" ca="1" si="1445"/>
        <v>1994.8235343260787</v>
      </c>
    </row>
    <row r="42311" spans="3:3">
      <c r="C42311" s="13">
        <f t="shared" ca="1" si="1445"/>
        <v>2024.3866125331012</v>
      </c>
    </row>
    <row r="42312" spans="3:3">
      <c r="C42312" s="13">
        <f t="shared" ca="1" si="1445"/>
        <v>2010.3254665665468</v>
      </c>
    </row>
    <row r="42313" spans="3:3">
      <c r="C42313" s="13">
        <f t="shared" ca="1" si="1445"/>
        <v>2001.3065298590723</v>
      </c>
    </row>
    <row r="42314" spans="3:3">
      <c r="C42314" s="13">
        <f t="shared" ca="1" si="1445"/>
        <v>2009.1867153946273</v>
      </c>
    </row>
    <row r="42315" spans="3:3">
      <c r="C42315" s="13">
        <f t="shared" ca="1" si="1445"/>
        <v>1985.8958222960875</v>
      </c>
    </row>
    <row r="42316" spans="3:3">
      <c r="C42316" s="13">
        <f t="shared" ca="1" si="1445"/>
        <v>1962.3763145577368</v>
      </c>
    </row>
    <row r="42317" spans="3:3">
      <c r="C42317" s="13">
        <f t="shared" ca="1" si="1445"/>
        <v>2020.3282761873786</v>
      </c>
    </row>
    <row r="42318" spans="3:3">
      <c r="C42318" s="13">
        <f t="shared" ca="1" si="1445"/>
        <v>1999.8489878725807</v>
      </c>
    </row>
    <row r="42319" spans="3:3">
      <c r="C42319" s="13">
        <f t="shared" ca="1" si="1445"/>
        <v>1986.8891354698096</v>
      </c>
    </row>
    <row r="42320" spans="3:3">
      <c r="C42320" s="13">
        <f t="shared" ca="1" si="1445"/>
        <v>1984.5665289035885</v>
      </c>
    </row>
    <row r="42321" spans="3:3">
      <c r="C42321" s="13">
        <f t="shared" ca="1" si="1445"/>
        <v>2026.0498543078031</v>
      </c>
    </row>
    <row r="42322" spans="3:3">
      <c r="C42322" s="13">
        <f t="shared" ca="1" si="1445"/>
        <v>2010.485660032931</v>
      </c>
    </row>
    <row r="42323" spans="3:3">
      <c r="C42323" s="13">
        <f t="shared" ca="1" si="1445"/>
        <v>2003.2571412148102</v>
      </c>
    </row>
    <row r="42324" spans="3:3">
      <c r="C42324" s="13">
        <f t="shared" ca="1" si="1445"/>
        <v>1988.7437791308503</v>
      </c>
    </row>
    <row r="42325" spans="3:3">
      <c r="C42325" s="13">
        <f t="shared" ca="1" si="1445"/>
        <v>2006.5491870093704</v>
      </c>
    </row>
    <row r="42326" spans="3:3">
      <c r="C42326" s="13">
        <f t="shared" ca="1" si="1445"/>
        <v>1997.5903552880804</v>
      </c>
    </row>
    <row r="42327" spans="3:3">
      <c r="C42327" s="13">
        <f t="shared" ca="1" si="1445"/>
        <v>1990.4468841788048</v>
      </c>
    </row>
    <row r="42328" spans="3:3">
      <c r="C42328" s="13">
        <f t="shared" ref="C42328:C42391" ca="1" si="1446">NORMINV(RAND(),$D$3,$G$3)</f>
        <v>1993.5183353011771</v>
      </c>
    </row>
    <row r="42329" spans="3:3">
      <c r="C42329" s="13">
        <f t="shared" ca="1" si="1446"/>
        <v>2001.2482673108861</v>
      </c>
    </row>
    <row r="42330" spans="3:3">
      <c r="C42330" s="13">
        <f t="shared" ca="1" si="1446"/>
        <v>2007.6114440482093</v>
      </c>
    </row>
    <row r="42331" spans="3:3">
      <c r="C42331" s="13">
        <f t="shared" ca="1" si="1446"/>
        <v>1998.8015121960036</v>
      </c>
    </row>
    <row r="42332" spans="3:3">
      <c r="C42332" s="13">
        <f t="shared" ca="1" si="1446"/>
        <v>2008.2078099399773</v>
      </c>
    </row>
    <row r="42333" spans="3:3">
      <c r="C42333" s="13">
        <f t="shared" ca="1" si="1446"/>
        <v>1999.8086464349815</v>
      </c>
    </row>
    <row r="42334" spans="3:3">
      <c r="C42334" s="13">
        <f t="shared" ca="1" si="1446"/>
        <v>2004.6222953062343</v>
      </c>
    </row>
    <row r="42335" spans="3:3">
      <c r="C42335" s="13">
        <f t="shared" ca="1" si="1446"/>
        <v>2008.4884688984002</v>
      </c>
    </row>
    <row r="42336" spans="3:3">
      <c r="C42336" s="13">
        <f t="shared" ca="1" si="1446"/>
        <v>2003.0072469767213</v>
      </c>
    </row>
    <row r="42337" spans="3:3">
      <c r="C42337" s="13">
        <f t="shared" ca="1" si="1446"/>
        <v>1981.2968958410333</v>
      </c>
    </row>
    <row r="42338" spans="3:3">
      <c r="C42338" s="13">
        <f t="shared" ca="1" si="1446"/>
        <v>1991.0156420496319</v>
      </c>
    </row>
    <row r="42339" spans="3:3">
      <c r="C42339" s="13">
        <f t="shared" ca="1" si="1446"/>
        <v>2002.1167208933527</v>
      </c>
    </row>
    <row r="42340" spans="3:3">
      <c r="C42340" s="13">
        <f t="shared" ca="1" si="1446"/>
        <v>1980.2809810741262</v>
      </c>
    </row>
    <row r="42341" spans="3:3">
      <c r="C42341" s="13">
        <f t="shared" ca="1" si="1446"/>
        <v>2003.6759554703062</v>
      </c>
    </row>
    <row r="42342" spans="3:3">
      <c r="C42342" s="13">
        <f t="shared" ca="1" si="1446"/>
        <v>2007.7974653451363</v>
      </c>
    </row>
    <row r="42343" spans="3:3">
      <c r="C42343" s="13">
        <f t="shared" ca="1" si="1446"/>
        <v>1999.0674222823816</v>
      </c>
    </row>
    <row r="42344" spans="3:3">
      <c r="C42344" s="13">
        <f t="shared" ca="1" si="1446"/>
        <v>1988.7196830298103</v>
      </c>
    </row>
    <row r="42345" spans="3:3">
      <c r="C42345" s="13">
        <f t="shared" ca="1" si="1446"/>
        <v>2006.7106207030963</v>
      </c>
    </row>
    <row r="42346" spans="3:3">
      <c r="C42346" s="13">
        <f t="shared" ca="1" si="1446"/>
        <v>2023.2260385611312</v>
      </c>
    </row>
    <row r="42347" spans="3:3">
      <c r="C42347" s="13">
        <f t="shared" ca="1" si="1446"/>
        <v>2018.6857703253179</v>
      </c>
    </row>
    <row r="42348" spans="3:3">
      <c r="C42348" s="13">
        <f t="shared" ca="1" si="1446"/>
        <v>1975.6456143191965</v>
      </c>
    </row>
    <row r="42349" spans="3:3">
      <c r="C42349" s="13">
        <f t="shared" ca="1" si="1446"/>
        <v>1995.3459193860697</v>
      </c>
    </row>
    <row r="42350" spans="3:3">
      <c r="C42350" s="13">
        <f t="shared" ca="1" si="1446"/>
        <v>1995.5347581411777</v>
      </c>
    </row>
    <row r="42351" spans="3:3">
      <c r="C42351" s="13">
        <f t="shared" ca="1" si="1446"/>
        <v>1996.8149397388779</v>
      </c>
    </row>
    <row r="42352" spans="3:3">
      <c r="C42352" s="13">
        <f t="shared" ca="1" si="1446"/>
        <v>1988.1971626720047</v>
      </c>
    </row>
    <row r="42353" spans="3:3">
      <c r="C42353" s="13">
        <f t="shared" ca="1" si="1446"/>
        <v>1986.2224559864464</v>
      </c>
    </row>
    <row r="42354" spans="3:3">
      <c r="C42354" s="13">
        <f t="shared" ca="1" si="1446"/>
        <v>2009.0967924342892</v>
      </c>
    </row>
    <row r="42355" spans="3:3">
      <c r="C42355" s="13">
        <f t="shared" ca="1" si="1446"/>
        <v>2004.5539119989501</v>
      </c>
    </row>
    <row r="42356" spans="3:3">
      <c r="C42356" s="13">
        <f t="shared" ca="1" si="1446"/>
        <v>1989.713629400879</v>
      </c>
    </row>
    <row r="42357" spans="3:3">
      <c r="C42357" s="13">
        <f t="shared" ca="1" si="1446"/>
        <v>1999.5129276535201</v>
      </c>
    </row>
    <row r="42358" spans="3:3">
      <c r="C42358" s="13">
        <f t="shared" ca="1" si="1446"/>
        <v>2007.4603319746375</v>
      </c>
    </row>
    <row r="42359" spans="3:3">
      <c r="C42359" s="13">
        <f t="shared" ca="1" si="1446"/>
        <v>2016.4064720552849</v>
      </c>
    </row>
    <row r="42360" spans="3:3">
      <c r="C42360" s="13">
        <f t="shared" ca="1" si="1446"/>
        <v>2001.80066618048</v>
      </c>
    </row>
    <row r="42361" spans="3:3">
      <c r="C42361" s="13">
        <f t="shared" ca="1" si="1446"/>
        <v>1978.3899373450361</v>
      </c>
    </row>
    <row r="42362" spans="3:3">
      <c r="C42362" s="13">
        <f t="shared" ca="1" si="1446"/>
        <v>2023.2664132214375</v>
      </c>
    </row>
    <row r="42363" spans="3:3">
      <c r="C42363" s="13">
        <f t="shared" ca="1" si="1446"/>
        <v>1999.2238766981213</v>
      </c>
    </row>
    <row r="42364" spans="3:3">
      <c r="C42364" s="13">
        <f t="shared" ca="1" si="1446"/>
        <v>2003.4899265755309</v>
      </c>
    </row>
    <row r="42365" spans="3:3">
      <c r="C42365" s="13">
        <f t="shared" ca="1" si="1446"/>
        <v>1993.1470049545944</v>
      </c>
    </row>
    <row r="42366" spans="3:3">
      <c r="C42366" s="13">
        <f t="shared" ca="1" si="1446"/>
        <v>1985.431204539457</v>
      </c>
    </row>
    <row r="42367" spans="3:3">
      <c r="C42367" s="13">
        <f t="shared" ca="1" si="1446"/>
        <v>1985.1648984599963</v>
      </c>
    </row>
    <row r="42368" spans="3:3">
      <c r="C42368" s="13">
        <f t="shared" ca="1" si="1446"/>
        <v>1995.7786951963569</v>
      </c>
    </row>
    <row r="42369" spans="3:3">
      <c r="C42369" s="13">
        <f t="shared" ca="1" si="1446"/>
        <v>2001.5809752849727</v>
      </c>
    </row>
    <row r="42370" spans="3:3">
      <c r="C42370" s="13">
        <f t="shared" ca="1" si="1446"/>
        <v>2008.3072497406845</v>
      </c>
    </row>
    <row r="42371" spans="3:3">
      <c r="C42371" s="13">
        <f t="shared" ca="1" si="1446"/>
        <v>2027.4129370833869</v>
      </c>
    </row>
    <row r="42372" spans="3:3">
      <c r="C42372" s="13">
        <f t="shared" ca="1" si="1446"/>
        <v>2011.4832386717483</v>
      </c>
    </row>
    <row r="42373" spans="3:3">
      <c r="C42373" s="13">
        <f t="shared" ca="1" si="1446"/>
        <v>2013.1555898568779</v>
      </c>
    </row>
    <row r="42374" spans="3:3">
      <c r="C42374" s="13">
        <f t="shared" ca="1" si="1446"/>
        <v>2001.5724194661016</v>
      </c>
    </row>
    <row r="42375" spans="3:3">
      <c r="C42375" s="13">
        <f t="shared" ca="1" si="1446"/>
        <v>1995.6045722122378</v>
      </c>
    </row>
    <row r="42376" spans="3:3">
      <c r="C42376" s="13">
        <f t="shared" ca="1" si="1446"/>
        <v>1994.9215161472594</v>
      </c>
    </row>
    <row r="42377" spans="3:3">
      <c r="C42377" s="13">
        <f t="shared" ca="1" si="1446"/>
        <v>1972.357308154297</v>
      </c>
    </row>
    <row r="42378" spans="3:3">
      <c r="C42378" s="13">
        <f t="shared" ca="1" si="1446"/>
        <v>1987.8211536233423</v>
      </c>
    </row>
    <row r="42379" spans="3:3">
      <c r="C42379" s="13">
        <f t="shared" ca="1" si="1446"/>
        <v>2019.0427940338238</v>
      </c>
    </row>
    <row r="42380" spans="3:3">
      <c r="C42380" s="13">
        <f t="shared" ca="1" si="1446"/>
        <v>2007.0257935960137</v>
      </c>
    </row>
    <row r="42381" spans="3:3">
      <c r="C42381" s="13">
        <f t="shared" ca="1" si="1446"/>
        <v>1973.9855177688187</v>
      </c>
    </row>
    <row r="42382" spans="3:3">
      <c r="C42382" s="13">
        <f t="shared" ca="1" si="1446"/>
        <v>2019.2907167742624</v>
      </c>
    </row>
    <row r="42383" spans="3:3">
      <c r="C42383" s="13">
        <f t="shared" ca="1" si="1446"/>
        <v>1997.6062712955127</v>
      </c>
    </row>
    <row r="42384" spans="3:3">
      <c r="C42384" s="13">
        <f t="shared" ca="1" si="1446"/>
        <v>2003.9149460379958</v>
      </c>
    </row>
    <row r="42385" spans="3:3">
      <c r="C42385" s="13">
        <f t="shared" ca="1" si="1446"/>
        <v>2002.7623124308075</v>
      </c>
    </row>
    <row r="42386" spans="3:3">
      <c r="C42386" s="13">
        <f t="shared" ca="1" si="1446"/>
        <v>2006.0980724662152</v>
      </c>
    </row>
    <row r="42387" spans="3:3">
      <c r="C42387" s="13">
        <f t="shared" ca="1" si="1446"/>
        <v>2006.3421137805019</v>
      </c>
    </row>
    <row r="42388" spans="3:3">
      <c r="C42388" s="13">
        <f t="shared" ca="1" si="1446"/>
        <v>1961.9024628357668</v>
      </c>
    </row>
    <row r="42389" spans="3:3">
      <c r="C42389" s="13">
        <f t="shared" ca="1" si="1446"/>
        <v>1989.2667386617172</v>
      </c>
    </row>
    <row r="42390" spans="3:3">
      <c r="C42390" s="13">
        <f t="shared" ca="1" si="1446"/>
        <v>2003.2865449057679</v>
      </c>
    </row>
    <row r="42391" spans="3:3">
      <c r="C42391" s="13">
        <f t="shared" ca="1" si="1446"/>
        <v>2006.0822303027066</v>
      </c>
    </row>
    <row r="42392" spans="3:3">
      <c r="C42392" s="13">
        <f t="shared" ref="C42392:C42455" ca="1" si="1447">NORMINV(RAND(),$D$3,$G$3)</f>
        <v>2017.7676594954364</v>
      </c>
    </row>
    <row r="42393" spans="3:3">
      <c r="C42393" s="13">
        <f t="shared" ca="1" si="1447"/>
        <v>1992.8835266992621</v>
      </c>
    </row>
    <row r="42394" spans="3:3">
      <c r="C42394" s="13">
        <f t="shared" ca="1" si="1447"/>
        <v>1988.0623329580192</v>
      </c>
    </row>
    <row r="42395" spans="3:3">
      <c r="C42395" s="13">
        <f t="shared" ca="1" si="1447"/>
        <v>1984.4514354701571</v>
      </c>
    </row>
    <row r="42396" spans="3:3">
      <c r="C42396" s="13">
        <f t="shared" ca="1" si="1447"/>
        <v>1997.4606660182073</v>
      </c>
    </row>
    <row r="42397" spans="3:3">
      <c r="C42397" s="13">
        <f t="shared" ca="1" si="1447"/>
        <v>1981.6668694357149</v>
      </c>
    </row>
    <row r="42398" spans="3:3">
      <c r="C42398" s="13">
        <f t="shared" ca="1" si="1447"/>
        <v>1982.9405767856483</v>
      </c>
    </row>
    <row r="42399" spans="3:3">
      <c r="C42399" s="13">
        <f t="shared" ca="1" si="1447"/>
        <v>2000.3388422301289</v>
      </c>
    </row>
    <row r="42400" spans="3:3">
      <c r="C42400" s="13">
        <f t="shared" ca="1" si="1447"/>
        <v>1999.16120005687</v>
      </c>
    </row>
    <row r="42401" spans="3:3">
      <c r="C42401" s="13">
        <f t="shared" ca="1" si="1447"/>
        <v>1989.5698068113816</v>
      </c>
    </row>
    <row r="42402" spans="3:3">
      <c r="C42402" s="13">
        <f t="shared" ca="1" si="1447"/>
        <v>2007.4632073558016</v>
      </c>
    </row>
    <row r="42403" spans="3:3">
      <c r="C42403" s="13">
        <f t="shared" ca="1" si="1447"/>
        <v>1987.6146953620355</v>
      </c>
    </row>
    <row r="42404" spans="3:3">
      <c r="C42404" s="13">
        <f t="shared" ca="1" si="1447"/>
        <v>1999.2501117614577</v>
      </c>
    </row>
    <row r="42405" spans="3:3">
      <c r="C42405" s="13">
        <f t="shared" ca="1" si="1447"/>
        <v>2008.619825563005</v>
      </c>
    </row>
    <row r="42406" spans="3:3">
      <c r="C42406" s="13">
        <f t="shared" ca="1" si="1447"/>
        <v>1995.0250446981988</v>
      </c>
    </row>
    <row r="42407" spans="3:3">
      <c r="C42407" s="13">
        <f t="shared" ca="1" si="1447"/>
        <v>1991.3834913043074</v>
      </c>
    </row>
    <row r="42408" spans="3:3">
      <c r="C42408" s="13">
        <f t="shared" ca="1" si="1447"/>
        <v>2001.4592617445473</v>
      </c>
    </row>
    <row r="42409" spans="3:3">
      <c r="C42409" s="13">
        <f t="shared" ca="1" si="1447"/>
        <v>2005.9887937400981</v>
      </c>
    </row>
    <row r="42410" spans="3:3">
      <c r="C42410" s="13">
        <f t="shared" ca="1" si="1447"/>
        <v>2009.2473289704783</v>
      </c>
    </row>
    <row r="42411" spans="3:3">
      <c r="C42411" s="13">
        <f t="shared" ca="1" si="1447"/>
        <v>1982.9893614956343</v>
      </c>
    </row>
    <row r="42412" spans="3:3">
      <c r="C42412" s="13">
        <f t="shared" ca="1" si="1447"/>
        <v>2016.2789792895906</v>
      </c>
    </row>
    <row r="42413" spans="3:3">
      <c r="C42413" s="13">
        <f t="shared" ca="1" si="1447"/>
        <v>1988.7901332129884</v>
      </c>
    </row>
    <row r="42414" spans="3:3">
      <c r="C42414" s="13">
        <f t="shared" ca="1" si="1447"/>
        <v>1972.7168067975665</v>
      </c>
    </row>
    <row r="42415" spans="3:3">
      <c r="C42415" s="13">
        <f t="shared" ca="1" si="1447"/>
        <v>1980.2764575274766</v>
      </c>
    </row>
    <row r="42416" spans="3:3">
      <c r="C42416" s="13">
        <f t="shared" ca="1" si="1447"/>
        <v>2002.7906583972904</v>
      </c>
    </row>
    <row r="42417" spans="3:3">
      <c r="C42417" s="13">
        <f t="shared" ca="1" si="1447"/>
        <v>2003.5328468633147</v>
      </c>
    </row>
    <row r="42418" spans="3:3">
      <c r="C42418" s="13">
        <f t="shared" ca="1" si="1447"/>
        <v>1994.2423195461745</v>
      </c>
    </row>
    <row r="42419" spans="3:3">
      <c r="C42419" s="13">
        <f t="shared" ca="1" si="1447"/>
        <v>1985.314836014395</v>
      </c>
    </row>
    <row r="42420" spans="3:3">
      <c r="C42420" s="13">
        <f t="shared" ca="1" si="1447"/>
        <v>1993.8376418408832</v>
      </c>
    </row>
    <row r="42421" spans="3:3">
      <c r="C42421" s="13">
        <f t="shared" ca="1" si="1447"/>
        <v>1999.557260492752</v>
      </c>
    </row>
    <row r="42422" spans="3:3">
      <c r="C42422" s="13">
        <f t="shared" ca="1" si="1447"/>
        <v>2005.666452768965</v>
      </c>
    </row>
    <row r="42423" spans="3:3">
      <c r="C42423" s="13">
        <f t="shared" ca="1" si="1447"/>
        <v>2002.6636440529535</v>
      </c>
    </row>
    <row r="42424" spans="3:3">
      <c r="C42424" s="13">
        <f t="shared" ca="1" si="1447"/>
        <v>2021.7481619986272</v>
      </c>
    </row>
    <row r="42425" spans="3:3">
      <c r="C42425" s="13">
        <f t="shared" ca="1" si="1447"/>
        <v>1994.8008897448576</v>
      </c>
    </row>
    <row r="42426" spans="3:3">
      <c r="C42426" s="13">
        <f t="shared" ca="1" si="1447"/>
        <v>1990.9399988746961</v>
      </c>
    </row>
    <row r="42427" spans="3:3">
      <c r="C42427" s="13">
        <f t="shared" ca="1" si="1447"/>
        <v>1996.5842252981679</v>
      </c>
    </row>
    <row r="42428" spans="3:3">
      <c r="C42428" s="13">
        <f t="shared" ca="1" si="1447"/>
        <v>2002.9514733379765</v>
      </c>
    </row>
    <row r="42429" spans="3:3">
      <c r="C42429" s="13">
        <f t="shared" ca="1" si="1447"/>
        <v>1986.849405087446</v>
      </c>
    </row>
    <row r="42430" spans="3:3">
      <c r="C42430" s="13">
        <f t="shared" ca="1" si="1447"/>
        <v>2008.8088767143581</v>
      </c>
    </row>
    <row r="42431" spans="3:3">
      <c r="C42431" s="13">
        <f t="shared" ca="1" si="1447"/>
        <v>1984.3960476884363</v>
      </c>
    </row>
    <row r="42432" spans="3:3">
      <c r="C42432" s="13">
        <f t="shared" ca="1" si="1447"/>
        <v>1992.9511349578936</v>
      </c>
    </row>
    <row r="42433" spans="3:3">
      <c r="C42433" s="13">
        <f t="shared" ca="1" si="1447"/>
        <v>1973.3249884450979</v>
      </c>
    </row>
    <row r="42434" spans="3:3">
      <c r="C42434" s="13">
        <f t="shared" ca="1" si="1447"/>
        <v>1992.9032211007084</v>
      </c>
    </row>
    <row r="42435" spans="3:3">
      <c r="C42435" s="13">
        <f t="shared" ca="1" si="1447"/>
        <v>1993.2581402443925</v>
      </c>
    </row>
    <row r="42436" spans="3:3">
      <c r="C42436" s="13">
        <f t="shared" ca="1" si="1447"/>
        <v>1995.4405636901265</v>
      </c>
    </row>
    <row r="42437" spans="3:3">
      <c r="C42437" s="13">
        <f t="shared" ca="1" si="1447"/>
        <v>1985.3097060222217</v>
      </c>
    </row>
    <row r="42438" spans="3:3">
      <c r="C42438" s="13">
        <f t="shared" ca="1" si="1447"/>
        <v>2015.1852921195555</v>
      </c>
    </row>
    <row r="42439" spans="3:3">
      <c r="C42439" s="13">
        <f t="shared" ca="1" si="1447"/>
        <v>2013.7160880137073</v>
      </c>
    </row>
    <row r="42440" spans="3:3">
      <c r="C42440" s="13">
        <f t="shared" ca="1" si="1447"/>
        <v>2011.6202714186211</v>
      </c>
    </row>
    <row r="42441" spans="3:3">
      <c r="C42441" s="13">
        <f t="shared" ca="1" si="1447"/>
        <v>2016.3247139919208</v>
      </c>
    </row>
    <row r="42442" spans="3:3">
      <c r="C42442" s="13">
        <f t="shared" ca="1" si="1447"/>
        <v>1989.2603905530568</v>
      </c>
    </row>
    <row r="42443" spans="3:3">
      <c r="C42443" s="13">
        <f t="shared" ca="1" si="1447"/>
        <v>2003.9341964322068</v>
      </c>
    </row>
    <row r="42444" spans="3:3">
      <c r="C42444" s="13">
        <f t="shared" ca="1" si="1447"/>
        <v>2012.5723524881955</v>
      </c>
    </row>
    <row r="42445" spans="3:3">
      <c r="C42445" s="13">
        <f t="shared" ca="1" si="1447"/>
        <v>1990.2801728105123</v>
      </c>
    </row>
    <row r="42446" spans="3:3">
      <c r="C42446" s="13">
        <f t="shared" ca="1" si="1447"/>
        <v>2005.987108075705</v>
      </c>
    </row>
    <row r="42447" spans="3:3">
      <c r="C42447" s="13">
        <f t="shared" ca="1" si="1447"/>
        <v>2003.694732411313</v>
      </c>
    </row>
    <row r="42448" spans="3:3">
      <c r="C42448" s="13">
        <f t="shared" ca="1" si="1447"/>
        <v>1990.1011075173508</v>
      </c>
    </row>
    <row r="42449" spans="3:3">
      <c r="C42449" s="13">
        <f t="shared" ca="1" si="1447"/>
        <v>2006.2629276262007</v>
      </c>
    </row>
    <row r="42450" spans="3:3">
      <c r="C42450" s="13">
        <f t="shared" ca="1" si="1447"/>
        <v>1984.2755422033345</v>
      </c>
    </row>
    <row r="42451" spans="3:3">
      <c r="C42451" s="13">
        <f t="shared" ca="1" si="1447"/>
        <v>2005.5819411980726</v>
      </c>
    </row>
    <row r="42452" spans="3:3">
      <c r="C42452" s="13">
        <f t="shared" ca="1" si="1447"/>
        <v>2005.6017509890992</v>
      </c>
    </row>
    <row r="42453" spans="3:3">
      <c r="C42453" s="13">
        <f t="shared" ca="1" si="1447"/>
        <v>1992.5062825214679</v>
      </c>
    </row>
    <row r="42454" spans="3:3">
      <c r="C42454" s="13">
        <f t="shared" ca="1" si="1447"/>
        <v>2004.3871528292154</v>
      </c>
    </row>
    <row r="42455" spans="3:3">
      <c r="C42455" s="13">
        <f t="shared" ca="1" si="1447"/>
        <v>2001.1065864251063</v>
      </c>
    </row>
    <row r="42456" spans="3:3">
      <c r="C42456" s="13">
        <f t="shared" ref="C42456:C42519" ca="1" si="1448">NORMINV(RAND(),$D$3,$G$3)</f>
        <v>2013.6325321930128</v>
      </c>
    </row>
    <row r="42457" spans="3:3">
      <c r="C42457" s="13">
        <f t="shared" ca="1" si="1448"/>
        <v>2002.3691550227593</v>
      </c>
    </row>
    <row r="42458" spans="3:3">
      <c r="C42458" s="13">
        <f t="shared" ca="1" si="1448"/>
        <v>1995.5917148831679</v>
      </c>
    </row>
    <row r="42459" spans="3:3">
      <c r="C42459" s="13">
        <f t="shared" ca="1" si="1448"/>
        <v>1999.2046490362284</v>
      </c>
    </row>
    <row r="42460" spans="3:3">
      <c r="C42460" s="13">
        <f t="shared" ca="1" si="1448"/>
        <v>1996.2287139135669</v>
      </c>
    </row>
    <row r="42461" spans="3:3">
      <c r="C42461" s="13">
        <f t="shared" ca="1" si="1448"/>
        <v>2009.9582484930033</v>
      </c>
    </row>
    <row r="42462" spans="3:3">
      <c r="C42462" s="13">
        <f t="shared" ca="1" si="1448"/>
        <v>1996.835066057761</v>
      </c>
    </row>
    <row r="42463" spans="3:3">
      <c r="C42463" s="13">
        <f t="shared" ca="1" si="1448"/>
        <v>2009.7914440554994</v>
      </c>
    </row>
    <row r="42464" spans="3:3">
      <c r="C42464" s="13">
        <f t="shared" ca="1" si="1448"/>
        <v>2000.8648150573422</v>
      </c>
    </row>
    <row r="42465" spans="3:3">
      <c r="C42465" s="13">
        <f t="shared" ca="1" si="1448"/>
        <v>1993.336145341905</v>
      </c>
    </row>
    <row r="42466" spans="3:3">
      <c r="C42466" s="13">
        <f t="shared" ca="1" si="1448"/>
        <v>2016.909188810278</v>
      </c>
    </row>
    <row r="42467" spans="3:3">
      <c r="C42467" s="13">
        <f t="shared" ca="1" si="1448"/>
        <v>2000.8478836475963</v>
      </c>
    </row>
    <row r="42468" spans="3:3">
      <c r="C42468" s="13">
        <f t="shared" ca="1" si="1448"/>
        <v>2011.875137787559</v>
      </c>
    </row>
    <row r="42469" spans="3:3">
      <c r="C42469" s="13">
        <f t="shared" ca="1" si="1448"/>
        <v>2000.8349499555388</v>
      </c>
    </row>
    <row r="42470" spans="3:3">
      <c r="C42470" s="13">
        <f t="shared" ca="1" si="1448"/>
        <v>2003.9876652709786</v>
      </c>
    </row>
    <row r="42471" spans="3:3">
      <c r="C42471" s="13">
        <f t="shared" ca="1" si="1448"/>
        <v>1994.7973846233756</v>
      </c>
    </row>
    <row r="42472" spans="3:3">
      <c r="C42472" s="13">
        <f t="shared" ca="1" si="1448"/>
        <v>1987.0844830353603</v>
      </c>
    </row>
    <row r="42473" spans="3:3">
      <c r="C42473" s="13">
        <f t="shared" ca="1" si="1448"/>
        <v>2014.418503851178</v>
      </c>
    </row>
    <row r="42474" spans="3:3">
      <c r="C42474" s="13">
        <f t="shared" ca="1" si="1448"/>
        <v>1989.8450379270962</v>
      </c>
    </row>
    <row r="42475" spans="3:3">
      <c r="C42475" s="13">
        <f t="shared" ca="1" si="1448"/>
        <v>2013.2390487088107</v>
      </c>
    </row>
    <row r="42476" spans="3:3">
      <c r="C42476" s="13">
        <f t="shared" ca="1" si="1448"/>
        <v>2007.6344695243386</v>
      </c>
    </row>
    <row r="42477" spans="3:3">
      <c r="C42477" s="13">
        <f t="shared" ca="1" si="1448"/>
        <v>2008.8676796668908</v>
      </c>
    </row>
    <row r="42478" spans="3:3">
      <c r="C42478" s="13">
        <f t="shared" ca="1" si="1448"/>
        <v>2005.5361670275781</v>
      </c>
    </row>
    <row r="42479" spans="3:3">
      <c r="C42479" s="13">
        <f t="shared" ca="1" si="1448"/>
        <v>2005.1087575531358</v>
      </c>
    </row>
    <row r="42480" spans="3:3">
      <c r="C42480" s="13">
        <f t="shared" ca="1" si="1448"/>
        <v>2015.2937913976632</v>
      </c>
    </row>
    <row r="42481" spans="3:3">
      <c r="C42481" s="13">
        <f t="shared" ca="1" si="1448"/>
        <v>1989.8392319811394</v>
      </c>
    </row>
    <row r="42482" spans="3:3">
      <c r="C42482" s="13">
        <f t="shared" ca="1" si="1448"/>
        <v>2007.9884069981415</v>
      </c>
    </row>
    <row r="42483" spans="3:3">
      <c r="C42483" s="13">
        <f t="shared" ca="1" si="1448"/>
        <v>1997.4105613717843</v>
      </c>
    </row>
    <row r="42484" spans="3:3">
      <c r="C42484" s="13">
        <f t="shared" ca="1" si="1448"/>
        <v>2001.5618866542582</v>
      </c>
    </row>
    <row r="42485" spans="3:3">
      <c r="C42485" s="13">
        <f t="shared" ca="1" si="1448"/>
        <v>2018.1689251512041</v>
      </c>
    </row>
    <row r="42486" spans="3:3">
      <c r="C42486" s="13">
        <f t="shared" ca="1" si="1448"/>
        <v>2005.2316456627236</v>
      </c>
    </row>
    <row r="42487" spans="3:3">
      <c r="C42487" s="13">
        <f t="shared" ca="1" si="1448"/>
        <v>1993.5770003324844</v>
      </c>
    </row>
    <row r="42488" spans="3:3">
      <c r="C42488" s="13">
        <f t="shared" ca="1" si="1448"/>
        <v>1983.1659248260971</v>
      </c>
    </row>
    <row r="42489" spans="3:3">
      <c r="C42489" s="13">
        <f t="shared" ca="1" si="1448"/>
        <v>2002.491449591736</v>
      </c>
    </row>
    <row r="42490" spans="3:3">
      <c r="C42490" s="13">
        <f t="shared" ca="1" si="1448"/>
        <v>2011.9071689144448</v>
      </c>
    </row>
    <row r="42491" spans="3:3">
      <c r="C42491" s="13">
        <f t="shared" ca="1" si="1448"/>
        <v>1989.4035356956085</v>
      </c>
    </row>
    <row r="42492" spans="3:3">
      <c r="C42492" s="13">
        <f t="shared" ca="1" si="1448"/>
        <v>1998.6525311575147</v>
      </c>
    </row>
    <row r="42493" spans="3:3">
      <c r="C42493" s="13">
        <f t="shared" ca="1" si="1448"/>
        <v>1987.4800683636554</v>
      </c>
    </row>
    <row r="42494" spans="3:3">
      <c r="C42494" s="13">
        <f t="shared" ca="1" si="1448"/>
        <v>1968.1203051106297</v>
      </c>
    </row>
    <row r="42495" spans="3:3">
      <c r="C42495" s="13">
        <f t="shared" ca="1" si="1448"/>
        <v>2009.6574990871202</v>
      </c>
    </row>
    <row r="42496" spans="3:3">
      <c r="C42496" s="13">
        <f t="shared" ca="1" si="1448"/>
        <v>1988.6072877644783</v>
      </c>
    </row>
    <row r="42497" spans="3:3">
      <c r="C42497" s="13">
        <f t="shared" ca="1" si="1448"/>
        <v>2005.9415094662538</v>
      </c>
    </row>
    <row r="42498" spans="3:3">
      <c r="C42498" s="13">
        <f t="shared" ca="1" si="1448"/>
        <v>1992.5975294623688</v>
      </c>
    </row>
    <row r="42499" spans="3:3">
      <c r="C42499" s="13">
        <f t="shared" ca="1" si="1448"/>
        <v>2004.6399603358807</v>
      </c>
    </row>
    <row r="42500" spans="3:3">
      <c r="C42500" s="13">
        <f t="shared" ca="1" si="1448"/>
        <v>2014.2605599872668</v>
      </c>
    </row>
    <row r="42501" spans="3:3">
      <c r="C42501" s="13">
        <f t="shared" ca="1" si="1448"/>
        <v>2025.4404068237091</v>
      </c>
    </row>
    <row r="42502" spans="3:3">
      <c r="C42502" s="13">
        <f t="shared" ca="1" si="1448"/>
        <v>2003.6260505296957</v>
      </c>
    </row>
    <row r="42503" spans="3:3">
      <c r="C42503" s="13">
        <f t="shared" ca="1" si="1448"/>
        <v>2013.7411690327815</v>
      </c>
    </row>
    <row r="42504" spans="3:3">
      <c r="C42504" s="13">
        <f t="shared" ca="1" si="1448"/>
        <v>2003.5894388473519</v>
      </c>
    </row>
    <row r="42505" spans="3:3">
      <c r="C42505" s="13">
        <f t="shared" ca="1" si="1448"/>
        <v>1994.9798247486744</v>
      </c>
    </row>
    <row r="42506" spans="3:3">
      <c r="C42506" s="13">
        <f t="shared" ca="1" si="1448"/>
        <v>2006.8525242296421</v>
      </c>
    </row>
    <row r="42507" spans="3:3">
      <c r="C42507" s="13">
        <f t="shared" ca="1" si="1448"/>
        <v>1989.5277557338979</v>
      </c>
    </row>
    <row r="42508" spans="3:3">
      <c r="C42508" s="13">
        <f t="shared" ca="1" si="1448"/>
        <v>2014.2234386872608</v>
      </c>
    </row>
    <row r="42509" spans="3:3">
      <c r="C42509" s="13">
        <f t="shared" ca="1" si="1448"/>
        <v>1987.9216637610189</v>
      </c>
    </row>
    <row r="42510" spans="3:3">
      <c r="C42510" s="13">
        <f t="shared" ca="1" si="1448"/>
        <v>2002.4586123995882</v>
      </c>
    </row>
    <row r="42511" spans="3:3">
      <c r="C42511" s="13">
        <f t="shared" ca="1" si="1448"/>
        <v>1998.805903420598</v>
      </c>
    </row>
    <row r="42512" spans="3:3">
      <c r="C42512" s="13">
        <f t="shared" ca="1" si="1448"/>
        <v>1984.3123608817971</v>
      </c>
    </row>
    <row r="42513" spans="3:3">
      <c r="C42513" s="13">
        <f t="shared" ca="1" si="1448"/>
        <v>1997.3546124559357</v>
      </c>
    </row>
    <row r="42514" spans="3:3">
      <c r="C42514" s="13">
        <f t="shared" ca="1" si="1448"/>
        <v>1984.3245988022002</v>
      </c>
    </row>
    <row r="42515" spans="3:3">
      <c r="C42515" s="13">
        <f t="shared" ca="1" si="1448"/>
        <v>2016.9399640434387</v>
      </c>
    </row>
    <row r="42516" spans="3:3">
      <c r="C42516" s="13">
        <f t="shared" ca="1" si="1448"/>
        <v>1992.010356548268</v>
      </c>
    </row>
    <row r="42517" spans="3:3">
      <c r="C42517" s="13">
        <f t="shared" ca="1" si="1448"/>
        <v>1996.7297572510079</v>
      </c>
    </row>
    <row r="42518" spans="3:3">
      <c r="C42518" s="13">
        <f t="shared" ca="1" si="1448"/>
        <v>1997.0855114294491</v>
      </c>
    </row>
    <row r="42519" spans="3:3">
      <c r="C42519" s="13">
        <f t="shared" ca="1" si="1448"/>
        <v>1991.1154668085894</v>
      </c>
    </row>
    <row r="42520" spans="3:3">
      <c r="C42520" s="13">
        <f t="shared" ref="C42520:C42583" ca="1" si="1449">NORMINV(RAND(),$D$3,$G$3)</f>
        <v>2004.1809090621139</v>
      </c>
    </row>
    <row r="42521" spans="3:3">
      <c r="C42521" s="13">
        <f t="shared" ca="1" si="1449"/>
        <v>1990.0118649541671</v>
      </c>
    </row>
    <row r="42522" spans="3:3">
      <c r="C42522" s="13">
        <f t="shared" ca="1" si="1449"/>
        <v>2004.1844450117974</v>
      </c>
    </row>
    <row r="42523" spans="3:3">
      <c r="C42523" s="13">
        <f t="shared" ca="1" si="1449"/>
        <v>2004.7812017501105</v>
      </c>
    </row>
    <row r="42524" spans="3:3">
      <c r="C42524" s="13">
        <f t="shared" ca="1" si="1449"/>
        <v>2024.4228426724067</v>
      </c>
    </row>
    <row r="42525" spans="3:3">
      <c r="C42525" s="13">
        <f t="shared" ca="1" si="1449"/>
        <v>1983.7367932686229</v>
      </c>
    </row>
    <row r="42526" spans="3:3">
      <c r="C42526" s="13">
        <f t="shared" ca="1" si="1449"/>
        <v>2003.4833202100685</v>
      </c>
    </row>
    <row r="42527" spans="3:3">
      <c r="C42527" s="13">
        <f t="shared" ca="1" si="1449"/>
        <v>2002.4476236075952</v>
      </c>
    </row>
    <row r="42528" spans="3:3">
      <c r="C42528" s="13">
        <f t="shared" ca="1" si="1449"/>
        <v>1999.4494023140774</v>
      </c>
    </row>
    <row r="42529" spans="3:3">
      <c r="C42529" s="13">
        <f t="shared" ca="1" si="1449"/>
        <v>2006.4903082325045</v>
      </c>
    </row>
    <row r="42530" spans="3:3">
      <c r="C42530" s="13">
        <f t="shared" ca="1" si="1449"/>
        <v>2007.5165889948464</v>
      </c>
    </row>
    <row r="42531" spans="3:3">
      <c r="C42531" s="13">
        <f t="shared" ca="1" si="1449"/>
        <v>2003.5653948892548</v>
      </c>
    </row>
    <row r="42532" spans="3:3">
      <c r="C42532" s="13">
        <f t="shared" ca="1" si="1449"/>
        <v>1989.09182673802</v>
      </c>
    </row>
    <row r="42533" spans="3:3">
      <c r="C42533" s="13">
        <f t="shared" ca="1" si="1449"/>
        <v>2009.201407382172</v>
      </c>
    </row>
    <row r="42534" spans="3:3">
      <c r="C42534" s="13">
        <f t="shared" ca="1" si="1449"/>
        <v>1987.3786565424957</v>
      </c>
    </row>
    <row r="42535" spans="3:3">
      <c r="C42535" s="13">
        <f t="shared" ca="1" si="1449"/>
        <v>1997.1675464210664</v>
      </c>
    </row>
    <row r="42536" spans="3:3">
      <c r="C42536" s="13">
        <f t="shared" ca="1" si="1449"/>
        <v>2002.4754315422181</v>
      </c>
    </row>
    <row r="42537" spans="3:3">
      <c r="C42537" s="13">
        <f t="shared" ca="1" si="1449"/>
        <v>2002.9549838895537</v>
      </c>
    </row>
    <row r="42538" spans="3:3">
      <c r="C42538" s="13">
        <f t="shared" ca="1" si="1449"/>
        <v>2008.9774000756679</v>
      </c>
    </row>
    <row r="42539" spans="3:3">
      <c r="C42539" s="13">
        <f t="shared" ca="1" si="1449"/>
        <v>2003.2676664107605</v>
      </c>
    </row>
    <row r="42540" spans="3:3">
      <c r="C42540" s="13">
        <f t="shared" ca="1" si="1449"/>
        <v>2008.6501911465225</v>
      </c>
    </row>
    <row r="42541" spans="3:3">
      <c r="C42541" s="13">
        <f t="shared" ca="1" si="1449"/>
        <v>2003.684962095308</v>
      </c>
    </row>
    <row r="42542" spans="3:3">
      <c r="C42542" s="13">
        <f t="shared" ca="1" si="1449"/>
        <v>2006.3050453905025</v>
      </c>
    </row>
    <row r="42543" spans="3:3">
      <c r="C42543" s="13">
        <f t="shared" ca="1" si="1449"/>
        <v>1998.6995468967248</v>
      </c>
    </row>
    <row r="42544" spans="3:3">
      <c r="C42544" s="13">
        <f t="shared" ca="1" si="1449"/>
        <v>2000.8308374616381</v>
      </c>
    </row>
    <row r="42545" spans="3:3">
      <c r="C42545" s="13">
        <f t="shared" ca="1" si="1449"/>
        <v>1992.4738763735372</v>
      </c>
    </row>
    <row r="42546" spans="3:3">
      <c r="C42546" s="13">
        <f t="shared" ca="1" si="1449"/>
        <v>1997.0088166309847</v>
      </c>
    </row>
    <row r="42547" spans="3:3">
      <c r="C42547" s="13">
        <f t="shared" ca="1" si="1449"/>
        <v>1973.8541617179142</v>
      </c>
    </row>
    <row r="42548" spans="3:3">
      <c r="C42548" s="13">
        <f t="shared" ca="1" si="1449"/>
        <v>1996.1137043700298</v>
      </c>
    </row>
    <row r="42549" spans="3:3">
      <c r="C42549" s="13">
        <f t="shared" ca="1" si="1449"/>
        <v>1998.3208288748635</v>
      </c>
    </row>
    <row r="42550" spans="3:3">
      <c r="C42550" s="13">
        <f t="shared" ca="1" si="1449"/>
        <v>1993.1710221761159</v>
      </c>
    </row>
    <row r="42551" spans="3:3">
      <c r="C42551" s="13">
        <f t="shared" ca="1" si="1449"/>
        <v>1990.0116496005628</v>
      </c>
    </row>
    <row r="42552" spans="3:3">
      <c r="C42552" s="13">
        <f t="shared" ca="1" si="1449"/>
        <v>2004.0035744706001</v>
      </c>
    </row>
    <row r="42553" spans="3:3">
      <c r="C42553" s="13">
        <f t="shared" ca="1" si="1449"/>
        <v>2001.6673454307797</v>
      </c>
    </row>
    <row r="42554" spans="3:3">
      <c r="C42554" s="13">
        <f t="shared" ca="1" si="1449"/>
        <v>2015.3840850565221</v>
      </c>
    </row>
    <row r="42555" spans="3:3">
      <c r="C42555" s="13">
        <f t="shared" ca="1" si="1449"/>
        <v>2004.6382216984409</v>
      </c>
    </row>
    <row r="42556" spans="3:3">
      <c r="C42556" s="13">
        <f t="shared" ca="1" si="1449"/>
        <v>1975.0882946660149</v>
      </c>
    </row>
    <row r="42557" spans="3:3">
      <c r="C42557" s="13">
        <f t="shared" ca="1" si="1449"/>
        <v>2008.8524111170404</v>
      </c>
    </row>
    <row r="42558" spans="3:3">
      <c r="C42558" s="13">
        <f t="shared" ca="1" si="1449"/>
        <v>1998.3741214765455</v>
      </c>
    </row>
    <row r="42559" spans="3:3">
      <c r="C42559" s="13">
        <f t="shared" ca="1" si="1449"/>
        <v>1992.5833929307855</v>
      </c>
    </row>
    <row r="42560" spans="3:3">
      <c r="C42560" s="13">
        <f t="shared" ca="1" si="1449"/>
        <v>2002.893613933792</v>
      </c>
    </row>
    <row r="42561" spans="3:3">
      <c r="C42561" s="13">
        <f t="shared" ca="1" si="1449"/>
        <v>1999.3314055597516</v>
      </c>
    </row>
    <row r="42562" spans="3:3">
      <c r="C42562" s="13">
        <f t="shared" ca="1" si="1449"/>
        <v>2003.50036752137</v>
      </c>
    </row>
    <row r="42563" spans="3:3">
      <c r="C42563" s="13">
        <f t="shared" ca="1" si="1449"/>
        <v>1988.172991634769</v>
      </c>
    </row>
    <row r="42564" spans="3:3">
      <c r="C42564" s="13">
        <f t="shared" ca="1" si="1449"/>
        <v>2008.1530698868442</v>
      </c>
    </row>
    <row r="42565" spans="3:3">
      <c r="C42565" s="13">
        <f t="shared" ca="1" si="1449"/>
        <v>1978.8811655219558</v>
      </c>
    </row>
    <row r="42566" spans="3:3">
      <c r="C42566" s="13">
        <f t="shared" ca="1" si="1449"/>
        <v>2005.31836417829</v>
      </c>
    </row>
    <row r="42567" spans="3:3">
      <c r="C42567" s="13">
        <f t="shared" ca="1" si="1449"/>
        <v>2005.9114551080495</v>
      </c>
    </row>
    <row r="42568" spans="3:3">
      <c r="C42568" s="13">
        <f t="shared" ca="1" si="1449"/>
        <v>1995.3244552132485</v>
      </c>
    </row>
    <row r="42569" spans="3:3">
      <c r="C42569" s="13">
        <f t="shared" ca="1" si="1449"/>
        <v>1994.6785973683068</v>
      </c>
    </row>
    <row r="42570" spans="3:3">
      <c r="C42570" s="13">
        <f t="shared" ca="1" si="1449"/>
        <v>2008.0072198306418</v>
      </c>
    </row>
    <row r="42571" spans="3:3">
      <c r="C42571" s="13">
        <f t="shared" ca="1" si="1449"/>
        <v>1990.146568254348</v>
      </c>
    </row>
    <row r="42572" spans="3:3">
      <c r="C42572" s="13">
        <f t="shared" ca="1" si="1449"/>
        <v>1991.3859460358456</v>
      </c>
    </row>
    <row r="42573" spans="3:3">
      <c r="C42573" s="13">
        <f t="shared" ca="1" si="1449"/>
        <v>1996.015254745538</v>
      </c>
    </row>
    <row r="42574" spans="3:3">
      <c r="C42574" s="13">
        <f t="shared" ca="1" si="1449"/>
        <v>1994.9097046229303</v>
      </c>
    </row>
    <row r="42575" spans="3:3">
      <c r="C42575" s="13">
        <f t="shared" ca="1" si="1449"/>
        <v>1975.552555958106</v>
      </c>
    </row>
    <row r="42576" spans="3:3">
      <c r="C42576" s="13">
        <f t="shared" ca="1" si="1449"/>
        <v>2014.692905519337</v>
      </c>
    </row>
    <row r="42577" spans="3:3">
      <c r="C42577" s="13">
        <f t="shared" ca="1" si="1449"/>
        <v>1994.4785169863367</v>
      </c>
    </row>
    <row r="42578" spans="3:3">
      <c r="C42578" s="13">
        <f t="shared" ca="1" si="1449"/>
        <v>2000.732757087429</v>
      </c>
    </row>
    <row r="42579" spans="3:3">
      <c r="C42579" s="13">
        <f t="shared" ca="1" si="1449"/>
        <v>1987.7622515371593</v>
      </c>
    </row>
    <row r="42580" spans="3:3">
      <c r="C42580" s="13">
        <f t="shared" ca="1" si="1449"/>
        <v>1974.6659733616837</v>
      </c>
    </row>
    <row r="42581" spans="3:3">
      <c r="C42581" s="13">
        <f t="shared" ca="1" si="1449"/>
        <v>2008.7940420663917</v>
      </c>
    </row>
    <row r="42582" spans="3:3">
      <c r="C42582" s="13">
        <f t="shared" ca="1" si="1449"/>
        <v>2009.7375346465549</v>
      </c>
    </row>
    <row r="42583" spans="3:3">
      <c r="C42583" s="13">
        <f t="shared" ca="1" si="1449"/>
        <v>2000.1740560813432</v>
      </c>
    </row>
    <row r="42584" spans="3:3">
      <c r="C42584" s="13">
        <f t="shared" ref="C42584:C42647" ca="1" si="1450">NORMINV(RAND(),$D$3,$G$3)</f>
        <v>1997.2553099774364</v>
      </c>
    </row>
    <row r="42585" spans="3:3">
      <c r="C42585" s="13">
        <f t="shared" ca="1" si="1450"/>
        <v>2001.0049656435658</v>
      </c>
    </row>
    <row r="42586" spans="3:3">
      <c r="C42586" s="13">
        <f t="shared" ca="1" si="1450"/>
        <v>1994.103546450963</v>
      </c>
    </row>
    <row r="42587" spans="3:3">
      <c r="C42587" s="13">
        <f t="shared" ca="1" si="1450"/>
        <v>1984.56581047857</v>
      </c>
    </row>
    <row r="42588" spans="3:3">
      <c r="C42588" s="13">
        <f t="shared" ca="1" si="1450"/>
        <v>2013.571194102972</v>
      </c>
    </row>
    <row r="42589" spans="3:3">
      <c r="C42589" s="13">
        <f t="shared" ca="1" si="1450"/>
        <v>2001.1920293896681</v>
      </c>
    </row>
    <row r="42590" spans="3:3">
      <c r="C42590" s="13">
        <f t="shared" ca="1" si="1450"/>
        <v>2003.7443323836692</v>
      </c>
    </row>
    <row r="42591" spans="3:3">
      <c r="C42591" s="13">
        <f t="shared" ca="1" si="1450"/>
        <v>1994.1256140958362</v>
      </c>
    </row>
    <row r="42592" spans="3:3">
      <c r="C42592" s="13">
        <f t="shared" ca="1" si="1450"/>
        <v>2005.6614962957078</v>
      </c>
    </row>
    <row r="42593" spans="3:3">
      <c r="C42593" s="13">
        <f t="shared" ca="1" si="1450"/>
        <v>2004.3185348147508</v>
      </c>
    </row>
    <row r="42594" spans="3:3">
      <c r="C42594" s="13">
        <f t="shared" ca="1" si="1450"/>
        <v>1994.8093219269304</v>
      </c>
    </row>
    <row r="42595" spans="3:3">
      <c r="C42595" s="13">
        <f t="shared" ca="1" si="1450"/>
        <v>1984.8793019929215</v>
      </c>
    </row>
    <row r="42596" spans="3:3">
      <c r="C42596" s="13">
        <f t="shared" ca="1" si="1450"/>
        <v>1993.9487979337</v>
      </c>
    </row>
    <row r="42597" spans="3:3">
      <c r="C42597" s="13">
        <f t="shared" ca="1" si="1450"/>
        <v>1996.6213906746461</v>
      </c>
    </row>
    <row r="42598" spans="3:3">
      <c r="C42598" s="13">
        <f t="shared" ca="1" si="1450"/>
        <v>1997.2165512258496</v>
      </c>
    </row>
    <row r="42599" spans="3:3">
      <c r="C42599" s="13">
        <f t="shared" ca="1" si="1450"/>
        <v>2003.7498607368586</v>
      </c>
    </row>
    <row r="42600" spans="3:3">
      <c r="C42600" s="13">
        <f t="shared" ca="1" si="1450"/>
        <v>2020.2476755773218</v>
      </c>
    </row>
    <row r="42601" spans="3:3">
      <c r="C42601" s="13">
        <f t="shared" ca="1" si="1450"/>
        <v>2013.231693004924</v>
      </c>
    </row>
    <row r="42602" spans="3:3">
      <c r="C42602" s="13">
        <f t="shared" ca="1" si="1450"/>
        <v>2013.5942389708291</v>
      </c>
    </row>
    <row r="42603" spans="3:3">
      <c r="C42603" s="13">
        <f t="shared" ca="1" si="1450"/>
        <v>1996.4763844293884</v>
      </c>
    </row>
    <row r="42604" spans="3:3">
      <c r="C42604" s="13">
        <f t="shared" ca="1" si="1450"/>
        <v>2000.7671431395427</v>
      </c>
    </row>
    <row r="42605" spans="3:3">
      <c r="C42605" s="13">
        <f t="shared" ca="1" si="1450"/>
        <v>2006.322360452252</v>
      </c>
    </row>
    <row r="42606" spans="3:3">
      <c r="C42606" s="13">
        <f t="shared" ca="1" si="1450"/>
        <v>2009.7649915049142</v>
      </c>
    </row>
    <row r="42607" spans="3:3">
      <c r="C42607" s="13">
        <f t="shared" ca="1" si="1450"/>
        <v>1983.1149829288543</v>
      </c>
    </row>
    <row r="42608" spans="3:3">
      <c r="C42608" s="13">
        <f t="shared" ca="1" si="1450"/>
        <v>2021.6980228818063</v>
      </c>
    </row>
    <row r="42609" spans="3:3">
      <c r="C42609" s="13">
        <f t="shared" ca="1" si="1450"/>
        <v>2007.5707770595077</v>
      </c>
    </row>
    <row r="42610" spans="3:3">
      <c r="C42610" s="13">
        <f t="shared" ca="1" si="1450"/>
        <v>2002.3452252486275</v>
      </c>
    </row>
    <row r="42611" spans="3:3">
      <c r="C42611" s="13">
        <f t="shared" ca="1" si="1450"/>
        <v>2008.8430191083482</v>
      </c>
    </row>
    <row r="42612" spans="3:3">
      <c r="C42612" s="13">
        <f t="shared" ca="1" si="1450"/>
        <v>1997.6634359934412</v>
      </c>
    </row>
    <row r="42613" spans="3:3">
      <c r="C42613" s="13">
        <f t="shared" ca="1" si="1450"/>
        <v>2000.1583822947282</v>
      </c>
    </row>
    <row r="42614" spans="3:3">
      <c r="C42614" s="13">
        <f t="shared" ca="1" si="1450"/>
        <v>1999.2759721194052</v>
      </c>
    </row>
    <row r="42615" spans="3:3">
      <c r="C42615" s="13">
        <f t="shared" ca="1" si="1450"/>
        <v>1991.1330198546243</v>
      </c>
    </row>
    <row r="42616" spans="3:3">
      <c r="C42616" s="13">
        <f t="shared" ca="1" si="1450"/>
        <v>1992.7404632441312</v>
      </c>
    </row>
    <row r="42617" spans="3:3">
      <c r="C42617" s="13">
        <f t="shared" ca="1" si="1450"/>
        <v>1998.947041786892</v>
      </c>
    </row>
    <row r="42618" spans="3:3">
      <c r="C42618" s="13">
        <f t="shared" ca="1" si="1450"/>
        <v>2006.4560895724699</v>
      </c>
    </row>
    <row r="42619" spans="3:3">
      <c r="C42619" s="13">
        <f t="shared" ca="1" si="1450"/>
        <v>1992.6328002022151</v>
      </c>
    </row>
    <row r="42620" spans="3:3">
      <c r="C42620" s="13">
        <f t="shared" ca="1" si="1450"/>
        <v>1995.4947988921931</v>
      </c>
    </row>
    <row r="42621" spans="3:3">
      <c r="C42621" s="13">
        <f t="shared" ca="1" si="1450"/>
        <v>2008.1060604661761</v>
      </c>
    </row>
    <row r="42622" spans="3:3">
      <c r="C42622" s="13">
        <f t="shared" ca="1" si="1450"/>
        <v>2000.9561948937278</v>
      </c>
    </row>
    <row r="42623" spans="3:3">
      <c r="C42623" s="13">
        <f t="shared" ca="1" si="1450"/>
        <v>1965.8220039410876</v>
      </c>
    </row>
    <row r="42624" spans="3:3">
      <c r="C42624" s="13">
        <f t="shared" ca="1" si="1450"/>
        <v>2008.5939230052984</v>
      </c>
    </row>
    <row r="42625" spans="3:3">
      <c r="C42625" s="13">
        <f t="shared" ca="1" si="1450"/>
        <v>2007.0450685973015</v>
      </c>
    </row>
    <row r="42626" spans="3:3">
      <c r="C42626" s="13">
        <f t="shared" ca="1" si="1450"/>
        <v>1998.1030246105697</v>
      </c>
    </row>
    <row r="42627" spans="3:3">
      <c r="C42627" s="13">
        <f t="shared" ca="1" si="1450"/>
        <v>2017.5180214814977</v>
      </c>
    </row>
    <row r="42628" spans="3:3">
      <c r="C42628" s="13">
        <f t="shared" ca="1" si="1450"/>
        <v>1986.4839874449526</v>
      </c>
    </row>
    <row r="42629" spans="3:3">
      <c r="C42629" s="13">
        <f t="shared" ca="1" si="1450"/>
        <v>2012.2986108829589</v>
      </c>
    </row>
    <row r="42630" spans="3:3">
      <c r="C42630" s="13">
        <f t="shared" ca="1" si="1450"/>
        <v>2005.5177851331503</v>
      </c>
    </row>
    <row r="42631" spans="3:3">
      <c r="C42631" s="13">
        <f t="shared" ca="1" si="1450"/>
        <v>1998.2073956231545</v>
      </c>
    </row>
    <row r="42632" spans="3:3">
      <c r="C42632" s="13">
        <f t="shared" ca="1" si="1450"/>
        <v>1987.512901349</v>
      </c>
    </row>
    <row r="42633" spans="3:3">
      <c r="C42633" s="13">
        <f t="shared" ca="1" si="1450"/>
        <v>2011.4114457094147</v>
      </c>
    </row>
    <row r="42634" spans="3:3">
      <c r="C42634" s="13">
        <f t="shared" ca="1" si="1450"/>
        <v>1994.5327150540666</v>
      </c>
    </row>
    <row r="42635" spans="3:3">
      <c r="C42635" s="13">
        <f t="shared" ca="1" si="1450"/>
        <v>1997.2272522180419</v>
      </c>
    </row>
    <row r="42636" spans="3:3">
      <c r="C42636" s="13">
        <f t="shared" ca="1" si="1450"/>
        <v>2002.1915300509615</v>
      </c>
    </row>
    <row r="42637" spans="3:3">
      <c r="C42637" s="13">
        <f t="shared" ca="1" si="1450"/>
        <v>1998.8730806403539</v>
      </c>
    </row>
    <row r="42638" spans="3:3">
      <c r="C42638" s="13">
        <f t="shared" ca="1" si="1450"/>
        <v>1999.3829549975335</v>
      </c>
    </row>
    <row r="42639" spans="3:3">
      <c r="C42639" s="13">
        <f t="shared" ca="1" si="1450"/>
        <v>2003.1077494346644</v>
      </c>
    </row>
    <row r="42640" spans="3:3">
      <c r="C42640" s="13">
        <f t="shared" ca="1" si="1450"/>
        <v>2015.8808171177207</v>
      </c>
    </row>
    <row r="42641" spans="3:3">
      <c r="C42641" s="13">
        <f t="shared" ca="1" si="1450"/>
        <v>1991.971725978635</v>
      </c>
    </row>
    <row r="42642" spans="3:3">
      <c r="C42642" s="13">
        <f t="shared" ca="1" si="1450"/>
        <v>2007.5187267116028</v>
      </c>
    </row>
    <row r="42643" spans="3:3">
      <c r="C42643" s="13">
        <f t="shared" ca="1" si="1450"/>
        <v>2005.3425396322582</v>
      </c>
    </row>
    <row r="42644" spans="3:3">
      <c r="C42644" s="13">
        <f t="shared" ca="1" si="1450"/>
        <v>1996.2063014252187</v>
      </c>
    </row>
    <row r="42645" spans="3:3">
      <c r="C42645" s="13">
        <f t="shared" ca="1" si="1450"/>
        <v>2024.8123320673121</v>
      </c>
    </row>
    <row r="42646" spans="3:3">
      <c r="C42646" s="13">
        <f t="shared" ca="1" si="1450"/>
        <v>1988.6782533555215</v>
      </c>
    </row>
    <row r="42647" spans="3:3">
      <c r="C42647" s="13">
        <f t="shared" ca="1" si="1450"/>
        <v>1995.5712002386467</v>
      </c>
    </row>
    <row r="42648" spans="3:3">
      <c r="C42648" s="13">
        <f t="shared" ref="C42648:C42711" ca="1" si="1451">NORMINV(RAND(),$D$3,$G$3)</f>
        <v>1997.3215926010496</v>
      </c>
    </row>
    <row r="42649" spans="3:3">
      <c r="C42649" s="13">
        <f t="shared" ca="1" si="1451"/>
        <v>1992.2150560329285</v>
      </c>
    </row>
    <row r="42650" spans="3:3">
      <c r="C42650" s="13">
        <f t="shared" ca="1" si="1451"/>
        <v>2000.88802939272</v>
      </c>
    </row>
    <row r="42651" spans="3:3">
      <c r="C42651" s="13">
        <f t="shared" ca="1" si="1451"/>
        <v>2014.8410571666648</v>
      </c>
    </row>
    <row r="42652" spans="3:3">
      <c r="C42652" s="13">
        <f t="shared" ca="1" si="1451"/>
        <v>1993.0154974315162</v>
      </c>
    </row>
    <row r="42653" spans="3:3">
      <c r="C42653" s="13">
        <f t="shared" ca="1" si="1451"/>
        <v>2003.8506463858027</v>
      </c>
    </row>
    <row r="42654" spans="3:3">
      <c r="C42654" s="13">
        <f t="shared" ca="1" si="1451"/>
        <v>2009.052971126177</v>
      </c>
    </row>
    <row r="42655" spans="3:3">
      <c r="C42655" s="13">
        <f t="shared" ca="1" si="1451"/>
        <v>1998.5952333946432</v>
      </c>
    </row>
    <row r="42656" spans="3:3">
      <c r="C42656" s="13">
        <f t="shared" ca="1" si="1451"/>
        <v>2013.3781598623746</v>
      </c>
    </row>
    <row r="42657" spans="3:3">
      <c r="C42657" s="13">
        <f t="shared" ca="1" si="1451"/>
        <v>2004.8904767328547</v>
      </c>
    </row>
    <row r="42658" spans="3:3">
      <c r="C42658" s="13">
        <f t="shared" ca="1" si="1451"/>
        <v>2016.9330443320903</v>
      </c>
    </row>
    <row r="42659" spans="3:3">
      <c r="C42659" s="13">
        <f t="shared" ca="1" si="1451"/>
        <v>2000.9282738983113</v>
      </c>
    </row>
    <row r="42660" spans="3:3">
      <c r="C42660" s="13">
        <f t="shared" ca="1" si="1451"/>
        <v>1997.6513448017565</v>
      </c>
    </row>
    <row r="42661" spans="3:3">
      <c r="C42661" s="13">
        <f t="shared" ca="1" si="1451"/>
        <v>2007.808594932631</v>
      </c>
    </row>
    <row r="42662" spans="3:3">
      <c r="C42662" s="13">
        <f t="shared" ca="1" si="1451"/>
        <v>2014.626594029364</v>
      </c>
    </row>
    <row r="42663" spans="3:3">
      <c r="C42663" s="13">
        <f t="shared" ca="1" si="1451"/>
        <v>2002.5525871421125</v>
      </c>
    </row>
    <row r="42664" spans="3:3">
      <c r="C42664" s="13">
        <f t="shared" ca="1" si="1451"/>
        <v>2000.2005944959403</v>
      </c>
    </row>
    <row r="42665" spans="3:3">
      <c r="C42665" s="13">
        <f t="shared" ca="1" si="1451"/>
        <v>2000.4894378687186</v>
      </c>
    </row>
    <row r="42666" spans="3:3">
      <c r="C42666" s="13">
        <f t="shared" ca="1" si="1451"/>
        <v>2000.7738465005398</v>
      </c>
    </row>
    <row r="42667" spans="3:3">
      <c r="C42667" s="13">
        <f t="shared" ca="1" si="1451"/>
        <v>1994.3659240404654</v>
      </c>
    </row>
    <row r="42668" spans="3:3">
      <c r="C42668" s="13">
        <f t="shared" ca="1" si="1451"/>
        <v>2010.770173384384</v>
      </c>
    </row>
    <row r="42669" spans="3:3">
      <c r="C42669" s="13">
        <f t="shared" ca="1" si="1451"/>
        <v>1992.5347728484237</v>
      </c>
    </row>
    <row r="42670" spans="3:3">
      <c r="C42670" s="13">
        <f t="shared" ca="1" si="1451"/>
        <v>2010.7515088587106</v>
      </c>
    </row>
    <row r="42671" spans="3:3">
      <c r="C42671" s="13">
        <f t="shared" ca="1" si="1451"/>
        <v>1992.5429309736267</v>
      </c>
    </row>
    <row r="42672" spans="3:3">
      <c r="C42672" s="13">
        <f t="shared" ca="1" si="1451"/>
        <v>2024.2056702787529</v>
      </c>
    </row>
    <row r="42673" spans="3:3">
      <c r="C42673" s="13">
        <f t="shared" ca="1" si="1451"/>
        <v>1988.8374320592238</v>
      </c>
    </row>
    <row r="42674" spans="3:3">
      <c r="C42674" s="13">
        <f t="shared" ca="1" si="1451"/>
        <v>2003.3237363720198</v>
      </c>
    </row>
    <row r="42675" spans="3:3">
      <c r="C42675" s="13">
        <f t="shared" ca="1" si="1451"/>
        <v>2016.4248581475995</v>
      </c>
    </row>
    <row r="42676" spans="3:3">
      <c r="C42676" s="13">
        <f t="shared" ca="1" si="1451"/>
        <v>2026.9775407316902</v>
      </c>
    </row>
    <row r="42677" spans="3:3">
      <c r="C42677" s="13">
        <f t="shared" ca="1" si="1451"/>
        <v>1987.3932937735619</v>
      </c>
    </row>
    <row r="42678" spans="3:3">
      <c r="C42678" s="13">
        <f t="shared" ca="1" si="1451"/>
        <v>1996.1052845482375</v>
      </c>
    </row>
    <row r="42679" spans="3:3">
      <c r="C42679" s="13">
        <f t="shared" ca="1" si="1451"/>
        <v>1997.9030039273866</v>
      </c>
    </row>
    <row r="42680" spans="3:3">
      <c r="C42680" s="13">
        <f t="shared" ca="1" si="1451"/>
        <v>1994.2564696923598</v>
      </c>
    </row>
    <row r="42681" spans="3:3">
      <c r="C42681" s="13">
        <f t="shared" ca="1" si="1451"/>
        <v>2012.1152226495965</v>
      </c>
    </row>
    <row r="42682" spans="3:3">
      <c r="C42682" s="13">
        <f t="shared" ca="1" si="1451"/>
        <v>2005.8647696011599</v>
      </c>
    </row>
    <row r="42683" spans="3:3">
      <c r="C42683" s="13">
        <f t="shared" ca="1" si="1451"/>
        <v>1999.8377067558217</v>
      </c>
    </row>
    <row r="42684" spans="3:3">
      <c r="C42684" s="13">
        <f t="shared" ca="1" si="1451"/>
        <v>1984.2968848905023</v>
      </c>
    </row>
    <row r="42685" spans="3:3">
      <c r="C42685" s="13">
        <f t="shared" ca="1" si="1451"/>
        <v>1987.7315905893884</v>
      </c>
    </row>
    <row r="42686" spans="3:3">
      <c r="C42686" s="13">
        <f t="shared" ca="1" si="1451"/>
        <v>2004.9475956414603</v>
      </c>
    </row>
    <row r="42687" spans="3:3">
      <c r="C42687" s="13">
        <f t="shared" ca="1" si="1451"/>
        <v>1998.5546433722202</v>
      </c>
    </row>
    <row r="42688" spans="3:3">
      <c r="C42688" s="13">
        <f t="shared" ca="1" si="1451"/>
        <v>1999.1451979937094</v>
      </c>
    </row>
    <row r="42689" spans="3:3">
      <c r="C42689" s="13">
        <f t="shared" ca="1" si="1451"/>
        <v>2005.3980610295234</v>
      </c>
    </row>
    <row r="42690" spans="3:3">
      <c r="C42690" s="13">
        <f t="shared" ca="1" si="1451"/>
        <v>1985.2643992993603</v>
      </c>
    </row>
    <row r="42691" spans="3:3">
      <c r="C42691" s="13">
        <f t="shared" ca="1" si="1451"/>
        <v>1995.4313491624775</v>
      </c>
    </row>
    <row r="42692" spans="3:3">
      <c r="C42692" s="13">
        <f t="shared" ca="1" si="1451"/>
        <v>2005.5167006949289</v>
      </c>
    </row>
    <row r="42693" spans="3:3">
      <c r="C42693" s="13">
        <f t="shared" ca="1" si="1451"/>
        <v>1999.3962050868354</v>
      </c>
    </row>
    <row r="42694" spans="3:3">
      <c r="C42694" s="13">
        <f t="shared" ca="1" si="1451"/>
        <v>1984.9179192233164</v>
      </c>
    </row>
    <row r="42695" spans="3:3">
      <c r="C42695" s="13">
        <f t="shared" ca="1" si="1451"/>
        <v>1988.875219794405</v>
      </c>
    </row>
    <row r="42696" spans="3:3">
      <c r="C42696" s="13">
        <f t="shared" ca="1" si="1451"/>
        <v>2012.694985537468</v>
      </c>
    </row>
    <row r="42697" spans="3:3">
      <c r="C42697" s="13">
        <f t="shared" ca="1" si="1451"/>
        <v>2013.5542977215143</v>
      </c>
    </row>
    <row r="42698" spans="3:3">
      <c r="C42698" s="13">
        <f t="shared" ca="1" si="1451"/>
        <v>1992.9134476816832</v>
      </c>
    </row>
    <row r="42699" spans="3:3">
      <c r="C42699" s="13">
        <f t="shared" ca="1" si="1451"/>
        <v>1994.3703678790546</v>
      </c>
    </row>
    <row r="42700" spans="3:3">
      <c r="C42700" s="13">
        <f t="shared" ca="1" si="1451"/>
        <v>1998.2651890058198</v>
      </c>
    </row>
    <row r="42701" spans="3:3">
      <c r="C42701" s="13">
        <f t="shared" ca="1" si="1451"/>
        <v>2004.94837157497</v>
      </c>
    </row>
    <row r="42702" spans="3:3">
      <c r="C42702" s="13">
        <f t="shared" ca="1" si="1451"/>
        <v>2006.3343869684807</v>
      </c>
    </row>
    <row r="42703" spans="3:3">
      <c r="C42703" s="13">
        <f t="shared" ca="1" si="1451"/>
        <v>1986.8258330728822</v>
      </c>
    </row>
    <row r="42704" spans="3:3">
      <c r="C42704" s="13">
        <f t="shared" ca="1" si="1451"/>
        <v>2001.6675570070722</v>
      </c>
    </row>
    <row r="42705" spans="3:3">
      <c r="C42705" s="13">
        <f t="shared" ca="1" si="1451"/>
        <v>2006.6041319325477</v>
      </c>
    </row>
    <row r="42706" spans="3:3">
      <c r="C42706" s="13">
        <f t="shared" ca="1" si="1451"/>
        <v>1986.5589762806505</v>
      </c>
    </row>
    <row r="42707" spans="3:3">
      <c r="C42707" s="13">
        <f t="shared" ca="1" si="1451"/>
        <v>2008.2794524907492</v>
      </c>
    </row>
    <row r="42708" spans="3:3">
      <c r="C42708" s="13">
        <f t="shared" ca="1" si="1451"/>
        <v>2006.0191693138652</v>
      </c>
    </row>
    <row r="42709" spans="3:3">
      <c r="C42709" s="13">
        <f t="shared" ca="1" si="1451"/>
        <v>2005.9322422610276</v>
      </c>
    </row>
    <row r="42710" spans="3:3">
      <c r="C42710" s="13">
        <f t="shared" ca="1" si="1451"/>
        <v>2002.9252066654542</v>
      </c>
    </row>
    <row r="42711" spans="3:3">
      <c r="C42711" s="13">
        <f t="shared" ca="1" si="1451"/>
        <v>1995.7140296407576</v>
      </c>
    </row>
    <row r="42712" spans="3:3">
      <c r="C42712" s="13">
        <f t="shared" ref="C42712:C42775" ca="1" si="1452">NORMINV(RAND(),$D$3,$G$3)</f>
        <v>2003.259637658876</v>
      </c>
    </row>
    <row r="42713" spans="3:3">
      <c r="C42713" s="13">
        <f t="shared" ca="1" si="1452"/>
        <v>1996.8545377070818</v>
      </c>
    </row>
    <row r="42714" spans="3:3">
      <c r="C42714" s="13">
        <f t="shared" ca="1" si="1452"/>
        <v>1996.1558782607549</v>
      </c>
    </row>
    <row r="42715" spans="3:3">
      <c r="C42715" s="13">
        <f t="shared" ca="1" si="1452"/>
        <v>1985.5851361855712</v>
      </c>
    </row>
    <row r="42716" spans="3:3">
      <c r="C42716" s="13">
        <f t="shared" ca="1" si="1452"/>
        <v>1992.8250416892656</v>
      </c>
    </row>
    <row r="42717" spans="3:3">
      <c r="C42717" s="13">
        <f t="shared" ca="1" si="1452"/>
        <v>1977.8056662976451</v>
      </c>
    </row>
    <row r="42718" spans="3:3">
      <c r="C42718" s="13">
        <f t="shared" ca="1" si="1452"/>
        <v>1999.7420150640471</v>
      </c>
    </row>
    <row r="42719" spans="3:3">
      <c r="C42719" s="13">
        <f t="shared" ca="1" si="1452"/>
        <v>2010.8300902897233</v>
      </c>
    </row>
    <row r="42720" spans="3:3">
      <c r="C42720" s="13">
        <f t="shared" ca="1" si="1452"/>
        <v>1998.089504602965</v>
      </c>
    </row>
    <row r="42721" spans="3:3">
      <c r="C42721" s="13">
        <f t="shared" ca="1" si="1452"/>
        <v>1989.6438574423628</v>
      </c>
    </row>
    <row r="42722" spans="3:3">
      <c r="C42722" s="13">
        <f t="shared" ca="1" si="1452"/>
        <v>2022.4454549888851</v>
      </c>
    </row>
    <row r="42723" spans="3:3">
      <c r="C42723" s="13">
        <f t="shared" ca="1" si="1452"/>
        <v>2001.474367288527</v>
      </c>
    </row>
    <row r="42724" spans="3:3">
      <c r="C42724" s="13">
        <f t="shared" ca="1" si="1452"/>
        <v>1999.3549317341474</v>
      </c>
    </row>
    <row r="42725" spans="3:3">
      <c r="C42725" s="13">
        <f t="shared" ca="1" si="1452"/>
        <v>1995.6087059404767</v>
      </c>
    </row>
    <row r="42726" spans="3:3">
      <c r="C42726" s="13">
        <f t="shared" ca="1" si="1452"/>
        <v>2002.0141317884897</v>
      </c>
    </row>
    <row r="42727" spans="3:3">
      <c r="C42727" s="13">
        <f t="shared" ca="1" si="1452"/>
        <v>1998.7941842440569</v>
      </c>
    </row>
    <row r="42728" spans="3:3">
      <c r="C42728" s="13">
        <f t="shared" ca="1" si="1452"/>
        <v>2004.9040092947057</v>
      </c>
    </row>
    <row r="42729" spans="3:3">
      <c r="C42729" s="13">
        <f t="shared" ca="1" si="1452"/>
        <v>1986.5069047549662</v>
      </c>
    </row>
    <row r="42730" spans="3:3">
      <c r="C42730" s="13">
        <f t="shared" ca="1" si="1452"/>
        <v>1998.7820153583227</v>
      </c>
    </row>
    <row r="42731" spans="3:3">
      <c r="C42731" s="13">
        <f t="shared" ca="1" si="1452"/>
        <v>1998.3823081139165</v>
      </c>
    </row>
    <row r="42732" spans="3:3">
      <c r="C42732" s="13">
        <f t="shared" ca="1" si="1452"/>
        <v>2001.9614067510408</v>
      </c>
    </row>
    <row r="42733" spans="3:3">
      <c r="C42733" s="13">
        <f t="shared" ca="1" si="1452"/>
        <v>2011.2910499757249</v>
      </c>
    </row>
    <row r="42734" spans="3:3">
      <c r="C42734" s="13">
        <f t="shared" ca="1" si="1452"/>
        <v>1993.1486376742057</v>
      </c>
    </row>
    <row r="42735" spans="3:3">
      <c r="C42735" s="13">
        <f t="shared" ca="1" si="1452"/>
        <v>1988.8394329875907</v>
      </c>
    </row>
    <row r="42736" spans="3:3">
      <c r="C42736" s="13">
        <f t="shared" ca="1" si="1452"/>
        <v>2021.2424344030242</v>
      </c>
    </row>
    <row r="42737" spans="3:3">
      <c r="C42737" s="13">
        <f t="shared" ca="1" si="1452"/>
        <v>1986.1121880276285</v>
      </c>
    </row>
    <row r="42738" spans="3:3">
      <c r="C42738" s="13">
        <f t="shared" ca="1" si="1452"/>
        <v>1989.8309909794934</v>
      </c>
    </row>
    <row r="42739" spans="3:3">
      <c r="C42739" s="13">
        <f t="shared" ca="1" si="1452"/>
        <v>1994.6575340571831</v>
      </c>
    </row>
    <row r="42740" spans="3:3">
      <c r="C42740" s="13">
        <f t="shared" ca="1" si="1452"/>
        <v>2005.3991676873029</v>
      </c>
    </row>
    <row r="42741" spans="3:3">
      <c r="C42741" s="13">
        <f t="shared" ca="1" si="1452"/>
        <v>2007.3582799505909</v>
      </c>
    </row>
    <row r="42742" spans="3:3">
      <c r="C42742" s="13">
        <f t="shared" ca="1" si="1452"/>
        <v>1990.4751771724618</v>
      </c>
    </row>
    <row r="42743" spans="3:3">
      <c r="C42743" s="13">
        <f t="shared" ca="1" si="1452"/>
        <v>2014.5835532623421</v>
      </c>
    </row>
    <row r="42744" spans="3:3">
      <c r="C42744" s="13">
        <f t="shared" ca="1" si="1452"/>
        <v>1990.375135806742</v>
      </c>
    </row>
    <row r="42745" spans="3:3">
      <c r="C42745" s="13">
        <f t="shared" ca="1" si="1452"/>
        <v>1987.7211063832322</v>
      </c>
    </row>
    <row r="42746" spans="3:3">
      <c r="C42746" s="13">
        <f t="shared" ca="1" si="1452"/>
        <v>2006.8985464113741</v>
      </c>
    </row>
    <row r="42747" spans="3:3">
      <c r="C42747" s="13">
        <f t="shared" ca="1" si="1452"/>
        <v>1990.8575022374107</v>
      </c>
    </row>
    <row r="42748" spans="3:3">
      <c r="C42748" s="13">
        <f t="shared" ca="1" si="1452"/>
        <v>1998.6087993049562</v>
      </c>
    </row>
    <row r="42749" spans="3:3">
      <c r="C42749" s="13">
        <f t="shared" ca="1" si="1452"/>
        <v>1980.566062622504</v>
      </c>
    </row>
    <row r="42750" spans="3:3">
      <c r="C42750" s="13">
        <f t="shared" ca="1" si="1452"/>
        <v>1999.6850263917979</v>
      </c>
    </row>
    <row r="42751" spans="3:3">
      <c r="C42751" s="13">
        <f t="shared" ca="1" si="1452"/>
        <v>1992.0870747917131</v>
      </c>
    </row>
    <row r="42752" spans="3:3">
      <c r="C42752" s="13">
        <f t="shared" ca="1" si="1452"/>
        <v>2035.5803080704504</v>
      </c>
    </row>
    <row r="42753" spans="3:3">
      <c r="C42753" s="13">
        <f t="shared" ca="1" si="1452"/>
        <v>2008.5568227251138</v>
      </c>
    </row>
    <row r="42754" spans="3:3">
      <c r="C42754" s="13">
        <f t="shared" ca="1" si="1452"/>
        <v>2006.4821758008877</v>
      </c>
    </row>
    <row r="42755" spans="3:3">
      <c r="C42755" s="13">
        <f t="shared" ca="1" si="1452"/>
        <v>1994.9317771886213</v>
      </c>
    </row>
    <row r="42756" spans="3:3">
      <c r="C42756" s="13">
        <f t="shared" ca="1" si="1452"/>
        <v>2005.1595984187445</v>
      </c>
    </row>
    <row r="42757" spans="3:3">
      <c r="C42757" s="13">
        <f t="shared" ca="1" si="1452"/>
        <v>2006.0135570039422</v>
      </c>
    </row>
    <row r="42758" spans="3:3">
      <c r="C42758" s="13">
        <f t="shared" ca="1" si="1452"/>
        <v>1989.3276623397048</v>
      </c>
    </row>
    <row r="42759" spans="3:3">
      <c r="C42759" s="13">
        <f t="shared" ca="1" si="1452"/>
        <v>2009.1549325904357</v>
      </c>
    </row>
    <row r="42760" spans="3:3">
      <c r="C42760" s="13">
        <f t="shared" ca="1" si="1452"/>
        <v>1996.396290798471</v>
      </c>
    </row>
    <row r="42761" spans="3:3">
      <c r="C42761" s="13">
        <f t="shared" ca="1" si="1452"/>
        <v>2016.7919957184522</v>
      </c>
    </row>
    <row r="42762" spans="3:3">
      <c r="C42762" s="13">
        <f t="shared" ca="1" si="1452"/>
        <v>2018.1488776776343</v>
      </c>
    </row>
    <row r="42763" spans="3:3">
      <c r="C42763" s="13">
        <f t="shared" ca="1" si="1452"/>
        <v>2016.3698073862788</v>
      </c>
    </row>
    <row r="42764" spans="3:3">
      <c r="C42764" s="13">
        <f t="shared" ca="1" si="1452"/>
        <v>2014.9350291870137</v>
      </c>
    </row>
    <row r="42765" spans="3:3">
      <c r="C42765" s="13">
        <f t="shared" ca="1" si="1452"/>
        <v>1994.1869256382317</v>
      </c>
    </row>
    <row r="42766" spans="3:3">
      <c r="C42766" s="13">
        <f t="shared" ca="1" si="1452"/>
        <v>2017.8727967255265</v>
      </c>
    </row>
    <row r="42767" spans="3:3">
      <c r="C42767" s="13">
        <f t="shared" ca="1" si="1452"/>
        <v>1998.8330071307832</v>
      </c>
    </row>
    <row r="42768" spans="3:3">
      <c r="C42768" s="13">
        <f t="shared" ca="1" si="1452"/>
        <v>2004.3892900452636</v>
      </c>
    </row>
    <row r="42769" spans="3:3">
      <c r="C42769" s="13">
        <f t="shared" ca="1" si="1452"/>
        <v>2000.6251425179935</v>
      </c>
    </row>
    <row r="42770" spans="3:3">
      <c r="C42770" s="13">
        <f t="shared" ca="1" si="1452"/>
        <v>1988.7694471555301</v>
      </c>
    </row>
    <row r="42771" spans="3:3">
      <c r="C42771" s="13">
        <f t="shared" ca="1" si="1452"/>
        <v>1996.4555773859006</v>
      </c>
    </row>
    <row r="42772" spans="3:3">
      <c r="C42772" s="13">
        <f t="shared" ca="1" si="1452"/>
        <v>2005.3623578925897</v>
      </c>
    </row>
    <row r="42773" spans="3:3">
      <c r="C42773" s="13">
        <f t="shared" ca="1" si="1452"/>
        <v>1985.7669511658669</v>
      </c>
    </row>
    <row r="42774" spans="3:3">
      <c r="C42774" s="13">
        <f t="shared" ca="1" si="1452"/>
        <v>1987.2670325936992</v>
      </c>
    </row>
    <row r="42775" spans="3:3">
      <c r="C42775" s="13">
        <f t="shared" ca="1" si="1452"/>
        <v>1994.8770651384195</v>
      </c>
    </row>
    <row r="42776" spans="3:3">
      <c r="C42776" s="13">
        <f t="shared" ref="C42776:C42839" ca="1" si="1453">NORMINV(RAND(),$D$3,$G$3)</f>
        <v>2003.7632040676128</v>
      </c>
    </row>
    <row r="42777" spans="3:3">
      <c r="C42777" s="13">
        <f t="shared" ca="1" si="1453"/>
        <v>2027.3335238991351</v>
      </c>
    </row>
    <row r="42778" spans="3:3">
      <c r="C42778" s="13">
        <f t="shared" ca="1" si="1453"/>
        <v>1985.0995032380561</v>
      </c>
    </row>
    <row r="42779" spans="3:3">
      <c r="C42779" s="13">
        <f t="shared" ca="1" si="1453"/>
        <v>1999.7935668432847</v>
      </c>
    </row>
    <row r="42780" spans="3:3">
      <c r="C42780" s="13">
        <f t="shared" ca="1" si="1453"/>
        <v>1984.7093802440625</v>
      </c>
    </row>
    <row r="42781" spans="3:3">
      <c r="C42781" s="13">
        <f t="shared" ca="1" si="1453"/>
        <v>2007.3200237214689</v>
      </c>
    </row>
    <row r="42782" spans="3:3">
      <c r="C42782" s="13">
        <f t="shared" ca="1" si="1453"/>
        <v>2014.5556489926098</v>
      </c>
    </row>
    <row r="42783" spans="3:3">
      <c r="C42783" s="13">
        <f t="shared" ca="1" si="1453"/>
        <v>1980.1006893498723</v>
      </c>
    </row>
    <row r="42784" spans="3:3">
      <c r="C42784" s="13">
        <f t="shared" ca="1" si="1453"/>
        <v>2002.7653918815809</v>
      </c>
    </row>
    <row r="42785" spans="3:3">
      <c r="C42785" s="13">
        <f t="shared" ca="1" si="1453"/>
        <v>1986.6438656015464</v>
      </c>
    </row>
    <row r="42786" spans="3:3">
      <c r="C42786" s="13">
        <f t="shared" ca="1" si="1453"/>
        <v>1988.4948835474163</v>
      </c>
    </row>
    <row r="42787" spans="3:3">
      <c r="C42787" s="13">
        <f t="shared" ca="1" si="1453"/>
        <v>2019.3824416699147</v>
      </c>
    </row>
    <row r="42788" spans="3:3">
      <c r="C42788" s="13">
        <f t="shared" ca="1" si="1453"/>
        <v>2017.1745394475793</v>
      </c>
    </row>
    <row r="42789" spans="3:3">
      <c r="C42789" s="13">
        <f t="shared" ca="1" si="1453"/>
        <v>2007.899040411809</v>
      </c>
    </row>
    <row r="42790" spans="3:3">
      <c r="C42790" s="13">
        <f t="shared" ca="1" si="1453"/>
        <v>2000.2748388157881</v>
      </c>
    </row>
    <row r="42791" spans="3:3">
      <c r="C42791" s="13">
        <f t="shared" ca="1" si="1453"/>
        <v>1991.6996147357868</v>
      </c>
    </row>
    <row r="42792" spans="3:3">
      <c r="C42792" s="13">
        <f t="shared" ca="1" si="1453"/>
        <v>2015.8300938625434</v>
      </c>
    </row>
    <row r="42793" spans="3:3">
      <c r="C42793" s="13">
        <f t="shared" ca="1" si="1453"/>
        <v>1984.1502491781459</v>
      </c>
    </row>
    <row r="42794" spans="3:3">
      <c r="C42794" s="13">
        <f t="shared" ca="1" si="1453"/>
        <v>2001.4507090936845</v>
      </c>
    </row>
    <row r="42795" spans="3:3">
      <c r="C42795" s="13">
        <f t="shared" ca="1" si="1453"/>
        <v>2001.6505420433564</v>
      </c>
    </row>
    <row r="42796" spans="3:3">
      <c r="C42796" s="13">
        <f t="shared" ca="1" si="1453"/>
        <v>1990.7227249905879</v>
      </c>
    </row>
    <row r="42797" spans="3:3">
      <c r="C42797" s="13">
        <f t="shared" ca="1" si="1453"/>
        <v>1984.761971106976</v>
      </c>
    </row>
    <row r="42798" spans="3:3">
      <c r="C42798" s="13">
        <f t="shared" ca="1" si="1453"/>
        <v>1999.1474913113502</v>
      </c>
    </row>
    <row r="42799" spans="3:3">
      <c r="C42799" s="13">
        <f t="shared" ca="1" si="1453"/>
        <v>1992.9651415746707</v>
      </c>
    </row>
    <row r="42800" spans="3:3">
      <c r="C42800" s="13">
        <f t="shared" ca="1" si="1453"/>
        <v>1990.1201860392964</v>
      </c>
    </row>
    <row r="42801" spans="3:3">
      <c r="C42801" s="13">
        <f t="shared" ca="1" si="1453"/>
        <v>2022.4187316049095</v>
      </c>
    </row>
    <row r="42802" spans="3:3">
      <c r="C42802" s="13">
        <f t="shared" ca="1" si="1453"/>
        <v>1992.3860944116027</v>
      </c>
    </row>
    <row r="42803" spans="3:3">
      <c r="C42803" s="13">
        <f t="shared" ca="1" si="1453"/>
        <v>1988.1487910585886</v>
      </c>
    </row>
    <row r="42804" spans="3:3">
      <c r="C42804" s="13">
        <f t="shared" ca="1" si="1453"/>
        <v>1994.118721308796</v>
      </c>
    </row>
    <row r="42805" spans="3:3">
      <c r="C42805" s="13">
        <f t="shared" ca="1" si="1453"/>
        <v>2014.314020962207</v>
      </c>
    </row>
    <row r="42806" spans="3:3">
      <c r="C42806" s="13">
        <f t="shared" ca="1" si="1453"/>
        <v>1983.9656798975877</v>
      </c>
    </row>
    <row r="42807" spans="3:3">
      <c r="C42807" s="13">
        <f t="shared" ca="1" si="1453"/>
        <v>2022.8596325080446</v>
      </c>
    </row>
    <row r="42808" spans="3:3">
      <c r="C42808" s="13">
        <f t="shared" ca="1" si="1453"/>
        <v>1998.3309602276613</v>
      </c>
    </row>
    <row r="42809" spans="3:3">
      <c r="C42809" s="13">
        <f t="shared" ca="1" si="1453"/>
        <v>1996.3032290270048</v>
      </c>
    </row>
    <row r="42810" spans="3:3">
      <c r="C42810" s="13">
        <f t="shared" ca="1" si="1453"/>
        <v>1996.1299064387138</v>
      </c>
    </row>
    <row r="42811" spans="3:3">
      <c r="C42811" s="13">
        <f t="shared" ca="1" si="1453"/>
        <v>1997.0655135078368</v>
      </c>
    </row>
    <row r="42812" spans="3:3">
      <c r="C42812" s="13">
        <f t="shared" ca="1" si="1453"/>
        <v>2005.3457273321574</v>
      </c>
    </row>
    <row r="42813" spans="3:3">
      <c r="C42813" s="13">
        <f t="shared" ca="1" si="1453"/>
        <v>2006.3598350623713</v>
      </c>
    </row>
    <row r="42814" spans="3:3">
      <c r="C42814" s="13">
        <f t="shared" ca="1" si="1453"/>
        <v>2011.0942349212794</v>
      </c>
    </row>
    <row r="42815" spans="3:3">
      <c r="C42815" s="13">
        <f t="shared" ca="1" si="1453"/>
        <v>1999.0385599983774</v>
      </c>
    </row>
    <row r="42816" spans="3:3">
      <c r="C42816" s="13">
        <f t="shared" ca="1" si="1453"/>
        <v>2013.1842891090059</v>
      </c>
    </row>
    <row r="42817" spans="3:3">
      <c r="C42817" s="13">
        <f t="shared" ca="1" si="1453"/>
        <v>2001.1134629187368</v>
      </c>
    </row>
    <row r="42818" spans="3:3">
      <c r="C42818" s="13">
        <f t="shared" ca="1" si="1453"/>
        <v>2014.8761561194465</v>
      </c>
    </row>
    <row r="42819" spans="3:3">
      <c r="C42819" s="13">
        <f t="shared" ca="1" si="1453"/>
        <v>2001.3618795349187</v>
      </c>
    </row>
    <row r="42820" spans="3:3">
      <c r="C42820" s="13">
        <f t="shared" ca="1" si="1453"/>
        <v>1991.2332946352451</v>
      </c>
    </row>
    <row r="42821" spans="3:3">
      <c r="C42821" s="13">
        <f t="shared" ca="1" si="1453"/>
        <v>1996.6205820966416</v>
      </c>
    </row>
    <row r="42822" spans="3:3">
      <c r="C42822" s="13">
        <f t="shared" ca="1" si="1453"/>
        <v>2009.5508672604051</v>
      </c>
    </row>
    <row r="42823" spans="3:3">
      <c r="C42823" s="13">
        <f t="shared" ca="1" si="1453"/>
        <v>2005.1226847269083</v>
      </c>
    </row>
    <row r="42824" spans="3:3">
      <c r="C42824" s="13">
        <f t="shared" ca="1" si="1453"/>
        <v>1987.6305941704925</v>
      </c>
    </row>
    <row r="42825" spans="3:3">
      <c r="C42825" s="13">
        <f t="shared" ca="1" si="1453"/>
        <v>1982.0335927759024</v>
      </c>
    </row>
    <row r="42826" spans="3:3">
      <c r="C42826" s="13">
        <f t="shared" ca="1" si="1453"/>
        <v>1987.3838936613956</v>
      </c>
    </row>
    <row r="42827" spans="3:3">
      <c r="C42827" s="13">
        <f t="shared" ca="1" si="1453"/>
        <v>2013.1712524449329</v>
      </c>
    </row>
    <row r="42828" spans="3:3">
      <c r="C42828" s="13">
        <f t="shared" ca="1" si="1453"/>
        <v>2002.6549671984142</v>
      </c>
    </row>
    <row r="42829" spans="3:3">
      <c r="C42829" s="13">
        <f t="shared" ca="1" si="1453"/>
        <v>2025.5569190481592</v>
      </c>
    </row>
    <row r="42830" spans="3:3">
      <c r="C42830" s="13">
        <f t="shared" ca="1" si="1453"/>
        <v>2023.6178586985477</v>
      </c>
    </row>
    <row r="42831" spans="3:3">
      <c r="C42831" s="13">
        <f t="shared" ca="1" si="1453"/>
        <v>2028.0420158790896</v>
      </c>
    </row>
    <row r="42832" spans="3:3">
      <c r="C42832" s="13">
        <f t="shared" ca="1" si="1453"/>
        <v>2002.6899496824037</v>
      </c>
    </row>
    <row r="42833" spans="3:3">
      <c r="C42833" s="13">
        <f t="shared" ca="1" si="1453"/>
        <v>2000.8021814543099</v>
      </c>
    </row>
    <row r="42834" spans="3:3">
      <c r="C42834" s="13">
        <f t="shared" ca="1" si="1453"/>
        <v>2010.6068927032311</v>
      </c>
    </row>
    <row r="42835" spans="3:3">
      <c r="C42835" s="13">
        <f t="shared" ca="1" si="1453"/>
        <v>2014.5234207590295</v>
      </c>
    </row>
    <row r="42836" spans="3:3">
      <c r="C42836" s="13">
        <f t="shared" ca="1" si="1453"/>
        <v>2016.6841538479666</v>
      </c>
    </row>
    <row r="42837" spans="3:3">
      <c r="C42837" s="13">
        <f t="shared" ca="1" si="1453"/>
        <v>2009.5131818344942</v>
      </c>
    </row>
    <row r="42838" spans="3:3">
      <c r="C42838" s="13">
        <f t="shared" ca="1" si="1453"/>
        <v>2007.8969672986243</v>
      </c>
    </row>
    <row r="42839" spans="3:3">
      <c r="C42839" s="13">
        <f t="shared" ca="1" si="1453"/>
        <v>1975.8195795892771</v>
      </c>
    </row>
    <row r="42840" spans="3:3">
      <c r="C42840" s="13">
        <f t="shared" ref="C42840:C42903" ca="1" si="1454">NORMINV(RAND(),$D$3,$G$3)</f>
        <v>1997.5785794532051</v>
      </c>
    </row>
    <row r="42841" spans="3:3">
      <c r="C42841" s="13">
        <f t="shared" ca="1" si="1454"/>
        <v>2006.2437151231231</v>
      </c>
    </row>
    <row r="42842" spans="3:3">
      <c r="C42842" s="13">
        <f t="shared" ca="1" si="1454"/>
        <v>2008.9226340434789</v>
      </c>
    </row>
    <row r="42843" spans="3:3">
      <c r="C42843" s="13">
        <f t="shared" ca="1" si="1454"/>
        <v>2007.6669509633168</v>
      </c>
    </row>
    <row r="42844" spans="3:3">
      <c r="C42844" s="13">
        <f t="shared" ca="1" si="1454"/>
        <v>2010.9819922343802</v>
      </c>
    </row>
    <row r="42845" spans="3:3">
      <c r="C42845" s="13">
        <f t="shared" ca="1" si="1454"/>
        <v>2001.7923555418597</v>
      </c>
    </row>
    <row r="42846" spans="3:3">
      <c r="C42846" s="13">
        <f t="shared" ca="1" si="1454"/>
        <v>1994.936183861661</v>
      </c>
    </row>
    <row r="42847" spans="3:3">
      <c r="C42847" s="13">
        <f t="shared" ca="1" si="1454"/>
        <v>2002.4449430120599</v>
      </c>
    </row>
    <row r="42848" spans="3:3">
      <c r="C42848" s="13">
        <f t="shared" ca="1" si="1454"/>
        <v>2015.1454244662564</v>
      </c>
    </row>
    <row r="42849" spans="3:3">
      <c r="C42849" s="13">
        <f t="shared" ca="1" si="1454"/>
        <v>2018.1784386214715</v>
      </c>
    </row>
    <row r="42850" spans="3:3">
      <c r="C42850" s="13">
        <f t="shared" ca="1" si="1454"/>
        <v>2008.3180463706415</v>
      </c>
    </row>
    <row r="42851" spans="3:3">
      <c r="C42851" s="13">
        <f t="shared" ca="1" si="1454"/>
        <v>1990.8104278552494</v>
      </c>
    </row>
    <row r="42852" spans="3:3">
      <c r="C42852" s="13">
        <f t="shared" ca="1" si="1454"/>
        <v>1992.8238786890422</v>
      </c>
    </row>
    <row r="42853" spans="3:3">
      <c r="C42853" s="13">
        <f t="shared" ca="1" si="1454"/>
        <v>1987.4156228011084</v>
      </c>
    </row>
    <row r="42854" spans="3:3">
      <c r="C42854" s="13">
        <f t="shared" ca="1" si="1454"/>
        <v>1984.7148955044049</v>
      </c>
    </row>
    <row r="42855" spans="3:3">
      <c r="C42855" s="13">
        <f t="shared" ca="1" si="1454"/>
        <v>2000.8649022451395</v>
      </c>
    </row>
    <row r="42856" spans="3:3">
      <c r="C42856" s="13">
        <f t="shared" ca="1" si="1454"/>
        <v>1993.5728370808561</v>
      </c>
    </row>
    <row r="42857" spans="3:3">
      <c r="C42857" s="13">
        <f t="shared" ca="1" si="1454"/>
        <v>2003.1721666944859</v>
      </c>
    </row>
    <row r="42858" spans="3:3">
      <c r="C42858" s="13">
        <f t="shared" ca="1" si="1454"/>
        <v>1997.5410788028046</v>
      </c>
    </row>
    <row r="42859" spans="3:3">
      <c r="C42859" s="13">
        <f t="shared" ca="1" si="1454"/>
        <v>2000.3222896451273</v>
      </c>
    </row>
    <row r="42860" spans="3:3">
      <c r="C42860" s="13">
        <f t="shared" ca="1" si="1454"/>
        <v>1998.8511231184264</v>
      </c>
    </row>
    <row r="42861" spans="3:3">
      <c r="C42861" s="13">
        <f t="shared" ca="1" si="1454"/>
        <v>1998.6262654219379</v>
      </c>
    </row>
    <row r="42862" spans="3:3">
      <c r="C42862" s="13">
        <f t="shared" ca="1" si="1454"/>
        <v>2004.3944729277996</v>
      </c>
    </row>
    <row r="42863" spans="3:3">
      <c r="C42863" s="13">
        <f t="shared" ca="1" si="1454"/>
        <v>2001.4335687077858</v>
      </c>
    </row>
    <row r="42864" spans="3:3">
      <c r="C42864" s="13">
        <f t="shared" ca="1" si="1454"/>
        <v>2011.3677589443096</v>
      </c>
    </row>
    <row r="42865" spans="3:3">
      <c r="C42865" s="13">
        <f t="shared" ca="1" si="1454"/>
        <v>2003.9851507551064</v>
      </c>
    </row>
    <row r="42866" spans="3:3">
      <c r="C42866" s="13">
        <f t="shared" ca="1" si="1454"/>
        <v>2002.6372082686978</v>
      </c>
    </row>
    <row r="42867" spans="3:3">
      <c r="C42867" s="13">
        <f t="shared" ca="1" si="1454"/>
        <v>1993.0529701113674</v>
      </c>
    </row>
    <row r="42868" spans="3:3">
      <c r="C42868" s="13">
        <f t="shared" ca="1" si="1454"/>
        <v>1993.2109558698523</v>
      </c>
    </row>
    <row r="42869" spans="3:3">
      <c r="C42869" s="13">
        <f t="shared" ca="1" si="1454"/>
        <v>2019.1937950907632</v>
      </c>
    </row>
    <row r="42870" spans="3:3">
      <c r="C42870" s="13">
        <f t="shared" ca="1" si="1454"/>
        <v>2014.1897232840292</v>
      </c>
    </row>
    <row r="42871" spans="3:3">
      <c r="C42871" s="13">
        <f t="shared" ca="1" si="1454"/>
        <v>1990.0415755853621</v>
      </c>
    </row>
    <row r="42872" spans="3:3">
      <c r="C42872" s="13">
        <f t="shared" ca="1" si="1454"/>
        <v>2006.3612119076631</v>
      </c>
    </row>
    <row r="42873" spans="3:3">
      <c r="C42873" s="13">
        <f t="shared" ca="1" si="1454"/>
        <v>1995.096640526242</v>
      </c>
    </row>
    <row r="42874" spans="3:3">
      <c r="C42874" s="13">
        <f t="shared" ca="1" si="1454"/>
        <v>2011.3553131944641</v>
      </c>
    </row>
    <row r="42875" spans="3:3">
      <c r="C42875" s="13">
        <f t="shared" ca="1" si="1454"/>
        <v>1999.9199970720699</v>
      </c>
    </row>
    <row r="42876" spans="3:3">
      <c r="C42876" s="13">
        <f t="shared" ca="1" si="1454"/>
        <v>2003.4994519784618</v>
      </c>
    </row>
    <row r="42877" spans="3:3">
      <c r="C42877" s="13">
        <f t="shared" ca="1" si="1454"/>
        <v>1991.1158897730736</v>
      </c>
    </row>
    <row r="42878" spans="3:3">
      <c r="C42878" s="13">
        <f t="shared" ca="1" si="1454"/>
        <v>2000.5169629742072</v>
      </c>
    </row>
    <row r="42879" spans="3:3">
      <c r="C42879" s="13">
        <f t="shared" ca="1" si="1454"/>
        <v>2004.8157775434881</v>
      </c>
    </row>
    <row r="42880" spans="3:3">
      <c r="C42880" s="13">
        <f t="shared" ca="1" si="1454"/>
        <v>2010.4162166857166</v>
      </c>
    </row>
    <row r="42881" spans="3:3">
      <c r="C42881" s="13">
        <f t="shared" ca="1" si="1454"/>
        <v>1987.3644429114047</v>
      </c>
    </row>
    <row r="42882" spans="3:3">
      <c r="C42882" s="13">
        <f t="shared" ca="1" si="1454"/>
        <v>1996.1019099181276</v>
      </c>
    </row>
    <row r="42883" spans="3:3">
      <c r="C42883" s="13">
        <f t="shared" ca="1" si="1454"/>
        <v>2003.3672045574385</v>
      </c>
    </row>
    <row r="42884" spans="3:3">
      <c r="C42884" s="13">
        <f t="shared" ca="1" si="1454"/>
        <v>2013.1114713679804</v>
      </c>
    </row>
    <row r="42885" spans="3:3">
      <c r="C42885" s="13">
        <f t="shared" ca="1" si="1454"/>
        <v>2008.3927968697442</v>
      </c>
    </row>
    <row r="42886" spans="3:3">
      <c r="C42886" s="13">
        <f t="shared" ca="1" si="1454"/>
        <v>1987.0045397654819</v>
      </c>
    </row>
    <row r="42887" spans="3:3">
      <c r="C42887" s="13">
        <f t="shared" ca="1" si="1454"/>
        <v>2002.2554758238291</v>
      </c>
    </row>
    <row r="42888" spans="3:3">
      <c r="C42888" s="13">
        <f t="shared" ca="1" si="1454"/>
        <v>2022.1285937320763</v>
      </c>
    </row>
    <row r="42889" spans="3:3">
      <c r="C42889" s="13">
        <f t="shared" ca="1" si="1454"/>
        <v>1983.3950639939872</v>
      </c>
    </row>
    <row r="42890" spans="3:3">
      <c r="C42890" s="13">
        <f t="shared" ca="1" si="1454"/>
        <v>1988.2905775330078</v>
      </c>
    </row>
    <row r="42891" spans="3:3">
      <c r="C42891" s="13">
        <f t="shared" ca="1" si="1454"/>
        <v>1995.2223896017538</v>
      </c>
    </row>
    <row r="42892" spans="3:3">
      <c r="C42892" s="13">
        <f t="shared" ca="1" si="1454"/>
        <v>2007.4023126725149</v>
      </c>
    </row>
    <row r="42893" spans="3:3">
      <c r="C42893" s="13">
        <f t="shared" ca="1" si="1454"/>
        <v>2001.9356638053509</v>
      </c>
    </row>
    <row r="42894" spans="3:3">
      <c r="C42894" s="13">
        <f t="shared" ca="1" si="1454"/>
        <v>1984.2737629775893</v>
      </c>
    </row>
    <row r="42895" spans="3:3">
      <c r="C42895" s="13">
        <f t="shared" ca="1" si="1454"/>
        <v>1981.5995420132347</v>
      </c>
    </row>
    <row r="42896" spans="3:3">
      <c r="C42896" s="13">
        <f t="shared" ca="1" si="1454"/>
        <v>1989.4580577360705</v>
      </c>
    </row>
    <row r="42897" spans="3:3">
      <c r="C42897" s="13">
        <f t="shared" ca="1" si="1454"/>
        <v>1988.9545784278193</v>
      </c>
    </row>
    <row r="42898" spans="3:3">
      <c r="C42898" s="13">
        <f t="shared" ca="1" si="1454"/>
        <v>1996.5676688863389</v>
      </c>
    </row>
    <row r="42899" spans="3:3">
      <c r="C42899" s="13">
        <f t="shared" ca="1" si="1454"/>
        <v>2007.6129844696629</v>
      </c>
    </row>
    <row r="42900" spans="3:3">
      <c r="C42900" s="13">
        <f t="shared" ca="1" si="1454"/>
        <v>2002.3249152687802</v>
      </c>
    </row>
    <row r="42901" spans="3:3">
      <c r="C42901" s="13">
        <f t="shared" ca="1" si="1454"/>
        <v>1988.6009420871846</v>
      </c>
    </row>
    <row r="42902" spans="3:3">
      <c r="C42902" s="13">
        <f t="shared" ca="1" si="1454"/>
        <v>1984.1813262091259</v>
      </c>
    </row>
    <row r="42903" spans="3:3">
      <c r="C42903" s="13">
        <f t="shared" ca="1" si="1454"/>
        <v>2011.7441965918492</v>
      </c>
    </row>
    <row r="42904" spans="3:3">
      <c r="C42904" s="13">
        <f t="shared" ref="C42904:C42967" ca="1" si="1455">NORMINV(RAND(),$D$3,$G$3)</f>
        <v>2006.6117255106321</v>
      </c>
    </row>
    <row r="42905" spans="3:3">
      <c r="C42905" s="13">
        <f t="shared" ca="1" si="1455"/>
        <v>1982.7457196289413</v>
      </c>
    </row>
    <row r="42906" spans="3:3">
      <c r="C42906" s="13">
        <f t="shared" ca="1" si="1455"/>
        <v>2015.7083393651533</v>
      </c>
    </row>
    <row r="42907" spans="3:3">
      <c r="C42907" s="13">
        <f t="shared" ca="1" si="1455"/>
        <v>2009.2108431181266</v>
      </c>
    </row>
    <row r="42908" spans="3:3">
      <c r="C42908" s="13">
        <f t="shared" ca="1" si="1455"/>
        <v>1993.809808869443</v>
      </c>
    </row>
    <row r="42909" spans="3:3">
      <c r="C42909" s="13">
        <f t="shared" ca="1" si="1455"/>
        <v>1998.5289525715898</v>
      </c>
    </row>
    <row r="42910" spans="3:3">
      <c r="C42910" s="13">
        <f t="shared" ca="1" si="1455"/>
        <v>1994.852138198502</v>
      </c>
    </row>
    <row r="42911" spans="3:3">
      <c r="C42911" s="13">
        <f t="shared" ca="1" si="1455"/>
        <v>2009.4602533124737</v>
      </c>
    </row>
    <row r="42912" spans="3:3">
      <c r="C42912" s="13">
        <f t="shared" ca="1" si="1455"/>
        <v>1993.2900284784046</v>
      </c>
    </row>
    <row r="42913" spans="3:3">
      <c r="C42913" s="13">
        <f t="shared" ca="1" si="1455"/>
        <v>2008.0334976387892</v>
      </c>
    </row>
    <row r="42914" spans="3:3">
      <c r="C42914" s="13">
        <f t="shared" ca="1" si="1455"/>
        <v>1992.7786396537094</v>
      </c>
    </row>
    <row r="42915" spans="3:3">
      <c r="C42915" s="13">
        <f t="shared" ca="1" si="1455"/>
        <v>1995.4356534629474</v>
      </c>
    </row>
    <row r="42916" spans="3:3">
      <c r="C42916" s="13">
        <f t="shared" ca="1" si="1455"/>
        <v>1992.0616748192203</v>
      </c>
    </row>
    <row r="42917" spans="3:3">
      <c r="C42917" s="13">
        <f t="shared" ca="1" si="1455"/>
        <v>2012.0317927787485</v>
      </c>
    </row>
    <row r="42918" spans="3:3">
      <c r="C42918" s="13">
        <f t="shared" ca="1" si="1455"/>
        <v>1989.5036108294189</v>
      </c>
    </row>
    <row r="42919" spans="3:3">
      <c r="C42919" s="13">
        <f t="shared" ca="1" si="1455"/>
        <v>1993.1908964109873</v>
      </c>
    </row>
    <row r="42920" spans="3:3">
      <c r="C42920" s="13">
        <f t="shared" ca="1" si="1455"/>
        <v>1981.2122093338155</v>
      </c>
    </row>
    <row r="42921" spans="3:3">
      <c r="C42921" s="13">
        <f t="shared" ca="1" si="1455"/>
        <v>2000.295045297222</v>
      </c>
    </row>
    <row r="42922" spans="3:3">
      <c r="C42922" s="13">
        <f t="shared" ca="1" si="1455"/>
        <v>2018.8381123700406</v>
      </c>
    </row>
    <row r="42923" spans="3:3">
      <c r="C42923" s="13">
        <f t="shared" ca="1" si="1455"/>
        <v>1997.9907185061286</v>
      </c>
    </row>
    <row r="42924" spans="3:3">
      <c r="C42924" s="13">
        <f t="shared" ca="1" si="1455"/>
        <v>1982.7270486849065</v>
      </c>
    </row>
    <row r="42925" spans="3:3">
      <c r="C42925" s="13">
        <f t="shared" ca="1" si="1455"/>
        <v>2000.1484547945095</v>
      </c>
    </row>
    <row r="42926" spans="3:3">
      <c r="C42926" s="13">
        <f t="shared" ca="1" si="1455"/>
        <v>2016.3759054157774</v>
      </c>
    </row>
    <row r="42927" spans="3:3">
      <c r="C42927" s="13">
        <f t="shared" ca="1" si="1455"/>
        <v>2014.8513245775205</v>
      </c>
    </row>
    <row r="42928" spans="3:3">
      <c r="C42928" s="13">
        <f t="shared" ca="1" si="1455"/>
        <v>1994.3202305980001</v>
      </c>
    </row>
    <row r="42929" spans="3:3">
      <c r="C42929" s="13">
        <f t="shared" ca="1" si="1455"/>
        <v>2010.2861840749988</v>
      </c>
    </row>
    <row r="42930" spans="3:3">
      <c r="C42930" s="13">
        <f t="shared" ca="1" si="1455"/>
        <v>2016.9236515442994</v>
      </c>
    </row>
    <row r="42931" spans="3:3">
      <c r="C42931" s="13">
        <f t="shared" ca="1" si="1455"/>
        <v>2003.7257382488692</v>
      </c>
    </row>
    <row r="42932" spans="3:3">
      <c r="C42932" s="13">
        <f t="shared" ca="1" si="1455"/>
        <v>2001.6138159735369</v>
      </c>
    </row>
    <row r="42933" spans="3:3">
      <c r="C42933" s="13">
        <f t="shared" ca="1" si="1455"/>
        <v>1993.385044214986</v>
      </c>
    </row>
    <row r="42934" spans="3:3">
      <c r="C42934" s="13">
        <f t="shared" ca="1" si="1455"/>
        <v>2008.0746600232756</v>
      </c>
    </row>
    <row r="42935" spans="3:3">
      <c r="C42935" s="13">
        <f t="shared" ca="1" si="1455"/>
        <v>2019.518438893849</v>
      </c>
    </row>
    <row r="42936" spans="3:3">
      <c r="C42936" s="13">
        <f t="shared" ca="1" si="1455"/>
        <v>1996.0180184455457</v>
      </c>
    </row>
    <row r="42937" spans="3:3">
      <c r="C42937" s="13">
        <f t="shared" ca="1" si="1455"/>
        <v>1994.8819833119007</v>
      </c>
    </row>
    <row r="42938" spans="3:3">
      <c r="C42938" s="13">
        <f t="shared" ca="1" si="1455"/>
        <v>2001.2001169747946</v>
      </c>
    </row>
    <row r="42939" spans="3:3">
      <c r="C42939" s="13">
        <f t="shared" ca="1" si="1455"/>
        <v>2006.4226931981857</v>
      </c>
    </row>
    <row r="42940" spans="3:3">
      <c r="C42940" s="13">
        <f t="shared" ca="1" si="1455"/>
        <v>1999.6364330572414</v>
      </c>
    </row>
    <row r="42941" spans="3:3">
      <c r="C42941" s="13">
        <f t="shared" ca="1" si="1455"/>
        <v>1999.0751811229463</v>
      </c>
    </row>
    <row r="42942" spans="3:3">
      <c r="C42942" s="13">
        <f t="shared" ca="1" si="1455"/>
        <v>1990.2389440973136</v>
      </c>
    </row>
    <row r="42943" spans="3:3">
      <c r="C42943" s="13">
        <f t="shared" ca="1" si="1455"/>
        <v>2000.1959139883213</v>
      </c>
    </row>
    <row r="42944" spans="3:3">
      <c r="C42944" s="13">
        <f t="shared" ca="1" si="1455"/>
        <v>1987.7708439215758</v>
      </c>
    </row>
    <row r="42945" spans="3:3">
      <c r="C42945" s="13">
        <f t="shared" ca="1" si="1455"/>
        <v>1984.2443816370128</v>
      </c>
    </row>
    <row r="42946" spans="3:3">
      <c r="C42946" s="13">
        <f t="shared" ca="1" si="1455"/>
        <v>1995.1297293791558</v>
      </c>
    </row>
    <row r="42947" spans="3:3">
      <c r="C42947" s="13">
        <f t="shared" ca="1" si="1455"/>
        <v>1997.2936225917026</v>
      </c>
    </row>
    <row r="42948" spans="3:3">
      <c r="C42948" s="13">
        <f t="shared" ca="1" si="1455"/>
        <v>2015.0033015840459</v>
      </c>
    </row>
    <row r="42949" spans="3:3">
      <c r="C42949" s="13">
        <f t="shared" ca="1" si="1455"/>
        <v>1988.7964731409011</v>
      </c>
    </row>
    <row r="42950" spans="3:3">
      <c r="C42950" s="13">
        <f t="shared" ca="1" si="1455"/>
        <v>2008.5479188893405</v>
      </c>
    </row>
    <row r="42951" spans="3:3">
      <c r="C42951" s="13">
        <f t="shared" ca="1" si="1455"/>
        <v>1991.2529126332777</v>
      </c>
    </row>
    <row r="42952" spans="3:3">
      <c r="C42952" s="13">
        <f t="shared" ca="1" si="1455"/>
        <v>1999.0352871733621</v>
      </c>
    </row>
    <row r="42953" spans="3:3">
      <c r="C42953" s="13">
        <f t="shared" ca="1" si="1455"/>
        <v>1985.4917275183982</v>
      </c>
    </row>
    <row r="42954" spans="3:3">
      <c r="C42954" s="13">
        <f t="shared" ca="1" si="1455"/>
        <v>2006.6004140020289</v>
      </c>
    </row>
    <row r="42955" spans="3:3">
      <c r="C42955" s="13">
        <f t="shared" ca="1" si="1455"/>
        <v>2000.6241559008656</v>
      </c>
    </row>
    <row r="42956" spans="3:3">
      <c r="C42956" s="13">
        <f t="shared" ca="1" si="1455"/>
        <v>1994.9250428824746</v>
      </c>
    </row>
    <row r="42957" spans="3:3">
      <c r="C42957" s="13">
        <f t="shared" ca="1" si="1455"/>
        <v>1980.19770434519</v>
      </c>
    </row>
    <row r="42958" spans="3:3">
      <c r="C42958" s="13">
        <f t="shared" ca="1" si="1455"/>
        <v>1991.5210904393157</v>
      </c>
    </row>
    <row r="42959" spans="3:3">
      <c r="C42959" s="13">
        <f t="shared" ca="1" si="1455"/>
        <v>1990.6710717166382</v>
      </c>
    </row>
    <row r="42960" spans="3:3">
      <c r="C42960" s="13">
        <f t="shared" ca="1" si="1455"/>
        <v>2006.7509287358457</v>
      </c>
    </row>
    <row r="42961" spans="3:3">
      <c r="C42961" s="13">
        <f t="shared" ca="1" si="1455"/>
        <v>1989.1798396446966</v>
      </c>
    </row>
    <row r="42962" spans="3:3">
      <c r="C42962" s="13">
        <f t="shared" ca="1" si="1455"/>
        <v>2005.5120058354087</v>
      </c>
    </row>
    <row r="42963" spans="3:3">
      <c r="C42963" s="13">
        <f t="shared" ca="1" si="1455"/>
        <v>1993.2209957827131</v>
      </c>
    </row>
    <row r="42964" spans="3:3">
      <c r="C42964" s="13">
        <f t="shared" ca="1" si="1455"/>
        <v>1982.4726332799805</v>
      </c>
    </row>
    <row r="42965" spans="3:3">
      <c r="C42965" s="13">
        <f t="shared" ca="1" si="1455"/>
        <v>1984.3493955518352</v>
      </c>
    </row>
    <row r="42966" spans="3:3">
      <c r="C42966" s="13">
        <f t="shared" ca="1" si="1455"/>
        <v>1997.4872883231271</v>
      </c>
    </row>
    <row r="42967" spans="3:3">
      <c r="C42967" s="13">
        <f t="shared" ca="1" si="1455"/>
        <v>2002.2166557948151</v>
      </c>
    </row>
    <row r="42968" spans="3:3">
      <c r="C42968" s="13">
        <f t="shared" ref="C42968:C43031" ca="1" si="1456">NORMINV(RAND(),$D$3,$G$3)</f>
        <v>2002.9201491351973</v>
      </c>
    </row>
    <row r="42969" spans="3:3">
      <c r="C42969" s="13">
        <f t="shared" ca="1" si="1456"/>
        <v>1984.7296019820192</v>
      </c>
    </row>
    <row r="42970" spans="3:3">
      <c r="C42970" s="13">
        <f t="shared" ca="1" si="1456"/>
        <v>1993.2204334986948</v>
      </c>
    </row>
    <row r="42971" spans="3:3">
      <c r="C42971" s="13">
        <f t="shared" ca="1" si="1456"/>
        <v>2024.8674089924677</v>
      </c>
    </row>
    <row r="42972" spans="3:3">
      <c r="C42972" s="13">
        <f t="shared" ca="1" si="1456"/>
        <v>2001.8844272142503</v>
      </c>
    </row>
    <row r="42973" spans="3:3">
      <c r="C42973" s="13">
        <f t="shared" ca="1" si="1456"/>
        <v>2003.0198244621854</v>
      </c>
    </row>
    <row r="42974" spans="3:3">
      <c r="C42974" s="13">
        <f t="shared" ca="1" si="1456"/>
        <v>1989.2678499154238</v>
      </c>
    </row>
    <row r="42975" spans="3:3">
      <c r="C42975" s="13">
        <f t="shared" ca="1" si="1456"/>
        <v>2006.7747792568707</v>
      </c>
    </row>
    <row r="42976" spans="3:3">
      <c r="C42976" s="13">
        <f t="shared" ca="1" si="1456"/>
        <v>2000.6004717694509</v>
      </c>
    </row>
    <row r="42977" spans="3:3">
      <c r="C42977" s="13">
        <f t="shared" ca="1" si="1456"/>
        <v>2007.8664143055792</v>
      </c>
    </row>
    <row r="42978" spans="3:3">
      <c r="C42978" s="13">
        <f t="shared" ca="1" si="1456"/>
        <v>2003.5995885437346</v>
      </c>
    </row>
    <row r="42979" spans="3:3">
      <c r="C42979" s="13">
        <f t="shared" ca="1" si="1456"/>
        <v>1999.8272668869672</v>
      </c>
    </row>
    <row r="42980" spans="3:3">
      <c r="C42980" s="13">
        <f t="shared" ca="1" si="1456"/>
        <v>2020.9327561467728</v>
      </c>
    </row>
    <row r="42981" spans="3:3">
      <c r="C42981" s="13">
        <f t="shared" ca="1" si="1456"/>
        <v>2006.4036638137147</v>
      </c>
    </row>
    <row r="42982" spans="3:3">
      <c r="C42982" s="13">
        <f t="shared" ca="1" si="1456"/>
        <v>2022.3064335836916</v>
      </c>
    </row>
    <row r="42983" spans="3:3">
      <c r="C42983" s="13">
        <f t="shared" ca="1" si="1456"/>
        <v>1985.7263193326817</v>
      </c>
    </row>
    <row r="42984" spans="3:3">
      <c r="C42984" s="13">
        <f t="shared" ca="1" si="1456"/>
        <v>1994.2443029984429</v>
      </c>
    </row>
    <row r="42985" spans="3:3">
      <c r="C42985" s="13">
        <f t="shared" ca="1" si="1456"/>
        <v>1990.8270743817873</v>
      </c>
    </row>
    <row r="42986" spans="3:3">
      <c r="C42986" s="13">
        <f t="shared" ca="1" si="1456"/>
        <v>1996.8045977106865</v>
      </c>
    </row>
    <row r="42987" spans="3:3">
      <c r="C42987" s="13">
        <f t="shared" ca="1" si="1456"/>
        <v>2006.9503288400583</v>
      </c>
    </row>
    <row r="42988" spans="3:3">
      <c r="C42988" s="13">
        <f t="shared" ca="1" si="1456"/>
        <v>2006.8975476134074</v>
      </c>
    </row>
    <row r="42989" spans="3:3">
      <c r="C42989" s="13">
        <f t="shared" ca="1" si="1456"/>
        <v>2017.9329776673783</v>
      </c>
    </row>
    <row r="42990" spans="3:3">
      <c r="C42990" s="13">
        <f t="shared" ca="1" si="1456"/>
        <v>1970.396167007875</v>
      </c>
    </row>
    <row r="42991" spans="3:3">
      <c r="C42991" s="13">
        <f t="shared" ca="1" si="1456"/>
        <v>2000.6887039865594</v>
      </c>
    </row>
    <row r="42992" spans="3:3">
      <c r="C42992" s="13">
        <f t="shared" ca="1" si="1456"/>
        <v>2004.046015424555</v>
      </c>
    </row>
    <row r="42993" spans="3:3">
      <c r="C42993" s="13">
        <f t="shared" ca="1" si="1456"/>
        <v>2002.4099874513045</v>
      </c>
    </row>
    <row r="42994" spans="3:3">
      <c r="C42994" s="13">
        <f t="shared" ca="1" si="1456"/>
        <v>1997.8304755294205</v>
      </c>
    </row>
    <row r="42995" spans="3:3">
      <c r="C42995" s="13">
        <f t="shared" ca="1" si="1456"/>
        <v>1998.2720282887485</v>
      </c>
    </row>
    <row r="42996" spans="3:3">
      <c r="C42996" s="13">
        <f t="shared" ca="1" si="1456"/>
        <v>2006.4851490338719</v>
      </c>
    </row>
    <row r="42997" spans="3:3">
      <c r="C42997" s="13">
        <f t="shared" ca="1" si="1456"/>
        <v>2012.0691011126098</v>
      </c>
    </row>
    <row r="42998" spans="3:3">
      <c r="C42998" s="13">
        <f t="shared" ca="1" si="1456"/>
        <v>2015.871595438115</v>
      </c>
    </row>
    <row r="42999" spans="3:3">
      <c r="C42999" s="13">
        <f t="shared" ca="1" si="1456"/>
        <v>2007.6764579113419</v>
      </c>
    </row>
    <row r="43000" spans="3:3">
      <c r="C43000" s="13">
        <f t="shared" ca="1" si="1456"/>
        <v>1995.8855941637103</v>
      </c>
    </row>
    <row r="43001" spans="3:3">
      <c r="C43001" s="13">
        <f t="shared" ca="1" si="1456"/>
        <v>2021.2529486501551</v>
      </c>
    </row>
    <row r="43002" spans="3:3">
      <c r="C43002" s="13">
        <f t="shared" ca="1" si="1456"/>
        <v>2005.5186136628579</v>
      </c>
    </row>
    <row r="43003" spans="3:3">
      <c r="C43003" s="13">
        <f t="shared" ca="1" si="1456"/>
        <v>2004.5315905201251</v>
      </c>
    </row>
    <row r="43004" spans="3:3">
      <c r="C43004" s="13">
        <f t="shared" ca="1" si="1456"/>
        <v>1978.5927543970895</v>
      </c>
    </row>
    <row r="43005" spans="3:3">
      <c r="C43005" s="13">
        <f t="shared" ca="1" si="1456"/>
        <v>1999.8996601441572</v>
      </c>
    </row>
    <row r="43006" spans="3:3">
      <c r="C43006" s="13">
        <f t="shared" ca="1" si="1456"/>
        <v>2009.9893391400949</v>
      </c>
    </row>
    <row r="43007" spans="3:3">
      <c r="C43007" s="13">
        <f t="shared" ca="1" si="1456"/>
        <v>2000.5741456196261</v>
      </c>
    </row>
    <row r="43008" spans="3:3">
      <c r="C43008" s="13">
        <f t="shared" ca="1" si="1456"/>
        <v>1994.2447370768198</v>
      </c>
    </row>
    <row r="43009" spans="3:3">
      <c r="C43009" s="13">
        <f t="shared" ca="1" si="1456"/>
        <v>2007.6633181683949</v>
      </c>
    </row>
    <row r="43010" spans="3:3">
      <c r="C43010" s="13">
        <f t="shared" ca="1" si="1456"/>
        <v>1995.6326096426096</v>
      </c>
    </row>
    <row r="43011" spans="3:3">
      <c r="C43011" s="13">
        <f t="shared" ca="1" si="1456"/>
        <v>1998.4978473414719</v>
      </c>
    </row>
    <row r="43012" spans="3:3">
      <c r="C43012" s="13">
        <f t="shared" ca="1" si="1456"/>
        <v>1980.6300692935661</v>
      </c>
    </row>
    <row r="43013" spans="3:3">
      <c r="C43013" s="13">
        <f t="shared" ca="1" si="1456"/>
        <v>1986.2340512036583</v>
      </c>
    </row>
    <row r="43014" spans="3:3">
      <c r="C43014" s="13">
        <f t="shared" ca="1" si="1456"/>
        <v>2015.9042824396897</v>
      </c>
    </row>
    <row r="43015" spans="3:3">
      <c r="C43015" s="13">
        <f t="shared" ca="1" si="1456"/>
        <v>2010.2920100131648</v>
      </c>
    </row>
    <row r="43016" spans="3:3">
      <c r="C43016" s="13">
        <f t="shared" ca="1" si="1456"/>
        <v>1993.3785385979095</v>
      </c>
    </row>
    <row r="43017" spans="3:3">
      <c r="C43017" s="13">
        <f t="shared" ca="1" si="1456"/>
        <v>2008.671486034533</v>
      </c>
    </row>
    <row r="43018" spans="3:3">
      <c r="C43018" s="13">
        <f t="shared" ca="1" si="1456"/>
        <v>1984.8750035328871</v>
      </c>
    </row>
    <row r="43019" spans="3:3">
      <c r="C43019" s="13">
        <f t="shared" ca="1" si="1456"/>
        <v>1986.2264973682409</v>
      </c>
    </row>
    <row r="43020" spans="3:3">
      <c r="C43020" s="13">
        <f t="shared" ca="1" si="1456"/>
        <v>2006.2829712664357</v>
      </c>
    </row>
    <row r="43021" spans="3:3">
      <c r="C43021" s="13">
        <f t="shared" ca="1" si="1456"/>
        <v>2007.4688601104267</v>
      </c>
    </row>
    <row r="43022" spans="3:3">
      <c r="C43022" s="13">
        <f t="shared" ca="1" si="1456"/>
        <v>2007.8119119617188</v>
      </c>
    </row>
    <row r="43023" spans="3:3">
      <c r="C43023" s="13">
        <f t="shared" ca="1" si="1456"/>
        <v>1976.8924295228321</v>
      </c>
    </row>
    <row r="43024" spans="3:3">
      <c r="C43024" s="13">
        <f t="shared" ca="1" si="1456"/>
        <v>1999.7955697118459</v>
      </c>
    </row>
    <row r="43025" spans="3:3">
      <c r="C43025" s="13">
        <f t="shared" ca="1" si="1456"/>
        <v>2000.0572916023159</v>
      </c>
    </row>
    <row r="43026" spans="3:3">
      <c r="C43026" s="13">
        <f t="shared" ca="1" si="1456"/>
        <v>2009.8249866166157</v>
      </c>
    </row>
    <row r="43027" spans="3:3">
      <c r="C43027" s="13">
        <f t="shared" ca="1" si="1456"/>
        <v>2003.6037255200192</v>
      </c>
    </row>
    <row r="43028" spans="3:3">
      <c r="C43028" s="13">
        <f t="shared" ca="1" si="1456"/>
        <v>1993.6098820780139</v>
      </c>
    </row>
    <row r="43029" spans="3:3">
      <c r="C43029" s="13">
        <f t="shared" ca="1" si="1456"/>
        <v>2004.7235324947253</v>
      </c>
    </row>
    <row r="43030" spans="3:3">
      <c r="C43030" s="13">
        <f t="shared" ca="1" si="1456"/>
        <v>1999.3013088016819</v>
      </c>
    </row>
    <row r="43031" spans="3:3">
      <c r="C43031" s="13">
        <f t="shared" ca="1" si="1456"/>
        <v>2017.7994425153549</v>
      </c>
    </row>
    <row r="43032" spans="3:3">
      <c r="C43032" s="13">
        <f t="shared" ref="C43032:C43095" ca="1" si="1457">NORMINV(RAND(),$D$3,$G$3)</f>
        <v>2031.6895946457921</v>
      </c>
    </row>
    <row r="43033" spans="3:3">
      <c r="C43033" s="13">
        <f t="shared" ca="1" si="1457"/>
        <v>2015.3351112854145</v>
      </c>
    </row>
    <row r="43034" spans="3:3">
      <c r="C43034" s="13">
        <f t="shared" ca="1" si="1457"/>
        <v>1993.1541004066876</v>
      </c>
    </row>
    <row r="43035" spans="3:3">
      <c r="C43035" s="13">
        <f t="shared" ca="1" si="1457"/>
        <v>2011.2309817707176</v>
      </c>
    </row>
    <row r="43036" spans="3:3">
      <c r="C43036" s="13">
        <f t="shared" ca="1" si="1457"/>
        <v>2005.2886504373921</v>
      </c>
    </row>
    <row r="43037" spans="3:3">
      <c r="C43037" s="13">
        <f t="shared" ca="1" si="1457"/>
        <v>1991.0712962641639</v>
      </c>
    </row>
    <row r="43038" spans="3:3">
      <c r="C43038" s="13">
        <f t="shared" ca="1" si="1457"/>
        <v>1987.9754628829901</v>
      </c>
    </row>
    <row r="43039" spans="3:3">
      <c r="C43039" s="13">
        <f t="shared" ca="1" si="1457"/>
        <v>2002.9533388407974</v>
      </c>
    </row>
    <row r="43040" spans="3:3">
      <c r="C43040" s="13">
        <f t="shared" ca="1" si="1457"/>
        <v>1999.2867731142499</v>
      </c>
    </row>
    <row r="43041" spans="3:3">
      <c r="C43041" s="13">
        <f t="shared" ca="1" si="1457"/>
        <v>1998.3227706093226</v>
      </c>
    </row>
    <row r="43042" spans="3:3">
      <c r="C43042" s="13">
        <f t="shared" ca="1" si="1457"/>
        <v>2002.2084401614281</v>
      </c>
    </row>
    <row r="43043" spans="3:3">
      <c r="C43043" s="13">
        <f t="shared" ca="1" si="1457"/>
        <v>2012.9177236010719</v>
      </c>
    </row>
    <row r="43044" spans="3:3">
      <c r="C43044" s="13">
        <f t="shared" ca="1" si="1457"/>
        <v>2013.2537457607643</v>
      </c>
    </row>
    <row r="43045" spans="3:3">
      <c r="C43045" s="13">
        <f t="shared" ca="1" si="1457"/>
        <v>1993.4294822638469</v>
      </c>
    </row>
    <row r="43046" spans="3:3">
      <c r="C43046" s="13">
        <f t="shared" ca="1" si="1457"/>
        <v>1990.9078796111507</v>
      </c>
    </row>
    <row r="43047" spans="3:3">
      <c r="C43047" s="13">
        <f t="shared" ca="1" si="1457"/>
        <v>1990.9891037959048</v>
      </c>
    </row>
    <row r="43048" spans="3:3">
      <c r="C43048" s="13">
        <f t="shared" ca="1" si="1457"/>
        <v>2013.1728454750642</v>
      </c>
    </row>
    <row r="43049" spans="3:3">
      <c r="C43049" s="13">
        <f t="shared" ca="1" si="1457"/>
        <v>1998.9149992788334</v>
      </c>
    </row>
    <row r="43050" spans="3:3">
      <c r="C43050" s="13">
        <f t="shared" ca="1" si="1457"/>
        <v>1985.8762569103164</v>
      </c>
    </row>
    <row r="43051" spans="3:3">
      <c r="C43051" s="13">
        <f t="shared" ca="1" si="1457"/>
        <v>2014.0911035741576</v>
      </c>
    </row>
    <row r="43052" spans="3:3">
      <c r="C43052" s="13">
        <f t="shared" ca="1" si="1457"/>
        <v>1994.5684092599147</v>
      </c>
    </row>
    <row r="43053" spans="3:3">
      <c r="C43053" s="13">
        <f t="shared" ca="1" si="1457"/>
        <v>1992.8368444992805</v>
      </c>
    </row>
    <row r="43054" spans="3:3">
      <c r="C43054" s="13">
        <f t="shared" ca="1" si="1457"/>
        <v>2011.7626428848612</v>
      </c>
    </row>
    <row r="43055" spans="3:3">
      <c r="C43055" s="13">
        <f t="shared" ca="1" si="1457"/>
        <v>1998.3055580290043</v>
      </c>
    </row>
    <row r="43056" spans="3:3">
      <c r="C43056" s="13">
        <f t="shared" ca="1" si="1457"/>
        <v>1997.5891462118318</v>
      </c>
    </row>
    <row r="43057" spans="3:3">
      <c r="C43057" s="13">
        <f t="shared" ca="1" si="1457"/>
        <v>1985.3192232340953</v>
      </c>
    </row>
    <row r="43058" spans="3:3">
      <c r="C43058" s="13">
        <f t="shared" ca="1" si="1457"/>
        <v>2018.9156087771698</v>
      </c>
    </row>
    <row r="43059" spans="3:3">
      <c r="C43059" s="13">
        <f t="shared" ca="1" si="1457"/>
        <v>2011.5735013322133</v>
      </c>
    </row>
    <row r="43060" spans="3:3">
      <c r="C43060" s="13">
        <f t="shared" ca="1" si="1457"/>
        <v>1995.3892856205093</v>
      </c>
    </row>
    <row r="43061" spans="3:3">
      <c r="C43061" s="13">
        <f t="shared" ca="1" si="1457"/>
        <v>1995.019984899428</v>
      </c>
    </row>
    <row r="43062" spans="3:3">
      <c r="C43062" s="13">
        <f t="shared" ca="1" si="1457"/>
        <v>1985.8555441936076</v>
      </c>
    </row>
    <row r="43063" spans="3:3">
      <c r="C43063" s="13">
        <f t="shared" ca="1" si="1457"/>
        <v>1998.9604890182945</v>
      </c>
    </row>
    <row r="43064" spans="3:3">
      <c r="C43064" s="13">
        <f t="shared" ca="1" si="1457"/>
        <v>1978.1788026835168</v>
      </c>
    </row>
    <row r="43065" spans="3:3">
      <c r="C43065" s="13">
        <f t="shared" ca="1" si="1457"/>
        <v>2013.4612503889089</v>
      </c>
    </row>
    <row r="43066" spans="3:3">
      <c r="C43066" s="13">
        <f t="shared" ca="1" si="1457"/>
        <v>2007.8783968277608</v>
      </c>
    </row>
    <row r="43067" spans="3:3">
      <c r="C43067" s="13">
        <f t="shared" ca="1" si="1457"/>
        <v>1989.9848216617743</v>
      </c>
    </row>
    <row r="43068" spans="3:3">
      <c r="C43068" s="13">
        <f t="shared" ca="1" si="1457"/>
        <v>1991.2746881956853</v>
      </c>
    </row>
    <row r="43069" spans="3:3">
      <c r="C43069" s="13">
        <f t="shared" ca="1" si="1457"/>
        <v>1998.4752284233343</v>
      </c>
    </row>
    <row r="43070" spans="3:3">
      <c r="C43070" s="13">
        <f t="shared" ca="1" si="1457"/>
        <v>2000.0976832697122</v>
      </c>
    </row>
    <row r="43071" spans="3:3">
      <c r="C43071" s="13">
        <f t="shared" ca="1" si="1457"/>
        <v>2002.1304485359949</v>
      </c>
    </row>
    <row r="43072" spans="3:3">
      <c r="C43072" s="13">
        <f t="shared" ca="1" si="1457"/>
        <v>1992.7463967556914</v>
      </c>
    </row>
    <row r="43073" spans="3:3">
      <c r="C43073" s="13">
        <f t="shared" ca="1" si="1457"/>
        <v>1999.8981456552601</v>
      </c>
    </row>
    <row r="43074" spans="3:3">
      <c r="C43074" s="13">
        <f t="shared" ca="1" si="1457"/>
        <v>2018.124276146187</v>
      </c>
    </row>
    <row r="43075" spans="3:3">
      <c r="C43075" s="13">
        <f t="shared" ca="1" si="1457"/>
        <v>1988.4113298547575</v>
      </c>
    </row>
    <row r="43076" spans="3:3">
      <c r="C43076" s="13">
        <f t="shared" ca="1" si="1457"/>
        <v>1994.8084417966736</v>
      </c>
    </row>
    <row r="43077" spans="3:3">
      <c r="C43077" s="13">
        <f t="shared" ca="1" si="1457"/>
        <v>2002.3843566490098</v>
      </c>
    </row>
    <row r="43078" spans="3:3">
      <c r="C43078" s="13">
        <f t="shared" ca="1" si="1457"/>
        <v>1988.2367876724293</v>
      </c>
    </row>
    <row r="43079" spans="3:3">
      <c r="C43079" s="13">
        <f t="shared" ca="1" si="1457"/>
        <v>1995.1826837611129</v>
      </c>
    </row>
    <row r="43080" spans="3:3">
      <c r="C43080" s="13">
        <f t="shared" ca="1" si="1457"/>
        <v>2001.9045328592799</v>
      </c>
    </row>
    <row r="43081" spans="3:3">
      <c r="C43081" s="13">
        <f t="shared" ca="1" si="1457"/>
        <v>1980.4767509053536</v>
      </c>
    </row>
    <row r="43082" spans="3:3">
      <c r="C43082" s="13">
        <f t="shared" ca="1" si="1457"/>
        <v>1997.3434502879904</v>
      </c>
    </row>
    <row r="43083" spans="3:3">
      <c r="C43083" s="13">
        <f t="shared" ca="1" si="1457"/>
        <v>1993.2439155191657</v>
      </c>
    </row>
    <row r="43084" spans="3:3">
      <c r="C43084" s="13">
        <f t="shared" ca="1" si="1457"/>
        <v>2005.8417534758287</v>
      </c>
    </row>
    <row r="43085" spans="3:3">
      <c r="C43085" s="13">
        <f t="shared" ca="1" si="1457"/>
        <v>1988.8079648136998</v>
      </c>
    </row>
    <row r="43086" spans="3:3">
      <c r="C43086" s="13">
        <f t="shared" ca="1" si="1457"/>
        <v>2005.3348919998234</v>
      </c>
    </row>
    <row r="43087" spans="3:3">
      <c r="C43087" s="13">
        <f t="shared" ca="1" si="1457"/>
        <v>1991.1738776175994</v>
      </c>
    </row>
    <row r="43088" spans="3:3">
      <c r="C43088" s="13">
        <f t="shared" ca="1" si="1457"/>
        <v>1996.9633267745396</v>
      </c>
    </row>
    <row r="43089" spans="3:3">
      <c r="C43089" s="13">
        <f t="shared" ca="1" si="1457"/>
        <v>2001.7518732304738</v>
      </c>
    </row>
    <row r="43090" spans="3:3">
      <c r="C43090" s="13">
        <f t="shared" ca="1" si="1457"/>
        <v>1993.5792113709351</v>
      </c>
    </row>
    <row r="43091" spans="3:3">
      <c r="C43091" s="13">
        <f t="shared" ca="1" si="1457"/>
        <v>2013.8015295596522</v>
      </c>
    </row>
    <row r="43092" spans="3:3">
      <c r="C43092" s="13">
        <f t="shared" ca="1" si="1457"/>
        <v>2001.0770257214253</v>
      </c>
    </row>
    <row r="43093" spans="3:3">
      <c r="C43093" s="13">
        <f t="shared" ca="1" si="1457"/>
        <v>2006.8551347714449</v>
      </c>
    </row>
    <row r="43094" spans="3:3">
      <c r="C43094" s="13">
        <f t="shared" ca="1" si="1457"/>
        <v>1986.4861784609111</v>
      </c>
    </row>
    <row r="43095" spans="3:3">
      <c r="C43095" s="13">
        <f t="shared" ca="1" si="1457"/>
        <v>1990.6214797122723</v>
      </c>
    </row>
    <row r="43096" spans="3:3">
      <c r="C43096" s="13">
        <f t="shared" ref="C43096:C43159" ca="1" si="1458">NORMINV(RAND(),$D$3,$G$3)</f>
        <v>1985.1829669798594</v>
      </c>
    </row>
    <row r="43097" spans="3:3">
      <c r="C43097" s="13">
        <f t="shared" ca="1" si="1458"/>
        <v>1990.5840389160919</v>
      </c>
    </row>
    <row r="43098" spans="3:3">
      <c r="C43098" s="13">
        <f t="shared" ca="1" si="1458"/>
        <v>1979.4149987678536</v>
      </c>
    </row>
    <row r="43099" spans="3:3">
      <c r="C43099" s="13">
        <f t="shared" ca="1" si="1458"/>
        <v>2005.0285685977151</v>
      </c>
    </row>
    <row r="43100" spans="3:3">
      <c r="C43100" s="13">
        <f t="shared" ca="1" si="1458"/>
        <v>2014.1754603979537</v>
      </c>
    </row>
    <row r="43101" spans="3:3">
      <c r="C43101" s="13">
        <f t="shared" ca="1" si="1458"/>
        <v>2008.1476864748295</v>
      </c>
    </row>
    <row r="43102" spans="3:3">
      <c r="C43102" s="13">
        <f t="shared" ca="1" si="1458"/>
        <v>2000.2325276250954</v>
      </c>
    </row>
    <row r="43103" spans="3:3">
      <c r="C43103" s="13">
        <f t="shared" ca="1" si="1458"/>
        <v>2011.0579831498699</v>
      </c>
    </row>
    <row r="43104" spans="3:3">
      <c r="C43104" s="13">
        <f t="shared" ca="1" si="1458"/>
        <v>1978.0263106708514</v>
      </c>
    </row>
    <row r="43105" spans="3:3">
      <c r="C43105" s="13">
        <f t="shared" ca="1" si="1458"/>
        <v>1985.4325617170966</v>
      </c>
    </row>
    <row r="43106" spans="3:3">
      <c r="C43106" s="13">
        <f t="shared" ca="1" si="1458"/>
        <v>1985.5128218255147</v>
      </c>
    </row>
    <row r="43107" spans="3:3">
      <c r="C43107" s="13">
        <f t="shared" ca="1" si="1458"/>
        <v>2004.5843223912634</v>
      </c>
    </row>
    <row r="43108" spans="3:3">
      <c r="C43108" s="13">
        <f t="shared" ca="1" si="1458"/>
        <v>1974.7701758245141</v>
      </c>
    </row>
    <row r="43109" spans="3:3">
      <c r="C43109" s="13">
        <f t="shared" ca="1" si="1458"/>
        <v>2010.0794154530245</v>
      </c>
    </row>
    <row r="43110" spans="3:3">
      <c r="C43110" s="13">
        <f t="shared" ca="1" si="1458"/>
        <v>2002.8686736484028</v>
      </c>
    </row>
    <row r="43111" spans="3:3">
      <c r="C43111" s="13">
        <f t="shared" ca="1" si="1458"/>
        <v>1997.593630190863</v>
      </c>
    </row>
    <row r="43112" spans="3:3">
      <c r="C43112" s="13">
        <f t="shared" ca="1" si="1458"/>
        <v>2015.3193947773598</v>
      </c>
    </row>
    <row r="43113" spans="3:3">
      <c r="C43113" s="13">
        <f t="shared" ca="1" si="1458"/>
        <v>1988.1089856322403</v>
      </c>
    </row>
    <row r="43114" spans="3:3">
      <c r="C43114" s="13">
        <f t="shared" ca="1" si="1458"/>
        <v>2002.8745088083635</v>
      </c>
    </row>
    <row r="43115" spans="3:3">
      <c r="C43115" s="13">
        <f t="shared" ca="1" si="1458"/>
        <v>2004.1062747714666</v>
      </c>
    </row>
    <row r="43116" spans="3:3">
      <c r="C43116" s="13">
        <f t="shared" ca="1" si="1458"/>
        <v>2006.853094203193</v>
      </c>
    </row>
    <row r="43117" spans="3:3">
      <c r="C43117" s="13">
        <f t="shared" ca="1" si="1458"/>
        <v>1996.1635172825127</v>
      </c>
    </row>
    <row r="43118" spans="3:3">
      <c r="C43118" s="13">
        <f t="shared" ca="1" si="1458"/>
        <v>1999.9639291945066</v>
      </c>
    </row>
    <row r="43119" spans="3:3">
      <c r="C43119" s="13">
        <f t="shared" ca="1" si="1458"/>
        <v>1995.855904080468</v>
      </c>
    </row>
    <row r="43120" spans="3:3">
      <c r="C43120" s="13">
        <f t="shared" ca="1" si="1458"/>
        <v>2007.1717844033417</v>
      </c>
    </row>
    <row r="43121" spans="3:3">
      <c r="C43121" s="13">
        <f t="shared" ca="1" si="1458"/>
        <v>1988.4605576546421</v>
      </c>
    </row>
    <row r="43122" spans="3:3">
      <c r="C43122" s="13">
        <f t="shared" ca="1" si="1458"/>
        <v>2004.1149016939069</v>
      </c>
    </row>
    <row r="43123" spans="3:3">
      <c r="C43123" s="13">
        <f t="shared" ca="1" si="1458"/>
        <v>1997.7921131049818</v>
      </c>
    </row>
    <row r="43124" spans="3:3">
      <c r="C43124" s="13">
        <f t="shared" ca="1" si="1458"/>
        <v>1990.6776551573412</v>
      </c>
    </row>
    <row r="43125" spans="3:3">
      <c r="C43125" s="13">
        <f t="shared" ca="1" si="1458"/>
        <v>2003.0384453061706</v>
      </c>
    </row>
    <row r="43126" spans="3:3">
      <c r="C43126" s="13">
        <f t="shared" ca="1" si="1458"/>
        <v>2023.0802707544437</v>
      </c>
    </row>
    <row r="43127" spans="3:3">
      <c r="C43127" s="13">
        <f t="shared" ca="1" si="1458"/>
        <v>1998.2773724497422</v>
      </c>
    </row>
    <row r="43128" spans="3:3">
      <c r="C43128" s="13">
        <f t="shared" ca="1" si="1458"/>
        <v>1973.2652200743603</v>
      </c>
    </row>
    <row r="43129" spans="3:3">
      <c r="C43129" s="13">
        <f t="shared" ca="1" si="1458"/>
        <v>2002.5131059050352</v>
      </c>
    </row>
    <row r="43130" spans="3:3">
      <c r="C43130" s="13">
        <f t="shared" ca="1" si="1458"/>
        <v>2002.4935795673512</v>
      </c>
    </row>
    <row r="43131" spans="3:3">
      <c r="C43131" s="13">
        <f t="shared" ca="1" si="1458"/>
        <v>1998.2977762330042</v>
      </c>
    </row>
    <row r="43132" spans="3:3">
      <c r="C43132" s="13">
        <f t="shared" ca="1" si="1458"/>
        <v>1984.3917577170091</v>
      </c>
    </row>
    <row r="43133" spans="3:3">
      <c r="C43133" s="13">
        <f t="shared" ca="1" si="1458"/>
        <v>2001.859236928379</v>
      </c>
    </row>
    <row r="43134" spans="3:3">
      <c r="C43134" s="13">
        <f t="shared" ca="1" si="1458"/>
        <v>2002.3841072283315</v>
      </c>
    </row>
    <row r="43135" spans="3:3">
      <c r="C43135" s="13">
        <f t="shared" ca="1" si="1458"/>
        <v>2001.7788056969659</v>
      </c>
    </row>
    <row r="43136" spans="3:3">
      <c r="C43136" s="13">
        <f t="shared" ca="1" si="1458"/>
        <v>2000.2553969872379</v>
      </c>
    </row>
    <row r="43137" spans="3:3">
      <c r="C43137" s="13">
        <f t="shared" ca="1" si="1458"/>
        <v>1982.3613761249233</v>
      </c>
    </row>
    <row r="43138" spans="3:3">
      <c r="C43138" s="13">
        <f t="shared" ca="1" si="1458"/>
        <v>1986.676110957012</v>
      </c>
    </row>
    <row r="43139" spans="3:3">
      <c r="C43139" s="13">
        <f t="shared" ca="1" si="1458"/>
        <v>2007.4636504554546</v>
      </c>
    </row>
    <row r="43140" spans="3:3">
      <c r="C43140" s="13">
        <f t="shared" ca="1" si="1458"/>
        <v>1987.6662289395313</v>
      </c>
    </row>
    <row r="43141" spans="3:3">
      <c r="C43141" s="13">
        <f t="shared" ca="1" si="1458"/>
        <v>1995.7073530982573</v>
      </c>
    </row>
    <row r="43142" spans="3:3">
      <c r="C43142" s="13">
        <f t="shared" ca="1" si="1458"/>
        <v>1984.1533783562711</v>
      </c>
    </row>
    <row r="43143" spans="3:3">
      <c r="C43143" s="13">
        <f t="shared" ca="1" si="1458"/>
        <v>1988.4036589017765</v>
      </c>
    </row>
    <row r="43144" spans="3:3">
      <c r="C43144" s="13">
        <f t="shared" ca="1" si="1458"/>
        <v>1988.2416087000647</v>
      </c>
    </row>
    <row r="43145" spans="3:3">
      <c r="C43145" s="13">
        <f t="shared" ca="1" si="1458"/>
        <v>2007.1626195201691</v>
      </c>
    </row>
    <row r="43146" spans="3:3">
      <c r="C43146" s="13">
        <f t="shared" ca="1" si="1458"/>
        <v>2002.5019834459683</v>
      </c>
    </row>
    <row r="43147" spans="3:3">
      <c r="C43147" s="13">
        <f t="shared" ca="1" si="1458"/>
        <v>1996.6404318127352</v>
      </c>
    </row>
    <row r="43148" spans="3:3">
      <c r="C43148" s="13">
        <f t="shared" ca="1" si="1458"/>
        <v>1999.0554353026159</v>
      </c>
    </row>
    <row r="43149" spans="3:3">
      <c r="C43149" s="13">
        <f t="shared" ca="1" si="1458"/>
        <v>1979.0239910585708</v>
      </c>
    </row>
    <row r="43150" spans="3:3">
      <c r="C43150" s="13">
        <f t="shared" ca="1" si="1458"/>
        <v>1995.6314159685451</v>
      </c>
    </row>
    <row r="43151" spans="3:3">
      <c r="C43151" s="13">
        <f t="shared" ca="1" si="1458"/>
        <v>1995.3059972505837</v>
      </c>
    </row>
    <row r="43152" spans="3:3">
      <c r="C43152" s="13">
        <f t="shared" ca="1" si="1458"/>
        <v>2005.6071529099536</v>
      </c>
    </row>
    <row r="43153" spans="3:3">
      <c r="C43153" s="13">
        <f t="shared" ca="1" si="1458"/>
        <v>1984.0949108722687</v>
      </c>
    </row>
    <row r="43154" spans="3:3">
      <c r="C43154" s="13">
        <f t="shared" ca="1" si="1458"/>
        <v>1992.758427667553</v>
      </c>
    </row>
    <row r="43155" spans="3:3">
      <c r="C43155" s="13">
        <f t="shared" ca="1" si="1458"/>
        <v>2010.0414652488855</v>
      </c>
    </row>
    <row r="43156" spans="3:3">
      <c r="C43156" s="13">
        <f t="shared" ca="1" si="1458"/>
        <v>1998.9934742941366</v>
      </c>
    </row>
    <row r="43157" spans="3:3">
      <c r="C43157" s="13">
        <f t="shared" ca="1" si="1458"/>
        <v>2000.6101667914234</v>
      </c>
    </row>
    <row r="43158" spans="3:3">
      <c r="C43158" s="13">
        <f t="shared" ca="1" si="1458"/>
        <v>2001.6185605396486</v>
      </c>
    </row>
    <row r="43159" spans="3:3">
      <c r="C43159" s="13">
        <f t="shared" ca="1" si="1458"/>
        <v>2012.715087321553</v>
      </c>
    </row>
    <row r="43160" spans="3:3">
      <c r="C43160" s="13">
        <f t="shared" ref="C43160:C43223" ca="1" si="1459">NORMINV(RAND(),$D$3,$G$3)</f>
        <v>1985.3617430900963</v>
      </c>
    </row>
    <row r="43161" spans="3:3">
      <c r="C43161" s="13">
        <f t="shared" ca="1" si="1459"/>
        <v>2019.1489845271151</v>
      </c>
    </row>
    <row r="43162" spans="3:3">
      <c r="C43162" s="13">
        <f t="shared" ca="1" si="1459"/>
        <v>2003.0676731268088</v>
      </c>
    </row>
    <row r="43163" spans="3:3">
      <c r="C43163" s="13">
        <f t="shared" ca="1" si="1459"/>
        <v>1990.29743124075</v>
      </c>
    </row>
    <row r="43164" spans="3:3">
      <c r="C43164" s="13">
        <f t="shared" ca="1" si="1459"/>
        <v>1996.980626992284</v>
      </c>
    </row>
    <row r="43165" spans="3:3">
      <c r="C43165" s="13">
        <f t="shared" ca="1" si="1459"/>
        <v>1987.0667183334372</v>
      </c>
    </row>
    <row r="43166" spans="3:3">
      <c r="C43166" s="13">
        <f t="shared" ca="1" si="1459"/>
        <v>1973.4037677811418</v>
      </c>
    </row>
    <row r="43167" spans="3:3">
      <c r="C43167" s="13">
        <f t="shared" ca="1" si="1459"/>
        <v>1987.9794128385727</v>
      </c>
    </row>
    <row r="43168" spans="3:3">
      <c r="C43168" s="13">
        <f t="shared" ca="1" si="1459"/>
        <v>2014.864022894958</v>
      </c>
    </row>
    <row r="43169" spans="3:3">
      <c r="C43169" s="13">
        <f t="shared" ca="1" si="1459"/>
        <v>1991.8488331295248</v>
      </c>
    </row>
    <row r="43170" spans="3:3">
      <c r="C43170" s="13">
        <f t="shared" ca="1" si="1459"/>
        <v>2007.2736432077843</v>
      </c>
    </row>
    <row r="43171" spans="3:3">
      <c r="C43171" s="13">
        <f t="shared" ca="1" si="1459"/>
        <v>2016.7594637137056</v>
      </c>
    </row>
    <row r="43172" spans="3:3">
      <c r="C43172" s="13">
        <f t="shared" ca="1" si="1459"/>
        <v>1993.7796130467582</v>
      </c>
    </row>
    <row r="43173" spans="3:3">
      <c r="C43173" s="13">
        <f t="shared" ca="1" si="1459"/>
        <v>2015.9550232524343</v>
      </c>
    </row>
    <row r="43174" spans="3:3">
      <c r="C43174" s="13">
        <f t="shared" ca="1" si="1459"/>
        <v>1995.6551293809384</v>
      </c>
    </row>
    <row r="43175" spans="3:3">
      <c r="C43175" s="13">
        <f t="shared" ca="1" si="1459"/>
        <v>1985.0979536990376</v>
      </c>
    </row>
    <row r="43176" spans="3:3">
      <c r="C43176" s="13">
        <f t="shared" ca="1" si="1459"/>
        <v>2022.8904295857997</v>
      </c>
    </row>
    <row r="43177" spans="3:3">
      <c r="C43177" s="13">
        <f t="shared" ca="1" si="1459"/>
        <v>2000.8839767193551</v>
      </c>
    </row>
    <row r="43178" spans="3:3">
      <c r="C43178" s="13">
        <f t="shared" ca="1" si="1459"/>
        <v>1994.8530897767869</v>
      </c>
    </row>
    <row r="43179" spans="3:3">
      <c r="C43179" s="13">
        <f t="shared" ca="1" si="1459"/>
        <v>2002.2831065384237</v>
      </c>
    </row>
    <row r="43180" spans="3:3">
      <c r="C43180" s="13">
        <f t="shared" ca="1" si="1459"/>
        <v>2017.0218841630003</v>
      </c>
    </row>
    <row r="43181" spans="3:3">
      <c r="C43181" s="13">
        <f t="shared" ca="1" si="1459"/>
        <v>2005.5434888839632</v>
      </c>
    </row>
    <row r="43182" spans="3:3">
      <c r="C43182" s="13">
        <f t="shared" ca="1" si="1459"/>
        <v>2024.7726787851375</v>
      </c>
    </row>
    <row r="43183" spans="3:3">
      <c r="C43183" s="13">
        <f t="shared" ca="1" si="1459"/>
        <v>2013.9545063760966</v>
      </c>
    </row>
    <row r="43184" spans="3:3">
      <c r="C43184" s="13">
        <f t="shared" ca="1" si="1459"/>
        <v>2004.9264450135017</v>
      </c>
    </row>
    <row r="43185" spans="3:3">
      <c r="C43185" s="13">
        <f t="shared" ca="1" si="1459"/>
        <v>1997.5753589331255</v>
      </c>
    </row>
    <row r="43186" spans="3:3">
      <c r="C43186" s="13">
        <f t="shared" ca="1" si="1459"/>
        <v>1985.6593012746603</v>
      </c>
    </row>
    <row r="43187" spans="3:3">
      <c r="C43187" s="13">
        <f t="shared" ca="1" si="1459"/>
        <v>1986.3940826804667</v>
      </c>
    </row>
    <row r="43188" spans="3:3">
      <c r="C43188" s="13">
        <f t="shared" ca="1" si="1459"/>
        <v>1988.8206875939304</v>
      </c>
    </row>
    <row r="43189" spans="3:3">
      <c r="C43189" s="13">
        <f t="shared" ca="1" si="1459"/>
        <v>2015.7103523032106</v>
      </c>
    </row>
    <row r="43190" spans="3:3">
      <c r="C43190" s="13">
        <f t="shared" ca="1" si="1459"/>
        <v>1996.6218909027384</v>
      </c>
    </row>
    <row r="43191" spans="3:3">
      <c r="C43191" s="13">
        <f t="shared" ca="1" si="1459"/>
        <v>1992.2984576425665</v>
      </c>
    </row>
    <row r="43192" spans="3:3">
      <c r="C43192" s="13">
        <f t="shared" ca="1" si="1459"/>
        <v>1993.0136675207414</v>
      </c>
    </row>
    <row r="43193" spans="3:3">
      <c r="C43193" s="13">
        <f t="shared" ca="1" si="1459"/>
        <v>2020.0720445215625</v>
      </c>
    </row>
    <row r="43194" spans="3:3">
      <c r="C43194" s="13">
        <f t="shared" ca="1" si="1459"/>
        <v>2000.5144866530691</v>
      </c>
    </row>
    <row r="43195" spans="3:3">
      <c r="C43195" s="13">
        <f t="shared" ca="1" si="1459"/>
        <v>2011.2261322393563</v>
      </c>
    </row>
    <row r="43196" spans="3:3">
      <c r="C43196" s="13">
        <f t="shared" ca="1" si="1459"/>
        <v>1992.8142887669067</v>
      </c>
    </row>
    <row r="43197" spans="3:3">
      <c r="C43197" s="13">
        <f t="shared" ca="1" si="1459"/>
        <v>1996.9432634222856</v>
      </c>
    </row>
    <row r="43198" spans="3:3">
      <c r="C43198" s="13">
        <f t="shared" ca="1" si="1459"/>
        <v>2022.1245012355107</v>
      </c>
    </row>
    <row r="43199" spans="3:3">
      <c r="C43199" s="13">
        <f t="shared" ca="1" si="1459"/>
        <v>1990.4704189549636</v>
      </c>
    </row>
    <row r="43200" spans="3:3">
      <c r="C43200" s="13">
        <f t="shared" ca="1" si="1459"/>
        <v>2002.8128603753255</v>
      </c>
    </row>
    <row r="43201" spans="3:3">
      <c r="C43201" s="13">
        <f t="shared" ca="1" si="1459"/>
        <v>2006.5007140369644</v>
      </c>
    </row>
    <row r="43202" spans="3:3">
      <c r="C43202" s="13">
        <f t="shared" ca="1" si="1459"/>
        <v>2003.8681088349149</v>
      </c>
    </row>
    <row r="43203" spans="3:3">
      <c r="C43203" s="13">
        <f t="shared" ca="1" si="1459"/>
        <v>2001.194880119077</v>
      </c>
    </row>
    <row r="43204" spans="3:3">
      <c r="C43204" s="13">
        <f t="shared" ca="1" si="1459"/>
        <v>2004.8488906059465</v>
      </c>
    </row>
    <row r="43205" spans="3:3">
      <c r="C43205" s="13">
        <f t="shared" ca="1" si="1459"/>
        <v>2004.6249635642228</v>
      </c>
    </row>
    <row r="43206" spans="3:3">
      <c r="C43206" s="13">
        <f t="shared" ca="1" si="1459"/>
        <v>1983.0783420285268</v>
      </c>
    </row>
    <row r="43207" spans="3:3">
      <c r="C43207" s="13">
        <f t="shared" ca="1" si="1459"/>
        <v>1997.3398802941506</v>
      </c>
    </row>
    <row r="43208" spans="3:3">
      <c r="C43208" s="13">
        <f t="shared" ca="1" si="1459"/>
        <v>2006.8521580134375</v>
      </c>
    </row>
    <row r="43209" spans="3:3">
      <c r="C43209" s="13">
        <f t="shared" ca="1" si="1459"/>
        <v>2001.6895727342039</v>
      </c>
    </row>
    <row r="43210" spans="3:3">
      <c r="C43210" s="13">
        <f t="shared" ca="1" si="1459"/>
        <v>1978.4580068860537</v>
      </c>
    </row>
    <row r="43211" spans="3:3">
      <c r="C43211" s="13">
        <f t="shared" ca="1" si="1459"/>
        <v>1996.5942888441059</v>
      </c>
    </row>
    <row r="43212" spans="3:3">
      <c r="C43212" s="13">
        <f t="shared" ca="1" si="1459"/>
        <v>2024.6549184459459</v>
      </c>
    </row>
    <row r="43213" spans="3:3">
      <c r="C43213" s="13">
        <f t="shared" ca="1" si="1459"/>
        <v>1985.2558458249946</v>
      </c>
    </row>
    <row r="43214" spans="3:3">
      <c r="C43214" s="13">
        <f t="shared" ca="1" si="1459"/>
        <v>2002.1633233115222</v>
      </c>
    </row>
    <row r="43215" spans="3:3">
      <c r="C43215" s="13">
        <f t="shared" ca="1" si="1459"/>
        <v>2018.8449618845827</v>
      </c>
    </row>
    <row r="43216" spans="3:3">
      <c r="C43216" s="13">
        <f t="shared" ca="1" si="1459"/>
        <v>2009.1483289239859</v>
      </c>
    </row>
    <row r="43217" spans="3:3">
      <c r="C43217" s="13">
        <f t="shared" ca="1" si="1459"/>
        <v>1983.3170066918167</v>
      </c>
    </row>
    <row r="43218" spans="3:3">
      <c r="C43218" s="13">
        <f t="shared" ca="1" si="1459"/>
        <v>2008.6619212658882</v>
      </c>
    </row>
    <row r="43219" spans="3:3">
      <c r="C43219" s="13">
        <f t="shared" ca="1" si="1459"/>
        <v>1989.9553859633324</v>
      </c>
    </row>
    <row r="43220" spans="3:3">
      <c r="C43220" s="13">
        <f t="shared" ca="1" si="1459"/>
        <v>1987.9361243837038</v>
      </c>
    </row>
    <row r="43221" spans="3:3">
      <c r="C43221" s="13">
        <f t="shared" ca="1" si="1459"/>
        <v>2018.2860805019236</v>
      </c>
    </row>
    <row r="43222" spans="3:3">
      <c r="C43222" s="13">
        <f t="shared" ca="1" si="1459"/>
        <v>1999.7179528514223</v>
      </c>
    </row>
    <row r="43223" spans="3:3">
      <c r="C43223" s="13">
        <f t="shared" ca="1" si="1459"/>
        <v>2001.9806313685083</v>
      </c>
    </row>
    <row r="43224" spans="3:3">
      <c r="C43224" s="13">
        <f t="shared" ref="C43224:C43287" ca="1" si="1460">NORMINV(RAND(),$D$3,$G$3)</f>
        <v>1992.9814577720952</v>
      </c>
    </row>
    <row r="43225" spans="3:3">
      <c r="C43225" s="13">
        <f t="shared" ca="1" si="1460"/>
        <v>1995.6175397154145</v>
      </c>
    </row>
    <row r="43226" spans="3:3">
      <c r="C43226" s="13">
        <f t="shared" ca="1" si="1460"/>
        <v>1998.040980015664</v>
      </c>
    </row>
    <row r="43227" spans="3:3">
      <c r="C43227" s="13">
        <f t="shared" ca="1" si="1460"/>
        <v>2010.9149447110044</v>
      </c>
    </row>
    <row r="43228" spans="3:3">
      <c r="C43228" s="13">
        <f t="shared" ca="1" si="1460"/>
        <v>1996.1736125259488</v>
      </c>
    </row>
    <row r="43229" spans="3:3">
      <c r="C43229" s="13">
        <f t="shared" ca="1" si="1460"/>
        <v>1997.0270600788222</v>
      </c>
    </row>
    <row r="43230" spans="3:3">
      <c r="C43230" s="13">
        <f t="shared" ca="1" si="1460"/>
        <v>1998.9050308995986</v>
      </c>
    </row>
    <row r="43231" spans="3:3">
      <c r="C43231" s="13">
        <f t="shared" ca="1" si="1460"/>
        <v>1989.2016784193615</v>
      </c>
    </row>
    <row r="43232" spans="3:3">
      <c r="C43232" s="13">
        <f t="shared" ca="1" si="1460"/>
        <v>2005.6179936762444</v>
      </c>
    </row>
    <row r="43233" spans="3:3">
      <c r="C43233" s="13">
        <f t="shared" ca="1" si="1460"/>
        <v>2000.0307022560048</v>
      </c>
    </row>
    <row r="43234" spans="3:3">
      <c r="C43234" s="13">
        <f t="shared" ca="1" si="1460"/>
        <v>2001.1608292094099</v>
      </c>
    </row>
    <row r="43235" spans="3:3">
      <c r="C43235" s="13">
        <f t="shared" ca="1" si="1460"/>
        <v>2009.3006153849872</v>
      </c>
    </row>
    <row r="43236" spans="3:3">
      <c r="C43236" s="13">
        <f t="shared" ca="1" si="1460"/>
        <v>2005.6198846364098</v>
      </c>
    </row>
    <row r="43237" spans="3:3">
      <c r="C43237" s="13">
        <f t="shared" ca="1" si="1460"/>
        <v>1997.3407303492202</v>
      </c>
    </row>
    <row r="43238" spans="3:3">
      <c r="C43238" s="13">
        <f t="shared" ca="1" si="1460"/>
        <v>2006.1561417583669</v>
      </c>
    </row>
    <row r="43239" spans="3:3">
      <c r="C43239" s="13">
        <f t="shared" ca="1" si="1460"/>
        <v>2006.0159062807129</v>
      </c>
    </row>
    <row r="43240" spans="3:3">
      <c r="C43240" s="13">
        <f t="shared" ca="1" si="1460"/>
        <v>1996.4598469205098</v>
      </c>
    </row>
    <row r="43241" spans="3:3">
      <c r="C43241" s="13">
        <f t="shared" ca="1" si="1460"/>
        <v>1991.7248999344154</v>
      </c>
    </row>
    <row r="43242" spans="3:3">
      <c r="C43242" s="13">
        <f t="shared" ca="1" si="1460"/>
        <v>2011.4071894209339</v>
      </c>
    </row>
    <row r="43243" spans="3:3">
      <c r="C43243" s="13">
        <f t="shared" ca="1" si="1460"/>
        <v>1978.5670168612237</v>
      </c>
    </row>
    <row r="43244" spans="3:3">
      <c r="C43244" s="13">
        <f t="shared" ca="1" si="1460"/>
        <v>2006.5964931648934</v>
      </c>
    </row>
    <row r="43245" spans="3:3">
      <c r="C43245" s="13">
        <f t="shared" ca="1" si="1460"/>
        <v>1995.5751081346073</v>
      </c>
    </row>
    <row r="43246" spans="3:3">
      <c r="C43246" s="13">
        <f t="shared" ca="1" si="1460"/>
        <v>1991.4032366330409</v>
      </c>
    </row>
    <row r="43247" spans="3:3">
      <c r="C43247" s="13">
        <f t="shared" ca="1" si="1460"/>
        <v>1994.4775140643846</v>
      </c>
    </row>
    <row r="43248" spans="3:3">
      <c r="C43248" s="13">
        <f t="shared" ca="1" si="1460"/>
        <v>1990.8881038099191</v>
      </c>
    </row>
    <row r="43249" spans="3:3">
      <c r="C43249" s="13">
        <f t="shared" ca="1" si="1460"/>
        <v>2011.746842793583</v>
      </c>
    </row>
    <row r="43250" spans="3:3">
      <c r="C43250" s="13">
        <f t="shared" ca="1" si="1460"/>
        <v>1989.6509533752833</v>
      </c>
    </row>
    <row r="43251" spans="3:3">
      <c r="C43251" s="13">
        <f t="shared" ca="1" si="1460"/>
        <v>1983.1768595260194</v>
      </c>
    </row>
    <row r="43252" spans="3:3">
      <c r="C43252" s="13">
        <f t="shared" ca="1" si="1460"/>
        <v>1982.0270322203075</v>
      </c>
    </row>
    <row r="43253" spans="3:3">
      <c r="C43253" s="13">
        <f t="shared" ca="1" si="1460"/>
        <v>2014.5488056870411</v>
      </c>
    </row>
    <row r="43254" spans="3:3">
      <c r="C43254" s="13">
        <f t="shared" ca="1" si="1460"/>
        <v>2001.4033680253822</v>
      </c>
    </row>
    <row r="43255" spans="3:3">
      <c r="C43255" s="13">
        <f t="shared" ca="1" si="1460"/>
        <v>2004.5781001192574</v>
      </c>
    </row>
    <row r="43256" spans="3:3">
      <c r="C43256" s="13">
        <f t="shared" ca="1" si="1460"/>
        <v>1987.7844192293162</v>
      </c>
    </row>
    <row r="43257" spans="3:3">
      <c r="C43257" s="13">
        <f t="shared" ca="1" si="1460"/>
        <v>1991.4655804231459</v>
      </c>
    </row>
    <row r="43258" spans="3:3">
      <c r="C43258" s="13">
        <f t="shared" ca="1" si="1460"/>
        <v>2002.98896291967</v>
      </c>
    </row>
    <row r="43259" spans="3:3">
      <c r="C43259" s="13">
        <f t="shared" ca="1" si="1460"/>
        <v>2003.7174683198743</v>
      </c>
    </row>
    <row r="43260" spans="3:3">
      <c r="C43260" s="13">
        <f t="shared" ca="1" si="1460"/>
        <v>1996.6070998428177</v>
      </c>
    </row>
    <row r="43261" spans="3:3">
      <c r="C43261" s="13">
        <f t="shared" ca="1" si="1460"/>
        <v>1999.072548663424</v>
      </c>
    </row>
    <row r="43262" spans="3:3">
      <c r="C43262" s="13">
        <f t="shared" ca="1" si="1460"/>
        <v>1994.4561472320045</v>
      </c>
    </row>
    <row r="43263" spans="3:3">
      <c r="C43263" s="13">
        <f t="shared" ca="1" si="1460"/>
        <v>2001.9781986786709</v>
      </c>
    </row>
    <row r="43264" spans="3:3">
      <c r="C43264" s="13">
        <f t="shared" ca="1" si="1460"/>
        <v>1988.9071204195466</v>
      </c>
    </row>
    <row r="43265" spans="3:3">
      <c r="C43265" s="13">
        <f t="shared" ca="1" si="1460"/>
        <v>2001.8632546536496</v>
      </c>
    </row>
    <row r="43266" spans="3:3">
      <c r="C43266" s="13">
        <f t="shared" ca="1" si="1460"/>
        <v>1999.5039129886725</v>
      </c>
    </row>
    <row r="43267" spans="3:3">
      <c r="C43267" s="13">
        <f t="shared" ca="1" si="1460"/>
        <v>2005.5264287365126</v>
      </c>
    </row>
    <row r="43268" spans="3:3">
      <c r="C43268" s="13">
        <f t="shared" ca="1" si="1460"/>
        <v>1990.1074749602533</v>
      </c>
    </row>
    <row r="43269" spans="3:3">
      <c r="C43269" s="13">
        <f t="shared" ca="1" si="1460"/>
        <v>1996.817415855458</v>
      </c>
    </row>
    <row r="43270" spans="3:3">
      <c r="C43270" s="13">
        <f t="shared" ca="1" si="1460"/>
        <v>2006.3197600809178</v>
      </c>
    </row>
    <row r="43271" spans="3:3">
      <c r="C43271" s="13">
        <f t="shared" ca="1" si="1460"/>
        <v>2006.476029121877</v>
      </c>
    </row>
    <row r="43272" spans="3:3">
      <c r="C43272" s="13">
        <f t="shared" ca="1" si="1460"/>
        <v>1988.6173702597575</v>
      </c>
    </row>
    <row r="43273" spans="3:3">
      <c r="C43273" s="13">
        <f t="shared" ca="1" si="1460"/>
        <v>1981.6536910475377</v>
      </c>
    </row>
    <row r="43274" spans="3:3">
      <c r="C43274" s="13">
        <f t="shared" ca="1" si="1460"/>
        <v>1995.6616131773872</v>
      </c>
    </row>
    <row r="43275" spans="3:3">
      <c r="C43275" s="13">
        <f t="shared" ca="1" si="1460"/>
        <v>1978.7579191114487</v>
      </c>
    </row>
    <row r="43276" spans="3:3">
      <c r="C43276" s="13">
        <f t="shared" ca="1" si="1460"/>
        <v>2002.8249744453212</v>
      </c>
    </row>
    <row r="43277" spans="3:3">
      <c r="C43277" s="13">
        <f t="shared" ca="1" si="1460"/>
        <v>2019.9326176053942</v>
      </c>
    </row>
    <row r="43278" spans="3:3">
      <c r="C43278" s="13">
        <f t="shared" ca="1" si="1460"/>
        <v>1997.8084141195211</v>
      </c>
    </row>
    <row r="43279" spans="3:3">
      <c r="C43279" s="13">
        <f t="shared" ca="1" si="1460"/>
        <v>2000.9934297993129</v>
      </c>
    </row>
    <row r="43280" spans="3:3">
      <c r="C43280" s="13">
        <f t="shared" ca="1" si="1460"/>
        <v>1987.0471284731871</v>
      </c>
    </row>
    <row r="43281" spans="3:3">
      <c r="C43281" s="13">
        <f t="shared" ca="1" si="1460"/>
        <v>2019.9156024519027</v>
      </c>
    </row>
    <row r="43282" spans="3:3">
      <c r="C43282" s="13">
        <f t="shared" ca="1" si="1460"/>
        <v>1999.867668181266</v>
      </c>
    </row>
    <row r="43283" spans="3:3">
      <c r="C43283" s="13">
        <f t="shared" ca="1" si="1460"/>
        <v>1990.080304641516</v>
      </c>
    </row>
    <row r="43284" spans="3:3">
      <c r="C43284" s="13">
        <f t="shared" ca="1" si="1460"/>
        <v>2014.2085635082858</v>
      </c>
    </row>
    <row r="43285" spans="3:3">
      <c r="C43285" s="13">
        <f t="shared" ca="1" si="1460"/>
        <v>2002.0600923056629</v>
      </c>
    </row>
    <row r="43286" spans="3:3">
      <c r="C43286" s="13">
        <f t="shared" ca="1" si="1460"/>
        <v>1999.2408952557448</v>
      </c>
    </row>
    <row r="43287" spans="3:3">
      <c r="C43287" s="13">
        <f t="shared" ca="1" si="1460"/>
        <v>2011.6383648011501</v>
      </c>
    </row>
    <row r="43288" spans="3:3">
      <c r="C43288" s="13">
        <f t="shared" ref="C43288:C43351" ca="1" si="1461">NORMINV(RAND(),$D$3,$G$3)</f>
        <v>1993.2286532478261</v>
      </c>
    </row>
    <row r="43289" spans="3:3">
      <c r="C43289" s="13">
        <f t="shared" ca="1" si="1461"/>
        <v>1994.8107297974182</v>
      </c>
    </row>
    <row r="43290" spans="3:3">
      <c r="C43290" s="13">
        <f t="shared" ca="1" si="1461"/>
        <v>1991.323535040181</v>
      </c>
    </row>
    <row r="43291" spans="3:3">
      <c r="C43291" s="13">
        <f t="shared" ca="1" si="1461"/>
        <v>2004.5515305296883</v>
      </c>
    </row>
    <row r="43292" spans="3:3">
      <c r="C43292" s="13">
        <f t="shared" ca="1" si="1461"/>
        <v>1993.4416653609687</v>
      </c>
    </row>
    <row r="43293" spans="3:3">
      <c r="C43293" s="13">
        <f t="shared" ca="1" si="1461"/>
        <v>1992.0552124457374</v>
      </c>
    </row>
    <row r="43294" spans="3:3">
      <c r="C43294" s="13">
        <f t="shared" ca="1" si="1461"/>
        <v>2011.7200009491387</v>
      </c>
    </row>
    <row r="43295" spans="3:3">
      <c r="C43295" s="13">
        <f t="shared" ca="1" si="1461"/>
        <v>2000.2398945995844</v>
      </c>
    </row>
    <row r="43296" spans="3:3">
      <c r="C43296" s="13">
        <f t="shared" ca="1" si="1461"/>
        <v>1998.8800590457556</v>
      </c>
    </row>
    <row r="43297" spans="3:3">
      <c r="C43297" s="13">
        <f t="shared" ca="1" si="1461"/>
        <v>1987.0418920448622</v>
      </c>
    </row>
    <row r="43298" spans="3:3">
      <c r="C43298" s="13">
        <f t="shared" ca="1" si="1461"/>
        <v>2012.8027132705183</v>
      </c>
    </row>
    <row r="43299" spans="3:3">
      <c r="C43299" s="13">
        <f t="shared" ca="1" si="1461"/>
        <v>2011.4310668530597</v>
      </c>
    </row>
    <row r="43300" spans="3:3">
      <c r="C43300" s="13">
        <f t="shared" ca="1" si="1461"/>
        <v>1995.7588327831043</v>
      </c>
    </row>
    <row r="43301" spans="3:3">
      <c r="C43301" s="13">
        <f t="shared" ca="1" si="1461"/>
        <v>2000.1175236302277</v>
      </c>
    </row>
    <row r="43302" spans="3:3">
      <c r="C43302" s="13">
        <f t="shared" ca="1" si="1461"/>
        <v>1997.2437387223335</v>
      </c>
    </row>
    <row r="43303" spans="3:3">
      <c r="C43303" s="13">
        <f t="shared" ca="1" si="1461"/>
        <v>2002.2026267819842</v>
      </c>
    </row>
    <row r="43304" spans="3:3">
      <c r="C43304" s="13">
        <f t="shared" ca="1" si="1461"/>
        <v>1992.9751300348757</v>
      </c>
    </row>
    <row r="43305" spans="3:3">
      <c r="C43305" s="13">
        <f t="shared" ca="1" si="1461"/>
        <v>1993.1352110580394</v>
      </c>
    </row>
    <row r="43306" spans="3:3">
      <c r="C43306" s="13">
        <f t="shared" ca="1" si="1461"/>
        <v>1988.0253628240519</v>
      </c>
    </row>
    <row r="43307" spans="3:3">
      <c r="C43307" s="13">
        <f t="shared" ca="1" si="1461"/>
        <v>2012.805367885243</v>
      </c>
    </row>
    <row r="43308" spans="3:3">
      <c r="C43308" s="13">
        <f t="shared" ca="1" si="1461"/>
        <v>1992.8608404262616</v>
      </c>
    </row>
    <row r="43309" spans="3:3">
      <c r="C43309" s="13">
        <f t="shared" ca="1" si="1461"/>
        <v>2002.615542781142</v>
      </c>
    </row>
    <row r="43310" spans="3:3">
      <c r="C43310" s="13">
        <f t="shared" ca="1" si="1461"/>
        <v>2009.2182407369871</v>
      </c>
    </row>
    <row r="43311" spans="3:3">
      <c r="C43311" s="13">
        <f t="shared" ca="1" si="1461"/>
        <v>2010.7204761757653</v>
      </c>
    </row>
    <row r="43312" spans="3:3">
      <c r="C43312" s="13">
        <f t="shared" ca="1" si="1461"/>
        <v>1987.2622259751636</v>
      </c>
    </row>
    <row r="43313" spans="3:3">
      <c r="C43313" s="13">
        <f t="shared" ca="1" si="1461"/>
        <v>1998.7847637855202</v>
      </c>
    </row>
    <row r="43314" spans="3:3">
      <c r="C43314" s="13">
        <f t="shared" ca="1" si="1461"/>
        <v>1995.8012696446256</v>
      </c>
    </row>
    <row r="43315" spans="3:3">
      <c r="C43315" s="13">
        <f t="shared" ca="1" si="1461"/>
        <v>1995.5261306096097</v>
      </c>
    </row>
    <row r="43316" spans="3:3">
      <c r="C43316" s="13">
        <f t="shared" ca="1" si="1461"/>
        <v>1995.8867262489528</v>
      </c>
    </row>
    <row r="43317" spans="3:3">
      <c r="C43317" s="13">
        <f t="shared" ca="1" si="1461"/>
        <v>1997.5291413679852</v>
      </c>
    </row>
    <row r="43318" spans="3:3">
      <c r="C43318" s="13">
        <f t="shared" ca="1" si="1461"/>
        <v>2019.0587920488492</v>
      </c>
    </row>
    <row r="43319" spans="3:3">
      <c r="C43319" s="13">
        <f t="shared" ca="1" si="1461"/>
        <v>1998.8321984692914</v>
      </c>
    </row>
    <row r="43320" spans="3:3">
      <c r="C43320" s="13">
        <f t="shared" ca="1" si="1461"/>
        <v>1991.430060463292</v>
      </c>
    </row>
    <row r="43321" spans="3:3">
      <c r="C43321" s="13">
        <f t="shared" ca="1" si="1461"/>
        <v>2007.0753750381605</v>
      </c>
    </row>
    <row r="43322" spans="3:3">
      <c r="C43322" s="13">
        <f t="shared" ca="1" si="1461"/>
        <v>1989.5824574081848</v>
      </c>
    </row>
    <row r="43323" spans="3:3">
      <c r="C43323" s="13">
        <f t="shared" ca="1" si="1461"/>
        <v>2004.3083108876453</v>
      </c>
    </row>
    <row r="43324" spans="3:3">
      <c r="C43324" s="13">
        <f t="shared" ca="1" si="1461"/>
        <v>2014.1325126316815</v>
      </c>
    </row>
    <row r="43325" spans="3:3">
      <c r="C43325" s="13">
        <f t="shared" ca="1" si="1461"/>
        <v>2003.2862679979023</v>
      </c>
    </row>
    <row r="43326" spans="3:3">
      <c r="C43326" s="13">
        <f t="shared" ca="1" si="1461"/>
        <v>2006.7284537075668</v>
      </c>
    </row>
    <row r="43327" spans="3:3">
      <c r="C43327" s="13">
        <f t="shared" ca="1" si="1461"/>
        <v>1985.085185787937</v>
      </c>
    </row>
    <row r="43328" spans="3:3">
      <c r="C43328" s="13">
        <f t="shared" ca="1" si="1461"/>
        <v>2018.9582867626541</v>
      </c>
    </row>
    <row r="43329" spans="3:3">
      <c r="C43329" s="13">
        <f t="shared" ca="1" si="1461"/>
        <v>1991.9060146928073</v>
      </c>
    </row>
    <row r="43330" spans="3:3">
      <c r="C43330" s="13">
        <f t="shared" ca="1" si="1461"/>
        <v>2007.8780559469203</v>
      </c>
    </row>
    <row r="43331" spans="3:3">
      <c r="C43331" s="13">
        <f t="shared" ca="1" si="1461"/>
        <v>1991.7517269406194</v>
      </c>
    </row>
    <row r="43332" spans="3:3">
      <c r="C43332" s="13">
        <f t="shared" ca="1" si="1461"/>
        <v>1996.1361239921882</v>
      </c>
    </row>
    <row r="43333" spans="3:3">
      <c r="C43333" s="13">
        <f t="shared" ca="1" si="1461"/>
        <v>2004.5664601307262</v>
      </c>
    </row>
    <row r="43334" spans="3:3">
      <c r="C43334" s="13">
        <f t="shared" ca="1" si="1461"/>
        <v>2013.2831563559059</v>
      </c>
    </row>
    <row r="43335" spans="3:3">
      <c r="C43335" s="13">
        <f t="shared" ca="1" si="1461"/>
        <v>1994.5439322709942</v>
      </c>
    </row>
    <row r="43336" spans="3:3">
      <c r="C43336" s="13">
        <f t="shared" ca="1" si="1461"/>
        <v>2019.8187783239512</v>
      </c>
    </row>
    <row r="43337" spans="3:3">
      <c r="C43337" s="13">
        <f t="shared" ca="1" si="1461"/>
        <v>2019.0788810832587</v>
      </c>
    </row>
    <row r="43338" spans="3:3">
      <c r="C43338" s="13">
        <f t="shared" ca="1" si="1461"/>
        <v>1996.588659484712</v>
      </c>
    </row>
    <row r="43339" spans="3:3">
      <c r="C43339" s="13">
        <f t="shared" ca="1" si="1461"/>
        <v>2015.9744828925038</v>
      </c>
    </row>
    <row r="43340" spans="3:3">
      <c r="C43340" s="13">
        <f t="shared" ca="1" si="1461"/>
        <v>1994.2629420097019</v>
      </c>
    </row>
    <row r="43341" spans="3:3">
      <c r="C43341" s="13">
        <f t="shared" ca="1" si="1461"/>
        <v>2007.3693647470045</v>
      </c>
    </row>
    <row r="43342" spans="3:3">
      <c r="C43342" s="13">
        <f t="shared" ca="1" si="1461"/>
        <v>2005.9606044459115</v>
      </c>
    </row>
    <row r="43343" spans="3:3">
      <c r="C43343" s="13">
        <f t="shared" ca="1" si="1461"/>
        <v>1983.8079861619092</v>
      </c>
    </row>
    <row r="43344" spans="3:3">
      <c r="C43344" s="13">
        <f t="shared" ca="1" si="1461"/>
        <v>1976.1294842888851</v>
      </c>
    </row>
    <row r="43345" spans="3:3">
      <c r="C43345" s="13">
        <f t="shared" ca="1" si="1461"/>
        <v>2014.5904960759538</v>
      </c>
    </row>
    <row r="43346" spans="3:3">
      <c r="C43346" s="13">
        <f t="shared" ca="1" si="1461"/>
        <v>2008.907523154124</v>
      </c>
    </row>
    <row r="43347" spans="3:3">
      <c r="C43347" s="13">
        <f t="shared" ca="1" si="1461"/>
        <v>2016.7239278296281</v>
      </c>
    </row>
    <row r="43348" spans="3:3">
      <c r="C43348" s="13">
        <f t="shared" ca="1" si="1461"/>
        <v>1999.0762209932846</v>
      </c>
    </row>
    <row r="43349" spans="3:3">
      <c r="C43349" s="13">
        <f t="shared" ca="1" si="1461"/>
        <v>2012.0902521165742</v>
      </c>
    </row>
    <row r="43350" spans="3:3">
      <c r="C43350" s="13">
        <f t="shared" ca="1" si="1461"/>
        <v>1998.5131282704767</v>
      </c>
    </row>
    <row r="43351" spans="3:3">
      <c r="C43351" s="13">
        <f t="shared" ca="1" si="1461"/>
        <v>1997.4707096100908</v>
      </c>
    </row>
    <row r="43352" spans="3:3">
      <c r="C43352" s="13">
        <f t="shared" ref="C43352:C43415" ca="1" si="1462">NORMINV(RAND(),$D$3,$G$3)</f>
        <v>2003.4587065428607</v>
      </c>
    </row>
    <row r="43353" spans="3:3">
      <c r="C43353" s="13">
        <f t="shared" ca="1" si="1462"/>
        <v>2001.4737468491851</v>
      </c>
    </row>
    <row r="43354" spans="3:3">
      <c r="C43354" s="13">
        <f t="shared" ca="1" si="1462"/>
        <v>2018.1755050562285</v>
      </c>
    </row>
    <row r="43355" spans="3:3">
      <c r="C43355" s="13">
        <f t="shared" ca="1" si="1462"/>
        <v>1990.4944033402867</v>
      </c>
    </row>
    <row r="43356" spans="3:3">
      <c r="C43356" s="13">
        <f t="shared" ca="1" si="1462"/>
        <v>2026.4780262806696</v>
      </c>
    </row>
    <row r="43357" spans="3:3">
      <c r="C43357" s="13">
        <f t="shared" ca="1" si="1462"/>
        <v>2020.7438629427875</v>
      </c>
    </row>
    <row r="43358" spans="3:3">
      <c r="C43358" s="13">
        <f t="shared" ca="1" si="1462"/>
        <v>2001.6973515811687</v>
      </c>
    </row>
    <row r="43359" spans="3:3">
      <c r="C43359" s="13">
        <f t="shared" ca="1" si="1462"/>
        <v>2001.5503674981651</v>
      </c>
    </row>
    <row r="43360" spans="3:3">
      <c r="C43360" s="13">
        <f t="shared" ca="1" si="1462"/>
        <v>2019.9838828259883</v>
      </c>
    </row>
    <row r="43361" spans="3:3">
      <c r="C43361" s="13">
        <f t="shared" ca="1" si="1462"/>
        <v>1993.3793744616773</v>
      </c>
    </row>
    <row r="43362" spans="3:3">
      <c r="C43362" s="13">
        <f t="shared" ca="1" si="1462"/>
        <v>2000.9834066953758</v>
      </c>
    </row>
    <row r="43363" spans="3:3">
      <c r="C43363" s="13">
        <f t="shared" ca="1" si="1462"/>
        <v>2006.6077919125564</v>
      </c>
    </row>
    <row r="43364" spans="3:3">
      <c r="C43364" s="13">
        <f t="shared" ca="1" si="1462"/>
        <v>1991.4556451563139</v>
      </c>
    </row>
    <row r="43365" spans="3:3">
      <c r="C43365" s="13">
        <f t="shared" ca="1" si="1462"/>
        <v>1991.7175032973564</v>
      </c>
    </row>
    <row r="43366" spans="3:3">
      <c r="C43366" s="13">
        <f t="shared" ca="1" si="1462"/>
        <v>1991.3969371498342</v>
      </c>
    </row>
    <row r="43367" spans="3:3">
      <c r="C43367" s="13">
        <f t="shared" ca="1" si="1462"/>
        <v>1997.0739209595872</v>
      </c>
    </row>
    <row r="43368" spans="3:3">
      <c r="C43368" s="13">
        <f t="shared" ca="1" si="1462"/>
        <v>1992.3555304701881</v>
      </c>
    </row>
    <row r="43369" spans="3:3">
      <c r="C43369" s="13">
        <f t="shared" ca="1" si="1462"/>
        <v>2014.1177414352367</v>
      </c>
    </row>
    <row r="43370" spans="3:3">
      <c r="C43370" s="13">
        <f t="shared" ca="1" si="1462"/>
        <v>1997.9908987911017</v>
      </c>
    </row>
    <row r="43371" spans="3:3">
      <c r="C43371" s="13">
        <f t="shared" ca="1" si="1462"/>
        <v>1991.6256546750185</v>
      </c>
    </row>
    <row r="43372" spans="3:3">
      <c r="C43372" s="13">
        <f t="shared" ca="1" si="1462"/>
        <v>2017.3532444111715</v>
      </c>
    </row>
    <row r="43373" spans="3:3">
      <c r="C43373" s="13">
        <f t="shared" ca="1" si="1462"/>
        <v>1997.9900241054172</v>
      </c>
    </row>
    <row r="43374" spans="3:3">
      <c r="C43374" s="13">
        <f t="shared" ca="1" si="1462"/>
        <v>1990.9371880584401</v>
      </c>
    </row>
    <row r="43375" spans="3:3">
      <c r="C43375" s="13">
        <f t="shared" ca="1" si="1462"/>
        <v>2004.8034220864038</v>
      </c>
    </row>
    <row r="43376" spans="3:3">
      <c r="C43376" s="13">
        <f t="shared" ca="1" si="1462"/>
        <v>1999.7937007001224</v>
      </c>
    </row>
    <row r="43377" spans="3:3">
      <c r="C43377" s="13">
        <f t="shared" ca="1" si="1462"/>
        <v>1986.7131706286214</v>
      </c>
    </row>
    <row r="43378" spans="3:3">
      <c r="C43378" s="13">
        <f t="shared" ca="1" si="1462"/>
        <v>1992.4360845412816</v>
      </c>
    </row>
    <row r="43379" spans="3:3">
      <c r="C43379" s="13">
        <f t="shared" ca="1" si="1462"/>
        <v>2026.1686547605177</v>
      </c>
    </row>
    <row r="43380" spans="3:3">
      <c r="C43380" s="13">
        <f t="shared" ca="1" si="1462"/>
        <v>2012.842508388866</v>
      </c>
    </row>
    <row r="43381" spans="3:3">
      <c r="C43381" s="13">
        <f t="shared" ca="1" si="1462"/>
        <v>2007.2495390708327</v>
      </c>
    </row>
    <row r="43382" spans="3:3">
      <c r="C43382" s="13">
        <f t="shared" ca="1" si="1462"/>
        <v>2004.0950335381337</v>
      </c>
    </row>
    <row r="43383" spans="3:3">
      <c r="C43383" s="13">
        <f t="shared" ca="1" si="1462"/>
        <v>1992.8790956486816</v>
      </c>
    </row>
    <row r="43384" spans="3:3">
      <c r="C43384" s="13">
        <f t="shared" ca="1" si="1462"/>
        <v>1995.0025582269152</v>
      </c>
    </row>
    <row r="43385" spans="3:3">
      <c r="C43385" s="13">
        <f t="shared" ca="1" si="1462"/>
        <v>2003.1641485620783</v>
      </c>
    </row>
    <row r="43386" spans="3:3">
      <c r="C43386" s="13">
        <f t="shared" ca="1" si="1462"/>
        <v>1995.7323866266313</v>
      </c>
    </row>
    <row r="43387" spans="3:3">
      <c r="C43387" s="13">
        <f t="shared" ca="1" si="1462"/>
        <v>1985.4537896325958</v>
      </c>
    </row>
    <row r="43388" spans="3:3">
      <c r="C43388" s="13">
        <f t="shared" ca="1" si="1462"/>
        <v>1998.4123163195388</v>
      </c>
    </row>
    <row r="43389" spans="3:3">
      <c r="C43389" s="13">
        <f t="shared" ca="1" si="1462"/>
        <v>1996.667767747912</v>
      </c>
    </row>
    <row r="43390" spans="3:3">
      <c r="C43390" s="13">
        <f t="shared" ca="1" si="1462"/>
        <v>1996.5178995886406</v>
      </c>
    </row>
    <row r="43391" spans="3:3">
      <c r="C43391" s="13">
        <f t="shared" ca="1" si="1462"/>
        <v>2018.8446616298252</v>
      </c>
    </row>
    <row r="43392" spans="3:3">
      <c r="C43392" s="13">
        <f t="shared" ca="1" si="1462"/>
        <v>2008.7857270806892</v>
      </c>
    </row>
    <row r="43393" spans="3:3">
      <c r="C43393" s="13">
        <f t="shared" ca="1" si="1462"/>
        <v>1981.7292312766408</v>
      </c>
    </row>
    <row r="43394" spans="3:3">
      <c r="C43394" s="13">
        <f t="shared" ca="1" si="1462"/>
        <v>2002.9495102520559</v>
      </c>
    </row>
    <row r="43395" spans="3:3">
      <c r="C43395" s="13">
        <f t="shared" ca="1" si="1462"/>
        <v>1988.5564303151366</v>
      </c>
    </row>
    <row r="43396" spans="3:3">
      <c r="C43396" s="13">
        <f t="shared" ca="1" si="1462"/>
        <v>2004.7625120055684</v>
      </c>
    </row>
    <row r="43397" spans="3:3">
      <c r="C43397" s="13">
        <f t="shared" ca="1" si="1462"/>
        <v>1999.3613589597239</v>
      </c>
    </row>
    <row r="43398" spans="3:3">
      <c r="C43398" s="13">
        <f t="shared" ca="1" si="1462"/>
        <v>1979.4362635569587</v>
      </c>
    </row>
    <row r="43399" spans="3:3">
      <c r="C43399" s="13">
        <f t="shared" ca="1" si="1462"/>
        <v>2021.7498708050721</v>
      </c>
    </row>
    <row r="43400" spans="3:3">
      <c r="C43400" s="13">
        <f t="shared" ca="1" si="1462"/>
        <v>1997.2579481432849</v>
      </c>
    </row>
    <row r="43401" spans="3:3">
      <c r="C43401" s="13">
        <f t="shared" ca="1" si="1462"/>
        <v>1990.8507257786523</v>
      </c>
    </row>
    <row r="43402" spans="3:3">
      <c r="C43402" s="13">
        <f t="shared" ca="1" si="1462"/>
        <v>2000.9938237331792</v>
      </c>
    </row>
    <row r="43403" spans="3:3">
      <c r="C43403" s="13">
        <f t="shared" ca="1" si="1462"/>
        <v>1978.4164625337232</v>
      </c>
    </row>
    <row r="43404" spans="3:3">
      <c r="C43404" s="13">
        <f t="shared" ca="1" si="1462"/>
        <v>2003.7784977647077</v>
      </c>
    </row>
    <row r="43405" spans="3:3">
      <c r="C43405" s="13">
        <f t="shared" ca="1" si="1462"/>
        <v>2001.845029596589</v>
      </c>
    </row>
    <row r="43406" spans="3:3">
      <c r="C43406" s="13">
        <f t="shared" ca="1" si="1462"/>
        <v>1969.6766901233434</v>
      </c>
    </row>
    <row r="43407" spans="3:3">
      <c r="C43407" s="13">
        <f t="shared" ca="1" si="1462"/>
        <v>1993.8304931556675</v>
      </c>
    </row>
    <row r="43408" spans="3:3">
      <c r="C43408" s="13">
        <f t="shared" ca="1" si="1462"/>
        <v>2008.9292528396659</v>
      </c>
    </row>
    <row r="43409" spans="3:3">
      <c r="C43409" s="13">
        <f t="shared" ca="1" si="1462"/>
        <v>1989.7562933517463</v>
      </c>
    </row>
    <row r="43410" spans="3:3">
      <c r="C43410" s="13">
        <f t="shared" ca="1" si="1462"/>
        <v>1990.9744434170768</v>
      </c>
    </row>
    <row r="43411" spans="3:3">
      <c r="C43411" s="13">
        <f t="shared" ca="1" si="1462"/>
        <v>2000.3559425848357</v>
      </c>
    </row>
    <row r="43412" spans="3:3">
      <c r="C43412" s="13">
        <f t="shared" ca="1" si="1462"/>
        <v>2026.1823749833138</v>
      </c>
    </row>
    <row r="43413" spans="3:3">
      <c r="C43413" s="13">
        <f t="shared" ca="1" si="1462"/>
        <v>1992.493648885026</v>
      </c>
    </row>
    <row r="43414" spans="3:3">
      <c r="C43414" s="13">
        <f t="shared" ca="1" si="1462"/>
        <v>2006.4101432982093</v>
      </c>
    </row>
    <row r="43415" spans="3:3">
      <c r="C43415" s="13">
        <f t="shared" ca="1" si="1462"/>
        <v>2019.8712054335911</v>
      </c>
    </row>
    <row r="43416" spans="3:3">
      <c r="C43416" s="13">
        <f t="shared" ref="C43416:C43479" ca="1" si="1463">NORMINV(RAND(),$D$3,$G$3)</f>
        <v>1990.390622514594</v>
      </c>
    </row>
    <row r="43417" spans="3:3">
      <c r="C43417" s="13">
        <f t="shared" ca="1" si="1463"/>
        <v>2010.6267632040149</v>
      </c>
    </row>
    <row r="43418" spans="3:3">
      <c r="C43418" s="13">
        <f t="shared" ca="1" si="1463"/>
        <v>1995.8222004338274</v>
      </c>
    </row>
    <row r="43419" spans="3:3">
      <c r="C43419" s="13">
        <f t="shared" ca="1" si="1463"/>
        <v>1997.017417525587</v>
      </c>
    </row>
    <row r="43420" spans="3:3">
      <c r="C43420" s="13">
        <f t="shared" ca="1" si="1463"/>
        <v>1990.9047750441364</v>
      </c>
    </row>
    <row r="43421" spans="3:3">
      <c r="C43421" s="13">
        <f t="shared" ca="1" si="1463"/>
        <v>2018.2633883592098</v>
      </c>
    </row>
    <row r="43422" spans="3:3">
      <c r="C43422" s="13">
        <f t="shared" ca="1" si="1463"/>
        <v>2002.1155185406358</v>
      </c>
    </row>
    <row r="43423" spans="3:3">
      <c r="C43423" s="13">
        <f t="shared" ca="1" si="1463"/>
        <v>1996.3856177406401</v>
      </c>
    </row>
    <row r="43424" spans="3:3">
      <c r="C43424" s="13">
        <f t="shared" ca="1" si="1463"/>
        <v>2006.2042945661992</v>
      </c>
    </row>
    <row r="43425" spans="3:3">
      <c r="C43425" s="13">
        <f t="shared" ca="1" si="1463"/>
        <v>2001.9019463046195</v>
      </c>
    </row>
    <row r="43426" spans="3:3">
      <c r="C43426" s="13">
        <f t="shared" ca="1" si="1463"/>
        <v>1998.6901100826406</v>
      </c>
    </row>
    <row r="43427" spans="3:3">
      <c r="C43427" s="13">
        <f t="shared" ca="1" si="1463"/>
        <v>2003.3765367273354</v>
      </c>
    </row>
    <row r="43428" spans="3:3">
      <c r="C43428" s="13">
        <f t="shared" ca="1" si="1463"/>
        <v>2000.1860495119349</v>
      </c>
    </row>
    <row r="43429" spans="3:3">
      <c r="C43429" s="13">
        <f t="shared" ca="1" si="1463"/>
        <v>2008.2388236871832</v>
      </c>
    </row>
    <row r="43430" spans="3:3">
      <c r="C43430" s="13">
        <f t="shared" ca="1" si="1463"/>
        <v>2000.6763203279863</v>
      </c>
    </row>
    <row r="43431" spans="3:3">
      <c r="C43431" s="13">
        <f t="shared" ca="1" si="1463"/>
        <v>1991.6532357222354</v>
      </c>
    </row>
    <row r="43432" spans="3:3">
      <c r="C43432" s="13">
        <f t="shared" ca="1" si="1463"/>
        <v>2000.56856446969</v>
      </c>
    </row>
    <row r="43433" spans="3:3">
      <c r="C43433" s="13">
        <f t="shared" ca="1" si="1463"/>
        <v>1989.945588744496</v>
      </c>
    </row>
    <row r="43434" spans="3:3">
      <c r="C43434" s="13">
        <f t="shared" ca="1" si="1463"/>
        <v>1990.1296333545545</v>
      </c>
    </row>
    <row r="43435" spans="3:3">
      <c r="C43435" s="13">
        <f t="shared" ca="1" si="1463"/>
        <v>1989.2825357123775</v>
      </c>
    </row>
    <row r="43436" spans="3:3">
      <c r="C43436" s="13">
        <f t="shared" ca="1" si="1463"/>
        <v>2005.1936222723507</v>
      </c>
    </row>
    <row r="43437" spans="3:3">
      <c r="C43437" s="13">
        <f t="shared" ca="1" si="1463"/>
        <v>2008.7716471315969</v>
      </c>
    </row>
    <row r="43438" spans="3:3">
      <c r="C43438" s="13">
        <f t="shared" ca="1" si="1463"/>
        <v>2011.930477644705</v>
      </c>
    </row>
    <row r="43439" spans="3:3">
      <c r="C43439" s="13">
        <f t="shared" ca="1" si="1463"/>
        <v>2008.3596311647459</v>
      </c>
    </row>
    <row r="43440" spans="3:3">
      <c r="C43440" s="13">
        <f t="shared" ca="1" si="1463"/>
        <v>2011.2251014314111</v>
      </c>
    </row>
    <row r="43441" spans="3:3">
      <c r="C43441" s="13">
        <f t="shared" ca="1" si="1463"/>
        <v>1999.5350187646898</v>
      </c>
    </row>
    <row r="43442" spans="3:3">
      <c r="C43442" s="13">
        <f t="shared" ca="1" si="1463"/>
        <v>2020.2449671402023</v>
      </c>
    </row>
    <row r="43443" spans="3:3">
      <c r="C43443" s="13">
        <f t="shared" ca="1" si="1463"/>
        <v>2024.9368520619032</v>
      </c>
    </row>
    <row r="43444" spans="3:3">
      <c r="C43444" s="13">
        <f t="shared" ca="1" si="1463"/>
        <v>2018.0151857316282</v>
      </c>
    </row>
    <row r="43445" spans="3:3">
      <c r="C43445" s="13">
        <f t="shared" ca="1" si="1463"/>
        <v>1968.7833949399869</v>
      </c>
    </row>
    <row r="43446" spans="3:3">
      <c r="C43446" s="13">
        <f t="shared" ca="1" si="1463"/>
        <v>1997.231962870238</v>
      </c>
    </row>
    <row r="43447" spans="3:3">
      <c r="C43447" s="13">
        <f t="shared" ca="1" si="1463"/>
        <v>1999.7311105417518</v>
      </c>
    </row>
    <row r="43448" spans="3:3">
      <c r="C43448" s="13">
        <f t="shared" ca="1" si="1463"/>
        <v>2015.4701993956653</v>
      </c>
    </row>
    <row r="43449" spans="3:3">
      <c r="C43449" s="13">
        <f t="shared" ca="1" si="1463"/>
        <v>1998.6784832721514</v>
      </c>
    </row>
    <row r="43450" spans="3:3">
      <c r="C43450" s="13">
        <f t="shared" ca="1" si="1463"/>
        <v>2005.6262830650987</v>
      </c>
    </row>
    <row r="43451" spans="3:3">
      <c r="C43451" s="13">
        <f t="shared" ca="1" si="1463"/>
        <v>2016.5947586376258</v>
      </c>
    </row>
    <row r="43452" spans="3:3">
      <c r="C43452" s="13">
        <f t="shared" ca="1" si="1463"/>
        <v>1998.2064510666498</v>
      </c>
    </row>
    <row r="43453" spans="3:3">
      <c r="C43453" s="13">
        <f t="shared" ca="1" si="1463"/>
        <v>2011.4292801943625</v>
      </c>
    </row>
    <row r="43454" spans="3:3">
      <c r="C43454" s="13">
        <f t="shared" ca="1" si="1463"/>
        <v>2014.5974296925419</v>
      </c>
    </row>
    <row r="43455" spans="3:3">
      <c r="C43455" s="13">
        <f t="shared" ca="1" si="1463"/>
        <v>1987.495949223068</v>
      </c>
    </row>
    <row r="43456" spans="3:3">
      <c r="C43456" s="13">
        <f t="shared" ca="1" si="1463"/>
        <v>1983.2108556984024</v>
      </c>
    </row>
    <row r="43457" spans="3:3">
      <c r="C43457" s="13">
        <f t="shared" ca="1" si="1463"/>
        <v>2005.2261982885002</v>
      </c>
    </row>
    <row r="43458" spans="3:3">
      <c r="C43458" s="13">
        <f t="shared" ca="1" si="1463"/>
        <v>1986.7522017838539</v>
      </c>
    </row>
    <row r="43459" spans="3:3">
      <c r="C43459" s="13">
        <f t="shared" ca="1" si="1463"/>
        <v>1991.0376782612157</v>
      </c>
    </row>
    <row r="43460" spans="3:3">
      <c r="C43460" s="13">
        <f t="shared" ca="1" si="1463"/>
        <v>2003.878386352766</v>
      </c>
    </row>
    <row r="43461" spans="3:3">
      <c r="C43461" s="13">
        <f t="shared" ca="1" si="1463"/>
        <v>1986.2003419632804</v>
      </c>
    </row>
    <row r="43462" spans="3:3">
      <c r="C43462" s="13">
        <f t="shared" ca="1" si="1463"/>
        <v>1998.2831306549215</v>
      </c>
    </row>
    <row r="43463" spans="3:3">
      <c r="C43463" s="13">
        <f t="shared" ca="1" si="1463"/>
        <v>1997.6851769121249</v>
      </c>
    </row>
    <row r="43464" spans="3:3">
      <c r="C43464" s="13">
        <f t="shared" ca="1" si="1463"/>
        <v>1983.8428392505239</v>
      </c>
    </row>
    <row r="43465" spans="3:3">
      <c r="C43465" s="13">
        <f t="shared" ca="1" si="1463"/>
        <v>2010.4345682925789</v>
      </c>
    </row>
    <row r="43466" spans="3:3">
      <c r="C43466" s="13">
        <f t="shared" ca="1" si="1463"/>
        <v>1993.6880117521737</v>
      </c>
    </row>
    <row r="43467" spans="3:3">
      <c r="C43467" s="13">
        <f t="shared" ca="1" si="1463"/>
        <v>1994.3300804096111</v>
      </c>
    </row>
    <row r="43468" spans="3:3">
      <c r="C43468" s="13">
        <f t="shared" ca="1" si="1463"/>
        <v>2005.5401306103638</v>
      </c>
    </row>
    <row r="43469" spans="3:3">
      <c r="C43469" s="13">
        <f t="shared" ca="1" si="1463"/>
        <v>2006.1025673129636</v>
      </c>
    </row>
    <row r="43470" spans="3:3">
      <c r="C43470" s="13">
        <f t="shared" ca="1" si="1463"/>
        <v>1997.6015973368771</v>
      </c>
    </row>
    <row r="43471" spans="3:3">
      <c r="C43471" s="13">
        <f t="shared" ca="1" si="1463"/>
        <v>1988.9522337117251</v>
      </c>
    </row>
    <row r="43472" spans="3:3">
      <c r="C43472" s="13">
        <f t="shared" ca="1" si="1463"/>
        <v>2020.3010253662474</v>
      </c>
    </row>
    <row r="43473" spans="3:3">
      <c r="C43473" s="13">
        <f t="shared" ca="1" si="1463"/>
        <v>1994.555040418122</v>
      </c>
    </row>
    <row r="43474" spans="3:3">
      <c r="C43474" s="13">
        <f t="shared" ca="1" si="1463"/>
        <v>1985.1360876431233</v>
      </c>
    </row>
    <row r="43475" spans="3:3">
      <c r="C43475" s="13">
        <f t="shared" ca="1" si="1463"/>
        <v>2007.7333402278755</v>
      </c>
    </row>
    <row r="43476" spans="3:3">
      <c r="C43476" s="13">
        <f t="shared" ca="1" si="1463"/>
        <v>2006.6928003160347</v>
      </c>
    </row>
    <row r="43477" spans="3:3">
      <c r="C43477" s="13">
        <f t="shared" ca="1" si="1463"/>
        <v>2008.7720753880665</v>
      </c>
    </row>
    <row r="43478" spans="3:3">
      <c r="C43478" s="13">
        <f t="shared" ca="1" si="1463"/>
        <v>2013.0691396279522</v>
      </c>
    </row>
    <row r="43479" spans="3:3">
      <c r="C43479" s="13">
        <f t="shared" ca="1" si="1463"/>
        <v>1995.5601189481513</v>
      </c>
    </row>
    <row r="43480" spans="3:3">
      <c r="C43480" s="13">
        <f t="shared" ref="C43480:C43543" ca="1" si="1464">NORMINV(RAND(),$D$3,$G$3)</f>
        <v>1991.3714691278881</v>
      </c>
    </row>
    <row r="43481" spans="3:3">
      <c r="C43481" s="13">
        <f t="shared" ca="1" si="1464"/>
        <v>2003.3758933697879</v>
      </c>
    </row>
    <row r="43482" spans="3:3">
      <c r="C43482" s="13">
        <f t="shared" ca="1" si="1464"/>
        <v>2015.3339281199462</v>
      </c>
    </row>
    <row r="43483" spans="3:3">
      <c r="C43483" s="13">
        <f t="shared" ca="1" si="1464"/>
        <v>2003.2236031137302</v>
      </c>
    </row>
    <row r="43484" spans="3:3">
      <c r="C43484" s="13">
        <f t="shared" ca="1" si="1464"/>
        <v>2019.9183391959859</v>
      </c>
    </row>
    <row r="43485" spans="3:3">
      <c r="C43485" s="13">
        <f t="shared" ca="1" si="1464"/>
        <v>2002.254402140258</v>
      </c>
    </row>
    <row r="43486" spans="3:3">
      <c r="C43486" s="13">
        <f t="shared" ca="1" si="1464"/>
        <v>1999.5310726540667</v>
      </c>
    </row>
    <row r="43487" spans="3:3">
      <c r="C43487" s="13">
        <f t="shared" ca="1" si="1464"/>
        <v>1997.1333670900287</v>
      </c>
    </row>
    <row r="43488" spans="3:3">
      <c r="C43488" s="13">
        <f t="shared" ca="1" si="1464"/>
        <v>2002.8253499960506</v>
      </c>
    </row>
    <row r="43489" spans="3:3">
      <c r="C43489" s="13">
        <f t="shared" ca="1" si="1464"/>
        <v>1994.2492733844963</v>
      </c>
    </row>
    <row r="43490" spans="3:3">
      <c r="C43490" s="13">
        <f t="shared" ca="1" si="1464"/>
        <v>2004.8100438158972</v>
      </c>
    </row>
    <row r="43491" spans="3:3">
      <c r="C43491" s="13">
        <f t="shared" ca="1" si="1464"/>
        <v>1993.0434912213827</v>
      </c>
    </row>
    <row r="43492" spans="3:3">
      <c r="C43492" s="13">
        <f t="shared" ca="1" si="1464"/>
        <v>2014.7971020854525</v>
      </c>
    </row>
    <row r="43493" spans="3:3">
      <c r="C43493" s="13">
        <f t="shared" ca="1" si="1464"/>
        <v>2013.9973645572989</v>
      </c>
    </row>
    <row r="43494" spans="3:3">
      <c r="C43494" s="13">
        <f t="shared" ca="1" si="1464"/>
        <v>1992.461069783926</v>
      </c>
    </row>
    <row r="43495" spans="3:3">
      <c r="C43495" s="13">
        <f t="shared" ca="1" si="1464"/>
        <v>2018.6306109791817</v>
      </c>
    </row>
    <row r="43496" spans="3:3">
      <c r="C43496" s="13">
        <f t="shared" ca="1" si="1464"/>
        <v>1991.7272570230095</v>
      </c>
    </row>
    <row r="43497" spans="3:3">
      <c r="C43497" s="13">
        <f t="shared" ca="1" si="1464"/>
        <v>2001.6459211747474</v>
      </c>
    </row>
    <row r="43498" spans="3:3">
      <c r="C43498" s="13">
        <f t="shared" ca="1" si="1464"/>
        <v>2036.9124826640273</v>
      </c>
    </row>
    <row r="43499" spans="3:3">
      <c r="C43499" s="13">
        <f t="shared" ca="1" si="1464"/>
        <v>2004.561091440253</v>
      </c>
    </row>
    <row r="43500" spans="3:3">
      <c r="C43500" s="13">
        <f t="shared" ca="1" si="1464"/>
        <v>1996.2726357666536</v>
      </c>
    </row>
    <row r="43501" spans="3:3">
      <c r="C43501" s="13">
        <f t="shared" ca="1" si="1464"/>
        <v>2005.4799119141117</v>
      </c>
    </row>
    <row r="43502" spans="3:3">
      <c r="C43502" s="13">
        <f t="shared" ca="1" si="1464"/>
        <v>2000.5253103137761</v>
      </c>
    </row>
    <row r="43503" spans="3:3">
      <c r="C43503" s="13">
        <f t="shared" ca="1" si="1464"/>
        <v>2004.0065381356219</v>
      </c>
    </row>
    <row r="43504" spans="3:3">
      <c r="C43504" s="13">
        <f t="shared" ca="1" si="1464"/>
        <v>2001.6578525353693</v>
      </c>
    </row>
    <row r="43505" spans="3:3">
      <c r="C43505" s="13">
        <f t="shared" ca="1" si="1464"/>
        <v>2005.8192445780649</v>
      </c>
    </row>
    <row r="43506" spans="3:3">
      <c r="C43506" s="13">
        <f t="shared" ca="1" si="1464"/>
        <v>1999.3602816710952</v>
      </c>
    </row>
    <row r="43507" spans="3:3">
      <c r="C43507" s="13">
        <f t="shared" ca="1" si="1464"/>
        <v>2004.6254759506412</v>
      </c>
    </row>
    <row r="43508" spans="3:3">
      <c r="C43508" s="13">
        <f t="shared" ca="1" si="1464"/>
        <v>2011.9519910390216</v>
      </c>
    </row>
    <row r="43509" spans="3:3">
      <c r="C43509" s="13">
        <f t="shared" ca="1" si="1464"/>
        <v>1991.9837463878814</v>
      </c>
    </row>
    <row r="43510" spans="3:3">
      <c r="C43510" s="13">
        <f t="shared" ca="1" si="1464"/>
        <v>2002.9252127327443</v>
      </c>
    </row>
    <row r="43511" spans="3:3">
      <c r="C43511" s="13">
        <f t="shared" ca="1" si="1464"/>
        <v>2016.2227930636113</v>
      </c>
    </row>
    <row r="43512" spans="3:3">
      <c r="C43512" s="13">
        <f t="shared" ca="1" si="1464"/>
        <v>1992.4135709951609</v>
      </c>
    </row>
    <row r="43513" spans="3:3">
      <c r="C43513" s="13">
        <f t="shared" ca="1" si="1464"/>
        <v>1983.7644657497988</v>
      </c>
    </row>
    <row r="43514" spans="3:3">
      <c r="C43514" s="13">
        <f t="shared" ca="1" si="1464"/>
        <v>1999.7414671669685</v>
      </c>
    </row>
    <row r="43515" spans="3:3">
      <c r="C43515" s="13">
        <f t="shared" ca="1" si="1464"/>
        <v>1994.1588922117423</v>
      </c>
    </row>
    <row r="43516" spans="3:3">
      <c r="C43516" s="13">
        <f t="shared" ca="1" si="1464"/>
        <v>2023.3480750160127</v>
      </c>
    </row>
    <row r="43517" spans="3:3">
      <c r="C43517" s="13">
        <f t="shared" ca="1" si="1464"/>
        <v>2016.9828993818835</v>
      </c>
    </row>
    <row r="43518" spans="3:3">
      <c r="C43518" s="13">
        <f t="shared" ca="1" si="1464"/>
        <v>1988.0497670210132</v>
      </c>
    </row>
    <row r="43519" spans="3:3">
      <c r="C43519" s="13">
        <f t="shared" ca="1" si="1464"/>
        <v>2004.5967431599274</v>
      </c>
    </row>
    <row r="43520" spans="3:3">
      <c r="C43520" s="13">
        <f t="shared" ca="1" si="1464"/>
        <v>2005.0745420258504</v>
      </c>
    </row>
    <row r="43521" spans="3:3">
      <c r="C43521" s="13">
        <f t="shared" ca="1" si="1464"/>
        <v>2000.7867367986771</v>
      </c>
    </row>
    <row r="43522" spans="3:3">
      <c r="C43522" s="13">
        <f t="shared" ca="1" si="1464"/>
        <v>2000.918016410656</v>
      </c>
    </row>
    <row r="43523" spans="3:3">
      <c r="C43523" s="13">
        <f t="shared" ca="1" si="1464"/>
        <v>2006.8893737205631</v>
      </c>
    </row>
    <row r="43524" spans="3:3">
      <c r="C43524" s="13">
        <f t="shared" ca="1" si="1464"/>
        <v>2001.0948997918381</v>
      </c>
    </row>
    <row r="43525" spans="3:3">
      <c r="C43525" s="13">
        <f t="shared" ca="1" si="1464"/>
        <v>1979.3328993020425</v>
      </c>
    </row>
    <row r="43526" spans="3:3">
      <c r="C43526" s="13">
        <f t="shared" ca="1" si="1464"/>
        <v>1994.0560081349952</v>
      </c>
    </row>
    <row r="43527" spans="3:3">
      <c r="C43527" s="13">
        <f t="shared" ca="1" si="1464"/>
        <v>1989.065679273469</v>
      </c>
    </row>
    <row r="43528" spans="3:3">
      <c r="C43528" s="13">
        <f t="shared" ca="1" si="1464"/>
        <v>1982.0152166108955</v>
      </c>
    </row>
    <row r="43529" spans="3:3">
      <c r="C43529" s="13">
        <f t="shared" ca="1" si="1464"/>
        <v>2006.310396428672</v>
      </c>
    </row>
    <row r="43530" spans="3:3">
      <c r="C43530" s="13">
        <f t="shared" ca="1" si="1464"/>
        <v>1999.4786770549404</v>
      </c>
    </row>
    <row r="43531" spans="3:3">
      <c r="C43531" s="13">
        <f t="shared" ca="1" si="1464"/>
        <v>1991.9991200660688</v>
      </c>
    </row>
    <row r="43532" spans="3:3">
      <c r="C43532" s="13">
        <f t="shared" ca="1" si="1464"/>
        <v>1998.6802472860579</v>
      </c>
    </row>
    <row r="43533" spans="3:3">
      <c r="C43533" s="13">
        <f t="shared" ca="1" si="1464"/>
        <v>2011.7062698640104</v>
      </c>
    </row>
    <row r="43534" spans="3:3">
      <c r="C43534" s="13">
        <f t="shared" ca="1" si="1464"/>
        <v>2001.3555262739969</v>
      </c>
    </row>
    <row r="43535" spans="3:3">
      <c r="C43535" s="13">
        <f t="shared" ca="1" si="1464"/>
        <v>2012.5236543381222</v>
      </c>
    </row>
    <row r="43536" spans="3:3">
      <c r="C43536" s="13">
        <f t="shared" ca="1" si="1464"/>
        <v>2005.2491249417674</v>
      </c>
    </row>
    <row r="43537" spans="3:3">
      <c r="C43537" s="13">
        <f t="shared" ca="1" si="1464"/>
        <v>1980.8155614406214</v>
      </c>
    </row>
    <row r="43538" spans="3:3">
      <c r="C43538" s="13">
        <f t="shared" ca="1" si="1464"/>
        <v>2014.6355111870521</v>
      </c>
    </row>
    <row r="43539" spans="3:3">
      <c r="C43539" s="13">
        <f t="shared" ca="1" si="1464"/>
        <v>2000.4356981750209</v>
      </c>
    </row>
    <row r="43540" spans="3:3">
      <c r="C43540" s="13">
        <f t="shared" ca="1" si="1464"/>
        <v>1979.4947022382164</v>
      </c>
    </row>
    <row r="43541" spans="3:3">
      <c r="C43541" s="13">
        <f t="shared" ca="1" si="1464"/>
        <v>2016.1236349414976</v>
      </c>
    </row>
    <row r="43542" spans="3:3">
      <c r="C43542" s="13">
        <f t="shared" ca="1" si="1464"/>
        <v>1981.7905081511642</v>
      </c>
    </row>
    <row r="43543" spans="3:3">
      <c r="C43543" s="13">
        <f t="shared" ca="1" si="1464"/>
        <v>2001.5523110804227</v>
      </c>
    </row>
    <row r="43544" spans="3:3">
      <c r="C43544" s="13">
        <f t="shared" ref="C43544:C43607" ca="1" si="1465">NORMINV(RAND(),$D$3,$G$3)</f>
        <v>1994.7110406046995</v>
      </c>
    </row>
    <row r="43545" spans="3:3">
      <c r="C43545" s="13">
        <f t="shared" ca="1" si="1465"/>
        <v>1990.7606008136936</v>
      </c>
    </row>
    <row r="43546" spans="3:3">
      <c r="C43546" s="13">
        <f t="shared" ca="1" si="1465"/>
        <v>1973.4579024136124</v>
      </c>
    </row>
    <row r="43547" spans="3:3">
      <c r="C43547" s="13">
        <f t="shared" ca="1" si="1465"/>
        <v>2000.3922040054854</v>
      </c>
    </row>
    <row r="43548" spans="3:3">
      <c r="C43548" s="13">
        <f t="shared" ca="1" si="1465"/>
        <v>2003.894300384278</v>
      </c>
    </row>
    <row r="43549" spans="3:3">
      <c r="C43549" s="13">
        <f t="shared" ca="1" si="1465"/>
        <v>1988.7387597170468</v>
      </c>
    </row>
    <row r="43550" spans="3:3">
      <c r="C43550" s="13">
        <f t="shared" ca="1" si="1465"/>
        <v>1998.8514708922728</v>
      </c>
    </row>
    <row r="43551" spans="3:3">
      <c r="C43551" s="13">
        <f t="shared" ca="1" si="1465"/>
        <v>2011.3537917518183</v>
      </c>
    </row>
    <row r="43552" spans="3:3">
      <c r="C43552" s="13">
        <f t="shared" ca="1" si="1465"/>
        <v>2006.2394795198875</v>
      </c>
    </row>
    <row r="43553" spans="3:3">
      <c r="C43553" s="13">
        <f t="shared" ca="1" si="1465"/>
        <v>2016.214948132364</v>
      </c>
    </row>
    <row r="43554" spans="3:3">
      <c r="C43554" s="13">
        <f t="shared" ca="1" si="1465"/>
        <v>1993.4470648292627</v>
      </c>
    </row>
    <row r="43555" spans="3:3">
      <c r="C43555" s="13">
        <f t="shared" ca="1" si="1465"/>
        <v>1982.7361590501403</v>
      </c>
    </row>
    <row r="43556" spans="3:3">
      <c r="C43556" s="13">
        <f t="shared" ca="1" si="1465"/>
        <v>1990.1724319733803</v>
      </c>
    </row>
    <row r="43557" spans="3:3">
      <c r="C43557" s="13">
        <f t="shared" ca="1" si="1465"/>
        <v>1989.0841170299182</v>
      </c>
    </row>
    <row r="43558" spans="3:3">
      <c r="C43558" s="13">
        <f t="shared" ca="1" si="1465"/>
        <v>1987.752530072747</v>
      </c>
    </row>
    <row r="43559" spans="3:3">
      <c r="C43559" s="13">
        <f t="shared" ca="1" si="1465"/>
        <v>2007.309676631503</v>
      </c>
    </row>
    <row r="43560" spans="3:3">
      <c r="C43560" s="13">
        <f t="shared" ca="1" si="1465"/>
        <v>2016.906972043713</v>
      </c>
    </row>
    <row r="43561" spans="3:3">
      <c r="C43561" s="13">
        <f t="shared" ca="1" si="1465"/>
        <v>1992.0779332597081</v>
      </c>
    </row>
    <row r="43562" spans="3:3">
      <c r="C43562" s="13">
        <f t="shared" ca="1" si="1465"/>
        <v>1986.9591588847666</v>
      </c>
    </row>
    <row r="43563" spans="3:3">
      <c r="C43563" s="13">
        <f t="shared" ca="1" si="1465"/>
        <v>1995.7574649400749</v>
      </c>
    </row>
    <row r="43564" spans="3:3">
      <c r="C43564" s="13">
        <f t="shared" ca="1" si="1465"/>
        <v>1977.1227405411041</v>
      </c>
    </row>
    <row r="43565" spans="3:3">
      <c r="C43565" s="13">
        <f t="shared" ca="1" si="1465"/>
        <v>1997.8914078952989</v>
      </c>
    </row>
    <row r="43566" spans="3:3">
      <c r="C43566" s="13">
        <f t="shared" ca="1" si="1465"/>
        <v>2008.4826050356676</v>
      </c>
    </row>
    <row r="43567" spans="3:3">
      <c r="C43567" s="13">
        <f t="shared" ca="1" si="1465"/>
        <v>2020.4819487393866</v>
      </c>
    </row>
    <row r="43568" spans="3:3">
      <c r="C43568" s="13">
        <f t="shared" ca="1" si="1465"/>
        <v>2000.9237704171696</v>
      </c>
    </row>
    <row r="43569" spans="3:3">
      <c r="C43569" s="13">
        <f t="shared" ca="1" si="1465"/>
        <v>1991.7183256428659</v>
      </c>
    </row>
    <row r="43570" spans="3:3">
      <c r="C43570" s="13">
        <f t="shared" ca="1" si="1465"/>
        <v>1991.3117988088952</v>
      </c>
    </row>
    <row r="43571" spans="3:3">
      <c r="C43571" s="13">
        <f t="shared" ca="1" si="1465"/>
        <v>1992.8277368410904</v>
      </c>
    </row>
    <row r="43572" spans="3:3">
      <c r="C43572" s="13">
        <f t="shared" ca="1" si="1465"/>
        <v>2019.1377213998537</v>
      </c>
    </row>
    <row r="43573" spans="3:3">
      <c r="C43573" s="13">
        <f t="shared" ca="1" si="1465"/>
        <v>1986.922630745783</v>
      </c>
    </row>
    <row r="43574" spans="3:3">
      <c r="C43574" s="13">
        <f t="shared" ca="1" si="1465"/>
        <v>1994.5540668434192</v>
      </c>
    </row>
    <row r="43575" spans="3:3">
      <c r="C43575" s="13">
        <f t="shared" ca="1" si="1465"/>
        <v>1999.970552541088</v>
      </c>
    </row>
    <row r="43576" spans="3:3">
      <c r="C43576" s="13">
        <f t="shared" ca="1" si="1465"/>
        <v>1999.9923521422281</v>
      </c>
    </row>
    <row r="43577" spans="3:3">
      <c r="C43577" s="13">
        <f t="shared" ca="1" si="1465"/>
        <v>1990.2587271733892</v>
      </c>
    </row>
    <row r="43578" spans="3:3">
      <c r="C43578" s="13">
        <f t="shared" ca="1" si="1465"/>
        <v>2015.8621767174791</v>
      </c>
    </row>
    <row r="43579" spans="3:3">
      <c r="C43579" s="13">
        <f t="shared" ca="1" si="1465"/>
        <v>1994.5683762695587</v>
      </c>
    </row>
    <row r="43580" spans="3:3">
      <c r="C43580" s="13">
        <f t="shared" ca="1" si="1465"/>
        <v>2006.5365404347726</v>
      </c>
    </row>
    <row r="43581" spans="3:3">
      <c r="C43581" s="13">
        <f t="shared" ca="1" si="1465"/>
        <v>1997.3075791830217</v>
      </c>
    </row>
    <row r="43582" spans="3:3">
      <c r="C43582" s="13">
        <f t="shared" ca="1" si="1465"/>
        <v>1987.4420688667542</v>
      </c>
    </row>
    <row r="43583" spans="3:3">
      <c r="C43583" s="13">
        <f t="shared" ca="1" si="1465"/>
        <v>1996.4936295525299</v>
      </c>
    </row>
    <row r="43584" spans="3:3">
      <c r="C43584" s="13">
        <f t="shared" ca="1" si="1465"/>
        <v>2004.0111802341939</v>
      </c>
    </row>
    <row r="43585" spans="3:3">
      <c r="C43585" s="13">
        <f t="shared" ca="1" si="1465"/>
        <v>1971.1943448101977</v>
      </c>
    </row>
    <row r="43586" spans="3:3">
      <c r="C43586" s="13">
        <f t="shared" ca="1" si="1465"/>
        <v>1987.9008900723625</v>
      </c>
    </row>
    <row r="43587" spans="3:3">
      <c r="C43587" s="13">
        <f t="shared" ca="1" si="1465"/>
        <v>1997.5082024102755</v>
      </c>
    </row>
    <row r="43588" spans="3:3">
      <c r="C43588" s="13">
        <f t="shared" ca="1" si="1465"/>
        <v>1980.432051909808</v>
      </c>
    </row>
    <row r="43589" spans="3:3">
      <c r="C43589" s="13">
        <f t="shared" ca="1" si="1465"/>
        <v>1994.3860344321008</v>
      </c>
    </row>
    <row r="43590" spans="3:3">
      <c r="C43590" s="13">
        <f t="shared" ca="1" si="1465"/>
        <v>1999.235114452124</v>
      </c>
    </row>
    <row r="43591" spans="3:3">
      <c r="C43591" s="13">
        <f t="shared" ca="1" si="1465"/>
        <v>1987.7865731899226</v>
      </c>
    </row>
    <row r="43592" spans="3:3">
      <c r="C43592" s="13">
        <f t="shared" ca="1" si="1465"/>
        <v>2003.7772426490449</v>
      </c>
    </row>
    <row r="43593" spans="3:3">
      <c r="C43593" s="13">
        <f t="shared" ca="1" si="1465"/>
        <v>1994.7524360106645</v>
      </c>
    </row>
    <row r="43594" spans="3:3">
      <c r="C43594" s="13">
        <f t="shared" ca="1" si="1465"/>
        <v>1987.7830973064376</v>
      </c>
    </row>
    <row r="43595" spans="3:3">
      <c r="C43595" s="13">
        <f t="shared" ca="1" si="1465"/>
        <v>1994.811243546249</v>
      </c>
    </row>
    <row r="43596" spans="3:3">
      <c r="C43596" s="13">
        <f t="shared" ca="1" si="1465"/>
        <v>2002.4971424241035</v>
      </c>
    </row>
    <row r="43597" spans="3:3">
      <c r="C43597" s="13">
        <f t="shared" ca="1" si="1465"/>
        <v>2005.9014831537675</v>
      </c>
    </row>
    <row r="43598" spans="3:3">
      <c r="C43598" s="13">
        <f t="shared" ca="1" si="1465"/>
        <v>2003.8468839878969</v>
      </c>
    </row>
    <row r="43599" spans="3:3">
      <c r="C43599" s="13">
        <f t="shared" ca="1" si="1465"/>
        <v>2026.7682935793048</v>
      </c>
    </row>
    <row r="43600" spans="3:3">
      <c r="C43600" s="13">
        <f t="shared" ca="1" si="1465"/>
        <v>1998.8750739734533</v>
      </c>
    </row>
    <row r="43601" spans="3:3">
      <c r="C43601" s="13">
        <f t="shared" ca="1" si="1465"/>
        <v>2014.282743469787</v>
      </c>
    </row>
    <row r="43602" spans="3:3">
      <c r="C43602" s="13">
        <f t="shared" ca="1" si="1465"/>
        <v>2014.0397713456839</v>
      </c>
    </row>
    <row r="43603" spans="3:3">
      <c r="C43603" s="13">
        <f t="shared" ca="1" si="1465"/>
        <v>1989.2114418714175</v>
      </c>
    </row>
    <row r="43604" spans="3:3">
      <c r="C43604" s="13">
        <f t="shared" ca="1" si="1465"/>
        <v>1993.1504673765569</v>
      </c>
    </row>
    <row r="43605" spans="3:3">
      <c r="C43605" s="13">
        <f t="shared" ca="1" si="1465"/>
        <v>2015.9100803044014</v>
      </c>
    </row>
    <row r="43606" spans="3:3">
      <c r="C43606" s="13">
        <f t="shared" ca="1" si="1465"/>
        <v>2005.9805110967695</v>
      </c>
    </row>
    <row r="43607" spans="3:3">
      <c r="C43607" s="13">
        <f t="shared" ca="1" si="1465"/>
        <v>2001.3238658766268</v>
      </c>
    </row>
    <row r="43608" spans="3:3">
      <c r="C43608" s="13">
        <f t="shared" ref="C43608:C43671" ca="1" si="1466">NORMINV(RAND(),$D$3,$G$3)</f>
        <v>2003.1386774927744</v>
      </c>
    </row>
    <row r="43609" spans="3:3">
      <c r="C43609" s="13">
        <f t="shared" ca="1" si="1466"/>
        <v>2010.8493895588724</v>
      </c>
    </row>
    <row r="43610" spans="3:3">
      <c r="C43610" s="13">
        <f t="shared" ca="1" si="1466"/>
        <v>1992.1239720521737</v>
      </c>
    </row>
    <row r="43611" spans="3:3">
      <c r="C43611" s="13">
        <f t="shared" ca="1" si="1466"/>
        <v>2012.3546814833205</v>
      </c>
    </row>
    <row r="43612" spans="3:3">
      <c r="C43612" s="13">
        <f t="shared" ca="1" si="1466"/>
        <v>2010.3999433972604</v>
      </c>
    </row>
    <row r="43613" spans="3:3">
      <c r="C43613" s="13">
        <f t="shared" ca="1" si="1466"/>
        <v>2007.3217807934516</v>
      </c>
    </row>
    <row r="43614" spans="3:3">
      <c r="C43614" s="13">
        <f t="shared" ca="1" si="1466"/>
        <v>1990.9076401988727</v>
      </c>
    </row>
    <row r="43615" spans="3:3">
      <c r="C43615" s="13">
        <f t="shared" ca="1" si="1466"/>
        <v>2003.9163538020696</v>
      </c>
    </row>
    <row r="43616" spans="3:3">
      <c r="C43616" s="13">
        <f t="shared" ca="1" si="1466"/>
        <v>2002.2298947958375</v>
      </c>
    </row>
    <row r="43617" spans="3:3">
      <c r="C43617" s="13">
        <f t="shared" ca="1" si="1466"/>
        <v>2002.3830291184227</v>
      </c>
    </row>
    <row r="43618" spans="3:3">
      <c r="C43618" s="13">
        <f t="shared" ca="1" si="1466"/>
        <v>2001.5647934461824</v>
      </c>
    </row>
    <row r="43619" spans="3:3">
      <c r="C43619" s="13">
        <f t="shared" ca="1" si="1466"/>
        <v>1974.2269538637154</v>
      </c>
    </row>
    <row r="43620" spans="3:3">
      <c r="C43620" s="13">
        <f t="shared" ca="1" si="1466"/>
        <v>2007.3541236158105</v>
      </c>
    </row>
    <row r="43621" spans="3:3">
      <c r="C43621" s="13">
        <f t="shared" ca="1" si="1466"/>
        <v>1995.5916058403575</v>
      </c>
    </row>
    <row r="43622" spans="3:3">
      <c r="C43622" s="13">
        <f t="shared" ca="1" si="1466"/>
        <v>2007.2558904229336</v>
      </c>
    </row>
    <row r="43623" spans="3:3">
      <c r="C43623" s="13">
        <f t="shared" ca="1" si="1466"/>
        <v>1990.13271507479</v>
      </c>
    </row>
    <row r="43624" spans="3:3">
      <c r="C43624" s="13">
        <f t="shared" ca="1" si="1466"/>
        <v>2005.2700135427867</v>
      </c>
    </row>
    <row r="43625" spans="3:3">
      <c r="C43625" s="13">
        <f t="shared" ca="1" si="1466"/>
        <v>2012.7708052484556</v>
      </c>
    </row>
    <row r="43626" spans="3:3">
      <c r="C43626" s="13">
        <f t="shared" ca="1" si="1466"/>
        <v>2007.4952994969576</v>
      </c>
    </row>
    <row r="43627" spans="3:3">
      <c r="C43627" s="13">
        <f t="shared" ca="1" si="1466"/>
        <v>2016.547509075082</v>
      </c>
    </row>
    <row r="43628" spans="3:3">
      <c r="C43628" s="13">
        <f t="shared" ca="1" si="1466"/>
        <v>2000.8189983780051</v>
      </c>
    </row>
    <row r="43629" spans="3:3">
      <c r="C43629" s="13">
        <f t="shared" ca="1" si="1466"/>
        <v>2009.4634091598518</v>
      </c>
    </row>
    <row r="43630" spans="3:3">
      <c r="C43630" s="13">
        <f t="shared" ca="1" si="1466"/>
        <v>1997.420586913739</v>
      </c>
    </row>
    <row r="43631" spans="3:3">
      <c r="C43631" s="13">
        <f t="shared" ca="1" si="1466"/>
        <v>1994.4531450543059</v>
      </c>
    </row>
    <row r="43632" spans="3:3">
      <c r="C43632" s="13">
        <f t="shared" ca="1" si="1466"/>
        <v>2018.4967139495309</v>
      </c>
    </row>
    <row r="43633" spans="3:3">
      <c r="C43633" s="13">
        <f t="shared" ca="1" si="1466"/>
        <v>2000.0259296618788</v>
      </c>
    </row>
    <row r="43634" spans="3:3">
      <c r="C43634" s="13">
        <f t="shared" ca="1" si="1466"/>
        <v>2010.089358627142</v>
      </c>
    </row>
    <row r="43635" spans="3:3">
      <c r="C43635" s="13">
        <f t="shared" ca="1" si="1466"/>
        <v>2001.1895247271482</v>
      </c>
    </row>
    <row r="43636" spans="3:3">
      <c r="C43636" s="13">
        <f t="shared" ca="1" si="1466"/>
        <v>1992.4353489041134</v>
      </c>
    </row>
    <row r="43637" spans="3:3">
      <c r="C43637" s="13">
        <f t="shared" ca="1" si="1466"/>
        <v>2002.426003559121</v>
      </c>
    </row>
    <row r="43638" spans="3:3">
      <c r="C43638" s="13">
        <f t="shared" ca="1" si="1466"/>
        <v>2013.7335826047965</v>
      </c>
    </row>
    <row r="43639" spans="3:3">
      <c r="C43639" s="13">
        <f t="shared" ca="1" si="1466"/>
        <v>2006.9835262492736</v>
      </c>
    </row>
    <row r="43640" spans="3:3">
      <c r="C43640" s="13">
        <f t="shared" ca="1" si="1466"/>
        <v>2012.2458962016894</v>
      </c>
    </row>
    <row r="43641" spans="3:3">
      <c r="C43641" s="13">
        <f t="shared" ca="1" si="1466"/>
        <v>1987.6219046282738</v>
      </c>
    </row>
    <row r="43642" spans="3:3">
      <c r="C43642" s="13">
        <f t="shared" ca="1" si="1466"/>
        <v>1989.1864936847842</v>
      </c>
    </row>
    <row r="43643" spans="3:3">
      <c r="C43643" s="13">
        <f t="shared" ca="1" si="1466"/>
        <v>1986.5788460912138</v>
      </c>
    </row>
    <row r="43644" spans="3:3">
      <c r="C43644" s="13">
        <f t="shared" ca="1" si="1466"/>
        <v>1998.5519149030627</v>
      </c>
    </row>
    <row r="43645" spans="3:3">
      <c r="C43645" s="13">
        <f t="shared" ca="1" si="1466"/>
        <v>2012.9892993618698</v>
      </c>
    </row>
    <row r="43646" spans="3:3">
      <c r="C43646" s="13">
        <f t="shared" ca="1" si="1466"/>
        <v>1992.7693172970723</v>
      </c>
    </row>
    <row r="43647" spans="3:3">
      <c r="C43647" s="13">
        <f t="shared" ca="1" si="1466"/>
        <v>1998.2358244951702</v>
      </c>
    </row>
    <row r="43648" spans="3:3">
      <c r="C43648" s="13">
        <f t="shared" ca="1" si="1466"/>
        <v>2013.6643897441775</v>
      </c>
    </row>
    <row r="43649" spans="3:3">
      <c r="C43649" s="13">
        <f t="shared" ca="1" si="1466"/>
        <v>2010.4478080086471</v>
      </c>
    </row>
    <row r="43650" spans="3:3">
      <c r="C43650" s="13">
        <f t="shared" ca="1" si="1466"/>
        <v>2003.0181739376483</v>
      </c>
    </row>
    <row r="43651" spans="3:3">
      <c r="C43651" s="13">
        <f t="shared" ca="1" si="1466"/>
        <v>2005.6734054097026</v>
      </c>
    </row>
    <row r="43652" spans="3:3">
      <c r="C43652" s="13">
        <f t="shared" ca="1" si="1466"/>
        <v>1985.7208677350627</v>
      </c>
    </row>
    <row r="43653" spans="3:3">
      <c r="C43653" s="13">
        <f t="shared" ca="1" si="1466"/>
        <v>1991.5927311993378</v>
      </c>
    </row>
    <row r="43654" spans="3:3">
      <c r="C43654" s="13">
        <f t="shared" ca="1" si="1466"/>
        <v>2016.0600486524895</v>
      </c>
    </row>
    <row r="43655" spans="3:3">
      <c r="C43655" s="13">
        <f t="shared" ca="1" si="1466"/>
        <v>1996.8426087608336</v>
      </c>
    </row>
    <row r="43656" spans="3:3">
      <c r="C43656" s="13">
        <f t="shared" ca="1" si="1466"/>
        <v>2009.9508241690389</v>
      </c>
    </row>
    <row r="43657" spans="3:3">
      <c r="C43657" s="13">
        <f t="shared" ca="1" si="1466"/>
        <v>1985.9817561442137</v>
      </c>
    </row>
    <row r="43658" spans="3:3">
      <c r="C43658" s="13">
        <f t="shared" ca="1" si="1466"/>
        <v>1991.4424810312796</v>
      </c>
    </row>
    <row r="43659" spans="3:3">
      <c r="C43659" s="13">
        <f t="shared" ca="1" si="1466"/>
        <v>1985.4916071918342</v>
      </c>
    </row>
    <row r="43660" spans="3:3">
      <c r="C43660" s="13">
        <f t="shared" ca="1" si="1466"/>
        <v>2002.1163937665535</v>
      </c>
    </row>
    <row r="43661" spans="3:3">
      <c r="C43661" s="13">
        <f t="shared" ca="1" si="1466"/>
        <v>1995.5667151935559</v>
      </c>
    </row>
    <row r="43662" spans="3:3">
      <c r="C43662" s="13">
        <f t="shared" ca="1" si="1466"/>
        <v>1989.9063218454714</v>
      </c>
    </row>
    <row r="43663" spans="3:3">
      <c r="C43663" s="13">
        <f t="shared" ca="1" si="1466"/>
        <v>1994.7972297316658</v>
      </c>
    </row>
    <row r="43664" spans="3:3">
      <c r="C43664" s="13">
        <f t="shared" ca="1" si="1466"/>
        <v>2027.4451178667859</v>
      </c>
    </row>
    <row r="43665" spans="3:3">
      <c r="C43665" s="13">
        <f t="shared" ca="1" si="1466"/>
        <v>1995.3768916304903</v>
      </c>
    </row>
    <row r="43666" spans="3:3">
      <c r="C43666" s="13">
        <f t="shared" ca="1" si="1466"/>
        <v>2018.3075930953096</v>
      </c>
    </row>
    <row r="43667" spans="3:3">
      <c r="C43667" s="13">
        <f t="shared" ca="1" si="1466"/>
        <v>1989.4184021166893</v>
      </c>
    </row>
    <row r="43668" spans="3:3">
      <c r="C43668" s="13">
        <f t="shared" ca="1" si="1466"/>
        <v>2014.0985180894313</v>
      </c>
    </row>
    <row r="43669" spans="3:3">
      <c r="C43669" s="13">
        <f t="shared" ca="1" si="1466"/>
        <v>2015.9578287643685</v>
      </c>
    </row>
    <row r="43670" spans="3:3">
      <c r="C43670" s="13">
        <f t="shared" ca="1" si="1466"/>
        <v>1995.5391777760508</v>
      </c>
    </row>
    <row r="43671" spans="3:3">
      <c r="C43671" s="13">
        <f t="shared" ca="1" si="1466"/>
        <v>1990.9566642951368</v>
      </c>
    </row>
    <row r="43672" spans="3:3">
      <c r="C43672" s="13">
        <f t="shared" ref="C43672:C43735" ca="1" si="1467">NORMINV(RAND(),$D$3,$G$3)</f>
        <v>2006.6726510071182</v>
      </c>
    </row>
    <row r="43673" spans="3:3">
      <c r="C43673" s="13">
        <f t="shared" ca="1" si="1467"/>
        <v>2004.813789175847</v>
      </c>
    </row>
    <row r="43674" spans="3:3">
      <c r="C43674" s="13">
        <f t="shared" ca="1" si="1467"/>
        <v>2005.0719409455314</v>
      </c>
    </row>
    <row r="43675" spans="3:3">
      <c r="C43675" s="13">
        <f t="shared" ca="1" si="1467"/>
        <v>2000.4498680846725</v>
      </c>
    </row>
    <row r="43676" spans="3:3">
      <c r="C43676" s="13">
        <f t="shared" ca="1" si="1467"/>
        <v>1997.0879990020583</v>
      </c>
    </row>
    <row r="43677" spans="3:3">
      <c r="C43677" s="13">
        <f t="shared" ca="1" si="1467"/>
        <v>2004.6853597513118</v>
      </c>
    </row>
    <row r="43678" spans="3:3">
      <c r="C43678" s="13">
        <f t="shared" ca="1" si="1467"/>
        <v>2010.6932950645287</v>
      </c>
    </row>
    <row r="43679" spans="3:3">
      <c r="C43679" s="13">
        <f t="shared" ca="1" si="1467"/>
        <v>2017.6711041851681</v>
      </c>
    </row>
    <row r="43680" spans="3:3">
      <c r="C43680" s="13">
        <f t="shared" ca="1" si="1467"/>
        <v>1984.495363824838</v>
      </c>
    </row>
    <row r="43681" spans="3:3">
      <c r="C43681" s="13">
        <f t="shared" ca="1" si="1467"/>
        <v>2001.3495403217221</v>
      </c>
    </row>
    <row r="43682" spans="3:3">
      <c r="C43682" s="13">
        <f t="shared" ca="1" si="1467"/>
        <v>2000.2402420386941</v>
      </c>
    </row>
    <row r="43683" spans="3:3">
      <c r="C43683" s="13">
        <f t="shared" ca="1" si="1467"/>
        <v>2010.3299151350777</v>
      </c>
    </row>
    <row r="43684" spans="3:3">
      <c r="C43684" s="13">
        <f t="shared" ca="1" si="1467"/>
        <v>1995.7486103554636</v>
      </c>
    </row>
    <row r="43685" spans="3:3">
      <c r="C43685" s="13">
        <f t="shared" ca="1" si="1467"/>
        <v>1997.9423001345592</v>
      </c>
    </row>
    <row r="43686" spans="3:3">
      <c r="C43686" s="13">
        <f t="shared" ca="1" si="1467"/>
        <v>1994.3115141955623</v>
      </c>
    </row>
    <row r="43687" spans="3:3">
      <c r="C43687" s="13">
        <f t="shared" ca="1" si="1467"/>
        <v>2006.2975475298206</v>
      </c>
    </row>
    <row r="43688" spans="3:3">
      <c r="C43688" s="13">
        <f t="shared" ca="1" si="1467"/>
        <v>1983.6552650758217</v>
      </c>
    </row>
    <row r="43689" spans="3:3">
      <c r="C43689" s="13">
        <f t="shared" ca="1" si="1467"/>
        <v>1997.8096751420494</v>
      </c>
    </row>
    <row r="43690" spans="3:3">
      <c r="C43690" s="13">
        <f t="shared" ca="1" si="1467"/>
        <v>2002.3135179402757</v>
      </c>
    </row>
    <row r="43691" spans="3:3">
      <c r="C43691" s="13">
        <f t="shared" ca="1" si="1467"/>
        <v>1966.9214276109726</v>
      </c>
    </row>
    <row r="43692" spans="3:3">
      <c r="C43692" s="13">
        <f t="shared" ca="1" si="1467"/>
        <v>1992.478848547717</v>
      </c>
    </row>
    <row r="43693" spans="3:3">
      <c r="C43693" s="13">
        <f t="shared" ca="1" si="1467"/>
        <v>1997.5538065588737</v>
      </c>
    </row>
    <row r="43694" spans="3:3">
      <c r="C43694" s="13">
        <f t="shared" ca="1" si="1467"/>
        <v>1997.3489622964657</v>
      </c>
    </row>
    <row r="43695" spans="3:3">
      <c r="C43695" s="13">
        <f t="shared" ca="1" si="1467"/>
        <v>1979.9281208792181</v>
      </c>
    </row>
    <row r="43696" spans="3:3">
      <c r="C43696" s="13">
        <f t="shared" ca="1" si="1467"/>
        <v>2007.2072414024144</v>
      </c>
    </row>
    <row r="43697" spans="3:3">
      <c r="C43697" s="13">
        <f t="shared" ca="1" si="1467"/>
        <v>1987.4821278071574</v>
      </c>
    </row>
    <row r="43698" spans="3:3">
      <c r="C43698" s="13">
        <f t="shared" ca="1" si="1467"/>
        <v>1987.9171605778929</v>
      </c>
    </row>
    <row r="43699" spans="3:3">
      <c r="C43699" s="13">
        <f t="shared" ca="1" si="1467"/>
        <v>1987.2515049387571</v>
      </c>
    </row>
    <row r="43700" spans="3:3">
      <c r="C43700" s="13">
        <f t="shared" ca="1" si="1467"/>
        <v>2001.1881556590579</v>
      </c>
    </row>
    <row r="43701" spans="3:3">
      <c r="C43701" s="13">
        <f t="shared" ca="1" si="1467"/>
        <v>1993.6662539573649</v>
      </c>
    </row>
    <row r="43702" spans="3:3">
      <c r="C43702" s="13">
        <f t="shared" ca="1" si="1467"/>
        <v>1996.3392864448506</v>
      </c>
    </row>
    <row r="43703" spans="3:3">
      <c r="C43703" s="13">
        <f t="shared" ca="1" si="1467"/>
        <v>2010.9771963722324</v>
      </c>
    </row>
    <row r="43704" spans="3:3">
      <c r="C43704" s="13">
        <f t="shared" ca="1" si="1467"/>
        <v>2002.6537698642562</v>
      </c>
    </row>
    <row r="43705" spans="3:3">
      <c r="C43705" s="13">
        <f t="shared" ca="1" si="1467"/>
        <v>1999.6514463131298</v>
      </c>
    </row>
    <row r="43706" spans="3:3">
      <c r="C43706" s="13">
        <f t="shared" ca="1" si="1467"/>
        <v>2000.6043113462724</v>
      </c>
    </row>
    <row r="43707" spans="3:3">
      <c r="C43707" s="13">
        <f t="shared" ca="1" si="1467"/>
        <v>1997.2747466791748</v>
      </c>
    </row>
    <row r="43708" spans="3:3">
      <c r="C43708" s="13">
        <f t="shared" ca="1" si="1467"/>
        <v>1994.2194791176973</v>
      </c>
    </row>
    <row r="43709" spans="3:3">
      <c r="C43709" s="13">
        <f t="shared" ca="1" si="1467"/>
        <v>2006.4093415009809</v>
      </c>
    </row>
    <row r="43710" spans="3:3">
      <c r="C43710" s="13">
        <f t="shared" ca="1" si="1467"/>
        <v>1999.6197796678248</v>
      </c>
    </row>
    <row r="43711" spans="3:3">
      <c r="C43711" s="13">
        <f t="shared" ca="1" si="1467"/>
        <v>2010.8535515837168</v>
      </c>
    </row>
    <row r="43712" spans="3:3">
      <c r="C43712" s="13">
        <f t="shared" ca="1" si="1467"/>
        <v>2013.363932014729</v>
      </c>
    </row>
    <row r="43713" spans="3:3">
      <c r="C43713" s="13">
        <f t="shared" ca="1" si="1467"/>
        <v>2009.1092450249828</v>
      </c>
    </row>
    <row r="43714" spans="3:3">
      <c r="C43714" s="13">
        <f t="shared" ca="1" si="1467"/>
        <v>1991.5383017528522</v>
      </c>
    </row>
    <row r="43715" spans="3:3">
      <c r="C43715" s="13">
        <f t="shared" ca="1" si="1467"/>
        <v>1982.5343090912454</v>
      </c>
    </row>
    <row r="43716" spans="3:3">
      <c r="C43716" s="13">
        <f t="shared" ca="1" si="1467"/>
        <v>2011.6109814980753</v>
      </c>
    </row>
    <row r="43717" spans="3:3">
      <c r="C43717" s="13">
        <f t="shared" ca="1" si="1467"/>
        <v>1977.8084431659811</v>
      </c>
    </row>
    <row r="43718" spans="3:3">
      <c r="C43718" s="13">
        <f t="shared" ca="1" si="1467"/>
        <v>2003.3806518051906</v>
      </c>
    </row>
    <row r="43719" spans="3:3">
      <c r="C43719" s="13">
        <f t="shared" ca="1" si="1467"/>
        <v>2014.6286742354034</v>
      </c>
    </row>
    <row r="43720" spans="3:3">
      <c r="C43720" s="13">
        <f t="shared" ca="1" si="1467"/>
        <v>1997.8415443254537</v>
      </c>
    </row>
    <row r="43721" spans="3:3">
      <c r="C43721" s="13">
        <f t="shared" ca="1" si="1467"/>
        <v>1997.8996689250052</v>
      </c>
    </row>
    <row r="43722" spans="3:3">
      <c r="C43722" s="13">
        <f t="shared" ca="1" si="1467"/>
        <v>1994.4997890844102</v>
      </c>
    </row>
    <row r="43723" spans="3:3">
      <c r="C43723" s="13">
        <f t="shared" ca="1" si="1467"/>
        <v>2006.7913957652047</v>
      </c>
    </row>
    <row r="43724" spans="3:3">
      <c r="C43724" s="13">
        <f t="shared" ca="1" si="1467"/>
        <v>2019.74841325748</v>
      </c>
    </row>
    <row r="43725" spans="3:3">
      <c r="C43725" s="13">
        <f t="shared" ca="1" si="1467"/>
        <v>2000.9531605032641</v>
      </c>
    </row>
    <row r="43726" spans="3:3">
      <c r="C43726" s="13">
        <f t="shared" ca="1" si="1467"/>
        <v>1989.9838718901615</v>
      </c>
    </row>
    <row r="43727" spans="3:3">
      <c r="C43727" s="13">
        <f t="shared" ca="1" si="1467"/>
        <v>1994.2081127613844</v>
      </c>
    </row>
    <row r="43728" spans="3:3">
      <c r="C43728" s="13">
        <f t="shared" ca="1" si="1467"/>
        <v>2008.4242423929416</v>
      </c>
    </row>
    <row r="43729" spans="3:3">
      <c r="C43729" s="13">
        <f t="shared" ca="1" si="1467"/>
        <v>2005.6897109362244</v>
      </c>
    </row>
    <row r="43730" spans="3:3">
      <c r="C43730" s="13">
        <f t="shared" ca="1" si="1467"/>
        <v>1980.701218440234</v>
      </c>
    </row>
    <row r="43731" spans="3:3">
      <c r="C43731" s="13">
        <f t="shared" ca="1" si="1467"/>
        <v>2010.9367475856347</v>
      </c>
    </row>
    <row r="43732" spans="3:3">
      <c r="C43732" s="13">
        <f t="shared" ca="1" si="1467"/>
        <v>2014.6479222976143</v>
      </c>
    </row>
    <row r="43733" spans="3:3">
      <c r="C43733" s="13">
        <f t="shared" ca="1" si="1467"/>
        <v>1998.2050752761049</v>
      </c>
    </row>
    <row r="43734" spans="3:3">
      <c r="C43734" s="13">
        <f t="shared" ca="1" si="1467"/>
        <v>1989.4571347437875</v>
      </c>
    </row>
    <row r="43735" spans="3:3">
      <c r="C43735" s="13">
        <f t="shared" ca="1" si="1467"/>
        <v>1988.4971410841731</v>
      </c>
    </row>
    <row r="43736" spans="3:3">
      <c r="C43736" s="13">
        <f t="shared" ref="C43736:C43799" ca="1" si="1468">NORMINV(RAND(),$D$3,$G$3)</f>
        <v>1998.7073368830288</v>
      </c>
    </row>
    <row r="43737" spans="3:3">
      <c r="C43737" s="13">
        <f t="shared" ca="1" si="1468"/>
        <v>2002.4537710033528</v>
      </c>
    </row>
    <row r="43738" spans="3:3">
      <c r="C43738" s="13">
        <f t="shared" ca="1" si="1468"/>
        <v>1998.5620952639904</v>
      </c>
    </row>
    <row r="43739" spans="3:3">
      <c r="C43739" s="13">
        <f t="shared" ca="1" si="1468"/>
        <v>2009.0339280469964</v>
      </c>
    </row>
    <row r="43740" spans="3:3">
      <c r="C43740" s="13">
        <f t="shared" ca="1" si="1468"/>
        <v>1994.2157155038758</v>
      </c>
    </row>
    <row r="43741" spans="3:3">
      <c r="C43741" s="13">
        <f t="shared" ca="1" si="1468"/>
        <v>2003.4890910093727</v>
      </c>
    </row>
    <row r="43742" spans="3:3">
      <c r="C43742" s="13">
        <f t="shared" ca="1" si="1468"/>
        <v>1991.111306827858</v>
      </c>
    </row>
    <row r="43743" spans="3:3">
      <c r="C43743" s="13">
        <f t="shared" ca="1" si="1468"/>
        <v>1978.4889451511842</v>
      </c>
    </row>
    <row r="43744" spans="3:3">
      <c r="C43744" s="13">
        <f t="shared" ca="1" si="1468"/>
        <v>1995.9787867387331</v>
      </c>
    </row>
    <row r="43745" spans="3:3">
      <c r="C43745" s="13">
        <f t="shared" ca="1" si="1468"/>
        <v>1985.636787212994</v>
      </c>
    </row>
    <row r="43746" spans="3:3">
      <c r="C43746" s="13">
        <f t="shared" ca="1" si="1468"/>
        <v>2003.4346616989296</v>
      </c>
    </row>
    <row r="43747" spans="3:3">
      <c r="C43747" s="13">
        <f t="shared" ca="1" si="1468"/>
        <v>1993.5463289996894</v>
      </c>
    </row>
    <row r="43748" spans="3:3">
      <c r="C43748" s="13">
        <f t="shared" ca="1" si="1468"/>
        <v>1992.5070308273841</v>
      </c>
    </row>
    <row r="43749" spans="3:3">
      <c r="C43749" s="13">
        <f t="shared" ca="1" si="1468"/>
        <v>1971.9989370453347</v>
      </c>
    </row>
    <row r="43750" spans="3:3">
      <c r="C43750" s="13">
        <f t="shared" ca="1" si="1468"/>
        <v>2001.5872490178244</v>
      </c>
    </row>
    <row r="43751" spans="3:3">
      <c r="C43751" s="13">
        <f t="shared" ca="1" si="1468"/>
        <v>1986.2363676803645</v>
      </c>
    </row>
    <row r="43752" spans="3:3">
      <c r="C43752" s="13">
        <f t="shared" ca="1" si="1468"/>
        <v>2020.3512984412075</v>
      </c>
    </row>
    <row r="43753" spans="3:3">
      <c r="C43753" s="13">
        <f t="shared" ca="1" si="1468"/>
        <v>2004.39683441341</v>
      </c>
    </row>
    <row r="43754" spans="3:3">
      <c r="C43754" s="13">
        <f t="shared" ca="1" si="1468"/>
        <v>2001.079432033054</v>
      </c>
    </row>
    <row r="43755" spans="3:3">
      <c r="C43755" s="13">
        <f t="shared" ca="1" si="1468"/>
        <v>2019.0011161766447</v>
      </c>
    </row>
    <row r="43756" spans="3:3">
      <c r="C43756" s="13">
        <f t="shared" ca="1" si="1468"/>
        <v>1999.9783275617851</v>
      </c>
    </row>
    <row r="43757" spans="3:3">
      <c r="C43757" s="13">
        <f t="shared" ca="1" si="1468"/>
        <v>1987.778743870334</v>
      </c>
    </row>
    <row r="43758" spans="3:3">
      <c r="C43758" s="13">
        <f t="shared" ca="1" si="1468"/>
        <v>2010.4674373858213</v>
      </c>
    </row>
    <row r="43759" spans="3:3">
      <c r="C43759" s="13">
        <f t="shared" ca="1" si="1468"/>
        <v>2017.9692579675309</v>
      </c>
    </row>
    <row r="43760" spans="3:3">
      <c r="C43760" s="13">
        <f t="shared" ca="1" si="1468"/>
        <v>1986.9827820463634</v>
      </c>
    </row>
    <row r="43761" spans="3:3">
      <c r="C43761" s="13">
        <f t="shared" ca="1" si="1468"/>
        <v>2009.529866066257</v>
      </c>
    </row>
    <row r="43762" spans="3:3">
      <c r="C43762" s="13">
        <f t="shared" ca="1" si="1468"/>
        <v>2001.8595113540516</v>
      </c>
    </row>
    <row r="43763" spans="3:3">
      <c r="C43763" s="13">
        <f t="shared" ca="1" si="1468"/>
        <v>2012.7252508770957</v>
      </c>
    </row>
    <row r="43764" spans="3:3">
      <c r="C43764" s="13">
        <f t="shared" ca="1" si="1468"/>
        <v>2016.7557785702954</v>
      </c>
    </row>
    <row r="43765" spans="3:3">
      <c r="C43765" s="13">
        <f t="shared" ca="1" si="1468"/>
        <v>2019.8669515284639</v>
      </c>
    </row>
    <row r="43766" spans="3:3">
      <c r="C43766" s="13">
        <f t="shared" ca="1" si="1468"/>
        <v>2007.9651718791006</v>
      </c>
    </row>
    <row r="43767" spans="3:3">
      <c r="C43767" s="13">
        <f t="shared" ca="1" si="1468"/>
        <v>2002.9152079548326</v>
      </c>
    </row>
    <row r="43768" spans="3:3">
      <c r="C43768" s="13">
        <f t="shared" ca="1" si="1468"/>
        <v>1995.7616039707718</v>
      </c>
    </row>
    <row r="43769" spans="3:3">
      <c r="C43769" s="13">
        <f t="shared" ca="1" si="1468"/>
        <v>2004.4782034979303</v>
      </c>
    </row>
    <row r="43770" spans="3:3">
      <c r="C43770" s="13">
        <f t="shared" ca="1" si="1468"/>
        <v>2000.3150761982606</v>
      </c>
    </row>
    <row r="43771" spans="3:3">
      <c r="C43771" s="13">
        <f t="shared" ca="1" si="1468"/>
        <v>1999.3925782253596</v>
      </c>
    </row>
    <row r="43772" spans="3:3">
      <c r="C43772" s="13">
        <f t="shared" ca="1" si="1468"/>
        <v>1991.0687695107372</v>
      </c>
    </row>
    <row r="43773" spans="3:3">
      <c r="C43773" s="13">
        <f t="shared" ca="1" si="1468"/>
        <v>2001.298663373504</v>
      </c>
    </row>
    <row r="43774" spans="3:3">
      <c r="C43774" s="13">
        <f t="shared" ca="1" si="1468"/>
        <v>1996.4816372919208</v>
      </c>
    </row>
    <row r="43775" spans="3:3">
      <c r="C43775" s="13">
        <f t="shared" ca="1" si="1468"/>
        <v>1998.9061183914378</v>
      </c>
    </row>
    <row r="43776" spans="3:3">
      <c r="C43776" s="13">
        <f t="shared" ca="1" si="1468"/>
        <v>2011.335193446228</v>
      </c>
    </row>
    <row r="43777" spans="3:3">
      <c r="C43777" s="13">
        <f t="shared" ca="1" si="1468"/>
        <v>1999.9987659807407</v>
      </c>
    </row>
    <row r="43778" spans="3:3">
      <c r="C43778" s="13">
        <f t="shared" ca="1" si="1468"/>
        <v>1977.1321607701063</v>
      </c>
    </row>
    <row r="43779" spans="3:3">
      <c r="C43779" s="13">
        <f t="shared" ca="1" si="1468"/>
        <v>1992.2599120696138</v>
      </c>
    </row>
    <row r="43780" spans="3:3">
      <c r="C43780" s="13">
        <f t="shared" ca="1" si="1468"/>
        <v>1980.2943154917402</v>
      </c>
    </row>
    <row r="43781" spans="3:3">
      <c r="C43781" s="13">
        <f t="shared" ca="1" si="1468"/>
        <v>1989.9778450203935</v>
      </c>
    </row>
    <row r="43782" spans="3:3">
      <c r="C43782" s="13">
        <f t="shared" ca="1" si="1468"/>
        <v>2003.024534832595</v>
      </c>
    </row>
    <row r="43783" spans="3:3">
      <c r="C43783" s="13">
        <f t="shared" ca="1" si="1468"/>
        <v>2004.0585964945544</v>
      </c>
    </row>
    <row r="43784" spans="3:3">
      <c r="C43784" s="13">
        <f t="shared" ca="1" si="1468"/>
        <v>1994.4677740571453</v>
      </c>
    </row>
    <row r="43785" spans="3:3">
      <c r="C43785" s="13">
        <f t="shared" ca="1" si="1468"/>
        <v>2010.2846051531012</v>
      </c>
    </row>
    <row r="43786" spans="3:3">
      <c r="C43786" s="13">
        <f t="shared" ca="1" si="1468"/>
        <v>2005.1943722382514</v>
      </c>
    </row>
    <row r="43787" spans="3:3">
      <c r="C43787" s="13">
        <f t="shared" ca="1" si="1468"/>
        <v>2000.9181585399037</v>
      </c>
    </row>
    <row r="43788" spans="3:3">
      <c r="C43788" s="13">
        <f t="shared" ca="1" si="1468"/>
        <v>2012.7257057097145</v>
      </c>
    </row>
    <row r="43789" spans="3:3">
      <c r="C43789" s="13">
        <f t="shared" ca="1" si="1468"/>
        <v>2006.8811394281702</v>
      </c>
    </row>
    <row r="43790" spans="3:3">
      <c r="C43790" s="13">
        <f t="shared" ca="1" si="1468"/>
        <v>1987.7529708781835</v>
      </c>
    </row>
    <row r="43791" spans="3:3">
      <c r="C43791" s="13">
        <f t="shared" ca="1" si="1468"/>
        <v>2008.8274904380003</v>
      </c>
    </row>
    <row r="43792" spans="3:3">
      <c r="C43792" s="13">
        <f t="shared" ca="1" si="1468"/>
        <v>1988.5907578386082</v>
      </c>
    </row>
    <row r="43793" spans="3:3">
      <c r="C43793" s="13">
        <f t="shared" ca="1" si="1468"/>
        <v>1981.4619242802635</v>
      </c>
    </row>
    <row r="43794" spans="3:3">
      <c r="C43794" s="13">
        <f t="shared" ca="1" si="1468"/>
        <v>1990.1282392047685</v>
      </c>
    </row>
    <row r="43795" spans="3:3">
      <c r="C43795" s="13">
        <f t="shared" ca="1" si="1468"/>
        <v>1988.1482670774637</v>
      </c>
    </row>
    <row r="43796" spans="3:3">
      <c r="C43796" s="13">
        <f t="shared" ca="1" si="1468"/>
        <v>1998.6687729706664</v>
      </c>
    </row>
    <row r="43797" spans="3:3">
      <c r="C43797" s="13">
        <f t="shared" ca="1" si="1468"/>
        <v>2008.2366247186017</v>
      </c>
    </row>
    <row r="43798" spans="3:3">
      <c r="C43798" s="13">
        <f t="shared" ca="1" si="1468"/>
        <v>2001.0716336353853</v>
      </c>
    </row>
    <row r="43799" spans="3:3">
      <c r="C43799" s="13">
        <f t="shared" ca="1" si="1468"/>
        <v>2003.1070650586851</v>
      </c>
    </row>
    <row r="43800" spans="3:3">
      <c r="C43800" s="13">
        <f t="shared" ref="C43800:C43863" ca="1" si="1469">NORMINV(RAND(),$D$3,$G$3)</f>
        <v>2007.3896011069137</v>
      </c>
    </row>
    <row r="43801" spans="3:3">
      <c r="C43801" s="13">
        <f t="shared" ca="1" si="1469"/>
        <v>1987.8334690606725</v>
      </c>
    </row>
    <row r="43802" spans="3:3">
      <c r="C43802" s="13">
        <f t="shared" ca="1" si="1469"/>
        <v>1996.5376482592683</v>
      </c>
    </row>
    <row r="43803" spans="3:3">
      <c r="C43803" s="13">
        <f t="shared" ca="1" si="1469"/>
        <v>1992.8563373622706</v>
      </c>
    </row>
    <row r="43804" spans="3:3">
      <c r="C43804" s="13">
        <f t="shared" ca="1" si="1469"/>
        <v>1993.814188019451</v>
      </c>
    </row>
    <row r="43805" spans="3:3">
      <c r="C43805" s="13">
        <f t="shared" ca="1" si="1469"/>
        <v>1977.4629941606966</v>
      </c>
    </row>
    <row r="43806" spans="3:3">
      <c r="C43806" s="13">
        <f t="shared" ca="1" si="1469"/>
        <v>1999.6859961332477</v>
      </c>
    </row>
    <row r="43807" spans="3:3">
      <c r="C43807" s="13">
        <f t="shared" ca="1" si="1469"/>
        <v>2010.9930262331422</v>
      </c>
    </row>
    <row r="43808" spans="3:3">
      <c r="C43808" s="13">
        <f t="shared" ca="1" si="1469"/>
        <v>2010.7149493476488</v>
      </c>
    </row>
    <row r="43809" spans="3:3">
      <c r="C43809" s="13">
        <f t="shared" ca="1" si="1469"/>
        <v>2005.1474975573212</v>
      </c>
    </row>
    <row r="43810" spans="3:3">
      <c r="C43810" s="13">
        <f t="shared" ca="1" si="1469"/>
        <v>2005.4001781127351</v>
      </c>
    </row>
    <row r="43811" spans="3:3">
      <c r="C43811" s="13">
        <f t="shared" ca="1" si="1469"/>
        <v>1984.9812297530029</v>
      </c>
    </row>
    <row r="43812" spans="3:3">
      <c r="C43812" s="13">
        <f t="shared" ca="1" si="1469"/>
        <v>1986.0439011898466</v>
      </c>
    </row>
    <row r="43813" spans="3:3">
      <c r="C43813" s="13">
        <f t="shared" ca="1" si="1469"/>
        <v>2005.0901834605813</v>
      </c>
    </row>
    <row r="43814" spans="3:3">
      <c r="C43814" s="13">
        <f t="shared" ca="1" si="1469"/>
        <v>2002.0372263092208</v>
      </c>
    </row>
    <row r="43815" spans="3:3">
      <c r="C43815" s="13">
        <f t="shared" ca="1" si="1469"/>
        <v>1994.9392241682467</v>
      </c>
    </row>
    <row r="43816" spans="3:3">
      <c r="C43816" s="13">
        <f t="shared" ca="1" si="1469"/>
        <v>2021.9655789055203</v>
      </c>
    </row>
    <row r="43817" spans="3:3">
      <c r="C43817" s="13">
        <f t="shared" ca="1" si="1469"/>
        <v>1997.5459160398971</v>
      </c>
    </row>
    <row r="43818" spans="3:3">
      <c r="C43818" s="13">
        <f t="shared" ca="1" si="1469"/>
        <v>1999.7518462234116</v>
      </c>
    </row>
    <row r="43819" spans="3:3">
      <c r="C43819" s="13">
        <f t="shared" ca="1" si="1469"/>
        <v>1970.752534163267</v>
      </c>
    </row>
    <row r="43820" spans="3:3">
      <c r="C43820" s="13">
        <f t="shared" ca="1" si="1469"/>
        <v>2014.408426985181</v>
      </c>
    </row>
    <row r="43821" spans="3:3">
      <c r="C43821" s="13">
        <f t="shared" ca="1" si="1469"/>
        <v>1998.2215169571466</v>
      </c>
    </row>
    <row r="43822" spans="3:3">
      <c r="C43822" s="13">
        <f t="shared" ca="1" si="1469"/>
        <v>2014.9289225025154</v>
      </c>
    </row>
    <row r="43823" spans="3:3">
      <c r="C43823" s="13">
        <f t="shared" ca="1" si="1469"/>
        <v>2031.802724796167</v>
      </c>
    </row>
    <row r="43824" spans="3:3">
      <c r="C43824" s="13">
        <f t="shared" ca="1" si="1469"/>
        <v>1988.7955152351246</v>
      </c>
    </row>
    <row r="43825" spans="3:3">
      <c r="C43825" s="13">
        <f t="shared" ca="1" si="1469"/>
        <v>2009.2396077575086</v>
      </c>
    </row>
    <row r="43826" spans="3:3">
      <c r="C43826" s="13">
        <f t="shared" ca="1" si="1469"/>
        <v>1989.2169988896403</v>
      </c>
    </row>
    <row r="43827" spans="3:3">
      <c r="C43827" s="13">
        <f t="shared" ca="1" si="1469"/>
        <v>1996.0336353476068</v>
      </c>
    </row>
    <row r="43828" spans="3:3">
      <c r="C43828" s="13">
        <f t="shared" ca="1" si="1469"/>
        <v>1996.4897341300168</v>
      </c>
    </row>
    <row r="43829" spans="3:3">
      <c r="C43829" s="13">
        <f t="shared" ca="1" si="1469"/>
        <v>2003.1600109596375</v>
      </c>
    </row>
    <row r="43830" spans="3:3">
      <c r="C43830" s="13">
        <f t="shared" ca="1" si="1469"/>
        <v>2017.0428669857743</v>
      </c>
    </row>
    <row r="43831" spans="3:3">
      <c r="C43831" s="13">
        <f t="shared" ca="1" si="1469"/>
        <v>1992.4376121769271</v>
      </c>
    </row>
    <row r="43832" spans="3:3">
      <c r="C43832" s="13">
        <f t="shared" ca="1" si="1469"/>
        <v>2010.3748444378762</v>
      </c>
    </row>
    <row r="43833" spans="3:3">
      <c r="C43833" s="13">
        <f t="shared" ca="1" si="1469"/>
        <v>2007.7645752320893</v>
      </c>
    </row>
    <row r="43834" spans="3:3">
      <c r="C43834" s="13">
        <f t="shared" ca="1" si="1469"/>
        <v>1988.8199068738311</v>
      </c>
    </row>
    <row r="43835" spans="3:3">
      <c r="C43835" s="13">
        <f t="shared" ca="1" si="1469"/>
        <v>2014.2670496861047</v>
      </c>
    </row>
    <row r="43836" spans="3:3">
      <c r="C43836" s="13">
        <f t="shared" ca="1" si="1469"/>
        <v>1993.2188174540152</v>
      </c>
    </row>
    <row r="43837" spans="3:3">
      <c r="C43837" s="13">
        <f t="shared" ca="1" si="1469"/>
        <v>1988.0666639564706</v>
      </c>
    </row>
    <row r="43838" spans="3:3">
      <c r="C43838" s="13">
        <f t="shared" ca="1" si="1469"/>
        <v>2003.1497088056103</v>
      </c>
    </row>
    <row r="43839" spans="3:3">
      <c r="C43839" s="13">
        <f t="shared" ca="1" si="1469"/>
        <v>2000.4713630894291</v>
      </c>
    </row>
    <row r="43840" spans="3:3">
      <c r="C43840" s="13">
        <f t="shared" ca="1" si="1469"/>
        <v>2000.4702455815516</v>
      </c>
    </row>
    <row r="43841" spans="3:3">
      <c r="C43841" s="13">
        <f t="shared" ca="1" si="1469"/>
        <v>1989.7475261844679</v>
      </c>
    </row>
    <row r="43842" spans="3:3">
      <c r="C43842" s="13">
        <f t="shared" ca="1" si="1469"/>
        <v>2004.446831734605</v>
      </c>
    </row>
    <row r="43843" spans="3:3">
      <c r="C43843" s="13">
        <f t="shared" ca="1" si="1469"/>
        <v>1996.9922728484569</v>
      </c>
    </row>
    <row r="43844" spans="3:3">
      <c r="C43844" s="13">
        <f t="shared" ca="1" si="1469"/>
        <v>2006.6148197440607</v>
      </c>
    </row>
    <row r="43845" spans="3:3">
      <c r="C43845" s="13">
        <f t="shared" ca="1" si="1469"/>
        <v>1996.1013078862702</v>
      </c>
    </row>
    <row r="43846" spans="3:3">
      <c r="C43846" s="13">
        <f t="shared" ca="1" si="1469"/>
        <v>1986.7015476160461</v>
      </c>
    </row>
    <row r="43847" spans="3:3">
      <c r="C43847" s="13">
        <f t="shared" ca="1" si="1469"/>
        <v>2027.7761411787999</v>
      </c>
    </row>
    <row r="43848" spans="3:3">
      <c r="C43848" s="13">
        <f t="shared" ca="1" si="1469"/>
        <v>2003.7222647423664</v>
      </c>
    </row>
    <row r="43849" spans="3:3">
      <c r="C43849" s="13">
        <f t="shared" ca="1" si="1469"/>
        <v>2007.9832668696631</v>
      </c>
    </row>
    <row r="43850" spans="3:3">
      <c r="C43850" s="13">
        <f t="shared" ca="1" si="1469"/>
        <v>1999.1546994994653</v>
      </c>
    </row>
    <row r="43851" spans="3:3">
      <c r="C43851" s="13">
        <f t="shared" ca="1" si="1469"/>
        <v>1993.1701237434331</v>
      </c>
    </row>
    <row r="43852" spans="3:3">
      <c r="C43852" s="13">
        <f t="shared" ca="1" si="1469"/>
        <v>1999.0701594398561</v>
      </c>
    </row>
    <row r="43853" spans="3:3">
      <c r="C43853" s="13">
        <f t="shared" ca="1" si="1469"/>
        <v>2009.2831097435158</v>
      </c>
    </row>
    <row r="43854" spans="3:3">
      <c r="C43854" s="13">
        <f t="shared" ca="1" si="1469"/>
        <v>1990.6417943464751</v>
      </c>
    </row>
    <row r="43855" spans="3:3">
      <c r="C43855" s="13">
        <f t="shared" ca="1" si="1469"/>
        <v>1995.7735148450683</v>
      </c>
    </row>
    <row r="43856" spans="3:3">
      <c r="C43856" s="13">
        <f t="shared" ca="1" si="1469"/>
        <v>1990.829529961487</v>
      </c>
    </row>
    <row r="43857" spans="3:3">
      <c r="C43857" s="13">
        <f t="shared" ca="1" si="1469"/>
        <v>2017.4638712324236</v>
      </c>
    </row>
    <row r="43858" spans="3:3">
      <c r="C43858" s="13">
        <f t="shared" ca="1" si="1469"/>
        <v>1987.5885515240218</v>
      </c>
    </row>
    <row r="43859" spans="3:3">
      <c r="C43859" s="13">
        <f t="shared" ca="1" si="1469"/>
        <v>1999.6512656186108</v>
      </c>
    </row>
    <row r="43860" spans="3:3">
      <c r="C43860" s="13">
        <f t="shared" ca="1" si="1469"/>
        <v>1995.9919581007962</v>
      </c>
    </row>
    <row r="43861" spans="3:3">
      <c r="C43861" s="13">
        <f t="shared" ca="1" si="1469"/>
        <v>2015.8000665897034</v>
      </c>
    </row>
    <row r="43862" spans="3:3">
      <c r="C43862" s="13">
        <f t="shared" ca="1" si="1469"/>
        <v>1999.7103419265632</v>
      </c>
    </row>
    <row r="43863" spans="3:3">
      <c r="C43863" s="13">
        <f t="shared" ca="1" si="1469"/>
        <v>2002.4752096863767</v>
      </c>
    </row>
    <row r="43864" spans="3:3">
      <c r="C43864" s="13">
        <f t="shared" ref="C43864:C43927" ca="1" si="1470">NORMINV(RAND(),$D$3,$G$3)</f>
        <v>1996.9971979907284</v>
      </c>
    </row>
    <row r="43865" spans="3:3">
      <c r="C43865" s="13">
        <f t="shared" ca="1" si="1470"/>
        <v>1998.3183852114116</v>
      </c>
    </row>
    <row r="43866" spans="3:3">
      <c r="C43866" s="13">
        <f t="shared" ca="1" si="1470"/>
        <v>2025.7664118830662</v>
      </c>
    </row>
    <row r="43867" spans="3:3">
      <c r="C43867" s="13">
        <f t="shared" ca="1" si="1470"/>
        <v>2010.375443545375</v>
      </c>
    </row>
    <row r="43868" spans="3:3">
      <c r="C43868" s="13">
        <f t="shared" ca="1" si="1470"/>
        <v>1994.7251737885674</v>
      </c>
    </row>
    <row r="43869" spans="3:3">
      <c r="C43869" s="13">
        <f t="shared" ca="1" si="1470"/>
        <v>2001.4200115517231</v>
      </c>
    </row>
    <row r="43870" spans="3:3">
      <c r="C43870" s="13">
        <f t="shared" ca="1" si="1470"/>
        <v>1996.0590179054368</v>
      </c>
    </row>
    <row r="43871" spans="3:3">
      <c r="C43871" s="13">
        <f t="shared" ca="1" si="1470"/>
        <v>1979.5448834875417</v>
      </c>
    </row>
    <row r="43872" spans="3:3">
      <c r="C43872" s="13">
        <f t="shared" ca="1" si="1470"/>
        <v>2003.833330412237</v>
      </c>
    </row>
    <row r="43873" spans="3:3">
      <c r="C43873" s="13">
        <f t="shared" ca="1" si="1470"/>
        <v>1997.3877409479867</v>
      </c>
    </row>
    <row r="43874" spans="3:3">
      <c r="C43874" s="13">
        <f t="shared" ca="1" si="1470"/>
        <v>2002.6136238222584</v>
      </c>
    </row>
    <row r="43875" spans="3:3">
      <c r="C43875" s="13">
        <f t="shared" ca="1" si="1470"/>
        <v>2007.3426509139024</v>
      </c>
    </row>
    <row r="43876" spans="3:3">
      <c r="C43876" s="13">
        <f t="shared" ca="1" si="1470"/>
        <v>2006.1833822068613</v>
      </c>
    </row>
    <row r="43877" spans="3:3">
      <c r="C43877" s="13">
        <f t="shared" ca="1" si="1470"/>
        <v>1996.9620792701585</v>
      </c>
    </row>
    <row r="43878" spans="3:3">
      <c r="C43878" s="13">
        <f t="shared" ca="1" si="1470"/>
        <v>2011.2948342413438</v>
      </c>
    </row>
    <row r="43879" spans="3:3">
      <c r="C43879" s="13">
        <f t="shared" ca="1" si="1470"/>
        <v>2003.5971814164513</v>
      </c>
    </row>
    <row r="43880" spans="3:3">
      <c r="C43880" s="13">
        <f t="shared" ca="1" si="1470"/>
        <v>2012.4408288398781</v>
      </c>
    </row>
    <row r="43881" spans="3:3">
      <c r="C43881" s="13">
        <f t="shared" ca="1" si="1470"/>
        <v>2010.2434286015962</v>
      </c>
    </row>
    <row r="43882" spans="3:3">
      <c r="C43882" s="13">
        <f t="shared" ca="1" si="1470"/>
        <v>1995.1501170033755</v>
      </c>
    </row>
    <row r="43883" spans="3:3">
      <c r="C43883" s="13">
        <f t="shared" ca="1" si="1470"/>
        <v>1987.0443570406871</v>
      </c>
    </row>
    <row r="43884" spans="3:3">
      <c r="C43884" s="13">
        <f t="shared" ca="1" si="1470"/>
        <v>1985.6777444345037</v>
      </c>
    </row>
    <row r="43885" spans="3:3">
      <c r="C43885" s="13">
        <f t="shared" ca="1" si="1470"/>
        <v>1988.1384833517809</v>
      </c>
    </row>
    <row r="43886" spans="3:3">
      <c r="C43886" s="13">
        <f t="shared" ca="1" si="1470"/>
        <v>1983.1675843953808</v>
      </c>
    </row>
    <row r="43887" spans="3:3">
      <c r="C43887" s="13">
        <f t="shared" ca="1" si="1470"/>
        <v>1992.3843125945839</v>
      </c>
    </row>
    <row r="43888" spans="3:3">
      <c r="C43888" s="13">
        <f t="shared" ca="1" si="1470"/>
        <v>1973.4298487622955</v>
      </c>
    </row>
    <row r="43889" spans="3:3">
      <c r="C43889" s="13">
        <f t="shared" ca="1" si="1470"/>
        <v>1989.3420389754144</v>
      </c>
    </row>
    <row r="43890" spans="3:3">
      <c r="C43890" s="13">
        <f t="shared" ca="1" si="1470"/>
        <v>1988.1327742776407</v>
      </c>
    </row>
    <row r="43891" spans="3:3">
      <c r="C43891" s="13">
        <f t="shared" ca="1" si="1470"/>
        <v>1983.4664305785852</v>
      </c>
    </row>
    <row r="43892" spans="3:3">
      <c r="C43892" s="13">
        <f t="shared" ca="1" si="1470"/>
        <v>2009.8834089571303</v>
      </c>
    </row>
    <row r="43893" spans="3:3">
      <c r="C43893" s="13">
        <f t="shared" ca="1" si="1470"/>
        <v>2012.3992910997144</v>
      </c>
    </row>
    <row r="43894" spans="3:3">
      <c r="C43894" s="13">
        <f t="shared" ca="1" si="1470"/>
        <v>1989.5913964190618</v>
      </c>
    </row>
    <row r="43895" spans="3:3">
      <c r="C43895" s="13">
        <f t="shared" ca="1" si="1470"/>
        <v>1993.6496922465806</v>
      </c>
    </row>
    <row r="43896" spans="3:3">
      <c r="C43896" s="13">
        <f t="shared" ca="1" si="1470"/>
        <v>1993.9170984669395</v>
      </c>
    </row>
    <row r="43897" spans="3:3">
      <c r="C43897" s="13">
        <f t="shared" ca="1" si="1470"/>
        <v>2002.1849542800899</v>
      </c>
    </row>
    <row r="43898" spans="3:3">
      <c r="C43898" s="13">
        <f t="shared" ca="1" si="1470"/>
        <v>2011.6811540490428</v>
      </c>
    </row>
    <row r="43899" spans="3:3">
      <c r="C43899" s="13">
        <f t="shared" ca="1" si="1470"/>
        <v>2006.4434045362691</v>
      </c>
    </row>
    <row r="43900" spans="3:3">
      <c r="C43900" s="13">
        <f t="shared" ca="1" si="1470"/>
        <v>1995.9153116948364</v>
      </c>
    </row>
    <row r="43901" spans="3:3">
      <c r="C43901" s="13">
        <f t="shared" ca="1" si="1470"/>
        <v>2002.0360828256942</v>
      </c>
    </row>
    <row r="43902" spans="3:3">
      <c r="C43902" s="13">
        <f t="shared" ca="1" si="1470"/>
        <v>2002.8013448076822</v>
      </c>
    </row>
    <row r="43903" spans="3:3">
      <c r="C43903" s="13">
        <f t="shared" ca="1" si="1470"/>
        <v>2028.158639136054</v>
      </c>
    </row>
    <row r="43904" spans="3:3">
      <c r="C43904" s="13">
        <f t="shared" ca="1" si="1470"/>
        <v>1999.531561915358</v>
      </c>
    </row>
    <row r="43905" spans="3:3">
      <c r="C43905" s="13">
        <f t="shared" ca="1" si="1470"/>
        <v>1993.2966777435265</v>
      </c>
    </row>
    <row r="43906" spans="3:3">
      <c r="C43906" s="13">
        <f t="shared" ca="1" si="1470"/>
        <v>2012.3175295045837</v>
      </c>
    </row>
    <row r="43907" spans="3:3">
      <c r="C43907" s="13">
        <f t="shared" ca="1" si="1470"/>
        <v>2001.7612738513687</v>
      </c>
    </row>
    <row r="43908" spans="3:3">
      <c r="C43908" s="13">
        <f t="shared" ca="1" si="1470"/>
        <v>1995.2874757789116</v>
      </c>
    </row>
    <row r="43909" spans="3:3">
      <c r="C43909" s="13">
        <f t="shared" ca="1" si="1470"/>
        <v>2008.9644203497578</v>
      </c>
    </row>
    <row r="43910" spans="3:3">
      <c r="C43910" s="13">
        <f t="shared" ca="1" si="1470"/>
        <v>2007.8330511700694</v>
      </c>
    </row>
    <row r="43911" spans="3:3">
      <c r="C43911" s="13">
        <f t="shared" ca="1" si="1470"/>
        <v>2002.8776511102092</v>
      </c>
    </row>
    <row r="43912" spans="3:3">
      <c r="C43912" s="13">
        <f t="shared" ca="1" si="1470"/>
        <v>1990.1457855202634</v>
      </c>
    </row>
    <row r="43913" spans="3:3">
      <c r="C43913" s="13">
        <f t="shared" ca="1" si="1470"/>
        <v>2006.4445350389392</v>
      </c>
    </row>
    <row r="43914" spans="3:3">
      <c r="C43914" s="13">
        <f t="shared" ca="1" si="1470"/>
        <v>1976.7690142153745</v>
      </c>
    </row>
    <row r="43915" spans="3:3">
      <c r="C43915" s="13">
        <f t="shared" ca="1" si="1470"/>
        <v>1980.4113207255605</v>
      </c>
    </row>
    <row r="43916" spans="3:3">
      <c r="C43916" s="13">
        <f t="shared" ca="1" si="1470"/>
        <v>2015.8585108667812</v>
      </c>
    </row>
    <row r="43917" spans="3:3">
      <c r="C43917" s="13">
        <f t="shared" ca="1" si="1470"/>
        <v>2011.9334629262391</v>
      </c>
    </row>
    <row r="43918" spans="3:3">
      <c r="C43918" s="13">
        <f t="shared" ca="1" si="1470"/>
        <v>1993.5445650337847</v>
      </c>
    </row>
    <row r="43919" spans="3:3">
      <c r="C43919" s="13">
        <f t="shared" ca="1" si="1470"/>
        <v>2008.0056659814779</v>
      </c>
    </row>
    <row r="43920" spans="3:3">
      <c r="C43920" s="13">
        <f t="shared" ca="1" si="1470"/>
        <v>1992.0969629363619</v>
      </c>
    </row>
    <row r="43921" spans="3:3">
      <c r="C43921" s="13">
        <f t="shared" ca="1" si="1470"/>
        <v>2007.2785173728898</v>
      </c>
    </row>
    <row r="43922" spans="3:3">
      <c r="C43922" s="13">
        <f t="shared" ca="1" si="1470"/>
        <v>2002.2166920210225</v>
      </c>
    </row>
    <row r="43923" spans="3:3">
      <c r="C43923" s="13">
        <f t="shared" ca="1" si="1470"/>
        <v>2003.4869438207227</v>
      </c>
    </row>
    <row r="43924" spans="3:3">
      <c r="C43924" s="13">
        <f t="shared" ca="1" si="1470"/>
        <v>2004.5591413005905</v>
      </c>
    </row>
    <row r="43925" spans="3:3">
      <c r="C43925" s="13">
        <f t="shared" ca="1" si="1470"/>
        <v>2008.2407375516641</v>
      </c>
    </row>
    <row r="43926" spans="3:3">
      <c r="C43926" s="13">
        <f t="shared" ca="1" si="1470"/>
        <v>2000.6746132817693</v>
      </c>
    </row>
    <row r="43927" spans="3:3">
      <c r="C43927" s="13">
        <f t="shared" ca="1" si="1470"/>
        <v>1971.0176468837301</v>
      </c>
    </row>
    <row r="43928" spans="3:3">
      <c r="C43928" s="13">
        <f t="shared" ref="C43928:C43991" ca="1" si="1471">NORMINV(RAND(),$D$3,$G$3)</f>
        <v>1999.5767443326372</v>
      </c>
    </row>
    <row r="43929" spans="3:3">
      <c r="C43929" s="13">
        <f t="shared" ca="1" si="1471"/>
        <v>1994.6092541121548</v>
      </c>
    </row>
    <row r="43930" spans="3:3">
      <c r="C43930" s="13">
        <f t="shared" ca="1" si="1471"/>
        <v>1997.0211171089722</v>
      </c>
    </row>
    <row r="43931" spans="3:3">
      <c r="C43931" s="13">
        <f t="shared" ca="1" si="1471"/>
        <v>2000.9541638887927</v>
      </c>
    </row>
    <row r="43932" spans="3:3">
      <c r="C43932" s="13">
        <f t="shared" ca="1" si="1471"/>
        <v>2005.0764496690915</v>
      </c>
    </row>
    <row r="43933" spans="3:3">
      <c r="C43933" s="13">
        <f t="shared" ca="1" si="1471"/>
        <v>1999.8838312972716</v>
      </c>
    </row>
    <row r="43934" spans="3:3">
      <c r="C43934" s="13">
        <f t="shared" ca="1" si="1471"/>
        <v>2026.5724785997452</v>
      </c>
    </row>
    <row r="43935" spans="3:3">
      <c r="C43935" s="13">
        <f t="shared" ca="1" si="1471"/>
        <v>1981.0214264611043</v>
      </c>
    </row>
    <row r="43936" spans="3:3">
      <c r="C43936" s="13">
        <f t="shared" ca="1" si="1471"/>
        <v>2010.5839186185003</v>
      </c>
    </row>
    <row r="43937" spans="3:3">
      <c r="C43937" s="13">
        <f t="shared" ca="1" si="1471"/>
        <v>1993.659614939502</v>
      </c>
    </row>
    <row r="43938" spans="3:3">
      <c r="C43938" s="13">
        <f t="shared" ca="1" si="1471"/>
        <v>2004.7610859903737</v>
      </c>
    </row>
    <row r="43939" spans="3:3">
      <c r="C43939" s="13">
        <f t="shared" ca="1" si="1471"/>
        <v>1988.4816543021716</v>
      </c>
    </row>
    <row r="43940" spans="3:3">
      <c r="C43940" s="13">
        <f t="shared" ca="1" si="1471"/>
        <v>1998.2934619984717</v>
      </c>
    </row>
    <row r="43941" spans="3:3">
      <c r="C43941" s="13">
        <f t="shared" ca="1" si="1471"/>
        <v>1993.7880252437276</v>
      </c>
    </row>
    <row r="43942" spans="3:3">
      <c r="C43942" s="13">
        <f t="shared" ca="1" si="1471"/>
        <v>2005.601459202129</v>
      </c>
    </row>
    <row r="43943" spans="3:3">
      <c r="C43943" s="13">
        <f t="shared" ca="1" si="1471"/>
        <v>1965.9773330660773</v>
      </c>
    </row>
    <row r="43944" spans="3:3">
      <c r="C43944" s="13">
        <f t="shared" ca="1" si="1471"/>
        <v>2015.27556038187</v>
      </c>
    </row>
    <row r="43945" spans="3:3">
      <c r="C43945" s="13">
        <f t="shared" ca="1" si="1471"/>
        <v>1979.1024103144985</v>
      </c>
    </row>
    <row r="43946" spans="3:3">
      <c r="C43946" s="13">
        <f t="shared" ca="1" si="1471"/>
        <v>1995.8870468651187</v>
      </c>
    </row>
    <row r="43947" spans="3:3">
      <c r="C43947" s="13">
        <f t="shared" ca="1" si="1471"/>
        <v>1984.787249593048</v>
      </c>
    </row>
    <row r="43948" spans="3:3">
      <c r="C43948" s="13">
        <f t="shared" ca="1" si="1471"/>
        <v>2011.1960778404709</v>
      </c>
    </row>
    <row r="43949" spans="3:3">
      <c r="C43949" s="13">
        <f t="shared" ca="1" si="1471"/>
        <v>1989.8749036832205</v>
      </c>
    </row>
    <row r="43950" spans="3:3">
      <c r="C43950" s="13">
        <f t="shared" ca="1" si="1471"/>
        <v>1999.5775909279371</v>
      </c>
    </row>
    <row r="43951" spans="3:3">
      <c r="C43951" s="13">
        <f t="shared" ca="1" si="1471"/>
        <v>2022.0027411542942</v>
      </c>
    </row>
    <row r="43952" spans="3:3">
      <c r="C43952" s="13">
        <f t="shared" ca="1" si="1471"/>
        <v>1992.3034496852601</v>
      </c>
    </row>
    <row r="43953" spans="3:3">
      <c r="C43953" s="13">
        <f t="shared" ca="1" si="1471"/>
        <v>2007.1095196430088</v>
      </c>
    </row>
    <row r="43954" spans="3:3">
      <c r="C43954" s="13">
        <f t="shared" ca="1" si="1471"/>
        <v>2006.725637429515</v>
      </c>
    </row>
    <row r="43955" spans="3:3">
      <c r="C43955" s="13">
        <f t="shared" ca="1" si="1471"/>
        <v>2010.2753116656002</v>
      </c>
    </row>
    <row r="43956" spans="3:3">
      <c r="C43956" s="13">
        <f t="shared" ca="1" si="1471"/>
        <v>1997.7490242657586</v>
      </c>
    </row>
    <row r="43957" spans="3:3">
      <c r="C43957" s="13">
        <f t="shared" ca="1" si="1471"/>
        <v>1991.0000799549384</v>
      </c>
    </row>
    <row r="43958" spans="3:3">
      <c r="C43958" s="13">
        <f t="shared" ca="1" si="1471"/>
        <v>1977.2327027734802</v>
      </c>
    </row>
    <row r="43959" spans="3:3">
      <c r="C43959" s="13">
        <f t="shared" ca="1" si="1471"/>
        <v>2007.5004355157973</v>
      </c>
    </row>
    <row r="43960" spans="3:3">
      <c r="C43960" s="13">
        <f t="shared" ca="1" si="1471"/>
        <v>1995.212050811788</v>
      </c>
    </row>
    <row r="43961" spans="3:3">
      <c r="C43961" s="13">
        <f t="shared" ca="1" si="1471"/>
        <v>1980.6032566369502</v>
      </c>
    </row>
    <row r="43962" spans="3:3">
      <c r="C43962" s="13">
        <f t="shared" ca="1" si="1471"/>
        <v>2013.0589802342622</v>
      </c>
    </row>
    <row r="43963" spans="3:3">
      <c r="C43963" s="13">
        <f t="shared" ca="1" si="1471"/>
        <v>1989.0074378018692</v>
      </c>
    </row>
    <row r="43964" spans="3:3">
      <c r="C43964" s="13">
        <f t="shared" ca="1" si="1471"/>
        <v>1995.8206744976205</v>
      </c>
    </row>
    <row r="43965" spans="3:3">
      <c r="C43965" s="13">
        <f t="shared" ca="1" si="1471"/>
        <v>2019.1344806872619</v>
      </c>
    </row>
    <row r="43966" spans="3:3">
      <c r="C43966" s="13">
        <f t="shared" ca="1" si="1471"/>
        <v>2001.7822929204524</v>
      </c>
    </row>
    <row r="43967" spans="3:3">
      <c r="C43967" s="13">
        <f t="shared" ca="1" si="1471"/>
        <v>2024.6422879964148</v>
      </c>
    </row>
    <row r="43968" spans="3:3">
      <c r="C43968" s="13">
        <f t="shared" ca="1" si="1471"/>
        <v>2000.234444027556</v>
      </c>
    </row>
    <row r="43969" spans="3:3">
      <c r="C43969" s="13">
        <f t="shared" ca="1" si="1471"/>
        <v>1991.3478730662764</v>
      </c>
    </row>
    <row r="43970" spans="3:3">
      <c r="C43970" s="13">
        <f t="shared" ca="1" si="1471"/>
        <v>2018.3137982029414</v>
      </c>
    </row>
    <row r="43971" spans="3:3">
      <c r="C43971" s="13">
        <f t="shared" ca="1" si="1471"/>
        <v>1993.9462743362387</v>
      </c>
    </row>
    <row r="43972" spans="3:3">
      <c r="C43972" s="13">
        <f t="shared" ca="1" si="1471"/>
        <v>1976.830280371026</v>
      </c>
    </row>
    <row r="43973" spans="3:3">
      <c r="C43973" s="13">
        <f t="shared" ca="1" si="1471"/>
        <v>2013.3470408802134</v>
      </c>
    </row>
    <row r="43974" spans="3:3">
      <c r="C43974" s="13">
        <f t="shared" ca="1" si="1471"/>
        <v>2008.7826626569417</v>
      </c>
    </row>
    <row r="43975" spans="3:3">
      <c r="C43975" s="13">
        <f t="shared" ca="1" si="1471"/>
        <v>1981.7578875655913</v>
      </c>
    </row>
    <row r="43976" spans="3:3">
      <c r="C43976" s="13">
        <f t="shared" ca="1" si="1471"/>
        <v>1996.4607665408214</v>
      </c>
    </row>
    <row r="43977" spans="3:3">
      <c r="C43977" s="13">
        <f t="shared" ca="1" si="1471"/>
        <v>2011.4570241233214</v>
      </c>
    </row>
    <row r="43978" spans="3:3">
      <c r="C43978" s="13">
        <f t="shared" ca="1" si="1471"/>
        <v>2007.3389830336416</v>
      </c>
    </row>
    <row r="43979" spans="3:3">
      <c r="C43979" s="13">
        <f t="shared" ca="1" si="1471"/>
        <v>1990.2685170381635</v>
      </c>
    </row>
    <row r="43980" spans="3:3">
      <c r="C43980" s="13">
        <f t="shared" ca="1" si="1471"/>
        <v>1995.7329831374386</v>
      </c>
    </row>
    <row r="43981" spans="3:3">
      <c r="C43981" s="13">
        <f t="shared" ca="1" si="1471"/>
        <v>2011.0537573426875</v>
      </c>
    </row>
    <row r="43982" spans="3:3">
      <c r="C43982" s="13">
        <f t="shared" ca="1" si="1471"/>
        <v>1987.8426294540782</v>
      </c>
    </row>
    <row r="43983" spans="3:3">
      <c r="C43983" s="13">
        <f t="shared" ca="1" si="1471"/>
        <v>2012.1222273922551</v>
      </c>
    </row>
    <row r="43984" spans="3:3">
      <c r="C43984" s="13">
        <f t="shared" ca="1" si="1471"/>
        <v>1982.3568044156068</v>
      </c>
    </row>
    <row r="43985" spans="3:3">
      <c r="C43985" s="13">
        <f t="shared" ca="1" si="1471"/>
        <v>1990.6760145363442</v>
      </c>
    </row>
    <row r="43986" spans="3:3">
      <c r="C43986" s="13">
        <f t="shared" ca="1" si="1471"/>
        <v>2018.5748666377131</v>
      </c>
    </row>
    <row r="43987" spans="3:3">
      <c r="C43987" s="13">
        <f t="shared" ca="1" si="1471"/>
        <v>1993.4995451510556</v>
      </c>
    </row>
    <row r="43988" spans="3:3">
      <c r="C43988" s="13">
        <f t="shared" ca="1" si="1471"/>
        <v>1995.2491292313243</v>
      </c>
    </row>
    <row r="43989" spans="3:3">
      <c r="C43989" s="13">
        <f t="shared" ca="1" si="1471"/>
        <v>1998.1703969630687</v>
      </c>
    </row>
    <row r="43990" spans="3:3">
      <c r="C43990" s="13">
        <f t="shared" ca="1" si="1471"/>
        <v>1995.3681437143136</v>
      </c>
    </row>
    <row r="43991" spans="3:3">
      <c r="C43991" s="13">
        <f t="shared" ca="1" si="1471"/>
        <v>2020.74868720572</v>
      </c>
    </row>
    <row r="43992" spans="3:3">
      <c r="C43992" s="13">
        <f t="shared" ref="C43992:C44055" ca="1" si="1472">NORMINV(RAND(),$D$3,$G$3)</f>
        <v>2003.9723677819759</v>
      </c>
    </row>
    <row r="43993" spans="3:3">
      <c r="C43993" s="13">
        <f t="shared" ca="1" si="1472"/>
        <v>2016.1227812953055</v>
      </c>
    </row>
    <row r="43994" spans="3:3">
      <c r="C43994" s="13">
        <f t="shared" ca="1" si="1472"/>
        <v>2009.4546516866292</v>
      </c>
    </row>
    <row r="43995" spans="3:3">
      <c r="C43995" s="13">
        <f t="shared" ca="1" si="1472"/>
        <v>1993.6274666144511</v>
      </c>
    </row>
    <row r="43996" spans="3:3">
      <c r="C43996" s="13">
        <f t="shared" ca="1" si="1472"/>
        <v>2003.185059004996</v>
      </c>
    </row>
    <row r="43997" spans="3:3">
      <c r="C43997" s="13">
        <f t="shared" ca="1" si="1472"/>
        <v>2011.9671963498313</v>
      </c>
    </row>
    <row r="43998" spans="3:3">
      <c r="C43998" s="13">
        <f t="shared" ca="1" si="1472"/>
        <v>2016.1171850602179</v>
      </c>
    </row>
    <row r="43999" spans="3:3">
      <c r="C43999" s="13">
        <f t="shared" ca="1" si="1472"/>
        <v>2001.9693688065147</v>
      </c>
    </row>
    <row r="44000" spans="3:3">
      <c r="C44000" s="13">
        <f t="shared" ca="1" si="1472"/>
        <v>2005.5547815904547</v>
      </c>
    </row>
    <row r="44001" spans="3:3">
      <c r="C44001" s="13">
        <f t="shared" ca="1" si="1472"/>
        <v>2000.3967602521427</v>
      </c>
    </row>
    <row r="44002" spans="3:3">
      <c r="C44002" s="13">
        <f t="shared" ca="1" si="1472"/>
        <v>1980.9540952492105</v>
      </c>
    </row>
    <row r="44003" spans="3:3">
      <c r="C44003" s="13">
        <f t="shared" ca="1" si="1472"/>
        <v>1996.256137415982</v>
      </c>
    </row>
    <row r="44004" spans="3:3">
      <c r="C44004" s="13">
        <f t="shared" ca="1" si="1472"/>
        <v>1995.8534208357542</v>
      </c>
    </row>
    <row r="44005" spans="3:3">
      <c r="C44005" s="13">
        <f t="shared" ca="1" si="1472"/>
        <v>1991.9794992572317</v>
      </c>
    </row>
    <row r="44006" spans="3:3">
      <c r="C44006" s="13">
        <f t="shared" ca="1" si="1472"/>
        <v>1994.2290680180388</v>
      </c>
    </row>
    <row r="44007" spans="3:3">
      <c r="C44007" s="13">
        <f t="shared" ca="1" si="1472"/>
        <v>2016.2847083126478</v>
      </c>
    </row>
    <row r="44008" spans="3:3">
      <c r="C44008" s="13">
        <f t="shared" ca="1" si="1472"/>
        <v>2013.7085117869008</v>
      </c>
    </row>
    <row r="44009" spans="3:3">
      <c r="C44009" s="13">
        <f t="shared" ca="1" si="1472"/>
        <v>2000.3540147450963</v>
      </c>
    </row>
    <row r="44010" spans="3:3">
      <c r="C44010" s="13">
        <f t="shared" ca="1" si="1472"/>
        <v>2011.0417920043981</v>
      </c>
    </row>
    <row r="44011" spans="3:3">
      <c r="C44011" s="13">
        <f t="shared" ca="1" si="1472"/>
        <v>2004.5706903972571</v>
      </c>
    </row>
    <row r="44012" spans="3:3">
      <c r="C44012" s="13">
        <f t="shared" ca="1" si="1472"/>
        <v>1993.0058010049866</v>
      </c>
    </row>
    <row r="44013" spans="3:3">
      <c r="C44013" s="13">
        <f t="shared" ca="1" si="1472"/>
        <v>1991.141334550575</v>
      </c>
    </row>
    <row r="44014" spans="3:3">
      <c r="C44014" s="13">
        <f t="shared" ca="1" si="1472"/>
        <v>2012.9152555413145</v>
      </c>
    </row>
    <row r="44015" spans="3:3">
      <c r="C44015" s="13">
        <f t="shared" ca="1" si="1472"/>
        <v>1993.0931104171857</v>
      </c>
    </row>
    <row r="44016" spans="3:3">
      <c r="C44016" s="13">
        <f t="shared" ca="1" si="1472"/>
        <v>1990.0704205760981</v>
      </c>
    </row>
    <row r="44017" spans="3:3">
      <c r="C44017" s="13">
        <f t="shared" ca="1" si="1472"/>
        <v>1984.8298919778294</v>
      </c>
    </row>
    <row r="44018" spans="3:3">
      <c r="C44018" s="13">
        <f t="shared" ca="1" si="1472"/>
        <v>2001.0408049037655</v>
      </c>
    </row>
    <row r="44019" spans="3:3">
      <c r="C44019" s="13">
        <f t="shared" ca="1" si="1472"/>
        <v>2003.0928542621057</v>
      </c>
    </row>
    <row r="44020" spans="3:3">
      <c r="C44020" s="13">
        <f t="shared" ca="1" si="1472"/>
        <v>1990.6227861196469</v>
      </c>
    </row>
    <row r="44021" spans="3:3">
      <c r="C44021" s="13">
        <f t="shared" ca="1" si="1472"/>
        <v>1992.9970630106416</v>
      </c>
    </row>
    <row r="44022" spans="3:3">
      <c r="C44022" s="13">
        <f t="shared" ca="1" si="1472"/>
        <v>1999.5481787377848</v>
      </c>
    </row>
    <row r="44023" spans="3:3">
      <c r="C44023" s="13">
        <f t="shared" ca="1" si="1472"/>
        <v>1999.5451205313036</v>
      </c>
    </row>
    <row r="44024" spans="3:3">
      <c r="C44024" s="13">
        <f t="shared" ca="1" si="1472"/>
        <v>2000.7488723156412</v>
      </c>
    </row>
    <row r="44025" spans="3:3">
      <c r="C44025" s="13">
        <f t="shared" ca="1" si="1472"/>
        <v>1998.4700604485624</v>
      </c>
    </row>
    <row r="44026" spans="3:3">
      <c r="C44026" s="13">
        <f t="shared" ca="1" si="1472"/>
        <v>1998.5726145776546</v>
      </c>
    </row>
    <row r="44027" spans="3:3">
      <c r="C44027" s="13">
        <f t="shared" ca="1" si="1472"/>
        <v>2005.0739205437437</v>
      </c>
    </row>
    <row r="44028" spans="3:3">
      <c r="C44028" s="13">
        <f t="shared" ca="1" si="1472"/>
        <v>1989.3140680388328</v>
      </c>
    </row>
    <row r="44029" spans="3:3">
      <c r="C44029" s="13">
        <f t="shared" ca="1" si="1472"/>
        <v>2005.7231053567807</v>
      </c>
    </row>
    <row r="44030" spans="3:3">
      <c r="C44030" s="13">
        <f t="shared" ca="1" si="1472"/>
        <v>2001.7404233374323</v>
      </c>
    </row>
    <row r="44031" spans="3:3">
      <c r="C44031" s="13">
        <f t="shared" ca="1" si="1472"/>
        <v>2013.836803691408</v>
      </c>
    </row>
    <row r="44032" spans="3:3">
      <c r="C44032" s="13">
        <f t="shared" ca="1" si="1472"/>
        <v>1992.2461231406592</v>
      </c>
    </row>
    <row r="44033" spans="3:3">
      <c r="C44033" s="13">
        <f t="shared" ca="1" si="1472"/>
        <v>2021.3996364978445</v>
      </c>
    </row>
    <row r="44034" spans="3:3">
      <c r="C44034" s="13">
        <f t="shared" ca="1" si="1472"/>
        <v>2016.4227528562199</v>
      </c>
    </row>
    <row r="44035" spans="3:3">
      <c r="C44035" s="13">
        <f t="shared" ca="1" si="1472"/>
        <v>1982.6935978450756</v>
      </c>
    </row>
    <row r="44036" spans="3:3">
      <c r="C44036" s="13">
        <f t="shared" ca="1" si="1472"/>
        <v>1991.9227625530905</v>
      </c>
    </row>
    <row r="44037" spans="3:3">
      <c r="C44037" s="13">
        <f t="shared" ca="1" si="1472"/>
        <v>2013.8489481701783</v>
      </c>
    </row>
    <row r="44038" spans="3:3">
      <c r="C44038" s="13">
        <f t="shared" ca="1" si="1472"/>
        <v>1997.1111134970167</v>
      </c>
    </row>
    <row r="44039" spans="3:3">
      <c r="C44039" s="13">
        <f t="shared" ca="1" si="1472"/>
        <v>2008.0312139978498</v>
      </c>
    </row>
    <row r="44040" spans="3:3">
      <c r="C44040" s="13">
        <f t="shared" ca="1" si="1472"/>
        <v>2010.0892147876064</v>
      </c>
    </row>
    <row r="44041" spans="3:3">
      <c r="C44041" s="13">
        <f t="shared" ca="1" si="1472"/>
        <v>2006.6410165369425</v>
      </c>
    </row>
    <row r="44042" spans="3:3">
      <c r="C44042" s="13">
        <f t="shared" ca="1" si="1472"/>
        <v>1985.0859001554238</v>
      </c>
    </row>
    <row r="44043" spans="3:3">
      <c r="C44043" s="13">
        <f t="shared" ca="1" si="1472"/>
        <v>1990.5060083708502</v>
      </c>
    </row>
    <row r="44044" spans="3:3">
      <c r="C44044" s="13">
        <f t="shared" ca="1" si="1472"/>
        <v>2007.2968081619795</v>
      </c>
    </row>
    <row r="44045" spans="3:3">
      <c r="C44045" s="13">
        <f t="shared" ca="1" si="1472"/>
        <v>2001.3025267545447</v>
      </c>
    </row>
    <row r="44046" spans="3:3">
      <c r="C44046" s="13">
        <f t="shared" ca="1" si="1472"/>
        <v>2005.6234947235716</v>
      </c>
    </row>
    <row r="44047" spans="3:3">
      <c r="C44047" s="13">
        <f t="shared" ca="1" si="1472"/>
        <v>2003.0629443243397</v>
      </c>
    </row>
    <row r="44048" spans="3:3">
      <c r="C44048" s="13">
        <f t="shared" ca="1" si="1472"/>
        <v>2016.7556508544426</v>
      </c>
    </row>
    <row r="44049" spans="3:3">
      <c r="C44049" s="13">
        <f t="shared" ca="1" si="1472"/>
        <v>1991.1550112969824</v>
      </c>
    </row>
    <row r="44050" spans="3:3">
      <c r="C44050" s="13">
        <f t="shared" ca="1" si="1472"/>
        <v>1997.3088546757983</v>
      </c>
    </row>
    <row r="44051" spans="3:3">
      <c r="C44051" s="13">
        <f t="shared" ca="1" si="1472"/>
        <v>2008.9563789044769</v>
      </c>
    </row>
    <row r="44052" spans="3:3">
      <c r="C44052" s="13">
        <f t="shared" ca="1" si="1472"/>
        <v>1997.1855861136187</v>
      </c>
    </row>
    <row r="44053" spans="3:3">
      <c r="C44053" s="13">
        <f t="shared" ca="1" si="1472"/>
        <v>1982.7002581510521</v>
      </c>
    </row>
    <row r="44054" spans="3:3">
      <c r="C44054" s="13">
        <f t="shared" ca="1" si="1472"/>
        <v>2020.633989725085</v>
      </c>
    </row>
    <row r="44055" spans="3:3">
      <c r="C44055" s="13">
        <f t="shared" ca="1" si="1472"/>
        <v>2006.583477858645</v>
      </c>
    </row>
    <row r="44056" spans="3:3">
      <c r="C44056" s="13">
        <f t="shared" ref="C44056:C44119" ca="1" si="1473">NORMINV(RAND(),$D$3,$G$3)</f>
        <v>1985.9300894408955</v>
      </c>
    </row>
    <row r="44057" spans="3:3">
      <c r="C44057" s="13">
        <f t="shared" ca="1" si="1473"/>
        <v>2011.7034242619095</v>
      </c>
    </row>
    <row r="44058" spans="3:3">
      <c r="C44058" s="13">
        <f t="shared" ca="1" si="1473"/>
        <v>2019.1510373523986</v>
      </c>
    </row>
    <row r="44059" spans="3:3">
      <c r="C44059" s="13">
        <f t="shared" ca="1" si="1473"/>
        <v>2021.1530604915424</v>
      </c>
    </row>
    <row r="44060" spans="3:3">
      <c r="C44060" s="13">
        <f t="shared" ca="1" si="1473"/>
        <v>2004.043062471651</v>
      </c>
    </row>
    <row r="44061" spans="3:3">
      <c r="C44061" s="13">
        <f t="shared" ca="1" si="1473"/>
        <v>2003.4977743611012</v>
      </c>
    </row>
    <row r="44062" spans="3:3">
      <c r="C44062" s="13">
        <f t="shared" ca="1" si="1473"/>
        <v>2016.3681356387369</v>
      </c>
    </row>
    <row r="44063" spans="3:3">
      <c r="C44063" s="13">
        <f t="shared" ca="1" si="1473"/>
        <v>1994.2074865121544</v>
      </c>
    </row>
    <row r="44064" spans="3:3">
      <c r="C44064" s="13">
        <f t="shared" ca="1" si="1473"/>
        <v>1996.9270629460777</v>
      </c>
    </row>
    <row r="44065" spans="3:3">
      <c r="C44065" s="13">
        <f t="shared" ca="1" si="1473"/>
        <v>2014.6089620250214</v>
      </c>
    </row>
    <row r="44066" spans="3:3">
      <c r="C44066" s="13">
        <f t="shared" ca="1" si="1473"/>
        <v>1996.0127033789904</v>
      </c>
    </row>
    <row r="44067" spans="3:3">
      <c r="C44067" s="13">
        <f t="shared" ca="1" si="1473"/>
        <v>1996.8655654511269</v>
      </c>
    </row>
    <row r="44068" spans="3:3">
      <c r="C44068" s="13">
        <f t="shared" ca="1" si="1473"/>
        <v>2009.596921893173</v>
      </c>
    </row>
    <row r="44069" spans="3:3">
      <c r="C44069" s="13">
        <f t="shared" ca="1" si="1473"/>
        <v>2004.931388359978</v>
      </c>
    </row>
    <row r="44070" spans="3:3">
      <c r="C44070" s="13">
        <f t="shared" ca="1" si="1473"/>
        <v>1996.1947415749007</v>
      </c>
    </row>
    <row r="44071" spans="3:3">
      <c r="C44071" s="13">
        <f t="shared" ca="1" si="1473"/>
        <v>2001.6132618330209</v>
      </c>
    </row>
    <row r="44072" spans="3:3">
      <c r="C44072" s="13">
        <f t="shared" ca="1" si="1473"/>
        <v>1998.9574725309008</v>
      </c>
    </row>
    <row r="44073" spans="3:3">
      <c r="C44073" s="13">
        <f t="shared" ca="1" si="1473"/>
        <v>1995.951616298199</v>
      </c>
    </row>
    <row r="44074" spans="3:3">
      <c r="C44074" s="13">
        <f t="shared" ca="1" si="1473"/>
        <v>1975.5719313022128</v>
      </c>
    </row>
    <row r="44075" spans="3:3">
      <c r="C44075" s="13">
        <f t="shared" ca="1" si="1473"/>
        <v>1997.5097113633353</v>
      </c>
    </row>
    <row r="44076" spans="3:3">
      <c r="C44076" s="13">
        <f t="shared" ca="1" si="1473"/>
        <v>1997.8204432547125</v>
      </c>
    </row>
    <row r="44077" spans="3:3">
      <c r="C44077" s="13">
        <f t="shared" ca="1" si="1473"/>
        <v>2023.7050576021647</v>
      </c>
    </row>
    <row r="44078" spans="3:3">
      <c r="C44078" s="13">
        <f t="shared" ca="1" si="1473"/>
        <v>1980.409901827077</v>
      </c>
    </row>
    <row r="44079" spans="3:3">
      <c r="C44079" s="13">
        <f t="shared" ca="1" si="1473"/>
        <v>1983.9037971297143</v>
      </c>
    </row>
    <row r="44080" spans="3:3">
      <c r="C44080" s="13">
        <f t="shared" ca="1" si="1473"/>
        <v>2014.4352815794332</v>
      </c>
    </row>
    <row r="44081" spans="3:3">
      <c r="C44081" s="13">
        <f t="shared" ca="1" si="1473"/>
        <v>2000.8994906763003</v>
      </c>
    </row>
    <row r="44082" spans="3:3">
      <c r="C44082" s="13">
        <f t="shared" ca="1" si="1473"/>
        <v>1982.1168781498729</v>
      </c>
    </row>
    <row r="44083" spans="3:3">
      <c r="C44083" s="13">
        <f t="shared" ca="1" si="1473"/>
        <v>2004.6581138285742</v>
      </c>
    </row>
    <row r="44084" spans="3:3">
      <c r="C44084" s="13">
        <f t="shared" ca="1" si="1473"/>
        <v>1983.0479099097547</v>
      </c>
    </row>
    <row r="44085" spans="3:3">
      <c r="C44085" s="13">
        <f t="shared" ca="1" si="1473"/>
        <v>1980.7473378738457</v>
      </c>
    </row>
    <row r="44086" spans="3:3">
      <c r="C44086" s="13">
        <f t="shared" ca="1" si="1473"/>
        <v>1997.3246786747791</v>
      </c>
    </row>
    <row r="44087" spans="3:3">
      <c r="C44087" s="13">
        <f t="shared" ca="1" si="1473"/>
        <v>1997.3134429082911</v>
      </c>
    </row>
    <row r="44088" spans="3:3">
      <c r="C44088" s="13">
        <f t="shared" ca="1" si="1473"/>
        <v>1986.741628340327</v>
      </c>
    </row>
    <row r="44089" spans="3:3">
      <c r="C44089" s="13">
        <f t="shared" ca="1" si="1473"/>
        <v>2006.4325512322337</v>
      </c>
    </row>
    <row r="44090" spans="3:3">
      <c r="C44090" s="13">
        <f t="shared" ca="1" si="1473"/>
        <v>2005.269212932815</v>
      </c>
    </row>
    <row r="44091" spans="3:3">
      <c r="C44091" s="13">
        <f t="shared" ca="1" si="1473"/>
        <v>2006.112237493908</v>
      </c>
    </row>
    <row r="44092" spans="3:3">
      <c r="C44092" s="13">
        <f t="shared" ca="1" si="1473"/>
        <v>2005.6067252293378</v>
      </c>
    </row>
    <row r="44093" spans="3:3">
      <c r="C44093" s="13">
        <f t="shared" ca="1" si="1473"/>
        <v>2000.8995806437626</v>
      </c>
    </row>
    <row r="44094" spans="3:3">
      <c r="C44094" s="13">
        <f t="shared" ca="1" si="1473"/>
        <v>2007.6838363774029</v>
      </c>
    </row>
    <row r="44095" spans="3:3">
      <c r="C44095" s="13">
        <f t="shared" ca="1" si="1473"/>
        <v>1997.6603058468124</v>
      </c>
    </row>
    <row r="44096" spans="3:3">
      <c r="C44096" s="13">
        <f t="shared" ca="1" si="1473"/>
        <v>2005.2721517074001</v>
      </c>
    </row>
    <row r="44097" spans="3:3">
      <c r="C44097" s="13">
        <f t="shared" ca="1" si="1473"/>
        <v>1992.4988326703551</v>
      </c>
    </row>
    <row r="44098" spans="3:3">
      <c r="C44098" s="13">
        <f t="shared" ca="1" si="1473"/>
        <v>2001.516915765081</v>
      </c>
    </row>
    <row r="44099" spans="3:3">
      <c r="C44099" s="13">
        <f t="shared" ca="1" si="1473"/>
        <v>1994.7860787178563</v>
      </c>
    </row>
    <row r="44100" spans="3:3">
      <c r="C44100" s="13">
        <f t="shared" ca="1" si="1473"/>
        <v>1993.9331350540429</v>
      </c>
    </row>
    <row r="44101" spans="3:3">
      <c r="C44101" s="13">
        <f t="shared" ca="1" si="1473"/>
        <v>2003.240744790452</v>
      </c>
    </row>
    <row r="44102" spans="3:3">
      <c r="C44102" s="13">
        <f t="shared" ca="1" si="1473"/>
        <v>1992.2508433477208</v>
      </c>
    </row>
    <row r="44103" spans="3:3">
      <c r="C44103" s="13">
        <f t="shared" ca="1" si="1473"/>
        <v>1999.6715679426266</v>
      </c>
    </row>
    <row r="44104" spans="3:3">
      <c r="C44104" s="13">
        <f t="shared" ca="1" si="1473"/>
        <v>2008.0472000752529</v>
      </c>
    </row>
    <row r="44105" spans="3:3">
      <c r="C44105" s="13">
        <f t="shared" ca="1" si="1473"/>
        <v>2034.4736935770809</v>
      </c>
    </row>
    <row r="44106" spans="3:3">
      <c r="C44106" s="13">
        <f t="shared" ca="1" si="1473"/>
        <v>2012.5286542712204</v>
      </c>
    </row>
    <row r="44107" spans="3:3">
      <c r="C44107" s="13">
        <f t="shared" ca="1" si="1473"/>
        <v>1993.2356783824162</v>
      </c>
    </row>
    <row r="44108" spans="3:3">
      <c r="C44108" s="13">
        <f t="shared" ca="1" si="1473"/>
        <v>2015.4890203400614</v>
      </c>
    </row>
    <row r="44109" spans="3:3">
      <c r="C44109" s="13">
        <f t="shared" ca="1" si="1473"/>
        <v>1999.3622213544643</v>
      </c>
    </row>
    <row r="44110" spans="3:3">
      <c r="C44110" s="13">
        <f t="shared" ca="1" si="1473"/>
        <v>2006.445082453288</v>
      </c>
    </row>
    <row r="44111" spans="3:3">
      <c r="C44111" s="13">
        <f t="shared" ca="1" si="1473"/>
        <v>1997.6374081254557</v>
      </c>
    </row>
    <row r="44112" spans="3:3">
      <c r="C44112" s="13">
        <f t="shared" ca="1" si="1473"/>
        <v>1997.2917791124958</v>
      </c>
    </row>
    <row r="44113" spans="3:3">
      <c r="C44113" s="13">
        <f t="shared" ca="1" si="1473"/>
        <v>1990.0791994472797</v>
      </c>
    </row>
    <row r="44114" spans="3:3">
      <c r="C44114" s="13">
        <f t="shared" ca="1" si="1473"/>
        <v>2007.0812466275127</v>
      </c>
    </row>
    <row r="44115" spans="3:3">
      <c r="C44115" s="13">
        <f t="shared" ca="1" si="1473"/>
        <v>1994.2128911731304</v>
      </c>
    </row>
    <row r="44116" spans="3:3">
      <c r="C44116" s="13">
        <f t="shared" ca="1" si="1473"/>
        <v>2019.6733266527322</v>
      </c>
    </row>
    <row r="44117" spans="3:3">
      <c r="C44117" s="13">
        <f t="shared" ca="1" si="1473"/>
        <v>2007.2625577069562</v>
      </c>
    </row>
    <row r="44118" spans="3:3">
      <c r="C44118" s="13">
        <f t="shared" ca="1" si="1473"/>
        <v>2003.0020728524232</v>
      </c>
    </row>
    <row r="44119" spans="3:3">
      <c r="C44119" s="13">
        <f t="shared" ca="1" si="1473"/>
        <v>2000.7344927048862</v>
      </c>
    </row>
    <row r="44120" spans="3:3">
      <c r="C44120" s="13">
        <f t="shared" ref="C44120:C44183" ca="1" si="1474">NORMINV(RAND(),$D$3,$G$3)</f>
        <v>1996.0520858487885</v>
      </c>
    </row>
    <row r="44121" spans="3:3">
      <c r="C44121" s="13">
        <f t="shared" ca="1" si="1474"/>
        <v>1994.0204215498525</v>
      </c>
    </row>
    <row r="44122" spans="3:3">
      <c r="C44122" s="13">
        <f t="shared" ca="1" si="1474"/>
        <v>2000.1603998602825</v>
      </c>
    </row>
    <row r="44123" spans="3:3">
      <c r="C44123" s="13">
        <f t="shared" ca="1" si="1474"/>
        <v>1998.4167048460874</v>
      </c>
    </row>
    <row r="44124" spans="3:3">
      <c r="C44124" s="13">
        <f t="shared" ca="1" si="1474"/>
        <v>1998.76207735609</v>
      </c>
    </row>
    <row r="44125" spans="3:3">
      <c r="C44125" s="13">
        <f t="shared" ca="1" si="1474"/>
        <v>1992.219074207901</v>
      </c>
    </row>
    <row r="44126" spans="3:3">
      <c r="C44126" s="13">
        <f t="shared" ca="1" si="1474"/>
        <v>1995.8456625883805</v>
      </c>
    </row>
    <row r="44127" spans="3:3">
      <c r="C44127" s="13">
        <f t="shared" ca="1" si="1474"/>
        <v>2000.6423853488689</v>
      </c>
    </row>
    <row r="44128" spans="3:3">
      <c r="C44128" s="13">
        <f t="shared" ca="1" si="1474"/>
        <v>1979.6291221426043</v>
      </c>
    </row>
    <row r="44129" spans="3:3">
      <c r="C44129" s="13">
        <f t="shared" ca="1" si="1474"/>
        <v>1987.9046601954085</v>
      </c>
    </row>
    <row r="44130" spans="3:3">
      <c r="C44130" s="13">
        <f t="shared" ca="1" si="1474"/>
        <v>2006.4352766239906</v>
      </c>
    </row>
    <row r="44131" spans="3:3">
      <c r="C44131" s="13">
        <f t="shared" ca="1" si="1474"/>
        <v>2014.7000882512002</v>
      </c>
    </row>
    <row r="44132" spans="3:3">
      <c r="C44132" s="13">
        <f t="shared" ca="1" si="1474"/>
        <v>2010.7606897537019</v>
      </c>
    </row>
    <row r="44133" spans="3:3">
      <c r="C44133" s="13">
        <f t="shared" ca="1" si="1474"/>
        <v>2015.8272995227492</v>
      </c>
    </row>
    <row r="44134" spans="3:3">
      <c r="C44134" s="13">
        <f t="shared" ca="1" si="1474"/>
        <v>1997.0325448608721</v>
      </c>
    </row>
    <row r="44135" spans="3:3">
      <c r="C44135" s="13">
        <f t="shared" ca="1" si="1474"/>
        <v>1993.7868989533217</v>
      </c>
    </row>
    <row r="44136" spans="3:3">
      <c r="C44136" s="13">
        <f t="shared" ca="1" si="1474"/>
        <v>2009.504407573462</v>
      </c>
    </row>
    <row r="44137" spans="3:3">
      <c r="C44137" s="13">
        <f t="shared" ca="1" si="1474"/>
        <v>2011.6145914465337</v>
      </c>
    </row>
    <row r="44138" spans="3:3">
      <c r="C44138" s="13">
        <f t="shared" ca="1" si="1474"/>
        <v>1996.3947965353634</v>
      </c>
    </row>
    <row r="44139" spans="3:3">
      <c r="C44139" s="13">
        <f t="shared" ca="1" si="1474"/>
        <v>2003.9832218755182</v>
      </c>
    </row>
    <row r="44140" spans="3:3">
      <c r="C44140" s="13">
        <f t="shared" ca="1" si="1474"/>
        <v>2006.4091482057697</v>
      </c>
    </row>
    <row r="44141" spans="3:3">
      <c r="C44141" s="13">
        <f t="shared" ca="1" si="1474"/>
        <v>1994.65670054623</v>
      </c>
    </row>
    <row r="44142" spans="3:3">
      <c r="C44142" s="13">
        <f t="shared" ca="1" si="1474"/>
        <v>1980.6631114039903</v>
      </c>
    </row>
    <row r="44143" spans="3:3">
      <c r="C44143" s="13">
        <f t="shared" ca="1" si="1474"/>
        <v>2013.3736643536843</v>
      </c>
    </row>
    <row r="44144" spans="3:3">
      <c r="C44144" s="13">
        <f t="shared" ca="1" si="1474"/>
        <v>2016.4494230732234</v>
      </c>
    </row>
    <row r="44145" spans="3:3">
      <c r="C44145" s="13">
        <f t="shared" ca="1" si="1474"/>
        <v>1997.9237314681877</v>
      </c>
    </row>
    <row r="44146" spans="3:3">
      <c r="C44146" s="13">
        <f t="shared" ca="1" si="1474"/>
        <v>1989.7961289173402</v>
      </c>
    </row>
    <row r="44147" spans="3:3">
      <c r="C44147" s="13">
        <f t="shared" ca="1" si="1474"/>
        <v>1995.4685013459825</v>
      </c>
    </row>
    <row r="44148" spans="3:3">
      <c r="C44148" s="13">
        <f t="shared" ca="1" si="1474"/>
        <v>2007.741110901095</v>
      </c>
    </row>
    <row r="44149" spans="3:3">
      <c r="C44149" s="13">
        <f t="shared" ca="1" si="1474"/>
        <v>2012.2287073909024</v>
      </c>
    </row>
    <row r="44150" spans="3:3">
      <c r="C44150" s="13">
        <f t="shared" ca="1" si="1474"/>
        <v>1991.9255918325223</v>
      </c>
    </row>
    <row r="44151" spans="3:3">
      <c r="C44151" s="13">
        <f t="shared" ca="1" si="1474"/>
        <v>2011.0364165476692</v>
      </c>
    </row>
    <row r="44152" spans="3:3">
      <c r="C44152" s="13">
        <f t="shared" ca="1" si="1474"/>
        <v>1976.6674576231858</v>
      </c>
    </row>
    <row r="44153" spans="3:3">
      <c r="C44153" s="13">
        <f t="shared" ca="1" si="1474"/>
        <v>2003.6255038013053</v>
      </c>
    </row>
    <row r="44154" spans="3:3">
      <c r="C44154" s="13">
        <f t="shared" ca="1" si="1474"/>
        <v>2013.8683521788812</v>
      </c>
    </row>
    <row r="44155" spans="3:3">
      <c r="C44155" s="13">
        <f t="shared" ca="1" si="1474"/>
        <v>1987.6113705237799</v>
      </c>
    </row>
    <row r="44156" spans="3:3">
      <c r="C44156" s="13">
        <f t="shared" ca="1" si="1474"/>
        <v>1983.6129657750926</v>
      </c>
    </row>
    <row r="44157" spans="3:3">
      <c r="C44157" s="13">
        <f t="shared" ca="1" si="1474"/>
        <v>2017.2971370418509</v>
      </c>
    </row>
    <row r="44158" spans="3:3">
      <c r="C44158" s="13">
        <f t="shared" ca="1" si="1474"/>
        <v>1999.4589632841501</v>
      </c>
    </row>
    <row r="44159" spans="3:3">
      <c r="C44159" s="13">
        <f t="shared" ca="1" si="1474"/>
        <v>2006.7380006771664</v>
      </c>
    </row>
    <row r="44160" spans="3:3">
      <c r="C44160" s="13">
        <f t="shared" ca="1" si="1474"/>
        <v>1983.1782005758753</v>
      </c>
    </row>
    <row r="44161" spans="3:3">
      <c r="C44161" s="13">
        <f t="shared" ca="1" si="1474"/>
        <v>2014.7585902233127</v>
      </c>
    </row>
    <row r="44162" spans="3:3">
      <c r="C44162" s="13">
        <f t="shared" ca="1" si="1474"/>
        <v>2013.7172017466612</v>
      </c>
    </row>
    <row r="44163" spans="3:3">
      <c r="C44163" s="13">
        <f t="shared" ca="1" si="1474"/>
        <v>2005.9536563971421</v>
      </c>
    </row>
    <row r="44164" spans="3:3">
      <c r="C44164" s="13">
        <f t="shared" ca="1" si="1474"/>
        <v>2006.3914084175215</v>
      </c>
    </row>
    <row r="44165" spans="3:3">
      <c r="C44165" s="13">
        <f t="shared" ca="1" si="1474"/>
        <v>2011.3136376014877</v>
      </c>
    </row>
    <row r="44166" spans="3:3">
      <c r="C44166" s="13">
        <f t="shared" ca="1" si="1474"/>
        <v>1984.900179295224</v>
      </c>
    </row>
    <row r="44167" spans="3:3">
      <c r="C44167" s="13">
        <f t="shared" ca="1" si="1474"/>
        <v>2001.6760679014822</v>
      </c>
    </row>
    <row r="44168" spans="3:3">
      <c r="C44168" s="13">
        <f t="shared" ca="1" si="1474"/>
        <v>1998.6411665877645</v>
      </c>
    </row>
    <row r="44169" spans="3:3">
      <c r="C44169" s="13">
        <f t="shared" ca="1" si="1474"/>
        <v>2009.143936328886</v>
      </c>
    </row>
    <row r="44170" spans="3:3">
      <c r="C44170" s="13">
        <f t="shared" ca="1" si="1474"/>
        <v>1990.8430853371021</v>
      </c>
    </row>
    <row r="44171" spans="3:3">
      <c r="C44171" s="13">
        <f t="shared" ca="1" si="1474"/>
        <v>2016.5926536227714</v>
      </c>
    </row>
    <row r="44172" spans="3:3">
      <c r="C44172" s="13">
        <f t="shared" ca="1" si="1474"/>
        <v>2001.9974074831457</v>
      </c>
    </row>
    <row r="44173" spans="3:3">
      <c r="C44173" s="13">
        <f t="shared" ca="1" si="1474"/>
        <v>2015.8577145535728</v>
      </c>
    </row>
    <row r="44174" spans="3:3">
      <c r="C44174" s="13">
        <f t="shared" ca="1" si="1474"/>
        <v>2004.7974890199414</v>
      </c>
    </row>
    <row r="44175" spans="3:3">
      <c r="C44175" s="13">
        <f t="shared" ca="1" si="1474"/>
        <v>1990.0223835782501</v>
      </c>
    </row>
    <row r="44176" spans="3:3">
      <c r="C44176" s="13">
        <f t="shared" ca="1" si="1474"/>
        <v>2001.6154678116438</v>
      </c>
    </row>
    <row r="44177" spans="3:3">
      <c r="C44177" s="13">
        <f t="shared" ca="1" si="1474"/>
        <v>2005.6924970073765</v>
      </c>
    </row>
    <row r="44178" spans="3:3">
      <c r="C44178" s="13">
        <f t="shared" ca="1" si="1474"/>
        <v>2014.8321467423464</v>
      </c>
    </row>
    <row r="44179" spans="3:3">
      <c r="C44179" s="13">
        <f t="shared" ca="1" si="1474"/>
        <v>1988.9007151733524</v>
      </c>
    </row>
    <row r="44180" spans="3:3">
      <c r="C44180" s="13">
        <f t="shared" ca="1" si="1474"/>
        <v>2003.4705754673373</v>
      </c>
    </row>
    <row r="44181" spans="3:3">
      <c r="C44181" s="13">
        <f t="shared" ca="1" si="1474"/>
        <v>2013.8173655993514</v>
      </c>
    </row>
    <row r="44182" spans="3:3">
      <c r="C44182" s="13">
        <f t="shared" ca="1" si="1474"/>
        <v>2004.2985663517097</v>
      </c>
    </row>
    <row r="44183" spans="3:3">
      <c r="C44183" s="13">
        <f t="shared" ca="1" si="1474"/>
        <v>1994.0524143206947</v>
      </c>
    </row>
    <row r="44184" spans="3:3">
      <c r="C44184" s="13">
        <f t="shared" ref="C44184:C44247" ca="1" si="1475">NORMINV(RAND(),$D$3,$G$3)</f>
        <v>2006.6084132385706</v>
      </c>
    </row>
    <row r="44185" spans="3:3">
      <c r="C44185" s="13">
        <f t="shared" ca="1" si="1475"/>
        <v>1997.5000543270869</v>
      </c>
    </row>
    <row r="44186" spans="3:3">
      <c r="C44186" s="13">
        <f t="shared" ca="1" si="1475"/>
        <v>2000.6236742294263</v>
      </c>
    </row>
    <row r="44187" spans="3:3">
      <c r="C44187" s="13">
        <f t="shared" ca="1" si="1475"/>
        <v>2005.1430791981386</v>
      </c>
    </row>
    <row r="44188" spans="3:3">
      <c r="C44188" s="13">
        <f t="shared" ca="1" si="1475"/>
        <v>1994.4443782420799</v>
      </c>
    </row>
    <row r="44189" spans="3:3">
      <c r="C44189" s="13">
        <f t="shared" ca="1" si="1475"/>
        <v>1996.7809145062179</v>
      </c>
    </row>
    <row r="44190" spans="3:3">
      <c r="C44190" s="13">
        <f t="shared" ca="1" si="1475"/>
        <v>2002.2452600755721</v>
      </c>
    </row>
    <row r="44191" spans="3:3">
      <c r="C44191" s="13">
        <f t="shared" ca="1" si="1475"/>
        <v>1995.6105480371684</v>
      </c>
    </row>
    <row r="44192" spans="3:3">
      <c r="C44192" s="13">
        <f t="shared" ca="1" si="1475"/>
        <v>1998.8013199971783</v>
      </c>
    </row>
    <row r="44193" spans="3:3">
      <c r="C44193" s="13">
        <f t="shared" ca="1" si="1475"/>
        <v>2032.0639357011319</v>
      </c>
    </row>
    <row r="44194" spans="3:3">
      <c r="C44194" s="13">
        <f t="shared" ca="1" si="1475"/>
        <v>1997.2910334444082</v>
      </c>
    </row>
    <row r="44195" spans="3:3">
      <c r="C44195" s="13">
        <f t="shared" ca="1" si="1475"/>
        <v>2002.7823730477151</v>
      </c>
    </row>
    <row r="44196" spans="3:3">
      <c r="C44196" s="13">
        <f t="shared" ca="1" si="1475"/>
        <v>2017.3357613115923</v>
      </c>
    </row>
    <row r="44197" spans="3:3">
      <c r="C44197" s="13">
        <f t="shared" ca="1" si="1475"/>
        <v>1997.0142974914436</v>
      </c>
    </row>
    <row r="44198" spans="3:3">
      <c r="C44198" s="13">
        <f t="shared" ca="1" si="1475"/>
        <v>2017.2077903885192</v>
      </c>
    </row>
    <row r="44199" spans="3:3">
      <c r="C44199" s="13">
        <f t="shared" ca="1" si="1475"/>
        <v>2002.3549131031878</v>
      </c>
    </row>
    <row r="44200" spans="3:3">
      <c r="C44200" s="13">
        <f t="shared" ca="1" si="1475"/>
        <v>1997.8929928157411</v>
      </c>
    </row>
    <row r="44201" spans="3:3">
      <c r="C44201" s="13">
        <f t="shared" ca="1" si="1475"/>
        <v>2003.3951795216972</v>
      </c>
    </row>
    <row r="44202" spans="3:3">
      <c r="C44202" s="13">
        <f t="shared" ca="1" si="1475"/>
        <v>1989.05765011729</v>
      </c>
    </row>
    <row r="44203" spans="3:3">
      <c r="C44203" s="13">
        <f t="shared" ca="1" si="1475"/>
        <v>1998.6480464751794</v>
      </c>
    </row>
    <row r="44204" spans="3:3">
      <c r="C44204" s="13">
        <f t="shared" ca="1" si="1475"/>
        <v>2010.1423449738732</v>
      </c>
    </row>
    <row r="44205" spans="3:3">
      <c r="C44205" s="13">
        <f t="shared" ca="1" si="1475"/>
        <v>2013.2398875643275</v>
      </c>
    </row>
    <row r="44206" spans="3:3">
      <c r="C44206" s="13">
        <f t="shared" ca="1" si="1475"/>
        <v>2005.2393518104923</v>
      </c>
    </row>
    <row r="44207" spans="3:3">
      <c r="C44207" s="13">
        <f t="shared" ca="1" si="1475"/>
        <v>2006.1458691414832</v>
      </c>
    </row>
    <row r="44208" spans="3:3">
      <c r="C44208" s="13">
        <f t="shared" ca="1" si="1475"/>
        <v>2025.8353326842994</v>
      </c>
    </row>
    <row r="44209" spans="3:3">
      <c r="C44209" s="13">
        <f t="shared" ca="1" si="1475"/>
        <v>2005.9896484858432</v>
      </c>
    </row>
    <row r="44210" spans="3:3">
      <c r="C44210" s="13">
        <f t="shared" ca="1" si="1475"/>
        <v>1995.1043384024215</v>
      </c>
    </row>
    <row r="44211" spans="3:3">
      <c r="C44211" s="13">
        <f t="shared" ca="1" si="1475"/>
        <v>2000.3970692141538</v>
      </c>
    </row>
    <row r="44212" spans="3:3">
      <c r="C44212" s="13">
        <f t="shared" ca="1" si="1475"/>
        <v>1996.322125788736</v>
      </c>
    </row>
    <row r="44213" spans="3:3">
      <c r="C44213" s="13">
        <f t="shared" ca="1" si="1475"/>
        <v>1985.2635304822752</v>
      </c>
    </row>
    <row r="44214" spans="3:3">
      <c r="C44214" s="13">
        <f t="shared" ca="1" si="1475"/>
        <v>1994.705869136397</v>
      </c>
    </row>
    <row r="44215" spans="3:3">
      <c r="C44215" s="13">
        <f t="shared" ca="1" si="1475"/>
        <v>2007.5147325335211</v>
      </c>
    </row>
    <row r="44216" spans="3:3">
      <c r="C44216" s="13">
        <f t="shared" ca="1" si="1475"/>
        <v>1996.3479160171421</v>
      </c>
    </row>
    <row r="44217" spans="3:3">
      <c r="C44217" s="13">
        <f t="shared" ca="1" si="1475"/>
        <v>1994.4603784879985</v>
      </c>
    </row>
    <row r="44218" spans="3:3">
      <c r="C44218" s="13">
        <f t="shared" ca="1" si="1475"/>
        <v>2000.7496928237379</v>
      </c>
    </row>
    <row r="44219" spans="3:3">
      <c r="C44219" s="13">
        <f t="shared" ca="1" si="1475"/>
        <v>2001.3055577662749</v>
      </c>
    </row>
    <row r="44220" spans="3:3">
      <c r="C44220" s="13">
        <f t="shared" ca="1" si="1475"/>
        <v>1973.0954140556462</v>
      </c>
    </row>
    <row r="44221" spans="3:3">
      <c r="C44221" s="13">
        <f t="shared" ca="1" si="1475"/>
        <v>2002.1483620445335</v>
      </c>
    </row>
    <row r="44222" spans="3:3">
      <c r="C44222" s="13">
        <f t="shared" ca="1" si="1475"/>
        <v>2004.2762014275679</v>
      </c>
    </row>
    <row r="44223" spans="3:3">
      <c r="C44223" s="13">
        <f t="shared" ca="1" si="1475"/>
        <v>1998.4159110001656</v>
      </c>
    </row>
    <row r="44224" spans="3:3">
      <c r="C44224" s="13">
        <f t="shared" ca="1" si="1475"/>
        <v>2000.0899651900845</v>
      </c>
    </row>
    <row r="44225" spans="3:3">
      <c r="C44225" s="13">
        <f t="shared" ca="1" si="1475"/>
        <v>1988.8346157706515</v>
      </c>
    </row>
    <row r="44226" spans="3:3">
      <c r="C44226" s="13">
        <f t="shared" ca="1" si="1475"/>
        <v>1995.4538219895485</v>
      </c>
    </row>
    <row r="44227" spans="3:3">
      <c r="C44227" s="13">
        <f t="shared" ca="1" si="1475"/>
        <v>1996.0299085645124</v>
      </c>
    </row>
    <row r="44228" spans="3:3">
      <c r="C44228" s="13">
        <f t="shared" ca="1" si="1475"/>
        <v>2008.1652757867321</v>
      </c>
    </row>
    <row r="44229" spans="3:3">
      <c r="C44229" s="13">
        <f t="shared" ca="1" si="1475"/>
        <v>1990.6483875629087</v>
      </c>
    </row>
    <row r="44230" spans="3:3">
      <c r="C44230" s="13">
        <f t="shared" ca="1" si="1475"/>
        <v>1999.35449118975</v>
      </c>
    </row>
    <row r="44231" spans="3:3">
      <c r="C44231" s="13">
        <f t="shared" ca="1" si="1475"/>
        <v>2010.0566616837104</v>
      </c>
    </row>
    <row r="44232" spans="3:3">
      <c r="C44232" s="13">
        <f t="shared" ca="1" si="1475"/>
        <v>1993.041069654621</v>
      </c>
    </row>
    <row r="44233" spans="3:3">
      <c r="C44233" s="13">
        <f t="shared" ca="1" si="1475"/>
        <v>1985.5280266880593</v>
      </c>
    </row>
    <row r="44234" spans="3:3">
      <c r="C44234" s="13">
        <f t="shared" ca="1" si="1475"/>
        <v>1991.8680668855297</v>
      </c>
    </row>
    <row r="44235" spans="3:3">
      <c r="C44235" s="13">
        <f t="shared" ca="1" si="1475"/>
        <v>2018.6392420597349</v>
      </c>
    </row>
    <row r="44236" spans="3:3">
      <c r="C44236" s="13">
        <f t="shared" ca="1" si="1475"/>
        <v>1982.6613954855934</v>
      </c>
    </row>
    <row r="44237" spans="3:3">
      <c r="C44237" s="13">
        <f t="shared" ca="1" si="1475"/>
        <v>1988.1430993464492</v>
      </c>
    </row>
    <row r="44238" spans="3:3">
      <c r="C44238" s="13">
        <f t="shared" ca="1" si="1475"/>
        <v>2004.0308716122393</v>
      </c>
    </row>
    <row r="44239" spans="3:3">
      <c r="C44239" s="13">
        <f t="shared" ca="1" si="1475"/>
        <v>1992.3070167932242</v>
      </c>
    </row>
    <row r="44240" spans="3:3">
      <c r="C44240" s="13">
        <f t="shared" ca="1" si="1475"/>
        <v>2013.751518109508</v>
      </c>
    </row>
    <row r="44241" spans="3:3">
      <c r="C44241" s="13">
        <f t="shared" ca="1" si="1475"/>
        <v>2011.549193263877</v>
      </c>
    </row>
    <row r="44242" spans="3:3">
      <c r="C44242" s="13">
        <f t="shared" ca="1" si="1475"/>
        <v>1988.4025666244372</v>
      </c>
    </row>
    <row r="44243" spans="3:3">
      <c r="C44243" s="13">
        <f t="shared" ca="1" si="1475"/>
        <v>2011.5996748081238</v>
      </c>
    </row>
    <row r="44244" spans="3:3">
      <c r="C44244" s="13">
        <f t="shared" ca="1" si="1475"/>
        <v>2010.1193641633699</v>
      </c>
    </row>
    <row r="44245" spans="3:3">
      <c r="C44245" s="13">
        <f t="shared" ca="1" si="1475"/>
        <v>1995.7121433839814</v>
      </c>
    </row>
    <row r="44246" spans="3:3">
      <c r="C44246" s="13">
        <f t="shared" ca="1" si="1475"/>
        <v>2005.4113772060523</v>
      </c>
    </row>
    <row r="44247" spans="3:3">
      <c r="C44247" s="13">
        <f t="shared" ca="1" si="1475"/>
        <v>1983.2899180738025</v>
      </c>
    </row>
    <row r="44248" spans="3:3">
      <c r="C44248" s="13">
        <f t="shared" ref="C44248:C44311" ca="1" si="1476">NORMINV(RAND(),$D$3,$G$3)</f>
        <v>1996.2798421130956</v>
      </c>
    </row>
    <row r="44249" spans="3:3">
      <c r="C44249" s="13">
        <f t="shared" ca="1" si="1476"/>
        <v>1998.3946046101985</v>
      </c>
    </row>
    <row r="44250" spans="3:3">
      <c r="C44250" s="13">
        <f t="shared" ca="1" si="1476"/>
        <v>1996.852586661031</v>
      </c>
    </row>
    <row r="44251" spans="3:3">
      <c r="C44251" s="13">
        <f t="shared" ca="1" si="1476"/>
        <v>1988.1930520865583</v>
      </c>
    </row>
    <row r="44252" spans="3:3">
      <c r="C44252" s="13">
        <f t="shared" ca="1" si="1476"/>
        <v>1990.4773980763014</v>
      </c>
    </row>
    <row r="44253" spans="3:3">
      <c r="C44253" s="13">
        <f t="shared" ca="1" si="1476"/>
        <v>1991.4932646569571</v>
      </c>
    </row>
    <row r="44254" spans="3:3">
      <c r="C44254" s="13">
        <f t="shared" ca="1" si="1476"/>
        <v>1968.3228368878931</v>
      </c>
    </row>
    <row r="44255" spans="3:3">
      <c r="C44255" s="13">
        <f t="shared" ca="1" si="1476"/>
        <v>1998.9966210396374</v>
      </c>
    </row>
    <row r="44256" spans="3:3">
      <c r="C44256" s="13">
        <f t="shared" ca="1" si="1476"/>
        <v>1984.7345903499931</v>
      </c>
    </row>
    <row r="44257" spans="3:3">
      <c r="C44257" s="13">
        <f t="shared" ca="1" si="1476"/>
        <v>2021.5143358780135</v>
      </c>
    </row>
    <row r="44258" spans="3:3">
      <c r="C44258" s="13">
        <f t="shared" ca="1" si="1476"/>
        <v>2012.0805562441096</v>
      </c>
    </row>
    <row r="44259" spans="3:3">
      <c r="C44259" s="13">
        <f t="shared" ca="1" si="1476"/>
        <v>1991.3348494693109</v>
      </c>
    </row>
    <row r="44260" spans="3:3">
      <c r="C44260" s="13">
        <f t="shared" ca="1" si="1476"/>
        <v>2022.43748835107</v>
      </c>
    </row>
    <row r="44261" spans="3:3">
      <c r="C44261" s="13">
        <f t="shared" ca="1" si="1476"/>
        <v>1993.9529344153891</v>
      </c>
    </row>
    <row r="44262" spans="3:3">
      <c r="C44262" s="13">
        <f t="shared" ca="1" si="1476"/>
        <v>1999.9965184121122</v>
      </c>
    </row>
    <row r="44263" spans="3:3">
      <c r="C44263" s="13">
        <f t="shared" ca="1" si="1476"/>
        <v>2006.3583069603924</v>
      </c>
    </row>
    <row r="44264" spans="3:3">
      <c r="C44264" s="13">
        <f t="shared" ca="1" si="1476"/>
        <v>2002.3449790398181</v>
      </c>
    </row>
    <row r="44265" spans="3:3">
      <c r="C44265" s="13">
        <f t="shared" ca="1" si="1476"/>
        <v>2004.76057090416</v>
      </c>
    </row>
    <row r="44266" spans="3:3">
      <c r="C44266" s="13">
        <f t="shared" ca="1" si="1476"/>
        <v>2011.7219920572609</v>
      </c>
    </row>
    <row r="44267" spans="3:3">
      <c r="C44267" s="13">
        <f t="shared" ca="1" si="1476"/>
        <v>1989.893957249205</v>
      </c>
    </row>
    <row r="44268" spans="3:3">
      <c r="C44268" s="13">
        <f t="shared" ca="1" si="1476"/>
        <v>1985.2797418661428</v>
      </c>
    </row>
    <row r="44269" spans="3:3">
      <c r="C44269" s="13">
        <f t="shared" ca="1" si="1476"/>
        <v>2005.9090914940057</v>
      </c>
    </row>
    <row r="44270" spans="3:3">
      <c r="C44270" s="13">
        <f t="shared" ca="1" si="1476"/>
        <v>2010.5214872473648</v>
      </c>
    </row>
    <row r="44271" spans="3:3">
      <c r="C44271" s="13">
        <f t="shared" ca="1" si="1476"/>
        <v>2013.6519215033877</v>
      </c>
    </row>
    <row r="44272" spans="3:3">
      <c r="C44272" s="13">
        <f t="shared" ca="1" si="1476"/>
        <v>2001.7058159268536</v>
      </c>
    </row>
    <row r="44273" spans="3:3">
      <c r="C44273" s="13">
        <f t="shared" ca="1" si="1476"/>
        <v>2020.0852734571822</v>
      </c>
    </row>
    <row r="44274" spans="3:3">
      <c r="C44274" s="13">
        <f t="shared" ca="1" si="1476"/>
        <v>1984.5351083835469</v>
      </c>
    </row>
    <row r="44275" spans="3:3">
      <c r="C44275" s="13">
        <f t="shared" ca="1" si="1476"/>
        <v>2006.8287071850725</v>
      </c>
    </row>
    <row r="44276" spans="3:3">
      <c r="C44276" s="13">
        <f t="shared" ca="1" si="1476"/>
        <v>1999.82440628057</v>
      </c>
    </row>
    <row r="44277" spans="3:3">
      <c r="C44277" s="13">
        <f t="shared" ca="1" si="1476"/>
        <v>1989.9860618518985</v>
      </c>
    </row>
    <row r="44278" spans="3:3">
      <c r="C44278" s="13">
        <f t="shared" ca="1" si="1476"/>
        <v>2007.0857674829142</v>
      </c>
    </row>
    <row r="44279" spans="3:3">
      <c r="C44279" s="13">
        <f t="shared" ca="1" si="1476"/>
        <v>1993.8821114377904</v>
      </c>
    </row>
    <row r="44280" spans="3:3">
      <c r="C44280" s="13">
        <f t="shared" ca="1" si="1476"/>
        <v>2000.1281182306152</v>
      </c>
    </row>
    <row r="44281" spans="3:3">
      <c r="C44281" s="13">
        <f t="shared" ca="1" si="1476"/>
        <v>1992.28538122902</v>
      </c>
    </row>
    <row r="44282" spans="3:3">
      <c r="C44282" s="13">
        <f t="shared" ca="1" si="1476"/>
        <v>2003.0935122215881</v>
      </c>
    </row>
    <row r="44283" spans="3:3">
      <c r="C44283" s="13">
        <f t="shared" ca="1" si="1476"/>
        <v>1991.0271323710317</v>
      </c>
    </row>
    <row r="44284" spans="3:3">
      <c r="C44284" s="13">
        <f t="shared" ca="1" si="1476"/>
        <v>1991.2138551245391</v>
      </c>
    </row>
    <row r="44285" spans="3:3">
      <c r="C44285" s="13">
        <f t="shared" ca="1" si="1476"/>
        <v>2009.1546663694028</v>
      </c>
    </row>
    <row r="44286" spans="3:3">
      <c r="C44286" s="13">
        <f t="shared" ca="1" si="1476"/>
        <v>2004.5751737227972</v>
      </c>
    </row>
    <row r="44287" spans="3:3">
      <c r="C44287" s="13">
        <f t="shared" ca="1" si="1476"/>
        <v>2001.3403735609422</v>
      </c>
    </row>
    <row r="44288" spans="3:3">
      <c r="C44288" s="13">
        <f t="shared" ca="1" si="1476"/>
        <v>2012.1880644127971</v>
      </c>
    </row>
    <row r="44289" spans="3:3">
      <c r="C44289" s="13">
        <f t="shared" ca="1" si="1476"/>
        <v>2007.5772315039205</v>
      </c>
    </row>
    <row r="44290" spans="3:3">
      <c r="C44290" s="13">
        <f t="shared" ca="1" si="1476"/>
        <v>1995.0462810667739</v>
      </c>
    </row>
    <row r="44291" spans="3:3">
      <c r="C44291" s="13">
        <f t="shared" ca="1" si="1476"/>
        <v>1994.7022136428898</v>
      </c>
    </row>
    <row r="44292" spans="3:3">
      <c r="C44292" s="13">
        <f t="shared" ca="1" si="1476"/>
        <v>1994.0614898607078</v>
      </c>
    </row>
    <row r="44293" spans="3:3">
      <c r="C44293" s="13">
        <f t="shared" ca="1" si="1476"/>
        <v>1982.7650624760299</v>
      </c>
    </row>
    <row r="44294" spans="3:3">
      <c r="C44294" s="13">
        <f t="shared" ca="1" si="1476"/>
        <v>1985.9215898001028</v>
      </c>
    </row>
    <row r="44295" spans="3:3">
      <c r="C44295" s="13">
        <f t="shared" ca="1" si="1476"/>
        <v>2000.5738950798413</v>
      </c>
    </row>
    <row r="44296" spans="3:3">
      <c r="C44296" s="13">
        <f t="shared" ca="1" si="1476"/>
        <v>1997.6148874557175</v>
      </c>
    </row>
    <row r="44297" spans="3:3">
      <c r="C44297" s="13">
        <f t="shared" ca="1" si="1476"/>
        <v>2003.1074266823728</v>
      </c>
    </row>
    <row r="44298" spans="3:3">
      <c r="C44298" s="13">
        <f t="shared" ca="1" si="1476"/>
        <v>1988.1611802557288</v>
      </c>
    </row>
    <row r="44299" spans="3:3">
      <c r="C44299" s="13">
        <f t="shared" ca="1" si="1476"/>
        <v>2018.7718478296083</v>
      </c>
    </row>
    <row r="44300" spans="3:3">
      <c r="C44300" s="13">
        <f t="shared" ca="1" si="1476"/>
        <v>1995.2161935939955</v>
      </c>
    </row>
    <row r="44301" spans="3:3">
      <c r="C44301" s="13">
        <f t="shared" ca="1" si="1476"/>
        <v>1997.148743014915</v>
      </c>
    </row>
    <row r="44302" spans="3:3">
      <c r="C44302" s="13">
        <f t="shared" ca="1" si="1476"/>
        <v>1994.0517554076544</v>
      </c>
    </row>
    <row r="44303" spans="3:3">
      <c r="C44303" s="13">
        <f t="shared" ca="1" si="1476"/>
        <v>1993.347144887452</v>
      </c>
    </row>
    <row r="44304" spans="3:3">
      <c r="C44304" s="13">
        <f t="shared" ca="1" si="1476"/>
        <v>1993.8667143699352</v>
      </c>
    </row>
    <row r="44305" spans="3:3">
      <c r="C44305" s="13">
        <f t="shared" ca="1" si="1476"/>
        <v>1999.4001614350416</v>
      </c>
    </row>
    <row r="44306" spans="3:3">
      <c r="C44306" s="13">
        <f t="shared" ca="1" si="1476"/>
        <v>2017.6072186736503</v>
      </c>
    </row>
    <row r="44307" spans="3:3">
      <c r="C44307" s="13">
        <f t="shared" ca="1" si="1476"/>
        <v>1984.6162418780145</v>
      </c>
    </row>
    <row r="44308" spans="3:3">
      <c r="C44308" s="13">
        <f t="shared" ca="1" si="1476"/>
        <v>1992.2190050485253</v>
      </c>
    </row>
    <row r="44309" spans="3:3">
      <c r="C44309" s="13">
        <f t="shared" ca="1" si="1476"/>
        <v>1989.3273228269229</v>
      </c>
    </row>
    <row r="44310" spans="3:3">
      <c r="C44310" s="13">
        <f t="shared" ca="1" si="1476"/>
        <v>1991.0720411730688</v>
      </c>
    </row>
    <row r="44311" spans="3:3">
      <c r="C44311" s="13">
        <f t="shared" ca="1" si="1476"/>
        <v>2006.0055907773335</v>
      </c>
    </row>
    <row r="44312" spans="3:3">
      <c r="C44312" s="13">
        <f t="shared" ref="C44312:C44375" ca="1" si="1477">NORMINV(RAND(),$D$3,$G$3)</f>
        <v>2018.4253053972959</v>
      </c>
    </row>
    <row r="44313" spans="3:3">
      <c r="C44313" s="13">
        <f t="shared" ca="1" si="1477"/>
        <v>1989.4094128711968</v>
      </c>
    </row>
    <row r="44314" spans="3:3">
      <c r="C44314" s="13">
        <f t="shared" ca="1" si="1477"/>
        <v>1981.0985185401978</v>
      </c>
    </row>
    <row r="44315" spans="3:3">
      <c r="C44315" s="13">
        <f t="shared" ca="1" si="1477"/>
        <v>1998.0246652864582</v>
      </c>
    </row>
    <row r="44316" spans="3:3">
      <c r="C44316" s="13">
        <f t="shared" ca="1" si="1477"/>
        <v>2013.7721815096663</v>
      </c>
    </row>
    <row r="44317" spans="3:3">
      <c r="C44317" s="13">
        <f t="shared" ca="1" si="1477"/>
        <v>1996.2274834085251</v>
      </c>
    </row>
    <row r="44318" spans="3:3">
      <c r="C44318" s="13">
        <f t="shared" ca="1" si="1477"/>
        <v>2003.4012386263585</v>
      </c>
    </row>
    <row r="44319" spans="3:3">
      <c r="C44319" s="13">
        <f t="shared" ca="1" si="1477"/>
        <v>2010.4243974529397</v>
      </c>
    </row>
    <row r="44320" spans="3:3">
      <c r="C44320" s="13">
        <f t="shared" ca="1" si="1477"/>
        <v>2002.6195587161812</v>
      </c>
    </row>
    <row r="44321" spans="3:3">
      <c r="C44321" s="13">
        <f t="shared" ca="1" si="1477"/>
        <v>2000.9055846676861</v>
      </c>
    </row>
    <row r="44322" spans="3:3">
      <c r="C44322" s="13">
        <f t="shared" ca="1" si="1477"/>
        <v>2002.1406329558411</v>
      </c>
    </row>
    <row r="44323" spans="3:3">
      <c r="C44323" s="13">
        <f t="shared" ca="1" si="1477"/>
        <v>2020.5090767625511</v>
      </c>
    </row>
    <row r="44324" spans="3:3">
      <c r="C44324" s="13">
        <f t="shared" ca="1" si="1477"/>
        <v>2003.9544071305315</v>
      </c>
    </row>
    <row r="44325" spans="3:3">
      <c r="C44325" s="13">
        <f t="shared" ca="1" si="1477"/>
        <v>2003.7981492275362</v>
      </c>
    </row>
    <row r="44326" spans="3:3">
      <c r="C44326" s="13">
        <f t="shared" ca="1" si="1477"/>
        <v>2020.3526481865708</v>
      </c>
    </row>
    <row r="44327" spans="3:3">
      <c r="C44327" s="13">
        <f t="shared" ca="1" si="1477"/>
        <v>2001.0908158032944</v>
      </c>
    </row>
    <row r="44328" spans="3:3">
      <c r="C44328" s="13">
        <f t="shared" ca="1" si="1477"/>
        <v>1984.6591605358121</v>
      </c>
    </row>
    <row r="44329" spans="3:3">
      <c r="C44329" s="13">
        <f t="shared" ca="1" si="1477"/>
        <v>1988.755058719544</v>
      </c>
    </row>
    <row r="44330" spans="3:3">
      <c r="C44330" s="13">
        <f t="shared" ca="1" si="1477"/>
        <v>1997.229320521262</v>
      </c>
    </row>
    <row r="44331" spans="3:3">
      <c r="C44331" s="13">
        <f t="shared" ca="1" si="1477"/>
        <v>2003.5616482419196</v>
      </c>
    </row>
    <row r="44332" spans="3:3">
      <c r="C44332" s="13">
        <f t="shared" ca="1" si="1477"/>
        <v>1987.1641075499138</v>
      </c>
    </row>
    <row r="44333" spans="3:3">
      <c r="C44333" s="13">
        <f t="shared" ca="1" si="1477"/>
        <v>1986.4567702203105</v>
      </c>
    </row>
    <row r="44334" spans="3:3">
      <c r="C44334" s="13">
        <f t="shared" ca="1" si="1477"/>
        <v>1981.7152091472144</v>
      </c>
    </row>
    <row r="44335" spans="3:3">
      <c r="C44335" s="13">
        <f t="shared" ca="1" si="1477"/>
        <v>1991.7484179586629</v>
      </c>
    </row>
    <row r="44336" spans="3:3">
      <c r="C44336" s="13">
        <f t="shared" ca="1" si="1477"/>
        <v>2021.9480087162715</v>
      </c>
    </row>
    <row r="44337" spans="3:3">
      <c r="C44337" s="13">
        <f t="shared" ca="1" si="1477"/>
        <v>2017.1801778534993</v>
      </c>
    </row>
    <row r="44338" spans="3:3">
      <c r="C44338" s="13">
        <f t="shared" ca="1" si="1477"/>
        <v>1998.2867506882878</v>
      </c>
    </row>
    <row r="44339" spans="3:3">
      <c r="C44339" s="13">
        <f t="shared" ca="1" si="1477"/>
        <v>1999.8629110702993</v>
      </c>
    </row>
    <row r="44340" spans="3:3">
      <c r="C44340" s="13">
        <f t="shared" ca="1" si="1477"/>
        <v>1989.7321920003913</v>
      </c>
    </row>
    <row r="44341" spans="3:3">
      <c r="C44341" s="13">
        <f t="shared" ca="1" si="1477"/>
        <v>2000.2936890037417</v>
      </c>
    </row>
    <row r="44342" spans="3:3">
      <c r="C44342" s="13">
        <f t="shared" ca="1" si="1477"/>
        <v>1994.4695118506143</v>
      </c>
    </row>
    <row r="44343" spans="3:3">
      <c r="C44343" s="13">
        <f t="shared" ca="1" si="1477"/>
        <v>1983.2162294170471</v>
      </c>
    </row>
    <row r="44344" spans="3:3">
      <c r="C44344" s="13">
        <f t="shared" ca="1" si="1477"/>
        <v>2004.0673823665422</v>
      </c>
    </row>
    <row r="44345" spans="3:3">
      <c r="C44345" s="13">
        <f t="shared" ca="1" si="1477"/>
        <v>2003.2899141466278</v>
      </c>
    </row>
    <row r="44346" spans="3:3">
      <c r="C44346" s="13">
        <f t="shared" ca="1" si="1477"/>
        <v>2017.6756778363838</v>
      </c>
    </row>
    <row r="44347" spans="3:3">
      <c r="C44347" s="13">
        <f t="shared" ca="1" si="1477"/>
        <v>1987.4663875157717</v>
      </c>
    </row>
    <row r="44348" spans="3:3">
      <c r="C44348" s="13">
        <f t="shared" ca="1" si="1477"/>
        <v>2004.9878160486564</v>
      </c>
    </row>
    <row r="44349" spans="3:3">
      <c r="C44349" s="13">
        <f t="shared" ca="1" si="1477"/>
        <v>2000.2497203193934</v>
      </c>
    </row>
    <row r="44350" spans="3:3">
      <c r="C44350" s="13">
        <f t="shared" ca="1" si="1477"/>
        <v>2012.0500597288585</v>
      </c>
    </row>
    <row r="44351" spans="3:3">
      <c r="C44351" s="13">
        <f t="shared" ca="1" si="1477"/>
        <v>1989.7708333336554</v>
      </c>
    </row>
    <row r="44352" spans="3:3">
      <c r="C44352" s="13">
        <f t="shared" ca="1" si="1477"/>
        <v>2001.502507891496</v>
      </c>
    </row>
    <row r="44353" spans="3:3">
      <c r="C44353" s="13">
        <f t="shared" ca="1" si="1477"/>
        <v>2000.7892056870692</v>
      </c>
    </row>
    <row r="44354" spans="3:3">
      <c r="C44354" s="13">
        <f t="shared" ca="1" si="1477"/>
        <v>1990.5055839449899</v>
      </c>
    </row>
    <row r="44355" spans="3:3">
      <c r="C44355" s="13">
        <f t="shared" ca="1" si="1477"/>
        <v>1994.853050303589</v>
      </c>
    </row>
    <row r="44356" spans="3:3">
      <c r="C44356" s="13">
        <f t="shared" ca="1" si="1477"/>
        <v>1981.1689195697509</v>
      </c>
    </row>
    <row r="44357" spans="3:3">
      <c r="C44357" s="13">
        <f t="shared" ca="1" si="1477"/>
        <v>2017.6578971128636</v>
      </c>
    </row>
    <row r="44358" spans="3:3">
      <c r="C44358" s="13">
        <f t="shared" ca="1" si="1477"/>
        <v>2001.243344255719</v>
      </c>
    </row>
    <row r="44359" spans="3:3">
      <c r="C44359" s="13">
        <f t="shared" ca="1" si="1477"/>
        <v>1997.5917957074348</v>
      </c>
    </row>
    <row r="44360" spans="3:3">
      <c r="C44360" s="13">
        <f t="shared" ca="1" si="1477"/>
        <v>1993.1280354662322</v>
      </c>
    </row>
    <row r="44361" spans="3:3">
      <c r="C44361" s="13">
        <f t="shared" ca="1" si="1477"/>
        <v>2011.693190693886</v>
      </c>
    </row>
    <row r="44362" spans="3:3">
      <c r="C44362" s="13">
        <f t="shared" ca="1" si="1477"/>
        <v>1996.5081915545265</v>
      </c>
    </row>
    <row r="44363" spans="3:3">
      <c r="C44363" s="13">
        <f t="shared" ca="1" si="1477"/>
        <v>1997.7360348260531</v>
      </c>
    </row>
    <row r="44364" spans="3:3">
      <c r="C44364" s="13">
        <f t="shared" ca="1" si="1477"/>
        <v>2022.5346273143878</v>
      </c>
    </row>
    <row r="44365" spans="3:3">
      <c r="C44365" s="13">
        <f t="shared" ca="1" si="1477"/>
        <v>2008.1625132666743</v>
      </c>
    </row>
    <row r="44366" spans="3:3">
      <c r="C44366" s="13">
        <f t="shared" ca="1" si="1477"/>
        <v>1990.7579180320981</v>
      </c>
    </row>
    <row r="44367" spans="3:3">
      <c r="C44367" s="13">
        <f t="shared" ca="1" si="1477"/>
        <v>2000.0836454389412</v>
      </c>
    </row>
    <row r="44368" spans="3:3">
      <c r="C44368" s="13">
        <f t="shared" ca="1" si="1477"/>
        <v>2001.9475943566574</v>
      </c>
    </row>
    <row r="44369" spans="3:3">
      <c r="C44369" s="13">
        <f t="shared" ca="1" si="1477"/>
        <v>2007.0347865982715</v>
      </c>
    </row>
    <row r="44370" spans="3:3">
      <c r="C44370" s="13">
        <f t="shared" ca="1" si="1477"/>
        <v>1978.5065002872041</v>
      </c>
    </row>
    <row r="44371" spans="3:3">
      <c r="C44371" s="13">
        <f t="shared" ca="1" si="1477"/>
        <v>1986.9315758015746</v>
      </c>
    </row>
    <row r="44372" spans="3:3">
      <c r="C44372" s="13">
        <f t="shared" ca="1" si="1477"/>
        <v>2005.1689219044169</v>
      </c>
    </row>
    <row r="44373" spans="3:3">
      <c r="C44373" s="13">
        <f t="shared" ca="1" si="1477"/>
        <v>1998.9569204250829</v>
      </c>
    </row>
    <row r="44374" spans="3:3">
      <c r="C44374" s="13">
        <f t="shared" ca="1" si="1477"/>
        <v>2012.543068759308</v>
      </c>
    </row>
    <row r="44375" spans="3:3">
      <c r="C44375" s="13">
        <f t="shared" ca="1" si="1477"/>
        <v>2009.9570907157831</v>
      </c>
    </row>
    <row r="44376" spans="3:3">
      <c r="C44376" s="13">
        <f t="shared" ref="C44376:C44439" ca="1" si="1478">NORMINV(RAND(),$D$3,$G$3)</f>
        <v>2011.4841188125777</v>
      </c>
    </row>
    <row r="44377" spans="3:3">
      <c r="C44377" s="13">
        <f t="shared" ca="1" si="1478"/>
        <v>2008.9038422833755</v>
      </c>
    </row>
    <row r="44378" spans="3:3">
      <c r="C44378" s="13">
        <f t="shared" ca="1" si="1478"/>
        <v>2001.1249598829156</v>
      </c>
    </row>
    <row r="44379" spans="3:3">
      <c r="C44379" s="13">
        <f t="shared" ca="1" si="1478"/>
        <v>2019.4959884694158</v>
      </c>
    </row>
    <row r="44380" spans="3:3">
      <c r="C44380" s="13">
        <f t="shared" ca="1" si="1478"/>
        <v>1998.9225948373823</v>
      </c>
    </row>
    <row r="44381" spans="3:3">
      <c r="C44381" s="13">
        <f t="shared" ca="1" si="1478"/>
        <v>1998.8464850704459</v>
      </c>
    </row>
    <row r="44382" spans="3:3">
      <c r="C44382" s="13">
        <f t="shared" ca="1" si="1478"/>
        <v>1997.0891011134488</v>
      </c>
    </row>
    <row r="44383" spans="3:3">
      <c r="C44383" s="13">
        <f t="shared" ca="1" si="1478"/>
        <v>2001.6430033417139</v>
      </c>
    </row>
    <row r="44384" spans="3:3">
      <c r="C44384" s="13">
        <f t="shared" ca="1" si="1478"/>
        <v>1994.4214271282519</v>
      </c>
    </row>
    <row r="44385" spans="3:3">
      <c r="C44385" s="13">
        <f t="shared" ca="1" si="1478"/>
        <v>1992.7971925160023</v>
      </c>
    </row>
    <row r="44386" spans="3:3">
      <c r="C44386" s="13">
        <f t="shared" ca="1" si="1478"/>
        <v>2005.6682634926738</v>
      </c>
    </row>
    <row r="44387" spans="3:3">
      <c r="C44387" s="13">
        <f t="shared" ca="1" si="1478"/>
        <v>1985.2662325370472</v>
      </c>
    </row>
    <row r="44388" spans="3:3">
      <c r="C44388" s="13">
        <f t="shared" ca="1" si="1478"/>
        <v>1997.4932489832215</v>
      </c>
    </row>
    <row r="44389" spans="3:3">
      <c r="C44389" s="13">
        <f t="shared" ca="1" si="1478"/>
        <v>1989.2820113971134</v>
      </c>
    </row>
    <row r="44390" spans="3:3">
      <c r="C44390" s="13">
        <f t="shared" ca="1" si="1478"/>
        <v>1993.2984368122966</v>
      </c>
    </row>
    <row r="44391" spans="3:3">
      <c r="C44391" s="13">
        <f t="shared" ca="1" si="1478"/>
        <v>1997.3925284811598</v>
      </c>
    </row>
    <row r="44392" spans="3:3">
      <c r="C44392" s="13">
        <f t="shared" ca="1" si="1478"/>
        <v>1980.8254742859724</v>
      </c>
    </row>
    <row r="44393" spans="3:3">
      <c r="C44393" s="13">
        <f t="shared" ca="1" si="1478"/>
        <v>2011.9039962343554</v>
      </c>
    </row>
    <row r="44394" spans="3:3">
      <c r="C44394" s="13">
        <f t="shared" ca="1" si="1478"/>
        <v>2000.6857635007407</v>
      </c>
    </row>
    <row r="44395" spans="3:3">
      <c r="C44395" s="13">
        <f t="shared" ca="1" si="1478"/>
        <v>1992.9555496998346</v>
      </c>
    </row>
    <row r="44396" spans="3:3">
      <c r="C44396" s="13">
        <f t="shared" ca="1" si="1478"/>
        <v>2011.4857625419054</v>
      </c>
    </row>
    <row r="44397" spans="3:3">
      <c r="C44397" s="13">
        <f t="shared" ca="1" si="1478"/>
        <v>2002.1820886065486</v>
      </c>
    </row>
    <row r="44398" spans="3:3">
      <c r="C44398" s="13">
        <f t="shared" ca="1" si="1478"/>
        <v>1993.7760062517</v>
      </c>
    </row>
    <row r="44399" spans="3:3">
      <c r="C44399" s="13">
        <f t="shared" ca="1" si="1478"/>
        <v>1980.3291289648205</v>
      </c>
    </row>
    <row r="44400" spans="3:3">
      <c r="C44400" s="13">
        <f t="shared" ca="1" si="1478"/>
        <v>2009.3353047812082</v>
      </c>
    </row>
    <row r="44401" spans="3:3">
      <c r="C44401" s="13">
        <f t="shared" ca="1" si="1478"/>
        <v>2010.9148586200849</v>
      </c>
    </row>
    <row r="44402" spans="3:3">
      <c r="C44402" s="13">
        <f t="shared" ca="1" si="1478"/>
        <v>1993.7069590818148</v>
      </c>
    </row>
    <row r="44403" spans="3:3">
      <c r="C44403" s="13">
        <f t="shared" ca="1" si="1478"/>
        <v>2021.9843910497766</v>
      </c>
    </row>
    <row r="44404" spans="3:3">
      <c r="C44404" s="13">
        <f t="shared" ca="1" si="1478"/>
        <v>2000.7605454968</v>
      </c>
    </row>
    <row r="44405" spans="3:3">
      <c r="C44405" s="13">
        <f t="shared" ca="1" si="1478"/>
        <v>2016.2596144104939</v>
      </c>
    </row>
    <row r="44406" spans="3:3">
      <c r="C44406" s="13">
        <f t="shared" ca="1" si="1478"/>
        <v>2000.2277046140648</v>
      </c>
    </row>
    <row r="44407" spans="3:3">
      <c r="C44407" s="13">
        <f t="shared" ca="1" si="1478"/>
        <v>1997.8459418860034</v>
      </c>
    </row>
    <row r="44408" spans="3:3">
      <c r="C44408" s="13">
        <f t="shared" ca="1" si="1478"/>
        <v>1996.5504449561663</v>
      </c>
    </row>
    <row r="44409" spans="3:3">
      <c r="C44409" s="13">
        <f t="shared" ca="1" si="1478"/>
        <v>1994.7706870633704</v>
      </c>
    </row>
    <row r="44410" spans="3:3">
      <c r="C44410" s="13">
        <f t="shared" ca="1" si="1478"/>
        <v>2008.9975746167661</v>
      </c>
    </row>
    <row r="44411" spans="3:3">
      <c r="C44411" s="13">
        <f t="shared" ca="1" si="1478"/>
        <v>1998.0307395098203</v>
      </c>
    </row>
    <row r="44412" spans="3:3">
      <c r="C44412" s="13">
        <f t="shared" ca="1" si="1478"/>
        <v>2011.0719684695007</v>
      </c>
    </row>
    <row r="44413" spans="3:3">
      <c r="C44413" s="13">
        <f t="shared" ca="1" si="1478"/>
        <v>2002.0990637683287</v>
      </c>
    </row>
    <row r="44414" spans="3:3">
      <c r="C44414" s="13">
        <f t="shared" ca="1" si="1478"/>
        <v>1999.6876384796783</v>
      </c>
    </row>
    <row r="44415" spans="3:3">
      <c r="C44415" s="13">
        <f t="shared" ca="1" si="1478"/>
        <v>2014.8957824467338</v>
      </c>
    </row>
    <row r="44416" spans="3:3">
      <c r="C44416" s="13">
        <f t="shared" ca="1" si="1478"/>
        <v>1994.8542793976983</v>
      </c>
    </row>
    <row r="44417" spans="3:3">
      <c r="C44417" s="13">
        <f t="shared" ca="1" si="1478"/>
        <v>2008.1533074534814</v>
      </c>
    </row>
    <row r="44418" spans="3:3">
      <c r="C44418" s="13">
        <f t="shared" ca="1" si="1478"/>
        <v>2007.9170090058676</v>
      </c>
    </row>
    <row r="44419" spans="3:3">
      <c r="C44419" s="13">
        <f t="shared" ca="1" si="1478"/>
        <v>2000.7340685040392</v>
      </c>
    </row>
    <row r="44420" spans="3:3">
      <c r="C44420" s="13">
        <f t="shared" ca="1" si="1478"/>
        <v>2001.5817841228588</v>
      </c>
    </row>
    <row r="44421" spans="3:3">
      <c r="C44421" s="13">
        <f t="shared" ca="1" si="1478"/>
        <v>2006.3766726034403</v>
      </c>
    </row>
    <row r="44422" spans="3:3">
      <c r="C44422" s="13">
        <f t="shared" ca="1" si="1478"/>
        <v>1986.223782928708</v>
      </c>
    </row>
    <row r="44423" spans="3:3">
      <c r="C44423" s="13">
        <f t="shared" ca="1" si="1478"/>
        <v>1995.9344245196121</v>
      </c>
    </row>
    <row r="44424" spans="3:3">
      <c r="C44424" s="13">
        <f t="shared" ca="1" si="1478"/>
        <v>1993.7658575902813</v>
      </c>
    </row>
    <row r="44425" spans="3:3">
      <c r="C44425" s="13">
        <f t="shared" ca="1" si="1478"/>
        <v>2009.271865860223</v>
      </c>
    </row>
    <row r="44426" spans="3:3">
      <c r="C44426" s="13">
        <f t="shared" ca="1" si="1478"/>
        <v>1981.2893793793819</v>
      </c>
    </row>
    <row r="44427" spans="3:3">
      <c r="C44427" s="13">
        <f t="shared" ca="1" si="1478"/>
        <v>1980.8299482684472</v>
      </c>
    </row>
    <row r="44428" spans="3:3">
      <c r="C44428" s="13">
        <f t="shared" ca="1" si="1478"/>
        <v>2012.0072463431209</v>
      </c>
    </row>
    <row r="44429" spans="3:3">
      <c r="C44429" s="13">
        <f t="shared" ca="1" si="1478"/>
        <v>2008.3752229859349</v>
      </c>
    </row>
    <row r="44430" spans="3:3">
      <c r="C44430" s="13">
        <f t="shared" ca="1" si="1478"/>
        <v>2010.3390904309786</v>
      </c>
    </row>
    <row r="44431" spans="3:3">
      <c r="C44431" s="13">
        <f t="shared" ca="1" si="1478"/>
        <v>2001.5284786791574</v>
      </c>
    </row>
    <row r="44432" spans="3:3">
      <c r="C44432" s="13">
        <f t="shared" ca="1" si="1478"/>
        <v>1997.5256642264997</v>
      </c>
    </row>
    <row r="44433" spans="3:3">
      <c r="C44433" s="13">
        <f t="shared" ca="1" si="1478"/>
        <v>2015.2147422082048</v>
      </c>
    </row>
    <row r="44434" spans="3:3">
      <c r="C44434" s="13">
        <f t="shared" ca="1" si="1478"/>
        <v>2017.1993920233444</v>
      </c>
    </row>
    <row r="44435" spans="3:3">
      <c r="C44435" s="13">
        <f t="shared" ca="1" si="1478"/>
        <v>2018.8787153715803</v>
      </c>
    </row>
    <row r="44436" spans="3:3">
      <c r="C44436" s="13">
        <f t="shared" ca="1" si="1478"/>
        <v>1991.9734549392449</v>
      </c>
    </row>
    <row r="44437" spans="3:3">
      <c r="C44437" s="13">
        <f t="shared" ca="1" si="1478"/>
        <v>2009.397512934398</v>
      </c>
    </row>
    <row r="44438" spans="3:3">
      <c r="C44438" s="13">
        <f t="shared" ca="1" si="1478"/>
        <v>2003.2519913348499</v>
      </c>
    </row>
    <row r="44439" spans="3:3">
      <c r="C44439" s="13">
        <f t="shared" ca="1" si="1478"/>
        <v>2008.5609941263488</v>
      </c>
    </row>
    <row r="44440" spans="3:3">
      <c r="C44440" s="13">
        <f t="shared" ref="C44440:C44503" ca="1" si="1479">NORMINV(RAND(),$D$3,$G$3)</f>
        <v>2010.1661045026854</v>
      </c>
    </row>
    <row r="44441" spans="3:3">
      <c r="C44441" s="13">
        <f t="shared" ca="1" si="1479"/>
        <v>2010.2677451289528</v>
      </c>
    </row>
    <row r="44442" spans="3:3">
      <c r="C44442" s="13">
        <f t="shared" ca="1" si="1479"/>
        <v>1999.7264132731714</v>
      </c>
    </row>
    <row r="44443" spans="3:3">
      <c r="C44443" s="13">
        <f t="shared" ca="1" si="1479"/>
        <v>1998.2666454535567</v>
      </c>
    </row>
    <row r="44444" spans="3:3">
      <c r="C44444" s="13">
        <f t="shared" ca="1" si="1479"/>
        <v>2001.1868556451309</v>
      </c>
    </row>
    <row r="44445" spans="3:3">
      <c r="C44445" s="13">
        <f t="shared" ca="1" si="1479"/>
        <v>2001.7103907508856</v>
      </c>
    </row>
    <row r="44446" spans="3:3">
      <c r="C44446" s="13">
        <f t="shared" ca="1" si="1479"/>
        <v>1997.921297102059</v>
      </c>
    </row>
    <row r="44447" spans="3:3">
      <c r="C44447" s="13">
        <f t="shared" ca="1" si="1479"/>
        <v>2005.1180064757573</v>
      </c>
    </row>
    <row r="44448" spans="3:3">
      <c r="C44448" s="13">
        <f t="shared" ca="1" si="1479"/>
        <v>1989.9680812772513</v>
      </c>
    </row>
    <row r="44449" spans="3:3">
      <c r="C44449" s="13">
        <f t="shared" ca="1" si="1479"/>
        <v>1987.9428457137167</v>
      </c>
    </row>
    <row r="44450" spans="3:3">
      <c r="C44450" s="13">
        <f t="shared" ca="1" si="1479"/>
        <v>1987.6077898617341</v>
      </c>
    </row>
    <row r="44451" spans="3:3">
      <c r="C44451" s="13">
        <f t="shared" ca="1" si="1479"/>
        <v>1990.468308108208</v>
      </c>
    </row>
    <row r="44452" spans="3:3">
      <c r="C44452" s="13">
        <f t="shared" ca="1" si="1479"/>
        <v>2009.4952014651299</v>
      </c>
    </row>
    <row r="44453" spans="3:3">
      <c r="C44453" s="13">
        <f t="shared" ca="1" si="1479"/>
        <v>1975.2132106892489</v>
      </c>
    </row>
    <row r="44454" spans="3:3">
      <c r="C44454" s="13">
        <f t="shared" ca="1" si="1479"/>
        <v>2020.697356098618</v>
      </c>
    </row>
    <row r="44455" spans="3:3">
      <c r="C44455" s="13">
        <f t="shared" ca="1" si="1479"/>
        <v>1987.2992570529264</v>
      </c>
    </row>
    <row r="44456" spans="3:3">
      <c r="C44456" s="13">
        <f t="shared" ca="1" si="1479"/>
        <v>2001.1557247935261</v>
      </c>
    </row>
    <row r="44457" spans="3:3">
      <c r="C44457" s="13">
        <f t="shared" ca="1" si="1479"/>
        <v>2004.7367261822476</v>
      </c>
    </row>
    <row r="44458" spans="3:3">
      <c r="C44458" s="13">
        <f t="shared" ca="1" si="1479"/>
        <v>2001.7717076594233</v>
      </c>
    </row>
    <row r="44459" spans="3:3">
      <c r="C44459" s="13">
        <f t="shared" ca="1" si="1479"/>
        <v>1971.9756527637232</v>
      </c>
    </row>
    <row r="44460" spans="3:3">
      <c r="C44460" s="13">
        <f t="shared" ca="1" si="1479"/>
        <v>2021.2806207191945</v>
      </c>
    </row>
    <row r="44461" spans="3:3">
      <c r="C44461" s="13">
        <f t="shared" ca="1" si="1479"/>
        <v>1997.5044825823559</v>
      </c>
    </row>
    <row r="44462" spans="3:3">
      <c r="C44462" s="13">
        <f t="shared" ca="1" si="1479"/>
        <v>2013.3551306071704</v>
      </c>
    </row>
    <row r="44463" spans="3:3">
      <c r="C44463" s="13">
        <f t="shared" ca="1" si="1479"/>
        <v>1990.6865578057375</v>
      </c>
    </row>
    <row r="44464" spans="3:3">
      <c r="C44464" s="13">
        <f t="shared" ca="1" si="1479"/>
        <v>1988.4933194080809</v>
      </c>
    </row>
    <row r="44465" spans="3:3">
      <c r="C44465" s="13">
        <f t="shared" ca="1" si="1479"/>
        <v>1994.3417761451396</v>
      </c>
    </row>
    <row r="44466" spans="3:3">
      <c r="C44466" s="13">
        <f t="shared" ca="1" si="1479"/>
        <v>2011.4768684548378</v>
      </c>
    </row>
    <row r="44467" spans="3:3">
      <c r="C44467" s="13">
        <f t="shared" ca="1" si="1479"/>
        <v>1989.2568196131806</v>
      </c>
    </row>
    <row r="44468" spans="3:3">
      <c r="C44468" s="13">
        <f t="shared" ca="1" si="1479"/>
        <v>1990.5241497616053</v>
      </c>
    </row>
    <row r="44469" spans="3:3">
      <c r="C44469" s="13">
        <f t="shared" ca="1" si="1479"/>
        <v>1997.7909387770314</v>
      </c>
    </row>
    <row r="44470" spans="3:3">
      <c r="C44470" s="13">
        <f t="shared" ca="1" si="1479"/>
        <v>1987.0888932037835</v>
      </c>
    </row>
    <row r="44471" spans="3:3">
      <c r="C44471" s="13">
        <f t="shared" ca="1" si="1479"/>
        <v>2008.3053194961094</v>
      </c>
    </row>
    <row r="44472" spans="3:3">
      <c r="C44472" s="13">
        <f t="shared" ca="1" si="1479"/>
        <v>2002.6470210311093</v>
      </c>
    </row>
    <row r="44473" spans="3:3">
      <c r="C44473" s="13">
        <f t="shared" ca="1" si="1479"/>
        <v>1986.7330277486856</v>
      </c>
    </row>
    <row r="44474" spans="3:3">
      <c r="C44474" s="13">
        <f t="shared" ca="1" si="1479"/>
        <v>1998.68526478643</v>
      </c>
    </row>
    <row r="44475" spans="3:3">
      <c r="C44475" s="13">
        <f t="shared" ca="1" si="1479"/>
        <v>2008.708039124848</v>
      </c>
    </row>
    <row r="44476" spans="3:3">
      <c r="C44476" s="13">
        <f t="shared" ca="1" si="1479"/>
        <v>1984.2580051961113</v>
      </c>
    </row>
    <row r="44477" spans="3:3">
      <c r="C44477" s="13">
        <f t="shared" ca="1" si="1479"/>
        <v>1993.7928395426377</v>
      </c>
    </row>
    <row r="44478" spans="3:3">
      <c r="C44478" s="13">
        <f t="shared" ca="1" si="1479"/>
        <v>1985.4827239946483</v>
      </c>
    </row>
    <row r="44479" spans="3:3">
      <c r="C44479" s="13">
        <f t="shared" ca="1" si="1479"/>
        <v>2019.1847927085346</v>
      </c>
    </row>
    <row r="44480" spans="3:3">
      <c r="C44480" s="13">
        <f t="shared" ca="1" si="1479"/>
        <v>2002.0812690873565</v>
      </c>
    </row>
    <row r="44481" spans="3:3">
      <c r="C44481" s="13">
        <f t="shared" ca="1" si="1479"/>
        <v>1994.4844510177102</v>
      </c>
    </row>
    <row r="44482" spans="3:3">
      <c r="C44482" s="13">
        <f t="shared" ca="1" si="1479"/>
        <v>2011.2048194941972</v>
      </c>
    </row>
    <row r="44483" spans="3:3">
      <c r="C44483" s="13">
        <f t="shared" ca="1" si="1479"/>
        <v>2002.3799533809156</v>
      </c>
    </row>
    <row r="44484" spans="3:3">
      <c r="C44484" s="13">
        <f t="shared" ca="1" si="1479"/>
        <v>2005.308771136192</v>
      </c>
    </row>
    <row r="44485" spans="3:3">
      <c r="C44485" s="13">
        <f t="shared" ca="1" si="1479"/>
        <v>2003.1542287941193</v>
      </c>
    </row>
    <row r="44486" spans="3:3">
      <c r="C44486" s="13">
        <f t="shared" ca="1" si="1479"/>
        <v>2013.4808940997825</v>
      </c>
    </row>
    <row r="44487" spans="3:3">
      <c r="C44487" s="13">
        <f t="shared" ca="1" si="1479"/>
        <v>1987.571799936278</v>
      </c>
    </row>
    <row r="44488" spans="3:3">
      <c r="C44488" s="13">
        <f t="shared" ca="1" si="1479"/>
        <v>1994.5548233256272</v>
      </c>
    </row>
    <row r="44489" spans="3:3">
      <c r="C44489" s="13">
        <f t="shared" ca="1" si="1479"/>
        <v>2000.4221162573886</v>
      </c>
    </row>
    <row r="44490" spans="3:3">
      <c r="C44490" s="13">
        <f t="shared" ca="1" si="1479"/>
        <v>2008.943493960536</v>
      </c>
    </row>
    <row r="44491" spans="3:3">
      <c r="C44491" s="13">
        <f t="shared" ca="1" si="1479"/>
        <v>2001.4195464623544</v>
      </c>
    </row>
    <row r="44492" spans="3:3">
      <c r="C44492" s="13">
        <f t="shared" ca="1" si="1479"/>
        <v>1988.3898459418886</v>
      </c>
    </row>
    <row r="44493" spans="3:3">
      <c r="C44493" s="13">
        <f t="shared" ca="1" si="1479"/>
        <v>1980.7829477596408</v>
      </c>
    </row>
    <row r="44494" spans="3:3">
      <c r="C44494" s="13">
        <f t="shared" ca="1" si="1479"/>
        <v>2023.0568697633862</v>
      </c>
    </row>
    <row r="44495" spans="3:3">
      <c r="C44495" s="13">
        <f t="shared" ca="1" si="1479"/>
        <v>2007.5141872497275</v>
      </c>
    </row>
    <row r="44496" spans="3:3">
      <c r="C44496" s="13">
        <f t="shared" ca="1" si="1479"/>
        <v>2003.3627528604311</v>
      </c>
    </row>
    <row r="44497" spans="3:3">
      <c r="C44497" s="13">
        <f t="shared" ca="1" si="1479"/>
        <v>1991.6078880966022</v>
      </c>
    </row>
    <row r="44498" spans="3:3">
      <c r="C44498" s="13">
        <f t="shared" ca="1" si="1479"/>
        <v>2002.2486338181034</v>
      </c>
    </row>
    <row r="44499" spans="3:3">
      <c r="C44499" s="13">
        <f t="shared" ca="1" si="1479"/>
        <v>1998.0672940869399</v>
      </c>
    </row>
    <row r="44500" spans="3:3">
      <c r="C44500" s="13">
        <f t="shared" ca="1" si="1479"/>
        <v>1993.3060675533686</v>
      </c>
    </row>
    <row r="44501" spans="3:3">
      <c r="C44501" s="13">
        <f t="shared" ca="1" si="1479"/>
        <v>2003.1531037558314</v>
      </c>
    </row>
    <row r="44502" spans="3:3">
      <c r="C44502" s="13">
        <f t="shared" ca="1" si="1479"/>
        <v>1997.0983206330243</v>
      </c>
    </row>
    <row r="44503" spans="3:3">
      <c r="C44503" s="13">
        <f t="shared" ca="1" si="1479"/>
        <v>2000.1152599666948</v>
      </c>
    </row>
    <row r="44504" spans="3:3">
      <c r="C44504" s="13">
        <f t="shared" ref="C44504:C44567" ca="1" si="1480">NORMINV(RAND(),$D$3,$G$3)</f>
        <v>1989.0652330992343</v>
      </c>
    </row>
    <row r="44505" spans="3:3">
      <c r="C44505" s="13">
        <f t="shared" ca="1" si="1480"/>
        <v>2002.8255465472644</v>
      </c>
    </row>
    <row r="44506" spans="3:3">
      <c r="C44506" s="13">
        <f t="shared" ca="1" si="1480"/>
        <v>2008.3714425800974</v>
      </c>
    </row>
    <row r="44507" spans="3:3">
      <c r="C44507" s="13">
        <f t="shared" ca="1" si="1480"/>
        <v>1986.8299723066743</v>
      </c>
    </row>
    <row r="44508" spans="3:3">
      <c r="C44508" s="13">
        <f t="shared" ca="1" si="1480"/>
        <v>2006.433960642788</v>
      </c>
    </row>
    <row r="44509" spans="3:3">
      <c r="C44509" s="13">
        <f t="shared" ca="1" si="1480"/>
        <v>2017.7122725178867</v>
      </c>
    </row>
    <row r="44510" spans="3:3">
      <c r="C44510" s="13">
        <f t="shared" ca="1" si="1480"/>
        <v>2013.1064016697333</v>
      </c>
    </row>
    <row r="44511" spans="3:3">
      <c r="C44511" s="13">
        <f t="shared" ca="1" si="1480"/>
        <v>1990.3479701688996</v>
      </c>
    </row>
    <row r="44512" spans="3:3">
      <c r="C44512" s="13">
        <f t="shared" ca="1" si="1480"/>
        <v>2011.9051334306635</v>
      </c>
    </row>
    <row r="44513" spans="3:3">
      <c r="C44513" s="13">
        <f t="shared" ca="1" si="1480"/>
        <v>1984.8025158757812</v>
      </c>
    </row>
    <row r="44514" spans="3:3">
      <c r="C44514" s="13">
        <f t="shared" ca="1" si="1480"/>
        <v>1995.6431613749364</v>
      </c>
    </row>
    <row r="44515" spans="3:3">
      <c r="C44515" s="13">
        <f t="shared" ca="1" si="1480"/>
        <v>2000.0693751574897</v>
      </c>
    </row>
    <row r="44516" spans="3:3">
      <c r="C44516" s="13">
        <f t="shared" ca="1" si="1480"/>
        <v>1986.3736053389657</v>
      </c>
    </row>
    <row r="44517" spans="3:3">
      <c r="C44517" s="13">
        <f t="shared" ca="1" si="1480"/>
        <v>1990.0877300621783</v>
      </c>
    </row>
    <row r="44518" spans="3:3">
      <c r="C44518" s="13">
        <f t="shared" ca="1" si="1480"/>
        <v>1991.869678774762</v>
      </c>
    </row>
    <row r="44519" spans="3:3">
      <c r="C44519" s="13">
        <f t="shared" ca="1" si="1480"/>
        <v>1995.2592978663174</v>
      </c>
    </row>
    <row r="44520" spans="3:3">
      <c r="C44520" s="13">
        <f t="shared" ca="1" si="1480"/>
        <v>1991.8717219997961</v>
      </c>
    </row>
    <row r="44521" spans="3:3">
      <c r="C44521" s="13">
        <f t="shared" ca="1" si="1480"/>
        <v>2005.5570065042523</v>
      </c>
    </row>
    <row r="44522" spans="3:3">
      <c r="C44522" s="13">
        <f t="shared" ca="1" si="1480"/>
        <v>2000.4520267923872</v>
      </c>
    </row>
    <row r="44523" spans="3:3">
      <c r="C44523" s="13">
        <f t="shared" ca="1" si="1480"/>
        <v>1983.9675874987513</v>
      </c>
    </row>
    <row r="44524" spans="3:3">
      <c r="C44524" s="13">
        <f t="shared" ca="1" si="1480"/>
        <v>2011.0945258455283</v>
      </c>
    </row>
    <row r="44525" spans="3:3">
      <c r="C44525" s="13">
        <f t="shared" ca="1" si="1480"/>
        <v>2001.9381198523852</v>
      </c>
    </row>
    <row r="44526" spans="3:3">
      <c r="C44526" s="13">
        <f t="shared" ca="1" si="1480"/>
        <v>2000.7919069225225</v>
      </c>
    </row>
    <row r="44527" spans="3:3">
      <c r="C44527" s="13">
        <f t="shared" ca="1" si="1480"/>
        <v>1993.3978796667154</v>
      </c>
    </row>
    <row r="44528" spans="3:3">
      <c r="C44528" s="13">
        <f t="shared" ca="1" si="1480"/>
        <v>1995.2950392897262</v>
      </c>
    </row>
    <row r="44529" spans="3:3">
      <c r="C44529" s="13">
        <f t="shared" ca="1" si="1480"/>
        <v>2024.9085161934502</v>
      </c>
    </row>
    <row r="44530" spans="3:3">
      <c r="C44530" s="13">
        <f t="shared" ca="1" si="1480"/>
        <v>2007.7025771136405</v>
      </c>
    </row>
    <row r="44531" spans="3:3">
      <c r="C44531" s="13">
        <f t="shared" ca="1" si="1480"/>
        <v>1987.9729313499327</v>
      </c>
    </row>
    <row r="44532" spans="3:3">
      <c r="C44532" s="13">
        <f t="shared" ca="1" si="1480"/>
        <v>2019.6753993621501</v>
      </c>
    </row>
    <row r="44533" spans="3:3">
      <c r="C44533" s="13">
        <f t="shared" ca="1" si="1480"/>
        <v>1987.3106439808455</v>
      </c>
    </row>
    <row r="44534" spans="3:3">
      <c r="C44534" s="13">
        <f t="shared" ca="1" si="1480"/>
        <v>2012.8626422975324</v>
      </c>
    </row>
    <row r="44535" spans="3:3">
      <c r="C44535" s="13">
        <f t="shared" ca="1" si="1480"/>
        <v>1997.7977110185216</v>
      </c>
    </row>
    <row r="44536" spans="3:3">
      <c r="C44536" s="13">
        <f t="shared" ca="1" si="1480"/>
        <v>1997.0116270158962</v>
      </c>
    </row>
    <row r="44537" spans="3:3">
      <c r="C44537" s="13">
        <f t="shared" ca="1" si="1480"/>
        <v>1984.6199711281165</v>
      </c>
    </row>
    <row r="44538" spans="3:3">
      <c r="C44538" s="13">
        <f t="shared" ca="1" si="1480"/>
        <v>2017.2305042271742</v>
      </c>
    </row>
    <row r="44539" spans="3:3">
      <c r="C44539" s="13">
        <f t="shared" ca="1" si="1480"/>
        <v>2010.685836763495</v>
      </c>
    </row>
    <row r="44540" spans="3:3">
      <c r="C44540" s="13">
        <f t="shared" ca="1" si="1480"/>
        <v>1993.4964883177013</v>
      </c>
    </row>
    <row r="44541" spans="3:3">
      <c r="C44541" s="13">
        <f t="shared" ca="1" si="1480"/>
        <v>2010.7438609545186</v>
      </c>
    </row>
    <row r="44542" spans="3:3">
      <c r="C44542" s="13">
        <f t="shared" ca="1" si="1480"/>
        <v>2000.418349448184</v>
      </c>
    </row>
    <row r="44543" spans="3:3">
      <c r="C44543" s="13">
        <f t="shared" ca="1" si="1480"/>
        <v>1998.4065501797329</v>
      </c>
    </row>
    <row r="44544" spans="3:3">
      <c r="C44544" s="13">
        <f t="shared" ca="1" si="1480"/>
        <v>1987.9586643561249</v>
      </c>
    </row>
    <row r="44545" spans="3:3">
      <c r="C44545" s="13">
        <f t="shared" ca="1" si="1480"/>
        <v>2004.3946939910306</v>
      </c>
    </row>
    <row r="44546" spans="3:3">
      <c r="C44546" s="13">
        <f t="shared" ca="1" si="1480"/>
        <v>2011.298477741436</v>
      </c>
    </row>
    <row r="44547" spans="3:3">
      <c r="C44547" s="13">
        <f t="shared" ca="1" si="1480"/>
        <v>2013.6019262498355</v>
      </c>
    </row>
    <row r="44548" spans="3:3">
      <c r="C44548" s="13">
        <f t="shared" ca="1" si="1480"/>
        <v>2002.5122357939192</v>
      </c>
    </row>
    <row r="44549" spans="3:3">
      <c r="C44549" s="13">
        <f t="shared" ca="1" si="1480"/>
        <v>1999.6360898483717</v>
      </c>
    </row>
    <row r="44550" spans="3:3">
      <c r="C44550" s="13">
        <f t="shared" ca="1" si="1480"/>
        <v>1986.1376236886047</v>
      </c>
    </row>
    <row r="44551" spans="3:3">
      <c r="C44551" s="13">
        <f t="shared" ca="1" si="1480"/>
        <v>2029.1338260244336</v>
      </c>
    </row>
    <row r="44552" spans="3:3">
      <c r="C44552" s="13">
        <f t="shared" ca="1" si="1480"/>
        <v>2005.8675690541077</v>
      </c>
    </row>
    <row r="44553" spans="3:3">
      <c r="C44553" s="13">
        <f t="shared" ca="1" si="1480"/>
        <v>2005.1288851335742</v>
      </c>
    </row>
    <row r="44554" spans="3:3">
      <c r="C44554" s="13">
        <f t="shared" ca="1" si="1480"/>
        <v>2005.0234034228811</v>
      </c>
    </row>
    <row r="44555" spans="3:3">
      <c r="C44555" s="13">
        <f t="shared" ca="1" si="1480"/>
        <v>2004.5971744862577</v>
      </c>
    </row>
    <row r="44556" spans="3:3">
      <c r="C44556" s="13">
        <f t="shared" ca="1" si="1480"/>
        <v>2013.073949597396</v>
      </c>
    </row>
    <row r="44557" spans="3:3">
      <c r="C44557" s="13">
        <f t="shared" ca="1" si="1480"/>
        <v>2005.4374832806525</v>
      </c>
    </row>
    <row r="44558" spans="3:3">
      <c r="C44558" s="13">
        <f t="shared" ca="1" si="1480"/>
        <v>2006.8604680035678</v>
      </c>
    </row>
    <row r="44559" spans="3:3">
      <c r="C44559" s="13">
        <f t="shared" ca="1" si="1480"/>
        <v>2008.5505999280188</v>
      </c>
    </row>
    <row r="44560" spans="3:3">
      <c r="C44560" s="13">
        <f t="shared" ca="1" si="1480"/>
        <v>2011.9203471356207</v>
      </c>
    </row>
    <row r="44561" spans="3:3">
      <c r="C44561" s="13">
        <f t="shared" ca="1" si="1480"/>
        <v>1980.242462863439</v>
      </c>
    </row>
    <row r="44562" spans="3:3">
      <c r="C44562" s="13">
        <f t="shared" ca="1" si="1480"/>
        <v>1998.3637036255998</v>
      </c>
    </row>
    <row r="44563" spans="3:3">
      <c r="C44563" s="13">
        <f t="shared" ca="1" si="1480"/>
        <v>1984.5973287811448</v>
      </c>
    </row>
    <row r="44564" spans="3:3">
      <c r="C44564" s="13">
        <f t="shared" ca="1" si="1480"/>
        <v>2013.4927351986216</v>
      </c>
    </row>
    <row r="44565" spans="3:3">
      <c r="C44565" s="13">
        <f t="shared" ca="1" si="1480"/>
        <v>1988.0518770457759</v>
      </c>
    </row>
    <row r="44566" spans="3:3">
      <c r="C44566" s="13">
        <f t="shared" ca="1" si="1480"/>
        <v>1988.2255787629501</v>
      </c>
    </row>
    <row r="44567" spans="3:3">
      <c r="C44567" s="13">
        <f t="shared" ca="1" si="1480"/>
        <v>2008.7867481045448</v>
      </c>
    </row>
    <row r="44568" spans="3:3">
      <c r="C44568" s="13">
        <f t="shared" ref="C44568:C44631" ca="1" si="1481">NORMINV(RAND(),$D$3,$G$3)</f>
        <v>1989.1109647948722</v>
      </c>
    </row>
    <row r="44569" spans="3:3">
      <c r="C44569" s="13">
        <f t="shared" ca="1" si="1481"/>
        <v>1995.967364394782</v>
      </c>
    </row>
    <row r="44570" spans="3:3">
      <c r="C44570" s="13">
        <f t="shared" ca="1" si="1481"/>
        <v>2009.8325000374928</v>
      </c>
    </row>
    <row r="44571" spans="3:3">
      <c r="C44571" s="13">
        <f t="shared" ca="1" si="1481"/>
        <v>2012.6893458369696</v>
      </c>
    </row>
    <row r="44572" spans="3:3">
      <c r="C44572" s="13">
        <f t="shared" ca="1" si="1481"/>
        <v>2000.0713953127242</v>
      </c>
    </row>
    <row r="44573" spans="3:3">
      <c r="C44573" s="13">
        <f t="shared" ca="1" si="1481"/>
        <v>2032.6844415408757</v>
      </c>
    </row>
    <row r="44574" spans="3:3">
      <c r="C44574" s="13">
        <f t="shared" ca="1" si="1481"/>
        <v>1999.6541610563265</v>
      </c>
    </row>
    <row r="44575" spans="3:3">
      <c r="C44575" s="13">
        <f t="shared" ca="1" si="1481"/>
        <v>2015.0728999167386</v>
      </c>
    </row>
    <row r="44576" spans="3:3">
      <c r="C44576" s="13">
        <f t="shared" ca="1" si="1481"/>
        <v>2004.9518056852353</v>
      </c>
    </row>
    <row r="44577" spans="3:3">
      <c r="C44577" s="13">
        <f t="shared" ca="1" si="1481"/>
        <v>2000.1500574343347</v>
      </c>
    </row>
    <row r="44578" spans="3:3">
      <c r="C44578" s="13">
        <f t="shared" ca="1" si="1481"/>
        <v>2000.417247012093</v>
      </c>
    </row>
    <row r="44579" spans="3:3">
      <c r="C44579" s="13">
        <f t="shared" ca="1" si="1481"/>
        <v>2007.6973653520704</v>
      </c>
    </row>
    <row r="44580" spans="3:3">
      <c r="C44580" s="13">
        <f t="shared" ca="1" si="1481"/>
        <v>1994.8092474661978</v>
      </c>
    </row>
    <row r="44581" spans="3:3">
      <c r="C44581" s="13">
        <f t="shared" ca="1" si="1481"/>
        <v>2008.7491443336755</v>
      </c>
    </row>
    <row r="44582" spans="3:3">
      <c r="C44582" s="13">
        <f t="shared" ca="1" si="1481"/>
        <v>2013.934094715182</v>
      </c>
    </row>
    <row r="44583" spans="3:3">
      <c r="C44583" s="13">
        <f t="shared" ca="1" si="1481"/>
        <v>1998.8659492219042</v>
      </c>
    </row>
    <row r="44584" spans="3:3">
      <c r="C44584" s="13">
        <f t="shared" ca="1" si="1481"/>
        <v>2002.5313307409313</v>
      </c>
    </row>
    <row r="44585" spans="3:3">
      <c r="C44585" s="13">
        <f t="shared" ca="1" si="1481"/>
        <v>2011.0464296140524</v>
      </c>
    </row>
    <row r="44586" spans="3:3">
      <c r="C44586" s="13">
        <f t="shared" ca="1" si="1481"/>
        <v>1992.8682643939107</v>
      </c>
    </row>
    <row r="44587" spans="3:3">
      <c r="C44587" s="13">
        <f t="shared" ca="1" si="1481"/>
        <v>2005.6163244340983</v>
      </c>
    </row>
    <row r="44588" spans="3:3">
      <c r="C44588" s="13">
        <f t="shared" ca="1" si="1481"/>
        <v>1998.3167211275031</v>
      </c>
    </row>
    <row r="44589" spans="3:3">
      <c r="C44589" s="13">
        <f t="shared" ca="1" si="1481"/>
        <v>2018.1715905202698</v>
      </c>
    </row>
    <row r="44590" spans="3:3">
      <c r="C44590" s="13">
        <f t="shared" ca="1" si="1481"/>
        <v>2003.9623738211976</v>
      </c>
    </row>
    <row r="44591" spans="3:3">
      <c r="C44591" s="13">
        <f t="shared" ca="1" si="1481"/>
        <v>1988.0579487176544</v>
      </c>
    </row>
    <row r="44592" spans="3:3">
      <c r="C44592" s="13">
        <f t="shared" ca="1" si="1481"/>
        <v>2006.0838480742898</v>
      </c>
    </row>
    <row r="44593" spans="3:3">
      <c r="C44593" s="13">
        <f t="shared" ca="1" si="1481"/>
        <v>1993.8273213284933</v>
      </c>
    </row>
    <row r="44594" spans="3:3">
      <c r="C44594" s="13">
        <f t="shared" ca="1" si="1481"/>
        <v>1978.1690770129696</v>
      </c>
    </row>
    <row r="44595" spans="3:3">
      <c r="C44595" s="13">
        <f t="shared" ca="1" si="1481"/>
        <v>2012.8511733612929</v>
      </c>
    </row>
    <row r="44596" spans="3:3">
      <c r="C44596" s="13">
        <f t="shared" ca="1" si="1481"/>
        <v>1999.3835516145432</v>
      </c>
    </row>
    <row r="44597" spans="3:3">
      <c r="C44597" s="13">
        <f t="shared" ca="1" si="1481"/>
        <v>2006.9735849943511</v>
      </c>
    </row>
    <row r="44598" spans="3:3">
      <c r="C44598" s="13">
        <f t="shared" ca="1" si="1481"/>
        <v>2011.0398297937606</v>
      </c>
    </row>
    <row r="44599" spans="3:3">
      <c r="C44599" s="13">
        <f t="shared" ca="1" si="1481"/>
        <v>2011.9700779769971</v>
      </c>
    </row>
    <row r="44600" spans="3:3">
      <c r="C44600" s="13">
        <f t="shared" ca="1" si="1481"/>
        <v>2002.0857918787162</v>
      </c>
    </row>
    <row r="44601" spans="3:3">
      <c r="C44601" s="13">
        <f t="shared" ca="1" si="1481"/>
        <v>1979.3787840470768</v>
      </c>
    </row>
    <row r="44602" spans="3:3">
      <c r="C44602" s="13">
        <f t="shared" ca="1" si="1481"/>
        <v>2005.7951950324634</v>
      </c>
    </row>
    <row r="44603" spans="3:3">
      <c r="C44603" s="13">
        <f t="shared" ca="1" si="1481"/>
        <v>2001.0835875026391</v>
      </c>
    </row>
    <row r="44604" spans="3:3">
      <c r="C44604" s="13">
        <f t="shared" ca="1" si="1481"/>
        <v>2003.1215466956235</v>
      </c>
    </row>
    <row r="44605" spans="3:3">
      <c r="C44605" s="13">
        <f t="shared" ca="1" si="1481"/>
        <v>2004.277491879044</v>
      </c>
    </row>
    <row r="44606" spans="3:3">
      <c r="C44606" s="13">
        <f t="shared" ca="1" si="1481"/>
        <v>2017.7703933914147</v>
      </c>
    </row>
    <row r="44607" spans="3:3">
      <c r="C44607" s="13">
        <f t="shared" ca="1" si="1481"/>
        <v>1990.3748523386589</v>
      </c>
    </row>
    <row r="44608" spans="3:3">
      <c r="C44608" s="13">
        <f t="shared" ca="1" si="1481"/>
        <v>2010.3252024635851</v>
      </c>
    </row>
    <row r="44609" spans="3:3">
      <c r="C44609" s="13">
        <f t="shared" ca="1" si="1481"/>
        <v>1995.9777396041761</v>
      </c>
    </row>
    <row r="44610" spans="3:3">
      <c r="C44610" s="13">
        <f t="shared" ca="1" si="1481"/>
        <v>2011.7816342293697</v>
      </c>
    </row>
    <row r="44611" spans="3:3">
      <c r="C44611" s="13">
        <f t="shared" ca="1" si="1481"/>
        <v>2002.1563636789228</v>
      </c>
    </row>
    <row r="44612" spans="3:3">
      <c r="C44612" s="13">
        <f t="shared" ca="1" si="1481"/>
        <v>2006.5712289682313</v>
      </c>
    </row>
    <row r="44613" spans="3:3">
      <c r="C44613" s="13">
        <f t="shared" ca="1" si="1481"/>
        <v>2004.4270636471008</v>
      </c>
    </row>
    <row r="44614" spans="3:3">
      <c r="C44614" s="13">
        <f t="shared" ca="1" si="1481"/>
        <v>2012.975759775534</v>
      </c>
    </row>
    <row r="44615" spans="3:3">
      <c r="C44615" s="13">
        <f t="shared" ca="1" si="1481"/>
        <v>2001.2645236327021</v>
      </c>
    </row>
    <row r="44616" spans="3:3">
      <c r="C44616" s="13">
        <f t="shared" ca="1" si="1481"/>
        <v>1996.5081008922787</v>
      </c>
    </row>
    <row r="44617" spans="3:3">
      <c r="C44617" s="13">
        <f t="shared" ca="1" si="1481"/>
        <v>2007.0679116179597</v>
      </c>
    </row>
    <row r="44618" spans="3:3">
      <c r="C44618" s="13">
        <f t="shared" ca="1" si="1481"/>
        <v>1999.2984777921895</v>
      </c>
    </row>
    <row r="44619" spans="3:3">
      <c r="C44619" s="13">
        <f t="shared" ca="1" si="1481"/>
        <v>2005.4758575556805</v>
      </c>
    </row>
    <row r="44620" spans="3:3">
      <c r="C44620" s="13">
        <f t="shared" ca="1" si="1481"/>
        <v>2004.6318601531775</v>
      </c>
    </row>
    <row r="44621" spans="3:3">
      <c r="C44621" s="13">
        <f t="shared" ca="1" si="1481"/>
        <v>1990.1994016583317</v>
      </c>
    </row>
    <row r="44622" spans="3:3">
      <c r="C44622" s="13">
        <f t="shared" ca="1" si="1481"/>
        <v>1999.0043472962511</v>
      </c>
    </row>
    <row r="44623" spans="3:3">
      <c r="C44623" s="13">
        <f t="shared" ca="1" si="1481"/>
        <v>1988.5632446275663</v>
      </c>
    </row>
    <row r="44624" spans="3:3">
      <c r="C44624" s="13">
        <f t="shared" ca="1" si="1481"/>
        <v>1996.5266906834215</v>
      </c>
    </row>
    <row r="44625" spans="3:3">
      <c r="C44625" s="13">
        <f t="shared" ca="1" si="1481"/>
        <v>2001.8426408805328</v>
      </c>
    </row>
    <row r="44626" spans="3:3">
      <c r="C44626" s="13">
        <f t="shared" ca="1" si="1481"/>
        <v>2017.647852540269</v>
      </c>
    </row>
    <row r="44627" spans="3:3">
      <c r="C44627" s="13">
        <f t="shared" ca="1" si="1481"/>
        <v>1992.2050384391396</v>
      </c>
    </row>
    <row r="44628" spans="3:3">
      <c r="C44628" s="13">
        <f t="shared" ca="1" si="1481"/>
        <v>1985.958499908664</v>
      </c>
    </row>
    <row r="44629" spans="3:3">
      <c r="C44629" s="13">
        <f t="shared" ca="1" si="1481"/>
        <v>1987.5163834523221</v>
      </c>
    </row>
    <row r="44630" spans="3:3">
      <c r="C44630" s="13">
        <f t="shared" ca="1" si="1481"/>
        <v>1996.5831111983748</v>
      </c>
    </row>
    <row r="44631" spans="3:3">
      <c r="C44631" s="13">
        <f t="shared" ca="1" si="1481"/>
        <v>1991.7808108414322</v>
      </c>
    </row>
    <row r="44632" spans="3:3">
      <c r="C44632" s="13">
        <f t="shared" ref="C44632:C44695" ca="1" si="1482">NORMINV(RAND(),$D$3,$G$3)</f>
        <v>2001.7829704532585</v>
      </c>
    </row>
    <row r="44633" spans="3:3">
      <c r="C44633" s="13">
        <f t="shared" ca="1" si="1482"/>
        <v>1991.5496922087111</v>
      </c>
    </row>
    <row r="44634" spans="3:3">
      <c r="C44634" s="13">
        <f t="shared" ca="1" si="1482"/>
        <v>1975.9064775540528</v>
      </c>
    </row>
    <row r="44635" spans="3:3">
      <c r="C44635" s="13">
        <f t="shared" ca="1" si="1482"/>
        <v>2007.3175713346907</v>
      </c>
    </row>
    <row r="44636" spans="3:3">
      <c r="C44636" s="13">
        <f t="shared" ca="1" si="1482"/>
        <v>2013.3111203913306</v>
      </c>
    </row>
    <row r="44637" spans="3:3">
      <c r="C44637" s="13">
        <f t="shared" ca="1" si="1482"/>
        <v>2011.8751008550121</v>
      </c>
    </row>
    <row r="44638" spans="3:3">
      <c r="C44638" s="13">
        <f t="shared" ca="1" si="1482"/>
        <v>2002.5261834756218</v>
      </c>
    </row>
    <row r="44639" spans="3:3">
      <c r="C44639" s="13">
        <f t="shared" ca="1" si="1482"/>
        <v>1989.1616108814892</v>
      </c>
    </row>
    <row r="44640" spans="3:3">
      <c r="C44640" s="13">
        <f t="shared" ca="1" si="1482"/>
        <v>2020.3668034739956</v>
      </c>
    </row>
    <row r="44641" spans="3:3">
      <c r="C44641" s="13">
        <f t="shared" ca="1" si="1482"/>
        <v>2008.4433257307826</v>
      </c>
    </row>
    <row r="44642" spans="3:3">
      <c r="C44642" s="13">
        <f t="shared" ca="1" si="1482"/>
        <v>1993.018406527194</v>
      </c>
    </row>
    <row r="44643" spans="3:3">
      <c r="C44643" s="13">
        <f t="shared" ca="1" si="1482"/>
        <v>2003.6685534055525</v>
      </c>
    </row>
    <row r="44644" spans="3:3">
      <c r="C44644" s="13">
        <f t="shared" ca="1" si="1482"/>
        <v>2011.3851784319509</v>
      </c>
    </row>
    <row r="44645" spans="3:3">
      <c r="C44645" s="13">
        <f t="shared" ca="1" si="1482"/>
        <v>2006.2460713809837</v>
      </c>
    </row>
    <row r="44646" spans="3:3">
      <c r="C44646" s="13">
        <f t="shared" ca="1" si="1482"/>
        <v>2003.5426897294403</v>
      </c>
    </row>
    <row r="44647" spans="3:3">
      <c r="C44647" s="13">
        <f t="shared" ca="1" si="1482"/>
        <v>2006.204731668779</v>
      </c>
    </row>
    <row r="44648" spans="3:3">
      <c r="C44648" s="13">
        <f t="shared" ca="1" si="1482"/>
        <v>1988.6625218298079</v>
      </c>
    </row>
    <row r="44649" spans="3:3">
      <c r="C44649" s="13">
        <f t="shared" ca="1" si="1482"/>
        <v>1988.0845347716468</v>
      </c>
    </row>
    <row r="44650" spans="3:3">
      <c r="C44650" s="13">
        <f t="shared" ca="1" si="1482"/>
        <v>1987.6355617260967</v>
      </c>
    </row>
    <row r="44651" spans="3:3">
      <c r="C44651" s="13">
        <f t="shared" ca="1" si="1482"/>
        <v>2006.5227823810094</v>
      </c>
    </row>
    <row r="44652" spans="3:3">
      <c r="C44652" s="13">
        <f t="shared" ca="1" si="1482"/>
        <v>2016.9370687233838</v>
      </c>
    </row>
    <row r="44653" spans="3:3">
      <c r="C44653" s="13">
        <f t="shared" ca="1" si="1482"/>
        <v>1985.1894445448459</v>
      </c>
    </row>
    <row r="44654" spans="3:3">
      <c r="C44654" s="13">
        <f t="shared" ca="1" si="1482"/>
        <v>2010.0316700012249</v>
      </c>
    </row>
    <row r="44655" spans="3:3">
      <c r="C44655" s="13">
        <f t="shared" ca="1" si="1482"/>
        <v>2015.5604723120766</v>
      </c>
    </row>
    <row r="44656" spans="3:3">
      <c r="C44656" s="13">
        <f t="shared" ca="1" si="1482"/>
        <v>2018.5043676360867</v>
      </c>
    </row>
    <row r="44657" spans="3:3">
      <c r="C44657" s="13">
        <f t="shared" ca="1" si="1482"/>
        <v>2001.0514558073103</v>
      </c>
    </row>
    <row r="44658" spans="3:3">
      <c r="C44658" s="13">
        <f t="shared" ca="1" si="1482"/>
        <v>1994.070684873413</v>
      </c>
    </row>
    <row r="44659" spans="3:3">
      <c r="C44659" s="13">
        <f t="shared" ca="1" si="1482"/>
        <v>2004.4392934882414</v>
      </c>
    </row>
    <row r="44660" spans="3:3">
      <c r="C44660" s="13">
        <f t="shared" ca="1" si="1482"/>
        <v>1999.4888109479787</v>
      </c>
    </row>
    <row r="44661" spans="3:3">
      <c r="C44661" s="13">
        <f t="shared" ca="1" si="1482"/>
        <v>2025.7898622408229</v>
      </c>
    </row>
    <row r="44662" spans="3:3">
      <c r="C44662" s="13">
        <f t="shared" ca="1" si="1482"/>
        <v>1990.4217990618595</v>
      </c>
    </row>
    <row r="44663" spans="3:3">
      <c r="C44663" s="13">
        <f t="shared" ca="1" si="1482"/>
        <v>2007.8772798636744</v>
      </c>
    </row>
    <row r="44664" spans="3:3">
      <c r="C44664" s="13">
        <f t="shared" ca="1" si="1482"/>
        <v>2001.3392075387842</v>
      </c>
    </row>
    <row r="44665" spans="3:3">
      <c r="C44665" s="13">
        <f t="shared" ca="1" si="1482"/>
        <v>2030.3483732555057</v>
      </c>
    </row>
    <row r="44666" spans="3:3">
      <c r="C44666" s="13">
        <f t="shared" ca="1" si="1482"/>
        <v>2015.79502107232</v>
      </c>
    </row>
    <row r="44667" spans="3:3">
      <c r="C44667" s="13">
        <f t="shared" ca="1" si="1482"/>
        <v>1985.8853265388468</v>
      </c>
    </row>
    <row r="44668" spans="3:3">
      <c r="C44668" s="13">
        <f t="shared" ca="1" si="1482"/>
        <v>2006.9477488705249</v>
      </c>
    </row>
    <row r="44669" spans="3:3">
      <c r="C44669" s="13">
        <f t="shared" ca="1" si="1482"/>
        <v>1988.0581691007424</v>
      </c>
    </row>
    <row r="44670" spans="3:3">
      <c r="C44670" s="13">
        <f t="shared" ca="1" si="1482"/>
        <v>2014.290030042124</v>
      </c>
    </row>
    <row r="44671" spans="3:3">
      <c r="C44671" s="13">
        <f t="shared" ca="1" si="1482"/>
        <v>2013.1678039061974</v>
      </c>
    </row>
    <row r="44672" spans="3:3">
      <c r="C44672" s="13">
        <f t="shared" ca="1" si="1482"/>
        <v>1993.7135274984573</v>
      </c>
    </row>
    <row r="44673" spans="3:3">
      <c r="C44673" s="13">
        <f t="shared" ca="1" si="1482"/>
        <v>1995.8196551420815</v>
      </c>
    </row>
    <row r="44674" spans="3:3">
      <c r="C44674" s="13">
        <f t="shared" ca="1" si="1482"/>
        <v>1994.3707358814665</v>
      </c>
    </row>
    <row r="44675" spans="3:3">
      <c r="C44675" s="13">
        <f t="shared" ca="1" si="1482"/>
        <v>2010.9218504232806</v>
      </c>
    </row>
    <row r="44676" spans="3:3">
      <c r="C44676" s="13">
        <f t="shared" ca="1" si="1482"/>
        <v>2002.5921822660557</v>
      </c>
    </row>
    <row r="44677" spans="3:3">
      <c r="C44677" s="13">
        <f t="shared" ca="1" si="1482"/>
        <v>1997.9534610038268</v>
      </c>
    </row>
    <row r="44678" spans="3:3">
      <c r="C44678" s="13">
        <f t="shared" ca="1" si="1482"/>
        <v>2002.9839019685883</v>
      </c>
    </row>
    <row r="44679" spans="3:3">
      <c r="C44679" s="13">
        <f t="shared" ca="1" si="1482"/>
        <v>2000.1483412477564</v>
      </c>
    </row>
    <row r="44680" spans="3:3">
      <c r="C44680" s="13">
        <f t="shared" ca="1" si="1482"/>
        <v>2011.4834049216895</v>
      </c>
    </row>
    <row r="44681" spans="3:3">
      <c r="C44681" s="13">
        <f t="shared" ca="1" si="1482"/>
        <v>2007.0561957360853</v>
      </c>
    </row>
    <row r="44682" spans="3:3">
      <c r="C44682" s="13">
        <f t="shared" ca="1" si="1482"/>
        <v>1994.2360533363931</v>
      </c>
    </row>
    <row r="44683" spans="3:3">
      <c r="C44683" s="13">
        <f t="shared" ca="1" si="1482"/>
        <v>2018.0091313425996</v>
      </c>
    </row>
    <row r="44684" spans="3:3">
      <c r="C44684" s="13">
        <f t="shared" ca="1" si="1482"/>
        <v>1992.7117083406574</v>
      </c>
    </row>
    <row r="44685" spans="3:3">
      <c r="C44685" s="13">
        <f t="shared" ca="1" si="1482"/>
        <v>2006.89404872399</v>
      </c>
    </row>
    <row r="44686" spans="3:3">
      <c r="C44686" s="13">
        <f t="shared" ca="1" si="1482"/>
        <v>1998.1171185408427</v>
      </c>
    </row>
    <row r="44687" spans="3:3">
      <c r="C44687" s="13">
        <f t="shared" ca="1" si="1482"/>
        <v>2004.2791678711058</v>
      </c>
    </row>
    <row r="44688" spans="3:3">
      <c r="C44688" s="13">
        <f t="shared" ca="1" si="1482"/>
        <v>2007.1627815214918</v>
      </c>
    </row>
    <row r="44689" spans="3:3">
      <c r="C44689" s="13">
        <f t="shared" ca="1" si="1482"/>
        <v>1980.9841404756394</v>
      </c>
    </row>
    <row r="44690" spans="3:3">
      <c r="C44690" s="13">
        <f t="shared" ca="1" si="1482"/>
        <v>2009.5462024186143</v>
      </c>
    </row>
    <row r="44691" spans="3:3">
      <c r="C44691" s="13">
        <f t="shared" ca="1" si="1482"/>
        <v>1989.5146518271147</v>
      </c>
    </row>
    <row r="44692" spans="3:3">
      <c r="C44692" s="13">
        <f t="shared" ca="1" si="1482"/>
        <v>1999.6022175977671</v>
      </c>
    </row>
    <row r="44693" spans="3:3">
      <c r="C44693" s="13">
        <f t="shared" ca="1" si="1482"/>
        <v>2018.7982776096226</v>
      </c>
    </row>
    <row r="44694" spans="3:3">
      <c r="C44694" s="13">
        <f t="shared" ca="1" si="1482"/>
        <v>2014.2444464906785</v>
      </c>
    </row>
    <row r="44695" spans="3:3">
      <c r="C44695" s="13">
        <f t="shared" ca="1" si="1482"/>
        <v>2007.9493974596382</v>
      </c>
    </row>
    <row r="44696" spans="3:3">
      <c r="C44696" s="13">
        <f t="shared" ref="C44696:C44759" ca="1" si="1483">NORMINV(RAND(),$D$3,$G$3)</f>
        <v>1997.4848241201744</v>
      </c>
    </row>
    <row r="44697" spans="3:3">
      <c r="C44697" s="13">
        <f t="shared" ca="1" si="1483"/>
        <v>2009.1176844942199</v>
      </c>
    </row>
    <row r="44698" spans="3:3">
      <c r="C44698" s="13">
        <f t="shared" ca="1" si="1483"/>
        <v>1996.280458906763</v>
      </c>
    </row>
    <row r="44699" spans="3:3">
      <c r="C44699" s="13">
        <f t="shared" ca="1" si="1483"/>
        <v>2004.5156389131139</v>
      </c>
    </row>
    <row r="44700" spans="3:3">
      <c r="C44700" s="13">
        <f t="shared" ca="1" si="1483"/>
        <v>1995.6242395635416</v>
      </c>
    </row>
    <row r="44701" spans="3:3">
      <c r="C44701" s="13">
        <f t="shared" ca="1" si="1483"/>
        <v>2003.5855377990108</v>
      </c>
    </row>
    <row r="44702" spans="3:3">
      <c r="C44702" s="13">
        <f t="shared" ca="1" si="1483"/>
        <v>1995.4858222733453</v>
      </c>
    </row>
    <row r="44703" spans="3:3">
      <c r="C44703" s="13">
        <f t="shared" ca="1" si="1483"/>
        <v>1984.2375382026514</v>
      </c>
    </row>
    <row r="44704" spans="3:3">
      <c r="C44704" s="13">
        <f t="shared" ca="1" si="1483"/>
        <v>2007.6380447634131</v>
      </c>
    </row>
    <row r="44705" spans="3:3">
      <c r="C44705" s="13">
        <f t="shared" ca="1" si="1483"/>
        <v>2011.427610239283</v>
      </c>
    </row>
    <row r="44706" spans="3:3">
      <c r="C44706" s="13">
        <f t="shared" ca="1" si="1483"/>
        <v>2003.0697953816123</v>
      </c>
    </row>
    <row r="44707" spans="3:3">
      <c r="C44707" s="13">
        <f t="shared" ca="1" si="1483"/>
        <v>2001.223964681426</v>
      </c>
    </row>
    <row r="44708" spans="3:3">
      <c r="C44708" s="13">
        <f t="shared" ca="1" si="1483"/>
        <v>2008.8876363359113</v>
      </c>
    </row>
    <row r="44709" spans="3:3">
      <c r="C44709" s="13">
        <f t="shared" ca="1" si="1483"/>
        <v>1979.4082602112308</v>
      </c>
    </row>
    <row r="44710" spans="3:3">
      <c r="C44710" s="13">
        <f t="shared" ca="1" si="1483"/>
        <v>1992.7695107991099</v>
      </c>
    </row>
    <row r="44711" spans="3:3">
      <c r="C44711" s="13">
        <f t="shared" ca="1" si="1483"/>
        <v>1988.7910005690271</v>
      </c>
    </row>
    <row r="44712" spans="3:3">
      <c r="C44712" s="13">
        <f t="shared" ca="1" si="1483"/>
        <v>1995.5813650185312</v>
      </c>
    </row>
    <row r="44713" spans="3:3">
      <c r="C44713" s="13">
        <f t="shared" ca="1" si="1483"/>
        <v>2019.2463895080102</v>
      </c>
    </row>
    <row r="44714" spans="3:3">
      <c r="C44714" s="13">
        <f t="shared" ca="1" si="1483"/>
        <v>1996.6474121816416</v>
      </c>
    </row>
    <row r="44715" spans="3:3">
      <c r="C44715" s="13">
        <f t="shared" ca="1" si="1483"/>
        <v>2003.2534716430359</v>
      </c>
    </row>
    <row r="44716" spans="3:3">
      <c r="C44716" s="13">
        <f t="shared" ca="1" si="1483"/>
        <v>1986.4821095602144</v>
      </c>
    </row>
    <row r="44717" spans="3:3">
      <c r="C44717" s="13">
        <f t="shared" ca="1" si="1483"/>
        <v>2010.7160833697033</v>
      </c>
    </row>
    <row r="44718" spans="3:3">
      <c r="C44718" s="13">
        <f t="shared" ca="1" si="1483"/>
        <v>2004.5271491705751</v>
      </c>
    </row>
    <row r="44719" spans="3:3">
      <c r="C44719" s="13">
        <f t="shared" ca="1" si="1483"/>
        <v>2013.6847416447679</v>
      </c>
    </row>
    <row r="44720" spans="3:3">
      <c r="C44720" s="13">
        <f t="shared" ca="1" si="1483"/>
        <v>2002.0007833376148</v>
      </c>
    </row>
    <row r="44721" spans="3:3">
      <c r="C44721" s="13">
        <f t="shared" ca="1" si="1483"/>
        <v>1995.3323700680096</v>
      </c>
    </row>
    <row r="44722" spans="3:3">
      <c r="C44722" s="13">
        <f t="shared" ca="1" si="1483"/>
        <v>1988.3366001327036</v>
      </c>
    </row>
    <row r="44723" spans="3:3">
      <c r="C44723" s="13">
        <f t="shared" ca="1" si="1483"/>
        <v>1998.0204431110426</v>
      </c>
    </row>
    <row r="44724" spans="3:3">
      <c r="C44724" s="13">
        <f t="shared" ca="1" si="1483"/>
        <v>2006.5908515843823</v>
      </c>
    </row>
    <row r="44725" spans="3:3">
      <c r="C44725" s="13">
        <f t="shared" ca="1" si="1483"/>
        <v>2007.5575324632132</v>
      </c>
    </row>
    <row r="44726" spans="3:3">
      <c r="C44726" s="13">
        <f t="shared" ca="1" si="1483"/>
        <v>2002.3713682878456</v>
      </c>
    </row>
    <row r="44727" spans="3:3">
      <c r="C44727" s="13">
        <f t="shared" ca="1" si="1483"/>
        <v>1995.7105346850647</v>
      </c>
    </row>
    <row r="44728" spans="3:3">
      <c r="C44728" s="13">
        <f t="shared" ca="1" si="1483"/>
        <v>2019.2211444799482</v>
      </c>
    </row>
    <row r="44729" spans="3:3">
      <c r="C44729" s="13">
        <f t="shared" ca="1" si="1483"/>
        <v>2002.6862595819116</v>
      </c>
    </row>
    <row r="44730" spans="3:3">
      <c r="C44730" s="13">
        <f t="shared" ca="1" si="1483"/>
        <v>1990.6381179011873</v>
      </c>
    </row>
    <row r="44731" spans="3:3">
      <c r="C44731" s="13">
        <f t="shared" ca="1" si="1483"/>
        <v>2001.2635128756147</v>
      </c>
    </row>
    <row r="44732" spans="3:3">
      <c r="C44732" s="13">
        <f t="shared" ca="1" si="1483"/>
        <v>1988.3442750302197</v>
      </c>
    </row>
    <row r="44733" spans="3:3">
      <c r="C44733" s="13">
        <f t="shared" ca="1" si="1483"/>
        <v>2005.5467677724125</v>
      </c>
    </row>
    <row r="44734" spans="3:3">
      <c r="C44734" s="13">
        <f t="shared" ca="1" si="1483"/>
        <v>1981.1779574393313</v>
      </c>
    </row>
    <row r="44735" spans="3:3">
      <c r="C44735" s="13">
        <f t="shared" ca="1" si="1483"/>
        <v>1991.4584519950663</v>
      </c>
    </row>
    <row r="44736" spans="3:3">
      <c r="C44736" s="13">
        <f t="shared" ca="1" si="1483"/>
        <v>1989.343580848235</v>
      </c>
    </row>
    <row r="44737" spans="3:3">
      <c r="C44737" s="13">
        <f t="shared" ca="1" si="1483"/>
        <v>1985.8768707379597</v>
      </c>
    </row>
    <row r="44738" spans="3:3">
      <c r="C44738" s="13">
        <f t="shared" ca="1" si="1483"/>
        <v>2011.2985648176711</v>
      </c>
    </row>
    <row r="44739" spans="3:3">
      <c r="C44739" s="13">
        <f t="shared" ca="1" si="1483"/>
        <v>1990.6451708642699</v>
      </c>
    </row>
    <row r="44740" spans="3:3">
      <c r="C44740" s="13">
        <f t="shared" ca="1" si="1483"/>
        <v>1987.215083726664</v>
      </c>
    </row>
    <row r="44741" spans="3:3">
      <c r="C44741" s="13">
        <f t="shared" ca="1" si="1483"/>
        <v>1974.7689114056107</v>
      </c>
    </row>
    <row r="44742" spans="3:3">
      <c r="C44742" s="13">
        <f t="shared" ca="1" si="1483"/>
        <v>1990.8999132923025</v>
      </c>
    </row>
    <row r="44743" spans="3:3">
      <c r="C44743" s="13">
        <f t="shared" ca="1" si="1483"/>
        <v>2003.6152408653736</v>
      </c>
    </row>
    <row r="44744" spans="3:3">
      <c r="C44744" s="13">
        <f t="shared" ca="1" si="1483"/>
        <v>1986.0502427608512</v>
      </c>
    </row>
    <row r="44745" spans="3:3">
      <c r="C44745" s="13">
        <f t="shared" ca="1" si="1483"/>
        <v>1989.3196055037201</v>
      </c>
    </row>
    <row r="44746" spans="3:3">
      <c r="C44746" s="13">
        <f t="shared" ca="1" si="1483"/>
        <v>2003.8790493013837</v>
      </c>
    </row>
    <row r="44747" spans="3:3">
      <c r="C44747" s="13">
        <f t="shared" ca="1" si="1483"/>
        <v>1989.6829212993825</v>
      </c>
    </row>
    <row r="44748" spans="3:3">
      <c r="C44748" s="13">
        <f t="shared" ca="1" si="1483"/>
        <v>2016.2699782491864</v>
      </c>
    </row>
    <row r="44749" spans="3:3">
      <c r="C44749" s="13">
        <f t="shared" ca="1" si="1483"/>
        <v>2001.4302826736273</v>
      </c>
    </row>
    <row r="44750" spans="3:3">
      <c r="C44750" s="13">
        <f t="shared" ca="1" si="1483"/>
        <v>2005.1490070370353</v>
      </c>
    </row>
    <row r="44751" spans="3:3">
      <c r="C44751" s="13">
        <f t="shared" ca="1" si="1483"/>
        <v>1998.3818104426664</v>
      </c>
    </row>
    <row r="44752" spans="3:3">
      <c r="C44752" s="13">
        <f t="shared" ca="1" si="1483"/>
        <v>2020.3317966479153</v>
      </c>
    </row>
    <row r="44753" spans="3:3">
      <c r="C44753" s="13">
        <f t="shared" ca="1" si="1483"/>
        <v>1978.863971030067</v>
      </c>
    </row>
    <row r="44754" spans="3:3">
      <c r="C44754" s="13">
        <f t="shared" ca="1" si="1483"/>
        <v>1997.891378736176</v>
      </c>
    </row>
    <row r="44755" spans="3:3">
      <c r="C44755" s="13">
        <f t="shared" ca="1" si="1483"/>
        <v>2013.9320776564757</v>
      </c>
    </row>
    <row r="44756" spans="3:3">
      <c r="C44756" s="13">
        <f t="shared" ca="1" si="1483"/>
        <v>2000.0644700691762</v>
      </c>
    </row>
    <row r="44757" spans="3:3">
      <c r="C44757" s="13">
        <f t="shared" ca="1" si="1483"/>
        <v>2012.2380747234822</v>
      </c>
    </row>
    <row r="44758" spans="3:3">
      <c r="C44758" s="13">
        <f t="shared" ca="1" si="1483"/>
        <v>1992.7141336873788</v>
      </c>
    </row>
    <row r="44759" spans="3:3">
      <c r="C44759" s="13">
        <f t="shared" ca="1" si="1483"/>
        <v>1990.8339587584885</v>
      </c>
    </row>
    <row r="44760" spans="3:3">
      <c r="C44760" s="13">
        <f t="shared" ref="C44760:C44823" ca="1" si="1484">NORMINV(RAND(),$D$3,$G$3)</f>
        <v>2002.3412026218452</v>
      </c>
    </row>
    <row r="44761" spans="3:3">
      <c r="C44761" s="13">
        <f t="shared" ca="1" si="1484"/>
        <v>1995.9347777628709</v>
      </c>
    </row>
    <row r="44762" spans="3:3">
      <c r="C44762" s="13">
        <f t="shared" ca="1" si="1484"/>
        <v>1996.0921793968046</v>
      </c>
    </row>
    <row r="44763" spans="3:3">
      <c r="C44763" s="13">
        <f t="shared" ca="1" si="1484"/>
        <v>2002.1539390989972</v>
      </c>
    </row>
    <row r="44764" spans="3:3">
      <c r="C44764" s="13">
        <f t="shared" ca="1" si="1484"/>
        <v>1999.6875145182244</v>
      </c>
    </row>
    <row r="44765" spans="3:3">
      <c r="C44765" s="13">
        <f t="shared" ca="1" si="1484"/>
        <v>1992.9644000483095</v>
      </c>
    </row>
    <row r="44766" spans="3:3">
      <c r="C44766" s="13">
        <f t="shared" ca="1" si="1484"/>
        <v>2017.552986098013</v>
      </c>
    </row>
    <row r="44767" spans="3:3">
      <c r="C44767" s="13">
        <f t="shared" ca="1" si="1484"/>
        <v>2003.4875699422591</v>
      </c>
    </row>
    <row r="44768" spans="3:3">
      <c r="C44768" s="13">
        <f t="shared" ca="1" si="1484"/>
        <v>2002.1952944002992</v>
      </c>
    </row>
    <row r="44769" spans="3:3">
      <c r="C44769" s="13">
        <f t="shared" ca="1" si="1484"/>
        <v>1985.1712833229863</v>
      </c>
    </row>
    <row r="44770" spans="3:3">
      <c r="C44770" s="13">
        <f t="shared" ca="1" si="1484"/>
        <v>1988.8750929070918</v>
      </c>
    </row>
    <row r="44771" spans="3:3">
      <c r="C44771" s="13">
        <f t="shared" ca="1" si="1484"/>
        <v>2009.9567120217205</v>
      </c>
    </row>
    <row r="44772" spans="3:3">
      <c r="C44772" s="13">
        <f t="shared" ca="1" si="1484"/>
        <v>1992.1668922042563</v>
      </c>
    </row>
    <row r="44773" spans="3:3">
      <c r="C44773" s="13">
        <f t="shared" ca="1" si="1484"/>
        <v>1991.5698149073387</v>
      </c>
    </row>
    <row r="44774" spans="3:3">
      <c r="C44774" s="13">
        <f t="shared" ca="1" si="1484"/>
        <v>1997.1429610680002</v>
      </c>
    </row>
    <row r="44775" spans="3:3">
      <c r="C44775" s="13">
        <f t="shared" ca="1" si="1484"/>
        <v>2001.0103819024225</v>
      </c>
    </row>
    <row r="44776" spans="3:3">
      <c r="C44776" s="13">
        <f t="shared" ca="1" si="1484"/>
        <v>1992.4165960626842</v>
      </c>
    </row>
    <row r="44777" spans="3:3">
      <c r="C44777" s="13">
        <f t="shared" ca="1" si="1484"/>
        <v>2001.3865546707725</v>
      </c>
    </row>
    <row r="44778" spans="3:3">
      <c r="C44778" s="13">
        <f t="shared" ca="1" si="1484"/>
        <v>1988.7167661581964</v>
      </c>
    </row>
    <row r="44779" spans="3:3">
      <c r="C44779" s="13">
        <f t="shared" ca="1" si="1484"/>
        <v>2009.4065527199825</v>
      </c>
    </row>
    <row r="44780" spans="3:3">
      <c r="C44780" s="13">
        <f t="shared" ca="1" si="1484"/>
        <v>1978.9418774574167</v>
      </c>
    </row>
    <row r="44781" spans="3:3">
      <c r="C44781" s="13">
        <f t="shared" ca="1" si="1484"/>
        <v>2006.365804305216</v>
      </c>
    </row>
    <row r="44782" spans="3:3">
      <c r="C44782" s="13">
        <f t="shared" ca="1" si="1484"/>
        <v>1998.8141743368226</v>
      </c>
    </row>
    <row r="44783" spans="3:3">
      <c r="C44783" s="13">
        <f t="shared" ca="1" si="1484"/>
        <v>2006.3781434236028</v>
      </c>
    </row>
    <row r="44784" spans="3:3">
      <c r="C44784" s="13">
        <f t="shared" ca="1" si="1484"/>
        <v>2008.1828619252076</v>
      </c>
    </row>
    <row r="44785" spans="3:3">
      <c r="C44785" s="13">
        <f t="shared" ca="1" si="1484"/>
        <v>2004.7704882519433</v>
      </c>
    </row>
    <row r="44786" spans="3:3">
      <c r="C44786" s="13">
        <f t="shared" ca="1" si="1484"/>
        <v>2002.5055465717221</v>
      </c>
    </row>
    <row r="44787" spans="3:3">
      <c r="C44787" s="13">
        <f t="shared" ca="1" si="1484"/>
        <v>1989.1636271411808</v>
      </c>
    </row>
    <row r="44788" spans="3:3">
      <c r="C44788" s="13">
        <f t="shared" ca="1" si="1484"/>
        <v>2004.4036830108225</v>
      </c>
    </row>
    <row r="44789" spans="3:3">
      <c r="C44789" s="13">
        <f t="shared" ca="1" si="1484"/>
        <v>1989.2895538403345</v>
      </c>
    </row>
    <row r="44790" spans="3:3">
      <c r="C44790" s="13">
        <f t="shared" ca="1" si="1484"/>
        <v>2005.3782987705729</v>
      </c>
    </row>
    <row r="44791" spans="3:3">
      <c r="C44791" s="13">
        <f t="shared" ca="1" si="1484"/>
        <v>1998.2726397486124</v>
      </c>
    </row>
    <row r="44792" spans="3:3">
      <c r="C44792" s="13">
        <f t="shared" ca="1" si="1484"/>
        <v>1998.9871240977982</v>
      </c>
    </row>
    <row r="44793" spans="3:3">
      <c r="C44793" s="13">
        <f t="shared" ca="1" si="1484"/>
        <v>1995.1808976765369</v>
      </c>
    </row>
    <row r="44794" spans="3:3">
      <c r="C44794" s="13">
        <f t="shared" ca="1" si="1484"/>
        <v>1997.8171688547502</v>
      </c>
    </row>
    <row r="44795" spans="3:3">
      <c r="C44795" s="13">
        <f t="shared" ca="1" si="1484"/>
        <v>2010.4352221619204</v>
      </c>
    </row>
    <row r="44796" spans="3:3">
      <c r="C44796" s="13">
        <f t="shared" ca="1" si="1484"/>
        <v>2008.5611307717629</v>
      </c>
    </row>
    <row r="44797" spans="3:3">
      <c r="C44797" s="13">
        <f t="shared" ca="1" si="1484"/>
        <v>1987.2647056856183</v>
      </c>
    </row>
    <row r="44798" spans="3:3">
      <c r="C44798" s="13">
        <f t="shared" ca="1" si="1484"/>
        <v>2013.2240222197379</v>
      </c>
    </row>
    <row r="44799" spans="3:3">
      <c r="C44799" s="13">
        <f t="shared" ca="1" si="1484"/>
        <v>1995.3440435583641</v>
      </c>
    </row>
    <row r="44800" spans="3:3">
      <c r="C44800" s="13">
        <f t="shared" ca="1" si="1484"/>
        <v>2009.7667198958434</v>
      </c>
    </row>
    <row r="44801" spans="3:3">
      <c r="C44801" s="13">
        <f t="shared" ca="1" si="1484"/>
        <v>1998.2818920178818</v>
      </c>
    </row>
    <row r="44802" spans="3:3">
      <c r="C44802" s="13">
        <f t="shared" ca="1" si="1484"/>
        <v>2005.4130595383508</v>
      </c>
    </row>
    <row r="44803" spans="3:3">
      <c r="C44803" s="13">
        <f t="shared" ca="1" si="1484"/>
        <v>2004.9434748244307</v>
      </c>
    </row>
    <row r="44804" spans="3:3">
      <c r="C44804" s="13">
        <f t="shared" ca="1" si="1484"/>
        <v>1995.0828171373612</v>
      </c>
    </row>
    <row r="44805" spans="3:3">
      <c r="C44805" s="13">
        <f t="shared" ca="1" si="1484"/>
        <v>2008.4059083022537</v>
      </c>
    </row>
    <row r="44806" spans="3:3">
      <c r="C44806" s="13">
        <f t="shared" ca="1" si="1484"/>
        <v>1994.5274179908356</v>
      </c>
    </row>
    <row r="44807" spans="3:3">
      <c r="C44807" s="13">
        <f t="shared" ca="1" si="1484"/>
        <v>1986.0534202199881</v>
      </c>
    </row>
    <row r="44808" spans="3:3">
      <c r="C44808" s="13">
        <f t="shared" ca="1" si="1484"/>
        <v>1999.5101750249646</v>
      </c>
    </row>
    <row r="44809" spans="3:3">
      <c r="C44809" s="13">
        <f t="shared" ca="1" si="1484"/>
        <v>1989.6275447424609</v>
      </c>
    </row>
    <row r="44810" spans="3:3">
      <c r="C44810" s="13">
        <f t="shared" ca="1" si="1484"/>
        <v>2002.5001521479605</v>
      </c>
    </row>
    <row r="44811" spans="3:3">
      <c r="C44811" s="13">
        <f t="shared" ca="1" si="1484"/>
        <v>1998.5708317908998</v>
      </c>
    </row>
    <row r="44812" spans="3:3">
      <c r="C44812" s="13">
        <f t="shared" ca="1" si="1484"/>
        <v>2015.6310919768655</v>
      </c>
    </row>
    <row r="44813" spans="3:3">
      <c r="C44813" s="13">
        <f t="shared" ca="1" si="1484"/>
        <v>1999.9026738540542</v>
      </c>
    </row>
    <row r="44814" spans="3:3">
      <c r="C44814" s="13">
        <f t="shared" ca="1" si="1484"/>
        <v>2020.2087348660204</v>
      </c>
    </row>
    <row r="44815" spans="3:3">
      <c r="C44815" s="13">
        <f t="shared" ca="1" si="1484"/>
        <v>1987.0597045601728</v>
      </c>
    </row>
    <row r="44816" spans="3:3">
      <c r="C44816" s="13">
        <f t="shared" ca="1" si="1484"/>
        <v>1989.0878621575769</v>
      </c>
    </row>
    <row r="44817" spans="3:3">
      <c r="C44817" s="13">
        <f t="shared" ca="1" si="1484"/>
        <v>2002.3815565366306</v>
      </c>
    </row>
    <row r="44818" spans="3:3">
      <c r="C44818" s="13">
        <f t="shared" ca="1" si="1484"/>
        <v>2001.2030140757317</v>
      </c>
    </row>
    <row r="44819" spans="3:3">
      <c r="C44819" s="13">
        <f t="shared" ca="1" si="1484"/>
        <v>2004.2240448424859</v>
      </c>
    </row>
    <row r="44820" spans="3:3">
      <c r="C44820" s="13">
        <f t="shared" ca="1" si="1484"/>
        <v>2009.8817040459028</v>
      </c>
    </row>
    <row r="44821" spans="3:3">
      <c r="C44821" s="13">
        <f t="shared" ca="1" si="1484"/>
        <v>2011.5156678641629</v>
      </c>
    </row>
    <row r="44822" spans="3:3">
      <c r="C44822" s="13">
        <f t="shared" ca="1" si="1484"/>
        <v>1996.9413498230872</v>
      </c>
    </row>
    <row r="44823" spans="3:3">
      <c r="C44823" s="13">
        <f t="shared" ca="1" si="1484"/>
        <v>2006.4939887608018</v>
      </c>
    </row>
    <row r="44824" spans="3:3">
      <c r="C44824" s="13">
        <f t="shared" ref="C44824:C44887" ca="1" si="1485">NORMINV(RAND(),$D$3,$G$3)</f>
        <v>1985.6171247400334</v>
      </c>
    </row>
    <row r="44825" spans="3:3">
      <c r="C44825" s="13">
        <f t="shared" ca="1" si="1485"/>
        <v>2014.3391972422237</v>
      </c>
    </row>
    <row r="44826" spans="3:3">
      <c r="C44826" s="13">
        <f t="shared" ca="1" si="1485"/>
        <v>2000.2523932932829</v>
      </c>
    </row>
    <row r="44827" spans="3:3">
      <c r="C44827" s="13">
        <f t="shared" ca="1" si="1485"/>
        <v>1998.5968591391506</v>
      </c>
    </row>
    <row r="44828" spans="3:3">
      <c r="C44828" s="13">
        <f t="shared" ca="1" si="1485"/>
        <v>2011.2269485638215</v>
      </c>
    </row>
    <row r="44829" spans="3:3">
      <c r="C44829" s="13">
        <f t="shared" ca="1" si="1485"/>
        <v>1991.8677915374919</v>
      </c>
    </row>
    <row r="44830" spans="3:3">
      <c r="C44830" s="13">
        <f t="shared" ca="1" si="1485"/>
        <v>1996.192493563585</v>
      </c>
    </row>
    <row r="44831" spans="3:3">
      <c r="C44831" s="13">
        <f t="shared" ca="1" si="1485"/>
        <v>2000.3301651924346</v>
      </c>
    </row>
    <row r="44832" spans="3:3">
      <c r="C44832" s="13">
        <f t="shared" ca="1" si="1485"/>
        <v>1996.8570569684687</v>
      </c>
    </row>
    <row r="44833" spans="3:3">
      <c r="C44833" s="13">
        <f t="shared" ca="1" si="1485"/>
        <v>1992.0648125438913</v>
      </c>
    </row>
    <row r="44834" spans="3:3">
      <c r="C44834" s="13">
        <f t="shared" ca="1" si="1485"/>
        <v>2001.0578417492345</v>
      </c>
    </row>
    <row r="44835" spans="3:3">
      <c r="C44835" s="13">
        <f t="shared" ca="1" si="1485"/>
        <v>2008.5654065136598</v>
      </c>
    </row>
    <row r="44836" spans="3:3">
      <c r="C44836" s="13">
        <f t="shared" ca="1" si="1485"/>
        <v>2011.0125914321954</v>
      </c>
    </row>
    <row r="44837" spans="3:3">
      <c r="C44837" s="13">
        <f t="shared" ca="1" si="1485"/>
        <v>1989.0469541464665</v>
      </c>
    </row>
    <row r="44838" spans="3:3">
      <c r="C44838" s="13">
        <f t="shared" ca="1" si="1485"/>
        <v>1992.0930561425655</v>
      </c>
    </row>
    <row r="44839" spans="3:3">
      <c r="C44839" s="13">
        <f t="shared" ca="1" si="1485"/>
        <v>2002.8410020606234</v>
      </c>
    </row>
    <row r="44840" spans="3:3">
      <c r="C44840" s="13">
        <f t="shared" ca="1" si="1485"/>
        <v>1977.796675266015</v>
      </c>
    </row>
    <row r="44841" spans="3:3">
      <c r="C44841" s="13">
        <f t="shared" ca="1" si="1485"/>
        <v>2001.9548686170135</v>
      </c>
    </row>
    <row r="44842" spans="3:3">
      <c r="C44842" s="13">
        <f t="shared" ca="1" si="1485"/>
        <v>1980.9049192969076</v>
      </c>
    </row>
    <row r="44843" spans="3:3">
      <c r="C44843" s="13">
        <f t="shared" ca="1" si="1485"/>
        <v>2000.3883967084505</v>
      </c>
    </row>
    <row r="44844" spans="3:3">
      <c r="C44844" s="13">
        <f t="shared" ca="1" si="1485"/>
        <v>2010.1507935043669</v>
      </c>
    </row>
    <row r="44845" spans="3:3">
      <c r="C44845" s="13">
        <f t="shared" ca="1" si="1485"/>
        <v>2004.4968588832583</v>
      </c>
    </row>
    <row r="44846" spans="3:3">
      <c r="C44846" s="13">
        <f t="shared" ca="1" si="1485"/>
        <v>2001.3000438224976</v>
      </c>
    </row>
    <row r="44847" spans="3:3">
      <c r="C44847" s="13">
        <f t="shared" ca="1" si="1485"/>
        <v>2004.7906306457267</v>
      </c>
    </row>
    <row r="44848" spans="3:3">
      <c r="C44848" s="13">
        <f t="shared" ca="1" si="1485"/>
        <v>1999.3335383083017</v>
      </c>
    </row>
    <row r="44849" spans="3:3">
      <c r="C44849" s="13">
        <f t="shared" ca="1" si="1485"/>
        <v>1999.7670878063254</v>
      </c>
    </row>
    <row r="44850" spans="3:3">
      <c r="C44850" s="13">
        <f t="shared" ca="1" si="1485"/>
        <v>2009.1213776091865</v>
      </c>
    </row>
    <row r="44851" spans="3:3">
      <c r="C44851" s="13">
        <f t="shared" ca="1" si="1485"/>
        <v>2000.5618717884313</v>
      </c>
    </row>
    <row r="44852" spans="3:3">
      <c r="C44852" s="13">
        <f t="shared" ca="1" si="1485"/>
        <v>1971.9505879668075</v>
      </c>
    </row>
    <row r="44853" spans="3:3">
      <c r="C44853" s="13">
        <f t="shared" ca="1" si="1485"/>
        <v>1990.0468908933181</v>
      </c>
    </row>
    <row r="44854" spans="3:3">
      <c r="C44854" s="13">
        <f t="shared" ca="1" si="1485"/>
        <v>1995.2228557182548</v>
      </c>
    </row>
    <row r="44855" spans="3:3">
      <c r="C44855" s="13">
        <f t="shared" ca="1" si="1485"/>
        <v>2016.8712454500935</v>
      </c>
    </row>
    <row r="44856" spans="3:3">
      <c r="C44856" s="13">
        <f t="shared" ca="1" si="1485"/>
        <v>1978.9670563913837</v>
      </c>
    </row>
    <row r="44857" spans="3:3">
      <c r="C44857" s="13">
        <f t="shared" ca="1" si="1485"/>
        <v>1984.4583646045708</v>
      </c>
    </row>
    <row r="44858" spans="3:3">
      <c r="C44858" s="13">
        <f t="shared" ca="1" si="1485"/>
        <v>1991.7534504767002</v>
      </c>
    </row>
    <row r="44859" spans="3:3">
      <c r="C44859" s="13">
        <f t="shared" ca="1" si="1485"/>
        <v>1992.7964607125909</v>
      </c>
    </row>
    <row r="44860" spans="3:3">
      <c r="C44860" s="13">
        <f t="shared" ca="1" si="1485"/>
        <v>1982.684825941599</v>
      </c>
    </row>
    <row r="44861" spans="3:3">
      <c r="C44861" s="13">
        <f t="shared" ca="1" si="1485"/>
        <v>2009.6670389707654</v>
      </c>
    </row>
    <row r="44862" spans="3:3">
      <c r="C44862" s="13">
        <f t="shared" ca="1" si="1485"/>
        <v>1996.6417962206165</v>
      </c>
    </row>
    <row r="44863" spans="3:3">
      <c r="C44863" s="13">
        <f t="shared" ca="1" si="1485"/>
        <v>2002.6317850112016</v>
      </c>
    </row>
    <row r="44864" spans="3:3">
      <c r="C44864" s="13">
        <f t="shared" ca="1" si="1485"/>
        <v>2010.4649069748671</v>
      </c>
    </row>
    <row r="44865" spans="3:3">
      <c r="C44865" s="13">
        <f t="shared" ca="1" si="1485"/>
        <v>2019.4237236139438</v>
      </c>
    </row>
    <row r="44866" spans="3:3">
      <c r="C44866" s="13">
        <f t="shared" ca="1" si="1485"/>
        <v>1988.0918701348623</v>
      </c>
    </row>
    <row r="44867" spans="3:3">
      <c r="C44867" s="13">
        <f t="shared" ca="1" si="1485"/>
        <v>1995.6183468814897</v>
      </c>
    </row>
    <row r="44868" spans="3:3">
      <c r="C44868" s="13">
        <f t="shared" ca="1" si="1485"/>
        <v>2013.9706193232439</v>
      </c>
    </row>
    <row r="44869" spans="3:3">
      <c r="C44869" s="13">
        <f t="shared" ca="1" si="1485"/>
        <v>2019.4885565729151</v>
      </c>
    </row>
    <row r="44870" spans="3:3">
      <c r="C44870" s="13">
        <f t="shared" ca="1" si="1485"/>
        <v>1990.6975667853815</v>
      </c>
    </row>
    <row r="44871" spans="3:3">
      <c r="C44871" s="13">
        <f t="shared" ca="1" si="1485"/>
        <v>1988.2747362844059</v>
      </c>
    </row>
    <row r="44872" spans="3:3">
      <c r="C44872" s="13">
        <f t="shared" ca="1" si="1485"/>
        <v>1986.737917108276</v>
      </c>
    </row>
    <row r="44873" spans="3:3">
      <c r="C44873" s="13">
        <f t="shared" ca="1" si="1485"/>
        <v>2002.0509723831203</v>
      </c>
    </row>
    <row r="44874" spans="3:3">
      <c r="C44874" s="13">
        <f t="shared" ca="1" si="1485"/>
        <v>2000.7558523975626</v>
      </c>
    </row>
    <row r="44875" spans="3:3">
      <c r="C44875" s="13">
        <f t="shared" ca="1" si="1485"/>
        <v>2006.1175613351058</v>
      </c>
    </row>
    <row r="44876" spans="3:3">
      <c r="C44876" s="13">
        <f t="shared" ca="1" si="1485"/>
        <v>2016.7212333150203</v>
      </c>
    </row>
    <row r="44877" spans="3:3">
      <c r="C44877" s="13">
        <f t="shared" ca="1" si="1485"/>
        <v>1985.7022783266036</v>
      </c>
    </row>
    <row r="44878" spans="3:3">
      <c r="C44878" s="13">
        <f t="shared" ca="1" si="1485"/>
        <v>1990.5518526025046</v>
      </c>
    </row>
    <row r="44879" spans="3:3">
      <c r="C44879" s="13">
        <f t="shared" ca="1" si="1485"/>
        <v>2003.6595283343001</v>
      </c>
    </row>
    <row r="44880" spans="3:3">
      <c r="C44880" s="13">
        <f t="shared" ca="1" si="1485"/>
        <v>2005.0347759461276</v>
      </c>
    </row>
    <row r="44881" spans="3:3">
      <c r="C44881" s="13">
        <f t="shared" ca="1" si="1485"/>
        <v>1993.6029933444497</v>
      </c>
    </row>
    <row r="44882" spans="3:3">
      <c r="C44882" s="13">
        <f t="shared" ca="1" si="1485"/>
        <v>1992.3448949286283</v>
      </c>
    </row>
    <row r="44883" spans="3:3">
      <c r="C44883" s="13">
        <f t="shared" ca="1" si="1485"/>
        <v>2014.7728551850307</v>
      </c>
    </row>
    <row r="44884" spans="3:3">
      <c r="C44884" s="13">
        <f t="shared" ca="1" si="1485"/>
        <v>2007.0205549911841</v>
      </c>
    </row>
    <row r="44885" spans="3:3">
      <c r="C44885" s="13">
        <f t="shared" ca="1" si="1485"/>
        <v>1995.8644166315389</v>
      </c>
    </row>
    <row r="44886" spans="3:3">
      <c r="C44886" s="13">
        <f t="shared" ca="1" si="1485"/>
        <v>1994.5501941928908</v>
      </c>
    </row>
    <row r="44887" spans="3:3">
      <c r="C44887" s="13">
        <f t="shared" ca="1" si="1485"/>
        <v>2010.9049823297689</v>
      </c>
    </row>
    <row r="44888" spans="3:3">
      <c r="C44888" s="13">
        <f t="shared" ref="C44888:C44951" ca="1" si="1486">NORMINV(RAND(),$D$3,$G$3)</f>
        <v>2011.1190982122507</v>
      </c>
    </row>
    <row r="44889" spans="3:3">
      <c r="C44889" s="13">
        <f t="shared" ca="1" si="1486"/>
        <v>2004.1130208717832</v>
      </c>
    </row>
    <row r="44890" spans="3:3">
      <c r="C44890" s="13">
        <f t="shared" ca="1" si="1486"/>
        <v>2008.9606105187015</v>
      </c>
    </row>
    <row r="44891" spans="3:3">
      <c r="C44891" s="13">
        <f t="shared" ca="1" si="1486"/>
        <v>1992.2422551624923</v>
      </c>
    </row>
    <row r="44892" spans="3:3">
      <c r="C44892" s="13">
        <f t="shared" ca="1" si="1486"/>
        <v>2014.0852487388465</v>
      </c>
    </row>
    <row r="44893" spans="3:3">
      <c r="C44893" s="13">
        <f t="shared" ca="1" si="1486"/>
        <v>1996.445879027385</v>
      </c>
    </row>
    <row r="44894" spans="3:3">
      <c r="C44894" s="13">
        <f t="shared" ca="1" si="1486"/>
        <v>2008.6171777699435</v>
      </c>
    </row>
    <row r="44895" spans="3:3">
      <c r="C44895" s="13">
        <f t="shared" ca="1" si="1486"/>
        <v>2000.7374589785718</v>
      </c>
    </row>
    <row r="44896" spans="3:3">
      <c r="C44896" s="13">
        <f t="shared" ca="1" si="1486"/>
        <v>1987.7401736430934</v>
      </c>
    </row>
    <row r="44897" spans="3:3">
      <c r="C44897" s="13">
        <f t="shared" ca="1" si="1486"/>
        <v>1996.2373698722711</v>
      </c>
    </row>
    <row r="44898" spans="3:3">
      <c r="C44898" s="13">
        <f t="shared" ca="1" si="1486"/>
        <v>2016.7176340233634</v>
      </c>
    </row>
    <row r="44899" spans="3:3">
      <c r="C44899" s="13">
        <f t="shared" ca="1" si="1486"/>
        <v>1979.2083172182915</v>
      </c>
    </row>
    <row r="44900" spans="3:3">
      <c r="C44900" s="13">
        <f t="shared" ca="1" si="1486"/>
        <v>1999.5281589064548</v>
      </c>
    </row>
    <row r="44901" spans="3:3">
      <c r="C44901" s="13">
        <f t="shared" ca="1" si="1486"/>
        <v>1985.630514398722</v>
      </c>
    </row>
    <row r="44902" spans="3:3">
      <c r="C44902" s="13">
        <f t="shared" ca="1" si="1486"/>
        <v>1991.8812665529917</v>
      </c>
    </row>
    <row r="44903" spans="3:3">
      <c r="C44903" s="13">
        <f t="shared" ca="1" si="1486"/>
        <v>1977.6429465093565</v>
      </c>
    </row>
    <row r="44904" spans="3:3">
      <c r="C44904" s="13">
        <f t="shared" ca="1" si="1486"/>
        <v>2012.7412052647167</v>
      </c>
    </row>
    <row r="44905" spans="3:3">
      <c r="C44905" s="13">
        <f t="shared" ca="1" si="1486"/>
        <v>2004.23077550978</v>
      </c>
    </row>
    <row r="44906" spans="3:3">
      <c r="C44906" s="13">
        <f t="shared" ca="1" si="1486"/>
        <v>1998.4054306898461</v>
      </c>
    </row>
    <row r="44907" spans="3:3">
      <c r="C44907" s="13">
        <f t="shared" ca="1" si="1486"/>
        <v>1990.2940424373764</v>
      </c>
    </row>
    <row r="44908" spans="3:3">
      <c r="C44908" s="13">
        <f t="shared" ca="1" si="1486"/>
        <v>2009.2387391845919</v>
      </c>
    </row>
    <row r="44909" spans="3:3">
      <c r="C44909" s="13">
        <f t="shared" ca="1" si="1486"/>
        <v>1987.305010102408</v>
      </c>
    </row>
    <row r="44910" spans="3:3">
      <c r="C44910" s="13">
        <f t="shared" ca="1" si="1486"/>
        <v>2012.1262900833235</v>
      </c>
    </row>
    <row r="44911" spans="3:3">
      <c r="C44911" s="13">
        <f t="shared" ca="1" si="1486"/>
        <v>2003.3621024550021</v>
      </c>
    </row>
    <row r="44912" spans="3:3">
      <c r="C44912" s="13">
        <f t="shared" ca="1" si="1486"/>
        <v>2004.6994307478355</v>
      </c>
    </row>
    <row r="44913" spans="3:3">
      <c r="C44913" s="13">
        <f t="shared" ca="1" si="1486"/>
        <v>1995.3227980288225</v>
      </c>
    </row>
    <row r="44914" spans="3:3">
      <c r="C44914" s="13">
        <f t="shared" ca="1" si="1486"/>
        <v>2006.4176076388646</v>
      </c>
    </row>
    <row r="44915" spans="3:3">
      <c r="C44915" s="13">
        <f t="shared" ca="1" si="1486"/>
        <v>2004.3094973704947</v>
      </c>
    </row>
    <row r="44916" spans="3:3">
      <c r="C44916" s="13">
        <f t="shared" ca="1" si="1486"/>
        <v>2014.0432743881668</v>
      </c>
    </row>
    <row r="44917" spans="3:3">
      <c r="C44917" s="13">
        <f t="shared" ca="1" si="1486"/>
        <v>1980.8378773712832</v>
      </c>
    </row>
    <row r="44918" spans="3:3">
      <c r="C44918" s="13">
        <f t="shared" ca="1" si="1486"/>
        <v>2005.1529372874616</v>
      </c>
    </row>
    <row r="44919" spans="3:3">
      <c r="C44919" s="13">
        <f t="shared" ca="1" si="1486"/>
        <v>1997.9627221647172</v>
      </c>
    </row>
    <row r="44920" spans="3:3">
      <c r="C44920" s="13">
        <f t="shared" ca="1" si="1486"/>
        <v>1993.3295370282071</v>
      </c>
    </row>
    <row r="44921" spans="3:3">
      <c r="C44921" s="13">
        <f t="shared" ca="1" si="1486"/>
        <v>1995.2400979430697</v>
      </c>
    </row>
    <row r="44922" spans="3:3">
      <c r="C44922" s="13">
        <f t="shared" ca="1" si="1486"/>
        <v>2003.1232165471988</v>
      </c>
    </row>
    <row r="44923" spans="3:3">
      <c r="C44923" s="13">
        <f t="shared" ca="1" si="1486"/>
        <v>1970.562892453401</v>
      </c>
    </row>
    <row r="44924" spans="3:3">
      <c r="C44924" s="13">
        <f t="shared" ca="1" si="1486"/>
        <v>2020.8001785821775</v>
      </c>
    </row>
    <row r="44925" spans="3:3">
      <c r="C44925" s="13">
        <f t="shared" ca="1" si="1486"/>
        <v>1993.6498309024369</v>
      </c>
    </row>
    <row r="44926" spans="3:3">
      <c r="C44926" s="13">
        <f t="shared" ca="1" si="1486"/>
        <v>2009.6898426741936</v>
      </c>
    </row>
    <row r="44927" spans="3:3">
      <c r="C44927" s="13">
        <f t="shared" ca="1" si="1486"/>
        <v>2003.8221964818092</v>
      </c>
    </row>
    <row r="44928" spans="3:3">
      <c r="C44928" s="13">
        <f t="shared" ca="1" si="1486"/>
        <v>2000.4357831676309</v>
      </c>
    </row>
    <row r="44929" spans="3:3">
      <c r="C44929" s="13">
        <f t="shared" ca="1" si="1486"/>
        <v>2009.3613620942526</v>
      </c>
    </row>
    <row r="44930" spans="3:3">
      <c r="C44930" s="13">
        <f t="shared" ca="1" si="1486"/>
        <v>1995.4404285039247</v>
      </c>
    </row>
    <row r="44931" spans="3:3">
      <c r="C44931" s="13">
        <f t="shared" ca="1" si="1486"/>
        <v>2001.6825621539567</v>
      </c>
    </row>
    <row r="44932" spans="3:3">
      <c r="C44932" s="13">
        <f t="shared" ca="1" si="1486"/>
        <v>2002.2034893002153</v>
      </c>
    </row>
    <row r="44933" spans="3:3">
      <c r="C44933" s="13">
        <f t="shared" ca="1" si="1486"/>
        <v>2007.5579368359529</v>
      </c>
    </row>
    <row r="44934" spans="3:3">
      <c r="C44934" s="13">
        <f t="shared" ca="1" si="1486"/>
        <v>1978.1766330904893</v>
      </c>
    </row>
    <row r="44935" spans="3:3">
      <c r="C44935" s="13">
        <f t="shared" ca="1" si="1486"/>
        <v>1998.3079416531668</v>
      </c>
    </row>
    <row r="44936" spans="3:3">
      <c r="C44936" s="13">
        <f t="shared" ca="1" si="1486"/>
        <v>2011.3725982704118</v>
      </c>
    </row>
    <row r="44937" spans="3:3">
      <c r="C44937" s="13">
        <f t="shared" ca="1" si="1486"/>
        <v>2015.6616457390353</v>
      </c>
    </row>
    <row r="44938" spans="3:3">
      <c r="C44938" s="13">
        <f t="shared" ca="1" si="1486"/>
        <v>2014.4539759808868</v>
      </c>
    </row>
    <row r="44939" spans="3:3">
      <c r="C44939" s="13">
        <f t="shared" ca="1" si="1486"/>
        <v>2008.0981296187636</v>
      </c>
    </row>
    <row r="44940" spans="3:3">
      <c r="C44940" s="13">
        <f t="shared" ca="1" si="1486"/>
        <v>2016.8707248024043</v>
      </c>
    </row>
    <row r="44941" spans="3:3">
      <c r="C44941" s="13">
        <f t="shared" ca="1" si="1486"/>
        <v>2008.2897734778276</v>
      </c>
    </row>
    <row r="44942" spans="3:3">
      <c r="C44942" s="13">
        <f t="shared" ca="1" si="1486"/>
        <v>2009.1937381091277</v>
      </c>
    </row>
    <row r="44943" spans="3:3">
      <c r="C44943" s="13">
        <f t="shared" ca="1" si="1486"/>
        <v>1998.6040824677461</v>
      </c>
    </row>
    <row r="44944" spans="3:3">
      <c r="C44944" s="13">
        <f t="shared" ca="1" si="1486"/>
        <v>2015.918586707219</v>
      </c>
    </row>
    <row r="44945" spans="3:3">
      <c r="C44945" s="13">
        <f t="shared" ca="1" si="1486"/>
        <v>2003.9964636667492</v>
      </c>
    </row>
    <row r="44946" spans="3:3">
      <c r="C44946" s="13">
        <f t="shared" ca="1" si="1486"/>
        <v>2002.5262561800062</v>
      </c>
    </row>
    <row r="44947" spans="3:3">
      <c r="C44947" s="13">
        <f t="shared" ca="1" si="1486"/>
        <v>1995.9238725316116</v>
      </c>
    </row>
    <row r="44948" spans="3:3">
      <c r="C44948" s="13">
        <f t="shared" ca="1" si="1486"/>
        <v>1994.1965450790801</v>
      </c>
    </row>
    <row r="44949" spans="3:3">
      <c r="C44949" s="13">
        <f t="shared" ca="1" si="1486"/>
        <v>2004.7654867489978</v>
      </c>
    </row>
    <row r="44950" spans="3:3">
      <c r="C44950" s="13">
        <f t="shared" ca="1" si="1486"/>
        <v>2008.4902564290026</v>
      </c>
    </row>
    <row r="44951" spans="3:3">
      <c r="C44951" s="13">
        <f t="shared" ca="1" si="1486"/>
        <v>2000.7334114297048</v>
      </c>
    </row>
    <row r="44952" spans="3:3">
      <c r="C44952" s="13">
        <f t="shared" ref="C44952:C45015" ca="1" si="1487">NORMINV(RAND(),$D$3,$G$3)</f>
        <v>1990.674564578537</v>
      </c>
    </row>
    <row r="44953" spans="3:3">
      <c r="C44953" s="13">
        <f t="shared" ca="1" si="1487"/>
        <v>2012.1411463236968</v>
      </c>
    </row>
    <row r="44954" spans="3:3">
      <c r="C44954" s="13">
        <f t="shared" ca="1" si="1487"/>
        <v>2003.12354784078</v>
      </c>
    </row>
    <row r="44955" spans="3:3">
      <c r="C44955" s="13">
        <f t="shared" ca="1" si="1487"/>
        <v>1992.6974189585228</v>
      </c>
    </row>
    <row r="44956" spans="3:3">
      <c r="C44956" s="13">
        <f t="shared" ca="1" si="1487"/>
        <v>1991.4445771009086</v>
      </c>
    </row>
    <row r="44957" spans="3:3">
      <c r="C44957" s="13">
        <f t="shared" ca="1" si="1487"/>
        <v>1990.1507535706501</v>
      </c>
    </row>
    <row r="44958" spans="3:3">
      <c r="C44958" s="13">
        <f t="shared" ca="1" si="1487"/>
        <v>1994.725262577386</v>
      </c>
    </row>
    <row r="44959" spans="3:3">
      <c r="C44959" s="13">
        <f t="shared" ca="1" si="1487"/>
        <v>2003.1049227902736</v>
      </c>
    </row>
    <row r="44960" spans="3:3">
      <c r="C44960" s="13">
        <f t="shared" ca="1" si="1487"/>
        <v>2006.7932833768384</v>
      </c>
    </row>
    <row r="44961" spans="3:3">
      <c r="C44961" s="13">
        <f t="shared" ca="1" si="1487"/>
        <v>1999.4694590573201</v>
      </c>
    </row>
    <row r="44962" spans="3:3">
      <c r="C44962" s="13">
        <f t="shared" ca="1" si="1487"/>
        <v>2014.9202301497562</v>
      </c>
    </row>
    <row r="44963" spans="3:3">
      <c r="C44963" s="13">
        <f t="shared" ca="1" si="1487"/>
        <v>1996.2494221297377</v>
      </c>
    </row>
    <row r="44964" spans="3:3">
      <c r="C44964" s="13">
        <f t="shared" ca="1" si="1487"/>
        <v>2019.0363496996863</v>
      </c>
    </row>
    <row r="44965" spans="3:3">
      <c r="C44965" s="13">
        <f t="shared" ca="1" si="1487"/>
        <v>1987.8277728713936</v>
      </c>
    </row>
    <row r="44966" spans="3:3">
      <c r="C44966" s="13">
        <f t="shared" ca="1" si="1487"/>
        <v>2009.9945155401426</v>
      </c>
    </row>
    <row r="44967" spans="3:3">
      <c r="C44967" s="13">
        <f t="shared" ca="1" si="1487"/>
        <v>2002.6493443428653</v>
      </c>
    </row>
    <row r="44968" spans="3:3">
      <c r="C44968" s="13">
        <f t="shared" ca="1" si="1487"/>
        <v>2009.698831822076</v>
      </c>
    </row>
    <row r="44969" spans="3:3">
      <c r="C44969" s="13">
        <f t="shared" ca="1" si="1487"/>
        <v>2001.5612343763748</v>
      </c>
    </row>
    <row r="44970" spans="3:3">
      <c r="C44970" s="13">
        <f t="shared" ca="1" si="1487"/>
        <v>1999.7630313812087</v>
      </c>
    </row>
    <row r="44971" spans="3:3">
      <c r="C44971" s="13">
        <f t="shared" ca="1" si="1487"/>
        <v>1996.2105271340677</v>
      </c>
    </row>
    <row r="44972" spans="3:3">
      <c r="C44972" s="13">
        <f t="shared" ca="1" si="1487"/>
        <v>2007.6682043643887</v>
      </c>
    </row>
    <row r="44973" spans="3:3">
      <c r="C44973" s="13">
        <f t="shared" ca="1" si="1487"/>
        <v>2008.8362843667164</v>
      </c>
    </row>
    <row r="44974" spans="3:3">
      <c r="C44974" s="13">
        <f t="shared" ca="1" si="1487"/>
        <v>1988.9706183275109</v>
      </c>
    </row>
    <row r="44975" spans="3:3">
      <c r="C44975" s="13">
        <f t="shared" ca="1" si="1487"/>
        <v>1997.9890934525915</v>
      </c>
    </row>
    <row r="44976" spans="3:3">
      <c r="C44976" s="13">
        <f t="shared" ca="1" si="1487"/>
        <v>1995.074221423183</v>
      </c>
    </row>
    <row r="44977" spans="3:3">
      <c r="C44977" s="13">
        <f t="shared" ca="1" si="1487"/>
        <v>1986.4465088514794</v>
      </c>
    </row>
    <row r="44978" spans="3:3">
      <c r="C44978" s="13">
        <f t="shared" ca="1" si="1487"/>
        <v>1987.1924778737266</v>
      </c>
    </row>
    <row r="44979" spans="3:3">
      <c r="C44979" s="13">
        <f t="shared" ca="1" si="1487"/>
        <v>1985.3635245512942</v>
      </c>
    </row>
    <row r="44980" spans="3:3">
      <c r="C44980" s="13">
        <f t="shared" ca="1" si="1487"/>
        <v>1993.8193686347415</v>
      </c>
    </row>
    <row r="44981" spans="3:3">
      <c r="C44981" s="13">
        <f t="shared" ca="1" si="1487"/>
        <v>1993.81836973649</v>
      </c>
    </row>
    <row r="44982" spans="3:3">
      <c r="C44982" s="13">
        <f t="shared" ca="1" si="1487"/>
        <v>1998.3313723130802</v>
      </c>
    </row>
    <row r="44983" spans="3:3">
      <c r="C44983" s="13">
        <f t="shared" ca="1" si="1487"/>
        <v>2011.6860884160269</v>
      </c>
    </row>
    <row r="44984" spans="3:3">
      <c r="C44984" s="13">
        <f t="shared" ca="1" si="1487"/>
        <v>1989.5791765217264</v>
      </c>
    </row>
    <row r="44985" spans="3:3">
      <c r="C44985" s="13">
        <f t="shared" ca="1" si="1487"/>
        <v>2001.1093992690583</v>
      </c>
    </row>
    <row r="44986" spans="3:3">
      <c r="C44986" s="13">
        <f t="shared" ca="1" si="1487"/>
        <v>2009.6250498338215</v>
      </c>
    </row>
    <row r="44987" spans="3:3">
      <c r="C44987" s="13">
        <f t="shared" ca="1" si="1487"/>
        <v>2011.5254152779921</v>
      </c>
    </row>
    <row r="44988" spans="3:3">
      <c r="C44988" s="13">
        <f t="shared" ca="1" si="1487"/>
        <v>1988.1100612374121</v>
      </c>
    </row>
    <row r="44989" spans="3:3">
      <c r="C44989" s="13">
        <f t="shared" ca="1" si="1487"/>
        <v>1999.0786190921358</v>
      </c>
    </row>
    <row r="44990" spans="3:3">
      <c r="C44990" s="13">
        <f t="shared" ca="1" si="1487"/>
        <v>2007.9445666698023</v>
      </c>
    </row>
    <row r="44991" spans="3:3">
      <c r="C44991" s="13">
        <f t="shared" ca="1" si="1487"/>
        <v>2003.5732265462145</v>
      </c>
    </row>
    <row r="44992" spans="3:3">
      <c r="C44992" s="13">
        <f t="shared" ca="1" si="1487"/>
        <v>2002.4501209861839</v>
      </c>
    </row>
    <row r="44993" spans="3:3">
      <c r="C44993" s="13">
        <f t="shared" ca="1" si="1487"/>
        <v>1991.5178893632781</v>
      </c>
    </row>
    <row r="44994" spans="3:3">
      <c r="C44994" s="13">
        <f t="shared" ca="1" si="1487"/>
        <v>1990.3908635230455</v>
      </c>
    </row>
    <row r="44995" spans="3:3">
      <c r="C44995" s="13">
        <f t="shared" ca="1" si="1487"/>
        <v>1995.2820081189504</v>
      </c>
    </row>
    <row r="44996" spans="3:3">
      <c r="C44996" s="13">
        <f t="shared" ca="1" si="1487"/>
        <v>2004.7362090518934</v>
      </c>
    </row>
    <row r="44997" spans="3:3">
      <c r="C44997" s="13">
        <f t="shared" ca="1" si="1487"/>
        <v>1994.6629532116874</v>
      </c>
    </row>
    <row r="44998" spans="3:3">
      <c r="C44998" s="13">
        <f t="shared" ca="1" si="1487"/>
        <v>2020.7930352638593</v>
      </c>
    </row>
    <row r="44999" spans="3:3">
      <c r="C44999" s="13">
        <f t="shared" ca="1" si="1487"/>
        <v>2012.7396666775678</v>
      </c>
    </row>
    <row r="45000" spans="3:3">
      <c r="C45000" s="13">
        <f t="shared" ca="1" si="1487"/>
        <v>1991.3078140633447</v>
      </c>
    </row>
    <row r="45001" spans="3:3">
      <c r="C45001" s="13">
        <f t="shared" ca="1" si="1487"/>
        <v>2011.5034336047613</v>
      </c>
    </row>
    <row r="45002" spans="3:3">
      <c r="C45002" s="13">
        <f t="shared" ca="1" si="1487"/>
        <v>1996.3666171007235</v>
      </c>
    </row>
    <row r="45003" spans="3:3">
      <c r="C45003" s="13">
        <f t="shared" ca="1" si="1487"/>
        <v>2008.3109357609919</v>
      </c>
    </row>
    <row r="45004" spans="3:3">
      <c r="C45004" s="13">
        <f t="shared" ca="1" si="1487"/>
        <v>1977.5737315720619</v>
      </c>
    </row>
    <row r="45005" spans="3:3">
      <c r="C45005" s="13">
        <f t="shared" ca="1" si="1487"/>
        <v>1998.8240756557157</v>
      </c>
    </row>
    <row r="45006" spans="3:3">
      <c r="C45006" s="13">
        <f t="shared" ca="1" si="1487"/>
        <v>1980.9842721695827</v>
      </c>
    </row>
    <row r="45007" spans="3:3">
      <c r="C45007" s="13">
        <f t="shared" ca="1" si="1487"/>
        <v>2001.3959562461334</v>
      </c>
    </row>
    <row r="45008" spans="3:3">
      <c r="C45008" s="13">
        <f t="shared" ca="1" si="1487"/>
        <v>1980.8456206747871</v>
      </c>
    </row>
    <row r="45009" spans="3:3">
      <c r="C45009" s="13">
        <f t="shared" ca="1" si="1487"/>
        <v>1992.122694993921</v>
      </c>
    </row>
    <row r="45010" spans="3:3">
      <c r="C45010" s="13">
        <f t="shared" ca="1" si="1487"/>
        <v>2001.8807911763995</v>
      </c>
    </row>
    <row r="45011" spans="3:3">
      <c r="C45011" s="13">
        <f t="shared" ca="1" si="1487"/>
        <v>1996.7571687034224</v>
      </c>
    </row>
    <row r="45012" spans="3:3">
      <c r="C45012" s="13">
        <f t="shared" ca="1" si="1487"/>
        <v>1993.2992689626385</v>
      </c>
    </row>
    <row r="45013" spans="3:3">
      <c r="C45013" s="13">
        <f t="shared" ca="1" si="1487"/>
        <v>1985.4162387295901</v>
      </c>
    </row>
    <row r="45014" spans="3:3">
      <c r="C45014" s="13">
        <f t="shared" ca="1" si="1487"/>
        <v>1998.0673816992075</v>
      </c>
    </row>
    <row r="45015" spans="3:3">
      <c r="C45015" s="13">
        <f t="shared" ca="1" si="1487"/>
        <v>2007.4569034187502</v>
      </c>
    </row>
    <row r="45016" spans="3:3">
      <c r="C45016" s="13">
        <f t="shared" ref="C45016:C45079" ca="1" si="1488">NORMINV(RAND(),$D$3,$G$3)</f>
        <v>1989.7849955632071</v>
      </c>
    </row>
    <row r="45017" spans="3:3">
      <c r="C45017" s="13">
        <f t="shared" ca="1" si="1488"/>
        <v>1976.3892749250879</v>
      </c>
    </row>
    <row r="45018" spans="3:3">
      <c r="C45018" s="13">
        <f t="shared" ca="1" si="1488"/>
        <v>2003.9448053380108</v>
      </c>
    </row>
    <row r="45019" spans="3:3">
      <c r="C45019" s="13">
        <f t="shared" ca="1" si="1488"/>
        <v>2016.3088178333553</v>
      </c>
    </row>
    <row r="45020" spans="3:3">
      <c r="C45020" s="13">
        <f t="shared" ca="1" si="1488"/>
        <v>2022.0303563795064</v>
      </c>
    </row>
    <row r="45021" spans="3:3">
      <c r="C45021" s="13">
        <f t="shared" ca="1" si="1488"/>
        <v>2004.0146187162554</v>
      </c>
    </row>
    <row r="45022" spans="3:3">
      <c r="C45022" s="13">
        <f t="shared" ca="1" si="1488"/>
        <v>1984.9901739632328</v>
      </c>
    </row>
    <row r="45023" spans="3:3">
      <c r="C45023" s="13">
        <f t="shared" ca="1" si="1488"/>
        <v>1987.9291261937412</v>
      </c>
    </row>
    <row r="45024" spans="3:3">
      <c r="C45024" s="13">
        <f t="shared" ca="1" si="1488"/>
        <v>1984.1699628772585</v>
      </c>
    </row>
    <row r="45025" spans="3:3">
      <c r="C45025" s="13">
        <f t="shared" ca="1" si="1488"/>
        <v>2001.4707502536444</v>
      </c>
    </row>
    <row r="45026" spans="3:3">
      <c r="C45026" s="13">
        <f t="shared" ca="1" si="1488"/>
        <v>1988.3613163096991</v>
      </c>
    </row>
    <row r="45027" spans="3:3">
      <c r="C45027" s="13">
        <f t="shared" ca="1" si="1488"/>
        <v>1991.6270010205717</v>
      </c>
    </row>
    <row r="45028" spans="3:3">
      <c r="C45028" s="13">
        <f t="shared" ca="1" si="1488"/>
        <v>1992.8233385565504</v>
      </c>
    </row>
    <row r="45029" spans="3:3">
      <c r="C45029" s="13">
        <f t="shared" ca="1" si="1488"/>
        <v>1978.0556161804466</v>
      </c>
    </row>
    <row r="45030" spans="3:3">
      <c r="C45030" s="13">
        <f t="shared" ca="1" si="1488"/>
        <v>2026.5859901517631</v>
      </c>
    </row>
    <row r="45031" spans="3:3">
      <c r="C45031" s="13">
        <f t="shared" ca="1" si="1488"/>
        <v>1995.3519147215115</v>
      </c>
    </row>
    <row r="45032" spans="3:3">
      <c r="C45032" s="13">
        <f t="shared" ca="1" si="1488"/>
        <v>1981.0812057439584</v>
      </c>
    </row>
    <row r="45033" spans="3:3">
      <c r="C45033" s="13">
        <f t="shared" ca="1" si="1488"/>
        <v>1992.996475705183</v>
      </c>
    </row>
    <row r="45034" spans="3:3">
      <c r="C45034" s="13">
        <f t="shared" ca="1" si="1488"/>
        <v>1996.4792908991631</v>
      </c>
    </row>
    <row r="45035" spans="3:3">
      <c r="C45035" s="13">
        <f t="shared" ca="1" si="1488"/>
        <v>2017.4201828815853</v>
      </c>
    </row>
    <row r="45036" spans="3:3">
      <c r="C45036" s="13">
        <f t="shared" ca="1" si="1488"/>
        <v>2016.0775615108701</v>
      </c>
    </row>
    <row r="45037" spans="3:3">
      <c r="C45037" s="13">
        <f t="shared" ca="1" si="1488"/>
        <v>1999.7020327838927</v>
      </c>
    </row>
    <row r="45038" spans="3:3">
      <c r="C45038" s="13">
        <f t="shared" ca="1" si="1488"/>
        <v>1972.2554042789372</v>
      </c>
    </row>
    <row r="45039" spans="3:3">
      <c r="C45039" s="13">
        <f t="shared" ca="1" si="1488"/>
        <v>2009.4939289434301</v>
      </c>
    </row>
    <row r="45040" spans="3:3">
      <c r="C45040" s="13">
        <f t="shared" ca="1" si="1488"/>
        <v>2002.6054050934681</v>
      </c>
    </row>
    <row r="45041" spans="3:3">
      <c r="C45041" s="13">
        <f t="shared" ca="1" si="1488"/>
        <v>1996.2617724979611</v>
      </c>
    </row>
    <row r="45042" spans="3:3">
      <c r="C45042" s="13">
        <f t="shared" ca="1" si="1488"/>
        <v>2009.7569230136558</v>
      </c>
    </row>
    <row r="45043" spans="3:3">
      <c r="C45043" s="13">
        <f t="shared" ca="1" si="1488"/>
        <v>1995.5418104381474</v>
      </c>
    </row>
    <row r="45044" spans="3:3">
      <c r="C45044" s="13">
        <f t="shared" ca="1" si="1488"/>
        <v>2012.8624482817206</v>
      </c>
    </row>
    <row r="45045" spans="3:3">
      <c r="C45045" s="13">
        <f t="shared" ca="1" si="1488"/>
        <v>1987.0809849323023</v>
      </c>
    </row>
    <row r="45046" spans="3:3">
      <c r="C45046" s="13">
        <f t="shared" ca="1" si="1488"/>
        <v>1986.6670740535687</v>
      </c>
    </row>
    <row r="45047" spans="3:3">
      <c r="C45047" s="13">
        <f t="shared" ca="1" si="1488"/>
        <v>1980.880407140125</v>
      </c>
    </row>
    <row r="45048" spans="3:3">
      <c r="C45048" s="13">
        <f t="shared" ca="1" si="1488"/>
        <v>1995.0667550464332</v>
      </c>
    </row>
    <row r="45049" spans="3:3">
      <c r="C45049" s="13">
        <f t="shared" ca="1" si="1488"/>
        <v>1998.9564662356884</v>
      </c>
    </row>
    <row r="45050" spans="3:3">
      <c r="C45050" s="13">
        <f t="shared" ca="1" si="1488"/>
        <v>1997.5944789522969</v>
      </c>
    </row>
    <row r="45051" spans="3:3">
      <c r="C45051" s="13">
        <f t="shared" ca="1" si="1488"/>
        <v>1990.9844043298162</v>
      </c>
    </row>
    <row r="45052" spans="3:3">
      <c r="C45052" s="13">
        <f t="shared" ca="1" si="1488"/>
        <v>2015.1191015432269</v>
      </c>
    </row>
    <row r="45053" spans="3:3">
      <c r="C45053" s="13">
        <f t="shared" ca="1" si="1488"/>
        <v>2010.851515577456</v>
      </c>
    </row>
    <row r="45054" spans="3:3">
      <c r="C45054" s="13">
        <f t="shared" ca="1" si="1488"/>
        <v>2005.9453482343654</v>
      </c>
    </row>
    <row r="45055" spans="3:3">
      <c r="C45055" s="13">
        <f t="shared" ca="1" si="1488"/>
        <v>2005.2255270980174</v>
      </c>
    </row>
    <row r="45056" spans="3:3">
      <c r="C45056" s="13">
        <f t="shared" ca="1" si="1488"/>
        <v>2016.5094903432564</v>
      </c>
    </row>
    <row r="45057" spans="3:3">
      <c r="C45057" s="13">
        <f t="shared" ca="1" si="1488"/>
        <v>2004.1231398126627</v>
      </c>
    </row>
    <row r="45058" spans="3:3">
      <c r="C45058" s="13">
        <f t="shared" ca="1" si="1488"/>
        <v>2007.8124279298138</v>
      </c>
    </row>
    <row r="45059" spans="3:3">
      <c r="C45059" s="13">
        <f t="shared" ca="1" si="1488"/>
        <v>2012.2661046409667</v>
      </c>
    </row>
    <row r="45060" spans="3:3">
      <c r="C45060" s="13">
        <f t="shared" ca="1" si="1488"/>
        <v>2015.0260474612903</v>
      </c>
    </row>
    <row r="45061" spans="3:3">
      <c r="C45061" s="13">
        <f t="shared" ca="1" si="1488"/>
        <v>2001.4489235807575</v>
      </c>
    </row>
    <row r="45062" spans="3:3">
      <c r="C45062" s="13">
        <f t="shared" ca="1" si="1488"/>
        <v>2001.8731094679233</v>
      </c>
    </row>
    <row r="45063" spans="3:3">
      <c r="C45063" s="13">
        <f t="shared" ca="1" si="1488"/>
        <v>2013.8351020035475</v>
      </c>
    </row>
    <row r="45064" spans="3:3">
      <c r="C45064" s="13">
        <f t="shared" ca="1" si="1488"/>
        <v>2010.9066772539513</v>
      </c>
    </row>
    <row r="45065" spans="3:3">
      <c r="C45065" s="13">
        <f t="shared" ca="1" si="1488"/>
        <v>2000.4922927765338</v>
      </c>
    </row>
    <row r="45066" spans="3:3">
      <c r="C45066" s="13">
        <f t="shared" ca="1" si="1488"/>
        <v>2007.0496988177488</v>
      </c>
    </row>
    <row r="45067" spans="3:3">
      <c r="C45067" s="13">
        <f t="shared" ca="1" si="1488"/>
        <v>2005.1755603760359</v>
      </c>
    </row>
    <row r="45068" spans="3:3">
      <c r="C45068" s="13">
        <f t="shared" ca="1" si="1488"/>
        <v>2013.078528140222</v>
      </c>
    </row>
    <row r="45069" spans="3:3">
      <c r="C45069" s="13">
        <f t="shared" ca="1" si="1488"/>
        <v>2000.927033588089</v>
      </c>
    </row>
    <row r="45070" spans="3:3">
      <c r="C45070" s="13">
        <f t="shared" ca="1" si="1488"/>
        <v>1992.3891713805365</v>
      </c>
    </row>
    <row r="45071" spans="3:3">
      <c r="C45071" s="13">
        <f t="shared" ca="1" si="1488"/>
        <v>1997.0917869148273</v>
      </c>
    </row>
    <row r="45072" spans="3:3">
      <c r="C45072" s="13">
        <f t="shared" ca="1" si="1488"/>
        <v>1979.2079143122921</v>
      </c>
    </row>
    <row r="45073" spans="3:3">
      <c r="C45073" s="13">
        <f t="shared" ca="1" si="1488"/>
        <v>1996.4258943218122</v>
      </c>
    </row>
    <row r="45074" spans="3:3">
      <c r="C45074" s="13">
        <f t="shared" ca="1" si="1488"/>
        <v>2007.5724503298541</v>
      </c>
    </row>
    <row r="45075" spans="3:3">
      <c r="C45075" s="13">
        <f t="shared" ca="1" si="1488"/>
        <v>2007.0941476621031</v>
      </c>
    </row>
    <row r="45076" spans="3:3">
      <c r="C45076" s="13">
        <f t="shared" ca="1" si="1488"/>
        <v>1996.5474303484962</v>
      </c>
    </row>
    <row r="45077" spans="3:3">
      <c r="C45077" s="13">
        <f t="shared" ca="1" si="1488"/>
        <v>1993.7827711630882</v>
      </c>
    </row>
    <row r="45078" spans="3:3">
      <c r="C45078" s="13">
        <f t="shared" ca="1" si="1488"/>
        <v>2011.4562869434826</v>
      </c>
    </row>
    <row r="45079" spans="3:3">
      <c r="C45079" s="13">
        <f t="shared" ca="1" si="1488"/>
        <v>1992.754596589207</v>
      </c>
    </row>
    <row r="45080" spans="3:3">
      <c r="C45080" s="13">
        <f t="shared" ref="C45080:C45143" ca="1" si="1489">NORMINV(RAND(),$D$3,$G$3)</f>
        <v>1992.3830416277813</v>
      </c>
    </row>
    <row r="45081" spans="3:3">
      <c r="C45081" s="13">
        <f t="shared" ca="1" si="1489"/>
        <v>2010.3426949353973</v>
      </c>
    </row>
    <row r="45082" spans="3:3">
      <c r="C45082" s="13">
        <f t="shared" ca="1" si="1489"/>
        <v>1998.8134485303144</v>
      </c>
    </row>
    <row r="45083" spans="3:3">
      <c r="C45083" s="13">
        <f t="shared" ca="1" si="1489"/>
        <v>2000.732741900822</v>
      </c>
    </row>
    <row r="45084" spans="3:3">
      <c r="C45084" s="13">
        <f t="shared" ca="1" si="1489"/>
        <v>1999.916172225732</v>
      </c>
    </row>
    <row r="45085" spans="3:3">
      <c r="C45085" s="13">
        <f t="shared" ca="1" si="1489"/>
        <v>2020.6506047807131</v>
      </c>
    </row>
    <row r="45086" spans="3:3">
      <c r="C45086" s="13">
        <f t="shared" ca="1" si="1489"/>
        <v>1991.9267959535282</v>
      </c>
    </row>
    <row r="45087" spans="3:3">
      <c r="C45087" s="13">
        <f t="shared" ca="1" si="1489"/>
        <v>2003.0869957659838</v>
      </c>
    </row>
    <row r="45088" spans="3:3">
      <c r="C45088" s="13">
        <f t="shared" ca="1" si="1489"/>
        <v>1998.9826660331721</v>
      </c>
    </row>
    <row r="45089" spans="3:3">
      <c r="C45089" s="13">
        <f t="shared" ca="1" si="1489"/>
        <v>2001.5306258163291</v>
      </c>
    </row>
    <row r="45090" spans="3:3">
      <c r="C45090" s="13">
        <f t="shared" ca="1" si="1489"/>
        <v>1996.9647570089471</v>
      </c>
    </row>
    <row r="45091" spans="3:3">
      <c r="C45091" s="13">
        <f t="shared" ca="1" si="1489"/>
        <v>1997.0802713301402</v>
      </c>
    </row>
    <row r="45092" spans="3:3">
      <c r="C45092" s="13">
        <f t="shared" ca="1" si="1489"/>
        <v>1995.0145048094482</v>
      </c>
    </row>
    <row r="45093" spans="3:3">
      <c r="C45093" s="13">
        <f t="shared" ca="1" si="1489"/>
        <v>1988.4350928743092</v>
      </c>
    </row>
    <row r="45094" spans="3:3">
      <c r="C45094" s="13">
        <f t="shared" ca="1" si="1489"/>
        <v>2002.7710375822858</v>
      </c>
    </row>
    <row r="45095" spans="3:3">
      <c r="C45095" s="13">
        <f t="shared" ca="1" si="1489"/>
        <v>2004.9671609888305</v>
      </c>
    </row>
    <row r="45096" spans="3:3">
      <c r="C45096" s="13">
        <f t="shared" ca="1" si="1489"/>
        <v>2023.7685231253358</v>
      </c>
    </row>
    <row r="45097" spans="3:3">
      <c r="C45097" s="13">
        <f t="shared" ca="1" si="1489"/>
        <v>2011.4261157983901</v>
      </c>
    </row>
    <row r="45098" spans="3:3">
      <c r="C45098" s="13">
        <f t="shared" ca="1" si="1489"/>
        <v>2005.8335595958245</v>
      </c>
    </row>
    <row r="45099" spans="3:3">
      <c r="C45099" s="13">
        <f t="shared" ca="1" si="1489"/>
        <v>2013.3452438920099</v>
      </c>
    </row>
    <row r="45100" spans="3:3">
      <c r="C45100" s="13">
        <f t="shared" ca="1" si="1489"/>
        <v>1988.7247877081591</v>
      </c>
    </row>
    <row r="45101" spans="3:3">
      <c r="C45101" s="13">
        <f t="shared" ca="1" si="1489"/>
        <v>2005.4440749906273</v>
      </c>
    </row>
    <row r="45102" spans="3:3">
      <c r="C45102" s="13">
        <f t="shared" ca="1" si="1489"/>
        <v>1999.0092072307662</v>
      </c>
    </row>
    <row r="45103" spans="3:3">
      <c r="C45103" s="13">
        <f t="shared" ca="1" si="1489"/>
        <v>1990.1980702660653</v>
      </c>
    </row>
    <row r="45104" spans="3:3">
      <c r="C45104" s="13">
        <f t="shared" ca="1" si="1489"/>
        <v>1998.5953321740697</v>
      </c>
    </row>
    <row r="45105" spans="3:3">
      <c r="C45105" s="13">
        <f t="shared" ca="1" si="1489"/>
        <v>1992.3289169499762</v>
      </c>
    </row>
    <row r="45106" spans="3:3">
      <c r="C45106" s="13">
        <f t="shared" ca="1" si="1489"/>
        <v>1992.7740717978797</v>
      </c>
    </row>
    <row r="45107" spans="3:3">
      <c r="C45107" s="13">
        <f t="shared" ca="1" si="1489"/>
        <v>1984.776312008001</v>
      </c>
    </row>
    <row r="45108" spans="3:3">
      <c r="C45108" s="13">
        <f t="shared" ca="1" si="1489"/>
        <v>1998.3186250027406</v>
      </c>
    </row>
    <row r="45109" spans="3:3">
      <c r="C45109" s="13">
        <f t="shared" ca="1" si="1489"/>
        <v>1980.3814774777027</v>
      </c>
    </row>
    <row r="45110" spans="3:3">
      <c r="C45110" s="13">
        <f t="shared" ca="1" si="1489"/>
        <v>1985.5956852066688</v>
      </c>
    </row>
    <row r="45111" spans="3:3">
      <c r="C45111" s="13">
        <f t="shared" ca="1" si="1489"/>
        <v>1990.6483024362042</v>
      </c>
    </row>
    <row r="45112" spans="3:3">
      <c r="C45112" s="13">
        <f t="shared" ca="1" si="1489"/>
        <v>2007.5059711576632</v>
      </c>
    </row>
    <row r="45113" spans="3:3">
      <c r="C45113" s="13">
        <f t="shared" ca="1" si="1489"/>
        <v>2010.5387412593179</v>
      </c>
    </row>
    <row r="45114" spans="3:3">
      <c r="C45114" s="13">
        <f t="shared" ca="1" si="1489"/>
        <v>1986.4416022982491</v>
      </c>
    </row>
    <row r="45115" spans="3:3">
      <c r="C45115" s="13">
        <f t="shared" ca="1" si="1489"/>
        <v>2013.1863056706238</v>
      </c>
    </row>
    <row r="45116" spans="3:3">
      <c r="C45116" s="13">
        <f t="shared" ca="1" si="1489"/>
        <v>1981.4191141143338</v>
      </c>
    </row>
    <row r="45117" spans="3:3">
      <c r="C45117" s="13">
        <f t="shared" ca="1" si="1489"/>
        <v>1997.3133317244888</v>
      </c>
    </row>
    <row r="45118" spans="3:3">
      <c r="C45118" s="13">
        <f t="shared" ca="1" si="1489"/>
        <v>1986.435743574282</v>
      </c>
    </row>
    <row r="45119" spans="3:3">
      <c r="C45119" s="13">
        <f t="shared" ca="1" si="1489"/>
        <v>2020.9677910294483</v>
      </c>
    </row>
    <row r="45120" spans="3:3">
      <c r="C45120" s="13">
        <f t="shared" ca="1" si="1489"/>
        <v>2004.297294828292</v>
      </c>
    </row>
    <row r="45121" spans="3:3">
      <c r="C45121" s="13">
        <f t="shared" ca="1" si="1489"/>
        <v>1989.5968969874043</v>
      </c>
    </row>
    <row r="45122" spans="3:3">
      <c r="C45122" s="13">
        <f t="shared" ca="1" si="1489"/>
        <v>2002.0685150171073</v>
      </c>
    </row>
    <row r="45123" spans="3:3">
      <c r="C45123" s="13">
        <f t="shared" ca="1" si="1489"/>
        <v>1987.0322522404183</v>
      </c>
    </row>
    <row r="45124" spans="3:3">
      <c r="C45124" s="13">
        <f t="shared" ca="1" si="1489"/>
        <v>2005.3054360566991</v>
      </c>
    </row>
    <row r="45125" spans="3:3">
      <c r="C45125" s="13">
        <f t="shared" ca="1" si="1489"/>
        <v>1996.9039299676981</v>
      </c>
    </row>
    <row r="45126" spans="3:3">
      <c r="C45126" s="13">
        <f t="shared" ca="1" si="1489"/>
        <v>1978.8087101571566</v>
      </c>
    </row>
    <row r="45127" spans="3:3">
      <c r="C45127" s="13">
        <f t="shared" ca="1" si="1489"/>
        <v>1985.3141506182305</v>
      </c>
    </row>
    <row r="45128" spans="3:3">
      <c r="C45128" s="13">
        <f t="shared" ca="1" si="1489"/>
        <v>1999.406081137832</v>
      </c>
    </row>
    <row r="45129" spans="3:3">
      <c r="C45129" s="13">
        <f t="shared" ca="1" si="1489"/>
        <v>2010.4697822510784</v>
      </c>
    </row>
    <row r="45130" spans="3:3">
      <c r="C45130" s="13">
        <f t="shared" ca="1" si="1489"/>
        <v>2005.8536453485099</v>
      </c>
    </row>
    <row r="45131" spans="3:3">
      <c r="C45131" s="13">
        <f t="shared" ca="1" si="1489"/>
        <v>1991.6367393626899</v>
      </c>
    </row>
    <row r="45132" spans="3:3">
      <c r="C45132" s="13">
        <f t="shared" ca="1" si="1489"/>
        <v>1991.1700965966736</v>
      </c>
    </row>
    <row r="45133" spans="3:3">
      <c r="C45133" s="13">
        <f t="shared" ca="1" si="1489"/>
        <v>2001.805381535283</v>
      </c>
    </row>
    <row r="45134" spans="3:3">
      <c r="C45134" s="13">
        <f t="shared" ca="1" si="1489"/>
        <v>2004.4970683102065</v>
      </c>
    </row>
    <row r="45135" spans="3:3">
      <c r="C45135" s="13">
        <f t="shared" ca="1" si="1489"/>
        <v>2003.8103663949582</v>
      </c>
    </row>
    <row r="45136" spans="3:3">
      <c r="C45136" s="13">
        <f t="shared" ca="1" si="1489"/>
        <v>1995.5590924674898</v>
      </c>
    </row>
    <row r="45137" spans="3:3">
      <c r="C45137" s="13">
        <f t="shared" ca="1" si="1489"/>
        <v>1997.7692191798481</v>
      </c>
    </row>
    <row r="45138" spans="3:3">
      <c r="C45138" s="13">
        <f t="shared" ca="1" si="1489"/>
        <v>1999.5707843584296</v>
      </c>
    </row>
    <row r="45139" spans="3:3">
      <c r="C45139" s="13">
        <f t="shared" ca="1" si="1489"/>
        <v>1996.5763238320615</v>
      </c>
    </row>
    <row r="45140" spans="3:3">
      <c r="C45140" s="13">
        <f t="shared" ca="1" si="1489"/>
        <v>2003.885293576586</v>
      </c>
    </row>
    <row r="45141" spans="3:3">
      <c r="C45141" s="13">
        <f t="shared" ca="1" si="1489"/>
        <v>1990.2177894383608</v>
      </c>
    </row>
    <row r="45142" spans="3:3">
      <c r="C45142" s="13">
        <f t="shared" ca="1" si="1489"/>
        <v>1992.3764078404399</v>
      </c>
    </row>
    <row r="45143" spans="3:3">
      <c r="C45143" s="13">
        <f t="shared" ca="1" si="1489"/>
        <v>1981.9117995034626</v>
      </c>
    </row>
    <row r="45144" spans="3:3">
      <c r="C45144" s="13">
        <f t="shared" ref="C45144:C45207" ca="1" si="1490">NORMINV(RAND(),$D$3,$G$3)</f>
        <v>1997.4757974949487</v>
      </c>
    </row>
    <row r="45145" spans="3:3">
      <c r="C45145" s="13">
        <f t="shared" ca="1" si="1490"/>
        <v>2013.3166501292094</v>
      </c>
    </row>
    <row r="45146" spans="3:3">
      <c r="C45146" s="13">
        <f t="shared" ca="1" si="1490"/>
        <v>1971.9952735218044</v>
      </c>
    </row>
    <row r="45147" spans="3:3">
      <c r="C45147" s="13">
        <f t="shared" ca="1" si="1490"/>
        <v>1996.5878441497509</v>
      </c>
    </row>
    <row r="45148" spans="3:3">
      <c r="C45148" s="13">
        <f t="shared" ca="1" si="1490"/>
        <v>1992.909819551453</v>
      </c>
    </row>
    <row r="45149" spans="3:3">
      <c r="C45149" s="13">
        <f t="shared" ca="1" si="1490"/>
        <v>1996.1121329022565</v>
      </c>
    </row>
    <row r="45150" spans="3:3">
      <c r="C45150" s="13">
        <f t="shared" ca="1" si="1490"/>
        <v>1982.4304700177581</v>
      </c>
    </row>
    <row r="45151" spans="3:3">
      <c r="C45151" s="13">
        <f t="shared" ca="1" si="1490"/>
        <v>1999.8714117001389</v>
      </c>
    </row>
    <row r="45152" spans="3:3">
      <c r="C45152" s="13">
        <f t="shared" ca="1" si="1490"/>
        <v>1998.7163383726936</v>
      </c>
    </row>
    <row r="45153" spans="3:3">
      <c r="C45153" s="13">
        <f t="shared" ca="1" si="1490"/>
        <v>2038.1422633023703</v>
      </c>
    </row>
    <row r="45154" spans="3:3">
      <c r="C45154" s="13">
        <f t="shared" ca="1" si="1490"/>
        <v>1975.7631964513628</v>
      </c>
    </row>
    <row r="45155" spans="3:3">
      <c r="C45155" s="13">
        <f t="shared" ca="1" si="1490"/>
        <v>2012.7546798087751</v>
      </c>
    </row>
    <row r="45156" spans="3:3">
      <c r="C45156" s="13">
        <f t="shared" ca="1" si="1490"/>
        <v>2018.4426327476901</v>
      </c>
    </row>
    <row r="45157" spans="3:3">
      <c r="C45157" s="13">
        <f t="shared" ca="1" si="1490"/>
        <v>2000.1535276230372</v>
      </c>
    </row>
    <row r="45158" spans="3:3">
      <c r="C45158" s="13">
        <f t="shared" ca="1" si="1490"/>
        <v>2000.1641022485242</v>
      </c>
    </row>
    <row r="45159" spans="3:3">
      <c r="C45159" s="13">
        <f t="shared" ca="1" si="1490"/>
        <v>1989.7614449851694</v>
      </c>
    </row>
    <row r="45160" spans="3:3">
      <c r="C45160" s="13">
        <f t="shared" ca="1" si="1490"/>
        <v>2009.3608814525342</v>
      </c>
    </row>
    <row r="45161" spans="3:3">
      <c r="C45161" s="13">
        <f t="shared" ca="1" si="1490"/>
        <v>2008.8003661654081</v>
      </c>
    </row>
    <row r="45162" spans="3:3">
      <c r="C45162" s="13">
        <f t="shared" ca="1" si="1490"/>
        <v>2000.027989001301</v>
      </c>
    </row>
    <row r="45163" spans="3:3">
      <c r="C45163" s="13">
        <f t="shared" ca="1" si="1490"/>
        <v>2012.1003435061666</v>
      </c>
    </row>
    <row r="45164" spans="3:3">
      <c r="C45164" s="13">
        <f t="shared" ca="1" si="1490"/>
        <v>1987.7049169430823</v>
      </c>
    </row>
    <row r="45165" spans="3:3">
      <c r="C45165" s="13">
        <f t="shared" ca="1" si="1490"/>
        <v>1995.6320281554479</v>
      </c>
    </row>
    <row r="45166" spans="3:3">
      <c r="C45166" s="13">
        <f t="shared" ca="1" si="1490"/>
        <v>2002.5708444760564</v>
      </c>
    </row>
    <row r="45167" spans="3:3">
      <c r="C45167" s="13">
        <f t="shared" ca="1" si="1490"/>
        <v>2017.8074758580838</v>
      </c>
    </row>
    <row r="45168" spans="3:3">
      <c r="C45168" s="13">
        <f t="shared" ca="1" si="1490"/>
        <v>2008.7731679241624</v>
      </c>
    </row>
    <row r="45169" spans="3:3">
      <c r="C45169" s="13">
        <f t="shared" ca="1" si="1490"/>
        <v>2002.8821691049343</v>
      </c>
    </row>
    <row r="45170" spans="3:3">
      <c r="C45170" s="13">
        <f t="shared" ca="1" si="1490"/>
        <v>2007.5917793601193</v>
      </c>
    </row>
    <row r="45171" spans="3:3">
      <c r="C45171" s="13">
        <f t="shared" ca="1" si="1490"/>
        <v>1997.4185474574392</v>
      </c>
    </row>
    <row r="45172" spans="3:3">
      <c r="C45172" s="13">
        <f t="shared" ca="1" si="1490"/>
        <v>1989.1221660678532</v>
      </c>
    </row>
    <row r="45173" spans="3:3">
      <c r="C45173" s="13">
        <f t="shared" ca="1" si="1490"/>
        <v>1991.6022164263725</v>
      </c>
    </row>
    <row r="45174" spans="3:3">
      <c r="C45174" s="13">
        <f t="shared" ca="1" si="1490"/>
        <v>2001.4055497481545</v>
      </c>
    </row>
    <row r="45175" spans="3:3">
      <c r="C45175" s="13">
        <f t="shared" ca="1" si="1490"/>
        <v>2003.1688639487495</v>
      </c>
    </row>
    <row r="45176" spans="3:3">
      <c r="C45176" s="13">
        <f t="shared" ca="1" si="1490"/>
        <v>1996.2540939051294</v>
      </c>
    </row>
    <row r="45177" spans="3:3">
      <c r="C45177" s="13">
        <f t="shared" ca="1" si="1490"/>
        <v>2004.4575427616699</v>
      </c>
    </row>
    <row r="45178" spans="3:3">
      <c r="C45178" s="13">
        <f t="shared" ca="1" si="1490"/>
        <v>2000.6762145260964</v>
      </c>
    </row>
    <row r="45179" spans="3:3">
      <c r="C45179" s="13">
        <f t="shared" ca="1" si="1490"/>
        <v>1989.2359593903686</v>
      </c>
    </row>
    <row r="45180" spans="3:3">
      <c r="C45180" s="13">
        <f t="shared" ca="1" si="1490"/>
        <v>1988.5757621048922</v>
      </c>
    </row>
    <row r="45181" spans="3:3">
      <c r="C45181" s="13">
        <f t="shared" ca="1" si="1490"/>
        <v>1986.0830275462022</v>
      </c>
    </row>
    <row r="45182" spans="3:3">
      <c r="C45182" s="13">
        <f t="shared" ca="1" si="1490"/>
        <v>2016.7902032405643</v>
      </c>
    </row>
    <row r="45183" spans="3:3">
      <c r="C45183" s="13">
        <f t="shared" ca="1" si="1490"/>
        <v>2008.65300475599</v>
      </c>
    </row>
    <row r="45184" spans="3:3">
      <c r="C45184" s="13">
        <f t="shared" ca="1" si="1490"/>
        <v>1995.4292991372699</v>
      </c>
    </row>
    <row r="45185" spans="3:3">
      <c r="C45185" s="13">
        <f t="shared" ca="1" si="1490"/>
        <v>1997.3666221429096</v>
      </c>
    </row>
    <row r="45186" spans="3:3">
      <c r="C45186" s="13">
        <f t="shared" ca="1" si="1490"/>
        <v>2004.0224200721243</v>
      </c>
    </row>
    <row r="45187" spans="3:3">
      <c r="C45187" s="13">
        <f t="shared" ca="1" si="1490"/>
        <v>2004.0244488998901</v>
      </c>
    </row>
    <row r="45188" spans="3:3">
      <c r="C45188" s="13">
        <f t="shared" ca="1" si="1490"/>
        <v>2014.2515714763165</v>
      </c>
    </row>
    <row r="45189" spans="3:3">
      <c r="C45189" s="13">
        <f t="shared" ca="1" si="1490"/>
        <v>2003.7483210883186</v>
      </c>
    </row>
    <row r="45190" spans="3:3">
      <c r="C45190" s="13">
        <f t="shared" ca="1" si="1490"/>
        <v>2017.3495395983207</v>
      </c>
    </row>
    <row r="45191" spans="3:3">
      <c r="C45191" s="13">
        <f t="shared" ca="1" si="1490"/>
        <v>1970.2872148264862</v>
      </c>
    </row>
    <row r="45192" spans="3:3">
      <c r="C45192" s="13">
        <f t="shared" ca="1" si="1490"/>
        <v>1980.9569697769718</v>
      </c>
    </row>
    <row r="45193" spans="3:3">
      <c r="C45193" s="13">
        <f t="shared" ca="1" si="1490"/>
        <v>1981.5955380447397</v>
      </c>
    </row>
    <row r="45194" spans="3:3">
      <c r="C45194" s="13">
        <f t="shared" ca="1" si="1490"/>
        <v>1992.1657501615214</v>
      </c>
    </row>
    <row r="45195" spans="3:3">
      <c r="C45195" s="13">
        <f t="shared" ca="1" si="1490"/>
        <v>1993.4030394029026</v>
      </c>
    </row>
    <row r="45196" spans="3:3">
      <c r="C45196" s="13">
        <f t="shared" ca="1" si="1490"/>
        <v>2003.33153773045</v>
      </c>
    </row>
    <row r="45197" spans="3:3">
      <c r="C45197" s="13">
        <f t="shared" ca="1" si="1490"/>
        <v>1997.588175184964</v>
      </c>
    </row>
    <row r="45198" spans="3:3">
      <c r="C45198" s="13">
        <f t="shared" ca="1" si="1490"/>
        <v>1999.0579773071061</v>
      </c>
    </row>
    <row r="45199" spans="3:3">
      <c r="C45199" s="13">
        <f t="shared" ca="1" si="1490"/>
        <v>2011.8540339233059</v>
      </c>
    </row>
    <row r="45200" spans="3:3">
      <c r="C45200" s="13">
        <f t="shared" ca="1" si="1490"/>
        <v>1975.1995879296501</v>
      </c>
    </row>
    <row r="45201" spans="3:3">
      <c r="C45201" s="13">
        <f t="shared" ca="1" si="1490"/>
        <v>1997.0983244672332</v>
      </c>
    </row>
    <row r="45202" spans="3:3">
      <c r="C45202" s="13">
        <f t="shared" ca="1" si="1490"/>
        <v>1986.35455416283</v>
      </c>
    </row>
    <row r="45203" spans="3:3">
      <c r="C45203" s="13">
        <f t="shared" ca="1" si="1490"/>
        <v>2006.0930294771567</v>
      </c>
    </row>
    <row r="45204" spans="3:3">
      <c r="C45204" s="13">
        <f t="shared" ca="1" si="1490"/>
        <v>2016.3024535304962</v>
      </c>
    </row>
    <row r="45205" spans="3:3">
      <c r="C45205" s="13">
        <f t="shared" ca="1" si="1490"/>
        <v>1992.7350840110182</v>
      </c>
    </row>
    <row r="45206" spans="3:3">
      <c r="C45206" s="13">
        <f t="shared" ca="1" si="1490"/>
        <v>1993.2965425682901</v>
      </c>
    </row>
    <row r="45207" spans="3:3">
      <c r="C45207" s="13">
        <f t="shared" ca="1" si="1490"/>
        <v>2013.9277475139033</v>
      </c>
    </row>
    <row r="45208" spans="3:3">
      <c r="C45208" s="13">
        <f t="shared" ref="C45208:C45271" ca="1" si="1491">NORMINV(RAND(),$D$3,$G$3)</f>
        <v>2014.4367395124843</v>
      </c>
    </row>
    <row r="45209" spans="3:3">
      <c r="C45209" s="13">
        <f t="shared" ca="1" si="1491"/>
        <v>1984.8308440062397</v>
      </c>
    </row>
    <row r="45210" spans="3:3">
      <c r="C45210" s="13">
        <f t="shared" ca="1" si="1491"/>
        <v>1995.3059498236969</v>
      </c>
    </row>
    <row r="45211" spans="3:3">
      <c r="C45211" s="13">
        <f t="shared" ca="1" si="1491"/>
        <v>1991.1269240938043</v>
      </c>
    </row>
    <row r="45212" spans="3:3">
      <c r="C45212" s="13">
        <f t="shared" ca="1" si="1491"/>
        <v>1998.5489501907959</v>
      </c>
    </row>
    <row r="45213" spans="3:3">
      <c r="C45213" s="13">
        <f t="shared" ca="1" si="1491"/>
        <v>1992.8376814080239</v>
      </c>
    </row>
    <row r="45214" spans="3:3">
      <c r="C45214" s="13">
        <f t="shared" ca="1" si="1491"/>
        <v>2007.9449251071933</v>
      </c>
    </row>
    <row r="45215" spans="3:3">
      <c r="C45215" s="13">
        <f t="shared" ca="1" si="1491"/>
        <v>2001.5340361325034</v>
      </c>
    </row>
    <row r="45216" spans="3:3">
      <c r="C45216" s="13">
        <f t="shared" ca="1" si="1491"/>
        <v>1989.7003587288179</v>
      </c>
    </row>
    <row r="45217" spans="3:3">
      <c r="C45217" s="13">
        <f t="shared" ca="1" si="1491"/>
        <v>1987.5259307973893</v>
      </c>
    </row>
    <row r="45218" spans="3:3">
      <c r="C45218" s="13">
        <f t="shared" ca="1" si="1491"/>
        <v>2013.2787958062218</v>
      </c>
    </row>
    <row r="45219" spans="3:3">
      <c r="C45219" s="13">
        <f t="shared" ca="1" si="1491"/>
        <v>1996.1652531098364</v>
      </c>
    </row>
    <row r="45220" spans="3:3">
      <c r="C45220" s="13">
        <f t="shared" ca="1" si="1491"/>
        <v>1985.916330898332</v>
      </c>
    </row>
    <row r="45221" spans="3:3">
      <c r="C45221" s="13">
        <f t="shared" ca="1" si="1491"/>
        <v>2007.40052201297</v>
      </c>
    </row>
    <row r="45222" spans="3:3">
      <c r="C45222" s="13">
        <f t="shared" ca="1" si="1491"/>
        <v>2008.4000846776582</v>
      </c>
    </row>
    <row r="45223" spans="3:3">
      <c r="C45223" s="13">
        <f t="shared" ca="1" si="1491"/>
        <v>1992.6772864344027</v>
      </c>
    </row>
    <row r="45224" spans="3:3">
      <c r="C45224" s="13">
        <f t="shared" ca="1" si="1491"/>
        <v>2001.5164768618924</v>
      </c>
    </row>
    <row r="45225" spans="3:3">
      <c r="C45225" s="13">
        <f t="shared" ca="1" si="1491"/>
        <v>2015.1841386043009</v>
      </c>
    </row>
    <row r="45226" spans="3:3">
      <c r="C45226" s="13">
        <f t="shared" ca="1" si="1491"/>
        <v>2006.9149704729673</v>
      </c>
    </row>
    <row r="45227" spans="3:3">
      <c r="C45227" s="13">
        <f t="shared" ca="1" si="1491"/>
        <v>1992.3471048622403</v>
      </c>
    </row>
    <row r="45228" spans="3:3">
      <c r="C45228" s="13">
        <f t="shared" ca="1" si="1491"/>
        <v>1992.6608743160746</v>
      </c>
    </row>
    <row r="45229" spans="3:3">
      <c r="C45229" s="13">
        <f t="shared" ca="1" si="1491"/>
        <v>1998.371761509831</v>
      </c>
    </row>
    <row r="45230" spans="3:3">
      <c r="C45230" s="13">
        <f t="shared" ca="1" si="1491"/>
        <v>1988.9531487843688</v>
      </c>
    </row>
    <row r="45231" spans="3:3">
      <c r="C45231" s="13">
        <f t="shared" ca="1" si="1491"/>
        <v>2001.2527820942273</v>
      </c>
    </row>
    <row r="45232" spans="3:3">
      <c r="C45232" s="13">
        <f t="shared" ca="1" si="1491"/>
        <v>2005.6995171836954</v>
      </c>
    </row>
    <row r="45233" spans="3:3">
      <c r="C45233" s="13">
        <f t="shared" ca="1" si="1491"/>
        <v>2018.1936985729717</v>
      </c>
    </row>
    <row r="45234" spans="3:3">
      <c r="C45234" s="13">
        <f t="shared" ca="1" si="1491"/>
        <v>1988.7887181771735</v>
      </c>
    </row>
    <row r="45235" spans="3:3">
      <c r="C45235" s="13">
        <f t="shared" ca="1" si="1491"/>
        <v>1997.1187808513719</v>
      </c>
    </row>
    <row r="45236" spans="3:3">
      <c r="C45236" s="13">
        <f t="shared" ca="1" si="1491"/>
        <v>2010.0168349925902</v>
      </c>
    </row>
    <row r="45237" spans="3:3">
      <c r="C45237" s="13">
        <f t="shared" ca="1" si="1491"/>
        <v>1994.8723428573678</v>
      </c>
    </row>
    <row r="45238" spans="3:3">
      <c r="C45238" s="13">
        <f t="shared" ca="1" si="1491"/>
        <v>1983.9099243031203</v>
      </c>
    </row>
    <row r="45239" spans="3:3">
      <c r="C45239" s="13">
        <f t="shared" ca="1" si="1491"/>
        <v>2015.0463323615236</v>
      </c>
    </row>
    <row r="45240" spans="3:3">
      <c r="C45240" s="13">
        <f t="shared" ca="1" si="1491"/>
        <v>2007.6644457972538</v>
      </c>
    </row>
    <row r="45241" spans="3:3">
      <c r="C45241" s="13">
        <f t="shared" ca="1" si="1491"/>
        <v>1981.1714458517426</v>
      </c>
    </row>
    <row r="45242" spans="3:3">
      <c r="C45242" s="13">
        <f t="shared" ca="1" si="1491"/>
        <v>2010.1649553229988</v>
      </c>
    </row>
    <row r="45243" spans="3:3">
      <c r="C45243" s="13">
        <f t="shared" ca="1" si="1491"/>
        <v>1998.6121947746271</v>
      </c>
    </row>
    <row r="45244" spans="3:3">
      <c r="C45244" s="13">
        <f t="shared" ca="1" si="1491"/>
        <v>2005.7475466448557</v>
      </c>
    </row>
    <row r="45245" spans="3:3">
      <c r="C45245" s="13">
        <f t="shared" ca="1" si="1491"/>
        <v>1991.3465422489876</v>
      </c>
    </row>
    <row r="45246" spans="3:3">
      <c r="C45246" s="13">
        <f t="shared" ca="1" si="1491"/>
        <v>1995.3881476102181</v>
      </c>
    </row>
    <row r="45247" spans="3:3">
      <c r="C45247" s="13">
        <f t="shared" ca="1" si="1491"/>
        <v>1981.163856911928</v>
      </c>
    </row>
    <row r="45248" spans="3:3">
      <c r="C45248" s="13">
        <f t="shared" ca="1" si="1491"/>
        <v>2014.5550487691219</v>
      </c>
    </row>
    <row r="45249" spans="3:3">
      <c r="C45249" s="13">
        <f t="shared" ca="1" si="1491"/>
        <v>2007.3118973686344</v>
      </c>
    </row>
    <row r="45250" spans="3:3">
      <c r="C45250" s="13">
        <f t="shared" ca="1" si="1491"/>
        <v>1982.9473779281659</v>
      </c>
    </row>
    <row r="45251" spans="3:3">
      <c r="C45251" s="13">
        <f t="shared" ca="1" si="1491"/>
        <v>2007.4006970138716</v>
      </c>
    </row>
    <row r="45252" spans="3:3">
      <c r="C45252" s="13">
        <f t="shared" ca="1" si="1491"/>
        <v>2029.780816952255</v>
      </c>
    </row>
    <row r="45253" spans="3:3">
      <c r="C45253" s="13">
        <f t="shared" ca="1" si="1491"/>
        <v>1993.1351823634304</v>
      </c>
    </row>
    <row r="45254" spans="3:3">
      <c r="C45254" s="13">
        <f t="shared" ca="1" si="1491"/>
        <v>2008.4954637590533</v>
      </c>
    </row>
    <row r="45255" spans="3:3">
      <c r="C45255" s="13">
        <f t="shared" ca="1" si="1491"/>
        <v>2004.3097229230179</v>
      </c>
    </row>
    <row r="45256" spans="3:3">
      <c r="C45256" s="13">
        <f t="shared" ca="1" si="1491"/>
        <v>1999.7427182737538</v>
      </c>
    </row>
    <row r="45257" spans="3:3">
      <c r="C45257" s="13">
        <f t="shared" ca="1" si="1491"/>
        <v>1997.6455236931863</v>
      </c>
    </row>
    <row r="45258" spans="3:3">
      <c r="C45258" s="13">
        <f t="shared" ca="1" si="1491"/>
        <v>2001.2578351627119</v>
      </c>
    </row>
    <row r="45259" spans="3:3">
      <c r="C45259" s="13">
        <f t="shared" ca="1" si="1491"/>
        <v>1996.7212431001308</v>
      </c>
    </row>
    <row r="45260" spans="3:3">
      <c r="C45260" s="13">
        <f t="shared" ca="1" si="1491"/>
        <v>1993.4981709001745</v>
      </c>
    </row>
    <row r="45261" spans="3:3">
      <c r="C45261" s="13">
        <f t="shared" ca="1" si="1491"/>
        <v>1999.5512982821419</v>
      </c>
    </row>
    <row r="45262" spans="3:3">
      <c r="C45262" s="13">
        <f t="shared" ca="1" si="1491"/>
        <v>1991.6967270362604</v>
      </c>
    </row>
    <row r="45263" spans="3:3">
      <c r="C45263" s="13">
        <f t="shared" ca="1" si="1491"/>
        <v>1996.1404435718314</v>
      </c>
    </row>
    <row r="45264" spans="3:3">
      <c r="C45264" s="13">
        <f t="shared" ca="1" si="1491"/>
        <v>2010.4141915165681</v>
      </c>
    </row>
    <row r="45265" spans="3:3">
      <c r="C45265" s="13">
        <f t="shared" ca="1" si="1491"/>
        <v>2013.9907866153401</v>
      </c>
    </row>
    <row r="45266" spans="3:3">
      <c r="C45266" s="13">
        <f t="shared" ca="1" si="1491"/>
        <v>1979.4845715669746</v>
      </c>
    </row>
    <row r="45267" spans="3:3">
      <c r="C45267" s="13">
        <f t="shared" ca="1" si="1491"/>
        <v>1984.7189743559554</v>
      </c>
    </row>
    <row r="45268" spans="3:3">
      <c r="C45268" s="13">
        <f t="shared" ca="1" si="1491"/>
        <v>1978.5837457283965</v>
      </c>
    </row>
    <row r="45269" spans="3:3">
      <c r="C45269" s="13">
        <f t="shared" ca="1" si="1491"/>
        <v>2025.3199343654389</v>
      </c>
    </row>
    <row r="45270" spans="3:3">
      <c r="C45270" s="13">
        <f t="shared" ca="1" si="1491"/>
        <v>2003.9389291003281</v>
      </c>
    </row>
    <row r="45271" spans="3:3">
      <c r="C45271" s="13">
        <f t="shared" ca="1" si="1491"/>
        <v>2007.7213853157491</v>
      </c>
    </row>
    <row r="45272" spans="3:3">
      <c r="C45272" s="13">
        <f t="shared" ref="C45272:C45335" ca="1" si="1492">NORMINV(RAND(),$D$3,$G$3)</f>
        <v>1997.9001408804299</v>
      </c>
    </row>
    <row r="45273" spans="3:3">
      <c r="C45273" s="13">
        <f t="shared" ca="1" si="1492"/>
        <v>1998.3781256159505</v>
      </c>
    </row>
    <row r="45274" spans="3:3">
      <c r="C45274" s="13">
        <f t="shared" ca="1" si="1492"/>
        <v>2010.8936109262975</v>
      </c>
    </row>
    <row r="45275" spans="3:3">
      <c r="C45275" s="13">
        <f t="shared" ca="1" si="1492"/>
        <v>2005.2406865362043</v>
      </c>
    </row>
    <row r="45276" spans="3:3">
      <c r="C45276" s="13">
        <f t="shared" ca="1" si="1492"/>
        <v>1989.4333951545129</v>
      </c>
    </row>
    <row r="45277" spans="3:3">
      <c r="C45277" s="13">
        <f t="shared" ca="1" si="1492"/>
        <v>2003.0783785959368</v>
      </c>
    </row>
    <row r="45278" spans="3:3">
      <c r="C45278" s="13">
        <f t="shared" ca="1" si="1492"/>
        <v>1994.8215697006788</v>
      </c>
    </row>
    <row r="45279" spans="3:3">
      <c r="C45279" s="13">
        <f t="shared" ca="1" si="1492"/>
        <v>2006.8464618587161</v>
      </c>
    </row>
    <row r="45280" spans="3:3">
      <c r="C45280" s="13">
        <f t="shared" ca="1" si="1492"/>
        <v>1993.8211637127165</v>
      </c>
    </row>
    <row r="45281" spans="3:3">
      <c r="C45281" s="13">
        <f t="shared" ca="1" si="1492"/>
        <v>2010.6214529125461</v>
      </c>
    </row>
    <row r="45282" spans="3:3">
      <c r="C45282" s="13">
        <f t="shared" ca="1" si="1492"/>
        <v>1982.6548265617248</v>
      </c>
    </row>
    <row r="45283" spans="3:3">
      <c r="C45283" s="13">
        <f t="shared" ca="1" si="1492"/>
        <v>1985.9823173531151</v>
      </c>
    </row>
    <row r="45284" spans="3:3">
      <c r="C45284" s="13">
        <f t="shared" ca="1" si="1492"/>
        <v>2000.2401703113105</v>
      </c>
    </row>
    <row r="45285" spans="3:3">
      <c r="C45285" s="13">
        <f t="shared" ca="1" si="1492"/>
        <v>1980.3125579062244</v>
      </c>
    </row>
    <row r="45286" spans="3:3">
      <c r="C45286" s="13">
        <f t="shared" ca="1" si="1492"/>
        <v>1984.6028655616885</v>
      </c>
    </row>
    <row r="45287" spans="3:3">
      <c r="C45287" s="13">
        <f t="shared" ca="1" si="1492"/>
        <v>1995.4835148189766</v>
      </c>
    </row>
    <row r="45288" spans="3:3">
      <c r="C45288" s="13">
        <f t="shared" ca="1" si="1492"/>
        <v>2016.0831635375177</v>
      </c>
    </row>
    <row r="45289" spans="3:3">
      <c r="C45289" s="13">
        <f t="shared" ca="1" si="1492"/>
        <v>1998.3584373250703</v>
      </c>
    </row>
    <row r="45290" spans="3:3">
      <c r="C45290" s="13">
        <f t="shared" ca="1" si="1492"/>
        <v>1999.7444462330093</v>
      </c>
    </row>
    <row r="45291" spans="3:3">
      <c r="C45291" s="13">
        <f t="shared" ca="1" si="1492"/>
        <v>1982.204338376913</v>
      </c>
    </row>
    <row r="45292" spans="3:3">
      <c r="C45292" s="13">
        <f t="shared" ca="1" si="1492"/>
        <v>2020.7790377703175</v>
      </c>
    </row>
    <row r="45293" spans="3:3">
      <c r="C45293" s="13">
        <f t="shared" ca="1" si="1492"/>
        <v>2023.4520120981874</v>
      </c>
    </row>
    <row r="45294" spans="3:3">
      <c r="C45294" s="13">
        <f t="shared" ca="1" si="1492"/>
        <v>2006.0793923552928</v>
      </c>
    </row>
    <row r="45295" spans="3:3">
      <c r="C45295" s="13">
        <f t="shared" ca="1" si="1492"/>
        <v>1990.3898673258907</v>
      </c>
    </row>
    <row r="45296" spans="3:3">
      <c r="C45296" s="13">
        <f t="shared" ca="1" si="1492"/>
        <v>1973.4276475553108</v>
      </c>
    </row>
    <row r="45297" spans="3:3">
      <c r="C45297" s="13">
        <f t="shared" ca="1" si="1492"/>
        <v>1988.078762283616</v>
      </c>
    </row>
    <row r="45298" spans="3:3">
      <c r="C45298" s="13">
        <f t="shared" ca="1" si="1492"/>
        <v>1996.1125928862355</v>
      </c>
    </row>
    <row r="45299" spans="3:3">
      <c r="C45299" s="13">
        <f t="shared" ca="1" si="1492"/>
        <v>1996.3629645578183</v>
      </c>
    </row>
    <row r="45300" spans="3:3">
      <c r="C45300" s="13">
        <f t="shared" ca="1" si="1492"/>
        <v>2002.9518045439304</v>
      </c>
    </row>
    <row r="45301" spans="3:3">
      <c r="C45301" s="13">
        <f t="shared" ca="1" si="1492"/>
        <v>2015.5666841331642</v>
      </c>
    </row>
    <row r="45302" spans="3:3">
      <c r="C45302" s="13">
        <f t="shared" ca="1" si="1492"/>
        <v>2005.5796771146372</v>
      </c>
    </row>
    <row r="45303" spans="3:3">
      <c r="C45303" s="13">
        <f t="shared" ca="1" si="1492"/>
        <v>2006.5908785180859</v>
      </c>
    </row>
    <row r="45304" spans="3:3">
      <c r="C45304" s="13">
        <f t="shared" ca="1" si="1492"/>
        <v>1994.325677403353</v>
      </c>
    </row>
    <row r="45305" spans="3:3">
      <c r="C45305" s="13">
        <f t="shared" ca="1" si="1492"/>
        <v>1985.641477816858</v>
      </c>
    </row>
    <row r="45306" spans="3:3">
      <c r="C45306" s="13">
        <f t="shared" ca="1" si="1492"/>
        <v>1988.7391877878531</v>
      </c>
    </row>
    <row r="45307" spans="3:3">
      <c r="C45307" s="13">
        <f t="shared" ca="1" si="1492"/>
        <v>2009.5463060437494</v>
      </c>
    </row>
    <row r="45308" spans="3:3">
      <c r="C45308" s="13">
        <f t="shared" ca="1" si="1492"/>
        <v>1999.5046247273419</v>
      </c>
    </row>
    <row r="45309" spans="3:3">
      <c r="C45309" s="13">
        <f t="shared" ca="1" si="1492"/>
        <v>1998.7717616410876</v>
      </c>
    </row>
    <row r="45310" spans="3:3">
      <c r="C45310" s="13">
        <f t="shared" ca="1" si="1492"/>
        <v>1990.2461985770267</v>
      </c>
    </row>
    <row r="45311" spans="3:3">
      <c r="C45311" s="13">
        <f t="shared" ca="1" si="1492"/>
        <v>2002.4991823365285</v>
      </c>
    </row>
    <row r="45312" spans="3:3">
      <c r="C45312" s="13">
        <f t="shared" ca="1" si="1492"/>
        <v>2007.3526093619671</v>
      </c>
    </row>
    <row r="45313" spans="3:3">
      <c r="C45313" s="13">
        <f t="shared" ca="1" si="1492"/>
        <v>2003.4599412604318</v>
      </c>
    </row>
    <row r="45314" spans="3:3">
      <c r="C45314" s="13">
        <f t="shared" ca="1" si="1492"/>
        <v>1991.1583992712788</v>
      </c>
    </row>
    <row r="45315" spans="3:3">
      <c r="C45315" s="13">
        <f t="shared" ca="1" si="1492"/>
        <v>2009.5898990745736</v>
      </c>
    </row>
    <row r="45316" spans="3:3">
      <c r="C45316" s="13">
        <f t="shared" ca="1" si="1492"/>
        <v>1990.9286983416976</v>
      </c>
    </row>
    <row r="45317" spans="3:3">
      <c r="C45317" s="13">
        <f t="shared" ca="1" si="1492"/>
        <v>1992.5818466477094</v>
      </c>
    </row>
    <row r="45318" spans="3:3">
      <c r="C45318" s="13">
        <f t="shared" ca="1" si="1492"/>
        <v>2001.1817505951094</v>
      </c>
    </row>
    <row r="45319" spans="3:3">
      <c r="C45319" s="13">
        <f t="shared" ca="1" si="1492"/>
        <v>1993.6415311722737</v>
      </c>
    </row>
    <row r="45320" spans="3:3">
      <c r="C45320" s="13">
        <f t="shared" ca="1" si="1492"/>
        <v>1984.3751060534967</v>
      </c>
    </row>
    <row r="45321" spans="3:3">
      <c r="C45321" s="13">
        <f t="shared" ca="1" si="1492"/>
        <v>1997.3823724272297</v>
      </c>
    </row>
    <row r="45322" spans="3:3">
      <c r="C45322" s="13">
        <f t="shared" ca="1" si="1492"/>
        <v>1983.9582590260943</v>
      </c>
    </row>
    <row r="45323" spans="3:3">
      <c r="C45323" s="13">
        <f t="shared" ca="1" si="1492"/>
        <v>2009.9876155618267</v>
      </c>
    </row>
    <row r="45324" spans="3:3">
      <c r="C45324" s="13">
        <f t="shared" ca="1" si="1492"/>
        <v>1997.5508386774382</v>
      </c>
    </row>
    <row r="45325" spans="3:3">
      <c r="C45325" s="13">
        <f t="shared" ca="1" si="1492"/>
        <v>2002.1237543362322</v>
      </c>
    </row>
    <row r="45326" spans="3:3">
      <c r="C45326" s="13">
        <f t="shared" ca="1" si="1492"/>
        <v>2002.009040075523</v>
      </c>
    </row>
    <row r="45327" spans="3:3">
      <c r="C45327" s="13">
        <f t="shared" ca="1" si="1492"/>
        <v>2011.9780170450545</v>
      </c>
    </row>
    <row r="45328" spans="3:3">
      <c r="C45328" s="13">
        <f t="shared" ca="1" si="1492"/>
        <v>2005.4897880191513</v>
      </c>
    </row>
    <row r="45329" spans="3:3">
      <c r="C45329" s="13">
        <f t="shared" ca="1" si="1492"/>
        <v>2019.6085209538937</v>
      </c>
    </row>
    <row r="45330" spans="3:3">
      <c r="C45330" s="13">
        <f t="shared" ca="1" si="1492"/>
        <v>1983.5699157890733</v>
      </c>
    </row>
    <row r="45331" spans="3:3">
      <c r="C45331" s="13">
        <f t="shared" ca="1" si="1492"/>
        <v>1981.2054403624513</v>
      </c>
    </row>
    <row r="45332" spans="3:3">
      <c r="C45332" s="13">
        <f t="shared" ca="1" si="1492"/>
        <v>2000.1806114700742</v>
      </c>
    </row>
    <row r="45333" spans="3:3">
      <c r="C45333" s="13">
        <f t="shared" ca="1" si="1492"/>
        <v>2005.4808980031871</v>
      </c>
    </row>
    <row r="45334" spans="3:3">
      <c r="C45334" s="13">
        <f t="shared" ca="1" si="1492"/>
        <v>2005.3101502761529</v>
      </c>
    </row>
    <row r="45335" spans="3:3">
      <c r="C45335" s="13">
        <f t="shared" ca="1" si="1492"/>
        <v>1999.2030548710882</v>
      </c>
    </row>
    <row r="45336" spans="3:3">
      <c r="C45336" s="13">
        <f t="shared" ref="C45336:C45399" ca="1" si="1493">NORMINV(RAND(),$D$3,$G$3)</f>
        <v>2016.4426988665259</v>
      </c>
    </row>
    <row r="45337" spans="3:3">
      <c r="C45337" s="13">
        <f t="shared" ca="1" si="1493"/>
        <v>2014.0663099244944</v>
      </c>
    </row>
    <row r="45338" spans="3:3">
      <c r="C45338" s="13">
        <f t="shared" ca="1" si="1493"/>
        <v>2006.9332561367814</v>
      </c>
    </row>
    <row r="45339" spans="3:3">
      <c r="C45339" s="13">
        <f t="shared" ca="1" si="1493"/>
        <v>2005.9088676020051</v>
      </c>
    </row>
    <row r="45340" spans="3:3">
      <c r="C45340" s="13">
        <f t="shared" ca="1" si="1493"/>
        <v>2004.0468683483687</v>
      </c>
    </row>
    <row r="45341" spans="3:3">
      <c r="C45341" s="13">
        <f t="shared" ca="1" si="1493"/>
        <v>2008.6947806732005</v>
      </c>
    </row>
    <row r="45342" spans="3:3">
      <c r="C45342" s="13">
        <f t="shared" ca="1" si="1493"/>
        <v>2013.2209021418416</v>
      </c>
    </row>
    <row r="45343" spans="3:3">
      <c r="C45343" s="13">
        <f t="shared" ca="1" si="1493"/>
        <v>1999.3881640977422</v>
      </c>
    </row>
    <row r="45344" spans="3:3">
      <c r="C45344" s="13">
        <f t="shared" ca="1" si="1493"/>
        <v>1994.4881034969073</v>
      </c>
    </row>
    <row r="45345" spans="3:3">
      <c r="C45345" s="13">
        <f t="shared" ca="1" si="1493"/>
        <v>1982.8847443336774</v>
      </c>
    </row>
    <row r="45346" spans="3:3">
      <c r="C45346" s="13">
        <f t="shared" ca="1" si="1493"/>
        <v>2003.3931726742228</v>
      </c>
    </row>
    <row r="45347" spans="3:3">
      <c r="C45347" s="13">
        <f t="shared" ca="1" si="1493"/>
        <v>2002.7170135297292</v>
      </c>
    </row>
    <row r="45348" spans="3:3">
      <c r="C45348" s="13">
        <f t="shared" ca="1" si="1493"/>
        <v>1982.2683611707916</v>
      </c>
    </row>
    <row r="45349" spans="3:3">
      <c r="C45349" s="13">
        <f t="shared" ca="1" si="1493"/>
        <v>2003.4231919779377</v>
      </c>
    </row>
    <row r="45350" spans="3:3">
      <c r="C45350" s="13">
        <f t="shared" ca="1" si="1493"/>
        <v>2007.4694152550446</v>
      </c>
    </row>
    <row r="45351" spans="3:3">
      <c r="C45351" s="13">
        <f t="shared" ca="1" si="1493"/>
        <v>1997.6027706074406</v>
      </c>
    </row>
    <row r="45352" spans="3:3">
      <c r="C45352" s="13">
        <f t="shared" ca="1" si="1493"/>
        <v>2008.8819471207639</v>
      </c>
    </row>
    <row r="45353" spans="3:3">
      <c r="C45353" s="13">
        <f t="shared" ca="1" si="1493"/>
        <v>1986.2111156866156</v>
      </c>
    </row>
    <row r="45354" spans="3:3">
      <c r="C45354" s="13">
        <f t="shared" ca="1" si="1493"/>
        <v>2006.9256713116763</v>
      </c>
    </row>
    <row r="45355" spans="3:3">
      <c r="C45355" s="13">
        <f t="shared" ca="1" si="1493"/>
        <v>1992.4152893546475</v>
      </c>
    </row>
    <row r="45356" spans="3:3">
      <c r="C45356" s="13">
        <f t="shared" ca="1" si="1493"/>
        <v>2013.82456962126</v>
      </c>
    </row>
    <row r="45357" spans="3:3">
      <c r="C45357" s="13">
        <f t="shared" ca="1" si="1493"/>
        <v>2011.2692088071383</v>
      </c>
    </row>
    <row r="45358" spans="3:3">
      <c r="C45358" s="13">
        <f t="shared" ca="1" si="1493"/>
        <v>1984.2689377386075</v>
      </c>
    </row>
    <row r="45359" spans="3:3">
      <c r="C45359" s="13">
        <f t="shared" ca="1" si="1493"/>
        <v>2012.8202163907533</v>
      </c>
    </row>
    <row r="45360" spans="3:3">
      <c r="C45360" s="13">
        <f t="shared" ca="1" si="1493"/>
        <v>2002.3963729571312</v>
      </c>
    </row>
    <row r="45361" spans="3:3">
      <c r="C45361" s="13">
        <f t="shared" ca="1" si="1493"/>
        <v>1992.4492757654539</v>
      </c>
    </row>
    <row r="45362" spans="3:3">
      <c r="C45362" s="13">
        <f t="shared" ca="1" si="1493"/>
        <v>1985.2771138320775</v>
      </c>
    </row>
    <row r="45363" spans="3:3">
      <c r="C45363" s="13">
        <f t="shared" ca="1" si="1493"/>
        <v>1997.2097764541284</v>
      </c>
    </row>
    <row r="45364" spans="3:3">
      <c r="C45364" s="13">
        <f t="shared" ca="1" si="1493"/>
        <v>2000.0479966980822</v>
      </c>
    </row>
    <row r="45365" spans="3:3">
      <c r="C45365" s="13">
        <f t="shared" ca="1" si="1493"/>
        <v>2006.4758646376881</v>
      </c>
    </row>
    <row r="45366" spans="3:3">
      <c r="C45366" s="13">
        <f t="shared" ca="1" si="1493"/>
        <v>1999.1333648884618</v>
      </c>
    </row>
    <row r="45367" spans="3:3">
      <c r="C45367" s="13">
        <f t="shared" ca="1" si="1493"/>
        <v>2004.7648711506104</v>
      </c>
    </row>
    <row r="45368" spans="3:3">
      <c r="C45368" s="13">
        <f t="shared" ca="1" si="1493"/>
        <v>1999.0796643667675</v>
      </c>
    </row>
    <row r="45369" spans="3:3">
      <c r="C45369" s="13">
        <f t="shared" ca="1" si="1493"/>
        <v>1980.4059910440787</v>
      </c>
    </row>
    <row r="45370" spans="3:3">
      <c r="C45370" s="13">
        <f t="shared" ca="1" si="1493"/>
        <v>1990.5138745402389</v>
      </c>
    </row>
    <row r="45371" spans="3:3">
      <c r="C45371" s="13">
        <f t="shared" ca="1" si="1493"/>
        <v>2011.0448854567903</v>
      </c>
    </row>
    <row r="45372" spans="3:3">
      <c r="C45372" s="13">
        <f t="shared" ca="1" si="1493"/>
        <v>2004.8448634669189</v>
      </c>
    </row>
    <row r="45373" spans="3:3">
      <c r="C45373" s="13">
        <f t="shared" ca="1" si="1493"/>
        <v>1991.6511666502297</v>
      </c>
    </row>
    <row r="45374" spans="3:3">
      <c r="C45374" s="13">
        <f t="shared" ca="1" si="1493"/>
        <v>1990.0095073772025</v>
      </c>
    </row>
    <row r="45375" spans="3:3">
      <c r="C45375" s="13">
        <f t="shared" ca="1" si="1493"/>
        <v>1999.0946793683299</v>
      </c>
    </row>
    <row r="45376" spans="3:3">
      <c r="C45376" s="13">
        <f t="shared" ca="1" si="1493"/>
        <v>1989.3142995271025</v>
      </c>
    </row>
    <row r="45377" spans="3:3">
      <c r="C45377" s="13">
        <f t="shared" ca="1" si="1493"/>
        <v>2032.1844454246341</v>
      </c>
    </row>
    <row r="45378" spans="3:3">
      <c r="C45378" s="13">
        <f t="shared" ca="1" si="1493"/>
        <v>2007.7882442019934</v>
      </c>
    </row>
    <row r="45379" spans="3:3">
      <c r="C45379" s="13">
        <f t="shared" ca="1" si="1493"/>
        <v>1996.9398028660175</v>
      </c>
    </row>
    <row r="45380" spans="3:3">
      <c r="C45380" s="13">
        <f t="shared" ca="1" si="1493"/>
        <v>2023.922348988968</v>
      </c>
    </row>
    <row r="45381" spans="3:3">
      <c r="C45381" s="13">
        <f t="shared" ca="1" si="1493"/>
        <v>1995.7201219776414</v>
      </c>
    </row>
    <row r="45382" spans="3:3">
      <c r="C45382" s="13">
        <f t="shared" ca="1" si="1493"/>
        <v>2003.0852176008914</v>
      </c>
    </row>
    <row r="45383" spans="3:3">
      <c r="C45383" s="13">
        <f t="shared" ca="1" si="1493"/>
        <v>2013.1441768455913</v>
      </c>
    </row>
    <row r="45384" spans="3:3">
      <c r="C45384" s="13">
        <f t="shared" ca="1" si="1493"/>
        <v>2008.1242295039463</v>
      </c>
    </row>
    <row r="45385" spans="3:3">
      <c r="C45385" s="13">
        <f t="shared" ca="1" si="1493"/>
        <v>1976.6480185229557</v>
      </c>
    </row>
    <row r="45386" spans="3:3">
      <c r="C45386" s="13">
        <f t="shared" ca="1" si="1493"/>
        <v>2004.2538280938397</v>
      </c>
    </row>
    <row r="45387" spans="3:3">
      <c r="C45387" s="13">
        <f t="shared" ca="1" si="1493"/>
        <v>2007.1189847258076</v>
      </c>
    </row>
    <row r="45388" spans="3:3">
      <c r="C45388" s="13">
        <f t="shared" ca="1" si="1493"/>
        <v>2001.3619627619867</v>
      </c>
    </row>
    <row r="45389" spans="3:3">
      <c r="C45389" s="13">
        <f t="shared" ca="1" si="1493"/>
        <v>2018.7497729532472</v>
      </c>
    </row>
    <row r="45390" spans="3:3">
      <c r="C45390" s="13">
        <f t="shared" ca="1" si="1493"/>
        <v>1981.6340149071448</v>
      </c>
    </row>
    <row r="45391" spans="3:3">
      <c r="C45391" s="13">
        <f t="shared" ca="1" si="1493"/>
        <v>2003.4898829545893</v>
      </c>
    </row>
    <row r="45392" spans="3:3">
      <c r="C45392" s="13">
        <f t="shared" ca="1" si="1493"/>
        <v>1990.497971555501</v>
      </c>
    </row>
    <row r="45393" spans="3:3">
      <c r="C45393" s="13">
        <f t="shared" ca="1" si="1493"/>
        <v>2004.3801876020923</v>
      </c>
    </row>
    <row r="45394" spans="3:3">
      <c r="C45394" s="13">
        <f t="shared" ca="1" si="1493"/>
        <v>1983.7328339610222</v>
      </c>
    </row>
    <row r="45395" spans="3:3">
      <c r="C45395" s="13">
        <f t="shared" ca="1" si="1493"/>
        <v>2010.5544437486253</v>
      </c>
    </row>
    <row r="45396" spans="3:3">
      <c r="C45396" s="13">
        <f t="shared" ca="1" si="1493"/>
        <v>1994.9226450495034</v>
      </c>
    </row>
    <row r="45397" spans="3:3">
      <c r="C45397" s="13">
        <f t="shared" ca="1" si="1493"/>
        <v>1987.7042520012765</v>
      </c>
    </row>
    <row r="45398" spans="3:3">
      <c r="C45398" s="13">
        <f t="shared" ca="1" si="1493"/>
        <v>1996.1468267541527</v>
      </c>
    </row>
    <row r="45399" spans="3:3">
      <c r="C45399" s="13">
        <f t="shared" ca="1" si="1493"/>
        <v>2000.2187859228552</v>
      </c>
    </row>
    <row r="45400" spans="3:3">
      <c r="C45400" s="13">
        <f t="shared" ref="C45400:C45463" ca="1" si="1494">NORMINV(RAND(),$D$3,$G$3)</f>
        <v>1993.6190453770205</v>
      </c>
    </row>
    <row r="45401" spans="3:3">
      <c r="C45401" s="13">
        <f t="shared" ca="1" si="1494"/>
        <v>1998.6320480893589</v>
      </c>
    </row>
    <row r="45402" spans="3:3">
      <c r="C45402" s="13">
        <f t="shared" ca="1" si="1494"/>
        <v>1999.6963580105041</v>
      </c>
    </row>
    <row r="45403" spans="3:3">
      <c r="C45403" s="13">
        <f t="shared" ca="1" si="1494"/>
        <v>2002.943158819173</v>
      </c>
    </row>
    <row r="45404" spans="3:3">
      <c r="C45404" s="13">
        <f t="shared" ca="1" si="1494"/>
        <v>1992.4990691126413</v>
      </c>
    </row>
    <row r="45405" spans="3:3">
      <c r="C45405" s="13">
        <f t="shared" ca="1" si="1494"/>
        <v>2003.1017144647014</v>
      </c>
    </row>
    <row r="45406" spans="3:3">
      <c r="C45406" s="13">
        <f t="shared" ca="1" si="1494"/>
        <v>2006.5291528845621</v>
      </c>
    </row>
    <row r="45407" spans="3:3">
      <c r="C45407" s="13">
        <f t="shared" ca="1" si="1494"/>
        <v>1993.9984095110185</v>
      </c>
    </row>
    <row r="45408" spans="3:3">
      <c r="C45408" s="13">
        <f t="shared" ca="1" si="1494"/>
        <v>1998.6120899943667</v>
      </c>
    </row>
    <row r="45409" spans="3:3">
      <c r="C45409" s="13">
        <f t="shared" ca="1" si="1494"/>
        <v>1992.5197256219046</v>
      </c>
    </row>
    <row r="45410" spans="3:3">
      <c r="C45410" s="13">
        <f t="shared" ca="1" si="1494"/>
        <v>1994.6150142735621</v>
      </c>
    </row>
    <row r="45411" spans="3:3">
      <c r="C45411" s="13">
        <f t="shared" ca="1" si="1494"/>
        <v>1979.3578175217556</v>
      </c>
    </row>
    <row r="45412" spans="3:3">
      <c r="C45412" s="13">
        <f t="shared" ca="1" si="1494"/>
        <v>2002.4759378532651</v>
      </c>
    </row>
    <row r="45413" spans="3:3">
      <c r="C45413" s="13">
        <f t="shared" ca="1" si="1494"/>
        <v>2007.1950078686791</v>
      </c>
    </row>
    <row r="45414" spans="3:3">
      <c r="C45414" s="13">
        <f t="shared" ca="1" si="1494"/>
        <v>1994.8832293946348</v>
      </c>
    </row>
    <row r="45415" spans="3:3">
      <c r="C45415" s="13">
        <f t="shared" ca="1" si="1494"/>
        <v>1988.5429456793095</v>
      </c>
    </row>
    <row r="45416" spans="3:3">
      <c r="C45416" s="13">
        <f t="shared" ca="1" si="1494"/>
        <v>1992.9653197343432</v>
      </c>
    </row>
    <row r="45417" spans="3:3">
      <c r="C45417" s="13">
        <f t="shared" ca="1" si="1494"/>
        <v>2000.437339105401</v>
      </c>
    </row>
    <row r="45418" spans="3:3">
      <c r="C45418" s="13">
        <f t="shared" ca="1" si="1494"/>
        <v>2012.9665316615738</v>
      </c>
    </row>
    <row r="45419" spans="3:3">
      <c r="C45419" s="13">
        <f t="shared" ca="1" si="1494"/>
        <v>1999.5514288555507</v>
      </c>
    </row>
    <row r="45420" spans="3:3">
      <c r="C45420" s="13">
        <f t="shared" ca="1" si="1494"/>
        <v>1999.1957576180455</v>
      </c>
    </row>
    <row r="45421" spans="3:3">
      <c r="C45421" s="13">
        <f t="shared" ca="1" si="1494"/>
        <v>2021.2153167428037</v>
      </c>
    </row>
    <row r="45422" spans="3:3">
      <c r="C45422" s="13">
        <f t="shared" ca="1" si="1494"/>
        <v>2028.8949186018651</v>
      </c>
    </row>
    <row r="45423" spans="3:3">
      <c r="C45423" s="13">
        <f t="shared" ca="1" si="1494"/>
        <v>2013.1313216493086</v>
      </c>
    </row>
    <row r="45424" spans="3:3">
      <c r="C45424" s="13">
        <f t="shared" ca="1" si="1494"/>
        <v>1991.4525426796927</v>
      </c>
    </row>
    <row r="45425" spans="3:3">
      <c r="C45425" s="13">
        <f t="shared" ca="1" si="1494"/>
        <v>1996.6652054687361</v>
      </c>
    </row>
    <row r="45426" spans="3:3">
      <c r="C45426" s="13">
        <f t="shared" ca="1" si="1494"/>
        <v>2025.335462146204</v>
      </c>
    </row>
    <row r="45427" spans="3:3">
      <c r="C45427" s="13">
        <f t="shared" ca="1" si="1494"/>
        <v>1978.5806877335606</v>
      </c>
    </row>
    <row r="45428" spans="3:3">
      <c r="C45428" s="13">
        <f t="shared" ca="1" si="1494"/>
        <v>1996.7074413551375</v>
      </c>
    </row>
    <row r="45429" spans="3:3">
      <c r="C45429" s="13">
        <f t="shared" ca="1" si="1494"/>
        <v>2017.8021548804481</v>
      </c>
    </row>
    <row r="45430" spans="3:3">
      <c r="C45430" s="13">
        <f t="shared" ca="1" si="1494"/>
        <v>1988.5542294810368</v>
      </c>
    </row>
    <row r="45431" spans="3:3">
      <c r="C45431" s="13">
        <f t="shared" ca="1" si="1494"/>
        <v>1993.944392399555</v>
      </c>
    </row>
    <row r="45432" spans="3:3">
      <c r="C45432" s="13">
        <f t="shared" ca="1" si="1494"/>
        <v>1985.9637135125072</v>
      </c>
    </row>
    <row r="45433" spans="3:3">
      <c r="C45433" s="13">
        <f t="shared" ca="1" si="1494"/>
        <v>2004.2051099399253</v>
      </c>
    </row>
    <row r="45434" spans="3:3">
      <c r="C45434" s="13">
        <f t="shared" ca="1" si="1494"/>
        <v>1993.8744112149413</v>
      </c>
    </row>
    <row r="45435" spans="3:3">
      <c r="C45435" s="13">
        <f t="shared" ca="1" si="1494"/>
        <v>1994.7253369772486</v>
      </c>
    </row>
    <row r="45436" spans="3:3">
      <c r="C45436" s="13">
        <f t="shared" ca="1" si="1494"/>
        <v>2007.1070975750108</v>
      </c>
    </row>
    <row r="45437" spans="3:3">
      <c r="C45437" s="13">
        <f t="shared" ca="1" si="1494"/>
        <v>1993.98881519776</v>
      </c>
    </row>
    <row r="45438" spans="3:3">
      <c r="C45438" s="13">
        <f t="shared" ca="1" si="1494"/>
        <v>2001.7493212262402</v>
      </c>
    </row>
    <row r="45439" spans="3:3">
      <c r="C45439" s="13">
        <f t="shared" ca="1" si="1494"/>
        <v>2010.3517186940373</v>
      </c>
    </row>
    <row r="45440" spans="3:3">
      <c r="C45440" s="13">
        <f t="shared" ca="1" si="1494"/>
        <v>1991.8346088931416</v>
      </c>
    </row>
    <row r="45441" spans="3:3">
      <c r="C45441" s="13">
        <f t="shared" ca="1" si="1494"/>
        <v>1997.0432598514465</v>
      </c>
    </row>
    <row r="45442" spans="3:3">
      <c r="C45442" s="13">
        <f t="shared" ca="1" si="1494"/>
        <v>2014.0324218092526</v>
      </c>
    </row>
    <row r="45443" spans="3:3">
      <c r="C45443" s="13">
        <f t="shared" ca="1" si="1494"/>
        <v>1990.557902315197</v>
      </c>
    </row>
    <row r="45444" spans="3:3">
      <c r="C45444" s="13">
        <f t="shared" ca="1" si="1494"/>
        <v>2009.8831337286804</v>
      </c>
    </row>
    <row r="45445" spans="3:3">
      <c r="C45445" s="13">
        <f t="shared" ca="1" si="1494"/>
        <v>2012.3353348700934</v>
      </c>
    </row>
    <row r="45446" spans="3:3">
      <c r="C45446" s="13">
        <f t="shared" ca="1" si="1494"/>
        <v>2009.3144750607362</v>
      </c>
    </row>
    <row r="45447" spans="3:3">
      <c r="C45447" s="13">
        <f t="shared" ca="1" si="1494"/>
        <v>2021.7183167477428</v>
      </c>
    </row>
    <row r="45448" spans="3:3">
      <c r="C45448" s="13">
        <f t="shared" ca="1" si="1494"/>
        <v>1992.0843779812603</v>
      </c>
    </row>
    <row r="45449" spans="3:3">
      <c r="C45449" s="13">
        <f t="shared" ca="1" si="1494"/>
        <v>1984.2090830793436</v>
      </c>
    </row>
    <row r="45450" spans="3:3">
      <c r="C45450" s="13">
        <f t="shared" ca="1" si="1494"/>
        <v>1968.1432907214953</v>
      </c>
    </row>
    <row r="45451" spans="3:3">
      <c r="C45451" s="13">
        <f t="shared" ca="1" si="1494"/>
        <v>2017.0157489904186</v>
      </c>
    </row>
    <row r="45452" spans="3:3">
      <c r="C45452" s="13">
        <f t="shared" ca="1" si="1494"/>
        <v>2013.8530033899349</v>
      </c>
    </row>
    <row r="45453" spans="3:3">
      <c r="C45453" s="13">
        <f t="shared" ca="1" si="1494"/>
        <v>1989.0115588737106</v>
      </c>
    </row>
    <row r="45454" spans="3:3">
      <c r="C45454" s="13">
        <f t="shared" ca="1" si="1494"/>
        <v>2009.2110262852857</v>
      </c>
    </row>
    <row r="45455" spans="3:3">
      <c r="C45455" s="13">
        <f t="shared" ca="1" si="1494"/>
        <v>2012.3869327689397</v>
      </c>
    </row>
    <row r="45456" spans="3:3">
      <c r="C45456" s="13">
        <f t="shared" ca="1" si="1494"/>
        <v>1998.0920313140659</v>
      </c>
    </row>
    <row r="45457" spans="3:3">
      <c r="C45457" s="13">
        <f t="shared" ca="1" si="1494"/>
        <v>2002.7824809369122</v>
      </c>
    </row>
    <row r="45458" spans="3:3">
      <c r="C45458" s="13">
        <f t="shared" ca="1" si="1494"/>
        <v>2004.2672288909673</v>
      </c>
    </row>
    <row r="45459" spans="3:3">
      <c r="C45459" s="13">
        <f t="shared" ca="1" si="1494"/>
        <v>1980.2428005150623</v>
      </c>
    </row>
    <row r="45460" spans="3:3">
      <c r="C45460" s="13">
        <f t="shared" ca="1" si="1494"/>
        <v>1986.4482525960334</v>
      </c>
    </row>
    <row r="45461" spans="3:3">
      <c r="C45461" s="13">
        <f t="shared" ca="1" si="1494"/>
        <v>1992.1571805363233</v>
      </c>
    </row>
    <row r="45462" spans="3:3">
      <c r="C45462" s="13">
        <f t="shared" ca="1" si="1494"/>
        <v>2005.423119664641</v>
      </c>
    </row>
    <row r="45463" spans="3:3">
      <c r="C45463" s="13">
        <f t="shared" ca="1" si="1494"/>
        <v>2004.3334491892479</v>
      </c>
    </row>
    <row r="45464" spans="3:3">
      <c r="C45464" s="13">
        <f t="shared" ref="C45464:C45527" ca="1" si="1495">NORMINV(RAND(),$D$3,$G$3)</f>
        <v>1987.686699491258</v>
      </c>
    </row>
    <row r="45465" spans="3:3">
      <c r="C45465" s="13">
        <f t="shared" ca="1" si="1495"/>
        <v>2005.5739331125071</v>
      </c>
    </row>
    <row r="45466" spans="3:3">
      <c r="C45466" s="13">
        <f t="shared" ca="1" si="1495"/>
        <v>2005.3482585283327</v>
      </c>
    </row>
    <row r="45467" spans="3:3">
      <c r="C45467" s="13">
        <f t="shared" ca="1" si="1495"/>
        <v>2006.1273099940768</v>
      </c>
    </row>
    <row r="45468" spans="3:3">
      <c r="C45468" s="13">
        <f t="shared" ca="1" si="1495"/>
        <v>2007.2671783022552</v>
      </c>
    </row>
    <row r="45469" spans="3:3">
      <c r="C45469" s="13">
        <f t="shared" ca="1" si="1495"/>
        <v>2015.949112378973</v>
      </c>
    </row>
    <row r="45470" spans="3:3">
      <c r="C45470" s="13">
        <f t="shared" ca="1" si="1495"/>
        <v>1995.0601865438882</v>
      </c>
    </row>
    <row r="45471" spans="3:3">
      <c r="C45471" s="13">
        <f t="shared" ca="1" si="1495"/>
        <v>1997.4203450845953</v>
      </c>
    </row>
    <row r="45472" spans="3:3">
      <c r="C45472" s="13">
        <f t="shared" ca="1" si="1495"/>
        <v>2017.2991465921498</v>
      </c>
    </row>
    <row r="45473" spans="3:3">
      <c r="C45473" s="13">
        <f t="shared" ca="1" si="1495"/>
        <v>1997.6442325215655</v>
      </c>
    </row>
    <row r="45474" spans="3:3">
      <c r="C45474" s="13">
        <f t="shared" ca="1" si="1495"/>
        <v>2010.6872622303517</v>
      </c>
    </row>
    <row r="45475" spans="3:3">
      <c r="C45475" s="13">
        <f t="shared" ca="1" si="1495"/>
        <v>1967.2198204789743</v>
      </c>
    </row>
    <row r="45476" spans="3:3">
      <c r="C45476" s="13">
        <f t="shared" ca="1" si="1495"/>
        <v>2004.7075583501462</v>
      </c>
    </row>
    <row r="45477" spans="3:3">
      <c r="C45477" s="13">
        <f t="shared" ca="1" si="1495"/>
        <v>1990.1475932364576</v>
      </c>
    </row>
    <row r="45478" spans="3:3">
      <c r="C45478" s="13">
        <f t="shared" ca="1" si="1495"/>
        <v>1999.8269487698253</v>
      </c>
    </row>
    <row r="45479" spans="3:3">
      <c r="C45479" s="13">
        <f t="shared" ca="1" si="1495"/>
        <v>1991.1630509167014</v>
      </c>
    </row>
    <row r="45480" spans="3:3">
      <c r="C45480" s="13">
        <f t="shared" ca="1" si="1495"/>
        <v>2023.711939142514</v>
      </c>
    </row>
    <row r="45481" spans="3:3">
      <c r="C45481" s="13">
        <f t="shared" ca="1" si="1495"/>
        <v>1991.9329507969385</v>
      </c>
    </row>
    <row r="45482" spans="3:3">
      <c r="C45482" s="13">
        <f t="shared" ca="1" si="1495"/>
        <v>2003.0737848778931</v>
      </c>
    </row>
    <row r="45483" spans="3:3">
      <c r="C45483" s="13">
        <f t="shared" ca="1" si="1495"/>
        <v>2021.7335784673869</v>
      </c>
    </row>
    <row r="45484" spans="3:3">
      <c r="C45484" s="13">
        <f t="shared" ca="1" si="1495"/>
        <v>1993.6046043627921</v>
      </c>
    </row>
    <row r="45485" spans="3:3">
      <c r="C45485" s="13">
        <f t="shared" ca="1" si="1495"/>
        <v>2001.6323155121249</v>
      </c>
    </row>
    <row r="45486" spans="3:3">
      <c r="C45486" s="13">
        <f t="shared" ca="1" si="1495"/>
        <v>2000.2512327541654</v>
      </c>
    </row>
    <row r="45487" spans="3:3">
      <c r="C45487" s="13">
        <f t="shared" ca="1" si="1495"/>
        <v>1997.0128748702539</v>
      </c>
    </row>
    <row r="45488" spans="3:3">
      <c r="C45488" s="13">
        <f t="shared" ca="1" si="1495"/>
        <v>2008.2304376438524</v>
      </c>
    </row>
    <row r="45489" spans="3:3">
      <c r="C45489" s="13">
        <f t="shared" ca="1" si="1495"/>
        <v>1987.8644338236177</v>
      </c>
    </row>
    <row r="45490" spans="3:3">
      <c r="C45490" s="13">
        <f t="shared" ca="1" si="1495"/>
        <v>2017.4640008631677</v>
      </c>
    </row>
    <row r="45491" spans="3:3">
      <c r="C45491" s="13">
        <f t="shared" ca="1" si="1495"/>
        <v>1978.7947933414293</v>
      </c>
    </row>
    <row r="45492" spans="3:3">
      <c r="C45492" s="13">
        <f t="shared" ca="1" si="1495"/>
        <v>2003.4711410091106</v>
      </c>
    </row>
    <row r="45493" spans="3:3">
      <c r="C45493" s="13">
        <f t="shared" ca="1" si="1495"/>
        <v>1978.9257624947998</v>
      </c>
    </row>
    <row r="45494" spans="3:3">
      <c r="C45494" s="13">
        <f t="shared" ca="1" si="1495"/>
        <v>2002.0780836088541</v>
      </c>
    </row>
    <row r="45495" spans="3:3">
      <c r="C45495" s="13">
        <f t="shared" ca="1" si="1495"/>
        <v>1980.3926069338011</v>
      </c>
    </row>
    <row r="45496" spans="3:3">
      <c r="C45496" s="13">
        <f t="shared" ca="1" si="1495"/>
        <v>1984.4053667656924</v>
      </c>
    </row>
    <row r="45497" spans="3:3">
      <c r="C45497" s="13">
        <f t="shared" ca="1" si="1495"/>
        <v>2003.6399671331001</v>
      </c>
    </row>
    <row r="45498" spans="3:3">
      <c r="C45498" s="13">
        <f t="shared" ca="1" si="1495"/>
        <v>2010.7526574385395</v>
      </c>
    </row>
    <row r="45499" spans="3:3">
      <c r="C45499" s="13">
        <f t="shared" ca="1" si="1495"/>
        <v>2005.6868092612463</v>
      </c>
    </row>
    <row r="45500" spans="3:3">
      <c r="C45500" s="13">
        <f t="shared" ca="1" si="1495"/>
        <v>2002.8072862101164</v>
      </c>
    </row>
    <row r="45501" spans="3:3">
      <c r="C45501" s="13">
        <f t="shared" ca="1" si="1495"/>
        <v>2000.8307138185821</v>
      </c>
    </row>
    <row r="45502" spans="3:3">
      <c r="C45502" s="13">
        <f t="shared" ca="1" si="1495"/>
        <v>2004.9790272833773</v>
      </c>
    </row>
    <row r="45503" spans="3:3">
      <c r="C45503" s="13">
        <f t="shared" ca="1" si="1495"/>
        <v>1998.8465080867434</v>
      </c>
    </row>
    <row r="45504" spans="3:3">
      <c r="C45504" s="13">
        <f t="shared" ca="1" si="1495"/>
        <v>1981.9837002711849</v>
      </c>
    </row>
    <row r="45505" spans="3:3">
      <c r="C45505" s="13">
        <f t="shared" ca="1" si="1495"/>
        <v>2017.1641834117897</v>
      </c>
    </row>
    <row r="45506" spans="3:3">
      <c r="C45506" s="13">
        <f t="shared" ca="1" si="1495"/>
        <v>2001.8959067042415</v>
      </c>
    </row>
    <row r="45507" spans="3:3">
      <c r="C45507" s="13">
        <f t="shared" ca="1" si="1495"/>
        <v>1991.9061696442991</v>
      </c>
    </row>
    <row r="45508" spans="3:3">
      <c r="C45508" s="13">
        <f t="shared" ca="1" si="1495"/>
        <v>1986.4842348388866</v>
      </c>
    </row>
    <row r="45509" spans="3:3">
      <c r="C45509" s="13">
        <f t="shared" ca="1" si="1495"/>
        <v>2007.3370179988312</v>
      </c>
    </row>
    <row r="45510" spans="3:3">
      <c r="C45510" s="13">
        <f t="shared" ca="1" si="1495"/>
        <v>2016.532838907631</v>
      </c>
    </row>
    <row r="45511" spans="3:3">
      <c r="C45511" s="13">
        <f t="shared" ca="1" si="1495"/>
        <v>2006.421715585803</v>
      </c>
    </row>
    <row r="45512" spans="3:3">
      <c r="C45512" s="13">
        <f t="shared" ca="1" si="1495"/>
        <v>1982.2693969798136</v>
      </c>
    </row>
    <row r="45513" spans="3:3">
      <c r="C45513" s="13">
        <f t="shared" ca="1" si="1495"/>
        <v>1997.3137236984276</v>
      </c>
    </row>
    <row r="45514" spans="3:3">
      <c r="C45514" s="13">
        <f t="shared" ca="1" si="1495"/>
        <v>2006.878146069085</v>
      </c>
    </row>
    <row r="45515" spans="3:3">
      <c r="C45515" s="13">
        <f t="shared" ca="1" si="1495"/>
        <v>2000.8205849092667</v>
      </c>
    </row>
    <row r="45516" spans="3:3">
      <c r="C45516" s="13">
        <f t="shared" ca="1" si="1495"/>
        <v>2012.9418257487025</v>
      </c>
    </row>
    <row r="45517" spans="3:3">
      <c r="C45517" s="13">
        <f t="shared" ca="1" si="1495"/>
        <v>2013.1274644765942</v>
      </c>
    </row>
    <row r="45518" spans="3:3">
      <c r="C45518" s="13">
        <f t="shared" ca="1" si="1495"/>
        <v>1992.1128913212074</v>
      </c>
    </row>
    <row r="45519" spans="3:3">
      <c r="C45519" s="13">
        <f t="shared" ca="1" si="1495"/>
        <v>1969.8822086231153</v>
      </c>
    </row>
    <row r="45520" spans="3:3">
      <c r="C45520" s="13">
        <f t="shared" ca="1" si="1495"/>
        <v>2002.1817891924115</v>
      </c>
    </row>
    <row r="45521" spans="3:3">
      <c r="C45521" s="13">
        <f t="shared" ca="1" si="1495"/>
        <v>1989.5193657138796</v>
      </c>
    </row>
    <row r="45522" spans="3:3">
      <c r="C45522" s="13">
        <f t="shared" ca="1" si="1495"/>
        <v>1989.4872113296551</v>
      </c>
    </row>
    <row r="45523" spans="3:3">
      <c r="C45523" s="13">
        <f t="shared" ca="1" si="1495"/>
        <v>1990.9590549171824</v>
      </c>
    </row>
    <row r="45524" spans="3:3">
      <c r="C45524" s="13">
        <f t="shared" ca="1" si="1495"/>
        <v>2017.0988289681532</v>
      </c>
    </row>
    <row r="45525" spans="3:3">
      <c r="C45525" s="13">
        <f t="shared" ca="1" si="1495"/>
        <v>1989.1523708947325</v>
      </c>
    </row>
    <row r="45526" spans="3:3">
      <c r="C45526" s="13">
        <f t="shared" ca="1" si="1495"/>
        <v>2013.2123804280138</v>
      </c>
    </row>
    <row r="45527" spans="3:3">
      <c r="C45527" s="13">
        <f t="shared" ca="1" si="1495"/>
        <v>2017.608862603952</v>
      </c>
    </row>
    <row r="45528" spans="3:3">
      <c r="C45528" s="13">
        <f t="shared" ref="C45528:C45591" ca="1" si="1496">NORMINV(RAND(),$D$3,$G$3)</f>
        <v>1990.9172130751845</v>
      </c>
    </row>
    <row r="45529" spans="3:3">
      <c r="C45529" s="13">
        <f t="shared" ca="1" si="1496"/>
        <v>2031.4160859913725</v>
      </c>
    </row>
    <row r="45530" spans="3:3">
      <c r="C45530" s="13">
        <f t="shared" ca="1" si="1496"/>
        <v>1994.9006195557247</v>
      </c>
    </row>
    <row r="45531" spans="3:3">
      <c r="C45531" s="13">
        <f t="shared" ca="1" si="1496"/>
        <v>2012.442778245721</v>
      </c>
    </row>
    <row r="45532" spans="3:3">
      <c r="C45532" s="13">
        <f t="shared" ca="1" si="1496"/>
        <v>1994.9469513776462</v>
      </c>
    </row>
    <row r="45533" spans="3:3">
      <c r="C45533" s="13">
        <f t="shared" ca="1" si="1496"/>
        <v>1987.0964116693642</v>
      </c>
    </row>
    <row r="45534" spans="3:3">
      <c r="C45534" s="13">
        <f t="shared" ca="1" si="1496"/>
        <v>1985.6614783263342</v>
      </c>
    </row>
    <row r="45535" spans="3:3">
      <c r="C45535" s="13">
        <f t="shared" ca="1" si="1496"/>
        <v>1993.1545354971095</v>
      </c>
    </row>
    <row r="45536" spans="3:3">
      <c r="C45536" s="13">
        <f t="shared" ca="1" si="1496"/>
        <v>2008.2569807187945</v>
      </c>
    </row>
    <row r="45537" spans="3:3">
      <c r="C45537" s="13">
        <f t="shared" ca="1" si="1496"/>
        <v>1995.9744119628031</v>
      </c>
    </row>
    <row r="45538" spans="3:3">
      <c r="C45538" s="13">
        <f t="shared" ca="1" si="1496"/>
        <v>2003.0071363323043</v>
      </c>
    </row>
    <row r="45539" spans="3:3">
      <c r="C45539" s="13">
        <f t="shared" ca="1" si="1496"/>
        <v>1988.3818800217232</v>
      </c>
    </row>
    <row r="45540" spans="3:3">
      <c r="C45540" s="13">
        <f t="shared" ca="1" si="1496"/>
        <v>1981.137947733401</v>
      </c>
    </row>
    <row r="45541" spans="3:3">
      <c r="C45541" s="13">
        <f t="shared" ca="1" si="1496"/>
        <v>1990.3657019761613</v>
      </c>
    </row>
    <row r="45542" spans="3:3">
      <c r="C45542" s="13">
        <f t="shared" ca="1" si="1496"/>
        <v>2005.2332456346999</v>
      </c>
    </row>
    <row r="45543" spans="3:3">
      <c r="C45543" s="13">
        <f t="shared" ca="1" si="1496"/>
        <v>1993.0021227556024</v>
      </c>
    </row>
    <row r="45544" spans="3:3">
      <c r="C45544" s="13">
        <f t="shared" ca="1" si="1496"/>
        <v>2017.9895329311933</v>
      </c>
    </row>
    <row r="45545" spans="3:3">
      <c r="C45545" s="13">
        <f t="shared" ca="1" si="1496"/>
        <v>2016.2877100053984</v>
      </c>
    </row>
    <row r="45546" spans="3:3">
      <c r="C45546" s="13">
        <f t="shared" ca="1" si="1496"/>
        <v>2009.6081849025154</v>
      </c>
    </row>
    <row r="45547" spans="3:3">
      <c r="C45547" s="13">
        <f t="shared" ca="1" si="1496"/>
        <v>1997.5181299920357</v>
      </c>
    </row>
    <row r="45548" spans="3:3">
      <c r="C45548" s="13">
        <f t="shared" ca="1" si="1496"/>
        <v>1990.8597145395095</v>
      </c>
    </row>
    <row r="45549" spans="3:3">
      <c r="C45549" s="13">
        <f t="shared" ca="1" si="1496"/>
        <v>2001.4715300024816</v>
      </c>
    </row>
    <row r="45550" spans="3:3">
      <c r="C45550" s="13">
        <f t="shared" ca="1" si="1496"/>
        <v>2002.3236958129482</v>
      </c>
    </row>
    <row r="45551" spans="3:3">
      <c r="C45551" s="13">
        <f t="shared" ca="1" si="1496"/>
        <v>2008.7957012778254</v>
      </c>
    </row>
    <row r="45552" spans="3:3">
      <c r="C45552" s="13">
        <f t="shared" ca="1" si="1496"/>
        <v>1982.9213267056082</v>
      </c>
    </row>
    <row r="45553" spans="3:3">
      <c r="C45553" s="13">
        <f t="shared" ca="1" si="1496"/>
        <v>2018.8949953266815</v>
      </c>
    </row>
    <row r="45554" spans="3:3">
      <c r="C45554" s="13">
        <f t="shared" ca="1" si="1496"/>
        <v>2010.4792885544687</v>
      </c>
    </row>
    <row r="45555" spans="3:3">
      <c r="C45555" s="13">
        <f t="shared" ca="1" si="1496"/>
        <v>1993.3872473922206</v>
      </c>
    </row>
    <row r="45556" spans="3:3">
      <c r="C45556" s="13">
        <f t="shared" ca="1" si="1496"/>
        <v>1998.2980329068957</v>
      </c>
    </row>
    <row r="45557" spans="3:3">
      <c r="C45557" s="13">
        <f t="shared" ca="1" si="1496"/>
        <v>1992.3465837319322</v>
      </c>
    </row>
    <row r="45558" spans="3:3">
      <c r="C45558" s="13">
        <f t="shared" ca="1" si="1496"/>
        <v>1981.0941477567358</v>
      </c>
    </row>
    <row r="45559" spans="3:3">
      <c r="C45559" s="13">
        <f t="shared" ca="1" si="1496"/>
        <v>2004.9220568637329</v>
      </c>
    </row>
    <row r="45560" spans="3:3">
      <c r="C45560" s="13">
        <f t="shared" ca="1" si="1496"/>
        <v>2002.4732229000151</v>
      </c>
    </row>
    <row r="45561" spans="3:3">
      <c r="C45561" s="13">
        <f t="shared" ca="1" si="1496"/>
        <v>1998.7924452032282</v>
      </c>
    </row>
    <row r="45562" spans="3:3">
      <c r="C45562" s="13">
        <f t="shared" ca="1" si="1496"/>
        <v>2004.1966146835534</v>
      </c>
    </row>
    <row r="45563" spans="3:3">
      <c r="C45563" s="13">
        <f t="shared" ca="1" si="1496"/>
        <v>1986.1008024728035</v>
      </c>
    </row>
    <row r="45564" spans="3:3">
      <c r="C45564" s="13">
        <f t="shared" ca="1" si="1496"/>
        <v>1988.6964536259388</v>
      </c>
    </row>
    <row r="45565" spans="3:3">
      <c r="C45565" s="13">
        <f t="shared" ca="1" si="1496"/>
        <v>2006.5837161435295</v>
      </c>
    </row>
    <row r="45566" spans="3:3">
      <c r="C45566" s="13">
        <f t="shared" ca="1" si="1496"/>
        <v>2003.5804548014094</v>
      </c>
    </row>
    <row r="45567" spans="3:3">
      <c r="C45567" s="13">
        <f t="shared" ca="1" si="1496"/>
        <v>1991.43446208202</v>
      </c>
    </row>
    <row r="45568" spans="3:3">
      <c r="C45568" s="13">
        <f t="shared" ca="1" si="1496"/>
        <v>2010.5030286338808</v>
      </c>
    </row>
    <row r="45569" spans="3:3">
      <c r="C45569" s="13">
        <f t="shared" ca="1" si="1496"/>
        <v>2023.5125345558113</v>
      </c>
    </row>
    <row r="45570" spans="3:3">
      <c r="C45570" s="13">
        <f t="shared" ca="1" si="1496"/>
        <v>2006.0730261829378</v>
      </c>
    </row>
    <row r="45571" spans="3:3">
      <c r="C45571" s="13">
        <f t="shared" ca="1" si="1496"/>
        <v>1998.8989767576118</v>
      </c>
    </row>
    <row r="45572" spans="3:3">
      <c r="C45572" s="13">
        <f t="shared" ca="1" si="1496"/>
        <v>2011.2425177406378</v>
      </c>
    </row>
    <row r="45573" spans="3:3">
      <c r="C45573" s="13">
        <f t="shared" ca="1" si="1496"/>
        <v>1989.7443733822768</v>
      </c>
    </row>
    <row r="45574" spans="3:3">
      <c r="C45574" s="13">
        <f t="shared" ca="1" si="1496"/>
        <v>2014.776397255401</v>
      </c>
    </row>
    <row r="45575" spans="3:3">
      <c r="C45575" s="13">
        <f t="shared" ca="1" si="1496"/>
        <v>1997.7583396185546</v>
      </c>
    </row>
    <row r="45576" spans="3:3">
      <c r="C45576" s="13">
        <f t="shared" ca="1" si="1496"/>
        <v>2021.1272510715739</v>
      </c>
    </row>
    <row r="45577" spans="3:3">
      <c r="C45577" s="13">
        <f t="shared" ca="1" si="1496"/>
        <v>2002.5025547455609</v>
      </c>
    </row>
    <row r="45578" spans="3:3">
      <c r="C45578" s="13">
        <f t="shared" ca="1" si="1496"/>
        <v>1985.710960179144</v>
      </c>
    </row>
    <row r="45579" spans="3:3">
      <c r="C45579" s="13">
        <f t="shared" ca="1" si="1496"/>
        <v>1988.2254063749865</v>
      </c>
    </row>
    <row r="45580" spans="3:3">
      <c r="C45580" s="13">
        <f t="shared" ca="1" si="1496"/>
        <v>2016.2997675156896</v>
      </c>
    </row>
    <row r="45581" spans="3:3">
      <c r="C45581" s="13">
        <f t="shared" ca="1" si="1496"/>
        <v>2018.5762153825565</v>
      </c>
    </row>
    <row r="45582" spans="3:3">
      <c r="C45582" s="13">
        <f t="shared" ca="1" si="1496"/>
        <v>1992.6232725576715</v>
      </c>
    </row>
    <row r="45583" spans="3:3">
      <c r="C45583" s="13">
        <f t="shared" ca="1" si="1496"/>
        <v>2004.9448309614615</v>
      </c>
    </row>
    <row r="45584" spans="3:3">
      <c r="C45584" s="13">
        <f t="shared" ca="1" si="1496"/>
        <v>2004.9301997597008</v>
      </c>
    </row>
    <row r="45585" spans="3:3">
      <c r="C45585" s="13">
        <f t="shared" ca="1" si="1496"/>
        <v>1993.7875203530509</v>
      </c>
    </row>
    <row r="45586" spans="3:3">
      <c r="C45586" s="13">
        <f t="shared" ca="1" si="1496"/>
        <v>1992.9471038108406</v>
      </c>
    </row>
    <row r="45587" spans="3:3">
      <c r="C45587" s="13">
        <f t="shared" ca="1" si="1496"/>
        <v>2006.054684378093</v>
      </c>
    </row>
    <row r="45588" spans="3:3">
      <c r="C45588" s="13">
        <f t="shared" ca="1" si="1496"/>
        <v>1992.1785706334094</v>
      </c>
    </row>
    <row r="45589" spans="3:3">
      <c r="C45589" s="13">
        <f t="shared" ca="1" si="1496"/>
        <v>2006.5952032584607</v>
      </c>
    </row>
    <row r="45590" spans="3:3">
      <c r="C45590" s="13">
        <f t="shared" ca="1" si="1496"/>
        <v>1984.3688683416663</v>
      </c>
    </row>
    <row r="45591" spans="3:3">
      <c r="C45591" s="13">
        <f t="shared" ca="1" si="1496"/>
        <v>2000.8811086928022</v>
      </c>
    </row>
    <row r="45592" spans="3:3">
      <c r="C45592" s="13">
        <f t="shared" ref="C45592:C45655" ca="1" si="1497">NORMINV(RAND(),$D$3,$G$3)</f>
        <v>1997.1991482779399</v>
      </c>
    </row>
    <row r="45593" spans="3:3">
      <c r="C45593" s="13">
        <f t="shared" ca="1" si="1497"/>
        <v>2008.1996310362126</v>
      </c>
    </row>
    <row r="45594" spans="3:3">
      <c r="C45594" s="13">
        <f t="shared" ca="1" si="1497"/>
        <v>2016.5345958846337</v>
      </c>
    </row>
    <row r="45595" spans="3:3">
      <c r="C45595" s="13">
        <f t="shared" ca="1" si="1497"/>
        <v>2020.1005111967597</v>
      </c>
    </row>
    <row r="45596" spans="3:3">
      <c r="C45596" s="13">
        <f t="shared" ca="1" si="1497"/>
        <v>1996.0649624857851</v>
      </c>
    </row>
    <row r="45597" spans="3:3">
      <c r="C45597" s="13">
        <f t="shared" ca="1" si="1497"/>
        <v>2007.8727334565344</v>
      </c>
    </row>
    <row r="45598" spans="3:3">
      <c r="C45598" s="13">
        <f t="shared" ca="1" si="1497"/>
        <v>2001.8791192543881</v>
      </c>
    </row>
    <row r="45599" spans="3:3">
      <c r="C45599" s="13">
        <f t="shared" ca="1" si="1497"/>
        <v>2016.5510370511822</v>
      </c>
    </row>
    <row r="45600" spans="3:3">
      <c r="C45600" s="13">
        <f t="shared" ca="1" si="1497"/>
        <v>2000.6186914409282</v>
      </c>
    </row>
    <row r="45601" spans="3:3">
      <c r="C45601" s="13">
        <f t="shared" ca="1" si="1497"/>
        <v>2000.4027905461689</v>
      </c>
    </row>
    <row r="45602" spans="3:3">
      <c r="C45602" s="13">
        <f t="shared" ca="1" si="1497"/>
        <v>2006.9753131331249</v>
      </c>
    </row>
    <row r="45603" spans="3:3">
      <c r="C45603" s="13">
        <f t="shared" ca="1" si="1497"/>
        <v>1976.2527794305793</v>
      </c>
    </row>
    <row r="45604" spans="3:3">
      <c r="C45604" s="13">
        <f t="shared" ca="1" si="1497"/>
        <v>2022.1285062108304</v>
      </c>
    </row>
    <row r="45605" spans="3:3">
      <c r="C45605" s="13">
        <f t="shared" ca="1" si="1497"/>
        <v>1985.27971715949</v>
      </c>
    </row>
    <row r="45606" spans="3:3">
      <c r="C45606" s="13">
        <f t="shared" ca="1" si="1497"/>
        <v>1989.9407324366289</v>
      </c>
    </row>
    <row r="45607" spans="3:3">
      <c r="C45607" s="13">
        <f t="shared" ca="1" si="1497"/>
        <v>1990.0886285502856</v>
      </c>
    </row>
    <row r="45608" spans="3:3">
      <c r="C45608" s="13">
        <f t="shared" ca="1" si="1497"/>
        <v>2007.3062006729062</v>
      </c>
    </row>
    <row r="45609" spans="3:3">
      <c r="C45609" s="13">
        <f t="shared" ca="1" si="1497"/>
        <v>2001.5124552904597</v>
      </c>
    </row>
    <row r="45610" spans="3:3">
      <c r="C45610" s="13">
        <f t="shared" ca="1" si="1497"/>
        <v>2005.6364530502822</v>
      </c>
    </row>
    <row r="45611" spans="3:3">
      <c r="C45611" s="13">
        <f t="shared" ca="1" si="1497"/>
        <v>2016.3978884162984</v>
      </c>
    </row>
    <row r="45612" spans="3:3">
      <c r="C45612" s="13">
        <f t="shared" ca="1" si="1497"/>
        <v>1997.9959430462472</v>
      </c>
    </row>
    <row r="45613" spans="3:3">
      <c r="C45613" s="13">
        <f t="shared" ca="1" si="1497"/>
        <v>2011.6322679120701</v>
      </c>
    </row>
    <row r="45614" spans="3:3">
      <c r="C45614" s="13">
        <f t="shared" ca="1" si="1497"/>
        <v>2018.1282424476497</v>
      </c>
    </row>
    <row r="45615" spans="3:3">
      <c r="C45615" s="13">
        <f t="shared" ca="1" si="1497"/>
        <v>1992.7992504743474</v>
      </c>
    </row>
    <row r="45616" spans="3:3">
      <c r="C45616" s="13">
        <f t="shared" ca="1" si="1497"/>
        <v>2017.810242980712</v>
      </c>
    </row>
    <row r="45617" spans="3:3">
      <c r="C45617" s="13">
        <f t="shared" ca="1" si="1497"/>
        <v>1999.3997249292024</v>
      </c>
    </row>
    <row r="45618" spans="3:3">
      <c r="C45618" s="13">
        <f t="shared" ca="1" si="1497"/>
        <v>1992.9465840329055</v>
      </c>
    </row>
    <row r="45619" spans="3:3">
      <c r="C45619" s="13">
        <f t="shared" ca="1" si="1497"/>
        <v>1994.8463940559413</v>
      </c>
    </row>
    <row r="45620" spans="3:3">
      <c r="C45620" s="13">
        <f t="shared" ca="1" si="1497"/>
        <v>2009.7117263179366</v>
      </c>
    </row>
    <row r="45621" spans="3:3">
      <c r="C45621" s="13">
        <f t="shared" ca="1" si="1497"/>
        <v>1985.728988579209</v>
      </c>
    </row>
    <row r="45622" spans="3:3">
      <c r="C45622" s="13">
        <f t="shared" ca="1" si="1497"/>
        <v>1997.5640109488559</v>
      </c>
    </row>
    <row r="45623" spans="3:3">
      <c r="C45623" s="13">
        <f t="shared" ca="1" si="1497"/>
        <v>2000.8246434493735</v>
      </c>
    </row>
    <row r="45624" spans="3:3">
      <c r="C45624" s="13">
        <f t="shared" ca="1" si="1497"/>
        <v>1986.266187221252</v>
      </c>
    </row>
    <row r="45625" spans="3:3">
      <c r="C45625" s="13">
        <f t="shared" ca="1" si="1497"/>
        <v>2002.6937068902855</v>
      </c>
    </row>
    <row r="45626" spans="3:3">
      <c r="C45626" s="13">
        <f t="shared" ca="1" si="1497"/>
        <v>1992.0523819052273</v>
      </c>
    </row>
    <row r="45627" spans="3:3">
      <c r="C45627" s="13">
        <f t="shared" ca="1" si="1497"/>
        <v>1992.1505934734428</v>
      </c>
    </row>
    <row r="45628" spans="3:3">
      <c r="C45628" s="13">
        <f t="shared" ca="1" si="1497"/>
        <v>2007.6023806660544</v>
      </c>
    </row>
    <row r="45629" spans="3:3">
      <c r="C45629" s="13">
        <f t="shared" ca="1" si="1497"/>
        <v>2018.9533824804803</v>
      </c>
    </row>
    <row r="45630" spans="3:3">
      <c r="C45630" s="13">
        <f t="shared" ca="1" si="1497"/>
        <v>1993.9412209947818</v>
      </c>
    </row>
    <row r="45631" spans="3:3">
      <c r="C45631" s="13">
        <f t="shared" ca="1" si="1497"/>
        <v>1995.8428820379904</v>
      </c>
    </row>
    <row r="45632" spans="3:3">
      <c r="C45632" s="13">
        <f t="shared" ca="1" si="1497"/>
        <v>1997.3204396475828</v>
      </c>
    </row>
    <row r="45633" spans="3:3">
      <c r="C45633" s="13">
        <f t="shared" ca="1" si="1497"/>
        <v>1993.5352834982807</v>
      </c>
    </row>
    <row r="45634" spans="3:3">
      <c r="C45634" s="13">
        <f t="shared" ca="1" si="1497"/>
        <v>1987.6923282530761</v>
      </c>
    </row>
    <row r="45635" spans="3:3">
      <c r="C45635" s="13">
        <f t="shared" ca="1" si="1497"/>
        <v>2005.6491628930346</v>
      </c>
    </row>
    <row r="45636" spans="3:3">
      <c r="C45636" s="13">
        <f t="shared" ca="1" si="1497"/>
        <v>1998.08510226624</v>
      </c>
    </row>
    <row r="45637" spans="3:3">
      <c r="C45637" s="13">
        <f t="shared" ca="1" si="1497"/>
        <v>1972.6206546075421</v>
      </c>
    </row>
    <row r="45638" spans="3:3">
      <c r="C45638" s="13">
        <f t="shared" ca="1" si="1497"/>
        <v>1996.017728307432</v>
      </c>
    </row>
    <row r="45639" spans="3:3">
      <c r="C45639" s="13">
        <f t="shared" ca="1" si="1497"/>
        <v>1993.9277452303099</v>
      </c>
    </row>
    <row r="45640" spans="3:3">
      <c r="C45640" s="13">
        <f t="shared" ca="1" si="1497"/>
        <v>1987.52516618198</v>
      </c>
    </row>
    <row r="45641" spans="3:3">
      <c r="C45641" s="13">
        <f t="shared" ca="1" si="1497"/>
        <v>1991.3599621274202</v>
      </c>
    </row>
    <row r="45642" spans="3:3">
      <c r="C45642" s="13">
        <f t="shared" ca="1" si="1497"/>
        <v>2000.038620811699</v>
      </c>
    </row>
    <row r="45643" spans="3:3">
      <c r="C45643" s="13">
        <f t="shared" ca="1" si="1497"/>
        <v>2013.0200639886468</v>
      </c>
    </row>
    <row r="45644" spans="3:3">
      <c r="C45644" s="13">
        <f t="shared" ca="1" si="1497"/>
        <v>2005.5898666879368</v>
      </c>
    </row>
    <row r="45645" spans="3:3">
      <c r="C45645" s="13">
        <f t="shared" ca="1" si="1497"/>
        <v>2032.4467187845926</v>
      </c>
    </row>
    <row r="45646" spans="3:3">
      <c r="C45646" s="13">
        <f t="shared" ca="1" si="1497"/>
        <v>1985.4871338090211</v>
      </c>
    </row>
    <row r="45647" spans="3:3">
      <c r="C45647" s="13">
        <f t="shared" ca="1" si="1497"/>
        <v>2018.7937787073529</v>
      </c>
    </row>
    <row r="45648" spans="3:3">
      <c r="C45648" s="13">
        <f t="shared" ca="1" si="1497"/>
        <v>2000.0073319215669</v>
      </c>
    </row>
    <row r="45649" spans="3:3">
      <c r="C45649" s="13">
        <f t="shared" ca="1" si="1497"/>
        <v>2009.2310474953051</v>
      </c>
    </row>
    <row r="45650" spans="3:3">
      <c r="C45650" s="13">
        <f t="shared" ca="1" si="1497"/>
        <v>2006.6139183976104</v>
      </c>
    </row>
    <row r="45651" spans="3:3">
      <c r="C45651" s="13">
        <f t="shared" ca="1" si="1497"/>
        <v>2002.3432082971694</v>
      </c>
    </row>
    <row r="45652" spans="3:3">
      <c r="C45652" s="13">
        <f t="shared" ca="1" si="1497"/>
        <v>2014.3277444262999</v>
      </c>
    </row>
    <row r="45653" spans="3:3">
      <c r="C45653" s="13">
        <f t="shared" ca="1" si="1497"/>
        <v>2000.1489749357572</v>
      </c>
    </row>
    <row r="45654" spans="3:3">
      <c r="C45654" s="13">
        <f t="shared" ca="1" si="1497"/>
        <v>2025.6017510330589</v>
      </c>
    </row>
    <row r="45655" spans="3:3">
      <c r="C45655" s="13">
        <f t="shared" ca="1" si="1497"/>
        <v>1996.835314258931</v>
      </c>
    </row>
    <row r="45656" spans="3:3">
      <c r="C45656" s="13">
        <f t="shared" ref="C45656:C45719" ca="1" si="1498">NORMINV(RAND(),$D$3,$G$3)</f>
        <v>1982.2118298557302</v>
      </c>
    </row>
    <row r="45657" spans="3:3">
      <c r="C45657" s="13">
        <f t="shared" ca="1" si="1498"/>
        <v>1995.6635347244378</v>
      </c>
    </row>
    <row r="45658" spans="3:3">
      <c r="C45658" s="13">
        <f t="shared" ca="1" si="1498"/>
        <v>1994.5323555951875</v>
      </c>
    </row>
    <row r="45659" spans="3:3">
      <c r="C45659" s="13">
        <f t="shared" ca="1" si="1498"/>
        <v>1992.7022090775567</v>
      </c>
    </row>
    <row r="45660" spans="3:3">
      <c r="C45660" s="13">
        <f t="shared" ca="1" si="1498"/>
        <v>2015.5405504048558</v>
      </c>
    </row>
    <row r="45661" spans="3:3">
      <c r="C45661" s="13">
        <f t="shared" ca="1" si="1498"/>
        <v>1982.2947115754043</v>
      </c>
    </row>
    <row r="45662" spans="3:3">
      <c r="C45662" s="13">
        <f t="shared" ca="1" si="1498"/>
        <v>2000.4953490131277</v>
      </c>
    </row>
    <row r="45663" spans="3:3">
      <c r="C45663" s="13">
        <f t="shared" ca="1" si="1498"/>
        <v>2013.0912458066093</v>
      </c>
    </row>
    <row r="45664" spans="3:3">
      <c r="C45664" s="13">
        <f t="shared" ca="1" si="1498"/>
        <v>2003.7469328808249</v>
      </c>
    </row>
    <row r="45665" spans="3:3">
      <c r="C45665" s="13">
        <f t="shared" ca="1" si="1498"/>
        <v>2014.0178097566106</v>
      </c>
    </row>
    <row r="45666" spans="3:3">
      <c r="C45666" s="13">
        <f t="shared" ca="1" si="1498"/>
        <v>1997.9403122790634</v>
      </c>
    </row>
    <row r="45667" spans="3:3">
      <c r="C45667" s="13">
        <f t="shared" ca="1" si="1498"/>
        <v>1999.1854290480369</v>
      </c>
    </row>
    <row r="45668" spans="3:3">
      <c r="C45668" s="13">
        <f t="shared" ca="1" si="1498"/>
        <v>1991.1230949949093</v>
      </c>
    </row>
    <row r="45669" spans="3:3">
      <c r="C45669" s="13">
        <f t="shared" ca="1" si="1498"/>
        <v>1999.065369960688</v>
      </c>
    </row>
    <row r="45670" spans="3:3">
      <c r="C45670" s="13">
        <f t="shared" ca="1" si="1498"/>
        <v>2011.2130142470091</v>
      </c>
    </row>
    <row r="45671" spans="3:3">
      <c r="C45671" s="13">
        <f t="shared" ca="1" si="1498"/>
        <v>2017.0360550668365</v>
      </c>
    </row>
    <row r="45672" spans="3:3">
      <c r="C45672" s="13">
        <f t="shared" ca="1" si="1498"/>
        <v>2001.8111726482466</v>
      </c>
    </row>
    <row r="45673" spans="3:3">
      <c r="C45673" s="13">
        <f t="shared" ca="1" si="1498"/>
        <v>1992.1123608800267</v>
      </c>
    </row>
    <row r="45674" spans="3:3">
      <c r="C45674" s="13">
        <f t="shared" ca="1" si="1498"/>
        <v>2013.5335037466893</v>
      </c>
    </row>
    <row r="45675" spans="3:3">
      <c r="C45675" s="13">
        <f t="shared" ca="1" si="1498"/>
        <v>2006.6931894545032</v>
      </c>
    </row>
    <row r="45676" spans="3:3">
      <c r="C45676" s="13">
        <f t="shared" ca="1" si="1498"/>
        <v>1989.0253688384653</v>
      </c>
    </row>
    <row r="45677" spans="3:3">
      <c r="C45677" s="13">
        <f t="shared" ca="1" si="1498"/>
        <v>1995.1825868090741</v>
      </c>
    </row>
    <row r="45678" spans="3:3">
      <c r="C45678" s="13">
        <f t="shared" ca="1" si="1498"/>
        <v>1996.9882222462984</v>
      </c>
    </row>
    <row r="45679" spans="3:3">
      <c r="C45679" s="13">
        <f t="shared" ca="1" si="1498"/>
        <v>2000.8773294978671</v>
      </c>
    </row>
    <row r="45680" spans="3:3">
      <c r="C45680" s="13">
        <f t="shared" ca="1" si="1498"/>
        <v>2004.9160300481146</v>
      </c>
    </row>
    <row r="45681" spans="3:3">
      <c r="C45681" s="13">
        <f t="shared" ca="1" si="1498"/>
        <v>1999.9317029317053</v>
      </c>
    </row>
    <row r="45682" spans="3:3">
      <c r="C45682" s="13">
        <f t="shared" ca="1" si="1498"/>
        <v>1985.3383858183956</v>
      </c>
    </row>
    <row r="45683" spans="3:3">
      <c r="C45683" s="13">
        <f t="shared" ca="1" si="1498"/>
        <v>1999.6517751325907</v>
      </c>
    </row>
    <row r="45684" spans="3:3">
      <c r="C45684" s="13">
        <f t="shared" ca="1" si="1498"/>
        <v>1994.118668556458</v>
      </c>
    </row>
    <row r="45685" spans="3:3">
      <c r="C45685" s="13">
        <f t="shared" ca="1" si="1498"/>
        <v>1994.8909629325869</v>
      </c>
    </row>
    <row r="45686" spans="3:3">
      <c r="C45686" s="13">
        <f t="shared" ca="1" si="1498"/>
        <v>2029.572676494693</v>
      </c>
    </row>
    <row r="45687" spans="3:3">
      <c r="C45687" s="13">
        <f t="shared" ca="1" si="1498"/>
        <v>1988.0971256277705</v>
      </c>
    </row>
    <row r="45688" spans="3:3">
      <c r="C45688" s="13">
        <f t="shared" ca="1" si="1498"/>
        <v>2015.4662876141592</v>
      </c>
    </row>
    <row r="45689" spans="3:3">
      <c r="C45689" s="13">
        <f t="shared" ca="1" si="1498"/>
        <v>2011.8983277426687</v>
      </c>
    </row>
    <row r="45690" spans="3:3">
      <c r="C45690" s="13">
        <f t="shared" ca="1" si="1498"/>
        <v>1997.9409208491938</v>
      </c>
    </row>
    <row r="45691" spans="3:3">
      <c r="C45691" s="13">
        <f t="shared" ca="1" si="1498"/>
        <v>2001.6769370161032</v>
      </c>
    </row>
    <row r="45692" spans="3:3">
      <c r="C45692" s="13">
        <f t="shared" ca="1" si="1498"/>
        <v>2008.3276474934294</v>
      </c>
    </row>
    <row r="45693" spans="3:3">
      <c r="C45693" s="13">
        <f t="shared" ca="1" si="1498"/>
        <v>1996.7026945306454</v>
      </c>
    </row>
    <row r="45694" spans="3:3">
      <c r="C45694" s="13">
        <f t="shared" ca="1" si="1498"/>
        <v>1972.8495327133612</v>
      </c>
    </row>
    <row r="45695" spans="3:3">
      <c r="C45695" s="13">
        <f t="shared" ca="1" si="1498"/>
        <v>1996.782667848395</v>
      </c>
    </row>
    <row r="45696" spans="3:3">
      <c r="C45696" s="13">
        <f t="shared" ca="1" si="1498"/>
        <v>1985.5900967104035</v>
      </c>
    </row>
    <row r="45697" spans="3:3">
      <c r="C45697" s="13">
        <f t="shared" ca="1" si="1498"/>
        <v>1964.8468319534729</v>
      </c>
    </row>
    <row r="45698" spans="3:3">
      <c r="C45698" s="13">
        <f t="shared" ca="1" si="1498"/>
        <v>2018.0700280632516</v>
      </c>
    </row>
    <row r="45699" spans="3:3">
      <c r="C45699" s="13">
        <f t="shared" ca="1" si="1498"/>
        <v>1994.3668960912753</v>
      </c>
    </row>
    <row r="45700" spans="3:3">
      <c r="C45700" s="13">
        <f t="shared" ca="1" si="1498"/>
        <v>2034.5097961222975</v>
      </c>
    </row>
    <row r="45701" spans="3:3">
      <c r="C45701" s="13">
        <f t="shared" ca="1" si="1498"/>
        <v>1998.4889641233437</v>
      </c>
    </row>
    <row r="45702" spans="3:3">
      <c r="C45702" s="13">
        <f t="shared" ca="1" si="1498"/>
        <v>2003.1142514853152</v>
      </c>
    </row>
    <row r="45703" spans="3:3">
      <c r="C45703" s="13">
        <f t="shared" ca="1" si="1498"/>
        <v>2000.256827008332</v>
      </c>
    </row>
    <row r="45704" spans="3:3">
      <c r="C45704" s="13">
        <f t="shared" ca="1" si="1498"/>
        <v>2003.8057648166844</v>
      </c>
    </row>
    <row r="45705" spans="3:3">
      <c r="C45705" s="13">
        <f t="shared" ca="1" si="1498"/>
        <v>1998.0399321868824</v>
      </c>
    </row>
    <row r="45706" spans="3:3">
      <c r="C45706" s="13">
        <f t="shared" ca="1" si="1498"/>
        <v>2019.9507315910553</v>
      </c>
    </row>
    <row r="45707" spans="3:3">
      <c r="C45707" s="13">
        <f t="shared" ca="1" si="1498"/>
        <v>2005.5423908290434</v>
      </c>
    </row>
    <row r="45708" spans="3:3">
      <c r="C45708" s="13">
        <f t="shared" ca="1" si="1498"/>
        <v>1990.1718165946102</v>
      </c>
    </row>
    <row r="45709" spans="3:3">
      <c r="C45709" s="13">
        <f t="shared" ca="1" si="1498"/>
        <v>2021.6182189928595</v>
      </c>
    </row>
    <row r="45710" spans="3:3">
      <c r="C45710" s="13">
        <f t="shared" ca="1" si="1498"/>
        <v>1992.4991011218337</v>
      </c>
    </row>
    <row r="45711" spans="3:3">
      <c r="C45711" s="13">
        <f t="shared" ca="1" si="1498"/>
        <v>2005.7587724932405</v>
      </c>
    </row>
    <row r="45712" spans="3:3">
      <c r="C45712" s="13">
        <f t="shared" ca="1" si="1498"/>
        <v>1996.7736092440416</v>
      </c>
    </row>
    <row r="45713" spans="3:3">
      <c r="C45713" s="13">
        <f t="shared" ca="1" si="1498"/>
        <v>1982.3768998689154</v>
      </c>
    </row>
    <row r="45714" spans="3:3">
      <c r="C45714" s="13">
        <f t="shared" ca="1" si="1498"/>
        <v>2008.6650466880283</v>
      </c>
    </row>
    <row r="45715" spans="3:3">
      <c r="C45715" s="13">
        <f t="shared" ca="1" si="1498"/>
        <v>1990.7714149020367</v>
      </c>
    </row>
    <row r="45716" spans="3:3">
      <c r="C45716" s="13">
        <f t="shared" ca="1" si="1498"/>
        <v>1990.6811671415401</v>
      </c>
    </row>
    <row r="45717" spans="3:3">
      <c r="C45717" s="13">
        <f t="shared" ca="1" si="1498"/>
        <v>1991.3260304456146</v>
      </c>
    </row>
    <row r="45718" spans="3:3">
      <c r="C45718" s="13">
        <f t="shared" ca="1" si="1498"/>
        <v>1980.1749574264643</v>
      </c>
    </row>
    <row r="45719" spans="3:3">
      <c r="C45719" s="13">
        <f t="shared" ca="1" si="1498"/>
        <v>1999.9875215271597</v>
      </c>
    </row>
    <row r="45720" spans="3:3">
      <c r="C45720" s="13">
        <f t="shared" ref="C45720:C45783" ca="1" si="1499">NORMINV(RAND(),$D$3,$G$3)</f>
        <v>2008.428020459497</v>
      </c>
    </row>
    <row r="45721" spans="3:3">
      <c r="C45721" s="13">
        <f t="shared" ca="1" si="1499"/>
        <v>2004.2705744342456</v>
      </c>
    </row>
    <row r="45722" spans="3:3">
      <c r="C45722" s="13">
        <f t="shared" ca="1" si="1499"/>
        <v>2005.9761521257724</v>
      </c>
    </row>
    <row r="45723" spans="3:3">
      <c r="C45723" s="13">
        <f t="shared" ca="1" si="1499"/>
        <v>2008.6626306907208</v>
      </c>
    </row>
    <row r="45724" spans="3:3">
      <c r="C45724" s="13">
        <f t="shared" ca="1" si="1499"/>
        <v>2011.1373003866215</v>
      </c>
    </row>
    <row r="45725" spans="3:3">
      <c r="C45725" s="13">
        <f t="shared" ca="1" si="1499"/>
        <v>2001.3196606715849</v>
      </c>
    </row>
    <row r="45726" spans="3:3">
      <c r="C45726" s="13">
        <f t="shared" ca="1" si="1499"/>
        <v>2008.3872285278376</v>
      </c>
    </row>
    <row r="45727" spans="3:3">
      <c r="C45727" s="13">
        <f t="shared" ca="1" si="1499"/>
        <v>1987.9857509819328</v>
      </c>
    </row>
    <row r="45728" spans="3:3">
      <c r="C45728" s="13">
        <f t="shared" ca="1" si="1499"/>
        <v>2012.0017584055356</v>
      </c>
    </row>
    <row r="45729" spans="3:3">
      <c r="C45729" s="13">
        <f t="shared" ca="1" si="1499"/>
        <v>1999.2384581214344</v>
      </c>
    </row>
    <row r="45730" spans="3:3">
      <c r="C45730" s="13">
        <f t="shared" ca="1" si="1499"/>
        <v>2001.6831820917835</v>
      </c>
    </row>
    <row r="45731" spans="3:3">
      <c r="C45731" s="13">
        <f t="shared" ca="1" si="1499"/>
        <v>2001.50914737571</v>
      </c>
    </row>
    <row r="45732" spans="3:3">
      <c r="C45732" s="13">
        <f t="shared" ca="1" si="1499"/>
        <v>1976.6512717388814</v>
      </c>
    </row>
    <row r="45733" spans="3:3">
      <c r="C45733" s="13">
        <f t="shared" ca="1" si="1499"/>
        <v>2016.9588027873731</v>
      </c>
    </row>
    <row r="45734" spans="3:3">
      <c r="C45734" s="13">
        <f t="shared" ca="1" si="1499"/>
        <v>2021.3276083042335</v>
      </c>
    </row>
    <row r="45735" spans="3:3">
      <c r="C45735" s="13">
        <f t="shared" ca="1" si="1499"/>
        <v>2003.2205334149778</v>
      </c>
    </row>
    <row r="45736" spans="3:3">
      <c r="C45736" s="13">
        <f t="shared" ca="1" si="1499"/>
        <v>2002.402038435318</v>
      </c>
    </row>
    <row r="45737" spans="3:3">
      <c r="C45737" s="13">
        <f t="shared" ca="1" si="1499"/>
        <v>2003.3350985192233</v>
      </c>
    </row>
    <row r="45738" spans="3:3">
      <c r="C45738" s="13">
        <f t="shared" ca="1" si="1499"/>
        <v>1974.3958538283366</v>
      </c>
    </row>
    <row r="45739" spans="3:3">
      <c r="C45739" s="13">
        <f t="shared" ca="1" si="1499"/>
        <v>1998.757929106491</v>
      </c>
    </row>
    <row r="45740" spans="3:3">
      <c r="C45740" s="13">
        <f t="shared" ca="1" si="1499"/>
        <v>1985.1688744451412</v>
      </c>
    </row>
    <row r="45741" spans="3:3">
      <c r="C45741" s="13">
        <f t="shared" ca="1" si="1499"/>
        <v>2003.5981244987797</v>
      </c>
    </row>
    <row r="45742" spans="3:3">
      <c r="C45742" s="13">
        <f t="shared" ca="1" si="1499"/>
        <v>1995.5608783585401</v>
      </c>
    </row>
    <row r="45743" spans="3:3">
      <c r="C45743" s="13">
        <f t="shared" ca="1" si="1499"/>
        <v>1987.1304890779875</v>
      </c>
    </row>
    <row r="45744" spans="3:3">
      <c r="C45744" s="13">
        <f t="shared" ca="1" si="1499"/>
        <v>2013.3260312850932</v>
      </c>
    </row>
    <row r="45745" spans="3:3">
      <c r="C45745" s="13">
        <f t="shared" ca="1" si="1499"/>
        <v>1994.8281523193727</v>
      </c>
    </row>
    <row r="45746" spans="3:3">
      <c r="C45746" s="13">
        <f t="shared" ca="1" si="1499"/>
        <v>1994.9763244908047</v>
      </c>
    </row>
    <row r="45747" spans="3:3">
      <c r="C45747" s="13">
        <f t="shared" ca="1" si="1499"/>
        <v>2025.6097304488073</v>
      </c>
    </row>
    <row r="45748" spans="3:3">
      <c r="C45748" s="13">
        <f t="shared" ca="1" si="1499"/>
        <v>2019.1973515101006</v>
      </c>
    </row>
    <row r="45749" spans="3:3">
      <c r="C45749" s="13">
        <f t="shared" ca="1" si="1499"/>
        <v>2001.5564376293048</v>
      </c>
    </row>
    <row r="45750" spans="3:3">
      <c r="C45750" s="13">
        <f t="shared" ca="1" si="1499"/>
        <v>1999.1420650246098</v>
      </c>
    </row>
    <row r="45751" spans="3:3">
      <c r="C45751" s="13">
        <f t="shared" ca="1" si="1499"/>
        <v>2011.568647185682</v>
      </c>
    </row>
    <row r="45752" spans="3:3">
      <c r="C45752" s="13">
        <f t="shared" ca="1" si="1499"/>
        <v>2003.5954071852038</v>
      </c>
    </row>
    <row r="45753" spans="3:3">
      <c r="C45753" s="13">
        <f t="shared" ca="1" si="1499"/>
        <v>2002.6133103351835</v>
      </c>
    </row>
    <row r="45754" spans="3:3">
      <c r="C45754" s="13">
        <f t="shared" ca="1" si="1499"/>
        <v>2006.2935615554809</v>
      </c>
    </row>
    <row r="45755" spans="3:3">
      <c r="C45755" s="13">
        <f t="shared" ca="1" si="1499"/>
        <v>1991.1080049390307</v>
      </c>
    </row>
    <row r="45756" spans="3:3">
      <c r="C45756" s="13">
        <f t="shared" ca="1" si="1499"/>
        <v>1993.7797559970779</v>
      </c>
    </row>
    <row r="45757" spans="3:3">
      <c r="C45757" s="13">
        <f t="shared" ca="1" si="1499"/>
        <v>2008.6087360946033</v>
      </c>
    </row>
    <row r="45758" spans="3:3">
      <c r="C45758" s="13">
        <f t="shared" ca="1" si="1499"/>
        <v>1994.0524343668189</v>
      </c>
    </row>
    <row r="45759" spans="3:3">
      <c r="C45759" s="13">
        <f t="shared" ca="1" si="1499"/>
        <v>1992.5811259333811</v>
      </c>
    </row>
    <row r="45760" spans="3:3">
      <c r="C45760" s="13">
        <f t="shared" ca="1" si="1499"/>
        <v>1989.0472268574094</v>
      </c>
    </row>
    <row r="45761" spans="3:3">
      <c r="C45761" s="13">
        <f t="shared" ca="1" si="1499"/>
        <v>1987.7286958732655</v>
      </c>
    </row>
    <row r="45762" spans="3:3">
      <c r="C45762" s="13">
        <f t="shared" ca="1" si="1499"/>
        <v>1992.4819071235904</v>
      </c>
    </row>
    <row r="45763" spans="3:3">
      <c r="C45763" s="13">
        <f t="shared" ca="1" si="1499"/>
        <v>2015.749759617833</v>
      </c>
    </row>
    <row r="45764" spans="3:3">
      <c r="C45764" s="13">
        <f t="shared" ca="1" si="1499"/>
        <v>2015.2161882033729</v>
      </c>
    </row>
    <row r="45765" spans="3:3">
      <c r="C45765" s="13">
        <f t="shared" ca="1" si="1499"/>
        <v>1999.3811709390932</v>
      </c>
    </row>
    <row r="45766" spans="3:3">
      <c r="C45766" s="13">
        <f t="shared" ca="1" si="1499"/>
        <v>2002.7586609400782</v>
      </c>
    </row>
    <row r="45767" spans="3:3">
      <c r="C45767" s="13">
        <f t="shared" ca="1" si="1499"/>
        <v>2014.9249764271406</v>
      </c>
    </row>
    <row r="45768" spans="3:3">
      <c r="C45768" s="13">
        <f t="shared" ca="1" si="1499"/>
        <v>2002.4992153573855</v>
      </c>
    </row>
    <row r="45769" spans="3:3">
      <c r="C45769" s="13">
        <f t="shared" ca="1" si="1499"/>
        <v>1990.8976192225405</v>
      </c>
    </row>
    <row r="45770" spans="3:3">
      <c r="C45770" s="13">
        <f t="shared" ca="1" si="1499"/>
        <v>2016.6356223835382</v>
      </c>
    </row>
    <row r="45771" spans="3:3">
      <c r="C45771" s="13">
        <f t="shared" ca="1" si="1499"/>
        <v>1972.6562919955479</v>
      </c>
    </row>
    <row r="45772" spans="3:3">
      <c r="C45772" s="13">
        <f t="shared" ca="1" si="1499"/>
        <v>2006.8221523384873</v>
      </c>
    </row>
    <row r="45773" spans="3:3">
      <c r="C45773" s="13">
        <f t="shared" ca="1" si="1499"/>
        <v>2008.7571745291357</v>
      </c>
    </row>
    <row r="45774" spans="3:3">
      <c r="C45774" s="13">
        <f t="shared" ca="1" si="1499"/>
        <v>2004.1559655753433</v>
      </c>
    </row>
    <row r="45775" spans="3:3">
      <c r="C45775" s="13">
        <f t="shared" ca="1" si="1499"/>
        <v>2013.2264926379512</v>
      </c>
    </row>
    <row r="45776" spans="3:3">
      <c r="C45776" s="13">
        <f t="shared" ca="1" si="1499"/>
        <v>2007.4317317188541</v>
      </c>
    </row>
    <row r="45777" spans="3:3">
      <c r="C45777" s="13">
        <f t="shared" ca="1" si="1499"/>
        <v>2001.0132871124581</v>
      </c>
    </row>
    <row r="45778" spans="3:3">
      <c r="C45778" s="13">
        <f t="shared" ca="1" si="1499"/>
        <v>2001.2896120133519</v>
      </c>
    </row>
    <row r="45779" spans="3:3">
      <c r="C45779" s="13">
        <f t="shared" ca="1" si="1499"/>
        <v>1989.1941509430517</v>
      </c>
    </row>
    <row r="45780" spans="3:3">
      <c r="C45780" s="13">
        <f t="shared" ca="1" si="1499"/>
        <v>1999.5800351606783</v>
      </c>
    </row>
    <row r="45781" spans="3:3">
      <c r="C45781" s="13">
        <f t="shared" ca="1" si="1499"/>
        <v>2008.0608533572893</v>
      </c>
    </row>
    <row r="45782" spans="3:3">
      <c r="C45782" s="13">
        <f t="shared" ca="1" si="1499"/>
        <v>1999.6077392269483</v>
      </c>
    </row>
    <row r="45783" spans="3:3">
      <c r="C45783" s="13">
        <f t="shared" ca="1" si="1499"/>
        <v>1985.2748439048701</v>
      </c>
    </row>
    <row r="45784" spans="3:3">
      <c r="C45784" s="13">
        <f t="shared" ref="C45784:C45847" ca="1" si="1500">NORMINV(RAND(),$D$3,$G$3)</f>
        <v>1999.6707086980232</v>
      </c>
    </row>
    <row r="45785" spans="3:3">
      <c r="C45785" s="13">
        <f t="shared" ca="1" si="1500"/>
        <v>1997.6030165256734</v>
      </c>
    </row>
    <row r="45786" spans="3:3">
      <c r="C45786" s="13">
        <f t="shared" ca="1" si="1500"/>
        <v>1984.9618529860011</v>
      </c>
    </row>
    <row r="45787" spans="3:3">
      <c r="C45787" s="13">
        <f t="shared" ca="1" si="1500"/>
        <v>2002.6651871412207</v>
      </c>
    </row>
    <row r="45788" spans="3:3">
      <c r="C45788" s="13">
        <f t="shared" ca="1" si="1500"/>
        <v>1991.5810715387322</v>
      </c>
    </row>
    <row r="45789" spans="3:3">
      <c r="C45789" s="13">
        <f t="shared" ca="1" si="1500"/>
        <v>1997.6329578741256</v>
      </c>
    </row>
    <row r="45790" spans="3:3">
      <c r="C45790" s="13">
        <f t="shared" ca="1" si="1500"/>
        <v>2000.6995395470735</v>
      </c>
    </row>
    <row r="45791" spans="3:3">
      <c r="C45791" s="13">
        <f t="shared" ca="1" si="1500"/>
        <v>1994.8540588781154</v>
      </c>
    </row>
    <row r="45792" spans="3:3">
      <c r="C45792" s="13">
        <f t="shared" ca="1" si="1500"/>
        <v>1992.9750559318923</v>
      </c>
    </row>
    <row r="45793" spans="3:3">
      <c r="C45793" s="13">
        <f t="shared" ca="1" si="1500"/>
        <v>2008.2859609074985</v>
      </c>
    </row>
    <row r="45794" spans="3:3">
      <c r="C45794" s="13">
        <f t="shared" ca="1" si="1500"/>
        <v>1990.2527472226727</v>
      </c>
    </row>
    <row r="45795" spans="3:3">
      <c r="C45795" s="13">
        <f t="shared" ca="1" si="1500"/>
        <v>1986.8194545265662</v>
      </c>
    </row>
    <row r="45796" spans="3:3">
      <c r="C45796" s="13">
        <f t="shared" ca="1" si="1500"/>
        <v>1998.0130581198111</v>
      </c>
    </row>
    <row r="45797" spans="3:3">
      <c r="C45797" s="13">
        <f t="shared" ca="1" si="1500"/>
        <v>1996.402965347414</v>
      </c>
    </row>
    <row r="45798" spans="3:3">
      <c r="C45798" s="13">
        <f t="shared" ca="1" si="1500"/>
        <v>2000.4119745187609</v>
      </c>
    </row>
    <row r="45799" spans="3:3">
      <c r="C45799" s="13">
        <f t="shared" ca="1" si="1500"/>
        <v>1976.5805713011125</v>
      </c>
    </row>
    <row r="45800" spans="3:3">
      <c r="C45800" s="13">
        <f t="shared" ca="1" si="1500"/>
        <v>1993.1210425157126</v>
      </c>
    </row>
    <row r="45801" spans="3:3">
      <c r="C45801" s="13">
        <f t="shared" ca="1" si="1500"/>
        <v>1993.3780239288435</v>
      </c>
    </row>
    <row r="45802" spans="3:3">
      <c r="C45802" s="13">
        <f t="shared" ca="1" si="1500"/>
        <v>1997.2840503420439</v>
      </c>
    </row>
    <row r="45803" spans="3:3">
      <c r="C45803" s="13">
        <f t="shared" ca="1" si="1500"/>
        <v>1977.1452779866736</v>
      </c>
    </row>
    <row r="45804" spans="3:3">
      <c r="C45804" s="13">
        <f t="shared" ca="1" si="1500"/>
        <v>2000.3433865275854</v>
      </c>
    </row>
    <row r="45805" spans="3:3">
      <c r="C45805" s="13">
        <f t="shared" ca="1" si="1500"/>
        <v>2006.8168698942579</v>
      </c>
    </row>
    <row r="45806" spans="3:3">
      <c r="C45806" s="13">
        <f t="shared" ca="1" si="1500"/>
        <v>1997.1892052783187</v>
      </c>
    </row>
    <row r="45807" spans="3:3">
      <c r="C45807" s="13">
        <f t="shared" ca="1" si="1500"/>
        <v>1998.7015575288447</v>
      </c>
    </row>
    <row r="45808" spans="3:3">
      <c r="C45808" s="13">
        <f t="shared" ca="1" si="1500"/>
        <v>2001.1136462447312</v>
      </c>
    </row>
    <row r="45809" spans="3:3">
      <c r="C45809" s="13">
        <f t="shared" ca="1" si="1500"/>
        <v>1994.3400184238274</v>
      </c>
    </row>
    <row r="45810" spans="3:3">
      <c r="C45810" s="13">
        <f t="shared" ca="1" si="1500"/>
        <v>2017.8885857838036</v>
      </c>
    </row>
    <row r="45811" spans="3:3">
      <c r="C45811" s="13">
        <f t="shared" ca="1" si="1500"/>
        <v>2010.2236001519691</v>
      </c>
    </row>
    <row r="45812" spans="3:3">
      <c r="C45812" s="13">
        <f t="shared" ca="1" si="1500"/>
        <v>1983.3217247804309</v>
      </c>
    </row>
    <row r="45813" spans="3:3">
      <c r="C45813" s="13">
        <f t="shared" ca="1" si="1500"/>
        <v>1990.3520021076188</v>
      </c>
    </row>
    <row r="45814" spans="3:3">
      <c r="C45814" s="13">
        <f t="shared" ca="1" si="1500"/>
        <v>2025.6270483935136</v>
      </c>
    </row>
    <row r="45815" spans="3:3">
      <c r="C45815" s="13">
        <f t="shared" ca="1" si="1500"/>
        <v>1999.3533757857067</v>
      </c>
    </row>
    <row r="45816" spans="3:3">
      <c r="C45816" s="13">
        <f t="shared" ca="1" si="1500"/>
        <v>2005.0148643394759</v>
      </c>
    </row>
    <row r="45817" spans="3:3">
      <c r="C45817" s="13">
        <f t="shared" ca="1" si="1500"/>
        <v>1996.867161535353</v>
      </c>
    </row>
    <row r="45818" spans="3:3">
      <c r="C45818" s="13">
        <f t="shared" ca="1" si="1500"/>
        <v>2004.2971366287293</v>
      </c>
    </row>
    <row r="45819" spans="3:3">
      <c r="C45819" s="13">
        <f t="shared" ca="1" si="1500"/>
        <v>2004.4351612197966</v>
      </c>
    </row>
    <row r="45820" spans="3:3">
      <c r="C45820" s="13">
        <f t="shared" ca="1" si="1500"/>
        <v>2009.6694209070076</v>
      </c>
    </row>
    <row r="45821" spans="3:3">
      <c r="C45821" s="13">
        <f t="shared" ca="1" si="1500"/>
        <v>2007.9809364884395</v>
      </c>
    </row>
    <row r="45822" spans="3:3">
      <c r="C45822" s="13">
        <f t="shared" ca="1" si="1500"/>
        <v>2026.0912916763939</v>
      </c>
    </row>
    <row r="45823" spans="3:3">
      <c r="C45823" s="13">
        <f t="shared" ca="1" si="1500"/>
        <v>2013.4197333657251</v>
      </c>
    </row>
    <row r="45824" spans="3:3">
      <c r="C45824" s="13">
        <f t="shared" ca="1" si="1500"/>
        <v>1990.1348156384702</v>
      </c>
    </row>
    <row r="45825" spans="3:3">
      <c r="C45825" s="13">
        <f t="shared" ca="1" si="1500"/>
        <v>1985.2245214972177</v>
      </c>
    </row>
    <row r="45826" spans="3:3">
      <c r="C45826" s="13">
        <f t="shared" ca="1" si="1500"/>
        <v>2007.2337344122641</v>
      </c>
    </row>
    <row r="45827" spans="3:3">
      <c r="C45827" s="13">
        <f t="shared" ca="1" si="1500"/>
        <v>2006.8800304357128</v>
      </c>
    </row>
    <row r="45828" spans="3:3">
      <c r="C45828" s="13">
        <f t="shared" ca="1" si="1500"/>
        <v>2008.1975414873771</v>
      </c>
    </row>
    <row r="45829" spans="3:3">
      <c r="C45829" s="13">
        <f t="shared" ca="1" si="1500"/>
        <v>1988.9868413499892</v>
      </c>
    </row>
    <row r="45830" spans="3:3">
      <c r="C45830" s="13">
        <f t="shared" ca="1" si="1500"/>
        <v>1980.2957197731575</v>
      </c>
    </row>
    <row r="45831" spans="3:3">
      <c r="C45831" s="13">
        <f t="shared" ca="1" si="1500"/>
        <v>1998.4075834255464</v>
      </c>
    </row>
    <row r="45832" spans="3:3">
      <c r="C45832" s="13">
        <f t="shared" ca="1" si="1500"/>
        <v>2030.5095508538923</v>
      </c>
    </row>
    <row r="45833" spans="3:3">
      <c r="C45833" s="13">
        <f t="shared" ca="1" si="1500"/>
        <v>1990.4525847665961</v>
      </c>
    </row>
    <row r="45834" spans="3:3">
      <c r="C45834" s="13">
        <f t="shared" ca="1" si="1500"/>
        <v>1989.9991706219189</v>
      </c>
    </row>
    <row r="45835" spans="3:3">
      <c r="C45835" s="13">
        <f t="shared" ca="1" si="1500"/>
        <v>2001.1136841287123</v>
      </c>
    </row>
    <row r="45836" spans="3:3">
      <c r="C45836" s="13">
        <f t="shared" ca="1" si="1500"/>
        <v>1980.5299101321909</v>
      </c>
    </row>
    <row r="45837" spans="3:3">
      <c r="C45837" s="13">
        <f t="shared" ca="1" si="1500"/>
        <v>2003.554831010897</v>
      </c>
    </row>
    <row r="45838" spans="3:3">
      <c r="C45838" s="13">
        <f t="shared" ca="1" si="1500"/>
        <v>1992.5763315375502</v>
      </c>
    </row>
    <row r="45839" spans="3:3">
      <c r="C45839" s="13">
        <f t="shared" ca="1" si="1500"/>
        <v>1973.8921959440443</v>
      </c>
    </row>
    <row r="45840" spans="3:3">
      <c r="C45840" s="13">
        <f t="shared" ca="1" si="1500"/>
        <v>2002.7705306173157</v>
      </c>
    </row>
    <row r="45841" spans="3:3">
      <c r="C45841" s="13">
        <f t="shared" ca="1" si="1500"/>
        <v>1996.7633929638107</v>
      </c>
    </row>
    <row r="45842" spans="3:3">
      <c r="C45842" s="13">
        <f t="shared" ca="1" si="1500"/>
        <v>2008.57752495402</v>
      </c>
    </row>
    <row r="45843" spans="3:3">
      <c r="C45843" s="13">
        <f t="shared" ca="1" si="1500"/>
        <v>2000.6416242932596</v>
      </c>
    </row>
    <row r="45844" spans="3:3">
      <c r="C45844" s="13">
        <f t="shared" ca="1" si="1500"/>
        <v>1990.5044350953087</v>
      </c>
    </row>
    <row r="45845" spans="3:3">
      <c r="C45845" s="13">
        <f t="shared" ca="1" si="1500"/>
        <v>2005.0193424890663</v>
      </c>
    </row>
    <row r="45846" spans="3:3">
      <c r="C45846" s="13">
        <f t="shared" ca="1" si="1500"/>
        <v>2017.0931557534846</v>
      </c>
    </row>
    <row r="45847" spans="3:3">
      <c r="C45847" s="13">
        <f t="shared" ca="1" si="1500"/>
        <v>2006.162511740471</v>
      </c>
    </row>
    <row r="45848" spans="3:3">
      <c r="C45848" s="13">
        <f t="shared" ref="C45848:C45911" ca="1" si="1501">NORMINV(RAND(),$D$3,$G$3)</f>
        <v>1988.7759915509923</v>
      </c>
    </row>
    <row r="45849" spans="3:3">
      <c r="C45849" s="13">
        <f t="shared" ca="1" si="1501"/>
        <v>2002.1746208330378</v>
      </c>
    </row>
    <row r="45850" spans="3:3">
      <c r="C45850" s="13">
        <f t="shared" ca="1" si="1501"/>
        <v>2010.5034393337273</v>
      </c>
    </row>
    <row r="45851" spans="3:3">
      <c r="C45851" s="13">
        <f t="shared" ca="1" si="1501"/>
        <v>2004.5266352117515</v>
      </c>
    </row>
    <row r="45852" spans="3:3">
      <c r="C45852" s="13">
        <f t="shared" ca="1" si="1501"/>
        <v>2007.8610773189291</v>
      </c>
    </row>
    <row r="45853" spans="3:3">
      <c r="C45853" s="13">
        <f t="shared" ca="1" si="1501"/>
        <v>1993.7752802113525</v>
      </c>
    </row>
    <row r="45854" spans="3:3">
      <c r="C45854" s="13">
        <f t="shared" ca="1" si="1501"/>
        <v>1991.7981775964402</v>
      </c>
    </row>
    <row r="45855" spans="3:3">
      <c r="C45855" s="13">
        <f t="shared" ca="1" si="1501"/>
        <v>1997.4815002792195</v>
      </c>
    </row>
    <row r="45856" spans="3:3">
      <c r="C45856" s="13">
        <f t="shared" ca="1" si="1501"/>
        <v>1989.6383153787438</v>
      </c>
    </row>
    <row r="45857" spans="3:3">
      <c r="C45857" s="13">
        <f t="shared" ca="1" si="1501"/>
        <v>2012.413600450001</v>
      </c>
    </row>
    <row r="45858" spans="3:3">
      <c r="C45858" s="13">
        <f t="shared" ca="1" si="1501"/>
        <v>1994.8557239210998</v>
      </c>
    </row>
    <row r="45859" spans="3:3">
      <c r="C45859" s="13">
        <f t="shared" ca="1" si="1501"/>
        <v>1990.3563560237542</v>
      </c>
    </row>
    <row r="45860" spans="3:3">
      <c r="C45860" s="13">
        <f t="shared" ca="1" si="1501"/>
        <v>1997.149425983742</v>
      </c>
    </row>
    <row r="45861" spans="3:3">
      <c r="C45861" s="13">
        <f t="shared" ca="1" si="1501"/>
        <v>1993.9635182333386</v>
      </c>
    </row>
    <row r="45862" spans="3:3">
      <c r="C45862" s="13">
        <f t="shared" ca="1" si="1501"/>
        <v>2016.3439834448031</v>
      </c>
    </row>
    <row r="45863" spans="3:3">
      <c r="C45863" s="13">
        <f t="shared" ca="1" si="1501"/>
        <v>2000.0562177734889</v>
      </c>
    </row>
    <row r="45864" spans="3:3">
      <c r="C45864" s="13">
        <f t="shared" ca="1" si="1501"/>
        <v>2001.0721014154371</v>
      </c>
    </row>
    <row r="45865" spans="3:3">
      <c r="C45865" s="13">
        <f t="shared" ca="1" si="1501"/>
        <v>2006.406068443569</v>
      </c>
    </row>
    <row r="45866" spans="3:3">
      <c r="C45866" s="13">
        <f t="shared" ca="1" si="1501"/>
        <v>2002.5083026780901</v>
      </c>
    </row>
    <row r="45867" spans="3:3">
      <c r="C45867" s="13">
        <f t="shared" ca="1" si="1501"/>
        <v>2005.2171949045057</v>
      </c>
    </row>
    <row r="45868" spans="3:3">
      <c r="C45868" s="13">
        <f t="shared" ca="1" si="1501"/>
        <v>2009.4209674642364</v>
      </c>
    </row>
    <row r="45869" spans="3:3">
      <c r="C45869" s="13">
        <f t="shared" ca="1" si="1501"/>
        <v>2016.0644367521525</v>
      </c>
    </row>
    <row r="45870" spans="3:3">
      <c r="C45870" s="13">
        <f t="shared" ca="1" si="1501"/>
        <v>2007.6384710234779</v>
      </c>
    </row>
    <row r="45871" spans="3:3">
      <c r="C45871" s="13">
        <f t="shared" ca="1" si="1501"/>
        <v>2003.8353995004609</v>
      </c>
    </row>
    <row r="45872" spans="3:3">
      <c r="C45872" s="13">
        <f t="shared" ca="1" si="1501"/>
        <v>1982.8716940979202</v>
      </c>
    </row>
    <row r="45873" spans="3:3">
      <c r="C45873" s="13">
        <f t="shared" ca="1" si="1501"/>
        <v>2001.9138914161661</v>
      </c>
    </row>
    <row r="45874" spans="3:3">
      <c r="C45874" s="13">
        <f t="shared" ca="1" si="1501"/>
        <v>1988.206248110072</v>
      </c>
    </row>
    <row r="45875" spans="3:3">
      <c r="C45875" s="13">
        <f t="shared" ca="1" si="1501"/>
        <v>1991.2828693731121</v>
      </c>
    </row>
    <row r="45876" spans="3:3">
      <c r="C45876" s="13">
        <f t="shared" ca="1" si="1501"/>
        <v>2000.6379169438906</v>
      </c>
    </row>
    <row r="45877" spans="3:3">
      <c r="C45877" s="13">
        <f t="shared" ca="1" si="1501"/>
        <v>1991.2266824279498</v>
      </c>
    </row>
    <row r="45878" spans="3:3">
      <c r="C45878" s="13">
        <f t="shared" ca="1" si="1501"/>
        <v>1985.2178152572319</v>
      </c>
    </row>
    <row r="45879" spans="3:3">
      <c r="C45879" s="13">
        <f t="shared" ca="1" si="1501"/>
        <v>2001.903919704605</v>
      </c>
    </row>
    <row r="45880" spans="3:3">
      <c r="C45880" s="13">
        <f t="shared" ca="1" si="1501"/>
        <v>1996.9972808131504</v>
      </c>
    </row>
    <row r="45881" spans="3:3">
      <c r="C45881" s="13">
        <f t="shared" ca="1" si="1501"/>
        <v>1993.20896066455</v>
      </c>
    </row>
    <row r="45882" spans="3:3">
      <c r="C45882" s="13">
        <f t="shared" ca="1" si="1501"/>
        <v>1989.2148036768035</v>
      </c>
    </row>
    <row r="45883" spans="3:3">
      <c r="C45883" s="13">
        <f t="shared" ca="1" si="1501"/>
        <v>1995.8309116187177</v>
      </c>
    </row>
    <row r="45884" spans="3:3">
      <c r="C45884" s="13">
        <f t="shared" ca="1" si="1501"/>
        <v>1997.3274044356544</v>
      </c>
    </row>
    <row r="45885" spans="3:3">
      <c r="C45885" s="13">
        <f t="shared" ca="1" si="1501"/>
        <v>2017.7504435109897</v>
      </c>
    </row>
    <row r="45886" spans="3:3">
      <c r="C45886" s="13">
        <f t="shared" ca="1" si="1501"/>
        <v>1997.1493237259358</v>
      </c>
    </row>
    <row r="45887" spans="3:3">
      <c r="C45887" s="13">
        <f t="shared" ca="1" si="1501"/>
        <v>1993.7956239040388</v>
      </c>
    </row>
    <row r="45888" spans="3:3">
      <c r="C45888" s="13">
        <f t="shared" ca="1" si="1501"/>
        <v>2003.0246948974063</v>
      </c>
    </row>
    <row r="45889" spans="3:3">
      <c r="C45889" s="13">
        <f t="shared" ca="1" si="1501"/>
        <v>2016.8247960981819</v>
      </c>
    </row>
    <row r="45890" spans="3:3">
      <c r="C45890" s="13">
        <f t="shared" ca="1" si="1501"/>
        <v>1980.7143799423566</v>
      </c>
    </row>
    <row r="45891" spans="3:3">
      <c r="C45891" s="13">
        <f t="shared" ca="1" si="1501"/>
        <v>2007.9843544308749</v>
      </c>
    </row>
    <row r="45892" spans="3:3">
      <c r="C45892" s="13">
        <f t="shared" ca="1" si="1501"/>
        <v>2008.429387773092</v>
      </c>
    </row>
    <row r="45893" spans="3:3">
      <c r="C45893" s="13">
        <f t="shared" ca="1" si="1501"/>
        <v>2004.7147866491764</v>
      </c>
    </row>
    <row r="45894" spans="3:3">
      <c r="C45894" s="13">
        <f t="shared" ca="1" si="1501"/>
        <v>1996.1565942995092</v>
      </c>
    </row>
    <row r="45895" spans="3:3">
      <c r="C45895" s="13">
        <f t="shared" ca="1" si="1501"/>
        <v>1986.2189191088953</v>
      </c>
    </row>
    <row r="45896" spans="3:3">
      <c r="C45896" s="13">
        <f t="shared" ca="1" si="1501"/>
        <v>1999.1535211941471</v>
      </c>
    </row>
    <row r="45897" spans="3:3">
      <c r="C45897" s="13">
        <f t="shared" ca="1" si="1501"/>
        <v>2026.2675604032818</v>
      </c>
    </row>
    <row r="45898" spans="3:3">
      <c r="C45898" s="13">
        <f t="shared" ca="1" si="1501"/>
        <v>2013.3865922879545</v>
      </c>
    </row>
    <row r="45899" spans="3:3">
      <c r="C45899" s="13">
        <f t="shared" ca="1" si="1501"/>
        <v>1998.9814174704341</v>
      </c>
    </row>
    <row r="45900" spans="3:3">
      <c r="C45900" s="13">
        <f t="shared" ca="1" si="1501"/>
        <v>2002.1809648836529</v>
      </c>
    </row>
    <row r="45901" spans="3:3">
      <c r="C45901" s="13">
        <f t="shared" ca="1" si="1501"/>
        <v>2013.4147142539782</v>
      </c>
    </row>
    <row r="45902" spans="3:3">
      <c r="C45902" s="13">
        <f t="shared" ca="1" si="1501"/>
        <v>2017.5417008997376</v>
      </c>
    </row>
    <row r="45903" spans="3:3">
      <c r="C45903" s="13">
        <f t="shared" ca="1" si="1501"/>
        <v>1998.5645867004957</v>
      </c>
    </row>
    <row r="45904" spans="3:3">
      <c r="C45904" s="13">
        <f t="shared" ca="1" si="1501"/>
        <v>2002.1685898109215</v>
      </c>
    </row>
    <row r="45905" spans="3:3">
      <c r="C45905" s="13">
        <f t="shared" ca="1" si="1501"/>
        <v>2010.3459923512389</v>
      </c>
    </row>
    <row r="45906" spans="3:3">
      <c r="C45906" s="13">
        <f t="shared" ca="1" si="1501"/>
        <v>2000.2098364365568</v>
      </c>
    </row>
    <row r="45907" spans="3:3">
      <c r="C45907" s="13">
        <f t="shared" ca="1" si="1501"/>
        <v>1985.9800669531312</v>
      </c>
    </row>
    <row r="45908" spans="3:3">
      <c r="C45908" s="13">
        <f t="shared" ca="1" si="1501"/>
        <v>1992.4672862750463</v>
      </c>
    </row>
    <row r="45909" spans="3:3">
      <c r="C45909" s="13">
        <f t="shared" ca="1" si="1501"/>
        <v>1999.6636580070083</v>
      </c>
    </row>
    <row r="45910" spans="3:3">
      <c r="C45910" s="13">
        <f t="shared" ca="1" si="1501"/>
        <v>2002.7562450114592</v>
      </c>
    </row>
    <row r="45911" spans="3:3">
      <c r="C45911" s="13">
        <f t="shared" ca="1" si="1501"/>
        <v>2016.7267811783584</v>
      </c>
    </row>
    <row r="45912" spans="3:3">
      <c r="C45912" s="13">
        <f t="shared" ref="C45912:C45975" ca="1" si="1502">NORMINV(RAND(),$D$3,$G$3)</f>
        <v>2006.1569024644259</v>
      </c>
    </row>
    <row r="45913" spans="3:3">
      <c r="C45913" s="13">
        <f t="shared" ca="1" si="1502"/>
        <v>1984.7465247402492</v>
      </c>
    </row>
    <row r="45914" spans="3:3">
      <c r="C45914" s="13">
        <f t="shared" ca="1" si="1502"/>
        <v>2005.4173879494317</v>
      </c>
    </row>
    <row r="45915" spans="3:3">
      <c r="C45915" s="13">
        <f t="shared" ca="1" si="1502"/>
        <v>2004.1799772914812</v>
      </c>
    </row>
    <row r="45916" spans="3:3">
      <c r="C45916" s="13">
        <f t="shared" ca="1" si="1502"/>
        <v>2002.3232537321153</v>
      </c>
    </row>
    <row r="45917" spans="3:3">
      <c r="C45917" s="13">
        <f t="shared" ca="1" si="1502"/>
        <v>1992.9233731451286</v>
      </c>
    </row>
    <row r="45918" spans="3:3">
      <c r="C45918" s="13">
        <f t="shared" ca="1" si="1502"/>
        <v>2001.1818444608029</v>
      </c>
    </row>
    <row r="45919" spans="3:3">
      <c r="C45919" s="13">
        <f t="shared" ca="1" si="1502"/>
        <v>2007.3959238137661</v>
      </c>
    </row>
    <row r="45920" spans="3:3">
      <c r="C45920" s="13">
        <f t="shared" ca="1" si="1502"/>
        <v>2005.9566633182287</v>
      </c>
    </row>
    <row r="45921" spans="3:3">
      <c r="C45921" s="13">
        <f t="shared" ca="1" si="1502"/>
        <v>1997.6439509080708</v>
      </c>
    </row>
    <row r="45922" spans="3:3">
      <c r="C45922" s="13">
        <f t="shared" ca="1" si="1502"/>
        <v>1987.0072419500909</v>
      </c>
    </row>
    <row r="45923" spans="3:3">
      <c r="C45923" s="13">
        <f t="shared" ca="1" si="1502"/>
        <v>1993.8867050191075</v>
      </c>
    </row>
    <row r="45924" spans="3:3">
      <c r="C45924" s="13">
        <f t="shared" ca="1" si="1502"/>
        <v>2011.4081365364952</v>
      </c>
    </row>
    <row r="45925" spans="3:3">
      <c r="C45925" s="13">
        <f t="shared" ca="1" si="1502"/>
        <v>2001.1569603459839</v>
      </c>
    </row>
    <row r="45926" spans="3:3">
      <c r="C45926" s="13">
        <f t="shared" ca="1" si="1502"/>
        <v>2009.3229543607113</v>
      </c>
    </row>
    <row r="45927" spans="3:3">
      <c r="C45927" s="13">
        <f t="shared" ca="1" si="1502"/>
        <v>2003.0002954133145</v>
      </c>
    </row>
    <row r="45928" spans="3:3">
      <c r="C45928" s="13">
        <f t="shared" ca="1" si="1502"/>
        <v>2017.2408500784222</v>
      </c>
    </row>
    <row r="45929" spans="3:3">
      <c r="C45929" s="13">
        <f t="shared" ca="1" si="1502"/>
        <v>2002.2928788084444</v>
      </c>
    </row>
    <row r="45930" spans="3:3">
      <c r="C45930" s="13">
        <f t="shared" ca="1" si="1502"/>
        <v>2034.5555716712961</v>
      </c>
    </row>
    <row r="45931" spans="3:3">
      <c r="C45931" s="13">
        <f t="shared" ca="1" si="1502"/>
        <v>2009.7734266726816</v>
      </c>
    </row>
    <row r="45932" spans="3:3">
      <c r="C45932" s="13">
        <f t="shared" ca="1" si="1502"/>
        <v>1998.4780789281467</v>
      </c>
    </row>
    <row r="45933" spans="3:3">
      <c r="C45933" s="13">
        <f t="shared" ca="1" si="1502"/>
        <v>1987.8217483130795</v>
      </c>
    </row>
    <row r="45934" spans="3:3">
      <c r="C45934" s="13">
        <f t="shared" ca="1" si="1502"/>
        <v>1992.9562336644183</v>
      </c>
    </row>
    <row r="45935" spans="3:3">
      <c r="C45935" s="13">
        <f t="shared" ca="1" si="1502"/>
        <v>1996.2665976269298</v>
      </c>
    </row>
    <row r="45936" spans="3:3">
      <c r="C45936" s="13">
        <f t="shared" ca="1" si="1502"/>
        <v>2008.6797279191619</v>
      </c>
    </row>
    <row r="45937" spans="3:3">
      <c r="C45937" s="13">
        <f t="shared" ca="1" si="1502"/>
        <v>2007.2726433947523</v>
      </c>
    </row>
    <row r="45938" spans="3:3">
      <c r="C45938" s="13">
        <f t="shared" ca="1" si="1502"/>
        <v>1993.3025339806129</v>
      </c>
    </row>
    <row r="45939" spans="3:3">
      <c r="C45939" s="13">
        <f t="shared" ca="1" si="1502"/>
        <v>2024.3621978099752</v>
      </c>
    </row>
    <row r="45940" spans="3:3">
      <c r="C45940" s="13">
        <f t="shared" ca="1" si="1502"/>
        <v>1988.409304121672</v>
      </c>
    </row>
    <row r="45941" spans="3:3">
      <c r="C45941" s="13">
        <f t="shared" ca="1" si="1502"/>
        <v>1997.3799456097474</v>
      </c>
    </row>
    <row r="45942" spans="3:3">
      <c r="C45942" s="13">
        <f t="shared" ca="1" si="1502"/>
        <v>2021.6881504707001</v>
      </c>
    </row>
    <row r="45943" spans="3:3">
      <c r="C45943" s="13">
        <f t="shared" ca="1" si="1502"/>
        <v>2002.8146003258169</v>
      </c>
    </row>
    <row r="45944" spans="3:3">
      <c r="C45944" s="13">
        <f t="shared" ca="1" si="1502"/>
        <v>2011.1629460954671</v>
      </c>
    </row>
    <row r="45945" spans="3:3">
      <c r="C45945" s="13">
        <f t="shared" ca="1" si="1502"/>
        <v>2001.2563115657201</v>
      </c>
    </row>
    <row r="45946" spans="3:3">
      <c r="C45946" s="13">
        <f t="shared" ca="1" si="1502"/>
        <v>1984.7822474083712</v>
      </c>
    </row>
    <row r="45947" spans="3:3">
      <c r="C45947" s="13">
        <f t="shared" ca="1" si="1502"/>
        <v>1995.0269854049475</v>
      </c>
    </row>
    <row r="45948" spans="3:3">
      <c r="C45948" s="13">
        <f t="shared" ca="1" si="1502"/>
        <v>1996.1735188627895</v>
      </c>
    </row>
    <row r="45949" spans="3:3">
      <c r="C45949" s="13">
        <f t="shared" ca="1" si="1502"/>
        <v>1991.4367130746555</v>
      </c>
    </row>
    <row r="45950" spans="3:3">
      <c r="C45950" s="13">
        <f t="shared" ca="1" si="1502"/>
        <v>1997.787954273341</v>
      </c>
    </row>
    <row r="45951" spans="3:3">
      <c r="C45951" s="13">
        <f t="shared" ca="1" si="1502"/>
        <v>1982.3075810943744</v>
      </c>
    </row>
    <row r="45952" spans="3:3">
      <c r="C45952" s="13">
        <f t="shared" ca="1" si="1502"/>
        <v>2007.0706269979871</v>
      </c>
    </row>
    <row r="45953" spans="3:3">
      <c r="C45953" s="13">
        <f t="shared" ca="1" si="1502"/>
        <v>1992.6411295482781</v>
      </c>
    </row>
    <row r="45954" spans="3:3">
      <c r="C45954" s="13">
        <f t="shared" ca="1" si="1502"/>
        <v>1997.4526121173894</v>
      </c>
    </row>
    <row r="45955" spans="3:3">
      <c r="C45955" s="13">
        <f t="shared" ca="1" si="1502"/>
        <v>2010.3162028015499</v>
      </c>
    </row>
    <row r="45956" spans="3:3">
      <c r="C45956" s="13">
        <f t="shared" ca="1" si="1502"/>
        <v>2003.9783376284659</v>
      </c>
    </row>
    <row r="45957" spans="3:3">
      <c r="C45957" s="13">
        <f t="shared" ca="1" si="1502"/>
        <v>1994.1268587368525</v>
      </c>
    </row>
    <row r="45958" spans="3:3">
      <c r="C45958" s="13">
        <f t="shared" ca="1" si="1502"/>
        <v>1998.8066504515209</v>
      </c>
    </row>
    <row r="45959" spans="3:3">
      <c r="C45959" s="13">
        <f t="shared" ca="1" si="1502"/>
        <v>2007.6073147967941</v>
      </c>
    </row>
    <row r="45960" spans="3:3">
      <c r="C45960" s="13">
        <f t="shared" ca="1" si="1502"/>
        <v>1998.4579359168024</v>
      </c>
    </row>
    <row r="45961" spans="3:3">
      <c r="C45961" s="13">
        <f t="shared" ca="1" si="1502"/>
        <v>1994.1553301534011</v>
      </c>
    </row>
    <row r="45962" spans="3:3">
      <c r="C45962" s="13">
        <f t="shared" ca="1" si="1502"/>
        <v>1977.6774389379209</v>
      </c>
    </row>
    <row r="45963" spans="3:3">
      <c r="C45963" s="13">
        <f t="shared" ca="1" si="1502"/>
        <v>2011.5119402858122</v>
      </c>
    </row>
    <row r="45964" spans="3:3">
      <c r="C45964" s="13">
        <f t="shared" ca="1" si="1502"/>
        <v>1988.1163256907116</v>
      </c>
    </row>
    <row r="45965" spans="3:3">
      <c r="C45965" s="13">
        <f t="shared" ca="1" si="1502"/>
        <v>1997.8779083478628</v>
      </c>
    </row>
    <row r="45966" spans="3:3">
      <c r="C45966" s="13">
        <f t="shared" ca="1" si="1502"/>
        <v>2019.3665300038806</v>
      </c>
    </row>
    <row r="45967" spans="3:3">
      <c r="C45967" s="13">
        <f t="shared" ca="1" si="1502"/>
        <v>1992.223410806582</v>
      </c>
    </row>
    <row r="45968" spans="3:3">
      <c r="C45968" s="13">
        <f t="shared" ca="1" si="1502"/>
        <v>2012.517317331402</v>
      </c>
    </row>
    <row r="45969" spans="3:3">
      <c r="C45969" s="13">
        <f t="shared" ca="1" si="1502"/>
        <v>1985.6979063396996</v>
      </c>
    </row>
    <row r="45970" spans="3:3">
      <c r="C45970" s="13">
        <f t="shared" ca="1" si="1502"/>
        <v>2007.475916204364</v>
      </c>
    </row>
    <row r="45971" spans="3:3">
      <c r="C45971" s="13">
        <f t="shared" ca="1" si="1502"/>
        <v>2014.3873279190313</v>
      </c>
    </row>
    <row r="45972" spans="3:3">
      <c r="C45972" s="13">
        <f t="shared" ca="1" si="1502"/>
        <v>1985.3295562418505</v>
      </c>
    </row>
    <row r="45973" spans="3:3">
      <c r="C45973" s="13">
        <f t="shared" ca="1" si="1502"/>
        <v>1992.7844938180685</v>
      </c>
    </row>
    <row r="45974" spans="3:3">
      <c r="C45974" s="13">
        <f t="shared" ca="1" si="1502"/>
        <v>2005.5253660512969</v>
      </c>
    </row>
    <row r="45975" spans="3:3">
      <c r="C45975" s="13">
        <f t="shared" ca="1" si="1502"/>
        <v>1977.2401548652704</v>
      </c>
    </row>
    <row r="45976" spans="3:3">
      <c r="C45976" s="13">
        <f t="shared" ref="C45976:C46039" ca="1" si="1503">NORMINV(RAND(),$D$3,$G$3)</f>
        <v>2007.7414564201902</v>
      </c>
    </row>
    <row r="45977" spans="3:3">
      <c r="C45977" s="13">
        <f t="shared" ca="1" si="1503"/>
        <v>1969.3894655858469</v>
      </c>
    </row>
    <row r="45978" spans="3:3">
      <c r="C45978" s="13">
        <f t="shared" ca="1" si="1503"/>
        <v>1998.7606964292327</v>
      </c>
    </row>
    <row r="45979" spans="3:3">
      <c r="C45979" s="13">
        <f t="shared" ca="1" si="1503"/>
        <v>1986.2093007649548</v>
      </c>
    </row>
    <row r="45980" spans="3:3">
      <c r="C45980" s="13">
        <f t="shared" ca="1" si="1503"/>
        <v>2011.0500238282671</v>
      </c>
    </row>
    <row r="45981" spans="3:3">
      <c r="C45981" s="13">
        <f t="shared" ca="1" si="1503"/>
        <v>2000.7923624923544</v>
      </c>
    </row>
    <row r="45982" spans="3:3">
      <c r="C45982" s="13">
        <f t="shared" ca="1" si="1503"/>
        <v>2005.3653405407392</v>
      </c>
    </row>
    <row r="45983" spans="3:3">
      <c r="C45983" s="13">
        <f t="shared" ca="1" si="1503"/>
        <v>2018.2123023591851</v>
      </c>
    </row>
    <row r="45984" spans="3:3">
      <c r="C45984" s="13">
        <f t="shared" ca="1" si="1503"/>
        <v>2006.1633203281233</v>
      </c>
    </row>
    <row r="45985" spans="3:3">
      <c r="C45985" s="13">
        <f t="shared" ca="1" si="1503"/>
        <v>2001.7896055199501</v>
      </c>
    </row>
    <row r="45986" spans="3:3">
      <c r="C45986" s="13">
        <f t="shared" ca="1" si="1503"/>
        <v>2017.1682733892478</v>
      </c>
    </row>
    <row r="45987" spans="3:3">
      <c r="C45987" s="13">
        <f t="shared" ca="1" si="1503"/>
        <v>2001.4924115124904</v>
      </c>
    </row>
    <row r="45988" spans="3:3">
      <c r="C45988" s="13">
        <f t="shared" ca="1" si="1503"/>
        <v>1996.7189824743296</v>
      </c>
    </row>
    <row r="45989" spans="3:3">
      <c r="C45989" s="13">
        <f t="shared" ca="1" si="1503"/>
        <v>1993.2055581220366</v>
      </c>
    </row>
    <row r="45990" spans="3:3">
      <c r="C45990" s="13">
        <f t="shared" ca="1" si="1503"/>
        <v>2003.5861439193491</v>
      </c>
    </row>
    <row r="45991" spans="3:3">
      <c r="C45991" s="13">
        <f t="shared" ca="1" si="1503"/>
        <v>1992.0218051328957</v>
      </c>
    </row>
    <row r="45992" spans="3:3">
      <c r="C45992" s="13">
        <f t="shared" ca="1" si="1503"/>
        <v>1996.174779428583</v>
      </c>
    </row>
    <row r="45993" spans="3:3">
      <c r="C45993" s="13">
        <f t="shared" ca="1" si="1503"/>
        <v>1987.8903181698815</v>
      </c>
    </row>
    <row r="45994" spans="3:3">
      <c r="C45994" s="13">
        <f t="shared" ca="1" si="1503"/>
        <v>2006.7752157534599</v>
      </c>
    </row>
    <row r="45995" spans="3:3">
      <c r="C45995" s="13">
        <f t="shared" ca="1" si="1503"/>
        <v>1996.7444426443531</v>
      </c>
    </row>
    <row r="45996" spans="3:3">
      <c r="C45996" s="13">
        <f t="shared" ca="1" si="1503"/>
        <v>1992.6913357969308</v>
      </c>
    </row>
    <row r="45997" spans="3:3">
      <c r="C45997" s="13">
        <f t="shared" ca="1" si="1503"/>
        <v>1993.448153791391</v>
      </c>
    </row>
    <row r="45998" spans="3:3">
      <c r="C45998" s="13">
        <f t="shared" ca="1" si="1503"/>
        <v>2020.1785890639098</v>
      </c>
    </row>
    <row r="45999" spans="3:3">
      <c r="C45999" s="13">
        <f t="shared" ca="1" si="1503"/>
        <v>2025.4957703799337</v>
      </c>
    </row>
    <row r="46000" spans="3:3">
      <c r="C46000" s="13">
        <f t="shared" ca="1" si="1503"/>
        <v>1992.4868531910754</v>
      </c>
    </row>
    <row r="46001" spans="3:3">
      <c r="C46001" s="13">
        <f t="shared" ca="1" si="1503"/>
        <v>2017.1350139163865</v>
      </c>
    </row>
    <row r="46002" spans="3:3">
      <c r="C46002" s="13">
        <f t="shared" ca="1" si="1503"/>
        <v>2006.5621623033157</v>
      </c>
    </row>
    <row r="46003" spans="3:3">
      <c r="C46003" s="13">
        <f t="shared" ca="1" si="1503"/>
        <v>1996.5574079318576</v>
      </c>
    </row>
    <row r="46004" spans="3:3">
      <c r="C46004" s="13">
        <f t="shared" ca="1" si="1503"/>
        <v>2007.4761000976639</v>
      </c>
    </row>
    <row r="46005" spans="3:3">
      <c r="C46005" s="13">
        <f t="shared" ca="1" si="1503"/>
        <v>2001.4385097976767</v>
      </c>
    </row>
    <row r="46006" spans="3:3">
      <c r="C46006" s="13">
        <f t="shared" ca="1" si="1503"/>
        <v>1985.381899003248</v>
      </c>
    </row>
    <row r="46007" spans="3:3">
      <c r="C46007" s="13">
        <f t="shared" ca="1" si="1503"/>
        <v>1991.1094658335726</v>
      </c>
    </row>
    <row r="46008" spans="3:3">
      <c r="C46008" s="13">
        <f t="shared" ca="1" si="1503"/>
        <v>1998.0983010258103</v>
      </c>
    </row>
    <row r="46009" spans="3:3">
      <c r="C46009" s="13">
        <f t="shared" ca="1" si="1503"/>
        <v>1986.738335038104</v>
      </c>
    </row>
    <row r="46010" spans="3:3">
      <c r="C46010" s="13">
        <f t="shared" ca="1" si="1503"/>
        <v>2004.855872138736</v>
      </c>
    </row>
    <row r="46011" spans="3:3">
      <c r="C46011" s="13">
        <f t="shared" ca="1" si="1503"/>
        <v>1999.4826093040319</v>
      </c>
    </row>
    <row r="46012" spans="3:3">
      <c r="C46012" s="13">
        <f t="shared" ca="1" si="1503"/>
        <v>1984.9486289442941</v>
      </c>
    </row>
    <row r="46013" spans="3:3">
      <c r="C46013" s="13">
        <f t="shared" ca="1" si="1503"/>
        <v>2009.7603602270647</v>
      </c>
    </row>
    <row r="46014" spans="3:3">
      <c r="C46014" s="13">
        <f t="shared" ca="1" si="1503"/>
        <v>1990.9546097939026</v>
      </c>
    </row>
    <row r="46015" spans="3:3">
      <c r="C46015" s="13">
        <f t="shared" ca="1" si="1503"/>
        <v>2003.0283312605227</v>
      </c>
    </row>
    <row r="46016" spans="3:3">
      <c r="C46016" s="13">
        <f t="shared" ca="1" si="1503"/>
        <v>1985.1126592724443</v>
      </c>
    </row>
    <row r="46017" spans="3:3">
      <c r="C46017" s="13">
        <f t="shared" ca="1" si="1503"/>
        <v>1978.3501360958114</v>
      </c>
    </row>
    <row r="46018" spans="3:3">
      <c r="C46018" s="13">
        <f t="shared" ca="1" si="1503"/>
        <v>1997.6465945579246</v>
      </c>
    </row>
    <row r="46019" spans="3:3">
      <c r="C46019" s="13">
        <f t="shared" ca="1" si="1503"/>
        <v>1988.7179952480135</v>
      </c>
    </row>
    <row r="46020" spans="3:3">
      <c r="C46020" s="13">
        <f t="shared" ca="1" si="1503"/>
        <v>2014.1842847558985</v>
      </c>
    </row>
    <row r="46021" spans="3:3">
      <c r="C46021" s="13">
        <f t="shared" ca="1" si="1503"/>
        <v>1998.3036154662261</v>
      </c>
    </row>
    <row r="46022" spans="3:3">
      <c r="C46022" s="13">
        <f t="shared" ca="1" si="1503"/>
        <v>1984.2871748231671</v>
      </c>
    </row>
    <row r="46023" spans="3:3">
      <c r="C46023" s="13">
        <f t="shared" ca="1" si="1503"/>
        <v>2001.5944215375446</v>
      </c>
    </row>
    <row r="46024" spans="3:3">
      <c r="C46024" s="13">
        <f t="shared" ca="1" si="1503"/>
        <v>2003.0215763118522</v>
      </c>
    </row>
    <row r="46025" spans="3:3">
      <c r="C46025" s="13">
        <f t="shared" ca="1" si="1503"/>
        <v>2002.4585650446543</v>
      </c>
    </row>
    <row r="46026" spans="3:3">
      <c r="C46026" s="13">
        <f t="shared" ca="1" si="1503"/>
        <v>2011.1461100542072</v>
      </c>
    </row>
    <row r="46027" spans="3:3">
      <c r="C46027" s="13">
        <f t="shared" ca="1" si="1503"/>
        <v>1991.1423765200993</v>
      </c>
    </row>
    <row r="46028" spans="3:3">
      <c r="C46028" s="13">
        <f t="shared" ca="1" si="1503"/>
        <v>1997.7822675673199</v>
      </c>
    </row>
    <row r="46029" spans="3:3">
      <c r="C46029" s="13">
        <f t="shared" ca="1" si="1503"/>
        <v>1994.3022266465941</v>
      </c>
    </row>
    <row r="46030" spans="3:3">
      <c r="C46030" s="13">
        <f t="shared" ca="1" si="1503"/>
        <v>2005.4565299424764</v>
      </c>
    </row>
    <row r="46031" spans="3:3">
      <c r="C46031" s="13">
        <f t="shared" ca="1" si="1503"/>
        <v>1985.9459541786914</v>
      </c>
    </row>
    <row r="46032" spans="3:3">
      <c r="C46032" s="13">
        <f t="shared" ca="1" si="1503"/>
        <v>1999.2840134488167</v>
      </c>
    </row>
    <row r="46033" spans="3:3">
      <c r="C46033" s="13">
        <f t="shared" ca="1" si="1503"/>
        <v>1989.5467335513611</v>
      </c>
    </row>
    <row r="46034" spans="3:3">
      <c r="C46034" s="13">
        <f t="shared" ca="1" si="1503"/>
        <v>1996.2164218485204</v>
      </c>
    </row>
    <row r="46035" spans="3:3">
      <c r="C46035" s="13">
        <f t="shared" ca="1" si="1503"/>
        <v>1999.5757300423354</v>
      </c>
    </row>
    <row r="46036" spans="3:3">
      <c r="C46036" s="13">
        <f t="shared" ca="1" si="1503"/>
        <v>1984.1448854682435</v>
      </c>
    </row>
    <row r="46037" spans="3:3">
      <c r="C46037" s="13">
        <f t="shared" ca="1" si="1503"/>
        <v>2008.4680679727851</v>
      </c>
    </row>
    <row r="46038" spans="3:3">
      <c r="C46038" s="13">
        <f t="shared" ca="1" si="1503"/>
        <v>2003.0715229138266</v>
      </c>
    </row>
    <row r="46039" spans="3:3">
      <c r="C46039" s="13">
        <f t="shared" ca="1" si="1503"/>
        <v>2010.9606906510651</v>
      </c>
    </row>
    <row r="46040" spans="3:3">
      <c r="C46040" s="13">
        <f t="shared" ref="C46040:C46103" ca="1" si="1504">NORMINV(RAND(),$D$3,$G$3)</f>
        <v>2006.8250403994339</v>
      </c>
    </row>
    <row r="46041" spans="3:3">
      <c r="C46041" s="13">
        <f t="shared" ca="1" si="1504"/>
        <v>2007.4396267419743</v>
      </c>
    </row>
    <row r="46042" spans="3:3">
      <c r="C46042" s="13">
        <f t="shared" ca="1" si="1504"/>
        <v>1995.7600294560339</v>
      </c>
    </row>
    <row r="46043" spans="3:3">
      <c r="C46043" s="13">
        <f t="shared" ca="1" si="1504"/>
        <v>2002.2797351906884</v>
      </c>
    </row>
    <row r="46044" spans="3:3">
      <c r="C46044" s="13">
        <f t="shared" ca="1" si="1504"/>
        <v>1998.0126175206451</v>
      </c>
    </row>
    <row r="46045" spans="3:3">
      <c r="C46045" s="13">
        <f t="shared" ca="1" si="1504"/>
        <v>2006.9219805420294</v>
      </c>
    </row>
    <row r="46046" spans="3:3">
      <c r="C46046" s="13">
        <f t="shared" ca="1" si="1504"/>
        <v>2002.0613639451808</v>
      </c>
    </row>
    <row r="46047" spans="3:3">
      <c r="C46047" s="13">
        <f t="shared" ca="1" si="1504"/>
        <v>2009.7236032525395</v>
      </c>
    </row>
    <row r="46048" spans="3:3">
      <c r="C46048" s="13">
        <f t="shared" ca="1" si="1504"/>
        <v>2005.9692350538669</v>
      </c>
    </row>
    <row r="46049" spans="3:3">
      <c r="C46049" s="13">
        <f t="shared" ca="1" si="1504"/>
        <v>2001.4478048005415</v>
      </c>
    </row>
    <row r="46050" spans="3:3">
      <c r="C46050" s="13">
        <f t="shared" ca="1" si="1504"/>
        <v>1998.447868883047</v>
      </c>
    </row>
    <row r="46051" spans="3:3">
      <c r="C46051" s="13">
        <f t="shared" ca="1" si="1504"/>
        <v>2006.3851004756859</v>
      </c>
    </row>
    <row r="46052" spans="3:3">
      <c r="C46052" s="13">
        <f t="shared" ca="1" si="1504"/>
        <v>2001.1037907628083</v>
      </c>
    </row>
    <row r="46053" spans="3:3">
      <c r="C46053" s="13">
        <f t="shared" ca="1" si="1504"/>
        <v>1990.0861415903432</v>
      </c>
    </row>
    <row r="46054" spans="3:3">
      <c r="C46054" s="13">
        <f t="shared" ca="1" si="1504"/>
        <v>2004.9793958565967</v>
      </c>
    </row>
    <row r="46055" spans="3:3">
      <c r="C46055" s="13">
        <f t="shared" ca="1" si="1504"/>
        <v>1990.7984409394617</v>
      </c>
    </row>
    <row r="46056" spans="3:3">
      <c r="C46056" s="13">
        <f t="shared" ca="1" si="1504"/>
        <v>2005.0987846360142</v>
      </c>
    </row>
    <row r="46057" spans="3:3">
      <c r="C46057" s="13">
        <f t="shared" ca="1" si="1504"/>
        <v>1986.4035064290267</v>
      </c>
    </row>
    <row r="46058" spans="3:3">
      <c r="C46058" s="13">
        <f t="shared" ca="1" si="1504"/>
        <v>1993.4151697920356</v>
      </c>
    </row>
    <row r="46059" spans="3:3">
      <c r="C46059" s="13">
        <f t="shared" ca="1" si="1504"/>
        <v>1999.607789250088</v>
      </c>
    </row>
    <row r="46060" spans="3:3">
      <c r="C46060" s="13">
        <f t="shared" ca="1" si="1504"/>
        <v>1998.2860691323963</v>
      </c>
    </row>
    <row r="46061" spans="3:3">
      <c r="C46061" s="13">
        <f t="shared" ca="1" si="1504"/>
        <v>2012.0120277293477</v>
      </c>
    </row>
    <row r="46062" spans="3:3">
      <c r="C46062" s="13">
        <f t="shared" ca="1" si="1504"/>
        <v>1972.2327970962569</v>
      </c>
    </row>
    <row r="46063" spans="3:3">
      <c r="C46063" s="13">
        <f t="shared" ca="1" si="1504"/>
        <v>1993.5302841769285</v>
      </c>
    </row>
    <row r="46064" spans="3:3">
      <c r="C46064" s="13">
        <f t="shared" ca="1" si="1504"/>
        <v>1980.5701252550566</v>
      </c>
    </row>
    <row r="46065" spans="3:3">
      <c r="C46065" s="13">
        <f t="shared" ca="1" si="1504"/>
        <v>2002.6233210933613</v>
      </c>
    </row>
    <row r="46066" spans="3:3">
      <c r="C46066" s="13">
        <f t="shared" ca="1" si="1504"/>
        <v>2007.0052454355821</v>
      </c>
    </row>
    <row r="46067" spans="3:3">
      <c r="C46067" s="13">
        <f t="shared" ca="1" si="1504"/>
        <v>1977.5046265109559</v>
      </c>
    </row>
    <row r="46068" spans="3:3">
      <c r="C46068" s="13">
        <f t="shared" ca="1" si="1504"/>
        <v>2019.287972529545</v>
      </c>
    </row>
    <row r="46069" spans="3:3">
      <c r="C46069" s="13">
        <f t="shared" ca="1" si="1504"/>
        <v>2011.3803358634095</v>
      </c>
    </row>
    <row r="46070" spans="3:3">
      <c r="C46070" s="13">
        <f t="shared" ca="1" si="1504"/>
        <v>1999.4856742672248</v>
      </c>
    </row>
    <row r="46071" spans="3:3">
      <c r="C46071" s="13">
        <f t="shared" ca="1" si="1504"/>
        <v>2006.9131995618418</v>
      </c>
    </row>
    <row r="46072" spans="3:3">
      <c r="C46072" s="13">
        <f t="shared" ca="1" si="1504"/>
        <v>2004.3046160109518</v>
      </c>
    </row>
    <row r="46073" spans="3:3">
      <c r="C46073" s="13">
        <f t="shared" ca="1" si="1504"/>
        <v>2000.9727322810058</v>
      </c>
    </row>
    <row r="46074" spans="3:3">
      <c r="C46074" s="13">
        <f t="shared" ca="1" si="1504"/>
        <v>2004.9044523055486</v>
      </c>
    </row>
    <row r="46075" spans="3:3">
      <c r="C46075" s="13">
        <f t="shared" ca="1" si="1504"/>
        <v>2001.0234992322312</v>
      </c>
    </row>
    <row r="46076" spans="3:3">
      <c r="C46076" s="13">
        <f t="shared" ca="1" si="1504"/>
        <v>1990.5692959185405</v>
      </c>
    </row>
    <row r="46077" spans="3:3">
      <c r="C46077" s="13">
        <f t="shared" ca="1" si="1504"/>
        <v>2007.7169890368223</v>
      </c>
    </row>
    <row r="46078" spans="3:3">
      <c r="C46078" s="13">
        <f t="shared" ca="1" si="1504"/>
        <v>1991.352526684605</v>
      </c>
    </row>
    <row r="46079" spans="3:3">
      <c r="C46079" s="13">
        <f t="shared" ca="1" si="1504"/>
        <v>2008.1745413150757</v>
      </c>
    </row>
    <row r="46080" spans="3:3">
      <c r="C46080" s="13">
        <f t="shared" ca="1" si="1504"/>
        <v>1984.2172386701372</v>
      </c>
    </row>
    <row r="46081" spans="3:3">
      <c r="C46081" s="13">
        <f t="shared" ca="1" si="1504"/>
        <v>1993.1097692213482</v>
      </c>
    </row>
    <row r="46082" spans="3:3">
      <c r="C46082" s="13">
        <f t="shared" ca="1" si="1504"/>
        <v>1999.7488767228108</v>
      </c>
    </row>
    <row r="46083" spans="3:3">
      <c r="C46083" s="13">
        <f t="shared" ca="1" si="1504"/>
        <v>1988.2138316483588</v>
      </c>
    </row>
    <row r="46084" spans="3:3">
      <c r="C46084" s="13">
        <f t="shared" ca="1" si="1504"/>
        <v>1990.7551970942893</v>
      </c>
    </row>
    <row r="46085" spans="3:3">
      <c r="C46085" s="13">
        <f t="shared" ca="1" si="1504"/>
        <v>2006.0007184738045</v>
      </c>
    </row>
    <row r="46086" spans="3:3">
      <c r="C46086" s="13">
        <f t="shared" ca="1" si="1504"/>
        <v>1995.341734767165</v>
      </c>
    </row>
    <row r="46087" spans="3:3">
      <c r="C46087" s="13">
        <f t="shared" ca="1" si="1504"/>
        <v>1995.5732827675774</v>
      </c>
    </row>
    <row r="46088" spans="3:3">
      <c r="C46088" s="13">
        <f t="shared" ca="1" si="1504"/>
        <v>1987.0346532793876</v>
      </c>
    </row>
    <row r="46089" spans="3:3">
      <c r="C46089" s="13">
        <f t="shared" ca="1" si="1504"/>
        <v>2001.4932940823965</v>
      </c>
    </row>
    <row r="46090" spans="3:3">
      <c r="C46090" s="13">
        <f t="shared" ca="1" si="1504"/>
        <v>1984.6947433509033</v>
      </c>
    </row>
    <row r="46091" spans="3:3">
      <c r="C46091" s="13">
        <f t="shared" ca="1" si="1504"/>
        <v>1993.1262836044032</v>
      </c>
    </row>
    <row r="46092" spans="3:3">
      <c r="C46092" s="13">
        <f t="shared" ca="1" si="1504"/>
        <v>1989.1946607809871</v>
      </c>
    </row>
    <row r="46093" spans="3:3">
      <c r="C46093" s="13">
        <f t="shared" ca="1" si="1504"/>
        <v>1992.7804592116697</v>
      </c>
    </row>
    <row r="46094" spans="3:3">
      <c r="C46094" s="13">
        <f t="shared" ca="1" si="1504"/>
        <v>1996.6156742668754</v>
      </c>
    </row>
    <row r="46095" spans="3:3">
      <c r="C46095" s="13">
        <f t="shared" ca="1" si="1504"/>
        <v>1992.6906196190259</v>
      </c>
    </row>
    <row r="46096" spans="3:3">
      <c r="C46096" s="13">
        <f t="shared" ca="1" si="1504"/>
        <v>1987.8177949779533</v>
      </c>
    </row>
    <row r="46097" spans="3:3">
      <c r="C46097" s="13">
        <f t="shared" ca="1" si="1504"/>
        <v>1997.7871585638695</v>
      </c>
    </row>
    <row r="46098" spans="3:3">
      <c r="C46098" s="13">
        <f t="shared" ca="1" si="1504"/>
        <v>2009.9103380292577</v>
      </c>
    </row>
    <row r="46099" spans="3:3">
      <c r="C46099" s="13">
        <f t="shared" ca="1" si="1504"/>
        <v>1990.6796845540248</v>
      </c>
    </row>
    <row r="46100" spans="3:3">
      <c r="C46100" s="13">
        <f t="shared" ca="1" si="1504"/>
        <v>1996.8192085721901</v>
      </c>
    </row>
    <row r="46101" spans="3:3">
      <c r="C46101" s="13">
        <f t="shared" ca="1" si="1504"/>
        <v>1995.4863261498035</v>
      </c>
    </row>
    <row r="46102" spans="3:3">
      <c r="C46102" s="13">
        <f t="shared" ca="1" si="1504"/>
        <v>2002.1250782761831</v>
      </c>
    </row>
    <row r="46103" spans="3:3">
      <c r="C46103" s="13">
        <f t="shared" ca="1" si="1504"/>
        <v>1984.7817115790422</v>
      </c>
    </row>
    <row r="46104" spans="3:3">
      <c r="C46104" s="13">
        <f t="shared" ref="C46104:C46167" ca="1" si="1505">NORMINV(RAND(),$D$3,$G$3)</f>
        <v>2007.7695111001599</v>
      </c>
    </row>
    <row r="46105" spans="3:3">
      <c r="C46105" s="13">
        <f t="shared" ca="1" si="1505"/>
        <v>2008.2647534270213</v>
      </c>
    </row>
    <row r="46106" spans="3:3">
      <c r="C46106" s="13">
        <f t="shared" ca="1" si="1505"/>
        <v>2001.265781834599</v>
      </c>
    </row>
    <row r="46107" spans="3:3">
      <c r="C46107" s="13">
        <f t="shared" ca="1" si="1505"/>
        <v>1997.7862171922141</v>
      </c>
    </row>
    <row r="46108" spans="3:3">
      <c r="C46108" s="13">
        <f t="shared" ca="1" si="1505"/>
        <v>1997.6000639064578</v>
      </c>
    </row>
    <row r="46109" spans="3:3">
      <c r="C46109" s="13">
        <f t="shared" ca="1" si="1505"/>
        <v>1991.0610923819986</v>
      </c>
    </row>
    <row r="46110" spans="3:3">
      <c r="C46110" s="13">
        <f t="shared" ca="1" si="1505"/>
        <v>1990.3643583382513</v>
      </c>
    </row>
    <row r="46111" spans="3:3">
      <c r="C46111" s="13">
        <f t="shared" ca="1" si="1505"/>
        <v>2004.5783413462341</v>
      </c>
    </row>
    <row r="46112" spans="3:3">
      <c r="C46112" s="13">
        <f t="shared" ca="1" si="1505"/>
        <v>2008.9638776463</v>
      </c>
    </row>
    <row r="46113" spans="3:3">
      <c r="C46113" s="13">
        <f t="shared" ca="1" si="1505"/>
        <v>1989.9859216049854</v>
      </c>
    </row>
    <row r="46114" spans="3:3">
      <c r="C46114" s="13">
        <f t="shared" ca="1" si="1505"/>
        <v>1989.1265072431393</v>
      </c>
    </row>
    <row r="46115" spans="3:3">
      <c r="C46115" s="13">
        <f t="shared" ca="1" si="1505"/>
        <v>1983.7632374752611</v>
      </c>
    </row>
    <row r="46116" spans="3:3">
      <c r="C46116" s="13">
        <f t="shared" ca="1" si="1505"/>
        <v>1983.3205122047348</v>
      </c>
    </row>
    <row r="46117" spans="3:3">
      <c r="C46117" s="13">
        <f t="shared" ca="1" si="1505"/>
        <v>2019.8067586537259</v>
      </c>
    </row>
    <row r="46118" spans="3:3">
      <c r="C46118" s="13">
        <f t="shared" ca="1" si="1505"/>
        <v>1998.6112614719798</v>
      </c>
    </row>
    <row r="46119" spans="3:3">
      <c r="C46119" s="13">
        <f t="shared" ca="1" si="1505"/>
        <v>2001.169659082781</v>
      </c>
    </row>
    <row r="46120" spans="3:3">
      <c r="C46120" s="13">
        <f t="shared" ca="1" si="1505"/>
        <v>1994.5213897693968</v>
      </c>
    </row>
    <row r="46121" spans="3:3">
      <c r="C46121" s="13">
        <f t="shared" ca="1" si="1505"/>
        <v>2021.2465978821429</v>
      </c>
    </row>
    <row r="46122" spans="3:3">
      <c r="C46122" s="13">
        <f t="shared" ca="1" si="1505"/>
        <v>1998.0783660019222</v>
      </c>
    </row>
    <row r="46123" spans="3:3">
      <c r="C46123" s="13">
        <f t="shared" ca="1" si="1505"/>
        <v>2003.0174960389054</v>
      </c>
    </row>
    <row r="46124" spans="3:3">
      <c r="C46124" s="13">
        <f t="shared" ca="1" si="1505"/>
        <v>1989.457934041897</v>
      </c>
    </row>
    <row r="46125" spans="3:3">
      <c r="C46125" s="13">
        <f t="shared" ca="1" si="1505"/>
        <v>1994.4513248346902</v>
      </c>
    </row>
    <row r="46126" spans="3:3">
      <c r="C46126" s="13">
        <f t="shared" ca="1" si="1505"/>
        <v>2010.6151725036434</v>
      </c>
    </row>
    <row r="46127" spans="3:3">
      <c r="C46127" s="13">
        <f t="shared" ca="1" si="1505"/>
        <v>1972.5872159066273</v>
      </c>
    </row>
    <row r="46128" spans="3:3">
      <c r="C46128" s="13">
        <f t="shared" ca="1" si="1505"/>
        <v>1992.3903448134138</v>
      </c>
    </row>
    <row r="46129" spans="3:3">
      <c r="C46129" s="13">
        <f t="shared" ca="1" si="1505"/>
        <v>1995.7064235653422</v>
      </c>
    </row>
    <row r="46130" spans="3:3">
      <c r="C46130" s="13">
        <f t="shared" ca="1" si="1505"/>
        <v>1984.7258502451996</v>
      </c>
    </row>
    <row r="46131" spans="3:3">
      <c r="C46131" s="13">
        <f t="shared" ca="1" si="1505"/>
        <v>1997.4635630703076</v>
      </c>
    </row>
    <row r="46132" spans="3:3">
      <c r="C46132" s="13">
        <f t="shared" ca="1" si="1505"/>
        <v>1983.4573647425359</v>
      </c>
    </row>
    <row r="46133" spans="3:3">
      <c r="C46133" s="13">
        <f t="shared" ca="1" si="1505"/>
        <v>2003.7740536356703</v>
      </c>
    </row>
    <row r="46134" spans="3:3">
      <c r="C46134" s="13">
        <f t="shared" ca="1" si="1505"/>
        <v>2015.2525050696338</v>
      </c>
    </row>
    <row r="46135" spans="3:3">
      <c r="C46135" s="13">
        <f t="shared" ca="1" si="1505"/>
        <v>2024.6898555827997</v>
      </c>
    </row>
    <row r="46136" spans="3:3">
      <c r="C46136" s="13">
        <f t="shared" ca="1" si="1505"/>
        <v>1993.5968654357177</v>
      </c>
    </row>
    <row r="46137" spans="3:3">
      <c r="C46137" s="13">
        <f t="shared" ca="1" si="1505"/>
        <v>2002.2527409025995</v>
      </c>
    </row>
    <row r="46138" spans="3:3">
      <c r="C46138" s="13">
        <f t="shared" ca="1" si="1505"/>
        <v>2004.5603607276155</v>
      </c>
    </row>
    <row r="46139" spans="3:3">
      <c r="C46139" s="13">
        <f t="shared" ca="1" si="1505"/>
        <v>1987.9881165145659</v>
      </c>
    </row>
    <row r="46140" spans="3:3">
      <c r="C46140" s="13">
        <f t="shared" ca="1" si="1505"/>
        <v>2013.1658776897448</v>
      </c>
    </row>
    <row r="46141" spans="3:3">
      <c r="C46141" s="13">
        <f t="shared" ca="1" si="1505"/>
        <v>2002.3729650960092</v>
      </c>
    </row>
    <row r="46142" spans="3:3">
      <c r="C46142" s="13">
        <f t="shared" ca="1" si="1505"/>
        <v>2017.3017970310971</v>
      </c>
    </row>
    <row r="46143" spans="3:3">
      <c r="C46143" s="13">
        <f t="shared" ca="1" si="1505"/>
        <v>1996.1089592952042</v>
      </c>
    </row>
    <row r="46144" spans="3:3">
      <c r="C46144" s="13">
        <f t="shared" ca="1" si="1505"/>
        <v>2021.1796839344061</v>
      </c>
    </row>
    <row r="46145" spans="3:3">
      <c r="C46145" s="13">
        <f t="shared" ca="1" si="1505"/>
        <v>1995.3048432221576</v>
      </c>
    </row>
    <row r="46146" spans="3:3">
      <c r="C46146" s="13">
        <f t="shared" ca="1" si="1505"/>
        <v>2009.1395692962303</v>
      </c>
    </row>
    <row r="46147" spans="3:3">
      <c r="C46147" s="13">
        <f t="shared" ca="1" si="1505"/>
        <v>2003.5734836619704</v>
      </c>
    </row>
    <row r="46148" spans="3:3">
      <c r="C46148" s="13">
        <f t="shared" ca="1" si="1505"/>
        <v>2009.5504158505532</v>
      </c>
    </row>
    <row r="46149" spans="3:3">
      <c r="C46149" s="13">
        <f t="shared" ca="1" si="1505"/>
        <v>1996.1733325188911</v>
      </c>
    </row>
    <row r="46150" spans="3:3">
      <c r="C46150" s="13">
        <f t="shared" ca="1" si="1505"/>
        <v>2009.0546170567623</v>
      </c>
    </row>
    <row r="46151" spans="3:3">
      <c r="C46151" s="13">
        <f t="shared" ca="1" si="1505"/>
        <v>2000.9239902085262</v>
      </c>
    </row>
    <row r="46152" spans="3:3">
      <c r="C46152" s="13">
        <f t="shared" ca="1" si="1505"/>
        <v>2006.3036624896961</v>
      </c>
    </row>
    <row r="46153" spans="3:3">
      <c r="C46153" s="13">
        <f t="shared" ca="1" si="1505"/>
        <v>1982.4683102958968</v>
      </c>
    </row>
    <row r="46154" spans="3:3">
      <c r="C46154" s="13">
        <f t="shared" ca="1" si="1505"/>
        <v>2014.7432195109523</v>
      </c>
    </row>
    <row r="46155" spans="3:3">
      <c r="C46155" s="13">
        <f t="shared" ca="1" si="1505"/>
        <v>2011.8833759435784</v>
      </c>
    </row>
    <row r="46156" spans="3:3">
      <c r="C46156" s="13">
        <f t="shared" ca="1" si="1505"/>
        <v>2002.2151059428857</v>
      </c>
    </row>
    <row r="46157" spans="3:3">
      <c r="C46157" s="13">
        <f t="shared" ca="1" si="1505"/>
        <v>1992.1631537338812</v>
      </c>
    </row>
    <row r="46158" spans="3:3">
      <c r="C46158" s="13">
        <f t="shared" ca="1" si="1505"/>
        <v>2012.8155277400483</v>
      </c>
    </row>
    <row r="46159" spans="3:3">
      <c r="C46159" s="13">
        <f t="shared" ca="1" si="1505"/>
        <v>1996.471066338233</v>
      </c>
    </row>
    <row r="46160" spans="3:3">
      <c r="C46160" s="13">
        <f t="shared" ca="1" si="1505"/>
        <v>2017.85876394048</v>
      </c>
    </row>
    <row r="46161" spans="3:3">
      <c r="C46161" s="13">
        <f t="shared" ca="1" si="1505"/>
        <v>2022.1054202194553</v>
      </c>
    </row>
    <row r="46162" spans="3:3">
      <c r="C46162" s="13">
        <f t="shared" ca="1" si="1505"/>
        <v>1991.3984242465422</v>
      </c>
    </row>
    <row r="46163" spans="3:3">
      <c r="C46163" s="13">
        <f t="shared" ca="1" si="1505"/>
        <v>2005.3935108023697</v>
      </c>
    </row>
    <row r="46164" spans="3:3">
      <c r="C46164" s="13">
        <f t="shared" ca="1" si="1505"/>
        <v>1995.2100773437244</v>
      </c>
    </row>
    <row r="46165" spans="3:3">
      <c r="C46165" s="13">
        <f t="shared" ca="1" si="1505"/>
        <v>2014.19692752589</v>
      </c>
    </row>
    <row r="46166" spans="3:3">
      <c r="C46166" s="13">
        <f t="shared" ca="1" si="1505"/>
        <v>1992.4431124163643</v>
      </c>
    </row>
    <row r="46167" spans="3:3">
      <c r="C46167" s="13">
        <f t="shared" ca="1" si="1505"/>
        <v>1987.8789387866454</v>
      </c>
    </row>
    <row r="46168" spans="3:3">
      <c r="C46168" s="13">
        <f t="shared" ref="C46168:C46231" ca="1" si="1506">NORMINV(RAND(),$D$3,$G$3)</f>
        <v>1987.7146966163359</v>
      </c>
    </row>
    <row r="46169" spans="3:3">
      <c r="C46169" s="13">
        <f t="shared" ca="1" si="1506"/>
        <v>1983.6813345180624</v>
      </c>
    </row>
    <row r="46170" spans="3:3">
      <c r="C46170" s="13">
        <f t="shared" ca="1" si="1506"/>
        <v>1983.1515881986402</v>
      </c>
    </row>
    <row r="46171" spans="3:3">
      <c r="C46171" s="13">
        <f t="shared" ca="1" si="1506"/>
        <v>2003.1777950782989</v>
      </c>
    </row>
    <row r="46172" spans="3:3">
      <c r="C46172" s="13">
        <f t="shared" ca="1" si="1506"/>
        <v>2004.7423638146233</v>
      </c>
    </row>
    <row r="46173" spans="3:3">
      <c r="C46173" s="13">
        <f t="shared" ca="1" si="1506"/>
        <v>2011.8677808898378</v>
      </c>
    </row>
    <row r="46174" spans="3:3">
      <c r="C46174" s="13">
        <f t="shared" ca="1" si="1506"/>
        <v>1990.0334387795278</v>
      </c>
    </row>
    <row r="46175" spans="3:3">
      <c r="C46175" s="13">
        <f t="shared" ca="1" si="1506"/>
        <v>2007.2817014032516</v>
      </c>
    </row>
    <row r="46176" spans="3:3">
      <c r="C46176" s="13">
        <f t="shared" ca="1" si="1506"/>
        <v>2026.0766293506781</v>
      </c>
    </row>
    <row r="46177" spans="3:3">
      <c r="C46177" s="13">
        <f t="shared" ca="1" si="1506"/>
        <v>2002.2320596949914</v>
      </c>
    </row>
    <row r="46178" spans="3:3">
      <c r="C46178" s="13">
        <f t="shared" ca="1" si="1506"/>
        <v>2009.515538399465</v>
      </c>
    </row>
    <row r="46179" spans="3:3">
      <c r="C46179" s="13">
        <f t="shared" ca="1" si="1506"/>
        <v>1983.6295746429703</v>
      </c>
    </row>
    <row r="46180" spans="3:3">
      <c r="C46180" s="13">
        <f t="shared" ca="1" si="1506"/>
        <v>2010.49896811285</v>
      </c>
    </row>
    <row r="46181" spans="3:3">
      <c r="C46181" s="13">
        <f t="shared" ca="1" si="1506"/>
        <v>1998.7900588666525</v>
      </c>
    </row>
    <row r="46182" spans="3:3">
      <c r="C46182" s="13">
        <f t="shared" ca="1" si="1506"/>
        <v>1992.7560197239077</v>
      </c>
    </row>
    <row r="46183" spans="3:3">
      <c r="C46183" s="13">
        <f t="shared" ca="1" si="1506"/>
        <v>1986.9068406855406</v>
      </c>
    </row>
    <row r="46184" spans="3:3">
      <c r="C46184" s="13">
        <f t="shared" ca="1" si="1506"/>
        <v>2014.7771716250854</v>
      </c>
    </row>
    <row r="46185" spans="3:3">
      <c r="C46185" s="13">
        <f t="shared" ca="1" si="1506"/>
        <v>2020.5522246571163</v>
      </c>
    </row>
    <row r="46186" spans="3:3">
      <c r="C46186" s="13">
        <f t="shared" ca="1" si="1506"/>
        <v>2003.8993837251123</v>
      </c>
    </row>
    <row r="46187" spans="3:3">
      <c r="C46187" s="13">
        <f t="shared" ca="1" si="1506"/>
        <v>1996.6095890083791</v>
      </c>
    </row>
    <row r="46188" spans="3:3">
      <c r="C46188" s="13">
        <f t="shared" ca="1" si="1506"/>
        <v>2007.9812745174597</v>
      </c>
    </row>
    <row r="46189" spans="3:3">
      <c r="C46189" s="13">
        <f t="shared" ca="1" si="1506"/>
        <v>2002.225621954288</v>
      </c>
    </row>
    <row r="46190" spans="3:3">
      <c r="C46190" s="13">
        <f t="shared" ca="1" si="1506"/>
        <v>2006.2648019635849</v>
      </c>
    </row>
    <row r="46191" spans="3:3">
      <c r="C46191" s="13">
        <f t="shared" ca="1" si="1506"/>
        <v>2001.4332485177192</v>
      </c>
    </row>
    <row r="46192" spans="3:3">
      <c r="C46192" s="13">
        <f t="shared" ca="1" si="1506"/>
        <v>2002.6853839229607</v>
      </c>
    </row>
    <row r="46193" spans="3:3">
      <c r="C46193" s="13">
        <f t="shared" ca="1" si="1506"/>
        <v>2001.9499352140904</v>
      </c>
    </row>
    <row r="46194" spans="3:3">
      <c r="C46194" s="13">
        <f t="shared" ca="1" si="1506"/>
        <v>1996.2532869208633</v>
      </c>
    </row>
    <row r="46195" spans="3:3">
      <c r="C46195" s="13">
        <f t="shared" ca="1" si="1506"/>
        <v>2018.9934344778014</v>
      </c>
    </row>
    <row r="46196" spans="3:3">
      <c r="C46196" s="13">
        <f t="shared" ca="1" si="1506"/>
        <v>2013.8679011542729</v>
      </c>
    </row>
    <row r="46197" spans="3:3">
      <c r="C46197" s="13">
        <f t="shared" ca="1" si="1506"/>
        <v>1977.1997599552626</v>
      </c>
    </row>
    <row r="46198" spans="3:3">
      <c r="C46198" s="13">
        <f t="shared" ca="1" si="1506"/>
        <v>2013.5293445140721</v>
      </c>
    </row>
    <row r="46199" spans="3:3">
      <c r="C46199" s="13">
        <f t="shared" ca="1" si="1506"/>
        <v>2005.8738657987656</v>
      </c>
    </row>
    <row r="46200" spans="3:3">
      <c r="C46200" s="13">
        <f t="shared" ca="1" si="1506"/>
        <v>2004.6215464017082</v>
      </c>
    </row>
    <row r="46201" spans="3:3">
      <c r="C46201" s="13">
        <f t="shared" ca="1" si="1506"/>
        <v>1996.0449729292079</v>
      </c>
    </row>
    <row r="46202" spans="3:3">
      <c r="C46202" s="13">
        <f t="shared" ca="1" si="1506"/>
        <v>2000.1323792384583</v>
      </c>
    </row>
    <row r="46203" spans="3:3">
      <c r="C46203" s="13">
        <f t="shared" ca="1" si="1506"/>
        <v>1985.4467511346963</v>
      </c>
    </row>
    <row r="46204" spans="3:3">
      <c r="C46204" s="13">
        <f t="shared" ca="1" si="1506"/>
        <v>2006.6935917166218</v>
      </c>
    </row>
    <row r="46205" spans="3:3">
      <c r="C46205" s="13">
        <f t="shared" ca="1" si="1506"/>
        <v>2021.5723048161929</v>
      </c>
    </row>
    <row r="46206" spans="3:3">
      <c r="C46206" s="13">
        <f t="shared" ca="1" si="1506"/>
        <v>2005.5643161433918</v>
      </c>
    </row>
    <row r="46207" spans="3:3">
      <c r="C46207" s="13">
        <f t="shared" ca="1" si="1506"/>
        <v>2015.7044165652676</v>
      </c>
    </row>
    <row r="46208" spans="3:3">
      <c r="C46208" s="13">
        <f t="shared" ca="1" si="1506"/>
        <v>2011.8211013253517</v>
      </c>
    </row>
    <row r="46209" spans="3:3">
      <c r="C46209" s="13">
        <f t="shared" ca="1" si="1506"/>
        <v>2017.9492010042809</v>
      </c>
    </row>
    <row r="46210" spans="3:3">
      <c r="C46210" s="13">
        <f t="shared" ca="1" si="1506"/>
        <v>1992.9883937455586</v>
      </c>
    </row>
    <row r="46211" spans="3:3">
      <c r="C46211" s="13">
        <f t="shared" ca="1" si="1506"/>
        <v>2011.2172188242569</v>
      </c>
    </row>
    <row r="46212" spans="3:3">
      <c r="C46212" s="13">
        <f t="shared" ca="1" si="1506"/>
        <v>2016.9522028134245</v>
      </c>
    </row>
    <row r="46213" spans="3:3">
      <c r="C46213" s="13">
        <f t="shared" ca="1" si="1506"/>
        <v>1993.0984575092002</v>
      </c>
    </row>
    <row r="46214" spans="3:3">
      <c r="C46214" s="13">
        <f t="shared" ca="1" si="1506"/>
        <v>2019.4612427055713</v>
      </c>
    </row>
    <row r="46215" spans="3:3">
      <c r="C46215" s="13">
        <f t="shared" ca="1" si="1506"/>
        <v>1978.8180343821634</v>
      </c>
    </row>
    <row r="46216" spans="3:3">
      <c r="C46216" s="13">
        <f t="shared" ca="1" si="1506"/>
        <v>2005.9639633602605</v>
      </c>
    </row>
    <row r="46217" spans="3:3">
      <c r="C46217" s="13">
        <f t="shared" ca="1" si="1506"/>
        <v>1982.7166531396026</v>
      </c>
    </row>
    <row r="46218" spans="3:3">
      <c r="C46218" s="13">
        <f t="shared" ca="1" si="1506"/>
        <v>1993.6632975935991</v>
      </c>
    </row>
    <row r="46219" spans="3:3">
      <c r="C46219" s="13">
        <f t="shared" ca="1" si="1506"/>
        <v>2006.7835047523797</v>
      </c>
    </row>
    <row r="46220" spans="3:3">
      <c r="C46220" s="13">
        <f t="shared" ca="1" si="1506"/>
        <v>1998.2200200888058</v>
      </c>
    </row>
    <row r="46221" spans="3:3">
      <c r="C46221" s="13">
        <f t="shared" ca="1" si="1506"/>
        <v>1994.3942761591748</v>
      </c>
    </row>
    <row r="46222" spans="3:3">
      <c r="C46222" s="13">
        <f t="shared" ca="1" si="1506"/>
        <v>1997.1235158233301</v>
      </c>
    </row>
    <row r="46223" spans="3:3">
      <c r="C46223" s="13">
        <f t="shared" ca="1" si="1506"/>
        <v>1984.3377424418391</v>
      </c>
    </row>
    <row r="46224" spans="3:3">
      <c r="C46224" s="13">
        <f t="shared" ca="1" si="1506"/>
        <v>2006.616590743203</v>
      </c>
    </row>
    <row r="46225" spans="3:3">
      <c r="C46225" s="13">
        <f t="shared" ca="1" si="1506"/>
        <v>2004.9137790091381</v>
      </c>
    </row>
    <row r="46226" spans="3:3">
      <c r="C46226" s="13">
        <f t="shared" ca="1" si="1506"/>
        <v>1998.4200682403355</v>
      </c>
    </row>
    <row r="46227" spans="3:3">
      <c r="C46227" s="13">
        <f t="shared" ca="1" si="1506"/>
        <v>2004.8057813295991</v>
      </c>
    </row>
    <row r="46228" spans="3:3">
      <c r="C46228" s="13">
        <f t="shared" ca="1" si="1506"/>
        <v>2009.3426035283171</v>
      </c>
    </row>
    <row r="46229" spans="3:3">
      <c r="C46229" s="13">
        <f t="shared" ca="1" si="1506"/>
        <v>2009.6754011722101</v>
      </c>
    </row>
    <row r="46230" spans="3:3">
      <c r="C46230" s="13">
        <f t="shared" ca="1" si="1506"/>
        <v>1997.2916117935747</v>
      </c>
    </row>
    <row r="46231" spans="3:3">
      <c r="C46231" s="13">
        <f t="shared" ca="1" si="1506"/>
        <v>1971.307815101097</v>
      </c>
    </row>
    <row r="46232" spans="3:3">
      <c r="C46232" s="13">
        <f t="shared" ref="C46232:C46295" ca="1" si="1507">NORMINV(RAND(),$D$3,$G$3)</f>
        <v>2018.6943309385592</v>
      </c>
    </row>
    <row r="46233" spans="3:3">
      <c r="C46233" s="13">
        <f t="shared" ca="1" si="1507"/>
        <v>2020.3490087923292</v>
      </c>
    </row>
    <row r="46234" spans="3:3">
      <c r="C46234" s="13">
        <f t="shared" ca="1" si="1507"/>
        <v>2019.2403307617099</v>
      </c>
    </row>
    <row r="46235" spans="3:3">
      <c r="C46235" s="13">
        <f t="shared" ca="1" si="1507"/>
        <v>1993.5755854810486</v>
      </c>
    </row>
    <row r="46236" spans="3:3">
      <c r="C46236" s="13">
        <f t="shared" ca="1" si="1507"/>
        <v>1993.4051097626261</v>
      </c>
    </row>
    <row r="46237" spans="3:3">
      <c r="C46237" s="13">
        <f t="shared" ca="1" si="1507"/>
        <v>1988.228196527142</v>
      </c>
    </row>
    <row r="46238" spans="3:3">
      <c r="C46238" s="13">
        <f t="shared" ca="1" si="1507"/>
        <v>2002.8106654158166</v>
      </c>
    </row>
    <row r="46239" spans="3:3">
      <c r="C46239" s="13">
        <f t="shared" ca="1" si="1507"/>
        <v>2004.2747650513222</v>
      </c>
    </row>
    <row r="46240" spans="3:3">
      <c r="C46240" s="13">
        <f t="shared" ca="1" si="1507"/>
        <v>1996.9342082630683</v>
      </c>
    </row>
    <row r="46241" spans="3:3">
      <c r="C46241" s="13">
        <f t="shared" ca="1" si="1507"/>
        <v>2006.5378318632213</v>
      </c>
    </row>
    <row r="46242" spans="3:3">
      <c r="C46242" s="13">
        <f t="shared" ca="1" si="1507"/>
        <v>2003.0674294756841</v>
      </c>
    </row>
    <row r="46243" spans="3:3">
      <c r="C46243" s="13">
        <f t="shared" ca="1" si="1507"/>
        <v>1999.473082535088</v>
      </c>
    </row>
    <row r="46244" spans="3:3">
      <c r="C46244" s="13">
        <f t="shared" ca="1" si="1507"/>
        <v>2004.6674881731371</v>
      </c>
    </row>
    <row r="46245" spans="3:3">
      <c r="C46245" s="13">
        <f t="shared" ca="1" si="1507"/>
        <v>2003.1424975346129</v>
      </c>
    </row>
    <row r="46246" spans="3:3">
      <c r="C46246" s="13">
        <f t="shared" ca="1" si="1507"/>
        <v>2009.252710152213</v>
      </c>
    </row>
    <row r="46247" spans="3:3">
      <c r="C46247" s="13">
        <f t="shared" ca="1" si="1507"/>
        <v>1996.988868715247</v>
      </c>
    </row>
    <row r="46248" spans="3:3">
      <c r="C46248" s="13">
        <f t="shared" ca="1" si="1507"/>
        <v>2008.7148702093325</v>
      </c>
    </row>
    <row r="46249" spans="3:3">
      <c r="C46249" s="13">
        <f t="shared" ca="1" si="1507"/>
        <v>1998.8274085061732</v>
      </c>
    </row>
    <row r="46250" spans="3:3">
      <c r="C46250" s="13">
        <f t="shared" ca="1" si="1507"/>
        <v>1996.0565096985492</v>
      </c>
    </row>
    <row r="46251" spans="3:3">
      <c r="C46251" s="13">
        <f t="shared" ca="1" si="1507"/>
        <v>1995.8286086656608</v>
      </c>
    </row>
    <row r="46252" spans="3:3">
      <c r="C46252" s="13">
        <f t="shared" ca="1" si="1507"/>
        <v>2006.5566740841464</v>
      </c>
    </row>
    <row r="46253" spans="3:3">
      <c r="C46253" s="13">
        <f t="shared" ca="1" si="1507"/>
        <v>2007.2002272843713</v>
      </c>
    </row>
    <row r="46254" spans="3:3">
      <c r="C46254" s="13">
        <f t="shared" ca="1" si="1507"/>
        <v>1992.828631178832</v>
      </c>
    </row>
    <row r="46255" spans="3:3">
      <c r="C46255" s="13">
        <f t="shared" ca="1" si="1507"/>
        <v>2025.1716114968301</v>
      </c>
    </row>
    <row r="46256" spans="3:3">
      <c r="C46256" s="13">
        <f t="shared" ca="1" si="1507"/>
        <v>1999.2630396733898</v>
      </c>
    </row>
    <row r="46257" spans="3:3">
      <c r="C46257" s="13">
        <f t="shared" ca="1" si="1507"/>
        <v>2004.8229262757027</v>
      </c>
    </row>
    <row r="46258" spans="3:3">
      <c r="C46258" s="13">
        <f t="shared" ca="1" si="1507"/>
        <v>1995.2424937084179</v>
      </c>
    </row>
    <row r="46259" spans="3:3">
      <c r="C46259" s="13">
        <f t="shared" ca="1" si="1507"/>
        <v>1997.5245520439048</v>
      </c>
    </row>
    <row r="46260" spans="3:3">
      <c r="C46260" s="13">
        <f t="shared" ca="1" si="1507"/>
        <v>1991.2235065935333</v>
      </c>
    </row>
    <row r="46261" spans="3:3">
      <c r="C46261" s="13">
        <f t="shared" ca="1" si="1507"/>
        <v>1989.9627816577965</v>
      </c>
    </row>
    <row r="46262" spans="3:3">
      <c r="C46262" s="13">
        <f t="shared" ca="1" si="1507"/>
        <v>1992.7329695979079</v>
      </c>
    </row>
    <row r="46263" spans="3:3">
      <c r="C46263" s="13">
        <f t="shared" ca="1" si="1507"/>
        <v>2011.4797246652104</v>
      </c>
    </row>
    <row r="46264" spans="3:3">
      <c r="C46264" s="13">
        <f t="shared" ca="1" si="1507"/>
        <v>1988.0119738862418</v>
      </c>
    </row>
    <row r="46265" spans="3:3">
      <c r="C46265" s="13">
        <f t="shared" ca="1" si="1507"/>
        <v>2003.0626403922192</v>
      </c>
    </row>
    <row r="46266" spans="3:3">
      <c r="C46266" s="13">
        <f t="shared" ca="1" si="1507"/>
        <v>1995.9484052234825</v>
      </c>
    </row>
    <row r="46267" spans="3:3">
      <c r="C46267" s="13">
        <f t="shared" ca="1" si="1507"/>
        <v>2029.4957925321671</v>
      </c>
    </row>
    <row r="46268" spans="3:3">
      <c r="C46268" s="13">
        <f t="shared" ca="1" si="1507"/>
        <v>2011.783796161656</v>
      </c>
    </row>
    <row r="46269" spans="3:3">
      <c r="C46269" s="13">
        <f t="shared" ca="1" si="1507"/>
        <v>2017.7170873221185</v>
      </c>
    </row>
    <row r="46270" spans="3:3">
      <c r="C46270" s="13">
        <f t="shared" ca="1" si="1507"/>
        <v>2005.389855171034</v>
      </c>
    </row>
    <row r="46271" spans="3:3">
      <c r="C46271" s="13">
        <f t="shared" ca="1" si="1507"/>
        <v>1994.8739401982643</v>
      </c>
    </row>
    <row r="46272" spans="3:3">
      <c r="C46272" s="13">
        <f t="shared" ca="1" si="1507"/>
        <v>1988.7388915411373</v>
      </c>
    </row>
    <row r="46273" spans="3:3">
      <c r="C46273" s="13">
        <f t="shared" ca="1" si="1507"/>
        <v>1989.7575620377875</v>
      </c>
    </row>
    <row r="46274" spans="3:3">
      <c r="C46274" s="13">
        <f t="shared" ca="1" si="1507"/>
        <v>2004.0602903623392</v>
      </c>
    </row>
    <row r="46275" spans="3:3">
      <c r="C46275" s="13">
        <f t="shared" ca="1" si="1507"/>
        <v>2020.0621764772268</v>
      </c>
    </row>
    <row r="46276" spans="3:3">
      <c r="C46276" s="13">
        <f t="shared" ca="1" si="1507"/>
        <v>1995.4768175994634</v>
      </c>
    </row>
    <row r="46277" spans="3:3">
      <c r="C46277" s="13">
        <f t="shared" ca="1" si="1507"/>
        <v>2005.5510579322986</v>
      </c>
    </row>
    <row r="46278" spans="3:3">
      <c r="C46278" s="13">
        <f t="shared" ca="1" si="1507"/>
        <v>2000.7756175964605</v>
      </c>
    </row>
    <row r="46279" spans="3:3">
      <c r="C46279" s="13">
        <f t="shared" ca="1" si="1507"/>
        <v>2003.1837510640833</v>
      </c>
    </row>
    <row r="46280" spans="3:3">
      <c r="C46280" s="13">
        <f t="shared" ca="1" si="1507"/>
        <v>1993.9531597278174</v>
      </c>
    </row>
    <row r="46281" spans="3:3">
      <c r="C46281" s="13">
        <f t="shared" ca="1" si="1507"/>
        <v>1992.5735896495403</v>
      </c>
    </row>
    <row r="46282" spans="3:3">
      <c r="C46282" s="13">
        <f t="shared" ca="1" si="1507"/>
        <v>2000.5266090792591</v>
      </c>
    </row>
    <row r="46283" spans="3:3">
      <c r="C46283" s="13">
        <f t="shared" ca="1" si="1507"/>
        <v>2007.5247801350104</v>
      </c>
    </row>
    <row r="46284" spans="3:3">
      <c r="C46284" s="13">
        <f t="shared" ca="1" si="1507"/>
        <v>2002.4360588046832</v>
      </c>
    </row>
    <row r="46285" spans="3:3">
      <c r="C46285" s="13">
        <f t="shared" ca="1" si="1507"/>
        <v>2012.3601633281351</v>
      </c>
    </row>
    <row r="46286" spans="3:3">
      <c r="C46286" s="13">
        <f t="shared" ca="1" si="1507"/>
        <v>1995.4251506848198</v>
      </c>
    </row>
    <row r="46287" spans="3:3">
      <c r="C46287" s="13">
        <f t="shared" ca="1" si="1507"/>
        <v>2004.1379085481674</v>
      </c>
    </row>
    <row r="46288" spans="3:3">
      <c r="C46288" s="13">
        <f t="shared" ca="1" si="1507"/>
        <v>2006.1866918128678</v>
      </c>
    </row>
    <row r="46289" spans="3:3">
      <c r="C46289" s="13">
        <f t="shared" ca="1" si="1507"/>
        <v>2010.678739608052</v>
      </c>
    </row>
    <row r="46290" spans="3:3">
      <c r="C46290" s="13">
        <f t="shared" ca="1" si="1507"/>
        <v>2007.9851080369494</v>
      </c>
    </row>
    <row r="46291" spans="3:3">
      <c r="C46291" s="13">
        <f t="shared" ca="1" si="1507"/>
        <v>1992.5440759667958</v>
      </c>
    </row>
    <row r="46292" spans="3:3">
      <c r="C46292" s="13">
        <f t="shared" ca="1" si="1507"/>
        <v>2003.7171247798881</v>
      </c>
    </row>
    <row r="46293" spans="3:3">
      <c r="C46293" s="13">
        <f t="shared" ca="1" si="1507"/>
        <v>2005.7842240823572</v>
      </c>
    </row>
    <row r="46294" spans="3:3">
      <c r="C46294" s="13">
        <f t="shared" ca="1" si="1507"/>
        <v>1993.8356392995238</v>
      </c>
    </row>
    <row r="46295" spans="3:3">
      <c r="C46295" s="13">
        <f t="shared" ca="1" si="1507"/>
        <v>1994.1832455001897</v>
      </c>
    </row>
    <row r="46296" spans="3:3">
      <c r="C46296" s="13">
        <f t="shared" ref="C46296:C46359" ca="1" si="1508">NORMINV(RAND(),$D$3,$G$3)</f>
        <v>2005.1295454829403</v>
      </c>
    </row>
    <row r="46297" spans="3:3">
      <c r="C46297" s="13">
        <f t="shared" ca="1" si="1508"/>
        <v>1984.8845889989657</v>
      </c>
    </row>
    <row r="46298" spans="3:3">
      <c r="C46298" s="13">
        <f t="shared" ca="1" si="1508"/>
        <v>2008.3715857674497</v>
      </c>
    </row>
    <row r="46299" spans="3:3">
      <c r="C46299" s="13">
        <f t="shared" ca="1" si="1508"/>
        <v>2023.7963462471384</v>
      </c>
    </row>
    <row r="46300" spans="3:3">
      <c r="C46300" s="13">
        <f t="shared" ca="1" si="1508"/>
        <v>2004.4413319023188</v>
      </c>
    </row>
    <row r="46301" spans="3:3">
      <c r="C46301" s="13">
        <f t="shared" ca="1" si="1508"/>
        <v>1990.9645334339373</v>
      </c>
    </row>
    <row r="46302" spans="3:3">
      <c r="C46302" s="13">
        <f t="shared" ca="1" si="1508"/>
        <v>1973.9117959236692</v>
      </c>
    </row>
    <row r="46303" spans="3:3">
      <c r="C46303" s="13">
        <f t="shared" ca="1" si="1508"/>
        <v>2003.5121195191875</v>
      </c>
    </row>
    <row r="46304" spans="3:3">
      <c r="C46304" s="13">
        <f t="shared" ca="1" si="1508"/>
        <v>1986.2282086783664</v>
      </c>
    </row>
    <row r="46305" spans="3:3">
      <c r="C46305" s="13">
        <f t="shared" ca="1" si="1508"/>
        <v>1994.2832978859863</v>
      </c>
    </row>
    <row r="46306" spans="3:3">
      <c r="C46306" s="13">
        <f t="shared" ca="1" si="1508"/>
        <v>1998.6973724529812</v>
      </c>
    </row>
    <row r="46307" spans="3:3">
      <c r="C46307" s="13">
        <f t="shared" ca="1" si="1508"/>
        <v>1994.2497454183845</v>
      </c>
    </row>
    <row r="46308" spans="3:3">
      <c r="C46308" s="13">
        <f t="shared" ca="1" si="1508"/>
        <v>1990.1228620793272</v>
      </c>
    </row>
    <row r="46309" spans="3:3">
      <c r="C46309" s="13">
        <f t="shared" ca="1" si="1508"/>
        <v>1984.6714434430723</v>
      </c>
    </row>
    <row r="46310" spans="3:3">
      <c r="C46310" s="13">
        <f t="shared" ca="1" si="1508"/>
        <v>2003.3582922543276</v>
      </c>
    </row>
    <row r="46311" spans="3:3">
      <c r="C46311" s="13">
        <f t="shared" ca="1" si="1508"/>
        <v>1986.1915451742962</v>
      </c>
    </row>
    <row r="46312" spans="3:3">
      <c r="C46312" s="13">
        <f t="shared" ca="1" si="1508"/>
        <v>2017.2631032498214</v>
      </c>
    </row>
    <row r="46313" spans="3:3">
      <c r="C46313" s="13">
        <f t="shared" ca="1" si="1508"/>
        <v>1988.8002814214597</v>
      </c>
    </row>
    <row r="46314" spans="3:3">
      <c r="C46314" s="13">
        <f t="shared" ca="1" si="1508"/>
        <v>1987.6810465516833</v>
      </c>
    </row>
    <row r="46315" spans="3:3">
      <c r="C46315" s="13">
        <f t="shared" ca="1" si="1508"/>
        <v>2005.1031788482999</v>
      </c>
    </row>
    <row r="46316" spans="3:3">
      <c r="C46316" s="13">
        <f t="shared" ca="1" si="1508"/>
        <v>2011.1101685736244</v>
      </c>
    </row>
    <row r="46317" spans="3:3">
      <c r="C46317" s="13">
        <f t="shared" ca="1" si="1508"/>
        <v>1998.4543763760075</v>
      </c>
    </row>
    <row r="46318" spans="3:3">
      <c r="C46318" s="13">
        <f t="shared" ca="1" si="1508"/>
        <v>2001.4801662951559</v>
      </c>
    </row>
    <row r="46319" spans="3:3">
      <c r="C46319" s="13">
        <f t="shared" ca="1" si="1508"/>
        <v>1992.2215295863298</v>
      </c>
    </row>
    <row r="46320" spans="3:3">
      <c r="C46320" s="13">
        <f t="shared" ca="1" si="1508"/>
        <v>2015.644456507536</v>
      </c>
    </row>
    <row r="46321" spans="3:3">
      <c r="C46321" s="13">
        <f t="shared" ca="1" si="1508"/>
        <v>2001.0695177735936</v>
      </c>
    </row>
    <row r="46322" spans="3:3">
      <c r="C46322" s="13">
        <f t="shared" ca="1" si="1508"/>
        <v>2000.6687026361069</v>
      </c>
    </row>
    <row r="46323" spans="3:3">
      <c r="C46323" s="13">
        <f t="shared" ca="1" si="1508"/>
        <v>1993.5610174750771</v>
      </c>
    </row>
    <row r="46324" spans="3:3">
      <c r="C46324" s="13">
        <f t="shared" ca="1" si="1508"/>
        <v>1983.9552251268678</v>
      </c>
    </row>
    <row r="46325" spans="3:3">
      <c r="C46325" s="13">
        <f t="shared" ca="1" si="1508"/>
        <v>1991.1691837137832</v>
      </c>
    </row>
    <row r="46326" spans="3:3">
      <c r="C46326" s="13">
        <f t="shared" ca="1" si="1508"/>
        <v>1995.7028909477135</v>
      </c>
    </row>
    <row r="46327" spans="3:3">
      <c r="C46327" s="13">
        <f t="shared" ca="1" si="1508"/>
        <v>1995.4362246496821</v>
      </c>
    </row>
    <row r="46328" spans="3:3">
      <c r="C46328" s="13">
        <f t="shared" ca="1" si="1508"/>
        <v>2004.2691622898401</v>
      </c>
    </row>
    <row r="46329" spans="3:3">
      <c r="C46329" s="13">
        <f t="shared" ca="1" si="1508"/>
        <v>2000.2098783332424</v>
      </c>
    </row>
    <row r="46330" spans="3:3">
      <c r="C46330" s="13">
        <f t="shared" ca="1" si="1508"/>
        <v>1997.904129639033</v>
      </c>
    </row>
    <row r="46331" spans="3:3">
      <c r="C46331" s="13">
        <f t="shared" ca="1" si="1508"/>
        <v>2014.2693864518299</v>
      </c>
    </row>
    <row r="46332" spans="3:3">
      <c r="C46332" s="13">
        <f t="shared" ca="1" si="1508"/>
        <v>2011.3501947933566</v>
      </c>
    </row>
    <row r="46333" spans="3:3">
      <c r="C46333" s="13">
        <f t="shared" ca="1" si="1508"/>
        <v>1984.9518446048637</v>
      </c>
    </row>
    <row r="46334" spans="3:3">
      <c r="C46334" s="13">
        <f t="shared" ca="1" si="1508"/>
        <v>1986.4023536627997</v>
      </c>
    </row>
    <row r="46335" spans="3:3">
      <c r="C46335" s="13">
        <f t="shared" ca="1" si="1508"/>
        <v>1993.1996374206378</v>
      </c>
    </row>
    <row r="46336" spans="3:3">
      <c r="C46336" s="13">
        <f t="shared" ca="1" si="1508"/>
        <v>1989.2967124838588</v>
      </c>
    </row>
    <row r="46337" spans="3:3">
      <c r="C46337" s="13">
        <f t="shared" ca="1" si="1508"/>
        <v>2009.6854820922449</v>
      </c>
    </row>
    <row r="46338" spans="3:3">
      <c r="C46338" s="13">
        <f t="shared" ca="1" si="1508"/>
        <v>2004.026905314812</v>
      </c>
    </row>
    <row r="46339" spans="3:3">
      <c r="C46339" s="13">
        <f t="shared" ca="1" si="1508"/>
        <v>1999.5598141277924</v>
      </c>
    </row>
    <row r="46340" spans="3:3">
      <c r="C46340" s="13">
        <f t="shared" ca="1" si="1508"/>
        <v>2012.8288159673373</v>
      </c>
    </row>
    <row r="46341" spans="3:3">
      <c r="C46341" s="13">
        <f t="shared" ca="1" si="1508"/>
        <v>2005.8520171992113</v>
      </c>
    </row>
    <row r="46342" spans="3:3">
      <c r="C46342" s="13">
        <f t="shared" ca="1" si="1508"/>
        <v>1984.0758920593416</v>
      </c>
    </row>
    <row r="46343" spans="3:3">
      <c r="C46343" s="13">
        <f t="shared" ca="1" si="1508"/>
        <v>1993.3699653240178</v>
      </c>
    </row>
    <row r="46344" spans="3:3">
      <c r="C46344" s="13">
        <f t="shared" ca="1" si="1508"/>
        <v>2002.1842642554382</v>
      </c>
    </row>
    <row r="46345" spans="3:3">
      <c r="C46345" s="13">
        <f t="shared" ca="1" si="1508"/>
        <v>1994.0118759983318</v>
      </c>
    </row>
    <row r="46346" spans="3:3">
      <c r="C46346" s="13">
        <f t="shared" ca="1" si="1508"/>
        <v>2002.3952707367791</v>
      </c>
    </row>
    <row r="46347" spans="3:3">
      <c r="C46347" s="13">
        <f t="shared" ca="1" si="1508"/>
        <v>1999.7617330188782</v>
      </c>
    </row>
    <row r="46348" spans="3:3">
      <c r="C46348" s="13">
        <f t="shared" ca="1" si="1508"/>
        <v>1998.3183412078838</v>
      </c>
    </row>
    <row r="46349" spans="3:3">
      <c r="C46349" s="13">
        <f t="shared" ca="1" si="1508"/>
        <v>2009.1640411229198</v>
      </c>
    </row>
    <row r="46350" spans="3:3">
      <c r="C46350" s="13">
        <f t="shared" ca="1" si="1508"/>
        <v>1998.333516138465</v>
      </c>
    </row>
    <row r="46351" spans="3:3">
      <c r="C46351" s="13">
        <f t="shared" ca="1" si="1508"/>
        <v>2007.4631284989446</v>
      </c>
    </row>
    <row r="46352" spans="3:3">
      <c r="C46352" s="13">
        <f t="shared" ca="1" si="1508"/>
        <v>1994.0343499696689</v>
      </c>
    </row>
    <row r="46353" spans="3:3">
      <c r="C46353" s="13">
        <f t="shared" ca="1" si="1508"/>
        <v>2008.708863128616</v>
      </c>
    </row>
    <row r="46354" spans="3:3">
      <c r="C46354" s="13">
        <f t="shared" ca="1" si="1508"/>
        <v>1997.2881163045429</v>
      </c>
    </row>
    <row r="46355" spans="3:3">
      <c r="C46355" s="13">
        <f t="shared" ca="1" si="1508"/>
        <v>2014.5194576282886</v>
      </c>
    </row>
    <row r="46356" spans="3:3">
      <c r="C46356" s="13">
        <f t="shared" ca="1" si="1508"/>
        <v>2004.8962480226023</v>
      </c>
    </row>
    <row r="46357" spans="3:3">
      <c r="C46357" s="13">
        <f t="shared" ca="1" si="1508"/>
        <v>2018.901830875586</v>
      </c>
    </row>
    <row r="46358" spans="3:3">
      <c r="C46358" s="13">
        <f t="shared" ca="1" si="1508"/>
        <v>2003.2342913318455</v>
      </c>
    </row>
    <row r="46359" spans="3:3">
      <c r="C46359" s="13">
        <f t="shared" ca="1" si="1508"/>
        <v>2007.4023861837056</v>
      </c>
    </row>
    <row r="46360" spans="3:3">
      <c r="C46360" s="13">
        <f t="shared" ref="C46360:C46423" ca="1" si="1509">NORMINV(RAND(),$D$3,$G$3)</f>
        <v>2009.7387221697647</v>
      </c>
    </row>
    <row r="46361" spans="3:3">
      <c r="C46361" s="13">
        <f t="shared" ca="1" si="1509"/>
        <v>2003.9834150064632</v>
      </c>
    </row>
    <row r="46362" spans="3:3">
      <c r="C46362" s="13">
        <f t="shared" ca="1" si="1509"/>
        <v>1996.0388174170052</v>
      </c>
    </row>
    <row r="46363" spans="3:3">
      <c r="C46363" s="13">
        <f t="shared" ca="1" si="1509"/>
        <v>1993.9607700918759</v>
      </c>
    </row>
    <row r="46364" spans="3:3">
      <c r="C46364" s="13">
        <f t="shared" ca="1" si="1509"/>
        <v>2008.4974601912254</v>
      </c>
    </row>
    <row r="46365" spans="3:3">
      <c r="C46365" s="13">
        <f t="shared" ca="1" si="1509"/>
        <v>2001.1590556477304</v>
      </c>
    </row>
    <row r="46366" spans="3:3">
      <c r="C46366" s="13">
        <f t="shared" ca="1" si="1509"/>
        <v>2011.6811571163057</v>
      </c>
    </row>
    <row r="46367" spans="3:3">
      <c r="C46367" s="13">
        <f t="shared" ca="1" si="1509"/>
        <v>1998.0120910458613</v>
      </c>
    </row>
    <row r="46368" spans="3:3">
      <c r="C46368" s="13">
        <f t="shared" ca="1" si="1509"/>
        <v>2013.6232826919174</v>
      </c>
    </row>
    <row r="46369" spans="3:3">
      <c r="C46369" s="13">
        <f t="shared" ca="1" si="1509"/>
        <v>1998.7509936871891</v>
      </c>
    </row>
    <row r="46370" spans="3:3">
      <c r="C46370" s="13">
        <f t="shared" ca="1" si="1509"/>
        <v>1992.3710708476615</v>
      </c>
    </row>
    <row r="46371" spans="3:3">
      <c r="C46371" s="13">
        <f t="shared" ca="1" si="1509"/>
        <v>2013.9766718082851</v>
      </c>
    </row>
    <row r="46372" spans="3:3">
      <c r="C46372" s="13">
        <f t="shared" ca="1" si="1509"/>
        <v>2032.1741137172567</v>
      </c>
    </row>
    <row r="46373" spans="3:3">
      <c r="C46373" s="13">
        <f t="shared" ca="1" si="1509"/>
        <v>1993.2736997833813</v>
      </c>
    </row>
    <row r="46374" spans="3:3">
      <c r="C46374" s="13">
        <f t="shared" ca="1" si="1509"/>
        <v>2015.2497022560449</v>
      </c>
    </row>
    <row r="46375" spans="3:3">
      <c r="C46375" s="13">
        <f t="shared" ca="1" si="1509"/>
        <v>1996.6567204510291</v>
      </c>
    </row>
    <row r="46376" spans="3:3">
      <c r="C46376" s="13">
        <f t="shared" ca="1" si="1509"/>
        <v>1989.3621729748647</v>
      </c>
    </row>
    <row r="46377" spans="3:3">
      <c r="C46377" s="13">
        <f t="shared" ca="1" si="1509"/>
        <v>2005.8563888127915</v>
      </c>
    </row>
    <row r="46378" spans="3:3">
      <c r="C46378" s="13">
        <f t="shared" ca="1" si="1509"/>
        <v>2000.9617788400369</v>
      </c>
    </row>
    <row r="46379" spans="3:3">
      <c r="C46379" s="13">
        <f t="shared" ca="1" si="1509"/>
        <v>1994.6038394944344</v>
      </c>
    </row>
    <row r="46380" spans="3:3">
      <c r="C46380" s="13">
        <f t="shared" ca="1" si="1509"/>
        <v>2016.8125806488929</v>
      </c>
    </row>
    <row r="46381" spans="3:3">
      <c r="C46381" s="13">
        <f t="shared" ca="1" si="1509"/>
        <v>1993.4785100072456</v>
      </c>
    </row>
    <row r="46382" spans="3:3">
      <c r="C46382" s="13">
        <f t="shared" ca="1" si="1509"/>
        <v>1969.8812797620326</v>
      </c>
    </row>
    <row r="46383" spans="3:3">
      <c r="C46383" s="13">
        <f t="shared" ca="1" si="1509"/>
        <v>1999.1697310522391</v>
      </c>
    </row>
    <row r="46384" spans="3:3">
      <c r="C46384" s="13">
        <f t="shared" ca="1" si="1509"/>
        <v>1990.3172486518095</v>
      </c>
    </row>
    <row r="46385" spans="3:3">
      <c r="C46385" s="13">
        <f t="shared" ca="1" si="1509"/>
        <v>1997.0513860969163</v>
      </c>
    </row>
    <row r="46386" spans="3:3">
      <c r="C46386" s="13">
        <f t="shared" ca="1" si="1509"/>
        <v>2015.0976353607966</v>
      </c>
    </row>
    <row r="46387" spans="3:3">
      <c r="C46387" s="13">
        <f t="shared" ca="1" si="1509"/>
        <v>2000.3219962820149</v>
      </c>
    </row>
    <row r="46388" spans="3:3">
      <c r="C46388" s="13">
        <f t="shared" ca="1" si="1509"/>
        <v>1997.9740445360744</v>
      </c>
    </row>
    <row r="46389" spans="3:3">
      <c r="C46389" s="13">
        <f t="shared" ca="1" si="1509"/>
        <v>2006.8880299072182</v>
      </c>
    </row>
    <row r="46390" spans="3:3">
      <c r="C46390" s="13">
        <f t="shared" ca="1" si="1509"/>
        <v>1995.495544549221</v>
      </c>
    </row>
    <row r="46391" spans="3:3">
      <c r="C46391" s="13">
        <f t="shared" ca="1" si="1509"/>
        <v>2000.0723858969091</v>
      </c>
    </row>
    <row r="46392" spans="3:3">
      <c r="C46392" s="13">
        <f t="shared" ca="1" si="1509"/>
        <v>1989.9974867671751</v>
      </c>
    </row>
    <row r="46393" spans="3:3">
      <c r="C46393" s="13">
        <f t="shared" ca="1" si="1509"/>
        <v>1978.8313572639979</v>
      </c>
    </row>
    <row r="46394" spans="3:3">
      <c r="C46394" s="13">
        <f t="shared" ca="1" si="1509"/>
        <v>2003.5870727880667</v>
      </c>
    </row>
    <row r="46395" spans="3:3">
      <c r="C46395" s="13">
        <f t="shared" ca="1" si="1509"/>
        <v>2004.5666326562621</v>
      </c>
    </row>
    <row r="46396" spans="3:3">
      <c r="C46396" s="13">
        <f t="shared" ca="1" si="1509"/>
        <v>2010.128175488908</v>
      </c>
    </row>
    <row r="46397" spans="3:3">
      <c r="C46397" s="13">
        <f t="shared" ca="1" si="1509"/>
        <v>2011.8370671112862</v>
      </c>
    </row>
    <row r="46398" spans="3:3">
      <c r="C46398" s="13">
        <f t="shared" ca="1" si="1509"/>
        <v>1996.395840408037</v>
      </c>
    </row>
    <row r="46399" spans="3:3">
      <c r="C46399" s="13">
        <f t="shared" ca="1" si="1509"/>
        <v>2004.6231905325985</v>
      </c>
    </row>
    <row r="46400" spans="3:3">
      <c r="C46400" s="13">
        <f t="shared" ca="1" si="1509"/>
        <v>2002.4924760683709</v>
      </c>
    </row>
    <row r="46401" spans="3:3">
      <c r="C46401" s="13">
        <f t="shared" ca="1" si="1509"/>
        <v>1992.1079251826468</v>
      </c>
    </row>
    <row r="46402" spans="3:3">
      <c r="C46402" s="13">
        <f t="shared" ca="1" si="1509"/>
        <v>1993.404909801156</v>
      </c>
    </row>
    <row r="46403" spans="3:3">
      <c r="C46403" s="13">
        <f t="shared" ca="1" si="1509"/>
        <v>1983.1796036289459</v>
      </c>
    </row>
    <row r="46404" spans="3:3">
      <c r="C46404" s="13">
        <f t="shared" ca="1" si="1509"/>
        <v>1991.1395174502638</v>
      </c>
    </row>
    <row r="46405" spans="3:3">
      <c r="C46405" s="13">
        <f t="shared" ca="1" si="1509"/>
        <v>2011.6129685236042</v>
      </c>
    </row>
    <row r="46406" spans="3:3">
      <c r="C46406" s="13">
        <f t="shared" ca="1" si="1509"/>
        <v>1993.4925240119931</v>
      </c>
    </row>
    <row r="46407" spans="3:3">
      <c r="C46407" s="13">
        <f t="shared" ca="1" si="1509"/>
        <v>2002.4197266003182</v>
      </c>
    </row>
    <row r="46408" spans="3:3">
      <c r="C46408" s="13">
        <f t="shared" ca="1" si="1509"/>
        <v>1998.4705479793975</v>
      </c>
    </row>
    <row r="46409" spans="3:3">
      <c r="C46409" s="13">
        <f t="shared" ca="1" si="1509"/>
        <v>1990.6608403634157</v>
      </c>
    </row>
    <row r="46410" spans="3:3">
      <c r="C46410" s="13">
        <f t="shared" ca="1" si="1509"/>
        <v>1975.4066850993379</v>
      </c>
    </row>
    <row r="46411" spans="3:3">
      <c r="C46411" s="13">
        <f t="shared" ca="1" si="1509"/>
        <v>1998.577194098053</v>
      </c>
    </row>
    <row r="46412" spans="3:3">
      <c r="C46412" s="13">
        <f t="shared" ca="1" si="1509"/>
        <v>2008.6904483173942</v>
      </c>
    </row>
    <row r="46413" spans="3:3">
      <c r="C46413" s="13">
        <f t="shared" ca="1" si="1509"/>
        <v>1999.9478200377278</v>
      </c>
    </row>
    <row r="46414" spans="3:3">
      <c r="C46414" s="13">
        <f t="shared" ca="1" si="1509"/>
        <v>2011.8725516486593</v>
      </c>
    </row>
    <row r="46415" spans="3:3">
      <c r="C46415" s="13">
        <f t="shared" ca="1" si="1509"/>
        <v>2006.6603767450729</v>
      </c>
    </row>
    <row r="46416" spans="3:3">
      <c r="C46416" s="13">
        <f t="shared" ca="1" si="1509"/>
        <v>1981.5891637118846</v>
      </c>
    </row>
    <row r="46417" spans="3:3">
      <c r="C46417" s="13">
        <f t="shared" ca="1" si="1509"/>
        <v>2005.2719870487999</v>
      </c>
    </row>
    <row r="46418" spans="3:3">
      <c r="C46418" s="13">
        <f t="shared" ca="1" si="1509"/>
        <v>1998.440878844918</v>
      </c>
    </row>
    <row r="46419" spans="3:3">
      <c r="C46419" s="13">
        <f t="shared" ca="1" si="1509"/>
        <v>1989.5046380197041</v>
      </c>
    </row>
    <row r="46420" spans="3:3">
      <c r="C46420" s="13">
        <f t="shared" ca="1" si="1509"/>
        <v>1979.4189242203124</v>
      </c>
    </row>
    <row r="46421" spans="3:3">
      <c r="C46421" s="13">
        <f t="shared" ca="1" si="1509"/>
        <v>1987.4027796405026</v>
      </c>
    </row>
    <row r="46422" spans="3:3">
      <c r="C46422" s="13">
        <f t="shared" ca="1" si="1509"/>
        <v>1989.1016429006668</v>
      </c>
    </row>
    <row r="46423" spans="3:3">
      <c r="C46423" s="13">
        <f t="shared" ca="1" si="1509"/>
        <v>2012.1968736316353</v>
      </c>
    </row>
    <row r="46424" spans="3:3">
      <c r="C46424" s="13">
        <f t="shared" ref="C46424:C46487" ca="1" si="1510">NORMINV(RAND(),$D$3,$G$3)</f>
        <v>2010.7343693072753</v>
      </c>
    </row>
    <row r="46425" spans="3:3">
      <c r="C46425" s="13">
        <f t="shared" ca="1" si="1510"/>
        <v>1996.1336451791624</v>
      </c>
    </row>
    <row r="46426" spans="3:3">
      <c r="C46426" s="13">
        <f t="shared" ca="1" si="1510"/>
        <v>2009.9179038710226</v>
      </c>
    </row>
    <row r="46427" spans="3:3">
      <c r="C46427" s="13">
        <f t="shared" ca="1" si="1510"/>
        <v>2014.235856021287</v>
      </c>
    </row>
    <row r="46428" spans="3:3">
      <c r="C46428" s="13">
        <f t="shared" ca="1" si="1510"/>
        <v>1970.4097369545823</v>
      </c>
    </row>
    <row r="46429" spans="3:3">
      <c r="C46429" s="13">
        <f t="shared" ca="1" si="1510"/>
        <v>1984.6531780206403</v>
      </c>
    </row>
    <row r="46430" spans="3:3">
      <c r="C46430" s="13">
        <f t="shared" ca="1" si="1510"/>
        <v>1993.3995013293763</v>
      </c>
    </row>
    <row r="46431" spans="3:3">
      <c r="C46431" s="13">
        <f t="shared" ca="1" si="1510"/>
        <v>2003.1744204348804</v>
      </c>
    </row>
    <row r="46432" spans="3:3">
      <c r="C46432" s="13">
        <f t="shared" ca="1" si="1510"/>
        <v>2018.8238193432192</v>
      </c>
    </row>
    <row r="46433" spans="3:3">
      <c r="C46433" s="13">
        <f t="shared" ca="1" si="1510"/>
        <v>2007.0016816100288</v>
      </c>
    </row>
    <row r="46434" spans="3:3">
      <c r="C46434" s="13">
        <f t="shared" ca="1" si="1510"/>
        <v>1991.8885920673633</v>
      </c>
    </row>
    <row r="46435" spans="3:3">
      <c r="C46435" s="13">
        <f t="shared" ca="1" si="1510"/>
        <v>1988.3232797326846</v>
      </c>
    </row>
    <row r="46436" spans="3:3">
      <c r="C46436" s="13">
        <f t="shared" ca="1" si="1510"/>
        <v>2004.0045435439486</v>
      </c>
    </row>
    <row r="46437" spans="3:3">
      <c r="C46437" s="13">
        <f t="shared" ca="1" si="1510"/>
        <v>1985.4246655607503</v>
      </c>
    </row>
    <row r="46438" spans="3:3">
      <c r="C46438" s="13">
        <f t="shared" ca="1" si="1510"/>
        <v>1987.0279228561876</v>
      </c>
    </row>
    <row r="46439" spans="3:3">
      <c r="C46439" s="13">
        <f t="shared" ca="1" si="1510"/>
        <v>2011.4019953270736</v>
      </c>
    </row>
    <row r="46440" spans="3:3">
      <c r="C46440" s="13">
        <f t="shared" ca="1" si="1510"/>
        <v>1995.31390246412</v>
      </c>
    </row>
    <row r="46441" spans="3:3">
      <c r="C46441" s="13">
        <f t="shared" ca="1" si="1510"/>
        <v>1991.5008145649736</v>
      </c>
    </row>
    <row r="46442" spans="3:3">
      <c r="C46442" s="13">
        <f t="shared" ca="1" si="1510"/>
        <v>2001.1579576957538</v>
      </c>
    </row>
    <row r="46443" spans="3:3">
      <c r="C46443" s="13">
        <f t="shared" ca="1" si="1510"/>
        <v>1995.5337336094776</v>
      </c>
    </row>
    <row r="46444" spans="3:3">
      <c r="C46444" s="13">
        <f t="shared" ca="1" si="1510"/>
        <v>1981.5186978354793</v>
      </c>
    </row>
    <row r="46445" spans="3:3">
      <c r="C46445" s="13">
        <f t="shared" ca="1" si="1510"/>
        <v>1987.7682513207819</v>
      </c>
    </row>
    <row r="46446" spans="3:3">
      <c r="C46446" s="13">
        <f t="shared" ca="1" si="1510"/>
        <v>2002.7708789228614</v>
      </c>
    </row>
    <row r="46447" spans="3:3">
      <c r="C46447" s="13">
        <f t="shared" ca="1" si="1510"/>
        <v>1998.1695137441152</v>
      </c>
    </row>
    <row r="46448" spans="3:3">
      <c r="C46448" s="13">
        <f t="shared" ca="1" si="1510"/>
        <v>2002.4782829458627</v>
      </c>
    </row>
    <row r="46449" spans="3:3">
      <c r="C46449" s="13">
        <f t="shared" ca="1" si="1510"/>
        <v>2008.5355211321098</v>
      </c>
    </row>
    <row r="46450" spans="3:3">
      <c r="C46450" s="13">
        <f t="shared" ca="1" si="1510"/>
        <v>1995.2963123725606</v>
      </c>
    </row>
    <row r="46451" spans="3:3">
      <c r="C46451" s="13">
        <f t="shared" ca="1" si="1510"/>
        <v>2005.8845450676547</v>
      </c>
    </row>
    <row r="46452" spans="3:3">
      <c r="C46452" s="13">
        <f t="shared" ca="1" si="1510"/>
        <v>1989.612772725143</v>
      </c>
    </row>
    <row r="46453" spans="3:3">
      <c r="C46453" s="13">
        <f t="shared" ca="1" si="1510"/>
        <v>2040.2455322319925</v>
      </c>
    </row>
    <row r="46454" spans="3:3">
      <c r="C46454" s="13">
        <f t="shared" ca="1" si="1510"/>
        <v>1992.4520664290319</v>
      </c>
    </row>
    <row r="46455" spans="3:3">
      <c r="C46455" s="13">
        <f t="shared" ca="1" si="1510"/>
        <v>1999.5221668132028</v>
      </c>
    </row>
    <row r="46456" spans="3:3">
      <c r="C46456" s="13">
        <f t="shared" ca="1" si="1510"/>
        <v>2015.0184770136343</v>
      </c>
    </row>
    <row r="46457" spans="3:3">
      <c r="C46457" s="13">
        <f t="shared" ca="1" si="1510"/>
        <v>2004.9330609094279</v>
      </c>
    </row>
    <row r="46458" spans="3:3">
      <c r="C46458" s="13">
        <f t="shared" ca="1" si="1510"/>
        <v>1992.6104292761443</v>
      </c>
    </row>
    <row r="46459" spans="3:3">
      <c r="C46459" s="13">
        <f t="shared" ca="1" si="1510"/>
        <v>1993.2058079789567</v>
      </c>
    </row>
    <row r="46460" spans="3:3">
      <c r="C46460" s="13">
        <f t="shared" ca="1" si="1510"/>
        <v>1978.3166785053936</v>
      </c>
    </row>
    <row r="46461" spans="3:3">
      <c r="C46461" s="13">
        <f t="shared" ca="1" si="1510"/>
        <v>2016.1796808176844</v>
      </c>
    </row>
    <row r="46462" spans="3:3">
      <c r="C46462" s="13">
        <f t="shared" ca="1" si="1510"/>
        <v>1984.3989075895438</v>
      </c>
    </row>
    <row r="46463" spans="3:3">
      <c r="C46463" s="13">
        <f t="shared" ca="1" si="1510"/>
        <v>2014.5337260486801</v>
      </c>
    </row>
    <row r="46464" spans="3:3">
      <c r="C46464" s="13">
        <f t="shared" ca="1" si="1510"/>
        <v>1998.9408343617449</v>
      </c>
    </row>
    <row r="46465" spans="3:3">
      <c r="C46465" s="13">
        <f t="shared" ca="1" si="1510"/>
        <v>1984.7223793620685</v>
      </c>
    </row>
    <row r="46466" spans="3:3">
      <c r="C46466" s="13">
        <f t="shared" ca="1" si="1510"/>
        <v>1997.6846749954805</v>
      </c>
    </row>
    <row r="46467" spans="3:3">
      <c r="C46467" s="13">
        <f t="shared" ca="1" si="1510"/>
        <v>2014.5691750270978</v>
      </c>
    </row>
    <row r="46468" spans="3:3">
      <c r="C46468" s="13">
        <f t="shared" ca="1" si="1510"/>
        <v>2008.4494412077136</v>
      </c>
    </row>
    <row r="46469" spans="3:3">
      <c r="C46469" s="13">
        <f t="shared" ca="1" si="1510"/>
        <v>2005.0926786832763</v>
      </c>
    </row>
    <row r="46470" spans="3:3">
      <c r="C46470" s="13">
        <f t="shared" ca="1" si="1510"/>
        <v>1995.9818114326758</v>
      </c>
    </row>
    <row r="46471" spans="3:3">
      <c r="C46471" s="13">
        <f t="shared" ca="1" si="1510"/>
        <v>1988.214639427569</v>
      </c>
    </row>
    <row r="46472" spans="3:3">
      <c r="C46472" s="13">
        <f t="shared" ca="1" si="1510"/>
        <v>2011.2318236287485</v>
      </c>
    </row>
    <row r="46473" spans="3:3">
      <c r="C46473" s="13">
        <f t="shared" ca="1" si="1510"/>
        <v>2004.5425655126805</v>
      </c>
    </row>
    <row r="46474" spans="3:3">
      <c r="C46474" s="13">
        <f t="shared" ca="1" si="1510"/>
        <v>1995.7818583496114</v>
      </c>
    </row>
    <row r="46475" spans="3:3">
      <c r="C46475" s="13">
        <f t="shared" ca="1" si="1510"/>
        <v>2007.5579523730914</v>
      </c>
    </row>
    <row r="46476" spans="3:3">
      <c r="C46476" s="13">
        <f t="shared" ca="1" si="1510"/>
        <v>1999.2381700173701</v>
      </c>
    </row>
    <row r="46477" spans="3:3">
      <c r="C46477" s="13">
        <f t="shared" ca="1" si="1510"/>
        <v>1995.2564009766656</v>
      </c>
    </row>
    <row r="46478" spans="3:3">
      <c r="C46478" s="13">
        <f t="shared" ca="1" si="1510"/>
        <v>1982.4170824272785</v>
      </c>
    </row>
    <row r="46479" spans="3:3">
      <c r="C46479" s="13">
        <f t="shared" ca="1" si="1510"/>
        <v>2002.195582485326</v>
      </c>
    </row>
    <row r="46480" spans="3:3">
      <c r="C46480" s="13">
        <f t="shared" ca="1" si="1510"/>
        <v>2008.3930582627956</v>
      </c>
    </row>
    <row r="46481" spans="3:3">
      <c r="C46481" s="13">
        <f t="shared" ca="1" si="1510"/>
        <v>2009.6162571308028</v>
      </c>
    </row>
    <row r="46482" spans="3:3">
      <c r="C46482" s="13">
        <f t="shared" ca="1" si="1510"/>
        <v>2005.2977328970755</v>
      </c>
    </row>
    <row r="46483" spans="3:3">
      <c r="C46483" s="13">
        <f t="shared" ca="1" si="1510"/>
        <v>2001.0714135812884</v>
      </c>
    </row>
    <row r="46484" spans="3:3">
      <c r="C46484" s="13">
        <f t="shared" ca="1" si="1510"/>
        <v>2012.8091521169886</v>
      </c>
    </row>
    <row r="46485" spans="3:3">
      <c r="C46485" s="13">
        <f t="shared" ca="1" si="1510"/>
        <v>1997.2114599560807</v>
      </c>
    </row>
    <row r="46486" spans="3:3">
      <c r="C46486" s="13">
        <f t="shared" ca="1" si="1510"/>
        <v>2013.8980303483861</v>
      </c>
    </row>
    <row r="46487" spans="3:3">
      <c r="C46487" s="13">
        <f t="shared" ca="1" si="1510"/>
        <v>2001.2215192954914</v>
      </c>
    </row>
    <row r="46488" spans="3:3">
      <c r="C46488" s="13">
        <f t="shared" ref="C46488:C46551" ca="1" si="1511">NORMINV(RAND(),$D$3,$G$3)</f>
        <v>2004.0114827393263</v>
      </c>
    </row>
    <row r="46489" spans="3:3">
      <c r="C46489" s="13">
        <f t="shared" ca="1" si="1511"/>
        <v>1991.5852559177088</v>
      </c>
    </row>
    <row r="46490" spans="3:3">
      <c r="C46490" s="13">
        <f t="shared" ca="1" si="1511"/>
        <v>2007.8062210554444</v>
      </c>
    </row>
    <row r="46491" spans="3:3">
      <c r="C46491" s="13">
        <f t="shared" ca="1" si="1511"/>
        <v>2004.251308442113</v>
      </c>
    </row>
    <row r="46492" spans="3:3">
      <c r="C46492" s="13">
        <f t="shared" ca="1" si="1511"/>
        <v>2003.9612525198022</v>
      </c>
    </row>
    <row r="46493" spans="3:3">
      <c r="C46493" s="13">
        <f t="shared" ca="1" si="1511"/>
        <v>1991.9539376026712</v>
      </c>
    </row>
    <row r="46494" spans="3:3">
      <c r="C46494" s="13">
        <f t="shared" ca="1" si="1511"/>
        <v>2008.9821890797057</v>
      </c>
    </row>
    <row r="46495" spans="3:3">
      <c r="C46495" s="13">
        <f t="shared" ca="1" si="1511"/>
        <v>1996.6324277961069</v>
      </c>
    </row>
    <row r="46496" spans="3:3">
      <c r="C46496" s="13">
        <f t="shared" ca="1" si="1511"/>
        <v>2000.8002126823606</v>
      </c>
    </row>
    <row r="46497" spans="3:3">
      <c r="C46497" s="13">
        <f t="shared" ca="1" si="1511"/>
        <v>2017.0103762452397</v>
      </c>
    </row>
    <row r="46498" spans="3:3">
      <c r="C46498" s="13">
        <f t="shared" ca="1" si="1511"/>
        <v>1986.8134718024694</v>
      </c>
    </row>
    <row r="46499" spans="3:3">
      <c r="C46499" s="13">
        <f t="shared" ca="1" si="1511"/>
        <v>2009.0013453156116</v>
      </c>
    </row>
    <row r="46500" spans="3:3">
      <c r="C46500" s="13">
        <f t="shared" ca="1" si="1511"/>
        <v>1986.6022253207034</v>
      </c>
    </row>
    <row r="46501" spans="3:3">
      <c r="C46501" s="13">
        <f t="shared" ca="1" si="1511"/>
        <v>1990.1698763306053</v>
      </c>
    </row>
    <row r="46502" spans="3:3">
      <c r="C46502" s="13">
        <f t="shared" ca="1" si="1511"/>
        <v>2000.1521085240422</v>
      </c>
    </row>
    <row r="46503" spans="3:3">
      <c r="C46503" s="13">
        <f t="shared" ca="1" si="1511"/>
        <v>2005.8067978876081</v>
      </c>
    </row>
    <row r="46504" spans="3:3">
      <c r="C46504" s="13">
        <f t="shared" ca="1" si="1511"/>
        <v>2001.968931925433</v>
      </c>
    </row>
    <row r="46505" spans="3:3">
      <c r="C46505" s="13">
        <f t="shared" ca="1" si="1511"/>
        <v>2007.1801852781746</v>
      </c>
    </row>
    <row r="46506" spans="3:3">
      <c r="C46506" s="13">
        <f t="shared" ca="1" si="1511"/>
        <v>2015.5511323461808</v>
      </c>
    </row>
    <row r="46507" spans="3:3">
      <c r="C46507" s="13">
        <f t="shared" ca="1" si="1511"/>
        <v>1985.2947209192448</v>
      </c>
    </row>
    <row r="46508" spans="3:3">
      <c r="C46508" s="13">
        <f t="shared" ca="1" si="1511"/>
        <v>2009.4411218061689</v>
      </c>
    </row>
    <row r="46509" spans="3:3">
      <c r="C46509" s="13">
        <f t="shared" ca="1" si="1511"/>
        <v>2003.8344538828101</v>
      </c>
    </row>
    <row r="46510" spans="3:3">
      <c r="C46510" s="13">
        <f t="shared" ca="1" si="1511"/>
        <v>1997.3332613556472</v>
      </c>
    </row>
    <row r="46511" spans="3:3">
      <c r="C46511" s="13">
        <f t="shared" ca="1" si="1511"/>
        <v>1980.5598204807798</v>
      </c>
    </row>
    <row r="46512" spans="3:3">
      <c r="C46512" s="13">
        <f t="shared" ca="1" si="1511"/>
        <v>2003.3161208160461</v>
      </c>
    </row>
    <row r="46513" spans="3:3">
      <c r="C46513" s="13">
        <f t="shared" ca="1" si="1511"/>
        <v>1999.7291390447947</v>
      </c>
    </row>
    <row r="46514" spans="3:3">
      <c r="C46514" s="13">
        <f t="shared" ca="1" si="1511"/>
        <v>2000.7323056870739</v>
      </c>
    </row>
    <row r="46515" spans="3:3">
      <c r="C46515" s="13">
        <f t="shared" ca="1" si="1511"/>
        <v>1999.771152298063</v>
      </c>
    </row>
    <row r="46516" spans="3:3">
      <c r="C46516" s="13">
        <f t="shared" ca="1" si="1511"/>
        <v>1984.5019078826674</v>
      </c>
    </row>
    <row r="46517" spans="3:3">
      <c r="C46517" s="13">
        <f t="shared" ca="1" si="1511"/>
        <v>1995.8749750569043</v>
      </c>
    </row>
    <row r="46518" spans="3:3">
      <c r="C46518" s="13">
        <f t="shared" ca="1" si="1511"/>
        <v>1985.3119479684958</v>
      </c>
    </row>
    <row r="46519" spans="3:3">
      <c r="C46519" s="13">
        <f t="shared" ca="1" si="1511"/>
        <v>2005.2351835309037</v>
      </c>
    </row>
    <row r="46520" spans="3:3">
      <c r="C46520" s="13">
        <f t="shared" ca="1" si="1511"/>
        <v>1990.1694857726693</v>
      </c>
    </row>
    <row r="46521" spans="3:3">
      <c r="C46521" s="13">
        <f t="shared" ca="1" si="1511"/>
        <v>2002.9678000869151</v>
      </c>
    </row>
    <row r="46522" spans="3:3">
      <c r="C46522" s="13">
        <f t="shared" ca="1" si="1511"/>
        <v>2009.5666516674905</v>
      </c>
    </row>
    <row r="46523" spans="3:3">
      <c r="C46523" s="13">
        <f t="shared" ca="1" si="1511"/>
        <v>2008.8404388240679</v>
      </c>
    </row>
    <row r="46524" spans="3:3">
      <c r="C46524" s="13">
        <f t="shared" ca="1" si="1511"/>
        <v>1996.7939562428494</v>
      </c>
    </row>
    <row r="46525" spans="3:3">
      <c r="C46525" s="13">
        <f t="shared" ca="1" si="1511"/>
        <v>1981.8484010664465</v>
      </c>
    </row>
    <row r="46526" spans="3:3">
      <c r="C46526" s="13">
        <f t="shared" ca="1" si="1511"/>
        <v>2012.947023915412</v>
      </c>
    </row>
    <row r="46527" spans="3:3">
      <c r="C46527" s="13">
        <f t="shared" ca="1" si="1511"/>
        <v>2003.3870504774236</v>
      </c>
    </row>
    <row r="46528" spans="3:3">
      <c r="C46528" s="13">
        <f t="shared" ca="1" si="1511"/>
        <v>1995.4093781886831</v>
      </c>
    </row>
    <row r="46529" spans="3:3">
      <c r="C46529" s="13">
        <f t="shared" ca="1" si="1511"/>
        <v>1983.4094886951118</v>
      </c>
    </row>
    <row r="46530" spans="3:3">
      <c r="C46530" s="13">
        <f t="shared" ca="1" si="1511"/>
        <v>1979.8525956749725</v>
      </c>
    </row>
    <row r="46531" spans="3:3">
      <c r="C46531" s="13">
        <f t="shared" ca="1" si="1511"/>
        <v>1988.8916648860134</v>
      </c>
    </row>
    <row r="46532" spans="3:3">
      <c r="C46532" s="13">
        <f t="shared" ca="1" si="1511"/>
        <v>1994.15553961505</v>
      </c>
    </row>
    <row r="46533" spans="3:3">
      <c r="C46533" s="13">
        <f t="shared" ca="1" si="1511"/>
        <v>2013.2689425980175</v>
      </c>
    </row>
    <row r="46534" spans="3:3">
      <c r="C46534" s="13">
        <f t="shared" ca="1" si="1511"/>
        <v>2036.9406958571003</v>
      </c>
    </row>
    <row r="46535" spans="3:3">
      <c r="C46535" s="13">
        <f t="shared" ca="1" si="1511"/>
        <v>1999.4912642069912</v>
      </c>
    </row>
    <row r="46536" spans="3:3">
      <c r="C46536" s="13">
        <f t="shared" ca="1" si="1511"/>
        <v>1997.5117844739345</v>
      </c>
    </row>
    <row r="46537" spans="3:3">
      <c r="C46537" s="13">
        <f t="shared" ca="1" si="1511"/>
        <v>1998.58227091815</v>
      </c>
    </row>
    <row r="46538" spans="3:3">
      <c r="C46538" s="13">
        <f t="shared" ca="1" si="1511"/>
        <v>2006.7097766209863</v>
      </c>
    </row>
    <row r="46539" spans="3:3">
      <c r="C46539" s="13">
        <f t="shared" ca="1" si="1511"/>
        <v>2007.8256021068858</v>
      </c>
    </row>
    <row r="46540" spans="3:3">
      <c r="C46540" s="13">
        <f t="shared" ca="1" si="1511"/>
        <v>1996.3345027486812</v>
      </c>
    </row>
    <row r="46541" spans="3:3">
      <c r="C46541" s="13">
        <f t="shared" ca="1" si="1511"/>
        <v>1995.4261272086071</v>
      </c>
    </row>
    <row r="46542" spans="3:3">
      <c r="C46542" s="13">
        <f t="shared" ca="1" si="1511"/>
        <v>2020.0303337848727</v>
      </c>
    </row>
    <row r="46543" spans="3:3">
      <c r="C46543" s="13">
        <f t="shared" ca="1" si="1511"/>
        <v>1996.4351136201869</v>
      </c>
    </row>
    <row r="46544" spans="3:3">
      <c r="C46544" s="13">
        <f t="shared" ca="1" si="1511"/>
        <v>1994.4016626658154</v>
      </c>
    </row>
    <row r="46545" spans="3:3">
      <c r="C46545" s="13">
        <f t="shared" ca="1" si="1511"/>
        <v>1990.7607668914675</v>
      </c>
    </row>
    <row r="46546" spans="3:3">
      <c r="C46546" s="13">
        <f t="shared" ca="1" si="1511"/>
        <v>2014.8293627622184</v>
      </c>
    </row>
    <row r="46547" spans="3:3">
      <c r="C46547" s="13">
        <f t="shared" ca="1" si="1511"/>
        <v>2008.5483794654999</v>
      </c>
    </row>
    <row r="46548" spans="3:3">
      <c r="C46548" s="13">
        <f t="shared" ca="1" si="1511"/>
        <v>2011.0370048961856</v>
      </c>
    </row>
    <row r="46549" spans="3:3">
      <c r="C46549" s="13">
        <f t="shared" ca="1" si="1511"/>
        <v>1988.3403769426861</v>
      </c>
    </row>
    <row r="46550" spans="3:3">
      <c r="C46550" s="13">
        <f t="shared" ca="1" si="1511"/>
        <v>2003.7636551438711</v>
      </c>
    </row>
    <row r="46551" spans="3:3">
      <c r="C46551" s="13">
        <f t="shared" ca="1" si="1511"/>
        <v>1986.054295692486</v>
      </c>
    </row>
    <row r="46552" spans="3:3">
      <c r="C46552" s="13">
        <f t="shared" ref="C46552:C46615" ca="1" si="1512">NORMINV(RAND(),$D$3,$G$3)</f>
        <v>1995.7806489556949</v>
      </c>
    </row>
    <row r="46553" spans="3:3">
      <c r="C46553" s="13">
        <f t="shared" ca="1" si="1512"/>
        <v>2018.6490706781694</v>
      </c>
    </row>
    <row r="46554" spans="3:3">
      <c r="C46554" s="13">
        <f t="shared" ca="1" si="1512"/>
        <v>2009.5721473715114</v>
      </c>
    </row>
    <row r="46555" spans="3:3">
      <c r="C46555" s="13">
        <f t="shared" ca="1" si="1512"/>
        <v>2006.3341927856229</v>
      </c>
    </row>
    <row r="46556" spans="3:3">
      <c r="C46556" s="13">
        <f t="shared" ca="1" si="1512"/>
        <v>1992.638955300853</v>
      </c>
    </row>
    <row r="46557" spans="3:3">
      <c r="C46557" s="13">
        <f t="shared" ca="1" si="1512"/>
        <v>2010.0616499754647</v>
      </c>
    </row>
    <row r="46558" spans="3:3">
      <c r="C46558" s="13">
        <f t="shared" ca="1" si="1512"/>
        <v>1993.4559173631369</v>
      </c>
    </row>
    <row r="46559" spans="3:3">
      <c r="C46559" s="13">
        <f t="shared" ca="1" si="1512"/>
        <v>1982.6893046489299</v>
      </c>
    </row>
    <row r="46560" spans="3:3">
      <c r="C46560" s="13">
        <f t="shared" ca="1" si="1512"/>
        <v>2001.3971757189349</v>
      </c>
    </row>
    <row r="46561" spans="3:3">
      <c r="C46561" s="13">
        <f t="shared" ca="1" si="1512"/>
        <v>1982.541968776773</v>
      </c>
    </row>
    <row r="46562" spans="3:3">
      <c r="C46562" s="13">
        <f t="shared" ca="1" si="1512"/>
        <v>2001.1794811628361</v>
      </c>
    </row>
    <row r="46563" spans="3:3">
      <c r="C46563" s="13">
        <f t="shared" ca="1" si="1512"/>
        <v>1974.7474902646702</v>
      </c>
    </row>
    <row r="46564" spans="3:3">
      <c r="C46564" s="13">
        <f t="shared" ca="1" si="1512"/>
        <v>2019.0514453258384</v>
      </c>
    </row>
    <row r="46565" spans="3:3">
      <c r="C46565" s="13">
        <f t="shared" ca="1" si="1512"/>
        <v>1996.3671818023172</v>
      </c>
    </row>
    <row r="46566" spans="3:3">
      <c r="C46566" s="13">
        <f t="shared" ca="1" si="1512"/>
        <v>1996.8220162781865</v>
      </c>
    </row>
    <row r="46567" spans="3:3">
      <c r="C46567" s="13">
        <f t="shared" ca="1" si="1512"/>
        <v>2005.8954331348261</v>
      </c>
    </row>
    <row r="46568" spans="3:3">
      <c r="C46568" s="13">
        <f t="shared" ca="1" si="1512"/>
        <v>1986.3405621872098</v>
      </c>
    </row>
    <row r="46569" spans="3:3">
      <c r="C46569" s="13">
        <f t="shared" ca="1" si="1512"/>
        <v>1975.3660709765034</v>
      </c>
    </row>
    <row r="46570" spans="3:3">
      <c r="C46570" s="13">
        <f t="shared" ca="1" si="1512"/>
        <v>2001.387638533889</v>
      </c>
    </row>
    <row r="46571" spans="3:3">
      <c r="C46571" s="13">
        <f t="shared" ca="1" si="1512"/>
        <v>2000.8714353733458</v>
      </c>
    </row>
    <row r="46572" spans="3:3">
      <c r="C46572" s="13">
        <f t="shared" ca="1" si="1512"/>
        <v>2020.5579484086745</v>
      </c>
    </row>
    <row r="46573" spans="3:3">
      <c r="C46573" s="13">
        <f t="shared" ca="1" si="1512"/>
        <v>2024.5342720780131</v>
      </c>
    </row>
    <row r="46574" spans="3:3">
      <c r="C46574" s="13">
        <f t="shared" ca="1" si="1512"/>
        <v>2000.8814099615111</v>
      </c>
    </row>
    <row r="46575" spans="3:3">
      <c r="C46575" s="13">
        <f t="shared" ca="1" si="1512"/>
        <v>2004.5947955093995</v>
      </c>
    </row>
    <row r="46576" spans="3:3">
      <c r="C46576" s="13">
        <f t="shared" ca="1" si="1512"/>
        <v>2005.427732999877</v>
      </c>
    </row>
    <row r="46577" spans="3:3">
      <c r="C46577" s="13">
        <f t="shared" ca="1" si="1512"/>
        <v>2007.2210358728541</v>
      </c>
    </row>
    <row r="46578" spans="3:3">
      <c r="C46578" s="13">
        <f t="shared" ca="1" si="1512"/>
        <v>1996.5619435791605</v>
      </c>
    </row>
    <row r="46579" spans="3:3">
      <c r="C46579" s="13">
        <f t="shared" ca="1" si="1512"/>
        <v>2003.6443106738675</v>
      </c>
    </row>
    <row r="46580" spans="3:3">
      <c r="C46580" s="13">
        <f t="shared" ca="1" si="1512"/>
        <v>2015.9073076074637</v>
      </c>
    </row>
    <row r="46581" spans="3:3">
      <c r="C46581" s="13">
        <f t="shared" ca="1" si="1512"/>
        <v>1998.0561225235522</v>
      </c>
    </row>
    <row r="46582" spans="3:3">
      <c r="C46582" s="13">
        <f t="shared" ca="1" si="1512"/>
        <v>1991.2563124093178</v>
      </c>
    </row>
    <row r="46583" spans="3:3">
      <c r="C46583" s="13">
        <f t="shared" ca="1" si="1512"/>
        <v>2002.1958712397964</v>
      </c>
    </row>
    <row r="46584" spans="3:3">
      <c r="C46584" s="13">
        <f t="shared" ca="1" si="1512"/>
        <v>1995.4550217130991</v>
      </c>
    </row>
    <row r="46585" spans="3:3">
      <c r="C46585" s="13">
        <f t="shared" ca="1" si="1512"/>
        <v>2003.6517733381636</v>
      </c>
    </row>
    <row r="46586" spans="3:3">
      <c r="C46586" s="13">
        <f t="shared" ca="1" si="1512"/>
        <v>1990.1909339124038</v>
      </c>
    </row>
    <row r="46587" spans="3:3">
      <c r="C46587" s="13">
        <f t="shared" ca="1" si="1512"/>
        <v>2001.2389551321319</v>
      </c>
    </row>
    <row r="46588" spans="3:3">
      <c r="C46588" s="13">
        <f t="shared" ca="1" si="1512"/>
        <v>1993.0763355207016</v>
      </c>
    </row>
    <row r="46589" spans="3:3">
      <c r="C46589" s="13">
        <f t="shared" ca="1" si="1512"/>
        <v>1991.4372624967802</v>
      </c>
    </row>
    <row r="46590" spans="3:3">
      <c r="C46590" s="13">
        <f t="shared" ca="1" si="1512"/>
        <v>2036.9050182487829</v>
      </c>
    </row>
    <row r="46591" spans="3:3">
      <c r="C46591" s="13">
        <f t="shared" ca="1" si="1512"/>
        <v>1995.535713705664</v>
      </c>
    </row>
    <row r="46592" spans="3:3">
      <c r="C46592" s="13">
        <f t="shared" ca="1" si="1512"/>
        <v>1982.6714790017245</v>
      </c>
    </row>
    <row r="46593" spans="3:3">
      <c r="C46593" s="13">
        <f t="shared" ca="1" si="1512"/>
        <v>2026.4743395676087</v>
      </c>
    </row>
    <row r="46594" spans="3:3">
      <c r="C46594" s="13">
        <f t="shared" ca="1" si="1512"/>
        <v>2004.4338483739466</v>
      </c>
    </row>
    <row r="46595" spans="3:3">
      <c r="C46595" s="13">
        <f t="shared" ca="1" si="1512"/>
        <v>2011.0026960882522</v>
      </c>
    </row>
    <row r="46596" spans="3:3">
      <c r="C46596" s="13">
        <f t="shared" ca="1" si="1512"/>
        <v>2012.0967337499949</v>
      </c>
    </row>
    <row r="46597" spans="3:3">
      <c r="C46597" s="13">
        <f t="shared" ca="1" si="1512"/>
        <v>2018.1217244442494</v>
      </c>
    </row>
    <row r="46598" spans="3:3">
      <c r="C46598" s="13">
        <f t="shared" ca="1" si="1512"/>
        <v>1999.4533095833001</v>
      </c>
    </row>
    <row r="46599" spans="3:3">
      <c r="C46599" s="13">
        <f t="shared" ca="1" si="1512"/>
        <v>2004.9529913656354</v>
      </c>
    </row>
    <row r="46600" spans="3:3">
      <c r="C46600" s="13">
        <f t="shared" ca="1" si="1512"/>
        <v>2015.0162568788389</v>
      </c>
    </row>
    <row r="46601" spans="3:3">
      <c r="C46601" s="13">
        <f t="shared" ca="1" si="1512"/>
        <v>2007.5519373273646</v>
      </c>
    </row>
    <row r="46602" spans="3:3">
      <c r="C46602" s="13">
        <f t="shared" ca="1" si="1512"/>
        <v>2005.099382396621</v>
      </c>
    </row>
    <row r="46603" spans="3:3">
      <c r="C46603" s="13">
        <f t="shared" ca="1" si="1512"/>
        <v>1996.1330026579151</v>
      </c>
    </row>
    <row r="46604" spans="3:3">
      <c r="C46604" s="13">
        <f t="shared" ca="1" si="1512"/>
        <v>2008.6121830680379</v>
      </c>
    </row>
    <row r="46605" spans="3:3">
      <c r="C46605" s="13">
        <f t="shared" ca="1" si="1512"/>
        <v>2024.6121755636025</v>
      </c>
    </row>
    <row r="46606" spans="3:3">
      <c r="C46606" s="13">
        <f t="shared" ca="1" si="1512"/>
        <v>2020.6373637525683</v>
      </c>
    </row>
    <row r="46607" spans="3:3">
      <c r="C46607" s="13">
        <f t="shared" ca="1" si="1512"/>
        <v>2010.8527378974497</v>
      </c>
    </row>
    <row r="46608" spans="3:3">
      <c r="C46608" s="13">
        <f t="shared" ca="1" si="1512"/>
        <v>1997.341324530699</v>
      </c>
    </row>
    <row r="46609" spans="3:3">
      <c r="C46609" s="13">
        <f t="shared" ca="1" si="1512"/>
        <v>2018.5910465951663</v>
      </c>
    </row>
    <row r="46610" spans="3:3">
      <c r="C46610" s="13">
        <f t="shared" ca="1" si="1512"/>
        <v>1990.2305851544693</v>
      </c>
    </row>
    <row r="46611" spans="3:3">
      <c r="C46611" s="13">
        <f t="shared" ca="1" si="1512"/>
        <v>1992.5449075922306</v>
      </c>
    </row>
    <row r="46612" spans="3:3">
      <c r="C46612" s="13">
        <f t="shared" ca="1" si="1512"/>
        <v>2001.4163431503944</v>
      </c>
    </row>
    <row r="46613" spans="3:3">
      <c r="C46613" s="13">
        <f t="shared" ca="1" si="1512"/>
        <v>2007.7729004182802</v>
      </c>
    </row>
    <row r="46614" spans="3:3">
      <c r="C46614" s="13">
        <f t="shared" ca="1" si="1512"/>
        <v>1999.3388214875692</v>
      </c>
    </row>
    <row r="46615" spans="3:3">
      <c r="C46615" s="13">
        <f t="shared" ca="1" si="1512"/>
        <v>2001.8574756458854</v>
      </c>
    </row>
    <row r="46616" spans="3:3">
      <c r="C46616" s="13">
        <f t="shared" ref="C46616:C46679" ca="1" si="1513">NORMINV(RAND(),$D$3,$G$3)</f>
        <v>1987.6273022690946</v>
      </c>
    </row>
    <row r="46617" spans="3:3">
      <c r="C46617" s="13">
        <f t="shared" ca="1" si="1513"/>
        <v>2000.9574252050186</v>
      </c>
    </row>
    <row r="46618" spans="3:3">
      <c r="C46618" s="13">
        <f t="shared" ca="1" si="1513"/>
        <v>1995.8552960364475</v>
      </c>
    </row>
    <row r="46619" spans="3:3">
      <c r="C46619" s="13">
        <f t="shared" ca="1" si="1513"/>
        <v>1996.2377361250451</v>
      </c>
    </row>
    <row r="46620" spans="3:3">
      <c r="C46620" s="13">
        <f t="shared" ca="1" si="1513"/>
        <v>2001.8777961796002</v>
      </c>
    </row>
    <row r="46621" spans="3:3">
      <c r="C46621" s="13">
        <f t="shared" ca="1" si="1513"/>
        <v>2013.8215498909713</v>
      </c>
    </row>
    <row r="46622" spans="3:3">
      <c r="C46622" s="13">
        <f t="shared" ca="1" si="1513"/>
        <v>2020.7733907144705</v>
      </c>
    </row>
    <row r="46623" spans="3:3">
      <c r="C46623" s="13">
        <f t="shared" ca="1" si="1513"/>
        <v>2005.2599930208544</v>
      </c>
    </row>
    <row r="46624" spans="3:3">
      <c r="C46624" s="13">
        <f t="shared" ca="1" si="1513"/>
        <v>2004.8406471742273</v>
      </c>
    </row>
    <row r="46625" spans="3:3">
      <c r="C46625" s="13">
        <f t="shared" ca="1" si="1513"/>
        <v>1989.1138641289717</v>
      </c>
    </row>
    <row r="46626" spans="3:3">
      <c r="C46626" s="13">
        <f t="shared" ca="1" si="1513"/>
        <v>2002.6259852058272</v>
      </c>
    </row>
    <row r="46627" spans="3:3">
      <c r="C46627" s="13">
        <f t="shared" ca="1" si="1513"/>
        <v>2004.2431086816944</v>
      </c>
    </row>
    <row r="46628" spans="3:3">
      <c r="C46628" s="13">
        <f t="shared" ca="1" si="1513"/>
        <v>2000.4964686203293</v>
      </c>
    </row>
    <row r="46629" spans="3:3">
      <c r="C46629" s="13">
        <f t="shared" ca="1" si="1513"/>
        <v>1994.4732092962386</v>
      </c>
    </row>
    <row r="46630" spans="3:3">
      <c r="C46630" s="13">
        <f t="shared" ca="1" si="1513"/>
        <v>1991.043729680272</v>
      </c>
    </row>
    <row r="46631" spans="3:3">
      <c r="C46631" s="13">
        <f t="shared" ca="1" si="1513"/>
        <v>2013.4844128340167</v>
      </c>
    </row>
    <row r="46632" spans="3:3">
      <c r="C46632" s="13">
        <f t="shared" ca="1" si="1513"/>
        <v>1988.7168617149573</v>
      </c>
    </row>
    <row r="46633" spans="3:3">
      <c r="C46633" s="13">
        <f t="shared" ca="1" si="1513"/>
        <v>1981.52399046858</v>
      </c>
    </row>
    <row r="46634" spans="3:3">
      <c r="C46634" s="13">
        <f t="shared" ca="1" si="1513"/>
        <v>2009.2130910355518</v>
      </c>
    </row>
    <row r="46635" spans="3:3">
      <c r="C46635" s="13">
        <f t="shared" ca="1" si="1513"/>
        <v>1996.738974028872</v>
      </c>
    </row>
    <row r="46636" spans="3:3">
      <c r="C46636" s="13">
        <f t="shared" ca="1" si="1513"/>
        <v>1989.5469542271107</v>
      </c>
    </row>
    <row r="46637" spans="3:3">
      <c r="C46637" s="13">
        <f t="shared" ca="1" si="1513"/>
        <v>1994.2203454479741</v>
      </c>
    </row>
    <row r="46638" spans="3:3">
      <c r="C46638" s="13">
        <f t="shared" ca="1" si="1513"/>
        <v>1992.1600666831384</v>
      </c>
    </row>
    <row r="46639" spans="3:3">
      <c r="C46639" s="13">
        <f t="shared" ca="1" si="1513"/>
        <v>1997.2615370976287</v>
      </c>
    </row>
    <row r="46640" spans="3:3">
      <c r="C46640" s="13">
        <f t="shared" ca="1" si="1513"/>
        <v>1999.6084763099652</v>
      </c>
    </row>
    <row r="46641" spans="3:3">
      <c r="C46641" s="13">
        <f t="shared" ca="1" si="1513"/>
        <v>2000.7897756732627</v>
      </c>
    </row>
    <row r="46642" spans="3:3">
      <c r="C46642" s="13">
        <f t="shared" ca="1" si="1513"/>
        <v>2003.8522923531677</v>
      </c>
    </row>
    <row r="46643" spans="3:3">
      <c r="C46643" s="13">
        <f t="shared" ca="1" si="1513"/>
        <v>2008.8367731877181</v>
      </c>
    </row>
    <row r="46644" spans="3:3">
      <c r="C46644" s="13">
        <f t="shared" ca="1" si="1513"/>
        <v>2006.2016740986428</v>
      </c>
    </row>
    <row r="46645" spans="3:3">
      <c r="C46645" s="13">
        <f t="shared" ca="1" si="1513"/>
        <v>1981.5768256079257</v>
      </c>
    </row>
    <row r="46646" spans="3:3">
      <c r="C46646" s="13">
        <f t="shared" ca="1" si="1513"/>
        <v>1992.6685686209155</v>
      </c>
    </row>
    <row r="46647" spans="3:3">
      <c r="C46647" s="13">
        <f t="shared" ca="1" si="1513"/>
        <v>1994.1707606383559</v>
      </c>
    </row>
    <row r="46648" spans="3:3">
      <c r="C46648" s="13">
        <f t="shared" ca="1" si="1513"/>
        <v>1991.1972549818124</v>
      </c>
    </row>
    <row r="46649" spans="3:3">
      <c r="C46649" s="13">
        <f t="shared" ca="1" si="1513"/>
        <v>1992.3085454940074</v>
      </c>
    </row>
    <row r="46650" spans="3:3">
      <c r="C46650" s="13">
        <f t="shared" ca="1" si="1513"/>
        <v>1970.3100881176592</v>
      </c>
    </row>
    <row r="46651" spans="3:3">
      <c r="C46651" s="13">
        <f t="shared" ca="1" si="1513"/>
        <v>1996.616797236916</v>
      </c>
    </row>
    <row r="46652" spans="3:3">
      <c r="C46652" s="13">
        <f t="shared" ca="1" si="1513"/>
        <v>2000.3049402271392</v>
      </c>
    </row>
    <row r="46653" spans="3:3">
      <c r="C46653" s="13">
        <f t="shared" ca="1" si="1513"/>
        <v>1994.5570207049775</v>
      </c>
    </row>
    <row r="46654" spans="3:3">
      <c r="C46654" s="13">
        <f t="shared" ca="1" si="1513"/>
        <v>2009.2268238234185</v>
      </c>
    </row>
    <row r="46655" spans="3:3">
      <c r="C46655" s="13">
        <f t="shared" ca="1" si="1513"/>
        <v>1999.2589888787679</v>
      </c>
    </row>
    <row r="46656" spans="3:3">
      <c r="C46656" s="13">
        <f t="shared" ca="1" si="1513"/>
        <v>1993.2713650232336</v>
      </c>
    </row>
    <row r="46657" spans="3:3">
      <c r="C46657" s="13">
        <f t="shared" ca="1" si="1513"/>
        <v>1995.1216984203552</v>
      </c>
    </row>
    <row r="46658" spans="3:3">
      <c r="C46658" s="13">
        <f t="shared" ca="1" si="1513"/>
        <v>2028.5257789459467</v>
      </c>
    </row>
    <row r="46659" spans="3:3">
      <c r="C46659" s="13">
        <f t="shared" ca="1" si="1513"/>
        <v>1988.6366153771201</v>
      </c>
    </row>
    <row r="46660" spans="3:3">
      <c r="C46660" s="13">
        <f t="shared" ca="1" si="1513"/>
        <v>1991.8224365710653</v>
      </c>
    </row>
    <row r="46661" spans="3:3">
      <c r="C46661" s="13">
        <f t="shared" ca="1" si="1513"/>
        <v>1989.3876723612709</v>
      </c>
    </row>
    <row r="46662" spans="3:3">
      <c r="C46662" s="13">
        <f t="shared" ca="1" si="1513"/>
        <v>1996.6288820937521</v>
      </c>
    </row>
    <row r="46663" spans="3:3">
      <c r="C46663" s="13">
        <f t="shared" ca="1" si="1513"/>
        <v>1975.4224056603352</v>
      </c>
    </row>
    <row r="46664" spans="3:3">
      <c r="C46664" s="13">
        <f t="shared" ca="1" si="1513"/>
        <v>1999.8582053980606</v>
      </c>
    </row>
    <row r="46665" spans="3:3">
      <c r="C46665" s="13">
        <f t="shared" ca="1" si="1513"/>
        <v>2000.0770040201257</v>
      </c>
    </row>
    <row r="46666" spans="3:3">
      <c r="C46666" s="13">
        <f t="shared" ca="1" si="1513"/>
        <v>2009.552858212882</v>
      </c>
    </row>
    <row r="46667" spans="3:3">
      <c r="C46667" s="13">
        <f t="shared" ca="1" si="1513"/>
        <v>1992.897689430192</v>
      </c>
    </row>
    <row r="46668" spans="3:3">
      <c r="C46668" s="13">
        <f t="shared" ca="1" si="1513"/>
        <v>1989.0646709009334</v>
      </c>
    </row>
    <row r="46669" spans="3:3">
      <c r="C46669" s="13">
        <f t="shared" ca="1" si="1513"/>
        <v>2005.987271118812</v>
      </c>
    </row>
    <row r="46670" spans="3:3">
      <c r="C46670" s="13">
        <f t="shared" ca="1" si="1513"/>
        <v>1992.8444780378852</v>
      </c>
    </row>
    <row r="46671" spans="3:3">
      <c r="C46671" s="13">
        <f t="shared" ca="1" si="1513"/>
        <v>2007.4545937309229</v>
      </c>
    </row>
    <row r="46672" spans="3:3">
      <c r="C46672" s="13">
        <f t="shared" ca="1" si="1513"/>
        <v>1997.7005152755696</v>
      </c>
    </row>
    <row r="46673" spans="3:3">
      <c r="C46673" s="13">
        <f t="shared" ca="1" si="1513"/>
        <v>1986.9385570057966</v>
      </c>
    </row>
    <row r="46674" spans="3:3">
      <c r="C46674" s="13">
        <f t="shared" ca="1" si="1513"/>
        <v>2021.2946669171481</v>
      </c>
    </row>
    <row r="46675" spans="3:3">
      <c r="C46675" s="13">
        <f t="shared" ca="1" si="1513"/>
        <v>1995.3524127271717</v>
      </c>
    </row>
    <row r="46676" spans="3:3">
      <c r="C46676" s="13">
        <f t="shared" ca="1" si="1513"/>
        <v>2008.0065864920352</v>
      </c>
    </row>
    <row r="46677" spans="3:3">
      <c r="C46677" s="13">
        <f t="shared" ca="1" si="1513"/>
        <v>2010.6081094771237</v>
      </c>
    </row>
    <row r="46678" spans="3:3">
      <c r="C46678" s="13">
        <f t="shared" ca="1" si="1513"/>
        <v>2005.497332210972</v>
      </c>
    </row>
    <row r="46679" spans="3:3">
      <c r="C46679" s="13">
        <f t="shared" ca="1" si="1513"/>
        <v>2002.7859580170771</v>
      </c>
    </row>
    <row r="46680" spans="3:3">
      <c r="C46680" s="13">
        <f t="shared" ref="C46680:C46743" ca="1" si="1514">NORMINV(RAND(),$D$3,$G$3)</f>
        <v>1979.7770900457558</v>
      </c>
    </row>
    <row r="46681" spans="3:3">
      <c r="C46681" s="13">
        <f t="shared" ca="1" si="1514"/>
        <v>1987.6521843368764</v>
      </c>
    </row>
    <row r="46682" spans="3:3">
      <c r="C46682" s="13">
        <f t="shared" ca="1" si="1514"/>
        <v>1993.0328678691064</v>
      </c>
    </row>
    <row r="46683" spans="3:3">
      <c r="C46683" s="13">
        <f t="shared" ca="1" si="1514"/>
        <v>1996.3432866158746</v>
      </c>
    </row>
    <row r="46684" spans="3:3">
      <c r="C46684" s="13">
        <f t="shared" ca="1" si="1514"/>
        <v>2012.8508207921932</v>
      </c>
    </row>
    <row r="46685" spans="3:3">
      <c r="C46685" s="13">
        <f t="shared" ca="1" si="1514"/>
        <v>1995.1872012983724</v>
      </c>
    </row>
    <row r="46686" spans="3:3">
      <c r="C46686" s="13">
        <f t="shared" ca="1" si="1514"/>
        <v>2005.6694202283616</v>
      </c>
    </row>
    <row r="46687" spans="3:3">
      <c r="C46687" s="13">
        <f t="shared" ca="1" si="1514"/>
        <v>2003.8014527006101</v>
      </c>
    </row>
    <row r="46688" spans="3:3">
      <c r="C46688" s="13">
        <f t="shared" ca="1" si="1514"/>
        <v>1977.5509983673599</v>
      </c>
    </row>
    <row r="46689" spans="3:3">
      <c r="C46689" s="13">
        <f t="shared" ca="1" si="1514"/>
        <v>2009.8188849716141</v>
      </c>
    </row>
    <row r="46690" spans="3:3">
      <c r="C46690" s="13">
        <f t="shared" ca="1" si="1514"/>
        <v>1992.9465670635427</v>
      </c>
    </row>
    <row r="46691" spans="3:3">
      <c r="C46691" s="13">
        <f t="shared" ca="1" si="1514"/>
        <v>1999.5104728945184</v>
      </c>
    </row>
    <row r="46692" spans="3:3">
      <c r="C46692" s="13">
        <f t="shared" ca="1" si="1514"/>
        <v>2002.8154662571515</v>
      </c>
    </row>
    <row r="46693" spans="3:3">
      <c r="C46693" s="13">
        <f t="shared" ca="1" si="1514"/>
        <v>2008.2474384945344</v>
      </c>
    </row>
    <row r="46694" spans="3:3">
      <c r="C46694" s="13">
        <f t="shared" ca="1" si="1514"/>
        <v>1998.626690556946</v>
      </c>
    </row>
    <row r="46695" spans="3:3">
      <c r="C46695" s="13">
        <f t="shared" ca="1" si="1514"/>
        <v>1971.460060873168</v>
      </c>
    </row>
    <row r="46696" spans="3:3">
      <c r="C46696" s="13">
        <f t="shared" ca="1" si="1514"/>
        <v>1991.5414456982444</v>
      </c>
    </row>
    <row r="46697" spans="3:3">
      <c r="C46697" s="13">
        <f t="shared" ca="1" si="1514"/>
        <v>1997.9171938064458</v>
      </c>
    </row>
    <row r="46698" spans="3:3">
      <c r="C46698" s="13">
        <f t="shared" ca="1" si="1514"/>
        <v>2016.9715890882899</v>
      </c>
    </row>
    <row r="46699" spans="3:3">
      <c r="C46699" s="13">
        <f t="shared" ca="1" si="1514"/>
        <v>2003.8170348073556</v>
      </c>
    </row>
    <row r="46700" spans="3:3">
      <c r="C46700" s="13">
        <f t="shared" ca="1" si="1514"/>
        <v>1991.1920977281559</v>
      </c>
    </row>
    <row r="46701" spans="3:3">
      <c r="C46701" s="13">
        <f t="shared" ca="1" si="1514"/>
        <v>2008.6203067303991</v>
      </c>
    </row>
    <row r="46702" spans="3:3">
      <c r="C46702" s="13">
        <f t="shared" ca="1" si="1514"/>
        <v>2013.4210110778056</v>
      </c>
    </row>
    <row r="46703" spans="3:3">
      <c r="C46703" s="13">
        <f t="shared" ca="1" si="1514"/>
        <v>1999.7783144811508</v>
      </c>
    </row>
    <row r="46704" spans="3:3">
      <c r="C46704" s="13">
        <f t="shared" ca="1" si="1514"/>
        <v>1994.2627753160345</v>
      </c>
    </row>
    <row r="46705" spans="3:3">
      <c r="C46705" s="13">
        <f t="shared" ca="1" si="1514"/>
        <v>2011.0253345046126</v>
      </c>
    </row>
    <row r="46706" spans="3:3">
      <c r="C46706" s="13">
        <f t="shared" ca="1" si="1514"/>
        <v>1991.4494817267221</v>
      </c>
    </row>
    <row r="46707" spans="3:3">
      <c r="C46707" s="13">
        <f t="shared" ca="1" si="1514"/>
        <v>2016.433799165417</v>
      </c>
    </row>
    <row r="46708" spans="3:3">
      <c r="C46708" s="13">
        <f t="shared" ca="1" si="1514"/>
        <v>1990.9943934081007</v>
      </c>
    </row>
    <row r="46709" spans="3:3">
      <c r="C46709" s="13">
        <f t="shared" ca="1" si="1514"/>
        <v>1995.9010095656736</v>
      </c>
    </row>
    <row r="46710" spans="3:3">
      <c r="C46710" s="13">
        <f t="shared" ca="1" si="1514"/>
        <v>1997.9544817607425</v>
      </c>
    </row>
    <row r="46711" spans="3:3">
      <c r="C46711" s="13">
        <f t="shared" ca="1" si="1514"/>
        <v>2013.1204487761886</v>
      </c>
    </row>
    <row r="46712" spans="3:3">
      <c r="C46712" s="13">
        <f t="shared" ca="1" si="1514"/>
        <v>1994.7522726180123</v>
      </c>
    </row>
    <row r="46713" spans="3:3">
      <c r="C46713" s="13">
        <f t="shared" ca="1" si="1514"/>
        <v>1996.8504961492681</v>
      </c>
    </row>
    <row r="46714" spans="3:3">
      <c r="C46714" s="13">
        <f t="shared" ca="1" si="1514"/>
        <v>2002.7502404480629</v>
      </c>
    </row>
    <row r="46715" spans="3:3">
      <c r="C46715" s="13">
        <f t="shared" ca="1" si="1514"/>
        <v>1988.8221183985886</v>
      </c>
    </row>
    <row r="46716" spans="3:3">
      <c r="C46716" s="13">
        <f t="shared" ca="1" si="1514"/>
        <v>1994.4115009473201</v>
      </c>
    </row>
    <row r="46717" spans="3:3">
      <c r="C46717" s="13">
        <f t="shared" ca="1" si="1514"/>
        <v>2008.1212097860596</v>
      </c>
    </row>
    <row r="46718" spans="3:3">
      <c r="C46718" s="13">
        <f t="shared" ca="1" si="1514"/>
        <v>2006.9244035740296</v>
      </c>
    </row>
    <row r="46719" spans="3:3">
      <c r="C46719" s="13">
        <f t="shared" ca="1" si="1514"/>
        <v>1977.3040814591639</v>
      </c>
    </row>
    <row r="46720" spans="3:3">
      <c r="C46720" s="13">
        <f t="shared" ca="1" si="1514"/>
        <v>2000.9684368615697</v>
      </c>
    </row>
    <row r="46721" spans="3:3">
      <c r="C46721" s="13">
        <f t="shared" ca="1" si="1514"/>
        <v>1985.7556213619048</v>
      </c>
    </row>
    <row r="46722" spans="3:3">
      <c r="C46722" s="13">
        <f t="shared" ca="1" si="1514"/>
        <v>1996.8342982997024</v>
      </c>
    </row>
    <row r="46723" spans="3:3">
      <c r="C46723" s="13">
        <f t="shared" ca="1" si="1514"/>
        <v>2006.9931731222789</v>
      </c>
    </row>
    <row r="46724" spans="3:3">
      <c r="C46724" s="13">
        <f t="shared" ca="1" si="1514"/>
        <v>2002.3937978225299</v>
      </c>
    </row>
    <row r="46725" spans="3:3">
      <c r="C46725" s="13">
        <f t="shared" ca="1" si="1514"/>
        <v>1994.2347466435506</v>
      </c>
    </row>
    <row r="46726" spans="3:3">
      <c r="C46726" s="13">
        <f t="shared" ca="1" si="1514"/>
        <v>1998.9571538907051</v>
      </c>
    </row>
    <row r="46727" spans="3:3">
      <c r="C46727" s="13">
        <f t="shared" ca="1" si="1514"/>
        <v>2006.7485881005575</v>
      </c>
    </row>
    <row r="46728" spans="3:3">
      <c r="C46728" s="13">
        <f t="shared" ca="1" si="1514"/>
        <v>1983.2689585714161</v>
      </c>
    </row>
    <row r="46729" spans="3:3">
      <c r="C46729" s="13">
        <f t="shared" ca="1" si="1514"/>
        <v>1995.4731643686516</v>
      </c>
    </row>
    <row r="46730" spans="3:3">
      <c r="C46730" s="13">
        <f t="shared" ca="1" si="1514"/>
        <v>2014.649910159085</v>
      </c>
    </row>
    <row r="46731" spans="3:3">
      <c r="C46731" s="13">
        <f t="shared" ca="1" si="1514"/>
        <v>2003.8414367627965</v>
      </c>
    </row>
    <row r="46732" spans="3:3">
      <c r="C46732" s="13">
        <f t="shared" ca="1" si="1514"/>
        <v>1994.9930085772276</v>
      </c>
    </row>
    <row r="46733" spans="3:3">
      <c r="C46733" s="13">
        <f t="shared" ca="1" si="1514"/>
        <v>1995.044669968486</v>
      </c>
    </row>
    <row r="46734" spans="3:3">
      <c r="C46734" s="13">
        <f t="shared" ca="1" si="1514"/>
        <v>1990.5956999870109</v>
      </c>
    </row>
    <row r="46735" spans="3:3">
      <c r="C46735" s="13">
        <f t="shared" ca="1" si="1514"/>
        <v>1988.8519034193337</v>
      </c>
    </row>
    <row r="46736" spans="3:3">
      <c r="C46736" s="13">
        <f t="shared" ca="1" si="1514"/>
        <v>2010.2730615522714</v>
      </c>
    </row>
    <row r="46737" spans="3:3">
      <c r="C46737" s="13">
        <f t="shared" ca="1" si="1514"/>
        <v>1987.7000521615914</v>
      </c>
    </row>
    <row r="46738" spans="3:3">
      <c r="C46738" s="13">
        <f t="shared" ca="1" si="1514"/>
        <v>1998.061201229719</v>
      </c>
    </row>
    <row r="46739" spans="3:3">
      <c r="C46739" s="13">
        <f t="shared" ca="1" si="1514"/>
        <v>2016.0254624932627</v>
      </c>
    </row>
    <row r="46740" spans="3:3">
      <c r="C46740" s="13">
        <f t="shared" ca="1" si="1514"/>
        <v>1995.2154770769112</v>
      </c>
    </row>
    <row r="46741" spans="3:3">
      <c r="C46741" s="13">
        <f t="shared" ca="1" si="1514"/>
        <v>2005.6569503305736</v>
      </c>
    </row>
    <row r="46742" spans="3:3">
      <c r="C46742" s="13">
        <f t="shared" ca="1" si="1514"/>
        <v>1999.926571404093</v>
      </c>
    </row>
    <row r="46743" spans="3:3">
      <c r="C46743" s="13">
        <f t="shared" ca="1" si="1514"/>
        <v>1980.9542523169732</v>
      </c>
    </row>
    <row r="46744" spans="3:3">
      <c r="C46744" s="13">
        <f t="shared" ref="C46744:C46807" ca="1" si="1515">NORMINV(RAND(),$D$3,$G$3)</f>
        <v>2011.0625510578891</v>
      </c>
    </row>
    <row r="46745" spans="3:3">
      <c r="C46745" s="13">
        <f t="shared" ca="1" si="1515"/>
        <v>2011.4500594606748</v>
      </c>
    </row>
    <row r="46746" spans="3:3">
      <c r="C46746" s="13">
        <f t="shared" ca="1" si="1515"/>
        <v>1979.196296236966</v>
      </c>
    </row>
    <row r="46747" spans="3:3">
      <c r="C46747" s="13">
        <f t="shared" ca="1" si="1515"/>
        <v>2006.3668355284519</v>
      </c>
    </row>
    <row r="46748" spans="3:3">
      <c r="C46748" s="13">
        <f t="shared" ca="1" si="1515"/>
        <v>1990.7205347334705</v>
      </c>
    </row>
    <row r="46749" spans="3:3">
      <c r="C46749" s="13">
        <f t="shared" ca="1" si="1515"/>
        <v>2017.9931525974603</v>
      </c>
    </row>
    <row r="46750" spans="3:3">
      <c r="C46750" s="13">
        <f t="shared" ca="1" si="1515"/>
        <v>1992.0281156644123</v>
      </c>
    </row>
    <row r="46751" spans="3:3">
      <c r="C46751" s="13">
        <f t="shared" ca="1" si="1515"/>
        <v>2003.6247548463793</v>
      </c>
    </row>
    <row r="46752" spans="3:3">
      <c r="C46752" s="13">
        <f t="shared" ca="1" si="1515"/>
        <v>1983.2800640219916</v>
      </c>
    </row>
    <row r="46753" spans="3:3">
      <c r="C46753" s="13">
        <f t="shared" ca="1" si="1515"/>
        <v>1975.1469228286114</v>
      </c>
    </row>
    <row r="46754" spans="3:3">
      <c r="C46754" s="13">
        <f t="shared" ca="1" si="1515"/>
        <v>1985.0463425049954</v>
      </c>
    </row>
    <row r="46755" spans="3:3">
      <c r="C46755" s="13">
        <f t="shared" ca="1" si="1515"/>
        <v>2005.0528402685213</v>
      </c>
    </row>
    <row r="46756" spans="3:3">
      <c r="C46756" s="13">
        <f t="shared" ca="1" si="1515"/>
        <v>2013.0716358700354</v>
      </c>
    </row>
    <row r="46757" spans="3:3">
      <c r="C46757" s="13">
        <f t="shared" ca="1" si="1515"/>
        <v>2001.1273515938883</v>
      </c>
    </row>
    <row r="46758" spans="3:3">
      <c r="C46758" s="13">
        <f t="shared" ca="1" si="1515"/>
        <v>1999.7964198565182</v>
      </c>
    </row>
    <row r="46759" spans="3:3">
      <c r="C46759" s="13">
        <f t="shared" ca="1" si="1515"/>
        <v>2010.8022778957936</v>
      </c>
    </row>
    <row r="46760" spans="3:3">
      <c r="C46760" s="13">
        <f t="shared" ca="1" si="1515"/>
        <v>2010.2989767354406</v>
      </c>
    </row>
    <row r="46761" spans="3:3">
      <c r="C46761" s="13">
        <f t="shared" ca="1" si="1515"/>
        <v>2002.4612490839372</v>
      </c>
    </row>
    <row r="46762" spans="3:3">
      <c r="C46762" s="13">
        <f t="shared" ca="1" si="1515"/>
        <v>1997.7549420164903</v>
      </c>
    </row>
    <row r="46763" spans="3:3">
      <c r="C46763" s="13">
        <f t="shared" ca="1" si="1515"/>
        <v>1995.7740284172439</v>
      </c>
    </row>
    <row r="46764" spans="3:3">
      <c r="C46764" s="13">
        <f t="shared" ca="1" si="1515"/>
        <v>1990.9130044236542</v>
      </c>
    </row>
    <row r="46765" spans="3:3">
      <c r="C46765" s="13">
        <f t="shared" ca="1" si="1515"/>
        <v>1983.7875821277778</v>
      </c>
    </row>
    <row r="46766" spans="3:3">
      <c r="C46766" s="13">
        <f t="shared" ca="1" si="1515"/>
        <v>1992.3437853928003</v>
      </c>
    </row>
    <row r="46767" spans="3:3">
      <c r="C46767" s="13">
        <f t="shared" ca="1" si="1515"/>
        <v>1994.5421800372731</v>
      </c>
    </row>
    <row r="46768" spans="3:3">
      <c r="C46768" s="13">
        <f t="shared" ca="1" si="1515"/>
        <v>1991.2903816772164</v>
      </c>
    </row>
    <row r="46769" spans="3:3">
      <c r="C46769" s="13">
        <f t="shared" ca="1" si="1515"/>
        <v>2009.0501370817196</v>
      </c>
    </row>
    <row r="46770" spans="3:3">
      <c r="C46770" s="13">
        <f t="shared" ca="1" si="1515"/>
        <v>2005.7484577999044</v>
      </c>
    </row>
    <row r="46771" spans="3:3">
      <c r="C46771" s="13">
        <f t="shared" ca="1" si="1515"/>
        <v>1987.9501629445911</v>
      </c>
    </row>
    <row r="46772" spans="3:3">
      <c r="C46772" s="13">
        <f t="shared" ca="1" si="1515"/>
        <v>1996.6137653041367</v>
      </c>
    </row>
    <row r="46773" spans="3:3">
      <c r="C46773" s="13">
        <f t="shared" ca="1" si="1515"/>
        <v>2008.3655667186158</v>
      </c>
    </row>
    <row r="46774" spans="3:3">
      <c r="C46774" s="13">
        <f t="shared" ca="1" si="1515"/>
        <v>2014.7576842519022</v>
      </c>
    </row>
    <row r="46775" spans="3:3">
      <c r="C46775" s="13">
        <f t="shared" ca="1" si="1515"/>
        <v>2002.82573615771</v>
      </c>
    </row>
    <row r="46776" spans="3:3">
      <c r="C46776" s="13">
        <f t="shared" ca="1" si="1515"/>
        <v>2000.7799924676181</v>
      </c>
    </row>
    <row r="46777" spans="3:3">
      <c r="C46777" s="13">
        <f t="shared" ca="1" si="1515"/>
        <v>1977.2866374264752</v>
      </c>
    </row>
    <row r="46778" spans="3:3">
      <c r="C46778" s="13">
        <f t="shared" ca="1" si="1515"/>
        <v>2006.076178252719</v>
      </c>
    </row>
    <row r="46779" spans="3:3">
      <c r="C46779" s="13">
        <f t="shared" ca="1" si="1515"/>
        <v>1984.9070404436875</v>
      </c>
    </row>
    <row r="46780" spans="3:3">
      <c r="C46780" s="13">
        <f t="shared" ca="1" si="1515"/>
        <v>1998.2822580671702</v>
      </c>
    </row>
    <row r="46781" spans="3:3">
      <c r="C46781" s="13">
        <f t="shared" ca="1" si="1515"/>
        <v>1996.8777291902009</v>
      </c>
    </row>
    <row r="46782" spans="3:3">
      <c r="C46782" s="13">
        <f t="shared" ca="1" si="1515"/>
        <v>1990.9836328984743</v>
      </c>
    </row>
    <row r="46783" spans="3:3">
      <c r="C46783" s="13">
        <f t="shared" ca="1" si="1515"/>
        <v>2004.1820165913559</v>
      </c>
    </row>
    <row r="46784" spans="3:3">
      <c r="C46784" s="13">
        <f t="shared" ca="1" si="1515"/>
        <v>1998.7212255989614</v>
      </c>
    </row>
    <row r="46785" spans="3:3">
      <c r="C46785" s="13">
        <f t="shared" ca="1" si="1515"/>
        <v>1997.5485812081693</v>
      </c>
    </row>
    <row r="46786" spans="3:3">
      <c r="C46786" s="13">
        <f t="shared" ca="1" si="1515"/>
        <v>1995.9511576329121</v>
      </c>
    </row>
    <row r="46787" spans="3:3">
      <c r="C46787" s="13">
        <f t="shared" ca="1" si="1515"/>
        <v>2000.9142777150464</v>
      </c>
    </row>
    <row r="46788" spans="3:3">
      <c r="C46788" s="13">
        <f t="shared" ca="1" si="1515"/>
        <v>1994.3570595772028</v>
      </c>
    </row>
    <row r="46789" spans="3:3">
      <c r="C46789" s="13">
        <f t="shared" ca="1" si="1515"/>
        <v>1997.837725579119</v>
      </c>
    </row>
    <row r="46790" spans="3:3">
      <c r="C46790" s="13">
        <f t="shared" ca="1" si="1515"/>
        <v>1992.8928449653902</v>
      </c>
    </row>
    <row r="46791" spans="3:3">
      <c r="C46791" s="13">
        <f t="shared" ca="1" si="1515"/>
        <v>1996.1266724324271</v>
      </c>
    </row>
    <row r="46792" spans="3:3">
      <c r="C46792" s="13">
        <f t="shared" ca="1" si="1515"/>
        <v>2025.8117332635163</v>
      </c>
    </row>
    <row r="46793" spans="3:3">
      <c r="C46793" s="13">
        <f t="shared" ca="1" si="1515"/>
        <v>1998.2178710297285</v>
      </c>
    </row>
    <row r="46794" spans="3:3">
      <c r="C46794" s="13">
        <f t="shared" ca="1" si="1515"/>
        <v>2016.9099405921461</v>
      </c>
    </row>
    <row r="46795" spans="3:3">
      <c r="C46795" s="13">
        <f t="shared" ca="1" si="1515"/>
        <v>2002.5757337414993</v>
      </c>
    </row>
    <row r="46796" spans="3:3">
      <c r="C46796" s="13">
        <f t="shared" ca="1" si="1515"/>
        <v>2012.1257134105331</v>
      </c>
    </row>
    <row r="46797" spans="3:3">
      <c r="C46797" s="13">
        <f t="shared" ca="1" si="1515"/>
        <v>1979.42655676647</v>
      </c>
    </row>
    <row r="46798" spans="3:3">
      <c r="C46798" s="13">
        <f t="shared" ca="1" si="1515"/>
        <v>1991.2407406673233</v>
      </c>
    </row>
    <row r="46799" spans="3:3">
      <c r="C46799" s="13">
        <f t="shared" ca="1" si="1515"/>
        <v>2004.1159720863825</v>
      </c>
    </row>
    <row r="46800" spans="3:3">
      <c r="C46800" s="13">
        <f t="shared" ca="1" si="1515"/>
        <v>2001.9177409438885</v>
      </c>
    </row>
    <row r="46801" spans="3:3">
      <c r="C46801" s="13">
        <f t="shared" ca="1" si="1515"/>
        <v>2001.5373833720701</v>
      </c>
    </row>
    <row r="46802" spans="3:3">
      <c r="C46802" s="13">
        <f t="shared" ca="1" si="1515"/>
        <v>2004.0864311487032</v>
      </c>
    </row>
    <row r="46803" spans="3:3">
      <c r="C46803" s="13">
        <f t="shared" ca="1" si="1515"/>
        <v>1991.1607866334984</v>
      </c>
    </row>
    <row r="46804" spans="3:3">
      <c r="C46804" s="13">
        <f t="shared" ca="1" si="1515"/>
        <v>1991.0223417999148</v>
      </c>
    </row>
    <row r="46805" spans="3:3">
      <c r="C46805" s="13">
        <f t="shared" ca="1" si="1515"/>
        <v>2011.397563352225</v>
      </c>
    </row>
    <row r="46806" spans="3:3">
      <c r="C46806" s="13">
        <f t="shared" ca="1" si="1515"/>
        <v>2000.4172339096692</v>
      </c>
    </row>
    <row r="46807" spans="3:3">
      <c r="C46807" s="13">
        <f t="shared" ca="1" si="1515"/>
        <v>1989.149073105739</v>
      </c>
    </row>
    <row r="46808" spans="3:3">
      <c r="C46808" s="13">
        <f t="shared" ref="C46808:C46871" ca="1" si="1516">NORMINV(RAND(),$D$3,$G$3)</f>
        <v>1990.1390344974764</v>
      </c>
    </row>
    <row r="46809" spans="3:3">
      <c r="C46809" s="13">
        <f t="shared" ca="1" si="1516"/>
        <v>2001.6756959330087</v>
      </c>
    </row>
    <row r="46810" spans="3:3">
      <c r="C46810" s="13">
        <f t="shared" ca="1" si="1516"/>
        <v>1989.0114046107303</v>
      </c>
    </row>
    <row r="46811" spans="3:3">
      <c r="C46811" s="13">
        <f t="shared" ca="1" si="1516"/>
        <v>2000.1722053100871</v>
      </c>
    </row>
    <row r="46812" spans="3:3">
      <c r="C46812" s="13">
        <f t="shared" ca="1" si="1516"/>
        <v>1983.7440002843448</v>
      </c>
    </row>
    <row r="46813" spans="3:3">
      <c r="C46813" s="13">
        <f t="shared" ca="1" si="1516"/>
        <v>2001.7330040720265</v>
      </c>
    </row>
    <row r="46814" spans="3:3">
      <c r="C46814" s="13">
        <f t="shared" ca="1" si="1516"/>
        <v>1997.1947898855715</v>
      </c>
    </row>
    <row r="46815" spans="3:3">
      <c r="C46815" s="13">
        <f t="shared" ca="1" si="1516"/>
        <v>1991.7920486844616</v>
      </c>
    </row>
    <row r="46816" spans="3:3">
      <c r="C46816" s="13">
        <f t="shared" ca="1" si="1516"/>
        <v>2016.0085310267984</v>
      </c>
    </row>
    <row r="46817" spans="3:3">
      <c r="C46817" s="13">
        <f t="shared" ca="1" si="1516"/>
        <v>2021.025527552591</v>
      </c>
    </row>
    <row r="46818" spans="3:3">
      <c r="C46818" s="13">
        <f t="shared" ca="1" si="1516"/>
        <v>2009.6857513321008</v>
      </c>
    </row>
    <row r="46819" spans="3:3">
      <c r="C46819" s="13">
        <f t="shared" ca="1" si="1516"/>
        <v>1993.1162211840838</v>
      </c>
    </row>
    <row r="46820" spans="3:3">
      <c r="C46820" s="13">
        <f t="shared" ca="1" si="1516"/>
        <v>2017.0748384475505</v>
      </c>
    </row>
    <row r="46821" spans="3:3">
      <c r="C46821" s="13">
        <f t="shared" ca="1" si="1516"/>
        <v>2019.3308536525299</v>
      </c>
    </row>
    <row r="46822" spans="3:3">
      <c r="C46822" s="13">
        <f t="shared" ca="1" si="1516"/>
        <v>2007.0718956508149</v>
      </c>
    </row>
    <row r="46823" spans="3:3">
      <c r="C46823" s="13">
        <f t="shared" ca="1" si="1516"/>
        <v>1987.2268448783389</v>
      </c>
    </row>
    <row r="46824" spans="3:3">
      <c r="C46824" s="13">
        <f t="shared" ca="1" si="1516"/>
        <v>1997.7645392697268</v>
      </c>
    </row>
    <row r="46825" spans="3:3">
      <c r="C46825" s="13">
        <f t="shared" ca="1" si="1516"/>
        <v>2007.7894142774032</v>
      </c>
    </row>
    <row r="46826" spans="3:3">
      <c r="C46826" s="13">
        <f t="shared" ca="1" si="1516"/>
        <v>1991.9604729331857</v>
      </c>
    </row>
    <row r="46827" spans="3:3">
      <c r="C46827" s="13">
        <f t="shared" ca="1" si="1516"/>
        <v>1985.3730430624787</v>
      </c>
    </row>
    <row r="46828" spans="3:3">
      <c r="C46828" s="13">
        <f t="shared" ca="1" si="1516"/>
        <v>2003.489909743156</v>
      </c>
    </row>
    <row r="46829" spans="3:3">
      <c r="C46829" s="13">
        <f t="shared" ca="1" si="1516"/>
        <v>1999.2690262242238</v>
      </c>
    </row>
    <row r="46830" spans="3:3">
      <c r="C46830" s="13">
        <f t="shared" ca="1" si="1516"/>
        <v>1985.5025155195601</v>
      </c>
    </row>
    <row r="46831" spans="3:3">
      <c r="C46831" s="13">
        <f t="shared" ca="1" si="1516"/>
        <v>2020.8380086211871</v>
      </c>
    </row>
    <row r="46832" spans="3:3">
      <c r="C46832" s="13">
        <f t="shared" ca="1" si="1516"/>
        <v>1985.4883204154089</v>
      </c>
    </row>
    <row r="46833" spans="3:3">
      <c r="C46833" s="13">
        <f t="shared" ca="1" si="1516"/>
        <v>2008.2395044280165</v>
      </c>
    </row>
    <row r="46834" spans="3:3">
      <c r="C46834" s="13">
        <f t="shared" ca="1" si="1516"/>
        <v>2008.2562885288801</v>
      </c>
    </row>
    <row r="46835" spans="3:3">
      <c r="C46835" s="13">
        <f t="shared" ca="1" si="1516"/>
        <v>2001.1191417029302</v>
      </c>
    </row>
    <row r="46836" spans="3:3">
      <c r="C46836" s="13">
        <f t="shared" ca="1" si="1516"/>
        <v>1994.5879504917243</v>
      </c>
    </row>
    <row r="46837" spans="3:3">
      <c r="C46837" s="13">
        <f t="shared" ca="1" si="1516"/>
        <v>2002.0359716839062</v>
      </c>
    </row>
    <row r="46838" spans="3:3">
      <c r="C46838" s="13">
        <f t="shared" ca="1" si="1516"/>
        <v>1995.6870944397101</v>
      </c>
    </row>
    <row r="46839" spans="3:3">
      <c r="C46839" s="13">
        <f t="shared" ca="1" si="1516"/>
        <v>1996.5062263270879</v>
      </c>
    </row>
    <row r="46840" spans="3:3">
      <c r="C46840" s="13">
        <f t="shared" ca="1" si="1516"/>
        <v>2001.8589527230304</v>
      </c>
    </row>
    <row r="46841" spans="3:3">
      <c r="C46841" s="13">
        <f t="shared" ca="1" si="1516"/>
        <v>2003.0034718399202</v>
      </c>
    </row>
    <row r="46842" spans="3:3">
      <c r="C46842" s="13">
        <f t="shared" ca="1" si="1516"/>
        <v>1993.5493267546508</v>
      </c>
    </row>
    <row r="46843" spans="3:3">
      <c r="C46843" s="13">
        <f t="shared" ca="1" si="1516"/>
        <v>2003.5584659897306</v>
      </c>
    </row>
    <row r="46844" spans="3:3">
      <c r="C46844" s="13">
        <f t="shared" ca="1" si="1516"/>
        <v>2012.2552676436765</v>
      </c>
    </row>
    <row r="46845" spans="3:3">
      <c r="C46845" s="13">
        <f t="shared" ca="1" si="1516"/>
        <v>2004.1707380032285</v>
      </c>
    </row>
    <row r="46846" spans="3:3">
      <c r="C46846" s="13">
        <f t="shared" ca="1" si="1516"/>
        <v>1997.7720194188767</v>
      </c>
    </row>
    <row r="46847" spans="3:3">
      <c r="C46847" s="13">
        <f t="shared" ca="1" si="1516"/>
        <v>2007.1403032631647</v>
      </c>
    </row>
    <row r="46848" spans="3:3">
      <c r="C46848" s="13">
        <f t="shared" ca="1" si="1516"/>
        <v>1976.8976861658882</v>
      </c>
    </row>
    <row r="46849" spans="3:3">
      <c r="C46849" s="13">
        <f t="shared" ca="1" si="1516"/>
        <v>2012.8767677968406</v>
      </c>
    </row>
    <row r="46850" spans="3:3">
      <c r="C46850" s="13">
        <f t="shared" ca="1" si="1516"/>
        <v>2001.0668325836978</v>
      </c>
    </row>
    <row r="46851" spans="3:3">
      <c r="C46851" s="13">
        <f t="shared" ca="1" si="1516"/>
        <v>1996.6007402524494</v>
      </c>
    </row>
    <row r="46852" spans="3:3">
      <c r="C46852" s="13">
        <f t="shared" ca="1" si="1516"/>
        <v>2012.4138105540815</v>
      </c>
    </row>
    <row r="46853" spans="3:3">
      <c r="C46853" s="13">
        <f t="shared" ca="1" si="1516"/>
        <v>2022.1764759664479</v>
      </c>
    </row>
    <row r="46854" spans="3:3">
      <c r="C46854" s="13">
        <f t="shared" ca="1" si="1516"/>
        <v>1991.4226478261523</v>
      </c>
    </row>
    <row r="46855" spans="3:3">
      <c r="C46855" s="13">
        <f t="shared" ca="1" si="1516"/>
        <v>1993.0372396654514</v>
      </c>
    </row>
    <row r="46856" spans="3:3">
      <c r="C46856" s="13">
        <f t="shared" ca="1" si="1516"/>
        <v>2013.8315844839819</v>
      </c>
    </row>
    <row r="46857" spans="3:3">
      <c r="C46857" s="13">
        <f t="shared" ca="1" si="1516"/>
        <v>1979.3303496110002</v>
      </c>
    </row>
    <row r="46858" spans="3:3">
      <c r="C46858" s="13">
        <f t="shared" ca="1" si="1516"/>
        <v>2012.6303772591484</v>
      </c>
    </row>
    <row r="46859" spans="3:3">
      <c r="C46859" s="13">
        <f t="shared" ca="1" si="1516"/>
        <v>1998.7843703034425</v>
      </c>
    </row>
    <row r="46860" spans="3:3">
      <c r="C46860" s="13">
        <f t="shared" ca="1" si="1516"/>
        <v>1995.3964771416204</v>
      </c>
    </row>
    <row r="46861" spans="3:3">
      <c r="C46861" s="13">
        <f t="shared" ca="1" si="1516"/>
        <v>1989.5794579858193</v>
      </c>
    </row>
    <row r="46862" spans="3:3">
      <c r="C46862" s="13">
        <f t="shared" ca="1" si="1516"/>
        <v>2003.0669978839021</v>
      </c>
    </row>
    <row r="46863" spans="3:3">
      <c r="C46863" s="13">
        <f t="shared" ca="1" si="1516"/>
        <v>2006.3687372215804</v>
      </c>
    </row>
    <row r="46864" spans="3:3">
      <c r="C46864" s="13">
        <f t="shared" ca="1" si="1516"/>
        <v>1996.3399640591895</v>
      </c>
    </row>
    <row r="46865" spans="3:3">
      <c r="C46865" s="13">
        <f t="shared" ca="1" si="1516"/>
        <v>1989.8022181840499</v>
      </c>
    </row>
    <row r="46866" spans="3:3">
      <c r="C46866" s="13">
        <f t="shared" ca="1" si="1516"/>
        <v>2022.446233034884</v>
      </c>
    </row>
    <row r="46867" spans="3:3">
      <c r="C46867" s="13">
        <f t="shared" ca="1" si="1516"/>
        <v>1983.9255768865012</v>
      </c>
    </row>
    <row r="46868" spans="3:3">
      <c r="C46868" s="13">
        <f t="shared" ca="1" si="1516"/>
        <v>2016.9107363440548</v>
      </c>
    </row>
    <row r="46869" spans="3:3">
      <c r="C46869" s="13">
        <f t="shared" ca="1" si="1516"/>
        <v>1990.5272995646828</v>
      </c>
    </row>
    <row r="46870" spans="3:3">
      <c r="C46870" s="13">
        <f t="shared" ca="1" si="1516"/>
        <v>1999.5996170344642</v>
      </c>
    </row>
    <row r="46871" spans="3:3">
      <c r="C46871" s="13">
        <f t="shared" ca="1" si="1516"/>
        <v>1979.8846726250727</v>
      </c>
    </row>
    <row r="46872" spans="3:3">
      <c r="C46872" s="13">
        <f t="shared" ref="C46872:C46935" ca="1" si="1517">NORMINV(RAND(),$D$3,$G$3)</f>
        <v>2004.4111233064982</v>
      </c>
    </row>
    <row r="46873" spans="3:3">
      <c r="C46873" s="13">
        <f t="shared" ca="1" si="1517"/>
        <v>1998.5048276816547</v>
      </c>
    </row>
    <row r="46874" spans="3:3">
      <c r="C46874" s="13">
        <f t="shared" ca="1" si="1517"/>
        <v>2000.4524951947171</v>
      </c>
    </row>
    <row r="46875" spans="3:3">
      <c r="C46875" s="13">
        <f t="shared" ca="1" si="1517"/>
        <v>1989.5995670900295</v>
      </c>
    </row>
    <row r="46876" spans="3:3">
      <c r="C46876" s="13">
        <f t="shared" ca="1" si="1517"/>
        <v>1989.4125905533615</v>
      </c>
    </row>
    <row r="46877" spans="3:3">
      <c r="C46877" s="13">
        <f t="shared" ca="1" si="1517"/>
        <v>2006.1599641861485</v>
      </c>
    </row>
    <row r="46878" spans="3:3">
      <c r="C46878" s="13">
        <f t="shared" ca="1" si="1517"/>
        <v>2007.4599599147314</v>
      </c>
    </row>
    <row r="46879" spans="3:3">
      <c r="C46879" s="13">
        <f t="shared" ca="1" si="1517"/>
        <v>2002.4201668301309</v>
      </c>
    </row>
    <row r="46880" spans="3:3">
      <c r="C46880" s="13">
        <f t="shared" ca="1" si="1517"/>
        <v>1987.2249741041451</v>
      </c>
    </row>
    <row r="46881" spans="3:3">
      <c r="C46881" s="13">
        <f t="shared" ca="1" si="1517"/>
        <v>1998.9785124773362</v>
      </c>
    </row>
    <row r="46882" spans="3:3">
      <c r="C46882" s="13">
        <f t="shared" ca="1" si="1517"/>
        <v>1996.9814413348672</v>
      </c>
    </row>
    <row r="46883" spans="3:3">
      <c r="C46883" s="13">
        <f t="shared" ca="1" si="1517"/>
        <v>2008.3628803896554</v>
      </c>
    </row>
    <row r="46884" spans="3:3">
      <c r="C46884" s="13">
        <f t="shared" ca="1" si="1517"/>
        <v>2027.5416598421011</v>
      </c>
    </row>
    <row r="46885" spans="3:3">
      <c r="C46885" s="13">
        <f t="shared" ca="1" si="1517"/>
        <v>2002.8102651959177</v>
      </c>
    </row>
    <row r="46886" spans="3:3">
      <c r="C46886" s="13">
        <f t="shared" ca="1" si="1517"/>
        <v>2005.8982406972623</v>
      </c>
    </row>
    <row r="46887" spans="3:3">
      <c r="C46887" s="13">
        <f t="shared" ca="1" si="1517"/>
        <v>2020.3901062359687</v>
      </c>
    </row>
    <row r="46888" spans="3:3">
      <c r="C46888" s="13">
        <f t="shared" ca="1" si="1517"/>
        <v>1981.9557268694668</v>
      </c>
    </row>
    <row r="46889" spans="3:3">
      <c r="C46889" s="13">
        <f t="shared" ca="1" si="1517"/>
        <v>1981.0212480593507</v>
      </c>
    </row>
    <row r="46890" spans="3:3">
      <c r="C46890" s="13">
        <f t="shared" ca="1" si="1517"/>
        <v>1993.2411413409122</v>
      </c>
    </row>
    <row r="46891" spans="3:3">
      <c r="C46891" s="13">
        <f t="shared" ca="1" si="1517"/>
        <v>1996.7772319251358</v>
      </c>
    </row>
    <row r="46892" spans="3:3">
      <c r="C46892" s="13">
        <f t="shared" ca="1" si="1517"/>
        <v>1998.3895882569811</v>
      </c>
    </row>
    <row r="46893" spans="3:3">
      <c r="C46893" s="13">
        <f t="shared" ca="1" si="1517"/>
        <v>1988.302363095755</v>
      </c>
    </row>
    <row r="46894" spans="3:3">
      <c r="C46894" s="13">
        <f t="shared" ca="1" si="1517"/>
        <v>2007.8113648979015</v>
      </c>
    </row>
    <row r="46895" spans="3:3">
      <c r="C46895" s="13">
        <f t="shared" ca="1" si="1517"/>
        <v>2003.5932923474222</v>
      </c>
    </row>
    <row r="46896" spans="3:3">
      <c r="C46896" s="13">
        <f t="shared" ca="1" si="1517"/>
        <v>2014.117600591055</v>
      </c>
    </row>
    <row r="46897" spans="3:3">
      <c r="C46897" s="13">
        <f t="shared" ca="1" si="1517"/>
        <v>1973.6898625565643</v>
      </c>
    </row>
    <row r="46898" spans="3:3">
      <c r="C46898" s="13">
        <f t="shared" ca="1" si="1517"/>
        <v>1995.8128475721082</v>
      </c>
    </row>
    <row r="46899" spans="3:3">
      <c r="C46899" s="13">
        <f t="shared" ca="1" si="1517"/>
        <v>2007.4138399512385</v>
      </c>
    </row>
    <row r="46900" spans="3:3">
      <c r="C46900" s="13">
        <f t="shared" ca="1" si="1517"/>
        <v>2011.476401530939</v>
      </c>
    </row>
    <row r="46901" spans="3:3">
      <c r="C46901" s="13">
        <f t="shared" ca="1" si="1517"/>
        <v>1985.0983096487021</v>
      </c>
    </row>
    <row r="46902" spans="3:3">
      <c r="C46902" s="13">
        <f t="shared" ca="1" si="1517"/>
        <v>2018.9461413444672</v>
      </c>
    </row>
    <row r="46903" spans="3:3">
      <c r="C46903" s="13">
        <f t="shared" ca="1" si="1517"/>
        <v>1993.710212214</v>
      </c>
    </row>
    <row r="46904" spans="3:3">
      <c r="C46904" s="13">
        <f t="shared" ca="1" si="1517"/>
        <v>2019.0348203819333</v>
      </c>
    </row>
    <row r="46905" spans="3:3">
      <c r="C46905" s="13">
        <f t="shared" ca="1" si="1517"/>
        <v>1996.3453693363176</v>
      </c>
    </row>
    <row r="46906" spans="3:3">
      <c r="C46906" s="13">
        <f t="shared" ca="1" si="1517"/>
        <v>2008.9451136099026</v>
      </c>
    </row>
    <row r="46907" spans="3:3">
      <c r="C46907" s="13">
        <f t="shared" ca="1" si="1517"/>
        <v>1990.4670474484053</v>
      </c>
    </row>
    <row r="46908" spans="3:3">
      <c r="C46908" s="13">
        <f t="shared" ca="1" si="1517"/>
        <v>1997.497945992325</v>
      </c>
    </row>
    <row r="46909" spans="3:3">
      <c r="C46909" s="13">
        <f t="shared" ca="1" si="1517"/>
        <v>2017.6874851831637</v>
      </c>
    </row>
    <row r="46910" spans="3:3">
      <c r="C46910" s="13">
        <f t="shared" ca="1" si="1517"/>
        <v>1999.5280574113851</v>
      </c>
    </row>
    <row r="46911" spans="3:3">
      <c r="C46911" s="13">
        <f t="shared" ca="1" si="1517"/>
        <v>2012.1761557119601</v>
      </c>
    </row>
    <row r="46912" spans="3:3">
      <c r="C46912" s="13">
        <f t="shared" ca="1" si="1517"/>
        <v>1990.5383522037907</v>
      </c>
    </row>
    <row r="46913" spans="3:3">
      <c r="C46913" s="13">
        <f t="shared" ca="1" si="1517"/>
        <v>2001.6968701240701</v>
      </c>
    </row>
    <row r="46914" spans="3:3">
      <c r="C46914" s="13">
        <f t="shared" ca="1" si="1517"/>
        <v>1997.3787217017853</v>
      </c>
    </row>
    <row r="46915" spans="3:3">
      <c r="C46915" s="13">
        <f t="shared" ca="1" si="1517"/>
        <v>2001.1667500261012</v>
      </c>
    </row>
    <row r="46916" spans="3:3">
      <c r="C46916" s="13">
        <f t="shared" ca="1" si="1517"/>
        <v>2002.8355809999782</v>
      </c>
    </row>
    <row r="46917" spans="3:3">
      <c r="C46917" s="13">
        <f t="shared" ca="1" si="1517"/>
        <v>2005.330069241372</v>
      </c>
    </row>
    <row r="46918" spans="3:3">
      <c r="C46918" s="13">
        <f t="shared" ca="1" si="1517"/>
        <v>2004.2683289365132</v>
      </c>
    </row>
    <row r="46919" spans="3:3">
      <c r="C46919" s="13">
        <f t="shared" ca="1" si="1517"/>
        <v>2002.5876766633301</v>
      </c>
    </row>
    <row r="46920" spans="3:3">
      <c r="C46920" s="13">
        <f t="shared" ca="1" si="1517"/>
        <v>2017.3367435277203</v>
      </c>
    </row>
    <row r="46921" spans="3:3">
      <c r="C46921" s="13">
        <f t="shared" ca="1" si="1517"/>
        <v>1994.1734851790911</v>
      </c>
    </row>
    <row r="46922" spans="3:3">
      <c r="C46922" s="13">
        <f t="shared" ca="1" si="1517"/>
        <v>2006.7732891454764</v>
      </c>
    </row>
    <row r="46923" spans="3:3">
      <c r="C46923" s="13">
        <f t="shared" ca="1" si="1517"/>
        <v>2009.5230211637306</v>
      </c>
    </row>
    <row r="46924" spans="3:3">
      <c r="C46924" s="13">
        <f t="shared" ca="1" si="1517"/>
        <v>2002.6591671473063</v>
      </c>
    </row>
    <row r="46925" spans="3:3">
      <c r="C46925" s="13">
        <f t="shared" ca="1" si="1517"/>
        <v>1997.6244166414297</v>
      </c>
    </row>
    <row r="46926" spans="3:3">
      <c r="C46926" s="13">
        <f t="shared" ca="1" si="1517"/>
        <v>2003.1936126079925</v>
      </c>
    </row>
    <row r="46927" spans="3:3">
      <c r="C46927" s="13">
        <f t="shared" ca="1" si="1517"/>
        <v>2002.5685094052897</v>
      </c>
    </row>
    <row r="46928" spans="3:3">
      <c r="C46928" s="13">
        <f t="shared" ca="1" si="1517"/>
        <v>1994.1473293134372</v>
      </c>
    </row>
    <row r="46929" spans="3:3">
      <c r="C46929" s="13">
        <f t="shared" ca="1" si="1517"/>
        <v>1983.010727315836</v>
      </c>
    </row>
    <row r="46930" spans="3:3">
      <c r="C46930" s="13">
        <f t="shared" ca="1" si="1517"/>
        <v>2000.3625859547501</v>
      </c>
    </row>
    <row r="46931" spans="3:3">
      <c r="C46931" s="13">
        <f t="shared" ca="1" si="1517"/>
        <v>2005.6169385436685</v>
      </c>
    </row>
    <row r="46932" spans="3:3">
      <c r="C46932" s="13">
        <f t="shared" ca="1" si="1517"/>
        <v>2014.3566710168723</v>
      </c>
    </row>
    <row r="46933" spans="3:3">
      <c r="C46933" s="13">
        <f t="shared" ca="1" si="1517"/>
        <v>1992.1392240007074</v>
      </c>
    </row>
    <row r="46934" spans="3:3">
      <c r="C46934" s="13">
        <f t="shared" ca="1" si="1517"/>
        <v>1969.6676884060507</v>
      </c>
    </row>
    <row r="46935" spans="3:3">
      <c r="C46935" s="13">
        <f t="shared" ca="1" si="1517"/>
        <v>2003.4575770707518</v>
      </c>
    </row>
    <row r="46936" spans="3:3">
      <c r="C46936" s="13">
        <f t="shared" ref="C46936:C46999" ca="1" si="1518">NORMINV(RAND(),$D$3,$G$3)</f>
        <v>2022.6826455368762</v>
      </c>
    </row>
    <row r="46937" spans="3:3">
      <c r="C46937" s="13">
        <f t="shared" ca="1" si="1518"/>
        <v>1998.3685804446175</v>
      </c>
    </row>
    <row r="46938" spans="3:3">
      <c r="C46938" s="13">
        <f t="shared" ca="1" si="1518"/>
        <v>1991.7295082525661</v>
      </c>
    </row>
    <row r="46939" spans="3:3">
      <c r="C46939" s="13">
        <f t="shared" ca="1" si="1518"/>
        <v>2002.9910990946903</v>
      </c>
    </row>
    <row r="46940" spans="3:3">
      <c r="C46940" s="13">
        <f t="shared" ca="1" si="1518"/>
        <v>2004.3068120046451</v>
      </c>
    </row>
    <row r="46941" spans="3:3">
      <c r="C46941" s="13">
        <f t="shared" ca="1" si="1518"/>
        <v>2012.0118826133244</v>
      </c>
    </row>
    <row r="46942" spans="3:3">
      <c r="C46942" s="13">
        <f t="shared" ca="1" si="1518"/>
        <v>2001.8634488618034</v>
      </c>
    </row>
    <row r="46943" spans="3:3">
      <c r="C46943" s="13">
        <f t="shared" ca="1" si="1518"/>
        <v>1999.3450888314039</v>
      </c>
    </row>
    <row r="46944" spans="3:3">
      <c r="C46944" s="13">
        <f t="shared" ca="1" si="1518"/>
        <v>2004.5049261306262</v>
      </c>
    </row>
    <row r="46945" spans="3:3">
      <c r="C46945" s="13">
        <f t="shared" ca="1" si="1518"/>
        <v>1988.3648697758119</v>
      </c>
    </row>
    <row r="46946" spans="3:3">
      <c r="C46946" s="13">
        <f t="shared" ca="1" si="1518"/>
        <v>2007.4935085153229</v>
      </c>
    </row>
    <row r="46947" spans="3:3">
      <c r="C46947" s="13">
        <f t="shared" ca="1" si="1518"/>
        <v>2021.8135658245299</v>
      </c>
    </row>
    <row r="46948" spans="3:3">
      <c r="C46948" s="13">
        <f t="shared" ca="1" si="1518"/>
        <v>2004.0181885242009</v>
      </c>
    </row>
    <row r="46949" spans="3:3">
      <c r="C46949" s="13">
        <f t="shared" ca="1" si="1518"/>
        <v>1992.5290150092421</v>
      </c>
    </row>
    <row r="46950" spans="3:3">
      <c r="C46950" s="13">
        <f t="shared" ca="1" si="1518"/>
        <v>2010.6181527795607</v>
      </c>
    </row>
    <row r="46951" spans="3:3">
      <c r="C46951" s="13">
        <f t="shared" ca="1" si="1518"/>
        <v>1996.725442874299</v>
      </c>
    </row>
    <row r="46952" spans="3:3">
      <c r="C46952" s="13">
        <f t="shared" ca="1" si="1518"/>
        <v>2017.0896017193129</v>
      </c>
    </row>
    <row r="46953" spans="3:3">
      <c r="C46953" s="13">
        <f t="shared" ca="1" si="1518"/>
        <v>1983.8815148943409</v>
      </c>
    </row>
    <row r="46954" spans="3:3">
      <c r="C46954" s="13">
        <f t="shared" ca="1" si="1518"/>
        <v>1991.3344128895665</v>
      </c>
    </row>
    <row r="46955" spans="3:3">
      <c r="C46955" s="13">
        <f t="shared" ca="1" si="1518"/>
        <v>1976.1618919816237</v>
      </c>
    </row>
    <row r="46956" spans="3:3">
      <c r="C46956" s="13">
        <f t="shared" ca="1" si="1518"/>
        <v>2036.989682879632</v>
      </c>
    </row>
    <row r="46957" spans="3:3">
      <c r="C46957" s="13">
        <f t="shared" ca="1" si="1518"/>
        <v>2013.7108850769193</v>
      </c>
    </row>
    <row r="46958" spans="3:3">
      <c r="C46958" s="13">
        <f t="shared" ca="1" si="1518"/>
        <v>1978.148981949533</v>
      </c>
    </row>
    <row r="46959" spans="3:3">
      <c r="C46959" s="13">
        <f t="shared" ca="1" si="1518"/>
        <v>1985.1375949602241</v>
      </c>
    </row>
    <row r="46960" spans="3:3">
      <c r="C46960" s="13">
        <f t="shared" ca="1" si="1518"/>
        <v>1983.387210719862</v>
      </c>
    </row>
    <row r="46961" spans="3:3">
      <c r="C46961" s="13">
        <f t="shared" ca="1" si="1518"/>
        <v>1991.237128155831</v>
      </c>
    </row>
    <row r="46962" spans="3:3">
      <c r="C46962" s="13">
        <f t="shared" ca="1" si="1518"/>
        <v>1995.5391741535079</v>
      </c>
    </row>
    <row r="46963" spans="3:3">
      <c r="C46963" s="13">
        <f t="shared" ca="1" si="1518"/>
        <v>2002.6087099547676</v>
      </c>
    </row>
    <row r="46964" spans="3:3">
      <c r="C46964" s="13">
        <f t="shared" ca="1" si="1518"/>
        <v>2014.3267145530508</v>
      </c>
    </row>
    <row r="46965" spans="3:3">
      <c r="C46965" s="13">
        <f t="shared" ca="1" si="1518"/>
        <v>1998.6163397724761</v>
      </c>
    </row>
    <row r="46966" spans="3:3">
      <c r="C46966" s="13">
        <f t="shared" ca="1" si="1518"/>
        <v>1976.2748910811576</v>
      </c>
    </row>
    <row r="46967" spans="3:3">
      <c r="C46967" s="13">
        <f t="shared" ca="1" si="1518"/>
        <v>2004.2743130286262</v>
      </c>
    </row>
    <row r="46968" spans="3:3">
      <c r="C46968" s="13">
        <f t="shared" ca="1" si="1518"/>
        <v>2004.7510736556198</v>
      </c>
    </row>
    <row r="46969" spans="3:3">
      <c r="C46969" s="13">
        <f t="shared" ca="1" si="1518"/>
        <v>1993.9226493429587</v>
      </c>
    </row>
    <row r="46970" spans="3:3">
      <c r="C46970" s="13">
        <f t="shared" ca="1" si="1518"/>
        <v>2017.4820430551006</v>
      </c>
    </row>
    <row r="46971" spans="3:3">
      <c r="C46971" s="13">
        <f t="shared" ca="1" si="1518"/>
        <v>1996.3918475816545</v>
      </c>
    </row>
    <row r="46972" spans="3:3">
      <c r="C46972" s="13">
        <f t="shared" ca="1" si="1518"/>
        <v>1992.0327159890217</v>
      </c>
    </row>
    <row r="46973" spans="3:3">
      <c r="C46973" s="13">
        <f t="shared" ca="1" si="1518"/>
        <v>2001.9190829871204</v>
      </c>
    </row>
    <row r="46974" spans="3:3">
      <c r="C46974" s="13">
        <f t="shared" ca="1" si="1518"/>
        <v>1975.1156901885827</v>
      </c>
    </row>
    <row r="46975" spans="3:3">
      <c r="C46975" s="13">
        <f t="shared" ca="1" si="1518"/>
        <v>2002.3576150605227</v>
      </c>
    </row>
    <row r="46976" spans="3:3">
      <c r="C46976" s="13">
        <f t="shared" ca="1" si="1518"/>
        <v>2003.1985671449813</v>
      </c>
    </row>
    <row r="46977" spans="3:3">
      <c r="C46977" s="13">
        <f t="shared" ca="1" si="1518"/>
        <v>2000.8807789052041</v>
      </c>
    </row>
    <row r="46978" spans="3:3">
      <c r="C46978" s="13">
        <f t="shared" ca="1" si="1518"/>
        <v>2000.2098007119898</v>
      </c>
    </row>
    <row r="46979" spans="3:3">
      <c r="C46979" s="13">
        <f t="shared" ca="1" si="1518"/>
        <v>2027.9680142709317</v>
      </c>
    </row>
    <row r="46980" spans="3:3">
      <c r="C46980" s="13">
        <f t="shared" ca="1" si="1518"/>
        <v>1997.8233373755763</v>
      </c>
    </row>
    <row r="46981" spans="3:3">
      <c r="C46981" s="13">
        <f t="shared" ca="1" si="1518"/>
        <v>1987.3799189037272</v>
      </c>
    </row>
    <row r="46982" spans="3:3">
      <c r="C46982" s="13">
        <f t="shared" ca="1" si="1518"/>
        <v>1977.1306920797113</v>
      </c>
    </row>
    <row r="46983" spans="3:3">
      <c r="C46983" s="13">
        <f t="shared" ca="1" si="1518"/>
        <v>1994.09217454946</v>
      </c>
    </row>
    <row r="46984" spans="3:3">
      <c r="C46984" s="13">
        <f t="shared" ca="1" si="1518"/>
        <v>1987.2837563551661</v>
      </c>
    </row>
    <row r="46985" spans="3:3">
      <c r="C46985" s="13">
        <f t="shared" ca="1" si="1518"/>
        <v>2012.1159924908875</v>
      </c>
    </row>
    <row r="46986" spans="3:3">
      <c r="C46986" s="13">
        <f t="shared" ca="1" si="1518"/>
        <v>1996.1745892702536</v>
      </c>
    </row>
    <row r="46987" spans="3:3">
      <c r="C46987" s="13">
        <f t="shared" ca="1" si="1518"/>
        <v>2002.186295550106</v>
      </c>
    </row>
    <row r="46988" spans="3:3">
      <c r="C46988" s="13">
        <f t="shared" ca="1" si="1518"/>
        <v>2007.7812025951303</v>
      </c>
    </row>
    <row r="46989" spans="3:3">
      <c r="C46989" s="13">
        <f t="shared" ca="1" si="1518"/>
        <v>1992.5048151007234</v>
      </c>
    </row>
    <row r="46990" spans="3:3">
      <c r="C46990" s="13">
        <f t="shared" ca="1" si="1518"/>
        <v>1988.7352958560343</v>
      </c>
    </row>
    <row r="46991" spans="3:3">
      <c r="C46991" s="13">
        <f t="shared" ca="1" si="1518"/>
        <v>1992.821653998913</v>
      </c>
    </row>
    <row r="46992" spans="3:3">
      <c r="C46992" s="13">
        <f t="shared" ca="1" si="1518"/>
        <v>2004.9312090293324</v>
      </c>
    </row>
    <row r="46993" spans="3:3">
      <c r="C46993" s="13">
        <f t="shared" ca="1" si="1518"/>
        <v>2022.4190128656314</v>
      </c>
    </row>
    <row r="46994" spans="3:3">
      <c r="C46994" s="13">
        <f t="shared" ca="1" si="1518"/>
        <v>1978.5474730793837</v>
      </c>
    </row>
    <row r="46995" spans="3:3">
      <c r="C46995" s="13">
        <f t="shared" ca="1" si="1518"/>
        <v>2003.9657619019831</v>
      </c>
    </row>
    <row r="46996" spans="3:3">
      <c r="C46996" s="13">
        <f t="shared" ca="1" si="1518"/>
        <v>2015.5047039382678</v>
      </c>
    </row>
    <row r="46997" spans="3:3">
      <c r="C46997" s="13">
        <f t="shared" ca="1" si="1518"/>
        <v>1996.9253632733896</v>
      </c>
    </row>
    <row r="46998" spans="3:3">
      <c r="C46998" s="13">
        <f t="shared" ca="1" si="1518"/>
        <v>1983.0158065659575</v>
      </c>
    </row>
    <row r="46999" spans="3:3">
      <c r="C46999" s="13">
        <f t="shared" ca="1" si="1518"/>
        <v>2001.083636990038</v>
      </c>
    </row>
    <row r="47000" spans="3:3">
      <c r="C47000" s="13">
        <f t="shared" ref="C47000:C47063" ca="1" si="1519">NORMINV(RAND(),$D$3,$G$3)</f>
        <v>2005.2187422505565</v>
      </c>
    </row>
    <row r="47001" spans="3:3">
      <c r="C47001" s="13">
        <f t="shared" ca="1" si="1519"/>
        <v>1996.356222509781</v>
      </c>
    </row>
    <row r="47002" spans="3:3">
      <c r="C47002" s="13">
        <f t="shared" ca="1" si="1519"/>
        <v>2012.4958712786886</v>
      </c>
    </row>
    <row r="47003" spans="3:3">
      <c r="C47003" s="13">
        <f t="shared" ca="1" si="1519"/>
        <v>1995.4604406576589</v>
      </c>
    </row>
    <row r="47004" spans="3:3">
      <c r="C47004" s="13">
        <f t="shared" ca="1" si="1519"/>
        <v>2010.5727226219738</v>
      </c>
    </row>
    <row r="47005" spans="3:3">
      <c r="C47005" s="13">
        <f t="shared" ca="1" si="1519"/>
        <v>1986.794409404409</v>
      </c>
    </row>
    <row r="47006" spans="3:3">
      <c r="C47006" s="13">
        <f t="shared" ca="1" si="1519"/>
        <v>1985.7107991317423</v>
      </c>
    </row>
    <row r="47007" spans="3:3">
      <c r="C47007" s="13">
        <f t="shared" ca="1" si="1519"/>
        <v>1991.1896913147664</v>
      </c>
    </row>
    <row r="47008" spans="3:3">
      <c r="C47008" s="13">
        <f t="shared" ca="1" si="1519"/>
        <v>1995.9971087596455</v>
      </c>
    </row>
    <row r="47009" spans="3:3">
      <c r="C47009" s="13">
        <f t="shared" ca="1" si="1519"/>
        <v>2006.965533984084</v>
      </c>
    </row>
    <row r="47010" spans="3:3">
      <c r="C47010" s="13">
        <f t="shared" ca="1" si="1519"/>
        <v>2006.0226425393448</v>
      </c>
    </row>
    <row r="47011" spans="3:3">
      <c r="C47011" s="13">
        <f t="shared" ca="1" si="1519"/>
        <v>1997.4114557353141</v>
      </c>
    </row>
    <row r="47012" spans="3:3">
      <c r="C47012" s="13">
        <f t="shared" ca="1" si="1519"/>
        <v>1983.5179222763477</v>
      </c>
    </row>
    <row r="47013" spans="3:3">
      <c r="C47013" s="13">
        <f t="shared" ca="1" si="1519"/>
        <v>1976.3262723899618</v>
      </c>
    </row>
    <row r="47014" spans="3:3">
      <c r="C47014" s="13">
        <f t="shared" ca="1" si="1519"/>
        <v>1984.0714376411331</v>
      </c>
    </row>
    <row r="47015" spans="3:3">
      <c r="C47015" s="13">
        <f t="shared" ca="1" si="1519"/>
        <v>2020.7377015056832</v>
      </c>
    </row>
    <row r="47016" spans="3:3">
      <c r="C47016" s="13">
        <f t="shared" ca="1" si="1519"/>
        <v>2011.2179783141614</v>
      </c>
    </row>
    <row r="47017" spans="3:3">
      <c r="C47017" s="13">
        <f t="shared" ca="1" si="1519"/>
        <v>2007.6034588771433</v>
      </c>
    </row>
    <row r="47018" spans="3:3">
      <c r="C47018" s="13">
        <f t="shared" ca="1" si="1519"/>
        <v>1988.1057237336167</v>
      </c>
    </row>
    <row r="47019" spans="3:3">
      <c r="C47019" s="13">
        <f t="shared" ca="1" si="1519"/>
        <v>2004.3656090486597</v>
      </c>
    </row>
    <row r="47020" spans="3:3">
      <c r="C47020" s="13">
        <f t="shared" ca="1" si="1519"/>
        <v>2007.3201668874981</v>
      </c>
    </row>
    <row r="47021" spans="3:3">
      <c r="C47021" s="13">
        <f t="shared" ca="1" si="1519"/>
        <v>2004.1418364347298</v>
      </c>
    </row>
    <row r="47022" spans="3:3">
      <c r="C47022" s="13">
        <f t="shared" ca="1" si="1519"/>
        <v>2003.7499987489814</v>
      </c>
    </row>
    <row r="47023" spans="3:3">
      <c r="C47023" s="13">
        <f t="shared" ca="1" si="1519"/>
        <v>1998.323906432091</v>
      </c>
    </row>
    <row r="47024" spans="3:3">
      <c r="C47024" s="13">
        <f t="shared" ca="1" si="1519"/>
        <v>2003.4391271287554</v>
      </c>
    </row>
    <row r="47025" spans="3:3">
      <c r="C47025" s="13">
        <f t="shared" ca="1" si="1519"/>
        <v>1996.0747465174388</v>
      </c>
    </row>
    <row r="47026" spans="3:3">
      <c r="C47026" s="13">
        <f t="shared" ca="1" si="1519"/>
        <v>2014.7442987065378</v>
      </c>
    </row>
    <row r="47027" spans="3:3">
      <c r="C47027" s="13">
        <f t="shared" ca="1" si="1519"/>
        <v>1993.2217000259495</v>
      </c>
    </row>
    <row r="47028" spans="3:3">
      <c r="C47028" s="13">
        <f t="shared" ca="1" si="1519"/>
        <v>1989.1991588075243</v>
      </c>
    </row>
    <row r="47029" spans="3:3">
      <c r="C47029" s="13">
        <f t="shared" ca="1" si="1519"/>
        <v>2006.7615098649414</v>
      </c>
    </row>
    <row r="47030" spans="3:3">
      <c r="C47030" s="13">
        <f t="shared" ca="1" si="1519"/>
        <v>1981.7369352146345</v>
      </c>
    </row>
    <row r="47031" spans="3:3">
      <c r="C47031" s="13">
        <f t="shared" ca="1" si="1519"/>
        <v>2013.0473743583809</v>
      </c>
    </row>
    <row r="47032" spans="3:3">
      <c r="C47032" s="13">
        <f t="shared" ca="1" si="1519"/>
        <v>1995.4659958853831</v>
      </c>
    </row>
    <row r="47033" spans="3:3">
      <c r="C47033" s="13">
        <f t="shared" ca="1" si="1519"/>
        <v>2006.2825443369481</v>
      </c>
    </row>
    <row r="47034" spans="3:3">
      <c r="C47034" s="13">
        <f t="shared" ca="1" si="1519"/>
        <v>1993.6677143452525</v>
      </c>
    </row>
    <row r="47035" spans="3:3">
      <c r="C47035" s="13">
        <f t="shared" ca="1" si="1519"/>
        <v>2019.5697339188769</v>
      </c>
    </row>
    <row r="47036" spans="3:3">
      <c r="C47036" s="13">
        <f t="shared" ca="1" si="1519"/>
        <v>2013.5915118335936</v>
      </c>
    </row>
    <row r="47037" spans="3:3">
      <c r="C47037" s="13">
        <f t="shared" ca="1" si="1519"/>
        <v>1997.6467469690192</v>
      </c>
    </row>
    <row r="47038" spans="3:3">
      <c r="C47038" s="13">
        <f t="shared" ca="1" si="1519"/>
        <v>1976.072109450063</v>
      </c>
    </row>
    <row r="47039" spans="3:3">
      <c r="C47039" s="13">
        <f t="shared" ca="1" si="1519"/>
        <v>1985.1798910112802</v>
      </c>
    </row>
    <row r="47040" spans="3:3">
      <c r="C47040" s="13">
        <f t="shared" ca="1" si="1519"/>
        <v>1984.7113573103411</v>
      </c>
    </row>
    <row r="47041" spans="3:3">
      <c r="C47041" s="13">
        <f t="shared" ca="1" si="1519"/>
        <v>2027.8875910606021</v>
      </c>
    </row>
    <row r="47042" spans="3:3">
      <c r="C47042" s="13">
        <f t="shared" ca="1" si="1519"/>
        <v>1986.5268115408821</v>
      </c>
    </row>
    <row r="47043" spans="3:3">
      <c r="C47043" s="13">
        <f t="shared" ca="1" si="1519"/>
        <v>2000.5988556380255</v>
      </c>
    </row>
    <row r="47044" spans="3:3">
      <c r="C47044" s="13">
        <f t="shared" ca="1" si="1519"/>
        <v>1994.8022473718677</v>
      </c>
    </row>
    <row r="47045" spans="3:3">
      <c r="C47045" s="13">
        <f t="shared" ca="1" si="1519"/>
        <v>2003.0883357792104</v>
      </c>
    </row>
    <row r="47046" spans="3:3">
      <c r="C47046" s="13">
        <f t="shared" ca="1" si="1519"/>
        <v>1990.5509933473013</v>
      </c>
    </row>
    <row r="47047" spans="3:3">
      <c r="C47047" s="13">
        <f t="shared" ca="1" si="1519"/>
        <v>2000.7218578442794</v>
      </c>
    </row>
    <row r="47048" spans="3:3">
      <c r="C47048" s="13">
        <f t="shared" ca="1" si="1519"/>
        <v>1978.9333814845734</v>
      </c>
    </row>
    <row r="47049" spans="3:3">
      <c r="C47049" s="13">
        <f t="shared" ca="1" si="1519"/>
        <v>2015.388464079728</v>
      </c>
    </row>
    <row r="47050" spans="3:3">
      <c r="C47050" s="13">
        <f t="shared" ca="1" si="1519"/>
        <v>1998.5186677626248</v>
      </c>
    </row>
    <row r="47051" spans="3:3">
      <c r="C47051" s="13">
        <f t="shared" ca="1" si="1519"/>
        <v>2002.4923572173136</v>
      </c>
    </row>
    <row r="47052" spans="3:3">
      <c r="C47052" s="13">
        <f t="shared" ca="1" si="1519"/>
        <v>1994.2571370837643</v>
      </c>
    </row>
    <row r="47053" spans="3:3">
      <c r="C47053" s="13">
        <f t="shared" ca="1" si="1519"/>
        <v>2008.0238692964947</v>
      </c>
    </row>
    <row r="47054" spans="3:3">
      <c r="C47054" s="13">
        <f t="shared" ca="1" si="1519"/>
        <v>2009.9476769539392</v>
      </c>
    </row>
    <row r="47055" spans="3:3">
      <c r="C47055" s="13">
        <f t="shared" ca="1" si="1519"/>
        <v>2013.6562663003069</v>
      </c>
    </row>
    <row r="47056" spans="3:3">
      <c r="C47056" s="13">
        <f t="shared" ca="1" si="1519"/>
        <v>2000.5985529210511</v>
      </c>
    </row>
    <row r="47057" spans="3:3">
      <c r="C47057" s="13">
        <f t="shared" ca="1" si="1519"/>
        <v>1993.8549780383262</v>
      </c>
    </row>
    <row r="47058" spans="3:3">
      <c r="C47058" s="13">
        <f t="shared" ca="1" si="1519"/>
        <v>1997.7235130961601</v>
      </c>
    </row>
    <row r="47059" spans="3:3">
      <c r="C47059" s="13">
        <f t="shared" ca="1" si="1519"/>
        <v>1989.2915770347226</v>
      </c>
    </row>
    <row r="47060" spans="3:3">
      <c r="C47060" s="13">
        <f t="shared" ca="1" si="1519"/>
        <v>1996.9934422062408</v>
      </c>
    </row>
    <row r="47061" spans="3:3">
      <c r="C47061" s="13">
        <f t="shared" ca="1" si="1519"/>
        <v>2019.5353533724315</v>
      </c>
    </row>
    <row r="47062" spans="3:3">
      <c r="C47062" s="13">
        <f t="shared" ca="1" si="1519"/>
        <v>2002.433043582864</v>
      </c>
    </row>
    <row r="47063" spans="3:3">
      <c r="C47063" s="13">
        <f t="shared" ca="1" si="1519"/>
        <v>1995.4970215820404</v>
      </c>
    </row>
    <row r="47064" spans="3:3">
      <c r="C47064" s="13">
        <f t="shared" ref="C47064:C47127" ca="1" si="1520">NORMINV(RAND(),$D$3,$G$3)</f>
        <v>1992.8351020753967</v>
      </c>
    </row>
    <row r="47065" spans="3:3">
      <c r="C47065" s="13">
        <f t="shared" ca="1" si="1520"/>
        <v>2006.6619631270028</v>
      </c>
    </row>
    <row r="47066" spans="3:3">
      <c r="C47066" s="13">
        <f t="shared" ca="1" si="1520"/>
        <v>2013.2237834642174</v>
      </c>
    </row>
    <row r="47067" spans="3:3">
      <c r="C47067" s="13">
        <f t="shared" ca="1" si="1520"/>
        <v>2010.391722697351</v>
      </c>
    </row>
    <row r="47068" spans="3:3">
      <c r="C47068" s="13">
        <f t="shared" ca="1" si="1520"/>
        <v>1981.4394962439983</v>
      </c>
    </row>
    <row r="47069" spans="3:3">
      <c r="C47069" s="13">
        <f t="shared" ca="1" si="1520"/>
        <v>1993.4401724724166</v>
      </c>
    </row>
    <row r="47070" spans="3:3">
      <c r="C47070" s="13">
        <f t="shared" ca="1" si="1520"/>
        <v>1999.6654460092227</v>
      </c>
    </row>
    <row r="47071" spans="3:3">
      <c r="C47071" s="13">
        <f t="shared" ca="1" si="1520"/>
        <v>1996.8425586402307</v>
      </c>
    </row>
    <row r="47072" spans="3:3">
      <c r="C47072" s="13">
        <f t="shared" ca="1" si="1520"/>
        <v>1991.2081668379487</v>
      </c>
    </row>
    <row r="47073" spans="3:3">
      <c r="C47073" s="13">
        <f t="shared" ca="1" si="1520"/>
        <v>1997.0669115836286</v>
      </c>
    </row>
    <row r="47074" spans="3:3">
      <c r="C47074" s="13">
        <f t="shared" ca="1" si="1520"/>
        <v>1997.903722966091</v>
      </c>
    </row>
    <row r="47075" spans="3:3">
      <c r="C47075" s="13">
        <f t="shared" ca="1" si="1520"/>
        <v>1999.7685095139557</v>
      </c>
    </row>
    <row r="47076" spans="3:3">
      <c r="C47076" s="13">
        <f t="shared" ca="1" si="1520"/>
        <v>2001.5368115584813</v>
      </c>
    </row>
    <row r="47077" spans="3:3">
      <c r="C47077" s="13">
        <f t="shared" ca="1" si="1520"/>
        <v>1990.0089676813197</v>
      </c>
    </row>
    <row r="47078" spans="3:3">
      <c r="C47078" s="13">
        <f t="shared" ca="1" si="1520"/>
        <v>1980.7328095980824</v>
      </c>
    </row>
    <row r="47079" spans="3:3">
      <c r="C47079" s="13">
        <f t="shared" ca="1" si="1520"/>
        <v>2004.0610906364279</v>
      </c>
    </row>
    <row r="47080" spans="3:3">
      <c r="C47080" s="13">
        <f t="shared" ca="1" si="1520"/>
        <v>2004.0947682744495</v>
      </c>
    </row>
    <row r="47081" spans="3:3">
      <c r="C47081" s="13">
        <f t="shared" ca="1" si="1520"/>
        <v>1991.4467973567494</v>
      </c>
    </row>
    <row r="47082" spans="3:3">
      <c r="C47082" s="13">
        <f t="shared" ca="1" si="1520"/>
        <v>2004.121333444838</v>
      </c>
    </row>
    <row r="47083" spans="3:3">
      <c r="C47083" s="13">
        <f t="shared" ca="1" si="1520"/>
        <v>1982.7626773794605</v>
      </c>
    </row>
    <row r="47084" spans="3:3">
      <c r="C47084" s="13">
        <f t="shared" ca="1" si="1520"/>
        <v>1989.6630766462949</v>
      </c>
    </row>
    <row r="47085" spans="3:3">
      <c r="C47085" s="13">
        <f t="shared" ca="1" si="1520"/>
        <v>1969.8307081256203</v>
      </c>
    </row>
    <row r="47086" spans="3:3">
      <c r="C47086" s="13">
        <f t="shared" ca="1" si="1520"/>
        <v>1998.6113660073265</v>
      </c>
    </row>
    <row r="47087" spans="3:3">
      <c r="C47087" s="13">
        <f t="shared" ca="1" si="1520"/>
        <v>2009.3828561910379</v>
      </c>
    </row>
    <row r="47088" spans="3:3">
      <c r="C47088" s="13">
        <f t="shared" ca="1" si="1520"/>
        <v>1998.6529867486718</v>
      </c>
    </row>
    <row r="47089" spans="3:3">
      <c r="C47089" s="13">
        <f t="shared" ca="1" si="1520"/>
        <v>2014.7206681200503</v>
      </c>
    </row>
    <row r="47090" spans="3:3">
      <c r="C47090" s="13">
        <f t="shared" ca="1" si="1520"/>
        <v>2001.0404578883981</v>
      </c>
    </row>
    <row r="47091" spans="3:3">
      <c r="C47091" s="13">
        <f t="shared" ca="1" si="1520"/>
        <v>2007.4069164760811</v>
      </c>
    </row>
    <row r="47092" spans="3:3">
      <c r="C47092" s="13">
        <f t="shared" ca="1" si="1520"/>
        <v>2002.8091122783437</v>
      </c>
    </row>
    <row r="47093" spans="3:3">
      <c r="C47093" s="13">
        <f t="shared" ca="1" si="1520"/>
        <v>1991.157717359652</v>
      </c>
    </row>
    <row r="47094" spans="3:3">
      <c r="C47094" s="13">
        <f t="shared" ca="1" si="1520"/>
        <v>2007.4320164022099</v>
      </c>
    </row>
    <row r="47095" spans="3:3">
      <c r="C47095" s="13">
        <f t="shared" ca="1" si="1520"/>
        <v>1997.983877069868</v>
      </c>
    </row>
    <row r="47096" spans="3:3">
      <c r="C47096" s="13">
        <f t="shared" ca="1" si="1520"/>
        <v>2011.9134492089461</v>
      </c>
    </row>
    <row r="47097" spans="3:3">
      <c r="C47097" s="13">
        <f t="shared" ca="1" si="1520"/>
        <v>2000.246890347579</v>
      </c>
    </row>
    <row r="47098" spans="3:3">
      <c r="C47098" s="13">
        <f t="shared" ca="1" si="1520"/>
        <v>2004.4234685377783</v>
      </c>
    </row>
    <row r="47099" spans="3:3">
      <c r="C47099" s="13">
        <f t="shared" ca="1" si="1520"/>
        <v>2004.1803484652019</v>
      </c>
    </row>
    <row r="47100" spans="3:3">
      <c r="C47100" s="13">
        <f t="shared" ca="1" si="1520"/>
        <v>1985.6382084881661</v>
      </c>
    </row>
    <row r="47101" spans="3:3">
      <c r="C47101" s="13">
        <f t="shared" ca="1" si="1520"/>
        <v>1982.5236466749884</v>
      </c>
    </row>
    <row r="47102" spans="3:3">
      <c r="C47102" s="13">
        <f t="shared" ca="1" si="1520"/>
        <v>2009.930576851408</v>
      </c>
    </row>
    <row r="47103" spans="3:3">
      <c r="C47103" s="13">
        <f t="shared" ca="1" si="1520"/>
        <v>1996.5510654124475</v>
      </c>
    </row>
    <row r="47104" spans="3:3">
      <c r="C47104" s="13">
        <f t="shared" ca="1" si="1520"/>
        <v>1987.1369691281554</v>
      </c>
    </row>
    <row r="47105" spans="3:3">
      <c r="C47105" s="13">
        <f t="shared" ca="1" si="1520"/>
        <v>1996.6986667523377</v>
      </c>
    </row>
    <row r="47106" spans="3:3">
      <c r="C47106" s="13">
        <f t="shared" ca="1" si="1520"/>
        <v>2005.6573454699828</v>
      </c>
    </row>
    <row r="47107" spans="3:3">
      <c r="C47107" s="13">
        <f t="shared" ca="1" si="1520"/>
        <v>1995.403413169756</v>
      </c>
    </row>
    <row r="47108" spans="3:3">
      <c r="C47108" s="13">
        <f t="shared" ca="1" si="1520"/>
        <v>1985.2146854379178</v>
      </c>
    </row>
    <row r="47109" spans="3:3">
      <c r="C47109" s="13">
        <f t="shared" ca="1" si="1520"/>
        <v>2007.0819603479829</v>
      </c>
    </row>
    <row r="47110" spans="3:3">
      <c r="C47110" s="13">
        <f t="shared" ca="1" si="1520"/>
        <v>1993.7316118048243</v>
      </c>
    </row>
    <row r="47111" spans="3:3">
      <c r="C47111" s="13">
        <f t="shared" ca="1" si="1520"/>
        <v>2020.0067108477917</v>
      </c>
    </row>
    <row r="47112" spans="3:3">
      <c r="C47112" s="13">
        <f t="shared" ca="1" si="1520"/>
        <v>1998.6242118982464</v>
      </c>
    </row>
    <row r="47113" spans="3:3">
      <c r="C47113" s="13">
        <f t="shared" ca="1" si="1520"/>
        <v>1992.1561802848389</v>
      </c>
    </row>
    <row r="47114" spans="3:3">
      <c r="C47114" s="13">
        <f t="shared" ca="1" si="1520"/>
        <v>2012.259014887904</v>
      </c>
    </row>
    <row r="47115" spans="3:3">
      <c r="C47115" s="13">
        <f t="shared" ca="1" si="1520"/>
        <v>1995.6773875516881</v>
      </c>
    </row>
    <row r="47116" spans="3:3">
      <c r="C47116" s="13">
        <f t="shared" ca="1" si="1520"/>
        <v>2005.0368972702443</v>
      </c>
    </row>
    <row r="47117" spans="3:3">
      <c r="C47117" s="13">
        <f t="shared" ca="1" si="1520"/>
        <v>2005.6678499400512</v>
      </c>
    </row>
    <row r="47118" spans="3:3">
      <c r="C47118" s="13">
        <f t="shared" ca="1" si="1520"/>
        <v>2005.1236377444791</v>
      </c>
    </row>
    <row r="47119" spans="3:3">
      <c r="C47119" s="13">
        <f t="shared" ca="1" si="1520"/>
        <v>2019.5250186498922</v>
      </c>
    </row>
    <row r="47120" spans="3:3">
      <c r="C47120" s="13">
        <f t="shared" ca="1" si="1520"/>
        <v>1989.8464550974616</v>
      </c>
    </row>
    <row r="47121" spans="3:3">
      <c r="C47121" s="13">
        <f t="shared" ca="1" si="1520"/>
        <v>1989.8449992555027</v>
      </c>
    </row>
    <row r="47122" spans="3:3">
      <c r="C47122" s="13">
        <f t="shared" ca="1" si="1520"/>
        <v>1989.6313534556912</v>
      </c>
    </row>
    <row r="47123" spans="3:3">
      <c r="C47123" s="13">
        <f t="shared" ca="1" si="1520"/>
        <v>1995.8086438013859</v>
      </c>
    </row>
    <row r="47124" spans="3:3">
      <c r="C47124" s="13">
        <f t="shared" ca="1" si="1520"/>
        <v>1996.6874375904315</v>
      </c>
    </row>
    <row r="47125" spans="3:3">
      <c r="C47125" s="13">
        <f t="shared" ca="1" si="1520"/>
        <v>2004.8313946809476</v>
      </c>
    </row>
    <row r="47126" spans="3:3">
      <c r="C47126" s="13">
        <f t="shared" ca="1" si="1520"/>
        <v>2003.4052807280518</v>
      </c>
    </row>
    <row r="47127" spans="3:3">
      <c r="C47127" s="13">
        <f t="shared" ca="1" si="1520"/>
        <v>1996.9794008763211</v>
      </c>
    </row>
    <row r="47128" spans="3:3">
      <c r="C47128" s="13">
        <f t="shared" ref="C47128:C47191" ca="1" si="1521">NORMINV(RAND(),$D$3,$G$3)</f>
        <v>2000.0567126166093</v>
      </c>
    </row>
    <row r="47129" spans="3:3">
      <c r="C47129" s="13">
        <f t="shared" ca="1" si="1521"/>
        <v>2015.0663220179783</v>
      </c>
    </row>
    <row r="47130" spans="3:3">
      <c r="C47130" s="13">
        <f t="shared" ca="1" si="1521"/>
        <v>1979.6575825164264</v>
      </c>
    </row>
    <row r="47131" spans="3:3">
      <c r="C47131" s="13">
        <f t="shared" ca="1" si="1521"/>
        <v>2011.4322812000551</v>
      </c>
    </row>
    <row r="47132" spans="3:3">
      <c r="C47132" s="13">
        <f t="shared" ca="1" si="1521"/>
        <v>2003.6779635563682</v>
      </c>
    </row>
    <row r="47133" spans="3:3">
      <c r="C47133" s="13">
        <f t="shared" ca="1" si="1521"/>
        <v>2000.8966992956955</v>
      </c>
    </row>
    <row r="47134" spans="3:3">
      <c r="C47134" s="13">
        <f t="shared" ca="1" si="1521"/>
        <v>2012.1261593925656</v>
      </c>
    </row>
    <row r="47135" spans="3:3">
      <c r="C47135" s="13">
        <f t="shared" ca="1" si="1521"/>
        <v>1989.1145514186098</v>
      </c>
    </row>
    <row r="47136" spans="3:3">
      <c r="C47136" s="13">
        <f t="shared" ca="1" si="1521"/>
        <v>1993.1484653826542</v>
      </c>
    </row>
    <row r="47137" spans="3:3">
      <c r="C47137" s="13">
        <f t="shared" ca="1" si="1521"/>
        <v>1995.5314418933183</v>
      </c>
    </row>
    <row r="47138" spans="3:3">
      <c r="C47138" s="13">
        <f t="shared" ca="1" si="1521"/>
        <v>2015.2216766940023</v>
      </c>
    </row>
    <row r="47139" spans="3:3">
      <c r="C47139" s="13">
        <f t="shared" ca="1" si="1521"/>
        <v>1992.0446893826941</v>
      </c>
    </row>
    <row r="47140" spans="3:3">
      <c r="C47140" s="13">
        <f t="shared" ca="1" si="1521"/>
        <v>2010.3762209445063</v>
      </c>
    </row>
    <row r="47141" spans="3:3">
      <c r="C47141" s="13">
        <f t="shared" ca="1" si="1521"/>
        <v>2000.9659602135482</v>
      </c>
    </row>
    <row r="47142" spans="3:3">
      <c r="C47142" s="13">
        <f t="shared" ca="1" si="1521"/>
        <v>1973.2088425166628</v>
      </c>
    </row>
    <row r="47143" spans="3:3">
      <c r="C47143" s="13">
        <f t="shared" ca="1" si="1521"/>
        <v>1987.160918242733</v>
      </c>
    </row>
    <row r="47144" spans="3:3">
      <c r="C47144" s="13">
        <f t="shared" ca="1" si="1521"/>
        <v>1993.3219263145288</v>
      </c>
    </row>
    <row r="47145" spans="3:3">
      <c r="C47145" s="13">
        <f t="shared" ca="1" si="1521"/>
        <v>1991.9488772062878</v>
      </c>
    </row>
    <row r="47146" spans="3:3">
      <c r="C47146" s="13">
        <f t="shared" ca="1" si="1521"/>
        <v>2005.7964843595366</v>
      </c>
    </row>
    <row r="47147" spans="3:3">
      <c r="C47147" s="13">
        <f t="shared" ca="1" si="1521"/>
        <v>1975.2262704493985</v>
      </c>
    </row>
    <row r="47148" spans="3:3">
      <c r="C47148" s="13">
        <f t="shared" ca="1" si="1521"/>
        <v>2001.3749400177655</v>
      </c>
    </row>
    <row r="47149" spans="3:3">
      <c r="C47149" s="13">
        <f t="shared" ca="1" si="1521"/>
        <v>2004.0980516714137</v>
      </c>
    </row>
    <row r="47150" spans="3:3">
      <c r="C47150" s="13">
        <f t="shared" ca="1" si="1521"/>
        <v>1992.34981315042</v>
      </c>
    </row>
    <row r="47151" spans="3:3">
      <c r="C47151" s="13">
        <f t="shared" ca="1" si="1521"/>
        <v>1999.6333713349732</v>
      </c>
    </row>
    <row r="47152" spans="3:3">
      <c r="C47152" s="13">
        <f t="shared" ca="1" si="1521"/>
        <v>1991.4924851289268</v>
      </c>
    </row>
    <row r="47153" spans="3:3">
      <c r="C47153" s="13">
        <f t="shared" ca="1" si="1521"/>
        <v>2015.3022604407695</v>
      </c>
    </row>
    <row r="47154" spans="3:3">
      <c r="C47154" s="13">
        <f t="shared" ca="1" si="1521"/>
        <v>2025.3977478418631</v>
      </c>
    </row>
    <row r="47155" spans="3:3">
      <c r="C47155" s="13">
        <f t="shared" ca="1" si="1521"/>
        <v>2008.4128961620993</v>
      </c>
    </row>
    <row r="47156" spans="3:3">
      <c r="C47156" s="13">
        <f t="shared" ca="1" si="1521"/>
        <v>1993.4257982265069</v>
      </c>
    </row>
    <row r="47157" spans="3:3">
      <c r="C47157" s="13">
        <f t="shared" ca="1" si="1521"/>
        <v>1991.0218893078641</v>
      </c>
    </row>
    <row r="47158" spans="3:3">
      <c r="C47158" s="13">
        <f t="shared" ca="1" si="1521"/>
        <v>2009.9989697663475</v>
      </c>
    </row>
    <row r="47159" spans="3:3">
      <c r="C47159" s="13">
        <f t="shared" ca="1" si="1521"/>
        <v>2004.0855736730316</v>
      </c>
    </row>
    <row r="47160" spans="3:3">
      <c r="C47160" s="13">
        <f t="shared" ca="1" si="1521"/>
        <v>1993.2398295219989</v>
      </c>
    </row>
    <row r="47161" spans="3:3">
      <c r="C47161" s="13">
        <f t="shared" ca="1" si="1521"/>
        <v>1998.8335036210608</v>
      </c>
    </row>
    <row r="47162" spans="3:3">
      <c r="C47162" s="13">
        <f t="shared" ca="1" si="1521"/>
        <v>2000.5053521343571</v>
      </c>
    </row>
    <row r="47163" spans="3:3">
      <c r="C47163" s="13">
        <f t="shared" ca="1" si="1521"/>
        <v>1992.4625986837573</v>
      </c>
    </row>
    <row r="47164" spans="3:3">
      <c r="C47164" s="13">
        <f t="shared" ca="1" si="1521"/>
        <v>1997.8170027592455</v>
      </c>
    </row>
    <row r="47165" spans="3:3">
      <c r="C47165" s="13">
        <f t="shared" ca="1" si="1521"/>
        <v>1980.4240694234149</v>
      </c>
    </row>
    <row r="47166" spans="3:3">
      <c r="C47166" s="13">
        <f t="shared" ca="1" si="1521"/>
        <v>1996.0650927260037</v>
      </c>
    </row>
    <row r="47167" spans="3:3">
      <c r="C47167" s="13">
        <f t="shared" ca="1" si="1521"/>
        <v>1995.7582613679253</v>
      </c>
    </row>
    <row r="47168" spans="3:3">
      <c r="C47168" s="13">
        <f t="shared" ca="1" si="1521"/>
        <v>1991.2669747692928</v>
      </c>
    </row>
    <row r="47169" spans="3:3">
      <c r="C47169" s="13">
        <f t="shared" ca="1" si="1521"/>
        <v>2000.5183376394941</v>
      </c>
    </row>
    <row r="47170" spans="3:3">
      <c r="C47170" s="13">
        <f t="shared" ca="1" si="1521"/>
        <v>2028.8759873428808</v>
      </c>
    </row>
    <row r="47171" spans="3:3">
      <c r="C47171" s="13">
        <f t="shared" ca="1" si="1521"/>
        <v>1991.1533690350795</v>
      </c>
    </row>
    <row r="47172" spans="3:3">
      <c r="C47172" s="13">
        <f t="shared" ca="1" si="1521"/>
        <v>1997.1178543763369</v>
      </c>
    </row>
    <row r="47173" spans="3:3">
      <c r="C47173" s="13">
        <f t="shared" ca="1" si="1521"/>
        <v>1981.8255292264107</v>
      </c>
    </row>
    <row r="47174" spans="3:3">
      <c r="C47174" s="13">
        <f t="shared" ca="1" si="1521"/>
        <v>2017.7808780978517</v>
      </c>
    </row>
    <row r="47175" spans="3:3">
      <c r="C47175" s="13">
        <f t="shared" ca="1" si="1521"/>
        <v>2000.6977980557708</v>
      </c>
    </row>
    <row r="47176" spans="3:3">
      <c r="C47176" s="13">
        <f t="shared" ca="1" si="1521"/>
        <v>1994.3860979769161</v>
      </c>
    </row>
    <row r="47177" spans="3:3">
      <c r="C47177" s="13">
        <f t="shared" ca="1" si="1521"/>
        <v>1994.0669106272637</v>
      </c>
    </row>
    <row r="47178" spans="3:3">
      <c r="C47178" s="13">
        <f t="shared" ca="1" si="1521"/>
        <v>1998.3311254525699</v>
      </c>
    </row>
    <row r="47179" spans="3:3">
      <c r="C47179" s="13">
        <f t="shared" ca="1" si="1521"/>
        <v>2004.326020711487</v>
      </c>
    </row>
    <row r="47180" spans="3:3">
      <c r="C47180" s="13">
        <f t="shared" ca="1" si="1521"/>
        <v>1983.5598030000813</v>
      </c>
    </row>
    <row r="47181" spans="3:3">
      <c r="C47181" s="13">
        <f t="shared" ca="1" si="1521"/>
        <v>2024.031079082831</v>
      </c>
    </row>
    <row r="47182" spans="3:3">
      <c r="C47182" s="13">
        <f t="shared" ca="1" si="1521"/>
        <v>1994.0015504081739</v>
      </c>
    </row>
    <row r="47183" spans="3:3">
      <c r="C47183" s="13">
        <f t="shared" ca="1" si="1521"/>
        <v>1997.1456111698415</v>
      </c>
    </row>
    <row r="47184" spans="3:3">
      <c r="C47184" s="13">
        <f t="shared" ca="1" si="1521"/>
        <v>1976.6876944975561</v>
      </c>
    </row>
    <row r="47185" spans="3:3">
      <c r="C47185" s="13">
        <f t="shared" ca="1" si="1521"/>
        <v>2020.3154283138529</v>
      </c>
    </row>
    <row r="47186" spans="3:3">
      <c r="C47186" s="13">
        <f t="shared" ca="1" si="1521"/>
        <v>1986.1068771767109</v>
      </c>
    </row>
    <row r="47187" spans="3:3">
      <c r="C47187" s="13">
        <f t="shared" ca="1" si="1521"/>
        <v>1991.4234146154743</v>
      </c>
    </row>
    <row r="47188" spans="3:3">
      <c r="C47188" s="13">
        <f t="shared" ca="1" si="1521"/>
        <v>2009.1757609745673</v>
      </c>
    </row>
    <row r="47189" spans="3:3">
      <c r="C47189" s="13">
        <f t="shared" ca="1" si="1521"/>
        <v>1994.1859308699211</v>
      </c>
    </row>
    <row r="47190" spans="3:3">
      <c r="C47190" s="13">
        <f t="shared" ca="1" si="1521"/>
        <v>1993.0442262789099</v>
      </c>
    </row>
    <row r="47191" spans="3:3">
      <c r="C47191" s="13">
        <f t="shared" ca="1" si="1521"/>
        <v>2007.8301837885515</v>
      </c>
    </row>
    <row r="47192" spans="3:3">
      <c r="C47192" s="13">
        <f t="shared" ref="C47192:C47255" ca="1" si="1522">NORMINV(RAND(),$D$3,$G$3)</f>
        <v>1986.296835744384</v>
      </c>
    </row>
    <row r="47193" spans="3:3">
      <c r="C47193" s="13">
        <f t="shared" ca="1" si="1522"/>
        <v>1996.9187944686166</v>
      </c>
    </row>
    <row r="47194" spans="3:3">
      <c r="C47194" s="13">
        <f t="shared" ca="1" si="1522"/>
        <v>2009.9126730483572</v>
      </c>
    </row>
    <row r="47195" spans="3:3">
      <c r="C47195" s="13">
        <f t="shared" ca="1" si="1522"/>
        <v>1999.8662730709</v>
      </c>
    </row>
    <row r="47196" spans="3:3">
      <c r="C47196" s="13">
        <f t="shared" ca="1" si="1522"/>
        <v>1988.8951999492695</v>
      </c>
    </row>
    <row r="47197" spans="3:3">
      <c r="C47197" s="13">
        <f t="shared" ca="1" si="1522"/>
        <v>2005.3016528046555</v>
      </c>
    </row>
    <row r="47198" spans="3:3">
      <c r="C47198" s="13">
        <f t="shared" ca="1" si="1522"/>
        <v>1978.6274681744453</v>
      </c>
    </row>
    <row r="47199" spans="3:3">
      <c r="C47199" s="13">
        <f t="shared" ca="1" si="1522"/>
        <v>2006.9376173128881</v>
      </c>
    </row>
    <row r="47200" spans="3:3">
      <c r="C47200" s="13">
        <f t="shared" ca="1" si="1522"/>
        <v>2005.6694131470229</v>
      </c>
    </row>
    <row r="47201" spans="3:3">
      <c r="C47201" s="13">
        <f t="shared" ca="1" si="1522"/>
        <v>2009.8932384284524</v>
      </c>
    </row>
    <row r="47202" spans="3:3">
      <c r="C47202" s="13">
        <f t="shared" ca="1" si="1522"/>
        <v>2012.1809572748957</v>
      </c>
    </row>
    <row r="47203" spans="3:3">
      <c r="C47203" s="13">
        <f t="shared" ca="1" si="1522"/>
        <v>1994.9712289364161</v>
      </c>
    </row>
    <row r="47204" spans="3:3">
      <c r="C47204" s="13">
        <f t="shared" ca="1" si="1522"/>
        <v>1995.9127474828804</v>
      </c>
    </row>
    <row r="47205" spans="3:3">
      <c r="C47205" s="13">
        <f t="shared" ca="1" si="1522"/>
        <v>2020.795800183211</v>
      </c>
    </row>
    <row r="47206" spans="3:3">
      <c r="C47206" s="13">
        <f t="shared" ca="1" si="1522"/>
        <v>2000.5231313021202</v>
      </c>
    </row>
    <row r="47207" spans="3:3">
      <c r="C47207" s="13">
        <f t="shared" ca="1" si="1522"/>
        <v>2010.7812495269818</v>
      </c>
    </row>
    <row r="47208" spans="3:3">
      <c r="C47208" s="13">
        <f t="shared" ca="1" si="1522"/>
        <v>1995.9444875083716</v>
      </c>
    </row>
    <row r="47209" spans="3:3">
      <c r="C47209" s="13">
        <f t="shared" ca="1" si="1522"/>
        <v>1992.5298369656773</v>
      </c>
    </row>
    <row r="47210" spans="3:3">
      <c r="C47210" s="13">
        <f t="shared" ca="1" si="1522"/>
        <v>1998.6585097435959</v>
      </c>
    </row>
    <row r="47211" spans="3:3">
      <c r="C47211" s="13">
        <f t="shared" ca="1" si="1522"/>
        <v>1994.9256000649859</v>
      </c>
    </row>
    <row r="47212" spans="3:3">
      <c r="C47212" s="13">
        <f t="shared" ca="1" si="1522"/>
        <v>2014.5987939528729</v>
      </c>
    </row>
    <row r="47213" spans="3:3">
      <c r="C47213" s="13">
        <f t="shared" ca="1" si="1522"/>
        <v>1990.2238660807336</v>
      </c>
    </row>
    <row r="47214" spans="3:3">
      <c r="C47214" s="13">
        <f t="shared" ca="1" si="1522"/>
        <v>2006.8287374875856</v>
      </c>
    </row>
    <row r="47215" spans="3:3">
      <c r="C47215" s="13">
        <f t="shared" ca="1" si="1522"/>
        <v>1998.8395213587944</v>
      </c>
    </row>
    <row r="47216" spans="3:3">
      <c r="C47216" s="13">
        <f t="shared" ca="1" si="1522"/>
        <v>2002.2073833716327</v>
      </c>
    </row>
    <row r="47217" spans="3:3">
      <c r="C47217" s="13">
        <f t="shared" ca="1" si="1522"/>
        <v>1992.9009071329658</v>
      </c>
    </row>
    <row r="47218" spans="3:3">
      <c r="C47218" s="13">
        <f t="shared" ca="1" si="1522"/>
        <v>2024.8375736202515</v>
      </c>
    </row>
    <row r="47219" spans="3:3">
      <c r="C47219" s="13">
        <f t="shared" ca="1" si="1522"/>
        <v>2004.5690405445669</v>
      </c>
    </row>
    <row r="47220" spans="3:3">
      <c r="C47220" s="13">
        <f t="shared" ca="1" si="1522"/>
        <v>2008.2668308108482</v>
      </c>
    </row>
    <row r="47221" spans="3:3">
      <c r="C47221" s="13">
        <f t="shared" ca="1" si="1522"/>
        <v>2000.508924201941</v>
      </c>
    </row>
    <row r="47222" spans="3:3">
      <c r="C47222" s="13">
        <f t="shared" ca="1" si="1522"/>
        <v>1988.3328954754418</v>
      </c>
    </row>
    <row r="47223" spans="3:3">
      <c r="C47223" s="13">
        <f t="shared" ca="1" si="1522"/>
        <v>2009.8274229122205</v>
      </c>
    </row>
    <row r="47224" spans="3:3">
      <c r="C47224" s="13">
        <f t="shared" ca="1" si="1522"/>
        <v>2002.2424422318111</v>
      </c>
    </row>
    <row r="47225" spans="3:3">
      <c r="C47225" s="13">
        <f t="shared" ca="1" si="1522"/>
        <v>2012.6567693820728</v>
      </c>
    </row>
    <row r="47226" spans="3:3">
      <c r="C47226" s="13">
        <f t="shared" ca="1" si="1522"/>
        <v>2009.4756439067228</v>
      </c>
    </row>
    <row r="47227" spans="3:3">
      <c r="C47227" s="13">
        <f t="shared" ca="1" si="1522"/>
        <v>2016.6388759695465</v>
      </c>
    </row>
    <row r="47228" spans="3:3">
      <c r="C47228" s="13">
        <f t="shared" ca="1" si="1522"/>
        <v>2002.2663878130149</v>
      </c>
    </row>
    <row r="47229" spans="3:3">
      <c r="C47229" s="13">
        <f t="shared" ca="1" si="1522"/>
        <v>2017.9300267093106</v>
      </c>
    </row>
    <row r="47230" spans="3:3">
      <c r="C47230" s="13">
        <f t="shared" ca="1" si="1522"/>
        <v>1985.5131807484813</v>
      </c>
    </row>
    <row r="47231" spans="3:3">
      <c r="C47231" s="13">
        <f t="shared" ca="1" si="1522"/>
        <v>1987.2081004339273</v>
      </c>
    </row>
    <row r="47232" spans="3:3">
      <c r="C47232" s="13">
        <f t="shared" ca="1" si="1522"/>
        <v>2010.7724881460999</v>
      </c>
    </row>
    <row r="47233" spans="3:3">
      <c r="C47233" s="13">
        <f t="shared" ca="1" si="1522"/>
        <v>2009.6136973612561</v>
      </c>
    </row>
    <row r="47234" spans="3:3">
      <c r="C47234" s="13">
        <f t="shared" ca="1" si="1522"/>
        <v>1993.6758649271728</v>
      </c>
    </row>
    <row r="47235" spans="3:3">
      <c r="C47235" s="13">
        <f t="shared" ca="1" si="1522"/>
        <v>2010.4471595725379</v>
      </c>
    </row>
    <row r="47236" spans="3:3">
      <c r="C47236" s="13">
        <f t="shared" ca="1" si="1522"/>
        <v>1994.550642765425</v>
      </c>
    </row>
    <row r="47237" spans="3:3">
      <c r="C47237" s="13">
        <f t="shared" ca="1" si="1522"/>
        <v>2014.1924040575482</v>
      </c>
    </row>
    <row r="47238" spans="3:3">
      <c r="C47238" s="13">
        <f t="shared" ca="1" si="1522"/>
        <v>2004.1555305054853</v>
      </c>
    </row>
    <row r="47239" spans="3:3">
      <c r="C47239" s="13">
        <f t="shared" ca="1" si="1522"/>
        <v>1991.2649734915835</v>
      </c>
    </row>
    <row r="47240" spans="3:3">
      <c r="C47240" s="13">
        <f t="shared" ca="1" si="1522"/>
        <v>1996.3553689374371</v>
      </c>
    </row>
    <row r="47241" spans="3:3">
      <c r="C47241" s="13">
        <f t="shared" ca="1" si="1522"/>
        <v>2001.0409963166871</v>
      </c>
    </row>
    <row r="47242" spans="3:3">
      <c r="C47242" s="13">
        <f t="shared" ca="1" si="1522"/>
        <v>1992.0656042615185</v>
      </c>
    </row>
    <row r="47243" spans="3:3">
      <c r="C47243" s="13">
        <f t="shared" ca="1" si="1522"/>
        <v>2003.4211341427786</v>
      </c>
    </row>
    <row r="47244" spans="3:3">
      <c r="C47244" s="13">
        <f t="shared" ca="1" si="1522"/>
        <v>1987.9778108210121</v>
      </c>
    </row>
    <row r="47245" spans="3:3">
      <c r="C47245" s="13">
        <f t="shared" ca="1" si="1522"/>
        <v>1998.3688933855658</v>
      </c>
    </row>
    <row r="47246" spans="3:3">
      <c r="C47246" s="13">
        <f t="shared" ca="1" si="1522"/>
        <v>2014.1025391482412</v>
      </c>
    </row>
    <row r="47247" spans="3:3">
      <c r="C47247" s="13">
        <f t="shared" ca="1" si="1522"/>
        <v>1988.87916954457</v>
      </c>
    </row>
    <row r="47248" spans="3:3">
      <c r="C47248" s="13">
        <f t="shared" ca="1" si="1522"/>
        <v>2003.2375548681575</v>
      </c>
    </row>
    <row r="47249" spans="3:3">
      <c r="C47249" s="13">
        <f t="shared" ca="1" si="1522"/>
        <v>2017.649294062013</v>
      </c>
    </row>
    <row r="47250" spans="3:3">
      <c r="C47250" s="13">
        <f t="shared" ca="1" si="1522"/>
        <v>2012.5224353149672</v>
      </c>
    </row>
    <row r="47251" spans="3:3">
      <c r="C47251" s="13">
        <f t="shared" ca="1" si="1522"/>
        <v>1998.9763807736999</v>
      </c>
    </row>
    <row r="47252" spans="3:3">
      <c r="C47252" s="13">
        <f t="shared" ca="1" si="1522"/>
        <v>2009.4828767566526</v>
      </c>
    </row>
    <row r="47253" spans="3:3">
      <c r="C47253" s="13">
        <f t="shared" ca="1" si="1522"/>
        <v>2007.777307888791</v>
      </c>
    </row>
    <row r="47254" spans="3:3">
      <c r="C47254" s="13">
        <f t="shared" ca="1" si="1522"/>
        <v>2004.7750588682522</v>
      </c>
    </row>
    <row r="47255" spans="3:3">
      <c r="C47255" s="13">
        <f t="shared" ca="1" si="1522"/>
        <v>2007.3436690065241</v>
      </c>
    </row>
    <row r="47256" spans="3:3">
      <c r="C47256" s="13">
        <f t="shared" ref="C47256:C47319" ca="1" si="1523">NORMINV(RAND(),$D$3,$G$3)</f>
        <v>2012.2542843491485</v>
      </c>
    </row>
    <row r="47257" spans="3:3">
      <c r="C47257" s="13">
        <f t="shared" ca="1" si="1523"/>
        <v>2006.7612843060576</v>
      </c>
    </row>
    <row r="47258" spans="3:3">
      <c r="C47258" s="13">
        <f t="shared" ca="1" si="1523"/>
        <v>2012.3404665360515</v>
      </c>
    </row>
    <row r="47259" spans="3:3">
      <c r="C47259" s="13">
        <f t="shared" ca="1" si="1523"/>
        <v>1994.3691764264431</v>
      </c>
    </row>
    <row r="47260" spans="3:3">
      <c r="C47260" s="13">
        <f t="shared" ca="1" si="1523"/>
        <v>1986.4415223815513</v>
      </c>
    </row>
    <row r="47261" spans="3:3">
      <c r="C47261" s="13">
        <f t="shared" ca="1" si="1523"/>
        <v>2009.1893984939745</v>
      </c>
    </row>
    <row r="47262" spans="3:3">
      <c r="C47262" s="13">
        <f t="shared" ca="1" si="1523"/>
        <v>2014.5862395295262</v>
      </c>
    </row>
    <row r="47263" spans="3:3">
      <c r="C47263" s="13">
        <f t="shared" ca="1" si="1523"/>
        <v>2023.4007300911685</v>
      </c>
    </row>
    <row r="47264" spans="3:3">
      <c r="C47264" s="13">
        <f t="shared" ca="1" si="1523"/>
        <v>2000.1120537171785</v>
      </c>
    </row>
    <row r="47265" spans="3:3">
      <c r="C47265" s="13">
        <f t="shared" ca="1" si="1523"/>
        <v>2001.6687180928366</v>
      </c>
    </row>
    <row r="47266" spans="3:3">
      <c r="C47266" s="13">
        <f t="shared" ca="1" si="1523"/>
        <v>2007.6494529779054</v>
      </c>
    </row>
    <row r="47267" spans="3:3">
      <c r="C47267" s="13">
        <f t="shared" ca="1" si="1523"/>
        <v>2009.4961194155685</v>
      </c>
    </row>
    <row r="47268" spans="3:3">
      <c r="C47268" s="13">
        <f t="shared" ca="1" si="1523"/>
        <v>1990.8096867266411</v>
      </c>
    </row>
    <row r="47269" spans="3:3">
      <c r="C47269" s="13">
        <f t="shared" ca="1" si="1523"/>
        <v>2004.3026780432033</v>
      </c>
    </row>
    <row r="47270" spans="3:3">
      <c r="C47270" s="13">
        <f t="shared" ca="1" si="1523"/>
        <v>2005.298122894485</v>
      </c>
    </row>
    <row r="47271" spans="3:3">
      <c r="C47271" s="13">
        <f t="shared" ca="1" si="1523"/>
        <v>2015.4068406456627</v>
      </c>
    </row>
    <row r="47272" spans="3:3">
      <c r="C47272" s="13">
        <f t="shared" ca="1" si="1523"/>
        <v>1981.7787964672866</v>
      </c>
    </row>
    <row r="47273" spans="3:3">
      <c r="C47273" s="13">
        <f t="shared" ca="1" si="1523"/>
        <v>2004.5903042991185</v>
      </c>
    </row>
    <row r="47274" spans="3:3">
      <c r="C47274" s="13">
        <f t="shared" ca="1" si="1523"/>
        <v>1999.5261830686463</v>
      </c>
    </row>
    <row r="47275" spans="3:3">
      <c r="C47275" s="13">
        <f t="shared" ca="1" si="1523"/>
        <v>2001.6927720658946</v>
      </c>
    </row>
    <row r="47276" spans="3:3">
      <c r="C47276" s="13">
        <f t="shared" ca="1" si="1523"/>
        <v>1994.9582693682823</v>
      </c>
    </row>
    <row r="47277" spans="3:3">
      <c r="C47277" s="13">
        <f t="shared" ca="1" si="1523"/>
        <v>2018.0163409934237</v>
      </c>
    </row>
    <row r="47278" spans="3:3">
      <c r="C47278" s="13">
        <f t="shared" ca="1" si="1523"/>
        <v>2015.2166802752085</v>
      </c>
    </row>
    <row r="47279" spans="3:3">
      <c r="C47279" s="13">
        <f t="shared" ca="1" si="1523"/>
        <v>2006.141936460838</v>
      </c>
    </row>
    <row r="47280" spans="3:3">
      <c r="C47280" s="13">
        <f t="shared" ca="1" si="1523"/>
        <v>1986.3234535235238</v>
      </c>
    </row>
    <row r="47281" spans="3:3">
      <c r="C47281" s="13">
        <f t="shared" ca="1" si="1523"/>
        <v>1986.0773478371154</v>
      </c>
    </row>
    <row r="47282" spans="3:3">
      <c r="C47282" s="13">
        <f t="shared" ca="1" si="1523"/>
        <v>1983.895751020021</v>
      </c>
    </row>
    <row r="47283" spans="3:3">
      <c r="C47283" s="13">
        <f t="shared" ca="1" si="1523"/>
        <v>2014.6680206978458</v>
      </c>
    </row>
    <row r="47284" spans="3:3">
      <c r="C47284" s="13">
        <f t="shared" ca="1" si="1523"/>
        <v>1994.2601654231628</v>
      </c>
    </row>
    <row r="47285" spans="3:3">
      <c r="C47285" s="13">
        <f t="shared" ca="1" si="1523"/>
        <v>2004.6921614495054</v>
      </c>
    </row>
    <row r="47286" spans="3:3">
      <c r="C47286" s="13">
        <f t="shared" ca="1" si="1523"/>
        <v>1994.8687504714994</v>
      </c>
    </row>
    <row r="47287" spans="3:3">
      <c r="C47287" s="13">
        <f t="shared" ca="1" si="1523"/>
        <v>2023.8867061778672</v>
      </c>
    </row>
    <row r="47288" spans="3:3">
      <c r="C47288" s="13">
        <f t="shared" ca="1" si="1523"/>
        <v>1990.6497104220223</v>
      </c>
    </row>
    <row r="47289" spans="3:3">
      <c r="C47289" s="13">
        <f t="shared" ca="1" si="1523"/>
        <v>2002.4378680102436</v>
      </c>
    </row>
    <row r="47290" spans="3:3">
      <c r="C47290" s="13">
        <f t="shared" ca="1" si="1523"/>
        <v>1988.4013845724303</v>
      </c>
    </row>
    <row r="47291" spans="3:3">
      <c r="C47291" s="13">
        <f t="shared" ca="1" si="1523"/>
        <v>2013.4889632505015</v>
      </c>
    </row>
    <row r="47292" spans="3:3">
      <c r="C47292" s="13">
        <f t="shared" ca="1" si="1523"/>
        <v>1986.6455125557234</v>
      </c>
    </row>
    <row r="47293" spans="3:3">
      <c r="C47293" s="13">
        <f t="shared" ca="1" si="1523"/>
        <v>2002.2114932018919</v>
      </c>
    </row>
    <row r="47294" spans="3:3">
      <c r="C47294" s="13">
        <f t="shared" ca="1" si="1523"/>
        <v>2006.7910383505155</v>
      </c>
    </row>
    <row r="47295" spans="3:3">
      <c r="C47295" s="13">
        <f t="shared" ca="1" si="1523"/>
        <v>1995.5114954442588</v>
      </c>
    </row>
    <row r="47296" spans="3:3">
      <c r="C47296" s="13">
        <f t="shared" ca="1" si="1523"/>
        <v>2011.2545139912911</v>
      </c>
    </row>
    <row r="47297" spans="3:3">
      <c r="C47297" s="13">
        <f t="shared" ca="1" si="1523"/>
        <v>2001.5601651377415</v>
      </c>
    </row>
    <row r="47298" spans="3:3">
      <c r="C47298" s="13">
        <f t="shared" ca="1" si="1523"/>
        <v>2006.3756292330343</v>
      </c>
    </row>
    <row r="47299" spans="3:3">
      <c r="C47299" s="13">
        <f t="shared" ca="1" si="1523"/>
        <v>2007.7984340571604</v>
      </c>
    </row>
    <row r="47300" spans="3:3">
      <c r="C47300" s="13">
        <f t="shared" ca="1" si="1523"/>
        <v>2004.5230916888904</v>
      </c>
    </row>
    <row r="47301" spans="3:3">
      <c r="C47301" s="13">
        <f t="shared" ca="1" si="1523"/>
        <v>1976.3487363950794</v>
      </c>
    </row>
    <row r="47302" spans="3:3">
      <c r="C47302" s="13">
        <f t="shared" ca="1" si="1523"/>
        <v>1982.8113793073251</v>
      </c>
    </row>
    <row r="47303" spans="3:3">
      <c r="C47303" s="13">
        <f t="shared" ca="1" si="1523"/>
        <v>2003.1081213044065</v>
      </c>
    </row>
    <row r="47304" spans="3:3">
      <c r="C47304" s="13">
        <f t="shared" ca="1" si="1523"/>
        <v>2008.045582007089</v>
      </c>
    </row>
    <row r="47305" spans="3:3">
      <c r="C47305" s="13">
        <f t="shared" ca="1" si="1523"/>
        <v>2001.8636123623585</v>
      </c>
    </row>
    <row r="47306" spans="3:3">
      <c r="C47306" s="13">
        <f t="shared" ca="1" si="1523"/>
        <v>1990.0578767343241</v>
      </c>
    </row>
    <row r="47307" spans="3:3">
      <c r="C47307" s="13">
        <f t="shared" ca="1" si="1523"/>
        <v>1994.4062586587702</v>
      </c>
    </row>
    <row r="47308" spans="3:3">
      <c r="C47308" s="13">
        <f t="shared" ca="1" si="1523"/>
        <v>2005.131077440655</v>
      </c>
    </row>
    <row r="47309" spans="3:3">
      <c r="C47309" s="13">
        <f t="shared" ca="1" si="1523"/>
        <v>1988.6797757981906</v>
      </c>
    </row>
    <row r="47310" spans="3:3">
      <c r="C47310" s="13">
        <f t="shared" ca="1" si="1523"/>
        <v>2012.1873086337807</v>
      </c>
    </row>
    <row r="47311" spans="3:3">
      <c r="C47311" s="13">
        <f t="shared" ca="1" si="1523"/>
        <v>2031.709993382867</v>
      </c>
    </row>
    <row r="47312" spans="3:3">
      <c r="C47312" s="13">
        <f t="shared" ca="1" si="1523"/>
        <v>1999.9285352697764</v>
      </c>
    </row>
    <row r="47313" spans="3:3">
      <c r="C47313" s="13">
        <f t="shared" ca="1" si="1523"/>
        <v>2006.1231639956243</v>
      </c>
    </row>
    <row r="47314" spans="3:3">
      <c r="C47314" s="13">
        <f t="shared" ca="1" si="1523"/>
        <v>1992.3462082692633</v>
      </c>
    </row>
    <row r="47315" spans="3:3">
      <c r="C47315" s="13">
        <f t="shared" ca="1" si="1523"/>
        <v>1989.5775302236584</v>
      </c>
    </row>
    <row r="47316" spans="3:3">
      <c r="C47316" s="13">
        <f t="shared" ca="1" si="1523"/>
        <v>2012.6056927521336</v>
      </c>
    </row>
    <row r="47317" spans="3:3">
      <c r="C47317" s="13">
        <f t="shared" ca="1" si="1523"/>
        <v>1988.3936008833016</v>
      </c>
    </row>
    <row r="47318" spans="3:3">
      <c r="C47318" s="13">
        <f t="shared" ca="1" si="1523"/>
        <v>1996.5718045973426</v>
      </c>
    </row>
    <row r="47319" spans="3:3">
      <c r="C47319" s="13">
        <f t="shared" ca="1" si="1523"/>
        <v>2009.712886619018</v>
      </c>
    </row>
    <row r="47320" spans="3:3">
      <c r="C47320" s="13">
        <f t="shared" ref="C47320:C47383" ca="1" si="1524">NORMINV(RAND(),$D$3,$G$3)</f>
        <v>2010.1132371832525</v>
      </c>
    </row>
    <row r="47321" spans="3:3">
      <c r="C47321" s="13">
        <f t="shared" ca="1" si="1524"/>
        <v>2000.8099206309967</v>
      </c>
    </row>
    <row r="47322" spans="3:3">
      <c r="C47322" s="13">
        <f t="shared" ca="1" si="1524"/>
        <v>2002.2995775248244</v>
      </c>
    </row>
    <row r="47323" spans="3:3">
      <c r="C47323" s="13">
        <f t="shared" ca="1" si="1524"/>
        <v>2002.3286755627489</v>
      </c>
    </row>
    <row r="47324" spans="3:3">
      <c r="C47324" s="13">
        <f t="shared" ca="1" si="1524"/>
        <v>2003.2190807673453</v>
      </c>
    </row>
    <row r="47325" spans="3:3">
      <c r="C47325" s="13">
        <f t="shared" ca="1" si="1524"/>
        <v>1988.4772579130367</v>
      </c>
    </row>
    <row r="47326" spans="3:3">
      <c r="C47326" s="13">
        <f t="shared" ca="1" si="1524"/>
        <v>1984.6226748150302</v>
      </c>
    </row>
    <row r="47327" spans="3:3">
      <c r="C47327" s="13">
        <f t="shared" ca="1" si="1524"/>
        <v>2003.7561055148137</v>
      </c>
    </row>
    <row r="47328" spans="3:3">
      <c r="C47328" s="13">
        <f t="shared" ca="1" si="1524"/>
        <v>1987.4734512145383</v>
      </c>
    </row>
    <row r="47329" spans="3:3">
      <c r="C47329" s="13">
        <f t="shared" ca="1" si="1524"/>
        <v>1992.4255383548818</v>
      </c>
    </row>
    <row r="47330" spans="3:3">
      <c r="C47330" s="13">
        <f t="shared" ca="1" si="1524"/>
        <v>1996.7380509181514</v>
      </c>
    </row>
    <row r="47331" spans="3:3">
      <c r="C47331" s="13">
        <f t="shared" ca="1" si="1524"/>
        <v>1995.8631336805897</v>
      </c>
    </row>
    <row r="47332" spans="3:3">
      <c r="C47332" s="13">
        <f t="shared" ca="1" si="1524"/>
        <v>2015.9203337036652</v>
      </c>
    </row>
    <row r="47333" spans="3:3">
      <c r="C47333" s="13">
        <f t="shared" ca="1" si="1524"/>
        <v>1963.4038591197623</v>
      </c>
    </row>
    <row r="47334" spans="3:3">
      <c r="C47334" s="13">
        <f t="shared" ca="1" si="1524"/>
        <v>1989.3142466999809</v>
      </c>
    </row>
    <row r="47335" spans="3:3">
      <c r="C47335" s="13">
        <f t="shared" ca="1" si="1524"/>
        <v>1998.1919132233695</v>
      </c>
    </row>
    <row r="47336" spans="3:3">
      <c r="C47336" s="13">
        <f t="shared" ca="1" si="1524"/>
        <v>1982.0823848137056</v>
      </c>
    </row>
    <row r="47337" spans="3:3">
      <c r="C47337" s="13">
        <f t="shared" ca="1" si="1524"/>
        <v>1992.3806920937309</v>
      </c>
    </row>
    <row r="47338" spans="3:3">
      <c r="C47338" s="13">
        <f t="shared" ca="1" si="1524"/>
        <v>2001.6088982024673</v>
      </c>
    </row>
    <row r="47339" spans="3:3">
      <c r="C47339" s="13">
        <f t="shared" ca="1" si="1524"/>
        <v>2017.9903491815164</v>
      </c>
    </row>
    <row r="47340" spans="3:3">
      <c r="C47340" s="13">
        <f t="shared" ca="1" si="1524"/>
        <v>1969.409919547413</v>
      </c>
    </row>
    <row r="47341" spans="3:3">
      <c r="C47341" s="13">
        <f t="shared" ca="1" si="1524"/>
        <v>2002.1145330533968</v>
      </c>
    </row>
    <row r="47342" spans="3:3">
      <c r="C47342" s="13">
        <f t="shared" ca="1" si="1524"/>
        <v>2019.8699807785381</v>
      </c>
    </row>
    <row r="47343" spans="3:3">
      <c r="C47343" s="13">
        <f t="shared" ca="1" si="1524"/>
        <v>2006.0994015873098</v>
      </c>
    </row>
    <row r="47344" spans="3:3">
      <c r="C47344" s="13">
        <f t="shared" ca="1" si="1524"/>
        <v>1982.6720730121524</v>
      </c>
    </row>
    <row r="47345" spans="3:3">
      <c r="C47345" s="13">
        <f t="shared" ca="1" si="1524"/>
        <v>2002.1551706035448</v>
      </c>
    </row>
    <row r="47346" spans="3:3">
      <c r="C47346" s="13">
        <f t="shared" ca="1" si="1524"/>
        <v>2000.6906116714586</v>
      </c>
    </row>
    <row r="47347" spans="3:3">
      <c r="C47347" s="13">
        <f t="shared" ca="1" si="1524"/>
        <v>1995.7606471306538</v>
      </c>
    </row>
    <row r="47348" spans="3:3">
      <c r="C47348" s="13">
        <f t="shared" ca="1" si="1524"/>
        <v>1984.5237365443879</v>
      </c>
    </row>
    <row r="47349" spans="3:3">
      <c r="C47349" s="13">
        <f t="shared" ca="1" si="1524"/>
        <v>1987.416790111776</v>
      </c>
    </row>
    <row r="47350" spans="3:3">
      <c r="C47350" s="13">
        <f t="shared" ca="1" si="1524"/>
        <v>2007.8607526231588</v>
      </c>
    </row>
    <row r="47351" spans="3:3">
      <c r="C47351" s="13">
        <f t="shared" ca="1" si="1524"/>
        <v>1997.4616726761401</v>
      </c>
    </row>
    <row r="47352" spans="3:3">
      <c r="C47352" s="13">
        <f t="shared" ca="1" si="1524"/>
        <v>2006.0684292902233</v>
      </c>
    </row>
    <row r="47353" spans="3:3">
      <c r="C47353" s="13">
        <f t="shared" ca="1" si="1524"/>
        <v>1997.4877033476373</v>
      </c>
    </row>
    <row r="47354" spans="3:3">
      <c r="C47354" s="13">
        <f t="shared" ca="1" si="1524"/>
        <v>1983.4851489202017</v>
      </c>
    </row>
    <row r="47355" spans="3:3">
      <c r="C47355" s="13">
        <f t="shared" ca="1" si="1524"/>
        <v>1991.7729349190593</v>
      </c>
    </row>
    <row r="47356" spans="3:3">
      <c r="C47356" s="13">
        <f t="shared" ca="1" si="1524"/>
        <v>2010.2039533180907</v>
      </c>
    </row>
    <row r="47357" spans="3:3">
      <c r="C47357" s="13">
        <f t="shared" ca="1" si="1524"/>
        <v>2004.7399210753213</v>
      </c>
    </row>
    <row r="47358" spans="3:3">
      <c r="C47358" s="13">
        <f t="shared" ca="1" si="1524"/>
        <v>2016.6630224785008</v>
      </c>
    </row>
    <row r="47359" spans="3:3">
      <c r="C47359" s="13">
        <f t="shared" ca="1" si="1524"/>
        <v>1992.4603402518858</v>
      </c>
    </row>
    <row r="47360" spans="3:3">
      <c r="C47360" s="13">
        <f t="shared" ca="1" si="1524"/>
        <v>2016.5357749191664</v>
      </c>
    </row>
    <row r="47361" spans="3:3">
      <c r="C47361" s="13">
        <f t="shared" ca="1" si="1524"/>
        <v>2005.6309023482797</v>
      </c>
    </row>
    <row r="47362" spans="3:3">
      <c r="C47362" s="13">
        <f t="shared" ca="1" si="1524"/>
        <v>1992.294527659355</v>
      </c>
    </row>
    <row r="47363" spans="3:3">
      <c r="C47363" s="13">
        <f t="shared" ca="1" si="1524"/>
        <v>1976.4201779398293</v>
      </c>
    </row>
    <row r="47364" spans="3:3">
      <c r="C47364" s="13">
        <f t="shared" ca="1" si="1524"/>
        <v>1987.2396809118977</v>
      </c>
    </row>
    <row r="47365" spans="3:3">
      <c r="C47365" s="13">
        <f t="shared" ca="1" si="1524"/>
        <v>1989.6713208170186</v>
      </c>
    </row>
    <row r="47366" spans="3:3">
      <c r="C47366" s="13">
        <f t="shared" ca="1" si="1524"/>
        <v>2004.6561947662426</v>
      </c>
    </row>
    <row r="47367" spans="3:3">
      <c r="C47367" s="13">
        <f t="shared" ca="1" si="1524"/>
        <v>1999.5970161389039</v>
      </c>
    </row>
    <row r="47368" spans="3:3">
      <c r="C47368" s="13">
        <f t="shared" ca="1" si="1524"/>
        <v>1983.2202711536645</v>
      </c>
    </row>
    <row r="47369" spans="3:3">
      <c r="C47369" s="13">
        <f t="shared" ca="1" si="1524"/>
        <v>1997.0378421248924</v>
      </c>
    </row>
    <row r="47370" spans="3:3">
      <c r="C47370" s="13">
        <f t="shared" ca="1" si="1524"/>
        <v>1978.8428475408309</v>
      </c>
    </row>
    <row r="47371" spans="3:3">
      <c r="C47371" s="13">
        <f t="shared" ca="1" si="1524"/>
        <v>2021.319937058001</v>
      </c>
    </row>
    <row r="47372" spans="3:3">
      <c r="C47372" s="13">
        <f t="shared" ca="1" si="1524"/>
        <v>1991.1235662127724</v>
      </c>
    </row>
    <row r="47373" spans="3:3">
      <c r="C47373" s="13">
        <f t="shared" ca="1" si="1524"/>
        <v>2009.3985952181974</v>
      </c>
    </row>
    <row r="47374" spans="3:3">
      <c r="C47374" s="13">
        <f t="shared" ca="1" si="1524"/>
        <v>1994.4582210520307</v>
      </c>
    </row>
    <row r="47375" spans="3:3">
      <c r="C47375" s="13">
        <f t="shared" ca="1" si="1524"/>
        <v>2002.4183698079421</v>
      </c>
    </row>
    <row r="47376" spans="3:3">
      <c r="C47376" s="13">
        <f t="shared" ca="1" si="1524"/>
        <v>1985.688523232951</v>
      </c>
    </row>
    <row r="47377" spans="3:3">
      <c r="C47377" s="13">
        <f t="shared" ca="1" si="1524"/>
        <v>2011.7041155655445</v>
      </c>
    </row>
    <row r="47378" spans="3:3">
      <c r="C47378" s="13">
        <f t="shared" ca="1" si="1524"/>
        <v>1988.4298257492678</v>
      </c>
    </row>
    <row r="47379" spans="3:3">
      <c r="C47379" s="13">
        <f t="shared" ca="1" si="1524"/>
        <v>1985.2526290759133</v>
      </c>
    </row>
    <row r="47380" spans="3:3">
      <c r="C47380" s="13">
        <f t="shared" ca="1" si="1524"/>
        <v>2008.351134649565</v>
      </c>
    </row>
    <row r="47381" spans="3:3">
      <c r="C47381" s="13">
        <f t="shared" ca="1" si="1524"/>
        <v>1999.2448309748993</v>
      </c>
    </row>
    <row r="47382" spans="3:3">
      <c r="C47382" s="13">
        <f t="shared" ca="1" si="1524"/>
        <v>1983.0070079174748</v>
      </c>
    </row>
    <row r="47383" spans="3:3">
      <c r="C47383" s="13">
        <f t="shared" ca="1" si="1524"/>
        <v>1987.164105014863</v>
      </c>
    </row>
    <row r="47384" spans="3:3">
      <c r="C47384" s="13">
        <f t="shared" ref="C47384:C47447" ca="1" si="1525">NORMINV(RAND(),$D$3,$G$3)</f>
        <v>1991.4688749065997</v>
      </c>
    </row>
    <row r="47385" spans="3:3">
      <c r="C47385" s="13">
        <f t="shared" ca="1" si="1525"/>
        <v>1992.6554838038871</v>
      </c>
    </row>
    <row r="47386" spans="3:3">
      <c r="C47386" s="13">
        <f t="shared" ca="1" si="1525"/>
        <v>2010.7811465236446</v>
      </c>
    </row>
    <row r="47387" spans="3:3">
      <c r="C47387" s="13">
        <f t="shared" ca="1" si="1525"/>
        <v>1970.0761592304411</v>
      </c>
    </row>
    <row r="47388" spans="3:3">
      <c r="C47388" s="13">
        <f t="shared" ca="1" si="1525"/>
        <v>2015.6300732805162</v>
      </c>
    </row>
    <row r="47389" spans="3:3">
      <c r="C47389" s="13">
        <f t="shared" ca="1" si="1525"/>
        <v>2004.3703615051604</v>
      </c>
    </row>
    <row r="47390" spans="3:3">
      <c r="C47390" s="13">
        <f t="shared" ca="1" si="1525"/>
        <v>2007.2286193178866</v>
      </c>
    </row>
    <row r="47391" spans="3:3">
      <c r="C47391" s="13">
        <f t="shared" ca="1" si="1525"/>
        <v>1995.726364917715</v>
      </c>
    </row>
    <row r="47392" spans="3:3">
      <c r="C47392" s="13">
        <f t="shared" ca="1" si="1525"/>
        <v>2005.866383071299</v>
      </c>
    </row>
    <row r="47393" spans="3:3">
      <c r="C47393" s="13">
        <f t="shared" ca="1" si="1525"/>
        <v>1995.6631281181067</v>
      </c>
    </row>
    <row r="47394" spans="3:3">
      <c r="C47394" s="13">
        <f t="shared" ca="1" si="1525"/>
        <v>1996.491258984142</v>
      </c>
    </row>
    <row r="47395" spans="3:3">
      <c r="C47395" s="13">
        <f t="shared" ca="1" si="1525"/>
        <v>2002.3432407095033</v>
      </c>
    </row>
    <row r="47396" spans="3:3">
      <c r="C47396" s="13">
        <f t="shared" ca="1" si="1525"/>
        <v>2009.6631492770005</v>
      </c>
    </row>
    <row r="47397" spans="3:3">
      <c r="C47397" s="13">
        <f t="shared" ca="1" si="1525"/>
        <v>2004.5897545111011</v>
      </c>
    </row>
    <row r="47398" spans="3:3">
      <c r="C47398" s="13">
        <f t="shared" ca="1" si="1525"/>
        <v>2014.9782426488125</v>
      </c>
    </row>
    <row r="47399" spans="3:3">
      <c r="C47399" s="13">
        <f t="shared" ca="1" si="1525"/>
        <v>2008.8065064815285</v>
      </c>
    </row>
    <row r="47400" spans="3:3">
      <c r="C47400" s="13">
        <f t="shared" ca="1" si="1525"/>
        <v>2006.3957666856538</v>
      </c>
    </row>
    <row r="47401" spans="3:3">
      <c r="C47401" s="13">
        <f t="shared" ca="1" si="1525"/>
        <v>2017.4440374308074</v>
      </c>
    </row>
    <row r="47402" spans="3:3">
      <c r="C47402" s="13">
        <f t="shared" ca="1" si="1525"/>
        <v>2009.0162871955065</v>
      </c>
    </row>
    <row r="47403" spans="3:3">
      <c r="C47403" s="13">
        <f t="shared" ca="1" si="1525"/>
        <v>1991.6557685823398</v>
      </c>
    </row>
    <row r="47404" spans="3:3">
      <c r="C47404" s="13">
        <f t="shared" ca="1" si="1525"/>
        <v>2000.741609210618</v>
      </c>
    </row>
    <row r="47405" spans="3:3">
      <c r="C47405" s="13">
        <f t="shared" ca="1" si="1525"/>
        <v>1992.9707983274784</v>
      </c>
    </row>
    <row r="47406" spans="3:3">
      <c r="C47406" s="13">
        <f t="shared" ca="1" si="1525"/>
        <v>1993.5927522014047</v>
      </c>
    </row>
    <row r="47407" spans="3:3">
      <c r="C47407" s="13">
        <f t="shared" ca="1" si="1525"/>
        <v>2000.9602963122188</v>
      </c>
    </row>
    <row r="47408" spans="3:3">
      <c r="C47408" s="13">
        <f t="shared" ca="1" si="1525"/>
        <v>1991.7682258981035</v>
      </c>
    </row>
    <row r="47409" spans="3:3">
      <c r="C47409" s="13">
        <f t="shared" ca="1" si="1525"/>
        <v>1996.9211884567278</v>
      </c>
    </row>
    <row r="47410" spans="3:3">
      <c r="C47410" s="13">
        <f t="shared" ca="1" si="1525"/>
        <v>1985.6951331190173</v>
      </c>
    </row>
    <row r="47411" spans="3:3">
      <c r="C47411" s="13">
        <f t="shared" ca="1" si="1525"/>
        <v>2007.1311070315146</v>
      </c>
    </row>
    <row r="47412" spans="3:3">
      <c r="C47412" s="13">
        <f t="shared" ca="1" si="1525"/>
        <v>1994.2760188177569</v>
      </c>
    </row>
    <row r="47413" spans="3:3">
      <c r="C47413" s="13">
        <f t="shared" ca="1" si="1525"/>
        <v>1995.1203801121667</v>
      </c>
    </row>
    <row r="47414" spans="3:3">
      <c r="C47414" s="13">
        <f t="shared" ca="1" si="1525"/>
        <v>1995.9538168375987</v>
      </c>
    </row>
    <row r="47415" spans="3:3">
      <c r="C47415" s="13">
        <f t="shared" ca="1" si="1525"/>
        <v>1990.6328285961481</v>
      </c>
    </row>
    <row r="47416" spans="3:3">
      <c r="C47416" s="13">
        <f t="shared" ca="1" si="1525"/>
        <v>2006.958495986258</v>
      </c>
    </row>
    <row r="47417" spans="3:3">
      <c r="C47417" s="13">
        <f t="shared" ca="1" si="1525"/>
        <v>1994.3534533234808</v>
      </c>
    </row>
    <row r="47418" spans="3:3">
      <c r="C47418" s="13">
        <f t="shared" ca="1" si="1525"/>
        <v>1999.6269820878681</v>
      </c>
    </row>
    <row r="47419" spans="3:3">
      <c r="C47419" s="13">
        <f t="shared" ca="1" si="1525"/>
        <v>1976.4225667957121</v>
      </c>
    </row>
    <row r="47420" spans="3:3">
      <c r="C47420" s="13">
        <f t="shared" ca="1" si="1525"/>
        <v>2012.0636453561851</v>
      </c>
    </row>
    <row r="47421" spans="3:3">
      <c r="C47421" s="13">
        <f t="shared" ca="1" si="1525"/>
        <v>2002.5972266695903</v>
      </c>
    </row>
    <row r="47422" spans="3:3">
      <c r="C47422" s="13">
        <f t="shared" ca="1" si="1525"/>
        <v>2007.029011843618</v>
      </c>
    </row>
    <row r="47423" spans="3:3">
      <c r="C47423" s="13">
        <f t="shared" ca="1" si="1525"/>
        <v>2011.4343778241139</v>
      </c>
    </row>
    <row r="47424" spans="3:3">
      <c r="C47424" s="13">
        <f t="shared" ca="1" si="1525"/>
        <v>2010.5460411176737</v>
      </c>
    </row>
    <row r="47425" spans="3:3">
      <c r="C47425" s="13">
        <f t="shared" ca="1" si="1525"/>
        <v>1997.3360788870673</v>
      </c>
    </row>
    <row r="47426" spans="3:3">
      <c r="C47426" s="13">
        <f t="shared" ca="1" si="1525"/>
        <v>2002.0984274819687</v>
      </c>
    </row>
    <row r="47427" spans="3:3">
      <c r="C47427" s="13">
        <f t="shared" ca="1" si="1525"/>
        <v>1995.5159319539848</v>
      </c>
    </row>
    <row r="47428" spans="3:3">
      <c r="C47428" s="13">
        <f t="shared" ca="1" si="1525"/>
        <v>2026.753109381985</v>
      </c>
    </row>
    <row r="47429" spans="3:3">
      <c r="C47429" s="13">
        <f t="shared" ca="1" si="1525"/>
        <v>1989.1917566898699</v>
      </c>
    </row>
    <row r="47430" spans="3:3">
      <c r="C47430" s="13">
        <f t="shared" ca="1" si="1525"/>
        <v>2002.9734345912593</v>
      </c>
    </row>
    <row r="47431" spans="3:3">
      <c r="C47431" s="13">
        <f t="shared" ca="1" si="1525"/>
        <v>2014.6988559029635</v>
      </c>
    </row>
    <row r="47432" spans="3:3">
      <c r="C47432" s="13">
        <f t="shared" ca="1" si="1525"/>
        <v>2000.6176260005486</v>
      </c>
    </row>
    <row r="47433" spans="3:3">
      <c r="C47433" s="13">
        <f t="shared" ca="1" si="1525"/>
        <v>2006.9292175993187</v>
      </c>
    </row>
    <row r="47434" spans="3:3">
      <c r="C47434" s="13">
        <f t="shared" ca="1" si="1525"/>
        <v>1999.888902292817</v>
      </c>
    </row>
    <row r="47435" spans="3:3">
      <c r="C47435" s="13">
        <f t="shared" ca="1" si="1525"/>
        <v>1987.2216609949048</v>
      </c>
    </row>
    <row r="47436" spans="3:3">
      <c r="C47436" s="13">
        <f t="shared" ca="1" si="1525"/>
        <v>1998.2369307746631</v>
      </c>
    </row>
    <row r="47437" spans="3:3">
      <c r="C47437" s="13">
        <f t="shared" ca="1" si="1525"/>
        <v>1998.3608451967877</v>
      </c>
    </row>
    <row r="47438" spans="3:3">
      <c r="C47438" s="13">
        <f t="shared" ca="1" si="1525"/>
        <v>2009.5938403043349</v>
      </c>
    </row>
    <row r="47439" spans="3:3">
      <c r="C47439" s="13">
        <f t="shared" ca="1" si="1525"/>
        <v>1998.4427729385527</v>
      </c>
    </row>
    <row r="47440" spans="3:3">
      <c r="C47440" s="13">
        <f t="shared" ca="1" si="1525"/>
        <v>2000.8916559220554</v>
      </c>
    </row>
    <row r="47441" spans="3:3">
      <c r="C47441" s="13">
        <f t="shared" ca="1" si="1525"/>
        <v>2016.9722495652513</v>
      </c>
    </row>
    <row r="47442" spans="3:3">
      <c r="C47442" s="13">
        <f t="shared" ca="1" si="1525"/>
        <v>2008.2179445089407</v>
      </c>
    </row>
    <row r="47443" spans="3:3">
      <c r="C47443" s="13">
        <f t="shared" ca="1" si="1525"/>
        <v>1982.3453253817779</v>
      </c>
    </row>
    <row r="47444" spans="3:3">
      <c r="C47444" s="13">
        <f t="shared" ca="1" si="1525"/>
        <v>2002.17120674885</v>
      </c>
    </row>
    <row r="47445" spans="3:3">
      <c r="C47445" s="13">
        <f t="shared" ca="1" si="1525"/>
        <v>1994.8446297996941</v>
      </c>
    </row>
    <row r="47446" spans="3:3">
      <c r="C47446" s="13">
        <f t="shared" ca="1" si="1525"/>
        <v>2000.9640402254533</v>
      </c>
    </row>
    <row r="47447" spans="3:3">
      <c r="C47447" s="13">
        <f t="shared" ca="1" si="1525"/>
        <v>2001.9566057077602</v>
      </c>
    </row>
    <row r="47448" spans="3:3">
      <c r="C47448" s="13">
        <f t="shared" ref="C47448:C47511" ca="1" si="1526">NORMINV(RAND(),$D$3,$G$3)</f>
        <v>2023.2354060493992</v>
      </c>
    </row>
    <row r="47449" spans="3:3">
      <c r="C47449" s="13">
        <f t="shared" ca="1" si="1526"/>
        <v>2002.7013633389302</v>
      </c>
    </row>
    <row r="47450" spans="3:3">
      <c r="C47450" s="13">
        <f t="shared" ca="1" si="1526"/>
        <v>1991.0734862381109</v>
      </c>
    </row>
    <row r="47451" spans="3:3">
      <c r="C47451" s="13">
        <f t="shared" ca="1" si="1526"/>
        <v>1982.7674596115969</v>
      </c>
    </row>
    <row r="47452" spans="3:3">
      <c r="C47452" s="13">
        <f t="shared" ca="1" si="1526"/>
        <v>2001.9487270533937</v>
      </c>
    </row>
    <row r="47453" spans="3:3">
      <c r="C47453" s="13">
        <f t="shared" ca="1" si="1526"/>
        <v>2006.3156545439451</v>
      </c>
    </row>
    <row r="47454" spans="3:3">
      <c r="C47454" s="13">
        <f t="shared" ca="1" si="1526"/>
        <v>1993.0379247197661</v>
      </c>
    </row>
    <row r="47455" spans="3:3">
      <c r="C47455" s="13">
        <f t="shared" ca="1" si="1526"/>
        <v>1999.1540681146955</v>
      </c>
    </row>
    <row r="47456" spans="3:3">
      <c r="C47456" s="13">
        <f t="shared" ca="1" si="1526"/>
        <v>1992.5415803350991</v>
      </c>
    </row>
    <row r="47457" spans="3:3">
      <c r="C47457" s="13">
        <f t="shared" ca="1" si="1526"/>
        <v>2003.8473949103879</v>
      </c>
    </row>
    <row r="47458" spans="3:3">
      <c r="C47458" s="13">
        <f t="shared" ca="1" si="1526"/>
        <v>1989.6245427794559</v>
      </c>
    </row>
    <row r="47459" spans="3:3">
      <c r="C47459" s="13">
        <f t="shared" ca="1" si="1526"/>
        <v>2005.7525647075297</v>
      </c>
    </row>
    <row r="47460" spans="3:3">
      <c r="C47460" s="13">
        <f t="shared" ca="1" si="1526"/>
        <v>2001.9697842902808</v>
      </c>
    </row>
    <row r="47461" spans="3:3">
      <c r="C47461" s="13">
        <f t="shared" ca="1" si="1526"/>
        <v>2018.5558184274175</v>
      </c>
    </row>
    <row r="47462" spans="3:3">
      <c r="C47462" s="13">
        <f t="shared" ca="1" si="1526"/>
        <v>2000.9969438251226</v>
      </c>
    </row>
    <row r="47463" spans="3:3">
      <c r="C47463" s="13">
        <f t="shared" ca="1" si="1526"/>
        <v>2004.118717031145</v>
      </c>
    </row>
    <row r="47464" spans="3:3">
      <c r="C47464" s="13">
        <f t="shared" ca="1" si="1526"/>
        <v>1995.7634926343974</v>
      </c>
    </row>
    <row r="47465" spans="3:3">
      <c r="C47465" s="13">
        <f t="shared" ca="1" si="1526"/>
        <v>2008.250923008964</v>
      </c>
    </row>
    <row r="47466" spans="3:3">
      <c r="C47466" s="13">
        <f t="shared" ca="1" si="1526"/>
        <v>1994.8287459392393</v>
      </c>
    </row>
    <row r="47467" spans="3:3">
      <c r="C47467" s="13">
        <f t="shared" ca="1" si="1526"/>
        <v>1996.2947761479568</v>
      </c>
    </row>
    <row r="47468" spans="3:3">
      <c r="C47468" s="13">
        <f t="shared" ca="1" si="1526"/>
        <v>2011.8443042926476</v>
      </c>
    </row>
    <row r="47469" spans="3:3">
      <c r="C47469" s="13">
        <f t="shared" ca="1" si="1526"/>
        <v>2016.1704282540175</v>
      </c>
    </row>
    <row r="47470" spans="3:3">
      <c r="C47470" s="13">
        <f t="shared" ca="1" si="1526"/>
        <v>1998.0940243413302</v>
      </c>
    </row>
    <row r="47471" spans="3:3">
      <c r="C47471" s="13">
        <f t="shared" ca="1" si="1526"/>
        <v>2007.6141231269228</v>
      </c>
    </row>
    <row r="47472" spans="3:3">
      <c r="C47472" s="13">
        <f t="shared" ca="1" si="1526"/>
        <v>2003.7767957763954</v>
      </c>
    </row>
    <row r="47473" spans="3:3">
      <c r="C47473" s="13">
        <f t="shared" ca="1" si="1526"/>
        <v>1986.2031432742804</v>
      </c>
    </row>
    <row r="47474" spans="3:3">
      <c r="C47474" s="13">
        <f t="shared" ca="1" si="1526"/>
        <v>1996.9881937275297</v>
      </c>
    </row>
    <row r="47475" spans="3:3">
      <c r="C47475" s="13">
        <f t="shared" ca="1" si="1526"/>
        <v>2015.5635723454507</v>
      </c>
    </row>
    <row r="47476" spans="3:3">
      <c r="C47476" s="13">
        <f t="shared" ca="1" si="1526"/>
        <v>1997.6136824803173</v>
      </c>
    </row>
    <row r="47477" spans="3:3">
      <c r="C47477" s="13">
        <f t="shared" ca="1" si="1526"/>
        <v>2000.272607183095</v>
      </c>
    </row>
    <row r="47478" spans="3:3">
      <c r="C47478" s="13">
        <f t="shared" ca="1" si="1526"/>
        <v>1996.3432726168382</v>
      </c>
    </row>
    <row r="47479" spans="3:3">
      <c r="C47479" s="13">
        <f t="shared" ca="1" si="1526"/>
        <v>2014.9770857108722</v>
      </c>
    </row>
    <row r="47480" spans="3:3">
      <c r="C47480" s="13">
        <f t="shared" ca="1" si="1526"/>
        <v>1994.3939363668817</v>
      </c>
    </row>
    <row r="47481" spans="3:3">
      <c r="C47481" s="13">
        <f t="shared" ca="1" si="1526"/>
        <v>1981.6474800353178</v>
      </c>
    </row>
    <row r="47482" spans="3:3">
      <c r="C47482" s="13">
        <f t="shared" ca="1" si="1526"/>
        <v>2007.7179962058667</v>
      </c>
    </row>
    <row r="47483" spans="3:3">
      <c r="C47483" s="13">
        <f t="shared" ca="1" si="1526"/>
        <v>2006.2768504573467</v>
      </c>
    </row>
    <row r="47484" spans="3:3">
      <c r="C47484" s="13">
        <f t="shared" ca="1" si="1526"/>
        <v>1994.8303556744927</v>
      </c>
    </row>
    <row r="47485" spans="3:3">
      <c r="C47485" s="13">
        <f t="shared" ca="1" si="1526"/>
        <v>2009.7019579982607</v>
      </c>
    </row>
    <row r="47486" spans="3:3">
      <c r="C47486" s="13">
        <f t="shared" ca="1" si="1526"/>
        <v>1993.6565086755029</v>
      </c>
    </row>
    <row r="47487" spans="3:3">
      <c r="C47487" s="13">
        <f t="shared" ca="1" si="1526"/>
        <v>2012.7365906216751</v>
      </c>
    </row>
    <row r="47488" spans="3:3">
      <c r="C47488" s="13">
        <f t="shared" ca="1" si="1526"/>
        <v>2002.5988007679814</v>
      </c>
    </row>
    <row r="47489" spans="3:3">
      <c r="C47489" s="13">
        <f t="shared" ca="1" si="1526"/>
        <v>1997.7478813568709</v>
      </c>
    </row>
    <row r="47490" spans="3:3">
      <c r="C47490" s="13">
        <f t="shared" ca="1" si="1526"/>
        <v>2007.1865008767486</v>
      </c>
    </row>
    <row r="47491" spans="3:3">
      <c r="C47491" s="13">
        <f t="shared" ca="1" si="1526"/>
        <v>1997.1815616495664</v>
      </c>
    </row>
    <row r="47492" spans="3:3">
      <c r="C47492" s="13">
        <f t="shared" ca="1" si="1526"/>
        <v>1997.2160402837162</v>
      </c>
    </row>
    <row r="47493" spans="3:3">
      <c r="C47493" s="13">
        <f t="shared" ca="1" si="1526"/>
        <v>1989.4797097365706</v>
      </c>
    </row>
    <row r="47494" spans="3:3">
      <c r="C47494" s="13">
        <f t="shared" ca="1" si="1526"/>
        <v>2009.2736068275246</v>
      </c>
    </row>
    <row r="47495" spans="3:3">
      <c r="C47495" s="13">
        <f t="shared" ca="1" si="1526"/>
        <v>2000.5923137893437</v>
      </c>
    </row>
    <row r="47496" spans="3:3">
      <c r="C47496" s="13">
        <f t="shared" ca="1" si="1526"/>
        <v>2024.5305059497286</v>
      </c>
    </row>
    <row r="47497" spans="3:3">
      <c r="C47497" s="13">
        <f t="shared" ca="1" si="1526"/>
        <v>1995.3966404478142</v>
      </c>
    </row>
    <row r="47498" spans="3:3">
      <c r="C47498" s="13">
        <f t="shared" ca="1" si="1526"/>
        <v>1958.8677241635783</v>
      </c>
    </row>
    <row r="47499" spans="3:3">
      <c r="C47499" s="13">
        <f t="shared" ca="1" si="1526"/>
        <v>1995.5180294587724</v>
      </c>
    </row>
    <row r="47500" spans="3:3">
      <c r="C47500" s="13">
        <f t="shared" ca="1" si="1526"/>
        <v>1962.4531870831952</v>
      </c>
    </row>
    <row r="47501" spans="3:3">
      <c r="C47501" s="13">
        <f t="shared" ca="1" si="1526"/>
        <v>1996.6038823580168</v>
      </c>
    </row>
    <row r="47502" spans="3:3">
      <c r="C47502" s="13">
        <f t="shared" ca="1" si="1526"/>
        <v>2018.1585457459323</v>
      </c>
    </row>
    <row r="47503" spans="3:3">
      <c r="C47503" s="13">
        <f t="shared" ca="1" si="1526"/>
        <v>1993.4422717872894</v>
      </c>
    </row>
    <row r="47504" spans="3:3">
      <c r="C47504" s="13">
        <f t="shared" ca="1" si="1526"/>
        <v>1992.3265227882198</v>
      </c>
    </row>
    <row r="47505" spans="3:3">
      <c r="C47505" s="13">
        <f t="shared" ca="1" si="1526"/>
        <v>2010.8720673064461</v>
      </c>
    </row>
    <row r="47506" spans="3:3">
      <c r="C47506" s="13">
        <f t="shared" ca="1" si="1526"/>
        <v>2009.3272961834159</v>
      </c>
    </row>
    <row r="47507" spans="3:3">
      <c r="C47507" s="13">
        <f t="shared" ca="1" si="1526"/>
        <v>2011.0971657785819</v>
      </c>
    </row>
    <row r="47508" spans="3:3">
      <c r="C47508" s="13">
        <f t="shared" ca="1" si="1526"/>
        <v>2016.2536710547083</v>
      </c>
    </row>
    <row r="47509" spans="3:3">
      <c r="C47509" s="13">
        <f t="shared" ca="1" si="1526"/>
        <v>2020.8627862104536</v>
      </c>
    </row>
    <row r="47510" spans="3:3">
      <c r="C47510" s="13">
        <f t="shared" ca="1" si="1526"/>
        <v>1989.7031132551574</v>
      </c>
    </row>
    <row r="47511" spans="3:3">
      <c r="C47511" s="13">
        <f t="shared" ca="1" si="1526"/>
        <v>2002.7388065734494</v>
      </c>
    </row>
    <row r="47512" spans="3:3">
      <c r="C47512" s="13">
        <f t="shared" ref="C47512:C47575" ca="1" si="1527">NORMINV(RAND(),$D$3,$G$3)</f>
        <v>2005.6060677082169</v>
      </c>
    </row>
    <row r="47513" spans="3:3">
      <c r="C47513" s="13">
        <f t="shared" ca="1" si="1527"/>
        <v>2010.3372134050344</v>
      </c>
    </row>
    <row r="47514" spans="3:3">
      <c r="C47514" s="13">
        <f t="shared" ca="1" si="1527"/>
        <v>2000.1347722475136</v>
      </c>
    </row>
    <row r="47515" spans="3:3">
      <c r="C47515" s="13">
        <f t="shared" ca="1" si="1527"/>
        <v>1992.3953595063656</v>
      </c>
    </row>
    <row r="47516" spans="3:3">
      <c r="C47516" s="13">
        <f t="shared" ca="1" si="1527"/>
        <v>1992.3241142155714</v>
      </c>
    </row>
    <row r="47517" spans="3:3">
      <c r="C47517" s="13">
        <f t="shared" ca="1" si="1527"/>
        <v>2008.8676544371301</v>
      </c>
    </row>
    <row r="47518" spans="3:3">
      <c r="C47518" s="13">
        <f t="shared" ca="1" si="1527"/>
        <v>1980.7594766131376</v>
      </c>
    </row>
    <row r="47519" spans="3:3">
      <c r="C47519" s="13">
        <f t="shared" ca="1" si="1527"/>
        <v>2012.7343026189526</v>
      </c>
    </row>
    <row r="47520" spans="3:3">
      <c r="C47520" s="13">
        <f t="shared" ca="1" si="1527"/>
        <v>2002.3987875856631</v>
      </c>
    </row>
    <row r="47521" spans="3:3">
      <c r="C47521" s="13">
        <f t="shared" ca="1" si="1527"/>
        <v>1986.6355453847784</v>
      </c>
    </row>
    <row r="47522" spans="3:3">
      <c r="C47522" s="13">
        <f t="shared" ca="1" si="1527"/>
        <v>1993.4917532564366</v>
      </c>
    </row>
    <row r="47523" spans="3:3">
      <c r="C47523" s="13">
        <f t="shared" ca="1" si="1527"/>
        <v>2015.2715284136452</v>
      </c>
    </row>
    <row r="47524" spans="3:3">
      <c r="C47524" s="13">
        <f t="shared" ca="1" si="1527"/>
        <v>1995.5952021076334</v>
      </c>
    </row>
    <row r="47525" spans="3:3">
      <c r="C47525" s="13">
        <f t="shared" ca="1" si="1527"/>
        <v>2023.7599285366566</v>
      </c>
    </row>
    <row r="47526" spans="3:3">
      <c r="C47526" s="13">
        <f t="shared" ca="1" si="1527"/>
        <v>1990.6831191431068</v>
      </c>
    </row>
    <row r="47527" spans="3:3">
      <c r="C47527" s="13">
        <f t="shared" ca="1" si="1527"/>
        <v>1988.3858770027364</v>
      </c>
    </row>
    <row r="47528" spans="3:3">
      <c r="C47528" s="13">
        <f t="shared" ca="1" si="1527"/>
        <v>1988.8837187540259</v>
      </c>
    </row>
    <row r="47529" spans="3:3">
      <c r="C47529" s="13">
        <f t="shared" ca="1" si="1527"/>
        <v>2008.0922909338508</v>
      </c>
    </row>
    <row r="47530" spans="3:3">
      <c r="C47530" s="13">
        <f t="shared" ca="1" si="1527"/>
        <v>1984.6415205607984</v>
      </c>
    </row>
    <row r="47531" spans="3:3">
      <c r="C47531" s="13">
        <f t="shared" ca="1" si="1527"/>
        <v>1997.7838586468174</v>
      </c>
    </row>
    <row r="47532" spans="3:3">
      <c r="C47532" s="13">
        <f t="shared" ca="1" si="1527"/>
        <v>1987.275517894145</v>
      </c>
    </row>
    <row r="47533" spans="3:3">
      <c r="C47533" s="13">
        <f t="shared" ca="1" si="1527"/>
        <v>2005.4665962261884</v>
      </c>
    </row>
    <row r="47534" spans="3:3">
      <c r="C47534" s="13">
        <f t="shared" ca="1" si="1527"/>
        <v>2003.7539236650675</v>
      </c>
    </row>
    <row r="47535" spans="3:3">
      <c r="C47535" s="13">
        <f t="shared" ca="1" si="1527"/>
        <v>2001.6058409530694</v>
      </c>
    </row>
    <row r="47536" spans="3:3">
      <c r="C47536" s="13">
        <f t="shared" ca="1" si="1527"/>
        <v>2008.7199563030094</v>
      </c>
    </row>
    <row r="47537" spans="3:3">
      <c r="C47537" s="13">
        <f t="shared" ca="1" si="1527"/>
        <v>1996.5598391809958</v>
      </c>
    </row>
    <row r="47538" spans="3:3">
      <c r="C47538" s="13">
        <f t="shared" ca="1" si="1527"/>
        <v>2004.2172030249742</v>
      </c>
    </row>
    <row r="47539" spans="3:3">
      <c r="C47539" s="13">
        <f t="shared" ca="1" si="1527"/>
        <v>2016.4595176901905</v>
      </c>
    </row>
    <row r="47540" spans="3:3">
      <c r="C47540" s="13">
        <f t="shared" ca="1" si="1527"/>
        <v>1989.7598030110769</v>
      </c>
    </row>
    <row r="47541" spans="3:3">
      <c r="C47541" s="13">
        <f t="shared" ca="1" si="1527"/>
        <v>2015.0520760771749</v>
      </c>
    </row>
    <row r="47542" spans="3:3">
      <c r="C47542" s="13">
        <f t="shared" ca="1" si="1527"/>
        <v>1986.5876787340233</v>
      </c>
    </row>
    <row r="47543" spans="3:3">
      <c r="C47543" s="13">
        <f t="shared" ca="1" si="1527"/>
        <v>2025.2062323409064</v>
      </c>
    </row>
    <row r="47544" spans="3:3">
      <c r="C47544" s="13">
        <f t="shared" ca="1" si="1527"/>
        <v>2011.4417441502044</v>
      </c>
    </row>
    <row r="47545" spans="3:3">
      <c r="C47545" s="13">
        <f t="shared" ca="1" si="1527"/>
        <v>1998.8683558658324</v>
      </c>
    </row>
    <row r="47546" spans="3:3">
      <c r="C47546" s="13">
        <f t="shared" ca="1" si="1527"/>
        <v>2001.5780912176267</v>
      </c>
    </row>
    <row r="47547" spans="3:3">
      <c r="C47547" s="13">
        <f t="shared" ca="1" si="1527"/>
        <v>2007.8137204771924</v>
      </c>
    </row>
    <row r="47548" spans="3:3">
      <c r="C47548" s="13">
        <f t="shared" ca="1" si="1527"/>
        <v>2018.6165145716905</v>
      </c>
    </row>
    <row r="47549" spans="3:3">
      <c r="C47549" s="13">
        <f t="shared" ca="1" si="1527"/>
        <v>2005.4625116382458</v>
      </c>
    </row>
    <row r="47550" spans="3:3">
      <c r="C47550" s="13">
        <f t="shared" ca="1" si="1527"/>
        <v>1985.1592998751212</v>
      </c>
    </row>
    <row r="47551" spans="3:3">
      <c r="C47551" s="13">
        <f t="shared" ca="1" si="1527"/>
        <v>1994.4083230835079</v>
      </c>
    </row>
    <row r="47552" spans="3:3">
      <c r="C47552" s="13">
        <f t="shared" ca="1" si="1527"/>
        <v>1979.9647978301953</v>
      </c>
    </row>
    <row r="47553" spans="3:3">
      <c r="C47553" s="13">
        <f t="shared" ca="1" si="1527"/>
        <v>1992.6227394793914</v>
      </c>
    </row>
    <row r="47554" spans="3:3">
      <c r="C47554" s="13">
        <f t="shared" ca="1" si="1527"/>
        <v>1995.2674208514429</v>
      </c>
    </row>
    <row r="47555" spans="3:3">
      <c r="C47555" s="13">
        <f t="shared" ca="1" si="1527"/>
        <v>1992.6629121397048</v>
      </c>
    </row>
    <row r="47556" spans="3:3">
      <c r="C47556" s="13">
        <f t="shared" ca="1" si="1527"/>
        <v>2001.6113328544773</v>
      </c>
    </row>
    <row r="47557" spans="3:3">
      <c r="C47557" s="13">
        <f t="shared" ca="1" si="1527"/>
        <v>1996.63821344861</v>
      </c>
    </row>
    <row r="47558" spans="3:3">
      <c r="C47558" s="13">
        <f t="shared" ca="1" si="1527"/>
        <v>2002.5481577121054</v>
      </c>
    </row>
    <row r="47559" spans="3:3">
      <c r="C47559" s="13">
        <f t="shared" ca="1" si="1527"/>
        <v>1998.5443046186153</v>
      </c>
    </row>
    <row r="47560" spans="3:3">
      <c r="C47560" s="13">
        <f t="shared" ca="1" si="1527"/>
        <v>2008.3934346895528</v>
      </c>
    </row>
    <row r="47561" spans="3:3">
      <c r="C47561" s="13">
        <f t="shared" ca="1" si="1527"/>
        <v>1998.7678915491122</v>
      </c>
    </row>
    <row r="47562" spans="3:3">
      <c r="C47562" s="13">
        <f t="shared" ca="1" si="1527"/>
        <v>1984.0249203883379</v>
      </c>
    </row>
    <row r="47563" spans="3:3">
      <c r="C47563" s="13">
        <f t="shared" ca="1" si="1527"/>
        <v>1993.7654140512175</v>
      </c>
    </row>
    <row r="47564" spans="3:3">
      <c r="C47564" s="13">
        <f t="shared" ca="1" si="1527"/>
        <v>1993.5734531931807</v>
      </c>
    </row>
    <row r="47565" spans="3:3">
      <c r="C47565" s="13">
        <f t="shared" ca="1" si="1527"/>
        <v>2003.1378479261507</v>
      </c>
    </row>
    <row r="47566" spans="3:3">
      <c r="C47566" s="13">
        <f t="shared" ca="1" si="1527"/>
        <v>2011.9201685524588</v>
      </c>
    </row>
    <row r="47567" spans="3:3">
      <c r="C47567" s="13">
        <f t="shared" ca="1" si="1527"/>
        <v>1993.8782452198723</v>
      </c>
    </row>
    <row r="47568" spans="3:3">
      <c r="C47568" s="13">
        <f t="shared" ca="1" si="1527"/>
        <v>2014.3340631744295</v>
      </c>
    </row>
    <row r="47569" spans="3:3">
      <c r="C47569" s="13">
        <f t="shared" ca="1" si="1527"/>
        <v>1989.9095912809498</v>
      </c>
    </row>
    <row r="47570" spans="3:3">
      <c r="C47570" s="13">
        <f t="shared" ca="1" si="1527"/>
        <v>1996.3040872890738</v>
      </c>
    </row>
    <row r="47571" spans="3:3">
      <c r="C47571" s="13">
        <f t="shared" ca="1" si="1527"/>
        <v>2022.8031132642636</v>
      </c>
    </row>
    <row r="47572" spans="3:3">
      <c r="C47572" s="13">
        <f t="shared" ca="1" si="1527"/>
        <v>1989.3742439131868</v>
      </c>
    </row>
    <row r="47573" spans="3:3">
      <c r="C47573" s="13">
        <f t="shared" ca="1" si="1527"/>
        <v>1980.9530155107673</v>
      </c>
    </row>
    <row r="47574" spans="3:3">
      <c r="C47574" s="13">
        <f t="shared" ca="1" si="1527"/>
        <v>1992.3954818672175</v>
      </c>
    </row>
    <row r="47575" spans="3:3">
      <c r="C47575" s="13">
        <f t="shared" ca="1" si="1527"/>
        <v>2008.0027829451544</v>
      </c>
    </row>
    <row r="47576" spans="3:3">
      <c r="C47576" s="13">
        <f t="shared" ref="C47576:C47639" ca="1" si="1528">NORMINV(RAND(),$D$3,$G$3)</f>
        <v>1992.458595412633</v>
      </c>
    </row>
    <row r="47577" spans="3:3">
      <c r="C47577" s="13">
        <f t="shared" ca="1" si="1528"/>
        <v>1984.2853859978509</v>
      </c>
    </row>
    <row r="47578" spans="3:3">
      <c r="C47578" s="13">
        <f t="shared" ca="1" si="1528"/>
        <v>2001.4397531212965</v>
      </c>
    </row>
    <row r="47579" spans="3:3">
      <c r="C47579" s="13">
        <f t="shared" ca="1" si="1528"/>
        <v>1994.5561391037634</v>
      </c>
    </row>
    <row r="47580" spans="3:3">
      <c r="C47580" s="13">
        <f t="shared" ca="1" si="1528"/>
        <v>2007.4124849284599</v>
      </c>
    </row>
    <row r="47581" spans="3:3">
      <c r="C47581" s="13">
        <f t="shared" ca="1" si="1528"/>
        <v>2012.4622265596383</v>
      </c>
    </row>
    <row r="47582" spans="3:3">
      <c r="C47582" s="13">
        <f t="shared" ca="1" si="1528"/>
        <v>2009.759922886647</v>
      </c>
    </row>
    <row r="47583" spans="3:3">
      <c r="C47583" s="13">
        <f t="shared" ca="1" si="1528"/>
        <v>1987.9602194130832</v>
      </c>
    </row>
    <row r="47584" spans="3:3">
      <c r="C47584" s="13">
        <f t="shared" ca="1" si="1528"/>
        <v>1998.3076618532068</v>
      </c>
    </row>
    <row r="47585" spans="3:3">
      <c r="C47585" s="13">
        <f t="shared" ca="1" si="1528"/>
        <v>2003.0171886014693</v>
      </c>
    </row>
    <row r="47586" spans="3:3">
      <c r="C47586" s="13">
        <f t="shared" ca="1" si="1528"/>
        <v>2006.7215452638366</v>
      </c>
    </row>
    <row r="47587" spans="3:3">
      <c r="C47587" s="13">
        <f t="shared" ca="1" si="1528"/>
        <v>1994.2782414818068</v>
      </c>
    </row>
    <row r="47588" spans="3:3">
      <c r="C47588" s="13">
        <f t="shared" ca="1" si="1528"/>
        <v>2021.1569093536564</v>
      </c>
    </row>
    <row r="47589" spans="3:3">
      <c r="C47589" s="13">
        <f t="shared" ca="1" si="1528"/>
        <v>1993.5281319791009</v>
      </c>
    </row>
    <row r="47590" spans="3:3">
      <c r="C47590" s="13">
        <f t="shared" ca="1" si="1528"/>
        <v>2005.3122097618952</v>
      </c>
    </row>
    <row r="47591" spans="3:3">
      <c r="C47591" s="13">
        <f t="shared" ca="1" si="1528"/>
        <v>2005.691431512616</v>
      </c>
    </row>
    <row r="47592" spans="3:3">
      <c r="C47592" s="13">
        <f t="shared" ca="1" si="1528"/>
        <v>2002.7287292387862</v>
      </c>
    </row>
    <row r="47593" spans="3:3">
      <c r="C47593" s="13">
        <f t="shared" ca="1" si="1528"/>
        <v>2005.4914354842278</v>
      </c>
    </row>
    <row r="47594" spans="3:3">
      <c r="C47594" s="13">
        <f t="shared" ca="1" si="1528"/>
        <v>1976.66815624113</v>
      </c>
    </row>
    <row r="47595" spans="3:3">
      <c r="C47595" s="13">
        <f t="shared" ca="1" si="1528"/>
        <v>2013.9184740736025</v>
      </c>
    </row>
    <row r="47596" spans="3:3">
      <c r="C47596" s="13">
        <f t="shared" ca="1" si="1528"/>
        <v>1993.3025115324506</v>
      </c>
    </row>
    <row r="47597" spans="3:3">
      <c r="C47597" s="13">
        <f t="shared" ca="1" si="1528"/>
        <v>1999.6727548343488</v>
      </c>
    </row>
    <row r="47598" spans="3:3">
      <c r="C47598" s="13">
        <f t="shared" ca="1" si="1528"/>
        <v>2001.4642080422921</v>
      </c>
    </row>
    <row r="47599" spans="3:3">
      <c r="C47599" s="13">
        <f t="shared" ca="1" si="1528"/>
        <v>2020.7592508871924</v>
      </c>
    </row>
    <row r="47600" spans="3:3">
      <c r="C47600" s="13">
        <f t="shared" ca="1" si="1528"/>
        <v>1991.12282633117</v>
      </c>
    </row>
    <row r="47601" spans="3:3">
      <c r="C47601" s="13">
        <f t="shared" ca="1" si="1528"/>
        <v>2004.4223240493193</v>
      </c>
    </row>
    <row r="47602" spans="3:3">
      <c r="C47602" s="13">
        <f t="shared" ca="1" si="1528"/>
        <v>1992.5560196178481</v>
      </c>
    </row>
    <row r="47603" spans="3:3">
      <c r="C47603" s="13">
        <f t="shared" ca="1" si="1528"/>
        <v>1993.6486468899566</v>
      </c>
    </row>
    <row r="47604" spans="3:3">
      <c r="C47604" s="13">
        <f t="shared" ca="1" si="1528"/>
        <v>1984.8793518742443</v>
      </c>
    </row>
    <row r="47605" spans="3:3">
      <c r="C47605" s="13">
        <f t="shared" ca="1" si="1528"/>
        <v>2000.355790239772</v>
      </c>
    </row>
    <row r="47606" spans="3:3">
      <c r="C47606" s="13">
        <f t="shared" ca="1" si="1528"/>
        <v>1990.2705295968292</v>
      </c>
    </row>
    <row r="47607" spans="3:3">
      <c r="C47607" s="13">
        <f t="shared" ca="1" si="1528"/>
        <v>2005.3609156884313</v>
      </c>
    </row>
    <row r="47608" spans="3:3">
      <c r="C47608" s="13">
        <f t="shared" ca="1" si="1528"/>
        <v>2002.8537431989114</v>
      </c>
    </row>
    <row r="47609" spans="3:3">
      <c r="C47609" s="13">
        <f t="shared" ca="1" si="1528"/>
        <v>2017.1548391153631</v>
      </c>
    </row>
    <row r="47610" spans="3:3">
      <c r="C47610" s="13">
        <f t="shared" ca="1" si="1528"/>
        <v>1989.1186159935785</v>
      </c>
    </row>
    <row r="47611" spans="3:3">
      <c r="C47611" s="13">
        <f t="shared" ca="1" si="1528"/>
        <v>2009.7430190139144</v>
      </c>
    </row>
    <row r="47612" spans="3:3">
      <c r="C47612" s="13">
        <f t="shared" ca="1" si="1528"/>
        <v>1991.002576234753</v>
      </c>
    </row>
    <row r="47613" spans="3:3">
      <c r="C47613" s="13">
        <f t="shared" ca="1" si="1528"/>
        <v>1994.615740971449</v>
      </c>
    </row>
    <row r="47614" spans="3:3">
      <c r="C47614" s="13">
        <f t="shared" ca="1" si="1528"/>
        <v>2002.9210164196284</v>
      </c>
    </row>
    <row r="47615" spans="3:3">
      <c r="C47615" s="13">
        <f t="shared" ca="1" si="1528"/>
        <v>2003.7143120426047</v>
      </c>
    </row>
    <row r="47616" spans="3:3">
      <c r="C47616" s="13">
        <f t="shared" ca="1" si="1528"/>
        <v>2001.691644772759</v>
      </c>
    </row>
    <row r="47617" spans="3:3">
      <c r="C47617" s="13">
        <f t="shared" ca="1" si="1528"/>
        <v>1985.7736448897679</v>
      </c>
    </row>
    <row r="47618" spans="3:3">
      <c r="C47618" s="13">
        <f t="shared" ca="1" si="1528"/>
        <v>1999.1818107779843</v>
      </c>
    </row>
    <row r="47619" spans="3:3">
      <c r="C47619" s="13">
        <f t="shared" ca="1" si="1528"/>
        <v>2002.9177172862082</v>
      </c>
    </row>
    <row r="47620" spans="3:3">
      <c r="C47620" s="13">
        <f t="shared" ca="1" si="1528"/>
        <v>2007.367523732782</v>
      </c>
    </row>
    <row r="47621" spans="3:3">
      <c r="C47621" s="13">
        <f t="shared" ca="1" si="1528"/>
        <v>1993.4939568819655</v>
      </c>
    </row>
    <row r="47622" spans="3:3">
      <c r="C47622" s="13">
        <f t="shared" ca="1" si="1528"/>
        <v>2005.8961845344604</v>
      </c>
    </row>
    <row r="47623" spans="3:3">
      <c r="C47623" s="13">
        <f t="shared" ca="1" si="1528"/>
        <v>2007.5909822914955</v>
      </c>
    </row>
    <row r="47624" spans="3:3">
      <c r="C47624" s="13">
        <f t="shared" ca="1" si="1528"/>
        <v>2010.8638366761875</v>
      </c>
    </row>
    <row r="47625" spans="3:3">
      <c r="C47625" s="13">
        <f t="shared" ca="1" si="1528"/>
        <v>2000.1991940887917</v>
      </c>
    </row>
    <row r="47626" spans="3:3">
      <c r="C47626" s="13">
        <f t="shared" ca="1" si="1528"/>
        <v>2003.6110058432253</v>
      </c>
    </row>
    <row r="47627" spans="3:3">
      <c r="C47627" s="13">
        <f t="shared" ca="1" si="1528"/>
        <v>2002.5254821521451</v>
      </c>
    </row>
    <row r="47628" spans="3:3">
      <c r="C47628" s="13">
        <f t="shared" ca="1" si="1528"/>
        <v>2005.5879726477788</v>
      </c>
    </row>
    <row r="47629" spans="3:3">
      <c r="C47629" s="13">
        <f t="shared" ca="1" si="1528"/>
        <v>2002.3229666068432</v>
      </c>
    </row>
    <row r="47630" spans="3:3">
      <c r="C47630" s="13">
        <f t="shared" ca="1" si="1528"/>
        <v>1977.9927024686199</v>
      </c>
    </row>
    <row r="47631" spans="3:3">
      <c r="C47631" s="13">
        <f t="shared" ca="1" si="1528"/>
        <v>1993.3457997551313</v>
      </c>
    </row>
    <row r="47632" spans="3:3">
      <c r="C47632" s="13">
        <f t="shared" ca="1" si="1528"/>
        <v>2003.18738009141</v>
      </c>
    </row>
    <row r="47633" spans="3:3">
      <c r="C47633" s="13">
        <f t="shared" ca="1" si="1528"/>
        <v>1984.8849754095004</v>
      </c>
    </row>
    <row r="47634" spans="3:3">
      <c r="C47634" s="13">
        <f t="shared" ca="1" si="1528"/>
        <v>2016.0500268725971</v>
      </c>
    </row>
    <row r="47635" spans="3:3">
      <c r="C47635" s="13">
        <f t="shared" ca="1" si="1528"/>
        <v>1970.3441183072816</v>
      </c>
    </row>
    <row r="47636" spans="3:3">
      <c r="C47636" s="13">
        <f t="shared" ca="1" si="1528"/>
        <v>1989.7722949490458</v>
      </c>
    </row>
    <row r="47637" spans="3:3">
      <c r="C47637" s="13">
        <f t="shared" ca="1" si="1528"/>
        <v>1984.4466475888371</v>
      </c>
    </row>
    <row r="47638" spans="3:3">
      <c r="C47638" s="13">
        <f t="shared" ca="1" si="1528"/>
        <v>1995.9927965146585</v>
      </c>
    </row>
    <row r="47639" spans="3:3">
      <c r="C47639" s="13">
        <f t="shared" ca="1" si="1528"/>
        <v>2014.4015517368523</v>
      </c>
    </row>
    <row r="47640" spans="3:3">
      <c r="C47640" s="13">
        <f t="shared" ref="C47640:C47703" ca="1" si="1529">NORMINV(RAND(),$D$3,$G$3)</f>
        <v>2004.3238941149534</v>
      </c>
    </row>
    <row r="47641" spans="3:3">
      <c r="C47641" s="13">
        <f t="shared" ca="1" si="1529"/>
        <v>2003.8399121143427</v>
      </c>
    </row>
    <row r="47642" spans="3:3">
      <c r="C47642" s="13">
        <f t="shared" ca="1" si="1529"/>
        <v>1993.5205695822576</v>
      </c>
    </row>
    <row r="47643" spans="3:3">
      <c r="C47643" s="13">
        <f t="shared" ca="1" si="1529"/>
        <v>1998.6852475490541</v>
      </c>
    </row>
    <row r="47644" spans="3:3">
      <c r="C47644" s="13">
        <f t="shared" ca="1" si="1529"/>
        <v>2004.7284349909826</v>
      </c>
    </row>
    <row r="47645" spans="3:3">
      <c r="C47645" s="13">
        <f t="shared" ca="1" si="1529"/>
        <v>1980.0476242183338</v>
      </c>
    </row>
    <row r="47646" spans="3:3">
      <c r="C47646" s="13">
        <f t="shared" ca="1" si="1529"/>
        <v>1998.6329889522822</v>
      </c>
    </row>
    <row r="47647" spans="3:3">
      <c r="C47647" s="13">
        <f t="shared" ca="1" si="1529"/>
        <v>2008.0449180970816</v>
      </c>
    </row>
    <row r="47648" spans="3:3">
      <c r="C47648" s="13">
        <f t="shared" ca="1" si="1529"/>
        <v>1982.1611070317126</v>
      </c>
    </row>
    <row r="47649" spans="3:3">
      <c r="C47649" s="13">
        <f t="shared" ca="1" si="1529"/>
        <v>2006.619456643024</v>
      </c>
    </row>
    <row r="47650" spans="3:3">
      <c r="C47650" s="13">
        <f t="shared" ca="1" si="1529"/>
        <v>2004.0418947948433</v>
      </c>
    </row>
    <row r="47651" spans="3:3">
      <c r="C47651" s="13">
        <f t="shared" ca="1" si="1529"/>
        <v>2008.7315327788954</v>
      </c>
    </row>
    <row r="47652" spans="3:3">
      <c r="C47652" s="13">
        <f t="shared" ca="1" si="1529"/>
        <v>2007.9419867486156</v>
      </c>
    </row>
    <row r="47653" spans="3:3">
      <c r="C47653" s="13">
        <f t="shared" ca="1" si="1529"/>
        <v>2009.7506297904426</v>
      </c>
    </row>
    <row r="47654" spans="3:3">
      <c r="C47654" s="13">
        <f t="shared" ca="1" si="1529"/>
        <v>2008.7223111153805</v>
      </c>
    </row>
    <row r="47655" spans="3:3">
      <c r="C47655" s="13">
        <f t="shared" ca="1" si="1529"/>
        <v>2002.3672175939616</v>
      </c>
    </row>
    <row r="47656" spans="3:3">
      <c r="C47656" s="13">
        <f t="shared" ca="1" si="1529"/>
        <v>2007.4048709088204</v>
      </c>
    </row>
    <row r="47657" spans="3:3">
      <c r="C47657" s="13">
        <f t="shared" ca="1" si="1529"/>
        <v>2012.9658482471762</v>
      </c>
    </row>
    <row r="47658" spans="3:3">
      <c r="C47658" s="13">
        <f t="shared" ca="1" si="1529"/>
        <v>1996.6031880292801</v>
      </c>
    </row>
    <row r="47659" spans="3:3">
      <c r="C47659" s="13">
        <f t="shared" ca="1" si="1529"/>
        <v>1990.2482385516403</v>
      </c>
    </row>
    <row r="47660" spans="3:3">
      <c r="C47660" s="13">
        <f t="shared" ca="1" si="1529"/>
        <v>2005.5383277990184</v>
      </c>
    </row>
    <row r="47661" spans="3:3">
      <c r="C47661" s="13">
        <f t="shared" ca="1" si="1529"/>
        <v>1994.2489408826775</v>
      </c>
    </row>
    <row r="47662" spans="3:3">
      <c r="C47662" s="13">
        <f t="shared" ca="1" si="1529"/>
        <v>1989.9961367494368</v>
      </c>
    </row>
    <row r="47663" spans="3:3">
      <c r="C47663" s="13">
        <f t="shared" ca="1" si="1529"/>
        <v>2020.2632606614832</v>
      </c>
    </row>
    <row r="47664" spans="3:3">
      <c r="C47664" s="13">
        <f t="shared" ca="1" si="1529"/>
        <v>1991.1144433742925</v>
      </c>
    </row>
    <row r="47665" spans="3:3">
      <c r="C47665" s="13">
        <f t="shared" ca="1" si="1529"/>
        <v>2013.4007672045918</v>
      </c>
    </row>
    <row r="47666" spans="3:3">
      <c r="C47666" s="13">
        <f t="shared" ca="1" si="1529"/>
        <v>1986.6270132304203</v>
      </c>
    </row>
    <row r="47667" spans="3:3">
      <c r="C47667" s="13">
        <f t="shared" ca="1" si="1529"/>
        <v>2000.1444220444582</v>
      </c>
    </row>
    <row r="47668" spans="3:3">
      <c r="C47668" s="13">
        <f t="shared" ca="1" si="1529"/>
        <v>1989.9086113108392</v>
      </c>
    </row>
    <row r="47669" spans="3:3">
      <c r="C47669" s="13">
        <f t="shared" ca="1" si="1529"/>
        <v>2006.1201745076564</v>
      </c>
    </row>
    <row r="47670" spans="3:3">
      <c r="C47670" s="13">
        <f t="shared" ca="1" si="1529"/>
        <v>1995.0397305416361</v>
      </c>
    </row>
    <row r="47671" spans="3:3">
      <c r="C47671" s="13">
        <f t="shared" ca="1" si="1529"/>
        <v>2007.3773341289623</v>
      </c>
    </row>
    <row r="47672" spans="3:3">
      <c r="C47672" s="13">
        <f t="shared" ca="1" si="1529"/>
        <v>2008.2401910460135</v>
      </c>
    </row>
    <row r="47673" spans="3:3">
      <c r="C47673" s="13">
        <f t="shared" ca="1" si="1529"/>
        <v>2012.1838429261843</v>
      </c>
    </row>
    <row r="47674" spans="3:3">
      <c r="C47674" s="13">
        <f t="shared" ca="1" si="1529"/>
        <v>1982.8594904587912</v>
      </c>
    </row>
    <row r="47675" spans="3:3">
      <c r="C47675" s="13">
        <f t="shared" ca="1" si="1529"/>
        <v>2003.9245605742506</v>
      </c>
    </row>
    <row r="47676" spans="3:3">
      <c r="C47676" s="13">
        <f t="shared" ca="1" si="1529"/>
        <v>1997.9151497813864</v>
      </c>
    </row>
    <row r="47677" spans="3:3">
      <c r="C47677" s="13">
        <f t="shared" ca="1" si="1529"/>
        <v>2005.2542775665765</v>
      </c>
    </row>
    <row r="47678" spans="3:3">
      <c r="C47678" s="13">
        <f t="shared" ca="1" si="1529"/>
        <v>1991.0813668230066</v>
      </c>
    </row>
    <row r="47679" spans="3:3">
      <c r="C47679" s="13">
        <f t="shared" ca="1" si="1529"/>
        <v>1983.04071571348</v>
      </c>
    </row>
    <row r="47680" spans="3:3">
      <c r="C47680" s="13">
        <f t="shared" ca="1" si="1529"/>
        <v>1983.3469756975467</v>
      </c>
    </row>
    <row r="47681" spans="3:3">
      <c r="C47681" s="13">
        <f t="shared" ca="1" si="1529"/>
        <v>2000.5190943225423</v>
      </c>
    </row>
    <row r="47682" spans="3:3">
      <c r="C47682" s="13">
        <f t="shared" ca="1" si="1529"/>
        <v>1994.2747374877654</v>
      </c>
    </row>
    <row r="47683" spans="3:3">
      <c r="C47683" s="13">
        <f t="shared" ca="1" si="1529"/>
        <v>1993.9127864974971</v>
      </c>
    </row>
    <row r="47684" spans="3:3">
      <c r="C47684" s="13">
        <f t="shared" ca="1" si="1529"/>
        <v>2007.8399969291165</v>
      </c>
    </row>
    <row r="47685" spans="3:3">
      <c r="C47685" s="13">
        <f t="shared" ca="1" si="1529"/>
        <v>2003.2228157598959</v>
      </c>
    </row>
    <row r="47686" spans="3:3">
      <c r="C47686" s="13">
        <f t="shared" ca="1" si="1529"/>
        <v>2009.7890475471606</v>
      </c>
    </row>
    <row r="47687" spans="3:3">
      <c r="C47687" s="13">
        <f t="shared" ca="1" si="1529"/>
        <v>1988.8347833225221</v>
      </c>
    </row>
    <row r="47688" spans="3:3">
      <c r="C47688" s="13">
        <f t="shared" ca="1" si="1529"/>
        <v>1994.2050140214569</v>
      </c>
    </row>
    <row r="47689" spans="3:3">
      <c r="C47689" s="13">
        <f t="shared" ca="1" si="1529"/>
        <v>2001.693503065771</v>
      </c>
    </row>
    <row r="47690" spans="3:3">
      <c r="C47690" s="13">
        <f t="shared" ca="1" si="1529"/>
        <v>2004.755512486618</v>
      </c>
    </row>
    <row r="47691" spans="3:3">
      <c r="C47691" s="13">
        <f t="shared" ca="1" si="1529"/>
        <v>2008.5359454374709</v>
      </c>
    </row>
    <row r="47692" spans="3:3">
      <c r="C47692" s="13">
        <f t="shared" ca="1" si="1529"/>
        <v>2020.1807493174119</v>
      </c>
    </row>
    <row r="47693" spans="3:3">
      <c r="C47693" s="13">
        <f t="shared" ca="1" si="1529"/>
        <v>1988.1749326579495</v>
      </c>
    </row>
    <row r="47694" spans="3:3">
      <c r="C47694" s="13">
        <f t="shared" ca="1" si="1529"/>
        <v>1981.6423009289394</v>
      </c>
    </row>
    <row r="47695" spans="3:3">
      <c r="C47695" s="13">
        <f t="shared" ca="1" si="1529"/>
        <v>1996.2704984863103</v>
      </c>
    </row>
    <row r="47696" spans="3:3">
      <c r="C47696" s="13">
        <f t="shared" ca="1" si="1529"/>
        <v>1986.5339702992312</v>
      </c>
    </row>
    <row r="47697" spans="3:3">
      <c r="C47697" s="13">
        <f t="shared" ca="1" si="1529"/>
        <v>2023.3611307044459</v>
      </c>
    </row>
    <row r="47698" spans="3:3">
      <c r="C47698" s="13">
        <f t="shared" ca="1" si="1529"/>
        <v>1998.9769551215666</v>
      </c>
    </row>
    <row r="47699" spans="3:3">
      <c r="C47699" s="13">
        <f t="shared" ca="1" si="1529"/>
        <v>2005.9851727887158</v>
      </c>
    </row>
    <row r="47700" spans="3:3">
      <c r="C47700" s="13">
        <f t="shared" ca="1" si="1529"/>
        <v>1988.4693474400069</v>
      </c>
    </row>
    <row r="47701" spans="3:3">
      <c r="C47701" s="13">
        <f t="shared" ca="1" si="1529"/>
        <v>2003.3992531712693</v>
      </c>
    </row>
    <row r="47702" spans="3:3">
      <c r="C47702" s="13">
        <f t="shared" ca="1" si="1529"/>
        <v>1993.3801634994513</v>
      </c>
    </row>
    <row r="47703" spans="3:3">
      <c r="C47703" s="13">
        <f t="shared" ca="1" si="1529"/>
        <v>2023.1946709997992</v>
      </c>
    </row>
    <row r="47704" spans="3:3">
      <c r="C47704" s="13">
        <f t="shared" ref="C47704:C47767" ca="1" si="1530">NORMINV(RAND(),$D$3,$G$3)</f>
        <v>2014.9204288920666</v>
      </c>
    </row>
    <row r="47705" spans="3:3">
      <c r="C47705" s="13">
        <f t="shared" ca="1" si="1530"/>
        <v>1989.1730927217218</v>
      </c>
    </row>
    <row r="47706" spans="3:3">
      <c r="C47706" s="13">
        <f t="shared" ca="1" si="1530"/>
        <v>1990.4966406450883</v>
      </c>
    </row>
    <row r="47707" spans="3:3">
      <c r="C47707" s="13">
        <f t="shared" ca="1" si="1530"/>
        <v>2005.7804164424454</v>
      </c>
    </row>
    <row r="47708" spans="3:3">
      <c r="C47708" s="13">
        <f t="shared" ca="1" si="1530"/>
        <v>1979.0111737569109</v>
      </c>
    </row>
    <row r="47709" spans="3:3">
      <c r="C47709" s="13">
        <f t="shared" ca="1" si="1530"/>
        <v>1994.4418453303285</v>
      </c>
    </row>
    <row r="47710" spans="3:3">
      <c r="C47710" s="13">
        <f t="shared" ca="1" si="1530"/>
        <v>1993.0856321969354</v>
      </c>
    </row>
    <row r="47711" spans="3:3">
      <c r="C47711" s="13">
        <f t="shared" ca="1" si="1530"/>
        <v>1999.4076552428339</v>
      </c>
    </row>
    <row r="47712" spans="3:3">
      <c r="C47712" s="13">
        <f t="shared" ca="1" si="1530"/>
        <v>1998.6541970122748</v>
      </c>
    </row>
    <row r="47713" spans="3:3">
      <c r="C47713" s="13">
        <f t="shared" ca="1" si="1530"/>
        <v>2007.366838240529</v>
      </c>
    </row>
    <row r="47714" spans="3:3">
      <c r="C47714" s="13">
        <f t="shared" ca="1" si="1530"/>
        <v>2006.2861923804269</v>
      </c>
    </row>
    <row r="47715" spans="3:3">
      <c r="C47715" s="13">
        <f t="shared" ca="1" si="1530"/>
        <v>1998.5149776110156</v>
      </c>
    </row>
    <row r="47716" spans="3:3">
      <c r="C47716" s="13">
        <f t="shared" ca="1" si="1530"/>
        <v>2005.7520114643448</v>
      </c>
    </row>
    <row r="47717" spans="3:3">
      <c r="C47717" s="13">
        <f t="shared" ca="1" si="1530"/>
        <v>1994.5707713879276</v>
      </c>
    </row>
    <row r="47718" spans="3:3">
      <c r="C47718" s="13">
        <f t="shared" ca="1" si="1530"/>
        <v>1991.0746723241525</v>
      </c>
    </row>
    <row r="47719" spans="3:3">
      <c r="C47719" s="13">
        <f t="shared" ca="1" si="1530"/>
        <v>2004.5426362572546</v>
      </c>
    </row>
    <row r="47720" spans="3:3">
      <c r="C47720" s="13">
        <f t="shared" ca="1" si="1530"/>
        <v>1998.5111343257549</v>
      </c>
    </row>
    <row r="47721" spans="3:3">
      <c r="C47721" s="13">
        <f t="shared" ca="1" si="1530"/>
        <v>2004.3925893607782</v>
      </c>
    </row>
    <row r="47722" spans="3:3">
      <c r="C47722" s="13">
        <f t="shared" ca="1" si="1530"/>
        <v>2003.874082361079</v>
      </c>
    </row>
    <row r="47723" spans="3:3">
      <c r="C47723" s="13">
        <f t="shared" ca="1" si="1530"/>
        <v>1997.7536344277426</v>
      </c>
    </row>
    <row r="47724" spans="3:3">
      <c r="C47724" s="13">
        <f t="shared" ca="1" si="1530"/>
        <v>2014.3145264517439</v>
      </c>
    </row>
    <row r="47725" spans="3:3">
      <c r="C47725" s="13">
        <f t="shared" ca="1" si="1530"/>
        <v>2008.4097093503042</v>
      </c>
    </row>
    <row r="47726" spans="3:3">
      <c r="C47726" s="13">
        <f t="shared" ca="1" si="1530"/>
        <v>1969.7939586049106</v>
      </c>
    </row>
    <row r="47727" spans="3:3">
      <c r="C47727" s="13">
        <f t="shared" ca="1" si="1530"/>
        <v>1989.4313883859425</v>
      </c>
    </row>
    <row r="47728" spans="3:3">
      <c r="C47728" s="13">
        <f t="shared" ca="1" si="1530"/>
        <v>2009.9285661891274</v>
      </c>
    </row>
    <row r="47729" spans="3:3">
      <c r="C47729" s="13">
        <f t="shared" ca="1" si="1530"/>
        <v>1994.8177325359845</v>
      </c>
    </row>
    <row r="47730" spans="3:3">
      <c r="C47730" s="13">
        <f t="shared" ca="1" si="1530"/>
        <v>1993.8826968572657</v>
      </c>
    </row>
    <row r="47731" spans="3:3">
      <c r="C47731" s="13">
        <f t="shared" ca="1" si="1530"/>
        <v>2008.4904506029845</v>
      </c>
    </row>
    <row r="47732" spans="3:3">
      <c r="C47732" s="13">
        <f t="shared" ca="1" si="1530"/>
        <v>2003.200085747344</v>
      </c>
    </row>
    <row r="47733" spans="3:3">
      <c r="C47733" s="13">
        <f t="shared" ca="1" si="1530"/>
        <v>1960.4525884794327</v>
      </c>
    </row>
    <row r="47734" spans="3:3">
      <c r="C47734" s="13">
        <f t="shared" ca="1" si="1530"/>
        <v>2022.5545328923183</v>
      </c>
    </row>
    <row r="47735" spans="3:3">
      <c r="C47735" s="13">
        <f t="shared" ca="1" si="1530"/>
        <v>1996.9619934904949</v>
      </c>
    </row>
    <row r="47736" spans="3:3">
      <c r="C47736" s="13">
        <f t="shared" ca="1" si="1530"/>
        <v>2011.9525888491123</v>
      </c>
    </row>
    <row r="47737" spans="3:3">
      <c r="C47737" s="13">
        <f t="shared" ca="1" si="1530"/>
        <v>1994.8764807014675</v>
      </c>
    </row>
    <row r="47738" spans="3:3">
      <c r="C47738" s="13">
        <f t="shared" ca="1" si="1530"/>
        <v>2008.6105736752472</v>
      </c>
    </row>
    <row r="47739" spans="3:3">
      <c r="C47739" s="13">
        <f t="shared" ca="1" si="1530"/>
        <v>2002.8421211538052</v>
      </c>
    </row>
    <row r="47740" spans="3:3">
      <c r="C47740" s="13">
        <f t="shared" ca="1" si="1530"/>
        <v>2020.3567922972968</v>
      </c>
    </row>
    <row r="47741" spans="3:3">
      <c r="C47741" s="13">
        <f t="shared" ca="1" si="1530"/>
        <v>2007.0220445073778</v>
      </c>
    </row>
    <row r="47742" spans="3:3">
      <c r="C47742" s="13">
        <f t="shared" ca="1" si="1530"/>
        <v>1985.9229339047911</v>
      </c>
    </row>
    <row r="47743" spans="3:3">
      <c r="C47743" s="13">
        <f t="shared" ca="1" si="1530"/>
        <v>2005.9738443008002</v>
      </c>
    </row>
    <row r="47744" spans="3:3">
      <c r="C47744" s="13">
        <f t="shared" ca="1" si="1530"/>
        <v>2012.6292119048044</v>
      </c>
    </row>
    <row r="47745" spans="3:3">
      <c r="C47745" s="13">
        <f t="shared" ca="1" si="1530"/>
        <v>1984.0551404210398</v>
      </c>
    </row>
    <row r="47746" spans="3:3">
      <c r="C47746" s="13">
        <f t="shared" ca="1" si="1530"/>
        <v>1984.2357522955572</v>
      </c>
    </row>
    <row r="47747" spans="3:3">
      <c r="C47747" s="13">
        <f t="shared" ca="1" si="1530"/>
        <v>1990.5790215859661</v>
      </c>
    </row>
    <row r="47748" spans="3:3">
      <c r="C47748" s="13">
        <f t="shared" ca="1" si="1530"/>
        <v>2011.5935393085347</v>
      </c>
    </row>
    <row r="47749" spans="3:3">
      <c r="C47749" s="13">
        <f t="shared" ca="1" si="1530"/>
        <v>1990.3059524356815</v>
      </c>
    </row>
    <row r="47750" spans="3:3">
      <c r="C47750" s="13">
        <f t="shared" ca="1" si="1530"/>
        <v>1979.0105955145382</v>
      </c>
    </row>
    <row r="47751" spans="3:3">
      <c r="C47751" s="13">
        <f t="shared" ca="1" si="1530"/>
        <v>2000.7697878644267</v>
      </c>
    </row>
    <row r="47752" spans="3:3">
      <c r="C47752" s="13">
        <f t="shared" ca="1" si="1530"/>
        <v>1996.1232382859127</v>
      </c>
    </row>
    <row r="47753" spans="3:3">
      <c r="C47753" s="13">
        <f t="shared" ca="1" si="1530"/>
        <v>1998.7282796534514</v>
      </c>
    </row>
    <row r="47754" spans="3:3">
      <c r="C47754" s="13">
        <f t="shared" ca="1" si="1530"/>
        <v>1992.8954713227863</v>
      </c>
    </row>
    <row r="47755" spans="3:3">
      <c r="C47755" s="13">
        <f t="shared" ca="1" si="1530"/>
        <v>1987.7538372349231</v>
      </c>
    </row>
    <row r="47756" spans="3:3">
      <c r="C47756" s="13">
        <f t="shared" ca="1" si="1530"/>
        <v>2000.7347848613138</v>
      </c>
    </row>
    <row r="47757" spans="3:3">
      <c r="C47757" s="13">
        <f t="shared" ca="1" si="1530"/>
        <v>2009.3228177131016</v>
      </c>
    </row>
    <row r="47758" spans="3:3">
      <c r="C47758" s="13">
        <f t="shared" ca="1" si="1530"/>
        <v>2011.1078520116157</v>
      </c>
    </row>
    <row r="47759" spans="3:3">
      <c r="C47759" s="13">
        <f t="shared" ca="1" si="1530"/>
        <v>1993.2609619351208</v>
      </c>
    </row>
    <row r="47760" spans="3:3">
      <c r="C47760" s="13">
        <f t="shared" ca="1" si="1530"/>
        <v>1998.0413509790037</v>
      </c>
    </row>
    <row r="47761" spans="3:3">
      <c r="C47761" s="13">
        <f t="shared" ca="1" si="1530"/>
        <v>1987.0833705567402</v>
      </c>
    </row>
    <row r="47762" spans="3:3">
      <c r="C47762" s="13">
        <f t="shared" ca="1" si="1530"/>
        <v>1978.3064283653985</v>
      </c>
    </row>
    <row r="47763" spans="3:3">
      <c r="C47763" s="13">
        <f t="shared" ca="1" si="1530"/>
        <v>2006.8394011840742</v>
      </c>
    </row>
    <row r="47764" spans="3:3">
      <c r="C47764" s="13">
        <f t="shared" ca="1" si="1530"/>
        <v>1998.0199873601603</v>
      </c>
    </row>
    <row r="47765" spans="3:3">
      <c r="C47765" s="13">
        <f t="shared" ca="1" si="1530"/>
        <v>2005.328314200839</v>
      </c>
    </row>
    <row r="47766" spans="3:3">
      <c r="C47766" s="13">
        <f t="shared" ca="1" si="1530"/>
        <v>1975.2074653915745</v>
      </c>
    </row>
    <row r="47767" spans="3:3">
      <c r="C47767" s="13">
        <f t="shared" ca="1" si="1530"/>
        <v>2008.9651310284935</v>
      </c>
    </row>
    <row r="47768" spans="3:3">
      <c r="C47768" s="13">
        <f t="shared" ref="C47768:C47831" ca="1" si="1531">NORMINV(RAND(),$D$3,$G$3)</f>
        <v>1996.9719559323707</v>
      </c>
    </row>
    <row r="47769" spans="3:3">
      <c r="C47769" s="13">
        <f t="shared" ca="1" si="1531"/>
        <v>2011.6717678969189</v>
      </c>
    </row>
    <row r="47770" spans="3:3">
      <c r="C47770" s="13">
        <f t="shared" ca="1" si="1531"/>
        <v>2004.2941961287981</v>
      </c>
    </row>
    <row r="47771" spans="3:3">
      <c r="C47771" s="13">
        <f t="shared" ca="1" si="1531"/>
        <v>2013.4682911309303</v>
      </c>
    </row>
    <row r="47772" spans="3:3">
      <c r="C47772" s="13">
        <f t="shared" ca="1" si="1531"/>
        <v>1995.7082128656709</v>
      </c>
    </row>
    <row r="47773" spans="3:3">
      <c r="C47773" s="13">
        <f t="shared" ca="1" si="1531"/>
        <v>2009.6668923775715</v>
      </c>
    </row>
    <row r="47774" spans="3:3">
      <c r="C47774" s="13">
        <f t="shared" ca="1" si="1531"/>
        <v>1982.5120164573589</v>
      </c>
    </row>
    <row r="47775" spans="3:3">
      <c r="C47775" s="13">
        <f t="shared" ca="1" si="1531"/>
        <v>1996.8981786759332</v>
      </c>
    </row>
    <row r="47776" spans="3:3">
      <c r="C47776" s="13">
        <f t="shared" ca="1" si="1531"/>
        <v>1988.7921080038611</v>
      </c>
    </row>
    <row r="47777" spans="3:3">
      <c r="C47777" s="13">
        <f t="shared" ca="1" si="1531"/>
        <v>2015.0404035486381</v>
      </c>
    </row>
    <row r="47778" spans="3:3">
      <c r="C47778" s="13">
        <f t="shared" ca="1" si="1531"/>
        <v>1986.2466571482814</v>
      </c>
    </row>
    <row r="47779" spans="3:3">
      <c r="C47779" s="13">
        <f t="shared" ca="1" si="1531"/>
        <v>1991.9397993032751</v>
      </c>
    </row>
    <row r="47780" spans="3:3">
      <c r="C47780" s="13">
        <f t="shared" ca="1" si="1531"/>
        <v>2002.1364006290983</v>
      </c>
    </row>
    <row r="47781" spans="3:3">
      <c r="C47781" s="13">
        <f t="shared" ca="1" si="1531"/>
        <v>2001.9549743734885</v>
      </c>
    </row>
    <row r="47782" spans="3:3">
      <c r="C47782" s="13">
        <f t="shared" ca="1" si="1531"/>
        <v>1998.0388481541279</v>
      </c>
    </row>
    <row r="47783" spans="3:3">
      <c r="C47783" s="13">
        <f t="shared" ca="1" si="1531"/>
        <v>2002.9486438524823</v>
      </c>
    </row>
    <row r="47784" spans="3:3">
      <c r="C47784" s="13">
        <f t="shared" ca="1" si="1531"/>
        <v>2001.2620730748858</v>
      </c>
    </row>
    <row r="47785" spans="3:3">
      <c r="C47785" s="13">
        <f t="shared" ca="1" si="1531"/>
        <v>2016.6467022620304</v>
      </c>
    </row>
    <row r="47786" spans="3:3">
      <c r="C47786" s="13">
        <f t="shared" ca="1" si="1531"/>
        <v>2002.8743406168464</v>
      </c>
    </row>
    <row r="47787" spans="3:3">
      <c r="C47787" s="13">
        <f t="shared" ca="1" si="1531"/>
        <v>2014.2094846362804</v>
      </c>
    </row>
    <row r="47788" spans="3:3">
      <c r="C47788" s="13">
        <f t="shared" ca="1" si="1531"/>
        <v>1995.7693125482765</v>
      </c>
    </row>
    <row r="47789" spans="3:3">
      <c r="C47789" s="13">
        <f t="shared" ca="1" si="1531"/>
        <v>2012.5146263594679</v>
      </c>
    </row>
    <row r="47790" spans="3:3">
      <c r="C47790" s="13">
        <f t="shared" ca="1" si="1531"/>
        <v>1999.5001112652828</v>
      </c>
    </row>
    <row r="47791" spans="3:3">
      <c r="C47791" s="13">
        <f t="shared" ca="1" si="1531"/>
        <v>2006.5898382647217</v>
      </c>
    </row>
    <row r="47792" spans="3:3">
      <c r="C47792" s="13">
        <f t="shared" ca="1" si="1531"/>
        <v>1995.5666879712694</v>
      </c>
    </row>
    <row r="47793" spans="3:3">
      <c r="C47793" s="13">
        <f t="shared" ca="1" si="1531"/>
        <v>1980.3099961100099</v>
      </c>
    </row>
    <row r="47794" spans="3:3">
      <c r="C47794" s="13">
        <f t="shared" ca="1" si="1531"/>
        <v>2015.9303529917099</v>
      </c>
    </row>
    <row r="47795" spans="3:3">
      <c r="C47795" s="13">
        <f t="shared" ca="1" si="1531"/>
        <v>1997.6134580175137</v>
      </c>
    </row>
    <row r="47796" spans="3:3">
      <c r="C47796" s="13">
        <f t="shared" ca="1" si="1531"/>
        <v>2017.5842520688232</v>
      </c>
    </row>
    <row r="47797" spans="3:3">
      <c r="C47797" s="13">
        <f t="shared" ca="1" si="1531"/>
        <v>1985.5059347503877</v>
      </c>
    </row>
    <row r="47798" spans="3:3">
      <c r="C47798" s="13">
        <f t="shared" ca="1" si="1531"/>
        <v>2003.659264295148</v>
      </c>
    </row>
    <row r="47799" spans="3:3">
      <c r="C47799" s="13">
        <f t="shared" ca="1" si="1531"/>
        <v>2008.5020732961323</v>
      </c>
    </row>
    <row r="47800" spans="3:3">
      <c r="C47800" s="13">
        <f t="shared" ca="1" si="1531"/>
        <v>2011.3360709684493</v>
      </c>
    </row>
    <row r="47801" spans="3:3">
      <c r="C47801" s="13">
        <f t="shared" ca="1" si="1531"/>
        <v>2000.186035167512</v>
      </c>
    </row>
    <row r="47802" spans="3:3">
      <c r="C47802" s="13">
        <f t="shared" ca="1" si="1531"/>
        <v>1989.0080373992189</v>
      </c>
    </row>
    <row r="47803" spans="3:3">
      <c r="C47803" s="13">
        <f t="shared" ca="1" si="1531"/>
        <v>2013.0920069102908</v>
      </c>
    </row>
    <row r="47804" spans="3:3">
      <c r="C47804" s="13">
        <f t="shared" ca="1" si="1531"/>
        <v>2042.4363042301877</v>
      </c>
    </row>
    <row r="47805" spans="3:3">
      <c r="C47805" s="13">
        <f t="shared" ca="1" si="1531"/>
        <v>2008.7923244353335</v>
      </c>
    </row>
    <row r="47806" spans="3:3">
      <c r="C47806" s="13">
        <f t="shared" ca="1" si="1531"/>
        <v>1969.4981035693077</v>
      </c>
    </row>
    <row r="47807" spans="3:3">
      <c r="C47807" s="13">
        <f t="shared" ca="1" si="1531"/>
        <v>2037.2877672066613</v>
      </c>
    </row>
    <row r="47808" spans="3:3">
      <c r="C47808" s="13">
        <f t="shared" ca="1" si="1531"/>
        <v>1984.9069568253542</v>
      </c>
    </row>
    <row r="47809" spans="3:3">
      <c r="C47809" s="13">
        <f t="shared" ca="1" si="1531"/>
        <v>1990.8356530539902</v>
      </c>
    </row>
    <row r="47810" spans="3:3">
      <c r="C47810" s="13">
        <f t="shared" ca="1" si="1531"/>
        <v>2012.2364378525974</v>
      </c>
    </row>
    <row r="47811" spans="3:3">
      <c r="C47811" s="13">
        <f t="shared" ca="1" si="1531"/>
        <v>1998.3936592059663</v>
      </c>
    </row>
    <row r="47812" spans="3:3">
      <c r="C47812" s="13">
        <f t="shared" ca="1" si="1531"/>
        <v>1988.3005799045686</v>
      </c>
    </row>
    <row r="47813" spans="3:3">
      <c r="C47813" s="13">
        <f t="shared" ca="1" si="1531"/>
        <v>2013.1569119747974</v>
      </c>
    </row>
    <row r="47814" spans="3:3">
      <c r="C47814" s="13">
        <f t="shared" ca="1" si="1531"/>
        <v>1983.2819909552063</v>
      </c>
    </row>
    <row r="47815" spans="3:3">
      <c r="C47815" s="13">
        <f t="shared" ca="1" si="1531"/>
        <v>1999.9656665378604</v>
      </c>
    </row>
    <row r="47816" spans="3:3">
      <c r="C47816" s="13">
        <f t="shared" ca="1" si="1531"/>
        <v>2010.6589814097094</v>
      </c>
    </row>
    <row r="47817" spans="3:3">
      <c r="C47817" s="13">
        <f t="shared" ca="1" si="1531"/>
        <v>1977.4160470350714</v>
      </c>
    </row>
    <row r="47818" spans="3:3">
      <c r="C47818" s="13">
        <f t="shared" ca="1" si="1531"/>
        <v>2009.6787201415736</v>
      </c>
    </row>
    <row r="47819" spans="3:3">
      <c r="C47819" s="13">
        <f t="shared" ca="1" si="1531"/>
        <v>1991.4479861404423</v>
      </c>
    </row>
    <row r="47820" spans="3:3">
      <c r="C47820" s="13">
        <f t="shared" ca="1" si="1531"/>
        <v>1991.8112714002543</v>
      </c>
    </row>
    <row r="47821" spans="3:3">
      <c r="C47821" s="13">
        <f t="shared" ca="1" si="1531"/>
        <v>1980.4551877357596</v>
      </c>
    </row>
    <row r="47822" spans="3:3">
      <c r="C47822" s="13">
        <f t="shared" ca="1" si="1531"/>
        <v>2001.3057986778269</v>
      </c>
    </row>
    <row r="47823" spans="3:3">
      <c r="C47823" s="13">
        <f t="shared" ca="1" si="1531"/>
        <v>1983.7951183455098</v>
      </c>
    </row>
    <row r="47824" spans="3:3">
      <c r="C47824" s="13">
        <f t="shared" ca="1" si="1531"/>
        <v>1988.5867945373727</v>
      </c>
    </row>
    <row r="47825" spans="3:3">
      <c r="C47825" s="13">
        <f t="shared" ca="1" si="1531"/>
        <v>2008.9226127110624</v>
      </c>
    </row>
    <row r="47826" spans="3:3">
      <c r="C47826" s="13">
        <f t="shared" ca="1" si="1531"/>
        <v>1998.1066313276922</v>
      </c>
    </row>
    <row r="47827" spans="3:3">
      <c r="C47827" s="13">
        <f t="shared" ca="1" si="1531"/>
        <v>2000.7428102927026</v>
      </c>
    </row>
    <row r="47828" spans="3:3">
      <c r="C47828" s="13">
        <f t="shared" ca="1" si="1531"/>
        <v>1992.0759326324876</v>
      </c>
    </row>
    <row r="47829" spans="3:3">
      <c r="C47829" s="13">
        <f t="shared" ca="1" si="1531"/>
        <v>1996.4199443063201</v>
      </c>
    </row>
    <row r="47830" spans="3:3">
      <c r="C47830" s="13">
        <f t="shared" ca="1" si="1531"/>
        <v>1978.7785581857415</v>
      </c>
    </row>
    <row r="47831" spans="3:3">
      <c r="C47831" s="13">
        <f t="shared" ca="1" si="1531"/>
        <v>2014.2382410742043</v>
      </c>
    </row>
    <row r="47832" spans="3:3">
      <c r="C47832" s="13">
        <f t="shared" ref="C47832:C47895" ca="1" si="1532">NORMINV(RAND(),$D$3,$G$3)</f>
        <v>1991.1358776482136</v>
      </c>
    </row>
    <row r="47833" spans="3:3">
      <c r="C47833" s="13">
        <f t="shared" ca="1" si="1532"/>
        <v>2003.3685143770265</v>
      </c>
    </row>
    <row r="47834" spans="3:3">
      <c r="C47834" s="13">
        <f t="shared" ca="1" si="1532"/>
        <v>1998.8831105014178</v>
      </c>
    </row>
    <row r="47835" spans="3:3">
      <c r="C47835" s="13">
        <f t="shared" ca="1" si="1532"/>
        <v>1999.2496058282888</v>
      </c>
    </row>
    <row r="47836" spans="3:3">
      <c r="C47836" s="13">
        <f t="shared" ca="1" si="1532"/>
        <v>1994.0723963108551</v>
      </c>
    </row>
    <row r="47837" spans="3:3">
      <c r="C47837" s="13">
        <f t="shared" ca="1" si="1532"/>
        <v>1994.7109788034948</v>
      </c>
    </row>
    <row r="47838" spans="3:3">
      <c r="C47838" s="13">
        <f t="shared" ca="1" si="1532"/>
        <v>1992.3344300459044</v>
      </c>
    </row>
    <row r="47839" spans="3:3">
      <c r="C47839" s="13">
        <f t="shared" ca="1" si="1532"/>
        <v>2006.7677915742063</v>
      </c>
    </row>
    <row r="47840" spans="3:3">
      <c r="C47840" s="13">
        <f t="shared" ca="1" si="1532"/>
        <v>1985.9932094919589</v>
      </c>
    </row>
    <row r="47841" spans="3:3">
      <c r="C47841" s="13">
        <f t="shared" ca="1" si="1532"/>
        <v>2021.3401638439748</v>
      </c>
    </row>
    <row r="47842" spans="3:3">
      <c r="C47842" s="13">
        <f t="shared" ca="1" si="1532"/>
        <v>2016.0281623229007</v>
      </c>
    </row>
    <row r="47843" spans="3:3">
      <c r="C47843" s="13">
        <f t="shared" ca="1" si="1532"/>
        <v>1985.1535147083182</v>
      </c>
    </row>
    <row r="47844" spans="3:3">
      <c r="C47844" s="13">
        <f t="shared" ca="1" si="1532"/>
        <v>2015.2960669937675</v>
      </c>
    </row>
    <row r="47845" spans="3:3">
      <c r="C47845" s="13">
        <f t="shared" ca="1" si="1532"/>
        <v>2004.01889192309</v>
      </c>
    </row>
    <row r="47846" spans="3:3">
      <c r="C47846" s="13">
        <f t="shared" ca="1" si="1532"/>
        <v>1993.1956230846247</v>
      </c>
    </row>
    <row r="47847" spans="3:3">
      <c r="C47847" s="13">
        <f t="shared" ca="1" si="1532"/>
        <v>1999.9673266651555</v>
      </c>
    </row>
    <row r="47848" spans="3:3">
      <c r="C47848" s="13">
        <f t="shared" ca="1" si="1532"/>
        <v>1986.8239210939125</v>
      </c>
    </row>
    <row r="47849" spans="3:3">
      <c r="C47849" s="13">
        <f t="shared" ca="1" si="1532"/>
        <v>1993.623950186801</v>
      </c>
    </row>
    <row r="47850" spans="3:3">
      <c r="C47850" s="13">
        <f t="shared" ca="1" si="1532"/>
        <v>1997.4570734013971</v>
      </c>
    </row>
    <row r="47851" spans="3:3">
      <c r="C47851" s="13">
        <f t="shared" ca="1" si="1532"/>
        <v>2000.3233182506719</v>
      </c>
    </row>
    <row r="47852" spans="3:3">
      <c r="C47852" s="13">
        <f t="shared" ca="1" si="1532"/>
        <v>2002.0353299663518</v>
      </c>
    </row>
    <row r="47853" spans="3:3">
      <c r="C47853" s="13">
        <f t="shared" ca="1" si="1532"/>
        <v>1974.0437125408764</v>
      </c>
    </row>
    <row r="47854" spans="3:3">
      <c r="C47854" s="13">
        <f t="shared" ca="1" si="1532"/>
        <v>1991.2114866129605</v>
      </c>
    </row>
    <row r="47855" spans="3:3">
      <c r="C47855" s="13">
        <f t="shared" ca="1" si="1532"/>
        <v>2017.9831713436415</v>
      </c>
    </row>
    <row r="47856" spans="3:3">
      <c r="C47856" s="13">
        <f t="shared" ca="1" si="1532"/>
        <v>2004.9730370453797</v>
      </c>
    </row>
    <row r="47857" spans="3:3">
      <c r="C47857" s="13">
        <f t="shared" ca="1" si="1532"/>
        <v>1996.6520094630521</v>
      </c>
    </row>
    <row r="47858" spans="3:3">
      <c r="C47858" s="13">
        <f t="shared" ca="1" si="1532"/>
        <v>2030.1363401579117</v>
      </c>
    </row>
    <row r="47859" spans="3:3">
      <c r="C47859" s="13">
        <f t="shared" ca="1" si="1532"/>
        <v>2004.7655007429903</v>
      </c>
    </row>
    <row r="47860" spans="3:3">
      <c r="C47860" s="13">
        <f t="shared" ca="1" si="1532"/>
        <v>1989.5826583682865</v>
      </c>
    </row>
    <row r="47861" spans="3:3">
      <c r="C47861" s="13">
        <f t="shared" ca="1" si="1532"/>
        <v>1998.7231499854117</v>
      </c>
    </row>
    <row r="47862" spans="3:3">
      <c r="C47862" s="13">
        <f t="shared" ca="1" si="1532"/>
        <v>1992.5792705627678</v>
      </c>
    </row>
    <row r="47863" spans="3:3">
      <c r="C47863" s="13">
        <f t="shared" ca="1" si="1532"/>
        <v>1994.8890603571226</v>
      </c>
    </row>
    <row r="47864" spans="3:3">
      <c r="C47864" s="13">
        <f t="shared" ca="1" si="1532"/>
        <v>2005.7245267479343</v>
      </c>
    </row>
    <row r="47865" spans="3:3">
      <c r="C47865" s="13">
        <f t="shared" ca="1" si="1532"/>
        <v>1992.7770412470877</v>
      </c>
    </row>
    <row r="47866" spans="3:3">
      <c r="C47866" s="13">
        <f t="shared" ca="1" si="1532"/>
        <v>1998.9377034804213</v>
      </c>
    </row>
    <row r="47867" spans="3:3">
      <c r="C47867" s="13">
        <f t="shared" ca="1" si="1532"/>
        <v>2000.1017060204933</v>
      </c>
    </row>
    <row r="47868" spans="3:3">
      <c r="C47868" s="13">
        <f t="shared" ca="1" si="1532"/>
        <v>2034.9775069813199</v>
      </c>
    </row>
    <row r="47869" spans="3:3">
      <c r="C47869" s="13">
        <f t="shared" ca="1" si="1532"/>
        <v>1985.632771080215</v>
      </c>
    </row>
    <row r="47870" spans="3:3">
      <c r="C47870" s="13">
        <f t="shared" ca="1" si="1532"/>
        <v>1992.6387766321486</v>
      </c>
    </row>
    <row r="47871" spans="3:3">
      <c r="C47871" s="13">
        <f t="shared" ca="1" si="1532"/>
        <v>2005.1846647105424</v>
      </c>
    </row>
    <row r="47872" spans="3:3">
      <c r="C47872" s="13">
        <f t="shared" ca="1" si="1532"/>
        <v>2011.3759635935332</v>
      </c>
    </row>
    <row r="47873" spans="3:3">
      <c r="C47873" s="13">
        <f t="shared" ca="1" si="1532"/>
        <v>2010.0734807774234</v>
      </c>
    </row>
    <row r="47874" spans="3:3">
      <c r="C47874" s="13">
        <f t="shared" ca="1" si="1532"/>
        <v>1993.2092460867846</v>
      </c>
    </row>
    <row r="47875" spans="3:3">
      <c r="C47875" s="13">
        <f t="shared" ca="1" si="1532"/>
        <v>1983.4659470276781</v>
      </c>
    </row>
    <row r="47876" spans="3:3">
      <c r="C47876" s="13">
        <f t="shared" ca="1" si="1532"/>
        <v>1987.0739204079048</v>
      </c>
    </row>
    <row r="47877" spans="3:3">
      <c r="C47877" s="13">
        <f t="shared" ca="1" si="1532"/>
        <v>1986.4146926287231</v>
      </c>
    </row>
    <row r="47878" spans="3:3">
      <c r="C47878" s="13">
        <f t="shared" ca="1" si="1532"/>
        <v>1979.8350625702526</v>
      </c>
    </row>
    <row r="47879" spans="3:3">
      <c r="C47879" s="13">
        <f t="shared" ca="1" si="1532"/>
        <v>2001.1536391056914</v>
      </c>
    </row>
    <row r="47880" spans="3:3">
      <c r="C47880" s="13">
        <f t="shared" ca="1" si="1532"/>
        <v>2019.2357609043531</v>
      </c>
    </row>
    <row r="47881" spans="3:3">
      <c r="C47881" s="13">
        <f t="shared" ca="1" si="1532"/>
        <v>1993.8653495230778</v>
      </c>
    </row>
    <row r="47882" spans="3:3">
      <c r="C47882" s="13">
        <f t="shared" ca="1" si="1532"/>
        <v>2035.361863806537</v>
      </c>
    </row>
    <row r="47883" spans="3:3">
      <c r="C47883" s="13">
        <f t="shared" ca="1" si="1532"/>
        <v>2006.6689913660832</v>
      </c>
    </row>
    <row r="47884" spans="3:3">
      <c r="C47884" s="13">
        <f t="shared" ca="1" si="1532"/>
        <v>2022.8275630611176</v>
      </c>
    </row>
    <row r="47885" spans="3:3">
      <c r="C47885" s="13">
        <f t="shared" ca="1" si="1532"/>
        <v>1999.0617415913875</v>
      </c>
    </row>
    <row r="47886" spans="3:3">
      <c r="C47886" s="13">
        <f t="shared" ca="1" si="1532"/>
        <v>1981.0301637550142</v>
      </c>
    </row>
    <row r="47887" spans="3:3">
      <c r="C47887" s="13">
        <f t="shared" ca="1" si="1532"/>
        <v>2000.4007757898692</v>
      </c>
    </row>
    <row r="47888" spans="3:3">
      <c r="C47888" s="13">
        <f t="shared" ca="1" si="1532"/>
        <v>2006.1911605675125</v>
      </c>
    </row>
    <row r="47889" spans="3:3">
      <c r="C47889" s="13">
        <f t="shared" ca="1" si="1532"/>
        <v>1999.0768173714671</v>
      </c>
    </row>
    <row r="47890" spans="3:3">
      <c r="C47890" s="13">
        <f t="shared" ca="1" si="1532"/>
        <v>2007.6180073007117</v>
      </c>
    </row>
    <row r="47891" spans="3:3">
      <c r="C47891" s="13">
        <f t="shared" ca="1" si="1532"/>
        <v>2006.3499471241346</v>
      </c>
    </row>
    <row r="47892" spans="3:3">
      <c r="C47892" s="13">
        <f t="shared" ca="1" si="1532"/>
        <v>1999.5649017035901</v>
      </c>
    </row>
    <row r="47893" spans="3:3">
      <c r="C47893" s="13">
        <f t="shared" ca="1" si="1532"/>
        <v>1998.0946758667374</v>
      </c>
    </row>
    <row r="47894" spans="3:3">
      <c r="C47894" s="13">
        <f t="shared" ca="1" si="1532"/>
        <v>1996.4990089189778</v>
      </c>
    </row>
    <row r="47895" spans="3:3">
      <c r="C47895" s="13">
        <f t="shared" ca="1" si="1532"/>
        <v>1995.9195829829139</v>
      </c>
    </row>
    <row r="47896" spans="3:3">
      <c r="C47896" s="13">
        <f t="shared" ref="C47896:C47959" ca="1" si="1533">NORMINV(RAND(),$D$3,$G$3)</f>
        <v>2004.2417050610991</v>
      </c>
    </row>
    <row r="47897" spans="3:3">
      <c r="C47897" s="13">
        <f t="shared" ca="1" si="1533"/>
        <v>2009.197245852022</v>
      </c>
    </row>
    <row r="47898" spans="3:3">
      <c r="C47898" s="13">
        <f t="shared" ca="1" si="1533"/>
        <v>1992.0376554759371</v>
      </c>
    </row>
    <row r="47899" spans="3:3">
      <c r="C47899" s="13">
        <f t="shared" ca="1" si="1533"/>
        <v>1994.9769724730666</v>
      </c>
    </row>
    <row r="47900" spans="3:3">
      <c r="C47900" s="13">
        <f t="shared" ca="1" si="1533"/>
        <v>2003.9712225578758</v>
      </c>
    </row>
    <row r="47901" spans="3:3">
      <c r="C47901" s="13">
        <f t="shared" ca="1" si="1533"/>
        <v>2014.353340477709</v>
      </c>
    </row>
    <row r="47902" spans="3:3">
      <c r="C47902" s="13">
        <f t="shared" ca="1" si="1533"/>
        <v>2001.2672365016649</v>
      </c>
    </row>
    <row r="47903" spans="3:3">
      <c r="C47903" s="13">
        <f t="shared" ca="1" si="1533"/>
        <v>2025.2749988279684</v>
      </c>
    </row>
    <row r="47904" spans="3:3">
      <c r="C47904" s="13">
        <f t="shared" ca="1" si="1533"/>
        <v>1991.2121077704533</v>
      </c>
    </row>
    <row r="47905" spans="3:3">
      <c r="C47905" s="13">
        <f t="shared" ca="1" si="1533"/>
        <v>1997.4877461380211</v>
      </c>
    </row>
    <row r="47906" spans="3:3">
      <c r="C47906" s="13">
        <f t="shared" ca="1" si="1533"/>
        <v>2001.7457915312489</v>
      </c>
    </row>
    <row r="47907" spans="3:3">
      <c r="C47907" s="13">
        <f t="shared" ca="1" si="1533"/>
        <v>2008.1088517757375</v>
      </c>
    </row>
    <row r="47908" spans="3:3">
      <c r="C47908" s="13">
        <f t="shared" ca="1" si="1533"/>
        <v>2006.7868950300781</v>
      </c>
    </row>
    <row r="47909" spans="3:3">
      <c r="C47909" s="13">
        <f t="shared" ca="1" si="1533"/>
        <v>1997.3742860003556</v>
      </c>
    </row>
    <row r="47910" spans="3:3">
      <c r="C47910" s="13">
        <f t="shared" ca="1" si="1533"/>
        <v>2002.6759454204905</v>
      </c>
    </row>
    <row r="47911" spans="3:3">
      <c r="C47911" s="13">
        <f t="shared" ca="1" si="1533"/>
        <v>2004.9648864635753</v>
      </c>
    </row>
    <row r="47912" spans="3:3">
      <c r="C47912" s="13">
        <f t="shared" ca="1" si="1533"/>
        <v>1990.1659459236994</v>
      </c>
    </row>
    <row r="47913" spans="3:3">
      <c r="C47913" s="13">
        <f t="shared" ca="1" si="1533"/>
        <v>1991.3601772366824</v>
      </c>
    </row>
    <row r="47914" spans="3:3">
      <c r="C47914" s="13">
        <f t="shared" ca="1" si="1533"/>
        <v>2000.4836929445391</v>
      </c>
    </row>
    <row r="47915" spans="3:3">
      <c r="C47915" s="13">
        <f t="shared" ca="1" si="1533"/>
        <v>1993.9043202755536</v>
      </c>
    </row>
    <row r="47916" spans="3:3">
      <c r="C47916" s="13">
        <f t="shared" ca="1" si="1533"/>
        <v>1998.7877325621891</v>
      </c>
    </row>
    <row r="47917" spans="3:3">
      <c r="C47917" s="13">
        <f t="shared" ca="1" si="1533"/>
        <v>1997.475103949577</v>
      </c>
    </row>
    <row r="47918" spans="3:3">
      <c r="C47918" s="13">
        <f t="shared" ca="1" si="1533"/>
        <v>1989.1641593456027</v>
      </c>
    </row>
    <row r="47919" spans="3:3">
      <c r="C47919" s="13">
        <f t="shared" ca="1" si="1533"/>
        <v>2007.1287747083168</v>
      </c>
    </row>
    <row r="47920" spans="3:3">
      <c r="C47920" s="13">
        <f t="shared" ca="1" si="1533"/>
        <v>1999.8518631919146</v>
      </c>
    </row>
    <row r="47921" spans="3:3">
      <c r="C47921" s="13">
        <f t="shared" ca="1" si="1533"/>
        <v>2012.4742806177517</v>
      </c>
    </row>
    <row r="47922" spans="3:3">
      <c r="C47922" s="13">
        <f t="shared" ca="1" si="1533"/>
        <v>1991.6042891194975</v>
      </c>
    </row>
    <row r="47923" spans="3:3">
      <c r="C47923" s="13">
        <f t="shared" ca="1" si="1533"/>
        <v>2005.634372004826</v>
      </c>
    </row>
    <row r="47924" spans="3:3">
      <c r="C47924" s="13">
        <f t="shared" ca="1" si="1533"/>
        <v>2002.2982664002402</v>
      </c>
    </row>
    <row r="47925" spans="3:3">
      <c r="C47925" s="13">
        <f t="shared" ca="1" si="1533"/>
        <v>1990.8576088568698</v>
      </c>
    </row>
    <row r="47926" spans="3:3">
      <c r="C47926" s="13">
        <f t="shared" ca="1" si="1533"/>
        <v>2009.3717594849647</v>
      </c>
    </row>
    <row r="47927" spans="3:3">
      <c r="C47927" s="13">
        <f t="shared" ca="1" si="1533"/>
        <v>2011.7872546377178</v>
      </c>
    </row>
    <row r="47928" spans="3:3">
      <c r="C47928" s="13">
        <f t="shared" ca="1" si="1533"/>
        <v>2021.1642548442228</v>
      </c>
    </row>
    <row r="47929" spans="3:3">
      <c r="C47929" s="13">
        <f t="shared" ca="1" si="1533"/>
        <v>1993.4833102242824</v>
      </c>
    </row>
    <row r="47930" spans="3:3">
      <c r="C47930" s="13">
        <f t="shared" ca="1" si="1533"/>
        <v>1994.207481718219</v>
      </c>
    </row>
    <row r="47931" spans="3:3">
      <c r="C47931" s="13">
        <f t="shared" ca="1" si="1533"/>
        <v>2011.0952618755766</v>
      </c>
    </row>
    <row r="47932" spans="3:3">
      <c r="C47932" s="13">
        <f t="shared" ca="1" si="1533"/>
        <v>2011.6337807106831</v>
      </c>
    </row>
    <row r="47933" spans="3:3">
      <c r="C47933" s="13">
        <f t="shared" ca="1" si="1533"/>
        <v>2020.5736694988707</v>
      </c>
    </row>
    <row r="47934" spans="3:3">
      <c r="C47934" s="13">
        <f t="shared" ca="1" si="1533"/>
        <v>2004.9591414250044</v>
      </c>
    </row>
    <row r="47935" spans="3:3">
      <c r="C47935" s="13">
        <f t="shared" ca="1" si="1533"/>
        <v>1977.305948252457</v>
      </c>
    </row>
    <row r="47936" spans="3:3">
      <c r="C47936" s="13">
        <f t="shared" ca="1" si="1533"/>
        <v>2003.6638762709895</v>
      </c>
    </row>
    <row r="47937" spans="3:3">
      <c r="C47937" s="13">
        <f t="shared" ca="1" si="1533"/>
        <v>2015.5639717980755</v>
      </c>
    </row>
    <row r="47938" spans="3:3">
      <c r="C47938" s="13">
        <f t="shared" ca="1" si="1533"/>
        <v>2009.6584082619931</v>
      </c>
    </row>
    <row r="47939" spans="3:3">
      <c r="C47939" s="13">
        <f t="shared" ca="1" si="1533"/>
        <v>1991.8321105152133</v>
      </c>
    </row>
    <row r="47940" spans="3:3">
      <c r="C47940" s="13">
        <f t="shared" ca="1" si="1533"/>
        <v>2027.9428315665302</v>
      </c>
    </row>
    <row r="47941" spans="3:3">
      <c r="C47941" s="13">
        <f t="shared" ca="1" si="1533"/>
        <v>2010.5286967946558</v>
      </c>
    </row>
    <row r="47942" spans="3:3">
      <c r="C47942" s="13">
        <f t="shared" ca="1" si="1533"/>
        <v>2006.6301457883844</v>
      </c>
    </row>
    <row r="47943" spans="3:3">
      <c r="C47943" s="13">
        <f t="shared" ca="1" si="1533"/>
        <v>2001.522765023785</v>
      </c>
    </row>
    <row r="47944" spans="3:3">
      <c r="C47944" s="13">
        <f t="shared" ca="1" si="1533"/>
        <v>1993.4633749548041</v>
      </c>
    </row>
    <row r="47945" spans="3:3">
      <c r="C47945" s="13">
        <f t="shared" ca="1" si="1533"/>
        <v>2007.6964429603054</v>
      </c>
    </row>
    <row r="47946" spans="3:3">
      <c r="C47946" s="13">
        <f t="shared" ca="1" si="1533"/>
        <v>2009.3288572988313</v>
      </c>
    </row>
    <row r="47947" spans="3:3">
      <c r="C47947" s="13">
        <f t="shared" ca="1" si="1533"/>
        <v>2015.4218487792875</v>
      </c>
    </row>
    <row r="47948" spans="3:3">
      <c r="C47948" s="13">
        <f t="shared" ca="1" si="1533"/>
        <v>2003.2296056132036</v>
      </c>
    </row>
    <row r="47949" spans="3:3">
      <c r="C47949" s="13">
        <f t="shared" ca="1" si="1533"/>
        <v>2001.7842638276427</v>
      </c>
    </row>
    <row r="47950" spans="3:3">
      <c r="C47950" s="13">
        <f t="shared" ca="1" si="1533"/>
        <v>2013.6167849118972</v>
      </c>
    </row>
    <row r="47951" spans="3:3">
      <c r="C47951" s="13">
        <f t="shared" ca="1" si="1533"/>
        <v>1996.2757014956799</v>
      </c>
    </row>
    <row r="47952" spans="3:3">
      <c r="C47952" s="13">
        <f t="shared" ca="1" si="1533"/>
        <v>2002.7023959644766</v>
      </c>
    </row>
    <row r="47953" spans="3:3">
      <c r="C47953" s="13">
        <f t="shared" ca="1" si="1533"/>
        <v>2015.8439891770204</v>
      </c>
    </row>
    <row r="47954" spans="3:3">
      <c r="C47954" s="13">
        <f t="shared" ca="1" si="1533"/>
        <v>2004.6700046754538</v>
      </c>
    </row>
    <row r="47955" spans="3:3">
      <c r="C47955" s="13">
        <f t="shared" ca="1" si="1533"/>
        <v>1993.6408595197495</v>
      </c>
    </row>
    <row r="47956" spans="3:3">
      <c r="C47956" s="13">
        <f t="shared" ca="1" si="1533"/>
        <v>2003.74716195612</v>
      </c>
    </row>
    <row r="47957" spans="3:3">
      <c r="C47957" s="13">
        <f t="shared" ca="1" si="1533"/>
        <v>1993.1967038946054</v>
      </c>
    </row>
    <row r="47958" spans="3:3">
      <c r="C47958" s="13">
        <f t="shared" ca="1" si="1533"/>
        <v>1978.7447577991059</v>
      </c>
    </row>
    <row r="47959" spans="3:3">
      <c r="C47959" s="13">
        <f t="shared" ca="1" si="1533"/>
        <v>1996.0605564290131</v>
      </c>
    </row>
    <row r="47960" spans="3:3">
      <c r="C47960" s="13">
        <f t="shared" ref="C47960:C48023" ca="1" si="1534">NORMINV(RAND(),$D$3,$G$3)</f>
        <v>1985.2329298299926</v>
      </c>
    </row>
    <row r="47961" spans="3:3">
      <c r="C47961" s="13">
        <f t="shared" ca="1" si="1534"/>
        <v>2012.1125974254144</v>
      </c>
    </row>
    <row r="47962" spans="3:3">
      <c r="C47962" s="13">
        <f t="shared" ca="1" si="1534"/>
        <v>1996.304682553261</v>
      </c>
    </row>
    <row r="47963" spans="3:3">
      <c r="C47963" s="13">
        <f t="shared" ca="1" si="1534"/>
        <v>2017.6441004816959</v>
      </c>
    </row>
    <row r="47964" spans="3:3">
      <c r="C47964" s="13">
        <f t="shared" ca="1" si="1534"/>
        <v>1995.474098423761</v>
      </c>
    </row>
    <row r="47965" spans="3:3">
      <c r="C47965" s="13">
        <f t="shared" ca="1" si="1534"/>
        <v>2004.8442266129864</v>
      </c>
    </row>
    <row r="47966" spans="3:3">
      <c r="C47966" s="13">
        <f t="shared" ca="1" si="1534"/>
        <v>1984.791525717337</v>
      </c>
    </row>
    <row r="47967" spans="3:3">
      <c r="C47967" s="13">
        <f t="shared" ca="1" si="1534"/>
        <v>1999.7613046551501</v>
      </c>
    </row>
    <row r="47968" spans="3:3">
      <c r="C47968" s="13">
        <f t="shared" ca="1" si="1534"/>
        <v>2012.349434046874</v>
      </c>
    </row>
    <row r="47969" spans="3:3">
      <c r="C47969" s="13">
        <f t="shared" ca="1" si="1534"/>
        <v>2002.1508754445972</v>
      </c>
    </row>
    <row r="47970" spans="3:3">
      <c r="C47970" s="13">
        <f t="shared" ca="1" si="1534"/>
        <v>2000.9162443592516</v>
      </c>
    </row>
    <row r="47971" spans="3:3">
      <c r="C47971" s="13">
        <f t="shared" ca="1" si="1534"/>
        <v>1983.8544985821316</v>
      </c>
    </row>
    <row r="47972" spans="3:3">
      <c r="C47972" s="13">
        <f t="shared" ca="1" si="1534"/>
        <v>2004.9455611282151</v>
      </c>
    </row>
    <row r="47973" spans="3:3">
      <c r="C47973" s="13">
        <f t="shared" ca="1" si="1534"/>
        <v>2011.6648959217728</v>
      </c>
    </row>
    <row r="47974" spans="3:3">
      <c r="C47974" s="13">
        <f t="shared" ca="1" si="1534"/>
        <v>1993.0725546308797</v>
      </c>
    </row>
    <row r="47975" spans="3:3">
      <c r="C47975" s="13">
        <f t="shared" ca="1" si="1534"/>
        <v>2014.6332083286725</v>
      </c>
    </row>
    <row r="47976" spans="3:3">
      <c r="C47976" s="13">
        <f t="shared" ca="1" si="1534"/>
        <v>1994.0398209330399</v>
      </c>
    </row>
    <row r="47977" spans="3:3">
      <c r="C47977" s="13">
        <f t="shared" ca="1" si="1534"/>
        <v>1996.7462283159475</v>
      </c>
    </row>
    <row r="47978" spans="3:3">
      <c r="C47978" s="13">
        <f t="shared" ca="1" si="1534"/>
        <v>1988.258253415107</v>
      </c>
    </row>
    <row r="47979" spans="3:3">
      <c r="C47979" s="13">
        <f t="shared" ca="1" si="1534"/>
        <v>1996.9032791295672</v>
      </c>
    </row>
    <row r="47980" spans="3:3">
      <c r="C47980" s="13">
        <f t="shared" ca="1" si="1534"/>
        <v>2006.9842240894582</v>
      </c>
    </row>
    <row r="47981" spans="3:3">
      <c r="C47981" s="13">
        <f t="shared" ca="1" si="1534"/>
        <v>1999.3585829580131</v>
      </c>
    </row>
    <row r="47982" spans="3:3">
      <c r="C47982" s="13">
        <f t="shared" ca="1" si="1534"/>
        <v>2020.7803145050123</v>
      </c>
    </row>
    <row r="47983" spans="3:3">
      <c r="C47983" s="13">
        <f t="shared" ca="1" si="1534"/>
        <v>2004.9231154179795</v>
      </c>
    </row>
    <row r="47984" spans="3:3">
      <c r="C47984" s="13">
        <f t="shared" ca="1" si="1534"/>
        <v>1991.0420873286164</v>
      </c>
    </row>
    <row r="47985" spans="3:3">
      <c r="C47985" s="13">
        <f t="shared" ca="1" si="1534"/>
        <v>2006.9020845895932</v>
      </c>
    </row>
    <row r="47986" spans="3:3">
      <c r="C47986" s="13">
        <f t="shared" ca="1" si="1534"/>
        <v>1999.7339110383491</v>
      </c>
    </row>
    <row r="47987" spans="3:3">
      <c r="C47987" s="13">
        <f t="shared" ca="1" si="1534"/>
        <v>2002.7623574259808</v>
      </c>
    </row>
    <row r="47988" spans="3:3">
      <c r="C47988" s="13">
        <f t="shared" ca="1" si="1534"/>
        <v>1993.7350511519255</v>
      </c>
    </row>
    <row r="47989" spans="3:3">
      <c r="C47989" s="13">
        <f t="shared" ca="1" si="1534"/>
        <v>2005.7566036986495</v>
      </c>
    </row>
    <row r="47990" spans="3:3">
      <c r="C47990" s="13">
        <f t="shared" ca="1" si="1534"/>
        <v>1996.5405953284107</v>
      </c>
    </row>
    <row r="47991" spans="3:3">
      <c r="C47991" s="13">
        <f t="shared" ca="1" si="1534"/>
        <v>1994.1747759510733</v>
      </c>
    </row>
    <row r="47992" spans="3:3">
      <c r="C47992" s="13">
        <f t="shared" ca="1" si="1534"/>
        <v>1999.7642647159951</v>
      </c>
    </row>
    <row r="47993" spans="3:3">
      <c r="C47993" s="13">
        <f t="shared" ca="1" si="1534"/>
        <v>1980.0966741862951</v>
      </c>
    </row>
    <row r="47994" spans="3:3">
      <c r="C47994" s="13">
        <f t="shared" ca="1" si="1534"/>
        <v>1998.5528505742882</v>
      </c>
    </row>
    <row r="47995" spans="3:3">
      <c r="C47995" s="13">
        <f t="shared" ca="1" si="1534"/>
        <v>2001.2584291415656</v>
      </c>
    </row>
    <row r="47996" spans="3:3">
      <c r="C47996" s="13">
        <f t="shared" ca="1" si="1534"/>
        <v>2003.4763797403148</v>
      </c>
    </row>
    <row r="47997" spans="3:3">
      <c r="C47997" s="13">
        <f t="shared" ca="1" si="1534"/>
        <v>2002.0757076775863</v>
      </c>
    </row>
    <row r="47998" spans="3:3">
      <c r="C47998" s="13">
        <f t="shared" ca="1" si="1534"/>
        <v>2019.1399966813067</v>
      </c>
    </row>
    <row r="47999" spans="3:3">
      <c r="C47999" s="13">
        <f t="shared" ca="1" si="1534"/>
        <v>2006.8668280936042</v>
      </c>
    </row>
    <row r="48000" spans="3:3">
      <c r="C48000" s="13">
        <f t="shared" ca="1" si="1534"/>
        <v>1995.9190886991369</v>
      </c>
    </row>
    <row r="48001" spans="3:3">
      <c r="C48001" s="13">
        <f t="shared" ca="1" si="1534"/>
        <v>1997.1374251634845</v>
      </c>
    </row>
    <row r="48002" spans="3:3">
      <c r="C48002" s="13">
        <f t="shared" ca="1" si="1534"/>
        <v>1981.4478412316901</v>
      </c>
    </row>
    <row r="48003" spans="3:3">
      <c r="C48003" s="13">
        <f t="shared" ca="1" si="1534"/>
        <v>1986.9115566093183</v>
      </c>
    </row>
    <row r="48004" spans="3:3">
      <c r="C48004" s="13">
        <f t="shared" ca="1" si="1534"/>
        <v>2007.7109650336388</v>
      </c>
    </row>
    <row r="48005" spans="3:3">
      <c r="C48005" s="13">
        <f t="shared" ca="1" si="1534"/>
        <v>1994.9121881334131</v>
      </c>
    </row>
    <row r="48006" spans="3:3">
      <c r="C48006" s="13">
        <f t="shared" ca="1" si="1534"/>
        <v>1985.1871799978046</v>
      </c>
    </row>
    <row r="48007" spans="3:3">
      <c r="C48007" s="13">
        <f t="shared" ca="1" si="1534"/>
        <v>2015.5367434668785</v>
      </c>
    </row>
    <row r="48008" spans="3:3">
      <c r="C48008" s="13">
        <f t="shared" ca="1" si="1534"/>
        <v>2004.7119420687427</v>
      </c>
    </row>
    <row r="48009" spans="3:3">
      <c r="C48009" s="13">
        <f t="shared" ca="1" si="1534"/>
        <v>1978.9465958951248</v>
      </c>
    </row>
    <row r="48010" spans="3:3">
      <c r="C48010" s="13">
        <f t="shared" ca="1" si="1534"/>
        <v>1985.1391801458124</v>
      </c>
    </row>
    <row r="48011" spans="3:3">
      <c r="C48011" s="13">
        <f t="shared" ca="1" si="1534"/>
        <v>1987.8298877548677</v>
      </c>
    </row>
    <row r="48012" spans="3:3">
      <c r="C48012" s="13">
        <f t="shared" ca="1" si="1534"/>
        <v>1992.5848763590955</v>
      </c>
    </row>
    <row r="48013" spans="3:3">
      <c r="C48013" s="13">
        <f t="shared" ca="1" si="1534"/>
        <v>1981.3840216363785</v>
      </c>
    </row>
    <row r="48014" spans="3:3">
      <c r="C48014" s="13">
        <f t="shared" ca="1" si="1534"/>
        <v>2010.4349056726928</v>
      </c>
    </row>
    <row r="48015" spans="3:3">
      <c r="C48015" s="13">
        <f t="shared" ca="1" si="1534"/>
        <v>2007.6876001051348</v>
      </c>
    </row>
    <row r="48016" spans="3:3">
      <c r="C48016" s="13">
        <f t="shared" ca="1" si="1534"/>
        <v>1996.8033385713493</v>
      </c>
    </row>
    <row r="48017" spans="3:3">
      <c r="C48017" s="13">
        <f t="shared" ca="1" si="1534"/>
        <v>2014.4377313988177</v>
      </c>
    </row>
    <row r="48018" spans="3:3">
      <c r="C48018" s="13">
        <f t="shared" ca="1" si="1534"/>
        <v>2001.2129088774163</v>
      </c>
    </row>
    <row r="48019" spans="3:3">
      <c r="C48019" s="13">
        <f t="shared" ca="1" si="1534"/>
        <v>1995.7336394026727</v>
      </c>
    </row>
    <row r="48020" spans="3:3">
      <c r="C48020" s="13">
        <f t="shared" ca="1" si="1534"/>
        <v>1982.2942518573832</v>
      </c>
    </row>
    <row r="48021" spans="3:3">
      <c r="C48021" s="13">
        <f t="shared" ca="1" si="1534"/>
        <v>1986.0924060792483</v>
      </c>
    </row>
    <row r="48022" spans="3:3">
      <c r="C48022" s="13">
        <f t="shared" ca="1" si="1534"/>
        <v>2006.4473605291332</v>
      </c>
    </row>
    <row r="48023" spans="3:3">
      <c r="C48023" s="13">
        <f t="shared" ca="1" si="1534"/>
        <v>2011.4861825699782</v>
      </c>
    </row>
    <row r="48024" spans="3:3">
      <c r="C48024" s="13">
        <f t="shared" ref="C48024:C48087" ca="1" si="1535">NORMINV(RAND(),$D$3,$G$3)</f>
        <v>2010.5884826516724</v>
      </c>
    </row>
    <row r="48025" spans="3:3">
      <c r="C48025" s="13">
        <f t="shared" ca="1" si="1535"/>
        <v>2003.9520660843148</v>
      </c>
    </row>
    <row r="48026" spans="3:3">
      <c r="C48026" s="13">
        <f t="shared" ca="1" si="1535"/>
        <v>2006.6801879958173</v>
      </c>
    </row>
    <row r="48027" spans="3:3">
      <c r="C48027" s="13">
        <f t="shared" ca="1" si="1535"/>
        <v>1993.0765441323751</v>
      </c>
    </row>
    <row r="48028" spans="3:3">
      <c r="C48028" s="13">
        <f t="shared" ca="1" si="1535"/>
        <v>1997.1257003279065</v>
      </c>
    </row>
    <row r="48029" spans="3:3">
      <c r="C48029" s="13">
        <f t="shared" ca="1" si="1535"/>
        <v>2001.0429111776675</v>
      </c>
    </row>
    <row r="48030" spans="3:3">
      <c r="C48030" s="13">
        <f t="shared" ca="1" si="1535"/>
        <v>1995.6599445526008</v>
      </c>
    </row>
    <row r="48031" spans="3:3">
      <c r="C48031" s="13">
        <f t="shared" ca="1" si="1535"/>
        <v>2017.0807634104769</v>
      </c>
    </row>
    <row r="48032" spans="3:3">
      <c r="C48032" s="13">
        <f t="shared" ca="1" si="1535"/>
        <v>2008.9066477415959</v>
      </c>
    </row>
    <row r="48033" spans="3:3">
      <c r="C48033" s="13">
        <f t="shared" ca="1" si="1535"/>
        <v>1987.0510023663662</v>
      </c>
    </row>
    <row r="48034" spans="3:3">
      <c r="C48034" s="13">
        <f t="shared" ca="1" si="1535"/>
        <v>1993.8054707708357</v>
      </c>
    </row>
    <row r="48035" spans="3:3">
      <c r="C48035" s="13">
        <f t="shared" ca="1" si="1535"/>
        <v>1982.1231426345073</v>
      </c>
    </row>
    <row r="48036" spans="3:3">
      <c r="C48036" s="13">
        <f t="shared" ca="1" si="1535"/>
        <v>2006.3717007482892</v>
      </c>
    </row>
    <row r="48037" spans="3:3">
      <c r="C48037" s="13">
        <f t="shared" ca="1" si="1535"/>
        <v>2010.7361728662172</v>
      </c>
    </row>
    <row r="48038" spans="3:3">
      <c r="C48038" s="13">
        <f t="shared" ca="1" si="1535"/>
        <v>2004.9096002450356</v>
      </c>
    </row>
    <row r="48039" spans="3:3">
      <c r="C48039" s="13">
        <f t="shared" ca="1" si="1535"/>
        <v>1999.9350104946309</v>
      </c>
    </row>
    <row r="48040" spans="3:3">
      <c r="C48040" s="13">
        <f t="shared" ca="1" si="1535"/>
        <v>2021.0077567778492</v>
      </c>
    </row>
    <row r="48041" spans="3:3">
      <c r="C48041" s="13">
        <f t="shared" ca="1" si="1535"/>
        <v>2003.7474111616943</v>
      </c>
    </row>
    <row r="48042" spans="3:3">
      <c r="C48042" s="13">
        <f t="shared" ca="1" si="1535"/>
        <v>1985.6411659339421</v>
      </c>
    </row>
    <row r="48043" spans="3:3">
      <c r="C48043" s="13">
        <f t="shared" ca="1" si="1535"/>
        <v>1986.6023502048274</v>
      </c>
    </row>
    <row r="48044" spans="3:3">
      <c r="C48044" s="13">
        <f t="shared" ca="1" si="1535"/>
        <v>1976.6999803917704</v>
      </c>
    </row>
    <row r="48045" spans="3:3">
      <c r="C48045" s="13">
        <f t="shared" ca="1" si="1535"/>
        <v>1993.1766094637203</v>
      </c>
    </row>
    <row r="48046" spans="3:3">
      <c r="C48046" s="13">
        <f t="shared" ca="1" si="1535"/>
        <v>2006.5144533226708</v>
      </c>
    </row>
    <row r="48047" spans="3:3">
      <c r="C48047" s="13">
        <f t="shared" ca="1" si="1535"/>
        <v>2031.6835117730852</v>
      </c>
    </row>
    <row r="48048" spans="3:3">
      <c r="C48048" s="13">
        <f t="shared" ca="1" si="1535"/>
        <v>2016.3552185058793</v>
      </c>
    </row>
    <row r="48049" spans="3:3">
      <c r="C48049" s="13">
        <f t="shared" ca="1" si="1535"/>
        <v>1997.4015662256072</v>
      </c>
    </row>
    <row r="48050" spans="3:3">
      <c r="C48050" s="13">
        <f t="shared" ca="1" si="1535"/>
        <v>1975.9240587015984</v>
      </c>
    </row>
    <row r="48051" spans="3:3">
      <c r="C48051" s="13">
        <f t="shared" ca="1" si="1535"/>
        <v>1996.4444909694978</v>
      </c>
    </row>
    <row r="48052" spans="3:3">
      <c r="C48052" s="13">
        <f t="shared" ca="1" si="1535"/>
        <v>2002.0680525331013</v>
      </c>
    </row>
    <row r="48053" spans="3:3">
      <c r="C48053" s="13">
        <f t="shared" ca="1" si="1535"/>
        <v>2013.1169871839406</v>
      </c>
    </row>
    <row r="48054" spans="3:3">
      <c r="C48054" s="13">
        <f t="shared" ca="1" si="1535"/>
        <v>2009.2583687832512</v>
      </c>
    </row>
    <row r="48055" spans="3:3">
      <c r="C48055" s="13">
        <f t="shared" ca="1" si="1535"/>
        <v>2012.792137186995</v>
      </c>
    </row>
    <row r="48056" spans="3:3">
      <c r="C48056" s="13">
        <f t="shared" ca="1" si="1535"/>
        <v>1995.8194396485289</v>
      </c>
    </row>
    <row r="48057" spans="3:3">
      <c r="C48057" s="13">
        <f t="shared" ca="1" si="1535"/>
        <v>2002.3575285702323</v>
      </c>
    </row>
    <row r="48058" spans="3:3">
      <c r="C48058" s="13">
        <f t="shared" ca="1" si="1535"/>
        <v>1997.3177375521141</v>
      </c>
    </row>
    <row r="48059" spans="3:3">
      <c r="C48059" s="13">
        <f t="shared" ca="1" si="1535"/>
        <v>1997.1135866499908</v>
      </c>
    </row>
    <row r="48060" spans="3:3">
      <c r="C48060" s="13">
        <f t="shared" ca="1" si="1535"/>
        <v>2005.7036340900693</v>
      </c>
    </row>
    <row r="48061" spans="3:3">
      <c r="C48061" s="13">
        <f t="shared" ca="1" si="1535"/>
        <v>2006.283735261768</v>
      </c>
    </row>
    <row r="48062" spans="3:3">
      <c r="C48062" s="13">
        <f t="shared" ca="1" si="1535"/>
        <v>1985.7835787124409</v>
      </c>
    </row>
    <row r="48063" spans="3:3">
      <c r="C48063" s="13">
        <f t="shared" ca="1" si="1535"/>
        <v>1998.898467645804</v>
      </c>
    </row>
    <row r="48064" spans="3:3">
      <c r="C48064" s="13">
        <f t="shared" ca="1" si="1535"/>
        <v>2005.6862732975967</v>
      </c>
    </row>
    <row r="48065" spans="3:3">
      <c r="C48065" s="13">
        <f t="shared" ca="1" si="1535"/>
        <v>1997.6553451941036</v>
      </c>
    </row>
    <row r="48066" spans="3:3">
      <c r="C48066" s="13">
        <f t="shared" ca="1" si="1535"/>
        <v>1998.8838141769018</v>
      </c>
    </row>
    <row r="48067" spans="3:3">
      <c r="C48067" s="13">
        <f t="shared" ca="1" si="1535"/>
        <v>2003.5377357254706</v>
      </c>
    </row>
    <row r="48068" spans="3:3">
      <c r="C48068" s="13">
        <f t="shared" ca="1" si="1535"/>
        <v>1987.5002183230965</v>
      </c>
    </row>
    <row r="48069" spans="3:3">
      <c r="C48069" s="13">
        <f t="shared" ca="1" si="1535"/>
        <v>2032.361102255062</v>
      </c>
    </row>
    <row r="48070" spans="3:3">
      <c r="C48070" s="13">
        <f t="shared" ca="1" si="1535"/>
        <v>2017.9000302790791</v>
      </c>
    </row>
    <row r="48071" spans="3:3">
      <c r="C48071" s="13">
        <f t="shared" ca="1" si="1535"/>
        <v>2001.4338602080745</v>
      </c>
    </row>
    <row r="48072" spans="3:3">
      <c r="C48072" s="13">
        <f t="shared" ca="1" si="1535"/>
        <v>2004.7175314671947</v>
      </c>
    </row>
    <row r="48073" spans="3:3">
      <c r="C48073" s="13">
        <f t="shared" ca="1" si="1535"/>
        <v>1993.7840253465085</v>
      </c>
    </row>
    <row r="48074" spans="3:3">
      <c r="C48074" s="13">
        <f t="shared" ca="1" si="1535"/>
        <v>1982.947984323187</v>
      </c>
    </row>
    <row r="48075" spans="3:3">
      <c r="C48075" s="13">
        <f t="shared" ca="1" si="1535"/>
        <v>1989.4746847465642</v>
      </c>
    </row>
    <row r="48076" spans="3:3">
      <c r="C48076" s="13">
        <f t="shared" ca="1" si="1535"/>
        <v>2007.0361315285463</v>
      </c>
    </row>
    <row r="48077" spans="3:3">
      <c r="C48077" s="13">
        <f t="shared" ca="1" si="1535"/>
        <v>1997.7749939246332</v>
      </c>
    </row>
    <row r="48078" spans="3:3">
      <c r="C48078" s="13">
        <f t="shared" ca="1" si="1535"/>
        <v>2002.3677548125461</v>
      </c>
    </row>
    <row r="48079" spans="3:3">
      <c r="C48079" s="13">
        <f t="shared" ca="1" si="1535"/>
        <v>1997.9864689606275</v>
      </c>
    </row>
    <row r="48080" spans="3:3">
      <c r="C48080" s="13">
        <f t="shared" ca="1" si="1535"/>
        <v>1987.8259650635273</v>
      </c>
    </row>
    <row r="48081" spans="3:3">
      <c r="C48081" s="13">
        <f t="shared" ca="1" si="1535"/>
        <v>2007.5176078203465</v>
      </c>
    </row>
    <row r="48082" spans="3:3">
      <c r="C48082" s="13">
        <f t="shared" ca="1" si="1535"/>
        <v>1984.9899824039981</v>
      </c>
    </row>
    <row r="48083" spans="3:3">
      <c r="C48083" s="13">
        <f t="shared" ca="1" si="1535"/>
        <v>2010.5714182875929</v>
      </c>
    </row>
    <row r="48084" spans="3:3">
      <c r="C48084" s="13">
        <f t="shared" ca="1" si="1535"/>
        <v>2005.4688360488303</v>
      </c>
    </row>
    <row r="48085" spans="3:3">
      <c r="C48085" s="13">
        <f t="shared" ca="1" si="1535"/>
        <v>1986.8622271304769</v>
      </c>
    </row>
    <row r="48086" spans="3:3">
      <c r="C48086" s="13">
        <f t="shared" ca="1" si="1535"/>
        <v>2001.5903264816834</v>
      </c>
    </row>
    <row r="48087" spans="3:3">
      <c r="C48087" s="13">
        <f t="shared" ca="1" si="1535"/>
        <v>1981.30337244879</v>
      </c>
    </row>
    <row r="48088" spans="3:3">
      <c r="C48088" s="13">
        <f t="shared" ref="C48088:C48151" ca="1" si="1536">NORMINV(RAND(),$D$3,$G$3)</f>
        <v>2001.3651255227701</v>
      </c>
    </row>
    <row r="48089" spans="3:3">
      <c r="C48089" s="13">
        <f t="shared" ca="1" si="1536"/>
        <v>2021.9494557850228</v>
      </c>
    </row>
    <row r="48090" spans="3:3">
      <c r="C48090" s="13">
        <f t="shared" ca="1" si="1536"/>
        <v>1987.8283139885109</v>
      </c>
    </row>
    <row r="48091" spans="3:3">
      <c r="C48091" s="13">
        <f t="shared" ca="1" si="1536"/>
        <v>1966.4941753101889</v>
      </c>
    </row>
    <row r="48092" spans="3:3">
      <c r="C48092" s="13">
        <f t="shared" ca="1" si="1536"/>
        <v>2022.5033068340144</v>
      </c>
    </row>
    <row r="48093" spans="3:3">
      <c r="C48093" s="13">
        <f t="shared" ca="1" si="1536"/>
        <v>1996.7967188755824</v>
      </c>
    </row>
    <row r="48094" spans="3:3">
      <c r="C48094" s="13">
        <f t="shared" ca="1" si="1536"/>
        <v>1996.7137775997608</v>
      </c>
    </row>
    <row r="48095" spans="3:3">
      <c r="C48095" s="13">
        <f t="shared" ca="1" si="1536"/>
        <v>1988.4200215271326</v>
      </c>
    </row>
    <row r="48096" spans="3:3">
      <c r="C48096" s="13">
        <f t="shared" ca="1" si="1536"/>
        <v>2011.3405959442059</v>
      </c>
    </row>
    <row r="48097" spans="3:3">
      <c r="C48097" s="13">
        <f t="shared" ca="1" si="1536"/>
        <v>1990.9704788161841</v>
      </c>
    </row>
    <row r="48098" spans="3:3">
      <c r="C48098" s="13">
        <f t="shared" ca="1" si="1536"/>
        <v>1973.1663565708648</v>
      </c>
    </row>
    <row r="48099" spans="3:3">
      <c r="C48099" s="13">
        <f t="shared" ca="1" si="1536"/>
        <v>1992.587684460874</v>
      </c>
    </row>
    <row r="48100" spans="3:3">
      <c r="C48100" s="13">
        <f t="shared" ca="1" si="1536"/>
        <v>1994.5106286848779</v>
      </c>
    </row>
    <row r="48101" spans="3:3">
      <c r="C48101" s="13">
        <f t="shared" ca="1" si="1536"/>
        <v>1982.0371429427173</v>
      </c>
    </row>
    <row r="48102" spans="3:3">
      <c r="C48102" s="13">
        <f t="shared" ca="1" si="1536"/>
        <v>1990.8329480802881</v>
      </c>
    </row>
    <row r="48103" spans="3:3">
      <c r="C48103" s="13">
        <f t="shared" ca="1" si="1536"/>
        <v>2009.0047667584565</v>
      </c>
    </row>
    <row r="48104" spans="3:3">
      <c r="C48104" s="13">
        <f t="shared" ca="1" si="1536"/>
        <v>2007.11238845961</v>
      </c>
    </row>
    <row r="48105" spans="3:3">
      <c r="C48105" s="13">
        <f t="shared" ca="1" si="1536"/>
        <v>1995.8606006302355</v>
      </c>
    </row>
    <row r="48106" spans="3:3">
      <c r="C48106" s="13">
        <f t="shared" ca="1" si="1536"/>
        <v>2002.6879321858707</v>
      </c>
    </row>
    <row r="48107" spans="3:3">
      <c r="C48107" s="13">
        <f t="shared" ca="1" si="1536"/>
        <v>1995.7814406675013</v>
      </c>
    </row>
    <row r="48108" spans="3:3">
      <c r="C48108" s="13">
        <f t="shared" ca="1" si="1536"/>
        <v>2001.2671943656644</v>
      </c>
    </row>
    <row r="48109" spans="3:3">
      <c r="C48109" s="13">
        <f t="shared" ca="1" si="1536"/>
        <v>1990.8717947638074</v>
      </c>
    </row>
    <row r="48110" spans="3:3">
      <c r="C48110" s="13">
        <f t="shared" ca="1" si="1536"/>
        <v>2016.8247425950442</v>
      </c>
    </row>
    <row r="48111" spans="3:3">
      <c r="C48111" s="13">
        <f t="shared" ca="1" si="1536"/>
        <v>2024.5464701072513</v>
      </c>
    </row>
    <row r="48112" spans="3:3">
      <c r="C48112" s="13">
        <f t="shared" ca="1" si="1536"/>
        <v>2005.3570926189909</v>
      </c>
    </row>
    <row r="48113" spans="3:3">
      <c r="C48113" s="13">
        <f t="shared" ca="1" si="1536"/>
        <v>1993.4822776560175</v>
      </c>
    </row>
    <row r="48114" spans="3:3">
      <c r="C48114" s="13">
        <f t="shared" ca="1" si="1536"/>
        <v>1998.9749274976814</v>
      </c>
    </row>
    <row r="48115" spans="3:3">
      <c r="C48115" s="13">
        <f t="shared" ca="1" si="1536"/>
        <v>1998.1634461152012</v>
      </c>
    </row>
    <row r="48116" spans="3:3">
      <c r="C48116" s="13">
        <f t="shared" ca="1" si="1536"/>
        <v>2005.2643733827585</v>
      </c>
    </row>
    <row r="48117" spans="3:3">
      <c r="C48117" s="13">
        <f t="shared" ca="1" si="1536"/>
        <v>2000.1014593496586</v>
      </c>
    </row>
    <row r="48118" spans="3:3">
      <c r="C48118" s="13">
        <f t="shared" ca="1" si="1536"/>
        <v>2003.2487889703025</v>
      </c>
    </row>
    <row r="48119" spans="3:3">
      <c r="C48119" s="13">
        <f t="shared" ca="1" si="1536"/>
        <v>1996.8506877166735</v>
      </c>
    </row>
    <row r="48120" spans="3:3">
      <c r="C48120" s="13">
        <f t="shared" ca="1" si="1536"/>
        <v>2007.8027695420089</v>
      </c>
    </row>
    <row r="48121" spans="3:3">
      <c r="C48121" s="13">
        <f t="shared" ca="1" si="1536"/>
        <v>2017.0204209727888</v>
      </c>
    </row>
    <row r="48122" spans="3:3">
      <c r="C48122" s="13">
        <f t="shared" ca="1" si="1536"/>
        <v>2021.025278382109</v>
      </c>
    </row>
    <row r="48123" spans="3:3">
      <c r="C48123" s="13">
        <f t="shared" ca="1" si="1536"/>
        <v>2003.4073009654662</v>
      </c>
    </row>
    <row r="48124" spans="3:3">
      <c r="C48124" s="13">
        <f t="shared" ca="1" si="1536"/>
        <v>1987.9836645139251</v>
      </c>
    </row>
    <row r="48125" spans="3:3">
      <c r="C48125" s="13">
        <f t="shared" ca="1" si="1536"/>
        <v>2011.0781091800475</v>
      </c>
    </row>
    <row r="48126" spans="3:3">
      <c r="C48126" s="13">
        <f t="shared" ca="1" si="1536"/>
        <v>2024.5616693953225</v>
      </c>
    </row>
    <row r="48127" spans="3:3">
      <c r="C48127" s="13">
        <f t="shared" ca="1" si="1536"/>
        <v>1988.8278526722825</v>
      </c>
    </row>
    <row r="48128" spans="3:3">
      <c r="C48128" s="13">
        <f t="shared" ca="1" si="1536"/>
        <v>1998.1770103436879</v>
      </c>
    </row>
    <row r="48129" spans="3:3">
      <c r="C48129" s="13">
        <f t="shared" ca="1" si="1536"/>
        <v>1980.3604419782112</v>
      </c>
    </row>
    <row r="48130" spans="3:3">
      <c r="C48130" s="13">
        <f t="shared" ca="1" si="1536"/>
        <v>1998.2430716865617</v>
      </c>
    </row>
    <row r="48131" spans="3:3">
      <c r="C48131" s="13">
        <f t="shared" ca="1" si="1536"/>
        <v>2006.6356376748427</v>
      </c>
    </row>
    <row r="48132" spans="3:3">
      <c r="C48132" s="13">
        <f t="shared" ca="1" si="1536"/>
        <v>1984.2361476312403</v>
      </c>
    </row>
    <row r="48133" spans="3:3">
      <c r="C48133" s="13">
        <f t="shared" ca="1" si="1536"/>
        <v>2011.8845903198003</v>
      </c>
    </row>
    <row r="48134" spans="3:3">
      <c r="C48134" s="13">
        <f t="shared" ca="1" si="1536"/>
        <v>2006.4200302061456</v>
      </c>
    </row>
    <row r="48135" spans="3:3">
      <c r="C48135" s="13">
        <f t="shared" ca="1" si="1536"/>
        <v>2016.5725028284071</v>
      </c>
    </row>
    <row r="48136" spans="3:3">
      <c r="C48136" s="13">
        <f t="shared" ca="1" si="1536"/>
        <v>1994.5820167352815</v>
      </c>
    </row>
    <row r="48137" spans="3:3">
      <c r="C48137" s="13">
        <f t="shared" ca="1" si="1536"/>
        <v>1987.1074921153579</v>
      </c>
    </row>
    <row r="48138" spans="3:3">
      <c r="C48138" s="13">
        <f t="shared" ca="1" si="1536"/>
        <v>2008.1643185400126</v>
      </c>
    </row>
    <row r="48139" spans="3:3">
      <c r="C48139" s="13">
        <f t="shared" ca="1" si="1536"/>
        <v>2014.3382987652972</v>
      </c>
    </row>
    <row r="48140" spans="3:3">
      <c r="C48140" s="13">
        <f t="shared" ca="1" si="1536"/>
        <v>1990.0514954313303</v>
      </c>
    </row>
    <row r="48141" spans="3:3">
      <c r="C48141" s="13">
        <f t="shared" ca="1" si="1536"/>
        <v>1999.2713785625331</v>
      </c>
    </row>
    <row r="48142" spans="3:3">
      <c r="C48142" s="13">
        <f t="shared" ca="1" si="1536"/>
        <v>2015.758657029251</v>
      </c>
    </row>
    <row r="48143" spans="3:3">
      <c r="C48143" s="13">
        <f t="shared" ca="1" si="1536"/>
        <v>1990.6960087155126</v>
      </c>
    </row>
    <row r="48144" spans="3:3">
      <c r="C48144" s="13">
        <f t="shared" ca="1" si="1536"/>
        <v>1997.6805642387237</v>
      </c>
    </row>
    <row r="48145" spans="3:3">
      <c r="C48145" s="13">
        <f t="shared" ca="1" si="1536"/>
        <v>2007.646660439266</v>
      </c>
    </row>
    <row r="48146" spans="3:3">
      <c r="C48146" s="13">
        <f t="shared" ca="1" si="1536"/>
        <v>1995.4353967238017</v>
      </c>
    </row>
    <row r="48147" spans="3:3">
      <c r="C48147" s="13">
        <f t="shared" ca="1" si="1536"/>
        <v>1999.2680619570699</v>
      </c>
    </row>
    <row r="48148" spans="3:3">
      <c r="C48148" s="13">
        <f t="shared" ca="1" si="1536"/>
        <v>1999.3286003940698</v>
      </c>
    </row>
    <row r="48149" spans="3:3">
      <c r="C48149" s="13">
        <f t="shared" ca="1" si="1536"/>
        <v>1978.3431250203066</v>
      </c>
    </row>
    <row r="48150" spans="3:3">
      <c r="C48150" s="13">
        <f t="shared" ca="1" si="1536"/>
        <v>1999.172383435277</v>
      </c>
    </row>
    <row r="48151" spans="3:3">
      <c r="C48151" s="13">
        <f t="shared" ca="1" si="1536"/>
        <v>2001.6501835062681</v>
      </c>
    </row>
    <row r="48152" spans="3:3">
      <c r="C48152" s="13">
        <f t="shared" ref="C48152:C48215" ca="1" si="1537">NORMINV(RAND(),$D$3,$G$3)</f>
        <v>2003.9384439456098</v>
      </c>
    </row>
    <row r="48153" spans="3:3">
      <c r="C48153" s="13">
        <f t="shared" ca="1" si="1537"/>
        <v>2007.5366207092861</v>
      </c>
    </row>
    <row r="48154" spans="3:3">
      <c r="C48154" s="13">
        <f t="shared" ca="1" si="1537"/>
        <v>2007.3762603970561</v>
      </c>
    </row>
    <row r="48155" spans="3:3">
      <c r="C48155" s="13">
        <f t="shared" ca="1" si="1537"/>
        <v>1994.2215315742212</v>
      </c>
    </row>
    <row r="48156" spans="3:3">
      <c r="C48156" s="13">
        <f t="shared" ca="1" si="1537"/>
        <v>1994.4823296897086</v>
      </c>
    </row>
    <row r="48157" spans="3:3">
      <c r="C48157" s="13">
        <f t="shared" ca="1" si="1537"/>
        <v>1993.3909528934546</v>
      </c>
    </row>
    <row r="48158" spans="3:3">
      <c r="C48158" s="13">
        <f t="shared" ca="1" si="1537"/>
        <v>2013.4763046891831</v>
      </c>
    </row>
    <row r="48159" spans="3:3">
      <c r="C48159" s="13">
        <f t="shared" ca="1" si="1537"/>
        <v>1986.9899847558668</v>
      </c>
    </row>
    <row r="48160" spans="3:3">
      <c r="C48160" s="13">
        <f t="shared" ca="1" si="1537"/>
        <v>2015.2512457628211</v>
      </c>
    </row>
    <row r="48161" spans="3:3">
      <c r="C48161" s="13">
        <f t="shared" ca="1" si="1537"/>
        <v>2004.8298281026653</v>
      </c>
    </row>
    <row r="48162" spans="3:3">
      <c r="C48162" s="13">
        <f t="shared" ca="1" si="1537"/>
        <v>1995.5337430031204</v>
      </c>
    </row>
    <row r="48163" spans="3:3">
      <c r="C48163" s="13">
        <f t="shared" ca="1" si="1537"/>
        <v>2009.3648593291814</v>
      </c>
    </row>
    <row r="48164" spans="3:3">
      <c r="C48164" s="13">
        <f t="shared" ca="1" si="1537"/>
        <v>1992.9165576906619</v>
      </c>
    </row>
    <row r="48165" spans="3:3">
      <c r="C48165" s="13">
        <f t="shared" ca="1" si="1537"/>
        <v>1987.0337385906264</v>
      </c>
    </row>
    <row r="48166" spans="3:3">
      <c r="C48166" s="13">
        <f t="shared" ca="1" si="1537"/>
        <v>1988.4610949735406</v>
      </c>
    </row>
    <row r="48167" spans="3:3">
      <c r="C48167" s="13">
        <f t="shared" ca="1" si="1537"/>
        <v>1997.8746813406353</v>
      </c>
    </row>
    <row r="48168" spans="3:3">
      <c r="C48168" s="13">
        <f t="shared" ca="1" si="1537"/>
        <v>2010.5063739174534</v>
      </c>
    </row>
    <row r="48169" spans="3:3">
      <c r="C48169" s="13">
        <f t="shared" ca="1" si="1537"/>
        <v>2026.7821452046135</v>
      </c>
    </row>
    <row r="48170" spans="3:3">
      <c r="C48170" s="13">
        <f t="shared" ca="1" si="1537"/>
        <v>2006.1786959612841</v>
      </c>
    </row>
    <row r="48171" spans="3:3">
      <c r="C48171" s="13">
        <f t="shared" ca="1" si="1537"/>
        <v>2024.6573930418544</v>
      </c>
    </row>
    <row r="48172" spans="3:3">
      <c r="C48172" s="13">
        <f t="shared" ca="1" si="1537"/>
        <v>2002.569887958043</v>
      </c>
    </row>
    <row r="48173" spans="3:3">
      <c r="C48173" s="13">
        <f t="shared" ca="1" si="1537"/>
        <v>1999.8432037008913</v>
      </c>
    </row>
    <row r="48174" spans="3:3">
      <c r="C48174" s="13">
        <f t="shared" ca="1" si="1537"/>
        <v>2008.1957003016082</v>
      </c>
    </row>
    <row r="48175" spans="3:3">
      <c r="C48175" s="13">
        <f t="shared" ca="1" si="1537"/>
        <v>1988.7228157081379</v>
      </c>
    </row>
    <row r="48176" spans="3:3">
      <c r="C48176" s="13">
        <f t="shared" ca="1" si="1537"/>
        <v>1998.8090594808302</v>
      </c>
    </row>
    <row r="48177" spans="3:3">
      <c r="C48177" s="13">
        <f t="shared" ca="1" si="1537"/>
        <v>2000.819063589898</v>
      </c>
    </row>
    <row r="48178" spans="3:3">
      <c r="C48178" s="13">
        <f t="shared" ca="1" si="1537"/>
        <v>1997.6484035298372</v>
      </c>
    </row>
    <row r="48179" spans="3:3">
      <c r="C48179" s="13">
        <f t="shared" ca="1" si="1537"/>
        <v>2003.6189610407519</v>
      </c>
    </row>
    <row r="48180" spans="3:3">
      <c r="C48180" s="13">
        <f t="shared" ca="1" si="1537"/>
        <v>2016.0744628260111</v>
      </c>
    </row>
    <row r="48181" spans="3:3">
      <c r="C48181" s="13">
        <f t="shared" ca="1" si="1537"/>
        <v>1983.2520632900139</v>
      </c>
    </row>
    <row r="48182" spans="3:3">
      <c r="C48182" s="13">
        <f t="shared" ca="1" si="1537"/>
        <v>2003.3008673124764</v>
      </c>
    </row>
    <row r="48183" spans="3:3">
      <c r="C48183" s="13">
        <f t="shared" ca="1" si="1537"/>
        <v>2009.0319074360264</v>
      </c>
    </row>
    <row r="48184" spans="3:3">
      <c r="C48184" s="13">
        <f t="shared" ca="1" si="1537"/>
        <v>1988.8937519981384</v>
      </c>
    </row>
    <row r="48185" spans="3:3">
      <c r="C48185" s="13">
        <f t="shared" ca="1" si="1537"/>
        <v>2008.99946972924</v>
      </c>
    </row>
    <row r="48186" spans="3:3">
      <c r="C48186" s="13">
        <f t="shared" ca="1" si="1537"/>
        <v>2013.1468096695635</v>
      </c>
    </row>
    <row r="48187" spans="3:3">
      <c r="C48187" s="13">
        <f t="shared" ca="1" si="1537"/>
        <v>1997.1354495017038</v>
      </c>
    </row>
    <row r="48188" spans="3:3">
      <c r="C48188" s="13">
        <f t="shared" ca="1" si="1537"/>
        <v>2013.5409452420679</v>
      </c>
    </row>
    <row r="48189" spans="3:3">
      <c r="C48189" s="13">
        <f t="shared" ca="1" si="1537"/>
        <v>2003.9175012474275</v>
      </c>
    </row>
    <row r="48190" spans="3:3">
      <c r="C48190" s="13">
        <f t="shared" ca="1" si="1537"/>
        <v>2011.5533012257238</v>
      </c>
    </row>
    <row r="48191" spans="3:3">
      <c r="C48191" s="13">
        <f t="shared" ca="1" si="1537"/>
        <v>2009.0813016428469</v>
      </c>
    </row>
    <row r="48192" spans="3:3">
      <c r="C48192" s="13">
        <f t="shared" ca="1" si="1537"/>
        <v>1974.7047191174581</v>
      </c>
    </row>
    <row r="48193" spans="3:3">
      <c r="C48193" s="13">
        <f t="shared" ca="1" si="1537"/>
        <v>2019.2791232916725</v>
      </c>
    </row>
    <row r="48194" spans="3:3">
      <c r="C48194" s="13">
        <f t="shared" ca="1" si="1537"/>
        <v>1998.5271474571819</v>
      </c>
    </row>
    <row r="48195" spans="3:3">
      <c r="C48195" s="13">
        <f t="shared" ca="1" si="1537"/>
        <v>1973.3274467833749</v>
      </c>
    </row>
    <row r="48196" spans="3:3">
      <c r="C48196" s="13">
        <f t="shared" ca="1" si="1537"/>
        <v>1998.4738128862498</v>
      </c>
    </row>
    <row r="48197" spans="3:3">
      <c r="C48197" s="13">
        <f t="shared" ca="1" si="1537"/>
        <v>2001.9538095449566</v>
      </c>
    </row>
    <row r="48198" spans="3:3">
      <c r="C48198" s="13">
        <f t="shared" ca="1" si="1537"/>
        <v>2007.480857697454</v>
      </c>
    </row>
    <row r="48199" spans="3:3">
      <c r="C48199" s="13">
        <f t="shared" ca="1" si="1537"/>
        <v>2001.8898998532516</v>
      </c>
    </row>
    <row r="48200" spans="3:3">
      <c r="C48200" s="13">
        <f t="shared" ca="1" si="1537"/>
        <v>2023.3019740765751</v>
      </c>
    </row>
    <row r="48201" spans="3:3">
      <c r="C48201" s="13">
        <f t="shared" ca="1" si="1537"/>
        <v>1997.2235603631304</v>
      </c>
    </row>
    <row r="48202" spans="3:3">
      <c r="C48202" s="13">
        <f t="shared" ca="1" si="1537"/>
        <v>2002.873038172193</v>
      </c>
    </row>
    <row r="48203" spans="3:3">
      <c r="C48203" s="13">
        <f t="shared" ca="1" si="1537"/>
        <v>1986.5473422655234</v>
      </c>
    </row>
    <row r="48204" spans="3:3">
      <c r="C48204" s="13">
        <f t="shared" ca="1" si="1537"/>
        <v>1992.6840200250319</v>
      </c>
    </row>
    <row r="48205" spans="3:3">
      <c r="C48205" s="13">
        <f t="shared" ca="1" si="1537"/>
        <v>2017.4359263435408</v>
      </c>
    </row>
    <row r="48206" spans="3:3">
      <c r="C48206" s="13">
        <f t="shared" ca="1" si="1537"/>
        <v>2013.6265415501005</v>
      </c>
    </row>
    <row r="48207" spans="3:3">
      <c r="C48207" s="13">
        <f t="shared" ca="1" si="1537"/>
        <v>1994.5647116458467</v>
      </c>
    </row>
    <row r="48208" spans="3:3">
      <c r="C48208" s="13">
        <f t="shared" ca="1" si="1537"/>
        <v>2012.1439785270666</v>
      </c>
    </row>
    <row r="48209" spans="3:3">
      <c r="C48209" s="13">
        <f t="shared" ca="1" si="1537"/>
        <v>2001.50998704323</v>
      </c>
    </row>
    <row r="48210" spans="3:3">
      <c r="C48210" s="13">
        <f t="shared" ca="1" si="1537"/>
        <v>2005.2672713584659</v>
      </c>
    </row>
    <row r="48211" spans="3:3">
      <c r="C48211" s="13">
        <f t="shared" ca="1" si="1537"/>
        <v>1986.6746841211434</v>
      </c>
    </row>
    <row r="48212" spans="3:3">
      <c r="C48212" s="13">
        <f t="shared" ca="1" si="1537"/>
        <v>1994.4991239436333</v>
      </c>
    </row>
    <row r="48213" spans="3:3">
      <c r="C48213" s="13">
        <f t="shared" ca="1" si="1537"/>
        <v>2010.1566956241056</v>
      </c>
    </row>
    <row r="48214" spans="3:3">
      <c r="C48214" s="13">
        <f t="shared" ca="1" si="1537"/>
        <v>1983.7729307962545</v>
      </c>
    </row>
    <row r="48215" spans="3:3">
      <c r="C48215" s="13">
        <f t="shared" ca="1" si="1537"/>
        <v>1990.9286418198401</v>
      </c>
    </row>
    <row r="48216" spans="3:3">
      <c r="C48216" s="13">
        <f t="shared" ref="C48216:C48279" ca="1" si="1538">NORMINV(RAND(),$D$3,$G$3)</f>
        <v>1987.3306456582784</v>
      </c>
    </row>
    <row r="48217" spans="3:3">
      <c r="C48217" s="13">
        <f t="shared" ca="1" si="1538"/>
        <v>2007.0809948394219</v>
      </c>
    </row>
    <row r="48218" spans="3:3">
      <c r="C48218" s="13">
        <f t="shared" ca="1" si="1538"/>
        <v>1993.1699142213613</v>
      </c>
    </row>
    <row r="48219" spans="3:3">
      <c r="C48219" s="13">
        <f t="shared" ca="1" si="1538"/>
        <v>1991.1308963681377</v>
      </c>
    </row>
    <row r="48220" spans="3:3">
      <c r="C48220" s="13">
        <f t="shared" ca="1" si="1538"/>
        <v>1982.536049699198</v>
      </c>
    </row>
    <row r="48221" spans="3:3">
      <c r="C48221" s="13">
        <f t="shared" ca="1" si="1538"/>
        <v>1994.2569920163321</v>
      </c>
    </row>
    <row r="48222" spans="3:3">
      <c r="C48222" s="13">
        <f t="shared" ca="1" si="1538"/>
        <v>1994.8197878375852</v>
      </c>
    </row>
    <row r="48223" spans="3:3">
      <c r="C48223" s="13">
        <f t="shared" ca="1" si="1538"/>
        <v>2006.201615200187</v>
      </c>
    </row>
    <row r="48224" spans="3:3">
      <c r="C48224" s="13">
        <f t="shared" ca="1" si="1538"/>
        <v>2015.6109687449803</v>
      </c>
    </row>
    <row r="48225" spans="3:3">
      <c r="C48225" s="13">
        <f t="shared" ca="1" si="1538"/>
        <v>1985.7933186260109</v>
      </c>
    </row>
    <row r="48226" spans="3:3">
      <c r="C48226" s="13">
        <f t="shared" ca="1" si="1538"/>
        <v>1985.7713213182769</v>
      </c>
    </row>
    <row r="48227" spans="3:3">
      <c r="C48227" s="13">
        <f t="shared" ca="1" si="1538"/>
        <v>1994.1807680798563</v>
      </c>
    </row>
    <row r="48228" spans="3:3">
      <c r="C48228" s="13">
        <f t="shared" ca="1" si="1538"/>
        <v>2008.2229014603731</v>
      </c>
    </row>
    <row r="48229" spans="3:3">
      <c r="C48229" s="13">
        <f t="shared" ca="1" si="1538"/>
        <v>2003.7965883025097</v>
      </c>
    </row>
    <row r="48230" spans="3:3">
      <c r="C48230" s="13">
        <f t="shared" ca="1" si="1538"/>
        <v>2005.549990612667</v>
      </c>
    </row>
    <row r="48231" spans="3:3">
      <c r="C48231" s="13">
        <f t="shared" ca="1" si="1538"/>
        <v>1992.1760691558677</v>
      </c>
    </row>
    <row r="48232" spans="3:3">
      <c r="C48232" s="13">
        <f t="shared" ca="1" si="1538"/>
        <v>2010.5695965972532</v>
      </c>
    </row>
    <row r="48233" spans="3:3">
      <c r="C48233" s="13">
        <f t="shared" ca="1" si="1538"/>
        <v>2016.5398859763259</v>
      </c>
    </row>
    <row r="48234" spans="3:3">
      <c r="C48234" s="13">
        <f t="shared" ca="1" si="1538"/>
        <v>2000.2934165941413</v>
      </c>
    </row>
    <row r="48235" spans="3:3">
      <c r="C48235" s="13">
        <f t="shared" ca="1" si="1538"/>
        <v>1990.7913044758966</v>
      </c>
    </row>
    <row r="48236" spans="3:3">
      <c r="C48236" s="13">
        <f t="shared" ca="1" si="1538"/>
        <v>1997.6607371293437</v>
      </c>
    </row>
    <row r="48237" spans="3:3">
      <c r="C48237" s="13">
        <f t="shared" ca="1" si="1538"/>
        <v>1985.7530592135706</v>
      </c>
    </row>
    <row r="48238" spans="3:3">
      <c r="C48238" s="13">
        <f t="shared" ca="1" si="1538"/>
        <v>2017.4161836514031</v>
      </c>
    </row>
    <row r="48239" spans="3:3">
      <c r="C48239" s="13">
        <f t="shared" ca="1" si="1538"/>
        <v>2001.2745648199912</v>
      </c>
    </row>
    <row r="48240" spans="3:3">
      <c r="C48240" s="13">
        <f t="shared" ca="1" si="1538"/>
        <v>2003.2397950354507</v>
      </c>
    </row>
    <row r="48241" spans="3:3">
      <c r="C48241" s="13">
        <f t="shared" ca="1" si="1538"/>
        <v>2007.8755497723312</v>
      </c>
    </row>
    <row r="48242" spans="3:3">
      <c r="C48242" s="13">
        <f t="shared" ca="1" si="1538"/>
        <v>2017.4901952490459</v>
      </c>
    </row>
    <row r="48243" spans="3:3">
      <c r="C48243" s="13">
        <f t="shared" ca="1" si="1538"/>
        <v>2006.3595145459983</v>
      </c>
    </row>
    <row r="48244" spans="3:3">
      <c r="C48244" s="13">
        <f t="shared" ca="1" si="1538"/>
        <v>1993.9404016013239</v>
      </c>
    </row>
    <row r="48245" spans="3:3">
      <c r="C48245" s="13">
        <f t="shared" ca="1" si="1538"/>
        <v>2005.457692938865</v>
      </c>
    </row>
    <row r="48246" spans="3:3">
      <c r="C48246" s="13">
        <f t="shared" ca="1" si="1538"/>
        <v>1994.9594360602505</v>
      </c>
    </row>
    <row r="48247" spans="3:3">
      <c r="C48247" s="13">
        <f t="shared" ca="1" si="1538"/>
        <v>1999.1978935777634</v>
      </c>
    </row>
    <row r="48248" spans="3:3">
      <c r="C48248" s="13">
        <f t="shared" ca="1" si="1538"/>
        <v>2002.4834130686586</v>
      </c>
    </row>
    <row r="48249" spans="3:3">
      <c r="C48249" s="13">
        <f t="shared" ca="1" si="1538"/>
        <v>1996.9273310518281</v>
      </c>
    </row>
    <row r="48250" spans="3:3">
      <c r="C48250" s="13">
        <f t="shared" ca="1" si="1538"/>
        <v>1988.3714700361174</v>
      </c>
    </row>
    <row r="48251" spans="3:3">
      <c r="C48251" s="13">
        <f t="shared" ca="1" si="1538"/>
        <v>1993.1197702520217</v>
      </c>
    </row>
    <row r="48252" spans="3:3">
      <c r="C48252" s="13">
        <f t="shared" ca="1" si="1538"/>
        <v>1993.643302421639</v>
      </c>
    </row>
    <row r="48253" spans="3:3">
      <c r="C48253" s="13">
        <f t="shared" ca="1" si="1538"/>
        <v>2007.6169956784897</v>
      </c>
    </row>
    <row r="48254" spans="3:3">
      <c r="C48254" s="13">
        <f t="shared" ca="1" si="1538"/>
        <v>2006.8431680441377</v>
      </c>
    </row>
    <row r="48255" spans="3:3">
      <c r="C48255" s="13">
        <f t="shared" ca="1" si="1538"/>
        <v>2006.3048030571979</v>
      </c>
    </row>
    <row r="48256" spans="3:3">
      <c r="C48256" s="13">
        <f t="shared" ca="1" si="1538"/>
        <v>1997.1052419405255</v>
      </c>
    </row>
    <row r="48257" spans="3:3">
      <c r="C48257" s="13">
        <f t="shared" ca="1" si="1538"/>
        <v>2008.8253649832909</v>
      </c>
    </row>
    <row r="48258" spans="3:3">
      <c r="C48258" s="13">
        <f t="shared" ca="1" si="1538"/>
        <v>1983.7214261796394</v>
      </c>
    </row>
    <row r="48259" spans="3:3">
      <c r="C48259" s="13">
        <f t="shared" ca="1" si="1538"/>
        <v>1997.0768496116486</v>
      </c>
    </row>
    <row r="48260" spans="3:3">
      <c r="C48260" s="13">
        <f t="shared" ca="1" si="1538"/>
        <v>1984.3126697965199</v>
      </c>
    </row>
    <row r="48261" spans="3:3">
      <c r="C48261" s="13">
        <f t="shared" ca="1" si="1538"/>
        <v>1994.3636634215381</v>
      </c>
    </row>
    <row r="48262" spans="3:3">
      <c r="C48262" s="13">
        <f t="shared" ca="1" si="1538"/>
        <v>2001.8077732537688</v>
      </c>
    </row>
    <row r="48263" spans="3:3">
      <c r="C48263" s="13">
        <f t="shared" ca="1" si="1538"/>
        <v>2008.7605434235002</v>
      </c>
    </row>
    <row r="48264" spans="3:3">
      <c r="C48264" s="13">
        <f t="shared" ca="1" si="1538"/>
        <v>1995.4813773727706</v>
      </c>
    </row>
    <row r="48265" spans="3:3">
      <c r="C48265" s="13">
        <f t="shared" ca="1" si="1538"/>
        <v>1979.2624092972137</v>
      </c>
    </row>
    <row r="48266" spans="3:3">
      <c r="C48266" s="13">
        <f t="shared" ca="1" si="1538"/>
        <v>2002.6162903819722</v>
      </c>
    </row>
    <row r="48267" spans="3:3">
      <c r="C48267" s="13">
        <f t="shared" ca="1" si="1538"/>
        <v>2016.1758185923552</v>
      </c>
    </row>
    <row r="48268" spans="3:3">
      <c r="C48268" s="13">
        <f t="shared" ca="1" si="1538"/>
        <v>2001.8325725624304</v>
      </c>
    </row>
    <row r="48269" spans="3:3">
      <c r="C48269" s="13">
        <f t="shared" ca="1" si="1538"/>
        <v>1998.0330402279831</v>
      </c>
    </row>
    <row r="48270" spans="3:3">
      <c r="C48270" s="13">
        <f t="shared" ca="1" si="1538"/>
        <v>1990.8635948756987</v>
      </c>
    </row>
    <row r="48271" spans="3:3">
      <c r="C48271" s="13">
        <f t="shared" ca="1" si="1538"/>
        <v>2009.6924205617579</v>
      </c>
    </row>
    <row r="48272" spans="3:3">
      <c r="C48272" s="13">
        <f t="shared" ca="1" si="1538"/>
        <v>2003.6752685189458</v>
      </c>
    </row>
    <row r="48273" spans="3:3">
      <c r="C48273" s="13">
        <f t="shared" ca="1" si="1538"/>
        <v>2007.9990510940229</v>
      </c>
    </row>
    <row r="48274" spans="3:3">
      <c r="C48274" s="13">
        <f t="shared" ca="1" si="1538"/>
        <v>2005.1432656209943</v>
      </c>
    </row>
    <row r="48275" spans="3:3">
      <c r="C48275" s="13">
        <f t="shared" ca="1" si="1538"/>
        <v>2009.7636996636274</v>
      </c>
    </row>
    <row r="48276" spans="3:3">
      <c r="C48276" s="13">
        <f t="shared" ca="1" si="1538"/>
        <v>2000.5265306183703</v>
      </c>
    </row>
    <row r="48277" spans="3:3">
      <c r="C48277" s="13">
        <f t="shared" ca="1" si="1538"/>
        <v>1983.6919416634234</v>
      </c>
    </row>
    <row r="48278" spans="3:3">
      <c r="C48278" s="13">
        <f t="shared" ca="1" si="1538"/>
        <v>1983.0036872154601</v>
      </c>
    </row>
    <row r="48279" spans="3:3">
      <c r="C48279" s="13">
        <f t="shared" ca="1" si="1538"/>
        <v>2019.7371690904019</v>
      </c>
    </row>
    <row r="48280" spans="3:3">
      <c r="C48280" s="13">
        <f t="shared" ref="C48280:C48343" ca="1" si="1539">NORMINV(RAND(),$D$3,$G$3)</f>
        <v>2004.7420183032878</v>
      </c>
    </row>
    <row r="48281" spans="3:3">
      <c r="C48281" s="13">
        <f t="shared" ca="1" si="1539"/>
        <v>2005.3770765367685</v>
      </c>
    </row>
    <row r="48282" spans="3:3">
      <c r="C48282" s="13">
        <f t="shared" ca="1" si="1539"/>
        <v>2013.8790239050443</v>
      </c>
    </row>
    <row r="48283" spans="3:3">
      <c r="C48283" s="13">
        <f t="shared" ca="1" si="1539"/>
        <v>2017.7382798861383</v>
      </c>
    </row>
    <row r="48284" spans="3:3">
      <c r="C48284" s="13">
        <f t="shared" ca="1" si="1539"/>
        <v>2001.1502653286939</v>
      </c>
    </row>
    <row r="48285" spans="3:3">
      <c r="C48285" s="13">
        <f t="shared" ca="1" si="1539"/>
        <v>2010.8976580380236</v>
      </c>
    </row>
    <row r="48286" spans="3:3">
      <c r="C48286" s="13">
        <f t="shared" ca="1" si="1539"/>
        <v>2001.2857239642312</v>
      </c>
    </row>
    <row r="48287" spans="3:3">
      <c r="C48287" s="13">
        <f t="shared" ca="1" si="1539"/>
        <v>1996.9248017181458</v>
      </c>
    </row>
    <row r="48288" spans="3:3">
      <c r="C48288" s="13">
        <f t="shared" ca="1" si="1539"/>
        <v>2001.8665731920121</v>
      </c>
    </row>
    <row r="48289" spans="3:3">
      <c r="C48289" s="13">
        <f t="shared" ca="1" si="1539"/>
        <v>2012.1606164455491</v>
      </c>
    </row>
    <row r="48290" spans="3:3">
      <c r="C48290" s="13">
        <f t="shared" ca="1" si="1539"/>
        <v>1998.1444236651128</v>
      </c>
    </row>
    <row r="48291" spans="3:3">
      <c r="C48291" s="13">
        <f t="shared" ca="1" si="1539"/>
        <v>1994.7707966808121</v>
      </c>
    </row>
    <row r="48292" spans="3:3">
      <c r="C48292" s="13">
        <f t="shared" ca="1" si="1539"/>
        <v>1993.1079635532244</v>
      </c>
    </row>
    <row r="48293" spans="3:3">
      <c r="C48293" s="13">
        <f t="shared" ca="1" si="1539"/>
        <v>2022.437618774245</v>
      </c>
    </row>
    <row r="48294" spans="3:3">
      <c r="C48294" s="13">
        <f t="shared" ca="1" si="1539"/>
        <v>1994.1424805018419</v>
      </c>
    </row>
    <row r="48295" spans="3:3">
      <c r="C48295" s="13">
        <f t="shared" ca="1" si="1539"/>
        <v>1997.5294411100126</v>
      </c>
    </row>
    <row r="48296" spans="3:3">
      <c r="C48296" s="13">
        <f t="shared" ca="1" si="1539"/>
        <v>2010.4924946725339</v>
      </c>
    </row>
    <row r="48297" spans="3:3">
      <c r="C48297" s="13">
        <f t="shared" ca="1" si="1539"/>
        <v>2006.0797634197343</v>
      </c>
    </row>
    <row r="48298" spans="3:3">
      <c r="C48298" s="13">
        <f t="shared" ca="1" si="1539"/>
        <v>1990.926485113207</v>
      </c>
    </row>
    <row r="48299" spans="3:3">
      <c r="C48299" s="13">
        <f t="shared" ca="1" si="1539"/>
        <v>2007.1972497781558</v>
      </c>
    </row>
    <row r="48300" spans="3:3">
      <c r="C48300" s="13">
        <f t="shared" ca="1" si="1539"/>
        <v>2012.7973025085982</v>
      </c>
    </row>
    <row r="48301" spans="3:3">
      <c r="C48301" s="13">
        <f t="shared" ca="1" si="1539"/>
        <v>1993.7322469930034</v>
      </c>
    </row>
    <row r="48302" spans="3:3">
      <c r="C48302" s="13">
        <f t="shared" ca="1" si="1539"/>
        <v>1996.7930382420309</v>
      </c>
    </row>
    <row r="48303" spans="3:3">
      <c r="C48303" s="13">
        <f t="shared" ca="1" si="1539"/>
        <v>1980.7207358321839</v>
      </c>
    </row>
    <row r="48304" spans="3:3">
      <c r="C48304" s="13">
        <f t="shared" ca="1" si="1539"/>
        <v>2000.4228715644319</v>
      </c>
    </row>
    <row r="48305" spans="3:3">
      <c r="C48305" s="13">
        <f t="shared" ca="1" si="1539"/>
        <v>2029.2183971241188</v>
      </c>
    </row>
    <row r="48306" spans="3:3">
      <c r="C48306" s="13">
        <f t="shared" ca="1" si="1539"/>
        <v>1972.8858788356029</v>
      </c>
    </row>
    <row r="48307" spans="3:3">
      <c r="C48307" s="13">
        <f t="shared" ca="1" si="1539"/>
        <v>1967.6324382061216</v>
      </c>
    </row>
    <row r="48308" spans="3:3">
      <c r="C48308" s="13">
        <f t="shared" ca="1" si="1539"/>
        <v>2006.2877108976336</v>
      </c>
    </row>
    <row r="48309" spans="3:3">
      <c r="C48309" s="13">
        <f t="shared" ca="1" si="1539"/>
        <v>2004.7350853460032</v>
      </c>
    </row>
    <row r="48310" spans="3:3">
      <c r="C48310" s="13">
        <f t="shared" ca="1" si="1539"/>
        <v>1994.5354760160917</v>
      </c>
    </row>
    <row r="48311" spans="3:3">
      <c r="C48311" s="13">
        <f t="shared" ca="1" si="1539"/>
        <v>2014.1376749905548</v>
      </c>
    </row>
    <row r="48312" spans="3:3">
      <c r="C48312" s="13">
        <f t="shared" ca="1" si="1539"/>
        <v>2000.878970410186</v>
      </c>
    </row>
    <row r="48313" spans="3:3">
      <c r="C48313" s="13">
        <f t="shared" ca="1" si="1539"/>
        <v>1992.1786440054216</v>
      </c>
    </row>
    <row r="48314" spans="3:3">
      <c r="C48314" s="13">
        <f t="shared" ca="1" si="1539"/>
        <v>1992.8675398525402</v>
      </c>
    </row>
    <row r="48315" spans="3:3">
      <c r="C48315" s="13">
        <f t="shared" ca="1" si="1539"/>
        <v>2006.3493198996721</v>
      </c>
    </row>
    <row r="48316" spans="3:3">
      <c r="C48316" s="13">
        <f t="shared" ca="1" si="1539"/>
        <v>2005.610301339666</v>
      </c>
    </row>
    <row r="48317" spans="3:3">
      <c r="C48317" s="13">
        <f t="shared" ca="1" si="1539"/>
        <v>2016.6993583229221</v>
      </c>
    </row>
    <row r="48318" spans="3:3">
      <c r="C48318" s="13">
        <f t="shared" ca="1" si="1539"/>
        <v>2007.7307266907933</v>
      </c>
    </row>
    <row r="48319" spans="3:3">
      <c r="C48319" s="13">
        <f t="shared" ca="1" si="1539"/>
        <v>2007.372853740314</v>
      </c>
    </row>
    <row r="48320" spans="3:3">
      <c r="C48320" s="13">
        <f t="shared" ca="1" si="1539"/>
        <v>2004.6648538908664</v>
      </c>
    </row>
    <row r="48321" spans="3:3">
      <c r="C48321" s="13">
        <f t="shared" ca="1" si="1539"/>
        <v>1973.7209284826781</v>
      </c>
    </row>
    <row r="48322" spans="3:3">
      <c r="C48322" s="13">
        <f t="shared" ca="1" si="1539"/>
        <v>2010.323744210599</v>
      </c>
    </row>
    <row r="48323" spans="3:3">
      <c r="C48323" s="13">
        <f t="shared" ca="1" si="1539"/>
        <v>1992.5377470403905</v>
      </c>
    </row>
    <row r="48324" spans="3:3">
      <c r="C48324" s="13">
        <f t="shared" ca="1" si="1539"/>
        <v>2008.2535491455326</v>
      </c>
    </row>
    <row r="48325" spans="3:3">
      <c r="C48325" s="13">
        <f t="shared" ca="1" si="1539"/>
        <v>1987.1378720369119</v>
      </c>
    </row>
    <row r="48326" spans="3:3">
      <c r="C48326" s="13">
        <f t="shared" ca="1" si="1539"/>
        <v>2005.5221535219769</v>
      </c>
    </row>
    <row r="48327" spans="3:3">
      <c r="C48327" s="13">
        <f t="shared" ca="1" si="1539"/>
        <v>2008.0785925770758</v>
      </c>
    </row>
    <row r="48328" spans="3:3">
      <c r="C48328" s="13">
        <f t="shared" ca="1" si="1539"/>
        <v>1989.4800659423952</v>
      </c>
    </row>
    <row r="48329" spans="3:3">
      <c r="C48329" s="13">
        <f t="shared" ca="1" si="1539"/>
        <v>2014.6913896098004</v>
      </c>
    </row>
    <row r="48330" spans="3:3">
      <c r="C48330" s="13">
        <f t="shared" ca="1" si="1539"/>
        <v>2002.628987080793</v>
      </c>
    </row>
    <row r="48331" spans="3:3">
      <c r="C48331" s="13">
        <f t="shared" ca="1" si="1539"/>
        <v>2000.5221501109875</v>
      </c>
    </row>
    <row r="48332" spans="3:3">
      <c r="C48332" s="13">
        <f t="shared" ca="1" si="1539"/>
        <v>1997.9592963561979</v>
      </c>
    </row>
    <row r="48333" spans="3:3">
      <c r="C48333" s="13">
        <f t="shared" ca="1" si="1539"/>
        <v>2007.945339659972</v>
      </c>
    </row>
    <row r="48334" spans="3:3">
      <c r="C48334" s="13">
        <f t="shared" ca="1" si="1539"/>
        <v>1999.8065648302643</v>
      </c>
    </row>
    <row r="48335" spans="3:3">
      <c r="C48335" s="13">
        <f t="shared" ca="1" si="1539"/>
        <v>1994.8517178753423</v>
      </c>
    </row>
    <row r="48336" spans="3:3">
      <c r="C48336" s="13">
        <f t="shared" ca="1" si="1539"/>
        <v>1992.7806292267317</v>
      </c>
    </row>
    <row r="48337" spans="3:3">
      <c r="C48337" s="13">
        <f t="shared" ca="1" si="1539"/>
        <v>1996.2005224477336</v>
      </c>
    </row>
    <row r="48338" spans="3:3">
      <c r="C48338" s="13">
        <f t="shared" ca="1" si="1539"/>
        <v>2015.2276140424638</v>
      </c>
    </row>
    <row r="48339" spans="3:3">
      <c r="C48339" s="13">
        <f t="shared" ca="1" si="1539"/>
        <v>2015.1414289227582</v>
      </c>
    </row>
    <row r="48340" spans="3:3">
      <c r="C48340" s="13">
        <f t="shared" ca="1" si="1539"/>
        <v>1992.6090242083205</v>
      </c>
    </row>
    <row r="48341" spans="3:3">
      <c r="C48341" s="13">
        <f t="shared" ca="1" si="1539"/>
        <v>2002.1880401809512</v>
      </c>
    </row>
    <row r="48342" spans="3:3">
      <c r="C48342" s="13">
        <f t="shared" ca="1" si="1539"/>
        <v>2007.1044269901997</v>
      </c>
    </row>
    <row r="48343" spans="3:3">
      <c r="C48343" s="13">
        <f t="shared" ca="1" si="1539"/>
        <v>1999.0311635097744</v>
      </c>
    </row>
    <row r="48344" spans="3:3">
      <c r="C48344" s="13">
        <f t="shared" ref="C48344:C48407" ca="1" si="1540">NORMINV(RAND(),$D$3,$G$3)</f>
        <v>1999.2884979918113</v>
      </c>
    </row>
    <row r="48345" spans="3:3">
      <c r="C48345" s="13">
        <f t="shared" ca="1" si="1540"/>
        <v>1996.0050389962348</v>
      </c>
    </row>
    <row r="48346" spans="3:3">
      <c r="C48346" s="13">
        <f t="shared" ca="1" si="1540"/>
        <v>1996.7253483903687</v>
      </c>
    </row>
    <row r="48347" spans="3:3">
      <c r="C48347" s="13">
        <f t="shared" ca="1" si="1540"/>
        <v>1980.7073862424479</v>
      </c>
    </row>
    <row r="48348" spans="3:3">
      <c r="C48348" s="13">
        <f t="shared" ca="1" si="1540"/>
        <v>1998.8348675063944</v>
      </c>
    </row>
    <row r="48349" spans="3:3">
      <c r="C48349" s="13">
        <f t="shared" ca="1" si="1540"/>
        <v>1994.7176191925209</v>
      </c>
    </row>
    <row r="48350" spans="3:3">
      <c r="C48350" s="13">
        <f t="shared" ca="1" si="1540"/>
        <v>1968.9861593993512</v>
      </c>
    </row>
    <row r="48351" spans="3:3">
      <c r="C48351" s="13">
        <f t="shared" ca="1" si="1540"/>
        <v>2007.8311045095529</v>
      </c>
    </row>
    <row r="48352" spans="3:3">
      <c r="C48352" s="13">
        <f t="shared" ca="1" si="1540"/>
        <v>2007.1254019634241</v>
      </c>
    </row>
    <row r="48353" spans="3:3">
      <c r="C48353" s="13">
        <f t="shared" ca="1" si="1540"/>
        <v>1995.8691530075125</v>
      </c>
    </row>
    <row r="48354" spans="3:3">
      <c r="C48354" s="13">
        <f t="shared" ca="1" si="1540"/>
        <v>2009.4002027499932</v>
      </c>
    </row>
    <row r="48355" spans="3:3">
      <c r="C48355" s="13">
        <f t="shared" ca="1" si="1540"/>
        <v>1997.9237302949332</v>
      </c>
    </row>
    <row r="48356" spans="3:3">
      <c r="C48356" s="13">
        <f t="shared" ca="1" si="1540"/>
        <v>1995.9862559843423</v>
      </c>
    </row>
    <row r="48357" spans="3:3">
      <c r="C48357" s="13">
        <f t="shared" ca="1" si="1540"/>
        <v>1988.058610003422</v>
      </c>
    </row>
    <row r="48358" spans="3:3">
      <c r="C48358" s="13">
        <f t="shared" ca="1" si="1540"/>
        <v>1998.6080679181634</v>
      </c>
    </row>
    <row r="48359" spans="3:3">
      <c r="C48359" s="13">
        <f t="shared" ca="1" si="1540"/>
        <v>1992.4353570151823</v>
      </c>
    </row>
    <row r="48360" spans="3:3">
      <c r="C48360" s="13">
        <f t="shared" ca="1" si="1540"/>
        <v>2005.4804767624212</v>
      </c>
    </row>
    <row r="48361" spans="3:3">
      <c r="C48361" s="13">
        <f t="shared" ca="1" si="1540"/>
        <v>2014.8141637448903</v>
      </c>
    </row>
    <row r="48362" spans="3:3">
      <c r="C48362" s="13">
        <f t="shared" ca="1" si="1540"/>
        <v>2009.8620270099957</v>
      </c>
    </row>
    <row r="48363" spans="3:3">
      <c r="C48363" s="13">
        <f t="shared" ca="1" si="1540"/>
        <v>1994.7728000238462</v>
      </c>
    </row>
    <row r="48364" spans="3:3">
      <c r="C48364" s="13">
        <f t="shared" ca="1" si="1540"/>
        <v>2010.8819906600163</v>
      </c>
    </row>
    <row r="48365" spans="3:3">
      <c r="C48365" s="13">
        <f t="shared" ca="1" si="1540"/>
        <v>1998.3195278753121</v>
      </c>
    </row>
    <row r="48366" spans="3:3">
      <c r="C48366" s="13">
        <f t="shared" ca="1" si="1540"/>
        <v>2006.4695029348366</v>
      </c>
    </row>
    <row r="48367" spans="3:3">
      <c r="C48367" s="13">
        <f t="shared" ca="1" si="1540"/>
        <v>1997.4153962437372</v>
      </c>
    </row>
    <row r="48368" spans="3:3">
      <c r="C48368" s="13">
        <f t="shared" ca="1" si="1540"/>
        <v>1997.937574675884</v>
      </c>
    </row>
    <row r="48369" spans="3:3">
      <c r="C48369" s="13">
        <f t="shared" ca="1" si="1540"/>
        <v>1998.8809115390918</v>
      </c>
    </row>
    <row r="48370" spans="3:3">
      <c r="C48370" s="13">
        <f t="shared" ca="1" si="1540"/>
        <v>2003.2095404631827</v>
      </c>
    </row>
    <row r="48371" spans="3:3">
      <c r="C48371" s="13">
        <f t="shared" ca="1" si="1540"/>
        <v>1994.4501333887256</v>
      </c>
    </row>
    <row r="48372" spans="3:3">
      <c r="C48372" s="13">
        <f t="shared" ca="1" si="1540"/>
        <v>2003.0073966184777</v>
      </c>
    </row>
    <row r="48373" spans="3:3">
      <c r="C48373" s="13">
        <f t="shared" ca="1" si="1540"/>
        <v>2007.2342720934967</v>
      </c>
    </row>
    <row r="48374" spans="3:3">
      <c r="C48374" s="13">
        <f t="shared" ca="1" si="1540"/>
        <v>1980.0774388680265</v>
      </c>
    </row>
    <row r="48375" spans="3:3">
      <c r="C48375" s="13">
        <f t="shared" ca="1" si="1540"/>
        <v>1998.8527367160107</v>
      </c>
    </row>
    <row r="48376" spans="3:3">
      <c r="C48376" s="13">
        <f t="shared" ca="1" si="1540"/>
        <v>1994.0997272044283</v>
      </c>
    </row>
    <row r="48377" spans="3:3">
      <c r="C48377" s="13">
        <f t="shared" ca="1" si="1540"/>
        <v>2009.309959674014</v>
      </c>
    </row>
    <row r="48378" spans="3:3">
      <c r="C48378" s="13">
        <f t="shared" ca="1" si="1540"/>
        <v>1991.0308003681364</v>
      </c>
    </row>
    <row r="48379" spans="3:3">
      <c r="C48379" s="13">
        <f t="shared" ca="1" si="1540"/>
        <v>2007.0973612552045</v>
      </c>
    </row>
    <row r="48380" spans="3:3">
      <c r="C48380" s="13">
        <f t="shared" ca="1" si="1540"/>
        <v>2003.4782636365444</v>
      </c>
    </row>
    <row r="48381" spans="3:3">
      <c r="C48381" s="13">
        <f t="shared" ca="1" si="1540"/>
        <v>1998.0701022488199</v>
      </c>
    </row>
    <row r="48382" spans="3:3">
      <c r="C48382" s="13">
        <f t="shared" ca="1" si="1540"/>
        <v>1983.6487254344811</v>
      </c>
    </row>
    <row r="48383" spans="3:3">
      <c r="C48383" s="13">
        <f t="shared" ca="1" si="1540"/>
        <v>1972.8865097470275</v>
      </c>
    </row>
    <row r="48384" spans="3:3">
      <c r="C48384" s="13">
        <f t="shared" ca="1" si="1540"/>
        <v>1998.7563112648052</v>
      </c>
    </row>
    <row r="48385" spans="3:3">
      <c r="C48385" s="13">
        <f t="shared" ca="1" si="1540"/>
        <v>1992.2045579735475</v>
      </c>
    </row>
    <row r="48386" spans="3:3">
      <c r="C48386" s="13">
        <f t="shared" ca="1" si="1540"/>
        <v>2004.4062525981276</v>
      </c>
    </row>
    <row r="48387" spans="3:3">
      <c r="C48387" s="13">
        <f t="shared" ca="1" si="1540"/>
        <v>1985.2286002166129</v>
      </c>
    </row>
    <row r="48388" spans="3:3">
      <c r="C48388" s="13">
        <f t="shared" ca="1" si="1540"/>
        <v>2004.2519754016312</v>
      </c>
    </row>
    <row r="48389" spans="3:3">
      <c r="C48389" s="13">
        <f t="shared" ca="1" si="1540"/>
        <v>1999.7780216026269</v>
      </c>
    </row>
    <row r="48390" spans="3:3">
      <c r="C48390" s="13">
        <f t="shared" ca="1" si="1540"/>
        <v>2004.0083394247645</v>
      </c>
    </row>
    <row r="48391" spans="3:3">
      <c r="C48391" s="13">
        <f t="shared" ca="1" si="1540"/>
        <v>2005.1216606816706</v>
      </c>
    </row>
    <row r="48392" spans="3:3">
      <c r="C48392" s="13">
        <f t="shared" ca="1" si="1540"/>
        <v>2011.5760965532129</v>
      </c>
    </row>
    <row r="48393" spans="3:3">
      <c r="C48393" s="13">
        <f t="shared" ca="1" si="1540"/>
        <v>1997.7869445257579</v>
      </c>
    </row>
    <row r="48394" spans="3:3">
      <c r="C48394" s="13">
        <f t="shared" ca="1" si="1540"/>
        <v>1994.4063460464706</v>
      </c>
    </row>
    <row r="48395" spans="3:3">
      <c r="C48395" s="13">
        <f t="shared" ca="1" si="1540"/>
        <v>1987.0895513217538</v>
      </c>
    </row>
    <row r="48396" spans="3:3">
      <c r="C48396" s="13">
        <f t="shared" ca="1" si="1540"/>
        <v>2006.7409638682232</v>
      </c>
    </row>
    <row r="48397" spans="3:3">
      <c r="C48397" s="13">
        <f t="shared" ca="1" si="1540"/>
        <v>2015.4363558174412</v>
      </c>
    </row>
    <row r="48398" spans="3:3">
      <c r="C48398" s="13">
        <f t="shared" ca="1" si="1540"/>
        <v>2017.7333537644342</v>
      </c>
    </row>
    <row r="48399" spans="3:3">
      <c r="C48399" s="13">
        <f t="shared" ca="1" si="1540"/>
        <v>1999.0504709575598</v>
      </c>
    </row>
    <row r="48400" spans="3:3">
      <c r="C48400" s="13">
        <f t="shared" ca="1" si="1540"/>
        <v>2018.9810440018073</v>
      </c>
    </row>
    <row r="48401" spans="3:3">
      <c r="C48401" s="13">
        <f t="shared" ca="1" si="1540"/>
        <v>1999.378300299863</v>
      </c>
    </row>
    <row r="48402" spans="3:3">
      <c r="C48402" s="13">
        <f t="shared" ca="1" si="1540"/>
        <v>1996.8968551576368</v>
      </c>
    </row>
    <row r="48403" spans="3:3">
      <c r="C48403" s="13">
        <f t="shared" ca="1" si="1540"/>
        <v>1997.7822052551051</v>
      </c>
    </row>
    <row r="48404" spans="3:3">
      <c r="C48404" s="13">
        <f t="shared" ca="1" si="1540"/>
        <v>1990.9600274184454</v>
      </c>
    </row>
    <row r="48405" spans="3:3">
      <c r="C48405" s="13">
        <f t="shared" ca="1" si="1540"/>
        <v>1995.614080568376</v>
      </c>
    </row>
    <row r="48406" spans="3:3">
      <c r="C48406" s="13">
        <f t="shared" ca="1" si="1540"/>
        <v>2005.3947195634223</v>
      </c>
    </row>
    <row r="48407" spans="3:3">
      <c r="C48407" s="13">
        <f t="shared" ca="1" si="1540"/>
        <v>2008.2070519872436</v>
      </c>
    </row>
    <row r="48408" spans="3:3">
      <c r="C48408" s="13">
        <f t="shared" ref="C48408:C48471" ca="1" si="1541">NORMINV(RAND(),$D$3,$G$3)</f>
        <v>1983.3959098599339</v>
      </c>
    </row>
    <row r="48409" spans="3:3">
      <c r="C48409" s="13">
        <f t="shared" ca="1" si="1541"/>
        <v>2005.9434732928505</v>
      </c>
    </row>
    <row r="48410" spans="3:3">
      <c r="C48410" s="13">
        <f t="shared" ca="1" si="1541"/>
        <v>2005.5150076218158</v>
      </c>
    </row>
    <row r="48411" spans="3:3">
      <c r="C48411" s="13">
        <f t="shared" ca="1" si="1541"/>
        <v>2003.0492723667157</v>
      </c>
    </row>
    <row r="48412" spans="3:3">
      <c r="C48412" s="13">
        <f t="shared" ca="1" si="1541"/>
        <v>2010.23681029247</v>
      </c>
    </row>
    <row r="48413" spans="3:3">
      <c r="C48413" s="13">
        <f t="shared" ca="1" si="1541"/>
        <v>2005.5027035154251</v>
      </c>
    </row>
    <row r="48414" spans="3:3">
      <c r="C48414" s="13">
        <f t="shared" ca="1" si="1541"/>
        <v>1989.1092711139731</v>
      </c>
    </row>
    <row r="48415" spans="3:3">
      <c r="C48415" s="13">
        <f t="shared" ca="1" si="1541"/>
        <v>1997.5885158788415</v>
      </c>
    </row>
    <row r="48416" spans="3:3">
      <c r="C48416" s="13">
        <f t="shared" ca="1" si="1541"/>
        <v>1995.8092423259732</v>
      </c>
    </row>
    <row r="48417" spans="3:3">
      <c r="C48417" s="13">
        <f t="shared" ca="1" si="1541"/>
        <v>2005.282997623126</v>
      </c>
    </row>
    <row r="48418" spans="3:3">
      <c r="C48418" s="13">
        <f t="shared" ca="1" si="1541"/>
        <v>1994.2149944026073</v>
      </c>
    </row>
    <row r="48419" spans="3:3">
      <c r="C48419" s="13">
        <f t="shared" ca="1" si="1541"/>
        <v>2008.2508897697462</v>
      </c>
    </row>
    <row r="48420" spans="3:3">
      <c r="C48420" s="13">
        <f t="shared" ca="1" si="1541"/>
        <v>2008.1162325361709</v>
      </c>
    </row>
    <row r="48421" spans="3:3">
      <c r="C48421" s="13">
        <f t="shared" ca="1" si="1541"/>
        <v>2006.807350072231</v>
      </c>
    </row>
    <row r="48422" spans="3:3">
      <c r="C48422" s="13">
        <f t="shared" ca="1" si="1541"/>
        <v>2002.8129010340483</v>
      </c>
    </row>
    <row r="48423" spans="3:3">
      <c r="C48423" s="13">
        <f t="shared" ca="1" si="1541"/>
        <v>1978.5776645180856</v>
      </c>
    </row>
    <row r="48424" spans="3:3">
      <c r="C48424" s="13">
        <f t="shared" ca="1" si="1541"/>
        <v>2022.4677269770052</v>
      </c>
    </row>
    <row r="48425" spans="3:3">
      <c r="C48425" s="13">
        <f t="shared" ca="1" si="1541"/>
        <v>1996.4896157646929</v>
      </c>
    </row>
    <row r="48426" spans="3:3">
      <c r="C48426" s="13">
        <f t="shared" ca="1" si="1541"/>
        <v>2001.2220164149187</v>
      </c>
    </row>
    <row r="48427" spans="3:3">
      <c r="C48427" s="13">
        <f t="shared" ca="1" si="1541"/>
        <v>2026.6879159144225</v>
      </c>
    </row>
    <row r="48428" spans="3:3">
      <c r="C48428" s="13">
        <f t="shared" ca="1" si="1541"/>
        <v>1985.92632332531</v>
      </c>
    </row>
    <row r="48429" spans="3:3">
      <c r="C48429" s="13">
        <f t="shared" ca="1" si="1541"/>
        <v>1993.3073206199811</v>
      </c>
    </row>
    <row r="48430" spans="3:3">
      <c r="C48430" s="13">
        <f t="shared" ca="1" si="1541"/>
        <v>1992.4605225651362</v>
      </c>
    </row>
    <row r="48431" spans="3:3">
      <c r="C48431" s="13">
        <f t="shared" ca="1" si="1541"/>
        <v>2001.6869739603112</v>
      </c>
    </row>
    <row r="48432" spans="3:3">
      <c r="C48432" s="13">
        <f t="shared" ca="1" si="1541"/>
        <v>1996.2441513721496</v>
      </c>
    </row>
    <row r="48433" spans="3:3">
      <c r="C48433" s="13">
        <f t="shared" ca="1" si="1541"/>
        <v>1980.4518576545513</v>
      </c>
    </row>
    <row r="48434" spans="3:3">
      <c r="C48434" s="13">
        <f t="shared" ca="1" si="1541"/>
        <v>1997.1453922521098</v>
      </c>
    </row>
    <row r="48435" spans="3:3">
      <c r="C48435" s="13">
        <f t="shared" ca="1" si="1541"/>
        <v>1999.2353417930638</v>
      </c>
    </row>
    <row r="48436" spans="3:3">
      <c r="C48436" s="13">
        <f t="shared" ca="1" si="1541"/>
        <v>2012.9997566450684</v>
      </c>
    </row>
    <row r="48437" spans="3:3">
      <c r="C48437" s="13">
        <f t="shared" ca="1" si="1541"/>
        <v>2013.7247394489768</v>
      </c>
    </row>
    <row r="48438" spans="3:3">
      <c r="C48438" s="13">
        <f t="shared" ca="1" si="1541"/>
        <v>2004.5305101134536</v>
      </c>
    </row>
    <row r="48439" spans="3:3">
      <c r="C48439" s="13">
        <f t="shared" ca="1" si="1541"/>
        <v>1983.8574458523192</v>
      </c>
    </row>
    <row r="48440" spans="3:3">
      <c r="C48440" s="13">
        <f t="shared" ca="1" si="1541"/>
        <v>2015.8985758614187</v>
      </c>
    </row>
    <row r="48441" spans="3:3">
      <c r="C48441" s="13">
        <f t="shared" ca="1" si="1541"/>
        <v>2013.4823742013302</v>
      </c>
    </row>
    <row r="48442" spans="3:3">
      <c r="C48442" s="13">
        <f t="shared" ca="1" si="1541"/>
        <v>2008.987766472108</v>
      </c>
    </row>
    <row r="48443" spans="3:3">
      <c r="C48443" s="13">
        <f t="shared" ca="1" si="1541"/>
        <v>2018.9617325876784</v>
      </c>
    </row>
    <row r="48444" spans="3:3">
      <c r="C48444" s="13">
        <f t="shared" ca="1" si="1541"/>
        <v>2000.1543874900497</v>
      </c>
    </row>
    <row r="48445" spans="3:3">
      <c r="C48445" s="13">
        <f t="shared" ca="1" si="1541"/>
        <v>1983.3864010125139</v>
      </c>
    </row>
    <row r="48446" spans="3:3">
      <c r="C48446" s="13">
        <f t="shared" ca="1" si="1541"/>
        <v>2027.7408131558052</v>
      </c>
    </row>
    <row r="48447" spans="3:3">
      <c r="C48447" s="13">
        <f t="shared" ca="1" si="1541"/>
        <v>1994.132986085312</v>
      </c>
    </row>
    <row r="48448" spans="3:3">
      <c r="C48448" s="13">
        <f t="shared" ca="1" si="1541"/>
        <v>1986.3218651296636</v>
      </c>
    </row>
    <row r="48449" spans="3:3">
      <c r="C48449" s="13">
        <f t="shared" ca="1" si="1541"/>
        <v>1998.4913282080349</v>
      </c>
    </row>
    <row r="48450" spans="3:3">
      <c r="C48450" s="13">
        <f t="shared" ca="1" si="1541"/>
        <v>1987.3603748681705</v>
      </c>
    </row>
    <row r="48451" spans="3:3">
      <c r="C48451" s="13">
        <f t="shared" ca="1" si="1541"/>
        <v>2001.7595104534525</v>
      </c>
    </row>
    <row r="48452" spans="3:3">
      <c r="C48452" s="13">
        <f t="shared" ca="1" si="1541"/>
        <v>1991.8663692057694</v>
      </c>
    </row>
    <row r="48453" spans="3:3">
      <c r="C48453" s="13">
        <f t="shared" ca="1" si="1541"/>
        <v>1999.0564068748308</v>
      </c>
    </row>
    <row r="48454" spans="3:3">
      <c r="C48454" s="13">
        <f t="shared" ca="1" si="1541"/>
        <v>1970.4927270287526</v>
      </c>
    </row>
    <row r="48455" spans="3:3">
      <c r="C48455" s="13">
        <f t="shared" ca="1" si="1541"/>
        <v>2006.8556199774155</v>
      </c>
    </row>
    <row r="48456" spans="3:3">
      <c r="C48456" s="13">
        <f t="shared" ca="1" si="1541"/>
        <v>1991.7838117900078</v>
      </c>
    </row>
    <row r="48457" spans="3:3">
      <c r="C48457" s="13">
        <f t="shared" ca="1" si="1541"/>
        <v>1994.0702477534498</v>
      </c>
    </row>
    <row r="48458" spans="3:3">
      <c r="C48458" s="13">
        <f t="shared" ca="1" si="1541"/>
        <v>2013.1356382046588</v>
      </c>
    </row>
    <row r="48459" spans="3:3">
      <c r="C48459" s="13">
        <f t="shared" ca="1" si="1541"/>
        <v>1995.173026040588</v>
      </c>
    </row>
    <row r="48460" spans="3:3">
      <c r="C48460" s="13">
        <f t="shared" ca="1" si="1541"/>
        <v>1982.0847285479017</v>
      </c>
    </row>
    <row r="48461" spans="3:3">
      <c r="C48461" s="13">
        <f t="shared" ca="1" si="1541"/>
        <v>1996.427197865072</v>
      </c>
    </row>
    <row r="48462" spans="3:3">
      <c r="C48462" s="13">
        <f t="shared" ca="1" si="1541"/>
        <v>2000.5355213484966</v>
      </c>
    </row>
    <row r="48463" spans="3:3">
      <c r="C48463" s="13">
        <f t="shared" ca="1" si="1541"/>
        <v>1985.8141670640055</v>
      </c>
    </row>
    <row r="48464" spans="3:3">
      <c r="C48464" s="13">
        <f t="shared" ca="1" si="1541"/>
        <v>1982.645638382075</v>
      </c>
    </row>
    <row r="48465" spans="3:3">
      <c r="C48465" s="13">
        <f t="shared" ca="1" si="1541"/>
        <v>2017.0205971954667</v>
      </c>
    </row>
    <row r="48466" spans="3:3">
      <c r="C48466" s="13">
        <f t="shared" ca="1" si="1541"/>
        <v>2006.7249511029411</v>
      </c>
    </row>
    <row r="48467" spans="3:3">
      <c r="C48467" s="13">
        <f t="shared" ca="1" si="1541"/>
        <v>2015.2798972111621</v>
      </c>
    </row>
    <row r="48468" spans="3:3">
      <c r="C48468" s="13">
        <f t="shared" ca="1" si="1541"/>
        <v>1978.9847270528055</v>
      </c>
    </row>
    <row r="48469" spans="3:3">
      <c r="C48469" s="13">
        <f t="shared" ca="1" si="1541"/>
        <v>1993.491708906826</v>
      </c>
    </row>
    <row r="48470" spans="3:3">
      <c r="C48470" s="13">
        <f t="shared" ca="1" si="1541"/>
        <v>2007.8882806118515</v>
      </c>
    </row>
    <row r="48471" spans="3:3">
      <c r="C48471" s="13">
        <f t="shared" ca="1" si="1541"/>
        <v>1992.3766540364109</v>
      </c>
    </row>
    <row r="48472" spans="3:3">
      <c r="C48472" s="13">
        <f t="shared" ref="C48472:C48535" ca="1" si="1542">NORMINV(RAND(),$D$3,$G$3)</f>
        <v>2004.6036455627286</v>
      </c>
    </row>
    <row r="48473" spans="3:3">
      <c r="C48473" s="13">
        <f t="shared" ca="1" si="1542"/>
        <v>1989.6115560186452</v>
      </c>
    </row>
    <row r="48474" spans="3:3">
      <c r="C48474" s="13">
        <f t="shared" ca="1" si="1542"/>
        <v>2008.0029153715184</v>
      </c>
    </row>
    <row r="48475" spans="3:3">
      <c r="C48475" s="13">
        <f t="shared" ca="1" si="1542"/>
        <v>1998.1267044013025</v>
      </c>
    </row>
    <row r="48476" spans="3:3">
      <c r="C48476" s="13">
        <f t="shared" ca="1" si="1542"/>
        <v>2002.1357616449238</v>
      </c>
    </row>
    <row r="48477" spans="3:3">
      <c r="C48477" s="13">
        <f t="shared" ca="1" si="1542"/>
        <v>2017.8068183068324</v>
      </c>
    </row>
    <row r="48478" spans="3:3">
      <c r="C48478" s="13">
        <f t="shared" ca="1" si="1542"/>
        <v>1974.6780757507113</v>
      </c>
    </row>
    <row r="48479" spans="3:3">
      <c r="C48479" s="13">
        <f t="shared" ca="1" si="1542"/>
        <v>1990.2756793038679</v>
      </c>
    </row>
    <row r="48480" spans="3:3">
      <c r="C48480" s="13">
        <f t="shared" ca="1" si="1542"/>
        <v>1996.8322516229955</v>
      </c>
    </row>
    <row r="48481" spans="3:3">
      <c r="C48481" s="13">
        <f t="shared" ca="1" si="1542"/>
        <v>1984.1575651709543</v>
      </c>
    </row>
    <row r="48482" spans="3:3">
      <c r="C48482" s="13">
        <f t="shared" ca="1" si="1542"/>
        <v>1987.6507443039516</v>
      </c>
    </row>
    <row r="48483" spans="3:3">
      <c r="C48483" s="13">
        <f t="shared" ca="1" si="1542"/>
        <v>2004.9634950994778</v>
      </c>
    </row>
    <row r="48484" spans="3:3">
      <c r="C48484" s="13">
        <f t="shared" ca="1" si="1542"/>
        <v>1998.0908986368493</v>
      </c>
    </row>
    <row r="48485" spans="3:3">
      <c r="C48485" s="13">
        <f t="shared" ca="1" si="1542"/>
        <v>1996.250162058908</v>
      </c>
    </row>
    <row r="48486" spans="3:3">
      <c r="C48486" s="13">
        <f t="shared" ca="1" si="1542"/>
        <v>1979.0939940786989</v>
      </c>
    </row>
    <row r="48487" spans="3:3">
      <c r="C48487" s="13">
        <f t="shared" ca="1" si="1542"/>
        <v>2005.2700559048085</v>
      </c>
    </row>
    <row r="48488" spans="3:3">
      <c r="C48488" s="13">
        <f t="shared" ca="1" si="1542"/>
        <v>2003.3946155405647</v>
      </c>
    </row>
    <row r="48489" spans="3:3">
      <c r="C48489" s="13">
        <f t="shared" ca="1" si="1542"/>
        <v>1994.4684429473346</v>
      </c>
    </row>
    <row r="48490" spans="3:3">
      <c r="C48490" s="13">
        <f t="shared" ca="1" si="1542"/>
        <v>2029.7799454770065</v>
      </c>
    </row>
    <row r="48491" spans="3:3">
      <c r="C48491" s="13">
        <f t="shared" ca="1" si="1542"/>
        <v>1994.7401739778479</v>
      </c>
    </row>
    <row r="48492" spans="3:3">
      <c r="C48492" s="13">
        <f t="shared" ca="1" si="1542"/>
        <v>2002.0143544761654</v>
      </c>
    </row>
    <row r="48493" spans="3:3">
      <c r="C48493" s="13">
        <f t="shared" ca="1" si="1542"/>
        <v>2001.6842792321359</v>
      </c>
    </row>
    <row r="48494" spans="3:3">
      <c r="C48494" s="13">
        <f t="shared" ca="1" si="1542"/>
        <v>2020.3232978329509</v>
      </c>
    </row>
    <row r="48495" spans="3:3">
      <c r="C48495" s="13">
        <f t="shared" ca="1" si="1542"/>
        <v>1991.0526563642995</v>
      </c>
    </row>
    <row r="48496" spans="3:3">
      <c r="C48496" s="13">
        <f t="shared" ca="1" si="1542"/>
        <v>1999.161968851145</v>
      </c>
    </row>
    <row r="48497" spans="3:3">
      <c r="C48497" s="13">
        <f t="shared" ca="1" si="1542"/>
        <v>1997.6587587211559</v>
      </c>
    </row>
    <row r="48498" spans="3:3">
      <c r="C48498" s="13">
        <f t="shared" ca="1" si="1542"/>
        <v>1994.5712794023452</v>
      </c>
    </row>
    <row r="48499" spans="3:3">
      <c r="C48499" s="13">
        <f t="shared" ca="1" si="1542"/>
        <v>2010.1048332406322</v>
      </c>
    </row>
    <row r="48500" spans="3:3">
      <c r="C48500" s="13">
        <f t="shared" ca="1" si="1542"/>
        <v>2023.1230584917498</v>
      </c>
    </row>
    <row r="48501" spans="3:3">
      <c r="C48501" s="13">
        <f t="shared" ca="1" si="1542"/>
        <v>2004.322056788129</v>
      </c>
    </row>
    <row r="48502" spans="3:3">
      <c r="C48502" s="13">
        <f t="shared" ca="1" si="1542"/>
        <v>2003.8715800019147</v>
      </c>
    </row>
    <row r="48503" spans="3:3">
      <c r="C48503" s="13">
        <f t="shared" ca="1" si="1542"/>
        <v>2007.2625234764321</v>
      </c>
    </row>
    <row r="48504" spans="3:3">
      <c r="C48504" s="13">
        <f t="shared" ca="1" si="1542"/>
        <v>2004.8183608905774</v>
      </c>
    </row>
    <row r="48505" spans="3:3">
      <c r="C48505" s="13">
        <f t="shared" ca="1" si="1542"/>
        <v>1999.7750693089108</v>
      </c>
    </row>
    <row r="48506" spans="3:3">
      <c r="C48506" s="13">
        <f t="shared" ca="1" si="1542"/>
        <v>2003.6486032177932</v>
      </c>
    </row>
    <row r="48507" spans="3:3">
      <c r="C48507" s="13">
        <f t="shared" ca="1" si="1542"/>
        <v>1998.7950999150842</v>
      </c>
    </row>
    <row r="48508" spans="3:3">
      <c r="C48508" s="13">
        <f t="shared" ca="1" si="1542"/>
        <v>2008.7410950548701</v>
      </c>
    </row>
    <row r="48509" spans="3:3">
      <c r="C48509" s="13">
        <f t="shared" ca="1" si="1542"/>
        <v>2002.8697083247544</v>
      </c>
    </row>
    <row r="48510" spans="3:3">
      <c r="C48510" s="13">
        <f t="shared" ca="1" si="1542"/>
        <v>1981.0213557160434</v>
      </c>
    </row>
    <row r="48511" spans="3:3">
      <c r="C48511" s="13">
        <f t="shared" ca="1" si="1542"/>
        <v>2010.9618510405619</v>
      </c>
    </row>
    <row r="48512" spans="3:3">
      <c r="C48512" s="13">
        <f t="shared" ca="1" si="1542"/>
        <v>1993.2444628343667</v>
      </c>
    </row>
    <row r="48513" spans="3:3">
      <c r="C48513" s="13">
        <f t="shared" ca="1" si="1542"/>
        <v>1995.7115759383842</v>
      </c>
    </row>
    <row r="48514" spans="3:3">
      <c r="C48514" s="13">
        <f t="shared" ca="1" si="1542"/>
        <v>1992.2502464894253</v>
      </c>
    </row>
    <row r="48515" spans="3:3">
      <c r="C48515" s="13">
        <f t="shared" ca="1" si="1542"/>
        <v>2000.9305663295911</v>
      </c>
    </row>
    <row r="48516" spans="3:3">
      <c r="C48516" s="13">
        <f t="shared" ca="1" si="1542"/>
        <v>2019.794612947253</v>
      </c>
    </row>
    <row r="48517" spans="3:3">
      <c r="C48517" s="13">
        <f t="shared" ca="1" si="1542"/>
        <v>2003.2314082982141</v>
      </c>
    </row>
    <row r="48518" spans="3:3">
      <c r="C48518" s="13">
        <f t="shared" ca="1" si="1542"/>
        <v>1971.1430278064763</v>
      </c>
    </row>
    <row r="48519" spans="3:3">
      <c r="C48519" s="13">
        <f t="shared" ca="1" si="1542"/>
        <v>2001.6794147037726</v>
      </c>
    </row>
    <row r="48520" spans="3:3">
      <c r="C48520" s="13">
        <f t="shared" ca="1" si="1542"/>
        <v>2005.5226335035782</v>
      </c>
    </row>
    <row r="48521" spans="3:3">
      <c r="C48521" s="13">
        <f t="shared" ca="1" si="1542"/>
        <v>1994.007178101426</v>
      </c>
    </row>
    <row r="48522" spans="3:3">
      <c r="C48522" s="13">
        <f t="shared" ca="1" si="1542"/>
        <v>2015.4646261985379</v>
      </c>
    </row>
    <row r="48523" spans="3:3">
      <c r="C48523" s="13">
        <f t="shared" ca="1" si="1542"/>
        <v>1979.0063064733354</v>
      </c>
    </row>
    <row r="48524" spans="3:3">
      <c r="C48524" s="13">
        <f t="shared" ca="1" si="1542"/>
        <v>2000.4429360340364</v>
      </c>
    </row>
    <row r="48525" spans="3:3">
      <c r="C48525" s="13">
        <f t="shared" ca="1" si="1542"/>
        <v>2005.3847748864871</v>
      </c>
    </row>
    <row r="48526" spans="3:3">
      <c r="C48526" s="13">
        <f t="shared" ca="1" si="1542"/>
        <v>2008.86854753733</v>
      </c>
    </row>
    <row r="48527" spans="3:3">
      <c r="C48527" s="13">
        <f t="shared" ca="1" si="1542"/>
        <v>1980.6458889974308</v>
      </c>
    </row>
    <row r="48528" spans="3:3">
      <c r="C48528" s="13">
        <f t="shared" ca="1" si="1542"/>
        <v>2000.7760942377333</v>
      </c>
    </row>
    <row r="48529" spans="3:3">
      <c r="C48529" s="13">
        <f t="shared" ca="1" si="1542"/>
        <v>1995.2760338375458</v>
      </c>
    </row>
    <row r="48530" spans="3:3">
      <c r="C48530" s="13">
        <f t="shared" ca="1" si="1542"/>
        <v>1999.0692629495659</v>
      </c>
    </row>
    <row r="48531" spans="3:3">
      <c r="C48531" s="13">
        <f t="shared" ca="1" si="1542"/>
        <v>1986.4373358039124</v>
      </c>
    </row>
    <row r="48532" spans="3:3">
      <c r="C48532" s="13">
        <f t="shared" ca="1" si="1542"/>
        <v>1999.6061686312516</v>
      </c>
    </row>
    <row r="48533" spans="3:3">
      <c r="C48533" s="13">
        <f t="shared" ca="1" si="1542"/>
        <v>2008.8465622086662</v>
      </c>
    </row>
    <row r="48534" spans="3:3">
      <c r="C48534" s="13">
        <f t="shared" ca="1" si="1542"/>
        <v>1994.9642249424212</v>
      </c>
    </row>
    <row r="48535" spans="3:3">
      <c r="C48535" s="13">
        <f t="shared" ca="1" si="1542"/>
        <v>2012.8690490636804</v>
      </c>
    </row>
    <row r="48536" spans="3:3">
      <c r="C48536" s="13">
        <f t="shared" ref="C48536:C48599" ca="1" si="1543">NORMINV(RAND(),$D$3,$G$3)</f>
        <v>2016.6528587005762</v>
      </c>
    </row>
    <row r="48537" spans="3:3">
      <c r="C48537" s="13">
        <f t="shared" ca="1" si="1543"/>
        <v>1986.338963086507</v>
      </c>
    </row>
    <row r="48538" spans="3:3">
      <c r="C48538" s="13">
        <f t="shared" ca="1" si="1543"/>
        <v>1998.8044973310984</v>
      </c>
    </row>
    <row r="48539" spans="3:3">
      <c r="C48539" s="13">
        <f t="shared" ca="1" si="1543"/>
        <v>2007.9285986957364</v>
      </c>
    </row>
    <row r="48540" spans="3:3">
      <c r="C48540" s="13">
        <f t="shared" ca="1" si="1543"/>
        <v>2009.6725483902403</v>
      </c>
    </row>
    <row r="48541" spans="3:3">
      <c r="C48541" s="13">
        <f t="shared" ca="1" si="1543"/>
        <v>2006.161465957739</v>
      </c>
    </row>
    <row r="48542" spans="3:3">
      <c r="C48542" s="13">
        <f t="shared" ca="1" si="1543"/>
        <v>1978.6256441990736</v>
      </c>
    </row>
    <row r="48543" spans="3:3">
      <c r="C48543" s="13">
        <f t="shared" ca="1" si="1543"/>
        <v>2006.6064797040453</v>
      </c>
    </row>
    <row r="48544" spans="3:3">
      <c r="C48544" s="13">
        <f t="shared" ca="1" si="1543"/>
        <v>1990.8069560482545</v>
      </c>
    </row>
    <row r="48545" spans="3:3">
      <c r="C48545" s="13">
        <f t="shared" ca="1" si="1543"/>
        <v>2006.6126356493191</v>
      </c>
    </row>
    <row r="48546" spans="3:3">
      <c r="C48546" s="13">
        <f t="shared" ca="1" si="1543"/>
        <v>2001.3360079382385</v>
      </c>
    </row>
    <row r="48547" spans="3:3">
      <c r="C48547" s="13">
        <f t="shared" ca="1" si="1543"/>
        <v>1996.1065468710162</v>
      </c>
    </row>
    <row r="48548" spans="3:3">
      <c r="C48548" s="13">
        <f t="shared" ca="1" si="1543"/>
        <v>2007.8543067695293</v>
      </c>
    </row>
    <row r="48549" spans="3:3">
      <c r="C48549" s="13">
        <f t="shared" ca="1" si="1543"/>
        <v>1999.4104588017126</v>
      </c>
    </row>
    <row r="48550" spans="3:3">
      <c r="C48550" s="13">
        <f t="shared" ca="1" si="1543"/>
        <v>2011.5309475584302</v>
      </c>
    </row>
    <row r="48551" spans="3:3">
      <c r="C48551" s="13">
        <f t="shared" ca="1" si="1543"/>
        <v>1986.553634682657</v>
      </c>
    </row>
    <row r="48552" spans="3:3">
      <c r="C48552" s="13">
        <f t="shared" ca="1" si="1543"/>
        <v>2008.7237817764571</v>
      </c>
    </row>
    <row r="48553" spans="3:3">
      <c r="C48553" s="13">
        <f t="shared" ca="1" si="1543"/>
        <v>1998.6117038484124</v>
      </c>
    </row>
    <row r="48554" spans="3:3">
      <c r="C48554" s="13">
        <f t="shared" ca="1" si="1543"/>
        <v>2004.3126450842867</v>
      </c>
    </row>
    <row r="48555" spans="3:3">
      <c r="C48555" s="13">
        <f t="shared" ca="1" si="1543"/>
        <v>1997.3837354035368</v>
      </c>
    </row>
    <row r="48556" spans="3:3">
      <c r="C48556" s="13">
        <f t="shared" ca="1" si="1543"/>
        <v>2009.9684281718651</v>
      </c>
    </row>
    <row r="48557" spans="3:3">
      <c r="C48557" s="13">
        <f t="shared" ca="1" si="1543"/>
        <v>2003.6028317579166</v>
      </c>
    </row>
    <row r="48558" spans="3:3">
      <c r="C48558" s="13">
        <f t="shared" ca="1" si="1543"/>
        <v>2001.7460289458943</v>
      </c>
    </row>
    <row r="48559" spans="3:3">
      <c r="C48559" s="13">
        <f t="shared" ca="1" si="1543"/>
        <v>1985.4005516335087</v>
      </c>
    </row>
    <row r="48560" spans="3:3">
      <c r="C48560" s="13">
        <f t="shared" ca="1" si="1543"/>
        <v>1985.0565781071386</v>
      </c>
    </row>
    <row r="48561" spans="3:3">
      <c r="C48561" s="13">
        <f t="shared" ca="1" si="1543"/>
        <v>2005.4285720930147</v>
      </c>
    </row>
    <row r="48562" spans="3:3">
      <c r="C48562" s="13">
        <f t="shared" ca="1" si="1543"/>
        <v>1995.8096297431518</v>
      </c>
    </row>
    <row r="48563" spans="3:3">
      <c r="C48563" s="13">
        <f t="shared" ca="1" si="1543"/>
        <v>2014.5582544736797</v>
      </c>
    </row>
    <row r="48564" spans="3:3">
      <c r="C48564" s="13">
        <f t="shared" ca="1" si="1543"/>
        <v>2005.1095350529786</v>
      </c>
    </row>
    <row r="48565" spans="3:3">
      <c r="C48565" s="13">
        <f t="shared" ca="1" si="1543"/>
        <v>1990.0670961246394</v>
      </c>
    </row>
    <row r="48566" spans="3:3">
      <c r="C48566" s="13">
        <f t="shared" ca="1" si="1543"/>
        <v>2008.0458872477709</v>
      </c>
    </row>
    <row r="48567" spans="3:3">
      <c r="C48567" s="13">
        <f t="shared" ca="1" si="1543"/>
        <v>1992.0904830634136</v>
      </c>
    </row>
    <row r="48568" spans="3:3">
      <c r="C48568" s="13">
        <f t="shared" ca="1" si="1543"/>
        <v>1977.6636636297167</v>
      </c>
    </row>
    <row r="48569" spans="3:3">
      <c r="C48569" s="13">
        <f t="shared" ca="1" si="1543"/>
        <v>1985.1654852539125</v>
      </c>
    </row>
    <row r="48570" spans="3:3">
      <c r="C48570" s="13">
        <f t="shared" ca="1" si="1543"/>
        <v>2002.4226381659721</v>
      </c>
    </row>
    <row r="48571" spans="3:3">
      <c r="C48571" s="13">
        <f t="shared" ca="1" si="1543"/>
        <v>1985.2556775547146</v>
      </c>
    </row>
    <row r="48572" spans="3:3">
      <c r="C48572" s="13">
        <f t="shared" ca="1" si="1543"/>
        <v>2013.5939961498916</v>
      </c>
    </row>
    <row r="48573" spans="3:3">
      <c r="C48573" s="13">
        <f t="shared" ca="1" si="1543"/>
        <v>1999.7009848662342</v>
      </c>
    </row>
    <row r="48574" spans="3:3">
      <c r="C48574" s="13">
        <f t="shared" ca="1" si="1543"/>
        <v>1993.8135289560435</v>
      </c>
    </row>
    <row r="48575" spans="3:3">
      <c r="C48575" s="13">
        <f t="shared" ca="1" si="1543"/>
        <v>2002.4849963706363</v>
      </c>
    </row>
    <row r="48576" spans="3:3">
      <c r="C48576" s="13">
        <f t="shared" ca="1" si="1543"/>
        <v>2009.0592672218811</v>
      </c>
    </row>
    <row r="48577" spans="3:3">
      <c r="C48577" s="13">
        <f t="shared" ca="1" si="1543"/>
        <v>2001.9066178805865</v>
      </c>
    </row>
    <row r="48578" spans="3:3">
      <c r="C48578" s="13">
        <f t="shared" ca="1" si="1543"/>
        <v>2000.4912181369405</v>
      </c>
    </row>
    <row r="48579" spans="3:3">
      <c r="C48579" s="13">
        <f t="shared" ca="1" si="1543"/>
        <v>2010.6626329770916</v>
      </c>
    </row>
    <row r="48580" spans="3:3">
      <c r="C48580" s="13">
        <f t="shared" ca="1" si="1543"/>
        <v>1993.7057982110066</v>
      </c>
    </row>
    <row r="48581" spans="3:3">
      <c r="C48581" s="13">
        <f t="shared" ca="1" si="1543"/>
        <v>1988.2542659718915</v>
      </c>
    </row>
    <row r="48582" spans="3:3">
      <c r="C48582" s="13">
        <f t="shared" ca="1" si="1543"/>
        <v>1999.4820447944842</v>
      </c>
    </row>
    <row r="48583" spans="3:3">
      <c r="C48583" s="13">
        <f t="shared" ca="1" si="1543"/>
        <v>1984.7816427830458</v>
      </c>
    </row>
    <row r="48584" spans="3:3">
      <c r="C48584" s="13">
        <f t="shared" ca="1" si="1543"/>
        <v>2005.5449352085247</v>
      </c>
    </row>
    <row r="48585" spans="3:3">
      <c r="C48585" s="13">
        <f t="shared" ca="1" si="1543"/>
        <v>1978.1125495970507</v>
      </c>
    </row>
    <row r="48586" spans="3:3">
      <c r="C48586" s="13">
        <f t="shared" ca="1" si="1543"/>
        <v>2005.3244008375723</v>
      </c>
    </row>
    <row r="48587" spans="3:3">
      <c r="C48587" s="13">
        <f t="shared" ca="1" si="1543"/>
        <v>1991.2754644421805</v>
      </c>
    </row>
    <row r="48588" spans="3:3">
      <c r="C48588" s="13">
        <f t="shared" ca="1" si="1543"/>
        <v>1982.8530532969808</v>
      </c>
    </row>
    <row r="48589" spans="3:3">
      <c r="C48589" s="13">
        <f t="shared" ca="1" si="1543"/>
        <v>1992.0971518873969</v>
      </c>
    </row>
    <row r="48590" spans="3:3">
      <c r="C48590" s="13">
        <f t="shared" ca="1" si="1543"/>
        <v>2026.3565177288856</v>
      </c>
    </row>
    <row r="48591" spans="3:3">
      <c r="C48591" s="13">
        <f t="shared" ca="1" si="1543"/>
        <v>2001.8255550228541</v>
      </c>
    </row>
    <row r="48592" spans="3:3">
      <c r="C48592" s="13">
        <f t="shared" ca="1" si="1543"/>
        <v>1988.0936467956678</v>
      </c>
    </row>
    <row r="48593" spans="3:3">
      <c r="C48593" s="13">
        <f t="shared" ca="1" si="1543"/>
        <v>2004.197020017808</v>
      </c>
    </row>
    <row r="48594" spans="3:3">
      <c r="C48594" s="13">
        <f t="shared" ca="1" si="1543"/>
        <v>2006.0283050030323</v>
      </c>
    </row>
    <row r="48595" spans="3:3">
      <c r="C48595" s="13">
        <f t="shared" ca="1" si="1543"/>
        <v>1988.371079157788</v>
      </c>
    </row>
    <row r="48596" spans="3:3">
      <c r="C48596" s="13">
        <f t="shared" ca="1" si="1543"/>
        <v>2017.987220852722</v>
      </c>
    </row>
    <row r="48597" spans="3:3">
      <c r="C48597" s="13">
        <f t="shared" ca="1" si="1543"/>
        <v>1997.380187319651</v>
      </c>
    </row>
    <row r="48598" spans="3:3">
      <c r="C48598" s="13">
        <f t="shared" ca="1" si="1543"/>
        <v>2010.7219892276346</v>
      </c>
    </row>
    <row r="48599" spans="3:3">
      <c r="C48599" s="13">
        <f t="shared" ca="1" si="1543"/>
        <v>2010.1107796559027</v>
      </c>
    </row>
    <row r="48600" spans="3:3">
      <c r="C48600" s="13">
        <f t="shared" ref="C48600:C48663" ca="1" si="1544">NORMINV(RAND(),$D$3,$G$3)</f>
        <v>2006.7355929044932</v>
      </c>
    </row>
    <row r="48601" spans="3:3">
      <c r="C48601" s="13">
        <f t="shared" ca="1" si="1544"/>
        <v>1990.9343430154859</v>
      </c>
    </row>
    <row r="48602" spans="3:3">
      <c r="C48602" s="13">
        <f t="shared" ca="1" si="1544"/>
        <v>1987.4099053805041</v>
      </c>
    </row>
    <row r="48603" spans="3:3">
      <c r="C48603" s="13">
        <f t="shared" ca="1" si="1544"/>
        <v>2005.5960077488646</v>
      </c>
    </row>
    <row r="48604" spans="3:3">
      <c r="C48604" s="13">
        <f t="shared" ca="1" si="1544"/>
        <v>1979.5476461980379</v>
      </c>
    </row>
    <row r="48605" spans="3:3">
      <c r="C48605" s="13">
        <f t="shared" ca="1" si="1544"/>
        <v>1998.387273147986</v>
      </c>
    </row>
    <row r="48606" spans="3:3">
      <c r="C48606" s="13">
        <f t="shared" ca="1" si="1544"/>
        <v>2008.9987874732906</v>
      </c>
    </row>
    <row r="48607" spans="3:3">
      <c r="C48607" s="13">
        <f t="shared" ca="1" si="1544"/>
        <v>1991.4409708919668</v>
      </c>
    </row>
    <row r="48608" spans="3:3">
      <c r="C48608" s="13">
        <f t="shared" ca="1" si="1544"/>
        <v>2000.5711446731207</v>
      </c>
    </row>
    <row r="48609" spans="3:3">
      <c r="C48609" s="13">
        <f t="shared" ca="1" si="1544"/>
        <v>2013.0197888403491</v>
      </c>
    </row>
    <row r="48610" spans="3:3">
      <c r="C48610" s="13">
        <f t="shared" ca="1" si="1544"/>
        <v>1994.3020491090688</v>
      </c>
    </row>
    <row r="48611" spans="3:3">
      <c r="C48611" s="13">
        <f t="shared" ca="1" si="1544"/>
        <v>2003.1544636363337</v>
      </c>
    </row>
    <row r="48612" spans="3:3">
      <c r="C48612" s="13">
        <f t="shared" ca="1" si="1544"/>
        <v>1995.3061499580219</v>
      </c>
    </row>
    <row r="48613" spans="3:3">
      <c r="C48613" s="13">
        <f t="shared" ca="1" si="1544"/>
        <v>1991.7676397668581</v>
      </c>
    </row>
    <row r="48614" spans="3:3">
      <c r="C48614" s="13">
        <f t="shared" ca="1" si="1544"/>
        <v>2003.924460714813</v>
      </c>
    </row>
    <row r="48615" spans="3:3">
      <c r="C48615" s="13">
        <f t="shared" ca="1" si="1544"/>
        <v>2013.4562006310675</v>
      </c>
    </row>
    <row r="48616" spans="3:3">
      <c r="C48616" s="13">
        <f t="shared" ca="1" si="1544"/>
        <v>2015.9800010369663</v>
      </c>
    </row>
    <row r="48617" spans="3:3">
      <c r="C48617" s="13">
        <f t="shared" ca="1" si="1544"/>
        <v>2005.8254116179894</v>
      </c>
    </row>
    <row r="48618" spans="3:3">
      <c r="C48618" s="13">
        <f t="shared" ca="1" si="1544"/>
        <v>1992.9683397829285</v>
      </c>
    </row>
    <row r="48619" spans="3:3">
      <c r="C48619" s="13">
        <f t="shared" ca="1" si="1544"/>
        <v>2000.5768302617794</v>
      </c>
    </row>
    <row r="48620" spans="3:3">
      <c r="C48620" s="13">
        <f t="shared" ca="1" si="1544"/>
        <v>1992.3223216504307</v>
      </c>
    </row>
    <row r="48621" spans="3:3">
      <c r="C48621" s="13">
        <f t="shared" ca="1" si="1544"/>
        <v>2021.2862565538542</v>
      </c>
    </row>
    <row r="48622" spans="3:3">
      <c r="C48622" s="13">
        <f t="shared" ca="1" si="1544"/>
        <v>1988.8962838230314</v>
      </c>
    </row>
    <row r="48623" spans="3:3">
      <c r="C48623" s="13">
        <f t="shared" ca="1" si="1544"/>
        <v>2007.5709717431751</v>
      </c>
    </row>
    <row r="48624" spans="3:3">
      <c r="C48624" s="13">
        <f t="shared" ca="1" si="1544"/>
        <v>1994.4348461550403</v>
      </c>
    </row>
    <row r="48625" spans="3:3">
      <c r="C48625" s="13">
        <f t="shared" ca="1" si="1544"/>
        <v>1991.0101308501876</v>
      </c>
    </row>
    <row r="48626" spans="3:3">
      <c r="C48626" s="13">
        <f t="shared" ca="1" si="1544"/>
        <v>2001.3215402813983</v>
      </c>
    </row>
    <row r="48627" spans="3:3">
      <c r="C48627" s="13">
        <f t="shared" ca="1" si="1544"/>
        <v>2001.2794042666849</v>
      </c>
    </row>
    <row r="48628" spans="3:3">
      <c r="C48628" s="13">
        <f t="shared" ca="1" si="1544"/>
        <v>2004.3200876488727</v>
      </c>
    </row>
    <row r="48629" spans="3:3">
      <c r="C48629" s="13">
        <f t="shared" ca="1" si="1544"/>
        <v>2006.7801499133129</v>
      </c>
    </row>
    <row r="48630" spans="3:3">
      <c r="C48630" s="13">
        <f t="shared" ca="1" si="1544"/>
        <v>2013.7719161321727</v>
      </c>
    </row>
    <row r="48631" spans="3:3">
      <c r="C48631" s="13">
        <f t="shared" ca="1" si="1544"/>
        <v>1998.207284036517</v>
      </c>
    </row>
    <row r="48632" spans="3:3">
      <c r="C48632" s="13">
        <f t="shared" ca="1" si="1544"/>
        <v>1983.8157715753057</v>
      </c>
    </row>
    <row r="48633" spans="3:3">
      <c r="C48633" s="13">
        <f t="shared" ca="1" si="1544"/>
        <v>2017.9559269940564</v>
      </c>
    </row>
    <row r="48634" spans="3:3">
      <c r="C48634" s="13">
        <f t="shared" ca="1" si="1544"/>
        <v>2012.0299494956748</v>
      </c>
    </row>
    <row r="48635" spans="3:3">
      <c r="C48635" s="13">
        <f t="shared" ca="1" si="1544"/>
        <v>2036.9412477845513</v>
      </c>
    </row>
    <row r="48636" spans="3:3">
      <c r="C48636" s="13">
        <f t="shared" ca="1" si="1544"/>
        <v>2002.5175836137441</v>
      </c>
    </row>
    <row r="48637" spans="3:3">
      <c r="C48637" s="13">
        <f t="shared" ca="1" si="1544"/>
        <v>2004.6419426716056</v>
      </c>
    </row>
    <row r="48638" spans="3:3">
      <c r="C48638" s="13">
        <f t="shared" ca="1" si="1544"/>
        <v>1996.9298886823303</v>
      </c>
    </row>
    <row r="48639" spans="3:3">
      <c r="C48639" s="13">
        <f t="shared" ca="1" si="1544"/>
        <v>2003.4187649335929</v>
      </c>
    </row>
    <row r="48640" spans="3:3">
      <c r="C48640" s="13">
        <f t="shared" ca="1" si="1544"/>
        <v>2011.6499204709876</v>
      </c>
    </row>
    <row r="48641" spans="3:3">
      <c r="C48641" s="13">
        <f t="shared" ca="1" si="1544"/>
        <v>1998.6560271844094</v>
      </c>
    </row>
    <row r="48642" spans="3:3">
      <c r="C48642" s="13">
        <f t="shared" ca="1" si="1544"/>
        <v>1982.2161020140461</v>
      </c>
    </row>
    <row r="48643" spans="3:3">
      <c r="C48643" s="13">
        <f t="shared" ca="1" si="1544"/>
        <v>1988.7892863050695</v>
      </c>
    </row>
    <row r="48644" spans="3:3">
      <c r="C48644" s="13">
        <f t="shared" ca="1" si="1544"/>
        <v>1992.5909107389111</v>
      </c>
    </row>
    <row r="48645" spans="3:3">
      <c r="C48645" s="13">
        <f t="shared" ca="1" si="1544"/>
        <v>2014.5045009748815</v>
      </c>
    </row>
    <row r="48646" spans="3:3">
      <c r="C48646" s="13">
        <f t="shared" ca="1" si="1544"/>
        <v>1978.4319460208706</v>
      </c>
    </row>
    <row r="48647" spans="3:3">
      <c r="C48647" s="13">
        <f t="shared" ca="1" si="1544"/>
        <v>2014.5825485923278</v>
      </c>
    </row>
    <row r="48648" spans="3:3">
      <c r="C48648" s="13">
        <f t="shared" ca="1" si="1544"/>
        <v>1988.9210249618461</v>
      </c>
    </row>
    <row r="48649" spans="3:3">
      <c r="C48649" s="13">
        <f t="shared" ca="1" si="1544"/>
        <v>1994.0488850804145</v>
      </c>
    </row>
    <row r="48650" spans="3:3">
      <c r="C48650" s="13">
        <f t="shared" ca="1" si="1544"/>
        <v>2005.7596105787331</v>
      </c>
    </row>
    <row r="48651" spans="3:3">
      <c r="C48651" s="13">
        <f t="shared" ca="1" si="1544"/>
        <v>1997.2496718013736</v>
      </c>
    </row>
    <row r="48652" spans="3:3">
      <c r="C48652" s="13">
        <f t="shared" ca="1" si="1544"/>
        <v>2015.0998624849522</v>
      </c>
    </row>
    <row r="48653" spans="3:3">
      <c r="C48653" s="13">
        <f t="shared" ca="1" si="1544"/>
        <v>2025.5249030318926</v>
      </c>
    </row>
    <row r="48654" spans="3:3">
      <c r="C48654" s="13">
        <f t="shared" ca="1" si="1544"/>
        <v>1998.1257817046617</v>
      </c>
    </row>
    <row r="48655" spans="3:3">
      <c r="C48655" s="13">
        <f t="shared" ca="1" si="1544"/>
        <v>1977.9917221336063</v>
      </c>
    </row>
    <row r="48656" spans="3:3">
      <c r="C48656" s="13">
        <f t="shared" ca="1" si="1544"/>
        <v>1999.2244911971395</v>
      </c>
    </row>
    <row r="48657" spans="3:3">
      <c r="C48657" s="13">
        <f t="shared" ca="1" si="1544"/>
        <v>2000.7602427508486</v>
      </c>
    </row>
    <row r="48658" spans="3:3">
      <c r="C48658" s="13">
        <f t="shared" ca="1" si="1544"/>
        <v>2006.4032768004363</v>
      </c>
    </row>
    <row r="48659" spans="3:3">
      <c r="C48659" s="13">
        <f t="shared" ca="1" si="1544"/>
        <v>2001.1193661250147</v>
      </c>
    </row>
    <row r="48660" spans="3:3">
      <c r="C48660" s="13">
        <f t="shared" ca="1" si="1544"/>
        <v>2016.3408219296468</v>
      </c>
    </row>
    <row r="48661" spans="3:3">
      <c r="C48661" s="13">
        <f t="shared" ca="1" si="1544"/>
        <v>1998.4127545233625</v>
      </c>
    </row>
    <row r="48662" spans="3:3">
      <c r="C48662" s="13">
        <f t="shared" ca="1" si="1544"/>
        <v>2005.2475978341927</v>
      </c>
    </row>
    <row r="48663" spans="3:3">
      <c r="C48663" s="13">
        <f t="shared" ca="1" si="1544"/>
        <v>1997.0457110115944</v>
      </c>
    </row>
    <row r="48664" spans="3:3">
      <c r="C48664" s="13">
        <f t="shared" ref="C48664:C48727" ca="1" si="1545">NORMINV(RAND(),$D$3,$G$3)</f>
        <v>1999.3991827406774</v>
      </c>
    </row>
    <row r="48665" spans="3:3">
      <c r="C48665" s="13">
        <f t="shared" ca="1" si="1545"/>
        <v>2013.9059252072143</v>
      </c>
    </row>
    <row r="48666" spans="3:3">
      <c r="C48666" s="13">
        <f t="shared" ca="1" si="1545"/>
        <v>2003.1553159356763</v>
      </c>
    </row>
    <row r="48667" spans="3:3">
      <c r="C48667" s="13">
        <f t="shared" ca="1" si="1545"/>
        <v>2017.1368534505427</v>
      </c>
    </row>
    <row r="48668" spans="3:3">
      <c r="C48668" s="13">
        <f t="shared" ca="1" si="1545"/>
        <v>2002.9474265585682</v>
      </c>
    </row>
    <row r="48669" spans="3:3">
      <c r="C48669" s="13">
        <f t="shared" ca="1" si="1545"/>
        <v>1991.4127919650889</v>
      </c>
    </row>
    <row r="48670" spans="3:3">
      <c r="C48670" s="13">
        <f t="shared" ca="1" si="1545"/>
        <v>2003.8999043461235</v>
      </c>
    </row>
    <row r="48671" spans="3:3">
      <c r="C48671" s="13">
        <f t="shared" ca="1" si="1545"/>
        <v>2006.2780532383465</v>
      </c>
    </row>
    <row r="48672" spans="3:3">
      <c r="C48672" s="13">
        <f t="shared" ca="1" si="1545"/>
        <v>2018.6790120002427</v>
      </c>
    </row>
    <row r="48673" spans="3:3">
      <c r="C48673" s="13">
        <f t="shared" ca="1" si="1545"/>
        <v>1998.6358309565655</v>
      </c>
    </row>
    <row r="48674" spans="3:3">
      <c r="C48674" s="13">
        <f t="shared" ca="1" si="1545"/>
        <v>1994.4608460690422</v>
      </c>
    </row>
    <row r="48675" spans="3:3">
      <c r="C48675" s="13">
        <f t="shared" ca="1" si="1545"/>
        <v>2007.5143308341342</v>
      </c>
    </row>
    <row r="48676" spans="3:3">
      <c r="C48676" s="13">
        <f t="shared" ca="1" si="1545"/>
        <v>1989.6431181179955</v>
      </c>
    </row>
    <row r="48677" spans="3:3">
      <c r="C48677" s="13">
        <f t="shared" ca="1" si="1545"/>
        <v>1991.3022928770322</v>
      </c>
    </row>
    <row r="48678" spans="3:3">
      <c r="C48678" s="13">
        <f t="shared" ca="1" si="1545"/>
        <v>2007.5037051308484</v>
      </c>
    </row>
    <row r="48679" spans="3:3">
      <c r="C48679" s="13">
        <f t="shared" ca="1" si="1545"/>
        <v>2007.5799281000632</v>
      </c>
    </row>
    <row r="48680" spans="3:3">
      <c r="C48680" s="13">
        <f t="shared" ca="1" si="1545"/>
        <v>1990.2203532942258</v>
      </c>
    </row>
    <row r="48681" spans="3:3">
      <c r="C48681" s="13">
        <f t="shared" ca="1" si="1545"/>
        <v>1996.2146638208678</v>
      </c>
    </row>
    <row r="48682" spans="3:3">
      <c r="C48682" s="13">
        <f t="shared" ca="1" si="1545"/>
        <v>2004.0450495815178</v>
      </c>
    </row>
    <row r="48683" spans="3:3">
      <c r="C48683" s="13">
        <f t="shared" ca="1" si="1545"/>
        <v>2005.8888137349998</v>
      </c>
    </row>
    <row r="48684" spans="3:3">
      <c r="C48684" s="13">
        <f t="shared" ca="1" si="1545"/>
        <v>2001.197550152044</v>
      </c>
    </row>
    <row r="48685" spans="3:3">
      <c r="C48685" s="13">
        <f t="shared" ca="1" si="1545"/>
        <v>1995.2917940601133</v>
      </c>
    </row>
    <row r="48686" spans="3:3">
      <c r="C48686" s="13">
        <f t="shared" ca="1" si="1545"/>
        <v>2020.4676062434676</v>
      </c>
    </row>
    <row r="48687" spans="3:3">
      <c r="C48687" s="13">
        <f t="shared" ca="1" si="1545"/>
        <v>2004.1025693725674</v>
      </c>
    </row>
    <row r="48688" spans="3:3">
      <c r="C48688" s="13">
        <f t="shared" ca="1" si="1545"/>
        <v>1991.9752904458526</v>
      </c>
    </row>
    <row r="48689" spans="3:3">
      <c r="C48689" s="13">
        <f t="shared" ca="1" si="1545"/>
        <v>2009.2199504312089</v>
      </c>
    </row>
    <row r="48690" spans="3:3">
      <c r="C48690" s="13">
        <f t="shared" ca="1" si="1545"/>
        <v>2017.6699618016644</v>
      </c>
    </row>
    <row r="48691" spans="3:3">
      <c r="C48691" s="13">
        <f t="shared" ca="1" si="1545"/>
        <v>1993.9119878286886</v>
      </c>
    </row>
    <row r="48692" spans="3:3">
      <c r="C48692" s="13">
        <f t="shared" ca="1" si="1545"/>
        <v>1991.273152501941</v>
      </c>
    </row>
    <row r="48693" spans="3:3">
      <c r="C48693" s="13">
        <f t="shared" ca="1" si="1545"/>
        <v>2022.1006298624372</v>
      </c>
    </row>
    <row r="48694" spans="3:3">
      <c r="C48694" s="13">
        <f t="shared" ca="1" si="1545"/>
        <v>1998.9174909244298</v>
      </c>
    </row>
    <row r="48695" spans="3:3">
      <c r="C48695" s="13">
        <f t="shared" ca="1" si="1545"/>
        <v>2006.5956034636447</v>
      </c>
    </row>
    <row r="48696" spans="3:3">
      <c r="C48696" s="13">
        <f t="shared" ca="1" si="1545"/>
        <v>1989.0766541793696</v>
      </c>
    </row>
    <row r="48697" spans="3:3">
      <c r="C48697" s="13">
        <f t="shared" ca="1" si="1545"/>
        <v>2012.6312446267009</v>
      </c>
    </row>
    <row r="48698" spans="3:3">
      <c r="C48698" s="13">
        <f t="shared" ca="1" si="1545"/>
        <v>2010.2220439781997</v>
      </c>
    </row>
    <row r="48699" spans="3:3">
      <c r="C48699" s="13">
        <f t="shared" ca="1" si="1545"/>
        <v>2002.5357380153748</v>
      </c>
    </row>
    <row r="48700" spans="3:3">
      <c r="C48700" s="13">
        <f t="shared" ca="1" si="1545"/>
        <v>1995.1660342026537</v>
      </c>
    </row>
    <row r="48701" spans="3:3">
      <c r="C48701" s="13">
        <f t="shared" ca="1" si="1545"/>
        <v>1979.768624959069</v>
      </c>
    </row>
    <row r="48702" spans="3:3">
      <c r="C48702" s="13">
        <f t="shared" ca="1" si="1545"/>
        <v>2010.4484000007881</v>
      </c>
    </row>
    <row r="48703" spans="3:3">
      <c r="C48703" s="13">
        <f t="shared" ca="1" si="1545"/>
        <v>2007.8940939604695</v>
      </c>
    </row>
    <row r="48704" spans="3:3">
      <c r="C48704" s="13">
        <f t="shared" ca="1" si="1545"/>
        <v>1982.2049365390653</v>
      </c>
    </row>
    <row r="48705" spans="3:3">
      <c r="C48705" s="13">
        <f t="shared" ca="1" si="1545"/>
        <v>1999.7407373617427</v>
      </c>
    </row>
    <row r="48706" spans="3:3">
      <c r="C48706" s="13">
        <f t="shared" ca="1" si="1545"/>
        <v>1988.2476758979926</v>
      </c>
    </row>
    <row r="48707" spans="3:3">
      <c r="C48707" s="13">
        <f t="shared" ca="1" si="1545"/>
        <v>2010.0419308939115</v>
      </c>
    </row>
    <row r="48708" spans="3:3">
      <c r="C48708" s="13">
        <f t="shared" ca="1" si="1545"/>
        <v>2017.6508140600217</v>
      </c>
    </row>
    <row r="48709" spans="3:3">
      <c r="C48709" s="13">
        <f t="shared" ca="1" si="1545"/>
        <v>2002.2158548921652</v>
      </c>
    </row>
    <row r="48710" spans="3:3">
      <c r="C48710" s="13">
        <f t="shared" ca="1" si="1545"/>
        <v>1995.8147250969078</v>
      </c>
    </row>
    <row r="48711" spans="3:3">
      <c r="C48711" s="13">
        <f t="shared" ca="1" si="1545"/>
        <v>2003.5594302702189</v>
      </c>
    </row>
    <row r="48712" spans="3:3">
      <c r="C48712" s="13">
        <f t="shared" ca="1" si="1545"/>
        <v>1994.6167929279738</v>
      </c>
    </row>
    <row r="48713" spans="3:3">
      <c r="C48713" s="13">
        <f t="shared" ca="1" si="1545"/>
        <v>1993.8652818536991</v>
      </c>
    </row>
    <row r="48714" spans="3:3">
      <c r="C48714" s="13">
        <f t="shared" ca="1" si="1545"/>
        <v>2001.138438877209</v>
      </c>
    </row>
    <row r="48715" spans="3:3">
      <c r="C48715" s="13">
        <f t="shared" ca="1" si="1545"/>
        <v>1996.5307973371387</v>
      </c>
    </row>
    <row r="48716" spans="3:3">
      <c r="C48716" s="13">
        <f t="shared" ca="1" si="1545"/>
        <v>1984.3296996339002</v>
      </c>
    </row>
    <row r="48717" spans="3:3">
      <c r="C48717" s="13">
        <f t="shared" ca="1" si="1545"/>
        <v>1996.989018889793</v>
      </c>
    </row>
    <row r="48718" spans="3:3">
      <c r="C48718" s="13">
        <f t="shared" ca="1" si="1545"/>
        <v>2006.8896205438093</v>
      </c>
    </row>
    <row r="48719" spans="3:3">
      <c r="C48719" s="13">
        <f t="shared" ca="1" si="1545"/>
        <v>2012.1565044677986</v>
      </c>
    </row>
    <row r="48720" spans="3:3">
      <c r="C48720" s="13">
        <f t="shared" ca="1" si="1545"/>
        <v>1987.4675872524883</v>
      </c>
    </row>
    <row r="48721" spans="3:3">
      <c r="C48721" s="13">
        <f t="shared" ca="1" si="1545"/>
        <v>1991.5301900245308</v>
      </c>
    </row>
    <row r="48722" spans="3:3">
      <c r="C48722" s="13">
        <f t="shared" ca="1" si="1545"/>
        <v>1988.2141074590475</v>
      </c>
    </row>
    <row r="48723" spans="3:3">
      <c r="C48723" s="13">
        <f t="shared" ca="1" si="1545"/>
        <v>2006.706692117077</v>
      </c>
    </row>
    <row r="48724" spans="3:3">
      <c r="C48724" s="13">
        <f t="shared" ca="1" si="1545"/>
        <v>1994.5002410938228</v>
      </c>
    </row>
    <row r="48725" spans="3:3">
      <c r="C48725" s="13">
        <f t="shared" ca="1" si="1545"/>
        <v>1998.3104774730753</v>
      </c>
    </row>
    <row r="48726" spans="3:3">
      <c r="C48726" s="13">
        <f t="shared" ca="1" si="1545"/>
        <v>2009.9975901026824</v>
      </c>
    </row>
    <row r="48727" spans="3:3">
      <c r="C48727" s="13">
        <f t="shared" ca="1" si="1545"/>
        <v>2014.982762021129</v>
      </c>
    </row>
    <row r="48728" spans="3:3">
      <c r="C48728" s="13">
        <f t="shared" ref="C48728:C48791" ca="1" si="1546">NORMINV(RAND(),$D$3,$G$3)</f>
        <v>1997.7983464116492</v>
      </c>
    </row>
    <row r="48729" spans="3:3">
      <c r="C48729" s="13">
        <f t="shared" ca="1" si="1546"/>
        <v>1993.7231572215076</v>
      </c>
    </row>
    <row r="48730" spans="3:3">
      <c r="C48730" s="13">
        <f t="shared" ca="1" si="1546"/>
        <v>2003.0189920981961</v>
      </c>
    </row>
    <row r="48731" spans="3:3">
      <c r="C48731" s="13">
        <f t="shared" ca="1" si="1546"/>
        <v>2007.3389146007846</v>
      </c>
    </row>
    <row r="48732" spans="3:3">
      <c r="C48732" s="13">
        <f t="shared" ca="1" si="1546"/>
        <v>2001.2526824044862</v>
      </c>
    </row>
    <row r="48733" spans="3:3">
      <c r="C48733" s="13">
        <f t="shared" ca="1" si="1546"/>
        <v>1990.0247792729424</v>
      </c>
    </row>
    <row r="48734" spans="3:3">
      <c r="C48734" s="13">
        <f t="shared" ca="1" si="1546"/>
        <v>2009.3896234307706</v>
      </c>
    </row>
    <row r="48735" spans="3:3">
      <c r="C48735" s="13">
        <f t="shared" ca="1" si="1546"/>
        <v>1994.1670335921813</v>
      </c>
    </row>
    <row r="48736" spans="3:3">
      <c r="C48736" s="13">
        <f t="shared" ca="1" si="1546"/>
        <v>2010.4106980327733</v>
      </c>
    </row>
    <row r="48737" spans="3:3">
      <c r="C48737" s="13">
        <f t="shared" ca="1" si="1546"/>
        <v>2008.83424369761</v>
      </c>
    </row>
    <row r="48738" spans="3:3">
      <c r="C48738" s="13">
        <f t="shared" ca="1" si="1546"/>
        <v>1984.646913011024</v>
      </c>
    </row>
    <row r="48739" spans="3:3">
      <c r="C48739" s="13">
        <f t="shared" ca="1" si="1546"/>
        <v>2024.1834584110234</v>
      </c>
    </row>
    <row r="48740" spans="3:3">
      <c r="C48740" s="13">
        <f t="shared" ca="1" si="1546"/>
        <v>2002.3853505856748</v>
      </c>
    </row>
    <row r="48741" spans="3:3">
      <c r="C48741" s="13">
        <f t="shared" ca="1" si="1546"/>
        <v>1996.5060212241935</v>
      </c>
    </row>
    <row r="48742" spans="3:3">
      <c r="C48742" s="13">
        <f t="shared" ca="1" si="1546"/>
        <v>2004.0150144562667</v>
      </c>
    </row>
    <row r="48743" spans="3:3">
      <c r="C48743" s="13">
        <f t="shared" ca="1" si="1546"/>
        <v>1991.1362561271667</v>
      </c>
    </row>
    <row r="48744" spans="3:3">
      <c r="C48744" s="13">
        <f t="shared" ca="1" si="1546"/>
        <v>2005.1227961156865</v>
      </c>
    </row>
    <row r="48745" spans="3:3">
      <c r="C48745" s="13">
        <f t="shared" ca="1" si="1546"/>
        <v>1984.9093145682584</v>
      </c>
    </row>
    <row r="48746" spans="3:3">
      <c r="C48746" s="13">
        <f t="shared" ca="1" si="1546"/>
        <v>2003.8948214353061</v>
      </c>
    </row>
    <row r="48747" spans="3:3">
      <c r="C48747" s="13">
        <f t="shared" ca="1" si="1546"/>
        <v>2008.4964401910831</v>
      </c>
    </row>
    <row r="48748" spans="3:3">
      <c r="C48748" s="13">
        <f t="shared" ca="1" si="1546"/>
        <v>2010.7713956796463</v>
      </c>
    </row>
    <row r="48749" spans="3:3">
      <c r="C48749" s="13">
        <f t="shared" ca="1" si="1546"/>
        <v>1978.4077145373558</v>
      </c>
    </row>
    <row r="48750" spans="3:3">
      <c r="C48750" s="13">
        <f t="shared" ca="1" si="1546"/>
        <v>1999.4506900071417</v>
      </c>
    </row>
    <row r="48751" spans="3:3">
      <c r="C48751" s="13">
        <f t="shared" ca="1" si="1546"/>
        <v>1992.594660368992</v>
      </c>
    </row>
    <row r="48752" spans="3:3">
      <c r="C48752" s="13">
        <f t="shared" ca="1" si="1546"/>
        <v>1985.5876209710564</v>
      </c>
    </row>
    <row r="48753" spans="3:3">
      <c r="C48753" s="13">
        <f t="shared" ca="1" si="1546"/>
        <v>1995.4248717534444</v>
      </c>
    </row>
    <row r="48754" spans="3:3">
      <c r="C48754" s="13">
        <f t="shared" ca="1" si="1546"/>
        <v>1985.8361745679765</v>
      </c>
    </row>
    <row r="48755" spans="3:3">
      <c r="C48755" s="13">
        <f t="shared" ca="1" si="1546"/>
        <v>2008.4233619430968</v>
      </c>
    </row>
    <row r="48756" spans="3:3">
      <c r="C48756" s="13">
        <f t="shared" ca="1" si="1546"/>
        <v>1997.8349215578999</v>
      </c>
    </row>
    <row r="48757" spans="3:3">
      <c r="C48757" s="13">
        <f t="shared" ca="1" si="1546"/>
        <v>2022.2006188180228</v>
      </c>
    </row>
    <row r="48758" spans="3:3">
      <c r="C48758" s="13">
        <f t="shared" ca="1" si="1546"/>
        <v>2021.1236918028799</v>
      </c>
    </row>
    <row r="48759" spans="3:3">
      <c r="C48759" s="13">
        <f t="shared" ca="1" si="1546"/>
        <v>1987.7710943401521</v>
      </c>
    </row>
    <row r="48760" spans="3:3">
      <c r="C48760" s="13">
        <f t="shared" ca="1" si="1546"/>
        <v>2009.0695939284822</v>
      </c>
    </row>
    <row r="48761" spans="3:3">
      <c r="C48761" s="13">
        <f t="shared" ca="1" si="1546"/>
        <v>1986.5138843639152</v>
      </c>
    </row>
    <row r="48762" spans="3:3">
      <c r="C48762" s="13">
        <f t="shared" ca="1" si="1546"/>
        <v>2009.1410986884416</v>
      </c>
    </row>
    <row r="48763" spans="3:3">
      <c r="C48763" s="13">
        <f t="shared" ca="1" si="1546"/>
        <v>2000.3022420387474</v>
      </c>
    </row>
    <row r="48764" spans="3:3">
      <c r="C48764" s="13">
        <f t="shared" ca="1" si="1546"/>
        <v>1991.8619396405686</v>
      </c>
    </row>
    <row r="48765" spans="3:3">
      <c r="C48765" s="13">
        <f t="shared" ca="1" si="1546"/>
        <v>2000.0589527058914</v>
      </c>
    </row>
    <row r="48766" spans="3:3">
      <c r="C48766" s="13">
        <f t="shared" ca="1" si="1546"/>
        <v>1988.4989557722292</v>
      </c>
    </row>
    <row r="48767" spans="3:3">
      <c r="C48767" s="13">
        <f t="shared" ca="1" si="1546"/>
        <v>2008.1452355675351</v>
      </c>
    </row>
    <row r="48768" spans="3:3">
      <c r="C48768" s="13">
        <f t="shared" ca="1" si="1546"/>
        <v>1990.5804004249185</v>
      </c>
    </row>
    <row r="48769" spans="3:3">
      <c r="C48769" s="13">
        <f t="shared" ca="1" si="1546"/>
        <v>1998.2471871712307</v>
      </c>
    </row>
    <row r="48770" spans="3:3">
      <c r="C48770" s="13">
        <f t="shared" ca="1" si="1546"/>
        <v>2013.4400149475327</v>
      </c>
    </row>
    <row r="48771" spans="3:3">
      <c r="C48771" s="13">
        <f t="shared" ca="1" si="1546"/>
        <v>2007.3711392169921</v>
      </c>
    </row>
    <row r="48772" spans="3:3">
      <c r="C48772" s="13">
        <f t="shared" ca="1" si="1546"/>
        <v>1981.4482059469576</v>
      </c>
    </row>
    <row r="48773" spans="3:3">
      <c r="C48773" s="13">
        <f t="shared" ca="1" si="1546"/>
        <v>1992.1315929065368</v>
      </c>
    </row>
    <row r="48774" spans="3:3">
      <c r="C48774" s="13">
        <f t="shared" ca="1" si="1546"/>
        <v>1988.6591084995446</v>
      </c>
    </row>
    <row r="48775" spans="3:3">
      <c r="C48775" s="13">
        <f t="shared" ca="1" si="1546"/>
        <v>1996.4585088636829</v>
      </c>
    </row>
    <row r="48776" spans="3:3">
      <c r="C48776" s="13">
        <f t="shared" ca="1" si="1546"/>
        <v>2007.3563065482297</v>
      </c>
    </row>
    <row r="48777" spans="3:3">
      <c r="C48777" s="13">
        <f t="shared" ca="1" si="1546"/>
        <v>1990.5153286367567</v>
      </c>
    </row>
    <row r="48778" spans="3:3">
      <c r="C48778" s="13">
        <f t="shared" ca="1" si="1546"/>
        <v>1991.5071519771129</v>
      </c>
    </row>
    <row r="48779" spans="3:3">
      <c r="C48779" s="13">
        <f t="shared" ca="1" si="1546"/>
        <v>2011.5850569003312</v>
      </c>
    </row>
    <row r="48780" spans="3:3">
      <c r="C48780" s="13">
        <f t="shared" ca="1" si="1546"/>
        <v>2003.6605351094247</v>
      </c>
    </row>
    <row r="48781" spans="3:3">
      <c r="C48781" s="13">
        <f t="shared" ca="1" si="1546"/>
        <v>1997.9176135093487</v>
      </c>
    </row>
    <row r="48782" spans="3:3">
      <c r="C48782" s="13">
        <f t="shared" ca="1" si="1546"/>
        <v>2008.6552363858445</v>
      </c>
    </row>
    <row r="48783" spans="3:3">
      <c r="C48783" s="13">
        <f t="shared" ca="1" si="1546"/>
        <v>1992.6675762364082</v>
      </c>
    </row>
    <row r="48784" spans="3:3">
      <c r="C48784" s="13">
        <f t="shared" ca="1" si="1546"/>
        <v>2010.2328426829367</v>
      </c>
    </row>
    <row r="48785" spans="3:3">
      <c r="C48785" s="13">
        <f t="shared" ca="1" si="1546"/>
        <v>2002.3445416500017</v>
      </c>
    </row>
    <row r="48786" spans="3:3">
      <c r="C48786" s="13">
        <f t="shared" ca="1" si="1546"/>
        <v>1980.8727288799328</v>
      </c>
    </row>
    <row r="48787" spans="3:3">
      <c r="C48787" s="13">
        <f t="shared" ca="1" si="1546"/>
        <v>1989.7865770088117</v>
      </c>
    </row>
    <row r="48788" spans="3:3">
      <c r="C48788" s="13">
        <f t="shared" ca="1" si="1546"/>
        <v>2025.8735252803754</v>
      </c>
    </row>
    <row r="48789" spans="3:3">
      <c r="C48789" s="13">
        <f t="shared" ca="1" si="1546"/>
        <v>1999.5992749789286</v>
      </c>
    </row>
    <row r="48790" spans="3:3">
      <c r="C48790" s="13">
        <f t="shared" ca="1" si="1546"/>
        <v>1991.7622237738344</v>
      </c>
    </row>
    <row r="48791" spans="3:3">
      <c r="C48791" s="13">
        <f t="shared" ca="1" si="1546"/>
        <v>1996.1445574336872</v>
      </c>
    </row>
    <row r="48792" spans="3:3">
      <c r="C48792" s="13">
        <f t="shared" ref="C48792:C48855" ca="1" si="1547">NORMINV(RAND(),$D$3,$G$3)</f>
        <v>2009.3652037508984</v>
      </c>
    </row>
    <row r="48793" spans="3:3">
      <c r="C48793" s="13">
        <f t="shared" ca="1" si="1547"/>
        <v>1986.8833632887963</v>
      </c>
    </row>
    <row r="48794" spans="3:3">
      <c r="C48794" s="13">
        <f t="shared" ca="1" si="1547"/>
        <v>1994.4653060166581</v>
      </c>
    </row>
    <row r="48795" spans="3:3">
      <c r="C48795" s="13">
        <f t="shared" ca="1" si="1547"/>
        <v>2016.7743408677122</v>
      </c>
    </row>
    <row r="48796" spans="3:3">
      <c r="C48796" s="13">
        <f t="shared" ca="1" si="1547"/>
        <v>1991.604259441553</v>
      </c>
    </row>
    <row r="48797" spans="3:3">
      <c r="C48797" s="13">
        <f t="shared" ca="1" si="1547"/>
        <v>1985.9019201419201</v>
      </c>
    </row>
    <row r="48798" spans="3:3">
      <c r="C48798" s="13">
        <f t="shared" ca="1" si="1547"/>
        <v>2022.7613536447993</v>
      </c>
    </row>
    <row r="48799" spans="3:3">
      <c r="C48799" s="13">
        <f t="shared" ca="1" si="1547"/>
        <v>2004.5329155303259</v>
      </c>
    </row>
    <row r="48800" spans="3:3">
      <c r="C48800" s="13">
        <f t="shared" ca="1" si="1547"/>
        <v>2002.0325646072592</v>
      </c>
    </row>
    <row r="48801" spans="3:3">
      <c r="C48801" s="13">
        <f t="shared" ca="1" si="1547"/>
        <v>2005.8368828027494</v>
      </c>
    </row>
    <row r="48802" spans="3:3">
      <c r="C48802" s="13">
        <f t="shared" ca="1" si="1547"/>
        <v>1997.3811102523134</v>
      </c>
    </row>
    <row r="48803" spans="3:3">
      <c r="C48803" s="13">
        <f t="shared" ca="1" si="1547"/>
        <v>1995.0366542850486</v>
      </c>
    </row>
    <row r="48804" spans="3:3">
      <c r="C48804" s="13">
        <f t="shared" ca="1" si="1547"/>
        <v>2013.0380356245203</v>
      </c>
    </row>
    <row r="48805" spans="3:3">
      <c r="C48805" s="13">
        <f t="shared" ca="1" si="1547"/>
        <v>2006.5246283215222</v>
      </c>
    </row>
    <row r="48806" spans="3:3">
      <c r="C48806" s="13">
        <f t="shared" ca="1" si="1547"/>
        <v>2010.8655929917004</v>
      </c>
    </row>
    <row r="48807" spans="3:3">
      <c r="C48807" s="13">
        <f t="shared" ca="1" si="1547"/>
        <v>2009.8449525501896</v>
      </c>
    </row>
    <row r="48808" spans="3:3">
      <c r="C48808" s="13">
        <f t="shared" ca="1" si="1547"/>
        <v>1992.9259824639025</v>
      </c>
    </row>
    <row r="48809" spans="3:3">
      <c r="C48809" s="13">
        <f t="shared" ca="1" si="1547"/>
        <v>2010.0076863603369</v>
      </c>
    </row>
    <row r="48810" spans="3:3">
      <c r="C48810" s="13">
        <f t="shared" ca="1" si="1547"/>
        <v>2021.8900494118525</v>
      </c>
    </row>
    <row r="48811" spans="3:3">
      <c r="C48811" s="13">
        <f t="shared" ca="1" si="1547"/>
        <v>2007.4936799856341</v>
      </c>
    </row>
    <row r="48812" spans="3:3">
      <c r="C48812" s="13">
        <f t="shared" ca="1" si="1547"/>
        <v>1997.2495157943968</v>
      </c>
    </row>
    <row r="48813" spans="3:3">
      <c r="C48813" s="13">
        <f t="shared" ca="1" si="1547"/>
        <v>2010.1931367257976</v>
      </c>
    </row>
    <row r="48814" spans="3:3">
      <c r="C48814" s="13">
        <f t="shared" ca="1" si="1547"/>
        <v>1976.4469873162311</v>
      </c>
    </row>
    <row r="48815" spans="3:3">
      <c r="C48815" s="13">
        <f t="shared" ca="1" si="1547"/>
        <v>1997.7141433589243</v>
      </c>
    </row>
    <row r="48816" spans="3:3">
      <c r="C48816" s="13">
        <f t="shared" ca="1" si="1547"/>
        <v>1991.9176290660082</v>
      </c>
    </row>
    <row r="48817" spans="3:3">
      <c r="C48817" s="13">
        <f t="shared" ca="1" si="1547"/>
        <v>2010.7548728256772</v>
      </c>
    </row>
    <row r="48818" spans="3:3">
      <c r="C48818" s="13">
        <f t="shared" ca="1" si="1547"/>
        <v>2011.2021347326549</v>
      </c>
    </row>
    <row r="48819" spans="3:3">
      <c r="C48819" s="13">
        <f t="shared" ca="1" si="1547"/>
        <v>1984.9963976545641</v>
      </c>
    </row>
    <row r="48820" spans="3:3">
      <c r="C48820" s="13">
        <f t="shared" ca="1" si="1547"/>
        <v>2005.3919946133999</v>
      </c>
    </row>
    <row r="48821" spans="3:3">
      <c r="C48821" s="13">
        <f t="shared" ca="1" si="1547"/>
        <v>2015.383965111761</v>
      </c>
    </row>
    <row r="48822" spans="3:3">
      <c r="C48822" s="13">
        <f t="shared" ca="1" si="1547"/>
        <v>1996.8551347605298</v>
      </c>
    </row>
    <row r="48823" spans="3:3">
      <c r="C48823" s="13">
        <f t="shared" ca="1" si="1547"/>
        <v>2002.5874079472956</v>
      </c>
    </row>
    <row r="48824" spans="3:3">
      <c r="C48824" s="13">
        <f t="shared" ca="1" si="1547"/>
        <v>2005.0400205419073</v>
      </c>
    </row>
    <row r="48825" spans="3:3">
      <c r="C48825" s="13">
        <f t="shared" ca="1" si="1547"/>
        <v>2021.4856429981123</v>
      </c>
    </row>
    <row r="48826" spans="3:3">
      <c r="C48826" s="13">
        <f t="shared" ca="1" si="1547"/>
        <v>1992.6201436679255</v>
      </c>
    </row>
    <row r="48827" spans="3:3">
      <c r="C48827" s="13">
        <f t="shared" ca="1" si="1547"/>
        <v>2004.9532553140157</v>
      </c>
    </row>
    <row r="48828" spans="3:3">
      <c r="C48828" s="13">
        <f t="shared" ca="1" si="1547"/>
        <v>2010.3609471676025</v>
      </c>
    </row>
    <row r="48829" spans="3:3">
      <c r="C48829" s="13">
        <f t="shared" ca="1" si="1547"/>
        <v>1996.3170375417878</v>
      </c>
    </row>
    <row r="48830" spans="3:3">
      <c r="C48830" s="13">
        <f t="shared" ca="1" si="1547"/>
        <v>2004.7830808278698</v>
      </c>
    </row>
    <row r="48831" spans="3:3">
      <c r="C48831" s="13">
        <f t="shared" ca="1" si="1547"/>
        <v>1986.1503369983827</v>
      </c>
    </row>
    <row r="48832" spans="3:3">
      <c r="C48832" s="13">
        <f t="shared" ca="1" si="1547"/>
        <v>1979.3769047588112</v>
      </c>
    </row>
    <row r="48833" spans="3:3">
      <c r="C48833" s="13">
        <f t="shared" ca="1" si="1547"/>
        <v>1999.2085560296618</v>
      </c>
    </row>
    <row r="48834" spans="3:3">
      <c r="C48834" s="13">
        <f t="shared" ca="1" si="1547"/>
        <v>1999.5215489368118</v>
      </c>
    </row>
    <row r="48835" spans="3:3">
      <c r="C48835" s="13">
        <f t="shared" ca="1" si="1547"/>
        <v>1991.0776796267185</v>
      </c>
    </row>
    <row r="48836" spans="3:3">
      <c r="C48836" s="13">
        <f t="shared" ca="1" si="1547"/>
        <v>2008.3555042442301</v>
      </c>
    </row>
    <row r="48837" spans="3:3">
      <c r="C48837" s="13">
        <f t="shared" ca="1" si="1547"/>
        <v>1986.2751404632133</v>
      </c>
    </row>
    <row r="48838" spans="3:3">
      <c r="C48838" s="13">
        <f t="shared" ca="1" si="1547"/>
        <v>1982.656136275222</v>
      </c>
    </row>
    <row r="48839" spans="3:3">
      <c r="C48839" s="13">
        <f t="shared" ca="1" si="1547"/>
        <v>1987.5532664466011</v>
      </c>
    </row>
    <row r="48840" spans="3:3">
      <c r="C48840" s="13">
        <f t="shared" ca="1" si="1547"/>
        <v>1987.9993654552022</v>
      </c>
    </row>
    <row r="48841" spans="3:3">
      <c r="C48841" s="13">
        <f t="shared" ca="1" si="1547"/>
        <v>2004.9758941480354</v>
      </c>
    </row>
    <row r="48842" spans="3:3">
      <c r="C48842" s="13">
        <f t="shared" ca="1" si="1547"/>
        <v>1988.1268492140916</v>
      </c>
    </row>
    <row r="48843" spans="3:3">
      <c r="C48843" s="13">
        <f t="shared" ca="1" si="1547"/>
        <v>2001.8791220274206</v>
      </c>
    </row>
    <row r="48844" spans="3:3">
      <c r="C48844" s="13">
        <f t="shared" ca="1" si="1547"/>
        <v>1989.7256100512809</v>
      </c>
    </row>
    <row r="48845" spans="3:3">
      <c r="C48845" s="13">
        <f t="shared" ca="1" si="1547"/>
        <v>1987.9350139433216</v>
      </c>
    </row>
    <row r="48846" spans="3:3">
      <c r="C48846" s="13">
        <f t="shared" ca="1" si="1547"/>
        <v>2004.8185580309864</v>
      </c>
    </row>
    <row r="48847" spans="3:3">
      <c r="C48847" s="13">
        <f t="shared" ca="1" si="1547"/>
        <v>1996.7385426584162</v>
      </c>
    </row>
    <row r="48848" spans="3:3">
      <c r="C48848" s="13">
        <f t="shared" ca="1" si="1547"/>
        <v>1981.5214860591293</v>
      </c>
    </row>
    <row r="48849" spans="3:3">
      <c r="C48849" s="13">
        <f t="shared" ca="1" si="1547"/>
        <v>1996.7103463125748</v>
      </c>
    </row>
    <row r="48850" spans="3:3">
      <c r="C48850" s="13">
        <f t="shared" ca="1" si="1547"/>
        <v>2007.1956311935485</v>
      </c>
    </row>
    <row r="48851" spans="3:3">
      <c r="C48851" s="13">
        <f t="shared" ca="1" si="1547"/>
        <v>1977.8489535477713</v>
      </c>
    </row>
    <row r="48852" spans="3:3">
      <c r="C48852" s="13">
        <f t="shared" ca="1" si="1547"/>
        <v>2001.9577523949135</v>
      </c>
    </row>
    <row r="48853" spans="3:3">
      <c r="C48853" s="13">
        <f t="shared" ca="1" si="1547"/>
        <v>2009.2045469628977</v>
      </c>
    </row>
    <row r="48854" spans="3:3">
      <c r="C48854" s="13">
        <f t="shared" ca="1" si="1547"/>
        <v>2011.6266459001401</v>
      </c>
    </row>
    <row r="48855" spans="3:3">
      <c r="C48855" s="13">
        <f t="shared" ca="1" si="1547"/>
        <v>1988.7403187090547</v>
      </c>
    </row>
    <row r="48856" spans="3:3">
      <c r="C48856" s="13">
        <f t="shared" ref="C48856:C48919" ca="1" si="1548">NORMINV(RAND(),$D$3,$G$3)</f>
        <v>2019.6360914977538</v>
      </c>
    </row>
    <row r="48857" spans="3:3">
      <c r="C48857" s="13">
        <f t="shared" ca="1" si="1548"/>
        <v>1995.7854788976922</v>
      </c>
    </row>
    <row r="48858" spans="3:3">
      <c r="C48858" s="13">
        <f t="shared" ca="1" si="1548"/>
        <v>1995.8781432673584</v>
      </c>
    </row>
    <row r="48859" spans="3:3">
      <c r="C48859" s="13">
        <f t="shared" ca="1" si="1548"/>
        <v>2019.3730144872125</v>
      </c>
    </row>
    <row r="48860" spans="3:3">
      <c r="C48860" s="13">
        <f t="shared" ca="1" si="1548"/>
        <v>1994.3177975655649</v>
      </c>
    </row>
    <row r="48861" spans="3:3">
      <c r="C48861" s="13">
        <f t="shared" ca="1" si="1548"/>
        <v>1990.9368212590146</v>
      </c>
    </row>
    <row r="48862" spans="3:3">
      <c r="C48862" s="13">
        <f t="shared" ca="1" si="1548"/>
        <v>2003.1630613093705</v>
      </c>
    </row>
    <row r="48863" spans="3:3">
      <c r="C48863" s="13">
        <f t="shared" ca="1" si="1548"/>
        <v>2014.9827186444177</v>
      </c>
    </row>
    <row r="48864" spans="3:3">
      <c r="C48864" s="13">
        <f t="shared" ca="1" si="1548"/>
        <v>2005.7438458288939</v>
      </c>
    </row>
    <row r="48865" spans="3:3">
      <c r="C48865" s="13">
        <f t="shared" ca="1" si="1548"/>
        <v>2005.1366674363928</v>
      </c>
    </row>
    <row r="48866" spans="3:3">
      <c r="C48866" s="13">
        <f t="shared" ca="1" si="1548"/>
        <v>1988.2103076304113</v>
      </c>
    </row>
    <row r="48867" spans="3:3">
      <c r="C48867" s="13">
        <f t="shared" ca="1" si="1548"/>
        <v>1988.9553788003032</v>
      </c>
    </row>
    <row r="48868" spans="3:3">
      <c r="C48868" s="13">
        <f t="shared" ca="1" si="1548"/>
        <v>1992.6829660495555</v>
      </c>
    </row>
    <row r="48869" spans="3:3">
      <c r="C48869" s="13">
        <f t="shared" ca="1" si="1548"/>
        <v>2007.3602455771622</v>
      </c>
    </row>
    <row r="48870" spans="3:3">
      <c r="C48870" s="13">
        <f t="shared" ca="1" si="1548"/>
        <v>1982.7047183796808</v>
      </c>
    </row>
    <row r="48871" spans="3:3">
      <c r="C48871" s="13">
        <f t="shared" ca="1" si="1548"/>
        <v>2000.5885225239738</v>
      </c>
    </row>
    <row r="48872" spans="3:3">
      <c r="C48872" s="13">
        <f t="shared" ca="1" si="1548"/>
        <v>1977.4831887707448</v>
      </c>
    </row>
    <row r="48873" spans="3:3">
      <c r="C48873" s="13">
        <f t="shared" ca="1" si="1548"/>
        <v>2004.3071712203102</v>
      </c>
    </row>
    <row r="48874" spans="3:3">
      <c r="C48874" s="13">
        <f t="shared" ca="1" si="1548"/>
        <v>2001.9687024224379</v>
      </c>
    </row>
    <row r="48875" spans="3:3">
      <c r="C48875" s="13">
        <f t="shared" ca="1" si="1548"/>
        <v>1997.2809247554865</v>
      </c>
    </row>
    <row r="48876" spans="3:3">
      <c r="C48876" s="13">
        <f t="shared" ca="1" si="1548"/>
        <v>1984.4515951192127</v>
      </c>
    </row>
    <row r="48877" spans="3:3">
      <c r="C48877" s="13">
        <f t="shared" ca="1" si="1548"/>
        <v>1988.7900039655863</v>
      </c>
    </row>
    <row r="48878" spans="3:3">
      <c r="C48878" s="13">
        <f t="shared" ca="1" si="1548"/>
        <v>2000.8770373252207</v>
      </c>
    </row>
    <row r="48879" spans="3:3">
      <c r="C48879" s="13">
        <f t="shared" ca="1" si="1548"/>
        <v>2013.1149842481759</v>
      </c>
    </row>
    <row r="48880" spans="3:3">
      <c r="C48880" s="13">
        <f t="shared" ca="1" si="1548"/>
        <v>1999.5688826218905</v>
      </c>
    </row>
    <row r="48881" spans="3:3">
      <c r="C48881" s="13">
        <f t="shared" ca="1" si="1548"/>
        <v>2013.3140225334396</v>
      </c>
    </row>
    <row r="48882" spans="3:3">
      <c r="C48882" s="13">
        <f t="shared" ca="1" si="1548"/>
        <v>2003.9754842557486</v>
      </c>
    </row>
    <row r="48883" spans="3:3">
      <c r="C48883" s="13">
        <f t="shared" ca="1" si="1548"/>
        <v>1993.2861572397719</v>
      </c>
    </row>
    <row r="48884" spans="3:3">
      <c r="C48884" s="13">
        <f t="shared" ca="1" si="1548"/>
        <v>2013.4254291656544</v>
      </c>
    </row>
    <row r="48885" spans="3:3">
      <c r="C48885" s="13">
        <f t="shared" ca="1" si="1548"/>
        <v>1997.0707633560005</v>
      </c>
    </row>
    <row r="48886" spans="3:3">
      <c r="C48886" s="13">
        <f t="shared" ca="1" si="1548"/>
        <v>2020.4358754299078</v>
      </c>
    </row>
    <row r="48887" spans="3:3">
      <c r="C48887" s="13">
        <f t="shared" ca="1" si="1548"/>
        <v>2002.9931246891385</v>
      </c>
    </row>
    <row r="48888" spans="3:3">
      <c r="C48888" s="13">
        <f t="shared" ca="1" si="1548"/>
        <v>1999.6068988330103</v>
      </c>
    </row>
    <row r="48889" spans="3:3">
      <c r="C48889" s="13">
        <f t="shared" ca="1" si="1548"/>
        <v>2006.5607552191693</v>
      </c>
    </row>
    <row r="48890" spans="3:3">
      <c r="C48890" s="13">
        <f t="shared" ca="1" si="1548"/>
        <v>1989.4885688833583</v>
      </c>
    </row>
    <row r="48891" spans="3:3">
      <c r="C48891" s="13">
        <f t="shared" ca="1" si="1548"/>
        <v>2001.4496690951387</v>
      </c>
    </row>
    <row r="48892" spans="3:3">
      <c r="C48892" s="13">
        <f t="shared" ca="1" si="1548"/>
        <v>2007.177651036897</v>
      </c>
    </row>
    <row r="48893" spans="3:3">
      <c r="C48893" s="13">
        <f t="shared" ca="1" si="1548"/>
        <v>2001.5574908139947</v>
      </c>
    </row>
    <row r="48894" spans="3:3">
      <c r="C48894" s="13">
        <f t="shared" ca="1" si="1548"/>
        <v>1995.4521547529366</v>
      </c>
    </row>
    <row r="48895" spans="3:3">
      <c r="C48895" s="13">
        <f t="shared" ca="1" si="1548"/>
        <v>2012.8743692378953</v>
      </c>
    </row>
    <row r="48896" spans="3:3">
      <c r="C48896" s="13">
        <f t="shared" ca="1" si="1548"/>
        <v>2021.2030069559435</v>
      </c>
    </row>
    <row r="48897" spans="3:3">
      <c r="C48897" s="13">
        <f t="shared" ca="1" si="1548"/>
        <v>2027.7395631042702</v>
      </c>
    </row>
    <row r="48898" spans="3:3">
      <c r="C48898" s="13">
        <f t="shared" ca="1" si="1548"/>
        <v>1994.0699168043939</v>
      </c>
    </row>
    <row r="48899" spans="3:3">
      <c r="C48899" s="13">
        <f t="shared" ca="1" si="1548"/>
        <v>1982.0270727080954</v>
      </c>
    </row>
    <row r="48900" spans="3:3">
      <c r="C48900" s="13">
        <f t="shared" ca="1" si="1548"/>
        <v>1999.9506398867145</v>
      </c>
    </row>
    <row r="48901" spans="3:3">
      <c r="C48901" s="13">
        <f t="shared" ca="1" si="1548"/>
        <v>1981.5471758401156</v>
      </c>
    </row>
    <row r="48902" spans="3:3">
      <c r="C48902" s="13">
        <f t="shared" ca="1" si="1548"/>
        <v>2006.8669065355027</v>
      </c>
    </row>
    <row r="48903" spans="3:3">
      <c r="C48903" s="13">
        <f t="shared" ca="1" si="1548"/>
        <v>1988.4868202130774</v>
      </c>
    </row>
    <row r="48904" spans="3:3">
      <c r="C48904" s="13">
        <f t="shared" ca="1" si="1548"/>
        <v>1993.1128347463496</v>
      </c>
    </row>
    <row r="48905" spans="3:3">
      <c r="C48905" s="13">
        <f t="shared" ca="1" si="1548"/>
        <v>1999.6198080276311</v>
      </c>
    </row>
    <row r="48906" spans="3:3">
      <c r="C48906" s="13">
        <f t="shared" ca="1" si="1548"/>
        <v>2007.0433985502725</v>
      </c>
    </row>
    <row r="48907" spans="3:3">
      <c r="C48907" s="13">
        <f t="shared" ca="1" si="1548"/>
        <v>2002.9563404263868</v>
      </c>
    </row>
    <row r="48908" spans="3:3">
      <c r="C48908" s="13">
        <f t="shared" ca="1" si="1548"/>
        <v>1988.9498053803006</v>
      </c>
    </row>
    <row r="48909" spans="3:3">
      <c r="C48909" s="13">
        <f t="shared" ca="1" si="1548"/>
        <v>1996.6601486926095</v>
      </c>
    </row>
    <row r="48910" spans="3:3">
      <c r="C48910" s="13">
        <f t="shared" ca="1" si="1548"/>
        <v>2009.707571029109</v>
      </c>
    </row>
    <row r="48911" spans="3:3">
      <c r="C48911" s="13">
        <f t="shared" ca="1" si="1548"/>
        <v>2006.2310200293205</v>
      </c>
    </row>
    <row r="48912" spans="3:3">
      <c r="C48912" s="13">
        <f t="shared" ca="1" si="1548"/>
        <v>2002.2092298863392</v>
      </c>
    </row>
    <row r="48913" spans="3:3">
      <c r="C48913" s="13">
        <f t="shared" ca="1" si="1548"/>
        <v>1987.1756914896141</v>
      </c>
    </row>
    <row r="48914" spans="3:3">
      <c r="C48914" s="13">
        <f t="shared" ca="1" si="1548"/>
        <v>1998.0382570476938</v>
      </c>
    </row>
    <row r="48915" spans="3:3">
      <c r="C48915" s="13">
        <f t="shared" ca="1" si="1548"/>
        <v>1993.1041937701318</v>
      </c>
    </row>
    <row r="48916" spans="3:3">
      <c r="C48916" s="13">
        <f t="shared" ca="1" si="1548"/>
        <v>1997.1523381457434</v>
      </c>
    </row>
    <row r="48917" spans="3:3">
      <c r="C48917" s="13">
        <f t="shared" ca="1" si="1548"/>
        <v>2006.9149968428712</v>
      </c>
    </row>
    <row r="48918" spans="3:3">
      <c r="C48918" s="13">
        <f t="shared" ca="1" si="1548"/>
        <v>1999.6100383054188</v>
      </c>
    </row>
    <row r="48919" spans="3:3">
      <c r="C48919" s="13">
        <f t="shared" ca="1" si="1548"/>
        <v>1996.1350101695959</v>
      </c>
    </row>
    <row r="48920" spans="3:3">
      <c r="C48920" s="13">
        <f t="shared" ref="C48920:C48983" ca="1" si="1549">NORMINV(RAND(),$D$3,$G$3)</f>
        <v>1984.849535302372</v>
      </c>
    </row>
    <row r="48921" spans="3:3">
      <c r="C48921" s="13">
        <f t="shared" ca="1" si="1549"/>
        <v>1970.5606201237724</v>
      </c>
    </row>
    <row r="48922" spans="3:3">
      <c r="C48922" s="13">
        <f t="shared" ca="1" si="1549"/>
        <v>2003.2089493225988</v>
      </c>
    </row>
    <row r="48923" spans="3:3">
      <c r="C48923" s="13">
        <f t="shared" ca="1" si="1549"/>
        <v>2008.2419098054679</v>
      </c>
    </row>
    <row r="48924" spans="3:3">
      <c r="C48924" s="13">
        <f t="shared" ca="1" si="1549"/>
        <v>2004.3862438551255</v>
      </c>
    </row>
    <row r="48925" spans="3:3">
      <c r="C48925" s="13">
        <f t="shared" ca="1" si="1549"/>
        <v>1999.8001998664911</v>
      </c>
    </row>
    <row r="48926" spans="3:3">
      <c r="C48926" s="13">
        <f t="shared" ca="1" si="1549"/>
        <v>2013.1287575659669</v>
      </c>
    </row>
    <row r="48927" spans="3:3">
      <c r="C48927" s="13">
        <f t="shared" ca="1" si="1549"/>
        <v>1993.6056820523718</v>
      </c>
    </row>
    <row r="48928" spans="3:3">
      <c r="C48928" s="13">
        <f t="shared" ca="1" si="1549"/>
        <v>2006.0068384954168</v>
      </c>
    </row>
    <row r="48929" spans="3:3">
      <c r="C48929" s="13">
        <f t="shared" ca="1" si="1549"/>
        <v>1996.7872693115526</v>
      </c>
    </row>
    <row r="48930" spans="3:3">
      <c r="C48930" s="13">
        <f t="shared" ca="1" si="1549"/>
        <v>1991.900041620391</v>
      </c>
    </row>
    <row r="48931" spans="3:3">
      <c r="C48931" s="13">
        <f t="shared" ca="1" si="1549"/>
        <v>1999.0310895735092</v>
      </c>
    </row>
    <row r="48932" spans="3:3">
      <c r="C48932" s="13">
        <f t="shared" ca="1" si="1549"/>
        <v>1979.1892231343372</v>
      </c>
    </row>
    <row r="48933" spans="3:3">
      <c r="C48933" s="13">
        <f t="shared" ca="1" si="1549"/>
        <v>1993.7538335924646</v>
      </c>
    </row>
    <row r="48934" spans="3:3">
      <c r="C48934" s="13">
        <f t="shared" ca="1" si="1549"/>
        <v>2017.6680739539272</v>
      </c>
    </row>
    <row r="48935" spans="3:3">
      <c r="C48935" s="13">
        <f t="shared" ca="1" si="1549"/>
        <v>2008.466418616317</v>
      </c>
    </row>
    <row r="48936" spans="3:3">
      <c r="C48936" s="13">
        <f t="shared" ca="1" si="1549"/>
        <v>2004.7420145513011</v>
      </c>
    </row>
    <row r="48937" spans="3:3">
      <c r="C48937" s="13">
        <f t="shared" ca="1" si="1549"/>
        <v>1998.9090119007681</v>
      </c>
    </row>
    <row r="48938" spans="3:3">
      <c r="C48938" s="13">
        <f t="shared" ca="1" si="1549"/>
        <v>1993.1247716207286</v>
      </c>
    </row>
    <row r="48939" spans="3:3">
      <c r="C48939" s="13">
        <f t="shared" ca="1" si="1549"/>
        <v>2019.1759860614163</v>
      </c>
    </row>
    <row r="48940" spans="3:3">
      <c r="C48940" s="13">
        <f t="shared" ca="1" si="1549"/>
        <v>2005.3692920465624</v>
      </c>
    </row>
    <row r="48941" spans="3:3">
      <c r="C48941" s="13">
        <f t="shared" ca="1" si="1549"/>
        <v>2002.1398387739364</v>
      </c>
    </row>
    <row r="48942" spans="3:3">
      <c r="C48942" s="13">
        <f t="shared" ca="1" si="1549"/>
        <v>2016.1444594997272</v>
      </c>
    </row>
    <row r="48943" spans="3:3">
      <c r="C48943" s="13">
        <f t="shared" ca="1" si="1549"/>
        <v>1999.9041454496175</v>
      </c>
    </row>
    <row r="48944" spans="3:3">
      <c r="C48944" s="13">
        <f t="shared" ca="1" si="1549"/>
        <v>1991.3921831366745</v>
      </c>
    </row>
    <row r="48945" spans="3:3">
      <c r="C48945" s="13">
        <f t="shared" ca="1" si="1549"/>
        <v>2021.9605393730737</v>
      </c>
    </row>
    <row r="48946" spans="3:3">
      <c r="C48946" s="13">
        <f t="shared" ca="1" si="1549"/>
        <v>2014.9836753471288</v>
      </c>
    </row>
    <row r="48947" spans="3:3">
      <c r="C48947" s="13">
        <f t="shared" ca="1" si="1549"/>
        <v>2000.8092474016269</v>
      </c>
    </row>
    <row r="48948" spans="3:3">
      <c r="C48948" s="13">
        <f t="shared" ca="1" si="1549"/>
        <v>2011.0803248332095</v>
      </c>
    </row>
    <row r="48949" spans="3:3">
      <c r="C48949" s="13">
        <f t="shared" ca="1" si="1549"/>
        <v>1994.3753356891257</v>
      </c>
    </row>
    <row r="48950" spans="3:3">
      <c r="C48950" s="13">
        <f t="shared" ca="1" si="1549"/>
        <v>1991.143654211523</v>
      </c>
    </row>
    <row r="48951" spans="3:3">
      <c r="C48951" s="13">
        <f t="shared" ca="1" si="1549"/>
        <v>2002.5319387400575</v>
      </c>
    </row>
    <row r="48952" spans="3:3">
      <c r="C48952" s="13">
        <f t="shared" ca="1" si="1549"/>
        <v>1995.9020241851031</v>
      </c>
    </row>
    <row r="48953" spans="3:3">
      <c r="C48953" s="13">
        <f t="shared" ca="1" si="1549"/>
        <v>1989.5372058712946</v>
      </c>
    </row>
    <row r="48954" spans="3:3">
      <c r="C48954" s="13">
        <f t="shared" ca="1" si="1549"/>
        <v>2005.2345983161379</v>
      </c>
    </row>
    <row r="48955" spans="3:3">
      <c r="C48955" s="13">
        <f t="shared" ca="1" si="1549"/>
        <v>2000.9460960884164</v>
      </c>
    </row>
    <row r="48956" spans="3:3">
      <c r="C48956" s="13">
        <f t="shared" ca="1" si="1549"/>
        <v>2001.5143005576572</v>
      </c>
    </row>
    <row r="48957" spans="3:3">
      <c r="C48957" s="13">
        <f t="shared" ca="1" si="1549"/>
        <v>1994.3752309436902</v>
      </c>
    </row>
    <row r="48958" spans="3:3">
      <c r="C48958" s="13">
        <f t="shared" ca="1" si="1549"/>
        <v>1990.9357883404075</v>
      </c>
    </row>
    <row r="48959" spans="3:3">
      <c r="C48959" s="13">
        <f t="shared" ca="1" si="1549"/>
        <v>2011.5832554955387</v>
      </c>
    </row>
    <row r="48960" spans="3:3">
      <c r="C48960" s="13">
        <f t="shared" ca="1" si="1549"/>
        <v>2003.0790462098955</v>
      </c>
    </row>
    <row r="48961" spans="3:3">
      <c r="C48961" s="13">
        <f t="shared" ca="1" si="1549"/>
        <v>2012.6895894356778</v>
      </c>
    </row>
    <row r="48962" spans="3:3">
      <c r="C48962" s="13">
        <f t="shared" ca="1" si="1549"/>
        <v>2000.0428543510577</v>
      </c>
    </row>
    <row r="48963" spans="3:3">
      <c r="C48963" s="13">
        <f t="shared" ca="1" si="1549"/>
        <v>1976.5545943917102</v>
      </c>
    </row>
    <row r="48964" spans="3:3">
      <c r="C48964" s="13">
        <f t="shared" ca="1" si="1549"/>
        <v>1996.2064917275325</v>
      </c>
    </row>
    <row r="48965" spans="3:3">
      <c r="C48965" s="13">
        <f t="shared" ca="1" si="1549"/>
        <v>1989.0927613507274</v>
      </c>
    </row>
    <row r="48966" spans="3:3">
      <c r="C48966" s="13">
        <f t="shared" ca="1" si="1549"/>
        <v>2011.3756088358084</v>
      </c>
    </row>
    <row r="48967" spans="3:3">
      <c r="C48967" s="13">
        <f t="shared" ca="1" si="1549"/>
        <v>1999.6127348037401</v>
      </c>
    </row>
    <row r="48968" spans="3:3">
      <c r="C48968" s="13">
        <f t="shared" ca="1" si="1549"/>
        <v>2001.2743929668159</v>
      </c>
    </row>
    <row r="48969" spans="3:3">
      <c r="C48969" s="13">
        <f t="shared" ca="1" si="1549"/>
        <v>2004.8240827903728</v>
      </c>
    </row>
    <row r="48970" spans="3:3">
      <c r="C48970" s="13">
        <f t="shared" ca="1" si="1549"/>
        <v>1993.7355708128771</v>
      </c>
    </row>
    <row r="48971" spans="3:3">
      <c r="C48971" s="13">
        <f t="shared" ca="1" si="1549"/>
        <v>2014.7610152320544</v>
      </c>
    </row>
    <row r="48972" spans="3:3">
      <c r="C48972" s="13">
        <f t="shared" ca="1" si="1549"/>
        <v>2014.962711158488</v>
      </c>
    </row>
    <row r="48973" spans="3:3">
      <c r="C48973" s="13">
        <f t="shared" ca="1" si="1549"/>
        <v>2012.84205733966</v>
      </c>
    </row>
    <row r="48974" spans="3:3">
      <c r="C48974" s="13">
        <f t="shared" ca="1" si="1549"/>
        <v>1997.0797506602296</v>
      </c>
    </row>
    <row r="48975" spans="3:3">
      <c r="C48975" s="13">
        <f t="shared" ca="1" si="1549"/>
        <v>2019.8462882249971</v>
      </c>
    </row>
    <row r="48976" spans="3:3">
      <c r="C48976" s="13">
        <f t="shared" ca="1" si="1549"/>
        <v>2006.65511051056</v>
      </c>
    </row>
    <row r="48977" spans="3:3">
      <c r="C48977" s="13">
        <f t="shared" ca="1" si="1549"/>
        <v>2002.1689783253046</v>
      </c>
    </row>
    <row r="48978" spans="3:3">
      <c r="C48978" s="13">
        <f t="shared" ca="1" si="1549"/>
        <v>1980.4903133874225</v>
      </c>
    </row>
    <row r="48979" spans="3:3">
      <c r="C48979" s="13">
        <f t="shared" ca="1" si="1549"/>
        <v>2007.3130637775362</v>
      </c>
    </row>
    <row r="48980" spans="3:3">
      <c r="C48980" s="13">
        <f t="shared" ca="1" si="1549"/>
        <v>1992.0770938300536</v>
      </c>
    </row>
    <row r="48981" spans="3:3">
      <c r="C48981" s="13">
        <f t="shared" ca="1" si="1549"/>
        <v>1996.3748700649967</v>
      </c>
    </row>
    <row r="48982" spans="3:3">
      <c r="C48982" s="13">
        <f t="shared" ca="1" si="1549"/>
        <v>1999.5197842593598</v>
      </c>
    </row>
    <row r="48983" spans="3:3">
      <c r="C48983" s="13">
        <f t="shared" ca="1" si="1549"/>
        <v>1982.0786515702864</v>
      </c>
    </row>
    <row r="48984" spans="3:3">
      <c r="C48984" s="13">
        <f t="shared" ref="C48984:C49047" ca="1" si="1550">NORMINV(RAND(),$D$3,$G$3)</f>
        <v>2011.5204913883229</v>
      </c>
    </row>
    <row r="48985" spans="3:3">
      <c r="C48985" s="13">
        <f t="shared" ca="1" si="1550"/>
        <v>1986.9444637303109</v>
      </c>
    </row>
    <row r="48986" spans="3:3">
      <c r="C48986" s="13">
        <f t="shared" ca="1" si="1550"/>
        <v>1992.2497948481966</v>
      </c>
    </row>
    <row r="48987" spans="3:3">
      <c r="C48987" s="13">
        <f t="shared" ca="1" si="1550"/>
        <v>2017.4599527092964</v>
      </c>
    </row>
    <row r="48988" spans="3:3">
      <c r="C48988" s="13">
        <f t="shared" ca="1" si="1550"/>
        <v>1995.7695228609277</v>
      </c>
    </row>
    <row r="48989" spans="3:3">
      <c r="C48989" s="13">
        <f t="shared" ca="1" si="1550"/>
        <v>2011.7266011041811</v>
      </c>
    </row>
    <row r="48990" spans="3:3">
      <c r="C48990" s="13">
        <f t="shared" ca="1" si="1550"/>
        <v>1992.0759807926452</v>
      </c>
    </row>
    <row r="48991" spans="3:3">
      <c r="C48991" s="13">
        <f t="shared" ca="1" si="1550"/>
        <v>1988.7709927444989</v>
      </c>
    </row>
    <row r="48992" spans="3:3">
      <c r="C48992" s="13">
        <f t="shared" ca="1" si="1550"/>
        <v>1985.6504847822707</v>
      </c>
    </row>
    <row r="48993" spans="3:3">
      <c r="C48993" s="13">
        <f t="shared" ca="1" si="1550"/>
        <v>2004.6153104366058</v>
      </c>
    </row>
    <row r="48994" spans="3:3">
      <c r="C48994" s="13">
        <f t="shared" ca="1" si="1550"/>
        <v>1981.9078224543166</v>
      </c>
    </row>
    <row r="48995" spans="3:3">
      <c r="C48995" s="13">
        <f t="shared" ca="1" si="1550"/>
        <v>1975.4547621965507</v>
      </c>
    </row>
    <row r="48996" spans="3:3">
      <c r="C48996" s="13">
        <f t="shared" ca="1" si="1550"/>
        <v>2006.7567817942786</v>
      </c>
    </row>
    <row r="48997" spans="3:3">
      <c r="C48997" s="13">
        <f t="shared" ca="1" si="1550"/>
        <v>2007.1146185259829</v>
      </c>
    </row>
    <row r="48998" spans="3:3">
      <c r="C48998" s="13">
        <f t="shared" ca="1" si="1550"/>
        <v>2000.82116947606</v>
      </c>
    </row>
    <row r="48999" spans="3:3">
      <c r="C48999" s="13">
        <f t="shared" ca="1" si="1550"/>
        <v>1999.4519344777723</v>
      </c>
    </row>
    <row r="49000" spans="3:3">
      <c r="C49000" s="13">
        <f t="shared" ca="1" si="1550"/>
        <v>1982.78395144924</v>
      </c>
    </row>
    <row r="49001" spans="3:3">
      <c r="C49001" s="13">
        <f t="shared" ca="1" si="1550"/>
        <v>2010.4581487801418</v>
      </c>
    </row>
    <row r="49002" spans="3:3">
      <c r="C49002" s="13">
        <f t="shared" ca="1" si="1550"/>
        <v>2014.6717241025565</v>
      </c>
    </row>
    <row r="49003" spans="3:3">
      <c r="C49003" s="13">
        <f t="shared" ca="1" si="1550"/>
        <v>1976.9200074105065</v>
      </c>
    </row>
    <row r="49004" spans="3:3">
      <c r="C49004" s="13">
        <f t="shared" ca="1" si="1550"/>
        <v>1989.7184083973984</v>
      </c>
    </row>
    <row r="49005" spans="3:3">
      <c r="C49005" s="13">
        <f t="shared" ca="1" si="1550"/>
        <v>1991.794306952436</v>
      </c>
    </row>
    <row r="49006" spans="3:3">
      <c r="C49006" s="13">
        <f t="shared" ca="1" si="1550"/>
        <v>1992.5394929839331</v>
      </c>
    </row>
    <row r="49007" spans="3:3">
      <c r="C49007" s="13">
        <f t="shared" ca="1" si="1550"/>
        <v>1997.4857167152491</v>
      </c>
    </row>
    <row r="49008" spans="3:3">
      <c r="C49008" s="13">
        <f t="shared" ca="1" si="1550"/>
        <v>2003.239186363531</v>
      </c>
    </row>
    <row r="49009" spans="3:3">
      <c r="C49009" s="13">
        <f t="shared" ca="1" si="1550"/>
        <v>1995.5918426717292</v>
      </c>
    </row>
    <row r="49010" spans="3:3">
      <c r="C49010" s="13">
        <f t="shared" ca="1" si="1550"/>
        <v>2001.5752184105975</v>
      </c>
    </row>
    <row r="49011" spans="3:3">
      <c r="C49011" s="13">
        <f t="shared" ca="1" si="1550"/>
        <v>2003.4785498899371</v>
      </c>
    </row>
    <row r="49012" spans="3:3">
      <c r="C49012" s="13">
        <f t="shared" ca="1" si="1550"/>
        <v>2007.6707669164227</v>
      </c>
    </row>
    <row r="49013" spans="3:3">
      <c r="C49013" s="13">
        <f t="shared" ca="1" si="1550"/>
        <v>1993.2383806380294</v>
      </c>
    </row>
    <row r="49014" spans="3:3">
      <c r="C49014" s="13">
        <f t="shared" ca="1" si="1550"/>
        <v>2004.2939196175196</v>
      </c>
    </row>
    <row r="49015" spans="3:3">
      <c r="C49015" s="13">
        <f t="shared" ca="1" si="1550"/>
        <v>2013.6976679886968</v>
      </c>
    </row>
    <row r="49016" spans="3:3">
      <c r="C49016" s="13">
        <f t="shared" ca="1" si="1550"/>
        <v>2010.4324147701004</v>
      </c>
    </row>
    <row r="49017" spans="3:3">
      <c r="C49017" s="13">
        <f t="shared" ca="1" si="1550"/>
        <v>1999.8229947539996</v>
      </c>
    </row>
    <row r="49018" spans="3:3">
      <c r="C49018" s="13">
        <f t="shared" ca="1" si="1550"/>
        <v>1999.3059149766957</v>
      </c>
    </row>
    <row r="49019" spans="3:3">
      <c r="C49019" s="13">
        <f t="shared" ca="1" si="1550"/>
        <v>1982.9016274456253</v>
      </c>
    </row>
    <row r="49020" spans="3:3">
      <c r="C49020" s="13">
        <f t="shared" ca="1" si="1550"/>
        <v>1977.3019216357611</v>
      </c>
    </row>
    <row r="49021" spans="3:3">
      <c r="C49021" s="13">
        <f t="shared" ca="1" si="1550"/>
        <v>1986.7581937395094</v>
      </c>
    </row>
    <row r="49022" spans="3:3">
      <c r="C49022" s="13">
        <f t="shared" ca="1" si="1550"/>
        <v>1995.5091980570544</v>
      </c>
    </row>
    <row r="49023" spans="3:3">
      <c r="C49023" s="13">
        <f t="shared" ca="1" si="1550"/>
        <v>1998.4586625337477</v>
      </c>
    </row>
    <row r="49024" spans="3:3">
      <c r="C49024" s="13">
        <f t="shared" ca="1" si="1550"/>
        <v>2006.8543878489245</v>
      </c>
    </row>
    <row r="49025" spans="3:3">
      <c r="C49025" s="13">
        <f t="shared" ca="1" si="1550"/>
        <v>2000.5901783003133</v>
      </c>
    </row>
    <row r="49026" spans="3:3">
      <c r="C49026" s="13">
        <f t="shared" ca="1" si="1550"/>
        <v>1988.3866058314557</v>
      </c>
    </row>
    <row r="49027" spans="3:3">
      <c r="C49027" s="13">
        <f t="shared" ca="1" si="1550"/>
        <v>2008.002902985083</v>
      </c>
    </row>
    <row r="49028" spans="3:3">
      <c r="C49028" s="13">
        <f t="shared" ca="1" si="1550"/>
        <v>1998.1724237136254</v>
      </c>
    </row>
    <row r="49029" spans="3:3">
      <c r="C49029" s="13">
        <f t="shared" ca="1" si="1550"/>
        <v>1983.1541234212557</v>
      </c>
    </row>
    <row r="49030" spans="3:3">
      <c r="C49030" s="13">
        <f t="shared" ca="1" si="1550"/>
        <v>1996.8459846986043</v>
      </c>
    </row>
    <row r="49031" spans="3:3">
      <c r="C49031" s="13">
        <f t="shared" ca="1" si="1550"/>
        <v>1979.7207970780632</v>
      </c>
    </row>
    <row r="49032" spans="3:3">
      <c r="C49032" s="13">
        <f t="shared" ca="1" si="1550"/>
        <v>2007.3718536913768</v>
      </c>
    </row>
    <row r="49033" spans="3:3">
      <c r="C49033" s="13">
        <f t="shared" ca="1" si="1550"/>
        <v>2002.0489126542034</v>
      </c>
    </row>
    <row r="49034" spans="3:3">
      <c r="C49034" s="13">
        <f t="shared" ca="1" si="1550"/>
        <v>1995.9633918972268</v>
      </c>
    </row>
    <row r="49035" spans="3:3">
      <c r="C49035" s="13">
        <f t="shared" ca="1" si="1550"/>
        <v>2007.4826102334323</v>
      </c>
    </row>
    <row r="49036" spans="3:3">
      <c r="C49036" s="13">
        <f t="shared" ca="1" si="1550"/>
        <v>1998.9771187112874</v>
      </c>
    </row>
    <row r="49037" spans="3:3">
      <c r="C49037" s="13">
        <f t="shared" ca="1" si="1550"/>
        <v>2004.6250970419203</v>
      </c>
    </row>
    <row r="49038" spans="3:3">
      <c r="C49038" s="13">
        <f t="shared" ca="1" si="1550"/>
        <v>1988.1608652007692</v>
      </c>
    </row>
    <row r="49039" spans="3:3">
      <c r="C49039" s="13">
        <f t="shared" ca="1" si="1550"/>
        <v>2009.1643076449845</v>
      </c>
    </row>
    <row r="49040" spans="3:3">
      <c r="C49040" s="13">
        <f t="shared" ca="1" si="1550"/>
        <v>2007.8345025975152</v>
      </c>
    </row>
    <row r="49041" spans="3:3">
      <c r="C49041" s="13">
        <f t="shared" ca="1" si="1550"/>
        <v>1996.1474198536903</v>
      </c>
    </row>
    <row r="49042" spans="3:3">
      <c r="C49042" s="13">
        <f t="shared" ca="1" si="1550"/>
        <v>2005.4137713758314</v>
      </c>
    </row>
    <row r="49043" spans="3:3">
      <c r="C49043" s="13">
        <f t="shared" ca="1" si="1550"/>
        <v>2012.3853833293783</v>
      </c>
    </row>
    <row r="49044" spans="3:3">
      <c r="C49044" s="13">
        <f t="shared" ca="1" si="1550"/>
        <v>1996.917453134959</v>
      </c>
    </row>
    <row r="49045" spans="3:3">
      <c r="C49045" s="13">
        <f t="shared" ca="1" si="1550"/>
        <v>2024.0186168260448</v>
      </c>
    </row>
    <row r="49046" spans="3:3">
      <c r="C49046" s="13">
        <f t="shared" ca="1" si="1550"/>
        <v>2004.1144394807891</v>
      </c>
    </row>
    <row r="49047" spans="3:3">
      <c r="C49047" s="13">
        <f t="shared" ca="1" si="1550"/>
        <v>1997.6959091542992</v>
      </c>
    </row>
    <row r="49048" spans="3:3">
      <c r="C49048" s="13">
        <f t="shared" ref="C49048:C49111" ca="1" si="1551">NORMINV(RAND(),$D$3,$G$3)</f>
        <v>1998.9798412955636</v>
      </c>
    </row>
    <row r="49049" spans="3:3">
      <c r="C49049" s="13">
        <f t="shared" ca="1" si="1551"/>
        <v>1995.4871038213355</v>
      </c>
    </row>
    <row r="49050" spans="3:3">
      <c r="C49050" s="13">
        <f t="shared" ca="1" si="1551"/>
        <v>2003.7796166243661</v>
      </c>
    </row>
    <row r="49051" spans="3:3">
      <c r="C49051" s="13">
        <f t="shared" ca="1" si="1551"/>
        <v>2002.7718904953249</v>
      </c>
    </row>
    <row r="49052" spans="3:3">
      <c r="C49052" s="13">
        <f t="shared" ca="1" si="1551"/>
        <v>2001.7539037751978</v>
      </c>
    </row>
    <row r="49053" spans="3:3">
      <c r="C49053" s="13">
        <f t="shared" ca="1" si="1551"/>
        <v>1999.7603123274891</v>
      </c>
    </row>
    <row r="49054" spans="3:3">
      <c r="C49054" s="13">
        <f t="shared" ca="1" si="1551"/>
        <v>1990.6850814036197</v>
      </c>
    </row>
    <row r="49055" spans="3:3">
      <c r="C49055" s="13">
        <f t="shared" ca="1" si="1551"/>
        <v>1990.5533695316835</v>
      </c>
    </row>
    <row r="49056" spans="3:3">
      <c r="C49056" s="13">
        <f t="shared" ca="1" si="1551"/>
        <v>2006.3065637034572</v>
      </c>
    </row>
    <row r="49057" spans="3:3">
      <c r="C49057" s="13">
        <f t="shared" ca="1" si="1551"/>
        <v>1995.4136576570513</v>
      </c>
    </row>
    <row r="49058" spans="3:3">
      <c r="C49058" s="13">
        <f t="shared" ca="1" si="1551"/>
        <v>2008.5194485411655</v>
      </c>
    </row>
    <row r="49059" spans="3:3">
      <c r="C49059" s="13">
        <f t="shared" ca="1" si="1551"/>
        <v>1992.8493549133316</v>
      </c>
    </row>
    <row r="49060" spans="3:3">
      <c r="C49060" s="13">
        <f t="shared" ca="1" si="1551"/>
        <v>2007.4601422477556</v>
      </c>
    </row>
    <row r="49061" spans="3:3">
      <c r="C49061" s="13">
        <f t="shared" ca="1" si="1551"/>
        <v>2024.1108146538186</v>
      </c>
    </row>
    <row r="49062" spans="3:3">
      <c r="C49062" s="13">
        <f t="shared" ca="1" si="1551"/>
        <v>1995.3446801145501</v>
      </c>
    </row>
    <row r="49063" spans="3:3">
      <c r="C49063" s="13">
        <f t="shared" ca="1" si="1551"/>
        <v>2000.2407108967943</v>
      </c>
    </row>
    <row r="49064" spans="3:3">
      <c r="C49064" s="13">
        <f t="shared" ca="1" si="1551"/>
        <v>1987.6387951961697</v>
      </c>
    </row>
    <row r="49065" spans="3:3">
      <c r="C49065" s="13">
        <f t="shared" ca="1" si="1551"/>
        <v>1996.1653330651857</v>
      </c>
    </row>
    <row r="49066" spans="3:3">
      <c r="C49066" s="13">
        <f t="shared" ca="1" si="1551"/>
        <v>2012.1962906959752</v>
      </c>
    </row>
    <row r="49067" spans="3:3">
      <c r="C49067" s="13">
        <f t="shared" ca="1" si="1551"/>
        <v>2018.7129916866982</v>
      </c>
    </row>
    <row r="49068" spans="3:3">
      <c r="C49068" s="13">
        <f t="shared" ca="1" si="1551"/>
        <v>1987.5068244364475</v>
      </c>
    </row>
    <row r="49069" spans="3:3">
      <c r="C49069" s="13">
        <f t="shared" ca="1" si="1551"/>
        <v>2008.6892085288091</v>
      </c>
    </row>
    <row r="49070" spans="3:3">
      <c r="C49070" s="13">
        <f t="shared" ca="1" si="1551"/>
        <v>1987.7580753753823</v>
      </c>
    </row>
    <row r="49071" spans="3:3">
      <c r="C49071" s="13">
        <f t="shared" ca="1" si="1551"/>
        <v>2015.9936119383283</v>
      </c>
    </row>
    <row r="49072" spans="3:3">
      <c r="C49072" s="13">
        <f t="shared" ca="1" si="1551"/>
        <v>2001.8690422158411</v>
      </c>
    </row>
    <row r="49073" spans="3:3">
      <c r="C49073" s="13">
        <f t="shared" ca="1" si="1551"/>
        <v>1983.6545258144565</v>
      </c>
    </row>
    <row r="49074" spans="3:3">
      <c r="C49074" s="13">
        <f t="shared" ca="1" si="1551"/>
        <v>2012.8742797035657</v>
      </c>
    </row>
    <row r="49075" spans="3:3">
      <c r="C49075" s="13">
        <f t="shared" ca="1" si="1551"/>
        <v>1987.1885463745236</v>
      </c>
    </row>
    <row r="49076" spans="3:3">
      <c r="C49076" s="13">
        <f t="shared" ca="1" si="1551"/>
        <v>1985.5645028848014</v>
      </c>
    </row>
    <row r="49077" spans="3:3">
      <c r="C49077" s="13">
        <f t="shared" ca="1" si="1551"/>
        <v>2005.8252082815943</v>
      </c>
    </row>
    <row r="49078" spans="3:3">
      <c r="C49078" s="13">
        <f t="shared" ca="1" si="1551"/>
        <v>2008.987242528864</v>
      </c>
    </row>
    <row r="49079" spans="3:3">
      <c r="C49079" s="13">
        <f t="shared" ca="1" si="1551"/>
        <v>2005.6113451924207</v>
      </c>
    </row>
    <row r="49080" spans="3:3">
      <c r="C49080" s="13">
        <f t="shared" ca="1" si="1551"/>
        <v>2018.5515524967061</v>
      </c>
    </row>
    <row r="49081" spans="3:3">
      <c r="C49081" s="13">
        <f t="shared" ca="1" si="1551"/>
        <v>2001.2837623567809</v>
      </c>
    </row>
    <row r="49082" spans="3:3">
      <c r="C49082" s="13">
        <f t="shared" ca="1" si="1551"/>
        <v>2006.2431060917754</v>
      </c>
    </row>
    <row r="49083" spans="3:3">
      <c r="C49083" s="13">
        <f t="shared" ca="1" si="1551"/>
        <v>1994.6341441428813</v>
      </c>
    </row>
    <row r="49084" spans="3:3">
      <c r="C49084" s="13">
        <f t="shared" ca="1" si="1551"/>
        <v>1997.6187623539556</v>
      </c>
    </row>
    <row r="49085" spans="3:3">
      <c r="C49085" s="13">
        <f t="shared" ca="1" si="1551"/>
        <v>1991.9574235728714</v>
      </c>
    </row>
    <row r="49086" spans="3:3">
      <c r="C49086" s="13">
        <f t="shared" ca="1" si="1551"/>
        <v>1996.2609011637028</v>
      </c>
    </row>
    <row r="49087" spans="3:3">
      <c r="C49087" s="13">
        <f t="shared" ca="1" si="1551"/>
        <v>2000.0467862819867</v>
      </c>
    </row>
    <row r="49088" spans="3:3">
      <c r="C49088" s="13">
        <f t="shared" ca="1" si="1551"/>
        <v>1997.0290126840816</v>
      </c>
    </row>
    <row r="49089" spans="3:3">
      <c r="C49089" s="13">
        <f t="shared" ca="1" si="1551"/>
        <v>1994.466405617042</v>
      </c>
    </row>
    <row r="49090" spans="3:3">
      <c r="C49090" s="13">
        <f t="shared" ca="1" si="1551"/>
        <v>1990.230367302338</v>
      </c>
    </row>
    <row r="49091" spans="3:3">
      <c r="C49091" s="13">
        <f t="shared" ca="1" si="1551"/>
        <v>1999.965969508876</v>
      </c>
    </row>
    <row r="49092" spans="3:3">
      <c r="C49092" s="13">
        <f t="shared" ca="1" si="1551"/>
        <v>2009.9554833647142</v>
      </c>
    </row>
    <row r="49093" spans="3:3">
      <c r="C49093" s="13">
        <f t="shared" ca="1" si="1551"/>
        <v>2010.7040104848343</v>
      </c>
    </row>
    <row r="49094" spans="3:3">
      <c r="C49094" s="13">
        <f t="shared" ca="1" si="1551"/>
        <v>2003.08066341828</v>
      </c>
    </row>
    <row r="49095" spans="3:3">
      <c r="C49095" s="13">
        <f t="shared" ca="1" si="1551"/>
        <v>2029.9542671691584</v>
      </c>
    </row>
    <row r="49096" spans="3:3">
      <c r="C49096" s="13">
        <f t="shared" ca="1" si="1551"/>
        <v>1992.0011069574339</v>
      </c>
    </row>
    <row r="49097" spans="3:3">
      <c r="C49097" s="13">
        <f t="shared" ca="1" si="1551"/>
        <v>2008.887107392602</v>
      </c>
    </row>
    <row r="49098" spans="3:3">
      <c r="C49098" s="13">
        <f t="shared" ca="1" si="1551"/>
        <v>2002.2646063419272</v>
      </c>
    </row>
    <row r="49099" spans="3:3">
      <c r="C49099" s="13">
        <f t="shared" ca="1" si="1551"/>
        <v>1993.8004513131182</v>
      </c>
    </row>
    <row r="49100" spans="3:3">
      <c r="C49100" s="13">
        <f t="shared" ca="1" si="1551"/>
        <v>2018.3001277586163</v>
      </c>
    </row>
    <row r="49101" spans="3:3">
      <c r="C49101" s="13">
        <f t="shared" ca="1" si="1551"/>
        <v>2024.9938990814367</v>
      </c>
    </row>
    <row r="49102" spans="3:3">
      <c r="C49102" s="13">
        <f t="shared" ca="1" si="1551"/>
        <v>1992.045469109358</v>
      </c>
    </row>
    <row r="49103" spans="3:3">
      <c r="C49103" s="13">
        <f t="shared" ca="1" si="1551"/>
        <v>1995.6350425260691</v>
      </c>
    </row>
    <row r="49104" spans="3:3">
      <c r="C49104" s="13">
        <f t="shared" ca="1" si="1551"/>
        <v>2004.9961795179695</v>
      </c>
    </row>
    <row r="49105" spans="3:3">
      <c r="C49105" s="13">
        <f t="shared" ca="1" si="1551"/>
        <v>2024.3333913249696</v>
      </c>
    </row>
    <row r="49106" spans="3:3">
      <c r="C49106" s="13">
        <f t="shared" ca="1" si="1551"/>
        <v>2008.8378028223731</v>
      </c>
    </row>
    <row r="49107" spans="3:3">
      <c r="C49107" s="13">
        <f t="shared" ca="1" si="1551"/>
        <v>1992.4756778574526</v>
      </c>
    </row>
    <row r="49108" spans="3:3">
      <c r="C49108" s="13">
        <f t="shared" ca="1" si="1551"/>
        <v>1993.8443111759259</v>
      </c>
    </row>
    <row r="49109" spans="3:3">
      <c r="C49109" s="13">
        <f t="shared" ca="1" si="1551"/>
        <v>1985.661003736579</v>
      </c>
    </row>
    <row r="49110" spans="3:3">
      <c r="C49110" s="13">
        <f t="shared" ca="1" si="1551"/>
        <v>2016.195897249147</v>
      </c>
    </row>
    <row r="49111" spans="3:3">
      <c r="C49111" s="13">
        <f t="shared" ca="1" si="1551"/>
        <v>1998.4262456726267</v>
      </c>
    </row>
    <row r="49112" spans="3:3">
      <c r="C49112" s="13">
        <f t="shared" ref="C49112:C49175" ca="1" si="1552">NORMINV(RAND(),$D$3,$G$3)</f>
        <v>1976.1828719254324</v>
      </c>
    </row>
    <row r="49113" spans="3:3">
      <c r="C49113" s="13">
        <f t="shared" ca="1" si="1552"/>
        <v>2012.1729434560241</v>
      </c>
    </row>
    <row r="49114" spans="3:3">
      <c r="C49114" s="13">
        <f t="shared" ca="1" si="1552"/>
        <v>2014.7278384912545</v>
      </c>
    </row>
    <row r="49115" spans="3:3">
      <c r="C49115" s="13">
        <f t="shared" ca="1" si="1552"/>
        <v>1997.3304060261805</v>
      </c>
    </row>
    <row r="49116" spans="3:3">
      <c r="C49116" s="13">
        <f t="shared" ca="1" si="1552"/>
        <v>2011.6244814878089</v>
      </c>
    </row>
    <row r="49117" spans="3:3">
      <c r="C49117" s="13">
        <f t="shared" ca="1" si="1552"/>
        <v>2001.4662770962284</v>
      </c>
    </row>
    <row r="49118" spans="3:3">
      <c r="C49118" s="13">
        <f t="shared" ca="1" si="1552"/>
        <v>2001.437361695841</v>
      </c>
    </row>
    <row r="49119" spans="3:3">
      <c r="C49119" s="13">
        <f t="shared" ca="1" si="1552"/>
        <v>1991.1226539264285</v>
      </c>
    </row>
    <row r="49120" spans="3:3">
      <c r="C49120" s="13">
        <f t="shared" ca="1" si="1552"/>
        <v>1997.1748558521906</v>
      </c>
    </row>
    <row r="49121" spans="3:3">
      <c r="C49121" s="13">
        <f t="shared" ca="1" si="1552"/>
        <v>2007.3935056397759</v>
      </c>
    </row>
    <row r="49122" spans="3:3">
      <c r="C49122" s="13">
        <f t="shared" ca="1" si="1552"/>
        <v>1998.6653080950243</v>
      </c>
    </row>
    <row r="49123" spans="3:3">
      <c r="C49123" s="13">
        <f t="shared" ca="1" si="1552"/>
        <v>2001.7704595745149</v>
      </c>
    </row>
    <row r="49124" spans="3:3">
      <c r="C49124" s="13">
        <f t="shared" ca="1" si="1552"/>
        <v>1994.8402576656526</v>
      </c>
    </row>
    <row r="49125" spans="3:3">
      <c r="C49125" s="13">
        <f t="shared" ca="1" si="1552"/>
        <v>1992.9993973323692</v>
      </c>
    </row>
    <row r="49126" spans="3:3">
      <c r="C49126" s="13">
        <f t="shared" ca="1" si="1552"/>
        <v>2003.7792664707968</v>
      </c>
    </row>
    <row r="49127" spans="3:3">
      <c r="C49127" s="13">
        <f t="shared" ca="1" si="1552"/>
        <v>2014.8608871932138</v>
      </c>
    </row>
    <row r="49128" spans="3:3">
      <c r="C49128" s="13">
        <f t="shared" ca="1" si="1552"/>
        <v>1990.1522424858545</v>
      </c>
    </row>
    <row r="49129" spans="3:3">
      <c r="C49129" s="13">
        <f t="shared" ca="1" si="1552"/>
        <v>2000.9534241069132</v>
      </c>
    </row>
    <row r="49130" spans="3:3">
      <c r="C49130" s="13">
        <f t="shared" ca="1" si="1552"/>
        <v>1983.5240552253786</v>
      </c>
    </row>
    <row r="49131" spans="3:3">
      <c r="C49131" s="13">
        <f t="shared" ca="1" si="1552"/>
        <v>1991.2439509336261</v>
      </c>
    </row>
    <row r="49132" spans="3:3">
      <c r="C49132" s="13">
        <f t="shared" ca="1" si="1552"/>
        <v>2012.8270723284897</v>
      </c>
    </row>
    <row r="49133" spans="3:3">
      <c r="C49133" s="13">
        <f t="shared" ca="1" si="1552"/>
        <v>2001.0081016607357</v>
      </c>
    </row>
    <row r="49134" spans="3:3">
      <c r="C49134" s="13">
        <f t="shared" ca="1" si="1552"/>
        <v>2000.4461141331881</v>
      </c>
    </row>
    <row r="49135" spans="3:3">
      <c r="C49135" s="13">
        <f t="shared" ca="1" si="1552"/>
        <v>1991.4463472429893</v>
      </c>
    </row>
    <row r="49136" spans="3:3">
      <c r="C49136" s="13">
        <f t="shared" ca="1" si="1552"/>
        <v>2013.7585238911149</v>
      </c>
    </row>
    <row r="49137" spans="3:3">
      <c r="C49137" s="13">
        <f t="shared" ca="1" si="1552"/>
        <v>2015.476576235483</v>
      </c>
    </row>
    <row r="49138" spans="3:3">
      <c r="C49138" s="13">
        <f t="shared" ca="1" si="1552"/>
        <v>1994.8414089069111</v>
      </c>
    </row>
    <row r="49139" spans="3:3">
      <c r="C49139" s="13">
        <f t="shared" ca="1" si="1552"/>
        <v>2002.2656831044458</v>
      </c>
    </row>
    <row r="49140" spans="3:3">
      <c r="C49140" s="13">
        <f t="shared" ca="1" si="1552"/>
        <v>1997.3842007455655</v>
      </c>
    </row>
    <row r="49141" spans="3:3">
      <c r="C49141" s="13">
        <f t="shared" ca="1" si="1552"/>
        <v>2005.6590284832914</v>
      </c>
    </row>
    <row r="49142" spans="3:3">
      <c r="C49142" s="13">
        <f t="shared" ca="1" si="1552"/>
        <v>2007.3220946767374</v>
      </c>
    </row>
    <row r="49143" spans="3:3">
      <c r="C49143" s="13">
        <f t="shared" ca="1" si="1552"/>
        <v>2001.271292932468</v>
      </c>
    </row>
    <row r="49144" spans="3:3">
      <c r="C49144" s="13">
        <f t="shared" ca="1" si="1552"/>
        <v>1998.5877295632981</v>
      </c>
    </row>
    <row r="49145" spans="3:3">
      <c r="C49145" s="13">
        <f t="shared" ca="1" si="1552"/>
        <v>1979.2041283714154</v>
      </c>
    </row>
    <row r="49146" spans="3:3">
      <c r="C49146" s="13">
        <f t="shared" ca="1" si="1552"/>
        <v>2002.3436550409599</v>
      </c>
    </row>
    <row r="49147" spans="3:3">
      <c r="C49147" s="13">
        <f t="shared" ca="1" si="1552"/>
        <v>1985.5828219149728</v>
      </c>
    </row>
    <row r="49148" spans="3:3">
      <c r="C49148" s="13">
        <f t="shared" ca="1" si="1552"/>
        <v>1989.2020192263569</v>
      </c>
    </row>
    <row r="49149" spans="3:3">
      <c r="C49149" s="13">
        <f t="shared" ca="1" si="1552"/>
        <v>2009.8144546630811</v>
      </c>
    </row>
    <row r="49150" spans="3:3">
      <c r="C49150" s="13">
        <f t="shared" ca="1" si="1552"/>
        <v>2011.8383196102445</v>
      </c>
    </row>
    <row r="49151" spans="3:3">
      <c r="C49151" s="13">
        <f t="shared" ca="1" si="1552"/>
        <v>1973.361499551625</v>
      </c>
    </row>
    <row r="49152" spans="3:3">
      <c r="C49152" s="13">
        <f t="shared" ca="1" si="1552"/>
        <v>1985.9667118353418</v>
      </c>
    </row>
    <row r="49153" spans="3:3">
      <c r="C49153" s="13">
        <f t="shared" ca="1" si="1552"/>
        <v>2009.4779793218954</v>
      </c>
    </row>
    <row r="49154" spans="3:3">
      <c r="C49154" s="13">
        <f t="shared" ca="1" si="1552"/>
        <v>2022.4545791418971</v>
      </c>
    </row>
    <row r="49155" spans="3:3">
      <c r="C49155" s="13">
        <f t="shared" ca="1" si="1552"/>
        <v>2002.2838392683695</v>
      </c>
    </row>
    <row r="49156" spans="3:3">
      <c r="C49156" s="13">
        <f t="shared" ca="1" si="1552"/>
        <v>2002.6015148575641</v>
      </c>
    </row>
    <row r="49157" spans="3:3">
      <c r="C49157" s="13">
        <f t="shared" ca="1" si="1552"/>
        <v>2002.3708367619079</v>
      </c>
    </row>
    <row r="49158" spans="3:3">
      <c r="C49158" s="13">
        <f t="shared" ca="1" si="1552"/>
        <v>2011.9881489255113</v>
      </c>
    </row>
    <row r="49159" spans="3:3">
      <c r="C49159" s="13">
        <f t="shared" ca="1" si="1552"/>
        <v>1997.5486493525977</v>
      </c>
    </row>
    <row r="49160" spans="3:3">
      <c r="C49160" s="13">
        <f t="shared" ca="1" si="1552"/>
        <v>1996.1274619363985</v>
      </c>
    </row>
    <row r="49161" spans="3:3">
      <c r="C49161" s="13">
        <f t="shared" ca="1" si="1552"/>
        <v>2011.0610017387953</v>
      </c>
    </row>
    <row r="49162" spans="3:3">
      <c r="C49162" s="13">
        <f t="shared" ca="1" si="1552"/>
        <v>1995.5444208876538</v>
      </c>
    </row>
    <row r="49163" spans="3:3">
      <c r="C49163" s="13">
        <f t="shared" ca="1" si="1552"/>
        <v>2012.4654869632948</v>
      </c>
    </row>
    <row r="49164" spans="3:3">
      <c r="C49164" s="13">
        <f t="shared" ca="1" si="1552"/>
        <v>1992.0354883924385</v>
      </c>
    </row>
    <row r="49165" spans="3:3">
      <c r="C49165" s="13">
        <f t="shared" ca="1" si="1552"/>
        <v>2001.5758716400321</v>
      </c>
    </row>
    <row r="49166" spans="3:3">
      <c r="C49166" s="13">
        <f t="shared" ca="1" si="1552"/>
        <v>2000.2315285198174</v>
      </c>
    </row>
    <row r="49167" spans="3:3">
      <c r="C49167" s="13">
        <f t="shared" ca="1" si="1552"/>
        <v>2006.3889222608118</v>
      </c>
    </row>
    <row r="49168" spans="3:3">
      <c r="C49168" s="13">
        <f t="shared" ca="1" si="1552"/>
        <v>1994.067057873551</v>
      </c>
    </row>
    <row r="49169" spans="3:3">
      <c r="C49169" s="13">
        <f t="shared" ca="1" si="1552"/>
        <v>1989.1501450970459</v>
      </c>
    </row>
    <row r="49170" spans="3:3">
      <c r="C49170" s="13">
        <f t="shared" ca="1" si="1552"/>
        <v>2006.6944593440364</v>
      </c>
    </row>
    <row r="49171" spans="3:3">
      <c r="C49171" s="13">
        <f t="shared" ca="1" si="1552"/>
        <v>1994.4250414600915</v>
      </c>
    </row>
    <row r="49172" spans="3:3">
      <c r="C49172" s="13">
        <f t="shared" ca="1" si="1552"/>
        <v>2018.853257904367</v>
      </c>
    </row>
    <row r="49173" spans="3:3">
      <c r="C49173" s="13">
        <f t="shared" ca="1" si="1552"/>
        <v>2006.3417909409156</v>
      </c>
    </row>
    <row r="49174" spans="3:3">
      <c r="C49174" s="13">
        <f t="shared" ca="1" si="1552"/>
        <v>2009.0764119647631</v>
      </c>
    </row>
    <row r="49175" spans="3:3">
      <c r="C49175" s="13">
        <f t="shared" ca="1" si="1552"/>
        <v>1999.4191159067891</v>
      </c>
    </row>
    <row r="49176" spans="3:3">
      <c r="C49176" s="13">
        <f t="shared" ref="C49176:C49239" ca="1" si="1553">NORMINV(RAND(),$D$3,$G$3)</f>
        <v>1990.148234631054</v>
      </c>
    </row>
    <row r="49177" spans="3:3">
      <c r="C49177" s="13">
        <f t="shared" ca="1" si="1553"/>
        <v>2003.9912639316701</v>
      </c>
    </row>
    <row r="49178" spans="3:3">
      <c r="C49178" s="13">
        <f t="shared" ca="1" si="1553"/>
        <v>2000.8331340542618</v>
      </c>
    </row>
    <row r="49179" spans="3:3">
      <c r="C49179" s="13">
        <f t="shared" ca="1" si="1553"/>
        <v>1991.3069612862416</v>
      </c>
    </row>
    <row r="49180" spans="3:3">
      <c r="C49180" s="13">
        <f t="shared" ca="1" si="1553"/>
        <v>2000.7235639395951</v>
      </c>
    </row>
    <row r="49181" spans="3:3">
      <c r="C49181" s="13">
        <f t="shared" ca="1" si="1553"/>
        <v>1982.2837424707066</v>
      </c>
    </row>
    <row r="49182" spans="3:3">
      <c r="C49182" s="13">
        <f t="shared" ca="1" si="1553"/>
        <v>1996.4558195605582</v>
      </c>
    </row>
    <row r="49183" spans="3:3">
      <c r="C49183" s="13">
        <f t="shared" ca="1" si="1553"/>
        <v>2017.3546308866214</v>
      </c>
    </row>
    <row r="49184" spans="3:3">
      <c r="C49184" s="13">
        <f t="shared" ca="1" si="1553"/>
        <v>1992.9352192750373</v>
      </c>
    </row>
    <row r="49185" spans="3:3">
      <c r="C49185" s="13">
        <f t="shared" ca="1" si="1553"/>
        <v>1986.1345527471151</v>
      </c>
    </row>
    <row r="49186" spans="3:3">
      <c r="C49186" s="13">
        <f t="shared" ca="1" si="1553"/>
        <v>2000.6713798890853</v>
      </c>
    </row>
    <row r="49187" spans="3:3">
      <c r="C49187" s="13">
        <f t="shared" ca="1" si="1553"/>
        <v>1991.1931588360051</v>
      </c>
    </row>
    <row r="49188" spans="3:3">
      <c r="C49188" s="13">
        <f t="shared" ca="1" si="1553"/>
        <v>1988.9128028202788</v>
      </c>
    </row>
    <row r="49189" spans="3:3">
      <c r="C49189" s="13">
        <f t="shared" ca="1" si="1553"/>
        <v>1995.5062878226647</v>
      </c>
    </row>
    <row r="49190" spans="3:3">
      <c r="C49190" s="13">
        <f t="shared" ca="1" si="1553"/>
        <v>2012.8692929372805</v>
      </c>
    </row>
    <row r="49191" spans="3:3">
      <c r="C49191" s="13">
        <f t="shared" ca="1" si="1553"/>
        <v>1996.5726552498863</v>
      </c>
    </row>
    <row r="49192" spans="3:3">
      <c r="C49192" s="13">
        <f t="shared" ca="1" si="1553"/>
        <v>2006.029891569211</v>
      </c>
    </row>
    <row r="49193" spans="3:3">
      <c r="C49193" s="13">
        <f t="shared" ca="1" si="1553"/>
        <v>2022.2238212341767</v>
      </c>
    </row>
    <row r="49194" spans="3:3">
      <c r="C49194" s="13">
        <f t="shared" ca="1" si="1553"/>
        <v>1994.2279040923511</v>
      </c>
    </row>
    <row r="49195" spans="3:3">
      <c r="C49195" s="13">
        <f t="shared" ca="1" si="1553"/>
        <v>2007.3342468339019</v>
      </c>
    </row>
    <row r="49196" spans="3:3">
      <c r="C49196" s="13">
        <f t="shared" ca="1" si="1553"/>
        <v>2012.0394219312288</v>
      </c>
    </row>
    <row r="49197" spans="3:3">
      <c r="C49197" s="13">
        <f t="shared" ca="1" si="1553"/>
        <v>1995.7945524366507</v>
      </c>
    </row>
    <row r="49198" spans="3:3">
      <c r="C49198" s="13">
        <f t="shared" ca="1" si="1553"/>
        <v>1985.5735372643271</v>
      </c>
    </row>
    <row r="49199" spans="3:3">
      <c r="C49199" s="13">
        <f t="shared" ca="1" si="1553"/>
        <v>1989.3737686594466</v>
      </c>
    </row>
    <row r="49200" spans="3:3">
      <c r="C49200" s="13">
        <f t="shared" ca="1" si="1553"/>
        <v>1993.8607962661854</v>
      </c>
    </row>
    <row r="49201" spans="3:3">
      <c r="C49201" s="13">
        <f t="shared" ca="1" si="1553"/>
        <v>1995.8355343866644</v>
      </c>
    </row>
    <row r="49202" spans="3:3">
      <c r="C49202" s="13">
        <f t="shared" ca="1" si="1553"/>
        <v>2000.6365435809716</v>
      </c>
    </row>
    <row r="49203" spans="3:3">
      <c r="C49203" s="13">
        <f t="shared" ca="1" si="1553"/>
        <v>2024.1509886553808</v>
      </c>
    </row>
    <row r="49204" spans="3:3">
      <c r="C49204" s="13">
        <f t="shared" ca="1" si="1553"/>
        <v>1997.3940542050339</v>
      </c>
    </row>
    <row r="49205" spans="3:3">
      <c r="C49205" s="13">
        <f t="shared" ca="1" si="1553"/>
        <v>1995.8046862229082</v>
      </c>
    </row>
    <row r="49206" spans="3:3">
      <c r="C49206" s="13">
        <f t="shared" ca="1" si="1553"/>
        <v>2002.588823940659</v>
      </c>
    </row>
    <row r="49207" spans="3:3">
      <c r="C49207" s="13">
        <f t="shared" ca="1" si="1553"/>
        <v>1980.9579996730581</v>
      </c>
    </row>
    <row r="49208" spans="3:3">
      <c r="C49208" s="13">
        <f t="shared" ca="1" si="1553"/>
        <v>2019.5828607203287</v>
      </c>
    </row>
    <row r="49209" spans="3:3">
      <c r="C49209" s="13">
        <f t="shared" ca="1" si="1553"/>
        <v>2008.7233052408385</v>
      </c>
    </row>
    <row r="49210" spans="3:3">
      <c r="C49210" s="13">
        <f t="shared" ca="1" si="1553"/>
        <v>2022.8926785534973</v>
      </c>
    </row>
    <row r="49211" spans="3:3">
      <c r="C49211" s="13">
        <f t="shared" ca="1" si="1553"/>
        <v>1991.3025596669104</v>
      </c>
    </row>
    <row r="49212" spans="3:3">
      <c r="C49212" s="13">
        <f t="shared" ca="1" si="1553"/>
        <v>2013.2348132556795</v>
      </c>
    </row>
    <row r="49213" spans="3:3">
      <c r="C49213" s="13">
        <f t="shared" ca="1" si="1553"/>
        <v>1996.9451052845998</v>
      </c>
    </row>
    <row r="49214" spans="3:3">
      <c r="C49214" s="13">
        <f t="shared" ca="1" si="1553"/>
        <v>2000.0949373631429</v>
      </c>
    </row>
    <row r="49215" spans="3:3">
      <c r="C49215" s="13">
        <f t="shared" ca="1" si="1553"/>
        <v>2004.0616061999235</v>
      </c>
    </row>
    <row r="49216" spans="3:3">
      <c r="C49216" s="13">
        <f t="shared" ca="1" si="1553"/>
        <v>1980.0259934943381</v>
      </c>
    </row>
    <row r="49217" spans="3:3">
      <c r="C49217" s="13">
        <f t="shared" ca="1" si="1553"/>
        <v>1993.0255608324178</v>
      </c>
    </row>
    <row r="49218" spans="3:3">
      <c r="C49218" s="13">
        <f t="shared" ca="1" si="1553"/>
        <v>1992.1646430051435</v>
      </c>
    </row>
    <row r="49219" spans="3:3">
      <c r="C49219" s="13">
        <f t="shared" ca="1" si="1553"/>
        <v>1996.6173638644104</v>
      </c>
    </row>
    <row r="49220" spans="3:3">
      <c r="C49220" s="13">
        <f t="shared" ca="1" si="1553"/>
        <v>1994.4921240123717</v>
      </c>
    </row>
    <row r="49221" spans="3:3">
      <c r="C49221" s="13">
        <f t="shared" ca="1" si="1553"/>
        <v>1994.0555830770945</v>
      </c>
    </row>
    <row r="49222" spans="3:3">
      <c r="C49222" s="13">
        <f t="shared" ca="1" si="1553"/>
        <v>2001.7756373040111</v>
      </c>
    </row>
    <row r="49223" spans="3:3">
      <c r="C49223" s="13">
        <f t="shared" ca="1" si="1553"/>
        <v>2009.0021173170403</v>
      </c>
    </row>
    <row r="49224" spans="3:3">
      <c r="C49224" s="13">
        <f t="shared" ca="1" si="1553"/>
        <v>1971.0173275080201</v>
      </c>
    </row>
    <row r="49225" spans="3:3">
      <c r="C49225" s="13">
        <f t="shared" ca="1" si="1553"/>
        <v>2014.4663921453468</v>
      </c>
    </row>
    <row r="49226" spans="3:3">
      <c r="C49226" s="13">
        <f t="shared" ca="1" si="1553"/>
        <v>2004.151500454157</v>
      </c>
    </row>
    <row r="49227" spans="3:3">
      <c r="C49227" s="13">
        <f t="shared" ca="1" si="1553"/>
        <v>2029.602497900112</v>
      </c>
    </row>
    <row r="49228" spans="3:3">
      <c r="C49228" s="13">
        <f t="shared" ca="1" si="1553"/>
        <v>1989.2660823285701</v>
      </c>
    </row>
    <row r="49229" spans="3:3">
      <c r="C49229" s="13">
        <f t="shared" ca="1" si="1553"/>
        <v>1981.1339753588213</v>
      </c>
    </row>
    <row r="49230" spans="3:3">
      <c r="C49230" s="13">
        <f t="shared" ca="1" si="1553"/>
        <v>1971.7287911714773</v>
      </c>
    </row>
    <row r="49231" spans="3:3">
      <c r="C49231" s="13">
        <f t="shared" ca="1" si="1553"/>
        <v>1975.5756716114697</v>
      </c>
    </row>
    <row r="49232" spans="3:3">
      <c r="C49232" s="13">
        <f t="shared" ca="1" si="1553"/>
        <v>2022.1542153424446</v>
      </c>
    </row>
    <row r="49233" spans="3:3">
      <c r="C49233" s="13">
        <f t="shared" ca="1" si="1553"/>
        <v>2007.9696028148905</v>
      </c>
    </row>
    <row r="49234" spans="3:3">
      <c r="C49234" s="13">
        <f t="shared" ca="1" si="1553"/>
        <v>1985.6066562287026</v>
      </c>
    </row>
    <row r="49235" spans="3:3">
      <c r="C49235" s="13">
        <f t="shared" ca="1" si="1553"/>
        <v>1987.4017154915152</v>
      </c>
    </row>
    <row r="49236" spans="3:3">
      <c r="C49236" s="13">
        <f t="shared" ca="1" si="1553"/>
        <v>2003.4302975168637</v>
      </c>
    </row>
    <row r="49237" spans="3:3">
      <c r="C49237" s="13">
        <f t="shared" ca="1" si="1553"/>
        <v>2000.5081719523293</v>
      </c>
    </row>
    <row r="49238" spans="3:3">
      <c r="C49238" s="13">
        <f t="shared" ca="1" si="1553"/>
        <v>1991.9235299947131</v>
      </c>
    </row>
    <row r="49239" spans="3:3">
      <c r="C49239" s="13">
        <f t="shared" ca="1" si="1553"/>
        <v>1994.5668035840581</v>
      </c>
    </row>
    <row r="49240" spans="3:3">
      <c r="C49240" s="13">
        <f t="shared" ref="C49240:C49303" ca="1" si="1554">NORMINV(RAND(),$D$3,$G$3)</f>
        <v>2011.269950383353</v>
      </c>
    </row>
    <row r="49241" spans="3:3">
      <c r="C49241" s="13">
        <f t="shared" ca="1" si="1554"/>
        <v>1997.2896607580153</v>
      </c>
    </row>
    <row r="49242" spans="3:3">
      <c r="C49242" s="13">
        <f t="shared" ca="1" si="1554"/>
        <v>1996.6408098044994</v>
      </c>
    </row>
    <row r="49243" spans="3:3">
      <c r="C49243" s="13">
        <f t="shared" ca="1" si="1554"/>
        <v>1997.1223507215616</v>
      </c>
    </row>
    <row r="49244" spans="3:3">
      <c r="C49244" s="13">
        <f t="shared" ca="1" si="1554"/>
        <v>2009.8739726684641</v>
      </c>
    </row>
    <row r="49245" spans="3:3">
      <c r="C49245" s="13">
        <f t="shared" ca="1" si="1554"/>
        <v>1991.5498377201798</v>
      </c>
    </row>
    <row r="49246" spans="3:3">
      <c r="C49246" s="13">
        <f t="shared" ca="1" si="1554"/>
        <v>1994.6729615627878</v>
      </c>
    </row>
    <row r="49247" spans="3:3">
      <c r="C49247" s="13">
        <f t="shared" ca="1" si="1554"/>
        <v>1998.5197635822612</v>
      </c>
    </row>
    <row r="49248" spans="3:3">
      <c r="C49248" s="13">
        <f t="shared" ca="1" si="1554"/>
        <v>2003.2151420632347</v>
      </c>
    </row>
    <row r="49249" spans="3:3">
      <c r="C49249" s="13">
        <f t="shared" ca="1" si="1554"/>
        <v>1975.3511594965316</v>
      </c>
    </row>
    <row r="49250" spans="3:3">
      <c r="C49250" s="13">
        <f t="shared" ca="1" si="1554"/>
        <v>2003.4785780990551</v>
      </c>
    </row>
    <row r="49251" spans="3:3">
      <c r="C49251" s="13">
        <f t="shared" ca="1" si="1554"/>
        <v>2013.1695852322803</v>
      </c>
    </row>
    <row r="49252" spans="3:3">
      <c r="C49252" s="13">
        <f t="shared" ca="1" si="1554"/>
        <v>2001.7832919522086</v>
      </c>
    </row>
    <row r="49253" spans="3:3">
      <c r="C49253" s="13">
        <f t="shared" ca="1" si="1554"/>
        <v>2009.3517881751545</v>
      </c>
    </row>
    <row r="49254" spans="3:3">
      <c r="C49254" s="13">
        <f t="shared" ca="1" si="1554"/>
        <v>2015.574011048742</v>
      </c>
    </row>
    <row r="49255" spans="3:3">
      <c r="C49255" s="13">
        <f t="shared" ca="1" si="1554"/>
        <v>2006.8305062040215</v>
      </c>
    </row>
    <row r="49256" spans="3:3">
      <c r="C49256" s="13">
        <f t="shared" ca="1" si="1554"/>
        <v>1983.2047847544884</v>
      </c>
    </row>
    <row r="49257" spans="3:3">
      <c r="C49257" s="13">
        <f t="shared" ca="1" si="1554"/>
        <v>1985.6557572943125</v>
      </c>
    </row>
    <row r="49258" spans="3:3">
      <c r="C49258" s="13">
        <f t="shared" ca="1" si="1554"/>
        <v>1985.9758874250399</v>
      </c>
    </row>
    <row r="49259" spans="3:3">
      <c r="C49259" s="13">
        <f t="shared" ca="1" si="1554"/>
        <v>1985.907807746697</v>
      </c>
    </row>
    <row r="49260" spans="3:3">
      <c r="C49260" s="13">
        <f t="shared" ca="1" si="1554"/>
        <v>1977.9847883118398</v>
      </c>
    </row>
    <row r="49261" spans="3:3">
      <c r="C49261" s="13">
        <f t="shared" ca="1" si="1554"/>
        <v>2008.7692047371518</v>
      </c>
    </row>
    <row r="49262" spans="3:3">
      <c r="C49262" s="13">
        <f t="shared" ca="1" si="1554"/>
        <v>1989.2282869417265</v>
      </c>
    </row>
    <row r="49263" spans="3:3">
      <c r="C49263" s="13">
        <f t="shared" ca="1" si="1554"/>
        <v>1991.9467972667946</v>
      </c>
    </row>
    <row r="49264" spans="3:3">
      <c r="C49264" s="13">
        <f t="shared" ca="1" si="1554"/>
        <v>2002.2670122419202</v>
      </c>
    </row>
    <row r="49265" spans="3:3">
      <c r="C49265" s="13">
        <f t="shared" ca="1" si="1554"/>
        <v>1977.9807488388014</v>
      </c>
    </row>
    <row r="49266" spans="3:3">
      <c r="C49266" s="13">
        <f t="shared" ca="1" si="1554"/>
        <v>2001.2266888965244</v>
      </c>
    </row>
    <row r="49267" spans="3:3">
      <c r="C49267" s="13">
        <f t="shared" ca="1" si="1554"/>
        <v>1996.7947762350709</v>
      </c>
    </row>
    <row r="49268" spans="3:3">
      <c r="C49268" s="13">
        <f t="shared" ca="1" si="1554"/>
        <v>1996.4827788842219</v>
      </c>
    </row>
    <row r="49269" spans="3:3">
      <c r="C49269" s="13">
        <f t="shared" ca="1" si="1554"/>
        <v>1990.8999028712265</v>
      </c>
    </row>
    <row r="49270" spans="3:3">
      <c r="C49270" s="13">
        <f t="shared" ca="1" si="1554"/>
        <v>2007.6324363125184</v>
      </c>
    </row>
    <row r="49271" spans="3:3">
      <c r="C49271" s="13">
        <f t="shared" ca="1" si="1554"/>
        <v>1998.6982085091336</v>
      </c>
    </row>
    <row r="49272" spans="3:3">
      <c r="C49272" s="13">
        <f t="shared" ca="1" si="1554"/>
        <v>1993.1160698544461</v>
      </c>
    </row>
    <row r="49273" spans="3:3">
      <c r="C49273" s="13">
        <f t="shared" ca="1" si="1554"/>
        <v>1998.1713183053457</v>
      </c>
    </row>
    <row r="49274" spans="3:3">
      <c r="C49274" s="13">
        <f t="shared" ca="1" si="1554"/>
        <v>1995.8658595001502</v>
      </c>
    </row>
    <row r="49275" spans="3:3">
      <c r="C49275" s="13">
        <f t="shared" ca="1" si="1554"/>
        <v>2005.695646333287</v>
      </c>
    </row>
    <row r="49276" spans="3:3">
      <c r="C49276" s="13">
        <f t="shared" ca="1" si="1554"/>
        <v>2020.0486829876393</v>
      </c>
    </row>
    <row r="49277" spans="3:3">
      <c r="C49277" s="13">
        <f t="shared" ca="1" si="1554"/>
        <v>2012.6691960609221</v>
      </c>
    </row>
    <row r="49278" spans="3:3">
      <c r="C49278" s="13">
        <f t="shared" ca="1" si="1554"/>
        <v>1994.180286930598</v>
      </c>
    </row>
    <row r="49279" spans="3:3">
      <c r="C49279" s="13">
        <f t="shared" ca="1" si="1554"/>
        <v>2005.5342392994639</v>
      </c>
    </row>
    <row r="49280" spans="3:3">
      <c r="C49280" s="13">
        <f t="shared" ca="1" si="1554"/>
        <v>2009.4213113386459</v>
      </c>
    </row>
    <row r="49281" spans="3:3">
      <c r="C49281" s="13">
        <f t="shared" ca="1" si="1554"/>
        <v>1987.8398601504364</v>
      </c>
    </row>
    <row r="49282" spans="3:3">
      <c r="C49282" s="13">
        <f t="shared" ca="1" si="1554"/>
        <v>2007.008286895242</v>
      </c>
    </row>
    <row r="49283" spans="3:3">
      <c r="C49283" s="13">
        <f t="shared" ca="1" si="1554"/>
        <v>1997.1194907274248</v>
      </c>
    </row>
    <row r="49284" spans="3:3">
      <c r="C49284" s="13">
        <f t="shared" ca="1" si="1554"/>
        <v>2002.061788586517</v>
      </c>
    </row>
    <row r="49285" spans="3:3">
      <c r="C49285" s="13">
        <f t="shared" ca="1" si="1554"/>
        <v>2002.8719923075366</v>
      </c>
    </row>
    <row r="49286" spans="3:3">
      <c r="C49286" s="13">
        <f t="shared" ca="1" si="1554"/>
        <v>1981.0307531884489</v>
      </c>
    </row>
    <row r="49287" spans="3:3">
      <c r="C49287" s="13">
        <f t="shared" ca="1" si="1554"/>
        <v>1990.5418757815723</v>
      </c>
    </row>
    <row r="49288" spans="3:3">
      <c r="C49288" s="13">
        <f t="shared" ca="1" si="1554"/>
        <v>2007.7300941460126</v>
      </c>
    </row>
    <row r="49289" spans="3:3">
      <c r="C49289" s="13">
        <f t="shared" ca="1" si="1554"/>
        <v>1999.7834411235672</v>
      </c>
    </row>
    <row r="49290" spans="3:3">
      <c r="C49290" s="13">
        <f t="shared" ca="1" si="1554"/>
        <v>1990.4752548687418</v>
      </c>
    </row>
    <row r="49291" spans="3:3">
      <c r="C49291" s="13">
        <f t="shared" ca="1" si="1554"/>
        <v>1997.1154627976723</v>
      </c>
    </row>
    <row r="49292" spans="3:3">
      <c r="C49292" s="13">
        <f t="shared" ca="1" si="1554"/>
        <v>2009.0489824104079</v>
      </c>
    </row>
    <row r="49293" spans="3:3">
      <c r="C49293" s="13">
        <f t="shared" ca="1" si="1554"/>
        <v>1986.3167843346785</v>
      </c>
    </row>
    <row r="49294" spans="3:3">
      <c r="C49294" s="13">
        <f t="shared" ca="1" si="1554"/>
        <v>2029.1658956621429</v>
      </c>
    </row>
    <row r="49295" spans="3:3">
      <c r="C49295" s="13">
        <f t="shared" ca="1" si="1554"/>
        <v>1989.8113345076449</v>
      </c>
    </row>
    <row r="49296" spans="3:3">
      <c r="C49296" s="13">
        <f t="shared" ca="1" si="1554"/>
        <v>1982.3875108621648</v>
      </c>
    </row>
    <row r="49297" spans="3:3">
      <c r="C49297" s="13">
        <f t="shared" ca="1" si="1554"/>
        <v>2007.8263795194855</v>
      </c>
    </row>
    <row r="49298" spans="3:3">
      <c r="C49298" s="13">
        <f t="shared" ca="1" si="1554"/>
        <v>1969.9604901305995</v>
      </c>
    </row>
    <row r="49299" spans="3:3">
      <c r="C49299" s="13">
        <f t="shared" ca="1" si="1554"/>
        <v>1997.8571266823915</v>
      </c>
    </row>
    <row r="49300" spans="3:3">
      <c r="C49300" s="13">
        <f t="shared" ca="1" si="1554"/>
        <v>1999.6698778027546</v>
      </c>
    </row>
    <row r="49301" spans="3:3">
      <c r="C49301" s="13">
        <f t="shared" ca="1" si="1554"/>
        <v>1989.5849865253995</v>
      </c>
    </row>
    <row r="49302" spans="3:3">
      <c r="C49302" s="13">
        <f t="shared" ca="1" si="1554"/>
        <v>1997.2449008793099</v>
      </c>
    </row>
    <row r="49303" spans="3:3">
      <c r="C49303" s="13">
        <f t="shared" ca="1" si="1554"/>
        <v>2014.47667086356</v>
      </c>
    </row>
    <row r="49304" spans="3:3">
      <c r="C49304" s="13">
        <f t="shared" ref="C49304:C49367" ca="1" si="1555">NORMINV(RAND(),$D$3,$G$3)</f>
        <v>1997.974797571045</v>
      </c>
    </row>
    <row r="49305" spans="3:3">
      <c r="C49305" s="13">
        <f t="shared" ca="1" si="1555"/>
        <v>1997.7301224578932</v>
      </c>
    </row>
    <row r="49306" spans="3:3">
      <c r="C49306" s="13">
        <f t="shared" ca="1" si="1555"/>
        <v>2013.1780530543538</v>
      </c>
    </row>
    <row r="49307" spans="3:3">
      <c r="C49307" s="13">
        <f t="shared" ca="1" si="1555"/>
        <v>1996.0712360244097</v>
      </c>
    </row>
    <row r="49308" spans="3:3">
      <c r="C49308" s="13">
        <f t="shared" ca="1" si="1555"/>
        <v>1988.9101628473293</v>
      </c>
    </row>
    <row r="49309" spans="3:3">
      <c r="C49309" s="13">
        <f t="shared" ca="1" si="1555"/>
        <v>2008.2351531694658</v>
      </c>
    </row>
    <row r="49310" spans="3:3">
      <c r="C49310" s="13">
        <f t="shared" ca="1" si="1555"/>
        <v>1987.807893040339</v>
      </c>
    </row>
    <row r="49311" spans="3:3">
      <c r="C49311" s="13">
        <f t="shared" ca="1" si="1555"/>
        <v>1972.0089783846454</v>
      </c>
    </row>
    <row r="49312" spans="3:3">
      <c r="C49312" s="13">
        <f t="shared" ca="1" si="1555"/>
        <v>1998.8122427103472</v>
      </c>
    </row>
    <row r="49313" spans="3:3">
      <c r="C49313" s="13">
        <f t="shared" ca="1" si="1555"/>
        <v>1991.3383581633027</v>
      </c>
    </row>
    <row r="49314" spans="3:3">
      <c r="C49314" s="13">
        <f t="shared" ca="1" si="1555"/>
        <v>2004.7950317582047</v>
      </c>
    </row>
    <row r="49315" spans="3:3">
      <c r="C49315" s="13">
        <f t="shared" ca="1" si="1555"/>
        <v>2005.8091354149994</v>
      </c>
    </row>
    <row r="49316" spans="3:3">
      <c r="C49316" s="13">
        <f t="shared" ca="1" si="1555"/>
        <v>2000.5939849002289</v>
      </c>
    </row>
    <row r="49317" spans="3:3">
      <c r="C49317" s="13">
        <f t="shared" ca="1" si="1555"/>
        <v>2005.6551060668594</v>
      </c>
    </row>
    <row r="49318" spans="3:3">
      <c r="C49318" s="13">
        <f t="shared" ca="1" si="1555"/>
        <v>2006.4428193526689</v>
      </c>
    </row>
    <row r="49319" spans="3:3">
      <c r="C49319" s="13">
        <f t="shared" ca="1" si="1555"/>
        <v>2003.555201307905</v>
      </c>
    </row>
    <row r="49320" spans="3:3">
      <c r="C49320" s="13">
        <f t="shared" ca="1" si="1555"/>
        <v>2001.0415362882163</v>
      </c>
    </row>
    <row r="49321" spans="3:3">
      <c r="C49321" s="13">
        <f t="shared" ca="1" si="1555"/>
        <v>1985.9155499760727</v>
      </c>
    </row>
    <row r="49322" spans="3:3">
      <c r="C49322" s="13">
        <f t="shared" ca="1" si="1555"/>
        <v>1992.8303769583799</v>
      </c>
    </row>
    <row r="49323" spans="3:3">
      <c r="C49323" s="13">
        <f t="shared" ca="1" si="1555"/>
        <v>1998.7726156061481</v>
      </c>
    </row>
    <row r="49324" spans="3:3">
      <c r="C49324" s="13">
        <f t="shared" ca="1" si="1555"/>
        <v>1980.6206682814968</v>
      </c>
    </row>
    <row r="49325" spans="3:3">
      <c r="C49325" s="13">
        <f t="shared" ca="1" si="1555"/>
        <v>2009.372947102381</v>
      </c>
    </row>
    <row r="49326" spans="3:3">
      <c r="C49326" s="13">
        <f t="shared" ca="1" si="1555"/>
        <v>2014.6355383145094</v>
      </c>
    </row>
    <row r="49327" spans="3:3">
      <c r="C49327" s="13">
        <f t="shared" ca="1" si="1555"/>
        <v>2005.1378034996053</v>
      </c>
    </row>
    <row r="49328" spans="3:3">
      <c r="C49328" s="13">
        <f t="shared" ca="1" si="1555"/>
        <v>2029.3087544379921</v>
      </c>
    </row>
    <row r="49329" spans="3:3">
      <c r="C49329" s="13">
        <f t="shared" ca="1" si="1555"/>
        <v>1982.7901125513492</v>
      </c>
    </row>
    <row r="49330" spans="3:3">
      <c r="C49330" s="13">
        <f t="shared" ca="1" si="1555"/>
        <v>2018.0396803192432</v>
      </c>
    </row>
    <row r="49331" spans="3:3">
      <c r="C49331" s="13">
        <f t="shared" ca="1" si="1555"/>
        <v>2002.4092370942694</v>
      </c>
    </row>
    <row r="49332" spans="3:3">
      <c r="C49332" s="13">
        <f t="shared" ca="1" si="1555"/>
        <v>1999.8490347933628</v>
      </c>
    </row>
    <row r="49333" spans="3:3">
      <c r="C49333" s="13">
        <f t="shared" ca="1" si="1555"/>
        <v>2000.2778481853072</v>
      </c>
    </row>
    <row r="49334" spans="3:3">
      <c r="C49334" s="13">
        <f t="shared" ca="1" si="1555"/>
        <v>2003.5803722934711</v>
      </c>
    </row>
    <row r="49335" spans="3:3">
      <c r="C49335" s="13">
        <f t="shared" ca="1" si="1555"/>
        <v>2006.4558406027304</v>
      </c>
    </row>
    <row r="49336" spans="3:3">
      <c r="C49336" s="13">
        <f t="shared" ca="1" si="1555"/>
        <v>2011.8683248958612</v>
      </c>
    </row>
    <row r="49337" spans="3:3">
      <c r="C49337" s="13">
        <f t="shared" ca="1" si="1555"/>
        <v>2005.1706439677159</v>
      </c>
    </row>
    <row r="49338" spans="3:3">
      <c r="C49338" s="13">
        <f t="shared" ca="1" si="1555"/>
        <v>1981.4596100227395</v>
      </c>
    </row>
    <row r="49339" spans="3:3">
      <c r="C49339" s="13">
        <f t="shared" ca="1" si="1555"/>
        <v>2007.5325136691883</v>
      </c>
    </row>
    <row r="49340" spans="3:3">
      <c r="C49340" s="13">
        <f t="shared" ca="1" si="1555"/>
        <v>1982.9943183366358</v>
      </c>
    </row>
    <row r="49341" spans="3:3">
      <c r="C49341" s="13">
        <f t="shared" ca="1" si="1555"/>
        <v>1991.4401544143143</v>
      </c>
    </row>
    <row r="49342" spans="3:3">
      <c r="C49342" s="13">
        <f t="shared" ca="1" si="1555"/>
        <v>1997.7805168802838</v>
      </c>
    </row>
    <row r="49343" spans="3:3">
      <c r="C49343" s="13">
        <f t="shared" ca="1" si="1555"/>
        <v>1999.3380090572309</v>
      </c>
    </row>
    <row r="49344" spans="3:3">
      <c r="C49344" s="13">
        <f t="shared" ca="1" si="1555"/>
        <v>1993.9062088010344</v>
      </c>
    </row>
    <row r="49345" spans="3:3">
      <c r="C49345" s="13">
        <f t="shared" ca="1" si="1555"/>
        <v>2005.391131316748</v>
      </c>
    </row>
    <row r="49346" spans="3:3">
      <c r="C49346" s="13">
        <f t="shared" ca="1" si="1555"/>
        <v>2005.7077561969686</v>
      </c>
    </row>
    <row r="49347" spans="3:3">
      <c r="C49347" s="13">
        <f t="shared" ca="1" si="1555"/>
        <v>1998.9817930554709</v>
      </c>
    </row>
    <row r="49348" spans="3:3">
      <c r="C49348" s="13">
        <f t="shared" ca="1" si="1555"/>
        <v>2005.4512486896622</v>
      </c>
    </row>
    <row r="49349" spans="3:3">
      <c r="C49349" s="13">
        <f t="shared" ca="1" si="1555"/>
        <v>2000.2631317840796</v>
      </c>
    </row>
    <row r="49350" spans="3:3">
      <c r="C49350" s="13">
        <f t="shared" ca="1" si="1555"/>
        <v>2000.0484360209311</v>
      </c>
    </row>
    <row r="49351" spans="3:3">
      <c r="C49351" s="13">
        <f t="shared" ca="1" si="1555"/>
        <v>2016.5028254344575</v>
      </c>
    </row>
    <row r="49352" spans="3:3">
      <c r="C49352" s="13">
        <f t="shared" ca="1" si="1555"/>
        <v>2007.0333971869168</v>
      </c>
    </row>
    <row r="49353" spans="3:3">
      <c r="C49353" s="13">
        <f t="shared" ca="1" si="1555"/>
        <v>2016.1864037210273</v>
      </c>
    </row>
    <row r="49354" spans="3:3">
      <c r="C49354" s="13">
        <f t="shared" ca="1" si="1555"/>
        <v>1995.2372244095832</v>
      </c>
    </row>
    <row r="49355" spans="3:3">
      <c r="C49355" s="13">
        <f t="shared" ca="1" si="1555"/>
        <v>2001.8374145834209</v>
      </c>
    </row>
    <row r="49356" spans="3:3">
      <c r="C49356" s="13">
        <f t="shared" ca="1" si="1555"/>
        <v>2001.9484668240987</v>
      </c>
    </row>
    <row r="49357" spans="3:3">
      <c r="C49357" s="13">
        <f t="shared" ca="1" si="1555"/>
        <v>1998.6022579427877</v>
      </c>
    </row>
    <row r="49358" spans="3:3">
      <c r="C49358" s="13">
        <f t="shared" ca="1" si="1555"/>
        <v>2016.5439707677617</v>
      </c>
    </row>
    <row r="49359" spans="3:3">
      <c r="C49359" s="13">
        <f t="shared" ca="1" si="1555"/>
        <v>1988.0483442090642</v>
      </c>
    </row>
    <row r="49360" spans="3:3">
      <c r="C49360" s="13">
        <f t="shared" ca="1" si="1555"/>
        <v>2002.9856303037259</v>
      </c>
    </row>
    <row r="49361" spans="3:3">
      <c r="C49361" s="13">
        <f t="shared" ca="1" si="1555"/>
        <v>2000.6518303215421</v>
      </c>
    </row>
    <row r="49362" spans="3:3">
      <c r="C49362" s="13">
        <f t="shared" ca="1" si="1555"/>
        <v>1984.9480504237695</v>
      </c>
    </row>
    <row r="49363" spans="3:3">
      <c r="C49363" s="13">
        <f t="shared" ca="1" si="1555"/>
        <v>2006.7316081941187</v>
      </c>
    </row>
    <row r="49364" spans="3:3">
      <c r="C49364" s="13">
        <f t="shared" ca="1" si="1555"/>
        <v>1996.5975184432984</v>
      </c>
    </row>
    <row r="49365" spans="3:3">
      <c r="C49365" s="13">
        <f t="shared" ca="1" si="1555"/>
        <v>1986.4154223791047</v>
      </c>
    </row>
    <row r="49366" spans="3:3">
      <c r="C49366" s="13">
        <f t="shared" ca="1" si="1555"/>
        <v>2010.2580799262576</v>
      </c>
    </row>
    <row r="49367" spans="3:3">
      <c r="C49367" s="13">
        <f t="shared" ca="1" si="1555"/>
        <v>2001.9157456007617</v>
      </c>
    </row>
    <row r="49368" spans="3:3">
      <c r="C49368" s="13">
        <f t="shared" ref="C49368:C49431" ca="1" si="1556">NORMINV(RAND(),$D$3,$G$3)</f>
        <v>1987.6453104600691</v>
      </c>
    </row>
    <row r="49369" spans="3:3">
      <c r="C49369" s="13">
        <f t="shared" ca="1" si="1556"/>
        <v>2004.9097266902147</v>
      </c>
    </row>
    <row r="49370" spans="3:3">
      <c r="C49370" s="13">
        <f t="shared" ca="1" si="1556"/>
        <v>2012.604455146103</v>
      </c>
    </row>
    <row r="49371" spans="3:3">
      <c r="C49371" s="13">
        <f t="shared" ca="1" si="1556"/>
        <v>1999.2318617198393</v>
      </c>
    </row>
    <row r="49372" spans="3:3">
      <c r="C49372" s="13">
        <f t="shared" ca="1" si="1556"/>
        <v>1993.8556225963869</v>
      </c>
    </row>
    <row r="49373" spans="3:3">
      <c r="C49373" s="13">
        <f t="shared" ca="1" si="1556"/>
        <v>2006.2849720227134</v>
      </c>
    </row>
    <row r="49374" spans="3:3">
      <c r="C49374" s="13">
        <f t="shared" ca="1" si="1556"/>
        <v>1985.3492690827627</v>
      </c>
    </row>
    <row r="49375" spans="3:3">
      <c r="C49375" s="13">
        <f t="shared" ca="1" si="1556"/>
        <v>2009.0713384097521</v>
      </c>
    </row>
    <row r="49376" spans="3:3">
      <c r="C49376" s="13">
        <f t="shared" ca="1" si="1556"/>
        <v>1991.2788479383969</v>
      </c>
    </row>
    <row r="49377" spans="3:3">
      <c r="C49377" s="13">
        <f t="shared" ca="1" si="1556"/>
        <v>2016.1552905147421</v>
      </c>
    </row>
    <row r="49378" spans="3:3">
      <c r="C49378" s="13">
        <f t="shared" ca="1" si="1556"/>
        <v>1996.8509892753364</v>
      </c>
    </row>
    <row r="49379" spans="3:3">
      <c r="C49379" s="13">
        <f t="shared" ca="1" si="1556"/>
        <v>2004.3768546871809</v>
      </c>
    </row>
    <row r="49380" spans="3:3">
      <c r="C49380" s="13">
        <f t="shared" ca="1" si="1556"/>
        <v>2003.2328933339202</v>
      </c>
    </row>
    <row r="49381" spans="3:3">
      <c r="C49381" s="13">
        <f t="shared" ca="1" si="1556"/>
        <v>2009.8626875374841</v>
      </c>
    </row>
    <row r="49382" spans="3:3">
      <c r="C49382" s="13">
        <f t="shared" ca="1" si="1556"/>
        <v>1988.8161383589577</v>
      </c>
    </row>
    <row r="49383" spans="3:3">
      <c r="C49383" s="13">
        <f t="shared" ca="1" si="1556"/>
        <v>1990.4854629630686</v>
      </c>
    </row>
    <row r="49384" spans="3:3">
      <c r="C49384" s="13">
        <f t="shared" ca="1" si="1556"/>
        <v>2011.855365837456</v>
      </c>
    </row>
    <row r="49385" spans="3:3">
      <c r="C49385" s="13">
        <f t="shared" ca="1" si="1556"/>
        <v>2000.2156776817226</v>
      </c>
    </row>
    <row r="49386" spans="3:3">
      <c r="C49386" s="13">
        <f t="shared" ca="1" si="1556"/>
        <v>1997.5784795519492</v>
      </c>
    </row>
    <row r="49387" spans="3:3">
      <c r="C49387" s="13">
        <f t="shared" ca="1" si="1556"/>
        <v>2012.9618051363423</v>
      </c>
    </row>
    <row r="49388" spans="3:3">
      <c r="C49388" s="13">
        <f t="shared" ca="1" si="1556"/>
        <v>1997.1240717203714</v>
      </c>
    </row>
    <row r="49389" spans="3:3">
      <c r="C49389" s="13">
        <f t="shared" ca="1" si="1556"/>
        <v>2003.1602442372132</v>
      </c>
    </row>
    <row r="49390" spans="3:3">
      <c r="C49390" s="13">
        <f t="shared" ca="1" si="1556"/>
        <v>1989.0323992858066</v>
      </c>
    </row>
    <row r="49391" spans="3:3">
      <c r="C49391" s="13">
        <f t="shared" ca="1" si="1556"/>
        <v>1971.1723656003758</v>
      </c>
    </row>
    <row r="49392" spans="3:3">
      <c r="C49392" s="13">
        <f t="shared" ca="1" si="1556"/>
        <v>2001.1793124833373</v>
      </c>
    </row>
    <row r="49393" spans="3:3">
      <c r="C49393" s="13">
        <f t="shared" ca="1" si="1556"/>
        <v>1972.9308042056812</v>
      </c>
    </row>
    <row r="49394" spans="3:3">
      <c r="C49394" s="13">
        <f t="shared" ca="1" si="1556"/>
        <v>1981.2339620022667</v>
      </c>
    </row>
    <row r="49395" spans="3:3">
      <c r="C49395" s="13">
        <f t="shared" ca="1" si="1556"/>
        <v>1987.0176988043659</v>
      </c>
    </row>
    <row r="49396" spans="3:3">
      <c r="C49396" s="13">
        <f t="shared" ca="1" si="1556"/>
        <v>1993.6185327353237</v>
      </c>
    </row>
    <row r="49397" spans="3:3">
      <c r="C49397" s="13">
        <f t="shared" ca="1" si="1556"/>
        <v>2001.1610739960745</v>
      </c>
    </row>
    <row r="49398" spans="3:3">
      <c r="C49398" s="13">
        <f t="shared" ca="1" si="1556"/>
        <v>1991.0892852766801</v>
      </c>
    </row>
    <row r="49399" spans="3:3">
      <c r="C49399" s="13">
        <f t="shared" ca="1" si="1556"/>
        <v>1994.1541331810784</v>
      </c>
    </row>
    <row r="49400" spans="3:3">
      <c r="C49400" s="13">
        <f t="shared" ca="1" si="1556"/>
        <v>2000.2526841517554</v>
      </c>
    </row>
    <row r="49401" spans="3:3">
      <c r="C49401" s="13">
        <f t="shared" ca="1" si="1556"/>
        <v>1997.4288710000155</v>
      </c>
    </row>
    <row r="49402" spans="3:3">
      <c r="C49402" s="13">
        <f t="shared" ca="1" si="1556"/>
        <v>1990.6898802374867</v>
      </c>
    </row>
    <row r="49403" spans="3:3">
      <c r="C49403" s="13">
        <f t="shared" ca="1" si="1556"/>
        <v>1998.1401553123619</v>
      </c>
    </row>
    <row r="49404" spans="3:3">
      <c r="C49404" s="13">
        <f t="shared" ca="1" si="1556"/>
        <v>1980.5950832945775</v>
      </c>
    </row>
    <row r="49405" spans="3:3">
      <c r="C49405" s="13">
        <f t="shared" ca="1" si="1556"/>
        <v>2009.1733208991679</v>
      </c>
    </row>
    <row r="49406" spans="3:3">
      <c r="C49406" s="13">
        <f t="shared" ca="1" si="1556"/>
        <v>2007.2611247938264</v>
      </c>
    </row>
    <row r="49407" spans="3:3">
      <c r="C49407" s="13">
        <f t="shared" ca="1" si="1556"/>
        <v>2001.3881171575181</v>
      </c>
    </row>
    <row r="49408" spans="3:3">
      <c r="C49408" s="13">
        <f t="shared" ca="1" si="1556"/>
        <v>2002.5012520996495</v>
      </c>
    </row>
    <row r="49409" spans="3:3">
      <c r="C49409" s="13">
        <f t="shared" ca="1" si="1556"/>
        <v>1999.1355359933757</v>
      </c>
    </row>
    <row r="49410" spans="3:3">
      <c r="C49410" s="13">
        <f t="shared" ca="1" si="1556"/>
        <v>1988.3527095399743</v>
      </c>
    </row>
    <row r="49411" spans="3:3">
      <c r="C49411" s="13">
        <f t="shared" ca="1" si="1556"/>
        <v>2011.4281075083043</v>
      </c>
    </row>
    <row r="49412" spans="3:3">
      <c r="C49412" s="13">
        <f t="shared" ca="1" si="1556"/>
        <v>1983.5317156346152</v>
      </c>
    </row>
    <row r="49413" spans="3:3">
      <c r="C49413" s="13">
        <f t="shared" ca="1" si="1556"/>
        <v>2003.3280644324691</v>
      </c>
    </row>
    <row r="49414" spans="3:3">
      <c r="C49414" s="13">
        <f t="shared" ca="1" si="1556"/>
        <v>1996.6343057964855</v>
      </c>
    </row>
    <row r="49415" spans="3:3">
      <c r="C49415" s="13">
        <f t="shared" ca="1" si="1556"/>
        <v>1990.9835053078336</v>
      </c>
    </row>
    <row r="49416" spans="3:3">
      <c r="C49416" s="13">
        <f t="shared" ca="1" si="1556"/>
        <v>1996.9721252363072</v>
      </c>
    </row>
    <row r="49417" spans="3:3">
      <c r="C49417" s="13">
        <f t="shared" ca="1" si="1556"/>
        <v>1985.9913400243199</v>
      </c>
    </row>
    <row r="49418" spans="3:3">
      <c r="C49418" s="13">
        <f t="shared" ca="1" si="1556"/>
        <v>2029.9897564213989</v>
      </c>
    </row>
    <row r="49419" spans="3:3">
      <c r="C49419" s="13">
        <f t="shared" ca="1" si="1556"/>
        <v>2005.0935901218527</v>
      </c>
    </row>
    <row r="49420" spans="3:3">
      <c r="C49420" s="13">
        <f t="shared" ca="1" si="1556"/>
        <v>2005.4360818311966</v>
      </c>
    </row>
    <row r="49421" spans="3:3">
      <c r="C49421" s="13">
        <f t="shared" ca="1" si="1556"/>
        <v>2003.2539236481377</v>
      </c>
    </row>
    <row r="49422" spans="3:3">
      <c r="C49422" s="13">
        <f t="shared" ca="1" si="1556"/>
        <v>2001.2589508639651</v>
      </c>
    </row>
    <row r="49423" spans="3:3">
      <c r="C49423" s="13">
        <f t="shared" ca="1" si="1556"/>
        <v>2000.7397177778882</v>
      </c>
    </row>
    <row r="49424" spans="3:3">
      <c r="C49424" s="13">
        <f t="shared" ca="1" si="1556"/>
        <v>2012.0068904709092</v>
      </c>
    </row>
    <row r="49425" spans="3:3">
      <c r="C49425" s="13">
        <f t="shared" ca="1" si="1556"/>
        <v>2003.082647815964</v>
      </c>
    </row>
    <row r="49426" spans="3:3">
      <c r="C49426" s="13">
        <f t="shared" ca="1" si="1556"/>
        <v>2004.2269693949465</v>
      </c>
    </row>
    <row r="49427" spans="3:3">
      <c r="C49427" s="13">
        <f t="shared" ca="1" si="1556"/>
        <v>2009.4712639202505</v>
      </c>
    </row>
    <row r="49428" spans="3:3">
      <c r="C49428" s="13">
        <f t="shared" ca="1" si="1556"/>
        <v>2004.6624139962491</v>
      </c>
    </row>
    <row r="49429" spans="3:3">
      <c r="C49429" s="13">
        <f t="shared" ca="1" si="1556"/>
        <v>2016.4402487830839</v>
      </c>
    </row>
    <row r="49430" spans="3:3">
      <c r="C49430" s="13">
        <f t="shared" ca="1" si="1556"/>
        <v>1988.0583142877656</v>
      </c>
    </row>
    <row r="49431" spans="3:3">
      <c r="C49431" s="13">
        <f t="shared" ca="1" si="1556"/>
        <v>2009.6806649006153</v>
      </c>
    </row>
    <row r="49432" spans="3:3">
      <c r="C49432" s="13">
        <f t="shared" ref="C49432:C49495" ca="1" si="1557">NORMINV(RAND(),$D$3,$G$3)</f>
        <v>1985.1342911508652</v>
      </c>
    </row>
    <row r="49433" spans="3:3">
      <c r="C49433" s="13">
        <f t="shared" ca="1" si="1557"/>
        <v>1997.6740826939401</v>
      </c>
    </row>
    <row r="49434" spans="3:3">
      <c r="C49434" s="13">
        <f t="shared" ca="1" si="1557"/>
        <v>2009.0348971829092</v>
      </c>
    </row>
    <row r="49435" spans="3:3">
      <c r="C49435" s="13">
        <f t="shared" ca="1" si="1557"/>
        <v>2010.1999784575844</v>
      </c>
    </row>
    <row r="49436" spans="3:3">
      <c r="C49436" s="13">
        <f t="shared" ca="1" si="1557"/>
        <v>1998.6003600634767</v>
      </c>
    </row>
    <row r="49437" spans="3:3">
      <c r="C49437" s="13">
        <f t="shared" ca="1" si="1557"/>
        <v>2000.6222284288713</v>
      </c>
    </row>
    <row r="49438" spans="3:3">
      <c r="C49438" s="13">
        <f t="shared" ca="1" si="1557"/>
        <v>1998.0969484772672</v>
      </c>
    </row>
    <row r="49439" spans="3:3">
      <c r="C49439" s="13">
        <f t="shared" ca="1" si="1557"/>
        <v>1994.8268246041794</v>
      </c>
    </row>
    <row r="49440" spans="3:3">
      <c r="C49440" s="13">
        <f t="shared" ca="1" si="1557"/>
        <v>1992.3921653677976</v>
      </c>
    </row>
    <row r="49441" spans="3:3">
      <c r="C49441" s="13">
        <f t="shared" ca="1" si="1557"/>
        <v>1998.5426092068367</v>
      </c>
    </row>
    <row r="49442" spans="3:3">
      <c r="C49442" s="13">
        <f t="shared" ca="1" si="1557"/>
        <v>2000.5875357166735</v>
      </c>
    </row>
    <row r="49443" spans="3:3">
      <c r="C49443" s="13">
        <f t="shared" ca="1" si="1557"/>
        <v>2002.3545680104767</v>
      </c>
    </row>
    <row r="49444" spans="3:3">
      <c r="C49444" s="13">
        <f t="shared" ca="1" si="1557"/>
        <v>2006.2997181821215</v>
      </c>
    </row>
    <row r="49445" spans="3:3">
      <c r="C49445" s="13">
        <f t="shared" ca="1" si="1557"/>
        <v>1996.1580109493825</v>
      </c>
    </row>
    <row r="49446" spans="3:3">
      <c r="C49446" s="13">
        <f t="shared" ca="1" si="1557"/>
        <v>1983.3108687962056</v>
      </c>
    </row>
    <row r="49447" spans="3:3">
      <c r="C49447" s="13">
        <f t="shared" ca="1" si="1557"/>
        <v>2004.0774686849106</v>
      </c>
    </row>
    <row r="49448" spans="3:3">
      <c r="C49448" s="13">
        <f t="shared" ca="1" si="1557"/>
        <v>2007.3396290299872</v>
      </c>
    </row>
    <row r="49449" spans="3:3">
      <c r="C49449" s="13">
        <f t="shared" ca="1" si="1557"/>
        <v>1999.045742188533</v>
      </c>
    </row>
    <row r="49450" spans="3:3">
      <c r="C49450" s="13">
        <f t="shared" ca="1" si="1557"/>
        <v>2009.7602045388858</v>
      </c>
    </row>
    <row r="49451" spans="3:3">
      <c r="C49451" s="13">
        <f t="shared" ca="1" si="1557"/>
        <v>2010.3959906351977</v>
      </c>
    </row>
    <row r="49452" spans="3:3">
      <c r="C49452" s="13">
        <f t="shared" ca="1" si="1557"/>
        <v>2000.6141213942058</v>
      </c>
    </row>
    <row r="49453" spans="3:3">
      <c r="C49453" s="13">
        <f t="shared" ca="1" si="1557"/>
        <v>2003.5997594442949</v>
      </c>
    </row>
    <row r="49454" spans="3:3">
      <c r="C49454" s="13">
        <f t="shared" ca="1" si="1557"/>
        <v>1980.4573126262496</v>
      </c>
    </row>
    <row r="49455" spans="3:3">
      <c r="C49455" s="13">
        <f t="shared" ca="1" si="1557"/>
        <v>2000.8552176469884</v>
      </c>
    </row>
    <row r="49456" spans="3:3">
      <c r="C49456" s="13">
        <f t="shared" ca="1" si="1557"/>
        <v>2005.2124343005567</v>
      </c>
    </row>
    <row r="49457" spans="3:3">
      <c r="C49457" s="13">
        <f t="shared" ca="1" si="1557"/>
        <v>1993.551370306981</v>
      </c>
    </row>
    <row r="49458" spans="3:3">
      <c r="C49458" s="13">
        <f t="shared" ca="1" si="1557"/>
        <v>2001.0890325758378</v>
      </c>
    </row>
    <row r="49459" spans="3:3">
      <c r="C49459" s="13">
        <f t="shared" ca="1" si="1557"/>
        <v>1974.7266425147013</v>
      </c>
    </row>
    <row r="49460" spans="3:3">
      <c r="C49460" s="13">
        <f t="shared" ca="1" si="1557"/>
        <v>1995.5897221462658</v>
      </c>
    </row>
    <row r="49461" spans="3:3">
      <c r="C49461" s="13">
        <f t="shared" ca="1" si="1557"/>
        <v>2008.0122978054399</v>
      </c>
    </row>
    <row r="49462" spans="3:3">
      <c r="C49462" s="13">
        <f t="shared" ca="1" si="1557"/>
        <v>2003.3150609424399</v>
      </c>
    </row>
    <row r="49463" spans="3:3">
      <c r="C49463" s="13">
        <f t="shared" ca="1" si="1557"/>
        <v>2002.4128884415916</v>
      </c>
    </row>
    <row r="49464" spans="3:3">
      <c r="C49464" s="13">
        <f t="shared" ca="1" si="1557"/>
        <v>2007.1252746697498</v>
      </c>
    </row>
    <row r="49465" spans="3:3">
      <c r="C49465" s="13">
        <f t="shared" ca="1" si="1557"/>
        <v>1993.7029314645808</v>
      </c>
    </row>
    <row r="49466" spans="3:3">
      <c r="C49466" s="13">
        <f t="shared" ca="1" si="1557"/>
        <v>2014.7942670474763</v>
      </c>
    </row>
    <row r="49467" spans="3:3">
      <c r="C49467" s="13">
        <f t="shared" ca="1" si="1557"/>
        <v>2007.6443604643966</v>
      </c>
    </row>
    <row r="49468" spans="3:3">
      <c r="C49468" s="13">
        <f t="shared" ca="1" si="1557"/>
        <v>1997.7855661071064</v>
      </c>
    </row>
    <row r="49469" spans="3:3">
      <c r="C49469" s="13">
        <f t="shared" ca="1" si="1557"/>
        <v>2016.9839526968801</v>
      </c>
    </row>
    <row r="49470" spans="3:3">
      <c r="C49470" s="13">
        <f t="shared" ca="1" si="1557"/>
        <v>2001.5497346287357</v>
      </c>
    </row>
    <row r="49471" spans="3:3">
      <c r="C49471" s="13">
        <f t="shared" ca="1" si="1557"/>
        <v>1980.5805210315291</v>
      </c>
    </row>
    <row r="49472" spans="3:3">
      <c r="C49472" s="13">
        <f t="shared" ca="1" si="1557"/>
        <v>1992.9462880382312</v>
      </c>
    </row>
    <row r="49473" spans="3:3">
      <c r="C49473" s="13">
        <f t="shared" ca="1" si="1557"/>
        <v>2001.3639837110461</v>
      </c>
    </row>
    <row r="49474" spans="3:3">
      <c r="C49474" s="13">
        <f t="shared" ca="1" si="1557"/>
        <v>2008.2199522344242</v>
      </c>
    </row>
    <row r="49475" spans="3:3">
      <c r="C49475" s="13">
        <f t="shared" ca="1" si="1557"/>
        <v>2003.7474212103095</v>
      </c>
    </row>
    <row r="49476" spans="3:3">
      <c r="C49476" s="13">
        <f t="shared" ca="1" si="1557"/>
        <v>2011.2602445254199</v>
      </c>
    </row>
    <row r="49477" spans="3:3">
      <c r="C49477" s="13">
        <f t="shared" ca="1" si="1557"/>
        <v>2005.1717980044984</v>
      </c>
    </row>
    <row r="49478" spans="3:3">
      <c r="C49478" s="13">
        <f t="shared" ca="1" si="1557"/>
        <v>1989.0901359541722</v>
      </c>
    </row>
    <row r="49479" spans="3:3">
      <c r="C49479" s="13">
        <f t="shared" ca="1" si="1557"/>
        <v>1997.5448354449893</v>
      </c>
    </row>
    <row r="49480" spans="3:3">
      <c r="C49480" s="13">
        <f t="shared" ca="1" si="1557"/>
        <v>1976.2150933032451</v>
      </c>
    </row>
    <row r="49481" spans="3:3">
      <c r="C49481" s="13">
        <f t="shared" ca="1" si="1557"/>
        <v>1993.4164096691611</v>
      </c>
    </row>
    <row r="49482" spans="3:3">
      <c r="C49482" s="13">
        <f t="shared" ca="1" si="1557"/>
        <v>2001.6814667852466</v>
      </c>
    </row>
    <row r="49483" spans="3:3">
      <c r="C49483" s="13">
        <f t="shared" ca="1" si="1557"/>
        <v>1987.661562367673</v>
      </c>
    </row>
    <row r="49484" spans="3:3">
      <c r="C49484" s="13">
        <f t="shared" ca="1" si="1557"/>
        <v>1998.3135739996626</v>
      </c>
    </row>
    <row r="49485" spans="3:3">
      <c r="C49485" s="13">
        <f t="shared" ca="1" si="1557"/>
        <v>2003.986046439486</v>
      </c>
    </row>
    <row r="49486" spans="3:3">
      <c r="C49486" s="13">
        <f t="shared" ca="1" si="1557"/>
        <v>1974.7596006823117</v>
      </c>
    </row>
    <row r="49487" spans="3:3">
      <c r="C49487" s="13">
        <f t="shared" ca="1" si="1557"/>
        <v>1988.5175075402917</v>
      </c>
    </row>
    <row r="49488" spans="3:3">
      <c r="C49488" s="13">
        <f t="shared" ca="1" si="1557"/>
        <v>2007.3666387817589</v>
      </c>
    </row>
    <row r="49489" spans="3:3">
      <c r="C49489" s="13">
        <f t="shared" ca="1" si="1557"/>
        <v>2004.9066939587442</v>
      </c>
    </row>
    <row r="49490" spans="3:3">
      <c r="C49490" s="13">
        <f t="shared" ca="1" si="1557"/>
        <v>1994.9581954802391</v>
      </c>
    </row>
    <row r="49491" spans="3:3">
      <c r="C49491" s="13">
        <f t="shared" ca="1" si="1557"/>
        <v>1985.6782924900826</v>
      </c>
    </row>
    <row r="49492" spans="3:3">
      <c r="C49492" s="13">
        <f t="shared" ca="1" si="1557"/>
        <v>1985.4801220100562</v>
      </c>
    </row>
    <row r="49493" spans="3:3">
      <c r="C49493" s="13">
        <f t="shared" ca="1" si="1557"/>
        <v>2004.8126565401308</v>
      </c>
    </row>
    <row r="49494" spans="3:3">
      <c r="C49494" s="13">
        <f t="shared" ca="1" si="1557"/>
        <v>1999.7668063299116</v>
      </c>
    </row>
    <row r="49495" spans="3:3">
      <c r="C49495" s="13">
        <f t="shared" ca="1" si="1557"/>
        <v>1999.3264038526052</v>
      </c>
    </row>
    <row r="49496" spans="3:3">
      <c r="C49496" s="13">
        <f t="shared" ref="C49496:C49559" ca="1" si="1558">NORMINV(RAND(),$D$3,$G$3)</f>
        <v>2013.5859648311466</v>
      </c>
    </row>
    <row r="49497" spans="3:3">
      <c r="C49497" s="13">
        <f t="shared" ca="1" si="1558"/>
        <v>1988.3946209674687</v>
      </c>
    </row>
    <row r="49498" spans="3:3">
      <c r="C49498" s="13">
        <f t="shared" ca="1" si="1558"/>
        <v>1993.8521948659172</v>
      </c>
    </row>
    <row r="49499" spans="3:3">
      <c r="C49499" s="13">
        <f t="shared" ca="1" si="1558"/>
        <v>2006.2419127278336</v>
      </c>
    </row>
    <row r="49500" spans="3:3">
      <c r="C49500" s="13">
        <f t="shared" ca="1" si="1558"/>
        <v>1999.8933121249268</v>
      </c>
    </row>
    <row r="49501" spans="3:3">
      <c r="C49501" s="13">
        <f t="shared" ca="1" si="1558"/>
        <v>2013.8161435819068</v>
      </c>
    </row>
    <row r="49502" spans="3:3">
      <c r="C49502" s="13">
        <f t="shared" ca="1" si="1558"/>
        <v>2007.6107538390149</v>
      </c>
    </row>
    <row r="49503" spans="3:3">
      <c r="C49503" s="13">
        <f t="shared" ca="1" si="1558"/>
        <v>2016.2792137976357</v>
      </c>
    </row>
    <row r="49504" spans="3:3">
      <c r="C49504" s="13">
        <f t="shared" ca="1" si="1558"/>
        <v>2002.1160715838103</v>
      </c>
    </row>
    <row r="49505" spans="3:3">
      <c r="C49505" s="13">
        <f t="shared" ca="1" si="1558"/>
        <v>1976.5490612248018</v>
      </c>
    </row>
    <row r="49506" spans="3:3">
      <c r="C49506" s="13">
        <f t="shared" ca="1" si="1558"/>
        <v>2009.3066735106061</v>
      </c>
    </row>
    <row r="49507" spans="3:3">
      <c r="C49507" s="13">
        <f t="shared" ca="1" si="1558"/>
        <v>2000.1386573104105</v>
      </c>
    </row>
    <row r="49508" spans="3:3">
      <c r="C49508" s="13">
        <f t="shared" ca="1" si="1558"/>
        <v>1999.5905742745176</v>
      </c>
    </row>
    <row r="49509" spans="3:3">
      <c r="C49509" s="13">
        <f t="shared" ca="1" si="1558"/>
        <v>2019.3940102644835</v>
      </c>
    </row>
    <row r="49510" spans="3:3">
      <c r="C49510" s="13">
        <f t="shared" ca="1" si="1558"/>
        <v>2018.1881453429655</v>
      </c>
    </row>
    <row r="49511" spans="3:3">
      <c r="C49511" s="13">
        <f t="shared" ca="1" si="1558"/>
        <v>2008.5115741694633</v>
      </c>
    </row>
    <row r="49512" spans="3:3">
      <c r="C49512" s="13">
        <f t="shared" ca="1" si="1558"/>
        <v>1990.4956726338537</v>
      </c>
    </row>
    <row r="49513" spans="3:3">
      <c r="C49513" s="13">
        <f t="shared" ca="1" si="1558"/>
        <v>1991.7511132924453</v>
      </c>
    </row>
    <row r="49514" spans="3:3">
      <c r="C49514" s="13">
        <f t="shared" ca="1" si="1558"/>
        <v>1989.47993146202</v>
      </c>
    </row>
    <row r="49515" spans="3:3">
      <c r="C49515" s="13">
        <f t="shared" ca="1" si="1558"/>
        <v>2013.8632835197218</v>
      </c>
    </row>
    <row r="49516" spans="3:3">
      <c r="C49516" s="13">
        <f t="shared" ca="1" si="1558"/>
        <v>1999.38617067481</v>
      </c>
    </row>
    <row r="49517" spans="3:3">
      <c r="C49517" s="13">
        <f t="shared" ca="1" si="1558"/>
        <v>2014.787473496202</v>
      </c>
    </row>
    <row r="49518" spans="3:3">
      <c r="C49518" s="13">
        <f t="shared" ca="1" si="1558"/>
        <v>2005.153536819545</v>
      </c>
    </row>
    <row r="49519" spans="3:3">
      <c r="C49519" s="13">
        <f t="shared" ca="1" si="1558"/>
        <v>2007.0417354254994</v>
      </c>
    </row>
    <row r="49520" spans="3:3">
      <c r="C49520" s="13">
        <f t="shared" ca="1" si="1558"/>
        <v>1998.9556978295097</v>
      </c>
    </row>
    <row r="49521" spans="3:3">
      <c r="C49521" s="13">
        <f t="shared" ca="1" si="1558"/>
        <v>2005.2076087519281</v>
      </c>
    </row>
    <row r="49522" spans="3:3">
      <c r="C49522" s="13">
        <f t="shared" ca="1" si="1558"/>
        <v>2003.3064523635442</v>
      </c>
    </row>
    <row r="49523" spans="3:3">
      <c r="C49523" s="13">
        <f t="shared" ca="1" si="1558"/>
        <v>1984.7142883236927</v>
      </c>
    </row>
    <row r="49524" spans="3:3">
      <c r="C49524" s="13">
        <f t="shared" ca="1" si="1558"/>
        <v>1995.6259962082761</v>
      </c>
    </row>
    <row r="49525" spans="3:3">
      <c r="C49525" s="13">
        <f t="shared" ca="1" si="1558"/>
        <v>2008.7780746778574</v>
      </c>
    </row>
    <row r="49526" spans="3:3">
      <c r="C49526" s="13">
        <f t="shared" ca="1" si="1558"/>
        <v>2009.4529392643763</v>
      </c>
    </row>
    <row r="49527" spans="3:3">
      <c r="C49527" s="13">
        <f t="shared" ca="1" si="1558"/>
        <v>2014.8301988469827</v>
      </c>
    </row>
    <row r="49528" spans="3:3">
      <c r="C49528" s="13">
        <f t="shared" ca="1" si="1558"/>
        <v>1998.9980104509582</v>
      </c>
    </row>
    <row r="49529" spans="3:3">
      <c r="C49529" s="13">
        <f t="shared" ca="1" si="1558"/>
        <v>1999.8286245011957</v>
      </c>
    </row>
    <row r="49530" spans="3:3">
      <c r="C49530" s="13">
        <f t="shared" ca="1" si="1558"/>
        <v>2013.9575571263654</v>
      </c>
    </row>
    <row r="49531" spans="3:3">
      <c r="C49531" s="13">
        <f t="shared" ca="1" si="1558"/>
        <v>1999.8825239490693</v>
      </c>
    </row>
    <row r="49532" spans="3:3">
      <c r="C49532" s="13">
        <f t="shared" ca="1" si="1558"/>
        <v>2012.2959803360434</v>
      </c>
    </row>
    <row r="49533" spans="3:3">
      <c r="C49533" s="13">
        <f t="shared" ca="1" si="1558"/>
        <v>1989.2240981505697</v>
      </c>
    </row>
    <row r="49534" spans="3:3">
      <c r="C49534" s="13">
        <f t="shared" ca="1" si="1558"/>
        <v>1992.2150499067618</v>
      </c>
    </row>
    <row r="49535" spans="3:3">
      <c r="C49535" s="13">
        <f t="shared" ca="1" si="1558"/>
        <v>1995.0434539621042</v>
      </c>
    </row>
    <row r="49536" spans="3:3">
      <c r="C49536" s="13">
        <f t="shared" ca="1" si="1558"/>
        <v>2008.2620512996607</v>
      </c>
    </row>
    <row r="49537" spans="3:3">
      <c r="C49537" s="13">
        <f t="shared" ca="1" si="1558"/>
        <v>2020.9534888496833</v>
      </c>
    </row>
    <row r="49538" spans="3:3">
      <c r="C49538" s="13">
        <f t="shared" ca="1" si="1558"/>
        <v>2005.993615343792</v>
      </c>
    </row>
    <row r="49539" spans="3:3">
      <c r="C49539" s="13">
        <f t="shared" ca="1" si="1558"/>
        <v>2007.7175795600535</v>
      </c>
    </row>
    <row r="49540" spans="3:3">
      <c r="C49540" s="13">
        <f t="shared" ca="1" si="1558"/>
        <v>2009.4076309211466</v>
      </c>
    </row>
    <row r="49541" spans="3:3">
      <c r="C49541" s="13">
        <f t="shared" ca="1" si="1558"/>
        <v>2016.3244415352146</v>
      </c>
    </row>
    <row r="49542" spans="3:3">
      <c r="C49542" s="13">
        <f t="shared" ca="1" si="1558"/>
        <v>2003.6942186538358</v>
      </c>
    </row>
    <row r="49543" spans="3:3">
      <c r="C49543" s="13">
        <f t="shared" ca="1" si="1558"/>
        <v>2001.9982967535318</v>
      </c>
    </row>
    <row r="49544" spans="3:3">
      <c r="C49544" s="13">
        <f t="shared" ca="1" si="1558"/>
        <v>2012.3936341065785</v>
      </c>
    </row>
    <row r="49545" spans="3:3">
      <c r="C49545" s="13">
        <f t="shared" ca="1" si="1558"/>
        <v>1981.2063101110164</v>
      </c>
    </row>
    <row r="49546" spans="3:3">
      <c r="C49546" s="13">
        <f t="shared" ca="1" si="1558"/>
        <v>2007.6035249696879</v>
      </c>
    </row>
    <row r="49547" spans="3:3">
      <c r="C49547" s="13">
        <f t="shared" ca="1" si="1558"/>
        <v>2001.8108155740808</v>
      </c>
    </row>
    <row r="49548" spans="3:3">
      <c r="C49548" s="13">
        <f t="shared" ca="1" si="1558"/>
        <v>1988.5385644083972</v>
      </c>
    </row>
    <row r="49549" spans="3:3">
      <c r="C49549" s="13">
        <f t="shared" ca="1" si="1558"/>
        <v>2008.1622039888837</v>
      </c>
    </row>
    <row r="49550" spans="3:3">
      <c r="C49550" s="13">
        <f t="shared" ca="1" si="1558"/>
        <v>2004.9665928250374</v>
      </c>
    </row>
    <row r="49551" spans="3:3">
      <c r="C49551" s="13">
        <f t="shared" ca="1" si="1558"/>
        <v>1996.7684673651167</v>
      </c>
    </row>
    <row r="49552" spans="3:3">
      <c r="C49552" s="13">
        <f t="shared" ca="1" si="1558"/>
        <v>1971.0190287186592</v>
      </c>
    </row>
    <row r="49553" spans="3:3">
      <c r="C49553" s="13">
        <f t="shared" ca="1" si="1558"/>
        <v>1978.1302784265695</v>
      </c>
    </row>
    <row r="49554" spans="3:3">
      <c r="C49554" s="13">
        <f t="shared" ca="1" si="1558"/>
        <v>1994.6898488245213</v>
      </c>
    </row>
    <row r="49555" spans="3:3">
      <c r="C49555" s="13">
        <f t="shared" ca="1" si="1558"/>
        <v>1989.0309622534469</v>
      </c>
    </row>
    <row r="49556" spans="3:3">
      <c r="C49556" s="13">
        <f t="shared" ca="1" si="1558"/>
        <v>2001.2326131638197</v>
      </c>
    </row>
    <row r="49557" spans="3:3">
      <c r="C49557" s="13">
        <f t="shared" ca="1" si="1558"/>
        <v>2006.8548080068638</v>
      </c>
    </row>
    <row r="49558" spans="3:3">
      <c r="C49558" s="13">
        <f t="shared" ca="1" si="1558"/>
        <v>1984.1793611742455</v>
      </c>
    </row>
    <row r="49559" spans="3:3">
      <c r="C49559" s="13">
        <f t="shared" ca="1" si="1558"/>
        <v>1998.7269190137902</v>
      </c>
    </row>
    <row r="49560" spans="3:3">
      <c r="C49560" s="13">
        <f t="shared" ref="C49560:C49623" ca="1" si="1559">NORMINV(RAND(),$D$3,$G$3)</f>
        <v>2019.2378002749003</v>
      </c>
    </row>
    <row r="49561" spans="3:3">
      <c r="C49561" s="13">
        <f t="shared" ca="1" si="1559"/>
        <v>2001.7510042446286</v>
      </c>
    </row>
    <row r="49562" spans="3:3">
      <c r="C49562" s="13">
        <f t="shared" ca="1" si="1559"/>
        <v>1992.0581190893161</v>
      </c>
    </row>
    <row r="49563" spans="3:3">
      <c r="C49563" s="13">
        <f t="shared" ca="1" si="1559"/>
        <v>1997.7497029805372</v>
      </c>
    </row>
    <row r="49564" spans="3:3">
      <c r="C49564" s="13">
        <f t="shared" ca="1" si="1559"/>
        <v>1980.5138656968088</v>
      </c>
    </row>
    <row r="49565" spans="3:3">
      <c r="C49565" s="13">
        <f t="shared" ca="1" si="1559"/>
        <v>2005.5453806593625</v>
      </c>
    </row>
    <row r="49566" spans="3:3">
      <c r="C49566" s="13">
        <f t="shared" ca="1" si="1559"/>
        <v>1997.4779673530409</v>
      </c>
    </row>
    <row r="49567" spans="3:3">
      <c r="C49567" s="13">
        <f t="shared" ca="1" si="1559"/>
        <v>1992.760078666905</v>
      </c>
    </row>
    <row r="49568" spans="3:3">
      <c r="C49568" s="13">
        <f t="shared" ca="1" si="1559"/>
        <v>1995.0857679326482</v>
      </c>
    </row>
    <row r="49569" spans="3:3">
      <c r="C49569" s="13">
        <f t="shared" ca="1" si="1559"/>
        <v>2003.8797419519024</v>
      </c>
    </row>
    <row r="49570" spans="3:3">
      <c r="C49570" s="13">
        <f t="shared" ca="1" si="1559"/>
        <v>1998.727446920542</v>
      </c>
    </row>
    <row r="49571" spans="3:3">
      <c r="C49571" s="13">
        <f t="shared" ca="1" si="1559"/>
        <v>1998.120139775185</v>
      </c>
    </row>
    <row r="49572" spans="3:3">
      <c r="C49572" s="13">
        <f t="shared" ca="1" si="1559"/>
        <v>2001.2653729486296</v>
      </c>
    </row>
    <row r="49573" spans="3:3">
      <c r="C49573" s="13">
        <f t="shared" ca="1" si="1559"/>
        <v>2012.2303036204323</v>
      </c>
    </row>
    <row r="49574" spans="3:3">
      <c r="C49574" s="13">
        <f t="shared" ca="1" si="1559"/>
        <v>1999.0103747738274</v>
      </c>
    </row>
    <row r="49575" spans="3:3">
      <c r="C49575" s="13">
        <f t="shared" ca="1" si="1559"/>
        <v>2002.4252607657234</v>
      </c>
    </row>
    <row r="49576" spans="3:3">
      <c r="C49576" s="13">
        <f t="shared" ca="1" si="1559"/>
        <v>1999.6818550888672</v>
      </c>
    </row>
    <row r="49577" spans="3:3">
      <c r="C49577" s="13">
        <f t="shared" ca="1" si="1559"/>
        <v>2003.437937196748</v>
      </c>
    </row>
    <row r="49578" spans="3:3">
      <c r="C49578" s="13">
        <f t="shared" ca="1" si="1559"/>
        <v>1994.0932804907598</v>
      </c>
    </row>
    <row r="49579" spans="3:3">
      <c r="C49579" s="13">
        <f t="shared" ca="1" si="1559"/>
        <v>1999.7656404023264</v>
      </c>
    </row>
    <row r="49580" spans="3:3">
      <c r="C49580" s="13">
        <f t="shared" ca="1" si="1559"/>
        <v>1997.5165208214953</v>
      </c>
    </row>
    <row r="49581" spans="3:3">
      <c r="C49581" s="13">
        <f t="shared" ca="1" si="1559"/>
        <v>1988.7869789192944</v>
      </c>
    </row>
    <row r="49582" spans="3:3">
      <c r="C49582" s="13">
        <f t="shared" ca="1" si="1559"/>
        <v>1992.0180358543525</v>
      </c>
    </row>
    <row r="49583" spans="3:3">
      <c r="C49583" s="13">
        <f t="shared" ca="1" si="1559"/>
        <v>2009.495180261111</v>
      </c>
    </row>
    <row r="49584" spans="3:3">
      <c r="C49584" s="13">
        <f t="shared" ca="1" si="1559"/>
        <v>1980.1389935320244</v>
      </c>
    </row>
    <row r="49585" spans="3:3">
      <c r="C49585" s="13">
        <f t="shared" ca="1" si="1559"/>
        <v>2008.6074391351663</v>
      </c>
    </row>
    <row r="49586" spans="3:3">
      <c r="C49586" s="13">
        <f t="shared" ca="1" si="1559"/>
        <v>2008.4951353258123</v>
      </c>
    </row>
    <row r="49587" spans="3:3">
      <c r="C49587" s="13">
        <f t="shared" ca="1" si="1559"/>
        <v>2018.9701156113322</v>
      </c>
    </row>
    <row r="49588" spans="3:3">
      <c r="C49588" s="13">
        <f t="shared" ca="1" si="1559"/>
        <v>1991.0832256030769</v>
      </c>
    </row>
    <row r="49589" spans="3:3">
      <c r="C49589" s="13">
        <f t="shared" ca="1" si="1559"/>
        <v>1987.5648186752283</v>
      </c>
    </row>
    <row r="49590" spans="3:3">
      <c r="C49590" s="13">
        <f t="shared" ca="1" si="1559"/>
        <v>2002.9633859398295</v>
      </c>
    </row>
    <row r="49591" spans="3:3">
      <c r="C49591" s="13">
        <f t="shared" ca="1" si="1559"/>
        <v>1994.8343646073022</v>
      </c>
    </row>
    <row r="49592" spans="3:3">
      <c r="C49592" s="13">
        <f t="shared" ca="1" si="1559"/>
        <v>2011.1320384137919</v>
      </c>
    </row>
    <row r="49593" spans="3:3">
      <c r="C49593" s="13">
        <f t="shared" ca="1" si="1559"/>
        <v>1992.1194122371417</v>
      </c>
    </row>
    <row r="49594" spans="3:3">
      <c r="C49594" s="13">
        <f t="shared" ca="1" si="1559"/>
        <v>2003.9525008001856</v>
      </c>
    </row>
    <row r="49595" spans="3:3">
      <c r="C49595" s="13">
        <f t="shared" ca="1" si="1559"/>
        <v>2000.5301883769127</v>
      </c>
    </row>
    <row r="49596" spans="3:3">
      <c r="C49596" s="13">
        <f t="shared" ca="1" si="1559"/>
        <v>2009.5744698372209</v>
      </c>
    </row>
    <row r="49597" spans="3:3">
      <c r="C49597" s="13">
        <f t="shared" ca="1" si="1559"/>
        <v>2001.3924094192146</v>
      </c>
    </row>
    <row r="49598" spans="3:3">
      <c r="C49598" s="13">
        <f t="shared" ca="1" si="1559"/>
        <v>2005.1806178206261</v>
      </c>
    </row>
    <row r="49599" spans="3:3">
      <c r="C49599" s="13">
        <f t="shared" ca="1" si="1559"/>
        <v>1993.3673283157841</v>
      </c>
    </row>
    <row r="49600" spans="3:3">
      <c r="C49600" s="13">
        <f t="shared" ca="1" si="1559"/>
        <v>2017.6400831117742</v>
      </c>
    </row>
    <row r="49601" spans="3:3">
      <c r="C49601" s="13">
        <f t="shared" ca="1" si="1559"/>
        <v>1986.7804285956188</v>
      </c>
    </row>
    <row r="49602" spans="3:3">
      <c r="C49602" s="13">
        <f t="shared" ca="1" si="1559"/>
        <v>2017.6304163183975</v>
      </c>
    </row>
    <row r="49603" spans="3:3">
      <c r="C49603" s="13">
        <f t="shared" ca="1" si="1559"/>
        <v>1999.7862573265143</v>
      </c>
    </row>
    <row r="49604" spans="3:3">
      <c r="C49604" s="13">
        <f t="shared" ca="1" si="1559"/>
        <v>2012.0947721783182</v>
      </c>
    </row>
    <row r="49605" spans="3:3">
      <c r="C49605" s="13">
        <f t="shared" ca="1" si="1559"/>
        <v>1988.010377366179</v>
      </c>
    </row>
    <row r="49606" spans="3:3">
      <c r="C49606" s="13">
        <f t="shared" ca="1" si="1559"/>
        <v>1995.6068523485001</v>
      </c>
    </row>
    <row r="49607" spans="3:3">
      <c r="C49607" s="13">
        <f t="shared" ca="1" si="1559"/>
        <v>2004.9822829537861</v>
      </c>
    </row>
    <row r="49608" spans="3:3">
      <c r="C49608" s="13">
        <f t="shared" ca="1" si="1559"/>
        <v>1995.8674468271427</v>
      </c>
    </row>
    <row r="49609" spans="3:3">
      <c r="C49609" s="13">
        <f t="shared" ca="1" si="1559"/>
        <v>1997.7362031764344</v>
      </c>
    </row>
    <row r="49610" spans="3:3">
      <c r="C49610" s="13">
        <f t="shared" ca="1" si="1559"/>
        <v>2005.4359379560838</v>
      </c>
    </row>
    <row r="49611" spans="3:3">
      <c r="C49611" s="13">
        <f t="shared" ca="1" si="1559"/>
        <v>1992.0629688088604</v>
      </c>
    </row>
    <row r="49612" spans="3:3">
      <c r="C49612" s="13">
        <f t="shared" ca="1" si="1559"/>
        <v>1989.8978387021136</v>
      </c>
    </row>
    <row r="49613" spans="3:3">
      <c r="C49613" s="13">
        <f t="shared" ca="1" si="1559"/>
        <v>1995.1639963035007</v>
      </c>
    </row>
    <row r="49614" spans="3:3">
      <c r="C49614" s="13">
        <f t="shared" ca="1" si="1559"/>
        <v>1976.0720111814644</v>
      </c>
    </row>
    <row r="49615" spans="3:3">
      <c r="C49615" s="13">
        <f t="shared" ca="1" si="1559"/>
        <v>2000.8629412236487</v>
      </c>
    </row>
    <row r="49616" spans="3:3">
      <c r="C49616" s="13">
        <f t="shared" ca="1" si="1559"/>
        <v>1995.4447165511444</v>
      </c>
    </row>
    <row r="49617" spans="3:3">
      <c r="C49617" s="13">
        <f t="shared" ca="1" si="1559"/>
        <v>1981.813786848571</v>
      </c>
    </row>
    <row r="49618" spans="3:3">
      <c r="C49618" s="13">
        <f t="shared" ca="1" si="1559"/>
        <v>2003.0252313995195</v>
      </c>
    </row>
    <row r="49619" spans="3:3">
      <c r="C49619" s="13">
        <f t="shared" ca="1" si="1559"/>
        <v>1992.96211289076</v>
      </c>
    </row>
    <row r="49620" spans="3:3">
      <c r="C49620" s="13">
        <f t="shared" ca="1" si="1559"/>
        <v>2021.2036879162094</v>
      </c>
    </row>
    <row r="49621" spans="3:3">
      <c r="C49621" s="13">
        <f t="shared" ca="1" si="1559"/>
        <v>2023.4982071058737</v>
      </c>
    </row>
    <row r="49622" spans="3:3">
      <c r="C49622" s="13">
        <f t="shared" ca="1" si="1559"/>
        <v>1986.7253870110735</v>
      </c>
    </row>
    <row r="49623" spans="3:3">
      <c r="C49623" s="13">
        <f t="shared" ca="1" si="1559"/>
        <v>1997.4702698529513</v>
      </c>
    </row>
    <row r="49624" spans="3:3">
      <c r="C49624" s="13">
        <f t="shared" ref="C49624:C49687" ca="1" si="1560">NORMINV(RAND(),$D$3,$G$3)</f>
        <v>1990.8302869360798</v>
      </c>
    </row>
    <row r="49625" spans="3:3">
      <c r="C49625" s="13">
        <f t="shared" ca="1" si="1560"/>
        <v>2007.4498834554142</v>
      </c>
    </row>
    <row r="49626" spans="3:3">
      <c r="C49626" s="13">
        <f t="shared" ca="1" si="1560"/>
        <v>2008.4517071718371</v>
      </c>
    </row>
    <row r="49627" spans="3:3">
      <c r="C49627" s="13">
        <f t="shared" ca="1" si="1560"/>
        <v>2022.9760499602071</v>
      </c>
    </row>
    <row r="49628" spans="3:3">
      <c r="C49628" s="13">
        <f t="shared" ca="1" si="1560"/>
        <v>2001.7182038012893</v>
      </c>
    </row>
    <row r="49629" spans="3:3">
      <c r="C49629" s="13">
        <f t="shared" ca="1" si="1560"/>
        <v>2004.5483859948649</v>
      </c>
    </row>
    <row r="49630" spans="3:3">
      <c r="C49630" s="13">
        <f t="shared" ca="1" si="1560"/>
        <v>2002.9518916685909</v>
      </c>
    </row>
    <row r="49631" spans="3:3">
      <c r="C49631" s="13">
        <f t="shared" ca="1" si="1560"/>
        <v>1985.2031948166946</v>
      </c>
    </row>
    <row r="49632" spans="3:3">
      <c r="C49632" s="13">
        <f t="shared" ca="1" si="1560"/>
        <v>2004.9363259179233</v>
      </c>
    </row>
    <row r="49633" spans="3:3">
      <c r="C49633" s="13">
        <f t="shared" ca="1" si="1560"/>
        <v>2032.0164927331389</v>
      </c>
    </row>
    <row r="49634" spans="3:3">
      <c r="C49634" s="13">
        <f t="shared" ca="1" si="1560"/>
        <v>2004.9634086713402</v>
      </c>
    </row>
    <row r="49635" spans="3:3">
      <c r="C49635" s="13">
        <f t="shared" ca="1" si="1560"/>
        <v>1994.5457668120928</v>
      </c>
    </row>
    <row r="49636" spans="3:3">
      <c r="C49636" s="13">
        <f t="shared" ca="1" si="1560"/>
        <v>2000.5018285457527</v>
      </c>
    </row>
    <row r="49637" spans="3:3">
      <c r="C49637" s="13">
        <f t="shared" ca="1" si="1560"/>
        <v>1992.1351288335788</v>
      </c>
    </row>
    <row r="49638" spans="3:3">
      <c r="C49638" s="13">
        <f t="shared" ca="1" si="1560"/>
        <v>2006.4180979045452</v>
      </c>
    </row>
    <row r="49639" spans="3:3">
      <c r="C49639" s="13">
        <f t="shared" ca="1" si="1560"/>
        <v>2004.831928643935</v>
      </c>
    </row>
    <row r="49640" spans="3:3">
      <c r="C49640" s="13">
        <f t="shared" ca="1" si="1560"/>
        <v>1992.4843730316272</v>
      </c>
    </row>
    <row r="49641" spans="3:3">
      <c r="C49641" s="13">
        <f t="shared" ca="1" si="1560"/>
        <v>1990.3514172616037</v>
      </c>
    </row>
    <row r="49642" spans="3:3">
      <c r="C49642" s="13">
        <f t="shared" ca="1" si="1560"/>
        <v>1993.3979649108489</v>
      </c>
    </row>
    <row r="49643" spans="3:3">
      <c r="C49643" s="13">
        <f t="shared" ca="1" si="1560"/>
        <v>1985.3441695487841</v>
      </c>
    </row>
    <row r="49644" spans="3:3">
      <c r="C49644" s="13">
        <f t="shared" ca="1" si="1560"/>
        <v>1985.0943055475861</v>
      </c>
    </row>
    <row r="49645" spans="3:3">
      <c r="C49645" s="13">
        <f t="shared" ca="1" si="1560"/>
        <v>1989.6157459377907</v>
      </c>
    </row>
    <row r="49646" spans="3:3">
      <c r="C49646" s="13">
        <f t="shared" ca="1" si="1560"/>
        <v>2013.2978419013918</v>
      </c>
    </row>
    <row r="49647" spans="3:3">
      <c r="C49647" s="13">
        <f t="shared" ca="1" si="1560"/>
        <v>1995.863865741054</v>
      </c>
    </row>
    <row r="49648" spans="3:3">
      <c r="C49648" s="13">
        <f t="shared" ca="1" si="1560"/>
        <v>2010.953635349091</v>
      </c>
    </row>
    <row r="49649" spans="3:3">
      <c r="C49649" s="13">
        <f t="shared" ca="1" si="1560"/>
        <v>2004.5144275685541</v>
      </c>
    </row>
    <row r="49650" spans="3:3">
      <c r="C49650" s="13">
        <f t="shared" ca="1" si="1560"/>
        <v>2010.949853343511</v>
      </c>
    </row>
    <row r="49651" spans="3:3">
      <c r="C49651" s="13">
        <f t="shared" ca="1" si="1560"/>
        <v>2001.4268267899211</v>
      </c>
    </row>
    <row r="49652" spans="3:3">
      <c r="C49652" s="13">
        <f t="shared" ca="1" si="1560"/>
        <v>1998.4245464530711</v>
      </c>
    </row>
    <row r="49653" spans="3:3">
      <c r="C49653" s="13">
        <f t="shared" ca="1" si="1560"/>
        <v>1998.0464530288937</v>
      </c>
    </row>
    <row r="49654" spans="3:3">
      <c r="C49654" s="13">
        <f t="shared" ca="1" si="1560"/>
        <v>1993.3145232618506</v>
      </c>
    </row>
    <row r="49655" spans="3:3">
      <c r="C49655" s="13">
        <f t="shared" ca="1" si="1560"/>
        <v>1994.0156219464027</v>
      </c>
    </row>
    <row r="49656" spans="3:3">
      <c r="C49656" s="13">
        <f t="shared" ca="1" si="1560"/>
        <v>2011.5788823360697</v>
      </c>
    </row>
    <row r="49657" spans="3:3">
      <c r="C49657" s="13">
        <f t="shared" ca="1" si="1560"/>
        <v>2007.5340999757964</v>
      </c>
    </row>
    <row r="49658" spans="3:3">
      <c r="C49658" s="13">
        <f t="shared" ca="1" si="1560"/>
        <v>2023.5655002159174</v>
      </c>
    </row>
    <row r="49659" spans="3:3">
      <c r="C49659" s="13">
        <f t="shared" ca="1" si="1560"/>
        <v>1983.091610754881</v>
      </c>
    </row>
    <row r="49660" spans="3:3">
      <c r="C49660" s="13">
        <f t="shared" ca="1" si="1560"/>
        <v>1990.0377806451195</v>
      </c>
    </row>
    <row r="49661" spans="3:3">
      <c r="C49661" s="13">
        <f t="shared" ca="1" si="1560"/>
        <v>1995.81427974488</v>
      </c>
    </row>
    <row r="49662" spans="3:3">
      <c r="C49662" s="13">
        <f t="shared" ca="1" si="1560"/>
        <v>1984.0270117671032</v>
      </c>
    </row>
    <row r="49663" spans="3:3">
      <c r="C49663" s="13">
        <f t="shared" ca="1" si="1560"/>
        <v>1993.3821142611541</v>
      </c>
    </row>
    <row r="49664" spans="3:3">
      <c r="C49664" s="13">
        <f t="shared" ca="1" si="1560"/>
        <v>2017.6213414084853</v>
      </c>
    </row>
    <row r="49665" spans="3:3">
      <c r="C49665" s="13">
        <f t="shared" ca="1" si="1560"/>
        <v>2025.3021282590323</v>
      </c>
    </row>
    <row r="49666" spans="3:3">
      <c r="C49666" s="13">
        <f t="shared" ca="1" si="1560"/>
        <v>2006.5848111104192</v>
      </c>
    </row>
    <row r="49667" spans="3:3">
      <c r="C49667" s="13">
        <f t="shared" ca="1" si="1560"/>
        <v>2000.2136500173458</v>
      </c>
    </row>
    <row r="49668" spans="3:3">
      <c r="C49668" s="13">
        <f t="shared" ca="1" si="1560"/>
        <v>1993.1968049737111</v>
      </c>
    </row>
    <row r="49669" spans="3:3">
      <c r="C49669" s="13">
        <f t="shared" ca="1" si="1560"/>
        <v>2010.9245695560692</v>
      </c>
    </row>
    <row r="49670" spans="3:3">
      <c r="C49670" s="13">
        <f t="shared" ca="1" si="1560"/>
        <v>1986.6236840492038</v>
      </c>
    </row>
    <row r="49671" spans="3:3">
      <c r="C49671" s="13">
        <f t="shared" ca="1" si="1560"/>
        <v>2007.8845744009668</v>
      </c>
    </row>
    <row r="49672" spans="3:3">
      <c r="C49672" s="13">
        <f t="shared" ca="1" si="1560"/>
        <v>1997.8341967678541</v>
      </c>
    </row>
    <row r="49673" spans="3:3">
      <c r="C49673" s="13">
        <f t="shared" ca="1" si="1560"/>
        <v>2004.9144123060712</v>
      </c>
    </row>
    <row r="49674" spans="3:3">
      <c r="C49674" s="13">
        <f t="shared" ca="1" si="1560"/>
        <v>1979.4295266316428</v>
      </c>
    </row>
    <row r="49675" spans="3:3">
      <c r="C49675" s="13">
        <f t="shared" ca="1" si="1560"/>
        <v>1975.7610188906694</v>
      </c>
    </row>
    <row r="49676" spans="3:3">
      <c r="C49676" s="13">
        <f t="shared" ca="1" si="1560"/>
        <v>2013.5206588876977</v>
      </c>
    </row>
    <row r="49677" spans="3:3">
      <c r="C49677" s="13">
        <f t="shared" ca="1" si="1560"/>
        <v>2002.0669189995142</v>
      </c>
    </row>
    <row r="49678" spans="3:3">
      <c r="C49678" s="13">
        <f t="shared" ca="1" si="1560"/>
        <v>1985.5492396080067</v>
      </c>
    </row>
    <row r="49679" spans="3:3">
      <c r="C49679" s="13">
        <f t="shared" ca="1" si="1560"/>
        <v>2023.0556982706235</v>
      </c>
    </row>
    <row r="49680" spans="3:3">
      <c r="C49680" s="13">
        <f t="shared" ca="1" si="1560"/>
        <v>2001.0652609267972</v>
      </c>
    </row>
    <row r="49681" spans="3:3">
      <c r="C49681" s="13">
        <f t="shared" ca="1" si="1560"/>
        <v>1997.261363846311</v>
      </c>
    </row>
    <row r="49682" spans="3:3">
      <c r="C49682" s="13">
        <f t="shared" ca="1" si="1560"/>
        <v>2024.698220648083</v>
      </c>
    </row>
    <row r="49683" spans="3:3">
      <c r="C49683" s="13">
        <f t="shared" ca="1" si="1560"/>
        <v>1985.5495965033044</v>
      </c>
    </row>
    <row r="49684" spans="3:3">
      <c r="C49684" s="13">
        <f t="shared" ca="1" si="1560"/>
        <v>1998.3621158118538</v>
      </c>
    </row>
    <row r="49685" spans="3:3">
      <c r="C49685" s="13">
        <f t="shared" ca="1" si="1560"/>
        <v>1989.1022285818494</v>
      </c>
    </row>
    <row r="49686" spans="3:3">
      <c r="C49686" s="13">
        <f t="shared" ca="1" si="1560"/>
        <v>1991.0502688186421</v>
      </c>
    </row>
    <row r="49687" spans="3:3">
      <c r="C49687" s="13">
        <f t="shared" ca="1" si="1560"/>
        <v>2006.3427748740878</v>
      </c>
    </row>
    <row r="49688" spans="3:3">
      <c r="C49688" s="13">
        <f t="shared" ref="C49688:C49751" ca="1" si="1561">NORMINV(RAND(),$D$3,$G$3)</f>
        <v>2010.2168387596607</v>
      </c>
    </row>
    <row r="49689" spans="3:3">
      <c r="C49689" s="13">
        <f t="shared" ca="1" si="1561"/>
        <v>1996.7947179745124</v>
      </c>
    </row>
    <row r="49690" spans="3:3">
      <c r="C49690" s="13">
        <f t="shared" ca="1" si="1561"/>
        <v>2023.6396500833878</v>
      </c>
    </row>
    <row r="49691" spans="3:3">
      <c r="C49691" s="13">
        <f t="shared" ca="1" si="1561"/>
        <v>2003.0871480008375</v>
      </c>
    </row>
    <row r="49692" spans="3:3">
      <c r="C49692" s="13">
        <f t="shared" ca="1" si="1561"/>
        <v>2005.5721957284311</v>
      </c>
    </row>
    <row r="49693" spans="3:3">
      <c r="C49693" s="13">
        <f t="shared" ca="1" si="1561"/>
        <v>1989.0630711835563</v>
      </c>
    </row>
    <row r="49694" spans="3:3">
      <c r="C49694" s="13">
        <f t="shared" ca="1" si="1561"/>
        <v>2002.7214523055591</v>
      </c>
    </row>
    <row r="49695" spans="3:3">
      <c r="C49695" s="13">
        <f t="shared" ca="1" si="1561"/>
        <v>2017.1602730828795</v>
      </c>
    </row>
    <row r="49696" spans="3:3">
      <c r="C49696" s="13">
        <f t="shared" ca="1" si="1561"/>
        <v>1997.5570012297615</v>
      </c>
    </row>
    <row r="49697" spans="3:3">
      <c r="C49697" s="13">
        <f t="shared" ca="1" si="1561"/>
        <v>2000.1693045814743</v>
      </c>
    </row>
    <row r="49698" spans="3:3">
      <c r="C49698" s="13">
        <f t="shared" ca="1" si="1561"/>
        <v>2010.0594109596843</v>
      </c>
    </row>
    <row r="49699" spans="3:3">
      <c r="C49699" s="13">
        <f t="shared" ca="1" si="1561"/>
        <v>1989.0341230021306</v>
      </c>
    </row>
    <row r="49700" spans="3:3">
      <c r="C49700" s="13">
        <f t="shared" ca="1" si="1561"/>
        <v>1993.5896207712249</v>
      </c>
    </row>
    <row r="49701" spans="3:3">
      <c r="C49701" s="13">
        <f t="shared" ca="1" si="1561"/>
        <v>2027.9386626129042</v>
      </c>
    </row>
    <row r="49702" spans="3:3">
      <c r="C49702" s="13">
        <f t="shared" ca="1" si="1561"/>
        <v>1990.5710461904093</v>
      </c>
    </row>
    <row r="49703" spans="3:3">
      <c r="C49703" s="13">
        <f t="shared" ca="1" si="1561"/>
        <v>1990.0188113305492</v>
      </c>
    </row>
    <row r="49704" spans="3:3">
      <c r="C49704" s="13">
        <f t="shared" ca="1" si="1561"/>
        <v>1997.7676164839206</v>
      </c>
    </row>
    <row r="49705" spans="3:3">
      <c r="C49705" s="13">
        <f t="shared" ca="1" si="1561"/>
        <v>1994.529036884308</v>
      </c>
    </row>
    <row r="49706" spans="3:3">
      <c r="C49706" s="13">
        <f t="shared" ca="1" si="1561"/>
        <v>1987.029153696267</v>
      </c>
    </row>
    <row r="49707" spans="3:3">
      <c r="C49707" s="13">
        <f t="shared" ca="1" si="1561"/>
        <v>2029.7016293020583</v>
      </c>
    </row>
    <row r="49708" spans="3:3">
      <c r="C49708" s="13">
        <f t="shared" ca="1" si="1561"/>
        <v>1990.9371791569729</v>
      </c>
    </row>
    <row r="49709" spans="3:3">
      <c r="C49709" s="13">
        <f t="shared" ca="1" si="1561"/>
        <v>2007.2811961725038</v>
      </c>
    </row>
    <row r="49710" spans="3:3">
      <c r="C49710" s="13">
        <f t="shared" ca="1" si="1561"/>
        <v>1996.0716899170191</v>
      </c>
    </row>
    <row r="49711" spans="3:3">
      <c r="C49711" s="13">
        <f t="shared" ca="1" si="1561"/>
        <v>2015.4397865801213</v>
      </c>
    </row>
    <row r="49712" spans="3:3">
      <c r="C49712" s="13">
        <f t="shared" ca="1" si="1561"/>
        <v>2008.0500674758312</v>
      </c>
    </row>
    <row r="49713" spans="3:3">
      <c r="C49713" s="13">
        <f t="shared" ca="1" si="1561"/>
        <v>1997.522633109196</v>
      </c>
    </row>
    <row r="49714" spans="3:3">
      <c r="C49714" s="13">
        <f t="shared" ca="1" si="1561"/>
        <v>2012.4103510684808</v>
      </c>
    </row>
    <row r="49715" spans="3:3">
      <c r="C49715" s="13">
        <f t="shared" ca="1" si="1561"/>
        <v>2008.4902406671938</v>
      </c>
    </row>
    <row r="49716" spans="3:3">
      <c r="C49716" s="13">
        <f t="shared" ca="1" si="1561"/>
        <v>1986.5491155855186</v>
      </c>
    </row>
    <row r="49717" spans="3:3">
      <c r="C49717" s="13">
        <f t="shared" ca="1" si="1561"/>
        <v>2010.3100256296539</v>
      </c>
    </row>
    <row r="49718" spans="3:3">
      <c r="C49718" s="13">
        <f t="shared" ca="1" si="1561"/>
        <v>2010.2160409896824</v>
      </c>
    </row>
    <row r="49719" spans="3:3">
      <c r="C49719" s="13">
        <f t="shared" ca="1" si="1561"/>
        <v>2006.7192676083819</v>
      </c>
    </row>
    <row r="49720" spans="3:3">
      <c r="C49720" s="13">
        <f t="shared" ca="1" si="1561"/>
        <v>2001.0996465098613</v>
      </c>
    </row>
    <row r="49721" spans="3:3">
      <c r="C49721" s="13">
        <f t="shared" ca="1" si="1561"/>
        <v>1995.9997365462079</v>
      </c>
    </row>
    <row r="49722" spans="3:3">
      <c r="C49722" s="13">
        <f t="shared" ca="1" si="1561"/>
        <v>2001.5709124499317</v>
      </c>
    </row>
    <row r="49723" spans="3:3">
      <c r="C49723" s="13">
        <f t="shared" ca="1" si="1561"/>
        <v>1999.0030447751737</v>
      </c>
    </row>
    <row r="49724" spans="3:3">
      <c r="C49724" s="13">
        <f t="shared" ca="1" si="1561"/>
        <v>2005.7203814063828</v>
      </c>
    </row>
    <row r="49725" spans="3:3">
      <c r="C49725" s="13">
        <f t="shared" ca="1" si="1561"/>
        <v>1982.5498731232401</v>
      </c>
    </row>
    <row r="49726" spans="3:3">
      <c r="C49726" s="13">
        <f t="shared" ca="1" si="1561"/>
        <v>2000.1497530623085</v>
      </c>
    </row>
    <row r="49727" spans="3:3">
      <c r="C49727" s="13">
        <f t="shared" ca="1" si="1561"/>
        <v>2007.8665302053028</v>
      </c>
    </row>
    <row r="49728" spans="3:3">
      <c r="C49728" s="13">
        <f t="shared" ca="1" si="1561"/>
        <v>1966.3028537242806</v>
      </c>
    </row>
    <row r="49729" spans="3:3">
      <c r="C49729" s="13">
        <f t="shared" ca="1" si="1561"/>
        <v>1971.2997076771524</v>
      </c>
    </row>
    <row r="49730" spans="3:3">
      <c r="C49730" s="13">
        <f t="shared" ca="1" si="1561"/>
        <v>1983.6918693082544</v>
      </c>
    </row>
    <row r="49731" spans="3:3">
      <c r="C49731" s="13">
        <f t="shared" ca="1" si="1561"/>
        <v>1967.4462348535208</v>
      </c>
    </row>
    <row r="49732" spans="3:3">
      <c r="C49732" s="13">
        <f t="shared" ca="1" si="1561"/>
        <v>1984.5001602700263</v>
      </c>
    </row>
    <row r="49733" spans="3:3">
      <c r="C49733" s="13">
        <f t="shared" ca="1" si="1561"/>
        <v>2008.3358521194441</v>
      </c>
    </row>
    <row r="49734" spans="3:3">
      <c r="C49734" s="13">
        <f t="shared" ca="1" si="1561"/>
        <v>2009.209401892432</v>
      </c>
    </row>
    <row r="49735" spans="3:3">
      <c r="C49735" s="13">
        <f t="shared" ca="1" si="1561"/>
        <v>2010.1602539743326</v>
      </c>
    </row>
    <row r="49736" spans="3:3">
      <c r="C49736" s="13">
        <f t="shared" ca="1" si="1561"/>
        <v>2007.5509378962222</v>
      </c>
    </row>
    <row r="49737" spans="3:3">
      <c r="C49737" s="13">
        <f t="shared" ca="1" si="1561"/>
        <v>2004.1049124460355</v>
      </c>
    </row>
    <row r="49738" spans="3:3">
      <c r="C49738" s="13">
        <f t="shared" ca="1" si="1561"/>
        <v>2007.2125916372461</v>
      </c>
    </row>
    <row r="49739" spans="3:3">
      <c r="C49739" s="13">
        <f t="shared" ca="1" si="1561"/>
        <v>2020.6060591272185</v>
      </c>
    </row>
    <row r="49740" spans="3:3">
      <c r="C49740" s="13">
        <f t="shared" ca="1" si="1561"/>
        <v>1993.7060200724736</v>
      </c>
    </row>
    <row r="49741" spans="3:3">
      <c r="C49741" s="13">
        <f t="shared" ca="1" si="1561"/>
        <v>1989.2031427673237</v>
      </c>
    </row>
    <row r="49742" spans="3:3">
      <c r="C49742" s="13">
        <f t="shared" ca="1" si="1561"/>
        <v>1989.9617926597953</v>
      </c>
    </row>
    <row r="49743" spans="3:3">
      <c r="C49743" s="13">
        <f t="shared" ca="1" si="1561"/>
        <v>2005.4873796966053</v>
      </c>
    </row>
    <row r="49744" spans="3:3">
      <c r="C49744" s="13">
        <f t="shared" ca="1" si="1561"/>
        <v>2021.8270889145176</v>
      </c>
    </row>
    <row r="49745" spans="3:3">
      <c r="C49745" s="13">
        <f t="shared" ca="1" si="1561"/>
        <v>2005.0991422905429</v>
      </c>
    </row>
    <row r="49746" spans="3:3">
      <c r="C49746" s="13">
        <f t="shared" ca="1" si="1561"/>
        <v>2005.8751188576698</v>
      </c>
    </row>
    <row r="49747" spans="3:3">
      <c r="C49747" s="13">
        <f t="shared" ca="1" si="1561"/>
        <v>1981.5714900827536</v>
      </c>
    </row>
    <row r="49748" spans="3:3">
      <c r="C49748" s="13">
        <f t="shared" ca="1" si="1561"/>
        <v>1993.9768059058599</v>
      </c>
    </row>
    <row r="49749" spans="3:3">
      <c r="C49749" s="13">
        <f t="shared" ca="1" si="1561"/>
        <v>2000.8187550838049</v>
      </c>
    </row>
    <row r="49750" spans="3:3">
      <c r="C49750" s="13">
        <f t="shared" ca="1" si="1561"/>
        <v>1993.3498483731362</v>
      </c>
    </row>
    <row r="49751" spans="3:3">
      <c r="C49751" s="13">
        <f t="shared" ca="1" si="1561"/>
        <v>2009.6078558928821</v>
      </c>
    </row>
    <row r="49752" spans="3:3">
      <c r="C49752" s="13">
        <f t="shared" ref="C49752:C49815" ca="1" si="1562">NORMINV(RAND(),$D$3,$G$3)</f>
        <v>2013.0460795246997</v>
      </c>
    </row>
    <row r="49753" spans="3:3">
      <c r="C49753" s="13">
        <f t="shared" ca="1" si="1562"/>
        <v>2009.4373179067447</v>
      </c>
    </row>
    <row r="49754" spans="3:3">
      <c r="C49754" s="13">
        <f t="shared" ca="1" si="1562"/>
        <v>2006.7873793407414</v>
      </c>
    </row>
    <row r="49755" spans="3:3">
      <c r="C49755" s="13">
        <f t="shared" ca="1" si="1562"/>
        <v>1981.6326189468562</v>
      </c>
    </row>
    <row r="49756" spans="3:3">
      <c r="C49756" s="13">
        <f t="shared" ca="1" si="1562"/>
        <v>1999.9474075514649</v>
      </c>
    </row>
    <row r="49757" spans="3:3">
      <c r="C49757" s="13">
        <f t="shared" ca="1" si="1562"/>
        <v>1989.9386405231696</v>
      </c>
    </row>
    <row r="49758" spans="3:3">
      <c r="C49758" s="13">
        <f t="shared" ca="1" si="1562"/>
        <v>1990.7365284342088</v>
      </c>
    </row>
    <row r="49759" spans="3:3">
      <c r="C49759" s="13">
        <f t="shared" ca="1" si="1562"/>
        <v>1998.2405550729798</v>
      </c>
    </row>
    <row r="49760" spans="3:3">
      <c r="C49760" s="13">
        <f t="shared" ca="1" si="1562"/>
        <v>1994.1867092643265</v>
      </c>
    </row>
    <row r="49761" spans="3:3">
      <c r="C49761" s="13">
        <f t="shared" ca="1" si="1562"/>
        <v>1991.8009366605359</v>
      </c>
    </row>
    <row r="49762" spans="3:3">
      <c r="C49762" s="13">
        <f t="shared" ca="1" si="1562"/>
        <v>2014.0765327097365</v>
      </c>
    </row>
    <row r="49763" spans="3:3">
      <c r="C49763" s="13">
        <f t="shared" ca="1" si="1562"/>
        <v>2039.1053401973361</v>
      </c>
    </row>
    <row r="49764" spans="3:3">
      <c r="C49764" s="13">
        <f t="shared" ca="1" si="1562"/>
        <v>1999.0785705752935</v>
      </c>
    </row>
    <row r="49765" spans="3:3">
      <c r="C49765" s="13">
        <f t="shared" ca="1" si="1562"/>
        <v>1992.1728918045251</v>
      </c>
    </row>
    <row r="49766" spans="3:3">
      <c r="C49766" s="13">
        <f t="shared" ca="1" si="1562"/>
        <v>2001.5860003951796</v>
      </c>
    </row>
    <row r="49767" spans="3:3">
      <c r="C49767" s="13">
        <f t="shared" ca="1" si="1562"/>
        <v>2002.1813026133059</v>
      </c>
    </row>
    <row r="49768" spans="3:3">
      <c r="C49768" s="13">
        <f t="shared" ca="1" si="1562"/>
        <v>2007.0726593110321</v>
      </c>
    </row>
    <row r="49769" spans="3:3">
      <c r="C49769" s="13">
        <f t="shared" ca="1" si="1562"/>
        <v>2004.6477434322849</v>
      </c>
    </row>
    <row r="49770" spans="3:3">
      <c r="C49770" s="13">
        <f t="shared" ca="1" si="1562"/>
        <v>2004.9241405263926</v>
      </c>
    </row>
    <row r="49771" spans="3:3">
      <c r="C49771" s="13">
        <f t="shared" ca="1" si="1562"/>
        <v>2002.2281414176266</v>
      </c>
    </row>
    <row r="49772" spans="3:3">
      <c r="C49772" s="13">
        <f t="shared" ca="1" si="1562"/>
        <v>1995.1549168787708</v>
      </c>
    </row>
    <row r="49773" spans="3:3">
      <c r="C49773" s="13">
        <f t="shared" ca="1" si="1562"/>
        <v>2005.7733215916205</v>
      </c>
    </row>
    <row r="49774" spans="3:3">
      <c r="C49774" s="13">
        <f t="shared" ca="1" si="1562"/>
        <v>1999.8729542799272</v>
      </c>
    </row>
    <row r="49775" spans="3:3">
      <c r="C49775" s="13">
        <f t="shared" ca="1" si="1562"/>
        <v>2000.1041852883759</v>
      </c>
    </row>
    <row r="49776" spans="3:3">
      <c r="C49776" s="13">
        <f t="shared" ca="1" si="1562"/>
        <v>2000.629647899638</v>
      </c>
    </row>
    <row r="49777" spans="3:3">
      <c r="C49777" s="13">
        <f t="shared" ca="1" si="1562"/>
        <v>1997.7394941924319</v>
      </c>
    </row>
    <row r="49778" spans="3:3">
      <c r="C49778" s="13">
        <f t="shared" ca="1" si="1562"/>
        <v>2003.4201726981551</v>
      </c>
    </row>
    <row r="49779" spans="3:3">
      <c r="C49779" s="13">
        <f t="shared" ca="1" si="1562"/>
        <v>1991.3766613418254</v>
      </c>
    </row>
    <row r="49780" spans="3:3">
      <c r="C49780" s="13">
        <f t="shared" ca="1" si="1562"/>
        <v>2009.5666824859331</v>
      </c>
    </row>
    <row r="49781" spans="3:3">
      <c r="C49781" s="13">
        <f t="shared" ca="1" si="1562"/>
        <v>1973.0876015558497</v>
      </c>
    </row>
    <row r="49782" spans="3:3">
      <c r="C49782" s="13">
        <f t="shared" ca="1" si="1562"/>
        <v>1983.4753236245247</v>
      </c>
    </row>
    <row r="49783" spans="3:3">
      <c r="C49783" s="13">
        <f t="shared" ca="1" si="1562"/>
        <v>2000.4580662485232</v>
      </c>
    </row>
    <row r="49784" spans="3:3">
      <c r="C49784" s="13">
        <f t="shared" ca="1" si="1562"/>
        <v>1992.0478963777036</v>
      </c>
    </row>
    <row r="49785" spans="3:3">
      <c r="C49785" s="13">
        <f t="shared" ca="1" si="1562"/>
        <v>2005.8701452477605</v>
      </c>
    </row>
    <row r="49786" spans="3:3">
      <c r="C49786" s="13">
        <f t="shared" ca="1" si="1562"/>
        <v>1978.370464396281</v>
      </c>
    </row>
    <row r="49787" spans="3:3">
      <c r="C49787" s="13">
        <f t="shared" ca="1" si="1562"/>
        <v>1998.8247030111704</v>
      </c>
    </row>
    <row r="49788" spans="3:3">
      <c r="C49788" s="13">
        <f t="shared" ca="1" si="1562"/>
        <v>1984.5446574206401</v>
      </c>
    </row>
    <row r="49789" spans="3:3">
      <c r="C49789" s="13">
        <f t="shared" ca="1" si="1562"/>
        <v>2008.4574709430228</v>
      </c>
    </row>
    <row r="49790" spans="3:3">
      <c r="C49790" s="13">
        <f t="shared" ca="1" si="1562"/>
        <v>2008.0373272620827</v>
      </c>
    </row>
    <row r="49791" spans="3:3">
      <c r="C49791" s="13">
        <f t="shared" ca="1" si="1562"/>
        <v>2007.3448166553248</v>
      </c>
    </row>
    <row r="49792" spans="3:3">
      <c r="C49792" s="13">
        <f t="shared" ca="1" si="1562"/>
        <v>1995.7685989038762</v>
      </c>
    </row>
    <row r="49793" spans="3:3">
      <c r="C49793" s="13">
        <f t="shared" ca="1" si="1562"/>
        <v>2018.8366857308399</v>
      </c>
    </row>
    <row r="49794" spans="3:3">
      <c r="C49794" s="13">
        <f t="shared" ca="1" si="1562"/>
        <v>1990.5039600945574</v>
      </c>
    </row>
    <row r="49795" spans="3:3">
      <c r="C49795" s="13">
        <f t="shared" ca="1" si="1562"/>
        <v>1995.7201615489573</v>
      </c>
    </row>
    <row r="49796" spans="3:3">
      <c r="C49796" s="13">
        <f t="shared" ca="1" si="1562"/>
        <v>1998.3731548716828</v>
      </c>
    </row>
    <row r="49797" spans="3:3">
      <c r="C49797" s="13">
        <f t="shared" ca="1" si="1562"/>
        <v>1987.5252995997571</v>
      </c>
    </row>
    <row r="49798" spans="3:3">
      <c r="C49798" s="13">
        <f t="shared" ca="1" si="1562"/>
        <v>1987.3243393604575</v>
      </c>
    </row>
    <row r="49799" spans="3:3">
      <c r="C49799" s="13">
        <f t="shared" ca="1" si="1562"/>
        <v>2006.2517263812142</v>
      </c>
    </row>
    <row r="49800" spans="3:3">
      <c r="C49800" s="13">
        <f t="shared" ca="1" si="1562"/>
        <v>1988.026969853586</v>
      </c>
    </row>
    <row r="49801" spans="3:3">
      <c r="C49801" s="13">
        <f t="shared" ca="1" si="1562"/>
        <v>2017.7002489743436</v>
      </c>
    </row>
    <row r="49802" spans="3:3">
      <c r="C49802" s="13">
        <f t="shared" ca="1" si="1562"/>
        <v>2003.5988626508749</v>
      </c>
    </row>
    <row r="49803" spans="3:3">
      <c r="C49803" s="13">
        <f t="shared" ca="1" si="1562"/>
        <v>2009.7827471769958</v>
      </c>
    </row>
    <row r="49804" spans="3:3">
      <c r="C49804" s="13">
        <f t="shared" ca="1" si="1562"/>
        <v>1997.6060276291817</v>
      </c>
    </row>
    <row r="49805" spans="3:3">
      <c r="C49805" s="13">
        <f t="shared" ca="1" si="1562"/>
        <v>2003.2772922986612</v>
      </c>
    </row>
    <row r="49806" spans="3:3">
      <c r="C49806" s="13">
        <f t="shared" ca="1" si="1562"/>
        <v>2003.9365891605653</v>
      </c>
    </row>
    <row r="49807" spans="3:3">
      <c r="C49807" s="13">
        <f t="shared" ca="1" si="1562"/>
        <v>2006.8973339766001</v>
      </c>
    </row>
    <row r="49808" spans="3:3">
      <c r="C49808" s="13">
        <f t="shared" ca="1" si="1562"/>
        <v>1996.470831564915</v>
      </c>
    </row>
    <row r="49809" spans="3:3">
      <c r="C49809" s="13">
        <f t="shared" ca="1" si="1562"/>
        <v>2001.886588116887</v>
      </c>
    </row>
    <row r="49810" spans="3:3">
      <c r="C49810" s="13">
        <f t="shared" ca="1" si="1562"/>
        <v>1995.2188294539258</v>
      </c>
    </row>
    <row r="49811" spans="3:3">
      <c r="C49811" s="13">
        <f t="shared" ca="1" si="1562"/>
        <v>2022.0464086953789</v>
      </c>
    </row>
    <row r="49812" spans="3:3">
      <c r="C49812" s="13">
        <f t="shared" ca="1" si="1562"/>
        <v>1999.8213811477858</v>
      </c>
    </row>
    <row r="49813" spans="3:3">
      <c r="C49813" s="13">
        <f t="shared" ca="1" si="1562"/>
        <v>2012.369865754202</v>
      </c>
    </row>
    <row r="49814" spans="3:3">
      <c r="C49814" s="13">
        <f t="shared" ca="1" si="1562"/>
        <v>2004.0728283006094</v>
      </c>
    </row>
    <row r="49815" spans="3:3">
      <c r="C49815" s="13">
        <f t="shared" ca="1" si="1562"/>
        <v>2014.5414889441254</v>
      </c>
    </row>
    <row r="49816" spans="3:3">
      <c r="C49816" s="13">
        <f t="shared" ref="C49816:C49879" ca="1" si="1563">NORMINV(RAND(),$D$3,$G$3)</f>
        <v>2035.395884604387</v>
      </c>
    </row>
    <row r="49817" spans="3:3">
      <c r="C49817" s="13">
        <f t="shared" ca="1" si="1563"/>
        <v>2002.7172307578924</v>
      </c>
    </row>
    <row r="49818" spans="3:3">
      <c r="C49818" s="13">
        <f t="shared" ca="1" si="1563"/>
        <v>2009.5498490267114</v>
      </c>
    </row>
    <row r="49819" spans="3:3">
      <c r="C49819" s="13">
        <f t="shared" ca="1" si="1563"/>
        <v>1995.1544786109075</v>
      </c>
    </row>
    <row r="49820" spans="3:3">
      <c r="C49820" s="13">
        <f t="shared" ca="1" si="1563"/>
        <v>2001.0184758925413</v>
      </c>
    </row>
    <row r="49821" spans="3:3">
      <c r="C49821" s="13">
        <f t="shared" ca="1" si="1563"/>
        <v>2004.5533011393393</v>
      </c>
    </row>
    <row r="49822" spans="3:3">
      <c r="C49822" s="13">
        <f t="shared" ca="1" si="1563"/>
        <v>1984.180892849032</v>
      </c>
    </row>
    <row r="49823" spans="3:3">
      <c r="C49823" s="13">
        <f t="shared" ca="1" si="1563"/>
        <v>1994.5822583180188</v>
      </c>
    </row>
    <row r="49824" spans="3:3">
      <c r="C49824" s="13">
        <f t="shared" ca="1" si="1563"/>
        <v>1991.4048882287141</v>
      </c>
    </row>
    <row r="49825" spans="3:3">
      <c r="C49825" s="13">
        <f t="shared" ca="1" si="1563"/>
        <v>2021.0134410807573</v>
      </c>
    </row>
    <row r="49826" spans="3:3">
      <c r="C49826" s="13">
        <f t="shared" ca="1" si="1563"/>
        <v>2015.307960442512</v>
      </c>
    </row>
    <row r="49827" spans="3:3">
      <c r="C49827" s="13">
        <f t="shared" ca="1" si="1563"/>
        <v>1972.3375565024321</v>
      </c>
    </row>
    <row r="49828" spans="3:3">
      <c r="C49828" s="13">
        <f t="shared" ca="1" si="1563"/>
        <v>1998.1942699575545</v>
      </c>
    </row>
    <row r="49829" spans="3:3">
      <c r="C49829" s="13">
        <f t="shared" ca="1" si="1563"/>
        <v>1994.8916861589344</v>
      </c>
    </row>
    <row r="49830" spans="3:3">
      <c r="C49830" s="13">
        <f t="shared" ca="1" si="1563"/>
        <v>2012.7075902039483</v>
      </c>
    </row>
    <row r="49831" spans="3:3">
      <c r="C49831" s="13">
        <f t="shared" ca="1" si="1563"/>
        <v>1978.8614557591598</v>
      </c>
    </row>
    <row r="49832" spans="3:3">
      <c r="C49832" s="13">
        <f t="shared" ca="1" si="1563"/>
        <v>1993.2984147430943</v>
      </c>
    </row>
    <row r="49833" spans="3:3">
      <c r="C49833" s="13">
        <f t="shared" ca="1" si="1563"/>
        <v>1988.5369376543272</v>
      </c>
    </row>
    <row r="49834" spans="3:3">
      <c r="C49834" s="13">
        <f t="shared" ca="1" si="1563"/>
        <v>1991.1714800264915</v>
      </c>
    </row>
    <row r="49835" spans="3:3">
      <c r="C49835" s="13">
        <f t="shared" ca="1" si="1563"/>
        <v>2009.086366240397</v>
      </c>
    </row>
    <row r="49836" spans="3:3">
      <c r="C49836" s="13">
        <f t="shared" ca="1" si="1563"/>
        <v>2004.6871778123607</v>
      </c>
    </row>
    <row r="49837" spans="3:3">
      <c r="C49837" s="13">
        <f t="shared" ca="1" si="1563"/>
        <v>2013.6618177818095</v>
      </c>
    </row>
    <row r="49838" spans="3:3">
      <c r="C49838" s="13">
        <f t="shared" ca="1" si="1563"/>
        <v>1993.4339042811705</v>
      </c>
    </row>
    <row r="49839" spans="3:3">
      <c r="C49839" s="13">
        <f t="shared" ca="1" si="1563"/>
        <v>1991.7616032782598</v>
      </c>
    </row>
    <row r="49840" spans="3:3">
      <c r="C49840" s="13">
        <f t="shared" ca="1" si="1563"/>
        <v>1990.3415640382916</v>
      </c>
    </row>
    <row r="49841" spans="3:3">
      <c r="C49841" s="13">
        <f t="shared" ca="1" si="1563"/>
        <v>1991.1846553807713</v>
      </c>
    </row>
    <row r="49842" spans="3:3">
      <c r="C49842" s="13">
        <f t="shared" ca="1" si="1563"/>
        <v>1986.338216185402</v>
      </c>
    </row>
    <row r="49843" spans="3:3">
      <c r="C49843" s="13">
        <f t="shared" ca="1" si="1563"/>
        <v>2004.2933317250379</v>
      </c>
    </row>
    <row r="49844" spans="3:3">
      <c r="C49844" s="13">
        <f t="shared" ca="1" si="1563"/>
        <v>1994.415446948861</v>
      </c>
    </row>
    <row r="49845" spans="3:3">
      <c r="C49845" s="13">
        <f t="shared" ca="1" si="1563"/>
        <v>2008.8106322704707</v>
      </c>
    </row>
    <row r="49846" spans="3:3">
      <c r="C49846" s="13">
        <f t="shared" ca="1" si="1563"/>
        <v>1962.2521595575026</v>
      </c>
    </row>
    <row r="49847" spans="3:3">
      <c r="C49847" s="13">
        <f t="shared" ca="1" si="1563"/>
        <v>2010.6595002447132</v>
      </c>
    </row>
    <row r="49848" spans="3:3">
      <c r="C49848" s="13">
        <f t="shared" ca="1" si="1563"/>
        <v>2018.4853564575483</v>
      </c>
    </row>
    <row r="49849" spans="3:3">
      <c r="C49849" s="13">
        <f t="shared" ca="1" si="1563"/>
        <v>1993.3415477885278</v>
      </c>
    </row>
    <row r="49850" spans="3:3">
      <c r="C49850" s="13">
        <f t="shared" ca="1" si="1563"/>
        <v>2004.3701501804194</v>
      </c>
    </row>
    <row r="49851" spans="3:3">
      <c r="C49851" s="13">
        <f t="shared" ca="1" si="1563"/>
        <v>1997.4932745804992</v>
      </c>
    </row>
    <row r="49852" spans="3:3">
      <c r="C49852" s="13">
        <f t="shared" ca="1" si="1563"/>
        <v>1994.4153019194491</v>
      </c>
    </row>
    <row r="49853" spans="3:3">
      <c r="C49853" s="13">
        <f t="shared" ca="1" si="1563"/>
        <v>1999.5909547969384</v>
      </c>
    </row>
    <row r="49854" spans="3:3">
      <c r="C49854" s="13">
        <f t="shared" ca="1" si="1563"/>
        <v>1990.1382814753008</v>
      </c>
    </row>
    <row r="49855" spans="3:3">
      <c r="C49855" s="13">
        <f t="shared" ca="1" si="1563"/>
        <v>2001.0193187835282</v>
      </c>
    </row>
    <row r="49856" spans="3:3">
      <c r="C49856" s="13">
        <f t="shared" ca="1" si="1563"/>
        <v>2010.1054018577795</v>
      </c>
    </row>
    <row r="49857" spans="3:3">
      <c r="C49857" s="13">
        <f t="shared" ca="1" si="1563"/>
        <v>2017.050336490674</v>
      </c>
    </row>
    <row r="49858" spans="3:3">
      <c r="C49858" s="13">
        <f t="shared" ca="1" si="1563"/>
        <v>2008.6205811411394</v>
      </c>
    </row>
    <row r="49859" spans="3:3">
      <c r="C49859" s="13">
        <f t="shared" ca="1" si="1563"/>
        <v>1994.6368215181787</v>
      </c>
    </row>
    <row r="49860" spans="3:3">
      <c r="C49860" s="13">
        <f t="shared" ca="1" si="1563"/>
        <v>2007.0709789428281</v>
      </c>
    </row>
    <row r="49861" spans="3:3">
      <c r="C49861" s="13">
        <f t="shared" ca="1" si="1563"/>
        <v>1980.5036612434199</v>
      </c>
    </row>
    <row r="49862" spans="3:3">
      <c r="C49862" s="13">
        <f t="shared" ca="1" si="1563"/>
        <v>2008.0549663206384</v>
      </c>
    </row>
    <row r="49863" spans="3:3">
      <c r="C49863" s="13">
        <f t="shared" ca="1" si="1563"/>
        <v>1992.244915114095</v>
      </c>
    </row>
    <row r="49864" spans="3:3">
      <c r="C49864" s="13">
        <f t="shared" ca="1" si="1563"/>
        <v>2017.6350227294763</v>
      </c>
    </row>
    <row r="49865" spans="3:3">
      <c r="C49865" s="13">
        <f t="shared" ca="1" si="1563"/>
        <v>2006.3226506458484</v>
      </c>
    </row>
    <row r="49866" spans="3:3">
      <c r="C49866" s="13">
        <f t="shared" ca="1" si="1563"/>
        <v>1971.9640289495783</v>
      </c>
    </row>
    <row r="49867" spans="3:3">
      <c r="C49867" s="13">
        <f t="shared" ca="1" si="1563"/>
        <v>2009.688244856266</v>
      </c>
    </row>
    <row r="49868" spans="3:3">
      <c r="C49868" s="13">
        <f t="shared" ca="1" si="1563"/>
        <v>1977.0153675644581</v>
      </c>
    </row>
    <row r="49869" spans="3:3">
      <c r="C49869" s="13">
        <f t="shared" ca="1" si="1563"/>
        <v>1991.9259944621658</v>
      </c>
    </row>
    <row r="49870" spans="3:3">
      <c r="C49870" s="13">
        <f t="shared" ca="1" si="1563"/>
        <v>2002.7668781749301</v>
      </c>
    </row>
    <row r="49871" spans="3:3">
      <c r="C49871" s="13">
        <f t="shared" ca="1" si="1563"/>
        <v>2022.482540948705</v>
      </c>
    </row>
    <row r="49872" spans="3:3">
      <c r="C49872" s="13">
        <f t="shared" ca="1" si="1563"/>
        <v>2004.9626029556832</v>
      </c>
    </row>
    <row r="49873" spans="3:3">
      <c r="C49873" s="13">
        <f t="shared" ca="1" si="1563"/>
        <v>2013.73499783943</v>
      </c>
    </row>
    <row r="49874" spans="3:3">
      <c r="C49874" s="13">
        <f t="shared" ca="1" si="1563"/>
        <v>2019.0441478720204</v>
      </c>
    </row>
    <row r="49875" spans="3:3">
      <c r="C49875" s="13">
        <f t="shared" ca="1" si="1563"/>
        <v>2001.565432780124</v>
      </c>
    </row>
    <row r="49876" spans="3:3">
      <c r="C49876" s="13">
        <f t="shared" ca="1" si="1563"/>
        <v>2009.6438638284405</v>
      </c>
    </row>
    <row r="49877" spans="3:3">
      <c r="C49877" s="13">
        <f t="shared" ca="1" si="1563"/>
        <v>2016.4680422269746</v>
      </c>
    </row>
    <row r="49878" spans="3:3">
      <c r="C49878" s="13">
        <f t="shared" ca="1" si="1563"/>
        <v>1996.498244281295</v>
      </c>
    </row>
    <row r="49879" spans="3:3">
      <c r="C49879" s="13">
        <f t="shared" ca="1" si="1563"/>
        <v>2028.4583466130962</v>
      </c>
    </row>
    <row r="49880" spans="3:3">
      <c r="C49880" s="13">
        <f t="shared" ref="C49880:C49943" ca="1" si="1564">NORMINV(RAND(),$D$3,$G$3)</f>
        <v>2020.0290902330612</v>
      </c>
    </row>
    <row r="49881" spans="3:3">
      <c r="C49881" s="13">
        <f t="shared" ca="1" si="1564"/>
        <v>1996.0394615888649</v>
      </c>
    </row>
    <row r="49882" spans="3:3">
      <c r="C49882" s="13">
        <f t="shared" ca="1" si="1564"/>
        <v>1993.8432603924105</v>
      </c>
    </row>
    <row r="49883" spans="3:3">
      <c r="C49883" s="13">
        <f t="shared" ca="1" si="1564"/>
        <v>2027.7347626580449</v>
      </c>
    </row>
    <row r="49884" spans="3:3">
      <c r="C49884" s="13">
        <f t="shared" ca="1" si="1564"/>
        <v>2019.5192866461198</v>
      </c>
    </row>
    <row r="49885" spans="3:3">
      <c r="C49885" s="13">
        <f t="shared" ca="1" si="1564"/>
        <v>2016.590270234801</v>
      </c>
    </row>
    <row r="49886" spans="3:3">
      <c r="C49886" s="13">
        <f t="shared" ca="1" si="1564"/>
        <v>1984.8610605817296</v>
      </c>
    </row>
    <row r="49887" spans="3:3">
      <c r="C49887" s="13">
        <f t="shared" ca="1" si="1564"/>
        <v>1999.3301656101401</v>
      </c>
    </row>
    <row r="49888" spans="3:3">
      <c r="C49888" s="13">
        <f t="shared" ca="1" si="1564"/>
        <v>2015.6043582756813</v>
      </c>
    </row>
    <row r="49889" spans="3:3">
      <c r="C49889" s="13">
        <f t="shared" ca="1" si="1564"/>
        <v>2012.8169531522331</v>
      </c>
    </row>
    <row r="49890" spans="3:3">
      <c r="C49890" s="13">
        <f t="shared" ca="1" si="1564"/>
        <v>2004.0062684187096</v>
      </c>
    </row>
    <row r="49891" spans="3:3">
      <c r="C49891" s="13">
        <f t="shared" ca="1" si="1564"/>
        <v>2009.9965991783847</v>
      </c>
    </row>
    <row r="49892" spans="3:3">
      <c r="C49892" s="13">
        <f t="shared" ca="1" si="1564"/>
        <v>1995.8762709206551</v>
      </c>
    </row>
    <row r="49893" spans="3:3">
      <c r="C49893" s="13">
        <f t="shared" ca="1" si="1564"/>
        <v>2014.266973220422</v>
      </c>
    </row>
    <row r="49894" spans="3:3">
      <c r="C49894" s="13">
        <f t="shared" ca="1" si="1564"/>
        <v>1996.6926063891538</v>
      </c>
    </row>
    <row r="49895" spans="3:3">
      <c r="C49895" s="13">
        <f t="shared" ca="1" si="1564"/>
        <v>1981.5357303379828</v>
      </c>
    </row>
    <row r="49896" spans="3:3">
      <c r="C49896" s="13">
        <f t="shared" ca="1" si="1564"/>
        <v>2013.6168056477427</v>
      </c>
    </row>
    <row r="49897" spans="3:3">
      <c r="C49897" s="13">
        <f t="shared" ca="1" si="1564"/>
        <v>2009.8353315504444</v>
      </c>
    </row>
    <row r="49898" spans="3:3">
      <c r="C49898" s="13">
        <f t="shared" ca="1" si="1564"/>
        <v>2010.7662948187885</v>
      </c>
    </row>
    <row r="49899" spans="3:3">
      <c r="C49899" s="13">
        <f t="shared" ca="1" si="1564"/>
        <v>2015.8551076240208</v>
      </c>
    </row>
    <row r="49900" spans="3:3">
      <c r="C49900" s="13">
        <f t="shared" ca="1" si="1564"/>
        <v>1986.4880146985929</v>
      </c>
    </row>
    <row r="49901" spans="3:3">
      <c r="C49901" s="13">
        <f t="shared" ca="1" si="1564"/>
        <v>1993.8526914703159</v>
      </c>
    </row>
    <row r="49902" spans="3:3">
      <c r="C49902" s="13">
        <f t="shared" ca="1" si="1564"/>
        <v>2002.1666747485338</v>
      </c>
    </row>
    <row r="49903" spans="3:3">
      <c r="C49903" s="13">
        <f t="shared" ca="1" si="1564"/>
        <v>2009.1702795852398</v>
      </c>
    </row>
    <row r="49904" spans="3:3">
      <c r="C49904" s="13">
        <f t="shared" ca="1" si="1564"/>
        <v>1973.857240859167</v>
      </c>
    </row>
    <row r="49905" spans="3:3">
      <c r="C49905" s="13">
        <f t="shared" ca="1" si="1564"/>
        <v>2002.2019200821633</v>
      </c>
    </row>
    <row r="49906" spans="3:3">
      <c r="C49906" s="13">
        <f t="shared" ca="1" si="1564"/>
        <v>1980.1701951569908</v>
      </c>
    </row>
    <row r="49907" spans="3:3">
      <c r="C49907" s="13">
        <f t="shared" ca="1" si="1564"/>
        <v>1998.9242940750803</v>
      </c>
    </row>
    <row r="49908" spans="3:3">
      <c r="C49908" s="13">
        <f t="shared" ca="1" si="1564"/>
        <v>1977.6793267409228</v>
      </c>
    </row>
    <row r="49909" spans="3:3">
      <c r="C49909" s="13">
        <f t="shared" ca="1" si="1564"/>
        <v>1995.5148795625175</v>
      </c>
    </row>
    <row r="49910" spans="3:3">
      <c r="C49910" s="13">
        <f t="shared" ca="1" si="1564"/>
        <v>1999.9097567098081</v>
      </c>
    </row>
    <row r="49911" spans="3:3">
      <c r="C49911" s="13">
        <f t="shared" ca="1" si="1564"/>
        <v>1996.2099129591818</v>
      </c>
    </row>
    <row r="49912" spans="3:3">
      <c r="C49912" s="13">
        <f t="shared" ca="1" si="1564"/>
        <v>1990.888413565656</v>
      </c>
    </row>
    <row r="49913" spans="3:3">
      <c r="C49913" s="13">
        <f t="shared" ca="1" si="1564"/>
        <v>1993.4145084422094</v>
      </c>
    </row>
    <row r="49914" spans="3:3">
      <c r="C49914" s="13">
        <f t="shared" ca="1" si="1564"/>
        <v>2007.5270355460377</v>
      </c>
    </row>
    <row r="49915" spans="3:3">
      <c r="C49915" s="13">
        <f t="shared" ca="1" si="1564"/>
        <v>1990.4879211005637</v>
      </c>
    </row>
    <row r="49916" spans="3:3">
      <c r="C49916" s="13">
        <f t="shared" ca="1" si="1564"/>
        <v>1996.6077753727709</v>
      </c>
    </row>
    <row r="49917" spans="3:3">
      <c r="C49917" s="13">
        <f t="shared" ca="1" si="1564"/>
        <v>1994.7064405863546</v>
      </c>
    </row>
    <row r="49918" spans="3:3">
      <c r="C49918" s="13">
        <f t="shared" ca="1" si="1564"/>
        <v>1986.1308281711799</v>
      </c>
    </row>
    <row r="49919" spans="3:3">
      <c r="C49919" s="13">
        <f t="shared" ca="1" si="1564"/>
        <v>2006.8714665955581</v>
      </c>
    </row>
    <row r="49920" spans="3:3">
      <c r="C49920" s="13">
        <f t="shared" ca="1" si="1564"/>
        <v>1981.7304182051546</v>
      </c>
    </row>
    <row r="49921" spans="3:3">
      <c r="C49921" s="13">
        <f t="shared" ca="1" si="1564"/>
        <v>2002.8194497784839</v>
      </c>
    </row>
    <row r="49922" spans="3:3">
      <c r="C49922" s="13">
        <f t="shared" ca="1" si="1564"/>
        <v>2002.9041614045864</v>
      </c>
    </row>
    <row r="49923" spans="3:3">
      <c r="C49923" s="13">
        <f t="shared" ca="1" si="1564"/>
        <v>2004.5419594726054</v>
      </c>
    </row>
    <row r="49924" spans="3:3">
      <c r="C49924" s="13">
        <f t="shared" ca="1" si="1564"/>
        <v>2008.7540829648544</v>
      </c>
    </row>
    <row r="49925" spans="3:3">
      <c r="C49925" s="13">
        <f t="shared" ca="1" si="1564"/>
        <v>1989.9681495985262</v>
      </c>
    </row>
    <row r="49926" spans="3:3">
      <c r="C49926" s="13">
        <f t="shared" ca="1" si="1564"/>
        <v>1999.7299737552041</v>
      </c>
    </row>
    <row r="49927" spans="3:3">
      <c r="C49927" s="13">
        <f t="shared" ca="1" si="1564"/>
        <v>2006.6840358689205</v>
      </c>
    </row>
    <row r="49928" spans="3:3">
      <c r="C49928" s="13">
        <f t="shared" ca="1" si="1564"/>
        <v>1991.5758470467981</v>
      </c>
    </row>
    <row r="49929" spans="3:3">
      <c r="C49929" s="13">
        <f t="shared" ca="1" si="1564"/>
        <v>2005.1896527501608</v>
      </c>
    </row>
    <row r="49930" spans="3:3">
      <c r="C49930" s="13">
        <f t="shared" ca="1" si="1564"/>
        <v>2009.5442402269784</v>
      </c>
    </row>
    <row r="49931" spans="3:3">
      <c r="C49931" s="13">
        <f t="shared" ca="1" si="1564"/>
        <v>1986.3600136424507</v>
      </c>
    </row>
    <row r="49932" spans="3:3">
      <c r="C49932" s="13">
        <f t="shared" ca="1" si="1564"/>
        <v>2007.8552489747972</v>
      </c>
    </row>
    <row r="49933" spans="3:3">
      <c r="C49933" s="13">
        <f t="shared" ca="1" si="1564"/>
        <v>1994.33852114756</v>
      </c>
    </row>
    <row r="49934" spans="3:3">
      <c r="C49934" s="13">
        <f t="shared" ca="1" si="1564"/>
        <v>2008.1801612318391</v>
      </c>
    </row>
    <row r="49935" spans="3:3">
      <c r="C49935" s="13">
        <f t="shared" ca="1" si="1564"/>
        <v>1985.9320969409962</v>
      </c>
    </row>
    <row r="49936" spans="3:3">
      <c r="C49936" s="13">
        <f t="shared" ca="1" si="1564"/>
        <v>1996.189095960533</v>
      </c>
    </row>
    <row r="49937" spans="3:3">
      <c r="C49937" s="13">
        <f t="shared" ca="1" si="1564"/>
        <v>1981.7912675861896</v>
      </c>
    </row>
    <row r="49938" spans="3:3">
      <c r="C49938" s="13">
        <f t="shared" ca="1" si="1564"/>
        <v>1989.1970568745885</v>
      </c>
    </row>
    <row r="49939" spans="3:3">
      <c r="C49939" s="13">
        <f t="shared" ca="1" si="1564"/>
        <v>1997.0509380878784</v>
      </c>
    </row>
    <row r="49940" spans="3:3">
      <c r="C49940" s="13">
        <f t="shared" ca="1" si="1564"/>
        <v>2015.9937883168211</v>
      </c>
    </row>
    <row r="49941" spans="3:3">
      <c r="C49941" s="13">
        <f t="shared" ca="1" si="1564"/>
        <v>1998.7596411641191</v>
      </c>
    </row>
    <row r="49942" spans="3:3">
      <c r="C49942" s="13">
        <f t="shared" ca="1" si="1564"/>
        <v>2009.0742336899339</v>
      </c>
    </row>
    <row r="49943" spans="3:3">
      <c r="C49943" s="13">
        <f t="shared" ca="1" si="1564"/>
        <v>1999.8522173456604</v>
      </c>
    </row>
    <row r="49944" spans="3:3">
      <c r="C49944" s="13">
        <f t="shared" ref="C49944:C50007" ca="1" si="1565">NORMINV(RAND(),$D$3,$G$3)</f>
        <v>1999.8017689802884</v>
      </c>
    </row>
    <row r="49945" spans="3:3">
      <c r="C49945" s="13">
        <f t="shared" ca="1" si="1565"/>
        <v>2002.3480061493835</v>
      </c>
    </row>
    <row r="49946" spans="3:3">
      <c r="C49946" s="13">
        <f t="shared" ca="1" si="1565"/>
        <v>2007.6141690882469</v>
      </c>
    </row>
    <row r="49947" spans="3:3">
      <c r="C49947" s="13">
        <f t="shared" ca="1" si="1565"/>
        <v>2004.83511815631</v>
      </c>
    </row>
    <row r="49948" spans="3:3">
      <c r="C49948" s="13">
        <f t="shared" ca="1" si="1565"/>
        <v>1992.3583686984343</v>
      </c>
    </row>
    <row r="49949" spans="3:3">
      <c r="C49949" s="13">
        <f t="shared" ca="1" si="1565"/>
        <v>2000.0444472080749</v>
      </c>
    </row>
    <row r="49950" spans="3:3">
      <c r="C49950" s="13">
        <f t="shared" ca="1" si="1565"/>
        <v>2000.7900390612024</v>
      </c>
    </row>
    <row r="49951" spans="3:3">
      <c r="C49951" s="13">
        <f t="shared" ca="1" si="1565"/>
        <v>1994.537752472042</v>
      </c>
    </row>
    <row r="49952" spans="3:3">
      <c r="C49952" s="13">
        <f t="shared" ca="1" si="1565"/>
        <v>2001.7769313247666</v>
      </c>
    </row>
    <row r="49953" spans="3:3">
      <c r="C49953" s="13">
        <f t="shared" ca="1" si="1565"/>
        <v>2008.0490941875348</v>
      </c>
    </row>
    <row r="49954" spans="3:3">
      <c r="C49954" s="13">
        <f t="shared" ca="1" si="1565"/>
        <v>2005.1616730085279</v>
      </c>
    </row>
    <row r="49955" spans="3:3">
      <c r="C49955" s="13">
        <f t="shared" ca="1" si="1565"/>
        <v>1998.6775714567084</v>
      </c>
    </row>
    <row r="49956" spans="3:3">
      <c r="C49956" s="13">
        <f t="shared" ca="1" si="1565"/>
        <v>2001.7292657379001</v>
      </c>
    </row>
    <row r="49957" spans="3:3">
      <c r="C49957" s="13">
        <f t="shared" ca="1" si="1565"/>
        <v>2003.2713833824237</v>
      </c>
    </row>
    <row r="49958" spans="3:3">
      <c r="C49958" s="13">
        <f t="shared" ca="1" si="1565"/>
        <v>1999.155997304169</v>
      </c>
    </row>
    <row r="49959" spans="3:3">
      <c r="C49959" s="13">
        <f t="shared" ca="1" si="1565"/>
        <v>1992.9902448807436</v>
      </c>
    </row>
    <row r="49960" spans="3:3">
      <c r="C49960" s="13">
        <f t="shared" ca="1" si="1565"/>
        <v>1991.3916016031494</v>
      </c>
    </row>
    <row r="49961" spans="3:3">
      <c r="C49961" s="13">
        <f t="shared" ca="1" si="1565"/>
        <v>1998.0498207729102</v>
      </c>
    </row>
    <row r="49962" spans="3:3">
      <c r="C49962" s="13">
        <f t="shared" ca="1" si="1565"/>
        <v>2003.2219708189159</v>
      </c>
    </row>
    <row r="49963" spans="3:3">
      <c r="C49963" s="13">
        <f t="shared" ca="1" si="1565"/>
        <v>1987.2528573214677</v>
      </c>
    </row>
    <row r="49964" spans="3:3">
      <c r="C49964" s="13">
        <f t="shared" ca="1" si="1565"/>
        <v>2006.6377851488292</v>
      </c>
    </row>
    <row r="49965" spans="3:3">
      <c r="C49965" s="13">
        <f t="shared" ca="1" si="1565"/>
        <v>1998.2265385005351</v>
      </c>
    </row>
    <row r="49966" spans="3:3">
      <c r="C49966" s="13">
        <f t="shared" ca="1" si="1565"/>
        <v>2008.1871933962018</v>
      </c>
    </row>
    <row r="49967" spans="3:3">
      <c r="C49967" s="13">
        <f t="shared" ca="1" si="1565"/>
        <v>1994.147039179574</v>
      </c>
    </row>
    <row r="49968" spans="3:3">
      <c r="C49968" s="13">
        <f t="shared" ca="1" si="1565"/>
        <v>2039.3257544020919</v>
      </c>
    </row>
    <row r="49969" spans="3:3">
      <c r="C49969" s="13">
        <f t="shared" ca="1" si="1565"/>
        <v>2000.0010832348521</v>
      </c>
    </row>
    <row r="49970" spans="3:3">
      <c r="C49970" s="13">
        <f t="shared" ca="1" si="1565"/>
        <v>2014.9196517404355</v>
      </c>
    </row>
    <row r="49971" spans="3:3">
      <c r="C49971" s="13">
        <f t="shared" ca="1" si="1565"/>
        <v>1988.0151802266214</v>
      </c>
    </row>
    <row r="49972" spans="3:3">
      <c r="C49972" s="13">
        <f t="shared" ca="1" si="1565"/>
        <v>1998.0555143452018</v>
      </c>
    </row>
    <row r="49973" spans="3:3">
      <c r="C49973" s="13">
        <f t="shared" ca="1" si="1565"/>
        <v>2003.4718744344702</v>
      </c>
    </row>
    <row r="49974" spans="3:3">
      <c r="C49974" s="13">
        <f t="shared" ca="1" si="1565"/>
        <v>2019.3593824047985</v>
      </c>
    </row>
    <row r="49975" spans="3:3">
      <c r="C49975" s="13">
        <f t="shared" ca="1" si="1565"/>
        <v>1987.470242525884</v>
      </c>
    </row>
    <row r="49976" spans="3:3">
      <c r="C49976" s="13">
        <f t="shared" ca="1" si="1565"/>
        <v>1999.1448378290172</v>
      </c>
    </row>
    <row r="49977" spans="3:3">
      <c r="C49977" s="13">
        <f t="shared" ca="1" si="1565"/>
        <v>2005.3550342041976</v>
      </c>
    </row>
    <row r="49978" spans="3:3">
      <c r="C49978" s="13">
        <f t="shared" ca="1" si="1565"/>
        <v>2011.6401686083809</v>
      </c>
    </row>
    <row r="49979" spans="3:3">
      <c r="C49979" s="13">
        <f t="shared" ca="1" si="1565"/>
        <v>1984.7371792844137</v>
      </c>
    </row>
    <row r="49980" spans="3:3">
      <c r="C49980" s="13">
        <f t="shared" ca="1" si="1565"/>
        <v>1986.902077317219</v>
      </c>
    </row>
    <row r="49981" spans="3:3">
      <c r="C49981" s="13">
        <f t="shared" ca="1" si="1565"/>
        <v>1981.9465513069306</v>
      </c>
    </row>
    <row r="49982" spans="3:3">
      <c r="C49982" s="13">
        <f t="shared" ca="1" si="1565"/>
        <v>1993.0722497828078</v>
      </c>
    </row>
    <row r="49983" spans="3:3">
      <c r="C49983" s="13">
        <f t="shared" ca="1" si="1565"/>
        <v>2009.6345168263153</v>
      </c>
    </row>
    <row r="49984" spans="3:3">
      <c r="C49984" s="13">
        <f t="shared" ca="1" si="1565"/>
        <v>2018.3524999884457</v>
      </c>
    </row>
    <row r="49985" spans="3:3">
      <c r="C49985" s="13">
        <f t="shared" ca="1" si="1565"/>
        <v>1990.0509132326347</v>
      </c>
    </row>
    <row r="49986" spans="3:3">
      <c r="C49986" s="13">
        <f t="shared" ca="1" si="1565"/>
        <v>1982.5157003820357</v>
      </c>
    </row>
    <row r="49987" spans="3:3">
      <c r="C49987" s="13">
        <f t="shared" ca="1" si="1565"/>
        <v>1992.6152969580703</v>
      </c>
    </row>
    <row r="49988" spans="3:3">
      <c r="C49988" s="13">
        <f t="shared" ca="1" si="1565"/>
        <v>2016.5788074256152</v>
      </c>
    </row>
    <row r="49989" spans="3:3">
      <c r="C49989" s="13">
        <f t="shared" ca="1" si="1565"/>
        <v>2016.2991490820928</v>
      </c>
    </row>
    <row r="49990" spans="3:3">
      <c r="C49990" s="13">
        <f t="shared" ca="1" si="1565"/>
        <v>2012.1739800379332</v>
      </c>
    </row>
    <row r="49991" spans="3:3">
      <c r="C49991" s="13">
        <f t="shared" ca="1" si="1565"/>
        <v>1993.2376348952084</v>
      </c>
    </row>
    <row r="49992" spans="3:3">
      <c r="C49992" s="13">
        <f t="shared" ca="1" si="1565"/>
        <v>1988.294163981185</v>
      </c>
    </row>
    <row r="49993" spans="3:3">
      <c r="C49993" s="13">
        <f t="shared" ca="1" si="1565"/>
        <v>1985.0573786799894</v>
      </c>
    </row>
    <row r="49994" spans="3:3">
      <c r="C49994" s="13">
        <f t="shared" ca="1" si="1565"/>
        <v>1985.3810822331991</v>
      </c>
    </row>
    <row r="49995" spans="3:3">
      <c r="C49995" s="13">
        <f t="shared" ca="1" si="1565"/>
        <v>2006.5280866130322</v>
      </c>
    </row>
    <row r="49996" spans="3:3">
      <c r="C49996" s="13">
        <f t="shared" ca="1" si="1565"/>
        <v>2026.0863835819628</v>
      </c>
    </row>
    <row r="49997" spans="3:3">
      <c r="C49997" s="13">
        <f t="shared" ca="1" si="1565"/>
        <v>1984.695416069173</v>
      </c>
    </row>
    <row r="49998" spans="3:3">
      <c r="C49998" s="13">
        <f t="shared" ca="1" si="1565"/>
        <v>1995.6588921082207</v>
      </c>
    </row>
    <row r="49999" spans="3:3">
      <c r="C49999" s="13">
        <f t="shared" ca="1" si="1565"/>
        <v>1994.8402394665816</v>
      </c>
    </row>
    <row r="50000" spans="3:3">
      <c r="C50000" s="13">
        <f t="shared" ca="1" si="1565"/>
        <v>2006.7522326040057</v>
      </c>
    </row>
    <row r="50001" spans="3:3">
      <c r="C50001" s="13">
        <f t="shared" ca="1" si="1565"/>
        <v>2005.1291740337326</v>
      </c>
    </row>
    <row r="50002" spans="3:3">
      <c r="C50002" s="13">
        <f t="shared" ca="1" si="1565"/>
        <v>1992.2670481438765</v>
      </c>
    </row>
    <row r="50003" spans="3:3">
      <c r="C50003" s="13">
        <f t="shared" ca="1" si="1565"/>
        <v>2000.7334968953726</v>
      </c>
    </row>
    <row r="50004" spans="3:3">
      <c r="C50004" s="13">
        <f t="shared" ca="1" si="1565"/>
        <v>1996.1170499680184</v>
      </c>
    </row>
    <row r="50005" spans="3:3">
      <c r="C50005" s="13">
        <f t="shared" ca="1" si="1565"/>
        <v>1996.3826293238251</v>
      </c>
    </row>
    <row r="50006" spans="3:3">
      <c r="C50006" s="13">
        <f t="shared" ca="1" si="1565"/>
        <v>2001.8381301253648</v>
      </c>
    </row>
    <row r="50007" spans="3:3">
      <c r="C50007" s="13">
        <f t="shared" ca="1" si="1565"/>
        <v>2001.5413109069564</v>
      </c>
    </row>
    <row r="50008" spans="3:3">
      <c r="C50008" s="13">
        <f t="shared" ref="C50008:C50023" ca="1" si="1566">NORMINV(RAND(),$D$3,$G$3)</f>
        <v>1990.7157964578498</v>
      </c>
    </row>
    <row r="50009" spans="3:3">
      <c r="C50009" s="13">
        <f t="shared" ca="1" si="1566"/>
        <v>2011.4508159650866</v>
      </c>
    </row>
    <row r="50010" spans="3:3">
      <c r="C50010" s="13">
        <f t="shared" ca="1" si="1566"/>
        <v>2006.1341172478783</v>
      </c>
    </row>
    <row r="50011" spans="3:3">
      <c r="C50011" s="13">
        <f t="shared" ca="1" si="1566"/>
        <v>1982.9338465213489</v>
      </c>
    </row>
    <row r="50012" spans="3:3">
      <c r="C50012" s="13">
        <f t="shared" ca="1" si="1566"/>
        <v>2014.4710150549818</v>
      </c>
    </row>
    <row r="50013" spans="3:3">
      <c r="C50013" s="13">
        <f t="shared" ca="1" si="1566"/>
        <v>1998.0727446148858</v>
      </c>
    </row>
    <row r="50014" spans="3:3">
      <c r="C50014" s="13">
        <f t="shared" ca="1" si="1566"/>
        <v>1996.2182972840737</v>
      </c>
    </row>
    <row r="50015" spans="3:3">
      <c r="C50015" s="13">
        <f t="shared" ca="1" si="1566"/>
        <v>2002.5207187578412</v>
      </c>
    </row>
    <row r="50016" spans="3:3">
      <c r="C50016" s="13">
        <f t="shared" ca="1" si="1566"/>
        <v>1998.1513709979458</v>
      </c>
    </row>
    <row r="50017" spans="3:3">
      <c r="C50017" s="13">
        <f t="shared" ca="1" si="1566"/>
        <v>1998.1961572418804</v>
      </c>
    </row>
    <row r="50018" spans="3:3">
      <c r="C50018" s="13">
        <f t="shared" ca="1" si="1566"/>
        <v>1987.4072307661434</v>
      </c>
    </row>
    <row r="50019" spans="3:3">
      <c r="C50019" s="13">
        <f t="shared" ca="1" si="1566"/>
        <v>2013.0140907298739</v>
      </c>
    </row>
    <row r="50020" spans="3:3">
      <c r="C50020" s="13">
        <f t="shared" ca="1" si="1566"/>
        <v>2015.6102157120217</v>
      </c>
    </row>
    <row r="50021" spans="3:3">
      <c r="C50021" s="13">
        <f t="shared" ca="1" si="1566"/>
        <v>2014.5167974115348</v>
      </c>
    </row>
    <row r="50022" spans="3:3">
      <c r="C50022" s="13">
        <f t="shared" ca="1" si="1566"/>
        <v>1991.4755810828851</v>
      </c>
    </row>
    <row r="50023" spans="3:3">
      <c r="C50023" s="13">
        <f t="shared" ca="1" si="1566"/>
        <v>2001.6138892963313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02"/>
  <sheetViews>
    <sheetView showGridLines="0" tabSelected="1" workbookViewId="0">
      <selection activeCell="F6" sqref="F6"/>
    </sheetView>
  </sheetViews>
  <sheetFormatPr defaultRowHeight="15"/>
  <cols>
    <col min="1" max="1" width="3.5703125" customWidth="1"/>
    <col min="2" max="2" width="10.7109375" bestFit="1" customWidth="1"/>
  </cols>
  <sheetData>
    <row r="2" spans="2:10">
      <c r="B2" s="126" t="s">
        <v>283</v>
      </c>
      <c r="C2" s="126">
        <v>0</v>
      </c>
      <c r="H2" t="s">
        <v>330</v>
      </c>
      <c r="I2" t="s">
        <v>328</v>
      </c>
      <c r="J2" t="s">
        <v>329</v>
      </c>
    </row>
    <row r="3" spans="2:10">
      <c r="B3" s="126" t="s">
        <v>284</v>
      </c>
      <c r="C3" s="126">
        <v>1</v>
      </c>
      <c r="F3">
        <v>1</v>
      </c>
      <c r="G3">
        <f ca="1">NORMINV(RAND(),100,1)</f>
        <v>98.481911342245326</v>
      </c>
      <c r="H3">
        <f ca="1">AVERAGE(G3:$G$3)</f>
        <v>98.481911342245326</v>
      </c>
      <c r="I3">
        <f ca="1">H3-NORMSINV(0.975)*0/SQRT(F3)</f>
        <v>98.481911342245326</v>
      </c>
      <c r="J3">
        <f ca="1">H3+NORMSINV(0.975)*0/SQRT(F3)</f>
        <v>98.481911342245326</v>
      </c>
    </row>
    <row r="4" spans="2:10">
      <c r="B4" s="126" t="s">
        <v>102</v>
      </c>
      <c r="C4" s="126">
        <v>5</v>
      </c>
      <c r="F4">
        <v>2</v>
      </c>
      <c r="G4">
        <f t="shared" ref="G4:G67" ca="1" si="0">NORMINV(RAND(),100,1)</f>
        <v>99.947047220711312</v>
      </c>
      <c r="H4">
        <f ca="1">AVERAGE(G$3:$G4)</f>
        <v>99.214479281478319</v>
      </c>
      <c r="I4">
        <f ca="1">H4-NORMSINV(0.975)*STDEV($G$3:G4)/SQRT(F4)</f>
        <v>97.778672504352926</v>
      </c>
      <c r="J4">
        <f ca="1">H4+NORMSINV(0.975)*STDEV($G$3:G4)/SQRT(F4)</f>
        <v>100.65028605860371</v>
      </c>
    </row>
    <row r="5" spans="2:10">
      <c r="B5" s="126" t="s">
        <v>285</v>
      </c>
      <c r="C5" s="126">
        <v>0.97499999999999998</v>
      </c>
      <c r="F5">
        <v>3</v>
      </c>
      <c r="G5">
        <f t="shared" ca="1" si="0"/>
        <v>100.309191606781</v>
      </c>
      <c r="H5">
        <f ca="1">AVERAGE(G$3:$G5)</f>
        <v>99.57938338991255</v>
      </c>
      <c r="I5">
        <f ca="1">H5-NORMSINV(0.975)*STDEV($G$3:G5)/SQRT(F5)</f>
        <v>98.484536437853123</v>
      </c>
      <c r="J5">
        <f ca="1">H5+NORMSINV(0.975)*STDEV($G$3:G5)/SQRT(F5)</f>
        <v>100.67423034197198</v>
      </c>
    </row>
    <row r="6" spans="2:10">
      <c r="B6" s="126" t="s">
        <v>286</v>
      </c>
      <c r="C6" s="126">
        <f>NORMSINV(C5)</f>
        <v>1.9599639845400536</v>
      </c>
      <c r="F6">
        <v>4</v>
      </c>
      <c r="G6">
        <f t="shared" ca="1" si="0"/>
        <v>99.707263886531308</v>
      </c>
      <c r="H6">
        <f ca="1">AVERAGE(G$3:$G6)</f>
        <v>99.611353514067247</v>
      </c>
      <c r="I6">
        <f ca="1">H6-NORMSINV(0.975)*STDEV($G$3:G6)/SQRT(F6)</f>
        <v>98.83464814109692</v>
      </c>
      <c r="J6">
        <f ca="1">H6+NORMSINV(0.975)*STDEV($G$3:G6)/SQRT(F6)</f>
        <v>100.38805888703757</v>
      </c>
    </row>
    <row r="7" spans="2:10">
      <c r="B7" s="126" t="s">
        <v>287</v>
      </c>
      <c r="C7" s="126">
        <f>C2-C6*C3/SQRT(C4)</f>
        <v>-0.8765225405765813</v>
      </c>
      <c r="F7">
        <v>5</v>
      </c>
      <c r="G7">
        <f t="shared" ca="1" si="0"/>
        <v>99.212455955826854</v>
      </c>
      <c r="H7">
        <f ca="1">AVERAGE(G$3:$G7)</f>
        <v>99.531574002419163</v>
      </c>
      <c r="I7">
        <f ca="1">H7-NORMSINV(0.975)*STDEV($G$3:G7)/SQRT(F7)</f>
        <v>98.909952939762761</v>
      </c>
      <c r="J7">
        <f ca="1">H7+NORMSINV(0.975)*STDEV($G$3:G7)/SQRT(F7)</f>
        <v>100.15319506507556</v>
      </c>
    </row>
    <row r="8" spans="2:10">
      <c r="B8" s="126" t="s">
        <v>288</v>
      </c>
      <c r="C8" s="126">
        <f>C2+C6*C3/SQRT(C4)</f>
        <v>0.8765225405765813</v>
      </c>
      <c r="F8">
        <v>6</v>
      </c>
      <c r="G8">
        <f t="shared" ca="1" si="0"/>
        <v>99.091855656352536</v>
      </c>
      <c r="H8">
        <f ca="1">AVERAGE(G$3:$G8)</f>
        <v>99.458287611408068</v>
      </c>
      <c r="I8">
        <f ca="1">H8-NORMSINV(0.975)*STDEV($G$3:G8)/SQRT(F8)</f>
        <v>98.930802474735145</v>
      </c>
      <c r="J8">
        <f ca="1">H8+NORMSINV(0.975)*STDEV($G$3:G8)/SQRT(F8)</f>
        <v>99.98577274808099</v>
      </c>
    </row>
    <row r="9" spans="2:10">
      <c r="F9">
        <v>7</v>
      </c>
      <c r="G9">
        <f t="shared" ca="1" si="0"/>
        <v>99.448717006714816</v>
      </c>
      <c r="H9">
        <f ca="1">AVERAGE(G$3:$G9)</f>
        <v>99.45692038216616</v>
      </c>
      <c r="I9">
        <f ca="1">H9-NORMSINV(0.975)*STDEV($G$3:G9)/SQRT(F9)</f>
        <v>99.011106020840103</v>
      </c>
      <c r="J9">
        <f ca="1">H9+NORMSINV(0.975)*STDEV($G$3:G9)/SQRT(F9)</f>
        <v>99.902734743492218</v>
      </c>
    </row>
    <row r="10" spans="2:10">
      <c r="F10">
        <v>8</v>
      </c>
      <c r="G10">
        <f t="shared" ca="1" si="0"/>
        <v>99.85813873789813</v>
      </c>
      <c r="H10">
        <f ca="1">AVERAGE(G$3:$G10)</f>
        <v>99.50707267663266</v>
      </c>
      <c r="I10">
        <f ca="1">H10-NORMSINV(0.975)*STDEV($G$3:G10)/SQRT(F10)</f>
        <v>99.10866952276136</v>
      </c>
      <c r="J10">
        <f ca="1">H10+NORMSINV(0.975)*STDEV($G$3:G10)/SQRT(F10)</f>
        <v>99.90547583050396</v>
      </c>
    </row>
    <row r="11" spans="2:10">
      <c r="F11">
        <v>9</v>
      </c>
      <c r="G11">
        <f t="shared" ca="1" si="0"/>
        <v>99.116835090893431</v>
      </c>
      <c r="H11">
        <f ca="1">AVERAGE(G$3:$G11)</f>
        <v>99.463712944883866</v>
      </c>
      <c r="I11">
        <f ca="1">H11-NORMSINV(0.975)*STDEV($G$3:G11)/SQRT(F11)</f>
        <v>99.102222928449208</v>
      </c>
      <c r="J11">
        <f ca="1">H11+NORMSINV(0.975)*STDEV($G$3:G11)/SQRT(F11)</f>
        <v>99.825202961318524</v>
      </c>
    </row>
    <row r="12" spans="2:10">
      <c r="F12">
        <v>10</v>
      </c>
      <c r="G12">
        <f t="shared" ca="1" si="0"/>
        <v>99.500411621053004</v>
      </c>
      <c r="H12">
        <f ca="1">AVERAGE(G$3:$G12)</f>
        <v>99.467382812500773</v>
      </c>
      <c r="I12">
        <f ca="1">H12-NORMSINV(0.975)*STDEV($G$3:G12)/SQRT(F12)</f>
        <v>99.143976315847397</v>
      </c>
      <c r="J12">
        <f ca="1">H12+NORMSINV(0.975)*STDEV($G$3:G12)/SQRT(F12)</f>
        <v>99.79078930915415</v>
      </c>
    </row>
    <row r="13" spans="2:10">
      <c r="F13">
        <v>11</v>
      </c>
      <c r="G13">
        <f t="shared" ca="1" si="0"/>
        <v>99.070983937836871</v>
      </c>
      <c r="H13">
        <f ca="1">AVERAGE(G$3:$G13)</f>
        <v>99.431346551167692</v>
      </c>
      <c r="I13">
        <f ca="1">H13-NORMSINV(0.975)*STDEV($G$3:G13)/SQRT(F13)</f>
        <v>99.130408612236295</v>
      </c>
      <c r="J13">
        <f ca="1">H13+NORMSINV(0.975)*STDEV($G$3:G13)/SQRT(F13)</f>
        <v>99.73228449009909</v>
      </c>
    </row>
    <row r="14" spans="2:10">
      <c r="F14">
        <v>12</v>
      </c>
      <c r="G14">
        <f t="shared" ca="1" si="0"/>
        <v>100.10322798100913</v>
      </c>
      <c r="H14">
        <f ca="1">AVERAGE(G$3:$G14)</f>
        <v>99.487336670321156</v>
      </c>
      <c r="I14">
        <f ca="1">H14-NORMSINV(0.975)*STDEV($G$3:G14)/SQRT(F14)</f>
        <v>99.191511947484457</v>
      </c>
      <c r="J14">
        <f ca="1">H14+NORMSINV(0.975)*STDEV($G$3:G14)/SQRT(F14)</f>
        <v>99.783161393157854</v>
      </c>
    </row>
    <row r="15" spans="2:10">
      <c r="F15">
        <v>13</v>
      </c>
      <c r="G15">
        <f t="shared" ca="1" si="0"/>
        <v>99.798316290556599</v>
      </c>
      <c r="H15">
        <f ca="1">AVERAGE(G$3:$G15)</f>
        <v>99.511258179570035</v>
      </c>
      <c r="I15">
        <f ca="1">H15-NORMSINV(0.975)*STDEV($G$3:G15)/SQRT(F15)</f>
        <v>99.235129455892093</v>
      </c>
      <c r="J15">
        <f ca="1">H15+NORMSINV(0.975)*STDEV($G$3:G15)/SQRT(F15)</f>
        <v>99.787386903247977</v>
      </c>
    </row>
    <row r="16" spans="2:10">
      <c r="F16">
        <v>14</v>
      </c>
      <c r="G16">
        <f t="shared" ca="1" si="0"/>
        <v>100.9782786216373</v>
      </c>
      <c r="H16">
        <f ca="1">AVERAGE(G$3:$G16)</f>
        <v>99.616045354003418</v>
      </c>
      <c r="I16">
        <f ca="1">H16-NORMSINV(0.975)*STDEV($G$3:G16)/SQRT(F16)</f>
        <v>99.288119748207563</v>
      </c>
      <c r="J16">
        <f ca="1">H16+NORMSINV(0.975)*STDEV($G$3:G16)/SQRT(F16)</f>
        <v>99.943970959799273</v>
      </c>
    </row>
    <row r="17" spans="6:10">
      <c r="F17">
        <v>15</v>
      </c>
      <c r="G17">
        <f t="shared" ca="1" si="0"/>
        <v>99.594203373977749</v>
      </c>
      <c r="H17">
        <f ca="1">AVERAGE(G$3:$G17)</f>
        <v>99.614589222001712</v>
      </c>
      <c r="I17">
        <f ca="1">H17-NORMSINV(0.975)*STDEV($G$3:G17)/SQRT(F17)</f>
        <v>99.30929375691602</v>
      </c>
      <c r="J17">
        <f ca="1">H17+NORMSINV(0.975)*STDEV($G$3:G17)/SQRT(F17)</f>
        <v>99.919884687087404</v>
      </c>
    </row>
    <row r="18" spans="6:10">
      <c r="F18">
        <v>16</v>
      </c>
      <c r="G18">
        <f t="shared" ca="1" si="0"/>
        <v>100.21315986239841</v>
      </c>
      <c r="H18">
        <f ca="1">AVERAGE(G$3:$G18)</f>
        <v>99.651999887026506</v>
      </c>
      <c r="I18">
        <f ca="1">H18-NORMSINV(0.975)*STDEV($G$3:G18)/SQRT(F18)</f>
        <v>99.35715925252407</v>
      </c>
      <c r="J18">
        <f ca="1">H18+NORMSINV(0.975)*STDEV($G$3:G18)/SQRT(F18)</f>
        <v>99.946840521528941</v>
      </c>
    </row>
    <row r="19" spans="6:10">
      <c r="F19">
        <v>17</v>
      </c>
      <c r="G19">
        <f t="shared" ca="1" si="0"/>
        <v>102.51064846933387</v>
      </c>
      <c r="H19">
        <f ca="1">AVERAGE(G$3:$G19)</f>
        <v>99.820155685985753</v>
      </c>
      <c r="I19">
        <f ca="1">H19-NORMSINV(0.975)*STDEV($G$3:G19)/SQRT(F19)</f>
        <v>99.389660221748812</v>
      </c>
      <c r="J19">
        <f ca="1">H19+NORMSINV(0.975)*STDEV($G$3:G19)/SQRT(F19)</f>
        <v>100.25065115022269</v>
      </c>
    </row>
    <row r="20" spans="6:10">
      <c r="F20">
        <v>18</v>
      </c>
      <c r="G20">
        <f t="shared" ca="1" si="0"/>
        <v>100.18432755944282</v>
      </c>
      <c r="H20">
        <f ca="1">AVERAGE(G$3:$G20)</f>
        <v>99.840387456733367</v>
      </c>
      <c r="I20">
        <f ca="1">H20-NORMSINV(0.975)*STDEV($G$3:G20)/SQRT(F20)</f>
        <v>99.432579987403201</v>
      </c>
      <c r="J20">
        <f ca="1">H20+NORMSINV(0.975)*STDEV($G$3:G20)/SQRT(F20)</f>
        <v>100.24819492606353</v>
      </c>
    </row>
    <row r="21" spans="6:10">
      <c r="F21">
        <v>19</v>
      </c>
      <c r="G21">
        <f t="shared" ca="1" si="0"/>
        <v>100.90068683437495</v>
      </c>
      <c r="H21">
        <f ca="1">AVERAGE(G$3:$G21)</f>
        <v>99.896192687135567</v>
      </c>
      <c r="I21">
        <f ca="1">H21-NORMSINV(0.975)*STDEV($G$3:G21)/SQRT(F21)</f>
        <v>99.495238697940337</v>
      </c>
      <c r="J21">
        <f ca="1">H21+NORMSINV(0.975)*STDEV($G$3:G21)/SQRT(F21)</f>
        <v>100.2971466763308</v>
      </c>
    </row>
    <row r="22" spans="6:10">
      <c r="F22">
        <v>20</v>
      </c>
      <c r="G22">
        <f t="shared" ca="1" si="0"/>
        <v>101.45932850868715</v>
      </c>
      <c r="H22">
        <f ca="1">AVERAGE(G$3:$G22)</f>
        <v>99.974349478213142</v>
      </c>
      <c r="I22">
        <f ca="1">H22-NORMSINV(0.975)*STDEV($G$3:G22)/SQRT(F22)</f>
        <v>99.564284628443261</v>
      </c>
      <c r="J22">
        <f ca="1">H22+NORMSINV(0.975)*STDEV($G$3:G22)/SQRT(F22)</f>
        <v>100.38441432798302</v>
      </c>
    </row>
    <row r="23" spans="6:10">
      <c r="F23">
        <v>21</v>
      </c>
      <c r="G23">
        <f t="shared" ca="1" si="0"/>
        <v>100.30956961399907</v>
      </c>
      <c r="H23">
        <f ca="1">AVERAGE(G$3:$G23)</f>
        <v>99.990312341821991</v>
      </c>
      <c r="I23">
        <f ca="1">H23-NORMSINV(0.975)*STDEV($G$3:G23)/SQRT(F23)</f>
        <v>99.599010097960459</v>
      </c>
      <c r="J23">
        <f ca="1">H23+NORMSINV(0.975)*STDEV($G$3:G23)/SQRT(F23)</f>
        <v>100.38161458568352</v>
      </c>
    </row>
    <row r="24" spans="6:10">
      <c r="F24">
        <v>22</v>
      </c>
      <c r="G24">
        <f t="shared" ca="1" si="0"/>
        <v>99.194816032721235</v>
      </c>
      <c r="H24">
        <f ca="1">AVERAGE(G$3:$G24)</f>
        <v>99.954153418681031</v>
      </c>
      <c r="I24">
        <f ca="1">H24-NORMSINV(0.975)*STDEV($G$3:G24)/SQRT(F24)</f>
        <v>99.57438999015686</v>
      </c>
      <c r="J24">
        <f ca="1">H24+NORMSINV(0.975)*STDEV($G$3:G24)/SQRT(F24)</f>
        <v>100.3339168472052</v>
      </c>
    </row>
    <row r="25" spans="6:10">
      <c r="F25">
        <v>23</v>
      </c>
      <c r="G25">
        <f t="shared" ca="1" si="0"/>
        <v>99.010515302361171</v>
      </c>
      <c r="H25">
        <f ca="1">AVERAGE(G$3:$G25)</f>
        <v>99.913125674493216</v>
      </c>
      <c r="I25">
        <f ca="1">H25-NORMSINV(0.975)*STDEV($G$3:G25)/SQRT(F25)</f>
        <v>99.541446237382758</v>
      </c>
      <c r="J25">
        <f ca="1">H25+NORMSINV(0.975)*STDEV($G$3:G25)/SQRT(F25)</f>
        <v>100.28480511160367</v>
      </c>
    </row>
    <row r="26" spans="6:10">
      <c r="F26">
        <v>24</v>
      </c>
      <c r="G26">
        <f t="shared" ca="1" si="0"/>
        <v>101.85740471396223</v>
      </c>
      <c r="H26">
        <f ca="1">AVERAGE(G$3:$G26)</f>
        <v>99.994137301137755</v>
      </c>
      <c r="I26">
        <f ca="1">H26-NORMSINV(0.975)*STDEV($G$3:G26)/SQRT(F26)</f>
        <v>99.604464980335862</v>
      </c>
      <c r="J26">
        <f ca="1">H26+NORMSINV(0.975)*STDEV($G$3:G26)/SQRT(F26)</f>
        <v>100.38380962193965</v>
      </c>
    </row>
    <row r="27" spans="6:10">
      <c r="F27">
        <v>25</v>
      </c>
      <c r="G27">
        <f t="shared" ca="1" si="0"/>
        <v>99.42307756754073</v>
      </c>
      <c r="H27">
        <f ca="1">AVERAGE(G$3:$G27)</f>
        <v>99.971294911793862</v>
      </c>
      <c r="I27">
        <f ca="1">H27-NORMSINV(0.975)*STDEV($G$3:G27)/SQRT(F27)</f>
        <v>99.594862537507851</v>
      </c>
      <c r="J27">
        <f ca="1">H27+NORMSINV(0.975)*STDEV($G$3:G27)/SQRT(F27)</f>
        <v>100.34772728607987</v>
      </c>
    </row>
    <row r="28" spans="6:10">
      <c r="F28">
        <v>26</v>
      </c>
      <c r="G28">
        <f t="shared" ca="1" si="0"/>
        <v>101.71838409192186</v>
      </c>
      <c r="H28">
        <f ca="1">AVERAGE(G$3:$G28)</f>
        <v>100.0384906494911</v>
      </c>
      <c r="I28">
        <f ca="1">H28-NORMSINV(0.975)*STDEV($G$3:G28)/SQRT(F28)</f>
        <v>99.653592685356429</v>
      </c>
      <c r="J28">
        <f ca="1">H28+NORMSINV(0.975)*STDEV($G$3:G28)/SQRT(F28)</f>
        <v>100.42338861362576</v>
      </c>
    </row>
    <row r="29" spans="6:10">
      <c r="F29">
        <v>27</v>
      </c>
      <c r="G29">
        <f t="shared" ca="1" si="0"/>
        <v>101.45337448325064</v>
      </c>
      <c r="H29">
        <f ca="1">AVERAGE(G$3:$G29)</f>
        <v>100.09089375444516</v>
      </c>
      <c r="I29">
        <f ca="1">H29-NORMSINV(0.975)*STDEV($G$3:G29)/SQRT(F29)</f>
        <v>99.706548068592284</v>
      </c>
      <c r="J29">
        <f ca="1">H29+NORMSINV(0.975)*STDEV($G$3:G29)/SQRT(F29)</f>
        <v>100.47523944029804</v>
      </c>
    </row>
    <row r="30" spans="6:10">
      <c r="F30">
        <v>28</v>
      </c>
      <c r="G30">
        <f t="shared" ca="1" si="0"/>
        <v>99.612765402424643</v>
      </c>
      <c r="H30">
        <f ca="1">AVERAGE(G$3:$G30)</f>
        <v>100.07381774187299</v>
      </c>
      <c r="I30">
        <f ca="1">H30-NORMSINV(0.975)*STDEV($G$3:G30)/SQRT(F30)</f>
        <v>99.701943845642376</v>
      </c>
      <c r="J30">
        <f ca="1">H30+NORMSINV(0.975)*STDEV($G$3:G30)/SQRT(F30)</f>
        <v>100.4456916381036</v>
      </c>
    </row>
    <row r="31" spans="6:10">
      <c r="F31">
        <v>29</v>
      </c>
      <c r="G31">
        <f t="shared" ca="1" si="0"/>
        <v>99.783538168540019</v>
      </c>
      <c r="H31">
        <f ca="1">AVERAGE(G$3:$G31)</f>
        <v>100.06380810141323</v>
      </c>
      <c r="I31">
        <f ca="1">H31-NORMSINV(0.975)*STDEV($G$3:G31)/SQRT(F31)</f>
        <v>99.70445058194457</v>
      </c>
      <c r="J31">
        <f ca="1">H31+NORMSINV(0.975)*STDEV($G$3:G31)/SQRT(F31)</f>
        <v>100.42316562088189</v>
      </c>
    </row>
    <row r="32" spans="6:10">
      <c r="F32">
        <v>30</v>
      </c>
      <c r="G32">
        <f t="shared" ca="1" si="0"/>
        <v>99.486206399570634</v>
      </c>
      <c r="H32">
        <f ca="1">AVERAGE(G$3:$G32)</f>
        <v>100.04455471135181</v>
      </c>
      <c r="I32">
        <f ca="1">H32-NORMSINV(0.975)*STDEV($G$3:G32)/SQRT(F32)</f>
        <v>99.695337529141511</v>
      </c>
      <c r="J32">
        <f ca="1">H32+NORMSINV(0.975)*STDEV($G$3:G32)/SQRT(F32)</f>
        <v>100.3937718935621</v>
      </c>
    </row>
    <row r="33" spans="6:10">
      <c r="F33">
        <v>31</v>
      </c>
      <c r="G33">
        <f t="shared" ca="1" si="0"/>
        <v>100.16875070507702</v>
      </c>
      <c r="H33">
        <f ca="1">AVERAGE(G$3:$G33)</f>
        <v>100.04856103373004</v>
      </c>
      <c r="I33">
        <f ca="1">H33-NORMSINV(0.975)*STDEV($G$3:G33)/SQRT(F33)</f>
        <v>99.710705464200515</v>
      </c>
      <c r="J33">
        <f ca="1">H33+NORMSINV(0.975)*STDEV($G$3:G33)/SQRT(F33)</f>
        <v>100.38641660325956</v>
      </c>
    </row>
    <row r="34" spans="6:10">
      <c r="F34">
        <v>32</v>
      </c>
      <c r="G34">
        <f t="shared" ca="1" si="0"/>
        <v>98.554264572469862</v>
      </c>
      <c r="H34">
        <f ca="1">AVERAGE(G$3:$G34)</f>
        <v>100.00186426931566</v>
      </c>
      <c r="I34">
        <f ca="1">H34-NORMSINV(0.975)*STDEV($G$3:G34)/SQRT(F34)</f>
        <v>99.662174889130824</v>
      </c>
      <c r="J34">
        <f ca="1">H34+NORMSINV(0.975)*STDEV($G$3:G34)/SQRT(F34)</f>
        <v>100.3415536495005</v>
      </c>
    </row>
    <row r="35" spans="6:10">
      <c r="F35">
        <v>33</v>
      </c>
      <c r="G35">
        <f t="shared" ca="1" si="0"/>
        <v>101.10316210405486</v>
      </c>
      <c r="H35">
        <f ca="1">AVERAGE(G$3:$G35)</f>
        <v>100.03523693097442</v>
      </c>
      <c r="I35">
        <f ca="1">H35-NORMSINV(0.975)*STDEV($G$3:G35)/SQRT(F35)</f>
        <v>99.699567487541458</v>
      </c>
      <c r="J35">
        <f ca="1">H35+NORMSINV(0.975)*STDEV($G$3:G35)/SQRT(F35)</f>
        <v>100.37090637440738</v>
      </c>
    </row>
    <row r="36" spans="6:10">
      <c r="F36">
        <v>34</v>
      </c>
      <c r="G36">
        <f t="shared" ca="1" si="0"/>
        <v>99.88820675808843</v>
      </c>
      <c r="H36">
        <f ca="1">AVERAGE(G$3:$G36)</f>
        <v>100.03091251412484</v>
      </c>
      <c r="I36">
        <f ca="1">H36-NORMSINV(0.975)*STDEV($G$3:G36)/SQRT(F36)</f>
        <v>99.705155040120871</v>
      </c>
      <c r="J36">
        <f ca="1">H36+NORMSINV(0.975)*STDEV($G$3:G36)/SQRT(F36)</f>
        <v>100.3566699881288</v>
      </c>
    </row>
    <row r="37" spans="6:10">
      <c r="F37">
        <v>35</v>
      </c>
      <c r="G37">
        <f t="shared" ca="1" si="0"/>
        <v>99.39399271527185</v>
      </c>
      <c r="H37">
        <f ca="1">AVERAGE(G$3:$G37)</f>
        <v>100.01271480558619</v>
      </c>
      <c r="I37">
        <f ca="1">H37-NORMSINV(0.975)*STDEV($G$3:G37)/SQRT(F37)</f>
        <v>99.694397079916868</v>
      </c>
      <c r="J37">
        <f ca="1">H37+NORMSINV(0.975)*STDEV($G$3:G37)/SQRT(F37)</f>
        <v>100.3310325312555</v>
      </c>
    </row>
    <row r="38" spans="6:10">
      <c r="F38">
        <v>36</v>
      </c>
      <c r="G38">
        <f t="shared" ca="1" si="0"/>
        <v>99.600133044615035</v>
      </c>
      <c r="H38">
        <f ca="1">AVERAGE(G$3:$G38)</f>
        <v>100.00125420111476</v>
      </c>
      <c r="I38">
        <f ca="1">H38-NORMSINV(0.975)*STDEV($G$3:G38)/SQRT(F38)</f>
        <v>99.691090533487355</v>
      </c>
      <c r="J38">
        <f ca="1">H38+NORMSINV(0.975)*STDEV($G$3:G38)/SQRT(F38)</f>
        <v>100.31141786874217</v>
      </c>
    </row>
    <row r="39" spans="6:10">
      <c r="F39">
        <v>37</v>
      </c>
      <c r="G39">
        <f t="shared" ca="1" si="0"/>
        <v>99.968698148165686</v>
      </c>
      <c r="H39">
        <f ca="1">AVERAGE(G$3:$G39)</f>
        <v>100.0003743077918</v>
      </c>
      <c r="I39">
        <f ca="1">H39-NORMSINV(0.975)*STDEV($G$3:G39)/SQRT(F39)</f>
        <v>99.698704962811547</v>
      </c>
      <c r="J39">
        <f ca="1">H39+NORMSINV(0.975)*STDEV($G$3:G39)/SQRT(F39)</f>
        <v>100.30204365277206</v>
      </c>
    </row>
    <row r="40" spans="6:10">
      <c r="F40">
        <v>38</v>
      </c>
      <c r="G40">
        <f t="shared" ca="1" si="0"/>
        <v>99.148751478315873</v>
      </c>
      <c r="H40">
        <f ca="1">AVERAGE(G$3:$G40)</f>
        <v>99.977963180700328</v>
      </c>
      <c r="I40">
        <f ca="1">H40-NORMSINV(0.975)*STDEV($G$3:G40)/SQRT(F40)</f>
        <v>99.681072469215962</v>
      </c>
      <c r="J40">
        <f ca="1">H40+NORMSINV(0.975)*STDEV($G$3:G40)/SQRT(F40)</f>
        <v>100.27485389218469</v>
      </c>
    </row>
    <row r="41" spans="6:10">
      <c r="F41">
        <v>39</v>
      </c>
      <c r="G41">
        <f t="shared" ca="1" si="0"/>
        <v>99.397577448606086</v>
      </c>
      <c r="H41">
        <f ca="1">AVERAGE(G$3:$G41)</f>
        <v>99.963081495262017</v>
      </c>
      <c r="I41">
        <f ca="1">H41-NORMSINV(0.975)*STDEV($G$3:G41)/SQRT(F41)</f>
        <v>99.672436296469485</v>
      </c>
      <c r="J41">
        <f ca="1">H41+NORMSINV(0.975)*STDEV($G$3:G41)/SQRT(F41)</f>
        <v>100.25372669405455</v>
      </c>
    </row>
    <row r="42" spans="6:10">
      <c r="F42">
        <v>40</v>
      </c>
      <c r="G42">
        <f t="shared" ca="1" si="0"/>
        <v>100.00218439436318</v>
      </c>
      <c r="H42">
        <f ca="1">AVERAGE(G$3:$G42)</f>
        <v>99.964059067739555</v>
      </c>
      <c r="I42">
        <f ca="1">H42-NORMSINV(0.975)*STDEV($G$3:G42)/SQRT(F42)</f>
        <v>99.680766690354744</v>
      </c>
      <c r="J42">
        <f ca="1">H42+NORMSINV(0.975)*STDEV($G$3:G42)/SQRT(F42)</f>
        <v>100.24735144512437</v>
      </c>
    </row>
    <row r="43" spans="6:10">
      <c r="F43">
        <v>41</v>
      </c>
      <c r="G43">
        <f t="shared" ca="1" si="0"/>
        <v>99.90559631019363</v>
      </c>
      <c r="H43">
        <f ca="1">AVERAGE(G$3:$G43)</f>
        <v>99.962633146823791</v>
      </c>
      <c r="I43">
        <f ca="1">H43-NORMSINV(0.975)*STDEV($G$3:G43)/SQRT(F43)</f>
        <v>99.686322588563385</v>
      </c>
      <c r="J43">
        <f ca="1">H43+NORMSINV(0.975)*STDEV($G$3:G43)/SQRT(F43)</f>
        <v>100.2389437050842</v>
      </c>
    </row>
    <row r="44" spans="6:10">
      <c r="F44">
        <v>42</v>
      </c>
      <c r="G44">
        <f t="shared" ca="1" si="0"/>
        <v>99.576472071012944</v>
      </c>
      <c r="H44">
        <f ca="1">AVERAGE(G$3:$G44)</f>
        <v>99.953438835494964</v>
      </c>
      <c r="I44">
        <f ca="1">H44-NORMSINV(0.975)*STDEV($G$3:G44)/SQRT(F44)</f>
        <v>99.683185866401544</v>
      </c>
      <c r="J44">
        <f ca="1">H44+NORMSINV(0.975)*STDEV($G$3:G44)/SQRT(F44)</f>
        <v>100.22369180458838</v>
      </c>
    </row>
    <row r="45" spans="6:10">
      <c r="F45">
        <v>43</v>
      </c>
      <c r="G45">
        <f t="shared" ca="1" si="0"/>
        <v>100.02417210910146</v>
      </c>
      <c r="H45">
        <f ca="1">AVERAGE(G$3:$G45)</f>
        <v>99.955083795346283</v>
      </c>
      <c r="I45">
        <f ca="1">H45-NORMSINV(0.975)*STDEV($G$3:G45)/SQRT(F45)</f>
        <v>99.691170916564658</v>
      </c>
      <c r="J45">
        <f ca="1">H45+NORMSINV(0.975)*STDEV($G$3:G45)/SQRT(F45)</f>
        <v>100.21899667412791</v>
      </c>
    </row>
    <row r="46" spans="6:10">
      <c r="F46">
        <v>44</v>
      </c>
      <c r="G46">
        <f t="shared" ca="1" si="0"/>
        <v>99.84169037759527</v>
      </c>
      <c r="H46">
        <f ca="1">AVERAGE(G$3:$G46)</f>
        <v>99.952506672215577</v>
      </c>
      <c r="I46">
        <f ca="1">H46-NORMSINV(0.975)*STDEV($G$3:G46)/SQRT(F46)</f>
        <v>99.694612097933302</v>
      </c>
      <c r="J46">
        <f ca="1">H46+NORMSINV(0.975)*STDEV($G$3:G46)/SQRT(F46)</f>
        <v>100.21040124649785</v>
      </c>
    </row>
    <row r="47" spans="6:10">
      <c r="F47">
        <v>45</v>
      </c>
      <c r="G47">
        <f t="shared" ca="1" si="0"/>
        <v>101.39863576847632</v>
      </c>
      <c r="H47">
        <f ca="1">AVERAGE(G$3:$G47)</f>
        <v>99.984642874354705</v>
      </c>
      <c r="I47">
        <f ca="1">H47-NORMSINV(0.975)*STDEV($G$3:G47)/SQRT(F47)</f>
        <v>99.724795150556858</v>
      </c>
      <c r="J47">
        <f ca="1">H47+NORMSINV(0.975)*STDEV($G$3:G47)/SQRT(F47)</f>
        <v>100.24449059815255</v>
      </c>
    </row>
    <row r="48" spans="6:10">
      <c r="F48">
        <v>46</v>
      </c>
      <c r="G48">
        <f t="shared" ca="1" si="0"/>
        <v>99.733878918435522</v>
      </c>
      <c r="H48">
        <f ca="1">AVERAGE(G$3:$G48)</f>
        <v>99.979191484008638</v>
      </c>
      <c r="I48">
        <f ca="1">H48-NORMSINV(0.975)*STDEV($G$3:G48)/SQRT(F48)</f>
        <v>99.724830893427566</v>
      </c>
      <c r="J48">
        <f ca="1">H48+NORMSINV(0.975)*STDEV($G$3:G48)/SQRT(F48)</f>
        <v>100.23355207458971</v>
      </c>
    </row>
    <row r="49" spans="6:10">
      <c r="F49">
        <v>47</v>
      </c>
      <c r="G49">
        <f t="shared" ca="1" si="0"/>
        <v>99.27494483464163</v>
      </c>
      <c r="H49">
        <f ca="1">AVERAGE(G$3:$G49)</f>
        <v>99.964207512745503</v>
      </c>
      <c r="I49">
        <f ca="1">H49-NORMSINV(0.975)*STDEV($G$3:G49)/SQRT(F49)</f>
        <v>99.713591013047292</v>
      </c>
      <c r="J49">
        <f ca="1">H49+NORMSINV(0.975)*STDEV($G$3:G49)/SQRT(F49)</f>
        <v>100.21482401244371</v>
      </c>
    </row>
    <row r="50" spans="6:10">
      <c r="F50">
        <v>48</v>
      </c>
      <c r="G50">
        <f t="shared" ca="1" si="0"/>
        <v>100.02834219195292</v>
      </c>
      <c r="H50">
        <f ca="1">AVERAGE(G$3:$G50)</f>
        <v>99.965543651895658</v>
      </c>
      <c r="I50">
        <f ca="1">H50-NORMSINV(0.975)*STDEV($G$3:G50)/SQRT(F50)</f>
        <v>99.720189903794832</v>
      </c>
      <c r="J50">
        <f ca="1">H50+NORMSINV(0.975)*STDEV($G$3:G50)/SQRT(F50)</f>
        <v>100.21089739999648</v>
      </c>
    </row>
    <row r="51" spans="6:10">
      <c r="F51">
        <v>49</v>
      </c>
      <c r="G51">
        <f t="shared" ca="1" si="0"/>
        <v>98.895398473104251</v>
      </c>
      <c r="H51">
        <f ca="1">AVERAGE(G$3:$G51)</f>
        <v>99.943703954369312</v>
      </c>
      <c r="I51">
        <f ca="1">H51-NORMSINV(0.975)*STDEV($G$3:G51)/SQRT(F51)</f>
        <v>99.699626812005022</v>
      </c>
      <c r="J51">
        <f ca="1">H51+NORMSINV(0.975)*STDEV($G$3:G51)/SQRT(F51)</f>
        <v>100.1877810967336</v>
      </c>
    </row>
    <row r="52" spans="6:10">
      <c r="F52">
        <v>50</v>
      </c>
      <c r="G52">
        <f t="shared" ca="1" si="0"/>
        <v>99.83976997537593</v>
      </c>
      <c r="H52">
        <f ca="1">AVERAGE(G$3:$G52)</f>
        <v>99.941625274789445</v>
      </c>
      <c r="I52">
        <f ca="1">H52-NORMSINV(0.975)*STDEV($G$3:G52)/SQRT(F52)</f>
        <v>99.702444790717394</v>
      </c>
      <c r="J52">
        <f ca="1">H52+NORMSINV(0.975)*STDEV($G$3:G52)/SQRT(F52)</f>
        <v>100.1808057588615</v>
      </c>
    </row>
    <row r="53" spans="6:10">
      <c r="F53">
        <v>51</v>
      </c>
      <c r="G53">
        <f t="shared" ca="1" si="0"/>
        <v>97.528482224407554</v>
      </c>
      <c r="H53">
        <f ca="1">AVERAGE(G$3:$G53)</f>
        <v>99.894308744389789</v>
      </c>
      <c r="I53">
        <f ca="1">H53-NORMSINV(0.975)*STDEV($G$3:G53)/SQRT(F53)</f>
        <v>99.642189038870356</v>
      </c>
      <c r="J53">
        <f ca="1">H53+NORMSINV(0.975)*STDEV($G$3:G53)/SQRT(F53)</f>
        <v>100.14642844990922</v>
      </c>
    </row>
    <row r="54" spans="6:10">
      <c r="F54">
        <v>52</v>
      </c>
      <c r="G54">
        <f t="shared" ca="1" si="0"/>
        <v>100.25425446355396</v>
      </c>
      <c r="H54">
        <f ca="1">AVERAGE(G$3:$G54)</f>
        <v>99.90123077745065</v>
      </c>
      <c r="I54">
        <f ca="1">H54-NORMSINV(0.975)*STDEV($G$3:G54)/SQRT(F54)</f>
        <v>99.653635088645302</v>
      </c>
      <c r="J54">
        <f ca="1">H54+NORMSINV(0.975)*STDEV($G$3:G54)/SQRT(F54)</f>
        <v>100.148826466256</v>
      </c>
    </row>
    <row r="55" spans="6:10">
      <c r="F55">
        <v>53</v>
      </c>
      <c r="G55">
        <f t="shared" ca="1" si="0"/>
        <v>100.24884596575484</v>
      </c>
      <c r="H55">
        <f ca="1">AVERAGE(G$3:$G55)</f>
        <v>99.907789554588476</v>
      </c>
      <c r="I55">
        <f ca="1">H55-NORMSINV(0.975)*STDEV($G$3:G55)/SQRT(F55)</f>
        <v>99.664570453885219</v>
      </c>
      <c r="J55">
        <f ca="1">H55+NORMSINV(0.975)*STDEV($G$3:G55)/SQRT(F55)</f>
        <v>100.15100865529173</v>
      </c>
    </row>
    <row r="56" spans="6:10">
      <c r="F56">
        <v>54</v>
      </c>
      <c r="G56">
        <f t="shared" ca="1" si="0"/>
        <v>99.768260397468779</v>
      </c>
      <c r="H56">
        <f ca="1">AVERAGE(G$3:$G56)</f>
        <v>99.905205681308487</v>
      </c>
      <c r="I56">
        <f ca="1">H56-NORMSINV(0.975)*STDEV($G$3:G56)/SQRT(F56)</f>
        <v>99.666479410286044</v>
      </c>
      <c r="J56">
        <f ca="1">H56+NORMSINV(0.975)*STDEV($G$3:G56)/SQRT(F56)</f>
        <v>100.14393195233093</v>
      </c>
    </row>
    <row r="57" spans="6:10">
      <c r="F57">
        <v>55</v>
      </c>
      <c r="G57">
        <f t="shared" ca="1" si="0"/>
        <v>99.704180631097898</v>
      </c>
      <c r="H57">
        <f ca="1">AVERAGE(G$3:$G57)</f>
        <v>99.901550680395573</v>
      </c>
      <c r="I57">
        <f ca="1">H57-NORMSINV(0.975)*STDEV($G$3:G57)/SQRT(F57)</f>
        <v>99.667095613151787</v>
      </c>
      <c r="J57">
        <f ca="1">H57+NORMSINV(0.975)*STDEV($G$3:G57)/SQRT(F57)</f>
        <v>100.13600574763936</v>
      </c>
    </row>
    <row r="58" spans="6:10">
      <c r="F58">
        <v>56</v>
      </c>
      <c r="G58">
        <f t="shared" ca="1" si="0"/>
        <v>100.12951885107115</v>
      </c>
      <c r="H58">
        <f ca="1">AVERAGE(G$3:$G58)</f>
        <v>99.90562154058621</v>
      </c>
      <c r="I58">
        <f ca="1">H58-NORMSINV(0.975)*STDEV($G$3:G58)/SQRT(F58)</f>
        <v>99.675253023011393</v>
      </c>
      <c r="J58">
        <f ca="1">H58+NORMSINV(0.975)*STDEV($G$3:G58)/SQRT(F58)</f>
        <v>100.13599005816103</v>
      </c>
    </row>
    <row r="59" spans="6:10">
      <c r="F59">
        <v>57</v>
      </c>
      <c r="G59">
        <f t="shared" ca="1" si="0"/>
        <v>99.825327943740618</v>
      </c>
      <c r="H59">
        <f ca="1">AVERAGE(G$3:$G59)</f>
        <v>99.904212880992418</v>
      </c>
      <c r="I59">
        <f ca="1">H59-NORMSINV(0.975)*STDEV($G$3:G59)/SQRT(F59)</f>
        <v>99.677905162473223</v>
      </c>
      <c r="J59">
        <f ca="1">H59+NORMSINV(0.975)*STDEV($G$3:G59)/SQRT(F59)</f>
        <v>100.13052059951161</v>
      </c>
    </row>
    <row r="60" spans="6:10">
      <c r="F60">
        <v>58</v>
      </c>
      <c r="G60">
        <f t="shared" ca="1" si="0"/>
        <v>101.08840671474138</v>
      </c>
      <c r="H60">
        <f ca="1">AVERAGE(G$3:$G60)</f>
        <v>99.924630016057066</v>
      </c>
      <c r="I60">
        <f ca="1">H60-NORMSINV(0.975)*STDEV($G$3:G60)/SQRT(F60)</f>
        <v>99.69868645919432</v>
      </c>
      <c r="J60">
        <f ca="1">H60+NORMSINV(0.975)*STDEV($G$3:G60)/SQRT(F60)</f>
        <v>100.15057357291981</v>
      </c>
    </row>
    <row r="61" spans="6:10">
      <c r="F61">
        <v>59</v>
      </c>
      <c r="G61">
        <f t="shared" ca="1" si="0"/>
        <v>99.426236174407435</v>
      </c>
      <c r="H61">
        <f ca="1">AVERAGE(G$3:$G61)</f>
        <v>99.916182662808765</v>
      </c>
      <c r="I61">
        <f ca="1">H61-NORMSINV(0.975)*STDEV($G$3:G61)/SQRT(F61)</f>
        <v>99.693485371099925</v>
      </c>
      <c r="J61">
        <f ca="1">H61+NORMSINV(0.975)*STDEV($G$3:G61)/SQRT(F61)</f>
        <v>100.13887995451761</v>
      </c>
    </row>
    <row r="62" spans="6:10">
      <c r="F62">
        <v>60</v>
      </c>
      <c r="G62">
        <f t="shared" ca="1" si="0"/>
        <v>100.59134451801803</v>
      </c>
      <c r="H62">
        <f ca="1">AVERAGE(G$3:$G62)</f>
        <v>99.927435360395577</v>
      </c>
      <c r="I62">
        <f ca="1">H62-NORMSINV(0.975)*STDEV($G$3:G62)/SQRT(F62)</f>
        <v>99.707373175025253</v>
      </c>
      <c r="J62">
        <f ca="1">H62+NORMSINV(0.975)*STDEV($G$3:G62)/SQRT(F62)</f>
        <v>100.1474975457659</v>
      </c>
    </row>
    <row r="63" spans="6:10">
      <c r="F63">
        <v>61</v>
      </c>
      <c r="G63">
        <f t="shared" ca="1" si="0"/>
        <v>99.100981394871638</v>
      </c>
      <c r="H63">
        <f ca="1">AVERAGE(G$3:$G63)</f>
        <v>99.913886934731252</v>
      </c>
      <c r="I63">
        <f ca="1">H63-NORMSINV(0.975)*STDEV($G$3:G63)/SQRT(F63)</f>
        <v>99.695839415791937</v>
      </c>
      <c r="J63">
        <f ca="1">H63+NORMSINV(0.975)*STDEV($G$3:G63)/SQRT(F63)</f>
        <v>100.13193445367057</v>
      </c>
    </row>
    <row r="64" spans="6:10">
      <c r="F64">
        <v>62</v>
      </c>
      <c r="G64">
        <f t="shared" ca="1" si="0"/>
        <v>100.95739682353849</v>
      </c>
      <c r="H64">
        <f ca="1">AVERAGE(G$3:$G64)</f>
        <v>99.930717739389422</v>
      </c>
      <c r="I64">
        <f ca="1">H64-NORMSINV(0.975)*STDEV($G$3:G64)/SQRT(F64)</f>
        <v>99.713694208668059</v>
      </c>
      <c r="J64">
        <f ca="1">H64+NORMSINV(0.975)*STDEV($G$3:G64)/SQRT(F64)</f>
        <v>100.14774127011079</v>
      </c>
    </row>
    <row r="65" spans="6:10">
      <c r="F65">
        <v>63</v>
      </c>
      <c r="G65">
        <f t="shared" ca="1" si="0"/>
        <v>100.91507128139861</v>
      </c>
      <c r="H65">
        <f ca="1">AVERAGE(G$3:$G65)</f>
        <v>99.946342398786399</v>
      </c>
      <c r="I65">
        <f ca="1">H65-NORMSINV(0.975)*STDEV($G$3:G65)/SQRT(F65)</f>
        <v>99.730606877721371</v>
      </c>
      <c r="J65">
        <f ca="1">H65+NORMSINV(0.975)*STDEV($G$3:G65)/SQRT(F65)</f>
        <v>100.16207791985143</v>
      </c>
    </row>
    <row r="66" spans="6:10">
      <c r="F66">
        <v>64</v>
      </c>
      <c r="G66">
        <f t="shared" ca="1" si="0"/>
        <v>101.37988046865006</v>
      </c>
      <c r="H66">
        <f ca="1">AVERAGE(G$3:$G66)</f>
        <v>99.968741431128024</v>
      </c>
      <c r="I66">
        <f ca="1">H66-NORMSINV(0.975)*STDEV($G$3:G66)/SQRT(F66)</f>
        <v>99.751912680315471</v>
      </c>
      <c r="J66">
        <f ca="1">H66+NORMSINV(0.975)*STDEV($G$3:G66)/SQRT(F66)</f>
        <v>100.18557018194058</v>
      </c>
    </row>
    <row r="67" spans="6:10">
      <c r="F67">
        <v>65</v>
      </c>
      <c r="G67">
        <f t="shared" ca="1" si="0"/>
        <v>99.133399689515755</v>
      </c>
      <c r="H67">
        <f ca="1">AVERAGE(G$3:$G67)</f>
        <v>99.955890019718595</v>
      </c>
      <c r="I67">
        <f ca="1">H67-NORMSINV(0.975)*STDEV($G$3:G67)/SQRT(F67)</f>
        <v>99.740942232016423</v>
      </c>
      <c r="J67">
        <f ca="1">H67+NORMSINV(0.975)*STDEV($G$3:G67)/SQRT(F67)</f>
        <v>100.17083780742077</v>
      </c>
    </row>
    <row r="68" spans="6:10">
      <c r="F68">
        <v>66</v>
      </c>
      <c r="G68">
        <f t="shared" ref="G68:G102" ca="1" si="1">NORMINV(RAND(),100,1)</f>
        <v>101.45254820538469</v>
      </c>
      <c r="H68">
        <f ca="1">AVERAGE(G$3:$G68)</f>
        <v>99.97856665889536</v>
      </c>
      <c r="I68">
        <f ca="1">H68-NORMSINV(0.975)*STDEV($G$3:G68)/SQRT(F68)</f>
        <v>99.762284742512648</v>
      </c>
      <c r="J68">
        <f ca="1">H68+NORMSINV(0.975)*STDEV($G$3:G68)/SQRT(F68)</f>
        <v>100.19484857527807</v>
      </c>
    </row>
    <row r="69" spans="6:10">
      <c r="F69">
        <v>67</v>
      </c>
      <c r="G69">
        <f t="shared" ca="1" si="1"/>
        <v>100.44491202990795</v>
      </c>
      <c r="H69">
        <f ca="1">AVERAGE(G$3:$G69)</f>
        <v>99.985527037567195</v>
      </c>
      <c r="I69">
        <f ca="1">H69-NORMSINV(0.975)*STDEV($G$3:G69)/SQRT(F69)</f>
        <v>99.772061303160655</v>
      </c>
      <c r="J69">
        <f ca="1">H69+NORMSINV(0.975)*STDEV($G$3:G69)/SQRT(F69)</f>
        <v>100.19899277197374</v>
      </c>
    </row>
    <row r="70" spans="6:10">
      <c r="F70">
        <v>68</v>
      </c>
      <c r="G70">
        <f t="shared" ca="1" si="1"/>
        <v>99.022354664041814</v>
      </c>
      <c r="H70">
        <f ca="1">AVERAGE(G$3:$G70)</f>
        <v>99.971362737956525</v>
      </c>
      <c r="I70">
        <f ca="1">H70-NORMSINV(0.975)*STDEV($G$3:G70)/SQRT(F70)</f>
        <v>99.759235187914499</v>
      </c>
      <c r="J70">
        <f ca="1">H70+NORMSINV(0.975)*STDEV($G$3:G70)/SQRT(F70)</f>
        <v>100.18349028799855</v>
      </c>
    </row>
    <row r="71" spans="6:10">
      <c r="F71">
        <v>69</v>
      </c>
      <c r="G71">
        <f t="shared" ca="1" si="1"/>
        <v>100.75735235088339</v>
      </c>
      <c r="H71">
        <f ca="1">AVERAGE(G$3:$G71)</f>
        <v>99.982753891767061</v>
      </c>
      <c r="I71">
        <f ca="1">H71-NORMSINV(0.975)*STDEV($G$3:G71)/SQRT(F71)</f>
        <v>99.772534324887118</v>
      </c>
      <c r="J71">
        <f ca="1">H71+NORMSINV(0.975)*STDEV($G$3:G71)/SQRT(F71)</f>
        <v>100.192973458647</v>
      </c>
    </row>
    <row r="72" spans="6:10">
      <c r="F72">
        <v>70</v>
      </c>
      <c r="G72">
        <f t="shared" ca="1" si="1"/>
        <v>98.323053019896477</v>
      </c>
      <c r="H72">
        <f ca="1">AVERAGE(G$3:$G72)</f>
        <v>99.959043879311764</v>
      </c>
      <c r="I72">
        <f ca="1">H72-NORMSINV(0.975)*STDEV($G$3:G72)/SQRT(F72)</f>
        <v>99.746701790622978</v>
      </c>
      <c r="J72">
        <f ca="1">H72+NORMSINV(0.975)*STDEV($G$3:G72)/SQRT(F72)</f>
        <v>100.17138596800055</v>
      </c>
    </row>
    <row r="73" spans="6:10">
      <c r="F73">
        <v>71</v>
      </c>
      <c r="G73">
        <f t="shared" ca="1" si="1"/>
        <v>100.48976000633827</v>
      </c>
      <c r="H73">
        <f ca="1">AVERAGE(G$3:$G73)</f>
        <v>99.966518754340314</v>
      </c>
      <c r="I73">
        <f ca="1">H73-NORMSINV(0.975)*STDEV($G$3:G73)/SQRT(F73)</f>
        <v>99.756676713492766</v>
      </c>
      <c r="J73">
        <f ca="1">H73+NORMSINV(0.975)*STDEV($G$3:G73)/SQRT(F73)</f>
        <v>100.17636079518786</v>
      </c>
    </row>
    <row r="74" spans="6:10">
      <c r="F74">
        <v>72</v>
      </c>
      <c r="G74">
        <f t="shared" ca="1" si="1"/>
        <v>103.11499349196725</v>
      </c>
      <c r="H74">
        <f ca="1">AVERAGE(G$3:$G74)</f>
        <v>100.01024757014069</v>
      </c>
      <c r="I74">
        <f ca="1">H74-NORMSINV(0.975)*STDEV($G$3:G74)/SQRT(F74)</f>
        <v>99.786291776124315</v>
      </c>
      <c r="J74">
        <f ca="1">H74+NORMSINV(0.975)*STDEV($G$3:G74)/SQRT(F74)</f>
        <v>100.23420336415707</v>
      </c>
    </row>
    <row r="75" spans="6:10">
      <c r="F75">
        <v>73</v>
      </c>
      <c r="G75">
        <f t="shared" ca="1" si="1"/>
        <v>100.91205288285936</v>
      </c>
      <c r="H75">
        <f ca="1">AVERAGE(G$3:$G75)</f>
        <v>100.02260106757518</v>
      </c>
      <c r="I75">
        <f ca="1">H75-NORMSINV(0.975)*STDEV($G$3:G75)/SQRT(F75)</f>
        <v>99.800411292670603</v>
      </c>
      <c r="J75">
        <f ca="1">H75+NORMSINV(0.975)*STDEV($G$3:G75)/SQRT(F75)</f>
        <v>100.24479084247976</v>
      </c>
    </row>
    <row r="76" spans="6:10">
      <c r="F76">
        <v>74</v>
      </c>
      <c r="G76">
        <f t="shared" ca="1" si="1"/>
        <v>99.229035918453178</v>
      </c>
      <c r="H76">
        <f ca="1">AVERAGE(G$3:$G76)</f>
        <v>100.01187721420868</v>
      </c>
      <c r="I76">
        <f ca="1">H76-NORMSINV(0.975)*STDEV($G$3:G76)/SQRT(F76)</f>
        <v>99.791705032666698</v>
      </c>
      <c r="J76">
        <f ca="1">H76+NORMSINV(0.975)*STDEV($G$3:G76)/SQRT(F76)</f>
        <v>100.23204939575066</v>
      </c>
    </row>
    <row r="77" spans="6:10">
      <c r="F77">
        <v>75</v>
      </c>
      <c r="G77">
        <f t="shared" ca="1" si="1"/>
        <v>100.32716223794564</v>
      </c>
      <c r="H77">
        <f ca="1">AVERAGE(G$3:$G77)</f>
        <v>100.01608101452517</v>
      </c>
      <c r="I77">
        <f ca="1">H77-NORMSINV(0.975)*STDEV($G$3:G77)/SQRT(F77)</f>
        <v>99.798708091135566</v>
      </c>
      <c r="J77">
        <f ca="1">H77+NORMSINV(0.975)*STDEV($G$3:G77)/SQRT(F77)</f>
        <v>100.23345393791477</v>
      </c>
    </row>
    <row r="78" spans="6:10">
      <c r="F78">
        <v>76</v>
      </c>
      <c r="G78">
        <f t="shared" ca="1" si="1"/>
        <v>98.580333062583406</v>
      </c>
      <c r="H78">
        <f ca="1">AVERAGE(G$3:$G78)</f>
        <v>99.997189594104881</v>
      </c>
      <c r="I78">
        <f ca="1">H78-NORMSINV(0.975)*STDEV($G$3:G78)/SQRT(F78)</f>
        <v>99.779523559210105</v>
      </c>
      <c r="J78">
        <f ca="1">H78+NORMSINV(0.975)*STDEV($G$3:G78)/SQRT(F78)</f>
        <v>100.21485562899966</v>
      </c>
    </row>
    <row r="79" spans="6:10">
      <c r="F79">
        <v>77</v>
      </c>
      <c r="G79">
        <f t="shared" ca="1" si="1"/>
        <v>99.440225022696652</v>
      </c>
      <c r="H79">
        <f ca="1">AVERAGE(G$3:$G79)</f>
        <v>99.989956287982693</v>
      </c>
      <c r="I79">
        <f ca="1">H79-NORMSINV(0.975)*STDEV($G$3:G79)/SQRT(F79)</f>
        <v>99.77466838733001</v>
      </c>
      <c r="J79">
        <f ca="1">H79+NORMSINV(0.975)*STDEV($G$3:G79)/SQRT(F79)</f>
        <v>100.20524418863538</v>
      </c>
    </row>
    <row r="80" spans="6:10">
      <c r="F80">
        <v>78</v>
      </c>
      <c r="G80">
        <f t="shared" ca="1" si="1"/>
        <v>100.95387102502411</v>
      </c>
      <c r="H80">
        <f ca="1">AVERAGE(G$3:$G80)</f>
        <v>100.00231416922682</v>
      </c>
      <c r="I80">
        <f ca="1">H80-NORMSINV(0.975)*STDEV($G$3:G80)/SQRT(F80)</f>
        <v>99.788428442053529</v>
      </c>
      <c r="J80">
        <f ca="1">H80+NORMSINV(0.975)*STDEV($G$3:G80)/SQRT(F80)</f>
        <v>100.21619989640011</v>
      </c>
    </row>
    <row r="81" spans="6:10">
      <c r="F81">
        <v>79</v>
      </c>
      <c r="G81">
        <f t="shared" ca="1" si="1"/>
        <v>100.11016296889296</v>
      </c>
      <c r="H81">
        <f ca="1">AVERAGE(G$3:$G81)</f>
        <v>100.00367934390613</v>
      </c>
      <c r="I81">
        <f ca="1">H81-NORMSINV(0.975)*STDEV($G$3:G81)/SQRT(F81)</f>
        <v>99.79250143529913</v>
      </c>
      <c r="J81">
        <f ca="1">H81+NORMSINV(0.975)*STDEV($G$3:G81)/SQRT(F81)</f>
        <v>100.21485725251313</v>
      </c>
    </row>
    <row r="82" spans="6:10">
      <c r="F82">
        <v>80</v>
      </c>
      <c r="G82">
        <f t="shared" ca="1" si="1"/>
        <v>101.33072206962136</v>
      </c>
      <c r="H82">
        <f ca="1">AVERAGE(G$3:$G82)</f>
        <v>100.02026737797758</v>
      </c>
      <c r="I82">
        <f ca="1">H82-NORMSINV(0.975)*STDEV($G$3:G82)/SQRT(F82)</f>
        <v>99.809226544944366</v>
      </c>
      <c r="J82">
        <f ca="1">H82+NORMSINV(0.975)*STDEV($G$3:G82)/SQRT(F82)</f>
        <v>100.23130821101078</v>
      </c>
    </row>
    <row r="83" spans="6:10">
      <c r="F83">
        <v>81</v>
      </c>
      <c r="G83">
        <f t="shared" ca="1" si="1"/>
        <v>98.602989330872006</v>
      </c>
      <c r="H83">
        <f ca="1">AVERAGE(G$3:$G83)</f>
        <v>100.00277011813677</v>
      </c>
      <c r="I83">
        <f ca="1">H83-NORMSINV(0.975)*STDEV($G$3:G83)/SQRT(F83)</f>
        <v>99.791548428623543</v>
      </c>
      <c r="J83">
        <f ca="1">H83+NORMSINV(0.975)*STDEV($G$3:G83)/SQRT(F83)</f>
        <v>100.21399180764999</v>
      </c>
    </row>
    <row r="84" spans="6:10">
      <c r="F84">
        <v>82</v>
      </c>
      <c r="G84">
        <f t="shared" ca="1" si="1"/>
        <v>100.86233177008334</v>
      </c>
      <c r="H84">
        <f ca="1">AVERAGE(G$3:$G84)</f>
        <v>100.01325257730684</v>
      </c>
      <c r="I84">
        <f ca="1">H84-NORMSINV(0.975)*STDEV($G$3:G84)/SQRT(F84)</f>
        <v>99.803613487248441</v>
      </c>
      <c r="J84">
        <f ca="1">H84+NORMSINV(0.975)*STDEV($G$3:G84)/SQRT(F84)</f>
        <v>100.22289166736525</v>
      </c>
    </row>
    <row r="85" spans="6:10">
      <c r="F85">
        <v>83</v>
      </c>
      <c r="G85">
        <f t="shared" ca="1" si="1"/>
        <v>101.78116885093917</v>
      </c>
      <c r="H85">
        <f ca="1">AVERAGE(G$3:$G85)</f>
        <v>100.0345527733747</v>
      </c>
      <c r="I85">
        <f ca="1">H85-NORMSINV(0.975)*STDEV($G$3:G85)/SQRT(F85)</f>
        <v>99.823288932502194</v>
      </c>
      <c r="J85">
        <f ca="1">H85+NORMSINV(0.975)*STDEV($G$3:G85)/SQRT(F85)</f>
        <v>100.2458166142472</v>
      </c>
    </row>
    <row r="86" spans="6:10">
      <c r="F86">
        <v>84</v>
      </c>
      <c r="G86">
        <f t="shared" ca="1" si="1"/>
        <v>100.25246642931182</v>
      </c>
      <c r="H86">
        <f ca="1">AVERAGE(G$3:$G86)</f>
        <v>100.03714698356444</v>
      </c>
      <c r="I86">
        <f ca="1">H86-NORMSINV(0.975)*STDEV($G$3:G86)/SQRT(F86)</f>
        <v>99.828351421455892</v>
      </c>
      <c r="J86">
        <f ca="1">H86+NORMSINV(0.975)*STDEV($G$3:G86)/SQRT(F86)</f>
        <v>100.24594254567299</v>
      </c>
    </row>
    <row r="87" spans="6:10">
      <c r="F87">
        <v>85</v>
      </c>
      <c r="G87">
        <f t="shared" ca="1" si="1"/>
        <v>100.25857485995083</v>
      </c>
      <c r="H87">
        <f ca="1">AVERAGE(G$3:$G87)</f>
        <v>100.03975201740427</v>
      </c>
      <c r="I87">
        <f ca="1">H87-NORMSINV(0.975)*STDEV($G$3:G87)/SQRT(F87)</f>
        <v>99.833364330859794</v>
      </c>
      <c r="J87">
        <f ca="1">H87+NORMSINV(0.975)*STDEV($G$3:G87)/SQRT(F87)</f>
        <v>100.24613970394874</v>
      </c>
    </row>
    <row r="88" spans="6:10">
      <c r="F88">
        <v>86</v>
      </c>
      <c r="G88">
        <f t="shared" ca="1" si="1"/>
        <v>99.140782698670577</v>
      </c>
      <c r="H88">
        <f ca="1">AVERAGE(G$3:$G88)</f>
        <v>100.02929888579109</v>
      </c>
      <c r="I88">
        <f ca="1">H88-NORMSINV(0.975)*STDEV($G$3:G88)/SQRT(F88)</f>
        <v>99.824298827904272</v>
      </c>
      <c r="J88">
        <f ca="1">H88+NORMSINV(0.975)*STDEV($G$3:G88)/SQRT(F88)</f>
        <v>100.23429894367791</v>
      </c>
    </row>
    <row r="89" spans="6:10">
      <c r="F89">
        <v>87</v>
      </c>
      <c r="G89">
        <f t="shared" ca="1" si="1"/>
        <v>99.914562740132169</v>
      </c>
      <c r="H89">
        <f ca="1">AVERAGE(G$3:$G89)</f>
        <v>100.02798007951915</v>
      </c>
      <c r="I89">
        <f ca="1">H89-NORMSINV(0.975)*STDEV($G$3:G89)/SQRT(F89)</f>
        <v>99.825333558475336</v>
      </c>
      <c r="J89">
        <f ca="1">H89+NORMSINV(0.975)*STDEV($G$3:G89)/SQRT(F89)</f>
        <v>100.23062660056297</v>
      </c>
    </row>
    <row r="90" spans="6:10">
      <c r="F90">
        <v>88</v>
      </c>
      <c r="G90">
        <f t="shared" ca="1" si="1"/>
        <v>102.04208784827728</v>
      </c>
      <c r="H90">
        <f ca="1">AVERAGE(G$3:$G90)</f>
        <v>100.05086766780049</v>
      </c>
      <c r="I90">
        <f ca="1">H90-NORMSINV(0.975)*STDEV($G$3:G90)/SQRT(F90)</f>
        <v>99.845576120421541</v>
      </c>
      <c r="J90">
        <f ca="1">H90+NORMSINV(0.975)*STDEV($G$3:G90)/SQRT(F90)</f>
        <v>100.25615921517944</v>
      </c>
    </row>
    <row r="91" spans="6:10">
      <c r="F91">
        <v>89</v>
      </c>
      <c r="G91">
        <f t="shared" ca="1" si="1"/>
        <v>100.28791957192203</v>
      </c>
      <c r="H91">
        <f ca="1">AVERAGE(G$3:$G91)</f>
        <v>100.05353117234117</v>
      </c>
      <c r="I91">
        <f ca="1">H91-NORMSINV(0.975)*STDEV($G$3:G91)/SQRT(F91)</f>
        <v>99.850492255825714</v>
      </c>
      <c r="J91">
        <f ca="1">H91+NORMSINV(0.975)*STDEV($G$3:G91)/SQRT(F91)</f>
        <v>100.25657008885662</v>
      </c>
    </row>
    <row r="92" spans="6:10">
      <c r="F92">
        <v>90</v>
      </c>
      <c r="G92">
        <f t="shared" ca="1" si="1"/>
        <v>99.871335840401187</v>
      </c>
      <c r="H92">
        <f ca="1">AVERAGE(G$3:$G92)</f>
        <v>100.05150677976407</v>
      </c>
      <c r="I92">
        <f ca="1">H92-NORMSINV(0.975)*STDEV($G$3:G92)/SQRT(F92)</f>
        <v>99.850697323188001</v>
      </c>
      <c r="J92">
        <f ca="1">H92+NORMSINV(0.975)*STDEV($G$3:G92)/SQRT(F92)</f>
        <v>100.25231623634014</v>
      </c>
    </row>
    <row r="93" spans="6:10">
      <c r="F93">
        <v>91</v>
      </c>
      <c r="G93">
        <f t="shared" ca="1" si="1"/>
        <v>100.05195932452584</v>
      </c>
      <c r="H93">
        <f ca="1">AVERAGE(G$3:$G93)</f>
        <v>100.05151175278343</v>
      </c>
      <c r="I93">
        <f ca="1">H93-NORMSINV(0.975)*STDEV($G$3:G93)/SQRT(F93)</f>
        <v>99.852921253101172</v>
      </c>
      <c r="J93">
        <f ca="1">H93+NORMSINV(0.975)*STDEV($G$3:G93)/SQRT(F93)</f>
        <v>100.25010225246568</v>
      </c>
    </row>
    <row r="94" spans="6:10">
      <c r="F94">
        <v>92</v>
      </c>
      <c r="G94">
        <f t="shared" ca="1" si="1"/>
        <v>100.48486454741688</v>
      </c>
      <c r="H94">
        <f ca="1">AVERAGE(G$3:$G94)</f>
        <v>100.05622210924685</v>
      </c>
      <c r="I94">
        <f ca="1">H94-NORMSINV(0.975)*STDEV($G$3:G94)/SQRT(F94)</f>
        <v>99.859585218281509</v>
      </c>
      <c r="J94">
        <f ca="1">H94+NORMSINV(0.975)*STDEV($G$3:G94)/SQRT(F94)</f>
        <v>100.25285900021218</v>
      </c>
    </row>
    <row r="95" spans="6:10">
      <c r="F95">
        <v>93</v>
      </c>
      <c r="G95">
        <f t="shared" ca="1" si="1"/>
        <v>99.324863916000226</v>
      </c>
      <c r="H95">
        <f ca="1">AVERAGE(G$3:$G95)</f>
        <v>100.04835804265281</v>
      </c>
      <c r="I95">
        <f ca="1">H95-NORMSINV(0.975)*STDEV($G$3:G95)/SQRT(F95)</f>
        <v>99.853237290313103</v>
      </c>
      <c r="J95">
        <f ca="1">H95+NORMSINV(0.975)*STDEV($G$3:G95)/SQRT(F95)</f>
        <v>100.24347879499251</v>
      </c>
    </row>
    <row r="96" spans="6:10">
      <c r="F96">
        <v>94</v>
      </c>
      <c r="G96">
        <f t="shared" ca="1" si="1"/>
        <v>99.787386776321753</v>
      </c>
      <c r="H96">
        <f ca="1">AVERAGE(G$3:$G96)</f>
        <v>100.04558175258545</v>
      </c>
      <c r="I96">
        <f ca="1">H96-NORMSINV(0.975)*STDEV($G$3:G96)/SQRT(F96)</f>
        <v>99.852471234261699</v>
      </c>
      <c r="J96">
        <f ca="1">H96+NORMSINV(0.975)*STDEV($G$3:G96)/SQRT(F96)</f>
        <v>100.2386922709092</v>
      </c>
    </row>
    <row r="97" spans="6:10">
      <c r="F97">
        <v>95</v>
      </c>
      <c r="G97">
        <f t="shared" ca="1" si="1"/>
        <v>101.155815474958</v>
      </c>
      <c r="H97">
        <f ca="1">AVERAGE(G$3:$G97)</f>
        <v>100.05726842334727</v>
      </c>
      <c r="I97">
        <f ca="1">H97-NORMSINV(0.975)*STDEV($G$3:G97)/SQRT(F97)</f>
        <v>99.864833384274149</v>
      </c>
      <c r="J97">
        <f ca="1">H97+NORMSINV(0.975)*STDEV($G$3:G97)/SQRT(F97)</f>
        <v>100.24970346242038</v>
      </c>
    </row>
    <row r="98" spans="6:10">
      <c r="F98">
        <v>96</v>
      </c>
      <c r="G98">
        <f t="shared" ca="1" si="1"/>
        <v>100.73031073088707</v>
      </c>
      <c r="H98">
        <f ca="1">AVERAGE(G$3:$G98)</f>
        <v>100.06427928071747</v>
      </c>
      <c r="I98">
        <f ca="1">H98-NORMSINV(0.975)*STDEV($G$3:G98)/SQRT(F98)</f>
        <v>99.873364179542591</v>
      </c>
      <c r="J98">
        <f ca="1">H98+NORMSINV(0.975)*STDEV($G$3:G98)/SQRT(F98)</f>
        <v>100.25519438189235</v>
      </c>
    </row>
    <row r="99" spans="6:10">
      <c r="F99">
        <v>97</v>
      </c>
      <c r="G99">
        <f t="shared" ca="1" si="1"/>
        <v>100.4700586196664</v>
      </c>
      <c r="H99">
        <f ca="1">AVERAGE(G$3:$G99)</f>
        <v>100.06846257287158</v>
      </c>
      <c r="I99">
        <f ca="1">H99-NORMSINV(0.975)*STDEV($G$3:G99)/SQRT(F99)</f>
        <v>99.879348099333527</v>
      </c>
      <c r="J99">
        <f ca="1">H99+NORMSINV(0.975)*STDEV($G$3:G99)/SQRT(F99)</f>
        <v>100.25757704640964</v>
      </c>
    </row>
    <row r="100" spans="6:10">
      <c r="F100">
        <v>98</v>
      </c>
      <c r="G100">
        <f t="shared" ca="1" si="1"/>
        <v>99.917801270980618</v>
      </c>
      <c r="H100">
        <f ca="1">AVERAGE(G$3:$G100)</f>
        <v>100.0669252126482</v>
      </c>
      <c r="I100">
        <f ca="1">H100-NORMSINV(0.975)*STDEV($G$3:G100)/SQRT(F100)</f>
        <v>99.879726174322556</v>
      </c>
      <c r="J100">
        <f ca="1">H100+NORMSINV(0.975)*STDEV($G$3:G100)/SQRT(F100)</f>
        <v>100.25412425097385</v>
      </c>
    </row>
    <row r="101" spans="6:10">
      <c r="F101">
        <v>99</v>
      </c>
      <c r="G101">
        <f t="shared" ca="1" si="1"/>
        <v>100.88911646974353</v>
      </c>
      <c r="H101">
        <f ca="1">AVERAGE(G$3:$G101)</f>
        <v>100.07523017484108</v>
      </c>
      <c r="I101">
        <f ca="1">H101-NORMSINV(0.975)*STDEV($G$3:G101)/SQRT(F101)</f>
        <v>99.889218117481661</v>
      </c>
      <c r="J101">
        <f ca="1">H101+NORMSINV(0.975)*STDEV($G$3:G101)/SQRT(F101)</f>
        <v>100.2612422322005</v>
      </c>
    </row>
    <row r="102" spans="6:10">
      <c r="F102">
        <v>100</v>
      </c>
      <c r="G102">
        <f t="shared" ca="1" si="1"/>
        <v>100.31537735619639</v>
      </c>
      <c r="H102">
        <f ca="1">AVERAGE(G$3:$G102)</f>
        <v>100.07763164665465</v>
      </c>
      <c r="I102">
        <f ca="1">H102-NORMSINV(0.975)*STDEV($G$3:G102)/SQRT(F102)</f>
        <v>99.893428960128844</v>
      </c>
      <c r="J102">
        <f ca="1">H102+NORMSINV(0.975)*STDEV($G$3:G102)/SQRT(F102)</f>
        <v>100.26183433318046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533"/>
  <sheetViews>
    <sheetView showGridLines="0" zoomScaleNormal="100" workbookViewId="0">
      <selection activeCell="C8" sqref="C8:C9"/>
    </sheetView>
  </sheetViews>
  <sheetFormatPr defaultRowHeight="10.5"/>
  <cols>
    <col min="1" max="1" width="2.42578125" style="129" customWidth="1"/>
    <col min="2" max="2" width="7.28515625" style="129" customWidth="1"/>
    <col min="3" max="12" width="7.42578125" style="129" customWidth="1"/>
    <col min="13" max="13" width="2.42578125" style="129" customWidth="1"/>
    <col min="14" max="14" width="8" style="129" customWidth="1"/>
    <col min="15" max="16384" width="9.140625" style="129"/>
  </cols>
  <sheetData>
    <row r="1" spans="2:24" ht="4.5" customHeight="1">
      <c r="O1" s="132">
        <v>2</v>
      </c>
      <c r="P1" s="132">
        <v>3</v>
      </c>
      <c r="Q1" s="132">
        <v>4</v>
      </c>
      <c r="R1" s="132">
        <v>5</v>
      </c>
      <c r="S1" s="132">
        <v>6</v>
      </c>
      <c r="T1" s="132">
        <v>7</v>
      </c>
      <c r="U1" s="132">
        <v>8</v>
      </c>
      <c r="V1" s="132">
        <v>9</v>
      </c>
      <c r="W1" s="132">
        <v>10</v>
      </c>
      <c r="X1" s="132">
        <v>11</v>
      </c>
    </row>
    <row r="2" spans="2:24" ht="15">
      <c r="B2" s="203" t="s">
        <v>302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131"/>
      <c r="N2" s="203" t="s">
        <v>303</v>
      </c>
      <c r="O2" s="203"/>
      <c r="P2" s="203"/>
      <c r="Q2" s="203"/>
      <c r="R2" s="203"/>
      <c r="S2" s="203"/>
      <c r="T2" s="203"/>
      <c r="U2" s="203"/>
      <c r="V2" s="203"/>
      <c r="W2" s="203"/>
      <c r="X2" s="203"/>
    </row>
    <row r="3" spans="2:24">
      <c r="B3" s="201" t="s">
        <v>299</v>
      </c>
      <c r="C3" s="128" t="s">
        <v>289</v>
      </c>
      <c r="D3" s="128" t="s">
        <v>290</v>
      </c>
      <c r="E3" s="128" t="s">
        <v>291</v>
      </c>
      <c r="F3" s="128" t="s">
        <v>292</v>
      </c>
      <c r="G3" s="128" t="s">
        <v>293</v>
      </c>
      <c r="H3" s="128" t="s">
        <v>294</v>
      </c>
      <c r="I3" s="128" t="s">
        <v>295</v>
      </c>
      <c r="J3" s="128" t="s">
        <v>296</v>
      </c>
      <c r="K3" s="128" t="s">
        <v>297</v>
      </c>
      <c r="L3" s="128" t="s">
        <v>298</v>
      </c>
      <c r="N3" s="201" t="s">
        <v>299</v>
      </c>
      <c r="O3" s="128" t="s">
        <v>289</v>
      </c>
      <c r="P3" s="128" t="s">
        <v>290</v>
      </c>
      <c r="Q3" s="128" t="s">
        <v>291</v>
      </c>
      <c r="R3" s="128" t="s">
        <v>292</v>
      </c>
      <c r="S3" s="128" t="s">
        <v>293</v>
      </c>
      <c r="T3" s="128" t="s">
        <v>294</v>
      </c>
      <c r="U3" s="128" t="s">
        <v>295</v>
      </c>
      <c r="V3" s="128" t="s">
        <v>296</v>
      </c>
      <c r="W3" s="128" t="s">
        <v>297</v>
      </c>
      <c r="X3" s="128" t="s">
        <v>298</v>
      </c>
    </row>
    <row r="4" spans="2:24">
      <c r="B4" s="202"/>
      <c r="C4" s="133" t="s">
        <v>300</v>
      </c>
      <c r="D4" s="133" t="s">
        <v>301</v>
      </c>
      <c r="E4" s="133" t="s">
        <v>304</v>
      </c>
      <c r="F4" s="133"/>
      <c r="G4" s="133"/>
      <c r="H4" s="133"/>
      <c r="I4" s="133"/>
      <c r="J4" s="133"/>
      <c r="K4" s="133"/>
      <c r="L4" s="133"/>
      <c r="N4" s="202"/>
      <c r="O4" s="130" t="str">
        <f>IF(C4="","",C4)</f>
        <v>转速</v>
      </c>
      <c r="P4" s="130" t="str">
        <f t="shared" ref="P4:X4" si="0">IF(D4="","",D4)</f>
        <v>进给</v>
      </c>
      <c r="Q4" s="130" t="str">
        <f t="shared" si="0"/>
        <v>刀柄</v>
      </c>
      <c r="R4" s="130" t="str">
        <f t="shared" si="0"/>
        <v/>
      </c>
      <c r="S4" s="130" t="str">
        <f t="shared" si="0"/>
        <v/>
      </c>
      <c r="T4" s="130" t="str">
        <f t="shared" si="0"/>
        <v/>
      </c>
      <c r="U4" s="130" t="str">
        <f t="shared" si="0"/>
        <v/>
      </c>
      <c r="V4" s="130" t="str">
        <f t="shared" si="0"/>
        <v/>
      </c>
      <c r="W4" s="130" t="str">
        <f t="shared" si="0"/>
        <v/>
      </c>
      <c r="X4" s="130" t="str">
        <f t="shared" si="0"/>
        <v/>
      </c>
    </row>
    <row r="5" spans="2:24">
      <c r="B5" s="128">
        <v>1</v>
      </c>
      <c r="C5" s="133">
        <v>300</v>
      </c>
      <c r="D5" s="133">
        <v>0.1</v>
      </c>
      <c r="E5" s="133" t="s">
        <v>34</v>
      </c>
      <c r="F5" s="133"/>
      <c r="G5" s="133"/>
      <c r="H5" s="133"/>
      <c r="I5" s="133"/>
      <c r="J5" s="133"/>
      <c r="K5" s="133"/>
      <c r="L5" s="133"/>
      <c r="N5" s="128">
        <f>IF('DOE assistant'!B4="","",1)</f>
        <v>1</v>
      </c>
      <c r="O5" s="130">
        <f>IF('DOE assistant'!B4="","",VLOOKUP('DOE assistant'!B4,'Full DOE Design'!$B:$L,'Full DOE Design'!O$1,FALSE))</f>
        <v>300</v>
      </c>
      <c r="P5" s="130">
        <f>IF('DOE assistant'!C4="","",VLOOKUP('DOE assistant'!C4,'Full DOE Design'!$B:$L,'Full DOE Design'!P$1,FALSE))</f>
        <v>0.1</v>
      </c>
      <c r="Q5" s="130" t="str">
        <f>IF('DOE assistant'!D4="","",VLOOKUP('DOE assistant'!D4,'Full DOE Design'!$B:$L,'Full DOE Design'!Q$1,FALSE))</f>
        <v>A</v>
      </c>
      <c r="R5" s="130" t="str">
        <f>IF('DOE assistant'!E4="","",VLOOKUP('DOE assistant'!E4,'Full DOE Design'!$B:$L,'Full DOE Design'!R$1,FALSE))</f>
        <v/>
      </c>
      <c r="S5" s="130" t="str">
        <f>IF('DOE assistant'!F4="","",VLOOKUP('DOE assistant'!F4,'Full DOE Design'!$B:$L,'Full DOE Design'!S$1,FALSE))</f>
        <v/>
      </c>
      <c r="T5" s="130" t="str">
        <f>IF('DOE assistant'!G4="","",VLOOKUP('DOE assistant'!G4,'Full DOE Design'!$B:$L,'Full DOE Design'!T$1,FALSE))</f>
        <v/>
      </c>
      <c r="U5" s="130" t="str">
        <f>IF('DOE assistant'!H4="","",VLOOKUP('DOE assistant'!H4,'Full DOE Design'!$B:$L,'Full DOE Design'!U$1,FALSE))</f>
        <v/>
      </c>
      <c r="V5" s="130" t="str">
        <f>IF('DOE assistant'!I4="","",VLOOKUP('DOE assistant'!I4,'Full DOE Design'!$B:$L,'Full DOE Design'!V$1,FALSE))</f>
        <v/>
      </c>
      <c r="W5" s="130" t="str">
        <f>IF('DOE assistant'!J4="","",VLOOKUP('DOE assistant'!J4,'Full DOE Design'!$B:$L,'Full DOE Design'!W$1,FALSE))</f>
        <v/>
      </c>
      <c r="X5" s="130" t="str">
        <f>IF('DOE assistant'!K4="","",VLOOKUP('DOE assistant'!K4,'Full DOE Design'!$B:$L,'Full DOE Design'!X$1,FALSE))</f>
        <v/>
      </c>
    </row>
    <row r="6" spans="2:24">
      <c r="B6" s="128">
        <v>2</v>
      </c>
      <c r="C6" s="133">
        <v>400</v>
      </c>
      <c r="D6" s="133">
        <v>0.2</v>
      </c>
      <c r="E6" s="133" t="s">
        <v>35</v>
      </c>
      <c r="F6" s="133"/>
      <c r="G6" s="133"/>
      <c r="H6" s="133"/>
      <c r="I6" s="133"/>
      <c r="J6" s="133"/>
      <c r="K6" s="133"/>
      <c r="L6" s="133"/>
      <c r="N6" s="128">
        <f>IF('DOE assistant'!B5="","",'Full DOE Design'!N5+1)</f>
        <v>2</v>
      </c>
      <c r="O6" s="130">
        <f>IF('DOE assistant'!B5="","",VLOOKUP('DOE assistant'!B5,'Full DOE Design'!$B:$L,'Full DOE Design'!O$1,FALSE))</f>
        <v>300</v>
      </c>
      <c r="P6" s="130">
        <f>IF('DOE assistant'!C5="","",VLOOKUP('DOE assistant'!C5,'Full DOE Design'!$B:$L,'Full DOE Design'!P$1,FALSE))</f>
        <v>0.1</v>
      </c>
      <c r="Q6" s="130" t="str">
        <f>IF('DOE assistant'!D5="","",VLOOKUP('DOE assistant'!D5,'Full DOE Design'!$B:$L,'Full DOE Design'!Q$1,FALSE))</f>
        <v>B</v>
      </c>
      <c r="R6" s="130" t="str">
        <f>IF('DOE assistant'!E5="","",VLOOKUP('DOE assistant'!E5,'Full DOE Design'!$B:$L,'Full DOE Design'!R$1,FALSE))</f>
        <v/>
      </c>
      <c r="S6" s="130" t="str">
        <f>IF('DOE assistant'!F5="","",VLOOKUP('DOE assistant'!F5,'Full DOE Design'!$B:$L,'Full DOE Design'!S$1,FALSE))</f>
        <v/>
      </c>
      <c r="T6" s="130" t="str">
        <f>IF('DOE assistant'!G5="","",VLOOKUP('DOE assistant'!G5,'Full DOE Design'!$B:$L,'Full DOE Design'!T$1,FALSE))</f>
        <v/>
      </c>
      <c r="U6" s="130" t="str">
        <f>IF('DOE assistant'!H5="","",VLOOKUP('DOE assistant'!H5,'Full DOE Design'!$B:$L,'Full DOE Design'!U$1,FALSE))</f>
        <v/>
      </c>
      <c r="V6" s="130" t="str">
        <f>IF('DOE assistant'!I5="","",VLOOKUP('DOE assistant'!I5,'Full DOE Design'!$B:$L,'Full DOE Design'!V$1,FALSE))</f>
        <v/>
      </c>
      <c r="W6" s="130" t="str">
        <f>IF('DOE assistant'!J5="","",VLOOKUP('DOE assistant'!J5,'Full DOE Design'!$B:$L,'Full DOE Design'!W$1,FALSE))</f>
        <v/>
      </c>
      <c r="X6" s="130" t="str">
        <f>IF('DOE assistant'!K5="","",VLOOKUP('DOE assistant'!K5,'Full DOE Design'!$B:$L,'Full DOE Design'!X$1,FALSE))</f>
        <v/>
      </c>
    </row>
    <row r="7" spans="2:24">
      <c r="B7" s="128">
        <v>3</v>
      </c>
      <c r="C7" s="133">
        <v>500</v>
      </c>
      <c r="D7" s="133">
        <v>0.3</v>
      </c>
      <c r="E7" s="133" t="s">
        <v>67</v>
      </c>
      <c r="F7" s="133"/>
      <c r="G7" s="133"/>
      <c r="H7" s="133"/>
      <c r="I7" s="133"/>
      <c r="J7" s="133"/>
      <c r="K7" s="133"/>
      <c r="L7" s="133"/>
      <c r="N7" s="128">
        <f>IF('DOE assistant'!B6="","",'Full DOE Design'!N6+1)</f>
        <v>3</v>
      </c>
      <c r="O7" s="130">
        <f>IF('DOE assistant'!B6="","",VLOOKUP('DOE assistant'!B6,'Full DOE Design'!$B:$L,'Full DOE Design'!O$1,FALSE))</f>
        <v>300</v>
      </c>
      <c r="P7" s="130">
        <f>IF('DOE assistant'!C6="","",VLOOKUP('DOE assistant'!C6,'Full DOE Design'!$B:$L,'Full DOE Design'!P$1,FALSE))</f>
        <v>0.1</v>
      </c>
      <c r="Q7" s="130" t="str">
        <f>IF('DOE assistant'!D6="","",VLOOKUP('DOE assistant'!D6,'Full DOE Design'!$B:$L,'Full DOE Design'!Q$1,FALSE))</f>
        <v>C</v>
      </c>
      <c r="R7" s="130" t="str">
        <f>IF('DOE assistant'!E6="","",VLOOKUP('DOE assistant'!E6,'Full DOE Design'!$B:$L,'Full DOE Design'!R$1,FALSE))</f>
        <v/>
      </c>
      <c r="S7" s="130" t="str">
        <f>IF('DOE assistant'!F6="","",VLOOKUP('DOE assistant'!F6,'Full DOE Design'!$B:$L,'Full DOE Design'!S$1,FALSE))</f>
        <v/>
      </c>
      <c r="T7" s="130" t="str">
        <f>IF('DOE assistant'!G6="","",VLOOKUP('DOE assistant'!G6,'Full DOE Design'!$B:$L,'Full DOE Design'!T$1,FALSE))</f>
        <v/>
      </c>
      <c r="U7" s="130" t="str">
        <f>IF('DOE assistant'!H6="","",VLOOKUP('DOE assistant'!H6,'Full DOE Design'!$B:$L,'Full DOE Design'!U$1,FALSE))</f>
        <v/>
      </c>
      <c r="V7" s="130" t="str">
        <f>IF('DOE assistant'!I6="","",VLOOKUP('DOE assistant'!I6,'Full DOE Design'!$B:$L,'Full DOE Design'!V$1,FALSE))</f>
        <v/>
      </c>
      <c r="W7" s="130" t="str">
        <f>IF('DOE assistant'!J6="","",VLOOKUP('DOE assistant'!J6,'Full DOE Design'!$B:$L,'Full DOE Design'!W$1,FALSE))</f>
        <v/>
      </c>
      <c r="X7" s="130" t="str">
        <f>IF('DOE assistant'!K6="","",VLOOKUP('DOE assistant'!K6,'Full DOE Design'!$B:$L,'Full DOE Design'!X$1,FALSE))</f>
        <v/>
      </c>
    </row>
    <row r="8" spans="2:24">
      <c r="B8" s="128">
        <v>4</v>
      </c>
      <c r="C8" s="133"/>
      <c r="D8" s="133"/>
      <c r="E8" s="133" t="s">
        <v>305</v>
      </c>
      <c r="F8" s="133"/>
      <c r="G8" s="133"/>
      <c r="H8" s="133"/>
      <c r="I8" s="133"/>
      <c r="J8" s="133"/>
      <c r="K8" s="133"/>
      <c r="L8" s="133"/>
      <c r="N8" s="128">
        <f>IF('DOE assistant'!B7="","",'Full DOE Design'!N7+1)</f>
        <v>4</v>
      </c>
      <c r="O8" s="130">
        <f>IF('DOE assistant'!B7="","",VLOOKUP('DOE assistant'!B7,'Full DOE Design'!$B:$L,'Full DOE Design'!O$1,FALSE))</f>
        <v>300</v>
      </c>
      <c r="P8" s="130">
        <f>IF('DOE assistant'!C7="","",VLOOKUP('DOE assistant'!C7,'Full DOE Design'!$B:$L,'Full DOE Design'!P$1,FALSE))</f>
        <v>0.1</v>
      </c>
      <c r="Q8" s="130" t="str">
        <f>IF('DOE assistant'!D7="","",VLOOKUP('DOE assistant'!D7,'Full DOE Design'!$B:$L,'Full DOE Design'!Q$1,FALSE))</f>
        <v>D</v>
      </c>
      <c r="R8" s="130" t="str">
        <f>IF('DOE assistant'!E7="","",VLOOKUP('DOE assistant'!E7,'Full DOE Design'!$B:$L,'Full DOE Design'!R$1,FALSE))</f>
        <v/>
      </c>
      <c r="S8" s="130" t="str">
        <f>IF('DOE assistant'!F7="","",VLOOKUP('DOE assistant'!F7,'Full DOE Design'!$B:$L,'Full DOE Design'!S$1,FALSE))</f>
        <v/>
      </c>
      <c r="T8" s="130" t="str">
        <f>IF('DOE assistant'!G7="","",VLOOKUP('DOE assistant'!G7,'Full DOE Design'!$B:$L,'Full DOE Design'!T$1,FALSE))</f>
        <v/>
      </c>
      <c r="U8" s="130" t="str">
        <f>IF('DOE assistant'!H7="","",VLOOKUP('DOE assistant'!H7,'Full DOE Design'!$B:$L,'Full DOE Design'!U$1,FALSE))</f>
        <v/>
      </c>
      <c r="V8" s="130" t="str">
        <f>IF('DOE assistant'!I7="","",VLOOKUP('DOE assistant'!I7,'Full DOE Design'!$B:$L,'Full DOE Design'!V$1,FALSE))</f>
        <v/>
      </c>
      <c r="W8" s="130" t="str">
        <f>IF('DOE assistant'!J7="","",VLOOKUP('DOE assistant'!J7,'Full DOE Design'!$B:$L,'Full DOE Design'!W$1,FALSE))</f>
        <v/>
      </c>
      <c r="X8" s="130" t="str">
        <f>IF('DOE assistant'!K7="","",VLOOKUP('DOE assistant'!K7,'Full DOE Design'!$B:$L,'Full DOE Design'!X$1,FALSE))</f>
        <v/>
      </c>
    </row>
    <row r="9" spans="2:24">
      <c r="B9" s="128">
        <v>5</v>
      </c>
      <c r="C9" s="133"/>
      <c r="D9" s="133"/>
      <c r="E9" s="133"/>
      <c r="F9" s="133"/>
      <c r="G9" s="133"/>
      <c r="H9" s="133"/>
      <c r="I9" s="133"/>
      <c r="J9" s="133"/>
      <c r="K9" s="133"/>
      <c r="L9" s="133"/>
      <c r="N9" s="128">
        <f>IF('DOE assistant'!B8="","",'Full DOE Design'!N8+1)</f>
        <v>5</v>
      </c>
      <c r="O9" s="130">
        <f>IF('DOE assistant'!B8="","",VLOOKUP('DOE assistant'!B8,'Full DOE Design'!$B:$L,'Full DOE Design'!O$1,FALSE))</f>
        <v>300</v>
      </c>
      <c r="P9" s="130">
        <f>IF('DOE assistant'!C8="","",VLOOKUP('DOE assistant'!C8,'Full DOE Design'!$B:$L,'Full DOE Design'!P$1,FALSE))</f>
        <v>0.2</v>
      </c>
      <c r="Q9" s="130" t="str">
        <f>IF('DOE assistant'!D8="","",VLOOKUP('DOE assistant'!D8,'Full DOE Design'!$B:$L,'Full DOE Design'!Q$1,FALSE))</f>
        <v>A</v>
      </c>
      <c r="R9" s="130" t="str">
        <f>IF('DOE assistant'!E8="","",VLOOKUP('DOE assistant'!E8,'Full DOE Design'!$B:$L,'Full DOE Design'!R$1,FALSE))</f>
        <v/>
      </c>
      <c r="S9" s="130" t="str">
        <f>IF('DOE assistant'!F8="","",VLOOKUP('DOE assistant'!F8,'Full DOE Design'!$B:$L,'Full DOE Design'!S$1,FALSE))</f>
        <v/>
      </c>
      <c r="T9" s="130" t="str">
        <f>IF('DOE assistant'!G8="","",VLOOKUP('DOE assistant'!G8,'Full DOE Design'!$B:$L,'Full DOE Design'!T$1,FALSE))</f>
        <v/>
      </c>
      <c r="U9" s="130" t="str">
        <f>IF('DOE assistant'!H8="","",VLOOKUP('DOE assistant'!H8,'Full DOE Design'!$B:$L,'Full DOE Design'!U$1,FALSE))</f>
        <v/>
      </c>
      <c r="V9" s="130" t="str">
        <f>IF('DOE assistant'!I8="","",VLOOKUP('DOE assistant'!I8,'Full DOE Design'!$B:$L,'Full DOE Design'!V$1,FALSE))</f>
        <v/>
      </c>
      <c r="W9" s="130" t="str">
        <f>IF('DOE assistant'!J8="","",VLOOKUP('DOE assistant'!J8,'Full DOE Design'!$B:$L,'Full DOE Design'!W$1,FALSE))</f>
        <v/>
      </c>
      <c r="X9" s="130" t="str">
        <f>IF('DOE assistant'!K8="","",VLOOKUP('DOE assistant'!K8,'Full DOE Design'!$B:$L,'Full DOE Design'!X$1,FALSE))</f>
        <v/>
      </c>
    </row>
    <row r="10" spans="2:24">
      <c r="B10" s="128">
        <v>6</v>
      </c>
      <c r="C10" s="133"/>
      <c r="D10" s="133"/>
      <c r="E10" s="133"/>
      <c r="F10" s="133"/>
      <c r="G10" s="133"/>
      <c r="H10" s="133"/>
      <c r="I10" s="133"/>
      <c r="J10" s="133"/>
      <c r="K10" s="133"/>
      <c r="L10" s="133"/>
      <c r="N10" s="128">
        <f>IF('DOE assistant'!B9="","",'Full DOE Design'!N9+1)</f>
        <v>6</v>
      </c>
      <c r="O10" s="130">
        <f>IF('DOE assistant'!B9="","",VLOOKUP('DOE assistant'!B9,'Full DOE Design'!$B:$L,'Full DOE Design'!O$1,FALSE))</f>
        <v>300</v>
      </c>
      <c r="P10" s="130">
        <f>IF('DOE assistant'!C9="","",VLOOKUP('DOE assistant'!C9,'Full DOE Design'!$B:$L,'Full DOE Design'!P$1,FALSE))</f>
        <v>0.2</v>
      </c>
      <c r="Q10" s="130" t="str">
        <f>IF('DOE assistant'!D9="","",VLOOKUP('DOE assistant'!D9,'Full DOE Design'!$B:$L,'Full DOE Design'!Q$1,FALSE))</f>
        <v>B</v>
      </c>
      <c r="R10" s="130" t="str">
        <f>IF('DOE assistant'!E9="","",VLOOKUP('DOE assistant'!E9,'Full DOE Design'!$B:$L,'Full DOE Design'!R$1,FALSE))</f>
        <v/>
      </c>
      <c r="S10" s="130" t="str">
        <f>IF('DOE assistant'!F9="","",VLOOKUP('DOE assistant'!F9,'Full DOE Design'!$B:$L,'Full DOE Design'!S$1,FALSE))</f>
        <v/>
      </c>
      <c r="T10" s="130" t="str">
        <f>IF('DOE assistant'!G9="","",VLOOKUP('DOE assistant'!G9,'Full DOE Design'!$B:$L,'Full DOE Design'!T$1,FALSE))</f>
        <v/>
      </c>
      <c r="U10" s="130" t="str">
        <f>IF('DOE assistant'!H9="","",VLOOKUP('DOE assistant'!H9,'Full DOE Design'!$B:$L,'Full DOE Design'!U$1,FALSE))</f>
        <v/>
      </c>
      <c r="V10" s="130" t="str">
        <f>IF('DOE assistant'!I9="","",VLOOKUP('DOE assistant'!I9,'Full DOE Design'!$B:$L,'Full DOE Design'!V$1,FALSE))</f>
        <v/>
      </c>
      <c r="W10" s="130" t="str">
        <f>IF('DOE assistant'!J9="","",VLOOKUP('DOE assistant'!J9,'Full DOE Design'!$B:$L,'Full DOE Design'!W$1,FALSE))</f>
        <v/>
      </c>
      <c r="X10" s="130" t="str">
        <f>IF('DOE assistant'!K9="","",VLOOKUP('DOE assistant'!K9,'Full DOE Design'!$B:$L,'Full DOE Design'!X$1,FALSE))</f>
        <v/>
      </c>
    </row>
    <row r="11" spans="2:24">
      <c r="B11" s="128">
        <v>7</v>
      </c>
      <c r="C11" s="133"/>
      <c r="D11" s="133"/>
      <c r="E11" s="133"/>
      <c r="F11" s="133"/>
      <c r="G11" s="133"/>
      <c r="H11" s="133"/>
      <c r="I11" s="133"/>
      <c r="J11" s="133"/>
      <c r="K11" s="133"/>
      <c r="L11" s="133"/>
      <c r="N11" s="128">
        <f>IF('DOE assistant'!B10="","",'Full DOE Design'!N10+1)</f>
        <v>7</v>
      </c>
      <c r="O11" s="130">
        <f>IF('DOE assistant'!B10="","",VLOOKUP('DOE assistant'!B10,'Full DOE Design'!$B:$L,'Full DOE Design'!O$1,FALSE))</f>
        <v>300</v>
      </c>
      <c r="P11" s="130">
        <f>IF('DOE assistant'!C10="","",VLOOKUP('DOE assistant'!C10,'Full DOE Design'!$B:$L,'Full DOE Design'!P$1,FALSE))</f>
        <v>0.2</v>
      </c>
      <c r="Q11" s="130" t="str">
        <f>IF('DOE assistant'!D10="","",VLOOKUP('DOE assistant'!D10,'Full DOE Design'!$B:$L,'Full DOE Design'!Q$1,FALSE))</f>
        <v>C</v>
      </c>
      <c r="R11" s="130" t="str">
        <f>IF('DOE assistant'!E10="","",VLOOKUP('DOE assistant'!E10,'Full DOE Design'!$B:$L,'Full DOE Design'!R$1,FALSE))</f>
        <v/>
      </c>
      <c r="S11" s="130" t="str">
        <f>IF('DOE assistant'!F10="","",VLOOKUP('DOE assistant'!F10,'Full DOE Design'!$B:$L,'Full DOE Design'!S$1,FALSE))</f>
        <v/>
      </c>
      <c r="T11" s="130" t="str">
        <f>IF('DOE assistant'!G10="","",VLOOKUP('DOE assistant'!G10,'Full DOE Design'!$B:$L,'Full DOE Design'!T$1,FALSE))</f>
        <v/>
      </c>
      <c r="U11" s="130" t="str">
        <f>IF('DOE assistant'!H10="","",VLOOKUP('DOE assistant'!H10,'Full DOE Design'!$B:$L,'Full DOE Design'!U$1,FALSE))</f>
        <v/>
      </c>
      <c r="V11" s="130" t="str">
        <f>IF('DOE assistant'!I10="","",VLOOKUP('DOE assistant'!I10,'Full DOE Design'!$B:$L,'Full DOE Design'!V$1,FALSE))</f>
        <v/>
      </c>
      <c r="W11" s="130" t="str">
        <f>IF('DOE assistant'!J10="","",VLOOKUP('DOE assistant'!J10,'Full DOE Design'!$B:$L,'Full DOE Design'!W$1,FALSE))</f>
        <v/>
      </c>
      <c r="X11" s="130" t="str">
        <f>IF('DOE assistant'!K10="","",VLOOKUP('DOE assistant'!K10,'Full DOE Design'!$B:$L,'Full DOE Design'!X$1,FALSE))</f>
        <v/>
      </c>
    </row>
    <row r="12" spans="2:24">
      <c r="B12" s="128">
        <v>8</v>
      </c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N12" s="128">
        <f>IF('DOE assistant'!B11="","",'Full DOE Design'!N11+1)</f>
        <v>8</v>
      </c>
      <c r="O12" s="130">
        <f>IF('DOE assistant'!B11="","",VLOOKUP('DOE assistant'!B11,'Full DOE Design'!$B:$L,'Full DOE Design'!O$1,FALSE))</f>
        <v>300</v>
      </c>
      <c r="P12" s="130">
        <f>IF('DOE assistant'!C11="","",VLOOKUP('DOE assistant'!C11,'Full DOE Design'!$B:$L,'Full DOE Design'!P$1,FALSE))</f>
        <v>0.2</v>
      </c>
      <c r="Q12" s="130" t="str">
        <f>IF('DOE assistant'!D11="","",VLOOKUP('DOE assistant'!D11,'Full DOE Design'!$B:$L,'Full DOE Design'!Q$1,FALSE))</f>
        <v>D</v>
      </c>
      <c r="R12" s="130" t="str">
        <f>IF('DOE assistant'!E11="","",VLOOKUP('DOE assistant'!E11,'Full DOE Design'!$B:$L,'Full DOE Design'!R$1,FALSE))</f>
        <v/>
      </c>
      <c r="S12" s="130" t="str">
        <f>IF('DOE assistant'!F11="","",VLOOKUP('DOE assistant'!F11,'Full DOE Design'!$B:$L,'Full DOE Design'!S$1,FALSE))</f>
        <v/>
      </c>
      <c r="T12" s="130" t="str">
        <f>IF('DOE assistant'!G11="","",VLOOKUP('DOE assistant'!G11,'Full DOE Design'!$B:$L,'Full DOE Design'!T$1,FALSE))</f>
        <v/>
      </c>
      <c r="U12" s="130" t="str">
        <f>IF('DOE assistant'!H11="","",VLOOKUP('DOE assistant'!H11,'Full DOE Design'!$B:$L,'Full DOE Design'!U$1,FALSE))</f>
        <v/>
      </c>
      <c r="V12" s="130" t="str">
        <f>IF('DOE assistant'!I11="","",VLOOKUP('DOE assistant'!I11,'Full DOE Design'!$B:$L,'Full DOE Design'!V$1,FALSE))</f>
        <v/>
      </c>
      <c r="W12" s="130" t="str">
        <f>IF('DOE assistant'!J11="","",VLOOKUP('DOE assistant'!J11,'Full DOE Design'!$B:$L,'Full DOE Design'!W$1,FALSE))</f>
        <v/>
      </c>
      <c r="X12" s="130" t="str">
        <f>IF('DOE assistant'!K11="","",VLOOKUP('DOE assistant'!K11,'Full DOE Design'!$B:$L,'Full DOE Design'!X$1,FALSE))</f>
        <v/>
      </c>
    </row>
    <row r="13" spans="2:24">
      <c r="B13" s="128">
        <v>9</v>
      </c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N13" s="128">
        <f>IF('DOE assistant'!B12="","",'Full DOE Design'!N12+1)</f>
        <v>9</v>
      </c>
      <c r="O13" s="130">
        <f>IF('DOE assistant'!B12="","",VLOOKUP('DOE assistant'!B12,'Full DOE Design'!$B:$L,'Full DOE Design'!O$1,FALSE))</f>
        <v>300</v>
      </c>
      <c r="P13" s="130">
        <f>IF('DOE assistant'!C12="","",VLOOKUP('DOE assistant'!C12,'Full DOE Design'!$B:$L,'Full DOE Design'!P$1,FALSE))</f>
        <v>0.3</v>
      </c>
      <c r="Q13" s="130" t="str">
        <f>IF('DOE assistant'!D12="","",VLOOKUP('DOE assistant'!D12,'Full DOE Design'!$B:$L,'Full DOE Design'!Q$1,FALSE))</f>
        <v>A</v>
      </c>
      <c r="R13" s="130" t="str">
        <f>IF('DOE assistant'!E12="","",VLOOKUP('DOE assistant'!E12,'Full DOE Design'!$B:$L,'Full DOE Design'!R$1,FALSE))</f>
        <v/>
      </c>
      <c r="S13" s="130" t="str">
        <f>IF('DOE assistant'!F12="","",VLOOKUP('DOE assistant'!F12,'Full DOE Design'!$B:$L,'Full DOE Design'!S$1,FALSE))</f>
        <v/>
      </c>
      <c r="T13" s="130" t="str">
        <f>IF('DOE assistant'!G12="","",VLOOKUP('DOE assistant'!G12,'Full DOE Design'!$B:$L,'Full DOE Design'!T$1,FALSE))</f>
        <v/>
      </c>
      <c r="U13" s="130" t="str">
        <f>IF('DOE assistant'!H12="","",VLOOKUP('DOE assistant'!H12,'Full DOE Design'!$B:$L,'Full DOE Design'!U$1,FALSE))</f>
        <v/>
      </c>
      <c r="V13" s="130" t="str">
        <f>IF('DOE assistant'!I12="","",VLOOKUP('DOE assistant'!I12,'Full DOE Design'!$B:$L,'Full DOE Design'!V$1,FALSE))</f>
        <v/>
      </c>
      <c r="W13" s="130" t="str">
        <f>IF('DOE assistant'!J12="","",VLOOKUP('DOE assistant'!J12,'Full DOE Design'!$B:$L,'Full DOE Design'!W$1,FALSE))</f>
        <v/>
      </c>
      <c r="X13" s="130" t="str">
        <f>IF('DOE assistant'!K12="","",VLOOKUP('DOE assistant'!K12,'Full DOE Design'!$B:$L,'Full DOE Design'!X$1,FALSE))</f>
        <v/>
      </c>
    </row>
    <row r="14" spans="2:24">
      <c r="B14" s="128">
        <v>10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N14" s="128">
        <f>IF('DOE assistant'!B13="","",'Full DOE Design'!N13+1)</f>
        <v>10</v>
      </c>
      <c r="O14" s="130">
        <f>IF('DOE assistant'!B13="","",VLOOKUP('DOE assistant'!B13,'Full DOE Design'!$B:$L,'Full DOE Design'!O$1,FALSE))</f>
        <v>300</v>
      </c>
      <c r="P14" s="130">
        <f>IF('DOE assistant'!C13="","",VLOOKUP('DOE assistant'!C13,'Full DOE Design'!$B:$L,'Full DOE Design'!P$1,FALSE))</f>
        <v>0.3</v>
      </c>
      <c r="Q14" s="130" t="str">
        <f>IF('DOE assistant'!D13="","",VLOOKUP('DOE assistant'!D13,'Full DOE Design'!$B:$L,'Full DOE Design'!Q$1,FALSE))</f>
        <v>B</v>
      </c>
      <c r="R14" s="130" t="str">
        <f>IF('DOE assistant'!E13="","",VLOOKUP('DOE assistant'!E13,'Full DOE Design'!$B:$L,'Full DOE Design'!R$1,FALSE))</f>
        <v/>
      </c>
      <c r="S14" s="130" t="str">
        <f>IF('DOE assistant'!F13="","",VLOOKUP('DOE assistant'!F13,'Full DOE Design'!$B:$L,'Full DOE Design'!S$1,FALSE))</f>
        <v/>
      </c>
      <c r="T14" s="130" t="str">
        <f>IF('DOE assistant'!G13="","",VLOOKUP('DOE assistant'!G13,'Full DOE Design'!$B:$L,'Full DOE Design'!T$1,FALSE))</f>
        <v/>
      </c>
      <c r="U14" s="130" t="str">
        <f>IF('DOE assistant'!H13="","",VLOOKUP('DOE assistant'!H13,'Full DOE Design'!$B:$L,'Full DOE Design'!U$1,FALSE))</f>
        <v/>
      </c>
      <c r="V14" s="130" t="str">
        <f>IF('DOE assistant'!I13="","",VLOOKUP('DOE assistant'!I13,'Full DOE Design'!$B:$L,'Full DOE Design'!V$1,FALSE))</f>
        <v/>
      </c>
      <c r="W14" s="130" t="str">
        <f>IF('DOE assistant'!J13="","",VLOOKUP('DOE assistant'!J13,'Full DOE Design'!$B:$L,'Full DOE Design'!W$1,FALSE))</f>
        <v/>
      </c>
      <c r="X14" s="130" t="str">
        <f>IF('DOE assistant'!K13="","",VLOOKUP('DOE assistant'!K13,'Full DOE Design'!$B:$L,'Full DOE Design'!X$1,FALSE))</f>
        <v/>
      </c>
    </row>
    <row r="15" spans="2:24">
      <c r="B15" s="128">
        <v>11</v>
      </c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N15" s="128">
        <f>IF('DOE assistant'!B14="","",'Full DOE Design'!N14+1)</f>
        <v>11</v>
      </c>
      <c r="O15" s="130">
        <f>IF('DOE assistant'!B14="","",VLOOKUP('DOE assistant'!B14,'Full DOE Design'!$B:$L,'Full DOE Design'!O$1,FALSE))</f>
        <v>300</v>
      </c>
      <c r="P15" s="130">
        <f>IF('DOE assistant'!C14="","",VLOOKUP('DOE assistant'!C14,'Full DOE Design'!$B:$L,'Full DOE Design'!P$1,FALSE))</f>
        <v>0.3</v>
      </c>
      <c r="Q15" s="130" t="str">
        <f>IF('DOE assistant'!D14="","",VLOOKUP('DOE assistant'!D14,'Full DOE Design'!$B:$L,'Full DOE Design'!Q$1,FALSE))</f>
        <v>C</v>
      </c>
      <c r="R15" s="130" t="str">
        <f>IF('DOE assistant'!E14="","",VLOOKUP('DOE assistant'!E14,'Full DOE Design'!$B:$L,'Full DOE Design'!R$1,FALSE))</f>
        <v/>
      </c>
      <c r="S15" s="130" t="str">
        <f>IF('DOE assistant'!F14="","",VLOOKUP('DOE assistant'!F14,'Full DOE Design'!$B:$L,'Full DOE Design'!S$1,FALSE))</f>
        <v/>
      </c>
      <c r="T15" s="130" t="str">
        <f>IF('DOE assistant'!G14="","",VLOOKUP('DOE assistant'!G14,'Full DOE Design'!$B:$L,'Full DOE Design'!T$1,FALSE))</f>
        <v/>
      </c>
      <c r="U15" s="130" t="str">
        <f>IF('DOE assistant'!H14="","",VLOOKUP('DOE assistant'!H14,'Full DOE Design'!$B:$L,'Full DOE Design'!U$1,FALSE))</f>
        <v/>
      </c>
      <c r="V15" s="130" t="str">
        <f>IF('DOE assistant'!I14="","",VLOOKUP('DOE assistant'!I14,'Full DOE Design'!$B:$L,'Full DOE Design'!V$1,FALSE))</f>
        <v/>
      </c>
      <c r="W15" s="130" t="str">
        <f>IF('DOE assistant'!J14="","",VLOOKUP('DOE assistant'!J14,'Full DOE Design'!$B:$L,'Full DOE Design'!W$1,FALSE))</f>
        <v/>
      </c>
      <c r="X15" s="130" t="str">
        <f>IF('DOE assistant'!K14="","",VLOOKUP('DOE assistant'!K14,'Full DOE Design'!$B:$L,'Full DOE Design'!X$1,FALSE))</f>
        <v/>
      </c>
    </row>
    <row r="16" spans="2:24">
      <c r="B16" s="128">
        <v>12</v>
      </c>
      <c r="C16" s="133"/>
      <c r="D16" s="133"/>
      <c r="E16" s="133"/>
      <c r="F16" s="133"/>
      <c r="G16" s="133"/>
      <c r="H16" s="133"/>
      <c r="I16" s="133"/>
      <c r="J16" s="133"/>
      <c r="K16" s="133"/>
      <c r="L16" s="133"/>
      <c r="N16" s="128">
        <f>IF('DOE assistant'!B15="","",'Full DOE Design'!N15+1)</f>
        <v>12</v>
      </c>
      <c r="O16" s="130">
        <f>IF('DOE assistant'!B15="","",VLOOKUP('DOE assistant'!B15,'Full DOE Design'!$B:$L,'Full DOE Design'!O$1,FALSE))</f>
        <v>300</v>
      </c>
      <c r="P16" s="130">
        <f>IF('DOE assistant'!C15="","",VLOOKUP('DOE assistant'!C15,'Full DOE Design'!$B:$L,'Full DOE Design'!P$1,FALSE))</f>
        <v>0.3</v>
      </c>
      <c r="Q16" s="130" t="str">
        <f>IF('DOE assistant'!D15="","",VLOOKUP('DOE assistant'!D15,'Full DOE Design'!$B:$L,'Full DOE Design'!Q$1,FALSE))</f>
        <v>D</v>
      </c>
      <c r="R16" s="130" t="str">
        <f>IF('DOE assistant'!E15="","",VLOOKUP('DOE assistant'!E15,'Full DOE Design'!$B:$L,'Full DOE Design'!R$1,FALSE))</f>
        <v/>
      </c>
      <c r="S16" s="130" t="str">
        <f>IF('DOE assistant'!F15="","",VLOOKUP('DOE assistant'!F15,'Full DOE Design'!$B:$L,'Full DOE Design'!S$1,FALSE))</f>
        <v/>
      </c>
      <c r="T16" s="130" t="str">
        <f>IF('DOE assistant'!G15="","",VLOOKUP('DOE assistant'!G15,'Full DOE Design'!$B:$L,'Full DOE Design'!T$1,FALSE))</f>
        <v/>
      </c>
      <c r="U16" s="130" t="str">
        <f>IF('DOE assistant'!H15="","",VLOOKUP('DOE assistant'!H15,'Full DOE Design'!$B:$L,'Full DOE Design'!U$1,FALSE))</f>
        <v/>
      </c>
      <c r="V16" s="130" t="str">
        <f>IF('DOE assistant'!I15="","",VLOOKUP('DOE assistant'!I15,'Full DOE Design'!$B:$L,'Full DOE Design'!V$1,FALSE))</f>
        <v/>
      </c>
      <c r="W16" s="130" t="str">
        <f>IF('DOE assistant'!J15="","",VLOOKUP('DOE assistant'!J15,'Full DOE Design'!$B:$L,'Full DOE Design'!W$1,FALSE))</f>
        <v/>
      </c>
      <c r="X16" s="130" t="str">
        <f>IF('DOE assistant'!K15="","",VLOOKUP('DOE assistant'!K15,'Full DOE Design'!$B:$L,'Full DOE Design'!X$1,FALSE))</f>
        <v/>
      </c>
    </row>
    <row r="17" spans="2:24">
      <c r="B17" s="128">
        <v>13</v>
      </c>
      <c r="C17" s="133"/>
      <c r="D17" s="133"/>
      <c r="E17" s="133"/>
      <c r="F17" s="133"/>
      <c r="G17" s="133"/>
      <c r="H17" s="133"/>
      <c r="I17" s="133"/>
      <c r="J17" s="133"/>
      <c r="K17" s="133"/>
      <c r="L17" s="133"/>
      <c r="N17" s="128">
        <f>IF('DOE assistant'!B16="","",'Full DOE Design'!N16+1)</f>
        <v>13</v>
      </c>
      <c r="O17" s="130">
        <f>IF('DOE assistant'!B16="","",VLOOKUP('DOE assistant'!B16,'Full DOE Design'!$B:$L,'Full DOE Design'!O$1,FALSE))</f>
        <v>400</v>
      </c>
      <c r="P17" s="130">
        <f>IF('DOE assistant'!C16="","",VLOOKUP('DOE assistant'!C16,'Full DOE Design'!$B:$L,'Full DOE Design'!P$1,FALSE))</f>
        <v>0.1</v>
      </c>
      <c r="Q17" s="130" t="str">
        <f>IF('DOE assistant'!D16="","",VLOOKUP('DOE assistant'!D16,'Full DOE Design'!$B:$L,'Full DOE Design'!Q$1,FALSE))</f>
        <v>A</v>
      </c>
      <c r="R17" s="130" t="str">
        <f>IF('DOE assistant'!E16="","",VLOOKUP('DOE assistant'!E16,'Full DOE Design'!$B:$L,'Full DOE Design'!R$1,FALSE))</f>
        <v/>
      </c>
      <c r="S17" s="130" t="str">
        <f>IF('DOE assistant'!F16="","",VLOOKUP('DOE assistant'!F16,'Full DOE Design'!$B:$L,'Full DOE Design'!S$1,FALSE))</f>
        <v/>
      </c>
      <c r="T17" s="130" t="str">
        <f>IF('DOE assistant'!G16="","",VLOOKUP('DOE assistant'!G16,'Full DOE Design'!$B:$L,'Full DOE Design'!T$1,FALSE))</f>
        <v/>
      </c>
      <c r="U17" s="130" t="str">
        <f>IF('DOE assistant'!H16="","",VLOOKUP('DOE assistant'!H16,'Full DOE Design'!$B:$L,'Full DOE Design'!U$1,FALSE))</f>
        <v/>
      </c>
      <c r="V17" s="130" t="str">
        <f>IF('DOE assistant'!I16="","",VLOOKUP('DOE assistant'!I16,'Full DOE Design'!$B:$L,'Full DOE Design'!V$1,FALSE))</f>
        <v/>
      </c>
      <c r="W17" s="130" t="str">
        <f>IF('DOE assistant'!J16="","",VLOOKUP('DOE assistant'!J16,'Full DOE Design'!$B:$L,'Full DOE Design'!W$1,FALSE))</f>
        <v/>
      </c>
      <c r="X17" s="130" t="str">
        <f>IF('DOE assistant'!K16="","",VLOOKUP('DOE assistant'!K16,'Full DOE Design'!$B:$L,'Full DOE Design'!X$1,FALSE))</f>
        <v/>
      </c>
    </row>
    <row r="18" spans="2:24">
      <c r="B18" s="128">
        <v>14</v>
      </c>
      <c r="C18" s="133"/>
      <c r="D18" s="133"/>
      <c r="E18" s="133"/>
      <c r="F18" s="133"/>
      <c r="G18" s="133"/>
      <c r="H18" s="133"/>
      <c r="I18" s="133"/>
      <c r="J18" s="133"/>
      <c r="K18" s="133"/>
      <c r="L18" s="133"/>
      <c r="N18" s="128">
        <f>IF('DOE assistant'!B17="","",'Full DOE Design'!N17+1)</f>
        <v>14</v>
      </c>
      <c r="O18" s="130">
        <f>IF('DOE assistant'!B17="","",VLOOKUP('DOE assistant'!B17,'Full DOE Design'!$B:$L,'Full DOE Design'!O$1,FALSE))</f>
        <v>400</v>
      </c>
      <c r="P18" s="130">
        <f>IF('DOE assistant'!C17="","",VLOOKUP('DOE assistant'!C17,'Full DOE Design'!$B:$L,'Full DOE Design'!P$1,FALSE))</f>
        <v>0.1</v>
      </c>
      <c r="Q18" s="130" t="str">
        <f>IF('DOE assistant'!D17="","",VLOOKUP('DOE assistant'!D17,'Full DOE Design'!$B:$L,'Full DOE Design'!Q$1,FALSE))</f>
        <v>B</v>
      </c>
      <c r="R18" s="130" t="str">
        <f>IF('DOE assistant'!E17="","",VLOOKUP('DOE assistant'!E17,'Full DOE Design'!$B:$L,'Full DOE Design'!R$1,FALSE))</f>
        <v/>
      </c>
      <c r="S18" s="130" t="str">
        <f>IF('DOE assistant'!F17="","",VLOOKUP('DOE assistant'!F17,'Full DOE Design'!$B:$L,'Full DOE Design'!S$1,FALSE))</f>
        <v/>
      </c>
      <c r="T18" s="130" t="str">
        <f>IF('DOE assistant'!G17="","",VLOOKUP('DOE assistant'!G17,'Full DOE Design'!$B:$L,'Full DOE Design'!T$1,FALSE))</f>
        <v/>
      </c>
      <c r="U18" s="130" t="str">
        <f>IF('DOE assistant'!H17="","",VLOOKUP('DOE assistant'!H17,'Full DOE Design'!$B:$L,'Full DOE Design'!U$1,FALSE))</f>
        <v/>
      </c>
      <c r="V18" s="130" t="str">
        <f>IF('DOE assistant'!I17="","",VLOOKUP('DOE assistant'!I17,'Full DOE Design'!$B:$L,'Full DOE Design'!V$1,FALSE))</f>
        <v/>
      </c>
      <c r="W18" s="130" t="str">
        <f>IF('DOE assistant'!J17="","",VLOOKUP('DOE assistant'!J17,'Full DOE Design'!$B:$L,'Full DOE Design'!W$1,FALSE))</f>
        <v/>
      </c>
      <c r="X18" s="130" t="str">
        <f>IF('DOE assistant'!K17="","",VLOOKUP('DOE assistant'!K17,'Full DOE Design'!$B:$L,'Full DOE Design'!X$1,FALSE))</f>
        <v/>
      </c>
    </row>
    <row r="19" spans="2:24">
      <c r="B19" s="128">
        <v>15</v>
      </c>
      <c r="C19" s="133"/>
      <c r="D19" s="133"/>
      <c r="E19" s="133"/>
      <c r="F19" s="133"/>
      <c r="G19" s="133"/>
      <c r="H19" s="133"/>
      <c r="I19" s="133"/>
      <c r="J19" s="133"/>
      <c r="K19" s="133"/>
      <c r="L19" s="133"/>
      <c r="N19" s="128">
        <f>IF('DOE assistant'!B18="","",'Full DOE Design'!N18+1)</f>
        <v>15</v>
      </c>
      <c r="O19" s="130">
        <f>IF('DOE assistant'!B18="","",VLOOKUP('DOE assistant'!B18,'Full DOE Design'!$B:$L,'Full DOE Design'!O$1,FALSE))</f>
        <v>400</v>
      </c>
      <c r="P19" s="130">
        <f>IF('DOE assistant'!C18="","",VLOOKUP('DOE assistant'!C18,'Full DOE Design'!$B:$L,'Full DOE Design'!P$1,FALSE))</f>
        <v>0.1</v>
      </c>
      <c r="Q19" s="130" t="str">
        <f>IF('DOE assistant'!D18="","",VLOOKUP('DOE assistant'!D18,'Full DOE Design'!$B:$L,'Full DOE Design'!Q$1,FALSE))</f>
        <v>C</v>
      </c>
      <c r="R19" s="130" t="str">
        <f>IF('DOE assistant'!E18="","",VLOOKUP('DOE assistant'!E18,'Full DOE Design'!$B:$L,'Full DOE Design'!R$1,FALSE))</f>
        <v/>
      </c>
      <c r="S19" s="130" t="str">
        <f>IF('DOE assistant'!F18="","",VLOOKUP('DOE assistant'!F18,'Full DOE Design'!$B:$L,'Full DOE Design'!S$1,FALSE))</f>
        <v/>
      </c>
      <c r="T19" s="130" t="str">
        <f>IF('DOE assistant'!G18="","",VLOOKUP('DOE assistant'!G18,'Full DOE Design'!$B:$L,'Full DOE Design'!T$1,FALSE))</f>
        <v/>
      </c>
      <c r="U19" s="130" t="str">
        <f>IF('DOE assistant'!H18="","",VLOOKUP('DOE assistant'!H18,'Full DOE Design'!$B:$L,'Full DOE Design'!U$1,FALSE))</f>
        <v/>
      </c>
      <c r="V19" s="130" t="str">
        <f>IF('DOE assistant'!I18="","",VLOOKUP('DOE assistant'!I18,'Full DOE Design'!$B:$L,'Full DOE Design'!V$1,FALSE))</f>
        <v/>
      </c>
      <c r="W19" s="130" t="str">
        <f>IF('DOE assistant'!J18="","",VLOOKUP('DOE assistant'!J18,'Full DOE Design'!$B:$L,'Full DOE Design'!W$1,FALSE))</f>
        <v/>
      </c>
      <c r="X19" s="130" t="str">
        <f>IF('DOE assistant'!K18="","",VLOOKUP('DOE assistant'!K18,'Full DOE Design'!$B:$L,'Full DOE Design'!X$1,FALSE))</f>
        <v/>
      </c>
    </row>
    <row r="20" spans="2:24">
      <c r="B20" s="128">
        <v>16</v>
      </c>
      <c r="C20" s="133"/>
      <c r="D20" s="133"/>
      <c r="E20" s="133"/>
      <c r="F20" s="133"/>
      <c r="G20" s="133"/>
      <c r="H20" s="133"/>
      <c r="I20" s="133"/>
      <c r="J20" s="133"/>
      <c r="K20" s="133"/>
      <c r="L20" s="133"/>
      <c r="N20" s="128">
        <f>IF('DOE assistant'!B19="","",'Full DOE Design'!N19+1)</f>
        <v>16</v>
      </c>
      <c r="O20" s="130">
        <f>IF('DOE assistant'!B19="","",VLOOKUP('DOE assistant'!B19,'Full DOE Design'!$B:$L,'Full DOE Design'!O$1,FALSE))</f>
        <v>400</v>
      </c>
      <c r="P20" s="130">
        <f>IF('DOE assistant'!C19="","",VLOOKUP('DOE assistant'!C19,'Full DOE Design'!$B:$L,'Full DOE Design'!P$1,FALSE))</f>
        <v>0.1</v>
      </c>
      <c r="Q20" s="130" t="str">
        <f>IF('DOE assistant'!D19="","",VLOOKUP('DOE assistant'!D19,'Full DOE Design'!$B:$L,'Full DOE Design'!Q$1,FALSE))</f>
        <v>D</v>
      </c>
      <c r="R20" s="130" t="str">
        <f>IF('DOE assistant'!E19="","",VLOOKUP('DOE assistant'!E19,'Full DOE Design'!$B:$L,'Full DOE Design'!R$1,FALSE))</f>
        <v/>
      </c>
      <c r="S20" s="130" t="str">
        <f>IF('DOE assistant'!F19="","",VLOOKUP('DOE assistant'!F19,'Full DOE Design'!$B:$L,'Full DOE Design'!S$1,FALSE))</f>
        <v/>
      </c>
      <c r="T20" s="130" t="str">
        <f>IF('DOE assistant'!G19="","",VLOOKUP('DOE assistant'!G19,'Full DOE Design'!$B:$L,'Full DOE Design'!T$1,FALSE))</f>
        <v/>
      </c>
      <c r="U20" s="130" t="str">
        <f>IF('DOE assistant'!H19="","",VLOOKUP('DOE assistant'!H19,'Full DOE Design'!$B:$L,'Full DOE Design'!U$1,FALSE))</f>
        <v/>
      </c>
      <c r="V20" s="130" t="str">
        <f>IF('DOE assistant'!I19="","",VLOOKUP('DOE assistant'!I19,'Full DOE Design'!$B:$L,'Full DOE Design'!V$1,FALSE))</f>
        <v/>
      </c>
      <c r="W20" s="130" t="str">
        <f>IF('DOE assistant'!J19="","",VLOOKUP('DOE assistant'!J19,'Full DOE Design'!$B:$L,'Full DOE Design'!W$1,FALSE))</f>
        <v/>
      </c>
      <c r="X20" s="130" t="str">
        <f>IF('DOE assistant'!K19="","",VLOOKUP('DOE assistant'!K19,'Full DOE Design'!$B:$L,'Full DOE Design'!X$1,FALSE))</f>
        <v/>
      </c>
    </row>
    <row r="21" spans="2:24">
      <c r="B21" s="128">
        <v>17</v>
      </c>
      <c r="C21" s="133"/>
      <c r="D21" s="133"/>
      <c r="E21" s="133"/>
      <c r="F21" s="133"/>
      <c r="G21" s="133"/>
      <c r="H21" s="133"/>
      <c r="I21" s="133"/>
      <c r="J21" s="133"/>
      <c r="K21" s="133"/>
      <c r="L21" s="133"/>
      <c r="N21" s="128">
        <f>IF('DOE assistant'!B20="","",'Full DOE Design'!N20+1)</f>
        <v>17</v>
      </c>
      <c r="O21" s="130">
        <f>IF('DOE assistant'!B20="","",VLOOKUP('DOE assistant'!B20,'Full DOE Design'!$B:$L,'Full DOE Design'!O$1,FALSE))</f>
        <v>400</v>
      </c>
      <c r="P21" s="130">
        <f>IF('DOE assistant'!C20="","",VLOOKUP('DOE assistant'!C20,'Full DOE Design'!$B:$L,'Full DOE Design'!P$1,FALSE))</f>
        <v>0.2</v>
      </c>
      <c r="Q21" s="130" t="str">
        <f>IF('DOE assistant'!D20="","",VLOOKUP('DOE assistant'!D20,'Full DOE Design'!$B:$L,'Full DOE Design'!Q$1,FALSE))</f>
        <v>A</v>
      </c>
      <c r="R21" s="130" t="str">
        <f>IF('DOE assistant'!E20="","",VLOOKUP('DOE assistant'!E20,'Full DOE Design'!$B:$L,'Full DOE Design'!R$1,FALSE))</f>
        <v/>
      </c>
      <c r="S21" s="130" t="str">
        <f>IF('DOE assistant'!F20="","",VLOOKUP('DOE assistant'!F20,'Full DOE Design'!$B:$L,'Full DOE Design'!S$1,FALSE))</f>
        <v/>
      </c>
      <c r="T21" s="130" t="str">
        <f>IF('DOE assistant'!G20="","",VLOOKUP('DOE assistant'!G20,'Full DOE Design'!$B:$L,'Full DOE Design'!T$1,FALSE))</f>
        <v/>
      </c>
      <c r="U21" s="130" t="str">
        <f>IF('DOE assistant'!H20="","",VLOOKUP('DOE assistant'!H20,'Full DOE Design'!$B:$L,'Full DOE Design'!U$1,FALSE))</f>
        <v/>
      </c>
      <c r="V21" s="130" t="str">
        <f>IF('DOE assistant'!I20="","",VLOOKUP('DOE assistant'!I20,'Full DOE Design'!$B:$L,'Full DOE Design'!V$1,FALSE))</f>
        <v/>
      </c>
      <c r="W21" s="130" t="str">
        <f>IF('DOE assistant'!J20="","",VLOOKUP('DOE assistant'!J20,'Full DOE Design'!$B:$L,'Full DOE Design'!W$1,FALSE))</f>
        <v/>
      </c>
      <c r="X21" s="130" t="str">
        <f>IF('DOE assistant'!K20="","",VLOOKUP('DOE assistant'!K20,'Full DOE Design'!$B:$L,'Full DOE Design'!X$1,FALSE))</f>
        <v/>
      </c>
    </row>
    <row r="22" spans="2:24">
      <c r="B22" s="128">
        <v>18</v>
      </c>
      <c r="C22" s="133"/>
      <c r="D22" s="133"/>
      <c r="E22" s="133"/>
      <c r="F22" s="133"/>
      <c r="G22" s="133"/>
      <c r="H22" s="133"/>
      <c r="I22" s="133"/>
      <c r="J22" s="133"/>
      <c r="K22" s="133"/>
      <c r="L22" s="133"/>
      <c r="N22" s="128">
        <f>IF('DOE assistant'!B21="","",'Full DOE Design'!N21+1)</f>
        <v>18</v>
      </c>
      <c r="O22" s="130">
        <f>IF('DOE assistant'!B21="","",VLOOKUP('DOE assistant'!B21,'Full DOE Design'!$B:$L,'Full DOE Design'!O$1,FALSE))</f>
        <v>400</v>
      </c>
      <c r="P22" s="130">
        <f>IF('DOE assistant'!C21="","",VLOOKUP('DOE assistant'!C21,'Full DOE Design'!$B:$L,'Full DOE Design'!P$1,FALSE))</f>
        <v>0.2</v>
      </c>
      <c r="Q22" s="130" t="str">
        <f>IF('DOE assistant'!D21="","",VLOOKUP('DOE assistant'!D21,'Full DOE Design'!$B:$L,'Full DOE Design'!Q$1,FALSE))</f>
        <v>B</v>
      </c>
      <c r="R22" s="130" t="str">
        <f>IF('DOE assistant'!E21="","",VLOOKUP('DOE assistant'!E21,'Full DOE Design'!$B:$L,'Full DOE Design'!R$1,FALSE))</f>
        <v/>
      </c>
      <c r="S22" s="130" t="str">
        <f>IF('DOE assistant'!F21="","",VLOOKUP('DOE assistant'!F21,'Full DOE Design'!$B:$L,'Full DOE Design'!S$1,FALSE))</f>
        <v/>
      </c>
      <c r="T22" s="130" t="str">
        <f>IF('DOE assistant'!G21="","",VLOOKUP('DOE assistant'!G21,'Full DOE Design'!$B:$L,'Full DOE Design'!T$1,FALSE))</f>
        <v/>
      </c>
      <c r="U22" s="130" t="str">
        <f>IF('DOE assistant'!H21="","",VLOOKUP('DOE assistant'!H21,'Full DOE Design'!$B:$L,'Full DOE Design'!U$1,FALSE))</f>
        <v/>
      </c>
      <c r="V22" s="130" t="str">
        <f>IF('DOE assistant'!I21="","",VLOOKUP('DOE assistant'!I21,'Full DOE Design'!$B:$L,'Full DOE Design'!V$1,FALSE))</f>
        <v/>
      </c>
      <c r="W22" s="130" t="str">
        <f>IF('DOE assistant'!J21="","",VLOOKUP('DOE assistant'!J21,'Full DOE Design'!$B:$L,'Full DOE Design'!W$1,FALSE))</f>
        <v/>
      </c>
      <c r="X22" s="130" t="str">
        <f>IF('DOE assistant'!K21="","",VLOOKUP('DOE assistant'!K21,'Full DOE Design'!$B:$L,'Full DOE Design'!X$1,FALSE))</f>
        <v/>
      </c>
    </row>
    <row r="23" spans="2:24">
      <c r="B23" s="128">
        <v>19</v>
      </c>
      <c r="C23" s="133"/>
      <c r="D23" s="133"/>
      <c r="E23" s="133"/>
      <c r="F23" s="133"/>
      <c r="G23" s="133"/>
      <c r="H23" s="133"/>
      <c r="I23" s="133"/>
      <c r="J23" s="133"/>
      <c r="K23" s="133"/>
      <c r="L23" s="133"/>
      <c r="N23" s="128">
        <f>IF('DOE assistant'!B22="","",'Full DOE Design'!N22+1)</f>
        <v>19</v>
      </c>
      <c r="O23" s="130">
        <f>IF('DOE assistant'!B22="","",VLOOKUP('DOE assistant'!B22,'Full DOE Design'!$B:$L,'Full DOE Design'!O$1,FALSE))</f>
        <v>400</v>
      </c>
      <c r="P23" s="130">
        <f>IF('DOE assistant'!C22="","",VLOOKUP('DOE assistant'!C22,'Full DOE Design'!$B:$L,'Full DOE Design'!P$1,FALSE))</f>
        <v>0.2</v>
      </c>
      <c r="Q23" s="130" t="str">
        <f>IF('DOE assistant'!D22="","",VLOOKUP('DOE assistant'!D22,'Full DOE Design'!$B:$L,'Full DOE Design'!Q$1,FALSE))</f>
        <v>C</v>
      </c>
      <c r="R23" s="130" t="str">
        <f>IF('DOE assistant'!E22="","",VLOOKUP('DOE assistant'!E22,'Full DOE Design'!$B:$L,'Full DOE Design'!R$1,FALSE))</f>
        <v/>
      </c>
      <c r="S23" s="130" t="str">
        <f>IF('DOE assistant'!F22="","",VLOOKUP('DOE assistant'!F22,'Full DOE Design'!$B:$L,'Full DOE Design'!S$1,FALSE))</f>
        <v/>
      </c>
      <c r="T23" s="130" t="str">
        <f>IF('DOE assistant'!G22="","",VLOOKUP('DOE assistant'!G22,'Full DOE Design'!$B:$L,'Full DOE Design'!T$1,FALSE))</f>
        <v/>
      </c>
      <c r="U23" s="130" t="str">
        <f>IF('DOE assistant'!H22="","",VLOOKUP('DOE assistant'!H22,'Full DOE Design'!$B:$L,'Full DOE Design'!U$1,FALSE))</f>
        <v/>
      </c>
      <c r="V23" s="130" t="str">
        <f>IF('DOE assistant'!I22="","",VLOOKUP('DOE assistant'!I22,'Full DOE Design'!$B:$L,'Full DOE Design'!V$1,FALSE))</f>
        <v/>
      </c>
      <c r="W23" s="130" t="str">
        <f>IF('DOE assistant'!J22="","",VLOOKUP('DOE assistant'!J22,'Full DOE Design'!$B:$L,'Full DOE Design'!W$1,FALSE))</f>
        <v/>
      </c>
      <c r="X23" s="130" t="str">
        <f>IF('DOE assistant'!K22="","",VLOOKUP('DOE assistant'!K22,'Full DOE Design'!$B:$L,'Full DOE Design'!X$1,FALSE))</f>
        <v/>
      </c>
    </row>
    <row r="24" spans="2:24">
      <c r="B24" s="128">
        <v>20</v>
      </c>
      <c r="C24" s="133"/>
      <c r="D24" s="133"/>
      <c r="E24" s="133"/>
      <c r="F24" s="133"/>
      <c r="G24" s="133"/>
      <c r="H24" s="133"/>
      <c r="I24" s="133"/>
      <c r="J24" s="133"/>
      <c r="K24" s="133"/>
      <c r="L24" s="133"/>
      <c r="N24" s="128">
        <f>IF('DOE assistant'!B23="","",'Full DOE Design'!N23+1)</f>
        <v>20</v>
      </c>
      <c r="O24" s="130">
        <f>IF('DOE assistant'!B23="","",VLOOKUP('DOE assistant'!B23,'Full DOE Design'!$B:$L,'Full DOE Design'!O$1,FALSE))</f>
        <v>400</v>
      </c>
      <c r="P24" s="130">
        <f>IF('DOE assistant'!C23="","",VLOOKUP('DOE assistant'!C23,'Full DOE Design'!$B:$L,'Full DOE Design'!P$1,FALSE))</f>
        <v>0.2</v>
      </c>
      <c r="Q24" s="130" t="str">
        <f>IF('DOE assistant'!D23="","",VLOOKUP('DOE assistant'!D23,'Full DOE Design'!$B:$L,'Full DOE Design'!Q$1,FALSE))</f>
        <v>D</v>
      </c>
      <c r="R24" s="130" t="str">
        <f>IF('DOE assistant'!E23="","",VLOOKUP('DOE assistant'!E23,'Full DOE Design'!$B:$L,'Full DOE Design'!R$1,FALSE))</f>
        <v/>
      </c>
      <c r="S24" s="130" t="str">
        <f>IF('DOE assistant'!F23="","",VLOOKUP('DOE assistant'!F23,'Full DOE Design'!$B:$L,'Full DOE Design'!S$1,FALSE))</f>
        <v/>
      </c>
      <c r="T24" s="130" t="str">
        <f>IF('DOE assistant'!G23="","",VLOOKUP('DOE assistant'!G23,'Full DOE Design'!$B:$L,'Full DOE Design'!T$1,FALSE))</f>
        <v/>
      </c>
      <c r="U24" s="130" t="str">
        <f>IF('DOE assistant'!H23="","",VLOOKUP('DOE assistant'!H23,'Full DOE Design'!$B:$L,'Full DOE Design'!U$1,FALSE))</f>
        <v/>
      </c>
      <c r="V24" s="130" t="str">
        <f>IF('DOE assistant'!I23="","",VLOOKUP('DOE assistant'!I23,'Full DOE Design'!$B:$L,'Full DOE Design'!V$1,FALSE))</f>
        <v/>
      </c>
      <c r="W24" s="130" t="str">
        <f>IF('DOE assistant'!J23="","",VLOOKUP('DOE assistant'!J23,'Full DOE Design'!$B:$L,'Full DOE Design'!W$1,FALSE))</f>
        <v/>
      </c>
      <c r="X24" s="130" t="str">
        <f>IF('DOE assistant'!K23="","",VLOOKUP('DOE assistant'!K23,'Full DOE Design'!$B:$L,'Full DOE Design'!X$1,FALSE))</f>
        <v/>
      </c>
    </row>
    <row r="25" spans="2:24">
      <c r="N25" s="128">
        <f>IF('DOE assistant'!B24="","",'Full DOE Design'!N24+1)</f>
        <v>21</v>
      </c>
      <c r="O25" s="130">
        <f>IF('DOE assistant'!B24="","",VLOOKUP('DOE assistant'!B24,'Full DOE Design'!$B:$L,'Full DOE Design'!O$1,FALSE))</f>
        <v>400</v>
      </c>
      <c r="P25" s="130">
        <f>IF('DOE assistant'!C24="","",VLOOKUP('DOE assistant'!C24,'Full DOE Design'!$B:$L,'Full DOE Design'!P$1,FALSE))</f>
        <v>0.3</v>
      </c>
      <c r="Q25" s="130" t="str">
        <f>IF('DOE assistant'!D24="","",VLOOKUP('DOE assistant'!D24,'Full DOE Design'!$B:$L,'Full DOE Design'!Q$1,FALSE))</f>
        <v>A</v>
      </c>
      <c r="R25" s="130" t="str">
        <f>IF('DOE assistant'!E24="","",VLOOKUP('DOE assistant'!E24,'Full DOE Design'!$B:$L,'Full DOE Design'!R$1,FALSE))</f>
        <v/>
      </c>
      <c r="S25" s="130" t="str">
        <f>IF('DOE assistant'!F24="","",VLOOKUP('DOE assistant'!F24,'Full DOE Design'!$B:$L,'Full DOE Design'!S$1,FALSE))</f>
        <v/>
      </c>
      <c r="T25" s="130" t="str">
        <f>IF('DOE assistant'!G24="","",VLOOKUP('DOE assistant'!G24,'Full DOE Design'!$B:$L,'Full DOE Design'!T$1,FALSE))</f>
        <v/>
      </c>
      <c r="U25" s="130" t="str">
        <f>IF('DOE assistant'!H24="","",VLOOKUP('DOE assistant'!H24,'Full DOE Design'!$B:$L,'Full DOE Design'!U$1,FALSE))</f>
        <v/>
      </c>
      <c r="V25" s="130" t="str">
        <f>IF('DOE assistant'!I24="","",VLOOKUP('DOE assistant'!I24,'Full DOE Design'!$B:$L,'Full DOE Design'!V$1,FALSE))</f>
        <v/>
      </c>
      <c r="W25" s="130" t="str">
        <f>IF('DOE assistant'!J24="","",VLOOKUP('DOE assistant'!J24,'Full DOE Design'!$B:$L,'Full DOE Design'!W$1,FALSE))</f>
        <v/>
      </c>
      <c r="X25" s="130" t="str">
        <f>IF('DOE assistant'!K24="","",VLOOKUP('DOE assistant'!K24,'Full DOE Design'!$B:$L,'Full DOE Design'!X$1,FALSE))</f>
        <v/>
      </c>
    </row>
    <row r="26" spans="2:24">
      <c r="N26" s="128">
        <f>IF('DOE assistant'!B25="","",'Full DOE Design'!N25+1)</f>
        <v>22</v>
      </c>
      <c r="O26" s="130">
        <f>IF('DOE assistant'!B25="","",VLOOKUP('DOE assistant'!B25,'Full DOE Design'!$B:$L,'Full DOE Design'!O$1,FALSE))</f>
        <v>400</v>
      </c>
      <c r="P26" s="130">
        <f>IF('DOE assistant'!C25="","",VLOOKUP('DOE assistant'!C25,'Full DOE Design'!$B:$L,'Full DOE Design'!P$1,FALSE))</f>
        <v>0.3</v>
      </c>
      <c r="Q26" s="130" t="str">
        <f>IF('DOE assistant'!D25="","",VLOOKUP('DOE assistant'!D25,'Full DOE Design'!$B:$L,'Full DOE Design'!Q$1,FALSE))</f>
        <v>B</v>
      </c>
      <c r="R26" s="130" t="str">
        <f>IF('DOE assistant'!E25="","",VLOOKUP('DOE assistant'!E25,'Full DOE Design'!$B:$L,'Full DOE Design'!R$1,FALSE))</f>
        <v/>
      </c>
      <c r="S26" s="130" t="str">
        <f>IF('DOE assistant'!F25="","",VLOOKUP('DOE assistant'!F25,'Full DOE Design'!$B:$L,'Full DOE Design'!S$1,FALSE))</f>
        <v/>
      </c>
      <c r="T26" s="130" t="str">
        <f>IF('DOE assistant'!G25="","",VLOOKUP('DOE assistant'!G25,'Full DOE Design'!$B:$L,'Full DOE Design'!T$1,FALSE))</f>
        <v/>
      </c>
      <c r="U26" s="130" t="str">
        <f>IF('DOE assistant'!H25="","",VLOOKUP('DOE assistant'!H25,'Full DOE Design'!$B:$L,'Full DOE Design'!U$1,FALSE))</f>
        <v/>
      </c>
      <c r="V26" s="130" t="str">
        <f>IF('DOE assistant'!I25="","",VLOOKUP('DOE assistant'!I25,'Full DOE Design'!$B:$L,'Full DOE Design'!V$1,FALSE))</f>
        <v/>
      </c>
      <c r="W26" s="130" t="str">
        <f>IF('DOE assistant'!J25="","",VLOOKUP('DOE assistant'!J25,'Full DOE Design'!$B:$L,'Full DOE Design'!W$1,FALSE))</f>
        <v/>
      </c>
      <c r="X26" s="130" t="str">
        <f>IF('DOE assistant'!K25="","",VLOOKUP('DOE assistant'!K25,'Full DOE Design'!$B:$L,'Full DOE Design'!X$1,FALSE))</f>
        <v/>
      </c>
    </row>
    <row r="27" spans="2:24">
      <c r="N27" s="128">
        <f>IF('DOE assistant'!B26="","",'Full DOE Design'!N26+1)</f>
        <v>23</v>
      </c>
      <c r="O27" s="130">
        <f>IF('DOE assistant'!B26="","",VLOOKUP('DOE assistant'!B26,'Full DOE Design'!$B:$L,'Full DOE Design'!O$1,FALSE))</f>
        <v>400</v>
      </c>
      <c r="P27" s="130">
        <f>IF('DOE assistant'!C26="","",VLOOKUP('DOE assistant'!C26,'Full DOE Design'!$B:$L,'Full DOE Design'!P$1,FALSE))</f>
        <v>0.3</v>
      </c>
      <c r="Q27" s="130" t="str">
        <f>IF('DOE assistant'!D26="","",VLOOKUP('DOE assistant'!D26,'Full DOE Design'!$B:$L,'Full DOE Design'!Q$1,FALSE))</f>
        <v>C</v>
      </c>
      <c r="R27" s="130" t="str">
        <f>IF('DOE assistant'!E26="","",VLOOKUP('DOE assistant'!E26,'Full DOE Design'!$B:$L,'Full DOE Design'!R$1,FALSE))</f>
        <v/>
      </c>
      <c r="S27" s="130" t="str">
        <f>IF('DOE assistant'!F26="","",VLOOKUP('DOE assistant'!F26,'Full DOE Design'!$B:$L,'Full DOE Design'!S$1,FALSE))</f>
        <v/>
      </c>
      <c r="T27" s="130" t="str">
        <f>IF('DOE assistant'!G26="","",VLOOKUP('DOE assistant'!G26,'Full DOE Design'!$B:$L,'Full DOE Design'!T$1,FALSE))</f>
        <v/>
      </c>
      <c r="U27" s="130" t="str">
        <f>IF('DOE assistant'!H26="","",VLOOKUP('DOE assistant'!H26,'Full DOE Design'!$B:$L,'Full DOE Design'!U$1,FALSE))</f>
        <v/>
      </c>
      <c r="V27" s="130" t="str">
        <f>IF('DOE assistant'!I26="","",VLOOKUP('DOE assistant'!I26,'Full DOE Design'!$B:$L,'Full DOE Design'!V$1,FALSE))</f>
        <v/>
      </c>
      <c r="W27" s="130" t="str">
        <f>IF('DOE assistant'!J26="","",VLOOKUP('DOE assistant'!J26,'Full DOE Design'!$B:$L,'Full DOE Design'!W$1,FALSE))</f>
        <v/>
      </c>
      <c r="X27" s="130" t="str">
        <f>IF('DOE assistant'!K26="","",VLOOKUP('DOE assistant'!K26,'Full DOE Design'!$B:$L,'Full DOE Design'!X$1,FALSE))</f>
        <v/>
      </c>
    </row>
    <row r="28" spans="2:24">
      <c r="N28" s="128">
        <f>IF('DOE assistant'!B27="","",'Full DOE Design'!N27+1)</f>
        <v>24</v>
      </c>
      <c r="O28" s="130">
        <f>IF('DOE assistant'!B27="","",VLOOKUP('DOE assistant'!B27,'Full DOE Design'!$B:$L,'Full DOE Design'!O$1,FALSE))</f>
        <v>400</v>
      </c>
      <c r="P28" s="130">
        <f>IF('DOE assistant'!C27="","",VLOOKUP('DOE assistant'!C27,'Full DOE Design'!$B:$L,'Full DOE Design'!P$1,FALSE))</f>
        <v>0.3</v>
      </c>
      <c r="Q28" s="130" t="str">
        <f>IF('DOE assistant'!D27="","",VLOOKUP('DOE assistant'!D27,'Full DOE Design'!$B:$L,'Full DOE Design'!Q$1,FALSE))</f>
        <v>D</v>
      </c>
      <c r="R28" s="130" t="str">
        <f>IF('DOE assistant'!E27="","",VLOOKUP('DOE assistant'!E27,'Full DOE Design'!$B:$L,'Full DOE Design'!R$1,FALSE))</f>
        <v/>
      </c>
      <c r="S28" s="130" t="str">
        <f>IF('DOE assistant'!F27="","",VLOOKUP('DOE assistant'!F27,'Full DOE Design'!$B:$L,'Full DOE Design'!S$1,FALSE))</f>
        <v/>
      </c>
      <c r="T28" s="130" t="str">
        <f>IF('DOE assistant'!G27="","",VLOOKUP('DOE assistant'!G27,'Full DOE Design'!$B:$L,'Full DOE Design'!T$1,FALSE))</f>
        <v/>
      </c>
      <c r="U28" s="130" t="str">
        <f>IF('DOE assistant'!H27="","",VLOOKUP('DOE assistant'!H27,'Full DOE Design'!$B:$L,'Full DOE Design'!U$1,FALSE))</f>
        <v/>
      </c>
      <c r="V28" s="130" t="str">
        <f>IF('DOE assistant'!I27="","",VLOOKUP('DOE assistant'!I27,'Full DOE Design'!$B:$L,'Full DOE Design'!V$1,FALSE))</f>
        <v/>
      </c>
      <c r="W28" s="130" t="str">
        <f>IF('DOE assistant'!J27="","",VLOOKUP('DOE assistant'!J27,'Full DOE Design'!$B:$L,'Full DOE Design'!W$1,FALSE))</f>
        <v/>
      </c>
      <c r="X28" s="130" t="str">
        <f>IF('DOE assistant'!K27="","",VLOOKUP('DOE assistant'!K27,'Full DOE Design'!$B:$L,'Full DOE Design'!X$1,FALSE))</f>
        <v/>
      </c>
    </row>
    <row r="29" spans="2:24">
      <c r="N29" s="128">
        <f>IF('DOE assistant'!B28="","",'Full DOE Design'!N28+1)</f>
        <v>25</v>
      </c>
      <c r="O29" s="130">
        <f>IF('DOE assistant'!B28="","",VLOOKUP('DOE assistant'!B28,'Full DOE Design'!$B:$L,'Full DOE Design'!O$1,FALSE))</f>
        <v>500</v>
      </c>
      <c r="P29" s="130">
        <f>IF('DOE assistant'!C28="","",VLOOKUP('DOE assistant'!C28,'Full DOE Design'!$B:$L,'Full DOE Design'!P$1,FALSE))</f>
        <v>0.1</v>
      </c>
      <c r="Q29" s="130" t="str">
        <f>IF('DOE assistant'!D28="","",VLOOKUP('DOE assistant'!D28,'Full DOE Design'!$B:$L,'Full DOE Design'!Q$1,FALSE))</f>
        <v>A</v>
      </c>
      <c r="R29" s="130" t="str">
        <f>IF('DOE assistant'!E28="","",VLOOKUP('DOE assistant'!E28,'Full DOE Design'!$B:$L,'Full DOE Design'!R$1,FALSE))</f>
        <v/>
      </c>
      <c r="S29" s="130" t="str">
        <f>IF('DOE assistant'!F28="","",VLOOKUP('DOE assistant'!F28,'Full DOE Design'!$B:$L,'Full DOE Design'!S$1,FALSE))</f>
        <v/>
      </c>
      <c r="T29" s="130" t="str">
        <f>IF('DOE assistant'!G28="","",VLOOKUP('DOE assistant'!G28,'Full DOE Design'!$B:$L,'Full DOE Design'!T$1,FALSE))</f>
        <v/>
      </c>
      <c r="U29" s="130" t="str">
        <f>IF('DOE assistant'!H28="","",VLOOKUP('DOE assistant'!H28,'Full DOE Design'!$B:$L,'Full DOE Design'!U$1,FALSE))</f>
        <v/>
      </c>
      <c r="V29" s="130" t="str">
        <f>IF('DOE assistant'!I28="","",VLOOKUP('DOE assistant'!I28,'Full DOE Design'!$B:$L,'Full DOE Design'!V$1,FALSE))</f>
        <v/>
      </c>
      <c r="W29" s="130" t="str">
        <f>IF('DOE assistant'!J28="","",VLOOKUP('DOE assistant'!J28,'Full DOE Design'!$B:$L,'Full DOE Design'!W$1,FALSE))</f>
        <v/>
      </c>
      <c r="X29" s="130" t="str">
        <f>IF('DOE assistant'!K28="","",VLOOKUP('DOE assistant'!K28,'Full DOE Design'!$B:$L,'Full DOE Design'!X$1,FALSE))</f>
        <v/>
      </c>
    </row>
    <row r="30" spans="2:24">
      <c r="N30" s="128">
        <f>IF('DOE assistant'!B29="","",'Full DOE Design'!N29+1)</f>
        <v>26</v>
      </c>
      <c r="O30" s="130">
        <f>IF('DOE assistant'!B29="","",VLOOKUP('DOE assistant'!B29,'Full DOE Design'!$B:$L,'Full DOE Design'!O$1,FALSE))</f>
        <v>500</v>
      </c>
      <c r="P30" s="130">
        <f>IF('DOE assistant'!C29="","",VLOOKUP('DOE assistant'!C29,'Full DOE Design'!$B:$L,'Full DOE Design'!P$1,FALSE))</f>
        <v>0.1</v>
      </c>
      <c r="Q30" s="130" t="str">
        <f>IF('DOE assistant'!D29="","",VLOOKUP('DOE assistant'!D29,'Full DOE Design'!$B:$L,'Full DOE Design'!Q$1,FALSE))</f>
        <v>B</v>
      </c>
      <c r="R30" s="130" t="str">
        <f>IF('DOE assistant'!E29="","",VLOOKUP('DOE assistant'!E29,'Full DOE Design'!$B:$L,'Full DOE Design'!R$1,FALSE))</f>
        <v/>
      </c>
      <c r="S30" s="130" t="str">
        <f>IF('DOE assistant'!F29="","",VLOOKUP('DOE assistant'!F29,'Full DOE Design'!$B:$L,'Full DOE Design'!S$1,FALSE))</f>
        <v/>
      </c>
      <c r="T30" s="130" t="str">
        <f>IF('DOE assistant'!G29="","",VLOOKUP('DOE assistant'!G29,'Full DOE Design'!$B:$L,'Full DOE Design'!T$1,FALSE))</f>
        <v/>
      </c>
      <c r="U30" s="130" t="str">
        <f>IF('DOE assistant'!H29="","",VLOOKUP('DOE assistant'!H29,'Full DOE Design'!$B:$L,'Full DOE Design'!U$1,FALSE))</f>
        <v/>
      </c>
      <c r="V30" s="130" t="str">
        <f>IF('DOE assistant'!I29="","",VLOOKUP('DOE assistant'!I29,'Full DOE Design'!$B:$L,'Full DOE Design'!V$1,FALSE))</f>
        <v/>
      </c>
      <c r="W30" s="130" t="str">
        <f>IF('DOE assistant'!J29="","",VLOOKUP('DOE assistant'!J29,'Full DOE Design'!$B:$L,'Full DOE Design'!W$1,FALSE))</f>
        <v/>
      </c>
      <c r="X30" s="130" t="str">
        <f>IF('DOE assistant'!K29="","",VLOOKUP('DOE assistant'!K29,'Full DOE Design'!$B:$L,'Full DOE Design'!X$1,FALSE))</f>
        <v/>
      </c>
    </row>
    <row r="31" spans="2:24">
      <c r="N31" s="128">
        <f>IF('DOE assistant'!B30="","",'Full DOE Design'!N30+1)</f>
        <v>27</v>
      </c>
      <c r="O31" s="130">
        <f>IF('DOE assistant'!B30="","",VLOOKUP('DOE assistant'!B30,'Full DOE Design'!$B:$L,'Full DOE Design'!O$1,FALSE))</f>
        <v>500</v>
      </c>
      <c r="P31" s="130">
        <f>IF('DOE assistant'!C30="","",VLOOKUP('DOE assistant'!C30,'Full DOE Design'!$B:$L,'Full DOE Design'!P$1,FALSE))</f>
        <v>0.1</v>
      </c>
      <c r="Q31" s="130" t="str">
        <f>IF('DOE assistant'!D30="","",VLOOKUP('DOE assistant'!D30,'Full DOE Design'!$B:$L,'Full DOE Design'!Q$1,FALSE))</f>
        <v>C</v>
      </c>
      <c r="R31" s="130" t="str">
        <f>IF('DOE assistant'!E30="","",VLOOKUP('DOE assistant'!E30,'Full DOE Design'!$B:$L,'Full DOE Design'!R$1,FALSE))</f>
        <v/>
      </c>
      <c r="S31" s="130" t="str">
        <f>IF('DOE assistant'!F30="","",VLOOKUP('DOE assistant'!F30,'Full DOE Design'!$B:$L,'Full DOE Design'!S$1,FALSE))</f>
        <v/>
      </c>
      <c r="T31" s="130" t="str">
        <f>IF('DOE assistant'!G30="","",VLOOKUP('DOE assistant'!G30,'Full DOE Design'!$B:$L,'Full DOE Design'!T$1,FALSE))</f>
        <v/>
      </c>
      <c r="U31" s="130" t="str">
        <f>IF('DOE assistant'!H30="","",VLOOKUP('DOE assistant'!H30,'Full DOE Design'!$B:$L,'Full DOE Design'!U$1,FALSE))</f>
        <v/>
      </c>
      <c r="V31" s="130" t="str">
        <f>IF('DOE assistant'!I30="","",VLOOKUP('DOE assistant'!I30,'Full DOE Design'!$B:$L,'Full DOE Design'!V$1,FALSE))</f>
        <v/>
      </c>
      <c r="W31" s="130" t="str">
        <f>IF('DOE assistant'!J30="","",VLOOKUP('DOE assistant'!J30,'Full DOE Design'!$B:$L,'Full DOE Design'!W$1,FALSE))</f>
        <v/>
      </c>
      <c r="X31" s="130" t="str">
        <f>IF('DOE assistant'!K30="","",VLOOKUP('DOE assistant'!K30,'Full DOE Design'!$B:$L,'Full DOE Design'!X$1,FALSE))</f>
        <v/>
      </c>
    </row>
    <row r="32" spans="2:24">
      <c r="N32" s="128">
        <f>IF('DOE assistant'!B31="","",'Full DOE Design'!N31+1)</f>
        <v>28</v>
      </c>
      <c r="O32" s="130">
        <f>IF('DOE assistant'!B31="","",VLOOKUP('DOE assistant'!B31,'Full DOE Design'!$B:$L,'Full DOE Design'!O$1,FALSE))</f>
        <v>500</v>
      </c>
      <c r="P32" s="130">
        <f>IF('DOE assistant'!C31="","",VLOOKUP('DOE assistant'!C31,'Full DOE Design'!$B:$L,'Full DOE Design'!P$1,FALSE))</f>
        <v>0.1</v>
      </c>
      <c r="Q32" s="130" t="str">
        <f>IF('DOE assistant'!D31="","",VLOOKUP('DOE assistant'!D31,'Full DOE Design'!$B:$L,'Full DOE Design'!Q$1,FALSE))</f>
        <v>D</v>
      </c>
      <c r="R32" s="130" t="str">
        <f>IF('DOE assistant'!E31="","",VLOOKUP('DOE assistant'!E31,'Full DOE Design'!$B:$L,'Full DOE Design'!R$1,FALSE))</f>
        <v/>
      </c>
      <c r="S32" s="130" t="str">
        <f>IF('DOE assistant'!F31="","",VLOOKUP('DOE assistant'!F31,'Full DOE Design'!$B:$L,'Full DOE Design'!S$1,FALSE))</f>
        <v/>
      </c>
      <c r="T32" s="130" t="str">
        <f>IF('DOE assistant'!G31="","",VLOOKUP('DOE assistant'!G31,'Full DOE Design'!$B:$L,'Full DOE Design'!T$1,FALSE))</f>
        <v/>
      </c>
      <c r="U32" s="130" t="str">
        <f>IF('DOE assistant'!H31="","",VLOOKUP('DOE assistant'!H31,'Full DOE Design'!$B:$L,'Full DOE Design'!U$1,FALSE))</f>
        <v/>
      </c>
      <c r="V32" s="130" t="str">
        <f>IF('DOE assistant'!I31="","",VLOOKUP('DOE assistant'!I31,'Full DOE Design'!$B:$L,'Full DOE Design'!V$1,FALSE))</f>
        <v/>
      </c>
      <c r="W32" s="130" t="str">
        <f>IF('DOE assistant'!J31="","",VLOOKUP('DOE assistant'!J31,'Full DOE Design'!$B:$L,'Full DOE Design'!W$1,FALSE))</f>
        <v/>
      </c>
      <c r="X32" s="130" t="str">
        <f>IF('DOE assistant'!K31="","",VLOOKUP('DOE assistant'!K31,'Full DOE Design'!$B:$L,'Full DOE Design'!X$1,FALSE))</f>
        <v/>
      </c>
    </row>
    <row r="33" spans="14:24">
      <c r="N33" s="128">
        <f>IF('DOE assistant'!B32="","",'Full DOE Design'!N32+1)</f>
        <v>29</v>
      </c>
      <c r="O33" s="130">
        <f>IF('DOE assistant'!B32="","",VLOOKUP('DOE assistant'!B32,'Full DOE Design'!$B:$L,'Full DOE Design'!O$1,FALSE))</f>
        <v>500</v>
      </c>
      <c r="P33" s="130">
        <f>IF('DOE assistant'!C32="","",VLOOKUP('DOE assistant'!C32,'Full DOE Design'!$B:$L,'Full DOE Design'!P$1,FALSE))</f>
        <v>0.2</v>
      </c>
      <c r="Q33" s="130" t="str">
        <f>IF('DOE assistant'!D32="","",VLOOKUP('DOE assistant'!D32,'Full DOE Design'!$B:$L,'Full DOE Design'!Q$1,FALSE))</f>
        <v>A</v>
      </c>
      <c r="R33" s="130" t="str">
        <f>IF('DOE assistant'!E32="","",VLOOKUP('DOE assistant'!E32,'Full DOE Design'!$B:$L,'Full DOE Design'!R$1,FALSE))</f>
        <v/>
      </c>
      <c r="S33" s="130" t="str">
        <f>IF('DOE assistant'!F32="","",VLOOKUP('DOE assistant'!F32,'Full DOE Design'!$B:$L,'Full DOE Design'!S$1,FALSE))</f>
        <v/>
      </c>
      <c r="T33" s="130" t="str">
        <f>IF('DOE assistant'!G32="","",VLOOKUP('DOE assistant'!G32,'Full DOE Design'!$B:$L,'Full DOE Design'!T$1,FALSE))</f>
        <v/>
      </c>
      <c r="U33" s="130" t="str">
        <f>IF('DOE assistant'!H32="","",VLOOKUP('DOE assistant'!H32,'Full DOE Design'!$B:$L,'Full DOE Design'!U$1,FALSE))</f>
        <v/>
      </c>
      <c r="V33" s="130" t="str">
        <f>IF('DOE assistant'!I32="","",VLOOKUP('DOE assistant'!I32,'Full DOE Design'!$B:$L,'Full DOE Design'!V$1,FALSE))</f>
        <v/>
      </c>
      <c r="W33" s="130" t="str">
        <f>IF('DOE assistant'!J32="","",VLOOKUP('DOE assistant'!J32,'Full DOE Design'!$B:$L,'Full DOE Design'!W$1,FALSE))</f>
        <v/>
      </c>
      <c r="X33" s="130" t="str">
        <f>IF('DOE assistant'!K32="","",VLOOKUP('DOE assistant'!K32,'Full DOE Design'!$B:$L,'Full DOE Design'!X$1,FALSE))</f>
        <v/>
      </c>
    </row>
    <row r="34" spans="14:24">
      <c r="N34" s="128">
        <f>IF('DOE assistant'!B33="","",'Full DOE Design'!N33+1)</f>
        <v>30</v>
      </c>
      <c r="O34" s="130">
        <f>IF('DOE assistant'!B33="","",VLOOKUP('DOE assistant'!B33,'Full DOE Design'!$B:$L,'Full DOE Design'!O$1,FALSE))</f>
        <v>500</v>
      </c>
      <c r="P34" s="130">
        <f>IF('DOE assistant'!C33="","",VLOOKUP('DOE assistant'!C33,'Full DOE Design'!$B:$L,'Full DOE Design'!P$1,FALSE))</f>
        <v>0.2</v>
      </c>
      <c r="Q34" s="130" t="str">
        <f>IF('DOE assistant'!D33="","",VLOOKUP('DOE assistant'!D33,'Full DOE Design'!$B:$L,'Full DOE Design'!Q$1,FALSE))</f>
        <v>B</v>
      </c>
      <c r="R34" s="130" t="str">
        <f>IF('DOE assistant'!E33="","",VLOOKUP('DOE assistant'!E33,'Full DOE Design'!$B:$L,'Full DOE Design'!R$1,FALSE))</f>
        <v/>
      </c>
      <c r="S34" s="130" t="str">
        <f>IF('DOE assistant'!F33="","",VLOOKUP('DOE assistant'!F33,'Full DOE Design'!$B:$L,'Full DOE Design'!S$1,FALSE))</f>
        <v/>
      </c>
      <c r="T34" s="130" t="str">
        <f>IF('DOE assistant'!G33="","",VLOOKUP('DOE assistant'!G33,'Full DOE Design'!$B:$L,'Full DOE Design'!T$1,FALSE))</f>
        <v/>
      </c>
      <c r="U34" s="130" t="str">
        <f>IF('DOE assistant'!H33="","",VLOOKUP('DOE assistant'!H33,'Full DOE Design'!$B:$L,'Full DOE Design'!U$1,FALSE))</f>
        <v/>
      </c>
      <c r="V34" s="130" t="str">
        <f>IF('DOE assistant'!I33="","",VLOOKUP('DOE assistant'!I33,'Full DOE Design'!$B:$L,'Full DOE Design'!V$1,FALSE))</f>
        <v/>
      </c>
      <c r="W34" s="130" t="str">
        <f>IF('DOE assistant'!J33="","",VLOOKUP('DOE assistant'!J33,'Full DOE Design'!$B:$L,'Full DOE Design'!W$1,FALSE))</f>
        <v/>
      </c>
      <c r="X34" s="130" t="str">
        <f>IF('DOE assistant'!K33="","",VLOOKUP('DOE assistant'!K33,'Full DOE Design'!$B:$L,'Full DOE Design'!X$1,FALSE))</f>
        <v/>
      </c>
    </row>
    <row r="35" spans="14:24">
      <c r="N35" s="128">
        <f>IF('DOE assistant'!B34="","",'Full DOE Design'!N34+1)</f>
        <v>31</v>
      </c>
      <c r="O35" s="130">
        <f>IF('DOE assistant'!B34="","",VLOOKUP('DOE assistant'!B34,'Full DOE Design'!$B:$L,'Full DOE Design'!O$1,FALSE))</f>
        <v>500</v>
      </c>
      <c r="P35" s="130">
        <f>IF('DOE assistant'!C34="","",VLOOKUP('DOE assistant'!C34,'Full DOE Design'!$B:$L,'Full DOE Design'!P$1,FALSE))</f>
        <v>0.2</v>
      </c>
      <c r="Q35" s="130" t="str">
        <f>IF('DOE assistant'!D34="","",VLOOKUP('DOE assistant'!D34,'Full DOE Design'!$B:$L,'Full DOE Design'!Q$1,FALSE))</f>
        <v>C</v>
      </c>
      <c r="R35" s="130" t="str">
        <f>IF('DOE assistant'!E34="","",VLOOKUP('DOE assistant'!E34,'Full DOE Design'!$B:$L,'Full DOE Design'!R$1,FALSE))</f>
        <v/>
      </c>
      <c r="S35" s="130" t="str">
        <f>IF('DOE assistant'!F34="","",VLOOKUP('DOE assistant'!F34,'Full DOE Design'!$B:$L,'Full DOE Design'!S$1,FALSE))</f>
        <v/>
      </c>
      <c r="T35" s="130" t="str">
        <f>IF('DOE assistant'!G34="","",VLOOKUP('DOE assistant'!G34,'Full DOE Design'!$B:$L,'Full DOE Design'!T$1,FALSE))</f>
        <v/>
      </c>
      <c r="U35" s="130" t="str">
        <f>IF('DOE assistant'!H34="","",VLOOKUP('DOE assistant'!H34,'Full DOE Design'!$B:$L,'Full DOE Design'!U$1,FALSE))</f>
        <v/>
      </c>
      <c r="V35" s="130" t="str">
        <f>IF('DOE assistant'!I34="","",VLOOKUP('DOE assistant'!I34,'Full DOE Design'!$B:$L,'Full DOE Design'!V$1,FALSE))</f>
        <v/>
      </c>
      <c r="W35" s="130" t="str">
        <f>IF('DOE assistant'!J34="","",VLOOKUP('DOE assistant'!J34,'Full DOE Design'!$B:$L,'Full DOE Design'!W$1,FALSE))</f>
        <v/>
      </c>
      <c r="X35" s="130" t="str">
        <f>IF('DOE assistant'!K34="","",VLOOKUP('DOE assistant'!K34,'Full DOE Design'!$B:$L,'Full DOE Design'!X$1,FALSE))</f>
        <v/>
      </c>
    </row>
    <row r="36" spans="14:24">
      <c r="N36" s="128">
        <f>IF('DOE assistant'!B35="","",'Full DOE Design'!N35+1)</f>
        <v>32</v>
      </c>
      <c r="O36" s="130">
        <f>IF('DOE assistant'!B35="","",VLOOKUP('DOE assistant'!B35,'Full DOE Design'!$B:$L,'Full DOE Design'!O$1,FALSE))</f>
        <v>500</v>
      </c>
      <c r="P36" s="130">
        <f>IF('DOE assistant'!C35="","",VLOOKUP('DOE assistant'!C35,'Full DOE Design'!$B:$L,'Full DOE Design'!P$1,FALSE))</f>
        <v>0.2</v>
      </c>
      <c r="Q36" s="130" t="str">
        <f>IF('DOE assistant'!D35="","",VLOOKUP('DOE assistant'!D35,'Full DOE Design'!$B:$L,'Full DOE Design'!Q$1,FALSE))</f>
        <v>D</v>
      </c>
      <c r="R36" s="130" t="str">
        <f>IF('DOE assistant'!E35="","",VLOOKUP('DOE assistant'!E35,'Full DOE Design'!$B:$L,'Full DOE Design'!R$1,FALSE))</f>
        <v/>
      </c>
      <c r="S36" s="130" t="str">
        <f>IF('DOE assistant'!F35="","",VLOOKUP('DOE assistant'!F35,'Full DOE Design'!$B:$L,'Full DOE Design'!S$1,FALSE))</f>
        <v/>
      </c>
      <c r="T36" s="130" t="str">
        <f>IF('DOE assistant'!G35="","",VLOOKUP('DOE assistant'!G35,'Full DOE Design'!$B:$L,'Full DOE Design'!T$1,FALSE))</f>
        <v/>
      </c>
      <c r="U36" s="130" t="str">
        <f>IF('DOE assistant'!H35="","",VLOOKUP('DOE assistant'!H35,'Full DOE Design'!$B:$L,'Full DOE Design'!U$1,FALSE))</f>
        <v/>
      </c>
      <c r="V36" s="130" t="str">
        <f>IF('DOE assistant'!I35="","",VLOOKUP('DOE assistant'!I35,'Full DOE Design'!$B:$L,'Full DOE Design'!V$1,FALSE))</f>
        <v/>
      </c>
      <c r="W36" s="130" t="str">
        <f>IF('DOE assistant'!J35="","",VLOOKUP('DOE assistant'!J35,'Full DOE Design'!$B:$L,'Full DOE Design'!W$1,FALSE))</f>
        <v/>
      </c>
      <c r="X36" s="130" t="str">
        <f>IF('DOE assistant'!K35="","",VLOOKUP('DOE assistant'!K35,'Full DOE Design'!$B:$L,'Full DOE Design'!X$1,FALSE))</f>
        <v/>
      </c>
    </row>
    <row r="37" spans="14:24">
      <c r="N37" s="128">
        <f>IF('DOE assistant'!B36="","",'Full DOE Design'!N36+1)</f>
        <v>33</v>
      </c>
      <c r="O37" s="130">
        <f>IF('DOE assistant'!B36="","",VLOOKUP('DOE assistant'!B36,'Full DOE Design'!$B:$L,'Full DOE Design'!O$1,FALSE))</f>
        <v>500</v>
      </c>
      <c r="P37" s="130">
        <f>IF('DOE assistant'!C36="","",VLOOKUP('DOE assistant'!C36,'Full DOE Design'!$B:$L,'Full DOE Design'!P$1,FALSE))</f>
        <v>0.3</v>
      </c>
      <c r="Q37" s="130" t="str">
        <f>IF('DOE assistant'!D36="","",VLOOKUP('DOE assistant'!D36,'Full DOE Design'!$B:$L,'Full DOE Design'!Q$1,FALSE))</f>
        <v>A</v>
      </c>
      <c r="R37" s="130" t="str">
        <f>IF('DOE assistant'!E36="","",VLOOKUP('DOE assistant'!E36,'Full DOE Design'!$B:$L,'Full DOE Design'!R$1,FALSE))</f>
        <v/>
      </c>
      <c r="S37" s="130" t="str">
        <f>IF('DOE assistant'!F36="","",VLOOKUP('DOE assistant'!F36,'Full DOE Design'!$B:$L,'Full DOE Design'!S$1,FALSE))</f>
        <v/>
      </c>
      <c r="T37" s="130" t="str">
        <f>IF('DOE assistant'!G36="","",VLOOKUP('DOE assistant'!G36,'Full DOE Design'!$B:$L,'Full DOE Design'!T$1,FALSE))</f>
        <v/>
      </c>
      <c r="U37" s="130" t="str">
        <f>IF('DOE assistant'!H36="","",VLOOKUP('DOE assistant'!H36,'Full DOE Design'!$B:$L,'Full DOE Design'!U$1,FALSE))</f>
        <v/>
      </c>
      <c r="V37" s="130" t="str">
        <f>IF('DOE assistant'!I36="","",VLOOKUP('DOE assistant'!I36,'Full DOE Design'!$B:$L,'Full DOE Design'!V$1,FALSE))</f>
        <v/>
      </c>
      <c r="W37" s="130" t="str">
        <f>IF('DOE assistant'!J36="","",VLOOKUP('DOE assistant'!J36,'Full DOE Design'!$B:$L,'Full DOE Design'!W$1,FALSE))</f>
        <v/>
      </c>
      <c r="X37" s="130" t="str">
        <f>IF('DOE assistant'!K36="","",VLOOKUP('DOE assistant'!K36,'Full DOE Design'!$B:$L,'Full DOE Design'!X$1,FALSE))</f>
        <v/>
      </c>
    </row>
    <row r="38" spans="14:24">
      <c r="N38" s="128">
        <f>IF('DOE assistant'!B37="","",'Full DOE Design'!N37+1)</f>
        <v>34</v>
      </c>
      <c r="O38" s="130">
        <f>IF('DOE assistant'!B37="","",VLOOKUP('DOE assistant'!B37,'Full DOE Design'!$B:$L,'Full DOE Design'!O$1,FALSE))</f>
        <v>500</v>
      </c>
      <c r="P38" s="130">
        <f>IF('DOE assistant'!C37="","",VLOOKUP('DOE assistant'!C37,'Full DOE Design'!$B:$L,'Full DOE Design'!P$1,FALSE))</f>
        <v>0.3</v>
      </c>
      <c r="Q38" s="130" t="str">
        <f>IF('DOE assistant'!D37="","",VLOOKUP('DOE assistant'!D37,'Full DOE Design'!$B:$L,'Full DOE Design'!Q$1,FALSE))</f>
        <v>B</v>
      </c>
      <c r="R38" s="130" t="str">
        <f>IF('DOE assistant'!E37="","",VLOOKUP('DOE assistant'!E37,'Full DOE Design'!$B:$L,'Full DOE Design'!R$1,FALSE))</f>
        <v/>
      </c>
      <c r="S38" s="130" t="str">
        <f>IF('DOE assistant'!F37="","",VLOOKUP('DOE assistant'!F37,'Full DOE Design'!$B:$L,'Full DOE Design'!S$1,FALSE))</f>
        <v/>
      </c>
      <c r="T38" s="130" t="str">
        <f>IF('DOE assistant'!G37="","",VLOOKUP('DOE assistant'!G37,'Full DOE Design'!$B:$L,'Full DOE Design'!T$1,FALSE))</f>
        <v/>
      </c>
      <c r="U38" s="130" t="str">
        <f>IF('DOE assistant'!H37="","",VLOOKUP('DOE assistant'!H37,'Full DOE Design'!$B:$L,'Full DOE Design'!U$1,FALSE))</f>
        <v/>
      </c>
      <c r="V38" s="130" t="str">
        <f>IF('DOE assistant'!I37="","",VLOOKUP('DOE assistant'!I37,'Full DOE Design'!$B:$L,'Full DOE Design'!V$1,FALSE))</f>
        <v/>
      </c>
      <c r="W38" s="130" t="str">
        <f>IF('DOE assistant'!J37="","",VLOOKUP('DOE assistant'!J37,'Full DOE Design'!$B:$L,'Full DOE Design'!W$1,FALSE))</f>
        <v/>
      </c>
      <c r="X38" s="130" t="str">
        <f>IF('DOE assistant'!K37="","",VLOOKUP('DOE assistant'!K37,'Full DOE Design'!$B:$L,'Full DOE Design'!X$1,FALSE))</f>
        <v/>
      </c>
    </row>
    <row r="39" spans="14:24">
      <c r="N39" s="128">
        <f>IF('DOE assistant'!B38="","",'Full DOE Design'!N38+1)</f>
        <v>35</v>
      </c>
      <c r="O39" s="130">
        <f>IF('DOE assistant'!B38="","",VLOOKUP('DOE assistant'!B38,'Full DOE Design'!$B:$L,'Full DOE Design'!O$1,FALSE))</f>
        <v>500</v>
      </c>
      <c r="P39" s="130">
        <f>IF('DOE assistant'!C38="","",VLOOKUP('DOE assistant'!C38,'Full DOE Design'!$B:$L,'Full DOE Design'!P$1,FALSE))</f>
        <v>0.3</v>
      </c>
      <c r="Q39" s="130" t="str">
        <f>IF('DOE assistant'!D38="","",VLOOKUP('DOE assistant'!D38,'Full DOE Design'!$B:$L,'Full DOE Design'!Q$1,FALSE))</f>
        <v>C</v>
      </c>
      <c r="R39" s="130" t="str">
        <f>IF('DOE assistant'!E38="","",VLOOKUP('DOE assistant'!E38,'Full DOE Design'!$B:$L,'Full DOE Design'!R$1,FALSE))</f>
        <v/>
      </c>
      <c r="S39" s="130" t="str">
        <f>IF('DOE assistant'!F38="","",VLOOKUP('DOE assistant'!F38,'Full DOE Design'!$B:$L,'Full DOE Design'!S$1,FALSE))</f>
        <v/>
      </c>
      <c r="T39" s="130" t="str">
        <f>IF('DOE assistant'!G38="","",VLOOKUP('DOE assistant'!G38,'Full DOE Design'!$B:$L,'Full DOE Design'!T$1,FALSE))</f>
        <v/>
      </c>
      <c r="U39" s="130" t="str">
        <f>IF('DOE assistant'!H38="","",VLOOKUP('DOE assistant'!H38,'Full DOE Design'!$B:$L,'Full DOE Design'!U$1,FALSE))</f>
        <v/>
      </c>
      <c r="V39" s="130" t="str">
        <f>IF('DOE assistant'!I38="","",VLOOKUP('DOE assistant'!I38,'Full DOE Design'!$B:$L,'Full DOE Design'!V$1,FALSE))</f>
        <v/>
      </c>
      <c r="W39" s="130" t="str">
        <f>IF('DOE assistant'!J38="","",VLOOKUP('DOE assistant'!J38,'Full DOE Design'!$B:$L,'Full DOE Design'!W$1,FALSE))</f>
        <v/>
      </c>
      <c r="X39" s="130" t="str">
        <f>IF('DOE assistant'!K38="","",VLOOKUP('DOE assistant'!K38,'Full DOE Design'!$B:$L,'Full DOE Design'!X$1,FALSE))</f>
        <v/>
      </c>
    </row>
    <row r="40" spans="14:24">
      <c r="N40" s="128">
        <f>IF('DOE assistant'!B39="","",'Full DOE Design'!N39+1)</f>
        <v>36</v>
      </c>
      <c r="O40" s="130">
        <f>IF('DOE assistant'!B39="","",VLOOKUP('DOE assistant'!B39,'Full DOE Design'!$B:$L,'Full DOE Design'!O$1,FALSE))</f>
        <v>500</v>
      </c>
      <c r="P40" s="130">
        <f>IF('DOE assistant'!C39="","",VLOOKUP('DOE assistant'!C39,'Full DOE Design'!$B:$L,'Full DOE Design'!P$1,FALSE))</f>
        <v>0.3</v>
      </c>
      <c r="Q40" s="130" t="str">
        <f>IF('DOE assistant'!D39="","",VLOOKUP('DOE assistant'!D39,'Full DOE Design'!$B:$L,'Full DOE Design'!Q$1,FALSE))</f>
        <v>D</v>
      </c>
      <c r="R40" s="130" t="str">
        <f>IF('DOE assistant'!E39="","",VLOOKUP('DOE assistant'!E39,'Full DOE Design'!$B:$L,'Full DOE Design'!R$1,FALSE))</f>
        <v/>
      </c>
      <c r="S40" s="130" t="str">
        <f>IF('DOE assistant'!F39="","",VLOOKUP('DOE assistant'!F39,'Full DOE Design'!$B:$L,'Full DOE Design'!S$1,FALSE))</f>
        <v/>
      </c>
      <c r="T40" s="130" t="str">
        <f>IF('DOE assistant'!G39="","",VLOOKUP('DOE assistant'!G39,'Full DOE Design'!$B:$L,'Full DOE Design'!T$1,FALSE))</f>
        <v/>
      </c>
      <c r="U40" s="130" t="str">
        <f>IF('DOE assistant'!H39="","",VLOOKUP('DOE assistant'!H39,'Full DOE Design'!$B:$L,'Full DOE Design'!U$1,FALSE))</f>
        <v/>
      </c>
      <c r="V40" s="130" t="str">
        <f>IF('DOE assistant'!I39="","",VLOOKUP('DOE assistant'!I39,'Full DOE Design'!$B:$L,'Full DOE Design'!V$1,FALSE))</f>
        <v/>
      </c>
      <c r="W40" s="130" t="str">
        <f>IF('DOE assistant'!J39="","",VLOOKUP('DOE assistant'!J39,'Full DOE Design'!$B:$L,'Full DOE Design'!W$1,FALSE))</f>
        <v/>
      </c>
      <c r="X40" s="130" t="str">
        <f>IF('DOE assistant'!K39="","",VLOOKUP('DOE assistant'!K39,'Full DOE Design'!$B:$L,'Full DOE Design'!X$1,FALSE))</f>
        <v/>
      </c>
    </row>
    <row r="41" spans="14:24">
      <c r="N41" s="128" t="str">
        <f>IF('DOE assistant'!B40="","",'Full DOE Design'!N40+1)</f>
        <v/>
      </c>
      <c r="O41" s="130" t="str">
        <f>IF('DOE assistant'!B40="","",VLOOKUP('DOE assistant'!B40,'Full DOE Design'!$B:$L,'Full DOE Design'!O$1,FALSE))</f>
        <v/>
      </c>
      <c r="P41" s="130" t="str">
        <f>IF('DOE assistant'!C40="","",VLOOKUP('DOE assistant'!C40,'Full DOE Design'!$B:$L,'Full DOE Design'!P$1,FALSE))</f>
        <v/>
      </c>
      <c r="Q41" s="130" t="str">
        <f>IF('DOE assistant'!D40="","",VLOOKUP('DOE assistant'!D40,'Full DOE Design'!$B:$L,'Full DOE Design'!Q$1,FALSE))</f>
        <v/>
      </c>
      <c r="R41" s="130" t="str">
        <f>IF('DOE assistant'!E40="","",VLOOKUP('DOE assistant'!E40,'Full DOE Design'!$B:$L,'Full DOE Design'!R$1,FALSE))</f>
        <v/>
      </c>
      <c r="S41" s="130" t="str">
        <f>IF('DOE assistant'!F40="","",VLOOKUP('DOE assistant'!F40,'Full DOE Design'!$B:$L,'Full DOE Design'!S$1,FALSE))</f>
        <v/>
      </c>
      <c r="T41" s="130" t="str">
        <f>IF('DOE assistant'!G40="","",VLOOKUP('DOE assistant'!G40,'Full DOE Design'!$B:$L,'Full DOE Design'!T$1,FALSE))</f>
        <v/>
      </c>
      <c r="U41" s="130" t="str">
        <f>IF('DOE assistant'!H40="","",VLOOKUP('DOE assistant'!H40,'Full DOE Design'!$B:$L,'Full DOE Design'!U$1,FALSE))</f>
        <v/>
      </c>
      <c r="V41" s="130" t="str">
        <f>IF('DOE assistant'!I40="","",VLOOKUP('DOE assistant'!I40,'Full DOE Design'!$B:$L,'Full DOE Design'!V$1,FALSE))</f>
        <v/>
      </c>
      <c r="W41" s="130" t="str">
        <f>IF('DOE assistant'!J40="","",VLOOKUP('DOE assistant'!J40,'Full DOE Design'!$B:$L,'Full DOE Design'!W$1,FALSE))</f>
        <v/>
      </c>
      <c r="X41" s="130" t="str">
        <f>IF('DOE assistant'!K40="","",VLOOKUP('DOE assistant'!K40,'Full DOE Design'!$B:$L,'Full DOE Design'!X$1,FALSE))</f>
        <v/>
      </c>
    </row>
    <row r="42" spans="14:24">
      <c r="N42" s="128" t="str">
        <f>IF('DOE assistant'!B41="","",'Full DOE Design'!N41+1)</f>
        <v/>
      </c>
      <c r="O42" s="130" t="str">
        <f>IF('DOE assistant'!B41="","",VLOOKUP('DOE assistant'!B41,'Full DOE Design'!$B:$L,'Full DOE Design'!O$1,FALSE))</f>
        <v/>
      </c>
      <c r="P42" s="130" t="str">
        <f>IF('DOE assistant'!C41="","",VLOOKUP('DOE assistant'!C41,'Full DOE Design'!$B:$L,'Full DOE Design'!P$1,FALSE))</f>
        <v/>
      </c>
      <c r="Q42" s="130" t="str">
        <f>IF('DOE assistant'!D41="","",VLOOKUP('DOE assistant'!D41,'Full DOE Design'!$B:$L,'Full DOE Design'!Q$1,FALSE))</f>
        <v/>
      </c>
      <c r="R42" s="130" t="str">
        <f>IF('DOE assistant'!E41="","",VLOOKUP('DOE assistant'!E41,'Full DOE Design'!$B:$L,'Full DOE Design'!R$1,FALSE))</f>
        <v/>
      </c>
      <c r="S42" s="130" t="str">
        <f>IF('DOE assistant'!F41="","",VLOOKUP('DOE assistant'!F41,'Full DOE Design'!$B:$L,'Full DOE Design'!S$1,FALSE))</f>
        <v/>
      </c>
      <c r="T42" s="130" t="str">
        <f>IF('DOE assistant'!G41="","",VLOOKUP('DOE assistant'!G41,'Full DOE Design'!$B:$L,'Full DOE Design'!T$1,FALSE))</f>
        <v/>
      </c>
      <c r="U42" s="130" t="str">
        <f>IF('DOE assistant'!H41="","",VLOOKUP('DOE assistant'!H41,'Full DOE Design'!$B:$L,'Full DOE Design'!U$1,FALSE))</f>
        <v/>
      </c>
      <c r="V42" s="130" t="str">
        <f>IF('DOE assistant'!I41="","",VLOOKUP('DOE assistant'!I41,'Full DOE Design'!$B:$L,'Full DOE Design'!V$1,FALSE))</f>
        <v/>
      </c>
      <c r="W42" s="130" t="str">
        <f>IF('DOE assistant'!J41="","",VLOOKUP('DOE assistant'!J41,'Full DOE Design'!$B:$L,'Full DOE Design'!W$1,FALSE))</f>
        <v/>
      </c>
      <c r="X42" s="130" t="str">
        <f>IF('DOE assistant'!K41="","",VLOOKUP('DOE assistant'!K41,'Full DOE Design'!$B:$L,'Full DOE Design'!X$1,FALSE))</f>
        <v/>
      </c>
    </row>
    <row r="43" spans="14:24">
      <c r="N43" s="128" t="str">
        <f>IF('DOE assistant'!B42="","",'Full DOE Design'!N42+1)</f>
        <v/>
      </c>
      <c r="O43" s="130" t="str">
        <f>IF('DOE assistant'!B42="","",VLOOKUP('DOE assistant'!B42,'Full DOE Design'!$B:$L,'Full DOE Design'!O$1,FALSE))</f>
        <v/>
      </c>
      <c r="P43" s="130" t="str">
        <f>IF('DOE assistant'!C42="","",VLOOKUP('DOE assistant'!C42,'Full DOE Design'!$B:$L,'Full DOE Design'!P$1,FALSE))</f>
        <v/>
      </c>
      <c r="Q43" s="130" t="str">
        <f>IF('DOE assistant'!D42="","",VLOOKUP('DOE assistant'!D42,'Full DOE Design'!$B:$L,'Full DOE Design'!Q$1,FALSE))</f>
        <v/>
      </c>
      <c r="R43" s="130" t="str">
        <f>IF('DOE assistant'!E42="","",VLOOKUP('DOE assistant'!E42,'Full DOE Design'!$B:$L,'Full DOE Design'!R$1,FALSE))</f>
        <v/>
      </c>
      <c r="S43" s="130" t="str">
        <f>IF('DOE assistant'!F42="","",VLOOKUP('DOE assistant'!F42,'Full DOE Design'!$B:$L,'Full DOE Design'!S$1,FALSE))</f>
        <v/>
      </c>
      <c r="T43" s="130" t="str">
        <f>IF('DOE assistant'!G42="","",VLOOKUP('DOE assistant'!G42,'Full DOE Design'!$B:$L,'Full DOE Design'!T$1,FALSE))</f>
        <v/>
      </c>
      <c r="U43" s="130" t="str">
        <f>IF('DOE assistant'!H42="","",VLOOKUP('DOE assistant'!H42,'Full DOE Design'!$B:$L,'Full DOE Design'!U$1,FALSE))</f>
        <v/>
      </c>
      <c r="V43" s="130" t="str">
        <f>IF('DOE assistant'!I42="","",VLOOKUP('DOE assistant'!I42,'Full DOE Design'!$B:$L,'Full DOE Design'!V$1,FALSE))</f>
        <v/>
      </c>
      <c r="W43" s="130" t="str">
        <f>IF('DOE assistant'!J42="","",VLOOKUP('DOE assistant'!J42,'Full DOE Design'!$B:$L,'Full DOE Design'!W$1,FALSE))</f>
        <v/>
      </c>
      <c r="X43" s="130" t="str">
        <f>IF('DOE assistant'!K42="","",VLOOKUP('DOE assistant'!K42,'Full DOE Design'!$B:$L,'Full DOE Design'!X$1,FALSE))</f>
        <v/>
      </c>
    </row>
    <row r="44" spans="14:24">
      <c r="N44" s="128" t="str">
        <f>IF('DOE assistant'!B43="","",'Full DOE Design'!N43+1)</f>
        <v/>
      </c>
      <c r="O44" s="130" t="str">
        <f>IF('DOE assistant'!B43="","",VLOOKUP('DOE assistant'!B43,'Full DOE Design'!$B:$L,'Full DOE Design'!O$1,FALSE))</f>
        <v/>
      </c>
      <c r="P44" s="130" t="str">
        <f>IF('DOE assistant'!C43="","",VLOOKUP('DOE assistant'!C43,'Full DOE Design'!$B:$L,'Full DOE Design'!P$1,FALSE))</f>
        <v/>
      </c>
      <c r="Q44" s="130" t="str">
        <f>IF('DOE assistant'!D43="","",VLOOKUP('DOE assistant'!D43,'Full DOE Design'!$B:$L,'Full DOE Design'!Q$1,FALSE))</f>
        <v/>
      </c>
      <c r="R44" s="130" t="str">
        <f>IF('DOE assistant'!E43="","",VLOOKUP('DOE assistant'!E43,'Full DOE Design'!$B:$L,'Full DOE Design'!R$1,FALSE))</f>
        <v/>
      </c>
      <c r="S44" s="130" t="str">
        <f>IF('DOE assistant'!F43="","",VLOOKUP('DOE assistant'!F43,'Full DOE Design'!$B:$L,'Full DOE Design'!S$1,FALSE))</f>
        <v/>
      </c>
      <c r="T44" s="130" t="str">
        <f>IF('DOE assistant'!G43="","",VLOOKUP('DOE assistant'!G43,'Full DOE Design'!$B:$L,'Full DOE Design'!T$1,FALSE))</f>
        <v/>
      </c>
      <c r="U44" s="130" t="str">
        <f>IF('DOE assistant'!H43="","",VLOOKUP('DOE assistant'!H43,'Full DOE Design'!$B:$L,'Full DOE Design'!U$1,FALSE))</f>
        <v/>
      </c>
      <c r="V44" s="130" t="str">
        <f>IF('DOE assistant'!I43="","",VLOOKUP('DOE assistant'!I43,'Full DOE Design'!$B:$L,'Full DOE Design'!V$1,FALSE))</f>
        <v/>
      </c>
      <c r="W44" s="130" t="str">
        <f>IF('DOE assistant'!J43="","",VLOOKUP('DOE assistant'!J43,'Full DOE Design'!$B:$L,'Full DOE Design'!W$1,FALSE))</f>
        <v/>
      </c>
      <c r="X44" s="130" t="str">
        <f>IF('DOE assistant'!K43="","",VLOOKUP('DOE assistant'!K43,'Full DOE Design'!$B:$L,'Full DOE Design'!X$1,FALSE))</f>
        <v/>
      </c>
    </row>
    <row r="45" spans="14:24">
      <c r="N45" s="128" t="str">
        <f>IF('DOE assistant'!B44="","",'Full DOE Design'!N44+1)</f>
        <v/>
      </c>
      <c r="O45" s="130" t="str">
        <f>IF('DOE assistant'!B44="","",VLOOKUP('DOE assistant'!B44,'Full DOE Design'!$B:$L,'Full DOE Design'!O$1,FALSE))</f>
        <v/>
      </c>
      <c r="P45" s="130" t="str">
        <f>IF('DOE assistant'!C44="","",VLOOKUP('DOE assistant'!C44,'Full DOE Design'!$B:$L,'Full DOE Design'!P$1,FALSE))</f>
        <v/>
      </c>
      <c r="Q45" s="130" t="str">
        <f>IF('DOE assistant'!D44="","",VLOOKUP('DOE assistant'!D44,'Full DOE Design'!$B:$L,'Full DOE Design'!Q$1,FALSE))</f>
        <v/>
      </c>
      <c r="R45" s="130" t="str">
        <f>IF('DOE assistant'!E44="","",VLOOKUP('DOE assistant'!E44,'Full DOE Design'!$B:$L,'Full DOE Design'!R$1,FALSE))</f>
        <v/>
      </c>
      <c r="S45" s="130" t="str">
        <f>IF('DOE assistant'!F44="","",VLOOKUP('DOE assistant'!F44,'Full DOE Design'!$B:$L,'Full DOE Design'!S$1,FALSE))</f>
        <v/>
      </c>
      <c r="T45" s="130" t="str">
        <f>IF('DOE assistant'!G44="","",VLOOKUP('DOE assistant'!G44,'Full DOE Design'!$B:$L,'Full DOE Design'!T$1,FALSE))</f>
        <v/>
      </c>
      <c r="U45" s="130" t="str">
        <f>IF('DOE assistant'!H44="","",VLOOKUP('DOE assistant'!H44,'Full DOE Design'!$B:$L,'Full DOE Design'!U$1,FALSE))</f>
        <v/>
      </c>
      <c r="V45" s="130" t="str">
        <f>IF('DOE assistant'!I44="","",VLOOKUP('DOE assistant'!I44,'Full DOE Design'!$B:$L,'Full DOE Design'!V$1,FALSE))</f>
        <v/>
      </c>
      <c r="W45" s="130" t="str">
        <f>IF('DOE assistant'!J44="","",VLOOKUP('DOE assistant'!J44,'Full DOE Design'!$B:$L,'Full DOE Design'!W$1,FALSE))</f>
        <v/>
      </c>
      <c r="X45" s="130" t="str">
        <f>IF('DOE assistant'!K44="","",VLOOKUP('DOE assistant'!K44,'Full DOE Design'!$B:$L,'Full DOE Design'!X$1,FALSE))</f>
        <v/>
      </c>
    </row>
    <row r="46" spans="14:24">
      <c r="N46" s="128" t="str">
        <f>IF('DOE assistant'!B45="","",'Full DOE Design'!N45+1)</f>
        <v/>
      </c>
      <c r="O46" s="130" t="str">
        <f>IF('DOE assistant'!B45="","",VLOOKUP('DOE assistant'!B45,'Full DOE Design'!$B:$L,'Full DOE Design'!O$1,FALSE))</f>
        <v/>
      </c>
      <c r="P46" s="130" t="str">
        <f>IF('DOE assistant'!C45="","",VLOOKUP('DOE assistant'!C45,'Full DOE Design'!$B:$L,'Full DOE Design'!P$1,FALSE))</f>
        <v/>
      </c>
      <c r="Q46" s="130" t="str">
        <f>IF('DOE assistant'!D45="","",VLOOKUP('DOE assistant'!D45,'Full DOE Design'!$B:$L,'Full DOE Design'!Q$1,FALSE))</f>
        <v/>
      </c>
      <c r="R46" s="130" t="str">
        <f>IF('DOE assistant'!E45="","",VLOOKUP('DOE assistant'!E45,'Full DOE Design'!$B:$L,'Full DOE Design'!R$1,FALSE))</f>
        <v/>
      </c>
      <c r="S46" s="130" t="str">
        <f>IF('DOE assistant'!F45="","",VLOOKUP('DOE assistant'!F45,'Full DOE Design'!$B:$L,'Full DOE Design'!S$1,FALSE))</f>
        <v/>
      </c>
      <c r="T46" s="130" t="str">
        <f>IF('DOE assistant'!G45="","",VLOOKUP('DOE assistant'!G45,'Full DOE Design'!$B:$L,'Full DOE Design'!T$1,FALSE))</f>
        <v/>
      </c>
      <c r="U46" s="130" t="str">
        <f>IF('DOE assistant'!H45="","",VLOOKUP('DOE assistant'!H45,'Full DOE Design'!$B:$L,'Full DOE Design'!U$1,FALSE))</f>
        <v/>
      </c>
      <c r="V46" s="130" t="str">
        <f>IF('DOE assistant'!I45="","",VLOOKUP('DOE assistant'!I45,'Full DOE Design'!$B:$L,'Full DOE Design'!V$1,FALSE))</f>
        <v/>
      </c>
      <c r="W46" s="130" t="str">
        <f>IF('DOE assistant'!J45="","",VLOOKUP('DOE assistant'!J45,'Full DOE Design'!$B:$L,'Full DOE Design'!W$1,FALSE))</f>
        <v/>
      </c>
      <c r="X46" s="130" t="str">
        <f>IF('DOE assistant'!K45="","",VLOOKUP('DOE assistant'!K45,'Full DOE Design'!$B:$L,'Full DOE Design'!X$1,FALSE))</f>
        <v/>
      </c>
    </row>
    <row r="47" spans="14:24">
      <c r="N47" s="128" t="str">
        <f>IF('DOE assistant'!B46="","",'Full DOE Design'!N46+1)</f>
        <v/>
      </c>
      <c r="O47" s="130" t="str">
        <f>IF('DOE assistant'!B46="","",VLOOKUP('DOE assistant'!B46,'Full DOE Design'!$B:$L,'Full DOE Design'!O$1,FALSE))</f>
        <v/>
      </c>
      <c r="P47" s="130" t="str">
        <f>IF('DOE assistant'!C46="","",VLOOKUP('DOE assistant'!C46,'Full DOE Design'!$B:$L,'Full DOE Design'!P$1,FALSE))</f>
        <v/>
      </c>
      <c r="Q47" s="130" t="str">
        <f>IF('DOE assistant'!D46="","",VLOOKUP('DOE assistant'!D46,'Full DOE Design'!$B:$L,'Full DOE Design'!Q$1,FALSE))</f>
        <v/>
      </c>
      <c r="R47" s="130" t="str">
        <f>IF('DOE assistant'!E46="","",VLOOKUP('DOE assistant'!E46,'Full DOE Design'!$B:$L,'Full DOE Design'!R$1,FALSE))</f>
        <v/>
      </c>
      <c r="S47" s="130" t="str">
        <f>IF('DOE assistant'!F46="","",VLOOKUP('DOE assistant'!F46,'Full DOE Design'!$B:$L,'Full DOE Design'!S$1,FALSE))</f>
        <v/>
      </c>
      <c r="T47" s="130" t="str">
        <f>IF('DOE assistant'!G46="","",VLOOKUP('DOE assistant'!G46,'Full DOE Design'!$B:$L,'Full DOE Design'!T$1,FALSE))</f>
        <v/>
      </c>
      <c r="U47" s="130" t="str">
        <f>IF('DOE assistant'!H46="","",VLOOKUP('DOE assistant'!H46,'Full DOE Design'!$B:$L,'Full DOE Design'!U$1,FALSE))</f>
        <v/>
      </c>
      <c r="V47" s="130" t="str">
        <f>IF('DOE assistant'!I46="","",VLOOKUP('DOE assistant'!I46,'Full DOE Design'!$B:$L,'Full DOE Design'!V$1,FALSE))</f>
        <v/>
      </c>
      <c r="W47" s="130" t="str">
        <f>IF('DOE assistant'!J46="","",VLOOKUP('DOE assistant'!J46,'Full DOE Design'!$B:$L,'Full DOE Design'!W$1,FALSE))</f>
        <v/>
      </c>
      <c r="X47" s="130" t="str">
        <f>IF('DOE assistant'!K46="","",VLOOKUP('DOE assistant'!K46,'Full DOE Design'!$B:$L,'Full DOE Design'!X$1,FALSE))</f>
        <v/>
      </c>
    </row>
    <row r="48" spans="14:24">
      <c r="N48" s="128" t="str">
        <f>IF('DOE assistant'!B47="","",'Full DOE Design'!N47+1)</f>
        <v/>
      </c>
      <c r="O48" s="130" t="str">
        <f>IF('DOE assistant'!B47="","",VLOOKUP('DOE assistant'!B47,'Full DOE Design'!$B:$L,'Full DOE Design'!O$1,FALSE))</f>
        <v/>
      </c>
      <c r="P48" s="130" t="str">
        <f>IF('DOE assistant'!C47="","",VLOOKUP('DOE assistant'!C47,'Full DOE Design'!$B:$L,'Full DOE Design'!P$1,FALSE))</f>
        <v/>
      </c>
      <c r="Q48" s="130" t="str">
        <f>IF('DOE assistant'!D47="","",VLOOKUP('DOE assistant'!D47,'Full DOE Design'!$B:$L,'Full DOE Design'!Q$1,FALSE))</f>
        <v/>
      </c>
      <c r="R48" s="130" t="str">
        <f>IF('DOE assistant'!E47="","",VLOOKUP('DOE assistant'!E47,'Full DOE Design'!$B:$L,'Full DOE Design'!R$1,FALSE))</f>
        <v/>
      </c>
      <c r="S48" s="130" t="str">
        <f>IF('DOE assistant'!F47="","",VLOOKUP('DOE assistant'!F47,'Full DOE Design'!$B:$L,'Full DOE Design'!S$1,FALSE))</f>
        <v/>
      </c>
      <c r="T48" s="130" t="str">
        <f>IF('DOE assistant'!G47="","",VLOOKUP('DOE assistant'!G47,'Full DOE Design'!$B:$L,'Full DOE Design'!T$1,FALSE))</f>
        <v/>
      </c>
      <c r="U48" s="130" t="str">
        <f>IF('DOE assistant'!H47="","",VLOOKUP('DOE assistant'!H47,'Full DOE Design'!$B:$L,'Full DOE Design'!U$1,FALSE))</f>
        <v/>
      </c>
      <c r="V48" s="130" t="str">
        <f>IF('DOE assistant'!I47="","",VLOOKUP('DOE assistant'!I47,'Full DOE Design'!$B:$L,'Full DOE Design'!V$1,FALSE))</f>
        <v/>
      </c>
      <c r="W48" s="130" t="str">
        <f>IF('DOE assistant'!J47="","",VLOOKUP('DOE assistant'!J47,'Full DOE Design'!$B:$L,'Full DOE Design'!W$1,FALSE))</f>
        <v/>
      </c>
      <c r="X48" s="130" t="str">
        <f>IF('DOE assistant'!K47="","",VLOOKUP('DOE assistant'!K47,'Full DOE Design'!$B:$L,'Full DOE Design'!X$1,FALSE))</f>
        <v/>
      </c>
    </row>
    <row r="49" spans="14:24">
      <c r="N49" s="128" t="str">
        <f>IF('DOE assistant'!B48="","",'Full DOE Design'!N48+1)</f>
        <v/>
      </c>
      <c r="O49" s="130" t="str">
        <f>IF('DOE assistant'!B48="","",VLOOKUP('DOE assistant'!B48,'Full DOE Design'!$B:$L,'Full DOE Design'!O$1,FALSE))</f>
        <v/>
      </c>
      <c r="P49" s="130" t="str">
        <f>IF('DOE assistant'!C48="","",VLOOKUP('DOE assistant'!C48,'Full DOE Design'!$B:$L,'Full DOE Design'!P$1,FALSE))</f>
        <v/>
      </c>
      <c r="Q49" s="130" t="str">
        <f>IF('DOE assistant'!D48="","",VLOOKUP('DOE assistant'!D48,'Full DOE Design'!$B:$L,'Full DOE Design'!Q$1,FALSE))</f>
        <v/>
      </c>
      <c r="R49" s="130" t="str">
        <f>IF('DOE assistant'!E48="","",VLOOKUP('DOE assistant'!E48,'Full DOE Design'!$B:$L,'Full DOE Design'!R$1,FALSE))</f>
        <v/>
      </c>
      <c r="S49" s="130" t="str">
        <f>IF('DOE assistant'!F48="","",VLOOKUP('DOE assistant'!F48,'Full DOE Design'!$B:$L,'Full DOE Design'!S$1,FALSE))</f>
        <v/>
      </c>
      <c r="T49" s="130" t="str">
        <f>IF('DOE assistant'!G48="","",VLOOKUP('DOE assistant'!G48,'Full DOE Design'!$B:$L,'Full DOE Design'!T$1,FALSE))</f>
        <v/>
      </c>
      <c r="U49" s="130" t="str">
        <f>IF('DOE assistant'!H48="","",VLOOKUP('DOE assistant'!H48,'Full DOE Design'!$B:$L,'Full DOE Design'!U$1,FALSE))</f>
        <v/>
      </c>
      <c r="V49" s="130" t="str">
        <f>IF('DOE assistant'!I48="","",VLOOKUP('DOE assistant'!I48,'Full DOE Design'!$B:$L,'Full DOE Design'!V$1,FALSE))</f>
        <v/>
      </c>
      <c r="W49" s="130" t="str">
        <f>IF('DOE assistant'!J48="","",VLOOKUP('DOE assistant'!J48,'Full DOE Design'!$B:$L,'Full DOE Design'!W$1,FALSE))</f>
        <v/>
      </c>
      <c r="X49" s="130" t="str">
        <f>IF('DOE assistant'!K48="","",VLOOKUP('DOE assistant'!K48,'Full DOE Design'!$B:$L,'Full DOE Design'!X$1,FALSE))</f>
        <v/>
      </c>
    </row>
    <row r="50" spans="14:24">
      <c r="N50" s="128" t="str">
        <f>IF('DOE assistant'!B49="","",'Full DOE Design'!N49+1)</f>
        <v/>
      </c>
      <c r="O50" s="130" t="str">
        <f>IF('DOE assistant'!B49="","",VLOOKUP('DOE assistant'!B49,'Full DOE Design'!$B:$L,'Full DOE Design'!O$1,FALSE))</f>
        <v/>
      </c>
      <c r="P50" s="130" t="str">
        <f>IF('DOE assistant'!C49="","",VLOOKUP('DOE assistant'!C49,'Full DOE Design'!$B:$L,'Full DOE Design'!P$1,FALSE))</f>
        <v/>
      </c>
      <c r="Q50" s="130" t="str">
        <f>IF('DOE assistant'!D49="","",VLOOKUP('DOE assistant'!D49,'Full DOE Design'!$B:$L,'Full DOE Design'!Q$1,FALSE))</f>
        <v/>
      </c>
      <c r="R50" s="130" t="str">
        <f>IF('DOE assistant'!E49="","",VLOOKUP('DOE assistant'!E49,'Full DOE Design'!$B:$L,'Full DOE Design'!R$1,FALSE))</f>
        <v/>
      </c>
      <c r="S50" s="130" t="str">
        <f>IF('DOE assistant'!F49="","",VLOOKUP('DOE assistant'!F49,'Full DOE Design'!$B:$L,'Full DOE Design'!S$1,FALSE))</f>
        <v/>
      </c>
      <c r="T50" s="130" t="str">
        <f>IF('DOE assistant'!G49="","",VLOOKUP('DOE assistant'!G49,'Full DOE Design'!$B:$L,'Full DOE Design'!T$1,FALSE))</f>
        <v/>
      </c>
      <c r="U50" s="130" t="str">
        <f>IF('DOE assistant'!H49="","",VLOOKUP('DOE assistant'!H49,'Full DOE Design'!$B:$L,'Full DOE Design'!U$1,FALSE))</f>
        <v/>
      </c>
      <c r="V50" s="130" t="str">
        <f>IF('DOE assistant'!I49="","",VLOOKUP('DOE assistant'!I49,'Full DOE Design'!$B:$L,'Full DOE Design'!V$1,FALSE))</f>
        <v/>
      </c>
      <c r="W50" s="130" t="str">
        <f>IF('DOE assistant'!J49="","",VLOOKUP('DOE assistant'!J49,'Full DOE Design'!$B:$L,'Full DOE Design'!W$1,FALSE))</f>
        <v/>
      </c>
      <c r="X50" s="130" t="str">
        <f>IF('DOE assistant'!K49="","",VLOOKUP('DOE assistant'!K49,'Full DOE Design'!$B:$L,'Full DOE Design'!X$1,FALSE))</f>
        <v/>
      </c>
    </row>
    <row r="51" spans="14:24">
      <c r="N51" s="128" t="str">
        <f>IF('DOE assistant'!B50="","",'Full DOE Design'!N50+1)</f>
        <v/>
      </c>
      <c r="O51" s="130" t="str">
        <f>IF('DOE assistant'!B50="","",VLOOKUP('DOE assistant'!B50,'Full DOE Design'!$B:$L,'Full DOE Design'!O$1,FALSE))</f>
        <v/>
      </c>
      <c r="P51" s="130" t="str">
        <f>IF('DOE assistant'!C50="","",VLOOKUP('DOE assistant'!C50,'Full DOE Design'!$B:$L,'Full DOE Design'!P$1,FALSE))</f>
        <v/>
      </c>
      <c r="Q51" s="130" t="str">
        <f>IF('DOE assistant'!D50="","",VLOOKUP('DOE assistant'!D50,'Full DOE Design'!$B:$L,'Full DOE Design'!Q$1,FALSE))</f>
        <v/>
      </c>
      <c r="R51" s="130" t="str">
        <f>IF('DOE assistant'!E50="","",VLOOKUP('DOE assistant'!E50,'Full DOE Design'!$B:$L,'Full DOE Design'!R$1,FALSE))</f>
        <v/>
      </c>
      <c r="S51" s="130" t="str">
        <f>IF('DOE assistant'!F50="","",VLOOKUP('DOE assistant'!F50,'Full DOE Design'!$B:$L,'Full DOE Design'!S$1,FALSE))</f>
        <v/>
      </c>
      <c r="T51" s="130" t="str">
        <f>IF('DOE assistant'!G50="","",VLOOKUP('DOE assistant'!G50,'Full DOE Design'!$B:$L,'Full DOE Design'!T$1,FALSE))</f>
        <v/>
      </c>
      <c r="U51" s="130" t="str">
        <f>IF('DOE assistant'!H50="","",VLOOKUP('DOE assistant'!H50,'Full DOE Design'!$B:$L,'Full DOE Design'!U$1,FALSE))</f>
        <v/>
      </c>
      <c r="V51" s="130" t="str">
        <f>IF('DOE assistant'!I50="","",VLOOKUP('DOE assistant'!I50,'Full DOE Design'!$B:$L,'Full DOE Design'!V$1,FALSE))</f>
        <v/>
      </c>
      <c r="W51" s="130" t="str">
        <f>IF('DOE assistant'!J50="","",VLOOKUP('DOE assistant'!J50,'Full DOE Design'!$B:$L,'Full DOE Design'!W$1,FALSE))</f>
        <v/>
      </c>
      <c r="X51" s="130" t="str">
        <f>IF('DOE assistant'!K50="","",VLOOKUP('DOE assistant'!K50,'Full DOE Design'!$B:$L,'Full DOE Design'!X$1,FALSE))</f>
        <v/>
      </c>
    </row>
    <row r="52" spans="14:24">
      <c r="N52" s="128" t="str">
        <f>IF('DOE assistant'!B51="","",'Full DOE Design'!N51+1)</f>
        <v/>
      </c>
      <c r="O52" s="130" t="str">
        <f>IF('DOE assistant'!B51="","",VLOOKUP('DOE assistant'!B51,'Full DOE Design'!$B:$L,'Full DOE Design'!O$1,FALSE))</f>
        <v/>
      </c>
      <c r="P52" s="130" t="str">
        <f>IF('DOE assistant'!C51="","",VLOOKUP('DOE assistant'!C51,'Full DOE Design'!$B:$L,'Full DOE Design'!P$1,FALSE))</f>
        <v/>
      </c>
      <c r="Q52" s="130" t="str">
        <f>IF('DOE assistant'!D51="","",VLOOKUP('DOE assistant'!D51,'Full DOE Design'!$B:$L,'Full DOE Design'!Q$1,FALSE))</f>
        <v/>
      </c>
      <c r="R52" s="130" t="str">
        <f>IF('DOE assistant'!E51="","",VLOOKUP('DOE assistant'!E51,'Full DOE Design'!$B:$L,'Full DOE Design'!R$1,FALSE))</f>
        <v/>
      </c>
      <c r="S52" s="130" t="str">
        <f>IF('DOE assistant'!F51="","",VLOOKUP('DOE assistant'!F51,'Full DOE Design'!$B:$L,'Full DOE Design'!S$1,FALSE))</f>
        <v/>
      </c>
      <c r="T52" s="130" t="str">
        <f>IF('DOE assistant'!G51="","",VLOOKUP('DOE assistant'!G51,'Full DOE Design'!$B:$L,'Full DOE Design'!T$1,FALSE))</f>
        <v/>
      </c>
      <c r="U52" s="130" t="str">
        <f>IF('DOE assistant'!H51="","",VLOOKUP('DOE assistant'!H51,'Full DOE Design'!$B:$L,'Full DOE Design'!U$1,FALSE))</f>
        <v/>
      </c>
      <c r="V52" s="130" t="str">
        <f>IF('DOE assistant'!I51="","",VLOOKUP('DOE assistant'!I51,'Full DOE Design'!$B:$L,'Full DOE Design'!V$1,FALSE))</f>
        <v/>
      </c>
      <c r="W52" s="130" t="str">
        <f>IF('DOE assistant'!J51="","",VLOOKUP('DOE assistant'!J51,'Full DOE Design'!$B:$L,'Full DOE Design'!W$1,FALSE))</f>
        <v/>
      </c>
      <c r="X52" s="130" t="str">
        <f>IF('DOE assistant'!K51="","",VLOOKUP('DOE assistant'!K51,'Full DOE Design'!$B:$L,'Full DOE Design'!X$1,FALSE))</f>
        <v/>
      </c>
    </row>
    <row r="53" spans="14:24">
      <c r="N53" s="128" t="str">
        <f>IF('DOE assistant'!B52="","",'Full DOE Design'!N52+1)</f>
        <v/>
      </c>
      <c r="O53" s="130" t="str">
        <f>IF('DOE assistant'!B52="","",VLOOKUP('DOE assistant'!B52,'Full DOE Design'!$B:$L,'Full DOE Design'!O$1,FALSE))</f>
        <v/>
      </c>
      <c r="P53" s="130" t="str">
        <f>IF('DOE assistant'!C52="","",VLOOKUP('DOE assistant'!C52,'Full DOE Design'!$B:$L,'Full DOE Design'!P$1,FALSE))</f>
        <v/>
      </c>
      <c r="Q53" s="130" t="str">
        <f>IF('DOE assistant'!D52="","",VLOOKUP('DOE assistant'!D52,'Full DOE Design'!$B:$L,'Full DOE Design'!Q$1,FALSE))</f>
        <v/>
      </c>
      <c r="R53" s="130" t="str">
        <f>IF('DOE assistant'!E52="","",VLOOKUP('DOE assistant'!E52,'Full DOE Design'!$B:$L,'Full DOE Design'!R$1,FALSE))</f>
        <v/>
      </c>
      <c r="S53" s="130" t="str">
        <f>IF('DOE assistant'!F52="","",VLOOKUP('DOE assistant'!F52,'Full DOE Design'!$B:$L,'Full DOE Design'!S$1,FALSE))</f>
        <v/>
      </c>
      <c r="T53" s="130" t="str">
        <f>IF('DOE assistant'!G52="","",VLOOKUP('DOE assistant'!G52,'Full DOE Design'!$B:$L,'Full DOE Design'!T$1,FALSE))</f>
        <v/>
      </c>
      <c r="U53" s="130" t="str">
        <f>IF('DOE assistant'!H52="","",VLOOKUP('DOE assistant'!H52,'Full DOE Design'!$B:$L,'Full DOE Design'!U$1,FALSE))</f>
        <v/>
      </c>
      <c r="V53" s="130" t="str">
        <f>IF('DOE assistant'!I52="","",VLOOKUP('DOE assistant'!I52,'Full DOE Design'!$B:$L,'Full DOE Design'!V$1,FALSE))</f>
        <v/>
      </c>
      <c r="W53" s="130" t="str">
        <f>IF('DOE assistant'!J52="","",VLOOKUP('DOE assistant'!J52,'Full DOE Design'!$B:$L,'Full DOE Design'!W$1,FALSE))</f>
        <v/>
      </c>
      <c r="X53" s="130" t="str">
        <f>IF('DOE assistant'!K52="","",VLOOKUP('DOE assistant'!K52,'Full DOE Design'!$B:$L,'Full DOE Design'!X$1,FALSE))</f>
        <v/>
      </c>
    </row>
    <row r="54" spans="14:24">
      <c r="N54" s="128" t="str">
        <f>IF('DOE assistant'!B53="","",'Full DOE Design'!N53+1)</f>
        <v/>
      </c>
      <c r="O54" s="130" t="str">
        <f>IF('DOE assistant'!B53="","",VLOOKUP('DOE assistant'!B53,'Full DOE Design'!$B:$L,'Full DOE Design'!O$1,FALSE))</f>
        <v/>
      </c>
      <c r="P54" s="130" t="str">
        <f>IF('DOE assistant'!C53="","",VLOOKUP('DOE assistant'!C53,'Full DOE Design'!$B:$L,'Full DOE Design'!P$1,FALSE))</f>
        <v/>
      </c>
      <c r="Q54" s="130" t="str">
        <f>IF('DOE assistant'!D53="","",VLOOKUP('DOE assistant'!D53,'Full DOE Design'!$B:$L,'Full DOE Design'!Q$1,FALSE))</f>
        <v/>
      </c>
      <c r="R54" s="130" t="str">
        <f>IF('DOE assistant'!E53="","",VLOOKUP('DOE assistant'!E53,'Full DOE Design'!$B:$L,'Full DOE Design'!R$1,FALSE))</f>
        <v/>
      </c>
      <c r="S54" s="130" t="str">
        <f>IF('DOE assistant'!F53="","",VLOOKUP('DOE assistant'!F53,'Full DOE Design'!$B:$L,'Full DOE Design'!S$1,FALSE))</f>
        <v/>
      </c>
      <c r="T54" s="130" t="str">
        <f>IF('DOE assistant'!G53="","",VLOOKUP('DOE assistant'!G53,'Full DOE Design'!$B:$L,'Full DOE Design'!T$1,FALSE))</f>
        <v/>
      </c>
      <c r="U54" s="130" t="str">
        <f>IF('DOE assistant'!H53="","",VLOOKUP('DOE assistant'!H53,'Full DOE Design'!$B:$L,'Full DOE Design'!U$1,FALSE))</f>
        <v/>
      </c>
      <c r="V54" s="130" t="str">
        <f>IF('DOE assistant'!I53="","",VLOOKUP('DOE assistant'!I53,'Full DOE Design'!$B:$L,'Full DOE Design'!V$1,FALSE))</f>
        <v/>
      </c>
      <c r="W54" s="130" t="str">
        <f>IF('DOE assistant'!J53="","",VLOOKUP('DOE assistant'!J53,'Full DOE Design'!$B:$L,'Full DOE Design'!W$1,FALSE))</f>
        <v/>
      </c>
      <c r="X54" s="130" t="str">
        <f>IF('DOE assistant'!K53="","",VLOOKUP('DOE assistant'!K53,'Full DOE Design'!$B:$L,'Full DOE Design'!X$1,FALSE))</f>
        <v/>
      </c>
    </row>
    <row r="55" spans="14:24">
      <c r="N55" s="128" t="str">
        <f>IF('DOE assistant'!B54="","",'Full DOE Design'!N54+1)</f>
        <v/>
      </c>
      <c r="O55" s="130" t="str">
        <f>IF('DOE assistant'!B54="","",VLOOKUP('DOE assistant'!B54,'Full DOE Design'!$B:$L,'Full DOE Design'!O$1,FALSE))</f>
        <v/>
      </c>
      <c r="P55" s="130" t="str">
        <f>IF('DOE assistant'!C54="","",VLOOKUP('DOE assistant'!C54,'Full DOE Design'!$B:$L,'Full DOE Design'!P$1,FALSE))</f>
        <v/>
      </c>
      <c r="Q55" s="130" t="str">
        <f>IF('DOE assistant'!D54="","",VLOOKUP('DOE assistant'!D54,'Full DOE Design'!$B:$L,'Full DOE Design'!Q$1,FALSE))</f>
        <v/>
      </c>
      <c r="R55" s="130" t="str">
        <f>IF('DOE assistant'!E54="","",VLOOKUP('DOE assistant'!E54,'Full DOE Design'!$B:$L,'Full DOE Design'!R$1,FALSE))</f>
        <v/>
      </c>
      <c r="S55" s="130" t="str">
        <f>IF('DOE assistant'!F54="","",VLOOKUP('DOE assistant'!F54,'Full DOE Design'!$B:$L,'Full DOE Design'!S$1,FALSE))</f>
        <v/>
      </c>
      <c r="T55" s="130" t="str">
        <f>IF('DOE assistant'!G54="","",VLOOKUP('DOE assistant'!G54,'Full DOE Design'!$B:$L,'Full DOE Design'!T$1,FALSE))</f>
        <v/>
      </c>
      <c r="U55" s="130" t="str">
        <f>IF('DOE assistant'!H54="","",VLOOKUP('DOE assistant'!H54,'Full DOE Design'!$B:$L,'Full DOE Design'!U$1,FALSE))</f>
        <v/>
      </c>
      <c r="V55" s="130" t="str">
        <f>IF('DOE assistant'!I54="","",VLOOKUP('DOE assistant'!I54,'Full DOE Design'!$B:$L,'Full DOE Design'!V$1,FALSE))</f>
        <v/>
      </c>
      <c r="W55" s="130" t="str">
        <f>IF('DOE assistant'!J54="","",VLOOKUP('DOE assistant'!J54,'Full DOE Design'!$B:$L,'Full DOE Design'!W$1,FALSE))</f>
        <v/>
      </c>
      <c r="X55" s="130" t="str">
        <f>IF('DOE assistant'!K54="","",VLOOKUP('DOE assistant'!K54,'Full DOE Design'!$B:$L,'Full DOE Design'!X$1,FALSE))</f>
        <v/>
      </c>
    </row>
    <row r="56" spans="14:24">
      <c r="N56" s="128" t="str">
        <f>IF('DOE assistant'!B55="","",'Full DOE Design'!N55+1)</f>
        <v/>
      </c>
      <c r="O56" s="130" t="str">
        <f>IF('DOE assistant'!B55="","",VLOOKUP('DOE assistant'!B55,'Full DOE Design'!$B:$L,'Full DOE Design'!O$1,FALSE))</f>
        <v/>
      </c>
      <c r="P56" s="130" t="str">
        <f>IF('DOE assistant'!C55="","",VLOOKUP('DOE assistant'!C55,'Full DOE Design'!$B:$L,'Full DOE Design'!P$1,FALSE))</f>
        <v/>
      </c>
      <c r="Q56" s="130" t="str">
        <f>IF('DOE assistant'!D55="","",VLOOKUP('DOE assistant'!D55,'Full DOE Design'!$B:$L,'Full DOE Design'!Q$1,FALSE))</f>
        <v/>
      </c>
      <c r="R56" s="130" t="str">
        <f>IF('DOE assistant'!E55="","",VLOOKUP('DOE assistant'!E55,'Full DOE Design'!$B:$L,'Full DOE Design'!R$1,FALSE))</f>
        <v/>
      </c>
      <c r="S56" s="130" t="str">
        <f>IF('DOE assistant'!F55="","",VLOOKUP('DOE assistant'!F55,'Full DOE Design'!$B:$L,'Full DOE Design'!S$1,FALSE))</f>
        <v/>
      </c>
      <c r="T56" s="130" t="str">
        <f>IF('DOE assistant'!G55="","",VLOOKUP('DOE assistant'!G55,'Full DOE Design'!$B:$L,'Full DOE Design'!T$1,FALSE))</f>
        <v/>
      </c>
      <c r="U56" s="130" t="str">
        <f>IF('DOE assistant'!H55="","",VLOOKUP('DOE assistant'!H55,'Full DOE Design'!$B:$L,'Full DOE Design'!U$1,FALSE))</f>
        <v/>
      </c>
      <c r="V56" s="130" t="str">
        <f>IF('DOE assistant'!I55="","",VLOOKUP('DOE assistant'!I55,'Full DOE Design'!$B:$L,'Full DOE Design'!V$1,FALSE))</f>
        <v/>
      </c>
      <c r="W56" s="130" t="str">
        <f>IF('DOE assistant'!J55="","",VLOOKUP('DOE assistant'!J55,'Full DOE Design'!$B:$L,'Full DOE Design'!W$1,FALSE))</f>
        <v/>
      </c>
      <c r="X56" s="130" t="str">
        <f>IF('DOE assistant'!K55="","",VLOOKUP('DOE assistant'!K55,'Full DOE Design'!$B:$L,'Full DOE Design'!X$1,FALSE))</f>
        <v/>
      </c>
    </row>
    <row r="57" spans="14:24">
      <c r="N57" s="128" t="str">
        <f>IF('DOE assistant'!B56="","",'Full DOE Design'!N56+1)</f>
        <v/>
      </c>
      <c r="O57" s="130" t="str">
        <f>IF('DOE assistant'!B56="","",VLOOKUP('DOE assistant'!B56,'Full DOE Design'!$B:$L,'Full DOE Design'!O$1,FALSE))</f>
        <v/>
      </c>
      <c r="P57" s="130" t="str">
        <f>IF('DOE assistant'!C56="","",VLOOKUP('DOE assistant'!C56,'Full DOE Design'!$B:$L,'Full DOE Design'!P$1,FALSE))</f>
        <v/>
      </c>
      <c r="Q57" s="130" t="str">
        <f>IF('DOE assistant'!D56="","",VLOOKUP('DOE assistant'!D56,'Full DOE Design'!$B:$L,'Full DOE Design'!Q$1,FALSE))</f>
        <v/>
      </c>
      <c r="R57" s="130" t="str">
        <f>IF('DOE assistant'!E56="","",VLOOKUP('DOE assistant'!E56,'Full DOE Design'!$B:$L,'Full DOE Design'!R$1,FALSE))</f>
        <v/>
      </c>
      <c r="S57" s="130" t="str">
        <f>IF('DOE assistant'!F56="","",VLOOKUP('DOE assistant'!F56,'Full DOE Design'!$B:$L,'Full DOE Design'!S$1,FALSE))</f>
        <v/>
      </c>
      <c r="T57" s="130" t="str">
        <f>IF('DOE assistant'!G56="","",VLOOKUP('DOE assistant'!G56,'Full DOE Design'!$B:$L,'Full DOE Design'!T$1,FALSE))</f>
        <v/>
      </c>
      <c r="U57" s="130" t="str">
        <f>IF('DOE assistant'!H56="","",VLOOKUP('DOE assistant'!H56,'Full DOE Design'!$B:$L,'Full DOE Design'!U$1,FALSE))</f>
        <v/>
      </c>
      <c r="V57" s="130" t="str">
        <f>IF('DOE assistant'!I56="","",VLOOKUP('DOE assistant'!I56,'Full DOE Design'!$B:$L,'Full DOE Design'!V$1,FALSE))</f>
        <v/>
      </c>
      <c r="W57" s="130" t="str">
        <f>IF('DOE assistant'!J56="","",VLOOKUP('DOE assistant'!J56,'Full DOE Design'!$B:$L,'Full DOE Design'!W$1,FALSE))</f>
        <v/>
      </c>
      <c r="X57" s="130" t="str">
        <f>IF('DOE assistant'!K56="","",VLOOKUP('DOE assistant'!K56,'Full DOE Design'!$B:$L,'Full DOE Design'!X$1,FALSE))</f>
        <v/>
      </c>
    </row>
    <row r="58" spans="14:24">
      <c r="N58" s="128" t="str">
        <f>IF('DOE assistant'!B57="","",'Full DOE Design'!N57+1)</f>
        <v/>
      </c>
      <c r="O58" s="130" t="str">
        <f>IF('DOE assistant'!B57="","",VLOOKUP('DOE assistant'!B57,'Full DOE Design'!$B:$L,'Full DOE Design'!O$1,FALSE))</f>
        <v/>
      </c>
      <c r="P58" s="130" t="str">
        <f>IF('DOE assistant'!C57="","",VLOOKUP('DOE assistant'!C57,'Full DOE Design'!$B:$L,'Full DOE Design'!P$1,FALSE))</f>
        <v/>
      </c>
      <c r="Q58" s="130" t="str">
        <f>IF('DOE assistant'!D57="","",VLOOKUP('DOE assistant'!D57,'Full DOE Design'!$B:$L,'Full DOE Design'!Q$1,FALSE))</f>
        <v/>
      </c>
      <c r="R58" s="130" t="str">
        <f>IF('DOE assistant'!E57="","",VLOOKUP('DOE assistant'!E57,'Full DOE Design'!$B:$L,'Full DOE Design'!R$1,FALSE))</f>
        <v/>
      </c>
      <c r="S58" s="130" t="str">
        <f>IF('DOE assistant'!F57="","",VLOOKUP('DOE assistant'!F57,'Full DOE Design'!$B:$L,'Full DOE Design'!S$1,FALSE))</f>
        <v/>
      </c>
      <c r="T58" s="130" t="str">
        <f>IF('DOE assistant'!G57="","",VLOOKUP('DOE assistant'!G57,'Full DOE Design'!$B:$L,'Full DOE Design'!T$1,FALSE))</f>
        <v/>
      </c>
      <c r="U58" s="130" t="str">
        <f>IF('DOE assistant'!H57="","",VLOOKUP('DOE assistant'!H57,'Full DOE Design'!$B:$L,'Full DOE Design'!U$1,FALSE))</f>
        <v/>
      </c>
      <c r="V58" s="130" t="str">
        <f>IF('DOE assistant'!I57="","",VLOOKUP('DOE assistant'!I57,'Full DOE Design'!$B:$L,'Full DOE Design'!V$1,FALSE))</f>
        <v/>
      </c>
      <c r="W58" s="130" t="str">
        <f>IF('DOE assistant'!J57="","",VLOOKUP('DOE assistant'!J57,'Full DOE Design'!$B:$L,'Full DOE Design'!W$1,FALSE))</f>
        <v/>
      </c>
      <c r="X58" s="130" t="str">
        <f>IF('DOE assistant'!K57="","",VLOOKUP('DOE assistant'!K57,'Full DOE Design'!$B:$L,'Full DOE Design'!X$1,FALSE))</f>
        <v/>
      </c>
    </row>
    <row r="59" spans="14:24">
      <c r="N59" s="128" t="str">
        <f>IF('DOE assistant'!B58="","",'Full DOE Design'!N58+1)</f>
        <v/>
      </c>
      <c r="O59" s="130" t="str">
        <f>IF('DOE assistant'!B58="","",VLOOKUP('DOE assistant'!B58,'Full DOE Design'!$B:$L,'Full DOE Design'!O$1,FALSE))</f>
        <v/>
      </c>
      <c r="P59" s="130" t="str">
        <f>IF('DOE assistant'!C58="","",VLOOKUP('DOE assistant'!C58,'Full DOE Design'!$B:$L,'Full DOE Design'!P$1,FALSE))</f>
        <v/>
      </c>
      <c r="Q59" s="130" t="str">
        <f>IF('DOE assistant'!D58="","",VLOOKUP('DOE assistant'!D58,'Full DOE Design'!$B:$L,'Full DOE Design'!Q$1,FALSE))</f>
        <v/>
      </c>
      <c r="R59" s="130" t="str">
        <f>IF('DOE assistant'!E58="","",VLOOKUP('DOE assistant'!E58,'Full DOE Design'!$B:$L,'Full DOE Design'!R$1,FALSE))</f>
        <v/>
      </c>
      <c r="S59" s="130" t="str">
        <f>IF('DOE assistant'!F58="","",VLOOKUP('DOE assistant'!F58,'Full DOE Design'!$B:$L,'Full DOE Design'!S$1,FALSE))</f>
        <v/>
      </c>
      <c r="T59" s="130" t="str">
        <f>IF('DOE assistant'!G58="","",VLOOKUP('DOE assistant'!G58,'Full DOE Design'!$B:$L,'Full DOE Design'!T$1,FALSE))</f>
        <v/>
      </c>
      <c r="U59" s="130" t="str">
        <f>IF('DOE assistant'!H58="","",VLOOKUP('DOE assistant'!H58,'Full DOE Design'!$B:$L,'Full DOE Design'!U$1,FALSE))</f>
        <v/>
      </c>
      <c r="V59" s="130" t="str">
        <f>IF('DOE assistant'!I58="","",VLOOKUP('DOE assistant'!I58,'Full DOE Design'!$B:$L,'Full DOE Design'!V$1,FALSE))</f>
        <v/>
      </c>
      <c r="W59" s="130" t="str">
        <f>IF('DOE assistant'!J58="","",VLOOKUP('DOE assistant'!J58,'Full DOE Design'!$B:$L,'Full DOE Design'!W$1,FALSE))</f>
        <v/>
      </c>
      <c r="X59" s="130" t="str">
        <f>IF('DOE assistant'!K58="","",VLOOKUP('DOE assistant'!K58,'Full DOE Design'!$B:$L,'Full DOE Design'!X$1,FALSE))</f>
        <v/>
      </c>
    </row>
    <row r="60" spans="14:24">
      <c r="N60" s="128" t="str">
        <f>IF('DOE assistant'!B59="","",'Full DOE Design'!N59+1)</f>
        <v/>
      </c>
      <c r="O60" s="130" t="str">
        <f>IF('DOE assistant'!B59="","",VLOOKUP('DOE assistant'!B59,'Full DOE Design'!$B:$L,'Full DOE Design'!O$1,FALSE))</f>
        <v/>
      </c>
      <c r="P60" s="130" t="str">
        <f>IF('DOE assistant'!C59="","",VLOOKUP('DOE assistant'!C59,'Full DOE Design'!$B:$L,'Full DOE Design'!P$1,FALSE))</f>
        <v/>
      </c>
      <c r="Q60" s="130" t="str">
        <f>IF('DOE assistant'!D59="","",VLOOKUP('DOE assistant'!D59,'Full DOE Design'!$B:$L,'Full DOE Design'!Q$1,FALSE))</f>
        <v/>
      </c>
      <c r="R60" s="130" t="str">
        <f>IF('DOE assistant'!E59="","",VLOOKUP('DOE assistant'!E59,'Full DOE Design'!$B:$L,'Full DOE Design'!R$1,FALSE))</f>
        <v/>
      </c>
      <c r="S60" s="130" t="str">
        <f>IF('DOE assistant'!F59="","",VLOOKUP('DOE assistant'!F59,'Full DOE Design'!$B:$L,'Full DOE Design'!S$1,FALSE))</f>
        <v/>
      </c>
      <c r="T60" s="130" t="str">
        <f>IF('DOE assistant'!G59="","",VLOOKUP('DOE assistant'!G59,'Full DOE Design'!$B:$L,'Full DOE Design'!T$1,FALSE))</f>
        <v/>
      </c>
      <c r="U60" s="130" t="str">
        <f>IF('DOE assistant'!H59="","",VLOOKUP('DOE assistant'!H59,'Full DOE Design'!$B:$L,'Full DOE Design'!U$1,FALSE))</f>
        <v/>
      </c>
      <c r="V60" s="130" t="str">
        <f>IF('DOE assistant'!I59="","",VLOOKUP('DOE assistant'!I59,'Full DOE Design'!$B:$L,'Full DOE Design'!V$1,FALSE))</f>
        <v/>
      </c>
      <c r="W60" s="130" t="str">
        <f>IF('DOE assistant'!J59="","",VLOOKUP('DOE assistant'!J59,'Full DOE Design'!$B:$L,'Full DOE Design'!W$1,FALSE))</f>
        <v/>
      </c>
      <c r="X60" s="130" t="str">
        <f>IF('DOE assistant'!K59="","",VLOOKUP('DOE assistant'!K59,'Full DOE Design'!$B:$L,'Full DOE Design'!X$1,FALSE))</f>
        <v/>
      </c>
    </row>
    <row r="61" spans="14:24">
      <c r="N61" s="128" t="str">
        <f>IF('DOE assistant'!B60="","",'Full DOE Design'!N60+1)</f>
        <v/>
      </c>
      <c r="O61" s="130" t="str">
        <f>IF('DOE assistant'!B60="","",VLOOKUP('DOE assistant'!B60,'Full DOE Design'!$B:$L,'Full DOE Design'!O$1,FALSE))</f>
        <v/>
      </c>
      <c r="P61" s="130" t="str">
        <f>IF('DOE assistant'!C60="","",VLOOKUP('DOE assistant'!C60,'Full DOE Design'!$B:$L,'Full DOE Design'!P$1,FALSE))</f>
        <v/>
      </c>
      <c r="Q61" s="130" t="str">
        <f>IF('DOE assistant'!D60="","",VLOOKUP('DOE assistant'!D60,'Full DOE Design'!$B:$L,'Full DOE Design'!Q$1,FALSE))</f>
        <v/>
      </c>
      <c r="R61" s="130" t="str">
        <f>IF('DOE assistant'!E60="","",VLOOKUP('DOE assistant'!E60,'Full DOE Design'!$B:$L,'Full DOE Design'!R$1,FALSE))</f>
        <v/>
      </c>
      <c r="S61" s="130" t="str">
        <f>IF('DOE assistant'!F60="","",VLOOKUP('DOE assistant'!F60,'Full DOE Design'!$B:$L,'Full DOE Design'!S$1,FALSE))</f>
        <v/>
      </c>
      <c r="T61" s="130" t="str">
        <f>IF('DOE assistant'!G60="","",VLOOKUP('DOE assistant'!G60,'Full DOE Design'!$B:$L,'Full DOE Design'!T$1,FALSE))</f>
        <v/>
      </c>
      <c r="U61" s="130" t="str">
        <f>IF('DOE assistant'!H60="","",VLOOKUP('DOE assistant'!H60,'Full DOE Design'!$B:$L,'Full DOE Design'!U$1,FALSE))</f>
        <v/>
      </c>
      <c r="V61" s="130" t="str">
        <f>IF('DOE assistant'!I60="","",VLOOKUP('DOE assistant'!I60,'Full DOE Design'!$B:$L,'Full DOE Design'!V$1,FALSE))</f>
        <v/>
      </c>
      <c r="W61" s="130" t="str">
        <f>IF('DOE assistant'!J60="","",VLOOKUP('DOE assistant'!J60,'Full DOE Design'!$B:$L,'Full DOE Design'!W$1,FALSE))</f>
        <v/>
      </c>
      <c r="X61" s="130" t="str">
        <f>IF('DOE assistant'!K60="","",VLOOKUP('DOE assistant'!K60,'Full DOE Design'!$B:$L,'Full DOE Design'!X$1,FALSE))</f>
        <v/>
      </c>
    </row>
    <row r="62" spans="14:24">
      <c r="N62" s="128" t="str">
        <f>IF('DOE assistant'!B61="","",'Full DOE Design'!N61+1)</f>
        <v/>
      </c>
      <c r="O62" s="130" t="str">
        <f>IF('DOE assistant'!B61="","",VLOOKUP('DOE assistant'!B61,'Full DOE Design'!$B:$L,'Full DOE Design'!O$1,FALSE))</f>
        <v/>
      </c>
      <c r="P62" s="130" t="str">
        <f>IF('DOE assistant'!C61="","",VLOOKUP('DOE assistant'!C61,'Full DOE Design'!$B:$L,'Full DOE Design'!P$1,FALSE))</f>
        <v/>
      </c>
      <c r="Q62" s="130" t="str">
        <f>IF('DOE assistant'!D61="","",VLOOKUP('DOE assistant'!D61,'Full DOE Design'!$B:$L,'Full DOE Design'!Q$1,FALSE))</f>
        <v/>
      </c>
      <c r="R62" s="130" t="str">
        <f>IF('DOE assistant'!E61="","",VLOOKUP('DOE assistant'!E61,'Full DOE Design'!$B:$L,'Full DOE Design'!R$1,FALSE))</f>
        <v/>
      </c>
      <c r="S62" s="130" t="str">
        <f>IF('DOE assistant'!F61="","",VLOOKUP('DOE assistant'!F61,'Full DOE Design'!$B:$L,'Full DOE Design'!S$1,FALSE))</f>
        <v/>
      </c>
      <c r="T62" s="130" t="str">
        <f>IF('DOE assistant'!G61="","",VLOOKUP('DOE assistant'!G61,'Full DOE Design'!$B:$L,'Full DOE Design'!T$1,FALSE))</f>
        <v/>
      </c>
      <c r="U62" s="130" t="str">
        <f>IF('DOE assistant'!H61="","",VLOOKUP('DOE assistant'!H61,'Full DOE Design'!$B:$L,'Full DOE Design'!U$1,FALSE))</f>
        <v/>
      </c>
      <c r="V62" s="130" t="str">
        <f>IF('DOE assistant'!I61="","",VLOOKUP('DOE assistant'!I61,'Full DOE Design'!$B:$L,'Full DOE Design'!V$1,FALSE))</f>
        <v/>
      </c>
      <c r="W62" s="130" t="str">
        <f>IF('DOE assistant'!J61="","",VLOOKUP('DOE assistant'!J61,'Full DOE Design'!$B:$L,'Full DOE Design'!W$1,FALSE))</f>
        <v/>
      </c>
      <c r="X62" s="130" t="str">
        <f>IF('DOE assistant'!K61="","",VLOOKUP('DOE assistant'!K61,'Full DOE Design'!$B:$L,'Full DOE Design'!X$1,FALSE))</f>
        <v/>
      </c>
    </row>
    <row r="63" spans="14:24">
      <c r="N63" s="128" t="str">
        <f>IF('DOE assistant'!B62="","",'Full DOE Design'!N62+1)</f>
        <v/>
      </c>
      <c r="O63" s="130" t="str">
        <f>IF('DOE assistant'!B62="","",VLOOKUP('DOE assistant'!B62,'Full DOE Design'!$B:$L,'Full DOE Design'!O$1,FALSE))</f>
        <v/>
      </c>
      <c r="P63" s="130" t="str">
        <f>IF('DOE assistant'!C62="","",VLOOKUP('DOE assistant'!C62,'Full DOE Design'!$B:$L,'Full DOE Design'!P$1,FALSE))</f>
        <v/>
      </c>
      <c r="Q63" s="130" t="str">
        <f>IF('DOE assistant'!D62="","",VLOOKUP('DOE assistant'!D62,'Full DOE Design'!$B:$L,'Full DOE Design'!Q$1,FALSE))</f>
        <v/>
      </c>
      <c r="R63" s="130" t="str">
        <f>IF('DOE assistant'!E62="","",VLOOKUP('DOE assistant'!E62,'Full DOE Design'!$B:$L,'Full DOE Design'!R$1,FALSE))</f>
        <v/>
      </c>
      <c r="S63" s="130" t="str">
        <f>IF('DOE assistant'!F62="","",VLOOKUP('DOE assistant'!F62,'Full DOE Design'!$B:$L,'Full DOE Design'!S$1,FALSE))</f>
        <v/>
      </c>
      <c r="T63" s="130" t="str">
        <f>IF('DOE assistant'!G62="","",VLOOKUP('DOE assistant'!G62,'Full DOE Design'!$B:$L,'Full DOE Design'!T$1,FALSE))</f>
        <v/>
      </c>
      <c r="U63" s="130" t="str">
        <f>IF('DOE assistant'!H62="","",VLOOKUP('DOE assistant'!H62,'Full DOE Design'!$B:$L,'Full DOE Design'!U$1,FALSE))</f>
        <v/>
      </c>
      <c r="V63" s="130" t="str">
        <f>IF('DOE assistant'!I62="","",VLOOKUP('DOE assistant'!I62,'Full DOE Design'!$B:$L,'Full DOE Design'!V$1,FALSE))</f>
        <v/>
      </c>
      <c r="W63" s="130" t="str">
        <f>IF('DOE assistant'!J62="","",VLOOKUP('DOE assistant'!J62,'Full DOE Design'!$B:$L,'Full DOE Design'!W$1,FALSE))</f>
        <v/>
      </c>
      <c r="X63" s="130" t="str">
        <f>IF('DOE assistant'!K62="","",VLOOKUP('DOE assistant'!K62,'Full DOE Design'!$B:$L,'Full DOE Design'!X$1,FALSE))</f>
        <v/>
      </c>
    </row>
    <row r="64" spans="14:24">
      <c r="N64" s="128" t="str">
        <f>IF('DOE assistant'!B63="","",'Full DOE Design'!N63+1)</f>
        <v/>
      </c>
      <c r="O64" s="130" t="str">
        <f>IF('DOE assistant'!B63="","",VLOOKUP('DOE assistant'!B63,'Full DOE Design'!$B:$L,'Full DOE Design'!O$1,FALSE))</f>
        <v/>
      </c>
      <c r="P64" s="130" t="str">
        <f>IF('DOE assistant'!C63="","",VLOOKUP('DOE assistant'!C63,'Full DOE Design'!$B:$L,'Full DOE Design'!P$1,FALSE))</f>
        <v/>
      </c>
      <c r="Q64" s="130" t="str">
        <f>IF('DOE assistant'!D63="","",VLOOKUP('DOE assistant'!D63,'Full DOE Design'!$B:$L,'Full DOE Design'!Q$1,FALSE))</f>
        <v/>
      </c>
      <c r="R64" s="130" t="str">
        <f>IF('DOE assistant'!E63="","",VLOOKUP('DOE assistant'!E63,'Full DOE Design'!$B:$L,'Full DOE Design'!R$1,FALSE))</f>
        <v/>
      </c>
      <c r="S64" s="130" t="str">
        <f>IF('DOE assistant'!F63="","",VLOOKUP('DOE assistant'!F63,'Full DOE Design'!$B:$L,'Full DOE Design'!S$1,FALSE))</f>
        <v/>
      </c>
      <c r="T64" s="130" t="str">
        <f>IF('DOE assistant'!G63="","",VLOOKUP('DOE assistant'!G63,'Full DOE Design'!$B:$L,'Full DOE Design'!T$1,FALSE))</f>
        <v/>
      </c>
      <c r="U64" s="130" t="str">
        <f>IF('DOE assistant'!H63="","",VLOOKUP('DOE assistant'!H63,'Full DOE Design'!$B:$L,'Full DOE Design'!U$1,FALSE))</f>
        <v/>
      </c>
      <c r="V64" s="130" t="str">
        <f>IF('DOE assistant'!I63="","",VLOOKUP('DOE assistant'!I63,'Full DOE Design'!$B:$L,'Full DOE Design'!V$1,FALSE))</f>
        <v/>
      </c>
      <c r="W64" s="130" t="str">
        <f>IF('DOE assistant'!J63="","",VLOOKUP('DOE assistant'!J63,'Full DOE Design'!$B:$L,'Full DOE Design'!W$1,FALSE))</f>
        <v/>
      </c>
      <c r="X64" s="130" t="str">
        <f>IF('DOE assistant'!K63="","",VLOOKUP('DOE assistant'!K63,'Full DOE Design'!$B:$L,'Full DOE Design'!X$1,FALSE))</f>
        <v/>
      </c>
    </row>
    <row r="65" spans="14:24">
      <c r="N65" s="128" t="str">
        <f>IF('DOE assistant'!B64="","",'Full DOE Design'!N64+1)</f>
        <v/>
      </c>
      <c r="O65" s="130" t="str">
        <f>IF('DOE assistant'!B64="","",VLOOKUP('DOE assistant'!B64,'Full DOE Design'!$B:$L,'Full DOE Design'!O$1,FALSE))</f>
        <v/>
      </c>
      <c r="P65" s="130" t="str">
        <f>IF('DOE assistant'!C64="","",VLOOKUP('DOE assistant'!C64,'Full DOE Design'!$B:$L,'Full DOE Design'!P$1,FALSE))</f>
        <v/>
      </c>
      <c r="Q65" s="130" t="str">
        <f>IF('DOE assistant'!D64="","",VLOOKUP('DOE assistant'!D64,'Full DOE Design'!$B:$L,'Full DOE Design'!Q$1,FALSE))</f>
        <v/>
      </c>
      <c r="R65" s="130" t="str">
        <f>IF('DOE assistant'!E64="","",VLOOKUP('DOE assistant'!E64,'Full DOE Design'!$B:$L,'Full DOE Design'!R$1,FALSE))</f>
        <v/>
      </c>
      <c r="S65" s="130" t="str">
        <f>IF('DOE assistant'!F64="","",VLOOKUP('DOE assistant'!F64,'Full DOE Design'!$B:$L,'Full DOE Design'!S$1,FALSE))</f>
        <v/>
      </c>
      <c r="T65" s="130" t="str">
        <f>IF('DOE assistant'!G64="","",VLOOKUP('DOE assistant'!G64,'Full DOE Design'!$B:$L,'Full DOE Design'!T$1,FALSE))</f>
        <v/>
      </c>
      <c r="U65" s="130" t="str">
        <f>IF('DOE assistant'!H64="","",VLOOKUP('DOE assistant'!H64,'Full DOE Design'!$B:$L,'Full DOE Design'!U$1,FALSE))</f>
        <v/>
      </c>
      <c r="V65" s="130" t="str">
        <f>IF('DOE assistant'!I64="","",VLOOKUP('DOE assistant'!I64,'Full DOE Design'!$B:$L,'Full DOE Design'!V$1,FALSE))</f>
        <v/>
      </c>
      <c r="W65" s="130" t="str">
        <f>IF('DOE assistant'!J64="","",VLOOKUP('DOE assistant'!J64,'Full DOE Design'!$B:$L,'Full DOE Design'!W$1,FALSE))</f>
        <v/>
      </c>
      <c r="X65" s="130" t="str">
        <f>IF('DOE assistant'!K64="","",VLOOKUP('DOE assistant'!K64,'Full DOE Design'!$B:$L,'Full DOE Design'!X$1,FALSE))</f>
        <v/>
      </c>
    </row>
    <row r="66" spans="14:24">
      <c r="N66" s="128" t="str">
        <f>IF('DOE assistant'!B65="","",'Full DOE Design'!N65+1)</f>
        <v/>
      </c>
      <c r="O66" s="130" t="str">
        <f>IF('DOE assistant'!B65="","",VLOOKUP('DOE assistant'!B65,'Full DOE Design'!$B:$L,'Full DOE Design'!O$1,FALSE))</f>
        <v/>
      </c>
      <c r="P66" s="130" t="str">
        <f>IF('DOE assistant'!C65="","",VLOOKUP('DOE assistant'!C65,'Full DOE Design'!$B:$L,'Full DOE Design'!P$1,FALSE))</f>
        <v/>
      </c>
      <c r="Q66" s="130" t="str">
        <f>IF('DOE assistant'!D65="","",VLOOKUP('DOE assistant'!D65,'Full DOE Design'!$B:$L,'Full DOE Design'!Q$1,FALSE))</f>
        <v/>
      </c>
      <c r="R66" s="130" t="str">
        <f>IF('DOE assistant'!E65="","",VLOOKUP('DOE assistant'!E65,'Full DOE Design'!$B:$L,'Full DOE Design'!R$1,FALSE))</f>
        <v/>
      </c>
      <c r="S66" s="130" t="str">
        <f>IF('DOE assistant'!F65="","",VLOOKUP('DOE assistant'!F65,'Full DOE Design'!$B:$L,'Full DOE Design'!S$1,FALSE))</f>
        <v/>
      </c>
      <c r="T66" s="130" t="str">
        <f>IF('DOE assistant'!G65="","",VLOOKUP('DOE assistant'!G65,'Full DOE Design'!$B:$L,'Full DOE Design'!T$1,FALSE))</f>
        <v/>
      </c>
      <c r="U66" s="130" t="str">
        <f>IF('DOE assistant'!H65="","",VLOOKUP('DOE assistant'!H65,'Full DOE Design'!$B:$L,'Full DOE Design'!U$1,FALSE))</f>
        <v/>
      </c>
      <c r="V66" s="130" t="str">
        <f>IF('DOE assistant'!I65="","",VLOOKUP('DOE assistant'!I65,'Full DOE Design'!$B:$L,'Full DOE Design'!V$1,FALSE))</f>
        <v/>
      </c>
      <c r="W66" s="130" t="str">
        <f>IF('DOE assistant'!J65="","",VLOOKUP('DOE assistant'!J65,'Full DOE Design'!$B:$L,'Full DOE Design'!W$1,FALSE))</f>
        <v/>
      </c>
      <c r="X66" s="130" t="str">
        <f>IF('DOE assistant'!K65="","",VLOOKUP('DOE assistant'!K65,'Full DOE Design'!$B:$L,'Full DOE Design'!X$1,FALSE))</f>
        <v/>
      </c>
    </row>
    <row r="67" spans="14:24">
      <c r="N67" s="128" t="str">
        <f>IF('DOE assistant'!B66="","",'Full DOE Design'!N66+1)</f>
        <v/>
      </c>
      <c r="O67" s="130" t="str">
        <f>IF('DOE assistant'!B66="","",VLOOKUP('DOE assistant'!B66,'Full DOE Design'!$B:$L,'Full DOE Design'!O$1,FALSE))</f>
        <v/>
      </c>
      <c r="P67" s="130" t="str">
        <f>IF('DOE assistant'!C66="","",VLOOKUP('DOE assistant'!C66,'Full DOE Design'!$B:$L,'Full DOE Design'!P$1,FALSE))</f>
        <v/>
      </c>
      <c r="Q67" s="130" t="str">
        <f>IF('DOE assistant'!D66="","",VLOOKUP('DOE assistant'!D66,'Full DOE Design'!$B:$L,'Full DOE Design'!Q$1,FALSE))</f>
        <v/>
      </c>
      <c r="R67" s="130" t="str">
        <f>IF('DOE assistant'!E66="","",VLOOKUP('DOE assistant'!E66,'Full DOE Design'!$B:$L,'Full DOE Design'!R$1,FALSE))</f>
        <v/>
      </c>
      <c r="S67" s="130" t="str">
        <f>IF('DOE assistant'!F66="","",VLOOKUP('DOE assistant'!F66,'Full DOE Design'!$B:$L,'Full DOE Design'!S$1,FALSE))</f>
        <v/>
      </c>
      <c r="T67" s="130" t="str">
        <f>IF('DOE assistant'!G66="","",VLOOKUP('DOE assistant'!G66,'Full DOE Design'!$B:$L,'Full DOE Design'!T$1,FALSE))</f>
        <v/>
      </c>
      <c r="U67" s="130" t="str">
        <f>IF('DOE assistant'!H66="","",VLOOKUP('DOE assistant'!H66,'Full DOE Design'!$B:$L,'Full DOE Design'!U$1,FALSE))</f>
        <v/>
      </c>
      <c r="V67" s="130" t="str">
        <f>IF('DOE assistant'!I66="","",VLOOKUP('DOE assistant'!I66,'Full DOE Design'!$B:$L,'Full DOE Design'!V$1,FALSE))</f>
        <v/>
      </c>
      <c r="W67" s="130" t="str">
        <f>IF('DOE assistant'!J66="","",VLOOKUP('DOE assistant'!J66,'Full DOE Design'!$B:$L,'Full DOE Design'!W$1,FALSE))</f>
        <v/>
      </c>
      <c r="X67" s="130" t="str">
        <f>IF('DOE assistant'!K66="","",VLOOKUP('DOE assistant'!K66,'Full DOE Design'!$B:$L,'Full DOE Design'!X$1,FALSE))</f>
        <v/>
      </c>
    </row>
    <row r="68" spans="14:24">
      <c r="N68" s="128" t="str">
        <f>IF('DOE assistant'!B67="","",'Full DOE Design'!N67+1)</f>
        <v/>
      </c>
      <c r="O68" s="130" t="str">
        <f>IF('DOE assistant'!B67="","",VLOOKUP('DOE assistant'!B67,'Full DOE Design'!$B:$L,'Full DOE Design'!O$1,FALSE))</f>
        <v/>
      </c>
      <c r="P68" s="130" t="str">
        <f>IF('DOE assistant'!C67="","",VLOOKUP('DOE assistant'!C67,'Full DOE Design'!$B:$L,'Full DOE Design'!P$1,FALSE))</f>
        <v/>
      </c>
      <c r="Q68" s="130" t="str">
        <f>IF('DOE assistant'!D67="","",VLOOKUP('DOE assistant'!D67,'Full DOE Design'!$B:$L,'Full DOE Design'!Q$1,FALSE))</f>
        <v/>
      </c>
      <c r="R68" s="130" t="str">
        <f>IF('DOE assistant'!E67="","",VLOOKUP('DOE assistant'!E67,'Full DOE Design'!$B:$L,'Full DOE Design'!R$1,FALSE))</f>
        <v/>
      </c>
      <c r="S68" s="130" t="str">
        <f>IF('DOE assistant'!F67="","",VLOOKUP('DOE assistant'!F67,'Full DOE Design'!$B:$L,'Full DOE Design'!S$1,FALSE))</f>
        <v/>
      </c>
      <c r="T68" s="130" t="str">
        <f>IF('DOE assistant'!G67="","",VLOOKUP('DOE assistant'!G67,'Full DOE Design'!$B:$L,'Full DOE Design'!T$1,FALSE))</f>
        <v/>
      </c>
      <c r="U68" s="130" t="str">
        <f>IF('DOE assistant'!H67="","",VLOOKUP('DOE assistant'!H67,'Full DOE Design'!$B:$L,'Full DOE Design'!U$1,FALSE))</f>
        <v/>
      </c>
      <c r="V68" s="130" t="str">
        <f>IF('DOE assistant'!I67="","",VLOOKUP('DOE assistant'!I67,'Full DOE Design'!$B:$L,'Full DOE Design'!V$1,FALSE))</f>
        <v/>
      </c>
      <c r="W68" s="130" t="str">
        <f>IF('DOE assistant'!J67="","",VLOOKUP('DOE assistant'!J67,'Full DOE Design'!$B:$L,'Full DOE Design'!W$1,FALSE))</f>
        <v/>
      </c>
      <c r="X68" s="130" t="str">
        <f>IF('DOE assistant'!K67="","",VLOOKUP('DOE assistant'!K67,'Full DOE Design'!$B:$L,'Full DOE Design'!X$1,FALSE))</f>
        <v/>
      </c>
    </row>
    <row r="69" spans="14:24">
      <c r="N69" s="128" t="str">
        <f>IF('DOE assistant'!B68="","",'Full DOE Design'!N68+1)</f>
        <v/>
      </c>
      <c r="O69" s="130" t="str">
        <f>IF('DOE assistant'!B68="","",VLOOKUP('DOE assistant'!B68,'Full DOE Design'!$B:$L,'Full DOE Design'!O$1,FALSE))</f>
        <v/>
      </c>
      <c r="P69" s="130" t="str">
        <f>IF('DOE assistant'!C68="","",VLOOKUP('DOE assistant'!C68,'Full DOE Design'!$B:$L,'Full DOE Design'!P$1,FALSE))</f>
        <v/>
      </c>
      <c r="Q69" s="130" t="str">
        <f>IF('DOE assistant'!D68="","",VLOOKUP('DOE assistant'!D68,'Full DOE Design'!$B:$L,'Full DOE Design'!Q$1,FALSE))</f>
        <v/>
      </c>
      <c r="R69" s="130" t="str">
        <f>IF('DOE assistant'!E68="","",VLOOKUP('DOE assistant'!E68,'Full DOE Design'!$B:$L,'Full DOE Design'!R$1,FALSE))</f>
        <v/>
      </c>
      <c r="S69" s="130" t="str">
        <f>IF('DOE assistant'!F68="","",VLOOKUP('DOE assistant'!F68,'Full DOE Design'!$B:$L,'Full DOE Design'!S$1,FALSE))</f>
        <v/>
      </c>
      <c r="T69" s="130" t="str">
        <f>IF('DOE assistant'!G68="","",VLOOKUP('DOE assistant'!G68,'Full DOE Design'!$B:$L,'Full DOE Design'!T$1,FALSE))</f>
        <v/>
      </c>
      <c r="U69" s="130" t="str">
        <f>IF('DOE assistant'!H68="","",VLOOKUP('DOE assistant'!H68,'Full DOE Design'!$B:$L,'Full DOE Design'!U$1,FALSE))</f>
        <v/>
      </c>
      <c r="V69" s="130" t="str">
        <f>IF('DOE assistant'!I68="","",VLOOKUP('DOE assistant'!I68,'Full DOE Design'!$B:$L,'Full DOE Design'!V$1,FALSE))</f>
        <v/>
      </c>
      <c r="W69" s="130" t="str">
        <f>IF('DOE assistant'!J68="","",VLOOKUP('DOE assistant'!J68,'Full DOE Design'!$B:$L,'Full DOE Design'!W$1,FALSE))</f>
        <v/>
      </c>
      <c r="X69" s="130" t="str">
        <f>IF('DOE assistant'!K68="","",VLOOKUP('DOE assistant'!K68,'Full DOE Design'!$B:$L,'Full DOE Design'!X$1,FALSE))</f>
        <v/>
      </c>
    </row>
    <row r="70" spans="14:24">
      <c r="N70" s="128" t="str">
        <f>IF('DOE assistant'!B69="","",'Full DOE Design'!N69+1)</f>
        <v/>
      </c>
      <c r="O70" s="130" t="str">
        <f>IF('DOE assistant'!B69="","",VLOOKUP('DOE assistant'!B69,'Full DOE Design'!$B:$L,'Full DOE Design'!O$1,FALSE))</f>
        <v/>
      </c>
      <c r="P70" s="130" t="str">
        <f>IF('DOE assistant'!C69="","",VLOOKUP('DOE assistant'!C69,'Full DOE Design'!$B:$L,'Full DOE Design'!P$1,FALSE))</f>
        <v/>
      </c>
      <c r="Q70" s="130" t="str">
        <f>IF('DOE assistant'!D69="","",VLOOKUP('DOE assistant'!D69,'Full DOE Design'!$B:$L,'Full DOE Design'!Q$1,FALSE))</f>
        <v/>
      </c>
      <c r="R70" s="130" t="str">
        <f>IF('DOE assistant'!E69="","",VLOOKUP('DOE assistant'!E69,'Full DOE Design'!$B:$L,'Full DOE Design'!R$1,FALSE))</f>
        <v/>
      </c>
      <c r="S70" s="130" t="str">
        <f>IF('DOE assistant'!F69="","",VLOOKUP('DOE assistant'!F69,'Full DOE Design'!$B:$L,'Full DOE Design'!S$1,FALSE))</f>
        <v/>
      </c>
      <c r="T70" s="130" t="str">
        <f>IF('DOE assistant'!G69="","",VLOOKUP('DOE assistant'!G69,'Full DOE Design'!$B:$L,'Full DOE Design'!T$1,FALSE))</f>
        <v/>
      </c>
      <c r="U70" s="130" t="str">
        <f>IF('DOE assistant'!H69="","",VLOOKUP('DOE assistant'!H69,'Full DOE Design'!$B:$L,'Full DOE Design'!U$1,FALSE))</f>
        <v/>
      </c>
      <c r="V70" s="130" t="str">
        <f>IF('DOE assistant'!I69="","",VLOOKUP('DOE assistant'!I69,'Full DOE Design'!$B:$L,'Full DOE Design'!V$1,FALSE))</f>
        <v/>
      </c>
      <c r="W70" s="130" t="str">
        <f>IF('DOE assistant'!J69="","",VLOOKUP('DOE assistant'!J69,'Full DOE Design'!$B:$L,'Full DOE Design'!W$1,FALSE))</f>
        <v/>
      </c>
      <c r="X70" s="130" t="str">
        <f>IF('DOE assistant'!K69="","",VLOOKUP('DOE assistant'!K69,'Full DOE Design'!$B:$L,'Full DOE Design'!X$1,FALSE))</f>
        <v/>
      </c>
    </row>
    <row r="71" spans="14:24">
      <c r="N71" s="128" t="str">
        <f>IF('DOE assistant'!B70="","",'Full DOE Design'!N70+1)</f>
        <v/>
      </c>
      <c r="O71" s="130" t="str">
        <f>IF('DOE assistant'!B70="","",VLOOKUP('DOE assistant'!B70,'Full DOE Design'!$B:$L,'Full DOE Design'!O$1,FALSE))</f>
        <v/>
      </c>
      <c r="P71" s="130" t="str">
        <f>IF('DOE assistant'!C70="","",VLOOKUP('DOE assistant'!C70,'Full DOE Design'!$B:$L,'Full DOE Design'!P$1,FALSE))</f>
        <v/>
      </c>
      <c r="Q71" s="130" t="str">
        <f>IF('DOE assistant'!D70="","",VLOOKUP('DOE assistant'!D70,'Full DOE Design'!$B:$L,'Full DOE Design'!Q$1,FALSE))</f>
        <v/>
      </c>
      <c r="R71" s="130" t="str">
        <f>IF('DOE assistant'!E70="","",VLOOKUP('DOE assistant'!E70,'Full DOE Design'!$B:$L,'Full DOE Design'!R$1,FALSE))</f>
        <v/>
      </c>
      <c r="S71" s="130" t="str">
        <f>IF('DOE assistant'!F70="","",VLOOKUP('DOE assistant'!F70,'Full DOE Design'!$B:$L,'Full DOE Design'!S$1,FALSE))</f>
        <v/>
      </c>
      <c r="T71" s="130" t="str">
        <f>IF('DOE assistant'!G70="","",VLOOKUP('DOE assistant'!G70,'Full DOE Design'!$B:$L,'Full DOE Design'!T$1,FALSE))</f>
        <v/>
      </c>
      <c r="U71" s="130" t="str">
        <f>IF('DOE assistant'!H70="","",VLOOKUP('DOE assistant'!H70,'Full DOE Design'!$B:$L,'Full DOE Design'!U$1,FALSE))</f>
        <v/>
      </c>
      <c r="V71" s="130" t="str">
        <f>IF('DOE assistant'!I70="","",VLOOKUP('DOE assistant'!I70,'Full DOE Design'!$B:$L,'Full DOE Design'!V$1,FALSE))</f>
        <v/>
      </c>
      <c r="W71" s="130" t="str">
        <f>IF('DOE assistant'!J70="","",VLOOKUP('DOE assistant'!J70,'Full DOE Design'!$B:$L,'Full DOE Design'!W$1,FALSE))</f>
        <v/>
      </c>
      <c r="X71" s="130" t="str">
        <f>IF('DOE assistant'!K70="","",VLOOKUP('DOE assistant'!K70,'Full DOE Design'!$B:$L,'Full DOE Design'!X$1,FALSE))</f>
        <v/>
      </c>
    </row>
    <row r="72" spans="14:24">
      <c r="N72" s="128" t="str">
        <f>IF('DOE assistant'!B71="","",'Full DOE Design'!N71+1)</f>
        <v/>
      </c>
      <c r="O72" s="130" t="str">
        <f>IF('DOE assistant'!B71="","",VLOOKUP('DOE assistant'!B71,'Full DOE Design'!$B:$L,'Full DOE Design'!O$1,FALSE))</f>
        <v/>
      </c>
      <c r="P72" s="130" t="str">
        <f>IF('DOE assistant'!C71="","",VLOOKUP('DOE assistant'!C71,'Full DOE Design'!$B:$L,'Full DOE Design'!P$1,FALSE))</f>
        <v/>
      </c>
      <c r="Q72" s="130" t="str">
        <f>IF('DOE assistant'!D71="","",VLOOKUP('DOE assistant'!D71,'Full DOE Design'!$B:$L,'Full DOE Design'!Q$1,FALSE))</f>
        <v/>
      </c>
      <c r="R72" s="130" t="str">
        <f>IF('DOE assistant'!E71="","",VLOOKUP('DOE assistant'!E71,'Full DOE Design'!$B:$L,'Full DOE Design'!R$1,FALSE))</f>
        <v/>
      </c>
      <c r="S72" s="130" t="str">
        <f>IF('DOE assistant'!F71="","",VLOOKUP('DOE assistant'!F71,'Full DOE Design'!$B:$L,'Full DOE Design'!S$1,FALSE))</f>
        <v/>
      </c>
      <c r="T72" s="130" t="str">
        <f>IF('DOE assistant'!G71="","",VLOOKUP('DOE assistant'!G71,'Full DOE Design'!$B:$L,'Full DOE Design'!T$1,FALSE))</f>
        <v/>
      </c>
      <c r="U72" s="130" t="str">
        <f>IF('DOE assistant'!H71="","",VLOOKUP('DOE assistant'!H71,'Full DOE Design'!$B:$L,'Full DOE Design'!U$1,FALSE))</f>
        <v/>
      </c>
      <c r="V72" s="130" t="str">
        <f>IF('DOE assistant'!I71="","",VLOOKUP('DOE assistant'!I71,'Full DOE Design'!$B:$L,'Full DOE Design'!V$1,FALSE))</f>
        <v/>
      </c>
      <c r="W72" s="130" t="str">
        <f>IF('DOE assistant'!J71="","",VLOOKUP('DOE assistant'!J71,'Full DOE Design'!$B:$L,'Full DOE Design'!W$1,FALSE))</f>
        <v/>
      </c>
      <c r="X72" s="130" t="str">
        <f>IF('DOE assistant'!K71="","",VLOOKUP('DOE assistant'!K71,'Full DOE Design'!$B:$L,'Full DOE Design'!X$1,FALSE))</f>
        <v/>
      </c>
    </row>
    <row r="73" spans="14:24">
      <c r="N73" s="128" t="str">
        <f>IF('DOE assistant'!B72="","",'Full DOE Design'!N72+1)</f>
        <v/>
      </c>
      <c r="O73" s="130" t="str">
        <f>IF('DOE assistant'!B72="","",VLOOKUP('DOE assistant'!B72,'Full DOE Design'!$B:$L,'Full DOE Design'!O$1,FALSE))</f>
        <v/>
      </c>
      <c r="P73" s="130" t="str">
        <f>IF('DOE assistant'!C72="","",VLOOKUP('DOE assistant'!C72,'Full DOE Design'!$B:$L,'Full DOE Design'!P$1,FALSE))</f>
        <v/>
      </c>
      <c r="Q73" s="130" t="str">
        <f>IF('DOE assistant'!D72="","",VLOOKUP('DOE assistant'!D72,'Full DOE Design'!$B:$L,'Full DOE Design'!Q$1,FALSE))</f>
        <v/>
      </c>
      <c r="R73" s="130" t="str">
        <f>IF('DOE assistant'!E72="","",VLOOKUP('DOE assistant'!E72,'Full DOE Design'!$B:$L,'Full DOE Design'!R$1,FALSE))</f>
        <v/>
      </c>
      <c r="S73" s="130" t="str">
        <f>IF('DOE assistant'!F72="","",VLOOKUP('DOE assistant'!F72,'Full DOE Design'!$B:$L,'Full DOE Design'!S$1,FALSE))</f>
        <v/>
      </c>
      <c r="T73" s="130" t="str">
        <f>IF('DOE assistant'!G72="","",VLOOKUP('DOE assistant'!G72,'Full DOE Design'!$B:$L,'Full DOE Design'!T$1,FALSE))</f>
        <v/>
      </c>
      <c r="U73" s="130" t="str">
        <f>IF('DOE assistant'!H72="","",VLOOKUP('DOE assistant'!H72,'Full DOE Design'!$B:$L,'Full DOE Design'!U$1,FALSE))</f>
        <v/>
      </c>
      <c r="V73" s="130" t="str">
        <f>IF('DOE assistant'!I72="","",VLOOKUP('DOE assistant'!I72,'Full DOE Design'!$B:$L,'Full DOE Design'!V$1,FALSE))</f>
        <v/>
      </c>
      <c r="W73" s="130" t="str">
        <f>IF('DOE assistant'!J72="","",VLOOKUP('DOE assistant'!J72,'Full DOE Design'!$B:$L,'Full DOE Design'!W$1,FALSE))</f>
        <v/>
      </c>
      <c r="X73" s="130" t="str">
        <f>IF('DOE assistant'!K72="","",VLOOKUP('DOE assistant'!K72,'Full DOE Design'!$B:$L,'Full DOE Design'!X$1,FALSE))</f>
        <v/>
      </c>
    </row>
    <row r="74" spans="14:24">
      <c r="N74" s="128" t="str">
        <f>IF('DOE assistant'!B73="","",'Full DOE Design'!N73+1)</f>
        <v/>
      </c>
      <c r="O74" s="130" t="str">
        <f>IF('DOE assistant'!B73="","",VLOOKUP('DOE assistant'!B73,'Full DOE Design'!$B:$L,'Full DOE Design'!O$1,FALSE))</f>
        <v/>
      </c>
      <c r="P74" s="130" t="str">
        <f>IF('DOE assistant'!C73="","",VLOOKUP('DOE assistant'!C73,'Full DOE Design'!$B:$L,'Full DOE Design'!P$1,FALSE))</f>
        <v/>
      </c>
      <c r="Q74" s="130" t="str">
        <f>IF('DOE assistant'!D73="","",VLOOKUP('DOE assistant'!D73,'Full DOE Design'!$B:$L,'Full DOE Design'!Q$1,FALSE))</f>
        <v/>
      </c>
      <c r="R74" s="130" t="str">
        <f>IF('DOE assistant'!E73="","",VLOOKUP('DOE assistant'!E73,'Full DOE Design'!$B:$L,'Full DOE Design'!R$1,FALSE))</f>
        <v/>
      </c>
      <c r="S74" s="130" t="str">
        <f>IF('DOE assistant'!F73="","",VLOOKUP('DOE assistant'!F73,'Full DOE Design'!$B:$L,'Full DOE Design'!S$1,FALSE))</f>
        <v/>
      </c>
      <c r="T74" s="130" t="str">
        <f>IF('DOE assistant'!G73="","",VLOOKUP('DOE assistant'!G73,'Full DOE Design'!$B:$L,'Full DOE Design'!T$1,FALSE))</f>
        <v/>
      </c>
      <c r="U74" s="130" t="str">
        <f>IF('DOE assistant'!H73="","",VLOOKUP('DOE assistant'!H73,'Full DOE Design'!$B:$L,'Full DOE Design'!U$1,FALSE))</f>
        <v/>
      </c>
      <c r="V74" s="130" t="str">
        <f>IF('DOE assistant'!I73="","",VLOOKUP('DOE assistant'!I73,'Full DOE Design'!$B:$L,'Full DOE Design'!V$1,FALSE))</f>
        <v/>
      </c>
      <c r="W74" s="130" t="str">
        <f>IF('DOE assistant'!J73="","",VLOOKUP('DOE assistant'!J73,'Full DOE Design'!$B:$L,'Full DOE Design'!W$1,FALSE))</f>
        <v/>
      </c>
      <c r="X74" s="130" t="str">
        <f>IF('DOE assistant'!K73="","",VLOOKUP('DOE assistant'!K73,'Full DOE Design'!$B:$L,'Full DOE Design'!X$1,FALSE))</f>
        <v/>
      </c>
    </row>
    <row r="75" spans="14:24">
      <c r="N75" s="128" t="str">
        <f>IF('DOE assistant'!B74="","",'Full DOE Design'!N74+1)</f>
        <v/>
      </c>
      <c r="O75" s="130" t="str">
        <f>IF('DOE assistant'!B74="","",VLOOKUP('DOE assistant'!B74,'Full DOE Design'!$B:$L,'Full DOE Design'!O$1,FALSE))</f>
        <v/>
      </c>
      <c r="P75" s="130" t="str">
        <f>IF('DOE assistant'!C74="","",VLOOKUP('DOE assistant'!C74,'Full DOE Design'!$B:$L,'Full DOE Design'!P$1,FALSE))</f>
        <v/>
      </c>
      <c r="Q75" s="130" t="str">
        <f>IF('DOE assistant'!D74="","",VLOOKUP('DOE assistant'!D74,'Full DOE Design'!$B:$L,'Full DOE Design'!Q$1,FALSE))</f>
        <v/>
      </c>
      <c r="R75" s="130" t="str">
        <f>IF('DOE assistant'!E74="","",VLOOKUP('DOE assistant'!E74,'Full DOE Design'!$B:$L,'Full DOE Design'!R$1,FALSE))</f>
        <v/>
      </c>
      <c r="S75" s="130" t="str">
        <f>IF('DOE assistant'!F74="","",VLOOKUP('DOE assistant'!F74,'Full DOE Design'!$B:$L,'Full DOE Design'!S$1,FALSE))</f>
        <v/>
      </c>
      <c r="T75" s="130" t="str">
        <f>IF('DOE assistant'!G74="","",VLOOKUP('DOE assistant'!G74,'Full DOE Design'!$B:$L,'Full DOE Design'!T$1,FALSE))</f>
        <v/>
      </c>
      <c r="U75" s="130" t="str">
        <f>IF('DOE assistant'!H74="","",VLOOKUP('DOE assistant'!H74,'Full DOE Design'!$B:$L,'Full DOE Design'!U$1,FALSE))</f>
        <v/>
      </c>
      <c r="V75" s="130" t="str">
        <f>IF('DOE assistant'!I74="","",VLOOKUP('DOE assistant'!I74,'Full DOE Design'!$B:$L,'Full DOE Design'!V$1,FALSE))</f>
        <v/>
      </c>
      <c r="W75" s="130" t="str">
        <f>IF('DOE assistant'!J74="","",VLOOKUP('DOE assistant'!J74,'Full DOE Design'!$B:$L,'Full DOE Design'!W$1,FALSE))</f>
        <v/>
      </c>
      <c r="X75" s="130" t="str">
        <f>IF('DOE assistant'!K74="","",VLOOKUP('DOE assistant'!K74,'Full DOE Design'!$B:$L,'Full DOE Design'!X$1,FALSE))</f>
        <v/>
      </c>
    </row>
    <row r="76" spans="14:24">
      <c r="N76" s="128" t="str">
        <f>IF('DOE assistant'!B75="","",'Full DOE Design'!N75+1)</f>
        <v/>
      </c>
      <c r="O76" s="130" t="str">
        <f>IF('DOE assistant'!B75="","",VLOOKUP('DOE assistant'!B75,'Full DOE Design'!$B:$L,'Full DOE Design'!O$1,FALSE))</f>
        <v/>
      </c>
      <c r="P76" s="130" t="str">
        <f>IF('DOE assistant'!C75="","",VLOOKUP('DOE assistant'!C75,'Full DOE Design'!$B:$L,'Full DOE Design'!P$1,FALSE))</f>
        <v/>
      </c>
      <c r="Q76" s="130" t="str">
        <f>IF('DOE assistant'!D75="","",VLOOKUP('DOE assistant'!D75,'Full DOE Design'!$B:$L,'Full DOE Design'!Q$1,FALSE))</f>
        <v/>
      </c>
      <c r="R76" s="130" t="str">
        <f>IF('DOE assistant'!E75="","",VLOOKUP('DOE assistant'!E75,'Full DOE Design'!$B:$L,'Full DOE Design'!R$1,FALSE))</f>
        <v/>
      </c>
      <c r="S76" s="130" t="str">
        <f>IF('DOE assistant'!F75="","",VLOOKUP('DOE assistant'!F75,'Full DOE Design'!$B:$L,'Full DOE Design'!S$1,FALSE))</f>
        <v/>
      </c>
      <c r="T76" s="130" t="str">
        <f>IF('DOE assistant'!G75="","",VLOOKUP('DOE assistant'!G75,'Full DOE Design'!$B:$L,'Full DOE Design'!T$1,FALSE))</f>
        <v/>
      </c>
      <c r="U76" s="130" t="str">
        <f>IF('DOE assistant'!H75="","",VLOOKUP('DOE assistant'!H75,'Full DOE Design'!$B:$L,'Full DOE Design'!U$1,FALSE))</f>
        <v/>
      </c>
      <c r="V76" s="130" t="str">
        <f>IF('DOE assistant'!I75="","",VLOOKUP('DOE assistant'!I75,'Full DOE Design'!$B:$L,'Full DOE Design'!V$1,FALSE))</f>
        <v/>
      </c>
      <c r="W76" s="130" t="str">
        <f>IF('DOE assistant'!J75="","",VLOOKUP('DOE assistant'!J75,'Full DOE Design'!$B:$L,'Full DOE Design'!W$1,FALSE))</f>
        <v/>
      </c>
      <c r="X76" s="130" t="str">
        <f>IF('DOE assistant'!K75="","",VLOOKUP('DOE assistant'!K75,'Full DOE Design'!$B:$L,'Full DOE Design'!X$1,FALSE))</f>
        <v/>
      </c>
    </row>
    <row r="77" spans="14:24">
      <c r="N77" s="128" t="str">
        <f>IF('DOE assistant'!B76="","",'Full DOE Design'!N76+1)</f>
        <v/>
      </c>
      <c r="O77" s="130" t="str">
        <f>IF('DOE assistant'!B76="","",VLOOKUP('DOE assistant'!B76,'Full DOE Design'!$B:$L,'Full DOE Design'!O$1,FALSE))</f>
        <v/>
      </c>
      <c r="P77" s="130" t="str">
        <f>IF('DOE assistant'!C76="","",VLOOKUP('DOE assistant'!C76,'Full DOE Design'!$B:$L,'Full DOE Design'!P$1,FALSE))</f>
        <v/>
      </c>
      <c r="Q77" s="130" t="str">
        <f>IF('DOE assistant'!D76="","",VLOOKUP('DOE assistant'!D76,'Full DOE Design'!$B:$L,'Full DOE Design'!Q$1,FALSE))</f>
        <v/>
      </c>
      <c r="R77" s="130" t="str">
        <f>IF('DOE assistant'!E76="","",VLOOKUP('DOE assistant'!E76,'Full DOE Design'!$B:$L,'Full DOE Design'!R$1,FALSE))</f>
        <v/>
      </c>
      <c r="S77" s="130" t="str">
        <f>IF('DOE assistant'!F76="","",VLOOKUP('DOE assistant'!F76,'Full DOE Design'!$B:$L,'Full DOE Design'!S$1,FALSE))</f>
        <v/>
      </c>
      <c r="T77" s="130" t="str">
        <f>IF('DOE assistant'!G76="","",VLOOKUP('DOE assistant'!G76,'Full DOE Design'!$B:$L,'Full DOE Design'!T$1,FALSE))</f>
        <v/>
      </c>
      <c r="U77" s="130" t="str">
        <f>IF('DOE assistant'!H76="","",VLOOKUP('DOE assistant'!H76,'Full DOE Design'!$B:$L,'Full DOE Design'!U$1,FALSE))</f>
        <v/>
      </c>
      <c r="V77" s="130" t="str">
        <f>IF('DOE assistant'!I76="","",VLOOKUP('DOE assistant'!I76,'Full DOE Design'!$B:$L,'Full DOE Design'!V$1,FALSE))</f>
        <v/>
      </c>
      <c r="W77" s="130" t="str">
        <f>IF('DOE assistant'!J76="","",VLOOKUP('DOE assistant'!J76,'Full DOE Design'!$B:$L,'Full DOE Design'!W$1,FALSE))</f>
        <v/>
      </c>
      <c r="X77" s="130" t="str">
        <f>IF('DOE assistant'!K76="","",VLOOKUP('DOE assistant'!K76,'Full DOE Design'!$B:$L,'Full DOE Design'!X$1,FALSE))</f>
        <v/>
      </c>
    </row>
    <row r="78" spans="14:24">
      <c r="N78" s="128" t="str">
        <f>IF('DOE assistant'!B77="","",'Full DOE Design'!N77+1)</f>
        <v/>
      </c>
      <c r="O78" s="130" t="str">
        <f>IF('DOE assistant'!B77="","",VLOOKUP('DOE assistant'!B77,'Full DOE Design'!$B:$L,'Full DOE Design'!O$1,FALSE))</f>
        <v/>
      </c>
      <c r="P78" s="130" t="str">
        <f>IF('DOE assistant'!C77="","",VLOOKUP('DOE assistant'!C77,'Full DOE Design'!$B:$L,'Full DOE Design'!P$1,FALSE))</f>
        <v/>
      </c>
      <c r="Q78" s="130" t="str">
        <f>IF('DOE assistant'!D77="","",VLOOKUP('DOE assistant'!D77,'Full DOE Design'!$B:$L,'Full DOE Design'!Q$1,FALSE))</f>
        <v/>
      </c>
      <c r="R78" s="130" t="str">
        <f>IF('DOE assistant'!E77="","",VLOOKUP('DOE assistant'!E77,'Full DOE Design'!$B:$L,'Full DOE Design'!R$1,FALSE))</f>
        <v/>
      </c>
      <c r="S78" s="130" t="str">
        <f>IF('DOE assistant'!F77="","",VLOOKUP('DOE assistant'!F77,'Full DOE Design'!$B:$L,'Full DOE Design'!S$1,FALSE))</f>
        <v/>
      </c>
      <c r="T78" s="130" t="str">
        <f>IF('DOE assistant'!G77="","",VLOOKUP('DOE assistant'!G77,'Full DOE Design'!$B:$L,'Full DOE Design'!T$1,FALSE))</f>
        <v/>
      </c>
      <c r="U78" s="130" t="str">
        <f>IF('DOE assistant'!H77="","",VLOOKUP('DOE assistant'!H77,'Full DOE Design'!$B:$L,'Full DOE Design'!U$1,FALSE))</f>
        <v/>
      </c>
      <c r="V78" s="130" t="str">
        <f>IF('DOE assistant'!I77="","",VLOOKUP('DOE assistant'!I77,'Full DOE Design'!$B:$L,'Full DOE Design'!V$1,FALSE))</f>
        <v/>
      </c>
      <c r="W78" s="130" t="str">
        <f>IF('DOE assistant'!J77="","",VLOOKUP('DOE assistant'!J77,'Full DOE Design'!$B:$L,'Full DOE Design'!W$1,FALSE))</f>
        <v/>
      </c>
      <c r="X78" s="130" t="str">
        <f>IF('DOE assistant'!K77="","",VLOOKUP('DOE assistant'!K77,'Full DOE Design'!$B:$L,'Full DOE Design'!X$1,FALSE))</f>
        <v/>
      </c>
    </row>
    <row r="79" spans="14:24">
      <c r="N79" s="128" t="str">
        <f>IF('DOE assistant'!B78="","",'Full DOE Design'!N78+1)</f>
        <v/>
      </c>
      <c r="O79" s="130" t="str">
        <f>IF('DOE assistant'!B78="","",VLOOKUP('DOE assistant'!B78,'Full DOE Design'!$B:$L,'Full DOE Design'!O$1,FALSE))</f>
        <v/>
      </c>
      <c r="P79" s="130" t="str">
        <f>IF('DOE assistant'!C78="","",VLOOKUP('DOE assistant'!C78,'Full DOE Design'!$B:$L,'Full DOE Design'!P$1,FALSE))</f>
        <v/>
      </c>
      <c r="Q79" s="130" t="str">
        <f>IF('DOE assistant'!D78="","",VLOOKUP('DOE assistant'!D78,'Full DOE Design'!$B:$L,'Full DOE Design'!Q$1,FALSE))</f>
        <v/>
      </c>
      <c r="R79" s="130" t="str">
        <f>IF('DOE assistant'!E78="","",VLOOKUP('DOE assistant'!E78,'Full DOE Design'!$B:$L,'Full DOE Design'!R$1,FALSE))</f>
        <v/>
      </c>
      <c r="S79" s="130" t="str">
        <f>IF('DOE assistant'!F78="","",VLOOKUP('DOE assistant'!F78,'Full DOE Design'!$B:$L,'Full DOE Design'!S$1,FALSE))</f>
        <v/>
      </c>
      <c r="T79" s="130" t="str">
        <f>IF('DOE assistant'!G78="","",VLOOKUP('DOE assistant'!G78,'Full DOE Design'!$B:$L,'Full DOE Design'!T$1,FALSE))</f>
        <v/>
      </c>
      <c r="U79" s="130" t="str">
        <f>IF('DOE assistant'!H78="","",VLOOKUP('DOE assistant'!H78,'Full DOE Design'!$B:$L,'Full DOE Design'!U$1,FALSE))</f>
        <v/>
      </c>
      <c r="V79" s="130" t="str">
        <f>IF('DOE assistant'!I78="","",VLOOKUP('DOE assistant'!I78,'Full DOE Design'!$B:$L,'Full DOE Design'!V$1,FALSE))</f>
        <v/>
      </c>
      <c r="W79" s="130" t="str">
        <f>IF('DOE assistant'!J78="","",VLOOKUP('DOE assistant'!J78,'Full DOE Design'!$B:$L,'Full DOE Design'!W$1,FALSE))</f>
        <v/>
      </c>
      <c r="X79" s="130" t="str">
        <f>IF('DOE assistant'!K78="","",VLOOKUP('DOE assistant'!K78,'Full DOE Design'!$B:$L,'Full DOE Design'!X$1,FALSE))</f>
        <v/>
      </c>
    </row>
    <row r="80" spans="14:24">
      <c r="N80" s="128" t="str">
        <f>IF('DOE assistant'!B79="","",'Full DOE Design'!N79+1)</f>
        <v/>
      </c>
      <c r="O80" s="130" t="str">
        <f>IF('DOE assistant'!B79="","",VLOOKUP('DOE assistant'!B79,'Full DOE Design'!$B:$L,'Full DOE Design'!O$1,FALSE))</f>
        <v/>
      </c>
      <c r="P80" s="130" t="str">
        <f>IF('DOE assistant'!C79="","",VLOOKUP('DOE assistant'!C79,'Full DOE Design'!$B:$L,'Full DOE Design'!P$1,FALSE))</f>
        <v/>
      </c>
      <c r="Q80" s="130" t="str">
        <f>IF('DOE assistant'!D79="","",VLOOKUP('DOE assistant'!D79,'Full DOE Design'!$B:$L,'Full DOE Design'!Q$1,FALSE))</f>
        <v/>
      </c>
      <c r="R80" s="130" t="str">
        <f>IF('DOE assistant'!E79="","",VLOOKUP('DOE assistant'!E79,'Full DOE Design'!$B:$L,'Full DOE Design'!R$1,FALSE))</f>
        <v/>
      </c>
      <c r="S80" s="130" t="str">
        <f>IF('DOE assistant'!F79="","",VLOOKUP('DOE assistant'!F79,'Full DOE Design'!$B:$L,'Full DOE Design'!S$1,FALSE))</f>
        <v/>
      </c>
      <c r="T80" s="130" t="str">
        <f>IF('DOE assistant'!G79="","",VLOOKUP('DOE assistant'!G79,'Full DOE Design'!$B:$L,'Full DOE Design'!T$1,FALSE))</f>
        <v/>
      </c>
      <c r="U80" s="130" t="str">
        <f>IF('DOE assistant'!H79="","",VLOOKUP('DOE assistant'!H79,'Full DOE Design'!$B:$L,'Full DOE Design'!U$1,FALSE))</f>
        <v/>
      </c>
      <c r="V80" s="130" t="str">
        <f>IF('DOE assistant'!I79="","",VLOOKUP('DOE assistant'!I79,'Full DOE Design'!$B:$L,'Full DOE Design'!V$1,FALSE))</f>
        <v/>
      </c>
      <c r="W80" s="130" t="str">
        <f>IF('DOE assistant'!J79="","",VLOOKUP('DOE assistant'!J79,'Full DOE Design'!$B:$L,'Full DOE Design'!W$1,FALSE))</f>
        <v/>
      </c>
      <c r="X80" s="130" t="str">
        <f>IF('DOE assistant'!K79="","",VLOOKUP('DOE assistant'!K79,'Full DOE Design'!$B:$L,'Full DOE Design'!X$1,FALSE))</f>
        <v/>
      </c>
    </row>
    <row r="81" spans="14:24">
      <c r="N81" s="128" t="str">
        <f>IF('DOE assistant'!B80="","",'Full DOE Design'!N80+1)</f>
        <v/>
      </c>
      <c r="O81" s="130" t="str">
        <f>IF('DOE assistant'!B80="","",VLOOKUP('DOE assistant'!B80,'Full DOE Design'!$B:$L,'Full DOE Design'!O$1,FALSE))</f>
        <v/>
      </c>
      <c r="P81" s="130" t="str">
        <f>IF('DOE assistant'!C80="","",VLOOKUP('DOE assistant'!C80,'Full DOE Design'!$B:$L,'Full DOE Design'!P$1,FALSE))</f>
        <v/>
      </c>
      <c r="Q81" s="130" t="str">
        <f>IF('DOE assistant'!D80="","",VLOOKUP('DOE assistant'!D80,'Full DOE Design'!$B:$L,'Full DOE Design'!Q$1,FALSE))</f>
        <v/>
      </c>
      <c r="R81" s="130" t="str">
        <f>IF('DOE assistant'!E80="","",VLOOKUP('DOE assistant'!E80,'Full DOE Design'!$B:$L,'Full DOE Design'!R$1,FALSE))</f>
        <v/>
      </c>
      <c r="S81" s="130" t="str">
        <f>IF('DOE assistant'!F80="","",VLOOKUP('DOE assistant'!F80,'Full DOE Design'!$B:$L,'Full DOE Design'!S$1,FALSE))</f>
        <v/>
      </c>
      <c r="T81" s="130" t="str">
        <f>IF('DOE assistant'!G80="","",VLOOKUP('DOE assistant'!G80,'Full DOE Design'!$B:$L,'Full DOE Design'!T$1,FALSE))</f>
        <v/>
      </c>
      <c r="U81" s="130" t="str">
        <f>IF('DOE assistant'!H80="","",VLOOKUP('DOE assistant'!H80,'Full DOE Design'!$B:$L,'Full DOE Design'!U$1,FALSE))</f>
        <v/>
      </c>
      <c r="V81" s="130" t="str">
        <f>IF('DOE assistant'!I80="","",VLOOKUP('DOE assistant'!I80,'Full DOE Design'!$B:$L,'Full DOE Design'!V$1,FALSE))</f>
        <v/>
      </c>
      <c r="W81" s="130" t="str">
        <f>IF('DOE assistant'!J80="","",VLOOKUP('DOE assistant'!J80,'Full DOE Design'!$B:$L,'Full DOE Design'!W$1,FALSE))</f>
        <v/>
      </c>
      <c r="X81" s="130" t="str">
        <f>IF('DOE assistant'!K80="","",VLOOKUP('DOE assistant'!K80,'Full DOE Design'!$B:$L,'Full DOE Design'!X$1,FALSE))</f>
        <v/>
      </c>
    </row>
    <row r="82" spans="14:24">
      <c r="N82" s="128" t="str">
        <f>IF('DOE assistant'!B81="","",'Full DOE Design'!N81+1)</f>
        <v/>
      </c>
      <c r="O82" s="130" t="str">
        <f>IF('DOE assistant'!B81="","",VLOOKUP('DOE assistant'!B81,'Full DOE Design'!$B:$L,'Full DOE Design'!O$1,FALSE))</f>
        <v/>
      </c>
      <c r="P82" s="130" t="str">
        <f>IF('DOE assistant'!C81="","",VLOOKUP('DOE assistant'!C81,'Full DOE Design'!$B:$L,'Full DOE Design'!P$1,FALSE))</f>
        <v/>
      </c>
      <c r="Q82" s="130" t="str">
        <f>IF('DOE assistant'!D81="","",VLOOKUP('DOE assistant'!D81,'Full DOE Design'!$B:$L,'Full DOE Design'!Q$1,FALSE))</f>
        <v/>
      </c>
      <c r="R82" s="130" t="str">
        <f>IF('DOE assistant'!E81="","",VLOOKUP('DOE assistant'!E81,'Full DOE Design'!$B:$L,'Full DOE Design'!R$1,FALSE))</f>
        <v/>
      </c>
      <c r="S82" s="130" t="str">
        <f>IF('DOE assistant'!F81="","",VLOOKUP('DOE assistant'!F81,'Full DOE Design'!$B:$L,'Full DOE Design'!S$1,FALSE))</f>
        <v/>
      </c>
      <c r="T82" s="130" t="str">
        <f>IF('DOE assistant'!G81="","",VLOOKUP('DOE assistant'!G81,'Full DOE Design'!$B:$L,'Full DOE Design'!T$1,FALSE))</f>
        <v/>
      </c>
      <c r="U82" s="130" t="str">
        <f>IF('DOE assistant'!H81="","",VLOOKUP('DOE assistant'!H81,'Full DOE Design'!$B:$L,'Full DOE Design'!U$1,FALSE))</f>
        <v/>
      </c>
      <c r="V82" s="130" t="str">
        <f>IF('DOE assistant'!I81="","",VLOOKUP('DOE assistant'!I81,'Full DOE Design'!$B:$L,'Full DOE Design'!V$1,FALSE))</f>
        <v/>
      </c>
      <c r="W82" s="130" t="str">
        <f>IF('DOE assistant'!J81="","",VLOOKUP('DOE assistant'!J81,'Full DOE Design'!$B:$L,'Full DOE Design'!W$1,FALSE))</f>
        <v/>
      </c>
      <c r="X82" s="130" t="str">
        <f>IF('DOE assistant'!K81="","",VLOOKUP('DOE assistant'!K81,'Full DOE Design'!$B:$L,'Full DOE Design'!X$1,FALSE))</f>
        <v/>
      </c>
    </row>
    <row r="83" spans="14:24">
      <c r="N83" s="128" t="str">
        <f>IF('DOE assistant'!B82="","",'Full DOE Design'!N82+1)</f>
        <v/>
      </c>
      <c r="O83" s="130" t="str">
        <f>IF('DOE assistant'!B82="","",VLOOKUP('DOE assistant'!B82,'Full DOE Design'!$B:$L,'Full DOE Design'!O$1,FALSE))</f>
        <v/>
      </c>
      <c r="P83" s="130" t="str">
        <f>IF('DOE assistant'!C82="","",VLOOKUP('DOE assistant'!C82,'Full DOE Design'!$B:$L,'Full DOE Design'!P$1,FALSE))</f>
        <v/>
      </c>
      <c r="Q83" s="130" t="str">
        <f>IF('DOE assistant'!D82="","",VLOOKUP('DOE assistant'!D82,'Full DOE Design'!$B:$L,'Full DOE Design'!Q$1,FALSE))</f>
        <v/>
      </c>
      <c r="R83" s="130" t="str">
        <f>IF('DOE assistant'!E82="","",VLOOKUP('DOE assistant'!E82,'Full DOE Design'!$B:$L,'Full DOE Design'!R$1,FALSE))</f>
        <v/>
      </c>
      <c r="S83" s="130" t="str">
        <f>IF('DOE assistant'!F82="","",VLOOKUP('DOE assistant'!F82,'Full DOE Design'!$B:$L,'Full DOE Design'!S$1,FALSE))</f>
        <v/>
      </c>
      <c r="T83" s="130" t="str">
        <f>IF('DOE assistant'!G82="","",VLOOKUP('DOE assistant'!G82,'Full DOE Design'!$B:$L,'Full DOE Design'!T$1,FALSE))</f>
        <v/>
      </c>
      <c r="U83" s="130" t="str">
        <f>IF('DOE assistant'!H82="","",VLOOKUP('DOE assistant'!H82,'Full DOE Design'!$B:$L,'Full DOE Design'!U$1,FALSE))</f>
        <v/>
      </c>
      <c r="V83" s="130" t="str">
        <f>IF('DOE assistant'!I82="","",VLOOKUP('DOE assistant'!I82,'Full DOE Design'!$B:$L,'Full DOE Design'!V$1,FALSE))</f>
        <v/>
      </c>
      <c r="W83" s="130" t="str">
        <f>IF('DOE assistant'!J82="","",VLOOKUP('DOE assistant'!J82,'Full DOE Design'!$B:$L,'Full DOE Design'!W$1,FALSE))</f>
        <v/>
      </c>
      <c r="X83" s="130" t="str">
        <f>IF('DOE assistant'!K82="","",VLOOKUP('DOE assistant'!K82,'Full DOE Design'!$B:$L,'Full DOE Design'!X$1,FALSE))</f>
        <v/>
      </c>
    </row>
    <row r="84" spans="14:24">
      <c r="N84" s="128" t="str">
        <f>IF('DOE assistant'!B83="","",'Full DOE Design'!N83+1)</f>
        <v/>
      </c>
      <c r="O84" s="130" t="str">
        <f>IF('DOE assistant'!B83="","",VLOOKUP('DOE assistant'!B83,'Full DOE Design'!$B:$L,'Full DOE Design'!O$1,FALSE))</f>
        <v/>
      </c>
      <c r="P84" s="130" t="str">
        <f>IF('DOE assistant'!C83="","",VLOOKUP('DOE assistant'!C83,'Full DOE Design'!$B:$L,'Full DOE Design'!P$1,FALSE))</f>
        <v/>
      </c>
      <c r="Q84" s="130" t="str">
        <f>IF('DOE assistant'!D83="","",VLOOKUP('DOE assistant'!D83,'Full DOE Design'!$B:$L,'Full DOE Design'!Q$1,FALSE))</f>
        <v/>
      </c>
      <c r="R84" s="130" t="str">
        <f>IF('DOE assistant'!E83="","",VLOOKUP('DOE assistant'!E83,'Full DOE Design'!$B:$L,'Full DOE Design'!R$1,FALSE))</f>
        <v/>
      </c>
      <c r="S84" s="130" t="str">
        <f>IF('DOE assistant'!F83="","",VLOOKUP('DOE assistant'!F83,'Full DOE Design'!$B:$L,'Full DOE Design'!S$1,FALSE))</f>
        <v/>
      </c>
      <c r="T84" s="130" t="str">
        <f>IF('DOE assistant'!G83="","",VLOOKUP('DOE assistant'!G83,'Full DOE Design'!$B:$L,'Full DOE Design'!T$1,FALSE))</f>
        <v/>
      </c>
      <c r="U84" s="130" t="str">
        <f>IF('DOE assistant'!H83="","",VLOOKUP('DOE assistant'!H83,'Full DOE Design'!$B:$L,'Full DOE Design'!U$1,FALSE))</f>
        <v/>
      </c>
      <c r="V84" s="130" t="str">
        <f>IF('DOE assistant'!I83="","",VLOOKUP('DOE assistant'!I83,'Full DOE Design'!$B:$L,'Full DOE Design'!V$1,FALSE))</f>
        <v/>
      </c>
      <c r="W84" s="130" t="str">
        <f>IF('DOE assistant'!J83="","",VLOOKUP('DOE assistant'!J83,'Full DOE Design'!$B:$L,'Full DOE Design'!W$1,FALSE))</f>
        <v/>
      </c>
      <c r="X84" s="130" t="str">
        <f>IF('DOE assistant'!K83="","",VLOOKUP('DOE assistant'!K83,'Full DOE Design'!$B:$L,'Full DOE Design'!X$1,FALSE))</f>
        <v/>
      </c>
    </row>
    <row r="85" spans="14:24">
      <c r="N85" s="128" t="str">
        <f>IF('DOE assistant'!B84="","",'Full DOE Design'!N84+1)</f>
        <v/>
      </c>
      <c r="O85" s="130" t="str">
        <f>IF('DOE assistant'!B84="","",VLOOKUP('DOE assistant'!B84,'Full DOE Design'!$B:$L,'Full DOE Design'!O$1,FALSE))</f>
        <v/>
      </c>
      <c r="P85" s="130" t="str">
        <f>IF('DOE assistant'!C84="","",VLOOKUP('DOE assistant'!C84,'Full DOE Design'!$B:$L,'Full DOE Design'!P$1,FALSE))</f>
        <v/>
      </c>
      <c r="Q85" s="130" t="str">
        <f>IF('DOE assistant'!D84="","",VLOOKUP('DOE assistant'!D84,'Full DOE Design'!$B:$L,'Full DOE Design'!Q$1,FALSE))</f>
        <v/>
      </c>
      <c r="R85" s="130" t="str">
        <f>IF('DOE assistant'!E84="","",VLOOKUP('DOE assistant'!E84,'Full DOE Design'!$B:$L,'Full DOE Design'!R$1,FALSE))</f>
        <v/>
      </c>
      <c r="S85" s="130" t="str">
        <f>IF('DOE assistant'!F84="","",VLOOKUP('DOE assistant'!F84,'Full DOE Design'!$B:$L,'Full DOE Design'!S$1,FALSE))</f>
        <v/>
      </c>
      <c r="T85" s="130" t="str">
        <f>IF('DOE assistant'!G84="","",VLOOKUP('DOE assistant'!G84,'Full DOE Design'!$B:$L,'Full DOE Design'!T$1,FALSE))</f>
        <v/>
      </c>
      <c r="U85" s="130" t="str">
        <f>IF('DOE assistant'!H84="","",VLOOKUP('DOE assistant'!H84,'Full DOE Design'!$B:$L,'Full DOE Design'!U$1,FALSE))</f>
        <v/>
      </c>
      <c r="V85" s="130" t="str">
        <f>IF('DOE assistant'!I84="","",VLOOKUP('DOE assistant'!I84,'Full DOE Design'!$B:$L,'Full DOE Design'!V$1,FALSE))</f>
        <v/>
      </c>
      <c r="W85" s="130" t="str">
        <f>IF('DOE assistant'!J84="","",VLOOKUP('DOE assistant'!J84,'Full DOE Design'!$B:$L,'Full DOE Design'!W$1,FALSE))</f>
        <v/>
      </c>
      <c r="X85" s="130" t="str">
        <f>IF('DOE assistant'!K84="","",VLOOKUP('DOE assistant'!K84,'Full DOE Design'!$B:$L,'Full DOE Design'!X$1,FALSE))</f>
        <v/>
      </c>
    </row>
    <row r="86" spans="14:24">
      <c r="N86" s="128" t="str">
        <f>IF('DOE assistant'!B85="","",'Full DOE Design'!N85+1)</f>
        <v/>
      </c>
      <c r="O86" s="130" t="str">
        <f>IF('DOE assistant'!B85="","",VLOOKUP('DOE assistant'!B85,'Full DOE Design'!$B:$L,'Full DOE Design'!O$1,FALSE))</f>
        <v/>
      </c>
      <c r="P86" s="130" t="str">
        <f>IF('DOE assistant'!C85="","",VLOOKUP('DOE assistant'!C85,'Full DOE Design'!$B:$L,'Full DOE Design'!P$1,FALSE))</f>
        <v/>
      </c>
      <c r="Q86" s="130" t="str">
        <f>IF('DOE assistant'!D85="","",VLOOKUP('DOE assistant'!D85,'Full DOE Design'!$B:$L,'Full DOE Design'!Q$1,FALSE))</f>
        <v/>
      </c>
      <c r="R86" s="130" t="str">
        <f>IF('DOE assistant'!E85="","",VLOOKUP('DOE assistant'!E85,'Full DOE Design'!$B:$L,'Full DOE Design'!R$1,FALSE))</f>
        <v/>
      </c>
      <c r="S86" s="130" t="str">
        <f>IF('DOE assistant'!F85="","",VLOOKUP('DOE assistant'!F85,'Full DOE Design'!$B:$L,'Full DOE Design'!S$1,FALSE))</f>
        <v/>
      </c>
      <c r="T86" s="130" t="str">
        <f>IF('DOE assistant'!G85="","",VLOOKUP('DOE assistant'!G85,'Full DOE Design'!$B:$L,'Full DOE Design'!T$1,FALSE))</f>
        <v/>
      </c>
      <c r="U86" s="130" t="str">
        <f>IF('DOE assistant'!H85="","",VLOOKUP('DOE assistant'!H85,'Full DOE Design'!$B:$L,'Full DOE Design'!U$1,FALSE))</f>
        <v/>
      </c>
      <c r="V86" s="130" t="str">
        <f>IF('DOE assistant'!I85="","",VLOOKUP('DOE assistant'!I85,'Full DOE Design'!$B:$L,'Full DOE Design'!V$1,FALSE))</f>
        <v/>
      </c>
      <c r="W86" s="130" t="str">
        <f>IF('DOE assistant'!J85="","",VLOOKUP('DOE assistant'!J85,'Full DOE Design'!$B:$L,'Full DOE Design'!W$1,FALSE))</f>
        <v/>
      </c>
      <c r="X86" s="130" t="str">
        <f>IF('DOE assistant'!K85="","",VLOOKUP('DOE assistant'!K85,'Full DOE Design'!$B:$L,'Full DOE Design'!X$1,FALSE))</f>
        <v/>
      </c>
    </row>
    <row r="87" spans="14:24">
      <c r="N87" s="128" t="str">
        <f>IF('DOE assistant'!B86="","",'Full DOE Design'!N86+1)</f>
        <v/>
      </c>
      <c r="O87" s="130" t="str">
        <f>IF('DOE assistant'!B86="","",VLOOKUP('DOE assistant'!B86,'Full DOE Design'!$B:$L,'Full DOE Design'!O$1,FALSE))</f>
        <v/>
      </c>
      <c r="P87" s="130" t="str">
        <f>IF('DOE assistant'!C86="","",VLOOKUP('DOE assistant'!C86,'Full DOE Design'!$B:$L,'Full DOE Design'!P$1,FALSE))</f>
        <v/>
      </c>
      <c r="Q87" s="130" t="str">
        <f>IF('DOE assistant'!D86="","",VLOOKUP('DOE assistant'!D86,'Full DOE Design'!$B:$L,'Full DOE Design'!Q$1,FALSE))</f>
        <v/>
      </c>
      <c r="R87" s="130" t="str">
        <f>IF('DOE assistant'!E86="","",VLOOKUP('DOE assistant'!E86,'Full DOE Design'!$B:$L,'Full DOE Design'!R$1,FALSE))</f>
        <v/>
      </c>
      <c r="S87" s="130" t="str">
        <f>IF('DOE assistant'!F86="","",VLOOKUP('DOE assistant'!F86,'Full DOE Design'!$B:$L,'Full DOE Design'!S$1,FALSE))</f>
        <v/>
      </c>
      <c r="T87" s="130" t="str">
        <f>IF('DOE assistant'!G86="","",VLOOKUP('DOE assistant'!G86,'Full DOE Design'!$B:$L,'Full DOE Design'!T$1,FALSE))</f>
        <v/>
      </c>
      <c r="U87" s="130" t="str">
        <f>IF('DOE assistant'!H86="","",VLOOKUP('DOE assistant'!H86,'Full DOE Design'!$B:$L,'Full DOE Design'!U$1,FALSE))</f>
        <v/>
      </c>
      <c r="V87" s="130" t="str">
        <f>IF('DOE assistant'!I86="","",VLOOKUP('DOE assistant'!I86,'Full DOE Design'!$B:$L,'Full DOE Design'!V$1,FALSE))</f>
        <v/>
      </c>
      <c r="W87" s="130" t="str">
        <f>IF('DOE assistant'!J86="","",VLOOKUP('DOE assistant'!J86,'Full DOE Design'!$B:$L,'Full DOE Design'!W$1,FALSE))</f>
        <v/>
      </c>
      <c r="X87" s="130" t="str">
        <f>IF('DOE assistant'!K86="","",VLOOKUP('DOE assistant'!K86,'Full DOE Design'!$B:$L,'Full DOE Design'!X$1,FALSE))</f>
        <v/>
      </c>
    </row>
    <row r="88" spans="14:24">
      <c r="N88" s="128" t="str">
        <f>IF('DOE assistant'!B87="","",'Full DOE Design'!N87+1)</f>
        <v/>
      </c>
      <c r="O88" s="130" t="str">
        <f>IF('DOE assistant'!B87="","",VLOOKUP('DOE assistant'!B87,'Full DOE Design'!$B:$L,'Full DOE Design'!O$1,FALSE))</f>
        <v/>
      </c>
      <c r="P88" s="130" t="str">
        <f>IF('DOE assistant'!C87="","",VLOOKUP('DOE assistant'!C87,'Full DOE Design'!$B:$L,'Full DOE Design'!P$1,FALSE))</f>
        <v/>
      </c>
      <c r="Q88" s="130" t="str">
        <f>IF('DOE assistant'!D87="","",VLOOKUP('DOE assistant'!D87,'Full DOE Design'!$B:$L,'Full DOE Design'!Q$1,FALSE))</f>
        <v/>
      </c>
      <c r="R88" s="130" t="str">
        <f>IF('DOE assistant'!E87="","",VLOOKUP('DOE assistant'!E87,'Full DOE Design'!$B:$L,'Full DOE Design'!R$1,FALSE))</f>
        <v/>
      </c>
      <c r="S88" s="130" t="str">
        <f>IF('DOE assistant'!F87="","",VLOOKUP('DOE assistant'!F87,'Full DOE Design'!$B:$L,'Full DOE Design'!S$1,FALSE))</f>
        <v/>
      </c>
      <c r="T88" s="130" t="str">
        <f>IF('DOE assistant'!G87="","",VLOOKUP('DOE assistant'!G87,'Full DOE Design'!$B:$L,'Full DOE Design'!T$1,FALSE))</f>
        <v/>
      </c>
      <c r="U88" s="130" t="str">
        <f>IF('DOE assistant'!H87="","",VLOOKUP('DOE assistant'!H87,'Full DOE Design'!$B:$L,'Full DOE Design'!U$1,FALSE))</f>
        <v/>
      </c>
      <c r="V88" s="130" t="str">
        <f>IF('DOE assistant'!I87="","",VLOOKUP('DOE assistant'!I87,'Full DOE Design'!$B:$L,'Full DOE Design'!V$1,FALSE))</f>
        <v/>
      </c>
      <c r="W88" s="130" t="str">
        <f>IF('DOE assistant'!J87="","",VLOOKUP('DOE assistant'!J87,'Full DOE Design'!$B:$L,'Full DOE Design'!W$1,FALSE))</f>
        <v/>
      </c>
      <c r="X88" s="130" t="str">
        <f>IF('DOE assistant'!K87="","",VLOOKUP('DOE assistant'!K87,'Full DOE Design'!$B:$L,'Full DOE Design'!X$1,FALSE))</f>
        <v/>
      </c>
    </row>
    <row r="89" spans="14:24">
      <c r="N89" s="128" t="str">
        <f>IF('DOE assistant'!B88="","",'Full DOE Design'!N88+1)</f>
        <v/>
      </c>
      <c r="O89" s="130" t="str">
        <f>IF('DOE assistant'!B88="","",VLOOKUP('DOE assistant'!B88,'Full DOE Design'!$B:$L,'Full DOE Design'!O$1,FALSE))</f>
        <v/>
      </c>
      <c r="P89" s="130" t="str">
        <f>IF('DOE assistant'!C88="","",VLOOKUP('DOE assistant'!C88,'Full DOE Design'!$B:$L,'Full DOE Design'!P$1,FALSE))</f>
        <v/>
      </c>
      <c r="Q89" s="130" t="str">
        <f>IF('DOE assistant'!D88="","",VLOOKUP('DOE assistant'!D88,'Full DOE Design'!$B:$L,'Full DOE Design'!Q$1,FALSE))</f>
        <v/>
      </c>
      <c r="R89" s="130" t="str">
        <f>IF('DOE assistant'!E88="","",VLOOKUP('DOE assistant'!E88,'Full DOE Design'!$B:$L,'Full DOE Design'!R$1,FALSE))</f>
        <v/>
      </c>
      <c r="S89" s="130" t="str">
        <f>IF('DOE assistant'!F88="","",VLOOKUP('DOE assistant'!F88,'Full DOE Design'!$B:$L,'Full DOE Design'!S$1,FALSE))</f>
        <v/>
      </c>
      <c r="T89" s="130" t="str">
        <f>IF('DOE assistant'!G88="","",VLOOKUP('DOE assistant'!G88,'Full DOE Design'!$B:$L,'Full DOE Design'!T$1,FALSE))</f>
        <v/>
      </c>
      <c r="U89" s="130" t="str">
        <f>IF('DOE assistant'!H88="","",VLOOKUP('DOE assistant'!H88,'Full DOE Design'!$B:$L,'Full DOE Design'!U$1,FALSE))</f>
        <v/>
      </c>
      <c r="V89" s="130" t="str">
        <f>IF('DOE assistant'!I88="","",VLOOKUP('DOE assistant'!I88,'Full DOE Design'!$B:$L,'Full DOE Design'!V$1,FALSE))</f>
        <v/>
      </c>
      <c r="W89" s="130" t="str">
        <f>IF('DOE assistant'!J88="","",VLOOKUP('DOE assistant'!J88,'Full DOE Design'!$B:$L,'Full DOE Design'!W$1,FALSE))</f>
        <v/>
      </c>
      <c r="X89" s="130" t="str">
        <f>IF('DOE assistant'!K88="","",VLOOKUP('DOE assistant'!K88,'Full DOE Design'!$B:$L,'Full DOE Design'!X$1,FALSE))</f>
        <v/>
      </c>
    </row>
    <row r="90" spans="14:24">
      <c r="N90" s="128" t="str">
        <f>IF('DOE assistant'!B89="","",'Full DOE Design'!N89+1)</f>
        <v/>
      </c>
      <c r="O90" s="130" t="str">
        <f>IF('DOE assistant'!B89="","",VLOOKUP('DOE assistant'!B89,'Full DOE Design'!$B:$L,'Full DOE Design'!O$1,FALSE))</f>
        <v/>
      </c>
      <c r="P90" s="130" t="str">
        <f>IF('DOE assistant'!C89="","",VLOOKUP('DOE assistant'!C89,'Full DOE Design'!$B:$L,'Full DOE Design'!P$1,FALSE))</f>
        <v/>
      </c>
      <c r="Q90" s="130" t="str">
        <f>IF('DOE assistant'!D89="","",VLOOKUP('DOE assistant'!D89,'Full DOE Design'!$B:$L,'Full DOE Design'!Q$1,FALSE))</f>
        <v/>
      </c>
      <c r="R90" s="130" t="str">
        <f>IF('DOE assistant'!E89="","",VLOOKUP('DOE assistant'!E89,'Full DOE Design'!$B:$L,'Full DOE Design'!R$1,FALSE))</f>
        <v/>
      </c>
      <c r="S90" s="130" t="str">
        <f>IF('DOE assistant'!F89="","",VLOOKUP('DOE assistant'!F89,'Full DOE Design'!$B:$L,'Full DOE Design'!S$1,FALSE))</f>
        <v/>
      </c>
      <c r="T90" s="130" t="str">
        <f>IF('DOE assistant'!G89="","",VLOOKUP('DOE assistant'!G89,'Full DOE Design'!$B:$L,'Full DOE Design'!T$1,FALSE))</f>
        <v/>
      </c>
      <c r="U90" s="130" t="str">
        <f>IF('DOE assistant'!H89="","",VLOOKUP('DOE assistant'!H89,'Full DOE Design'!$B:$L,'Full DOE Design'!U$1,FALSE))</f>
        <v/>
      </c>
      <c r="V90" s="130" t="str">
        <f>IF('DOE assistant'!I89="","",VLOOKUP('DOE assistant'!I89,'Full DOE Design'!$B:$L,'Full DOE Design'!V$1,FALSE))</f>
        <v/>
      </c>
      <c r="W90" s="130" t="str">
        <f>IF('DOE assistant'!J89="","",VLOOKUP('DOE assistant'!J89,'Full DOE Design'!$B:$L,'Full DOE Design'!W$1,FALSE))</f>
        <v/>
      </c>
      <c r="X90" s="130" t="str">
        <f>IF('DOE assistant'!K89="","",VLOOKUP('DOE assistant'!K89,'Full DOE Design'!$B:$L,'Full DOE Design'!X$1,FALSE))</f>
        <v/>
      </c>
    </row>
    <row r="91" spans="14:24">
      <c r="N91" s="128" t="str">
        <f>IF('DOE assistant'!B90="","",'Full DOE Design'!N90+1)</f>
        <v/>
      </c>
      <c r="O91" s="130" t="str">
        <f>IF('DOE assistant'!B90="","",VLOOKUP('DOE assistant'!B90,'Full DOE Design'!$B:$L,'Full DOE Design'!O$1,FALSE))</f>
        <v/>
      </c>
      <c r="P91" s="130" t="str">
        <f>IF('DOE assistant'!C90="","",VLOOKUP('DOE assistant'!C90,'Full DOE Design'!$B:$L,'Full DOE Design'!P$1,FALSE))</f>
        <v/>
      </c>
      <c r="Q91" s="130" t="str">
        <f>IF('DOE assistant'!D90="","",VLOOKUP('DOE assistant'!D90,'Full DOE Design'!$B:$L,'Full DOE Design'!Q$1,FALSE))</f>
        <v/>
      </c>
      <c r="R91" s="130" t="str">
        <f>IF('DOE assistant'!E90="","",VLOOKUP('DOE assistant'!E90,'Full DOE Design'!$B:$L,'Full DOE Design'!R$1,FALSE))</f>
        <v/>
      </c>
      <c r="S91" s="130" t="str">
        <f>IF('DOE assistant'!F90="","",VLOOKUP('DOE assistant'!F90,'Full DOE Design'!$B:$L,'Full DOE Design'!S$1,FALSE))</f>
        <v/>
      </c>
      <c r="T91" s="130" t="str">
        <f>IF('DOE assistant'!G90="","",VLOOKUP('DOE assistant'!G90,'Full DOE Design'!$B:$L,'Full DOE Design'!T$1,FALSE))</f>
        <v/>
      </c>
      <c r="U91" s="130" t="str">
        <f>IF('DOE assistant'!H90="","",VLOOKUP('DOE assistant'!H90,'Full DOE Design'!$B:$L,'Full DOE Design'!U$1,FALSE))</f>
        <v/>
      </c>
      <c r="V91" s="130" t="str">
        <f>IF('DOE assistant'!I90="","",VLOOKUP('DOE assistant'!I90,'Full DOE Design'!$B:$L,'Full DOE Design'!V$1,FALSE))</f>
        <v/>
      </c>
      <c r="W91" s="130" t="str">
        <f>IF('DOE assistant'!J90="","",VLOOKUP('DOE assistant'!J90,'Full DOE Design'!$B:$L,'Full DOE Design'!W$1,FALSE))</f>
        <v/>
      </c>
      <c r="X91" s="130" t="str">
        <f>IF('DOE assistant'!K90="","",VLOOKUP('DOE assistant'!K90,'Full DOE Design'!$B:$L,'Full DOE Design'!X$1,FALSE))</f>
        <v/>
      </c>
    </row>
    <row r="92" spans="14:24">
      <c r="N92" s="128" t="str">
        <f>IF('DOE assistant'!B91="","",'Full DOE Design'!N91+1)</f>
        <v/>
      </c>
      <c r="O92" s="130" t="str">
        <f>IF('DOE assistant'!B91="","",VLOOKUP('DOE assistant'!B91,'Full DOE Design'!$B:$L,'Full DOE Design'!O$1,FALSE))</f>
        <v/>
      </c>
      <c r="P92" s="130" t="str">
        <f>IF('DOE assistant'!C91="","",VLOOKUP('DOE assistant'!C91,'Full DOE Design'!$B:$L,'Full DOE Design'!P$1,FALSE))</f>
        <v/>
      </c>
      <c r="Q92" s="130" t="str">
        <f>IF('DOE assistant'!D91="","",VLOOKUP('DOE assistant'!D91,'Full DOE Design'!$B:$L,'Full DOE Design'!Q$1,FALSE))</f>
        <v/>
      </c>
      <c r="R92" s="130" t="str">
        <f>IF('DOE assistant'!E91="","",VLOOKUP('DOE assistant'!E91,'Full DOE Design'!$B:$L,'Full DOE Design'!R$1,FALSE))</f>
        <v/>
      </c>
      <c r="S92" s="130" t="str">
        <f>IF('DOE assistant'!F91="","",VLOOKUP('DOE assistant'!F91,'Full DOE Design'!$B:$L,'Full DOE Design'!S$1,FALSE))</f>
        <v/>
      </c>
      <c r="T92" s="130" t="str">
        <f>IF('DOE assistant'!G91="","",VLOOKUP('DOE assistant'!G91,'Full DOE Design'!$B:$L,'Full DOE Design'!T$1,FALSE))</f>
        <v/>
      </c>
      <c r="U92" s="130" t="str">
        <f>IF('DOE assistant'!H91="","",VLOOKUP('DOE assistant'!H91,'Full DOE Design'!$B:$L,'Full DOE Design'!U$1,FALSE))</f>
        <v/>
      </c>
      <c r="V92" s="130" t="str">
        <f>IF('DOE assistant'!I91="","",VLOOKUP('DOE assistant'!I91,'Full DOE Design'!$B:$L,'Full DOE Design'!V$1,FALSE))</f>
        <v/>
      </c>
      <c r="W92" s="130" t="str">
        <f>IF('DOE assistant'!J91="","",VLOOKUP('DOE assistant'!J91,'Full DOE Design'!$B:$L,'Full DOE Design'!W$1,FALSE))</f>
        <v/>
      </c>
      <c r="X92" s="130" t="str">
        <f>IF('DOE assistant'!K91="","",VLOOKUP('DOE assistant'!K91,'Full DOE Design'!$B:$L,'Full DOE Design'!X$1,FALSE))</f>
        <v/>
      </c>
    </row>
    <row r="93" spans="14:24">
      <c r="N93" s="128" t="str">
        <f>IF('DOE assistant'!B92="","",'Full DOE Design'!N92+1)</f>
        <v/>
      </c>
      <c r="O93" s="130" t="str">
        <f>IF('DOE assistant'!B92="","",VLOOKUP('DOE assistant'!B92,'Full DOE Design'!$B:$L,'Full DOE Design'!O$1,FALSE))</f>
        <v/>
      </c>
      <c r="P93" s="130" t="str">
        <f>IF('DOE assistant'!C92="","",VLOOKUP('DOE assistant'!C92,'Full DOE Design'!$B:$L,'Full DOE Design'!P$1,FALSE))</f>
        <v/>
      </c>
      <c r="Q93" s="130" t="str">
        <f>IF('DOE assistant'!D92="","",VLOOKUP('DOE assistant'!D92,'Full DOE Design'!$B:$L,'Full DOE Design'!Q$1,FALSE))</f>
        <v/>
      </c>
      <c r="R93" s="130" t="str">
        <f>IF('DOE assistant'!E92="","",VLOOKUP('DOE assistant'!E92,'Full DOE Design'!$B:$L,'Full DOE Design'!R$1,FALSE))</f>
        <v/>
      </c>
      <c r="S93" s="130" t="str">
        <f>IF('DOE assistant'!F92="","",VLOOKUP('DOE assistant'!F92,'Full DOE Design'!$B:$L,'Full DOE Design'!S$1,FALSE))</f>
        <v/>
      </c>
      <c r="T93" s="130" t="str">
        <f>IF('DOE assistant'!G92="","",VLOOKUP('DOE assistant'!G92,'Full DOE Design'!$B:$L,'Full DOE Design'!T$1,FALSE))</f>
        <v/>
      </c>
      <c r="U93" s="130" t="str">
        <f>IF('DOE assistant'!H92="","",VLOOKUP('DOE assistant'!H92,'Full DOE Design'!$B:$L,'Full DOE Design'!U$1,FALSE))</f>
        <v/>
      </c>
      <c r="V93" s="130" t="str">
        <f>IF('DOE assistant'!I92="","",VLOOKUP('DOE assistant'!I92,'Full DOE Design'!$B:$L,'Full DOE Design'!V$1,FALSE))</f>
        <v/>
      </c>
      <c r="W93" s="130" t="str">
        <f>IF('DOE assistant'!J92="","",VLOOKUP('DOE assistant'!J92,'Full DOE Design'!$B:$L,'Full DOE Design'!W$1,FALSE))</f>
        <v/>
      </c>
      <c r="X93" s="130" t="str">
        <f>IF('DOE assistant'!K92="","",VLOOKUP('DOE assistant'!K92,'Full DOE Design'!$B:$L,'Full DOE Design'!X$1,FALSE))</f>
        <v/>
      </c>
    </row>
    <row r="94" spans="14:24">
      <c r="N94" s="128" t="str">
        <f>IF('DOE assistant'!B93="","",'Full DOE Design'!N93+1)</f>
        <v/>
      </c>
      <c r="O94" s="130" t="str">
        <f>IF('DOE assistant'!B93="","",VLOOKUP('DOE assistant'!B93,'Full DOE Design'!$B:$L,'Full DOE Design'!O$1,FALSE))</f>
        <v/>
      </c>
      <c r="P94" s="130" t="str">
        <f>IF('DOE assistant'!C93="","",VLOOKUP('DOE assistant'!C93,'Full DOE Design'!$B:$L,'Full DOE Design'!P$1,FALSE))</f>
        <v/>
      </c>
      <c r="Q94" s="130" t="str">
        <f>IF('DOE assistant'!D93="","",VLOOKUP('DOE assistant'!D93,'Full DOE Design'!$B:$L,'Full DOE Design'!Q$1,FALSE))</f>
        <v/>
      </c>
      <c r="R94" s="130" t="str">
        <f>IF('DOE assistant'!E93="","",VLOOKUP('DOE assistant'!E93,'Full DOE Design'!$B:$L,'Full DOE Design'!R$1,FALSE))</f>
        <v/>
      </c>
      <c r="S94" s="130" t="str">
        <f>IF('DOE assistant'!F93="","",VLOOKUP('DOE assistant'!F93,'Full DOE Design'!$B:$L,'Full DOE Design'!S$1,FALSE))</f>
        <v/>
      </c>
      <c r="T94" s="130" t="str">
        <f>IF('DOE assistant'!G93="","",VLOOKUP('DOE assistant'!G93,'Full DOE Design'!$B:$L,'Full DOE Design'!T$1,FALSE))</f>
        <v/>
      </c>
      <c r="U94" s="130" t="str">
        <f>IF('DOE assistant'!H93="","",VLOOKUP('DOE assistant'!H93,'Full DOE Design'!$B:$L,'Full DOE Design'!U$1,FALSE))</f>
        <v/>
      </c>
      <c r="V94" s="130" t="str">
        <f>IF('DOE assistant'!I93="","",VLOOKUP('DOE assistant'!I93,'Full DOE Design'!$B:$L,'Full DOE Design'!V$1,FALSE))</f>
        <v/>
      </c>
      <c r="W94" s="130" t="str">
        <f>IF('DOE assistant'!J93="","",VLOOKUP('DOE assistant'!J93,'Full DOE Design'!$B:$L,'Full DOE Design'!W$1,FALSE))</f>
        <v/>
      </c>
      <c r="X94" s="130" t="str">
        <f>IF('DOE assistant'!K93="","",VLOOKUP('DOE assistant'!K93,'Full DOE Design'!$B:$L,'Full DOE Design'!X$1,FALSE))</f>
        <v/>
      </c>
    </row>
    <row r="95" spans="14:24">
      <c r="N95" s="128" t="str">
        <f>IF('DOE assistant'!B94="","",'Full DOE Design'!N94+1)</f>
        <v/>
      </c>
      <c r="O95" s="130" t="str">
        <f>IF('DOE assistant'!B94="","",VLOOKUP('DOE assistant'!B94,'Full DOE Design'!$B:$L,'Full DOE Design'!O$1,FALSE))</f>
        <v/>
      </c>
      <c r="P95" s="130" t="str">
        <f>IF('DOE assistant'!C94="","",VLOOKUP('DOE assistant'!C94,'Full DOE Design'!$B:$L,'Full DOE Design'!P$1,FALSE))</f>
        <v/>
      </c>
      <c r="Q95" s="130" t="str">
        <f>IF('DOE assistant'!D94="","",VLOOKUP('DOE assistant'!D94,'Full DOE Design'!$B:$L,'Full DOE Design'!Q$1,FALSE))</f>
        <v/>
      </c>
      <c r="R95" s="130" t="str">
        <f>IF('DOE assistant'!E94="","",VLOOKUP('DOE assistant'!E94,'Full DOE Design'!$B:$L,'Full DOE Design'!R$1,FALSE))</f>
        <v/>
      </c>
      <c r="S95" s="130" t="str">
        <f>IF('DOE assistant'!F94="","",VLOOKUP('DOE assistant'!F94,'Full DOE Design'!$B:$L,'Full DOE Design'!S$1,FALSE))</f>
        <v/>
      </c>
      <c r="T95" s="130" t="str">
        <f>IF('DOE assistant'!G94="","",VLOOKUP('DOE assistant'!G94,'Full DOE Design'!$B:$L,'Full DOE Design'!T$1,FALSE))</f>
        <v/>
      </c>
      <c r="U95" s="130" t="str">
        <f>IF('DOE assistant'!H94="","",VLOOKUP('DOE assistant'!H94,'Full DOE Design'!$B:$L,'Full DOE Design'!U$1,FALSE))</f>
        <v/>
      </c>
      <c r="V95" s="130" t="str">
        <f>IF('DOE assistant'!I94="","",VLOOKUP('DOE assistant'!I94,'Full DOE Design'!$B:$L,'Full DOE Design'!V$1,FALSE))</f>
        <v/>
      </c>
      <c r="W95" s="130" t="str">
        <f>IF('DOE assistant'!J94="","",VLOOKUP('DOE assistant'!J94,'Full DOE Design'!$B:$L,'Full DOE Design'!W$1,FALSE))</f>
        <v/>
      </c>
      <c r="X95" s="130" t="str">
        <f>IF('DOE assistant'!K94="","",VLOOKUP('DOE assistant'!K94,'Full DOE Design'!$B:$L,'Full DOE Design'!X$1,FALSE))</f>
        <v/>
      </c>
    </row>
    <row r="96" spans="14:24">
      <c r="N96" s="128" t="str">
        <f>IF('DOE assistant'!B95="","",'Full DOE Design'!N95+1)</f>
        <v/>
      </c>
      <c r="O96" s="130" t="str">
        <f>IF('DOE assistant'!B95="","",VLOOKUP('DOE assistant'!B95,'Full DOE Design'!$B:$L,'Full DOE Design'!O$1,FALSE))</f>
        <v/>
      </c>
      <c r="P96" s="130" t="str">
        <f>IF('DOE assistant'!C95="","",VLOOKUP('DOE assistant'!C95,'Full DOE Design'!$B:$L,'Full DOE Design'!P$1,FALSE))</f>
        <v/>
      </c>
      <c r="Q96" s="130" t="str">
        <f>IF('DOE assistant'!D95="","",VLOOKUP('DOE assistant'!D95,'Full DOE Design'!$B:$L,'Full DOE Design'!Q$1,FALSE))</f>
        <v/>
      </c>
      <c r="R96" s="130" t="str">
        <f>IF('DOE assistant'!E95="","",VLOOKUP('DOE assistant'!E95,'Full DOE Design'!$B:$L,'Full DOE Design'!R$1,FALSE))</f>
        <v/>
      </c>
      <c r="S96" s="130" t="str">
        <f>IF('DOE assistant'!F95="","",VLOOKUP('DOE assistant'!F95,'Full DOE Design'!$B:$L,'Full DOE Design'!S$1,FALSE))</f>
        <v/>
      </c>
      <c r="T96" s="130" t="str">
        <f>IF('DOE assistant'!G95="","",VLOOKUP('DOE assistant'!G95,'Full DOE Design'!$B:$L,'Full DOE Design'!T$1,FALSE))</f>
        <v/>
      </c>
      <c r="U96" s="130" t="str">
        <f>IF('DOE assistant'!H95="","",VLOOKUP('DOE assistant'!H95,'Full DOE Design'!$B:$L,'Full DOE Design'!U$1,FALSE))</f>
        <v/>
      </c>
      <c r="V96" s="130" t="str">
        <f>IF('DOE assistant'!I95="","",VLOOKUP('DOE assistant'!I95,'Full DOE Design'!$B:$L,'Full DOE Design'!V$1,FALSE))</f>
        <v/>
      </c>
      <c r="W96" s="130" t="str">
        <f>IF('DOE assistant'!J95="","",VLOOKUP('DOE assistant'!J95,'Full DOE Design'!$B:$L,'Full DOE Design'!W$1,FALSE))</f>
        <v/>
      </c>
      <c r="X96" s="130" t="str">
        <f>IF('DOE assistant'!K95="","",VLOOKUP('DOE assistant'!K95,'Full DOE Design'!$B:$L,'Full DOE Design'!X$1,FALSE))</f>
        <v/>
      </c>
    </row>
    <row r="97" spans="14:24">
      <c r="N97" s="128" t="str">
        <f>IF('DOE assistant'!B96="","",'Full DOE Design'!N96+1)</f>
        <v/>
      </c>
      <c r="O97" s="130" t="str">
        <f>IF('DOE assistant'!B96="","",VLOOKUP('DOE assistant'!B96,'Full DOE Design'!$B:$L,'Full DOE Design'!O$1,FALSE))</f>
        <v/>
      </c>
      <c r="P97" s="130" t="str">
        <f>IF('DOE assistant'!C96="","",VLOOKUP('DOE assistant'!C96,'Full DOE Design'!$B:$L,'Full DOE Design'!P$1,FALSE))</f>
        <v/>
      </c>
      <c r="Q97" s="130" t="str">
        <f>IF('DOE assistant'!D96="","",VLOOKUP('DOE assistant'!D96,'Full DOE Design'!$B:$L,'Full DOE Design'!Q$1,FALSE))</f>
        <v/>
      </c>
      <c r="R97" s="130" t="str">
        <f>IF('DOE assistant'!E96="","",VLOOKUP('DOE assistant'!E96,'Full DOE Design'!$B:$L,'Full DOE Design'!R$1,FALSE))</f>
        <v/>
      </c>
      <c r="S97" s="130" t="str">
        <f>IF('DOE assistant'!F96="","",VLOOKUP('DOE assistant'!F96,'Full DOE Design'!$B:$L,'Full DOE Design'!S$1,FALSE))</f>
        <v/>
      </c>
      <c r="T97" s="130" t="str">
        <f>IF('DOE assistant'!G96="","",VLOOKUP('DOE assistant'!G96,'Full DOE Design'!$B:$L,'Full DOE Design'!T$1,FALSE))</f>
        <v/>
      </c>
      <c r="U97" s="130" t="str">
        <f>IF('DOE assistant'!H96="","",VLOOKUP('DOE assistant'!H96,'Full DOE Design'!$B:$L,'Full DOE Design'!U$1,FALSE))</f>
        <v/>
      </c>
      <c r="V97" s="130" t="str">
        <f>IF('DOE assistant'!I96="","",VLOOKUP('DOE assistant'!I96,'Full DOE Design'!$B:$L,'Full DOE Design'!V$1,FALSE))</f>
        <v/>
      </c>
      <c r="W97" s="130" t="str">
        <f>IF('DOE assistant'!J96="","",VLOOKUP('DOE assistant'!J96,'Full DOE Design'!$B:$L,'Full DOE Design'!W$1,FALSE))</f>
        <v/>
      </c>
      <c r="X97" s="130" t="str">
        <f>IF('DOE assistant'!K96="","",VLOOKUP('DOE assistant'!K96,'Full DOE Design'!$B:$L,'Full DOE Design'!X$1,FALSE))</f>
        <v/>
      </c>
    </row>
    <row r="98" spans="14:24">
      <c r="N98" s="128" t="str">
        <f>IF('DOE assistant'!B97="","",'Full DOE Design'!N97+1)</f>
        <v/>
      </c>
      <c r="O98" s="130" t="str">
        <f>IF('DOE assistant'!B97="","",VLOOKUP('DOE assistant'!B97,'Full DOE Design'!$B:$L,'Full DOE Design'!O$1,FALSE))</f>
        <v/>
      </c>
      <c r="P98" s="130" t="str">
        <f>IF('DOE assistant'!C97="","",VLOOKUP('DOE assistant'!C97,'Full DOE Design'!$B:$L,'Full DOE Design'!P$1,FALSE))</f>
        <v/>
      </c>
      <c r="Q98" s="130" t="str">
        <f>IF('DOE assistant'!D97="","",VLOOKUP('DOE assistant'!D97,'Full DOE Design'!$B:$L,'Full DOE Design'!Q$1,FALSE))</f>
        <v/>
      </c>
      <c r="R98" s="130" t="str">
        <f>IF('DOE assistant'!E97="","",VLOOKUP('DOE assistant'!E97,'Full DOE Design'!$B:$L,'Full DOE Design'!R$1,FALSE))</f>
        <v/>
      </c>
      <c r="S98" s="130" t="str">
        <f>IF('DOE assistant'!F97="","",VLOOKUP('DOE assistant'!F97,'Full DOE Design'!$B:$L,'Full DOE Design'!S$1,FALSE))</f>
        <v/>
      </c>
      <c r="T98" s="130" t="str">
        <f>IF('DOE assistant'!G97="","",VLOOKUP('DOE assistant'!G97,'Full DOE Design'!$B:$L,'Full DOE Design'!T$1,FALSE))</f>
        <v/>
      </c>
      <c r="U98" s="130" t="str">
        <f>IF('DOE assistant'!H97="","",VLOOKUP('DOE assistant'!H97,'Full DOE Design'!$B:$L,'Full DOE Design'!U$1,FALSE))</f>
        <v/>
      </c>
      <c r="V98" s="130" t="str">
        <f>IF('DOE assistant'!I97="","",VLOOKUP('DOE assistant'!I97,'Full DOE Design'!$B:$L,'Full DOE Design'!V$1,FALSE))</f>
        <v/>
      </c>
      <c r="W98" s="130" t="str">
        <f>IF('DOE assistant'!J97="","",VLOOKUP('DOE assistant'!J97,'Full DOE Design'!$B:$L,'Full DOE Design'!W$1,FALSE))</f>
        <v/>
      </c>
      <c r="X98" s="130" t="str">
        <f>IF('DOE assistant'!K97="","",VLOOKUP('DOE assistant'!K97,'Full DOE Design'!$B:$L,'Full DOE Design'!X$1,FALSE))</f>
        <v/>
      </c>
    </row>
    <row r="99" spans="14:24">
      <c r="N99" s="128" t="str">
        <f>IF('DOE assistant'!B98="","",'Full DOE Design'!N98+1)</f>
        <v/>
      </c>
      <c r="O99" s="130" t="str">
        <f>IF('DOE assistant'!B98="","",VLOOKUP('DOE assistant'!B98,'Full DOE Design'!$B:$L,'Full DOE Design'!O$1,FALSE))</f>
        <v/>
      </c>
      <c r="P99" s="130" t="str">
        <f>IF('DOE assistant'!C98="","",VLOOKUP('DOE assistant'!C98,'Full DOE Design'!$B:$L,'Full DOE Design'!P$1,FALSE))</f>
        <v/>
      </c>
      <c r="Q99" s="130" t="str">
        <f>IF('DOE assistant'!D98="","",VLOOKUP('DOE assistant'!D98,'Full DOE Design'!$B:$L,'Full DOE Design'!Q$1,FALSE))</f>
        <v/>
      </c>
      <c r="R99" s="130" t="str">
        <f>IF('DOE assistant'!E98="","",VLOOKUP('DOE assistant'!E98,'Full DOE Design'!$B:$L,'Full DOE Design'!R$1,FALSE))</f>
        <v/>
      </c>
      <c r="S99" s="130" t="str">
        <f>IF('DOE assistant'!F98="","",VLOOKUP('DOE assistant'!F98,'Full DOE Design'!$B:$L,'Full DOE Design'!S$1,FALSE))</f>
        <v/>
      </c>
      <c r="T99" s="130" t="str">
        <f>IF('DOE assistant'!G98="","",VLOOKUP('DOE assistant'!G98,'Full DOE Design'!$B:$L,'Full DOE Design'!T$1,FALSE))</f>
        <v/>
      </c>
      <c r="U99" s="130" t="str">
        <f>IF('DOE assistant'!H98="","",VLOOKUP('DOE assistant'!H98,'Full DOE Design'!$B:$L,'Full DOE Design'!U$1,FALSE))</f>
        <v/>
      </c>
      <c r="V99" s="130" t="str">
        <f>IF('DOE assistant'!I98="","",VLOOKUP('DOE assistant'!I98,'Full DOE Design'!$B:$L,'Full DOE Design'!V$1,FALSE))</f>
        <v/>
      </c>
      <c r="W99" s="130" t="str">
        <f>IF('DOE assistant'!J98="","",VLOOKUP('DOE assistant'!J98,'Full DOE Design'!$B:$L,'Full DOE Design'!W$1,FALSE))</f>
        <v/>
      </c>
      <c r="X99" s="130" t="str">
        <f>IF('DOE assistant'!K98="","",VLOOKUP('DOE assistant'!K98,'Full DOE Design'!$B:$L,'Full DOE Design'!X$1,FALSE))</f>
        <v/>
      </c>
    </row>
    <row r="100" spans="14:24">
      <c r="N100" s="128" t="str">
        <f>IF('DOE assistant'!B99="","",'Full DOE Design'!N99+1)</f>
        <v/>
      </c>
      <c r="O100" s="130" t="str">
        <f>IF('DOE assistant'!B99="","",VLOOKUP('DOE assistant'!B99,'Full DOE Design'!$B:$L,'Full DOE Design'!O$1,FALSE))</f>
        <v/>
      </c>
      <c r="P100" s="130" t="str">
        <f>IF('DOE assistant'!C99="","",VLOOKUP('DOE assistant'!C99,'Full DOE Design'!$B:$L,'Full DOE Design'!P$1,FALSE))</f>
        <v/>
      </c>
      <c r="Q100" s="130" t="str">
        <f>IF('DOE assistant'!D99="","",VLOOKUP('DOE assistant'!D99,'Full DOE Design'!$B:$L,'Full DOE Design'!Q$1,FALSE))</f>
        <v/>
      </c>
      <c r="R100" s="130" t="str">
        <f>IF('DOE assistant'!E99="","",VLOOKUP('DOE assistant'!E99,'Full DOE Design'!$B:$L,'Full DOE Design'!R$1,FALSE))</f>
        <v/>
      </c>
      <c r="S100" s="130" t="str">
        <f>IF('DOE assistant'!F99="","",VLOOKUP('DOE assistant'!F99,'Full DOE Design'!$B:$L,'Full DOE Design'!S$1,FALSE))</f>
        <v/>
      </c>
      <c r="T100" s="130" t="str">
        <f>IF('DOE assistant'!G99="","",VLOOKUP('DOE assistant'!G99,'Full DOE Design'!$B:$L,'Full DOE Design'!T$1,FALSE))</f>
        <v/>
      </c>
      <c r="U100" s="130" t="str">
        <f>IF('DOE assistant'!H99="","",VLOOKUP('DOE assistant'!H99,'Full DOE Design'!$B:$L,'Full DOE Design'!U$1,FALSE))</f>
        <v/>
      </c>
      <c r="V100" s="130" t="str">
        <f>IF('DOE assistant'!I99="","",VLOOKUP('DOE assistant'!I99,'Full DOE Design'!$B:$L,'Full DOE Design'!V$1,FALSE))</f>
        <v/>
      </c>
      <c r="W100" s="130" t="str">
        <f>IF('DOE assistant'!J99="","",VLOOKUP('DOE assistant'!J99,'Full DOE Design'!$B:$L,'Full DOE Design'!W$1,FALSE))</f>
        <v/>
      </c>
      <c r="X100" s="130" t="str">
        <f>IF('DOE assistant'!K99="","",VLOOKUP('DOE assistant'!K99,'Full DOE Design'!$B:$L,'Full DOE Design'!X$1,FALSE))</f>
        <v/>
      </c>
    </row>
    <row r="101" spans="14:24">
      <c r="N101" s="128" t="str">
        <f>IF('DOE assistant'!B100="","",'Full DOE Design'!N100+1)</f>
        <v/>
      </c>
      <c r="O101" s="130" t="str">
        <f>IF('DOE assistant'!B100="","",VLOOKUP('DOE assistant'!B100,'Full DOE Design'!$B:$L,'Full DOE Design'!O$1,FALSE))</f>
        <v/>
      </c>
      <c r="P101" s="130" t="str">
        <f>IF('DOE assistant'!C100="","",VLOOKUP('DOE assistant'!C100,'Full DOE Design'!$B:$L,'Full DOE Design'!P$1,FALSE))</f>
        <v/>
      </c>
      <c r="Q101" s="130" t="str">
        <f>IF('DOE assistant'!D100="","",VLOOKUP('DOE assistant'!D100,'Full DOE Design'!$B:$L,'Full DOE Design'!Q$1,FALSE))</f>
        <v/>
      </c>
      <c r="R101" s="130" t="str">
        <f>IF('DOE assistant'!E100="","",VLOOKUP('DOE assistant'!E100,'Full DOE Design'!$B:$L,'Full DOE Design'!R$1,FALSE))</f>
        <v/>
      </c>
      <c r="S101" s="130" t="str">
        <f>IF('DOE assistant'!F100="","",VLOOKUP('DOE assistant'!F100,'Full DOE Design'!$B:$L,'Full DOE Design'!S$1,FALSE))</f>
        <v/>
      </c>
      <c r="T101" s="130" t="str">
        <f>IF('DOE assistant'!G100="","",VLOOKUP('DOE assistant'!G100,'Full DOE Design'!$B:$L,'Full DOE Design'!T$1,FALSE))</f>
        <v/>
      </c>
      <c r="U101" s="130" t="str">
        <f>IF('DOE assistant'!H100="","",VLOOKUP('DOE assistant'!H100,'Full DOE Design'!$B:$L,'Full DOE Design'!U$1,FALSE))</f>
        <v/>
      </c>
      <c r="V101" s="130" t="str">
        <f>IF('DOE assistant'!I100="","",VLOOKUP('DOE assistant'!I100,'Full DOE Design'!$B:$L,'Full DOE Design'!V$1,FALSE))</f>
        <v/>
      </c>
      <c r="W101" s="130" t="str">
        <f>IF('DOE assistant'!J100="","",VLOOKUP('DOE assistant'!J100,'Full DOE Design'!$B:$L,'Full DOE Design'!W$1,FALSE))</f>
        <v/>
      </c>
      <c r="X101" s="130" t="str">
        <f>IF('DOE assistant'!K100="","",VLOOKUP('DOE assistant'!K100,'Full DOE Design'!$B:$L,'Full DOE Design'!X$1,FALSE))</f>
        <v/>
      </c>
    </row>
    <row r="102" spans="14:24">
      <c r="N102" s="128" t="str">
        <f>IF('DOE assistant'!B101="","",'Full DOE Design'!N101+1)</f>
        <v/>
      </c>
      <c r="O102" s="130" t="str">
        <f>IF('DOE assistant'!B101="","",VLOOKUP('DOE assistant'!B101,'Full DOE Design'!$B:$L,'Full DOE Design'!O$1,FALSE))</f>
        <v/>
      </c>
      <c r="P102" s="130" t="str">
        <f>IF('DOE assistant'!C101="","",VLOOKUP('DOE assistant'!C101,'Full DOE Design'!$B:$L,'Full DOE Design'!P$1,FALSE))</f>
        <v/>
      </c>
      <c r="Q102" s="130" t="str">
        <f>IF('DOE assistant'!D101="","",VLOOKUP('DOE assistant'!D101,'Full DOE Design'!$B:$L,'Full DOE Design'!Q$1,FALSE))</f>
        <v/>
      </c>
      <c r="R102" s="130" t="str">
        <f>IF('DOE assistant'!E101="","",VLOOKUP('DOE assistant'!E101,'Full DOE Design'!$B:$L,'Full DOE Design'!R$1,FALSE))</f>
        <v/>
      </c>
      <c r="S102" s="130" t="str">
        <f>IF('DOE assistant'!F101="","",VLOOKUP('DOE assistant'!F101,'Full DOE Design'!$B:$L,'Full DOE Design'!S$1,FALSE))</f>
        <v/>
      </c>
      <c r="T102" s="130" t="str">
        <f>IF('DOE assistant'!G101="","",VLOOKUP('DOE assistant'!G101,'Full DOE Design'!$B:$L,'Full DOE Design'!T$1,FALSE))</f>
        <v/>
      </c>
      <c r="U102" s="130" t="str">
        <f>IF('DOE assistant'!H101="","",VLOOKUP('DOE assistant'!H101,'Full DOE Design'!$B:$L,'Full DOE Design'!U$1,FALSE))</f>
        <v/>
      </c>
      <c r="V102" s="130" t="str">
        <f>IF('DOE assistant'!I101="","",VLOOKUP('DOE assistant'!I101,'Full DOE Design'!$B:$L,'Full DOE Design'!V$1,FALSE))</f>
        <v/>
      </c>
      <c r="W102" s="130" t="str">
        <f>IF('DOE assistant'!J101="","",VLOOKUP('DOE assistant'!J101,'Full DOE Design'!$B:$L,'Full DOE Design'!W$1,FALSE))</f>
        <v/>
      </c>
      <c r="X102" s="130" t="str">
        <f>IF('DOE assistant'!K101="","",VLOOKUP('DOE assistant'!K101,'Full DOE Design'!$B:$L,'Full DOE Design'!X$1,FALSE))</f>
        <v/>
      </c>
    </row>
    <row r="103" spans="14:24">
      <c r="N103" s="128" t="str">
        <f>IF('DOE assistant'!B102="","",'Full DOE Design'!N102+1)</f>
        <v/>
      </c>
      <c r="O103" s="130" t="str">
        <f>IF('DOE assistant'!B102="","",VLOOKUP('DOE assistant'!B102,'Full DOE Design'!$B:$L,'Full DOE Design'!O$1,FALSE))</f>
        <v/>
      </c>
      <c r="P103" s="130" t="str">
        <f>IF('DOE assistant'!C102="","",VLOOKUP('DOE assistant'!C102,'Full DOE Design'!$B:$L,'Full DOE Design'!P$1,FALSE))</f>
        <v/>
      </c>
      <c r="Q103" s="130" t="str">
        <f>IF('DOE assistant'!D102="","",VLOOKUP('DOE assistant'!D102,'Full DOE Design'!$B:$L,'Full DOE Design'!Q$1,FALSE))</f>
        <v/>
      </c>
      <c r="R103" s="130" t="str">
        <f>IF('DOE assistant'!E102="","",VLOOKUP('DOE assistant'!E102,'Full DOE Design'!$B:$L,'Full DOE Design'!R$1,FALSE))</f>
        <v/>
      </c>
      <c r="S103" s="130" t="str">
        <f>IF('DOE assistant'!F102="","",VLOOKUP('DOE assistant'!F102,'Full DOE Design'!$B:$L,'Full DOE Design'!S$1,FALSE))</f>
        <v/>
      </c>
      <c r="T103" s="130" t="str">
        <f>IF('DOE assistant'!G102="","",VLOOKUP('DOE assistant'!G102,'Full DOE Design'!$B:$L,'Full DOE Design'!T$1,FALSE))</f>
        <v/>
      </c>
      <c r="U103" s="130" t="str">
        <f>IF('DOE assistant'!H102="","",VLOOKUP('DOE assistant'!H102,'Full DOE Design'!$B:$L,'Full DOE Design'!U$1,FALSE))</f>
        <v/>
      </c>
      <c r="V103" s="130" t="str">
        <f>IF('DOE assistant'!I102="","",VLOOKUP('DOE assistant'!I102,'Full DOE Design'!$B:$L,'Full DOE Design'!V$1,FALSE))</f>
        <v/>
      </c>
      <c r="W103" s="130" t="str">
        <f>IF('DOE assistant'!J102="","",VLOOKUP('DOE assistant'!J102,'Full DOE Design'!$B:$L,'Full DOE Design'!W$1,FALSE))</f>
        <v/>
      </c>
      <c r="X103" s="130" t="str">
        <f>IF('DOE assistant'!K102="","",VLOOKUP('DOE assistant'!K102,'Full DOE Design'!$B:$L,'Full DOE Design'!X$1,FALSE))</f>
        <v/>
      </c>
    </row>
    <row r="104" spans="14:24">
      <c r="N104" s="128" t="str">
        <f>IF('DOE assistant'!B103="","",'Full DOE Design'!N103+1)</f>
        <v/>
      </c>
      <c r="O104" s="130" t="str">
        <f>IF('DOE assistant'!B103="","",VLOOKUP('DOE assistant'!B103,'Full DOE Design'!$B:$L,'Full DOE Design'!O$1,FALSE))</f>
        <v/>
      </c>
      <c r="P104" s="130" t="str">
        <f>IF('DOE assistant'!C103="","",VLOOKUP('DOE assistant'!C103,'Full DOE Design'!$B:$L,'Full DOE Design'!P$1,FALSE))</f>
        <v/>
      </c>
      <c r="Q104" s="130" t="str">
        <f>IF('DOE assistant'!D103="","",VLOOKUP('DOE assistant'!D103,'Full DOE Design'!$B:$L,'Full DOE Design'!Q$1,FALSE))</f>
        <v/>
      </c>
      <c r="R104" s="130" t="str">
        <f>IF('DOE assistant'!E103="","",VLOOKUP('DOE assistant'!E103,'Full DOE Design'!$B:$L,'Full DOE Design'!R$1,FALSE))</f>
        <v/>
      </c>
      <c r="S104" s="130" t="str">
        <f>IF('DOE assistant'!F103="","",VLOOKUP('DOE assistant'!F103,'Full DOE Design'!$B:$L,'Full DOE Design'!S$1,FALSE))</f>
        <v/>
      </c>
      <c r="T104" s="130" t="str">
        <f>IF('DOE assistant'!G103="","",VLOOKUP('DOE assistant'!G103,'Full DOE Design'!$B:$L,'Full DOE Design'!T$1,FALSE))</f>
        <v/>
      </c>
      <c r="U104" s="130" t="str">
        <f>IF('DOE assistant'!H103="","",VLOOKUP('DOE assistant'!H103,'Full DOE Design'!$B:$L,'Full DOE Design'!U$1,FALSE))</f>
        <v/>
      </c>
      <c r="V104" s="130" t="str">
        <f>IF('DOE assistant'!I103="","",VLOOKUP('DOE assistant'!I103,'Full DOE Design'!$B:$L,'Full DOE Design'!V$1,FALSE))</f>
        <v/>
      </c>
      <c r="W104" s="130" t="str">
        <f>IF('DOE assistant'!J103="","",VLOOKUP('DOE assistant'!J103,'Full DOE Design'!$B:$L,'Full DOE Design'!W$1,FALSE))</f>
        <v/>
      </c>
      <c r="X104" s="130" t="str">
        <f>IF('DOE assistant'!K103="","",VLOOKUP('DOE assistant'!K103,'Full DOE Design'!$B:$L,'Full DOE Design'!X$1,FALSE))</f>
        <v/>
      </c>
    </row>
    <row r="105" spans="14:24">
      <c r="N105" s="128" t="str">
        <f>IF('DOE assistant'!B104="","",'Full DOE Design'!N104+1)</f>
        <v/>
      </c>
      <c r="O105" s="130" t="str">
        <f>IF('DOE assistant'!B104="","",VLOOKUP('DOE assistant'!B104,'Full DOE Design'!$B:$L,'Full DOE Design'!O$1,FALSE))</f>
        <v/>
      </c>
      <c r="P105" s="130" t="str">
        <f>IF('DOE assistant'!C104="","",VLOOKUP('DOE assistant'!C104,'Full DOE Design'!$B:$L,'Full DOE Design'!P$1,FALSE))</f>
        <v/>
      </c>
      <c r="Q105" s="130" t="str">
        <f>IF('DOE assistant'!D104="","",VLOOKUP('DOE assistant'!D104,'Full DOE Design'!$B:$L,'Full DOE Design'!Q$1,FALSE))</f>
        <v/>
      </c>
      <c r="R105" s="130" t="str">
        <f>IF('DOE assistant'!E104="","",VLOOKUP('DOE assistant'!E104,'Full DOE Design'!$B:$L,'Full DOE Design'!R$1,FALSE))</f>
        <v/>
      </c>
      <c r="S105" s="130" t="str">
        <f>IF('DOE assistant'!F104="","",VLOOKUP('DOE assistant'!F104,'Full DOE Design'!$B:$L,'Full DOE Design'!S$1,FALSE))</f>
        <v/>
      </c>
      <c r="T105" s="130" t="str">
        <f>IF('DOE assistant'!G104="","",VLOOKUP('DOE assistant'!G104,'Full DOE Design'!$B:$L,'Full DOE Design'!T$1,FALSE))</f>
        <v/>
      </c>
      <c r="U105" s="130" t="str">
        <f>IF('DOE assistant'!H104="","",VLOOKUP('DOE assistant'!H104,'Full DOE Design'!$B:$L,'Full DOE Design'!U$1,FALSE))</f>
        <v/>
      </c>
      <c r="V105" s="130" t="str">
        <f>IF('DOE assistant'!I104="","",VLOOKUP('DOE assistant'!I104,'Full DOE Design'!$B:$L,'Full DOE Design'!V$1,FALSE))</f>
        <v/>
      </c>
      <c r="W105" s="130" t="str">
        <f>IF('DOE assistant'!J104="","",VLOOKUP('DOE assistant'!J104,'Full DOE Design'!$B:$L,'Full DOE Design'!W$1,FALSE))</f>
        <v/>
      </c>
      <c r="X105" s="130" t="str">
        <f>IF('DOE assistant'!K104="","",VLOOKUP('DOE assistant'!K104,'Full DOE Design'!$B:$L,'Full DOE Design'!X$1,FALSE))</f>
        <v/>
      </c>
    </row>
    <row r="106" spans="14:24">
      <c r="N106" s="128" t="str">
        <f>IF('DOE assistant'!B105="","",'Full DOE Design'!N105+1)</f>
        <v/>
      </c>
      <c r="O106" s="130" t="str">
        <f>IF('DOE assistant'!B105="","",VLOOKUP('DOE assistant'!B105,'Full DOE Design'!$B:$L,'Full DOE Design'!O$1,FALSE))</f>
        <v/>
      </c>
      <c r="P106" s="130" t="str">
        <f>IF('DOE assistant'!C105="","",VLOOKUP('DOE assistant'!C105,'Full DOE Design'!$B:$L,'Full DOE Design'!P$1,FALSE))</f>
        <v/>
      </c>
      <c r="Q106" s="130" t="str">
        <f>IF('DOE assistant'!D105="","",VLOOKUP('DOE assistant'!D105,'Full DOE Design'!$B:$L,'Full DOE Design'!Q$1,FALSE))</f>
        <v/>
      </c>
      <c r="R106" s="130" t="str">
        <f>IF('DOE assistant'!E105="","",VLOOKUP('DOE assistant'!E105,'Full DOE Design'!$B:$L,'Full DOE Design'!R$1,FALSE))</f>
        <v/>
      </c>
      <c r="S106" s="130" t="str">
        <f>IF('DOE assistant'!F105="","",VLOOKUP('DOE assistant'!F105,'Full DOE Design'!$B:$L,'Full DOE Design'!S$1,FALSE))</f>
        <v/>
      </c>
      <c r="T106" s="130" t="str">
        <f>IF('DOE assistant'!G105="","",VLOOKUP('DOE assistant'!G105,'Full DOE Design'!$B:$L,'Full DOE Design'!T$1,FALSE))</f>
        <v/>
      </c>
      <c r="U106" s="130" t="str">
        <f>IF('DOE assistant'!H105="","",VLOOKUP('DOE assistant'!H105,'Full DOE Design'!$B:$L,'Full DOE Design'!U$1,FALSE))</f>
        <v/>
      </c>
      <c r="V106" s="130" t="str">
        <f>IF('DOE assistant'!I105="","",VLOOKUP('DOE assistant'!I105,'Full DOE Design'!$B:$L,'Full DOE Design'!V$1,FALSE))</f>
        <v/>
      </c>
      <c r="W106" s="130" t="str">
        <f>IF('DOE assistant'!J105="","",VLOOKUP('DOE assistant'!J105,'Full DOE Design'!$B:$L,'Full DOE Design'!W$1,FALSE))</f>
        <v/>
      </c>
      <c r="X106" s="130" t="str">
        <f>IF('DOE assistant'!K105="","",VLOOKUP('DOE assistant'!K105,'Full DOE Design'!$B:$L,'Full DOE Design'!X$1,FALSE))</f>
        <v/>
      </c>
    </row>
    <row r="107" spans="14:24">
      <c r="N107" s="128" t="str">
        <f>IF('DOE assistant'!B106="","",'Full DOE Design'!N106+1)</f>
        <v/>
      </c>
      <c r="O107" s="130" t="str">
        <f>IF('DOE assistant'!B106="","",VLOOKUP('DOE assistant'!B106,'Full DOE Design'!$B:$L,'Full DOE Design'!O$1,FALSE))</f>
        <v/>
      </c>
      <c r="P107" s="130" t="str">
        <f>IF('DOE assistant'!C106="","",VLOOKUP('DOE assistant'!C106,'Full DOE Design'!$B:$L,'Full DOE Design'!P$1,FALSE))</f>
        <v/>
      </c>
      <c r="Q107" s="130" t="str">
        <f>IF('DOE assistant'!D106="","",VLOOKUP('DOE assistant'!D106,'Full DOE Design'!$B:$L,'Full DOE Design'!Q$1,FALSE))</f>
        <v/>
      </c>
      <c r="R107" s="130" t="str">
        <f>IF('DOE assistant'!E106="","",VLOOKUP('DOE assistant'!E106,'Full DOE Design'!$B:$L,'Full DOE Design'!R$1,FALSE))</f>
        <v/>
      </c>
      <c r="S107" s="130" t="str">
        <f>IF('DOE assistant'!F106="","",VLOOKUP('DOE assistant'!F106,'Full DOE Design'!$B:$L,'Full DOE Design'!S$1,FALSE))</f>
        <v/>
      </c>
      <c r="T107" s="130" t="str">
        <f>IF('DOE assistant'!G106="","",VLOOKUP('DOE assistant'!G106,'Full DOE Design'!$B:$L,'Full DOE Design'!T$1,FALSE))</f>
        <v/>
      </c>
      <c r="U107" s="130" t="str">
        <f>IF('DOE assistant'!H106="","",VLOOKUP('DOE assistant'!H106,'Full DOE Design'!$B:$L,'Full DOE Design'!U$1,FALSE))</f>
        <v/>
      </c>
      <c r="V107" s="130" t="str">
        <f>IF('DOE assistant'!I106="","",VLOOKUP('DOE assistant'!I106,'Full DOE Design'!$B:$L,'Full DOE Design'!V$1,FALSE))</f>
        <v/>
      </c>
      <c r="W107" s="130" t="str">
        <f>IF('DOE assistant'!J106="","",VLOOKUP('DOE assistant'!J106,'Full DOE Design'!$B:$L,'Full DOE Design'!W$1,FALSE))</f>
        <v/>
      </c>
      <c r="X107" s="130" t="str">
        <f>IF('DOE assistant'!K106="","",VLOOKUP('DOE assistant'!K106,'Full DOE Design'!$B:$L,'Full DOE Design'!X$1,FALSE))</f>
        <v/>
      </c>
    </row>
    <row r="108" spans="14:24">
      <c r="N108" s="128" t="str">
        <f>IF('DOE assistant'!B107="","",'Full DOE Design'!N107+1)</f>
        <v/>
      </c>
      <c r="O108" s="130" t="str">
        <f>IF('DOE assistant'!B107="","",VLOOKUP('DOE assistant'!B107,'Full DOE Design'!$B:$L,'Full DOE Design'!O$1,FALSE))</f>
        <v/>
      </c>
      <c r="P108" s="130" t="str">
        <f>IF('DOE assistant'!C107="","",VLOOKUP('DOE assistant'!C107,'Full DOE Design'!$B:$L,'Full DOE Design'!P$1,FALSE))</f>
        <v/>
      </c>
      <c r="Q108" s="130" t="str">
        <f>IF('DOE assistant'!D107="","",VLOOKUP('DOE assistant'!D107,'Full DOE Design'!$B:$L,'Full DOE Design'!Q$1,FALSE))</f>
        <v/>
      </c>
      <c r="R108" s="130" t="str">
        <f>IF('DOE assistant'!E107="","",VLOOKUP('DOE assistant'!E107,'Full DOE Design'!$B:$L,'Full DOE Design'!R$1,FALSE))</f>
        <v/>
      </c>
      <c r="S108" s="130" t="str">
        <f>IF('DOE assistant'!F107="","",VLOOKUP('DOE assistant'!F107,'Full DOE Design'!$B:$L,'Full DOE Design'!S$1,FALSE))</f>
        <v/>
      </c>
      <c r="T108" s="130" t="str">
        <f>IF('DOE assistant'!G107="","",VLOOKUP('DOE assistant'!G107,'Full DOE Design'!$B:$L,'Full DOE Design'!T$1,FALSE))</f>
        <v/>
      </c>
      <c r="U108" s="130" t="str">
        <f>IF('DOE assistant'!H107="","",VLOOKUP('DOE assistant'!H107,'Full DOE Design'!$B:$L,'Full DOE Design'!U$1,FALSE))</f>
        <v/>
      </c>
      <c r="V108" s="130" t="str">
        <f>IF('DOE assistant'!I107="","",VLOOKUP('DOE assistant'!I107,'Full DOE Design'!$B:$L,'Full DOE Design'!V$1,FALSE))</f>
        <v/>
      </c>
      <c r="W108" s="130" t="str">
        <f>IF('DOE assistant'!J107="","",VLOOKUP('DOE assistant'!J107,'Full DOE Design'!$B:$L,'Full DOE Design'!W$1,FALSE))</f>
        <v/>
      </c>
      <c r="X108" s="130" t="str">
        <f>IF('DOE assistant'!K107="","",VLOOKUP('DOE assistant'!K107,'Full DOE Design'!$B:$L,'Full DOE Design'!X$1,FALSE))</f>
        <v/>
      </c>
    </row>
    <row r="109" spans="14:24">
      <c r="N109" s="128" t="str">
        <f>IF('DOE assistant'!B108="","",'Full DOE Design'!N108+1)</f>
        <v/>
      </c>
      <c r="O109" s="130" t="str">
        <f>IF('DOE assistant'!B108="","",VLOOKUP('DOE assistant'!B108,'Full DOE Design'!$B:$L,'Full DOE Design'!O$1,FALSE))</f>
        <v/>
      </c>
      <c r="P109" s="130" t="str">
        <f>IF('DOE assistant'!C108="","",VLOOKUP('DOE assistant'!C108,'Full DOE Design'!$B:$L,'Full DOE Design'!P$1,FALSE))</f>
        <v/>
      </c>
      <c r="Q109" s="130" t="str">
        <f>IF('DOE assistant'!D108="","",VLOOKUP('DOE assistant'!D108,'Full DOE Design'!$B:$L,'Full DOE Design'!Q$1,FALSE))</f>
        <v/>
      </c>
      <c r="R109" s="130" t="str">
        <f>IF('DOE assistant'!E108="","",VLOOKUP('DOE assistant'!E108,'Full DOE Design'!$B:$L,'Full DOE Design'!R$1,FALSE))</f>
        <v/>
      </c>
      <c r="S109" s="130" t="str">
        <f>IF('DOE assistant'!F108="","",VLOOKUP('DOE assistant'!F108,'Full DOE Design'!$B:$L,'Full DOE Design'!S$1,FALSE))</f>
        <v/>
      </c>
      <c r="T109" s="130" t="str">
        <f>IF('DOE assistant'!G108="","",VLOOKUP('DOE assistant'!G108,'Full DOE Design'!$B:$L,'Full DOE Design'!T$1,FALSE))</f>
        <v/>
      </c>
      <c r="U109" s="130" t="str">
        <f>IF('DOE assistant'!H108="","",VLOOKUP('DOE assistant'!H108,'Full DOE Design'!$B:$L,'Full DOE Design'!U$1,FALSE))</f>
        <v/>
      </c>
      <c r="V109" s="130" t="str">
        <f>IF('DOE assistant'!I108="","",VLOOKUP('DOE assistant'!I108,'Full DOE Design'!$B:$L,'Full DOE Design'!V$1,FALSE))</f>
        <v/>
      </c>
      <c r="W109" s="130" t="str">
        <f>IF('DOE assistant'!J108="","",VLOOKUP('DOE assistant'!J108,'Full DOE Design'!$B:$L,'Full DOE Design'!W$1,FALSE))</f>
        <v/>
      </c>
      <c r="X109" s="130" t="str">
        <f>IF('DOE assistant'!K108="","",VLOOKUP('DOE assistant'!K108,'Full DOE Design'!$B:$L,'Full DOE Design'!X$1,FALSE))</f>
        <v/>
      </c>
    </row>
    <row r="110" spans="14:24">
      <c r="N110" s="128" t="str">
        <f>IF('DOE assistant'!B109="","",'Full DOE Design'!N109+1)</f>
        <v/>
      </c>
      <c r="O110" s="130" t="str">
        <f>IF('DOE assistant'!B109="","",VLOOKUP('DOE assistant'!B109,'Full DOE Design'!$B:$L,'Full DOE Design'!O$1,FALSE))</f>
        <v/>
      </c>
      <c r="P110" s="130" t="str">
        <f>IF('DOE assistant'!C109="","",VLOOKUP('DOE assistant'!C109,'Full DOE Design'!$B:$L,'Full DOE Design'!P$1,FALSE))</f>
        <v/>
      </c>
      <c r="Q110" s="130" t="str">
        <f>IF('DOE assistant'!D109="","",VLOOKUP('DOE assistant'!D109,'Full DOE Design'!$B:$L,'Full DOE Design'!Q$1,FALSE))</f>
        <v/>
      </c>
      <c r="R110" s="130" t="str">
        <f>IF('DOE assistant'!E109="","",VLOOKUP('DOE assistant'!E109,'Full DOE Design'!$B:$L,'Full DOE Design'!R$1,FALSE))</f>
        <v/>
      </c>
      <c r="S110" s="130" t="str">
        <f>IF('DOE assistant'!F109="","",VLOOKUP('DOE assistant'!F109,'Full DOE Design'!$B:$L,'Full DOE Design'!S$1,FALSE))</f>
        <v/>
      </c>
      <c r="T110" s="130" t="str">
        <f>IF('DOE assistant'!G109="","",VLOOKUP('DOE assistant'!G109,'Full DOE Design'!$B:$L,'Full DOE Design'!T$1,FALSE))</f>
        <v/>
      </c>
      <c r="U110" s="130" t="str">
        <f>IF('DOE assistant'!H109="","",VLOOKUP('DOE assistant'!H109,'Full DOE Design'!$B:$L,'Full DOE Design'!U$1,FALSE))</f>
        <v/>
      </c>
      <c r="V110" s="130" t="str">
        <f>IF('DOE assistant'!I109="","",VLOOKUP('DOE assistant'!I109,'Full DOE Design'!$B:$L,'Full DOE Design'!V$1,FALSE))</f>
        <v/>
      </c>
      <c r="W110" s="130" t="str">
        <f>IF('DOE assistant'!J109="","",VLOOKUP('DOE assistant'!J109,'Full DOE Design'!$B:$L,'Full DOE Design'!W$1,FALSE))</f>
        <v/>
      </c>
      <c r="X110" s="130" t="str">
        <f>IF('DOE assistant'!K109="","",VLOOKUP('DOE assistant'!K109,'Full DOE Design'!$B:$L,'Full DOE Design'!X$1,FALSE))</f>
        <v/>
      </c>
    </row>
    <row r="111" spans="14:24">
      <c r="N111" s="128" t="str">
        <f>IF('DOE assistant'!B110="","",'Full DOE Design'!N110+1)</f>
        <v/>
      </c>
      <c r="O111" s="130" t="str">
        <f>IF('DOE assistant'!B110="","",VLOOKUP('DOE assistant'!B110,'Full DOE Design'!$B:$L,'Full DOE Design'!O$1,FALSE))</f>
        <v/>
      </c>
      <c r="P111" s="130" t="str">
        <f>IF('DOE assistant'!C110="","",VLOOKUP('DOE assistant'!C110,'Full DOE Design'!$B:$L,'Full DOE Design'!P$1,FALSE))</f>
        <v/>
      </c>
      <c r="Q111" s="130" t="str">
        <f>IF('DOE assistant'!D110="","",VLOOKUP('DOE assistant'!D110,'Full DOE Design'!$B:$L,'Full DOE Design'!Q$1,FALSE))</f>
        <v/>
      </c>
      <c r="R111" s="130" t="str">
        <f>IF('DOE assistant'!E110="","",VLOOKUP('DOE assistant'!E110,'Full DOE Design'!$B:$L,'Full DOE Design'!R$1,FALSE))</f>
        <v/>
      </c>
      <c r="S111" s="130" t="str">
        <f>IF('DOE assistant'!F110="","",VLOOKUP('DOE assistant'!F110,'Full DOE Design'!$B:$L,'Full DOE Design'!S$1,FALSE))</f>
        <v/>
      </c>
      <c r="T111" s="130" t="str">
        <f>IF('DOE assistant'!G110="","",VLOOKUP('DOE assistant'!G110,'Full DOE Design'!$B:$L,'Full DOE Design'!T$1,FALSE))</f>
        <v/>
      </c>
      <c r="U111" s="130" t="str">
        <f>IF('DOE assistant'!H110="","",VLOOKUP('DOE assistant'!H110,'Full DOE Design'!$B:$L,'Full DOE Design'!U$1,FALSE))</f>
        <v/>
      </c>
      <c r="V111" s="130" t="str">
        <f>IF('DOE assistant'!I110="","",VLOOKUP('DOE assistant'!I110,'Full DOE Design'!$B:$L,'Full DOE Design'!V$1,FALSE))</f>
        <v/>
      </c>
      <c r="W111" s="130" t="str">
        <f>IF('DOE assistant'!J110="","",VLOOKUP('DOE assistant'!J110,'Full DOE Design'!$B:$L,'Full DOE Design'!W$1,FALSE))</f>
        <v/>
      </c>
      <c r="X111" s="130" t="str">
        <f>IF('DOE assistant'!K110="","",VLOOKUP('DOE assistant'!K110,'Full DOE Design'!$B:$L,'Full DOE Design'!X$1,FALSE))</f>
        <v/>
      </c>
    </row>
    <row r="112" spans="14:24">
      <c r="N112" s="128" t="str">
        <f>IF('DOE assistant'!B111="","",'Full DOE Design'!N111+1)</f>
        <v/>
      </c>
      <c r="O112" s="130" t="str">
        <f>IF('DOE assistant'!B111="","",VLOOKUP('DOE assistant'!B111,'Full DOE Design'!$B:$L,'Full DOE Design'!O$1,FALSE))</f>
        <v/>
      </c>
      <c r="P112" s="130" t="str">
        <f>IF('DOE assistant'!C111="","",VLOOKUP('DOE assistant'!C111,'Full DOE Design'!$B:$L,'Full DOE Design'!P$1,FALSE))</f>
        <v/>
      </c>
      <c r="Q112" s="130" t="str">
        <f>IF('DOE assistant'!D111="","",VLOOKUP('DOE assistant'!D111,'Full DOE Design'!$B:$L,'Full DOE Design'!Q$1,FALSE))</f>
        <v/>
      </c>
      <c r="R112" s="130" t="str">
        <f>IF('DOE assistant'!E111="","",VLOOKUP('DOE assistant'!E111,'Full DOE Design'!$B:$L,'Full DOE Design'!R$1,FALSE))</f>
        <v/>
      </c>
      <c r="S112" s="130" t="str">
        <f>IF('DOE assistant'!F111="","",VLOOKUP('DOE assistant'!F111,'Full DOE Design'!$B:$L,'Full DOE Design'!S$1,FALSE))</f>
        <v/>
      </c>
      <c r="T112" s="130" t="str">
        <f>IF('DOE assistant'!G111="","",VLOOKUP('DOE assistant'!G111,'Full DOE Design'!$B:$L,'Full DOE Design'!T$1,FALSE))</f>
        <v/>
      </c>
      <c r="U112" s="130" t="str">
        <f>IF('DOE assistant'!H111="","",VLOOKUP('DOE assistant'!H111,'Full DOE Design'!$B:$L,'Full DOE Design'!U$1,FALSE))</f>
        <v/>
      </c>
      <c r="V112" s="130" t="str">
        <f>IF('DOE assistant'!I111="","",VLOOKUP('DOE assistant'!I111,'Full DOE Design'!$B:$L,'Full DOE Design'!V$1,FALSE))</f>
        <v/>
      </c>
      <c r="W112" s="130" t="str">
        <f>IF('DOE assistant'!J111="","",VLOOKUP('DOE assistant'!J111,'Full DOE Design'!$B:$L,'Full DOE Design'!W$1,FALSE))</f>
        <v/>
      </c>
      <c r="X112" s="130" t="str">
        <f>IF('DOE assistant'!K111="","",VLOOKUP('DOE assistant'!K111,'Full DOE Design'!$B:$L,'Full DOE Design'!X$1,FALSE))</f>
        <v/>
      </c>
    </row>
    <row r="113" spans="14:24">
      <c r="N113" s="128" t="str">
        <f>IF('DOE assistant'!B112="","",'Full DOE Design'!N112+1)</f>
        <v/>
      </c>
      <c r="O113" s="130" t="str">
        <f>IF('DOE assistant'!B112="","",VLOOKUP('DOE assistant'!B112,'Full DOE Design'!$B:$L,'Full DOE Design'!O$1,FALSE))</f>
        <v/>
      </c>
      <c r="P113" s="130" t="str">
        <f>IF('DOE assistant'!C112="","",VLOOKUP('DOE assistant'!C112,'Full DOE Design'!$B:$L,'Full DOE Design'!P$1,FALSE))</f>
        <v/>
      </c>
      <c r="Q113" s="130" t="str">
        <f>IF('DOE assistant'!D112="","",VLOOKUP('DOE assistant'!D112,'Full DOE Design'!$B:$L,'Full DOE Design'!Q$1,FALSE))</f>
        <v/>
      </c>
      <c r="R113" s="130" t="str">
        <f>IF('DOE assistant'!E112="","",VLOOKUP('DOE assistant'!E112,'Full DOE Design'!$B:$L,'Full DOE Design'!R$1,FALSE))</f>
        <v/>
      </c>
      <c r="S113" s="130" t="str">
        <f>IF('DOE assistant'!F112="","",VLOOKUP('DOE assistant'!F112,'Full DOE Design'!$B:$L,'Full DOE Design'!S$1,FALSE))</f>
        <v/>
      </c>
      <c r="T113" s="130" t="str">
        <f>IF('DOE assistant'!G112="","",VLOOKUP('DOE assistant'!G112,'Full DOE Design'!$B:$L,'Full DOE Design'!T$1,FALSE))</f>
        <v/>
      </c>
      <c r="U113" s="130" t="str">
        <f>IF('DOE assistant'!H112="","",VLOOKUP('DOE assistant'!H112,'Full DOE Design'!$B:$L,'Full DOE Design'!U$1,FALSE))</f>
        <v/>
      </c>
      <c r="V113" s="130" t="str">
        <f>IF('DOE assistant'!I112="","",VLOOKUP('DOE assistant'!I112,'Full DOE Design'!$B:$L,'Full DOE Design'!V$1,FALSE))</f>
        <v/>
      </c>
      <c r="W113" s="130" t="str">
        <f>IF('DOE assistant'!J112="","",VLOOKUP('DOE assistant'!J112,'Full DOE Design'!$B:$L,'Full DOE Design'!W$1,FALSE))</f>
        <v/>
      </c>
      <c r="X113" s="130" t="str">
        <f>IF('DOE assistant'!K112="","",VLOOKUP('DOE assistant'!K112,'Full DOE Design'!$B:$L,'Full DOE Design'!X$1,FALSE))</f>
        <v/>
      </c>
    </row>
    <row r="114" spans="14:24">
      <c r="N114" s="128" t="str">
        <f>IF('DOE assistant'!B113="","",'Full DOE Design'!N113+1)</f>
        <v/>
      </c>
      <c r="O114" s="130" t="str">
        <f>IF('DOE assistant'!B113="","",VLOOKUP('DOE assistant'!B113,'Full DOE Design'!$B:$L,'Full DOE Design'!O$1,FALSE))</f>
        <v/>
      </c>
      <c r="P114" s="130" t="str">
        <f>IF('DOE assistant'!C113="","",VLOOKUP('DOE assistant'!C113,'Full DOE Design'!$B:$L,'Full DOE Design'!P$1,FALSE))</f>
        <v/>
      </c>
      <c r="Q114" s="130" t="str">
        <f>IF('DOE assistant'!D113="","",VLOOKUP('DOE assistant'!D113,'Full DOE Design'!$B:$L,'Full DOE Design'!Q$1,FALSE))</f>
        <v/>
      </c>
      <c r="R114" s="130" t="str">
        <f>IF('DOE assistant'!E113="","",VLOOKUP('DOE assistant'!E113,'Full DOE Design'!$B:$L,'Full DOE Design'!R$1,FALSE))</f>
        <v/>
      </c>
      <c r="S114" s="130" t="str">
        <f>IF('DOE assistant'!F113="","",VLOOKUP('DOE assistant'!F113,'Full DOE Design'!$B:$L,'Full DOE Design'!S$1,FALSE))</f>
        <v/>
      </c>
      <c r="T114" s="130" t="str">
        <f>IF('DOE assistant'!G113="","",VLOOKUP('DOE assistant'!G113,'Full DOE Design'!$B:$L,'Full DOE Design'!T$1,FALSE))</f>
        <v/>
      </c>
      <c r="U114" s="130" t="str">
        <f>IF('DOE assistant'!H113="","",VLOOKUP('DOE assistant'!H113,'Full DOE Design'!$B:$L,'Full DOE Design'!U$1,FALSE))</f>
        <v/>
      </c>
      <c r="V114" s="130" t="str">
        <f>IF('DOE assistant'!I113="","",VLOOKUP('DOE assistant'!I113,'Full DOE Design'!$B:$L,'Full DOE Design'!V$1,FALSE))</f>
        <v/>
      </c>
      <c r="W114" s="130" t="str">
        <f>IF('DOE assistant'!J113="","",VLOOKUP('DOE assistant'!J113,'Full DOE Design'!$B:$L,'Full DOE Design'!W$1,FALSE))</f>
        <v/>
      </c>
      <c r="X114" s="130" t="str">
        <f>IF('DOE assistant'!K113="","",VLOOKUP('DOE assistant'!K113,'Full DOE Design'!$B:$L,'Full DOE Design'!X$1,FALSE))</f>
        <v/>
      </c>
    </row>
    <row r="115" spans="14:24">
      <c r="N115" s="128" t="str">
        <f>IF('DOE assistant'!B114="","",'Full DOE Design'!N114+1)</f>
        <v/>
      </c>
      <c r="O115" s="130" t="str">
        <f>IF('DOE assistant'!B114="","",VLOOKUP('DOE assistant'!B114,'Full DOE Design'!$B:$L,'Full DOE Design'!O$1,FALSE))</f>
        <v/>
      </c>
      <c r="P115" s="130" t="str">
        <f>IF('DOE assistant'!C114="","",VLOOKUP('DOE assistant'!C114,'Full DOE Design'!$B:$L,'Full DOE Design'!P$1,FALSE))</f>
        <v/>
      </c>
      <c r="Q115" s="130" t="str">
        <f>IF('DOE assistant'!D114="","",VLOOKUP('DOE assistant'!D114,'Full DOE Design'!$B:$L,'Full DOE Design'!Q$1,FALSE))</f>
        <v/>
      </c>
      <c r="R115" s="130" t="str">
        <f>IF('DOE assistant'!E114="","",VLOOKUP('DOE assistant'!E114,'Full DOE Design'!$B:$L,'Full DOE Design'!R$1,FALSE))</f>
        <v/>
      </c>
      <c r="S115" s="130" t="str">
        <f>IF('DOE assistant'!F114="","",VLOOKUP('DOE assistant'!F114,'Full DOE Design'!$B:$L,'Full DOE Design'!S$1,FALSE))</f>
        <v/>
      </c>
      <c r="T115" s="130" t="str">
        <f>IF('DOE assistant'!G114="","",VLOOKUP('DOE assistant'!G114,'Full DOE Design'!$B:$L,'Full DOE Design'!T$1,FALSE))</f>
        <v/>
      </c>
      <c r="U115" s="130" t="str">
        <f>IF('DOE assistant'!H114="","",VLOOKUP('DOE assistant'!H114,'Full DOE Design'!$B:$L,'Full DOE Design'!U$1,FALSE))</f>
        <v/>
      </c>
      <c r="V115" s="130" t="str">
        <f>IF('DOE assistant'!I114="","",VLOOKUP('DOE assistant'!I114,'Full DOE Design'!$B:$L,'Full DOE Design'!V$1,FALSE))</f>
        <v/>
      </c>
      <c r="W115" s="130" t="str">
        <f>IF('DOE assistant'!J114="","",VLOOKUP('DOE assistant'!J114,'Full DOE Design'!$B:$L,'Full DOE Design'!W$1,FALSE))</f>
        <v/>
      </c>
      <c r="X115" s="130" t="str">
        <f>IF('DOE assistant'!K114="","",VLOOKUP('DOE assistant'!K114,'Full DOE Design'!$B:$L,'Full DOE Design'!X$1,FALSE))</f>
        <v/>
      </c>
    </row>
    <row r="116" spans="14:24">
      <c r="N116" s="128" t="str">
        <f>IF('DOE assistant'!B115="","",'Full DOE Design'!N115+1)</f>
        <v/>
      </c>
      <c r="O116" s="130" t="str">
        <f>IF('DOE assistant'!B115="","",VLOOKUP('DOE assistant'!B115,'Full DOE Design'!$B:$L,'Full DOE Design'!O$1,FALSE))</f>
        <v/>
      </c>
      <c r="P116" s="130" t="str">
        <f>IF('DOE assistant'!C115="","",VLOOKUP('DOE assistant'!C115,'Full DOE Design'!$B:$L,'Full DOE Design'!P$1,FALSE))</f>
        <v/>
      </c>
      <c r="Q116" s="130" t="str">
        <f>IF('DOE assistant'!D115="","",VLOOKUP('DOE assistant'!D115,'Full DOE Design'!$B:$L,'Full DOE Design'!Q$1,FALSE))</f>
        <v/>
      </c>
      <c r="R116" s="130" t="str">
        <f>IF('DOE assistant'!E115="","",VLOOKUP('DOE assistant'!E115,'Full DOE Design'!$B:$L,'Full DOE Design'!R$1,FALSE))</f>
        <v/>
      </c>
      <c r="S116" s="130" t="str">
        <f>IF('DOE assistant'!F115="","",VLOOKUP('DOE assistant'!F115,'Full DOE Design'!$B:$L,'Full DOE Design'!S$1,FALSE))</f>
        <v/>
      </c>
      <c r="T116" s="130" t="str">
        <f>IF('DOE assistant'!G115="","",VLOOKUP('DOE assistant'!G115,'Full DOE Design'!$B:$L,'Full DOE Design'!T$1,FALSE))</f>
        <v/>
      </c>
      <c r="U116" s="130" t="str">
        <f>IF('DOE assistant'!H115="","",VLOOKUP('DOE assistant'!H115,'Full DOE Design'!$B:$L,'Full DOE Design'!U$1,FALSE))</f>
        <v/>
      </c>
      <c r="V116" s="130" t="str">
        <f>IF('DOE assistant'!I115="","",VLOOKUP('DOE assistant'!I115,'Full DOE Design'!$B:$L,'Full DOE Design'!V$1,FALSE))</f>
        <v/>
      </c>
      <c r="W116" s="130" t="str">
        <f>IF('DOE assistant'!J115="","",VLOOKUP('DOE assistant'!J115,'Full DOE Design'!$B:$L,'Full DOE Design'!W$1,FALSE))</f>
        <v/>
      </c>
      <c r="X116" s="130" t="str">
        <f>IF('DOE assistant'!K115="","",VLOOKUP('DOE assistant'!K115,'Full DOE Design'!$B:$L,'Full DOE Design'!X$1,FALSE))</f>
        <v/>
      </c>
    </row>
    <row r="117" spans="14:24">
      <c r="N117" s="128" t="str">
        <f>IF('DOE assistant'!B116="","",'Full DOE Design'!N116+1)</f>
        <v/>
      </c>
      <c r="O117" s="130" t="str">
        <f>IF('DOE assistant'!B116="","",VLOOKUP('DOE assistant'!B116,'Full DOE Design'!$B:$L,'Full DOE Design'!O$1,FALSE))</f>
        <v/>
      </c>
      <c r="P117" s="130" t="str">
        <f>IF('DOE assistant'!C116="","",VLOOKUP('DOE assistant'!C116,'Full DOE Design'!$B:$L,'Full DOE Design'!P$1,FALSE))</f>
        <v/>
      </c>
      <c r="Q117" s="130" t="str">
        <f>IF('DOE assistant'!D116="","",VLOOKUP('DOE assistant'!D116,'Full DOE Design'!$B:$L,'Full DOE Design'!Q$1,FALSE))</f>
        <v/>
      </c>
      <c r="R117" s="130" t="str">
        <f>IF('DOE assistant'!E116="","",VLOOKUP('DOE assistant'!E116,'Full DOE Design'!$B:$L,'Full DOE Design'!R$1,FALSE))</f>
        <v/>
      </c>
      <c r="S117" s="130" t="str">
        <f>IF('DOE assistant'!F116="","",VLOOKUP('DOE assistant'!F116,'Full DOE Design'!$B:$L,'Full DOE Design'!S$1,FALSE))</f>
        <v/>
      </c>
      <c r="T117" s="130" t="str">
        <f>IF('DOE assistant'!G116="","",VLOOKUP('DOE assistant'!G116,'Full DOE Design'!$B:$L,'Full DOE Design'!T$1,FALSE))</f>
        <v/>
      </c>
      <c r="U117" s="130" t="str">
        <f>IF('DOE assistant'!H116="","",VLOOKUP('DOE assistant'!H116,'Full DOE Design'!$B:$L,'Full DOE Design'!U$1,FALSE))</f>
        <v/>
      </c>
      <c r="V117" s="130" t="str">
        <f>IF('DOE assistant'!I116="","",VLOOKUP('DOE assistant'!I116,'Full DOE Design'!$B:$L,'Full DOE Design'!V$1,FALSE))</f>
        <v/>
      </c>
      <c r="W117" s="130" t="str">
        <f>IF('DOE assistant'!J116="","",VLOOKUP('DOE assistant'!J116,'Full DOE Design'!$B:$L,'Full DOE Design'!W$1,FALSE))</f>
        <v/>
      </c>
      <c r="X117" s="130" t="str">
        <f>IF('DOE assistant'!K116="","",VLOOKUP('DOE assistant'!K116,'Full DOE Design'!$B:$L,'Full DOE Design'!X$1,FALSE))</f>
        <v/>
      </c>
    </row>
    <row r="118" spans="14:24">
      <c r="N118" s="128" t="str">
        <f>IF('DOE assistant'!B117="","",'Full DOE Design'!N117+1)</f>
        <v/>
      </c>
      <c r="O118" s="130" t="str">
        <f>IF('DOE assistant'!B117="","",VLOOKUP('DOE assistant'!B117,'Full DOE Design'!$B:$L,'Full DOE Design'!O$1,FALSE))</f>
        <v/>
      </c>
      <c r="P118" s="130" t="str">
        <f>IF('DOE assistant'!C117="","",VLOOKUP('DOE assistant'!C117,'Full DOE Design'!$B:$L,'Full DOE Design'!P$1,FALSE))</f>
        <v/>
      </c>
      <c r="Q118" s="130" t="str">
        <f>IF('DOE assistant'!D117="","",VLOOKUP('DOE assistant'!D117,'Full DOE Design'!$B:$L,'Full DOE Design'!Q$1,FALSE))</f>
        <v/>
      </c>
      <c r="R118" s="130" t="str">
        <f>IF('DOE assistant'!E117="","",VLOOKUP('DOE assistant'!E117,'Full DOE Design'!$B:$L,'Full DOE Design'!R$1,FALSE))</f>
        <v/>
      </c>
      <c r="S118" s="130" t="str">
        <f>IF('DOE assistant'!F117="","",VLOOKUP('DOE assistant'!F117,'Full DOE Design'!$B:$L,'Full DOE Design'!S$1,FALSE))</f>
        <v/>
      </c>
      <c r="T118" s="130" t="str">
        <f>IF('DOE assistant'!G117="","",VLOOKUP('DOE assistant'!G117,'Full DOE Design'!$B:$L,'Full DOE Design'!T$1,FALSE))</f>
        <v/>
      </c>
      <c r="U118" s="130" t="str">
        <f>IF('DOE assistant'!H117="","",VLOOKUP('DOE assistant'!H117,'Full DOE Design'!$B:$L,'Full DOE Design'!U$1,FALSE))</f>
        <v/>
      </c>
      <c r="V118" s="130" t="str">
        <f>IF('DOE assistant'!I117="","",VLOOKUP('DOE assistant'!I117,'Full DOE Design'!$B:$L,'Full DOE Design'!V$1,FALSE))</f>
        <v/>
      </c>
      <c r="W118" s="130" t="str">
        <f>IF('DOE assistant'!J117="","",VLOOKUP('DOE assistant'!J117,'Full DOE Design'!$B:$L,'Full DOE Design'!W$1,FALSE))</f>
        <v/>
      </c>
      <c r="X118" s="130" t="str">
        <f>IF('DOE assistant'!K117="","",VLOOKUP('DOE assistant'!K117,'Full DOE Design'!$B:$L,'Full DOE Design'!X$1,FALSE))</f>
        <v/>
      </c>
    </row>
    <row r="119" spans="14:24">
      <c r="N119" s="128" t="str">
        <f>IF('DOE assistant'!B118="","",'Full DOE Design'!N118+1)</f>
        <v/>
      </c>
      <c r="O119" s="130" t="str">
        <f>IF('DOE assistant'!B118="","",VLOOKUP('DOE assistant'!B118,'Full DOE Design'!$B:$L,'Full DOE Design'!O$1,FALSE))</f>
        <v/>
      </c>
      <c r="P119" s="130" t="str">
        <f>IF('DOE assistant'!C118="","",VLOOKUP('DOE assistant'!C118,'Full DOE Design'!$B:$L,'Full DOE Design'!P$1,FALSE))</f>
        <v/>
      </c>
      <c r="Q119" s="130" t="str">
        <f>IF('DOE assistant'!D118="","",VLOOKUP('DOE assistant'!D118,'Full DOE Design'!$B:$L,'Full DOE Design'!Q$1,FALSE))</f>
        <v/>
      </c>
      <c r="R119" s="130" t="str">
        <f>IF('DOE assistant'!E118="","",VLOOKUP('DOE assistant'!E118,'Full DOE Design'!$B:$L,'Full DOE Design'!R$1,FALSE))</f>
        <v/>
      </c>
      <c r="S119" s="130" t="str">
        <f>IF('DOE assistant'!F118="","",VLOOKUP('DOE assistant'!F118,'Full DOE Design'!$B:$L,'Full DOE Design'!S$1,FALSE))</f>
        <v/>
      </c>
      <c r="T119" s="130" t="str">
        <f>IF('DOE assistant'!G118="","",VLOOKUP('DOE assistant'!G118,'Full DOE Design'!$B:$L,'Full DOE Design'!T$1,FALSE))</f>
        <v/>
      </c>
      <c r="U119" s="130" t="str">
        <f>IF('DOE assistant'!H118="","",VLOOKUP('DOE assistant'!H118,'Full DOE Design'!$B:$L,'Full DOE Design'!U$1,FALSE))</f>
        <v/>
      </c>
      <c r="V119" s="130" t="str">
        <f>IF('DOE assistant'!I118="","",VLOOKUP('DOE assistant'!I118,'Full DOE Design'!$B:$L,'Full DOE Design'!V$1,FALSE))</f>
        <v/>
      </c>
      <c r="W119" s="130" t="str">
        <f>IF('DOE assistant'!J118="","",VLOOKUP('DOE assistant'!J118,'Full DOE Design'!$B:$L,'Full DOE Design'!W$1,FALSE))</f>
        <v/>
      </c>
      <c r="X119" s="130" t="str">
        <f>IF('DOE assistant'!K118="","",VLOOKUP('DOE assistant'!K118,'Full DOE Design'!$B:$L,'Full DOE Design'!X$1,FALSE))</f>
        <v/>
      </c>
    </row>
    <row r="120" spans="14:24">
      <c r="N120" s="128" t="str">
        <f>IF('DOE assistant'!B119="","",'Full DOE Design'!N119+1)</f>
        <v/>
      </c>
      <c r="O120" s="130" t="str">
        <f>IF('DOE assistant'!B119="","",VLOOKUP('DOE assistant'!B119,'Full DOE Design'!$B:$L,'Full DOE Design'!O$1,FALSE))</f>
        <v/>
      </c>
      <c r="P120" s="130" t="str">
        <f>IF('DOE assistant'!C119="","",VLOOKUP('DOE assistant'!C119,'Full DOE Design'!$B:$L,'Full DOE Design'!P$1,FALSE))</f>
        <v/>
      </c>
      <c r="Q120" s="130" t="str">
        <f>IF('DOE assistant'!D119="","",VLOOKUP('DOE assistant'!D119,'Full DOE Design'!$B:$L,'Full DOE Design'!Q$1,FALSE))</f>
        <v/>
      </c>
      <c r="R120" s="130" t="str">
        <f>IF('DOE assistant'!E119="","",VLOOKUP('DOE assistant'!E119,'Full DOE Design'!$B:$L,'Full DOE Design'!R$1,FALSE))</f>
        <v/>
      </c>
      <c r="S120" s="130" t="str">
        <f>IF('DOE assistant'!F119="","",VLOOKUP('DOE assistant'!F119,'Full DOE Design'!$B:$L,'Full DOE Design'!S$1,FALSE))</f>
        <v/>
      </c>
      <c r="T120" s="130" t="str">
        <f>IF('DOE assistant'!G119="","",VLOOKUP('DOE assistant'!G119,'Full DOE Design'!$B:$L,'Full DOE Design'!T$1,FALSE))</f>
        <v/>
      </c>
      <c r="U120" s="130" t="str">
        <f>IF('DOE assistant'!H119="","",VLOOKUP('DOE assistant'!H119,'Full DOE Design'!$B:$L,'Full DOE Design'!U$1,FALSE))</f>
        <v/>
      </c>
      <c r="V120" s="130" t="str">
        <f>IF('DOE assistant'!I119="","",VLOOKUP('DOE assistant'!I119,'Full DOE Design'!$B:$L,'Full DOE Design'!V$1,FALSE))</f>
        <v/>
      </c>
      <c r="W120" s="130" t="str">
        <f>IF('DOE assistant'!J119="","",VLOOKUP('DOE assistant'!J119,'Full DOE Design'!$B:$L,'Full DOE Design'!W$1,FALSE))</f>
        <v/>
      </c>
      <c r="X120" s="130" t="str">
        <f>IF('DOE assistant'!K119="","",VLOOKUP('DOE assistant'!K119,'Full DOE Design'!$B:$L,'Full DOE Design'!X$1,FALSE))</f>
        <v/>
      </c>
    </row>
    <row r="121" spans="14:24">
      <c r="N121" s="128" t="str">
        <f>IF('DOE assistant'!B120="","",'Full DOE Design'!N120+1)</f>
        <v/>
      </c>
      <c r="O121" s="130" t="str">
        <f>IF('DOE assistant'!B120="","",VLOOKUP('DOE assistant'!B120,'Full DOE Design'!$B:$L,'Full DOE Design'!O$1,FALSE))</f>
        <v/>
      </c>
      <c r="P121" s="130" t="str">
        <f>IF('DOE assistant'!C120="","",VLOOKUP('DOE assistant'!C120,'Full DOE Design'!$B:$L,'Full DOE Design'!P$1,FALSE))</f>
        <v/>
      </c>
      <c r="Q121" s="130" t="str">
        <f>IF('DOE assistant'!D120="","",VLOOKUP('DOE assistant'!D120,'Full DOE Design'!$B:$L,'Full DOE Design'!Q$1,FALSE))</f>
        <v/>
      </c>
      <c r="R121" s="130" t="str">
        <f>IF('DOE assistant'!E120="","",VLOOKUP('DOE assistant'!E120,'Full DOE Design'!$B:$L,'Full DOE Design'!R$1,FALSE))</f>
        <v/>
      </c>
      <c r="S121" s="130" t="str">
        <f>IF('DOE assistant'!F120="","",VLOOKUP('DOE assistant'!F120,'Full DOE Design'!$B:$L,'Full DOE Design'!S$1,FALSE))</f>
        <v/>
      </c>
      <c r="T121" s="130" t="str">
        <f>IF('DOE assistant'!G120="","",VLOOKUP('DOE assistant'!G120,'Full DOE Design'!$B:$L,'Full DOE Design'!T$1,FALSE))</f>
        <v/>
      </c>
      <c r="U121" s="130" t="str">
        <f>IF('DOE assistant'!H120="","",VLOOKUP('DOE assistant'!H120,'Full DOE Design'!$B:$L,'Full DOE Design'!U$1,FALSE))</f>
        <v/>
      </c>
      <c r="V121" s="130" t="str">
        <f>IF('DOE assistant'!I120="","",VLOOKUP('DOE assistant'!I120,'Full DOE Design'!$B:$L,'Full DOE Design'!V$1,FALSE))</f>
        <v/>
      </c>
      <c r="W121" s="130" t="str">
        <f>IF('DOE assistant'!J120="","",VLOOKUP('DOE assistant'!J120,'Full DOE Design'!$B:$L,'Full DOE Design'!W$1,FALSE))</f>
        <v/>
      </c>
      <c r="X121" s="130" t="str">
        <f>IF('DOE assistant'!K120="","",VLOOKUP('DOE assistant'!K120,'Full DOE Design'!$B:$L,'Full DOE Design'!X$1,FALSE))</f>
        <v/>
      </c>
    </row>
    <row r="122" spans="14:24">
      <c r="N122" s="128" t="str">
        <f>IF('DOE assistant'!B121="","",'Full DOE Design'!N121+1)</f>
        <v/>
      </c>
      <c r="O122" s="130" t="str">
        <f>IF('DOE assistant'!B121="","",VLOOKUP('DOE assistant'!B121,'Full DOE Design'!$B:$L,'Full DOE Design'!O$1,FALSE))</f>
        <v/>
      </c>
      <c r="P122" s="130" t="str">
        <f>IF('DOE assistant'!C121="","",VLOOKUP('DOE assistant'!C121,'Full DOE Design'!$B:$L,'Full DOE Design'!P$1,FALSE))</f>
        <v/>
      </c>
      <c r="Q122" s="130" t="str">
        <f>IF('DOE assistant'!D121="","",VLOOKUP('DOE assistant'!D121,'Full DOE Design'!$B:$L,'Full DOE Design'!Q$1,FALSE))</f>
        <v/>
      </c>
      <c r="R122" s="130" t="str">
        <f>IF('DOE assistant'!E121="","",VLOOKUP('DOE assistant'!E121,'Full DOE Design'!$B:$L,'Full DOE Design'!R$1,FALSE))</f>
        <v/>
      </c>
      <c r="S122" s="130" t="str">
        <f>IF('DOE assistant'!F121="","",VLOOKUP('DOE assistant'!F121,'Full DOE Design'!$B:$L,'Full DOE Design'!S$1,FALSE))</f>
        <v/>
      </c>
      <c r="T122" s="130" t="str">
        <f>IF('DOE assistant'!G121="","",VLOOKUP('DOE assistant'!G121,'Full DOE Design'!$B:$L,'Full DOE Design'!T$1,FALSE))</f>
        <v/>
      </c>
      <c r="U122" s="130" t="str">
        <f>IF('DOE assistant'!H121="","",VLOOKUP('DOE assistant'!H121,'Full DOE Design'!$B:$L,'Full DOE Design'!U$1,FALSE))</f>
        <v/>
      </c>
      <c r="V122" s="130" t="str">
        <f>IF('DOE assistant'!I121="","",VLOOKUP('DOE assistant'!I121,'Full DOE Design'!$B:$L,'Full DOE Design'!V$1,FALSE))</f>
        <v/>
      </c>
      <c r="W122" s="130" t="str">
        <f>IF('DOE assistant'!J121="","",VLOOKUP('DOE assistant'!J121,'Full DOE Design'!$B:$L,'Full DOE Design'!W$1,FALSE))</f>
        <v/>
      </c>
      <c r="X122" s="130" t="str">
        <f>IF('DOE assistant'!K121="","",VLOOKUP('DOE assistant'!K121,'Full DOE Design'!$B:$L,'Full DOE Design'!X$1,FALSE))</f>
        <v/>
      </c>
    </row>
    <row r="123" spans="14:24">
      <c r="N123" s="128" t="str">
        <f>IF('DOE assistant'!B122="","",'Full DOE Design'!N122+1)</f>
        <v/>
      </c>
      <c r="O123" s="130" t="str">
        <f>IF('DOE assistant'!B122="","",VLOOKUP('DOE assistant'!B122,'Full DOE Design'!$B:$L,'Full DOE Design'!O$1,FALSE))</f>
        <v/>
      </c>
      <c r="P123" s="130" t="str">
        <f>IF('DOE assistant'!C122="","",VLOOKUP('DOE assistant'!C122,'Full DOE Design'!$B:$L,'Full DOE Design'!P$1,FALSE))</f>
        <v/>
      </c>
      <c r="Q123" s="130" t="str">
        <f>IF('DOE assistant'!D122="","",VLOOKUP('DOE assistant'!D122,'Full DOE Design'!$B:$L,'Full DOE Design'!Q$1,FALSE))</f>
        <v/>
      </c>
      <c r="R123" s="130" t="str">
        <f>IF('DOE assistant'!E122="","",VLOOKUP('DOE assistant'!E122,'Full DOE Design'!$B:$L,'Full DOE Design'!R$1,FALSE))</f>
        <v/>
      </c>
      <c r="S123" s="130" t="str">
        <f>IF('DOE assistant'!F122="","",VLOOKUP('DOE assistant'!F122,'Full DOE Design'!$B:$L,'Full DOE Design'!S$1,FALSE))</f>
        <v/>
      </c>
      <c r="T123" s="130" t="str">
        <f>IF('DOE assistant'!G122="","",VLOOKUP('DOE assistant'!G122,'Full DOE Design'!$B:$L,'Full DOE Design'!T$1,FALSE))</f>
        <v/>
      </c>
      <c r="U123" s="130" t="str">
        <f>IF('DOE assistant'!H122="","",VLOOKUP('DOE assistant'!H122,'Full DOE Design'!$B:$L,'Full DOE Design'!U$1,FALSE))</f>
        <v/>
      </c>
      <c r="V123" s="130" t="str">
        <f>IF('DOE assistant'!I122="","",VLOOKUP('DOE assistant'!I122,'Full DOE Design'!$B:$L,'Full DOE Design'!V$1,FALSE))</f>
        <v/>
      </c>
      <c r="W123" s="130" t="str">
        <f>IF('DOE assistant'!J122="","",VLOOKUP('DOE assistant'!J122,'Full DOE Design'!$B:$L,'Full DOE Design'!W$1,FALSE))</f>
        <v/>
      </c>
      <c r="X123" s="130" t="str">
        <f>IF('DOE assistant'!K122="","",VLOOKUP('DOE assistant'!K122,'Full DOE Design'!$B:$L,'Full DOE Design'!X$1,FALSE))</f>
        <v/>
      </c>
    </row>
    <row r="124" spans="14:24">
      <c r="N124" s="128" t="str">
        <f>IF('DOE assistant'!B123="","",'Full DOE Design'!N123+1)</f>
        <v/>
      </c>
      <c r="O124" s="130" t="str">
        <f>IF('DOE assistant'!B123="","",VLOOKUP('DOE assistant'!B123,'Full DOE Design'!$B:$L,'Full DOE Design'!O$1,FALSE))</f>
        <v/>
      </c>
      <c r="P124" s="130" t="str">
        <f>IF('DOE assistant'!C123="","",VLOOKUP('DOE assistant'!C123,'Full DOE Design'!$B:$L,'Full DOE Design'!P$1,FALSE))</f>
        <v/>
      </c>
      <c r="Q124" s="130" t="str">
        <f>IF('DOE assistant'!D123="","",VLOOKUP('DOE assistant'!D123,'Full DOE Design'!$B:$L,'Full DOE Design'!Q$1,FALSE))</f>
        <v/>
      </c>
      <c r="R124" s="130" t="str">
        <f>IF('DOE assistant'!E123="","",VLOOKUP('DOE assistant'!E123,'Full DOE Design'!$B:$L,'Full DOE Design'!R$1,FALSE))</f>
        <v/>
      </c>
      <c r="S124" s="130" t="str">
        <f>IF('DOE assistant'!F123="","",VLOOKUP('DOE assistant'!F123,'Full DOE Design'!$B:$L,'Full DOE Design'!S$1,FALSE))</f>
        <v/>
      </c>
      <c r="T124" s="130" t="str">
        <f>IF('DOE assistant'!G123="","",VLOOKUP('DOE assistant'!G123,'Full DOE Design'!$B:$L,'Full DOE Design'!T$1,FALSE))</f>
        <v/>
      </c>
      <c r="U124" s="130" t="str">
        <f>IF('DOE assistant'!H123="","",VLOOKUP('DOE assistant'!H123,'Full DOE Design'!$B:$L,'Full DOE Design'!U$1,FALSE))</f>
        <v/>
      </c>
      <c r="V124" s="130" t="str">
        <f>IF('DOE assistant'!I123="","",VLOOKUP('DOE assistant'!I123,'Full DOE Design'!$B:$L,'Full DOE Design'!V$1,FALSE))</f>
        <v/>
      </c>
      <c r="W124" s="130" t="str">
        <f>IF('DOE assistant'!J123="","",VLOOKUP('DOE assistant'!J123,'Full DOE Design'!$B:$L,'Full DOE Design'!W$1,FALSE))</f>
        <v/>
      </c>
      <c r="X124" s="130" t="str">
        <f>IF('DOE assistant'!K123="","",VLOOKUP('DOE assistant'!K123,'Full DOE Design'!$B:$L,'Full DOE Design'!X$1,FALSE))</f>
        <v/>
      </c>
    </row>
    <row r="125" spans="14:24">
      <c r="N125" s="128" t="str">
        <f>IF('DOE assistant'!B124="","",'Full DOE Design'!N124+1)</f>
        <v/>
      </c>
      <c r="O125" s="130" t="str">
        <f>IF('DOE assistant'!B124="","",VLOOKUP('DOE assistant'!B124,'Full DOE Design'!$B:$L,'Full DOE Design'!O$1,FALSE))</f>
        <v/>
      </c>
      <c r="P125" s="130" t="str">
        <f>IF('DOE assistant'!C124="","",VLOOKUP('DOE assistant'!C124,'Full DOE Design'!$B:$L,'Full DOE Design'!P$1,FALSE))</f>
        <v/>
      </c>
      <c r="Q125" s="130" t="str">
        <f>IF('DOE assistant'!D124="","",VLOOKUP('DOE assistant'!D124,'Full DOE Design'!$B:$L,'Full DOE Design'!Q$1,FALSE))</f>
        <v/>
      </c>
      <c r="R125" s="130" t="str">
        <f>IF('DOE assistant'!E124="","",VLOOKUP('DOE assistant'!E124,'Full DOE Design'!$B:$L,'Full DOE Design'!R$1,FALSE))</f>
        <v/>
      </c>
      <c r="S125" s="130" t="str">
        <f>IF('DOE assistant'!F124="","",VLOOKUP('DOE assistant'!F124,'Full DOE Design'!$B:$L,'Full DOE Design'!S$1,FALSE))</f>
        <v/>
      </c>
      <c r="T125" s="130" t="str">
        <f>IF('DOE assistant'!G124="","",VLOOKUP('DOE assistant'!G124,'Full DOE Design'!$B:$L,'Full DOE Design'!T$1,FALSE))</f>
        <v/>
      </c>
      <c r="U125" s="130" t="str">
        <f>IF('DOE assistant'!H124="","",VLOOKUP('DOE assistant'!H124,'Full DOE Design'!$B:$L,'Full DOE Design'!U$1,FALSE))</f>
        <v/>
      </c>
      <c r="V125" s="130" t="str">
        <f>IF('DOE assistant'!I124="","",VLOOKUP('DOE assistant'!I124,'Full DOE Design'!$B:$L,'Full DOE Design'!V$1,FALSE))</f>
        <v/>
      </c>
      <c r="W125" s="130" t="str">
        <f>IF('DOE assistant'!J124="","",VLOOKUP('DOE assistant'!J124,'Full DOE Design'!$B:$L,'Full DOE Design'!W$1,FALSE))</f>
        <v/>
      </c>
      <c r="X125" s="130" t="str">
        <f>IF('DOE assistant'!K124="","",VLOOKUP('DOE assistant'!K124,'Full DOE Design'!$B:$L,'Full DOE Design'!X$1,FALSE))</f>
        <v/>
      </c>
    </row>
    <row r="126" spans="14:24">
      <c r="N126" s="128" t="str">
        <f>IF('DOE assistant'!B125="","",'Full DOE Design'!N125+1)</f>
        <v/>
      </c>
      <c r="O126" s="130" t="str">
        <f>IF('DOE assistant'!B125="","",VLOOKUP('DOE assistant'!B125,'Full DOE Design'!$B:$L,'Full DOE Design'!O$1,FALSE))</f>
        <v/>
      </c>
      <c r="P126" s="130" t="str">
        <f>IF('DOE assistant'!C125="","",VLOOKUP('DOE assistant'!C125,'Full DOE Design'!$B:$L,'Full DOE Design'!P$1,FALSE))</f>
        <v/>
      </c>
      <c r="Q126" s="130" t="str">
        <f>IF('DOE assistant'!D125="","",VLOOKUP('DOE assistant'!D125,'Full DOE Design'!$B:$L,'Full DOE Design'!Q$1,FALSE))</f>
        <v/>
      </c>
      <c r="R126" s="130" t="str">
        <f>IF('DOE assistant'!E125="","",VLOOKUP('DOE assistant'!E125,'Full DOE Design'!$B:$L,'Full DOE Design'!R$1,FALSE))</f>
        <v/>
      </c>
      <c r="S126" s="130" t="str">
        <f>IF('DOE assistant'!F125="","",VLOOKUP('DOE assistant'!F125,'Full DOE Design'!$B:$L,'Full DOE Design'!S$1,FALSE))</f>
        <v/>
      </c>
      <c r="T126" s="130" t="str">
        <f>IF('DOE assistant'!G125="","",VLOOKUP('DOE assistant'!G125,'Full DOE Design'!$B:$L,'Full DOE Design'!T$1,FALSE))</f>
        <v/>
      </c>
      <c r="U126" s="130" t="str">
        <f>IF('DOE assistant'!H125="","",VLOOKUP('DOE assistant'!H125,'Full DOE Design'!$B:$L,'Full DOE Design'!U$1,FALSE))</f>
        <v/>
      </c>
      <c r="V126" s="130" t="str">
        <f>IF('DOE assistant'!I125="","",VLOOKUP('DOE assistant'!I125,'Full DOE Design'!$B:$L,'Full DOE Design'!V$1,FALSE))</f>
        <v/>
      </c>
      <c r="W126" s="130" t="str">
        <f>IF('DOE assistant'!J125="","",VLOOKUP('DOE assistant'!J125,'Full DOE Design'!$B:$L,'Full DOE Design'!W$1,FALSE))</f>
        <v/>
      </c>
      <c r="X126" s="130" t="str">
        <f>IF('DOE assistant'!K125="","",VLOOKUP('DOE assistant'!K125,'Full DOE Design'!$B:$L,'Full DOE Design'!X$1,FALSE))</f>
        <v/>
      </c>
    </row>
    <row r="127" spans="14:24">
      <c r="N127" s="128" t="str">
        <f>IF('DOE assistant'!B126="","",'Full DOE Design'!N126+1)</f>
        <v/>
      </c>
      <c r="O127" s="130" t="str">
        <f>IF('DOE assistant'!B126="","",VLOOKUP('DOE assistant'!B126,'Full DOE Design'!$B:$L,'Full DOE Design'!O$1,FALSE))</f>
        <v/>
      </c>
      <c r="P127" s="130" t="str">
        <f>IF('DOE assistant'!C126="","",VLOOKUP('DOE assistant'!C126,'Full DOE Design'!$B:$L,'Full DOE Design'!P$1,FALSE))</f>
        <v/>
      </c>
      <c r="Q127" s="130" t="str">
        <f>IF('DOE assistant'!D126="","",VLOOKUP('DOE assistant'!D126,'Full DOE Design'!$B:$L,'Full DOE Design'!Q$1,FALSE))</f>
        <v/>
      </c>
      <c r="R127" s="130" t="str">
        <f>IF('DOE assistant'!E126="","",VLOOKUP('DOE assistant'!E126,'Full DOE Design'!$B:$L,'Full DOE Design'!R$1,FALSE))</f>
        <v/>
      </c>
      <c r="S127" s="130" t="str">
        <f>IF('DOE assistant'!F126="","",VLOOKUP('DOE assistant'!F126,'Full DOE Design'!$B:$L,'Full DOE Design'!S$1,FALSE))</f>
        <v/>
      </c>
      <c r="T127" s="130" t="str">
        <f>IF('DOE assistant'!G126="","",VLOOKUP('DOE assistant'!G126,'Full DOE Design'!$B:$L,'Full DOE Design'!T$1,FALSE))</f>
        <v/>
      </c>
      <c r="U127" s="130" t="str">
        <f>IF('DOE assistant'!H126="","",VLOOKUP('DOE assistant'!H126,'Full DOE Design'!$B:$L,'Full DOE Design'!U$1,FALSE))</f>
        <v/>
      </c>
      <c r="V127" s="130" t="str">
        <f>IF('DOE assistant'!I126="","",VLOOKUP('DOE assistant'!I126,'Full DOE Design'!$B:$L,'Full DOE Design'!V$1,FALSE))</f>
        <v/>
      </c>
      <c r="W127" s="130" t="str">
        <f>IF('DOE assistant'!J126="","",VLOOKUP('DOE assistant'!J126,'Full DOE Design'!$B:$L,'Full DOE Design'!W$1,FALSE))</f>
        <v/>
      </c>
      <c r="X127" s="130" t="str">
        <f>IF('DOE assistant'!K126="","",VLOOKUP('DOE assistant'!K126,'Full DOE Design'!$B:$L,'Full DOE Design'!X$1,FALSE))</f>
        <v/>
      </c>
    </row>
    <row r="128" spans="14:24">
      <c r="N128" s="128" t="str">
        <f>IF('DOE assistant'!B127="","",'Full DOE Design'!N127+1)</f>
        <v/>
      </c>
      <c r="O128" s="130" t="str">
        <f>IF('DOE assistant'!B127="","",VLOOKUP('DOE assistant'!B127,'Full DOE Design'!$B:$L,'Full DOE Design'!O$1,FALSE))</f>
        <v/>
      </c>
      <c r="P128" s="130" t="str">
        <f>IF('DOE assistant'!C127="","",VLOOKUP('DOE assistant'!C127,'Full DOE Design'!$B:$L,'Full DOE Design'!P$1,FALSE))</f>
        <v/>
      </c>
      <c r="Q128" s="130" t="str">
        <f>IF('DOE assistant'!D127="","",VLOOKUP('DOE assistant'!D127,'Full DOE Design'!$B:$L,'Full DOE Design'!Q$1,FALSE))</f>
        <v/>
      </c>
      <c r="R128" s="130" t="str">
        <f>IF('DOE assistant'!E127="","",VLOOKUP('DOE assistant'!E127,'Full DOE Design'!$B:$L,'Full DOE Design'!R$1,FALSE))</f>
        <v/>
      </c>
      <c r="S128" s="130" t="str">
        <f>IF('DOE assistant'!F127="","",VLOOKUP('DOE assistant'!F127,'Full DOE Design'!$B:$L,'Full DOE Design'!S$1,FALSE))</f>
        <v/>
      </c>
      <c r="T128" s="130" t="str">
        <f>IF('DOE assistant'!G127="","",VLOOKUP('DOE assistant'!G127,'Full DOE Design'!$B:$L,'Full DOE Design'!T$1,FALSE))</f>
        <v/>
      </c>
      <c r="U128" s="130" t="str">
        <f>IF('DOE assistant'!H127="","",VLOOKUP('DOE assistant'!H127,'Full DOE Design'!$B:$L,'Full DOE Design'!U$1,FALSE))</f>
        <v/>
      </c>
      <c r="V128" s="130" t="str">
        <f>IF('DOE assistant'!I127="","",VLOOKUP('DOE assistant'!I127,'Full DOE Design'!$B:$L,'Full DOE Design'!V$1,FALSE))</f>
        <v/>
      </c>
      <c r="W128" s="130" t="str">
        <f>IF('DOE assistant'!J127="","",VLOOKUP('DOE assistant'!J127,'Full DOE Design'!$B:$L,'Full DOE Design'!W$1,FALSE))</f>
        <v/>
      </c>
      <c r="X128" s="130" t="str">
        <f>IF('DOE assistant'!K127="","",VLOOKUP('DOE assistant'!K127,'Full DOE Design'!$B:$L,'Full DOE Design'!X$1,FALSE))</f>
        <v/>
      </c>
    </row>
    <row r="129" spans="14:24">
      <c r="N129" s="128" t="str">
        <f>IF('DOE assistant'!B128="","",'Full DOE Design'!N128+1)</f>
        <v/>
      </c>
      <c r="O129" s="130" t="str">
        <f>IF('DOE assistant'!B128="","",VLOOKUP('DOE assistant'!B128,'Full DOE Design'!$B:$L,'Full DOE Design'!O$1,FALSE))</f>
        <v/>
      </c>
      <c r="P129" s="130" t="str">
        <f>IF('DOE assistant'!C128="","",VLOOKUP('DOE assistant'!C128,'Full DOE Design'!$B:$L,'Full DOE Design'!P$1,FALSE))</f>
        <v/>
      </c>
      <c r="Q129" s="130" t="str">
        <f>IF('DOE assistant'!D128="","",VLOOKUP('DOE assistant'!D128,'Full DOE Design'!$B:$L,'Full DOE Design'!Q$1,FALSE))</f>
        <v/>
      </c>
      <c r="R129" s="130" t="str">
        <f>IF('DOE assistant'!E128="","",VLOOKUP('DOE assistant'!E128,'Full DOE Design'!$B:$L,'Full DOE Design'!R$1,FALSE))</f>
        <v/>
      </c>
      <c r="S129" s="130" t="str">
        <f>IF('DOE assistant'!F128="","",VLOOKUP('DOE assistant'!F128,'Full DOE Design'!$B:$L,'Full DOE Design'!S$1,FALSE))</f>
        <v/>
      </c>
      <c r="T129" s="130" t="str">
        <f>IF('DOE assistant'!G128="","",VLOOKUP('DOE assistant'!G128,'Full DOE Design'!$B:$L,'Full DOE Design'!T$1,FALSE))</f>
        <v/>
      </c>
      <c r="U129" s="130" t="str">
        <f>IF('DOE assistant'!H128="","",VLOOKUP('DOE assistant'!H128,'Full DOE Design'!$B:$L,'Full DOE Design'!U$1,FALSE))</f>
        <v/>
      </c>
      <c r="V129" s="130" t="str">
        <f>IF('DOE assistant'!I128="","",VLOOKUP('DOE assistant'!I128,'Full DOE Design'!$B:$L,'Full DOE Design'!V$1,FALSE))</f>
        <v/>
      </c>
      <c r="W129" s="130" t="str">
        <f>IF('DOE assistant'!J128="","",VLOOKUP('DOE assistant'!J128,'Full DOE Design'!$B:$L,'Full DOE Design'!W$1,FALSE))</f>
        <v/>
      </c>
      <c r="X129" s="130" t="str">
        <f>IF('DOE assistant'!K128="","",VLOOKUP('DOE assistant'!K128,'Full DOE Design'!$B:$L,'Full DOE Design'!X$1,FALSE))</f>
        <v/>
      </c>
    </row>
    <row r="130" spans="14:24">
      <c r="N130" s="128" t="str">
        <f>IF('DOE assistant'!B129="","",'Full DOE Design'!N129+1)</f>
        <v/>
      </c>
      <c r="O130" s="130" t="str">
        <f>IF('DOE assistant'!B129="","",VLOOKUP('DOE assistant'!B129,'Full DOE Design'!$B:$L,'Full DOE Design'!O$1,FALSE))</f>
        <v/>
      </c>
      <c r="P130" s="130" t="str">
        <f>IF('DOE assistant'!C129="","",VLOOKUP('DOE assistant'!C129,'Full DOE Design'!$B:$L,'Full DOE Design'!P$1,FALSE))</f>
        <v/>
      </c>
      <c r="Q130" s="130" t="str">
        <f>IF('DOE assistant'!D129="","",VLOOKUP('DOE assistant'!D129,'Full DOE Design'!$B:$L,'Full DOE Design'!Q$1,FALSE))</f>
        <v/>
      </c>
      <c r="R130" s="130" t="str">
        <f>IF('DOE assistant'!E129="","",VLOOKUP('DOE assistant'!E129,'Full DOE Design'!$B:$L,'Full DOE Design'!R$1,FALSE))</f>
        <v/>
      </c>
      <c r="S130" s="130" t="str">
        <f>IF('DOE assistant'!F129="","",VLOOKUP('DOE assistant'!F129,'Full DOE Design'!$B:$L,'Full DOE Design'!S$1,FALSE))</f>
        <v/>
      </c>
      <c r="T130" s="130" t="str">
        <f>IF('DOE assistant'!G129="","",VLOOKUP('DOE assistant'!G129,'Full DOE Design'!$B:$L,'Full DOE Design'!T$1,FALSE))</f>
        <v/>
      </c>
      <c r="U130" s="130" t="str">
        <f>IF('DOE assistant'!H129="","",VLOOKUP('DOE assistant'!H129,'Full DOE Design'!$B:$L,'Full DOE Design'!U$1,FALSE))</f>
        <v/>
      </c>
      <c r="V130" s="130" t="str">
        <f>IF('DOE assistant'!I129="","",VLOOKUP('DOE assistant'!I129,'Full DOE Design'!$B:$L,'Full DOE Design'!V$1,FALSE))</f>
        <v/>
      </c>
      <c r="W130" s="130" t="str">
        <f>IF('DOE assistant'!J129="","",VLOOKUP('DOE assistant'!J129,'Full DOE Design'!$B:$L,'Full DOE Design'!W$1,FALSE))</f>
        <v/>
      </c>
      <c r="X130" s="130" t="str">
        <f>IF('DOE assistant'!K129="","",VLOOKUP('DOE assistant'!K129,'Full DOE Design'!$B:$L,'Full DOE Design'!X$1,FALSE))</f>
        <v/>
      </c>
    </row>
    <row r="131" spans="14:24">
      <c r="N131" s="128" t="str">
        <f>IF('DOE assistant'!B130="","",'Full DOE Design'!N130+1)</f>
        <v/>
      </c>
      <c r="O131" s="130" t="str">
        <f>IF('DOE assistant'!B130="","",VLOOKUP('DOE assistant'!B130,'Full DOE Design'!$B:$L,'Full DOE Design'!O$1,FALSE))</f>
        <v/>
      </c>
      <c r="P131" s="130" t="str">
        <f>IF('DOE assistant'!C130="","",VLOOKUP('DOE assistant'!C130,'Full DOE Design'!$B:$L,'Full DOE Design'!P$1,FALSE))</f>
        <v/>
      </c>
      <c r="Q131" s="130" t="str">
        <f>IF('DOE assistant'!D130="","",VLOOKUP('DOE assistant'!D130,'Full DOE Design'!$B:$L,'Full DOE Design'!Q$1,FALSE))</f>
        <v/>
      </c>
      <c r="R131" s="130" t="str">
        <f>IF('DOE assistant'!E130="","",VLOOKUP('DOE assistant'!E130,'Full DOE Design'!$B:$L,'Full DOE Design'!R$1,FALSE))</f>
        <v/>
      </c>
      <c r="S131" s="130" t="str">
        <f>IF('DOE assistant'!F130="","",VLOOKUP('DOE assistant'!F130,'Full DOE Design'!$B:$L,'Full DOE Design'!S$1,FALSE))</f>
        <v/>
      </c>
      <c r="T131" s="130" t="str">
        <f>IF('DOE assistant'!G130="","",VLOOKUP('DOE assistant'!G130,'Full DOE Design'!$B:$L,'Full DOE Design'!T$1,FALSE))</f>
        <v/>
      </c>
      <c r="U131" s="130" t="str">
        <f>IF('DOE assistant'!H130="","",VLOOKUP('DOE assistant'!H130,'Full DOE Design'!$B:$L,'Full DOE Design'!U$1,FALSE))</f>
        <v/>
      </c>
      <c r="V131" s="130" t="str">
        <f>IF('DOE assistant'!I130="","",VLOOKUP('DOE assistant'!I130,'Full DOE Design'!$B:$L,'Full DOE Design'!V$1,FALSE))</f>
        <v/>
      </c>
      <c r="W131" s="130" t="str">
        <f>IF('DOE assistant'!J130="","",VLOOKUP('DOE assistant'!J130,'Full DOE Design'!$B:$L,'Full DOE Design'!W$1,FALSE))</f>
        <v/>
      </c>
      <c r="X131" s="130" t="str">
        <f>IF('DOE assistant'!K130="","",VLOOKUP('DOE assistant'!K130,'Full DOE Design'!$B:$L,'Full DOE Design'!X$1,FALSE))</f>
        <v/>
      </c>
    </row>
    <row r="132" spans="14:24">
      <c r="N132" s="128" t="str">
        <f>IF('DOE assistant'!B131="","",'Full DOE Design'!N131+1)</f>
        <v/>
      </c>
      <c r="O132" s="130" t="str">
        <f>IF('DOE assistant'!B131="","",VLOOKUP('DOE assistant'!B131,'Full DOE Design'!$B:$L,'Full DOE Design'!O$1,FALSE))</f>
        <v/>
      </c>
      <c r="P132" s="130" t="str">
        <f>IF('DOE assistant'!C131="","",VLOOKUP('DOE assistant'!C131,'Full DOE Design'!$B:$L,'Full DOE Design'!P$1,FALSE))</f>
        <v/>
      </c>
      <c r="Q132" s="130" t="str">
        <f>IF('DOE assistant'!D131="","",VLOOKUP('DOE assistant'!D131,'Full DOE Design'!$B:$L,'Full DOE Design'!Q$1,FALSE))</f>
        <v/>
      </c>
      <c r="R132" s="130" t="str">
        <f>IF('DOE assistant'!E131="","",VLOOKUP('DOE assistant'!E131,'Full DOE Design'!$B:$L,'Full DOE Design'!R$1,FALSE))</f>
        <v/>
      </c>
      <c r="S132" s="130" t="str">
        <f>IF('DOE assistant'!F131="","",VLOOKUP('DOE assistant'!F131,'Full DOE Design'!$B:$L,'Full DOE Design'!S$1,FALSE))</f>
        <v/>
      </c>
      <c r="T132" s="130" t="str">
        <f>IF('DOE assistant'!G131="","",VLOOKUP('DOE assistant'!G131,'Full DOE Design'!$B:$L,'Full DOE Design'!T$1,FALSE))</f>
        <v/>
      </c>
      <c r="U132" s="130" t="str">
        <f>IF('DOE assistant'!H131="","",VLOOKUP('DOE assistant'!H131,'Full DOE Design'!$B:$L,'Full DOE Design'!U$1,FALSE))</f>
        <v/>
      </c>
      <c r="V132" s="130" t="str">
        <f>IF('DOE assistant'!I131="","",VLOOKUP('DOE assistant'!I131,'Full DOE Design'!$B:$L,'Full DOE Design'!V$1,FALSE))</f>
        <v/>
      </c>
      <c r="W132" s="130" t="str">
        <f>IF('DOE assistant'!J131="","",VLOOKUP('DOE assistant'!J131,'Full DOE Design'!$B:$L,'Full DOE Design'!W$1,FALSE))</f>
        <v/>
      </c>
      <c r="X132" s="130" t="str">
        <f>IF('DOE assistant'!K131="","",VLOOKUP('DOE assistant'!K131,'Full DOE Design'!$B:$L,'Full DOE Design'!X$1,FALSE))</f>
        <v/>
      </c>
    </row>
    <row r="133" spans="14:24">
      <c r="N133" s="128" t="str">
        <f>IF('DOE assistant'!B132="","",'Full DOE Design'!N132+1)</f>
        <v/>
      </c>
      <c r="O133" s="130" t="str">
        <f>IF('DOE assistant'!B132="","",VLOOKUP('DOE assistant'!B132,'Full DOE Design'!$B:$L,'Full DOE Design'!O$1,FALSE))</f>
        <v/>
      </c>
      <c r="P133" s="130" t="str">
        <f>IF('DOE assistant'!C132="","",VLOOKUP('DOE assistant'!C132,'Full DOE Design'!$B:$L,'Full DOE Design'!P$1,FALSE))</f>
        <v/>
      </c>
      <c r="Q133" s="130" t="str">
        <f>IF('DOE assistant'!D132="","",VLOOKUP('DOE assistant'!D132,'Full DOE Design'!$B:$L,'Full DOE Design'!Q$1,FALSE))</f>
        <v/>
      </c>
      <c r="R133" s="130" t="str">
        <f>IF('DOE assistant'!E132="","",VLOOKUP('DOE assistant'!E132,'Full DOE Design'!$B:$L,'Full DOE Design'!R$1,FALSE))</f>
        <v/>
      </c>
      <c r="S133" s="130" t="str">
        <f>IF('DOE assistant'!F132="","",VLOOKUP('DOE assistant'!F132,'Full DOE Design'!$B:$L,'Full DOE Design'!S$1,FALSE))</f>
        <v/>
      </c>
      <c r="T133" s="130" t="str">
        <f>IF('DOE assistant'!G132="","",VLOOKUP('DOE assistant'!G132,'Full DOE Design'!$B:$L,'Full DOE Design'!T$1,FALSE))</f>
        <v/>
      </c>
      <c r="U133" s="130" t="str">
        <f>IF('DOE assistant'!H132="","",VLOOKUP('DOE assistant'!H132,'Full DOE Design'!$B:$L,'Full DOE Design'!U$1,FALSE))</f>
        <v/>
      </c>
      <c r="V133" s="130" t="str">
        <f>IF('DOE assistant'!I132="","",VLOOKUP('DOE assistant'!I132,'Full DOE Design'!$B:$L,'Full DOE Design'!V$1,FALSE))</f>
        <v/>
      </c>
      <c r="W133" s="130" t="str">
        <f>IF('DOE assistant'!J132="","",VLOOKUP('DOE assistant'!J132,'Full DOE Design'!$B:$L,'Full DOE Design'!W$1,FALSE))</f>
        <v/>
      </c>
      <c r="X133" s="130" t="str">
        <f>IF('DOE assistant'!K132="","",VLOOKUP('DOE assistant'!K132,'Full DOE Design'!$B:$L,'Full DOE Design'!X$1,FALSE))</f>
        <v/>
      </c>
    </row>
    <row r="134" spans="14:24">
      <c r="N134" s="128" t="str">
        <f>IF('DOE assistant'!B133="","",'Full DOE Design'!N133+1)</f>
        <v/>
      </c>
      <c r="O134" s="130" t="str">
        <f>IF('DOE assistant'!B133="","",VLOOKUP('DOE assistant'!B133,'Full DOE Design'!$B:$L,'Full DOE Design'!O$1,FALSE))</f>
        <v/>
      </c>
      <c r="P134" s="130" t="str">
        <f>IF('DOE assistant'!C133="","",VLOOKUP('DOE assistant'!C133,'Full DOE Design'!$B:$L,'Full DOE Design'!P$1,FALSE))</f>
        <v/>
      </c>
      <c r="Q134" s="130" t="str">
        <f>IF('DOE assistant'!D133="","",VLOOKUP('DOE assistant'!D133,'Full DOE Design'!$B:$L,'Full DOE Design'!Q$1,FALSE))</f>
        <v/>
      </c>
      <c r="R134" s="130" t="str">
        <f>IF('DOE assistant'!E133="","",VLOOKUP('DOE assistant'!E133,'Full DOE Design'!$B:$L,'Full DOE Design'!R$1,FALSE))</f>
        <v/>
      </c>
      <c r="S134" s="130" t="str">
        <f>IF('DOE assistant'!F133="","",VLOOKUP('DOE assistant'!F133,'Full DOE Design'!$B:$L,'Full DOE Design'!S$1,FALSE))</f>
        <v/>
      </c>
      <c r="T134" s="130" t="str">
        <f>IF('DOE assistant'!G133="","",VLOOKUP('DOE assistant'!G133,'Full DOE Design'!$B:$L,'Full DOE Design'!T$1,FALSE))</f>
        <v/>
      </c>
      <c r="U134" s="130" t="str">
        <f>IF('DOE assistant'!H133="","",VLOOKUP('DOE assistant'!H133,'Full DOE Design'!$B:$L,'Full DOE Design'!U$1,FALSE))</f>
        <v/>
      </c>
      <c r="V134" s="130" t="str">
        <f>IF('DOE assistant'!I133="","",VLOOKUP('DOE assistant'!I133,'Full DOE Design'!$B:$L,'Full DOE Design'!V$1,FALSE))</f>
        <v/>
      </c>
      <c r="W134" s="130" t="str">
        <f>IF('DOE assistant'!J133="","",VLOOKUP('DOE assistant'!J133,'Full DOE Design'!$B:$L,'Full DOE Design'!W$1,FALSE))</f>
        <v/>
      </c>
      <c r="X134" s="130" t="str">
        <f>IF('DOE assistant'!K133="","",VLOOKUP('DOE assistant'!K133,'Full DOE Design'!$B:$L,'Full DOE Design'!X$1,FALSE))</f>
        <v/>
      </c>
    </row>
    <row r="135" spans="14:24">
      <c r="N135" s="128" t="str">
        <f>IF('DOE assistant'!B134="","",'Full DOE Design'!N134+1)</f>
        <v/>
      </c>
      <c r="O135" s="130" t="str">
        <f>IF('DOE assistant'!B134="","",VLOOKUP('DOE assistant'!B134,'Full DOE Design'!$B:$L,'Full DOE Design'!O$1,FALSE))</f>
        <v/>
      </c>
      <c r="P135" s="130" t="str">
        <f>IF('DOE assistant'!C134="","",VLOOKUP('DOE assistant'!C134,'Full DOE Design'!$B:$L,'Full DOE Design'!P$1,FALSE))</f>
        <v/>
      </c>
      <c r="Q135" s="130" t="str">
        <f>IF('DOE assistant'!D134="","",VLOOKUP('DOE assistant'!D134,'Full DOE Design'!$B:$L,'Full DOE Design'!Q$1,FALSE))</f>
        <v/>
      </c>
      <c r="R135" s="130" t="str">
        <f>IF('DOE assistant'!E134="","",VLOOKUP('DOE assistant'!E134,'Full DOE Design'!$B:$L,'Full DOE Design'!R$1,FALSE))</f>
        <v/>
      </c>
      <c r="S135" s="130" t="str">
        <f>IF('DOE assistant'!F134="","",VLOOKUP('DOE assistant'!F134,'Full DOE Design'!$B:$L,'Full DOE Design'!S$1,FALSE))</f>
        <v/>
      </c>
      <c r="T135" s="130" t="str">
        <f>IF('DOE assistant'!G134="","",VLOOKUP('DOE assistant'!G134,'Full DOE Design'!$B:$L,'Full DOE Design'!T$1,FALSE))</f>
        <v/>
      </c>
      <c r="U135" s="130" t="str">
        <f>IF('DOE assistant'!H134="","",VLOOKUP('DOE assistant'!H134,'Full DOE Design'!$B:$L,'Full DOE Design'!U$1,FALSE))</f>
        <v/>
      </c>
      <c r="V135" s="130" t="str">
        <f>IF('DOE assistant'!I134="","",VLOOKUP('DOE assistant'!I134,'Full DOE Design'!$B:$L,'Full DOE Design'!V$1,FALSE))</f>
        <v/>
      </c>
      <c r="W135" s="130" t="str">
        <f>IF('DOE assistant'!J134="","",VLOOKUP('DOE assistant'!J134,'Full DOE Design'!$B:$L,'Full DOE Design'!W$1,FALSE))</f>
        <v/>
      </c>
      <c r="X135" s="130" t="str">
        <f>IF('DOE assistant'!K134="","",VLOOKUP('DOE assistant'!K134,'Full DOE Design'!$B:$L,'Full DOE Design'!X$1,FALSE))</f>
        <v/>
      </c>
    </row>
    <row r="136" spans="14:24">
      <c r="N136" s="128" t="str">
        <f>IF('DOE assistant'!B135="","",'Full DOE Design'!N135+1)</f>
        <v/>
      </c>
      <c r="O136" s="130" t="str">
        <f>IF('DOE assistant'!B135="","",VLOOKUP('DOE assistant'!B135,'Full DOE Design'!$B:$L,'Full DOE Design'!O$1,FALSE))</f>
        <v/>
      </c>
      <c r="P136" s="130" t="str">
        <f>IF('DOE assistant'!C135="","",VLOOKUP('DOE assistant'!C135,'Full DOE Design'!$B:$L,'Full DOE Design'!P$1,FALSE))</f>
        <v/>
      </c>
      <c r="Q136" s="130" t="str">
        <f>IF('DOE assistant'!D135="","",VLOOKUP('DOE assistant'!D135,'Full DOE Design'!$B:$L,'Full DOE Design'!Q$1,FALSE))</f>
        <v/>
      </c>
      <c r="R136" s="130" t="str">
        <f>IF('DOE assistant'!E135="","",VLOOKUP('DOE assistant'!E135,'Full DOE Design'!$B:$L,'Full DOE Design'!R$1,FALSE))</f>
        <v/>
      </c>
      <c r="S136" s="130" t="str">
        <f>IF('DOE assistant'!F135="","",VLOOKUP('DOE assistant'!F135,'Full DOE Design'!$B:$L,'Full DOE Design'!S$1,FALSE))</f>
        <v/>
      </c>
      <c r="T136" s="130" t="str">
        <f>IF('DOE assistant'!G135="","",VLOOKUP('DOE assistant'!G135,'Full DOE Design'!$B:$L,'Full DOE Design'!T$1,FALSE))</f>
        <v/>
      </c>
      <c r="U136" s="130" t="str">
        <f>IF('DOE assistant'!H135="","",VLOOKUP('DOE assistant'!H135,'Full DOE Design'!$B:$L,'Full DOE Design'!U$1,FALSE))</f>
        <v/>
      </c>
      <c r="V136" s="130" t="str">
        <f>IF('DOE assistant'!I135="","",VLOOKUP('DOE assistant'!I135,'Full DOE Design'!$B:$L,'Full DOE Design'!V$1,FALSE))</f>
        <v/>
      </c>
      <c r="W136" s="130" t="str">
        <f>IF('DOE assistant'!J135="","",VLOOKUP('DOE assistant'!J135,'Full DOE Design'!$B:$L,'Full DOE Design'!W$1,FALSE))</f>
        <v/>
      </c>
      <c r="X136" s="130" t="str">
        <f>IF('DOE assistant'!K135="","",VLOOKUP('DOE assistant'!K135,'Full DOE Design'!$B:$L,'Full DOE Design'!X$1,FALSE))</f>
        <v/>
      </c>
    </row>
    <row r="137" spans="14:24">
      <c r="N137" s="128" t="str">
        <f>IF('DOE assistant'!B136="","",'Full DOE Design'!N136+1)</f>
        <v/>
      </c>
      <c r="O137" s="130" t="str">
        <f>IF('DOE assistant'!B136="","",VLOOKUP('DOE assistant'!B136,'Full DOE Design'!$B:$L,'Full DOE Design'!O$1,FALSE))</f>
        <v/>
      </c>
      <c r="P137" s="130" t="str">
        <f>IF('DOE assistant'!C136="","",VLOOKUP('DOE assistant'!C136,'Full DOE Design'!$B:$L,'Full DOE Design'!P$1,FALSE))</f>
        <v/>
      </c>
      <c r="Q137" s="130" t="str">
        <f>IF('DOE assistant'!D136="","",VLOOKUP('DOE assistant'!D136,'Full DOE Design'!$B:$L,'Full DOE Design'!Q$1,FALSE))</f>
        <v/>
      </c>
      <c r="R137" s="130" t="str">
        <f>IF('DOE assistant'!E136="","",VLOOKUP('DOE assistant'!E136,'Full DOE Design'!$B:$L,'Full DOE Design'!R$1,FALSE))</f>
        <v/>
      </c>
      <c r="S137" s="130" t="str">
        <f>IF('DOE assistant'!F136="","",VLOOKUP('DOE assistant'!F136,'Full DOE Design'!$B:$L,'Full DOE Design'!S$1,FALSE))</f>
        <v/>
      </c>
      <c r="T137" s="130" t="str">
        <f>IF('DOE assistant'!G136="","",VLOOKUP('DOE assistant'!G136,'Full DOE Design'!$B:$L,'Full DOE Design'!T$1,FALSE))</f>
        <v/>
      </c>
      <c r="U137" s="130" t="str">
        <f>IF('DOE assistant'!H136="","",VLOOKUP('DOE assistant'!H136,'Full DOE Design'!$B:$L,'Full DOE Design'!U$1,FALSE))</f>
        <v/>
      </c>
      <c r="V137" s="130" t="str">
        <f>IF('DOE assistant'!I136="","",VLOOKUP('DOE assistant'!I136,'Full DOE Design'!$B:$L,'Full DOE Design'!V$1,FALSE))</f>
        <v/>
      </c>
      <c r="W137" s="130" t="str">
        <f>IF('DOE assistant'!J136="","",VLOOKUP('DOE assistant'!J136,'Full DOE Design'!$B:$L,'Full DOE Design'!W$1,FALSE))</f>
        <v/>
      </c>
      <c r="X137" s="130" t="str">
        <f>IF('DOE assistant'!K136="","",VLOOKUP('DOE assistant'!K136,'Full DOE Design'!$B:$L,'Full DOE Design'!X$1,FALSE))</f>
        <v/>
      </c>
    </row>
    <row r="138" spans="14:24">
      <c r="N138" s="128" t="str">
        <f>IF('DOE assistant'!B137="","",'Full DOE Design'!N137+1)</f>
        <v/>
      </c>
      <c r="O138" s="130" t="str">
        <f>IF('DOE assistant'!B137="","",VLOOKUP('DOE assistant'!B137,'Full DOE Design'!$B:$L,'Full DOE Design'!O$1,FALSE))</f>
        <v/>
      </c>
      <c r="P138" s="130" t="str">
        <f>IF('DOE assistant'!C137="","",VLOOKUP('DOE assistant'!C137,'Full DOE Design'!$B:$L,'Full DOE Design'!P$1,FALSE))</f>
        <v/>
      </c>
      <c r="Q138" s="130" t="str">
        <f>IF('DOE assistant'!D137="","",VLOOKUP('DOE assistant'!D137,'Full DOE Design'!$B:$L,'Full DOE Design'!Q$1,FALSE))</f>
        <v/>
      </c>
      <c r="R138" s="130" t="str">
        <f>IF('DOE assistant'!E137="","",VLOOKUP('DOE assistant'!E137,'Full DOE Design'!$B:$L,'Full DOE Design'!R$1,FALSE))</f>
        <v/>
      </c>
      <c r="S138" s="130" t="str">
        <f>IF('DOE assistant'!F137="","",VLOOKUP('DOE assistant'!F137,'Full DOE Design'!$B:$L,'Full DOE Design'!S$1,FALSE))</f>
        <v/>
      </c>
      <c r="T138" s="130" t="str">
        <f>IF('DOE assistant'!G137="","",VLOOKUP('DOE assistant'!G137,'Full DOE Design'!$B:$L,'Full DOE Design'!T$1,FALSE))</f>
        <v/>
      </c>
      <c r="U138" s="130" t="str">
        <f>IF('DOE assistant'!H137="","",VLOOKUP('DOE assistant'!H137,'Full DOE Design'!$B:$L,'Full DOE Design'!U$1,FALSE))</f>
        <v/>
      </c>
      <c r="V138" s="130" t="str">
        <f>IF('DOE assistant'!I137="","",VLOOKUP('DOE assistant'!I137,'Full DOE Design'!$B:$L,'Full DOE Design'!V$1,FALSE))</f>
        <v/>
      </c>
      <c r="W138" s="130" t="str">
        <f>IF('DOE assistant'!J137="","",VLOOKUP('DOE assistant'!J137,'Full DOE Design'!$B:$L,'Full DOE Design'!W$1,FALSE))</f>
        <v/>
      </c>
      <c r="X138" s="130" t="str">
        <f>IF('DOE assistant'!K137="","",VLOOKUP('DOE assistant'!K137,'Full DOE Design'!$B:$L,'Full DOE Design'!X$1,FALSE))</f>
        <v/>
      </c>
    </row>
    <row r="139" spans="14:24">
      <c r="N139" s="128" t="str">
        <f>IF('DOE assistant'!B138="","",'Full DOE Design'!N138+1)</f>
        <v/>
      </c>
      <c r="O139" s="130" t="str">
        <f>IF('DOE assistant'!B138="","",VLOOKUP('DOE assistant'!B138,'Full DOE Design'!$B:$L,'Full DOE Design'!O$1,FALSE))</f>
        <v/>
      </c>
      <c r="P139" s="130" t="str">
        <f>IF('DOE assistant'!C138="","",VLOOKUP('DOE assistant'!C138,'Full DOE Design'!$B:$L,'Full DOE Design'!P$1,FALSE))</f>
        <v/>
      </c>
      <c r="Q139" s="130" t="str">
        <f>IF('DOE assistant'!D138="","",VLOOKUP('DOE assistant'!D138,'Full DOE Design'!$B:$L,'Full DOE Design'!Q$1,FALSE))</f>
        <v/>
      </c>
      <c r="R139" s="130" t="str">
        <f>IF('DOE assistant'!E138="","",VLOOKUP('DOE assistant'!E138,'Full DOE Design'!$B:$L,'Full DOE Design'!R$1,FALSE))</f>
        <v/>
      </c>
      <c r="S139" s="130" t="str">
        <f>IF('DOE assistant'!F138="","",VLOOKUP('DOE assistant'!F138,'Full DOE Design'!$B:$L,'Full DOE Design'!S$1,FALSE))</f>
        <v/>
      </c>
      <c r="T139" s="130" t="str">
        <f>IF('DOE assistant'!G138="","",VLOOKUP('DOE assistant'!G138,'Full DOE Design'!$B:$L,'Full DOE Design'!T$1,FALSE))</f>
        <v/>
      </c>
      <c r="U139" s="130" t="str">
        <f>IF('DOE assistant'!H138="","",VLOOKUP('DOE assistant'!H138,'Full DOE Design'!$B:$L,'Full DOE Design'!U$1,FALSE))</f>
        <v/>
      </c>
      <c r="V139" s="130" t="str">
        <f>IF('DOE assistant'!I138="","",VLOOKUP('DOE assistant'!I138,'Full DOE Design'!$B:$L,'Full DOE Design'!V$1,FALSE))</f>
        <v/>
      </c>
      <c r="W139" s="130" t="str">
        <f>IF('DOE assistant'!J138="","",VLOOKUP('DOE assistant'!J138,'Full DOE Design'!$B:$L,'Full DOE Design'!W$1,FALSE))</f>
        <v/>
      </c>
      <c r="X139" s="130" t="str">
        <f>IF('DOE assistant'!K138="","",VLOOKUP('DOE assistant'!K138,'Full DOE Design'!$B:$L,'Full DOE Design'!X$1,FALSE))</f>
        <v/>
      </c>
    </row>
    <row r="140" spans="14:24">
      <c r="N140" s="128" t="str">
        <f>IF('DOE assistant'!B139="","",'Full DOE Design'!N139+1)</f>
        <v/>
      </c>
      <c r="O140" s="130" t="str">
        <f>IF('DOE assistant'!B139="","",VLOOKUP('DOE assistant'!B139,'Full DOE Design'!$B:$L,'Full DOE Design'!O$1,FALSE))</f>
        <v/>
      </c>
      <c r="P140" s="130" t="str">
        <f>IF('DOE assistant'!C139="","",VLOOKUP('DOE assistant'!C139,'Full DOE Design'!$B:$L,'Full DOE Design'!P$1,FALSE))</f>
        <v/>
      </c>
      <c r="Q140" s="130" t="str">
        <f>IF('DOE assistant'!D139="","",VLOOKUP('DOE assistant'!D139,'Full DOE Design'!$B:$L,'Full DOE Design'!Q$1,FALSE))</f>
        <v/>
      </c>
      <c r="R140" s="130" t="str">
        <f>IF('DOE assistant'!E139="","",VLOOKUP('DOE assistant'!E139,'Full DOE Design'!$B:$L,'Full DOE Design'!R$1,FALSE))</f>
        <v/>
      </c>
      <c r="S140" s="130" t="str">
        <f>IF('DOE assistant'!F139="","",VLOOKUP('DOE assistant'!F139,'Full DOE Design'!$B:$L,'Full DOE Design'!S$1,FALSE))</f>
        <v/>
      </c>
      <c r="T140" s="130" t="str">
        <f>IF('DOE assistant'!G139="","",VLOOKUP('DOE assistant'!G139,'Full DOE Design'!$B:$L,'Full DOE Design'!T$1,FALSE))</f>
        <v/>
      </c>
      <c r="U140" s="130" t="str">
        <f>IF('DOE assistant'!H139="","",VLOOKUP('DOE assistant'!H139,'Full DOE Design'!$B:$L,'Full DOE Design'!U$1,FALSE))</f>
        <v/>
      </c>
      <c r="V140" s="130" t="str">
        <f>IF('DOE assistant'!I139="","",VLOOKUP('DOE assistant'!I139,'Full DOE Design'!$B:$L,'Full DOE Design'!V$1,FALSE))</f>
        <v/>
      </c>
      <c r="W140" s="130" t="str">
        <f>IF('DOE assistant'!J139="","",VLOOKUP('DOE assistant'!J139,'Full DOE Design'!$B:$L,'Full DOE Design'!W$1,FALSE))</f>
        <v/>
      </c>
      <c r="X140" s="130" t="str">
        <f>IF('DOE assistant'!K139="","",VLOOKUP('DOE assistant'!K139,'Full DOE Design'!$B:$L,'Full DOE Design'!X$1,FALSE))</f>
        <v/>
      </c>
    </row>
    <row r="141" spans="14:24">
      <c r="N141" s="128" t="str">
        <f>IF('DOE assistant'!B140="","",'Full DOE Design'!N140+1)</f>
        <v/>
      </c>
      <c r="O141" s="130" t="str">
        <f>IF('DOE assistant'!B140="","",VLOOKUP('DOE assistant'!B140,'Full DOE Design'!$B:$L,'Full DOE Design'!O$1,FALSE))</f>
        <v/>
      </c>
      <c r="P141" s="130" t="str">
        <f>IF('DOE assistant'!C140="","",VLOOKUP('DOE assistant'!C140,'Full DOE Design'!$B:$L,'Full DOE Design'!P$1,FALSE))</f>
        <v/>
      </c>
      <c r="Q141" s="130" t="str">
        <f>IF('DOE assistant'!D140="","",VLOOKUP('DOE assistant'!D140,'Full DOE Design'!$B:$L,'Full DOE Design'!Q$1,FALSE))</f>
        <v/>
      </c>
      <c r="R141" s="130" t="str">
        <f>IF('DOE assistant'!E140="","",VLOOKUP('DOE assistant'!E140,'Full DOE Design'!$B:$L,'Full DOE Design'!R$1,FALSE))</f>
        <v/>
      </c>
      <c r="S141" s="130" t="str">
        <f>IF('DOE assistant'!F140="","",VLOOKUP('DOE assistant'!F140,'Full DOE Design'!$B:$L,'Full DOE Design'!S$1,FALSE))</f>
        <v/>
      </c>
      <c r="T141" s="130" t="str">
        <f>IF('DOE assistant'!G140="","",VLOOKUP('DOE assistant'!G140,'Full DOE Design'!$B:$L,'Full DOE Design'!T$1,FALSE))</f>
        <v/>
      </c>
      <c r="U141" s="130" t="str">
        <f>IF('DOE assistant'!H140="","",VLOOKUP('DOE assistant'!H140,'Full DOE Design'!$B:$L,'Full DOE Design'!U$1,FALSE))</f>
        <v/>
      </c>
      <c r="V141" s="130" t="str">
        <f>IF('DOE assistant'!I140="","",VLOOKUP('DOE assistant'!I140,'Full DOE Design'!$B:$L,'Full DOE Design'!V$1,FALSE))</f>
        <v/>
      </c>
      <c r="W141" s="130" t="str">
        <f>IF('DOE assistant'!J140="","",VLOOKUP('DOE assistant'!J140,'Full DOE Design'!$B:$L,'Full DOE Design'!W$1,FALSE))</f>
        <v/>
      </c>
      <c r="X141" s="130" t="str">
        <f>IF('DOE assistant'!K140="","",VLOOKUP('DOE assistant'!K140,'Full DOE Design'!$B:$L,'Full DOE Design'!X$1,FALSE))</f>
        <v/>
      </c>
    </row>
    <row r="142" spans="14:24">
      <c r="N142" s="128" t="str">
        <f>IF('DOE assistant'!B141="","",'Full DOE Design'!N141+1)</f>
        <v/>
      </c>
      <c r="O142" s="130" t="str">
        <f>IF('DOE assistant'!B141="","",VLOOKUP('DOE assistant'!B141,'Full DOE Design'!$B:$L,'Full DOE Design'!O$1,FALSE))</f>
        <v/>
      </c>
      <c r="P142" s="130" t="str">
        <f>IF('DOE assistant'!C141="","",VLOOKUP('DOE assistant'!C141,'Full DOE Design'!$B:$L,'Full DOE Design'!P$1,FALSE))</f>
        <v/>
      </c>
      <c r="Q142" s="130" t="str">
        <f>IF('DOE assistant'!D141="","",VLOOKUP('DOE assistant'!D141,'Full DOE Design'!$B:$L,'Full DOE Design'!Q$1,FALSE))</f>
        <v/>
      </c>
      <c r="R142" s="130" t="str">
        <f>IF('DOE assistant'!E141="","",VLOOKUP('DOE assistant'!E141,'Full DOE Design'!$B:$L,'Full DOE Design'!R$1,FALSE))</f>
        <v/>
      </c>
      <c r="S142" s="130" t="str">
        <f>IF('DOE assistant'!F141="","",VLOOKUP('DOE assistant'!F141,'Full DOE Design'!$B:$L,'Full DOE Design'!S$1,FALSE))</f>
        <v/>
      </c>
      <c r="T142" s="130" t="str">
        <f>IF('DOE assistant'!G141="","",VLOOKUP('DOE assistant'!G141,'Full DOE Design'!$B:$L,'Full DOE Design'!T$1,FALSE))</f>
        <v/>
      </c>
      <c r="U142" s="130" t="str">
        <f>IF('DOE assistant'!H141="","",VLOOKUP('DOE assistant'!H141,'Full DOE Design'!$B:$L,'Full DOE Design'!U$1,FALSE))</f>
        <v/>
      </c>
      <c r="V142" s="130" t="str">
        <f>IF('DOE assistant'!I141="","",VLOOKUP('DOE assistant'!I141,'Full DOE Design'!$B:$L,'Full DOE Design'!V$1,FALSE))</f>
        <v/>
      </c>
      <c r="W142" s="130" t="str">
        <f>IF('DOE assistant'!J141="","",VLOOKUP('DOE assistant'!J141,'Full DOE Design'!$B:$L,'Full DOE Design'!W$1,FALSE))</f>
        <v/>
      </c>
      <c r="X142" s="130" t="str">
        <f>IF('DOE assistant'!K141="","",VLOOKUP('DOE assistant'!K141,'Full DOE Design'!$B:$L,'Full DOE Design'!X$1,FALSE))</f>
        <v/>
      </c>
    </row>
    <row r="143" spans="14:24">
      <c r="N143" s="128" t="str">
        <f>IF('DOE assistant'!B142="","",'Full DOE Design'!N142+1)</f>
        <v/>
      </c>
      <c r="O143" s="130" t="str">
        <f>IF('DOE assistant'!B142="","",VLOOKUP('DOE assistant'!B142,'Full DOE Design'!$B:$L,'Full DOE Design'!O$1,FALSE))</f>
        <v/>
      </c>
      <c r="P143" s="130" t="str">
        <f>IF('DOE assistant'!C142="","",VLOOKUP('DOE assistant'!C142,'Full DOE Design'!$B:$L,'Full DOE Design'!P$1,FALSE))</f>
        <v/>
      </c>
      <c r="Q143" s="130" t="str">
        <f>IF('DOE assistant'!D142="","",VLOOKUP('DOE assistant'!D142,'Full DOE Design'!$B:$L,'Full DOE Design'!Q$1,FALSE))</f>
        <v/>
      </c>
      <c r="R143" s="130" t="str">
        <f>IF('DOE assistant'!E142="","",VLOOKUP('DOE assistant'!E142,'Full DOE Design'!$B:$L,'Full DOE Design'!R$1,FALSE))</f>
        <v/>
      </c>
      <c r="S143" s="130" t="str">
        <f>IF('DOE assistant'!F142="","",VLOOKUP('DOE assistant'!F142,'Full DOE Design'!$B:$L,'Full DOE Design'!S$1,FALSE))</f>
        <v/>
      </c>
      <c r="T143" s="130" t="str">
        <f>IF('DOE assistant'!G142="","",VLOOKUP('DOE assistant'!G142,'Full DOE Design'!$B:$L,'Full DOE Design'!T$1,FALSE))</f>
        <v/>
      </c>
      <c r="U143" s="130" t="str">
        <f>IF('DOE assistant'!H142="","",VLOOKUP('DOE assistant'!H142,'Full DOE Design'!$B:$L,'Full DOE Design'!U$1,FALSE))</f>
        <v/>
      </c>
      <c r="V143" s="130" t="str">
        <f>IF('DOE assistant'!I142="","",VLOOKUP('DOE assistant'!I142,'Full DOE Design'!$B:$L,'Full DOE Design'!V$1,FALSE))</f>
        <v/>
      </c>
      <c r="W143" s="130" t="str">
        <f>IF('DOE assistant'!J142="","",VLOOKUP('DOE assistant'!J142,'Full DOE Design'!$B:$L,'Full DOE Design'!W$1,FALSE))</f>
        <v/>
      </c>
      <c r="X143" s="130" t="str">
        <f>IF('DOE assistant'!K142="","",VLOOKUP('DOE assistant'!K142,'Full DOE Design'!$B:$L,'Full DOE Design'!X$1,FALSE))</f>
        <v/>
      </c>
    </row>
    <row r="144" spans="14:24">
      <c r="N144" s="128" t="str">
        <f>IF('DOE assistant'!B143="","",'Full DOE Design'!N143+1)</f>
        <v/>
      </c>
      <c r="O144" s="130" t="str">
        <f>IF('DOE assistant'!B143="","",VLOOKUP('DOE assistant'!B143,'Full DOE Design'!$B:$L,'Full DOE Design'!O$1,FALSE))</f>
        <v/>
      </c>
      <c r="P144" s="130" t="str">
        <f>IF('DOE assistant'!C143="","",VLOOKUP('DOE assistant'!C143,'Full DOE Design'!$B:$L,'Full DOE Design'!P$1,FALSE))</f>
        <v/>
      </c>
      <c r="Q144" s="130" t="str">
        <f>IF('DOE assistant'!D143="","",VLOOKUP('DOE assistant'!D143,'Full DOE Design'!$B:$L,'Full DOE Design'!Q$1,FALSE))</f>
        <v/>
      </c>
      <c r="R144" s="130" t="str">
        <f>IF('DOE assistant'!E143="","",VLOOKUP('DOE assistant'!E143,'Full DOE Design'!$B:$L,'Full DOE Design'!R$1,FALSE))</f>
        <v/>
      </c>
      <c r="S144" s="130" t="str">
        <f>IF('DOE assistant'!F143="","",VLOOKUP('DOE assistant'!F143,'Full DOE Design'!$B:$L,'Full DOE Design'!S$1,FALSE))</f>
        <v/>
      </c>
      <c r="T144" s="130" t="str">
        <f>IF('DOE assistant'!G143="","",VLOOKUP('DOE assistant'!G143,'Full DOE Design'!$B:$L,'Full DOE Design'!T$1,FALSE))</f>
        <v/>
      </c>
      <c r="U144" s="130" t="str">
        <f>IF('DOE assistant'!H143="","",VLOOKUP('DOE assistant'!H143,'Full DOE Design'!$B:$L,'Full DOE Design'!U$1,FALSE))</f>
        <v/>
      </c>
      <c r="V144" s="130" t="str">
        <f>IF('DOE assistant'!I143="","",VLOOKUP('DOE assistant'!I143,'Full DOE Design'!$B:$L,'Full DOE Design'!V$1,FALSE))</f>
        <v/>
      </c>
      <c r="W144" s="130" t="str">
        <f>IF('DOE assistant'!J143="","",VLOOKUP('DOE assistant'!J143,'Full DOE Design'!$B:$L,'Full DOE Design'!W$1,FALSE))</f>
        <v/>
      </c>
      <c r="X144" s="130" t="str">
        <f>IF('DOE assistant'!K143="","",VLOOKUP('DOE assistant'!K143,'Full DOE Design'!$B:$L,'Full DOE Design'!X$1,FALSE))</f>
        <v/>
      </c>
    </row>
    <row r="145" spans="14:24">
      <c r="N145" s="128" t="str">
        <f>IF('DOE assistant'!B144="","",'Full DOE Design'!N144+1)</f>
        <v/>
      </c>
      <c r="O145" s="130" t="str">
        <f>IF('DOE assistant'!B144="","",VLOOKUP('DOE assistant'!B144,'Full DOE Design'!$B:$L,'Full DOE Design'!O$1,FALSE))</f>
        <v/>
      </c>
      <c r="P145" s="130" t="str">
        <f>IF('DOE assistant'!C144="","",VLOOKUP('DOE assistant'!C144,'Full DOE Design'!$B:$L,'Full DOE Design'!P$1,FALSE))</f>
        <v/>
      </c>
      <c r="Q145" s="130" t="str">
        <f>IF('DOE assistant'!D144="","",VLOOKUP('DOE assistant'!D144,'Full DOE Design'!$B:$L,'Full DOE Design'!Q$1,FALSE))</f>
        <v/>
      </c>
      <c r="R145" s="130" t="str">
        <f>IF('DOE assistant'!E144="","",VLOOKUP('DOE assistant'!E144,'Full DOE Design'!$B:$L,'Full DOE Design'!R$1,FALSE))</f>
        <v/>
      </c>
      <c r="S145" s="130" t="str">
        <f>IF('DOE assistant'!F144="","",VLOOKUP('DOE assistant'!F144,'Full DOE Design'!$B:$L,'Full DOE Design'!S$1,FALSE))</f>
        <v/>
      </c>
      <c r="T145" s="130" t="str">
        <f>IF('DOE assistant'!G144="","",VLOOKUP('DOE assistant'!G144,'Full DOE Design'!$B:$L,'Full DOE Design'!T$1,FALSE))</f>
        <v/>
      </c>
      <c r="U145" s="130" t="str">
        <f>IF('DOE assistant'!H144="","",VLOOKUP('DOE assistant'!H144,'Full DOE Design'!$B:$L,'Full DOE Design'!U$1,FALSE))</f>
        <v/>
      </c>
      <c r="V145" s="130" t="str">
        <f>IF('DOE assistant'!I144="","",VLOOKUP('DOE assistant'!I144,'Full DOE Design'!$B:$L,'Full DOE Design'!V$1,FALSE))</f>
        <v/>
      </c>
      <c r="W145" s="130" t="str">
        <f>IF('DOE assistant'!J144="","",VLOOKUP('DOE assistant'!J144,'Full DOE Design'!$B:$L,'Full DOE Design'!W$1,FALSE))</f>
        <v/>
      </c>
      <c r="X145" s="130" t="str">
        <f>IF('DOE assistant'!K144="","",VLOOKUP('DOE assistant'!K144,'Full DOE Design'!$B:$L,'Full DOE Design'!X$1,FALSE))</f>
        <v/>
      </c>
    </row>
    <row r="146" spans="14:24">
      <c r="N146" s="128" t="str">
        <f>IF('DOE assistant'!B145="","",'Full DOE Design'!N145+1)</f>
        <v/>
      </c>
      <c r="O146" s="130" t="str">
        <f>IF('DOE assistant'!B145="","",VLOOKUP('DOE assistant'!B145,'Full DOE Design'!$B:$L,'Full DOE Design'!O$1,FALSE))</f>
        <v/>
      </c>
      <c r="P146" s="130" t="str">
        <f>IF('DOE assistant'!C145="","",VLOOKUP('DOE assistant'!C145,'Full DOE Design'!$B:$L,'Full DOE Design'!P$1,FALSE))</f>
        <v/>
      </c>
      <c r="Q146" s="130" t="str">
        <f>IF('DOE assistant'!D145="","",VLOOKUP('DOE assistant'!D145,'Full DOE Design'!$B:$L,'Full DOE Design'!Q$1,FALSE))</f>
        <v/>
      </c>
      <c r="R146" s="130" t="str">
        <f>IF('DOE assistant'!E145="","",VLOOKUP('DOE assistant'!E145,'Full DOE Design'!$B:$L,'Full DOE Design'!R$1,FALSE))</f>
        <v/>
      </c>
      <c r="S146" s="130" t="str">
        <f>IF('DOE assistant'!F145="","",VLOOKUP('DOE assistant'!F145,'Full DOE Design'!$B:$L,'Full DOE Design'!S$1,FALSE))</f>
        <v/>
      </c>
      <c r="T146" s="130" t="str">
        <f>IF('DOE assistant'!G145="","",VLOOKUP('DOE assistant'!G145,'Full DOE Design'!$B:$L,'Full DOE Design'!T$1,FALSE))</f>
        <v/>
      </c>
      <c r="U146" s="130" t="str">
        <f>IF('DOE assistant'!H145="","",VLOOKUP('DOE assistant'!H145,'Full DOE Design'!$B:$L,'Full DOE Design'!U$1,FALSE))</f>
        <v/>
      </c>
      <c r="V146" s="130" t="str">
        <f>IF('DOE assistant'!I145="","",VLOOKUP('DOE assistant'!I145,'Full DOE Design'!$B:$L,'Full DOE Design'!V$1,FALSE))</f>
        <v/>
      </c>
      <c r="W146" s="130" t="str">
        <f>IF('DOE assistant'!J145="","",VLOOKUP('DOE assistant'!J145,'Full DOE Design'!$B:$L,'Full DOE Design'!W$1,FALSE))</f>
        <v/>
      </c>
      <c r="X146" s="130" t="str">
        <f>IF('DOE assistant'!K145="","",VLOOKUP('DOE assistant'!K145,'Full DOE Design'!$B:$L,'Full DOE Design'!X$1,FALSE))</f>
        <v/>
      </c>
    </row>
    <row r="147" spans="14:24">
      <c r="N147" s="128" t="str">
        <f>IF('DOE assistant'!B146="","",'Full DOE Design'!N146+1)</f>
        <v/>
      </c>
      <c r="O147" s="130" t="str">
        <f>IF('DOE assistant'!B146="","",VLOOKUP('DOE assistant'!B146,'Full DOE Design'!$B:$L,'Full DOE Design'!O$1,FALSE))</f>
        <v/>
      </c>
      <c r="P147" s="130" t="str">
        <f>IF('DOE assistant'!C146="","",VLOOKUP('DOE assistant'!C146,'Full DOE Design'!$B:$L,'Full DOE Design'!P$1,FALSE))</f>
        <v/>
      </c>
      <c r="Q147" s="130" t="str">
        <f>IF('DOE assistant'!D146="","",VLOOKUP('DOE assistant'!D146,'Full DOE Design'!$B:$L,'Full DOE Design'!Q$1,FALSE))</f>
        <v/>
      </c>
      <c r="R147" s="130" t="str">
        <f>IF('DOE assistant'!E146="","",VLOOKUP('DOE assistant'!E146,'Full DOE Design'!$B:$L,'Full DOE Design'!R$1,FALSE))</f>
        <v/>
      </c>
      <c r="S147" s="130" t="str">
        <f>IF('DOE assistant'!F146="","",VLOOKUP('DOE assistant'!F146,'Full DOE Design'!$B:$L,'Full DOE Design'!S$1,FALSE))</f>
        <v/>
      </c>
      <c r="T147" s="130" t="str">
        <f>IF('DOE assistant'!G146="","",VLOOKUP('DOE assistant'!G146,'Full DOE Design'!$B:$L,'Full DOE Design'!T$1,FALSE))</f>
        <v/>
      </c>
      <c r="U147" s="130" t="str">
        <f>IF('DOE assistant'!H146="","",VLOOKUP('DOE assistant'!H146,'Full DOE Design'!$B:$L,'Full DOE Design'!U$1,FALSE))</f>
        <v/>
      </c>
      <c r="V147" s="130" t="str">
        <f>IF('DOE assistant'!I146="","",VLOOKUP('DOE assistant'!I146,'Full DOE Design'!$B:$L,'Full DOE Design'!V$1,FALSE))</f>
        <v/>
      </c>
      <c r="W147" s="130" t="str">
        <f>IF('DOE assistant'!J146="","",VLOOKUP('DOE assistant'!J146,'Full DOE Design'!$B:$L,'Full DOE Design'!W$1,FALSE))</f>
        <v/>
      </c>
      <c r="X147" s="130" t="str">
        <f>IF('DOE assistant'!K146="","",VLOOKUP('DOE assistant'!K146,'Full DOE Design'!$B:$L,'Full DOE Design'!X$1,FALSE))</f>
        <v/>
      </c>
    </row>
    <row r="148" spans="14:24">
      <c r="N148" s="128" t="str">
        <f>IF('DOE assistant'!B147="","",'Full DOE Design'!N147+1)</f>
        <v/>
      </c>
      <c r="O148" s="130" t="str">
        <f>IF('DOE assistant'!B147="","",VLOOKUP('DOE assistant'!B147,'Full DOE Design'!$B:$L,'Full DOE Design'!O$1,FALSE))</f>
        <v/>
      </c>
      <c r="P148" s="130" t="str">
        <f>IF('DOE assistant'!C147="","",VLOOKUP('DOE assistant'!C147,'Full DOE Design'!$B:$L,'Full DOE Design'!P$1,FALSE))</f>
        <v/>
      </c>
      <c r="Q148" s="130" t="str">
        <f>IF('DOE assistant'!D147="","",VLOOKUP('DOE assistant'!D147,'Full DOE Design'!$B:$L,'Full DOE Design'!Q$1,FALSE))</f>
        <v/>
      </c>
      <c r="R148" s="130" t="str">
        <f>IF('DOE assistant'!E147="","",VLOOKUP('DOE assistant'!E147,'Full DOE Design'!$B:$L,'Full DOE Design'!R$1,FALSE))</f>
        <v/>
      </c>
      <c r="S148" s="130" t="str">
        <f>IF('DOE assistant'!F147="","",VLOOKUP('DOE assistant'!F147,'Full DOE Design'!$B:$L,'Full DOE Design'!S$1,FALSE))</f>
        <v/>
      </c>
      <c r="T148" s="130" t="str">
        <f>IF('DOE assistant'!G147="","",VLOOKUP('DOE assistant'!G147,'Full DOE Design'!$B:$L,'Full DOE Design'!T$1,FALSE))</f>
        <v/>
      </c>
      <c r="U148" s="130" t="str">
        <f>IF('DOE assistant'!H147="","",VLOOKUP('DOE assistant'!H147,'Full DOE Design'!$B:$L,'Full DOE Design'!U$1,FALSE))</f>
        <v/>
      </c>
      <c r="V148" s="130" t="str">
        <f>IF('DOE assistant'!I147="","",VLOOKUP('DOE assistant'!I147,'Full DOE Design'!$B:$L,'Full DOE Design'!V$1,FALSE))</f>
        <v/>
      </c>
      <c r="W148" s="130" t="str">
        <f>IF('DOE assistant'!J147="","",VLOOKUP('DOE assistant'!J147,'Full DOE Design'!$B:$L,'Full DOE Design'!W$1,FALSE))</f>
        <v/>
      </c>
      <c r="X148" s="130" t="str">
        <f>IF('DOE assistant'!K147="","",VLOOKUP('DOE assistant'!K147,'Full DOE Design'!$B:$L,'Full DOE Design'!X$1,FALSE))</f>
        <v/>
      </c>
    </row>
    <row r="149" spans="14:24">
      <c r="N149" s="128" t="str">
        <f>IF('DOE assistant'!B148="","",'Full DOE Design'!N148+1)</f>
        <v/>
      </c>
      <c r="O149" s="130" t="str">
        <f>IF('DOE assistant'!B148="","",VLOOKUP('DOE assistant'!B148,'Full DOE Design'!$B:$L,'Full DOE Design'!O$1,FALSE))</f>
        <v/>
      </c>
      <c r="P149" s="130" t="str">
        <f>IF('DOE assistant'!C148="","",VLOOKUP('DOE assistant'!C148,'Full DOE Design'!$B:$L,'Full DOE Design'!P$1,FALSE))</f>
        <v/>
      </c>
      <c r="Q149" s="130" t="str">
        <f>IF('DOE assistant'!D148="","",VLOOKUP('DOE assistant'!D148,'Full DOE Design'!$B:$L,'Full DOE Design'!Q$1,FALSE))</f>
        <v/>
      </c>
      <c r="R149" s="130" t="str">
        <f>IF('DOE assistant'!E148="","",VLOOKUP('DOE assistant'!E148,'Full DOE Design'!$B:$L,'Full DOE Design'!R$1,FALSE))</f>
        <v/>
      </c>
      <c r="S149" s="130" t="str">
        <f>IF('DOE assistant'!F148="","",VLOOKUP('DOE assistant'!F148,'Full DOE Design'!$B:$L,'Full DOE Design'!S$1,FALSE))</f>
        <v/>
      </c>
      <c r="T149" s="130" t="str">
        <f>IF('DOE assistant'!G148="","",VLOOKUP('DOE assistant'!G148,'Full DOE Design'!$B:$L,'Full DOE Design'!T$1,FALSE))</f>
        <v/>
      </c>
      <c r="U149" s="130" t="str">
        <f>IF('DOE assistant'!H148="","",VLOOKUP('DOE assistant'!H148,'Full DOE Design'!$B:$L,'Full DOE Design'!U$1,FALSE))</f>
        <v/>
      </c>
      <c r="V149" s="130" t="str">
        <f>IF('DOE assistant'!I148="","",VLOOKUP('DOE assistant'!I148,'Full DOE Design'!$B:$L,'Full DOE Design'!V$1,FALSE))</f>
        <v/>
      </c>
      <c r="W149" s="130" t="str">
        <f>IF('DOE assistant'!J148="","",VLOOKUP('DOE assistant'!J148,'Full DOE Design'!$B:$L,'Full DOE Design'!W$1,FALSE))</f>
        <v/>
      </c>
      <c r="X149" s="130" t="str">
        <f>IF('DOE assistant'!K148="","",VLOOKUP('DOE assistant'!K148,'Full DOE Design'!$B:$L,'Full DOE Design'!X$1,FALSE))</f>
        <v/>
      </c>
    </row>
    <row r="150" spans="14:24">
      <c r="N150" s="128" t="str">
        <f>IF('DOE assistant'!B149="","",'Full DOE Design'!N149+1)</f>
        <v/>
      </c>
      <c r="O150" s="130" t="str">
        <f>IF('DOE assistant'!B149="","",VLOOKUP('DOE assistant'!B149,'Full DOE Design'!$B:$L,'Full DOE Design'!O$1,FALSE))</f>
        <v/>
      </c>
      <c r="P150" s="130" t="str">
        <f>IF('DOE assistant'!C149="","",VLOOKUP('DOE assistant'!C149,'Full DOE Design'!$B:$L,'Full DOE Design'!P$1,FALSE))</f>
        <v/>
      </c>
      <c r="Q150" s="130" t="str">
        <f>IF('DOE assistant'!D149="","",VLOOKUP('DOE assistant'!D149,'Full DOE Design'!$B:$L,'Full DOE Design'!Q$1,FALSE))</f>
        <v/>
      </c>
      <c r="R150" s="130" t="str">
        <f>IF('DOE assistant'!E149="","",VLOOKUP('DOE assistant'!E149,'Full DOE Design'!$B:$L,'Full DOE Design'!R$1,FALSE))</f>
        <v/>
      </c>
      <c r="S150" s="130" t="str">
        <f>IF('DOE assistant'!F149="","",VLOOKUP('DOE assistant'!F149,'Full DOE Design'!$B:$L,'Full DOE Design'!S$1,FALSE))</f>
        <v/>
      </c>
      <c r="T150" s="130" t="str">
        <f>IF('DOE assistant'!G149="","",VLOOKUP('DOE assistant'!G149,'Full DOE Design'!$B:$L,'Full DOE Design'!T$1,FALSE))</f>
        <v/>
      </c>
      <c r="U150" s="130" t="str">
        <f>IF('DOE assistant'!H149="","",VLOOKUP('DOE assistant'!H149,'Full DOE Design'!$B:$L,'Full DOE Design'!U$1,FALSE))</f>
        <v/>
      </c>
      <c r="V150" s="130" t="str">
        <f>IF('DOE assistant'!I149="","",VLOOKUP('DOE assistant'!I149,'Full DOE Design'!$B:$L,'Full DOE Design'!V$1,FALSE))</f>
        <v/>
      </c>
      <c r="W150" s="130" t="str">
        <f>IF('DOE assistant'!J149="","",VLOOKUP('DOE assistant'!J149,'Full DOE Design'!$B:$L,'Full DOE Design'!W$1,FALSE))</f>
        <v/>
      </c>
      <c r="X150" s="130" t="str">
        <f>IF('DOE assistant'!K149="","",VLOOKUP('DOE assistant'!K149,'Full DOE Design'!$B:$L,'Full DOE Design'!X$1,FALSE))</f>
        <v/>
      </c>
    </row>
    <row r="151" spans="14:24">
      <c r="N151" s="128" t="str">
        <f>IF('DOE assistant'!B150="","",'Full DOE Design'!N150+1)</f>
        <v/>
      </c>
      <c r="O151" s="130" t="str">
        <f>IF('DOE assistant'!B150="","",VLOOKUP('DOE assistant'!B150,'Full DOE Design'!$B:$L,'Full DOE Design'!O$1,FALSE))</f>
        <v/>
      </c>
      <c r="P151" s="130" t="str">
        <f>IF('DOE assistant'!C150="","",VLOOKUP('DOE assistant'!C150,'Full DOE Design'!$B:$L,'Full DOE Design'!P$1,FALSE))</f>
        <v/>
      </c>
      <c r="Q151" s="130" t="str">
        <f>IF('DOE assistant'!D150="","",VLOOKUP('DOE assistant'!D150,'Full DOE Design'!$B:$L,'Full DOE Design'!Q$1,FALSE))</f>
        <v/>
      </c>
      <c r="R151" s="130" t="str">
        <f>IF('DOE assistant'!E150="","",VLOOKUP('DOE assistant'!E150,'Full DOE Design'!$B:$L,'Full DOE Design'!R$1,FALSE))</f>
        <v/>
      </c>
      <c r="S151" s="130" t="str">
        <f>IF('DOE assistant'!F150="","",VLOOKUP('DOE assistant'!F150,'Full DOE Design'!$B:$L,'Full DOE Design'!S$1,FALSE))</f>
        <v/>
      </c>
      <c r="T151" s="130" t="str">
        <f>IF('DOE assistant'!G150="","",VLOOKUP('DOE assistant'!G150,'Full DOE Design'!$B:$L,'Full DOE Design'!T$1,FALSE))</f>
        <v/>
      </c>
      <c r="U151" s="130" t="str">
        <f>IF('DOE assistant'!H150="","",VLOOKUP('DOE assistant'!H150,'Full DOE Design'!$B:$L,'Full DOE Design'!U$1,FALSE))</f>
        <v/>
      </c>
      <c r="V151" s="130" t="str">
        <f>IF('DOE assistant'!I150="","",VLOOKUP('DOE assistant'!I150,'Full DOE Design'!$B:$L,'Full DOE Design'!V$1,FALSE))</f>
        <v/>
      </c>
      <c r="W151" s="130" t="str">
        <f>IF('DOE assistant'!J150="","",VLOOKUP('DOE assistant'!J150,'Full DOE Design'!$B:$L,'Full DOE Design'!W$1,FALSE))</f>
        <v/>
      </c>
      <c r="X151" s="130" t="str">
        <f>IF('DOE assistant'!K150="","",VLOOKUP('DOE assistant'!K150,'Full DOE Design'!$B:$L,'Full DOE Design'!X$1,FALSE))</f>
        <v/>
      </c>
    </row>
    <row r="152" spans="14:24">
      <c r="N152" s="128" t="str">
        <f>IF('DOE assistant'!B151="","",'Full DOE Design'!N151+1)</f>
        <v/>
      </c>
      <c r="O152" s="130" t="str">
        <f>IF('DOE assistant'!B151="","",VLOOKUP('DOE assistant'!B151,'Full DOE Design'!$B:$L,'Full DOE Design'!O$1,FALSE))</f>
        <v/>
      </c>
      <c r="P152" s="130" t="str">
        <f>IF('DOE assistant'!C151="","",VLOOKUP('DOE assistant'!C151,'Full DOE Design'!$B:$L,'Full DOE Design'!P$1,FALSE))</f>
        <v/>
      </c>
      <c r="Q152" s="130" t="str">
        <f>IF('DOE assistant'!D151="","",VLOOKUP('DOE assistant'!D151,'Full DOE Design'!$B:$L,'Full DOE Design'!Q$1,FALSE))</f>
        <v/>
      </c>
      <c r="R152" s="130" t="str">
        <f>IF('DOE assistant'!E151="","",VLOOKUP('DOE assistant'!E151,'Full DOE Design'!$B:$L,'Full DOE Design'!R$1,FALSE))</f>
        <v/>
      </c>
      <c r="S152" s="130" t="str">
        <f>IF('DOE assistant'!F151="","",VLOOKUP('DOE assistant'!F151,'Full DOE Design'!$B:$L,'Full DOE Design'!S$1,FALSE))</f>
        <v/>
      </c>
      <c r="T152" s="130" t="str">
        <f>IF('DOE assistant'!G151="","",VLOOKUP('DOE assistant'!G151,'Full DOE Design'!$B:$L,'Full DOE Design'!T$1,FALSE))</f>
        <v/>
      </c>
      <c r="U152" s="130" t="str">
        <f>IF('DOE assistant'!H151="","",VLOOKUP('DOE assistant'!H151,'Full DOE Design'!$B:$L,'Full DOE Design'!U$1,FALSE))</f>
        <v/>
      </c>
      <c r="V152" s="130" t="str">
        <f>IF('DOE assistant'!I151="","",VLOOKUP('DOE assistant'!I151,'Full DOE Design'!$B:$L,'Full DOE Design'!V$1,FALSE))</f>
        <v/>
      </c>
      <c r="W152" s="130" t="str">
        <f>IF('DOE assistant'!J151="","",VLOOKUP('DOE assistant'!J151,'Full DOE Design'!$B:$L,'Full DOE Design'!W$1,FALSE))</f>
        <v/>
      </c>
      <c r="X152" s="130" t="str">
        <f>IF('DOE assistant'!K151="","",VLOOKUP('DOE assistant'!K151,'Full DOE Design'!$B:$L,'Full DOE Design'!X$1,FALSE))</f>
        <v/>
      </c>
    </row>
    <row r="153" spans="14:24">
      <c r="N153" s="128" t="str">
        <f>IF('DOE assistant'!B152="","",'Full DOE Design'!N152+1)</f>
        <v/>
      </c>
      <c r="O153" s="130" t="str">
        <f>IF('DOE assistant'!B152="","",VLOOKUP('DOE assistant'!B152,'Full DOE Design'!$B:$L,'Full DOE Design'!O$1,FALSE))</f>
        <v/>
      </c>
      <c r="P153" s="130" t="str">
        <f>IF('DOE assistant'!C152="","",VLOOKUP('DOE assistant'!C152,'Full DOE Design'!$B:$L,'Full DOE Design'!P$1,FALSE))</f>
        <v/>
      </c>
      <c r="Q153" s="130" t="str">
        <f>IF('DOE assistant'!D152="","",VLOOKUP('DOE assistant'!D152,'Full DOE Design'!$B:$L,'Full DOE Design'!Q$1,FALSE))</f>
        <v/>
      </c>
      <c r="R153" s="130" t="str">
        <f>IF('DOE assistant'!E152="","",VLOOKUP('DOE assistant'!E152,'Full DOE Design'!$B:$L,'Full DOE Design'!R$1,FALSE))</f>
        <v/>
      </c>
      <c r="S153" s="130" t="str">
        <f>IF('DOE assistant'!F152="","",VLOOKUP('DOE assistant'!F152,'Full DOE Design'!$B:$L,'Full DOE Design'!S$1,FALSE))</f>
        <v/>
      </c>
      <c r="T153" s="130" t="str">
        <f>IF('DOE assistant'!G152="","",VLOOKUP('DOE assistant'!G152,'Full DOE Design'!$B:$L,'Full DOE Design'!T$1,FALSE))</f>
        <v/>
      </c>
      <c r="U153" s="130" t="str">
        <f>IF('DOE assistant'!H152="","",VLOOKUP('DOE assistant'!H152,'Full DOE Design'!$B:$L,'Full DOE Design'!U$1,FALSE))</f>
        <v/>
      </c>
      <c r="V153" s="130" t="str">
        <f>IF('DOE assistant'!I152="","",VLOOKUP('DOE assistant'!I152,'Full DOE Design'!$B:$L,'Full DOE Design'!V$1,FALSE))</f>
        <v/>
      </c>
      <c r="W153" s="130" t="str">
        <f>IF('DOE assistant'!J152="","",VLOOKUP('DOE assistant'!J152,'Full DOE Design'!$B:$L,'Full DOE Design'!W$1,FALSE))</f>
        <v/>
      </c>
      <c r="X153" s="130" t="str">
        <f>IF('DOE assistant'!K152="","",VLOOKUP('DOE assistant'!K152,'Full DOE Design'!$B:$L,'Full DOE Design'!X$1,FALSE))</f>
        <v/>
      </c>
    </row>
    <row r="154" spans="14:24">
      <c r="N154" s="128" t="str">
        <f>IF('DOE assistant'!B153="","",'Full DOE Design'!N153+1)</f>
        <v/>
      </c>
      <c r="O154" s="130" t="str">
        <f>IF('DOE assistant'!B153="","",VLOOKUP('DOE assistant'!B153,'Full DOE Design'!$B:$L,'Full DOE Design'!O$1,FALSE))</f>
        <v/>
      </c>
      <c r="P154" s="130" t="str">
        <f>IF('DOE assistant'!C153="","",VLOOKUP('DOE assistant'!C153,'Full DOE Design'!$B:$L,'Full DOE Design'!P$1,FALSE))</f>
        <v/>
      </c>
      <c r="Q154" s="130" t="str">
        <f>IF('DOE assistant'!D153="","",VLOOKUP('DOE assistant'!D153,'Full DOE Design'!$B:$L,'Full DOE Design'!Q$1,FALSE))</f>
        <v/>
      </c>
      <c r="R154" s="130" t="str">
        <f>IF('DOE assistant'!E153="","",VLOOKUP('DOE assistant'!E153,'Full DOE Design'!$B:$L,'Full DOE Design'!R$1,FALSE))</f>
        <v/>
      </c>
      <c r="S154" s="130" t="str">
        <f>IF('DOE assistant'!F153="","",VLOOKUP('DOE assistant'!F153,'Full DOE Design'!$B:$L,'Full DOE Design'!S$1,FALSE))</f>
        <v/>
      </c>
      <c r="T154" s="130" t="str">
        <f>IF('DOE assistant'!G153="","",VLOOKUP('DOE assistant'!G153,'Full DOE Design'!$B:$L,'Full DOE Design'!T$1,FALSE))</f>
        <v/>
      </c>
      <c r="U154" s="130" t="str">
        <f>IF('DOE assistant'!H153="","",VLOOKUP('DOE assistant'!H153,'Full DOE Design'!$B:$L,'Full DOE Design'!U$1,FALSE))</f>
        <v/>
      </c>
      <c r="V154" s="130" t="str">
        <f>IF('DOE assistant'!I153="","",VLOOKUP('DOE assistant'!I153,'Full DOE Design'!$B:$L,'Full DOE Design'!V$1,FALSE))</f>
        <v/>
      </c>
      <c r="W154" s="130" t="str">
        <f>IF('DOE assistant'!J153="","",VLOOKUP('DOE assistant'!J153,'Full DOE Design'!$B:$L,'Full DOE Design'!W$1,FALSE))</f>
        <v/>
      </c>
      <c r="X154" s="130" t="str">
        <f>IF('DOE assistant'!K153="","",VLOOKUP('DOE assistant'!K153,'Full DOE Design'!$B:$L,'Full DOE Design'!X$1,FALSE))</f>
        <v/>
      </c>
    </row>
    <row r="155" spans="14:24">
      <c r="N155" s="128" t="str">
        <f>IF('DOE assistant'!B154="","",'Full DOE Design'!N154+1)</f>
        <v/>
      </c>
      <c r="O155" s="130" t="str">
        <f>IF('DOE assistant'!B154="","",VLOOKUP('DOE assistant'!B154,'Full DOE Design'!$B:$L,'Full DOE Design'!O$1,FALSE))</f>
        <v/>
      </c>
      <c r="P155" s="130" t="str">
        <f>IF('DOE assistant'!C154="","",VLOOKUP('DOE assistant'!C154,'Full DOE Design'!$B:$L,'Full DOE Design'!P$1,FALSE))</f>
        <v/>
      </c>
      <c r="Q155" s="130" t="str">
        <f>IF('DOE assistant'!D154="","",VLOOKUP('DOE assistant'!D154,'Full DOE Design'!$B:$L,'Full DOE Design'!Q$1,FALSE))</f>
        <v/>
      </c>
      <c r="R155" s="130" t="str">
        <f>IF('DOE assistant'!E154="","",VLOOKUP('DOE assistant'!E154,'Full DOE Design'!$B:$L,'Full DOE Design'!R$1,FALSE))</f>
        <v/>
      </c>
      <c r="S155" s="130" t="str">
        <f>IF('DOE assistant'!F154="","",VLOOKUP('DOE assistant'!F154,'Full DOE Design'!$B:$L,'Full DOE Design'!S$1,FALSE))</f>
        <v/>
      </c>
      <c r="T155" s="130" t="str">
        <f>IF('DOE assistant'!G154="","",VLOOKUP('DOE assistant'!G154,'Full DOE Design'!$B:$L,'Full DOE Design'!T$1,FALSE))</f>
        <v/>
      </c>
      <c r="U155" s="130" t="str">
        <f>IF('DOE assistant'!H154="","",VLOOKUP('DOE assistant'!H154,'Full DOE Design'!$B:$L,'Full DOE Design'!U$1,FALSE))</f>
        <v/>
      </c>
      <c r="V155" s="130" t="str">
        <f>IF('DOE assistant'!I154="","",VLOOKUP('DOE assistant'!I154,'Full DOE Design'!$B:$L,'Full DOE Design'!V$1,FALSE))</f>
        <v/>
      </c>
      <c r="W155" s="130" t="str">
        <f>IF('DOE assistant'!J154="","",VLOOKUP('DOE assistant'!J154,'Full DOE Design'!$B:$L,'Full DOE Design'!W$1,FALSE))</f>
        <v/>
      </c>
      <c r="X155" s="130" t="str">
        <f>IF('DOE assistant'!K154="","",VLOOKUP('DOE assistant'!K154,'Full DOE Design'!$B:$L,'Full DOE Design'!X$1,FALSE))</f>
        <v/>
      </c>
    </row>
    <row r="156" spans="14:24">
      <c r="N156" s="128" t="str">
        <f>IF('DOE assistant'!B155="","",'Full DOE Design'!N155+1)</f>
        <v/>
      </c>
      <c r="O156" s="130" t="str">
        <f>IF('DOE assistant'!B155="","",VLOOKUP('DOE assistant'!B155,'Full DOE Design'!$B:$L,'Full DOE Design'!O$1,FALSE))</f>
        <v/>
      </c>
      <c r="P156" s="130" t="str">
        <f>IF('DOE assistant'!C155="","",VLOOKUP('DOE assistant'!C155,'Full DOE Design'!$B:$L,'Full DOE Design'!P$1,FALSE))</f>
        <v/>
      </c>
      <c r="Q156" s="130" t="str">
        <f>IF('DOE assistant'!D155="","",VLOOKUP('DOE assistant'!D155,'Full DOE Design'!$B:$L,'Full DOE Design'!Q$1,FALSE))</f>
        <v/>
      </c>
      <c r="R156" s="130" t="str">
        <f>IF('DOE assistant'!E155="","",VLOOKUP('DOE assistant'!E155,'Full DOE Design'!$B:$L,'Full DOE Design'!R$1,FALSE))</f>
        <v/>
      </c>
      <c r="S156" s="130" t="str">
        <f>IF('DOE assistant'!F155="","",VLOOKUP('DOE assistant'!F155,'Full DOE Design'!$B:$L,'Full DOE Design'!S$1,FALSE))</f>
        <v/>
      </c>
      <c r="T156" s="130" t="str">
        <f>IF('DOE assistant'!G155="","",VLOOKUP('DOE assistant'!G155,'Full DOE Design'!$B:$L,'Full DOE Design'!T$1,FALSE))</f>
        <v/>
      </c>
      <c r="U156" s="130" t="str">
        <f>IF('DOE assistant'!H155="","",VLOOKUP('DOE assistant'!H155,'Full DOE Design'!$B:$L,'Full DOE Design'!U$1,FALSE))</f>
        <v/>
      </c>
      <c r="V156" s="130" t="str">
        <f>IF('DOE assistant'!I155="","",VLOOKUP('DOE assistant'!I155,'Full DOE Design'!$B:$L,'Full DOE Design'!V$1,FALSE))</f>
        <v/>
      </c>
      <c r="W156" s="130" t="str">
        <f>IF('DOE assistant'!J155="","",VLOOKUP('DOE assistant'!J155,'Full DOE Design'!$B:$L,'Full DOE Design'!W$1,FALSE))</f>
        <v/>
      </c>
      <c r="X156" s="130" t="str">
        <f>IF('DOE assistant'!K155="","",VLOOKUP('DOE assistant'!K155,'Full DOE Design'!$B:$L,'Full DOE Design'!X$1,FALSE))</f>
        <v/>
      </c>
    </row>
    <row r="157" spans="14:24">
      <c r="N157" s="128" t="str">
        <f>IF('DOE assistant'!B156="","",'Full DOE Design'!N156+1)</f>
        <v/>
      </c>
      <c r="O157" s="130" t="str">
        <f>IF('DOE assistant'!B156="","",VLOOKUP('DOE assistant'!B156,'Full DOE Design'!$B:$L,'Full DOE Design'!O$1,FALSE))</f>
        <v/>
      </c>
      <c r="P157" s="130" t="str">
        <f>IF('DOE assistant'!C156="","",VLOOKUP('DOE assistant'!C156,'Full DOE Design'!$B:$L,'Full DOE Design'!P$1,FALSE))</f>
        <v/>
      </c>
      <c r="Q157" s="130" t="str">
        <f>IF('DOE assistant'!D156="","",VLOOKUP('DOE assistant'!D156,'Full DOE Design'!$B:$L,'Full DOE Design'!Q$1,FALSE))</f>
        <v/>
      </c>
      <c r="R157" s="130" t="str">
        <f>IF('DOE assistant'!E156="","",VLOOKUP('DOE assistant'!E156,'Full DOE Design'!$B:$L,'Full DOE Design'!R$1,FALSE))</f>
        <v/>
      </c>
      <c r="S157" s="130" t="str">
        <f>IF('DOE assistant'!F156="","",VLOOKUP('DOE assistant'!F156,'Full DOE Design'!$B:$L,'Full DOE Design'!S$1,FALSE))</f>
        <v/>
      </c>
      <c r="T157" s="130" t="str">
        <f>IF('DOE assistant'!G156="","",VLOOKUP('DOE assistant'!G156,'Full DOE Design'!$B:$L,'Full DOE Design'!T$1,FALSE))</f>
        <v/>
      </c>
      <c r="U157" s="130" t="str">
        <f>IF('DOE assistant'!H156="","",VLOOKUP('DOE assistant'!H156,'Full DOE Design'!$B:$L,'Full DOE Design'!U$1,FALSE))</f>
        <v/>
      </c>
      <c r="V157" s="130" t="str">
        <f>IF('DOE assistant'!I156="","",VLOOKUP('DOE assistant'!I156,'Full DOE Design'!$B:$L,'Full DOE Design'!V$1,FALSE))</f>
        <v/>
      </c>
      <c r="W157" s="130" t="str">
        <f>IF('DOE assistant'!J156="","",VLOOKUP('DOE assistant'!J156,'Full DOE Design'!$B:$L,'Full DOE Design'!W$1,FALSE))</f>
        <v/>
      </c>
      <c r="X157" s="130" t="str">
        <f>IF('DOE assistant'!K156="","",VLOOKUP('DOE assistant'!K156,'Full DOE Design'!$B:$L,'Full DOE Design'!X$1,FALSE))</f>
        <v/>
      </c>
    </row>
    <row r="158" spans="14:24">
      <c r="N158" s="128" t="str">
        <f>IF('DOE assistant'!B157="","",'Full DOE Design'!N157+1)</f>
        <v/>
      </c>
      <c r="O158" s="130" t="str">
        <f>IF('DOE assistant'!B157="","",VLOOKUP('DOE assistant'!B157,'Full DOE Design'!$B:$L,'Full DOE Design'!O$1,FALSE))</f>
        <v/>
      </c>
      <c r="P158" s="130" t="str">
        <f>IF('DOE assistant'!C157="","",VLOOKUP('DOE assistant'!C157,'Full DOE Design'!$B:$L,'Full DOE Design'!P$1,FALSE))</f>
        <v/>
      </c>
      <c r="Q158" s="130" t="str">
        <f>IF('DOE assistant'!D157="","",VLOOKUP('DOE assistant'!D157,'Full DOE Design'!$B:$L,'Full DOE Design'!Q$1,FALSE))</f>
        <v/>
      </c>
      <c r="R158" s="130" t="str">
        <f>IF('DOE assistant'!E157="","",VLOOKUP('DOE assistant'!E157,'Full DOE Design'!$B:$L,'Full DOE Design'!R$1,FALSE))</f>
        <v/>
      </c>
      <c r="S158" s="130" t="str">
        <f>IF('DOE assistant'!F157="","",VLOOKUP('DOE assistant'!F157,'Full DOE Design'!$B:$L,'Full DOE Design'!S$1,FALSE))</f>
        <v/>
      </c>
      <c r="T158" s="130" t="str">
        <f>IF('DOE assistant'!G157="","",VLOOKUP('DOE assistant'!G157,'Full DOE Design'!$B:$L,'Full DOE Design'!T$1,FALSE))</f>
        <v/>
      </c>
      <c r="U158" s="130" t="str">
        <f>IF('DOE assistant'!H157="","",VLOOKUP('DOE assistant'!H157,'Full DOE Design'!$B:$L,'Full DOE Design'!U$1,FALSE))</f>
        <v/>
      </c>
      <c r="V158" s="130" t="str">
        <f>IF('DOE assistant'!I157="","",VLOOKUP('DOE assistant'!I157,'Full DOE Design'!$B:$L,'Full DOE Design'!V$1,FALSE))</f>
        <v/>
      </c>
      <c r="W158" s="130" t="str">
        <f>IF('DOE assistant'!J157="","",VLOOKUP('DOE assistant'!J157,'Full DOE Design'!$B:$L,'Full DOE Design'!W$1,FALSE))</f>
        <v/>
      </c>
      <c r="X158" s="130" t="str">
        <f>IF('DOE assistant'!K157="","",VLOOKUP('DOE assistant'!K157,'Full DOE Design'!$B:$L,'Full DOE Design'!X$1,FALSE))</f>
        <v/>
      </c>
    </row>
    <row r="159" spans="14:24">
      <c r="N159" s="128" t="str">
        <f>IF('DOE assistant'!B158="","",'Full DOE Design'!N158+1)</f>
        <v/>
      </c>
      <c r="O159" s="130" t="str">
        <f>IF('DOE assistant'!B158="","",VLOOKUP('DOE assistant'!B158,'Full DOE Design'!$B:$L,'Full DOE Design'!O$1,FALSE))</f>
        <v/>
      </c>
      <c r="P159" s="130" t="str">
        <f>IF('DOE assistant'!C158="","",VLOOKUP('DOE assistant'!C158,'Full DOE Design'!$B:$L,'Full DOE Design'!P$1,FALSE))</f>
        <v/>
      </c>
      <c r="Q159" s="130" t="str">
        <f>IF('DOE assistant'!D158="","",VLOOKUP('DOE assistant'!D158,'Full DOE Design'!$B:$L,'Full DOE Design'!Q$1,FALSE))</f>
        <v/>
      </c>
      <c r="R159" s="130" t="str">
        <f>IF('DOE assistant'!E158="","",VLOOKUP('DOE assistant'!E158,'Full DOE Design'!$B:$L,'Full DOE Design'!R$1,FALSE))</f>
        <v/>
      </c>
      <c r="S159" s="130" t="str">
        <f>IF('DOE assistant'!F158="","",VLOOKUP('DOE assistant'!F158,'Full DOE Design'!$B:$L,'Full DOE Design'!S$1,FALSE))</f>
        <v/>
      </c>
      <c r="T159" s="130" t="str">
        <f>IF('DOE assistant'!G158="","",VLOOKUP('DOE assistant'!G158,'Full DOE Design'!$B:$L,'Full DOE Design'!T$1,FALSE))</f>
        <v/>
      </c>
      <c r="U159" s="130" t="str">
        <f>IF('DOE assistant'!H158="","",VLOOKUP('DOE assistant'!H158,'Full DOE Design'!$B:$L,'Full DOE Design'!U$1,FALSE))</f>
        <v/>
      </c>
      <c r="V159" s="130" t="str">
        <f>IF('DOE assistant'!I158="","",VLOOKUP('DOE assistant'!I158,'Full DOE Design'!$B:$L,'Full DOE Design'!V$1,FALSE))</f>
        <v/>
      </c>
      <c r="W159" s="130" t="str">
        <f>IF('DOE assistant'!J158="","",VLOOKUP('DOE assistant'!J158,'Full DOE Design'!$B:$L,'Full DOE Design'!W$1,FALSE))</f>
        <v/>
      </c>
      <c r="X159" s="130" t="str">
        <f>IF('DOE assistant'!K158="","",VLOOKUP('DOE assistant'!K158,'Full DOE Design'!$B:$L,'Full DOE Design'!X$1,FALSE))</f>
        <v/>
      </c>
    </row>
    <row r="160" spans="14:24">
      <c r="N160" s="128" t="str">
        <f>IF('DOE assistant'!B159="","",'Full DOE Design'!N159+1)</f>
        <v/>
      </c>
      <c r="O160" s="130" t="str">
        <f>IF('DOE assistant'!B159="","",VLOOKUP('DOE assistant'!B159,'Full DOE Design'!$B:$L,'Full DOE Design'!O$1,FALSE))</f>
        <v/>
      </c>
      <c r="P160" s="130" t="str">
        <f>IF('DOE assistant'!C159="","",VLOOKUP('DOE assistant'!C159,'Full DOE Design'!$B:$L,'Full DOE Design'!P$1,FALSE))</f>
        <v/>
      </c>
      <c r="Q160" s="130" t="str">
        <f>IF('DOE assistant'!D159="","",VLOOKUP('DOE assistant'!D159,'Full DOE Design'!$B:$L,'Full DOE Design'!Q$1,FALSE))</f>
        <v/>
      </c>
      <c r="R160" s="130" t="str">
        <f>IF('DOE assistant'!E159="","",VLOOKUP('DOE assistant'!E159,'Full DOE Design'!$B:$L,'Full DOE Design'!R$1,FALSE))</f>
        <v/>
      </c>
      <c r="S160" s="130" t="str">
        <f>IF('DOE assistant'!F159="","",VLOOKUP('DOE assistant'!F159,'Full DOE Design'!$B:$L,'Full DOE Design'!S$1,FALSE))</f>
        <v/>
      </c>
      <c r="T160" s="130" t="str">
        <f>IF('DOE assistant'!G159="","",VLOOKUP('DOE assistant'!G159,'Full DOE Design'!$B:$L,'Full DOE Design'!T$1,FALSE))</f>
        <v/>
      </c>
      <c r="U160" s="130" t="str">
        <f>IF('DOE assistant'!H159="","",VLOOKUP('DOE assistant'!H159,'Full DOE Design'!$B:$L,'Full DOE Design'!U$1,FALSE))</f>
        <v/>
      </c>
      <c r="V160" s="130" t="str">
        <f>IF('DOE assistant'!I159="","",VLOOKUP('DOE assistant'!I159,'Full DOE Design'!$B:$L,'Full DOE Design'!V$1,FALSE))</f>
        <v/>
      </c>
      <c r="W160" s="130" t="str">
        <f>IF('DOE assistant'!J159="","",VLOOKUP('DOE assistant'!J159,'Full DOE Design'!$B:$L,'Full DOE Design'!W$1,FALSE))</f>
        <v/>
      </c>
      <c r="X160" s="130" t="str">
        <f>IF('DOE assistant'!K159="","",VLOOKUP('DOE assistant'!K159,'Full DOE Design'!$B:$L,'Full DOE Design'!X$1,FALSE))</f>
        <v/>
      </c>
    </row>
    <row r="161" spans="14:24">
      <c r="N161" s="128" t="str">
        <f>IF('DOE assistant'!B160="","",'Full DOE Design'!N160+1)</f>
        <v/>
      </c>
      <c r="O161" s="130" t="str">
        <f>IF('DOE assistant'!B160="","",VLOOKUP('DOE assistant'!B160,'Full DOE Design'!$B:$L,'Full DOE Design'!O$1,FALSE))</f>
        <v/>
      </c>
      <c r="P161" s="130" t="str">
        <f>IF('DOE assistant'!C160="","",VLOOKUP('DOE assistant'!C160,'Full DOE Design'!$B:$L,'Full DOE Design'!P$1,FALSE))</f>
        <v/>
      </c>
      <c r="Q161" s="130" t="str">
        <f>IF('DOE assistant'!D160="","",VLOOKUP('DOE assistant'!D160,'Full DOE Design'!$B:$L,'Full DOE Design'!Q$1,FALSE))</f>
        <v/>
      </c>
      <c r="R161" s="130" t="str">
        <f>IF('DOE assistant'!E160="","",VLOOKUP('DOE assistant'!E160,'Full DOE Design'!$B:$L,'Full DOE Design'!R$1,FALSE))</f>
        <v/>
      </c>
      <c r="S161" s="130" t="str">
        <f>IF('DOE assistant'!F160="","",VLOOKUP('DOE assistant'!F160,'Full DOE Design'!$B:$L,'Full DOE Design'!S$1,FALSE))</f>
        <v/>
      </c>
      <c r="T161" s="130" t="str">
        <f>IF('DOE assistant'!G160="","",VLOOKUP('DOE assistant'!G160,'Full DOE Design'!$B:$L,'Full DOE Design'!T$1,FALSE))</f>
        <v/>
      </c>
      <c r="U161" s="130" t="str">
        <f>IF('DOE assistant'!H160="","",VLOOKUP('DOE assistant'!H160,'Full DOE Design'!$B:$L,'Full DOE Design'!U$1,FALSE))</f>
        <v/>
      </c>
      <c r="V161" s="130" t="str">
        <f>IF('DOE assistant'!I160="","",VLOOKUP('DOE assistant'!I160,'Full DOE Design'!$B:$L,'Full DOE Design'!V$1,FALSE))</f>
        <v/>
      </c>
      <c r="W161" s="130" t="str">
        <f>IF('DOE assistant'!J160="","",VLOOKUP('DOE assistant'!J160,'Full DOE Design'!$B:$L,'Full DOE Design'!W$1,FALSE))</f>
        <v/>
      </c>
      <c r="X161" s="130" t="str">
        <f>IF('DOE assistant'!K160="","",VLOOKUP('DOE assistant'!K160,'Full DOE Design'!$B:$L,'Full DOE Design'!X$1,FALSE))</f>
        <v/>
      </c>
    </row>
    <row r="162" spans="14:24">
      <c r="N162" s="128" t="str">
        <f>IF('DOE assistant'!B161="","",'Full DOE Design'!N161+1)</f>
        <v/>
      </c>
      <c r="O162" s="130" t="str">
        <f>IF('DOE assistant'!B161="","",VLOOKUP('DOE assistant'!B161,'Full DOE Design'!$B:$L,'Full DOE Design'!O$1,FALSE))</f>
        <v/>
      </c>
      <c r="P162" s="130" t="str">
        <f>IF('DOE assistant'!C161="","",VLOOKUP('DOE assistant'!C161,'Full DOE Design'!$B:$L,'Full DOE Design'!P$1,FALSE))</f>
        <v/>
      </c>
      <c r="Q162" s="130" t="str">
        <f>IF('DOE assistant'!D161="","",VLOOKUP('DOE assistant'!D161,'Full DOE Design'!$B:$L,'Full DOE Design'!Q$1,FALSE))</f>
        <v/>
      </c>
      <c r="R162" s="130" t="str">
        <f>IF('DOE assistant'!E161="","",VLOOKUP('DOE assistant'!E161,'Full DOE Design'!$B:$L,'Full DOE Design'!R$1,FALSE))</f>
        <v/>
      </c>
      <c r="S162" s="130" t="str">
        <f>IF('DOE assistant'!F161="","",VLOOKUP('DOE assistant'!F161,'Full DOE Design'!$B:$L,'Full DOE Design'!S$1,FALSE))</f>
        <v/>
      </c>
      <c r="T162" s="130" t="str">
        <f>IF('DOE assistant'!G161="","",VLOOKUP('DOE assistant'!G161,'Full DOE Design'!$B:$L,'Full DOE Design'!T$1,FALSE))</f>
        <v/>
      </c>
      <c r="U162" s="130" t="str">
        <f>IF('DOE assistant'!H161="","",VLOOKUP('DOE assistant'!H161,'Full DOE Design'!$B:$L,'Full DOE Design'!U$1,FALSE))</f>
        <v/>
      </c>
      <c r="V162" s="130" t="str">
        <f>IF('DOE assistant'!I161="","",VLOOKUP('DOE assistant'!I161,'Full DOE Design'!$B:$L,'Full DOE Design'!V$1,FALSE))</f>
        <v/>
      </c>
      <c r="W162" s="130" t="str">
        <f>IF('DOE assistant'!J161="","",VLOOKUP('DOE assistant'!J161,'Full DOE Design'!$B:$L,'Full DOE Design'!W$1,FALSE))</f>
        <v/>
      </c>
      <c r="X162" s="130" t="str">
        <f>IF('DOE assistant'!K161="","",VLOOKUP('DOE assistant'!K161,'Full DOE Design'!$B:$L,'Full DOE Design'!X$1,FALSE))</f>
        <v/>
      </c>
    </row>
    <row r="163" spans="14:24">
      <c r="N163" s="128" t="str">
        <f>IF('DOE assistant'!B162="","",'Full DOE Design'!N162+1)</f>
        <v/>
      </c>
      <c r="O163" s="130" t="str">
        <f>IF('DOE assistant'!B162="","",VLOOKUP('DOE assistant'!B162,'Full DOE Design'!$B:$L,'Full DOE Design'!O$1,FALSE))</f>
        <v/>
      </c>
      <c r="P163" s="130" t="str">
        <f>IF('DOE assistant'!C162="","",VLOOKUP('DOE assistant'!C162,'Full DOE Design'!$B:$L,'Full DOE Design'!P$1,FALSE))</f>
        <v/>
      </c>
      <c r="Q163" s="130" t="str">
        <f>IF('DOE assistant'!D162="","",VLOOKUP('DOE assistant'!D162,'Full DOE Design'!$B:$L,'Full DOE Design'!Q$1,FALSE))</f>
        <v/>
      </c>
      <c r="R163" s="130" t="str">
        <f>IF('DOE assistant'!E162="","",VLOOKUP('DOE assistant'!E162,'Full DOE Design'!$B:$L,'Full DOE Design'!R$1,FALSE))</f>
        <v/>
      </c>
      <c r="S163" s="130" t="str">
        <f>IF('DOE assistant'!F162="","",VLOOKUP('DOE assistant'!F162,'Full DOE Design'!$B:$L,'Full DOE Design'!S$1,FALSE))</f>
        <v/>
      </c>
      <c r="T163" s="130" t="str">
        <f>IF('DOE assistant'!G162="","",VLOOKUP('DOE assistant'!G162,'Full DOE Design'!$B:$L,'Full DOE Design'!T$1,FALSE))</f>
        <v/>
      </c>
      <c r="U163" s="130" t="str">
        <f>IF('DOE assistant'!H162="","",VLOOKUP('DOE assistant'!H162,'Full DOE Design'!$B:$L,'Full DOE Design'!U$1,FALSE))</f>
        <v/>
      </c>
      <c r="V163" s="130" t="str">
        <f>IF('DOE assistant'!I162="","",VLOOKUP('DOE assistant'!I162,'Full DOE Design'!$B:$L,'Full DOE Design'!V$1,FALSE))</f>
        <v/>
      </c>
      <c r="W163" s="130" t="str">
        <f>IF('DOE assistant'!J162="","",VLOOKUP('DOE assistant'!J162,'Full DOE Design'!$B:$L,'Full DOE Design'!W$1,FALSE))</f>
        <v/>
      </c>
      <c r="X163" s="130" t="str">
        <f>IF('DOE assistant'!K162="","",VLOOKUP('DOE assistant'!K162,'Full DOE Design'!$B:$L,'Full DOE Design'!X$1,FALSE))</f>
        <v/>
      </c>
    </row>
    <row r="164" spans="14:24">
      <c r="N164" s="128" t="str">
        <f>IF('DOE assistant'!B163="","",'Full DOE Design'!N163+1)</f>
        <v/>
      </c>
      <c r="O164" s="130" t="str">
        <f>IF('DOE assistant'!B163="","",VLOOKUP('DOE assistant'!B163,'Full DOE Design'!$B:$L,'Full DOE Design'!O$1,FALSE))</f>
        <v/>
      </c>
      <c r="P164" s="130" t="str">
        <f>IF('DOE assistant'!C163="","",VLOOKUP('DOE assistant'!C163,'Full DOE Design'!$B:$L,'Full DOE Design'!P$1,FALSE))</f>
        <v/>
      </c>
      <c r="Q164" s="130" t="str">
        <f>IF('DOE assistant'!D163="","",VLOOKUP('DOE assistant'!D163,'Full DOE Design'!$B:$L,'Full DOE Design'!Q$1,FALSE))</f>
        <v/>
      </c>
      <c r="R164" s="130" t="str">
        <f>IF('DOE assistant'!E163="","",VLOOKUP('DOE assistant'!E163,'Full DOE Design'!$B:$L,'Full DOE Design'!R$1,FALSE))</f>
        <v/>
      </c>
      <c r="S164" s="130" t="str">
        <f>IF('DOE assistant'!F163="","",VLOOKUP('DOE assistant'!F163,'Full DOE Design'!$B:$L,'Full DOE Design'!S$1,FALSE))</f>
        <v/>
      </c>
      <c r="T164" s="130" t="str">
        <f>IF('DOE assistant'!G163="","",VLOOKUP('DOE assistant'!G163,'Full DOE Design'!$B:$L,'Full DOE Design'!T$1,FALSE))</f>
        <v/>
      </c>
      <c r="U164" s="130" t="str">
        <f>IF('DOE assistant'!H163="","",VLOOKUP('DOE assistant'!H163,'Full DOE Design'!$B:$L,'Full DOE Design'!U$1,FALSE))</f>
        <v/>
      </c>
      <c r="V164" s="130" t="str">
        <f>IF('DOE assistant'!I163="","",VLOOKUP('DOE assistant'!I163,'Full DOE Design'!$B:$L,'Full DOE Design'!V$1,FALSE))</f>
        <v/>
      </c>
      <c r="W164" s="130" t="str">
        <f>IF('DOE assistant'!J163="","",VLOOKUP('DOE assistant'!J163,'Full DOE Design'!$B:$L,'Full DOE Design'!W$1,FALSE))</f>
        <v/>
      </c>
      <c r="X164" s="130" t="str">
        <f>IF('DOE assistant'!K163="","",VLOOKUP('DOE assistant'!K163,'Full DOE Design'!$B:$L,'Full DOE Design'!X$1,FALSE))</f>
        <v/>
      </c>
    </row>
    <row r="165" spans="14:24">
      <c r="N165" s="128" t="str">
        <f>IF('DOE assistant'!B164="","",'Full DOE Design'!N164+1)</f>
        <v/>
      </c>
      <c r="O165" s="130" t="str">
        <f>IF('DOE assistant'!B164="","",VLOOKUP('DOE assistant'!B164,'Full DOE Design'!$B:$L,'Full DOE Design'!O$1,FALSE))</f>
        <v/>
      </c>
      <c r="P165" s="130" t="str">
        <f>IF('DOE assistant'!C164="","",VLOOKUP('DOE assistant'!C164,'Full DOE Design'!$B:$L,'Full DOE Design'!P$1,FALSE))</f>
        <v/>
      </c>
      <c r="Q165" s="130" t="str">
        <f>IF('DOE assistant'!D164="","",VLOOKUP('DOE assistant'!D164,'Full DOE Design'!$B:$L,'Full DOE Design'!Q$1,FALSE))</f>
        <v/>
      </c>
      <c r="R165" s="130" t="str">
        <f>IF('DOE assistant'!E164="","",VLOOKUP('DOE assistant'!E164,'Full DOE Design'!$B:$L,'Full DOE Design'!R$1,FALSE))</f>
        <v/>
      </c>
      <c r="S165" s="130" t="str">
        <f>IF('DOE assistant'!F164="","",VLOOKUP('DOE assistant'!F164,'Full DOE Design'!$B:$L,'Full DOE Design'!S$1,FALSE))</f>
        <v/>
      </c>
      <c r="T165" s="130" t="str">
        <f>IF('DOE assistant'!G164="","",VLOOKUP('DOE assistant'!G164,'Full DOE Design'!$B:$L,'Full DOE Design'!T$1,FALSE))</f>
        <v/>
      </c>
      <c r="U165" s="130" t="str">
        <f>IF('DOE assistant'!H164="","",VLOOKUP('DOE assistant'!H164,'Full DOE Design'!$B:$L,'Full DOE Design'!U$1,FALSE))</f>
        <v/>
      </c>
      <c r="V165" s="130" t="str">
        <f>IF('DOE assistant'!I164="","",VLOOKUP('DOE assistant'!I164,'Full DOE Design'!$B:$L,'Full DOE Design'!V$1,FALSE))</f>
        <v/>
      </c>
      <c r="W165" s="130" t="str">
        <f>IF('DOE assistant'!J164="","",VLOOKUP('DOE assistant'!J164,'Full DOE Design'!$B:$L,'Full DOE Design'!W$1,FALSE))</f>
        <v/>
      </c>
      <c r="X165" s="130" t="str">
        <f>IF('DOE assistant'!K164="","",VLOOKUP('DOE assistant'!K164,'Full DOE Design'!$B:$L,'Full DOE Design'!X$1,FALSE))</f>
        <v/>
      </c>
    </row>
    <row r="166" spans="14:24">
      <c r="N166" s="128" t="str">
        <f>IF('DOE assistant'!B165="","",'Full DOE Design'!N165+1)</f>
        <v/>
      </c>
      <c r="O166" s="130" t="str">
        <f>IF('DOE assistant'!B165="","",VLOOKUP('DOE assistant'!B165,'Full DOE Design'!$B:$L,'Full DOE Design'!O$1,FALSE))</f>
        <v/>
      </c>
      <c r="P166" s="130" t="str">
        <f>IF('DOE assistant'!C165="","",VLOOKUP('DOE assistant'!C165,'Full DOE Design'!$B:$L,'Full DOE Design'!P$1,FALSE))</f>
        <v/>
      </c>
      <c r="Q166" s="130" t="str">
        <f>IF('DOE assistant'!D165="","",VLOOKUP('DOE assistant'!D165,'Full DOE Design'!$B:$L,'Full DOE Design'!Q$1,FALSE))</f>
        <v/>
      </c>
      <c r="R166" s="130" t="str">
        <f>IF('DOE assistant'!E165="","",VLOOKUP('DOE assistant'!E165,'Full DOE Design'!$B:$L,'Full DOE Design'!R$1,FALSE))</f>
        <v/>
      </c>
      <c r="S166" s="130" t="str">
        <f>IF('DOE assistant'!F165="","",VLOOKUP('DOE assistant'!F165,'Full DOE Design'!$B:$L,'Full DOE Design'!S$1,FALSE))</f>
        <v/>
      </c>
      <c r="T166" s="130" t="str">
        <f>IF('DOE assistant'!G165="","",VLOOKUP('DOE assistant'!G165,'Full DOE Design'!$B:$L,'Full DOE Design'!T$1,FALSE))</f>
        <v/>
      </c>
      <c r="U166" s="130" t="str">
        <f>IF('DOE assistant'!H165="","",VLOOKUP('DOE assistant'!H165,'Full DOE Design'!$B:$L,'Full DOE Design'!U$1,FALSE))</f>
        <v/>
      </c>
      <c r="V166" s="130" t="str">
        <f>IF('DOE assistant'!I165="","",VLOOKUP('DOE assistant'!I165,'Full DOE Design'!$B:$L,'Full DOE Design'!V$1,FALSE))</f>
        <v/>
      </c>
      <c r="W166" s="130" t="str">
        <f>IF('DOE assistant'!J165="","",VLOOKUP('DOE assistant'!J165,'Full DOE Design'!$B:$L,'Full DOE Design'!W$1,FALSE))</f>
        <v/>
      </c>
      <c r="X166" s="130" t="str">
        <f>IF('DOE assistant'!K165="","",VLOOKUP('DOE assistant'!K165,'Full DOE Design'!$B:$L,'Full DOE Design'!X$1,FALSE))</f>
        <v/>
      </c>
    </row>
    <row r="167" spans="14:24">
      <c r="N167" s="128" t="str">
        <f>IF('DOE assistant'!B166="","",'Full DOE Design'!N166+1)</f>
        <v/>
      </c>
      <c r="O167" s="130" t="str">
        <f>IF('DOE assistant'!B166="","",VLOOKUP('DOE assistant'!B166,'Full DOE Design'!$B:$L,'Full DOE Design'!O$1,FALSE))</f>
        <v/>
      </c>
      <c r="P167" s="130" t="str">
        <f>IF('DOE assistant'!C166="","",VLOOKUP('DOE assistant'!C166,'Full DOE Design'!$B:$L,'Full DOE Design'!P$1,FALSE))</f>
        <v/>
      </c>
      <c r="Q167" s="130" t="str">
        <f>IF('DOE assistant'!D166="","",VLOOKUP('DOE assistant'!D166,'Full DOE Design'!$B:$L,'Full DOE Design'!Q$1,FALSE))</f>
        <v/>
      </c>
      <c r="R167" s="130" t="str">
        <f>IF('DOE assistant'!E166="","",VLOOKUP('DOE assistant'!E166,'Full DOE Design'!$B:$L,'Full DOE Design'!R$1,FALSE))</f>
        <v/>
      </c>
      <c r="S167" s="130" t="str">
        <f>IF('DOE assistant'!F166="","",VLOOKUP('DOE assistant'!F166,'Full DOE Design'!$B:$L,'Full DOE Design'!S$1,FALSE))</f>
        <v/>
      </c>
      <c r="T167" s="130" t="str">
        <f>IF('DOE assistant'!G166="","",VLOOKUP('DOE assistant'!G166,'Full DOE Design'!$B:$L,'Full DOE Design'!T$1,FALSE))</f>
        <v/>
      </c>
      <c r="U167" s="130" t="str">
        <f>IF('DOE assistant'!H166="","",VLOOKUP('DOE assistant'!H166,'Full DOE Design'!$B:$L,'Full DOE Design'!U$1,FALSE))</f>
        <v/>
      </c>
      <c r="V167" s="130" t="str">
        <f>IF('DOE assistant'!I166="","",VLOOKUP('DOE assistant'!I166,'Full DOE Design'!$B:$L,'Full DOE Design'!V$1,FALSE))</f>
        <v/>
      </c>
      <c r="W167" s="130" t="str">
        <f>IF('DOE assistant'!J166="","",VLOOKUP('DOE assistant'!J166,'Full DOE Design'!$B:$L,'Full DOE Design'!W$1,FALSE))</f>
        <v/>
      </c>
      <c r="X167" s="130" t="str">
        <f>IF('DOE assistant'!K166="","",VLOOKUP('DOE assistant'!K166,'Full DOE Design'!$B:$L,'Full DOE Design'!X$1,FALSE))</f>
        <v/>
      </c>
    </row>
    <row r="168" spans="14:24">
      <c r="N168" s="128" t="str">
        <f>IF('DOE assistant'!B167="","",'Full DOE Design'!N167+1)</f>
        <v/>
      </c>
      <c r="O168" s="130" t="str">
        <f>IF('DOE assistant'!B167="","",VLOOKUP('DOE assistant'!B167,'Full DOE Design'!$B:$L,'Full DOE Design'!O$1,FALSE))</f>
        <v/>
      </c>
      <c r="P168" s="130" t="str">
        <f>IF('DOE assistant'!C167="","",VLOOKUP('DOE assistant'!C167,'Full DOE Design'!$B:$L,'Full DOE Design'!P$1,FALSE))</f>
        <v/>
      </c>
      <c r="Q168" s="130" t="str">
        <f>IF('DOE assistant'!D167="","",VLOOKUP('DOE assistant'!D167,'Full DOE Design'!$B:$L,'Full DOE Design'!Q$1,FALSE))</f>
        <v/>
      </c>
      <c r="R168" s="130" t="str">
        <f>IF('DOE assistant'!E167="","",VLOOKUP('DOE assistant'!E167,'Full DOE Design'!$B:$L,'Full DOE Design'!R$1,FALSE))</f>
        <v/>
      </c>
      <c r="S168" s="130" t="str">
        <f>IF('DOE assistant'!F167="","",VLOOKUP('DOE assistant'!F167,'Full DOE Design'!$B:$L,'Full DOE Design'!S$1,FALSE))</f>
        <v/>
      </c>
      <c r="T168" s="130" t="str">
        <f>IF('DOE assistant'!G167="","",VLOOKUP('DOE assistant'!G167,'Full DOE Design'!$B:$L,'Full DOE Design'!T$1,FALSE))</f>
        <v/>
      </c>
      <c r="U168" s="130" t="str">
        <f>IF('DOE assistant'!H167="","",VLOOKUP('DOE assistant'!H167,'Full DOE Design'!$B:$L,'Full DOE Design'!U$1,FALSE))</f>
        <v/>
      </c>
      <c r="V168" s="130" t="str">
        <f>IF('DOE assistant'!I167="","",VLOOKUP('DOE assistant'!I167,'Full DOE Design'!$B:$L,'Full DOE Design'!V$1,FALSE))</f>
        <v/>
      </c>
      <c r="W168" s="130" t="str">
        <f>IF('DOE assistant'!J167="","",VLOOKUP('DOE assistant'!J167,'Full DOE Design'!$B:$L,'Full DOE Design'!W$1,FALSE))</f>
        <v/>
      </c>
      <c r="X168" s="130" t="str">
        <f>IF('DOE assistant'!K167="","",VLOOKUP('DOE assistant'!K167,'Full DOE Design'!$B:$L,'Full DOE Design'!X$1,FALSE))</f>
        <v/>
      </c>
    </row>
    <row r="169" spans="14:24">
      <c r="N169" s="128" t="str">
        <f>IF('DOE assistant'!B168="","",'Full DOE Design'!N168+1)</f>
        <v/>
      </c>
      <c r="O169" s="130" t="str">
        <f>IF('DOE assistant'!B168="","",VLOOKUP('DOE assistant'!B168,'Full DOE Design'!$B:$L,'Full DOE Design'!O$1,FALSE))</f>
        <v/>
      </c>
      <c r="P169" s="130" t="str">
        <f>IF('DOE assistant'!C168="","",VLOOKUP('DOE assistant'!C168,'Full DOE Design'!$B:$L,'Full DOE Design'!P$1,FALSE))</f>
        <v/>
      </c>
      <c r="Q169" s="130" t="str">
        <f>IF('DOE assistant'!D168="","",VLOOKUP('DOE assistant'!D168,'Full DOE Design'!$B:$L,'Full DOE Design'!Q$1,FALSE))</f>
        <v/>
      </c>
      <c r="R169" s="130" t="str">
        <f>IF('DOE assistant'!E168="","",VLOOKUP('DOE assistant'!E168,'Full DOE Design'!$B:$L,'Full DOE Design'!R$1,FALSE))</f>
        <v/>
      </c>
      <c r="S169" s="130" t="str">
        <f>IF('DOE assistant'!F168="","",VLOOKUP('DOE assistant'!F168,'Full DOE Design'!$B:$L,'Full DOE Design'!S$1,FALSE))</f>
        <v/>
      </c>
      <c r="T169" s="130" t="str">
        <f>IF('DOE assistant'!G168="","",VLOOKUP('DOE assistant'!G168,'Full DOE Design'!$B:$L,'Full DOE Design'!T$1,FALSE))</f>
        <v/>
      </c>
      <c r="U169" s="130" t="str">
        <f>IF('DOE assistant'!H168="","",VLOOKUP('DOE assistant'!H168,'Full DOE Design'!$B:$L,'Full DOE Design'!U$1,FALSE))</f>
        <v/>
      </c>
      <c r="V169" s="130" t="str">
        <f>IF('DOE assistant'!I168="","",VLOOKUP('DOE assistant'!I168,'Full DOE Design'!$B:$L,'Full DOE Design'!V$1,FALSE))</f>
        <v/>
      </c>
      <c r="W169" s="130" t="str">
        <f>IF('DOE assistant'!J168="","",VLOOKUP('DOE assistant'!J168,'Full DOE Design'!$B:$L,'Full DOE Design'!W$1,FALSE))</f>
        <v/>
      </c>
      <c r="X169" s="130" t="str">
        <f>IF('DOE assistant'!K168="","",VLOOKUP('DOE assistant'!K168,'Full DOE Design'!$B:$L,'Full DOE Design'!X$1,FALSE))</f>
        <v/>
      </c>
    </row>
    <row r="170" spans="14:24">
      <c r="N170" s="128" t="str">
        <f>IF('DOE assistant'!B169="","",'Full DOE Design'!N169+1)</f>
        <v/>
      </c>
      <c r="O170" s="130" t="str">
        <f>IF('DOE assistant'!B169="","",VLOOKUP('DOE assistant'!B169,'Full DOE Design'!$B:$L,'Full DOE Design'!O$1,FALSE))</f>
        <v/>
      </c>
      <c r="P170" s="130" t="str">
        <f>IF('DOE assistant'!C169="","",VLOOKUP('DOE assistant'!C169,'Full DOE Design'!$B:$L,'Full DOE Design'!P$1,FALSE))</f>
        <v/>
      </c>
      <c r="Q170" s="130" t="str">
        <f>IF('DOE assistant'!D169="","",VLOOKUP('DOE assistant'!D169,'Full DOE Design'!$B:$L,'Full DOE Design'!Q$1,FALSE))</f>
        <v/>
      </c>
      <c r="R170" s="130" t="str">
        <f>IF('DOE assistant'!E169="","",VLOOKUP('DOE assistant'!E169,'Full DOE Design'!$B:$L,'Full DOE Design'!R$1,FALSE))</f>
        <v/>
      </c>
      <c r="S170" s="130" t="str">
        <f>IF('DOE assistant'!F169="","",VLOOKUP('DOE assistant'!F169,'Full DOE Design'!$B:$L,'Full DOE Design'!S$1,FALSE))</f>
        <v/>
      </c>
      <c r="T170" s="130" t="str">
        <f>IF('DOE assistant'!G169="","",VLOOKUP('DOE assistant'!G169,'Full DOE Design'!$B:$L,'Full DOE Design'!T$1,FALSE))</f>
        <v/>
      </c>
      <c r="U170" s="130" t="str">
        <f>IF('DOE assistant'!H169="","",VLOOKUP('DOE assistant'!H169,'Full DOE Design'!$B:$L,'Full DOE Design'!U$1,FALSE))</f>
        <v/>
      </c>
      <c r="V170" s="130" t="str">
        <f>IF('DOE assistant'!I169="","",VLOOKUP('DOE assistant'!I169,'Full DOE Design'!$B:$L,'Full DOE Design'!V$1,FALSE))</f>
        <v/>
      </c>
      <c r="W170" s="130" t="str">
        <f>IF('DOE assistant'!J169="","",VLOOKUP('DOE assistant'!J169,'Full DOE Design'!$B:$L,'Full DOE Design'!W$1,FALSE))</f>
        <v/>
      </c>
      <c r="X170" s="130" t="str">
        <f>IF('DOE assistant'!K169="","",VLOOKUP('DOE assistant'!K169,'Full DOE Design'!$B:$L,'Full DOE Design'!X$1,FALSE))</f>
        <v/>
      </c>
    </row>
    <row r="171" spans="14:24">
      <c r="N171" s="128" t="str">
        <f>IF('DOE assistant'!B170="","",'Full DOE Design'!N170+1)</f>
        <v/>
      </c>
      <c r="O171" s="130" t="str">
        <f>IF('DOE assistant'!B170="","",VLOOKUP('DOE assistant'!B170,'Full DOE Design'!$B:$L,'Full DOE Design'!O$1,FALSE))</f>
        <v/>
      </c>
      <c r="P171" s="130" t="str">
        <f>IF('DOE assistant'!C170="","",VLOOKUP('DOE assistant'!C170,'Full DOE Design'!$B:$L,'Full DOE Design'!P$1,FALSE))</f>
        <v/>
      </c>
      <c r="Q171" s="130" t="str">
        <f>IF('DOE assistant'!D170="","",VLOOKUP('DOE assistant'!D170,'Full DOE Design'!$B:$L,'Full DOE Design'!Q$1,FALSE))</f>
        <v/>
      </c>
      <c r="R171" s="130" t="str">
        <f>IF('DOE assistant'!E170="","",VLOOKUP('DOE assistant'!E170,'Full DOE Design'!$B:$L,'Full DOE Design'!R$1,FALSE))</f>
        <v/>
      </c>
      <c r="S171" s="130" t="str">
        <f>IF('DOE assistant'!F170="","",VLOOKUP('DOE assistant'!F170,'Full DOE Design'!$B:$L,'Full DOE Design'!S$1,FALSE))</f>
        <v/>
      </c>
      <c r="T171" s="130" t="str">
        <f>IF('DOE assistant'!G170="","",VLOOKUP('DOE assistant'!G170,'Full DOE Design'!$B:$L,'Full DOE Design'!T$1,FALSE))</f>
        <v/>
      </c>
      <c r="U171" s="130" t="str">
        <f>IF('DOE assistant'!H170="","",VLOOKUP('DOE assistant'!H170,'Full DOE Design'!$B:$L,'Full DOE Design'!U$1,FALSE))</f>
        <v/>
      </c>
      <c r="V171" s="130" t="str">
        <f>IF('DOE assistant'!I170="","",VLOOKUP('DOE assistant'!I170,'Full DOE Design'!$B:$L,'Full DOE Design'!V$1,FALSE))</f>
        <v/>
      </c>
      <c r="W171" s="130" t="str">
        <f>IF('DOE assistant'!J170="","",VLOOKUP('DOE assistant'!J170,'Full DOE Design'!$B:$L,'Full DOE Design'!W$1,FALSE))</f>
        <v/>
      </c>
      <c r="X171" s="130" t="str">
        <f>IF('DOE assistant'!K170="","",VLOOKUP('DOE assistant'!K170,'Full DOE Design'!$B:$L,'Full DOE Design'!X$1,FALSE))</f>
        <v/>
      </c>
    </row>
    <row r="172" spans="14:24">
      <c r="N172" s="128" t="str">
        <f>IF('DOE assistant'!B171="","",'Full DOE Design'!N171+1)</f>
        <v/>
      </c>
      <c r="O172" s="130" t="str">
        <f>IF('DOE assistant'!B171="","",VLOOKUP('DOE assistant'!B171,'Full DOE Design'!$B:$L,'Full DOE Design'!O$1,FALSE))</f>
        <v/>
      </c>
      <c r="P172" s="130" t="str">
        <f>IF('DOE assistant'!C171="","",VLOOKUP('DOE assistant'!C171,'Full DOE Design'!$B:$L,'Full DOE Design'!P$1,FALSE))</f>
        <v/>
      </c>
      <c r="Q172" s="130" t="str">
        <f>IF('DOE assistant'!D171="","",VLOOKUP('DOE assistant'!D171,'Full DOE Design'!$B:$L,'Full DOE Design'!Q$1,FALSE))</f>
        <v/>
      </c>
      <c r="R172" s="130" t="str">
        <f>IF('DOE assistant'!E171="","",VLOOKUP('DOE assistant'!E171,'Full DOE Design'!$B:$L,'Full DOE Design'!R$1,FALSE))</f>
        <v/>
      </c>
      <c r="S172" s="130" t="str">
        <f>IF('DOE assistant'!F171="","",VLOOKUP('DOE assistant'!F171,'Full DOE Design'!$B:$L,'Full DOE Design'!S$1,FALSE))</f>
        <v/>
      </c>
      <c r="T172" s="130" t="str">
        <f>IF('DOE assistant'!G171="","",VLOOKUP('DOE assistant'!G171,'Full DOE Design'!$B:$L,'Full DOE Design'!T$1,FALSE))</f>
        <v/>
      </c>
      <c r="U172" s="130" t="str">
        <f>IF('DOE assistant'!H171="","",VLOOKUP('DOE assistant'!H171,'Full DOE Design'!$B:$L,'Full DOE Design'!U$1,FALSE))</f>
        <v/>
      </c>
      <c r="V172" s="130" t="str">
        <f>IF('DOE assistant'!I171="","",VLOOKUP('DOE assistant'!I171,'Full DOE Design'!$B:$L,'Full DOE Design'!V$1,FALSE))</f>
        <v/>
      </c>
      <c r="W172" s="130" t="str">
        <f>IF('DOE assistant'!J171="","",VLOOKUP('DOE assistant'!J171,'Full DOE Design'!$B:$L,'Full DOE Design'!W$1,FALSE))</f>
        <v/>
      </c>
      <c r="X172" s="130" t="str">
        <f>IF('DOE assistant'!K171="","",VLOOKUP('DOE assistant'!K171,'Full DOE Design'!$B:$L,'Full DOE Design'!X$1,FALSE))</f>
        <v/>
      </c>
    </row>
    <row r="173" spans="14:24">
      <c r="N173" s="128" t="str">
        <f>IF('DOE assistant'!B172="","",'Full DOE Design'!N172+1)</f>
        <v/>
      </c>
      <c r="O173" s="130" t="str">
        <f>IF('DOE assistant'!B172="","",VLOOKUP('DOE assistant'!B172,'Full DOE Design'!$B:$L,'Full DOE Design'!O$1,FALSE))</f>
        <v/>
      </c>
      <c r="P173" s="130" t="str">
        <f>IF('DOE assistant'!C172="","",VLOOKUP('DOE assistant'!C172,'Full DOE Design'!$B:$L,'Full DOE Design'!P$1,FALSE))</f>
        <v/>
      </c>
      <c r="Q173" s="130" t="str">
        <f>IF('DOE assistant'!D172="","",VLOOKUP('DOE assistant'!D172,'Full DOE Design'!$B:$L,'Full DOE Design'!Q$1,FALSE))</f>
        <v/>
      </c>
      <c r="R173" s="130" t="str">
        <f>IF('DOE assistant'!E172="","",VLOOKUP('DOE assistant'!E172,'Full DOE Design'!$B:$L,'Full DOE Design'!R$1,FALSE))</f>
        <v/>
      </c>
      <c r="S173" s="130" t="str">
        <f>IF('DOE assistant'!F172="","",VLOOKUP('DOE assistant'!F172,'Full DOE Design'!$B:$L,'Full DOE Design'!S$1,FALSE))</f>
        <v/>
      </c>
      <c r="T173" s="130" t="str">
        <f>IF('DOE assistant'!G172="","",VLOOKUP('DOE assistant'!G172,'Full DOE Design'!$B:$L,'Full DOE Design'!T$1,FALSE))</f>
        <v/>
      </c>
      <c r="U173" s="130" t="str">
        <f>IF('DOE assistant'!H172="","",VLOOKUP('DOE assistant'!H172,'Full DOE Design'!$B:$L,'Full DOE Design'!U$1,FALSE))</f>
        <v/>
      </c>
      <c r="V173" s="130" t="str">
        <f>IF('DOE assistant'!I172="","",VLOOKUP('DOE assistant'!I172,'Full DOE Design'!$B:$L,'Full DOE Design'!V$1,FALSE))</f>
        <v/>
      </c>
      <c r="W173" s="130" t="str">
        <f>IF('DOE assistant'!J172="","",VLOOKUP('DOE assistant'!J172,'Full DOE Design'!$B:$L,'Full DOE Design'!W$1,FALSE))</f>
        <v/>
      </c>
      <c r="X173" s="130" t="str">
        <f>IF('DOE assistant'!K172="","",VLOOKUP('DOE assistant'!K172,'Full DOE Design'!$B:$L,'Full DOE Design'!X$1,FALSE))</f>
        <v/>
      </c>
    </row>
    <row r="174" spans="14:24">
      <c r="N174" s="128" t="str">
        <f>IF('DOE assistant'!B173="","",'Full DOE Design'!N173+1)</f>
        <v/>
      </c>
      <c r="O174" s="130" t="str">
        <f>IF('DOE assistant'!B173="","",VLOOKUP('DOE assistant'!B173,'Full DOE Design'!$B:$L,'Full DOE Design'!O$1,FALSE))</f>
        <v/>
      </c>
      <c r="P174" s="130" t="str">
        <f>IF('DOE assistant'!C173="","",VLOOKUP('DOE assistant'!C173,'Full DOE Design'!$B:$L,'Full DOE Design'!P$1,FALSE))</f>
        <v/>
      </c>
      <c r="Q174" s="130" t="str">
        <f>IF('DOE assistant'!D173="","",VLOOKUP('DOE assistant'!D173,'Full DOE Design'!$B:$L,'Full DOE Design'!Q$1,FALSE))</f>
        <v/>
      </c>
      <c r="R174" s="130" t="str">
        <f>IF('DOE assistant'!E173="","",VLOOKUP('DOE assistant'!E173,'Full DOE Design'!$B:$L,'Full DOE Design'!R$1,FALSE))</f>
        <v/>
      </c>
      <c r="S174" s="130" t="str">
        <f>IF('DOE assistant'!F173="","",VLOOKUP('DOE assistant'!F173,'Full DOE Design'!$B:$L,'Full DOE Design'!S$1,FALSE))</f>
        <v/>
      </c>
      <c r="T174" s="130" t="str">
        <f>IF('DOE assistant'!G173="","",VLOOKUP('DOE assistant'!G173,'Full DOE Design'!$B:$L,'Full DOE Design'!T$1,FALSE))</f>
        <v/>
      </c>
      <c r="U174" s="130" t="str">
        <f>IF('DOE assistant'!H173="","",VLOOKUP('DOE assistant'!H173,'Full DOE Design'!$B:$L,'Full DOE Design'!U$1,FALSE))</f>
        <v/>
      </c>
      <c r="V174" s="130" t="str">
        <f>IF('DOE assistant'!I173="","",VLOOKUP('DOE assistant'!I173,'Full DOE Design'!$B:$L,'Full DOE Design'!V$1,FALSE))</f>
        <v/>
      </c>
      <c r="W174" s="130" t="str">
        <f>IF('DOE assistant'!J173="","",VLOOKUP('DOE assistant'!J173,'Full DOE Design'!$B:$L,'Full DOE Design'!W$1,FALSE))</f>
        <v/>
      </c>
      <c r="X174" s="130" t="str">
        <f>IF('DOE assistant'!K173="","",VLOOKUP('DOE assistant'!K173,'Full DOE Design'!$B:$L,'Full DOE Design'!X$1,FALSE))</f>
        <v/>
      </c>
    </row>
    <row r="175" spans="14:24">
      <c r="N175" s="128" t="str">
        <f>IF('DOE assistant'!B174="","",'Full DOE Design'!N174+1)</f>
        <v/>
      </c>
      <c r="O175" s="130" t="str">
        <f>IF('DOE assistant'!B174="","",VLOOKUP('DOE assistant'!B174,'Full DOE Design'!$B:$L,'Full DOE Design'!O$1,FALSE))</f>
        <v/>
      </c>
      <c r="P175" s="130" t="str">
        <f>IF('DOE assistant'!C174="","",VLOOKUP('DOE assistant'!C174,'Full DOE Design'!$B:$L,'Full DOE Design'!P$1,FALSE))</f>
        <v/>
      </c>
      <c r="Q175" s="130" t="str">
        <f>IF('DOE assistant'!D174="","",VLOOKUP('DOE assistant'!D174,'Full DOE Design'!$B:$L,'Full DOE Design'!Q$1,FALSE))</f>
        <v/>
      </c>
      <c r="R175" s="130" t="str">
        <f>IF('DOE assistant'!E174="","",VLOOKUP('DOE assistant'!E174,'Full DOE Design'!$B:$L,'Full DOE Design'!R$1,FALSE))</f>
        <v/>
      </c>
      <c r="S175" s="130" t="str">
        <f>IF('DOE assistant'!F174="","",VLOOKUP('DOE assistant'!F174,'Full DOE Design'!$B:$L,'Full DOE Design'!S$1,FALSE))</f>
        <v/>
      </c>
      <c r="T175" s="130" t="str">
        <f>IF('DOE assistant'!G174="","",VLOOKUP('DOE assistant'!G174,'Full DOE Design'!$B:$L,'Full DOE Design'!T$1,FALSE))</f>
        <v/>
      </c>
      <c r="U175" s="130" t="str">
        <f>IF('DOE assistant'!H174="","",VLOOKUP('DOE assistant'!H174,'Full DOE Design'!$B:$L,'Full DOE Design'!U$1,FALSE))</f>
        <v/>
      </c>
      <c r="V175" s="130" t="str">
        <f>IF('DOE assistant'!I174="","",VLOOKUP('DOE assistant'!I174,'Full DOE Design'!$B:$L,'Full DOE Design'!V$1,FALSE))</f>
        <v/>
      </c>
      <c r="W175" s="130" t="str">
        <f>IF('DOE assistant'!J174="","",VLOOKUP('DOE assistant'!J174,'Full DOE Design'!$B:$L,'Full DOE Design'!W$1,FALSE))</f>
        <v/>
      </c>
      <c r="X175" s="130" t="str">
        <f>IF('DOE assistant'!K174="","",VLOOKUP('DOE assistant'!K174,'Full DOE Design'!$B:$L,'Full DOE Design'!X$1,FALSE))</f>
        <v/>
      </c>
    </row>
    <row r="176" spans="14:24">
      <c r="N176" s="128" t="str">
        <f>IF('DOE assistant'!B175="","",'Full DOE Design'!N175+1)</f>
        <v/>
      </c>
      <c r="O176" s="130" t="str">
        <f>IF('DOE assistant'!B175="","",VLOOKUP('DOE assistant'!B175,'Full DOE Design'!$B:$L,'Full DOE Design'!O$1,FALSE))</f>
        <v/>
      </c>
      <c r="P176" s="130" t="str">
        <f>IF('DOE assistant'!C175="","",VLOOKUP('DOE assistant'!C175,'Full DOE Design'!$B:$L,'Full DOE Design'!P$1,FALSE))</f>
        <v/>
      </c>
      <c r="Q176" s="130" t="str">
        <f>IF('DOE assistant'!D175="","",VLOOKUP('DOE assistant'!D175,'Full DOE Design'!$B:$L,'Full DOE Design'!Q$1,FALSE))</f>
        <v/>
      </c>
      <c r="R176" s="130" t="str">
        <f>IF('DOE assistant'!E175="","",VLOOKUP('DOE assistant'!E175,'Full DOE Design'!$B:$L,'Full DOE Design'!R$1,FALSE))</f>
        <v/>
      </c>
      <c r="S176" s="130" t="str">
        <f>IF('DOE assistant'!F175="","",VLOOKUP('DOE assistant'!F175,'Full DOE Design'!$B:$L,'Full DOE Design'!S$1,FALSE))</f>
        <v/>
      </c>
      <c r="T176" s="130" t="str">
        <f>IF('DOE assistant'!G175="","",VLOOKUP('DOE assistant'!G175,'Full DOE Design'!$B:$L,'Full DOE Design'!T$1,FALSE))</f>
        <v/>
      </c>
      <c r="U176" s="130" t="str">
        <f>IF('DOE assistant'!H175="","",VLOOKUP('DOE assistant'!H175,'Full DOE Design'!$B:$L,'Full DOE Design'!U$1,FALSE))</f>
        <v/>
      </c>
      <c r="V176" s="130" t="str">
        <f>IF('DOE assistant'!I175="","",VLOOKUP('DOE assistant'!I175,'Full DOE Design'!$B:$L,'Full DOE Design'!V$1,FALSE))</f>
        <v/>
      </c>
      <c r="W176" s="130" t="str">
        <f>IF('DOE assistant'!J175="","",VLOOKUP('DOE assistant'!J175,'Full DOE Design'!$B:$L,'Full DOE Design'!W$1,FALSE))</f>
        <v/>
      </c>
      <c r="X176" s="130" t="str">
        <f>IF('DOE assistant'!K175="","",VLOOKUP('DOE assistant'!K175,'Full DOE Design'!$B:$L,'Full DOE Design'!X$1,FALSE))</f>
        <v/>
      </c>
    </row>
    <row r="177" spans="14:24">
      <c r="N177" s="128" t="str">
        <f>IF('DOE assistant'!B176="","",'Full DOE Design'!N176+1)</f>
        <v/>
      </c>
      <c r="O177" s="130" t="str">
        <f>IF('DOE assistant'!B176="","",VLOOKUP('DOE assistant'!B176,'Full DOE Design'!$B:$L,'Full DOE Design'!O$1,FALSE))</f>
        <v/>
      </c>
      <c r="P177" s="130" t="str">
        <f>IF('DOE assistant'!C176="","",VLOOKUP('DOE assistant'!C176,'Full DOE Design'!$B:$L,'Full DOE Design'!P$1,FALSE))</f>
        <v/>
      </c>
      <c r="Q177" s="130" t="str">
        <f>IF('DOE assistant'!D176="","",VLOOKUP('DOE assistant'!D176,'Full DOE Design'!$B:$L,'Full DOE Design'!Q$1,FALSE))</f>
        <v/>
      </c>
      <c r="R177" s="130" t="str">
        <f>IF('DOE assistant'!E176="","",VLOOKUP('DOE assistant'!E176,'Full DOE Design'!$B:$L,'Full DOE Design'!R$1,FALSE))</f>
        <v/>
      </c>
      <c r="S177" s="130" t="str">
        <f>IF('DOE assistant'!F176="","",VLOOKUP('DOE assistant'!F176,'Full DOE Design'!$B:$L,'Full DOE Design'!S$1,FALSE))</f>
        <v/>
      </c>
      <c r="T177" s="130" t="str">
        <f>IF('DOE assistant'!G176="","",VLOOKUP('DOE assistant'!G176,'Full DOE Design'!$B:$L,'Full DOE Design'!T$1,FALSE))</f>
        <v/>
      </c>
      <c r="U177" s="130" t="str">
        <f>IF('DOE assistant'!H176="","",VLOOKUP('DOE assistant'!H176,'Full DOE Design'!$B:$L,'Full DOE Design'!U$1,FALSE))</f>
        <v/>
      </c>
      <c r="V177" s="130" t="str">
        <f>IF('DOE assistant'!I176="","",VLOOKUP('DOE assistant'!I176,'Full DOE Design'!$B:$L,'Full DOE Design'!V$1,FALSE))</f>
        <v/>
      </c>
      <c r="W177" s="130" t="str">
        <f>IF('DOE assistant'!J176="","",VLOOKUP('DOE assistant'!J176,'Full DOE Design'!$B:$L,'Full DOE Design'!W$1,FALSE))</f>
        <v/>
      </c>
      <c r="X177" s="130" t="str">
        <f>IF('DOE assistant'!K176="","",VLOOKUP('DOE assistant'!K176,'Full DOE Design'!$B:$L,'Full DOE Design'!X$1,FALSE))</f>
        <v/>
      </c>
    </row>
    <row r="178" spans="14:24">
      <c r="N178" s="128" t="str">
        <f>IF('DOE assistant'!B177="","",'Full DOE Design'!N177+1)</f>
        <v/>
      </c>
      <c r="O178" s="130" t="str">
        <f>IF('DOE assistant'!B177="","",VLOOKUP('DOE assistant'!B177,'Full DOE Design'!$B:$L,'Full DOE Design'!O$1,FALSE))</f>
        <v/>
      </c>
      <c r="P178" s="130" t="str">
        <f>IF('DOE assistant'!C177="","",VLOOKUP('DOE assistant'!C177,'Full DOE Design'!$B:$L,'Full DOE Design'!P$1,FALSE))</f>
        <v/>
      </c>
      <c r="Q178" s="130" t="str">
        <f>IF('DOE assistant'!D177="","",VLOOKUP('DOE assistant'!D177,'Full DOE Design'!$B:$L,'Full DOE Design'!Q$1,FALSE))</f>
        <v/>
      </c>
      <c r="R178" s="130" t="str">
        <f>IF('DOE assistant'!E177="","",VLOOKUP('DOE assistant'!E177,'Full DOE Design'!$B:$L,'Full DOE Design'!R$1,FALSE))</f>
        <v/>
      </c>
      <c r="S178" s="130" t="str">
        <f>IF('DOE assistant'!F177="","",VLOOKUP('DOE assistant'!F177,'Full DOE Design'!$B:$L,'Full DOE Design'!S$1,FALSE))</f>
        <v/>
      </c>
      <c r="T178" s="130" t="str">
        <f>IF('DOE assistant'!G177="","",VLOOKUP('DOE assistant'!G177,'Full DOE Design'!$B:$L,'Full DOE Design'!T$1,FALSE))</f>
        <v/>
      </c>
      <c r="U178" s="130" t="str">
        <f>IF('DOE assistant'!H177="","",VLOOKUP('DOE assistant'!H177,'Full DOE Design'!$B:$L,'Full DOE Design'!U$1,FALSE))</f>
        <v/>
      </c>
      <c r="V178" s="130" t="str">
        <f>IF('DOE assistant'!I177="","",VLOOKUP('DOE assistant'!I177,'Full DOE Design'!$B:$L,'Full DOE Design'!V$1,FALSE))</f>
        <v/>
      </c>
      <c r="W178" s="130" t="str">
        <f>IF('DOE assistant'!J177="","",VLOOKUP('DOE assistant'!J177,'Full DOE Design'!$B:$L,'Full DOE Design'!W$1,FALSE))</f>
        <v/>
      </c>
      <c r="X178" s="130" t="str">
        <f>IF('DOE assistant'!K177="","",VLOOKUP('DOE assistant'!K177,'Full DOE Design'!$B:$L,'Full DOE Design'!X$1,FALSE))</f>
        <v/>
      </c>
    </row>
    <row r="179" spans="14:24">
      <c r="N179" s="128" t="str">
        <f>IF('DOE assistant'!B178="","",'Full DOE Design'!N178+1)</f>
        <v/>
      </c>
      <c r="O179" s="130" t="str">
        <f>IF('DOE assistant'!B178="","",VLOOKUP('DOE assistant'!B178,'Full DOE Design'!$B:$L,'Full DOE Design'!O$1,FALSE))</f>
        <v/>
      </c>
      <c r="P179" s="130" t="str">
        <f>IF('DOE assistant'!C178="","",VLOOKUP('DOE assistant'!C178,'Full DOE Design'!$B:$L,'Full DOE Design'!P$1,FALSE))</f>
        <v/>
      </c>
      <c r="Q179" s="130" t="str">
        <f>IF('DOE assistant'!D178="","",VLOOKUP('DOE assistant'!D178,'Full DOE Design'!$B:$L,'Full DOE Design'!Q$1,FALSE))</f>
        <v/>
      </c>
      <c r="R179" s="130" t="str">
        <f>IF('DOE assistant'!E178="","",VLOOKUP('DOE assistant'!E178,'Full DOE Design'!$B:$L,'Full DOE Design'!R$1,FALSE))</f>
        <v/>
      </c>
      <c r="S179" s="130" t="str">
        <f>IF('DOE assistant'!F178="","",VLOOKUP('DOE assistant'!F178,'Full DOE Design'!$B:$L,'Full DOE Design'!S$1,FALSE))</f>
        <v/>
      </c>
      <c r="T179" s="130" t="str">
        <f>IF('DOE assistant'!G178="","",VLOOKUP('DOE assistant'!G178,'Full DOE Design'!$B:$L,'Full DOE Design'!T$1,FALSE))</f>
        <v/>
      </c>
      <c r="U179" s="130" t="str">
        <f>IF('DOE assistant'!H178="","",VLOOKUP('DOE assistant'!H178,'Full DOE Design'!$B:$L,'Full DOE Design'!U$1,FALSE))</f>
        <v/>
      </c>
      <c r="V179" s="130" t="str">
        <f>IF('DOE assistant'!I178="","",VLOOKUP('DOE assistant'!I178,'Full DOE Design'!$B:$L,'Full DOE Design'!V$1,FALSE))</f>
        <v/>
      </c>
      <c r="W179" s="130" t="str">
        <f>IF('DOE assistant'!J178="","",VLOOKUP('DOE assistant'!J178,'Full DOE Design'!$B:$L,'Full DOE Design'!W$1,FALSE))</f>
        <v/>
      </c>
      <c r="X179" s="130" t="str">
        <f>IF('DOE assistant'!K178="","",VLOOKUP('DOE assistant'!K178,'Full DOE Design'!$B:$L,'Full DOE Design'!X$1,FALSE))</f>
        <v/>
      </c>
    </row>
    <row r="180" spans="14:24">
      <c r="N180" s="128" t="str">
        <f>IF('DOE assistant'!B179="","",'Full DOE Design'!N179+1)</f>
        <v/>
      </c>
      <c r="O180" s="130" t="str">
        <f>IF('DOE assistant'!B179="","",VLOOKUP('DOE assistant'!B179,'Full DOE Design'!$B:$L,'Full DOE Design'!O$1,FALSE))</f>
        <v/>
      </c>
      <c r="P180" s="130" t="str">
        <f>IF('DOE assistant'!C179="","",VLOOKUP('DOE assistant'!C179,'Full DOE Design'!$B:$L,'Full DOE Design'!P$1,FALSE))</f>
        <v/>
      </c>
      <c r="Q180" s="130" t="str">
        <f>IF('DOE assistant'!D179="","",VLOOKUP('DOE assistant'!D179,'Full DOE Design'!$B:$L,'Full DOE Design'!Q$1,FALSE))</f>
        <v/>
      </c>
      <c r="R180" s="130" t="str">
        <f>IF('DOE assistant'!E179="","",VLOOKUP('DOE assistant'!E179,'Full DOE Design'!$B:$L,'Full DOE Design'!R$1,FALSE))</f>
        <v/>
      </c>
      <c r="S180" s="130" t="str">
        <f>IF('DOE assistant'!F179="","",VLOOKUP('DOE assistant'!F179,'Full DOE Design'!$B:$L,'Full DOE Design'!S$1,FALSE))</f>
        <v/>
      </c>
      <c r="T180" s="130" t="str">
        <f>IF('DOE assistant'!G179="","",VLOOKUP('DOE assistant'!G179,'Full DOE Design'!$B:$L,'Full DOE Design'!T$1,FALSE))</f>
        <v/>
      </c>
      <c r="U180" s="130" t="str">
        <f>IF('DOE assistant'!H179="","",VLOOKUP('DOE assistant'!H179,'Full DOE Design'!$B:$L,'Full DOE Design'!U$1,FALSE))</f>
        <v/>
      </c>
      <c r="V180" s="130" t="str">
        <f>IF('DOE assistant'!I179="","",VLOOKUP('DOE assistant'!I179,'Full DOE Design'!$B:$L,'Full DOE Design'!V$1,FALSE))</f>
        <v/>
      </c>
      <c r="W180" s="130" t="str">
        <f>IF('DOE assistant'!J179="","",VLOOKUP('DOE assistant'!J179,'Full DOE Design'!$B:$L,'Full DOE Design'!W$1,FALSE))</f>
        <v/>
      </c>
      <c r="X180" s="130" t="str">
        <f>IF('DOE assistant'!K179="","",VLOOKUP('DOE assistant'!K179,'Full DOE Design'!$B:$L,'Full DOE Design'!X$1,FALSE))</f>
        <v/>
      </c>
    </row>
    <row r="181" spans="14:24">
      <c r="N181" s="128" t="str">
        <f>IF('DOE assistant'!B180="","",'Full DOE Design'!N180+1)</f>
        <v/>
      </c>
      <c r="O181" s="130" t="str">
        <f>IF('DOE assistant'!B180="","",VLOOKUP('DOE assistant'!B180,'Full DOE Design'!$B:$L,'Full DOE Design'!O$1,FALSE))</f>
        <v/>
      </c>
      <c r="P181" s="130" t="str">
        <f>IF('DOE assistant'!C180="","",VLOOKUP('DOE assistant'!C180,'Full DOE Design'!$B:$L,'Full DOE Design'!P$1,FALSE))</f>
        <v/>
      </c>
      <c r="Q181" s="130" t="str">
        <f>IF('DOE assistant'!D180="","",VLOOKUP('DOE assistant'!D180,'Full DOE Design'!$B:$L,'Full DOE Design'!Q$1,FALSE))</f>
        <v/>
      </c>
      <c r="R181" s="130" t="str">
        <f>IF('DOE assistant'!E180="","",VLOOKUP('DOE assistant'!E180,'Full DOE Design'!$B:$L,'Full DOE Design'!R$1,FALSE))</f>
        <v/>
      </c>
      <c r="S181" s="130" t="str">
        <f>IF('DOE assistant'!F180="","",VLOOKUP('DOE assistant'!F180,'Full DOE Design'!$B:$L,'Full DOE Design'!S$1,FALSE))</f>
        <v/>
      </c>
      <c r="T181" s="130" t="str">
        <f>IF('DOE assistant'!G180="","",VLOOKUP('DOE assistant'!G180,'Full DOE Design'!$B:$L,'Full DOE Design'!T$1,FALSE))</f>
        <v/>
      </c>
      <c r="U181" s="130" t="str">
        <f>IF('DOE assistant'!H180="","",VLOOKUP('DOE assistant'!H180,'Full DOE Design'!$B:$L,'Full DOE Design'!U$1,FALSE))</f>
        <v/>
      </c>
      <c r="V181" s="130" t="str">
        <f>IF('DOE assistant'!I180="","",VLOOKUP('DOE assistant'!I180,'Full DOE Design'!$B:$L,'Full DOE Design'!V$1,FALSE))</f>
        <v/>
      </c>
      <c r="W181" s="130" t="str">
        <f>IF('DOE assistant'!J180="","",VLOOKUP('DOE assistant'!J180,'Full DOE Design'!$B:$L,'Full DOE Design'!W$1,FALSE))</f>
        <v/>
      </c>
      <c r="X181" s="130" t="str">
        <f>IF('DOE assistant'!K180="","",VLOOKUP('DOE assistant'!K180,'Full DOE Design'!$B:$L,'Full DOE Design'!X$1,FALSE))</f>
        <v/>
      </c>
    </row>
    <row r="182" spans="14:24">
      <c r="N182" s="128" t="str">
        <f>IF('DOE assistant'!B181="","",'Full DOE Design'!N181+1)</f>
        <v/>
      </c>
      <c r="O182" s="130" t="str">
        <f>IF('DOE assistant'!B181="","",VLOOKUP('DOE assistant'!B181,'Full DOE Design'!$B:$L,'Full DOE Design'!O$1,FALSE))</f>
        <v/>
      </c>
      <c r="P182" s="130" t="str">
        <f>IF('DOE assistant'!C181="","",VLOOKUP('DOE assistant'!C181,'Full DOE Design'!$B:$L,'Full DOE Design'!P$1,FALSE))</f>
        <v/>
      </c>
      <c r="Q182" s="130" t="str">
        <f>IF('DOE assistant'!D181="","",VLOOKUP('DOE assistant'!D181,'Full DOE Design'!$B:$L,'Full DOE Design'!Q$1,FALSE))</f>
        <v/>
      </c>
      <c r="R182" s="130" t="str">
        <f>IF('DOE assistant'!E181="","",VLOOKUP('DOE assistant'!E181,'Full DOE Design'!$B:$L,'Full DOE Design'!R$1,FALSE))</f>
        <v/>
      </c>
      <c r="S182" s="130" t="str">
        <f>IF('DOE assistant'!F181="","",VLOOKUP('DOE assistant'!F181,'Full DOE Design'!$B:$L,'Full DOE Design'!S$1,FALSE))</f>
        <v/>
      </c>
      <c r="T182" s="130" t="str">
        <f>IF('DOE assistant'!G181="","",VLOOKUP('DOE assistant'!G181,'Full DOE Design'!$B:$L,'Full DOE Design'!T$1,FALSE))</f>
        <v/>
      </c>
      <c r="U182" s="130" t="str">
        <f>IF('DOE assistant'!H181="","",VLOOKUP('DOE assistant'!H181,'Full DOE Design'!$B:$L,'Full DOE Design'!U$1,FALSE))</f>
        <v/>
      </c>
      <c r="V182" s="130" t="str">
        <f>IF('DOE assistant'!I181="","",VLOOKUP('DOE assistant'!I181,'Full DOE Design'!$B:$L,'Full DOE Design'!V$1,FALSE))</f>
        <v/>
      </c>
      <c r="W182" s="130" t="str">
        <f>IF('DOE assistant'!J181="","",VLOOKUP('DOE assistant'!J181,'Full DOE Design'!$B:$L,'Full DOE Design'!W$1,FALSE))</f>
        <v/>
      </c>
      <c r="X182" s="130" t="str">
        <f>IF('DOE assistant'!K181="","",VLOOKUP('DOE assistant'!K181,'Full DOE Design'!$B:$L,'Full DOE Design'!X$1,FALSE))</f>
        <v/>
      </c>
    </row>
    <row r="183" spans="14:24">
      <c r="N183" s="128" t="str">
        <f>IF('DOE assistant'!B182="","",'Full DOE Design'!N182+1)</f>
        <v/>
      </c>
      <c r="O183" s="130" t="str">
        <f>IF('DOE assistant'!B182="","",VLOOKUP('DOE assistant'!B182,'Full DOE Design'!$B:$L,'Full DOE Design'!O$1,FALSE))</f>
        <v/>
      </c>
      <c r="P183" s="130" t="str">
        <f>IF('DOE assistant'!C182="","",VLOOKUP('DOE assistant'!C182,'Full DOE Design'!$B:$L,'Full DOE Design'!P$1,FALSE))</f>
        <v/>
      </c>
      <c r="Q183" s="130" t="str">
        <f>IF('DOE assistant'!D182="","",VLOOKUP('DOE assistant'!D182,'Full DOE Design'!$B:$L,'Full DOE Design'!Q$1,FALSE))</f>
        <v/>
      </c>
      <c r="R183" s="130" t="str">
        <f>IF('DOE assistant'!E182="","",VLOOKUP('DOE assistant'!E182,'Full DOE Design'!$B:$L,'Full DOE Design'!R$1,FALSE))</f>
        <v/>
      </c>
      <c r="S183" s="130" t="str">
        <f>IF('DOE assistant'!F182="","",VLOOKUP('DOE assistant'!F182,'Full DOE Design'!$B:$L,'Full DOE Design'!S$1,FALSE))</f>
        <v/>
      </c>
      <c r="T183" s="130" t="str">
        <f>IF('DOE assistant'!G182="","",VLOOKUP('DOE assistant'!G182,'Full DOE Design'!$B:$L,'Full DOE Design'!T$1,FALSE))</f>
        <v/>
      </c>
      <c r="U183" s="130" t="str">
        <f>IF('DOE assistant'!H182="","",VLOOKUP('DOE assistant'!H182,'Full DOE Design'!$B:$L,'Full DOE Design'!U$1,FALSE))</f>
        <v/>
      </c>
      <c r="V183" s="130" t="str">
        <f>IF('DOE assistant'!I182="","",VLOOKUP('DOE assistant'!I182,'Full DOE Design'!$B:$L,'Full DOE Design'!V$1,FALSE))</f>
        <v/>
      </c>
      <c r="W183" s="130" t="str">
        <f>IF('DOE assistant'!J182="","",VLOOKUP('DOE assistant'!J182,'Full DOE Design'!$B:$L,'Full DOE Design'!W$1,FALSE))</f>
        <v/>
      </c>
      <c r="X183" s="130" t="str">
        <f>IF('DOE assistant'!K182="","",VLOOKUP('DOE assistant'!K182,'Full DOE Design'!$B:$L,'Full DOE Design'!X$1,FALSE))</f>
        <v/>
      </c>
    </row>
    <row r="184" spans="14:24">
      <c r="N184" s="128" t="str">
        <f>IF('DOE assistant'!B183="","",'Full DOE Design'!N183+1)</f>
        <v/>
      </c>
      <c r="O184" s="130" t="str">
        <f>IF('DOE assistant'!B183="","",VLOOKUP('DOE assistant'!B183,'Full DOE Design'!$B:$L,'Full DOE Design'!O$1,FALSE))</f>
        <v/>
      </c>
      <c r="P184" s="130" t="str">
        <f>IF('DOE assistant'!C183="","",VLOOKUP('DOE assistant'!C183,'Full DOE Design'!$B:$L,'Full DOE Design'!P$1,FALSE))</f>
        <v/>
      </c>
      <c r="Q184" s="130" t="str">
        <f>IF('DOE assistant'!D183="","",VLOOKUP('DOE assistant'!D183,'Full DOE Design'!$B:$L,'Full DOE Design'!Q$1,FALSE))</f>
        <v/>
      </c>
      <c r="R184" s="130" t="str">
        <f>IF('DOE assistant'!E183="","",VLOOKUP('DOE assistant'!E183,'Full DOE Design'!$B:$L,'Full DOE Design'!R$1,FALSE))</f>
        <v/>
      </c>
      <c r="S184" s="130" t="str">
        <f>IF('DOE assistant'!F183="","",VLOOKUP('DOE assistant'!F183,'Full DOE Design'!$B:$L,'Full DOE Design'!S$1,FALSE))</f>
        <v/>
      </c>
      <c r="T184" s="130" t="str">
        <f>IF('DOE assistant'!G183="","",VLOOKUP('DOE assistant'!G183,'Full DOE Design'!$B:$L,'Full DOE Design'!T$1,FALSE))</f>
        <v/>
      </c>
      <c r="U184" s="130" t="str">
        <f>IF('DOE assistant'!H183="","",VLOOKUP('DOE assistant'!H183,'Full DOE Design'!$B:$L,'Full DOE Design'!U$1,FALSE))</f>
        <v/>
      </c>
      <c r="V184" s="130" t="str">
        <f>IF('DOE assistant'!I183="","",VLOOKUP('DOE assistant'!I183,'Full DOE Design'!$B:$L,'Full DOE Design'!V$1,FALSE))</f>
        <v/>
      </c>
      <c r="W184" s="130" t="str">
        <f>IF('DOE assistant'!J183="","",VLOOKUP('DOE assistant'!J183,'Full DOE Design'!$B:$L,'Full DOE Design'!W$1,FALSE))</f>
        <v/>
      </c>
      <c r="X184" s="130" t="str">
        <f>IF('DOE assistant'!K183="","",VLOOKUP('DOE assistant'!K183,'Full DOE Design'!$B:$L,'Full DOE Design'!X$1,FALSE))</f>
        <v/>
      </c>
    </row>
    <row r="185" spans="14:24">
      <c r="N185" s="128" t="str">
        <f>IF('DOE assistant'!B184="","",'Full DOE Design'!N184+1)</f>
        <v/>
      </c>
      <c r="O185" s="130" t="str">
        <f>IF('DOE assistant'!B184="","",VLOOKUP('DOE assistant'!B184,'Full DOE Design'!$B:$L,'Full DOE Design'!O$1,FALSE))</f>
        <v/>
      </c>
      <c r="P185" s="130" t="str">
        <f>IF('DOE assistant'!C184="","",VLOOKUP('DOE assistant'!C184,'Full DOE Design'!$B:$L,'Full DOE Design'!P$1,FALSE))</f>
        <v/>
      </c>
      <c r="Q185" s="130" t="str">
        <f>IF('DOE assistant'!D184="","",VLOOKUP('DOE assistant'!D184,'Full DOE Design'!$B:$L,'Full DOE Design'!Q$1,FALSE))</f>
        <v/>
      </c>
      <c r="R185" s="130" t="str">
        <f>IF('DOE assistant'!E184="","",VLOOKUP('DOE assistant'!E184,'Full DOE Design'!$B:$L,'Full DOE Design'!R$1,FALSE))</f>
        <v/>
      </c>
      <c r="S185" s="130" t="str">
        <f>IF('DOE assistant'!F184="","",VLOOKUP('DOE assistant'!F184,'Full DOE Design'!$B:$L,'Full DOE Design'!S$1,FALSE))</f>
        <v/>
      </c>
      <c r="T185" s="130" t="str">
        <f>IF('DOE assistant'!G184="","",VLOOKUP('DOE assistant'!G184,'Full DOE Design'!$B:$L,'Full DOE Design'!T$1,FALSE))</f>
        <v/>
      </c>
      <c r="U185" s="130" t="str">
        <f>IF('DOE assistant'!H184="","",VLOOKUP('DOE assistant'!H184,'Full DOE Design'!$B:$L,'Full DOE Design'!U$1,FALSE))</f>
        <v/>
      </c>
      <c r="V185" s="130" t="str">
        <f>IF('DOE assistant'!I184="","",VLOOKUP('DOE assistant'!I184,'Full DOE Design'!$B:$L,'Full DOE Design'!V$1,FALSE))</f>
        <v/>
      </c>
      <c r="W185" s="130" t="str">
        <f>IF('DOE assistant'!J184="","",VLOOKUP('DOE assistant'!J184,'Full DOE Design'!$B:$L,'Full DOE Design'!W$1,FALSE))</f>
        <v/>
      </c>
      <c r="X185" s="130" t="str">
        <f>IF('DOE assistant'!K184="","",VLOOKUP('DOE assistant'!K184,'Full DOE Design'!$B:$L,'Full DOE Design'!X$1,FALSE))</f>
        <v/>
      </c>
    </row>
    <row r="186" spans="14:24">
      <c r="N186" s="128" t="str">
        <f>IF('DOE assistant'!B185="","",'Full DOE Design'!N185+1)</f>
        <v/>
      </c>
      <c r="O186" s="130" t="str">
        <f>IF('DOE assistant'!B185="","",VLOOKUP('DOE assistant'!B185,'Full DOE Design'!$B:$L,'Full DOE Design'!O$1,FALSE))</f>
        <v/>
      </c>
      <c r="P186" s="130" t="str">
        <f>IF('DOE assistant'!C185="","",VLOOKUP('DOE assistant'!C185,'Full DOE Design'!$B:$L,'Full DOE Design'!P$1,FALSE))</f>
        <v/>
      </c>
      <c r="Q186" s="130" t="str">
        <f>IF('DOE assistant'!D185="","",VLOOKUP('DOE assistant'!D185,'Full DOE Design'!$B:$L,'Full DOE Design'!Q$1,FALSE))</f>
        <v/>
      </c>
      <c r="R186" s="130" t="str">
        <f>IF('DOE assistant'!E185="","",VLOOKUP('DOE assistant'!E185,'Full DOE Design'!$B:$L,'Full DOE Design'!R$1,FALSE))</f>
        <v/>
      </c>
      <c r="S186" s="130" t="str">
        <f>IF('DOE assistant'!F185="","",VLOOKUP('DOE assistant'!F185,'Full DOE Design'!$B:$L,'Full DOE Design'!S$1,FALSE))</f>
        <v/>
      </c>
      <c r="T186" s="130" t="str">
        <f>IF('DOE assistant'!G185="","",VLOOKUP('DOE assistant'!G185,'Full DOE Design'!$B:$L,'Full DOE Design'!T$1,FALSE))</f>
        <v/>
      </c>
      <c r="U186" s="130" t="str">
        <f>IF('DOE assistant'!H185="","",VLOOKUP('DOE assistant'!H185,'Full DOE Design'!$B:$L,'Full DOE Design'!U$1,FALSE))</f>
        <v/>
      </c>
      <c r="V186" s="130" t="str">
        <f>IF('DOE assistant'!I185="","",VLOOKUP('DOE assistant'!I185,'Full DOE Design'!$B:$L,'Full DOE Design'!V$1,FALSE))</f>
        <v/>
      </c>
      <c r="W186" s="130" t="str">
        <f>IF('DOE assistant'!J185="","",VLOOKUP('DOE assistant'!J185,'Full DOE Design'!$B:$L,'Full DOE Design'!W$1,FALSE))</f>
        <v/>
      </c>
      <c r="X186" s="130" t="str">
        <f>IF('DOE assistant'!K185="","",VLOOKUP('DOE assistant'!K185,'Full DOE Design'!$B:$L,'Full DOE Design'!X$1,FALSE))</f>
        <v/>
      </c>
    </row>
    <row r="187" spans="14:24">
      <c r="N187" s="128" t="str">
        <f>IF('DOE assistant'!B186="","",'Full DOE Design'!N186+1)</f>
        <v/>
      </c>
      <c r="O187" s="130" t="str">
        <f>IF('DOE assistant'!B186="","",VLOOKUP('DOE assistant'!B186,'Full DOE Design'!$B:$L,'Full DOE Design'!O$1,FALSE))</f>
        <v/>
      </c>
      <c r="P187" s="130" t="str">
        <f>IF('DOE assistant'!C186="","",VLOOKUP('DOE assistant'!C186,'Full DOE Design'!$B:$L,'Full DOE Design'!P$1,FALSE))</f>
        <v/>
      </c>
      <c r="Q187" s="130" t="str">
        <f>IF('DOE assistant'!D186="","",VLOOKUP('DOE assistant'!D186,'Full DOE Design'!$B:$L,'Full DOE Design'!Q$1,FALSE))</f>
        <v/>
      </c>
      <c r="R187" s="130" t="str">
        <f>IF('DOE assistant'!E186="","",VLOOKUP('DOE assistant'!E186,'Full DOE Design'!$B:$L,'Full DOE Design'!R$1,FALSE))</f>
        <v/>
      </c>
      <c r="S187" s="130" t="str">
        <f>IF('DOE assistant'!F186="","",VLOOKUP('DOE assistant'!F186,'Full DOE Design'!$B:$L,'Full DOE Design'!S$1,FALSE))</f>
        <v/>
      </c>
      <c r="T187" s="130" t="str">
        <f>IF('DOE assistant'!G186="","",VLOOKUP('DOE assistant'!G186,'Full DOE Design'!$B:$L,'Full DOE Design'!T$1,FALSE))</f>
        <v/>
      </c>
      <c r="U187" s="130" t="str">
        <f>IF('DOE assistant'!H186="","",VLOOKUP('DOE assistant'!H186,'Full DOE Design'!$B:$L,'Full DOE Design'!U$1,FALSE))</f>
        <v/>
      </c>
      <c r="V187" s="130" t="str">
        <f>IF('DOE assistant'!I186="","",VLOOKUP('DOE assistant'!I186,'Full DOE Design'!$B:$L,'Full DOE Design'!V$1,FALSE))</f>
        <v/>
      </c>
      <c r="W187" s="130" t="str">
        <f>IF('DOE assistant'!J186="","",VLOOKUP('DOE assistant'!J186,'Full DOE Design'!$B:$L,'Full DOE Design'!W$1,FALSE))</f>
        <v/>
      </c>
      <c r="X187" s="130" t="str">
        <f>IF('DOE assistant'!K186="","",VLOOKUP('DOE assistant'!K186,'Full DOE Design'!$B:$L,'Full DOE Design'!X$1,FALSE))</f>
        <v/>
      </c>
    </row>
    <row r="188" spans="14:24">
      <c r="N188" s="128" t="str">
        <f>IF('DOE assistant'!B187="","",'Full DOE Design'!N187+1)</f>
        <v/>
      </c>
      <c r="O188" s="130" t="str">
        <f>IF('DOE assistant'!B187="","",VLOOKUP('DOE assistant'!B187,'Full DOE Design'!$B:$L,'Full DOE Design'!O$1,FALSE))</f>
        <v/>
      </c>
      <c r="P188" s="130" t="str">
        <f>IF('DOE assistant'!C187="","",VLOOKUP('DOE assistant'!C187,'Full DOE Design'!$B:$L,'Full DOE Design'!P$1,FALSE))</f>
        <v/>
      </c>
      <c r="Q188" s="130" t="str">
        <f>IF('DOE assistant'!D187="","",VLOOKUP('DOE assistant'!D187,'Full DOE Design'!$B:$L,'Full DOE Design'!Q$1,FALSE))</f>
        <v/>
      </c>
      <c r="R188" s="130" t="str">
        <f>IF('DOE assistant'!E187="","",VLOOKUP('DOE assistant'!E187,'Full DOE Design'!$B:$L,'Full DOE Design'!R$1,FALSE))</f>
        <v/>
      </c>
      <c r="S188" s="130" t="str">
        <f>IF('DOE assistant'!F187="","",VLOOKUP('DOE assistant'!F187,'Full DOE Design'!$B:$L,'Full DOE Design'!S$1,FALSE))</f>
        <v/>
      </c>
      <c r="T188" s="130" t="str">
        <f>IF('DOE assistant'!G187="","",VLOOKUP('DOE assistant'!G187,'Full DOE Design'!$B:$L,'Full DOE Design'!T$1,FALSE))</f>
        <v/>
      </c>
      <c r="U188" s="130" t="str">
        <f>IF('DOE assistant'!H187="","",VLOOKUP('DOE assistant'!H187,'Full DOE Design'!$B:$L,'Full DOE Design'!U$1,FALSE))</f>
        <v/>
      </c>
      <c r="V188" s="130" t="str">
        <f>IF('DOE assistant'!I187="","",VLOOKUP('DOE assistant'!I187,'Full DOE Design'!$B:$L,'Full DOE Design'!V$1,FALSE))</f>
        <v/>
      </c>
      <c r="W188" s="130" t="str">
        <f>IF('DOE assistant'!J187="","",VLOOKUP('DOE assistant'!J187,'Full DOE Design'!$B:$L,'Full DOE Design'!W$1,FALSE))</f>
        <v/>
      </c>
      <c r="X188" s="130" t="str">
        <f>IF('DOE assistant'!K187="","",VLOOKUP('DOE assistant'!K187,'Full DOE Design'!$B:$L,'Full DOE Design'!X$1,FALSE))</f>
        <v/>
      </c>
    </row>
    <row r="189" spans="14:24">
      <c r="N189" s="128" t="str">
        <f>IF('DOE assistant'!B188="","",'Full DOE Design'!N188+1)</f>
        <v/>
      </c>
      <c r="O189" s="130" t="str">
        <f>IF('DOE assistant'!B188="","",VLOOKUP('DOE assistant'!B188,'Full DOE Design'!$B:$L,'Full DOE Design'!O$1,FALSE))</f>
        <v/>
      </c>
      <c r="P189" s="130" t="str">
        <f>IF('DOE assistant'!C188="","",VLOOKUP('DOE assistant'!C188,'Full DOE Design'!$B:$L,'Full DOE Design'!P$1,FALSE))</f>
        <v/>
      </c>
      <c r="Q189" s="130" t="str">
        <f>IF('DOE assistant'!D188="","",VLOOKUP('DOE assistant'!D188,'Full DOE Design'!$B:$L,'Full DOE Design'!Q$1,FALSE))</f>
        <v/>
      </c>
      <c r="R189" s="130" t="str">
        <f>IF('DOE assistant'!E188="","",VLOOKUP('DOE assistant'!E188,'Full DOE Design'!$B:$L,'Full DOE Design'!R$1,FALSE))</f>
        <v/>
      </c>
      <c r="S189" s="130" t="str">
        <f>IF('DOE assistant'!F188="","",VLOOKUP('DOE assistant'!F188,'Full DOE Design'!$B:$L,'Full DOE Design'!S$1,FALSE))</f>
        <v/>
      </c>
      <c r="T189" s="130" t="str">
        <f>IF('DOE assistant'!G188="","",VLOOKUP('DOE assistant'!G188,'Full DOE Design'!$B:$L,'Full DOE Design'!T$1,FALSE))</f>
        <v/>
      </c>
      <c r="U189" s="130" t="str">
        <f>IF('DOE assistant'!H188="","",VLOOKUP('DOE assistant'!H188,'Full DOE Design'!$B:$L,'Full DOE Design'!U$1,FALSE))</f>
        <v/>
      </c>
      <c r="V189" s="130" t="str">
        <f>IF('DOE assistant'!I188="","",VLOOKUP('DOE assistant'!I188,'Full DOE Design'!$B:$L,'Full DOE Design'!V$1,FALSE))</f>
        <v/>
      </c>
      <c r="W189" s="130" t="str">
        <f>IF('DOE assistant'!J188="","",VLOOKUP('DOE assistant'!J188,'Full DOE Design'!$B:$L,'Full DOE Design'!W$1,FALSE))</f>
        <v/>
      </c>
      <c r="X189" s="130" t="str">
        <f>IF('DOE assistant'!K188="","",VLOOKUP('DOE assistant'!K188,'Full DOE Design'!$B:$L,'Full DOE Design'!X$1,FALSE))</f>
        <v/>
      </c>
    </row>
    <row r="190" spans="14:24">
      <c r="N190" s="128" t="str">
        <f>IF('DOE assistant'!B189="","",'Full DOE Design'!N189+1)</f>
        <v/>
      </c>
      <c r="O190" s="130" t="str">
        <f>IF('DOE assistant'!B189="","",VLOOKUP('DOE assistant'!B189,'Full DOE Design'!$B:$L,'Full DOE Design'!O$1,FALSE))</f>
        <v/>
      </c>
      <c r="P190" s="130" t="str">
        <f>IF('DOE assistant'!C189="","",VLOOKUP('DOE assistant'!C189,'Full DOE Design'!$B:$L,'Full DOE Design'!P$1,FALSE))</f>
        <v/>
      </c>
      <c r="Q190" s="130" t="str">
        <f>IF('DOE assistant'!D189="","",VLOOKUP('DOE assistant'!D189,'Full DOE Design'!$B:$L,'Full DOE Design'!Q$1,FALSE))</f>
        <v/>
      </c>
      <c r="R190" s="130" t="str">
        <f>IF('DOE assistant'!E189="","",VLOOKUP('DOE assistant'!E189,'Full DOE Design'!$B:$L,'Full DOE Design'!R$1,FALSE))</f>
        <v/>
      </c>
      <c r="S190" s="130" t="str">
        <f>IF('DOE assistant'!F189="","",VLOOKUP('DOE assistant'!F189,'Full DOE Design'!$B:$L,'Full DOE Design'!S$1,FALSE))</f>
        <v/>
      </c>
      <c r="T190" s="130" t="str">
        <f>IF('DOE assistant'!G189="","",VLOOKUP('DOE assistant'!G189,'Full DOE Design'!$B:$L,'Full DOE Design'!T$1,FALSE))</f>
        <v/>
      </c>
      <c r="U190" s="130" t="str">
        <f>IF('DOE assistant'!H189="","",VLOOKUP('DOE assistant'!H189,'Full DOE Design'!$B:$L,'Full DOE Design'!U$1,FALSE))</f>
        <v/>
      </c>
      <c r="V190" s="130" t="str">
        <f>IF('DOE assistant'!I189="","",VLOOKUP('DOE assistant'!I189,'Full DOE Design'!$B:$L,'Full DOE Design'!V$1,FALSE))</f>
        <v/>
      </c>
      <c r="W190" s="130" t="str">
        <f>IF('DOE assistant'!J189="","",VLOOKUP('DOE assistant'!J189,'Full DOE Design'!$B:$L,'Full DOE Design'!W$1,FALSE))</f>
        <v/>
      </c>
      <c r="X190" s="130" t="str">
        <f>IF('DOE assistant'!K189="","",VLOOKUP('DOE assistant'!K189,'Full DOE Design'!$B:$L,'Full DOE Design'!X$1,FALSE))</f>
        <v/>
      </c>
    </row>
    <row r="191" spans="14:24">
      <c r="N191" s="128" t="str">
        <f>IF('DOE assistant'!B190="","",'Full DOE Design'!N190+1)</f>
        <v/>
      </c>
      <c r="O191" s="130" t="str">
        <f>IF('DOE assistant'!B190="","",VLOOKUP('DOE assistant'!B190,'Full DOE Design'!$B:$L,'Full DOE Design'!O$1,FALSE))</f>
        <v/>
      </c>
      <c r="P191" s="130" t="str">
        <f>IF('DOE assistant'!C190="","",VLOOKUP('DOE assistant'!C190,'Full DOE Design'!$B:$L,'Full DOE Design'!P$1,FALSE))</f>
        <v/>
      </c>
      <c r="Q191" s="130" t="str">
        <f>IF('DOE assistant'!D190="","",VLOOKUP('DOE assistant'!D190,'Full DOE Design'!$B:$L,'Full DOE Design'!Q$1,FALSE))</f>
        <v/>
      </c>
      <c r="R191" s="130" t="str">
        <f>IF('DOE assistant'!E190="","",VLOOKUP('DOE assistant'!E190,'Full DOE Design'!$B:$L,'Full DOE Design'!R$1,FALSE))</f>
        <v/>
      </c>
      <c r="S191" s="130" t="str">
        <f>IF('DOE assistant'!F190="","",VLOOKUP('DOE assistant'!F190,'Full DOE Design'!$B:$L,'Full DOE Design'!S$1,FALSE))</f>
        <v/>
      </c>
      <c r="T191" s="130" t="str">
        <f>IF('DOE assistant'!G190="","",VLOOKUP('DOE assistant'!G190,'Full DOE Design'!$B:$L,'Full DOE Design'!T$1,FALSE))</f>
        <v/>
      </c>
      <c r="U191" s="130" t="str">
        <f>IF('DOE assistant'!H190="","",VLOOKUP('DOE assistant'!H190,'Full DOE Design'!$B:$L,'Full DOE Design'!U$1,FALSE))</f>
        <v/>
      </c>
      <c r="V191" s="130" t="str">
        <f>IF('DOE assistant'!I190="","",VLOOKUP('DOE assistant'!I190,'Full DOE Design'!$B:$L,'Full DOE Design'!V$1,FALSE))</f>
        <v/>
      </c>
      <c r="W191" s="130" t="str">
        <f>IF('DOE assistant'!J190="","",VLOOKUP('DOE assistant'!J190,'Full DOE Design'!$B:$L,'Full DOE Design'!W$1,FALSE))</f>
        <v/>
      </c>
      <c r="X191" s="130" t="str">
        <f>IF('DOE assistant'!K190="","",VLOOKUP('DOE assistant'!K190,'Full DOE Design'!$B:$L,'Full DOE Design'!X$1,FALSE))</f>
        <v/>
      </c>
    </row>
    <row r="192" spans="14:24">
      <c r="N192" s="128" t="str">
        <f>IF('DOE assistant'!B191="","",'Full DOE Design'!N191+1)</f>
        <v/>
      </c>
      <c r="O192" s="130" t="str">
        <f>IF('DOE assistant'!B191="","",VLOOKUP('DOE assistant'!B191,'Full DOE Design'!$B:$L,'Full DOE Design'!O$1,FALSE))</f>
        <v/>
      </c>
      <c r="P192" s="130" t="str">
        <f>IF('DOE assistant'!C191="","",VLOOKUP('DOE assistant'!C191,'Full DOE Design'!$B:$L,'Full DOE Design'!P$1,FALSE))</f>
        <v/>
      </c>
      <c r="Q192" s="130" t="str">
        <f>IF('DOE assistant'!D191="","",VLOOKUP('DOE assistant'!D191,'Full DOE Design'!$B:$L,'Full DOE Design'!Q$1,FALSE))</f>
        <v/>
      </c>
      <c r="R192" s="130" t="str">
        <f>IF('DOE assistant'!E191="","",VLOOKUP('DOE assistant'!E191,'Full DOE Design'!$B:$L,'Full DOE Design'!R$1,FALSE))</f>
        <v/>
      </c>
      <c r="S192" s="130" t="str">
        <f>IF('DOE assistant'!F191="","",VLOOKUP('DOE assistant'!F191,'Full DOE Design'!$B:$L,'Full DOE Design'!S$1,FALSE))</f>
        <v/>
      </c>
      <c r="T192" s="130" t="str">
        <f>IF('DOE assistant'!G191="","",VLOOKUP('DOE assistant'!G191,'Full DOE Design'!$B:$L,'Full DOE Design'!T$1,FALSE))</f>
        <v/>
      </c>
      <c r="U192" s="130" t="str">
        <f>IF('DOE assistant'!H191="","",VLOOKUP('DOE assistant'!H191,'Full DOE Design'!$B:$L,'Full DOE Design'!U$1,FALSE))</f>
        <v/>
      </c>
      <c r="V192" s="130" t="str">
        <f>IF('DOE assistant'!I191="","",VLOOKUP('DOE assistant'!I191,'Full DOE Design'!$B:$L,'Full DOE Design'!V$1,FALSE))</f>
        <v/>
      </c>
      <c r="W192" s="130" t="str">
        <f>IF('DOE assistant'!J191="","",VLOOKUP('DOE assistant'!J191,'Full DOE Design'!$B:$L,'Full DOE Design'!W$1,FALSE))</f>
        <v/>
      </c>
      <c r="X192" s="130" t="str">
        <f>IF('DOE assistant'!K191="","",VLOOKUP('DOE assistant'!K191,'Full DOE Design'!$B:$L,'Full DOE Design'!X$1,FALSE))</f>
        <v/>
      </c>
    </row>
    <row r="193" spans="14:24">
      <c r="N193" s="128" t="str">
        <f>IF('DOE assistant'!B192="","",'Full DOE Design'!N192+1)</f>
        <v/>
      </c>
      <c r="O193" s="130" t="str">
        <f>IF('DOE assistant'!B192="","",VLOOKUP('DOE assistant'!B192,'Full DOE Design'!$B:$L,'Full DOE Design'!O$1,FALSE))</f>
        <v/>
      </c>
      <c r="P193" s="130" t="str">
        <f>IF('DOE assistant'!C192="","",VLOOKUP('DOE assistant'!C192,'Full DOE Design'!$B:$L,'Full DOE Design'!P$1,FALSE))</f>
        <v/>
      </c>
      <c r="Q193" s="130" t="str">
        <f>IF('DOE assistant'!D192="","",VLOOKUP('DOE assistant'!D192,'Full DOE Design'!$B:$L,'Full DOE Design'!Q$1,FALSE))</f>
        <v/>
      </c>
      <c r="R193" s="130" t="str">
        <f>IF('DOE assistant'!E192="","",VLOOKUP('DOE assistant'!E192,'Full DOE Design'!$B:$L,'Full DOE Design'!R$1,FALSE))</f>
        <v/>
      </c>
      <c r="S193" s="130" t="str">
        <f>IF('DOE assistant'!F192="","",VLOOKUP('DOE assistant'!F192,'Full DOE Design'!$B:$L,'Full DOE Design'!S$1,FALSE))</f>
        <v/>
      </c>
      <c r="T193" s="130" t="str">
        <f>IF('DOE assistant'!G192="","",VLOOKUP('DOE assistant'!G192,'Full DOE Design'!$B:$L,'Full DOE Design'!T$1,FALSE))</f>
        <v/>
      </c>
      <c r="U193" s="130" t="str">
        <f>IF('DOE assistant'!H192="","",VLOOKUP('DOE assistant'!H192,'Full DOE Design'!$B:$L,'Full DOE Design'!U$1,FALSE))</f>
        <v/>
      </c>
      <c r="V193" s="130" t="str">
        <f>IF('DOE assistant'!I192="","",VLOOKUP('DOE assistant'!I192,'Full DOE Design'!$B:$L,'Full DOE Design'!V$1,FALSE))</f>
        <v/>
      </c>
      <c r="W193" s="130" t="str">
        <f>IF('DOE assistant'!J192="","",VLOOKUP('DOE assistant'!J192,'Full DOE Design'!$B:$L,'Full DOE Design'!W$1,FALSE))</f>
        <v/>
      </c>
      <c r="X193" s="130" t="str">
        <f>IF('DOE assistant'!K192="","",VLOOKUP('DOE assistant'!K192,'Full DOE Design'!$B:$L,'Full DOE Design'!X$1,FALSE))</f>
        <v/>
      </c>
    </row>
    <row r="194" spans="14:24">
      <c r="N194" s="128" t="str">
        <f>IF('DOE assistant'!B193="","",'Full DOE Design'!N193+1)</f>
        <v/>
      </c>
      <c r="O194" s="130" t="str">
        <f>IF('DOE assistant'!B193="","",VLOOKUP('DOE assistant'!B193,'Full DOE Design'!$B:$L,'Full DOE Design'!O$1,FALSE))</f>
        <v/>
      </c>
      <c r="P194" s="130" t="str">
        <f>IF('DOE assistant'!C193="","",VLOOKUP('DOE assistant'!C193,'Full DOE Design'!$B:$L,'Full DOE Design'!P$1,FALSE))</f>
        <v/>
      </c>
      <c r="Q194" s="130" t="str">
        <f>IF('DOE assistant'!D193="","",VLOOKUP('DOE assistant'!D193,'Full DOE Design'!$B:$L,'Full DOE Design'!Q$1,FALSE))</f>
        <v/>
      </c>
      <c r="R194" s="130" t="str">
        <f>IF('DOE assistant'!E193="","",VLOOKUP('DOE assistant'!E193,'Full DOE Design'!$B:$L,'Full DOE Design'!R$1,FALSE))</f>
        <v/>
      </c>
      <c r="S194" s="130" t="str">
        <f>IF('DOE assistant'!F193="","",VLOOKUP('DOE assistant'!F193,'Full DOE Design'!$B:$L,'Full DOE Design'!S$1,FALSE))</f>
        <v/>
      </c>
      <c r="T194" s="130" t="str">
        <f>IF('DOE assistant'!G193="","",VLOOKUP('DOE assistant'!G193,'Full DOE Design'!$B:$L,'Full DOE Design'!T$1,FALSE))</f>
        <v/>
      </c>
      <c r="U194" s="130" t="str">
        <f>IF('DOE assistant'!H193="","",VLOOKUP('DOE assistant'!H193,'Full DOE Design'!$B:$L,'Full DOE Design'!U$1,FALSE))</f>
        <v/>
      </c>
      <c r="V194" s="130" t="str">
        <f>IF('DOE assistant'!I193="","",VLOOKUP('DOE assistant'!I193,'Full DOE Design'!$B:$L,'Full DOE Design'!V$1,FALSE))</f>
        <v/>
      </c>
      <c r="W194" s="130" t="str">
        <f>IF('DOE assistant'!J193="","",VLOOKUP('DOE assistant'!J193,'Full DOE Design'!$B:$L,'Full DOE Design'!W$1,FALSE))</f>
        <v/>
      </c>
      <c r="X194" s="130" t="str">
        <f>IF('DOE assistant'!K193="","",VLOOKUP('DOE assistant'!K193,'Full DOE Design'!$B:$L,'Full DOE Design'!X$1,FALSE))</f>
        <v/>
      </c>
    </row>
    <row r="195" spans="14:24">
      <c r="N195" s="128" t="str">
        <f>IF('DOE assistant'!B194="","",'Full DOE Design'!N194+1)</f>
        <v/>
      </c>
      <c r="O195" s="130" t="str">
        <f>IF('DOE assistant'!B194="","",VLOOKUP('DOE assistant'!B194,'Full DOE Design'!$B:$L,'Full DOE Design'!O$1,FALSE))</f>
        <v/>
      </c>
      <c r="P195" s="130" t="str">
        <f>IF('DOE assistant'!C194="","",VLOOKUP('DOE assistant'!C194,'Full DOE Design'!$B:$L,'Full DOE Design'!P$1,FALSE))</f>
        <v/>
      </c>
      <c r="Q195" s="130" t="str">
        <f>IF('DOE assistant'!D194="","",VLOOKUP('DOE assistant'!D194,'Full DOE Design'!$B:$L,'Full DOE Design'!Q$1,FALSE))</f>
        <v/>
      </c>
      <c r="R195" s="130" t="str">
        <f>IF('DOE assistant'!E194="","",VLOOKUP('DOE assistant'!E194,'Full DOE Design'!$B:$L,'Full DOE Design'!R$1,FALSE))</f>
        <v/>
      </c>
      <c r="S195" s="130" t="str">
        <f>IF('DOE assistant'!F194="","",VLOOKUP('DOE assistant'!F194,'Full DOE Design'!$B:$L,'Full DOE Design'!S$1,FALSE))</f>
        <v/>
      </c>
      <c r="T195" s="130" t="str">
        <f>IF('DOE assistant'!G194="","",VLOOKUP('DOE assistant'!G194,'Full DOE Design'!$B:$L,'Full DOE Design'!T$1,FALSE))</f>
        <v/>
      </c>
      <c r="U195" s="130" t="str">
        <f>IF('DOE assistant'!H194="","",VLOOKUP('DOE assistant'!H194,'Full DOE Design'!$B:$L,'Full DOE Design'!U$1,FALSE))</f>
        <v/>
      </c>
      <c r="V195" s="130" t="str">
        <f>IF('DOE assistant'!I194="","",VLOOKUP('DOE assistant'!I194,'Full DOE Design'!$B:$L,'Full DOE Design'!V$1,FALSE))</f>
        <v/>
      </c>
      <c r="W195" s="130" t="str">
        <f>IF('DOE assistant'!J194="","",VLOOKUP('DOE assistant'!J194,'Full DOE Design'!$B:$L,'Full DOE Design'!W$1,FALSE))</f>
        <v/>
      </c>
      <c r="X195" s="130" t="str">
        <f>IF('DOE assistant'!K194="","",VLOOKUP('DOE assistant'!K194,'Full DOE Design'!$B:$L,'Full DOE Design'!X$1,FALSE))</f>
        <v/>
      </c>
    </row>
    <row r="196" spans="14:24">
      <c r="N196" s="128" t="str">
        <f>IF('DOE assistant'!B195="","",'Full DOE Design'!N195+1)</f>
        <v/>
      </c>
      <c r="O196" s="130" t="str">
        <f>IF('DOE assistant'!B195="","",VLOOKUP('DOE assistant'!B195,'Full DOE Design'!$B:$L,'Full DOE Design'!O$1,FALSE))</f>
        <v/>
      </c>
      <c r="P196" s="130" t="str">
        <f>IF('DOE assistant'!C195="","",VLOOKUP('DOE assistant'!C195,'Full DOE Design'!$B:$L,'Full DOE Design'!P$1,FALSE))</f>
        <v/>
      </c>
      <c r="Q196" s="130" t="str">
        <f>IF('DOE assistant'!D195="","",VLOOKUP('DOE assistant'!D195,'Full DOE Design'!$B:$L,'Full DOE Design'!Q$1,FALSE))</f>
        <v/>
      </c>
      <c r="R196" s="130" t="str">
        <f>IF('DOE assistant'!E195="","",VLOOKUP('DOE assistant'!E195,'Full DOE Design'!$B:$L,'Full DOE Design'!R$1,FALSE))</f>
        <v/>
      </c>
      <c r="S196" s="130" t="str">
        <f>IF('DOE assistant'!F195="","",VLOOKUP('DOE assistant'!F195,'Full DOE Design'!$B:$L,'Full DOE Design'!S$1,FALSE))</f>
        <v/>
      </c>
      <c r="T196" s="130" t="str">
        <f>IF('DOE assistant'!G195="","",VLOOKUP('DOE assistant'!G195,'Full DOE Design'!$B:$L,'Full DOE Design'!T$1,FALSE))</f>
        <v/>
      </c>
      <c r="U196" s="130" t="str">
        <f>IF('DOE assistant'!H195="","",VLOOKUP('DOE assistant'!H195,'Full DOE Design'!$B:$L,'Full DOE Design'!U$1,FALSE))</f>
        <v/>
      </c>
      <c r="V196" s="130" t="str">
        <f>IF('DOE assistant'!I195="","",VLOOKUP('DOE assistant'!I195,'Full DOE Design'!$B:$L,'Full DOE Design'!V$1,FALSE))</f>
        <v/>
      </c>
      <c r="W196" s="130" t="str">
        <f>IF('DOE assistant'!J195="","",VLOOKUP('DOE assistant'!J195,'Full DOE Design'!$B:$L,'Full DOE Design'!W$1,FALSE))</f>
        <v/>
      </c>
      <c r="X196" s="130" t="str">
        <f>IF('DOE assistant'!K195="","",VLOOKUP('DOE assistant'!K195,'Full DOE Design'!$B:$L,'Full DOE Design'!X$1,FALSE))</f>
        <v/>
      </c>
    </row>
    <row r="197" spans="14:24">
      <c r="N197" s="128" t="str">
        <f>IF('DOE assistant'!B196="","",'Full DOE Design'!N196+1)</f>
        <v/>
      </c>
      <c r="O197" s="130" t="str">
        <f>IF('DOE assistant'!B196="","",VLOOKUP('DOE assistant'!B196,'Full DOE Design'!$B:$L,'Full DOE Design'!O$1,FALSE))</f>
        <v/>
      </c>
      <c r="P197" s="130" t="str">
        <f>IF('DOE assistant'!C196="","",VLOOKUP('DOE assistant'!C196,'Full DOE Design'!$B:$L,'Full DOE Design'!P$1,FALSE))</f>
        <v/>
      </c>
      <c r="Q197" s="130" t="str">
        <f>IF('DOE assistant'!D196="","",VLOOKUP('DOE assistant'!D196,'Full DOE Design'!$B:$L,'Full DOE Design'!Q$1,FALSE))</f>
        <v/>
      </c>
      <c r="R197" s="130" t="str">
        <f>IF('DOE assistant'!E196="","",VLOOKUP('DOE assistant'!E196,'Full DOE Design'!$B:$L,'Full DOE Design'!R$1,FALSE))</f>
        <v/>
      </c>
      <c r="S197" s="130" t="str">
        <f>IF('DOE assistant'!F196="","",VLOOKUP('DOE assistant'!F196,'Full DOE Design'!$B:$L,'Full DOE Design'!S$1,FALSE))</f>
        <v/>
      </c>
      <c r="T197" s="130" t="str">
        <f>IF('DOE assistant'!G196="","",VLOOKUP('DOE assistant'!G196,'Full DOE Design'!$B:$L,'Full DOE Design'!T$1,FALSE))</f>
        <v/>
      </c>
      <c r="U197" s="130" t="str">
        <f>IF('DOE assistant'!H196="","",VLOOKUP('DOE assistant'!H196,'Full DOE Design'!$B:$L,'Full DOE Design'!U$1,FALSE))</f>
        <v/>
      </c>
      <c r="V197" s="130" t="str">
        <f>IF('DOE assistant'!I196="","",VLOOKUP('DOE assistant'!I196,'Full DOE Design'!$B:$L,'Full DOE Design'!V$1,FALSE))</f>
        <v/>
      </c>
      <c r="W197" s="130" t="str">
        <f>IF('DOE assistant'!J196="","",VLOOKUP('DOE assistant'!J196,'Full DOE Design'!$B:$L,'Full DOE Design'!W$1,FALSE))</f>
        <v/>
      </c>
      <c r="X197" s="130" t="str">
        <f>IF('DOE assistant'!K196="","",VLOOKUP('DOE assistant'!K196,'Full DOE Design'!$B:$L,'Full DOE Design'!X$1,FALSE))</f>
        <v/>
      </c>
    </row>
    <row r="198" spans="14:24">
      <c r="N198" s="128" t="str">
        <f>IF('DOE assistant'!B197="","",'Full DOE Design'!N197+1)</f>
        <v/>
      </c>
      <c r="O198" s="130" t="str">
        <f>IF('DOE assistant'!B197="","",VLOOKUP('DOE assistant'!B197,'Full DOE Design'!$B:$L,'Full DOE Design'!O$1,FALSE))</f>
        <v/>
      </c>
      <c r="P198" s="130" t="str">
        <f>IF('DOE assistant'!C197="","",VLOOKUP('DOE assistant'!C197,'Full DOE Design'!$B:$L,'Full DOE Design'!P$1,FALSE))</f>
        <v/>
      </c>
      <c r="Q198" s="130" t="str">
        <f>IF('DOE assistant'!D197="","",VLOOKUP('DOE assistant'!D197,'Full DOE Design'!$B:$L,'Full DOE Design'!Q$1,FALSE))</f>
        <v/>
      </c>
      <c r="R198" s="130" t="str">
        <f>IF('DOE assistant'!E197="","",VLOOKUP('DOE assistant'!E197,'Full DOE Design'!$B:$L,'Full DOE Design'!R$1,FALSE))</f>
        <v/>
      </c>
      <c r="S198" s="130" t="str">
        <f>IF('DOE assistant'!F197="","",VLOOKUP('DOE assistant'!F197,'Full DOE Design'!$B:$L,'Full DOE Design'!S$1,FALSE))</f>
        <v/>
      </c>
      <c r="T198" s="130" t="str">
        <f>IF('DOE assistant'!G197="","",VLOOKUP('DOE assistant'!G197,'Full DOE Design'!$B:$L,'Full DOE Design'!T$1,FALSE))</f>
        <v/>
      </c>
      <c r="U198" s="130" t="str">
        <f>IF('DOE assistant'!H197="","",VLOOKUP('DOE assistant'!H197,'Full DOE Design'!$B:$L,'Full DOE Design'!U$1,FALSE))</f>
        <v/>
      </c>
      <c r="V198" s="130" t="str">
        <f>IF('DOE assistant'!I197="","",VLOOKUP('DOE assistant'!I197,'Full DOE Design'!$B:$L,'Full DOE Design'!V$1,FALSE))</f>
        <v/>
      </c>
      <c r="W198" s="130" t="str">
        <f>IF('DOE assistant'!J197="","",VLOOKUP('DOE assistant'!J197,'Full DOE Design'!$B:$L,'Full DOE Design'!W$1,FALSE))</f>
        <v/>
      </c>
      <c r="X198" s="130" t="str">
        <f>IF('DOE assistant'!K197="","",VLOOKUP('DOE assistant'!K197,'Full DOE Design'!$B:$L,'Full DOE Design'!X$1,FALSE))</f>
        <v/>
      </c>
    </row>
    <row r="199" spans="14:24">
      <c r="N199" s="128" t="str">
        <f>IF('DOE assistant'!B198="","",'Full DOE Design'!N198+1)</f>
        <v/>
      </c>
      <c r="O199" s="130" t="str">
        <f>IF('DOE assistant'!B198="","",VLOOKUP('DOE assistant'!B198,'Full DOE Design'!$B:$L,'Full DOE Design'!O$1,FALSE))</f>
        <v/>
      </c>
      <c r="P199" s="130" t="str">
        <f>IF('DOE assistant'!C198="","",VLOOKUP('DOE assistant'!C198,'Full DOE Design'!$B:$L,'Full DOE Design'!P$1,FALSE))</f>
        <v/>
      </c>
      <c r="Q199" s="130" t="str">
        <f>IF('DOE assistant'!D198="","",VLOOKUP('DOE assistant'!D198,'Full DOE Design'!$B:$L,'Full DOE Design'!Q$1,FALSE))</f>
        <v/>
      </c>
      <c r="R199" s="130" t="str">
        <f>IF('DOE assistant'!E198="","",VLOOKUP('DOE assistant'!E198,'Full DOE Design'!$B:$L,'Full DOE Design'!R$1,FALSE))</f>
        <v/>
      </c>
      <c r="S199" s="130" t="str">
        <f>IF('DOE assistant'!F198="","",VLOOKUP('DOE assistant'!F198,'Full DOE Design'!$B:$L,'Full DOE Design'!S$1,FALSE))</f>
        <v/>
      </c>
      <c r="T199" s="130" t="str">
        <f>IF('DOE assistant'!G198="","",VLOOKUP('DOE assistant'!G198,'Full DOE Design'!$B:$L,'Full DOE Design'!T$1,FALSE))</f>
        <v/>
      </c>
      <c r="U199" s="130" t="str">
        <f>IF('DOE assistant'!H198="","",VLOOKUP('DOE assistant'!H198,'Full DOE Design'!$B:$L,'Full DOE Design'!U$1,FALSE))</f>
        <v/>
      </c>
      <c r="V199" s="130" t="str">
        <f>IF('DOE assistant'!I198="","",VLOOKUP('DOE assistant'!I198,'Full DOE Design'!$B:$L,'Full DOE Design'!V$1,FALSE))</f>
        <v/>
      </c>
      <c r="W199" s="130" t="str">
        <f>IF('DOE assistant'!J198="","",VLOOKUP('DOE assistant'!J198,'Full DOE Design'!$B:$L,'Full DOE Design'!W$1,FALSE))</f>
        <v/>
      </c>
      <c r="X199" s="130" t="str">
        <f>IF('DOE assistant'!K198="","",VLOOKUP('DOE assistant'!K198,'Full DOE Design'!$B:$L,'Full DOE Design'!X$1,FALSE))</f>
        <v/>
      </c>
    </row>
    <row r="200" spans="14:24">
      <c r="N200" s="128" t="str">
        <f>IF('DOE assistant'!B199="","",'Full DOE Design'!N199+1)</f>
        <v/>
      </c>
      <c r="O200" s="130" t="str">
        <f>IF('DOE assistant'!B199="","",VLOOKUP('DOE assistant'!B199,'Full DOE Design'!$B:$L,'Full DOE Design'!O$1,FALSE))</f>
        <v/>
      </c>
      <c r="P200" s="130" t="str">
        <f>IF('DOE assistant'!C199="","",VLOOKUP('DOE assistant'!C199,'Full DOE Design'!$B:$L,'Full DOE Design'!P$1,FALSE))</f>
        <v/>
      </c>
      <c r="Q200" s="130" t="str">
        <f>IF('DOE assistant'!D199="","",VLOOKUP('DOE assistant'!D199,'Full DOE Design'!$B:$L,'Full DOE Design'!Q$1,FALSE))</f>
        <v/>
      </c>
      <c r="R200" s="130" t="str">
        <f>IF('DOE assistant'!E199="","",VLOOKUP('DOE assistant'!E199,'Full DOE Design'!$B:$L,'Full DOE Design'!R$1,FALSE))</f>
        <v/>
      </c>
      <c r="S200" s="130" t="str">
        <f>IF('DOE assistant'!F199="","",VLOOKUP('DOE assistant'!F199,'Full DOE Design'!$B:$L,'Full DOE Design'!S$1,FALSE))</f>
        <v/>
      </c>
      <c r="T200" s="130" t="str">
        <f>IF('DOE assistant'!G199="","",VLOOKUP('DOE assistant'!G199,'Full DOE Design'!$B:$L,'Full DOE Design'!T$1,FALSE))</f>
        <v/>
      </c>
      <c r="U200" s="130" t="str">
        <f>IF('DOE assistant'!H199="","",VLOOKUP('DOE assistant'!H199,'Full DOE Design'!$B:$L,'Full DOE Design'!U$1,FALSE))</f>
        <v/>
      </c>
      <c r="V200" s="130" t="str">
        <f>IF('DOE assistant'!I199="","",VLOOKUP('DOE assistant'!I199,'Full DOE Design'!$B:$L,'Full DOE Design'!V$1,FALSE))</f>
        <v/>
      </c>
      <c r="W200" s="130" t="str">
        <f>IF('DOE assistant'!J199="","",VLOOKUP('DOE assistant'!J199,'Full DOE Design'!$B:$L,'Full DOE Design'!W$1,FALSE))</f>
        <v/>
      </c>
      <c r="X200" s="130" t="str">
        <f>IF('DOE assistant'!K199="","",VLOOKUP('DOE assistant'!K199,'Full DOE Design'!$B:$L,'Full DOE Design'!X$1,FALSE))</f>
        <v/>
      </c>
    </row>
    <row r="201" spans="14:24">
      <c r="N201" s="128" t="str">
        <f>IF('DOE assistant'!B200="","",'Full DOE Design'!N200+1)</f>
        <v/>
      </c>
      <c r="O201" s="130" t="str">
        <f>IF('DOE assistant'!B200="","",VLOOKUP('DOE assistant'!B200,'Full DOE Design'!$B:$L,'Full DOE Design'!O$1,FALSE))</f>
        <v/>
      </c>
      <c r="P201" s="130" t="str">
        <f>IF('DOE assistant'!C200="","",VLOOKUP('DOE assistant'!C200,'Full DOE Design'!$B:$L,'Full DOE Design'!P$1,FALSE))</f>
        <v/>
      </c>
      <c r="Q201" s="130" t="str">
        <f>IF('DOE assistant'!D200="","",VLOOKUP('DOE assistant'!D200,'Full DOE Design'!$B:$L,'Full DOE Design'!Q$1,FALSE))</f>
        <v/>
      </c>
      <c r="R201" s="130" t="str">
        <f>IF('DOE assistant'!E200="","",VLOOKUP('DOE assistant'!E200,'Full DOE Design'!$B:$L,'Full DOE Design'!R$1,FALSE))</f>
        <v/>
      </c>
      <c r="S201" s="130" t="str">
        <f>IF('DOE assistant'!F200="","",VLOOKUP('DOE assistant'!F200,'Full DOE Design'!$B:$L,'Full DOE Design'!S$1,FALSE))</f>
        <v/>
      </c>
      <c r="T201" s="130" t="str">
        <f>IF('DOE assistant'!G200="","",VLOOKUP('DOE assistant'!G200,'Full DOE Design'!$B:$L,'Full DOE Design'!T$1,FALSE))</f>
        <v/>
      </c>
      <c r="U201" s="130" t="str">
        <f>IF('DOE assistant'!H200="","",VLOOKUP('DOE assistant'!H200,'Full DOE Design'!$B:$L,'Full DOE Design'!U$1,FALSE))</f>
        <v/>
      </c>
      <c r="V201" s="130" t="str">
        <f>IF('DOE assistant'!I200="","",VLOOKUP('DOE assistant'!I200,'Full DOE Design'!$B:$L,'Full DOE Design'!V$1,FALSE))</f>
        <v/>
      </c>
      <c r="W201" s="130" t="str">
        <f>IF('DOE assistant'!J200="","",VLOOKUP('DOE assistant'!J200,'Full DOE Design'!$B:$L,'Full DOE Design'!W$1,FALSE))</f>
        <v/>
      </c>
      <c r="X201" s="130" t="str">
        <f>IF('DOE assistant'!K200="","",VLOOKUP('DOE assistant'!K200,'Full DOE Design'!$B:$L,'Full DOE Design'!X$1,FALSE))</f>
        <v/>
      </c>
    </row>
    <row r="202" spans="14:24">
      <c r="N202" s="128" t="str">
        <f>IF('DOE assistant'!B201="","",'Full DOE Design'!N201+1)</f>
        <v/>
      </c>
      <c r="O202" s="130" t="str">
        <f>IF('DOE assistant'!B201="","",VLOOKUP('DOE assistant'!B201,'Full DOE Design'!$B:$L,'Full DOE Design'!O$1,FALSE))</f>
        <v/>
      </c>
      <c r="P202" s="130" t="str">
        <f>IF('DOE assistant'!C201="","",VLOOKUP('DOE assistant'!C201,'Full DOE Design'!$B:$L,'Full DOE Design'!P$1,FALSE))</f>
        <v/>
      </c>
      <c r="Q202" s="130" t="str">
        <f>IF('DOE assistant'!D201="","",VLOOKUP('DOE assistant'!D201,'Full DOE Design'!$B:$L,'Full DOE Design'!Q$1,FALSE))</f>
        <v/>
      </c>
      <c r="R202" s="130" t="str">
        <f>IF('DOE assistant'!E201="","",VLOOKUP('DOE assistant'!E201,'Full DOE Design'!$B:$L,'Full DOE Design'!R$1,FALSE))</f>
        <v/>
      </c>
      <c r="S202" s="130" t="str">
        <f>IF('DOE assistant'!F201="","",VLOOKUP('DOE assistant'!F201,'Full DOE Design'!$B:$L,'Full DOE Design'!S$1,FALSE))</f>
        <v/>
      </c>
      <c r="T202" s="130" t="str">
        <f>IF('DOE assistant'!G201="","",VLOOKUP('DOE assistant'!G201,'Full DOE Design'!$B:$L,'Full DOE Design'!T$1,FALSE))</f>
        <v/>
      </c>
      <c r="U202" s="130" t="str">
        <f>IF('DOE assistant'!H201="","",VLOOKUP('DOE assistant'!H201,'Full DOE Design'!$B:$L,'Full DOE Design'!U$1,FALSE))</f>
        <v/>
      </c>
      <c r="V202" s="130" t="str">
        <f>IF('DOE assistant'!I201="","",VLOOKUP('DOE assistant'!I201,'Full DOE Design'!$B:$L,'Full DOE Design'!V$1,FALSE))</f>
        <v/>
      </c>
      <c r="W202" s="130" t="str">
        <f>IF('DOE assistant'!J201="","",VLOOKUP('DOE assistant'!J201,'Full DOE Design'!$B:$L,'Full DOE Design'!W$1,FALSE))</f>
        <v/>
      </c>
      <c r="X202" s="130" t="str">
        <f>IF('DOE assistant'!K201="","",VLOOKUP('DOE assistant'!K201,'Full DOE Design'!$B:$L,'Full DOE Design'!X$1,FALSE))</f>
        <v/>
      </c>
    </row>
    <row r="203" spans="14:24">
      <c r="N203" s="128" t="str">
        <f>IF('DOE assistant'!B202="","",'Full DOE Design'!N202+1)</f>
        <v/>
      </c>
      <c r="O203" s="130" t="str">
        <f>IF('DOE assistant'!B202="","",VLOOKUP('DOE assistant'!B202,'Full DOE Design'!$B:$L,'Full DOE Design'!O$1,FALSE))</f>
        <v/>
      </c>
      <c r="P203" s="130" t="str">
        <f>IF('DOE assistant'!C202="","",VLOOKUP('DOE assistant'!C202,'Full DOE Design'!$B:$L,'Full DOE Design'!P$1,FALSE))</f>
        <v/>
      </c>
      <c r="Q203" s="130" t="str">
        <f>IF('DOE assistant'!D202="","",VLOOKUP('DOE assistant'!D202,'Full DOE Design'!$B:$L,'Full DOE Design'!Q$1,FALSE))</f>
        <v/>
      </c>
      <c r="R203" s="130" t="str">
        <f>IF('DOE assistant'!E202="","",VLOOKUP('DOE assistant'!E202,'Full DOE Design'!$B:$L,'Full DOE Design'!R$1,FALSE))</f>
        <v/>
      </c>
      <c r="S203" s="130" t="str">
        <f>IF('DOE assistant'!F202="","",VLOOKUP('DOE assistant'!F202,'Full DOE Design'!$B:$L,'Full DOE Design'!S$1,FALSE))</f>
        <v/>
      </c>
      <c r="T203" s="130" t="str">
        <f>IF('DOE assistant'!G202="","",VLOOKUP('DOE assistant'!G202,'Full DOE Design'!$B:$L,'Full DOE Design'!T$1,FALSE))</f>
        <v/>
      </c>
      <c r="U203" s="130" t="str">
        <f>IF('DOE assistant'!H202="","",VLOOKUP('DOE assistant'!H202,'Full DOE Design'!$B:$L,'Full DOE Design'!U$1,FALSE))</f>
        <v/>
      </c>
      <c r="V203" s="130" t="str">
        <f>IF('DOE assistant'!I202="","",VLOOKUP('DOE assistant'!I202,'Full DOE Design'!$B:$L,'Full DOE Design'!V$1,FALSE))</f>
        <v/>
      </c>
      <c r="W203" s="130" t="str">
        <f>IF('DOE assistant'!J202="","",VLOOKUP('DOE assistant'!J202,'Full DOE Design'!$B:$L,'Full DOE Design'!W$1,FALSE))</f>
        <v/>
      </c>
      <c r="X203" s="130" t="str">
        <f>IF('DOE assistant'!K202="","",VLOOKUP('DOE assistant'!K202,'Full DOE Design'!$B:$L,'Full DOE Design'!X$1,FALSE))</f>
        <v/>
      </c>
    </row>
    <row r="204" spans="14:24">
      <c r="N204" s="128" t="str">
        <f>IF('DOE assistant'!B203="","",'Full DOE Design'!N203+1)</f>
        <v/>
      </c>
      <c r="O204" s="130" t="str">
        <f>IF('DOE assistant'!B203="","",VLOOKUP('DOE assistant'!B203,'Full DOE Design'!$B:$L,'Full DOE Design'!O$1,FALSE))</f>
        <v/>
      </c>
      <c r="P204" s="130" t="str">
        <f>IF('DOE assistant'!C203="","",VLOOKUP('DOE assistant'!C203,'Full DOE Design'!$B:$L,'Full DOE Design'!P$1,FALSE))</f>
        <v/>
      </c>
      <c r="Q204" s="130" t="str">
        <f>IF('DOE assistant'!D203="","",VLOOKUP('DOE assistant'!D203,'Full DOE Design'!$B:$L,'Full DOE Design'!Q$1,FALSE))</f>
        <v/>
      </c>
      <c r="R204" s="130" t="str">
        <f>IF('DOE assistant'!E203="","",VLOOKUP('DOE assistant'!E203,'Full DOE Design'!$B:$L,'Full DOE Design'!R$1,FALSE))</f>
        <v/>
      </c>
      <c r="S204" s="130" t="str">
        <f>IF('DOE assistant'!F203="","",VLOOKUP('DOE assistant'!F203,'Full DOE Design'!$B:$L,'Full DOE Design'!S$1,FALSE))</f>
        <v/>
      </c>
      <c r="T204" s="130" t="str">
        <f>IF('DOE assistant'!G203="","",VLOOKUP('DOE assistant'!G203,'Full DOE Design'!$B:$L,'Full DOE Design'!T$1,FALSE))</f>
        <v/>
      </c>
      <c r="U204" s="130" t="str">
        <f>IF('DOE assistant'!H203="","",VLOOKUP('DOE assistant'!H203,'Full DOE Design'!$B:$L,'Full DOE Design'!U$1,FALSE))</f>
        <v/>
      </c>
      <c r="V204" s="130" t="str">
        <f>IF('DOE assistant'!I203="","",VLOOKUP('DOE assistant'!I203,'Full DOE Design'!$B:$L,'Full DOE Design'!V$1,FALSE))</f>
        <v/>
      </c>
      <c r="W204" s="130" t="str">
        <f>IF('DOE assistant'!J203="","",VLOOKUP('DOE assistant'!J203,'Full DOE Design'!$B:$L,'Full DOE Design'!W$1,FALSE))</f>
        <v/>
      </c>
      <c r="X204" s="130" t="str">
        <f>IF('DOE assistant'!K203="","",VLOOKUP('DOE assistant'!K203,'Full DOE Design'!$B:$L,'Full DOE Design'!X$1,FALSE))</f>
        <v/>
      </c>
    </row>
    <row r="205" spans="14:24">
      <c r="N205" s="128" t="str">
        <f>IF('DOE assistant'!B204="","",'Full DOE Design'!N204+1)</f>
        <v/>
      </c>
      <c r="O205" s="130" t="str">
        <f>IF('DOE assistant'!B204="","",VLOOKUP('DOE assistant'!B204,'Full DOE Design'!$B:$L,'Full DOE Design'!O$1,FALSE))</f>
        <v/>
      </c>
      <c r="P205" s="130" t="str">
        <f>IF('DOE assistant'!C204="","",VLOOKUP('DOE assistant'!C204,'Full DOE Design'!$B:$L,'Full DOE Design'!P$1,FALSE))</f>
        <v/>
      </c>
      <c r="Q205" s="130" t="str">
        <f>IF('DOE assistant'!D204="","",VLOOKUP('DOE assistant'!D204,'Full DOE Design'!$B:$L,'Full DOE Design'!Q$1,FALSE))</f>
        <v/>
      </c>
      <c r="R205" s="130" t="str">
        <f>IF('DOE assistant'!E204="","",VLOOKUP('DOE assistant'!E204,'Full DOE Design'!$B:$L,'Full DOE Design'!R$1,FALSE))</f>
        <v/>
      </c>
      <c r="S205" s="130" t="str">
        <f>IF('DOE assistant'!F204="","",VLOOKUP('DOE assistant'!F204,'Full DOE Design'!$B:$L,'Full DOE Design'!S$1,FALSE))</f>
        <v/>
      </c>
      <c r="T205" s="130" t="str">
        <f>IF('DOE assistant'!G204="","",VLOOKUP('DOE assistant'!G204,'Full DOE Design'!$B:$L,'Full DOE Design'!T$1,FALSE))</f>
        <v/>
      </c>
      <c r="U205" s="130" t="str">
        <f>IF('DOE assistant'!H204="","",VLOOKUP('DOE assistant'!H204,'Full DOE Design'!$B:$L,'Full DOE Design'!U$1,FALSE))</f>
        <v/>
      </c>
      <c r="V205" s="130" t="str">
        <f>IF('DOE assistant'!I204="","",VLOOKUP('DOE assistant'!I204,'Full DOE Design'!$B:$L,'Full DOE Design'!V$1,FALSE))</f>
        <v/>
      </c>
      <c r="W205" s="130" t="str">
        <f>IF('DOE assistant'!J204="","",VLOOKUP('DOE assistant'!J204,'Full DOE Design'!$B:$L,'Full DOE Design'!W$1,FALSE))</f>
        <v/>
      </c>
      <c r="X205" s="130" t="str">
        <f>IF('DOE assistant'!K204="","",VLOOKUP('DOE assistant'!K204,'Full DOE Design'!$B:$L,'Full DOE Design'!X$1,FALSE))</f>
        <v/>
      </c>
    </row>
    <row r="206" spans="14:24">
      <c r="N206" s="128" t="str">
        <f>IF('DOE assistant'!B205="","",'Full DOE Design'!N205+1)</f>
        <v/>
      </c>
      <c r="O206" s="130" t="str">
        <f>IF('DOE assistant'!B205="","",VLOOKUP('DOE assistant'!B205,'Full DOE Design'!$B:$L,'Full DOE Design'!O$1,FALSE))</f>
        <v/>
      </c>
      <c r="P206" s="130" t="str">
        <f>IF('DOE assistant'!C205="","",VLOOKUP('DOE assistant'!C205,'Full DOE Design'!$B:$L,'Full DOE Design'!P$1,FALSE))</f>
        <v/>
      </c>
      <c r="Q206" s="130" t="str">
        <f>IF('DOE assistant'!D205="","",VLOOKUP('DOE assistant'!D205,'Full DOE Design'!$B:$L,'Full DOE Design'!Q$1,FALSE))</f>
        <v/>
      </c>
      <c r="R206" s="130" t="str">
        <f>IF('DOE assistant'!E205="","",VLOOKUP('DOE assistant'!E205,'Full DOE Design'!$B:$L,'Full DOE Design'!R$1,FALSE))</f>
        <v/>
      </c>
      <c r="S206" s="130" t="str">
        <f>IF('DOE assistant'!F205="","",VLOOKUP('DOE assistant'!F205,'Full DOE Design'!$B:$L,'Full DOE Design'!S$1,FALSE))</f>
        <v/>
      </c>
      <c r="T206" s="130" t="str">
        <f>IF('DOE assistant'!G205="","",VLOOKUP('DOE assistant'!G205,'Full DOE Design'!$B:$L,'Full DOE Design'!T$1,FALSE))</f>
        <v/>
      </c>
      <c r="U206" s="130" t="str">
        <f>IF('DOE assistant'!H205="","",VLOOKUP('DOE assistant'!H205,'Full DOE Design'!$B:$L,'Full DOE Design'!U$1,FALSE))</f>
        <v/>
      </c>
      <c r="V206" s="130" t="str">
        <f>IF('DOE assistant'!I205="","",VLOOKUP('DOE assistant'!I205,'Full DOE Design'!$B:$L,'Full DOE Design'!V$1,FALSE))</f>
        <v/>
      </c>
      <c r="W206" s="130" t="str">
        <f>IF('DOE assistant'!J205="","",VLOOKUP('DOE assistant'!J205,'Full DOE Design'!$B:$L,'Full DOE Design'!W$1,FALSE))</f>
        <v/>
      </c>
      <c r="X206" s="130" t="str">
        <f>IF('DOE assistant'!K205="","",VLOOKUP('DOE assistant'!K205,'Full DOE Design'!$B:$L,'Full DOE Design'!X$1,FALSE))</f>
        <v/>
      </c>
    </row>
    <row r="207" spans="14:24">
      <c r="N207" s="128" t="str">
        <f>IF('DOE assistant'!B206="","",'Full DOE Design'!N206+1)</f>
        <v/>
      </c>
      <c r="O207" s="130" t="str">
        <f>IF('DOE assistant'!B206="","",VLOOKUP('DOE assistant'!B206,'Full DOE Design'!$B:$L,'Full DOE Design'!O$1,FALSE))</f>
        <v/>
      </c>
      <c r="P207" s="130" t="str">
        <f>IF('DOE assistant'!C206="","",VLOOKUP('DOE assistant'!C206,'Full DOE Design'!$B:$L,'Full DOE Design'!P$1,FALSE))</f>
        <v/>
      </c>
      <c r="Q207" s="130" t="str">
        <f>IF('DOE assistant'!D206="","",VLOOKUP('DOE assistant'!D206,'Full DOE Design'!$B:$L,'Full DOE Design'!Q$1,FALSE))</f>
        <v/>
      </c>
      <c r="R207" s="130" t="str">
        <f>IF('DOE assistant'!E206="","",VLOOKUP('DOE assistant'!E206,'Full DOE Design'!$B:$L,'Full DOE Design'!R$1,FALSE))</f>
        <v/>
      </c>
      <c r="S207" s="130" t="str">
        <f>IF('DOE assistant'!F206="","",VLOOKUP('DOE assistant'!F206,'Full DOE Design'!$B:$L,'Full DOE Design'!S$1,FALSE))</f>
        <v/>
      </c>
      <c r="T207" s="130" t="str">
        <f>IF('DOE assistant'!G206="","",VLOOKUP('DOE assistant'!G206,'Full DOE Design'!$B:$L,'Full DOE Design'!T$1,FALSE))</f>
        <v/>
      </c>
      <c r="U207" s="130" t="str">
        <f>IF('DOE assistant'!H206="","",VLOOKUP('DOE assistant'!H206,'Full DOE Design'!$B:$L,'Full DOE Design'!U$1,FALSE))</f>
        <v/>
      </c>
      <c r="V207" s="130" t="str">
        <f>IF('DOE assistant'!I206="","",VLOOKUP('DOE assistant'!I206,'Full DOE Design'!$B:$L,'Full DOE Design'!V$1,FALSE))</f>
        <v/>
      </c>
      <c r="W207" s="130" t="str">
        <f>IF('DOE assistant'!J206="","",VLOOKUP('DOE assistant'!J206,'Full DOE Design'!$B:$L,'Full DOE Design'!W$1,FALSE))</f>
        <v/>
      </c>
      <c r="X207" s="130" t="str">
        <f>IF('DOE assistant'!K206="","",VLOOKUP('DOE assistant'!K206,'Full DOE Design'!$B:$L,'Full DOE Design'!X$1,FALSE))</f>
        <v/>
      </c>
    </row>
    <row r="208" spans="14:24">
      <c r="N208" s="128" t="str">
        <f>IF('DOE assistant'!B207="","",'Full DOE Design'!N207+1)</f>
        <v/>
      </c>
      <c r="O208" s="130" t="str">
        <f>IF('DOE assistant'!B207="","",VLOOKUP('DOE assistant'!B207,'Full DOE Design'!$B:$L,'Full DOE Design'!O$1,FALSE))</f>
        <v/>
      </c>
      <c r="P208" s="130" t="str">
        <f>IF('DOE assistant'!C207="","",VLOOKUP('DOE assistant'!C207,'Full DOE Design'!$B:$L,'Full DOE Design'!P$1,FALSE))</f>
        <v/>
      </c>
      <c r="Q208" s="130" t="str">
        <f>IF('DOE assistant'!D207="","",VLOOKUP('DOE assistant'!D207,'Full DOE Design'!$B:$L,'Full DOE Design'!Q$1,FALSE))</f>
        <v/>
      </c>
      <c r="R208" s="130" t="str">
        <f>IF('DOE assistant'!E207="","",VLOOKUP('DOE assistant'!E207,'Full DOE Design'!$B:$L,'Full DOE Design'!R$1,FALSE))</f>
        <v/>
      </c>
      <c r="S208" s="130" t="str">
        <f>IF('DOE assistant'!F207="","",VLOOKUP('DOE assistant'!F207,'Full DOE Design'!$B:$L,'Full DOE Design'!S$1,FALSE))</f>
        <v/>
      </c>
      <c r="T208" s="130" t="str">
        <f>IF('DOE assistant'!G207="","",VLOOKUP('DOE assistant'!G207,'Full DOE Design'!$B:$L,'Full DOE Design'!T$1,FALSE))</f>
        <v/>
      </c>
      <c r="U208" s="130" t="str">
        <f>IF('DOE assistant'!H207="","",VLOOKUP('DOE assistant'!H207,'Full DOE Design'!$B:$L,'Full DOE Design'!U$1,FALSE))</f>
        <v/>
      </c>
      <c r="V208" s="130" t="str">
        <f>IF('DOE assistant'!I207="","",VLOOKUP('DOE assistant'!I207,'Full DOE Design'!$B:$L,'Full DOE Design'!V$1,FALSE))</f>
        <v/>
      </c>
      <c r="W208" s="130" t="str">
        <f>IF('DOE assistant'!J207="","",VLOOKUP('DOE assistant'!J207,'Full DOE Design'!$B:$L,'Full DOE Design'!W$1,FALSE))</f>
        <v/>
      </c>
      <c r="X208" s="130" t="str">
        <f>IF('DOE assistant'!K207="","",VLOOKUP('DOE assistant'!K207,'Full DOE Design'!$B:$L,'Full DOE Design'!X$1,FALSE))</f>
        <v/>
      </c>
    </row>
    <row r="209" spans="14:24">
      <c r="N209" s="128" t="str">
        <f>IF('DOE assistant'!B208="","",'Full DOE Design'!N208+1)</f>
        <v/>
      </c>
      <c r="O209" s="130" t="str">
        <f>IF('DOE assistant'!B208="","",VLOOKUP('DOE assistant'!B208,'Full DOE Design'!$B:$L,'Full DOE Design'!O$1,FALSE))</f>
        <v/>
      </c>
      <c r="P209" s="130" t="str">
        <f>IF('DOE assistant'!C208="","",VLOOKUP('DOE assistant'!C208,'Full DOE Design'!$B:$L,'Full DOE Design'!P$1,FALSE))</f>
        <v/>
      </c>
      <c r="Q209" s="130" t="str">
        <f>IF('DOE assistant'!D208="","",VLOOKUP('DOE assistant'!D208,'Full DOE Design'!$B:$L,'Full DOE Design'!Q$1,FALSE))</f>
        <v/>
      </c>
      <c r="R209" s="130" t="str">
        <f>IF('DOE assistant'!E208="","",VLOOKUP('DOE assistant'!E208,'Full DOE Design'!$B:$L,'Full DOE Design'!R$1,FALSE))</f>
        <v/>
      </c>
      <c r="S209" s="130" t="str">
        <f>IF('DOE assistant'!F208="","",VLOOKUP('DOE assistant'!F208,'Full DOE Design'!$B:$L,'Full DOE Design'!S$1,FALSE))</f>
        <v/>
      </c>
      <c r="T209" s="130" t="str">
        <f>IF('DOE assistant'!G208="","",VLOOKUP('DOE assistant'!G208,'Full DOE Design'!$B:$L,'Full DOE Design'!T$1,FALSE))</f>
        <v/>
      </c>
      <c r="U209" s="130" t="str">
        <f>IF('DOE assistant'!H208="","",VLOOKUP('DOE assistant'!H208,'Full DOE Design'!$B:$L,'Full DOE Design'!U$1,FALSE))</f>
        <v/>
      </c>
      <c r="V209" s="130" t="str">
        <f>IF('DOE assistant'!I208="","",VLOOKUP('DOE assistant'!I208,'Full DOE Design'!$B:$L,'Full DOE Design'!V$1,FALSE))</f>
        <v/>
      </c>
      <c r="W209" s="130" t="str">
        <f>IF('DOE assistant'!J208="","",VLOOKUP('DOE assistant'!J208,'Full DOE Design'!$B:$L,'Full DOE Design'!W$1,FALSE))</f>
        <v/>
      </c>
      <c r="X209" s="130" t="str">
        <f>IF('DOE assistant'!K208="","",VLOOKUP('DOE assistant'!K208,'Full DOE Design'!$B:$L,'Full DOE Design'!X$1,FALSE))</f>
        <v/>
      </c>
    </row>
    <row r="210" spans="14:24">
      <c r="N210" s="128" t="str">
        <f>IF('DOE assistant'!B209="","",'Full DOE Design'!N209+1)</f>
        <v/>
      </c>
      <c r="O210" s="130" t="str">
        <f>IF('DOE assistant'!B209="","",VLOOKUP('DOE assistant'!B209,'Full DOE Design'!$B:$L,'Full DOE Design'!O$1,FALSE))</f>
        <v/>
      </c>
      <c r="P210" s="130" t="str">
        <f>IF('DOE assistant'!C209="","",VLOOKUP('DOE assistant'!C209,'Full DOE Design'!$B:$L,'Full DOE Design'!P$1,FALSE))</f>
        <v/>
      </c>
      <c r="Q210" s="130" t="str">
        <f>IF('DOE assistant'!D209="","",VLOOKUP('DOE assistant'!D209,'Full DOE Design'!$B:$L,'Full DOE Design'!Q$1,FALSE))</f>
        <v/>
      </c>
      <c r="R210" s="130" t="str">
        <f>IF('DOE assistant'!E209="","",VLOOKUP('DOE assistant'!E209,'Full DOE Design'!$B:$L,'Full DOE Design'!R$1,FALSE))</f>
        <v/>
      </c>
      <c r="S210" s="130" t="str">
        <f>IF('DOE assistant'!F209="","",VLOOKUP('DOE assistant'!F209,'Full DOE Design'!$B:$L,'Full DOE Design'!S$1,FALSE))</f>
        <v/>
      </c>
      <c r="T210" s="130" t="str">
        <f>IF('DOE assistant'!G209="","",VLOOKUP('DOE assistant'!G209,'Full DOE Design'!$B:$L,'Full DOE Design'!T$1,FALSE))</f>
        <v/>
      </c>
      <c r="U210" s="130" t="str">
        <f>IF('DOE assistant'!H209="","",VLOOKUP('DOE assistant'!H209,'Full DOE Design'!$B:$L,'Full DOE Design'!U$1,FALSE))</f>
        <v/>
      </c>
      <c r="V210" s="130" t="str">
        <f>IF('DOE assistant'!I209="","",VLOOKUP('DOE assistant'!I209,'Full DOE Design'!$B:$L,'Full DOE Design'!V$1,FALSE))</f>
        <v/>
      </c>
      <c r="W210" s="130" t="str">
        <f>IF('DOE assistant'!J209="","",VLOOKUP('DOE assistant'!J209,'Full DOE Design'!$B:$L,'Full DOE Design'!W$1,FALSE))</f>
        <v/>
      </c>
      <c r="X210" s="130" t="str">
        <f>IF('DOE assistant'!K209="","",VLOOKUP('DOE assistant'!K209,'Full DOE Design'!$B:$L,'Full DOE Design'!X$1,FALSE))</f>
        <v/>
      </c>
    </row>
    <row r="211" spans="14:24">
      <c r="N211" s="128" t="str">
        <f>IF('DOE assistant'!B210="","",'Full DOE Design'!N210+1)</f>
        <v/>
      </c>
      <c r="O211" s="130" t="str">
        <f>IF('DOE assistant'!B210="","",VLOOKUP('DOE assistant'!B210,'Full DOE Design'!$B:$L,'Full DOE Design'!O$1,FALSE))</f>
        <v/>
      </c>
      <c r="P211" s="130" t="str">
        <f>IF('DOE assistant'!C210="","",VLOOKUP('DOE assistant'!C210,'Full DOE Design'!$B:$L,'Full DOE Design'!P$1,FALSE))</f>
        <v/>
      </c>
      <c r="Q211" s="130" t="str">
        <f>IF('DOE assistant'!D210="","",VLOOKUP('DOE assistant'!D210,'Full DOE Design'!$B:$L,'Full DOE Design'!Q$1,FALSE))</f>
        <v/>
      </c>
      <c r="R211" s="130" t="str">
        <f>IF('DOE assistant'!E210="","",VLOOKUP('DOE assistant'!E210,'Full DOE Design'!$B:$L,'Full DOE Design'!R$1,FALSE))</f>
        <v/>
      </c>
      <c r="S211" s="130" t="str">
        <f>IF('DOE assistant'!F210="","",VLOOKUP('DOE assistant'!F210,'Full DOE Design'!$B:$L,'Full DOE Design'!S$1,FALSE))</f>
        <v/>
      </c>
      <c r="T211" s="130" t="str">
        <f>IF('DOE assistant'!G210="","",VLOOKUP('DOE assistant'!G210,'Full DOE Design'!$B:$L,'Full DOE Design'!T$1,FALSE))</f>
        <v/>
      </c>
      <c r="U211" s="130" t="str">
        <f>IF('DOE assistant'!H210="","",VLOOKUP('DOE assistant'!H210,'Full DOE Design'!$B:$L,'Full DOE Design'!U$1,FALSE))</f>
        <v/>
      </c>
      <c r="V211" s="130" t="str">
        <f>IF('DOE assistant'!I210="","",VLOOKUP('DOE assistant'!I210,'Full DOE Design'!$B:$L,'Full DOE Design'!V$1,FALSE))</f>
        <v/>
      </c>
      <c r="W211" s="130" t="str">
        <f>IF('DOE assistant'!J210="","",VLOOKUP('DOE assistant'!J210,'Full DOE Design'!$B:$L,'Full DOE Design'!W$1,FALSE))</f>
        <v/>
      </c>
      <c r="X211" s="130" t="str">
        <f>IF('DOE assistant'!K210="","",VLOOKUP('DOE assistant'!K210,'Full DOE Design'!$B:$L,'Full DOE Design'!X$1,FALSE))</f>
        <v/>
      </c>
    </row>
    <row r="212" spans="14:24">
      <c r="N212" s="128" t="str">
        <f>IF('DOE assistant'!B211="","",'Full DOE Design'!N211+1)</f>
        <v/>
      </c>
      <c r="O212" s="130" t="str">
        <f>IF('DOE assistant'!B211="","",VLOOKUP('DOE assistant'!B211,'Full DOE Design'!$B:$L,'Full DOE Design'!O$1,FALSE))</f>
        <v/>
      </c>
      <c r="P212" s="130" t="str">
        <f>IF('DOE assistant'!C211="","",VLOOKUP('DOE assistant'!C211,'Full DOE Design'!$B:$L,'Full DOE Design'!P$1,FALSE))</f>
        <v/>
      </c>
      <c r="Q212" s="130" t="str">
        <f>IF('DOE assistant'!D211="","",VLOOKUP('DOE assistant'!D211,'Full DOE Design'!$B:$L,'Full DOE Design'!Q$1,FALSE))</f>
        <v/>
      </c>
      <c r="R212" s="130" t="str">
        <f>IF('DOE assistant'!E211="","",VLOOKUP('DOE assistant'!E211,'Full DOE Design'!$B:$L,'Full DOE Design'!R$1,FALSE))</f>
        <v/>
      </c>
      <c r="S212" s="130" t="str">
        <f>IF('DOE assistant'!F211="","",VLOOKUP('DOE assistant'!F211,'Full DOE Design'!$B:$L,'Full DOE Design'!S$1,FALSE))</f>
        <v/>
      </c>
      <c r="T212" s="130" t="str">
        <f>IF('DOE assistant'!G211="","",VLOOKUP('DOE assistant'!G211,'Full DOE Design'!$B:$L,'Full DOE Design'!T$1,FALSE))</f>
        <v/>
      </c>
      <c r="U212" s="130" t="str">
        <f>IF('DOE assistant'!H211="","",VLOOKUP('DOE assistant'!H211,'Full DOE Design'!$B:$L,'Full DOE Design'!U$1,FALSE))</f>
        <v/>
      </c>
      <c r="V212" s="130" t="str">
        <f>IF('DOE assistant'!I211="","",VLOOKUP('DOE assistant'!I211,'Full DOE Design'!$B:$L,'Full DOE Design'!V$1,FALSE))</f>
        <v/>
      </c>
      <c r="W212" s="130" t="str">
        <f>IF('DOE assistant'!J211="","",VLOOKUP('DOE assistant'!J211,'Full DOE Design'!$B:$L,'Full DOE Design'!W$1,FALSE))</f>
        <v/>
      </c>
      <c r="X212" s="130" t="str">
        <f>IF('DOE assistant'!K211="","",VLOOKUP('DOE assistant'!K211,'Full DOE Design'!$B:$L,'Full DOE Design'!X$1,FALSE))</f>
        <v/>
      </c>
    </row>
    <row r="213" spans="14:24">
      <c r="N213" s="128" t="str">
        <f>IF('DOE assistant'!B212="","",'Full DOE Design'!N212+1)</f>
        <v/>
      </c>
      <c r="O213" s="130" t="str">
        <f>IF('DOE assistant'!B212="","",VLOOKUP('DOE assistant'!B212,'Full DOE Design'!$B:$L,'Full DOE Design'!O$1,FALSE))</f>
        <v/>
      </c>
      <c r="P213" s="130" t="str">
        <f>IF('DOE assistant'!C212="","",VLOOKUP('DOE assistant'!C212,'Full DOE Design'!$B:$L,'Full DOE Design'!P$1,FALSE))</f>
        <v/>
      </c>
      <c r="Q213" s="130" t="str">
        <f>IF('DOE assistant'!D212="","",VLOOKUP('DOE assistant'!D212,'Full DOE Design'!$B:$L,'Full DOE Design'!Q$1,FALSE))</f>
        <v/>
      </c>
      <c r="R213" s="130" t="str">
        <f>IF('DOE assistant'!E212="","",VLOOKUP('DOE assistant'!E212,'Full DOE Design'!$B:$L,'Full DOE Design'!R$1,FALSE))</f>
        <v/>
      </c>
      <c r="S213" s="130" t="str">
        <f>IF('DOE assistant'!F212="","",VLOOKUP('DOE assistant'!F212,'Full DOE Design'!$B:$L,'Full DOE Design'!S$1,FALSE))</f>
        <v/>
      </c>
      <c r="T213" s="130" t="str">
        <f>IF('DOE assistant'!G212="","",VLOOKUP('DOE assistant'!G212,'Full DOE Design'!$B:$L,'Full DOE Design'!T$1,FALSE))</f>
        <v/>
      </c>
      <c r="U213" s="130" t="str">
        <f>IF('DOE assistant'!H212="","",VLOOKUP('DOE assistant'!H212,'Full DOE Design'!$B:$L,'Full DOE Design'!U$1,FALSE))</f>
        <v/>
      </c>
      <c r="V213" s="130" t="str">
        <f>IF('DOE assistant'!I212="","",VLOOKUP('DOE assistant'!I212,'Full DOE Design'!$B:$L,'Full DOE Design'!V$1,FALSE))</f>
        <v/>
      </c>
      <c r="W213" s="130" t="str">
        <f>IF('DOE assistant'!J212="","",VLOOKUP('DOE assistant'!J212,'Full DOE Design'!$B:$L,'Full DOE Design'!W$1,FALSE))</f>
        <v/>
      </c>
      <c r="X213" s="130" t="str">
        <f>IF('DOE assistant'!K212="","",VLOOKUP('DOE assistant'!K212,'Full DOE Design'!$B:$L,'Full DOE Design'!X$1,FALSE))</f>
        <v/>
      </c>
    </row>
    <row r="214" spans="14:24">
      <c r="N214" s="128" t="str">
        <f>IF('DOE assistant'!B213="","",'Full DOE Design'!N213+1)</f>
        <v/>
      </c>
      <c r="O214" s="130" t="str">
        <f>IF('DOE assistant'!B213="","",VLOOKUP('DOE assistant'!B213,'Full DOE Design'!$B:$L,'Full DOE Design'!O$1,FALSE))</f>
        <v/>
      </c>
      <c r="P214" s="130" t="str">
        <f>IF('DOE assistant'!C213="","",VLOOKUP('DOE assistant'!C213,'Full DOE Design'!$B:$L,'Full DOE Design'!P$1,FALSE))</f>
        <v/>
      </c>
      <c r="Q214" s="130" t="str">
        <f>IF('DOE assistant'!D213="","",VLOOKUP('DOE assistant'!D213,'Full DOE Design'!$B:$L,'Full DOE Design'!Q$1,FALSE))</f>
        <v/>
      </c>
      <c r="R214" s="130" t="str">
        <f>IF('DOE assistant'!E213="","",VLOOKUP('DOE assistant'!E213,'Full DOE Design'!$B:$L,'Full DOE Design'!R$1,FALSE))</f>
        <v/>
      </c>
      <c r="S214" s="130" t="str">
        <f>IF('DOE assistant'!F213="","",VLOOKUP('DOE assistant'!F213,'Full DOE Design'!$B:$L,'Full DOE Design'!S$1,FALSE))</f>
        <v/>
      </c>
      <c r="T214" s="130" t="str">
        <f>IF('DOE assistant'!G213="","",VLOOKUP('DOE assistant'!G213,'Full DOE Design'!$B:$L,'Full DOE Design'!T$1,FALSE))</f>
        <v/>
      </c>
      <c r="U214" s="130" t="str">
        <f>IF('DOE assistant'!H213="","",VLOOKUP('DOE assistant'!H213,'Full DOE Design'!$B:$L,'Full DOE Design'!U$1,FALSE))</f>
        <v/>
      </c>
      <c r="V214" s="130" t="str">
        <f>IF('DOE assistant'!I213="","",VLOOKUP('DOE assistant'!I213,'Full DOE Design'!$B:$L,'Full DOE Design'!V$1,FALSE))</f>
        <v/>
      </c>
      <c r="W214" s="130" t="str">
        <f>IF('DOE assistant'!J213="","",VLOOKUP('DOE assistant'!J213,'Full DOE Design'!$B:$L,'Full DOE Design'!W$1,FALSE))</f>
        <v/>
      </c>
      <c r="X214" s="130" t="str">
        <f>IF('DOE assistant'!K213="","",VLOOKUP('DOE assistant'!K213,'Full DOE Design'!$B:$L,'Full DOE Design'!X$1,FALSE))</f>
        <v/>
      </c>
    </row>
    <row r="215" spans="14:24">
      <c r="N215" s="128" t="str">
        <f>IF('DOE assistant'!B214="","",'Full DOE Design'!N214+1)</f>
        <v/>
      </c>
      <c r="O215" s="130" t="str">
        <f>IF('DOE assistant'!B214="","",VLOOKUP('DOE assistant'!B214,'Full DOE Design'!$B:$L,'Full DOE Design'!O$1,FALSE))</f>
        <v/>
      </c>
      <c r="P215" s="130" t="str">
        <f>IF('DOE assistant'!C214="","",VLOOKUP('DOE assistant'!C214,'Full DOE Design'!$B:$L,'Full DOE Design'!P$1,FALSE))</f>
        <v/>
      </c>
      <c r="Q215" s="130" t="str">
        <f>IF('DOE assistant'!D214="","",VLOOKUP('DOE assistant'!D214,'Full DOE Design'!$B:$L,'Full DOE Design'!Q$1,FALSE))</f>
        <v/>
      </c>
      <c r="R215" s="130" t="str">
        <f>IF('DOE assistant'!E214="","",VLOOKUP('DOE assistant'!E214,'Full DOE Design'!$B:$L,'Full DOE Design'!R$1,FALSE))</f>
        <v/>
      </c>
      <c r="S215" s="130" t="str">
        <f>IF('DOE assistant'!F214="","",VLOOKUP('DOE assistant'!F214,'Full DOE Design'!$B:$L,'Full DOE Design'!S$1,FALSE))</f>
        <v/>
      </c>
      <c r="T215" s="130" t="str">
        <f>IF('DOE assistant'!G214="","",VLOOKUP('DOE assistant'!G214,'Full DOE Design'!$B:$L,'Full DOE Design'!T$1,FALSE))</f>
        <v/>
      </c>
      <c r="U215" s="130" t="str">
        <f>IF('DOE assistant'!H214="","",VLOOKUP('DOE assistant'!H214,'Full DOE Design'!$B:$L,'Full DOE Design'!U$1,FALSE))</f>
        <v/>
      </c>
      <c r="V215" s="130" t="str">
        <f>IF('DOE assistant'!I214="","",VLOOKUP('DOE assistant'!I214,'Full DOE Design'!$B:$L,'Full DOE Design'!V$1,FALSE))</f>
        <v/>
      </c>
      <c r="W215" s="130" t="str">
        <f>IF('DOE assistant'!J214="","",VLOOKUP('DOE assistant'!J214,'Full DOE Design'!$B:$L,'Full DOE Design'!W$1,FALSE))</f>
        <v/>
      </c>
      <c r="X215" s="130" t="str">
        <f>IF('DOE assistant'!K214="","",VLOOKUP('DOE assistant'!K214,'Full DOE Design'!$B:$L,'Full DOE Design'!X$1,FALSE))</f>
        <v/>
      </c>
    </row>
    <row r="216" spans="14:24">
      <c r="N216" s="128" t="str">
        <f>IF('DOE assistant'!B215="","",'Full DOE Design'!N215+1)</f>
        <v/>
      </c>
      <c r="O216" s="130" t="str">
        <f>IF('DOE assistant'!B215="","",VLOOKUP('DOE assistant'!B215,'Full DOE Design'!$B:$L,'Full DOE Design'!O$1,FALSE))</f>
        <v/>
      </c>
      <c r="P216" s="130" t="str">
        <f>IF('DOE assistant'!C215="","",VLOOKUP('DOE assistant'!C215,'Full DOE Design'!$B:$L,'Full DOE Design'!P$1,FALSE))</f>
        <v/>
      </c>
      <c r="Q216" s="130" t="str">
        <f>IF('DOE assistant'!D215="","",VLOOKUP('DOE assistant'!D215,'Full DOE Design'!$B:$L,'Full DOE Design'!Q$1,FALSE))</f>
        <v/>
      </c>
      <c r="R216" s="130" t="str">
        <f>IF('DOE assistant'!E215="","",VLOOKUP('DOE assistant'!E215,'Full DOE Design'!$B:$L,'Full DOE Design'!R$1,FALSE))</f>
        <v/>
      </c>
      <c r="S216" s="130" t="str">
        <f>IF('DOE assistant'!F215="","",VLOOKUP('DOE assistant'!F215,'Full DOE Design'!$B:$L,'Full DOE Design'!S$1,FALSE))</f>
        <v/>
      </c>
      <c r="T216" s="130" t="str">
        <f>IF('DOE assistant'!G215="","",VLOOKUP('DOE assistant'!G215,'Full DOE Design'!$B:$L,'Full DOE Design'!T$1,FALSE))</f>
        <v/>
      </c>
      <c r="U216" s="130" t="str">
        <f>IF('DOE assistant'!H215="","",VLOOKUP('DOE assistant'!H215,'Full DOE Design'!$B:$L,'Full DOE Design'!U$1,FALSE))</f>
        <v/>
      </c>
      <c r="V216" s="130" t="str">
        <f>IF('DOE assistant'!I215="","",VLOOKUP('DOE assistant'!I215,'Full DOE Design'!$B:$L,'Full DOE Design'!V$1,FALSE))</f>
        <v/>
      </c>
      <c r="W216" s="130" t="str">
        <f>IF('DOE assistant'!J215="","",VLOOKUP('DOE assistant'!J215,'Full DOE Design'!$B:$L,'Full DOE Design'!W$1,FALSE))</f>
        <v/>
      </c>
      <c r="X216" s="130" t="str">
        <f>IF('DOE assistant'!K215="","",VLOOKUP('DOE assistant'!K215,'Full DOE Design'!$B:$L,'Full DOE Design'!X$1,FALSE))</f>
        <v/>
      </c>
    </row>
    <row r="217" spans="14:24">
      <c r="N217" s="128" t="str">
        <f>IF('DOE assistant'!B216="","",'Full DOE Design'!N216+1)</f>
        <v/>
      </c>
      <c r="O217" s="130" t="str">
        <f>IF('DOE assistant'!B216="","",VLOOKUP('DOE assistant'!B216,'Full DOE Design'!$B:$L,'Full DOE Design'!O$1,FALSE))</f>
        <v/>
      </c>
      <c r="P217" s="130" t="str">
        <f>IF('DOE assistant'!C216="","",VLOOKUP('DOE assistant'!C216,'Full DOE Design'!$B:$L,'Full DOE Design'!P$1,FALSE))</f>
        <v/>
      </c>
      <c r="Q217" s="130" t="str">
        <f>IF('DOE assistant'!D216="","",VLOOKUP('DOE assistant'!D216,'Full DOE Design'!$B:$L,'Full DOE Design'!Q$1,FALSE))</f>
        <v/>
      </c>
      <c r="R217" s="130" t="str">
        <f>IF('DOE assistant'!E216="","",VLOOKUP('DOE assistant'!E216,'Full DOE Design'!$B:$L,'Full DOE Design'!R$1,FALSE))</f>
        <v/>
      </c>
      <c r="S217" s="130" t="str">
        <f>IF('DOE assistant'!F216="","",VLOOKUP('DOE assistant'!F216,'Full DOE Design'!$B:$L,'Full DOE Design'!S$1,FALSE))</f>
        <v/>
      </c>
      <c r="T217" s="130" t="str">
        <f>IF('DOE assistant'!G216="","",VLOOKUP('DOE assistant'!G216,'Full DOE Design'!$B:$L,'Full DOE Design'!T$1,FALSE))</f>
        <v/>
      </c>
      <c r="U217" s="130" t="str">
        <f>IF('DOE assistant'!H216="","",VLOOKUP('DOE assistant'!H216,'Full DOE Design'!$B:$L,'Full DOE Design'!U$1,FALSE))</f>
        <v/>
      </c>
      <c r="V217" s="130" t="str">
        <f>IF('DOE assistant'!I216="","",VLOOKUP('DOE assistant'!I216,'Full DOE Design'!$B:$L,'Full DOE Design'!V$1,FALSE))</f>
        <v/>
      </c>
      <c r="W217" s="130" t="str">
        <f>IF('DOE assistant'!J216="","",VLOOKUP('DOE assistant'!J216,'Full DOE Design'!$B:$L,'Full DOE Design'!W$1,FALSE))</f>
        <v/>
      </c>
      <c r="X217" s="130" t="str">
        <f>IF('DOE assistant'!K216="","",VLOOKUP('DOE assistant'!K216,'Full DOE Design'!$B:$L,'Full DOE Design'!X$1,FALSE))</f>
        <v/>
      </c>
    </row>
    <row r="218" spans="14:24">
      <c r="N218" s="128" t="str">
        <f>IF('DOE assistant'!B217="","",'Full DOE Design'!N217+1)</f>
        <v/>
      </c>
      <c r="O218" s="130" t="str">
        <f>IF('DOE assistant'!B217="","",VLOOKUP('DOE assistant'!B217,'Full DOE Design'!$B:$L,'Full DOE Design'!O$1,FALSE))</f>
        <v/>
      </c>
      <c r="P218" s="130" t="str">
        <f>IF('DOE assistant'!C217="","",VLOOKUP('DOE assistant'!C217,'Full DOE Design'!$B:$L,'Full DOE Design'!P$1,FALSE))</f>
        <v/>
      </c>
      <c r="Q218" s="130" t="str">
        <f>IF('DOE assistant'!D217="","",VLOOKUP('DOE assistant'!D217,'Full DOE Design'!$B:$L,'Full DOE Design'!Q$1,FALSE))</f>
        <v/>
      </c>
      <c r="R218" s="130" t="str">
        <f>IF('DOE assistant'!E217="","",VLOOKUP('DOE assistant'!E217,'Full DOE Design'!$B:$L,'Full DOE Design'!R$1,FALSE))</f>
        <v/>
      </c>
      <c r="S218" s="130" t="str">
        <f>IF('DOE assistant'!F217="","",VLOOKUP('DOE assistant'!F217,'Full DOE Design'!$B:$L,'Full DOE Design'!S$1,FALSE))</f>
        <v/>
      </c>
      <c r="T218" s="130" t="str">
        <f>IF('DOE assistant'!G217="","",VLOOKUP('DOE assistant'!G217,'Full DOE Design'!$B:$L,'Full DOE Design'!T$1,FALSE))</f>
        <v/>
      </c>
      <c r="U218" s="130" t="str">
        <f>IF('DOE assistant'!H217="","",VLOOKUP('DOE assistant'!H217,'Full DOE Design'!$B:$L,'Full DOE Design'!U$1,FALSE))</f>
        <v/>
      </c>
      <c r="V218" s="130" t="str">
        <f>IF('DOE assistant'!I217="","",VLOOKUP('DOE assistant'!I217,'Full DOE Design'!$B:$L,'Full DOE Design'!V$1,FALSE))</f>
        <v/>
      </c>
      <c r="W218" s="130" t="str">
        <f>IF('DOE assistant'!J217="","",VLOOKUP('DOE assistant'!J217,'Full DOE Design'!$B:$L,'Full DOE Design'!W$1,FALSE))</f>
        <v/>
      </c>
      <c r="X218" s="130" t="str">
        <f>IF('DOE assistant'!K217="","",VLOOKUP('DOE assistant'!K217,'Full DOE Design'!$B:$L,'Full DOE Design'!X$1,FALSE))</f>
        <v/>
      </c>
    </row>
    <row r="219" spans="14:24">
      <c r="N219" s="128" t="str">
        <f>IF('DOE assistant'!B218="","",'Full DOE Design'!N218+1)</f>
        <v/>
      </c>
      <c r="O219" s="130" t="str">
        <f>IF('DOE assistant'!B218="","",VLOOKUP('DOE assistant'!B218,'Full DOE Design'!$B:$L,'Full DOE Design'!O$1,FALSE))</f>
        <v/>
      </c>
      <c r="P219" s="130" t="str">
        <f>IF('DOE assistant'!C218="","",VLOOKUP('DOE assistant'!C218,'Full DOE Design'!$B:$L,'Full DOE Design'!P$1,FALSE))</f>
        <v/>
      </c>
      <c r="Q219" s="130" t="str">
        <f>IF('DOE assistant'!D218="","",VLOOKUP('DOE assistant'!D218,'Full DOE Design'!$B:$L,'Full DOE Design'!Q$1,FALSE))</f>
        <v/>
      </c>
      <c r="R219" s="130" t="str">
        <f>IF('DOE assistant'!E218="","",VLOOKUP('DOE assistant'!E218,'Full DOE Design'!$B:$L,'Full DOE Design'!R$1,FALSE))</f>
        <v/>
      </c>
      <c r="S219" s="130" t="str">
        <f>IF('DOE assistant'!F218="","",VLOOKUP('DOE assistant'!F218,'Full DOE Design'!$B:$L,'Full DOE Design'!S$1,FALSE))</f>
        <v/>
      </c>
      <c r="T219" s="130" t="str">
        <f>IF('DOE assistant'!G218="","",VLOOKUP('DOE assistant'!G218,'Full DOE Design'!$B:$L,'Full DOE Design'!T$1,FALSE))</f>
        <v/>
      </c>
      <c r="U219" s="130" t="str">
        <f>IF('DOE assistant'!H218="","",VLOOKUP('DOE assistant'!H218,'Full DOE Design'!$B:$L,'Full DOE Design'!U$1,FALSE))</f>
        <v/>
      </c>
      <c r="V219" s="130" t="str">
        <f>IF('DOE assistant'!I218="","",VLOOKUP('DOE assistant'!I218,'Full DOE Design'!$B:$L,'Full DOE Design'!V$1,FALSE))</f>
        <v/>
      </c>
      <c r="W219" s="130" t="str">
        <f>IF('DOE assistant'!J218="","",VLOOKUP('DOE assistant'!J218,'Full DOE Design'!$B:$L,'Full DOE Design'!W$1,FALSE))</f>
        <v/>
      </c>
      <c r="X219" s="130" t="str">
        <f>IF('DOE assistant'!K218="","",VLOOKUP('DOE assistant'!K218,'Full DOE Design'!$B:$L,'Full DOE Design'!X$1,FALSE))</f>
        <v/>
      </c>
    </row>
    <row r="220" spans="14:24">
      <c r="N220" s="128" t="str">
        <f>IF('DOE assistant'!B219="","",'Full DOE Design'!N219+1)</f>
        <v/>
      </c>
      <c r="O220" s="130" t="str">
        <f>IF('DOE assistant'!B219="","",VLOOKUP('DOE assistant'!B219,'Full DOE Design'!$B:$L,'Full DOE Design'!O$1,FALSE))</f>
        <v/>
      </c>
      <c r="P220" s="130" t="str">
        <f>IF('DOE assistant'!C219="","",VLOOKUP('DOE assistant'!C219,'Full DOE Design'!$B:$L,'Full DOE Design'!P$1,FALSE))</f>
        <v/>
      </c>
      <c r="Q220" s="130" t="str">
        <f>IF('DOE assistant'!D219="","",VLOOKUP('DOE assistant'!D219,'Full DOE Design'!$B:$L,'Full DOE Design'!Q$1,FALSE))</f>
        <v/>
      </c>
      <c r="R220" s="130" t="str">
        <f>IF('DOE assistant'!E219="","",VLOOKUP('DOE assistant'!E219,'Full DOE Design'!$B:$L,'Full DOE Design'!R$1,FALSE))</f>
        <v/>
      </c>
      <c r="S220" s="130" t="str">
        <f>IF('DOE assistant'!F219="","",VLOOKUP('DOE assistant'!F219,'Full DOE Design'!$B:$L,'Full DOE Design'!S$1,FALSE))</f>
        <v/>
      </c>
      <c r="T220" s="130" t="str">
        <f>IF('DOE assistant'!G219="","",VLOOKUP('DOE assistant'!G219,'Full DOE Design'!$B:$L,'Full DOE Design'!T$1,FALSE))</f>
        <v/>
      </c>
      <c r="U220" s="130" t="str">
        <f>IF('DOE assistant'!H219="","",VLOOKUP('DOE assistant'!H219,'Full DOE Design'!$B:$L,'Full DOE Design'!U$1,FALSE))</f>
        <v/>
      </c>
      <c r="V220" s="130" t="str">
        <f>IF('DOE assistant'!I219="","",VLOOKUP('DOE assistant'!I219,'Full DOE Design'!$B:$L,'Full DOE Design'!V$1,FALSE))</f>
        <v/>
      </c>
      <c r="W220" s="130" t="str">
        <f>IF('DOE assistant'!J219="","",VLOOKUP('DOE assistant'!J219,'Full DOE Design'!$B:$L,'Full DOE Design'!W$1,FALSE))</f>
        <v/>
      </c>
      <c r="X220" s="130" t="str">
        <f>IF('DOE assistant'!K219="","",VLOOKUP('DOE assistant'!K219,'Full DOE Design'!$B:$L,'Full DOE Design'!X$1,FALSE))</f>
        <v/>
      </c>
    </row>
    <row r="221" spans="14:24">
      <c r="N221" s="128" t="str">
        <f>IF('DOE assistant'!B220="","",'Full DOE Design'!N220+1)</f>
        <v/>
      </c>
      <c r="O221" s="130" t="str">
        <f>IF('DOE assistant'!B220="","",VLOOKUP('DOE assistant'!B220,'Full DOE Design'!$B:$L,'Full DOE Design'!O$1,FALSE))</f>
        <v/>
      </c>
      <c r="P221" s="130" t="str">
        <f>IF('DOE assistant'!C220="","",VLOOKUP('DOE assistant'!C220,'Full DOE Design'!$B:$L,'Full DOE Design'!P$1,FALSE))</f>
        <v/>
      </c>
      <c r="Q221" s="130" t="str">
        <f>IF('DOE assistant'!D220="","",VLOOKUP('DOE assistant'!D220,'Full DOE Design'!$B:$L,'Full DOE Design'!Q$1,FALSE))</f>
        <v/>
      </c>
      <c r="R221" s="130" t="str">
        <f>IF('DOE assistant'!E220="","",VLOOKUP('DOE assistant'!E220,'Full DOE Design'!$B:$L,'Full DOE Design'!R$1,FALSE))</f>
        <v/>
      </c>
      <c r="S221" s="130" t="str">
        <f>IF('DOE assistant'!F220="","",VLOOKUP('DOE assistant'!F220,'Full DOE Design'!$B:$L,'Full DOE Design'!S$1,FALSE))</f>
        <v/>
      </c>
      <c r="T221" s="130" t="str">
        <f>IF('DOE assistant'!G220="","",VLOOKUP('DOE assistant'!G220,'Full DOE Design'!$B:$L,'Full DOE Design'!T$1,FALSE))</f>
        <v/>
      </c>
      <c r="U221" s="130" t="str">
        <f>IF('DOE assistant'!H220="","",VLOOKUP('DOE assistant'!H220,'Full DOE Design'!$B:$L,'Full DOE Design'!U$1,FALSE))</f>
        <v/>
      </c>
      <c r="V221" s="130" t="str">
        <f>IF('DOE assistant'!I220="","",VLOOKUP('DOE assistant'!I220,'Full DOE Design'!$B:$L,'Full DOE Design'!V$1,FALSE))</f>
        <v/>
      </c>
      <c r="W221" s="130" t="str">
        <f>IF('DOE assistant'!J220="","",VLOOKUP('DOE assistant'!J220,'Full DOE Design'!$B:$L,'Full DOE Design'!W$1,FALSE))</f>
        <v/>
      </c>
      <c r="X221" s="130" t="str">
        <f>IF('DOE assistant'!K220="","",VLOOKUP('DOE assistant'!K220,'Full DOE Design'!$B:$L,'Full DOE Design'!X$1,FALSE))</f>
        <v/>
      </c>
    </row>
    <row r="222" spans="14:24">
      <c r="N222" s="128" t="str">
        <f>IF('DOE assistant'!B221="","",'Full DOE Design'!N221+1)</f>
        <v/>
      </c>
      <c r="O222" s="130" t="str">
        <f>IF('DOE assistant'!B221="","",VLOOKUP('DOE assistant'!B221,'Full DOE Design'!$B:$L,'Full DOE Design'!O$1,FALSE))</f>
        <v/>
      </c>
      <c r="P222" s="130" t="str">
        <f>IF('DOE assistant'!C221="","",VLOOKUP('DOE assistant'!C221,'Full DOE Design'!$B:$L,'Full DOE Design'!P$1,FALSE))</f>
        <v/>
      </c>
      <c r="Q222" s="130" t="str">
        <f>IF('DOE assistant'!D221="","",VLOOKUP('DOE assistant'!D221,'Full DOE Design'!$B:$L,'Full DOE Design'!Q$1,FALSE))</f>
        <v/>
      </c>
      <c r="R222" s="130" t="str">
        <f>IF('DOE assistant'!E221="","",VLOOKUP('DOE assistant'!E221,'Full DOE Design'!$B:$L,'Full DOE Design'!R$1,FALSE))</f>
        <v/>
      </c>
      <c r="S222" s="130" t="str">
        <f>IF('DOE assistant'!F221="","",VLOOKUP('DOE assistant'!F221,'Full DOE Design'!$B:$L,'Full DOE Design'!S$1,FALSE))</f>
        <v/>
      </c>
      <c r="T222" s="130" t="str">
        <f>IF('DOE assistant'!G221="","",VLOOKUP('DOE assistant'!G221,'Full DOE Design'!$B:$L,'Full DOE Design'!T$1,FALSE))</f>
        <v/>
      </c>
      <c r="U222" s="130" t="str">
        <f>IF('DOE assistant'!H221="","",VLOOKUP('DOE assistant'!H221,'Full DOE Design'!$B:$L,'Full DOE Design'!U$1,FALSE))</f>
        <v/>
      </c>
      <c r="V222" s="130" t="str">
        <f>IF('DOE assistant'!I221="","",VLOOKUP('DOE assistant'!I221,'Full DOE Design'!$B:$L,'Full DOE Design'!V$1,FALSE))</f>
        <v/>
      </c>
      <c r="W222" s="130" t="str">
        <f>IF('DOE assistant'!J221="","",VLOOKUP('DOE assistant'!J221,'Full DOE Design'!$B:$L,'Full DOE Design'!W$1,FALSE))</f>
        <v/>
      </c>
      <c r="X222" s="130" t="str">
        <f>IF('DOE assistant'!K221="","",VLOOKUP('DOE assistant'!K221,'Full DOE Design'!$B:$L,'Full DOE Design'!X$1,FALSE))</f>
        <v/>
      </c>
    </row>
    <row r="223" spans="14:24">
      <c r="N223" s="128" t="str">
        <f>IF('DOE assistant'!B222="","",'Full DOE Design'!N222+1)</f>
        <v/>
      </c>
      <c r="O223" s="130" t="str">
        <f>IF('DOE assistant'!B222="","",VLOOKUP('DOE assistant'!B222,'Full DOE Design'!$B:$L,'Full DOE Design'!O$1,FALSE))</f>
        <v/>
      </c>
      <c r="P223" s="130" t="str">
        <f>IF('DOE assistant'!C222="","",VLOOKUP('DOE assistant'!C222,'Full DOE Design'!$B:$L,'Full DOE Design'!P$1,FALSE))</f>
        <v/>
      </c>
      <c r="Q223" s="130" t="str">
        <f>IF('DOE assistant'!D222="","",VLOOKUP('DOE assistant'!D222,'Full DOE Design'!$B:$L,'Full DOE Design'!Q$1,FALSE))</f>
        <v/>
      </c>
      <c r="R223" s="130" t="str">
        <f>IF('DOE assistant'!E222="","",VLOOKUP('DOE assistant'!E222,'Full DOE Design'!$B:$L,'Full DOE Design'!R$1,FALSE))</f>
        <v/>
      </c>
      <c r="S223" s="130" t="str">
        <f>IF('DOE assistant'!F222="","",VLOOKUP('DOE assistant'!F222,'Full DOE Design'!$B:$L,'Full DOE Design'!S$1,FALSE))</f>
        <v/>
      </c>
      <c r="T223" s="130" t="str">
        <f>IF('DOE assistant'!G222="","",VLOOKUP('DOE assistant'!G222,'Full DOE Design'!$B:$L,'Full DOE Design'!T$1,FALSE))</f>
        <v/>
      </c>
      <c r="U223" s="130" t="str">
        <f>IF('DOE assistant'!H222="","",VLOOKUP('DOE assistant'!H222,'Full DOE Design'!$B:$L,'Full DOE Design'!U$1,FALSE))</f>
        <v/>
      </c>
      <c r="V223" s="130" t="str">
        <f>IF('DOE assistant'!I222="","",VLOOKUP('DOE assistant'!I222,'Full DOE Design'!$B:$L,'Full DOE Design'!V$1,FALSE))</f>
        <v/>
      </c>
      <c r="W223" s="130" t="str">
        <f>IF('DOE assistant'!J222="","",VLOOKUP('DOE assistant'!J222,'Full DOE Design'!$B:$L,'Full DOE Design'!W$1,FALSE))</f>
        <v/>
      </c>
      <c r="X223" s="130" t="str">
        <f>IF('DOE assistant'!K222="","",VLOOKUP('DOE assistant'!K222,'Full DOE Design'!$B:$L,'Full DOE Design'!X$1,FALSE))</f>
        <v/>
      </c>
    </row>
    <row r="224" spans="14:24">
      <c r="N224" s="128" t="str">
        <f>IF('DOE assistant'!B223="","",'Full DOE Design'!N223+1)</f>
        <v/>
      </c>
      <c r="O224" s="130" t="str">
        <f>IF('DOE assistant'!B223="","",VLOOKUP('DOE assistant'!B223,'Full DOE Design'!$B:$L,'Full DOE Design'!O$1,FALSE))</f>
        <v/>
      </c>
      <c r="P224" s="130" t="str">
        <f>IF('DOE assistant'!C223="","",VLOOKUP('DOE assistant'!C223,'Full DOE Design'!$B:$L,'Full DOE Design'!P$1,FALSE))</f>
        <v/>
      </c>
      <c r="Q224" s="130" t="str">
        <f>IF('DOE assistant'!D223="","",VLOOKUP('DOE assistant'!D223,'Full DOE Design'!$B:$L,'Full DOE Design'!Q$1,FALSE))</f>
        <v/>
      </c>
      <c r="R224" s="130" t="str">
        <f>IF('DOE assistant'!E223="","",VLOOKUP('DOE assistant'!E223,'Full DOE Design'!$B:$L,'Full DOE Design'!R$1,FALSE))</f>
        <v/>
      </c>
      <c r="S224" s="130" t="str">
        <f>IF('DOE assistant'!F223="","",VLOOKUP('DOE assistant'!F223,'Full DOE Design'!$B:$L,'Full DOE Design'!S$1,FALSE))</f>
        <v/>
      </c>
      <c r="T224" s="130" t="str">
        <f>IF('DOE assistant'!G223="","",VLOOKUP('DOE assistant'!G223,'Full DOE Design'!$B:$L,'Full DOE Design'!T$1,FALSE))</f>
        <v/>
      </c>
      <c r="U224" s="130" t="str">
        <f>IF('DOE assistant'!H223="","",VLOOKUP('DOE assistant'!H223,'Full DOE Design'!$B:$L,'Full DOE Design'!U$1,FALSE))</f>
        <v/>
      </c>
      <c r="V224" s="130" t="str">
        <f>IF('DOE assistant'!I223="","",VLOOKUP('DOE assistant'!I223,'Full DOE Design'!$B:$L,'Full DOE Design'!V$1,FALSE))</f>
        <v/>
      </c>
      <c r="W224" s="130" t="str">
        <f>IF('DOE assistant'!J223="","",VLOOKUP('DOE assistant'!J223,'Full DOE Design'!$B:$L,'Full DOE Design'!W$1,FALSE))</f>
        <v/>
      </c>
      <c r="X224" s="130" t="str">
        <f>IF('DOE assistant'!K223="","",VLOOKUP('DOE assistant'!K223,'Full DOE Design'!$B:$L,'Full DOE Design'!X$1,FALSE))</f>
        <v/>
      </c>
    </row>
    <row r="225" spans="14:24">
      <c r="N225" s="128" t="str">
        <f>IF('DOE assistant'!B224="","",'Full DOE Design'!N224+1)</f>
        <v/>
      </c>
      <c r="O225" s="130" t="str">
        <f>IF('DOE assistant'!B224="","",VLOOKUP('DOE assistant'!B224,'Full DOE Design'!$B:$L,'Full DOE Design'!O$1,FALSE))</f>
        <v/>
      </c>
      <c r="P225" s="130" t="str">
        <f>IF('DOE assistant'!C224="","",VLOOKUP('DOE assistant'!C224,'Full DOE Design'!$B:$L,'Full DOE Design'!P$1,FALSE))</f>
        <v/>
      </c>
      <c r="Q225" s="130" t="str">
        <f>IF('DOE assistant'!D224="","",VLOOKUP('DOE assistant'!D224,'Full DOE Design'!$B:$L,'Full DOE Design'!Q$1,FALSE))</f>
        <v/>
      </c>
      <c r="R225" s="130" t="str">
        <f>IF('DOE assistant'!E224="","",VLOOKUP('DOE assistant'!E224,'Full DOE Design'!$B:$L,'Full DOE Design'!R$1,FALSE))</f>
        <v/>
      </c>
      <c r="S225" s="130" t="str">
        <f>IF('DOE assistant'!F224="","",VLOOKUP('DOE assistant'!F224,'Full DOE Design'!$B:$L,'Full DOE Design'!S$1,FALSE))</f>
        <v/>
      </c>
      <c r="T225" s="130" t="str">
        <f>IF('DOE assistant'!G224="","",VLOOKUP('DOE assistant'!G224,'Full DOE Design'!$B:$L,'Full DOE Design'!T$1,FALSE))</f>
        <v/>
      </c>
      <c r="U225" s="130" t="str">
        <f>IF('DOE assistant'!H224="","",VLOOKUP('DOE assistant'!H224,'Full DOE Design'!$B:$L,'Full DOE Design'!U$1,FALSE))</f>
        <v/>
      </c>
      <c r="V225" s="130" t="str">
        <f>IF('DOE assistant'!I224="","",VLOOKUP('DOE assistant'!I224,'Full DOE Design'!$B:$L,'Full DOE Design'!V$1,FALSE))</f>
        <v/>
      </c>
      <c r="W225" s="130" t="str">
        <f>IF('DOE assistant'!J224="","",VLOOKUP('DOE assistant'!J224,'Full DOE Design'!$B:$L,'Full DOE Design'!W$1,FALSE))</f>
        <v/>
      </c>
      <c r="X225" s="130" t="str">
        <f>IF('DOE assistant'!K224="","",VLOOKUP('DOE assistant'!K224,'Full DOE Design'!$B:$L,'Full DOE Design'!X$1,FALSE))</f>
        <v/>
      </c>
    </row>
    <row r="226" spans="14:24">
      <c r="N226" s="128" t="str">
        <f>IF('DOE assistant'!B225="","",'Full DOE Design'!N225+1)</f>
        <v/>
      </c>
      <c r="O226" s="130" t="str">
        <f>IF('DOE assistant'!B225="","",VLOOKUP('DOE assistant'!B225,'Full DOE Design'!$B:$L,'Full DOE Design'!O$1,FALSE))</f>
        <v/>
      </c>
      <c r="P226" s="130" t="str">
        <f>IF('DOE assistant'!C225="","",VLOOKUP('DOE assistant'!C225,'Full DOE Design'!$B:$L,'Full DOE Design'!P$1,FALSE))</f>
        <v/>
      </c>
      <c r="Q226" s="130" t="str">
        <f>IF('DOE assistant'!D225="","",VLOOKUP('DOE assistant'!D225,'Full DOE Design'!$B:$L,'Full DOE Design'!Q$1,FALSE))</f>
        <v/>
      </c>
      <c r="R226" s="130" t="str">
        <f>IF('DOE assistant'!E225="","",VLOOKUP('DOE assistant'!E225,'Full DOE Design'!$B:$L,'Full DOE Design'!R$1,FALSE))</f>
        <v/>
      </c>
      <c r="S226" s="130" t="str">
        <f>IF('DOE assistant'!F225="","",VLOOKUP('DOE assistant'!F225,'Full DOE Design'!$B:$L,'Full DOE Design'!S$1,FALSE))</f>
        <v/>
      </c>
      <c r="T226" s="130" t="str">
        <f>IF('DOE assistant'!G225="","",VLOOKUP('DOE assistant'!G225,'Full DOE Design'!$B:$L,'Full DOE Design'!T$1,FALSE))</f>
        <v/>
      </c>
      <c r="U226" s="130" t="str">
        <f>IF('DOE assistant'!H225="","",VLOOKUP('DOE assistant'!H225,'Full DOE Design'!$B:$L,'Full DOE Design'!U$1,FALSE))</f>
        <v/>
      </c>
      <c r="V226" s="130" t="str">
        <f>IF('DOE assistant'!I225="","",VLOOKUP('DOE assistant'!I225,'Full DOE Design'!$B:$L,'Full DOE Design'!V$1,FALSE))</f>
        <v/>
      </c>
      <c r="W226" s="130" t="str">
        <f>IF('DOE assistant'!J225="","",VLOOKUP('DOE assistant'!J225,'Full DOE Design'!$B:$L,'Full DOE Design'!W$1,FALSE))</f>
        <v/>
      </c>
      <c r="X226" s="130" t="str">
        <f>IF('DOE assistant'!K225="","",VLOOKUP('DOE assistant'!K225,'Full DOE Design'!$B:$L,'Full DOE Design'!X$1,FALSE))</f>
        <v/>
      </c>
    </row>
    <row r="227" spans="14:24">
      <c r="N227" s="128" t="str">
        <f>IF('DOE assistant'!B226="","",'Full DOE Design'!N226+1)</f>
        <v/>
      </c>
      <c r="O227" s="130" t="str">
        <f>IF('DOE assistant'!B226="","",VLOOKUP('DOE assistant'!B226,'Full DOE Design'!$B:$L,'Full DOE Design'!O$1,FALSE))</f>
        <v/>
      </c>
      <c r="P227" s="130" t="str">
        <f>IF('DOE assistant'!C226="","",VLOOKUP('DOE assistant'!C226,'Full DOE Design'!$B:$L,'Full DOE Design'!P$1,FALSE))</f>
        <v/>
      </c>
      <c r="Q227" s="130" t="str">
        <f>IF('DOE assistant'!D226="","",VLOOKUP('DOE assistant'!D226,'Full DOE Design'!$B:$L,'Full DOE Design'!Q$1,FALSE))</f>
        <v/>
      </c>
      <c r="R227" s="130" t="str">
        <f>IF('DOE assistant'!E226="","",VLOOKUP('DOE assistant'!E226,'Full DOE Design'!$B:$L,'Full DOE Design'!R$1,FALSE))</f>
        <v/>
      </c>
      <c r="S227" s="130" t="str">
        <f>IF('DOE assistant'!F226="","",VLOOKUP('DOE assistant'!F226,'Full DOE Design'!$B:$L,'Full DOE Design'!S$1,FALSE))</f>
        <v/>
      </c>
      <c r="T227" s="130" t="str">
        <f>IF('DOE assistant'!G226="","",VLOOKUP('DOE assistant'!G226,'Full DOE Design'!$B:$L,'Full DOE Design'!T$1,FALSE))</f>
        <v/>
      </c>
      <c r="U227" s="130" t="str">
        <f>IF('DOE assistant'!H226="","",VLOOKUP('DOE assistant'!H226,'Full DOE Design'!$B:$L,'Full DOE Design'!U$1,FALSE))</f>
        <v/>
      </c>
      <c r="V227" s="130" t="str">
        <f>IF('DOE assistant'!I226="","",VLOOKUP('DOE assistant'!I226,'Full DOE Design'!$B:$L,'Full DOE Design'!V$1,FALSE))</f>
        <v/>
      </c>
      <c r="W227" s="130" t="str">
        <f>IF('DOE assistant'!J226="","",VLOOKUP('DOE assistant'!J226,'Full DOE Design'!$B:$L,'Full DOE Design'!W$1,FALSE))</f>
        <v/>
      </c>
      <c r="X227" s="130" t="str">
        <f>IF('DOE assistant'!K226="","",VLOOKUP('DOE assistant'!K226,'Full DOE Design'!$B:$L,'Full DOE Design'!X$1,FALSE))</f>
        <v/>
      </c>
    </row>
    <row r="228" spans="14:24">
      <c r="N228" s="128" t="str">
        <f>IF('DOE assistant'!B227="","",'Full DOE Design'!N227+1)</f>
        <v/>
      </c>
      <c r="O228" s="130" t="str">
        <f>IF('DOE assistant'!B227="","",VLOOKUP('DOE assistant'!B227,'Full DOE Design'!$B:$L,'Full DOE Design'!O$1,FALSE))</f>
        <v/>
      </c>
      <c r="P228" s="130" t="str">
        <f>IF('DOE assistant'!C227="","",VLOOKUP('DOE assistant'!C227,'Full DOE Design'!$B:$L,'Full DOE Design'!P$1,FALSE))</f>
        <v/>
      </c>
      <c r="Q228" s="130" t="str">
        <f>IF('DOE assistant'!D227="","",VLOOKUP('DOE assistant'!D227,'Full DOE Design'!$B:$L,'Full DOE Design'!Q$1,FALSE))</f>
        <v/>
      </c>
      <c r="R228" s="130" t="str">
        <f>IF('DOE assistant'!E227="","",VLOOKUP('DOE assistant'!E227,'Full DOE Design'!$B:$L,'Full DOE Design'!R$1,FALSE))</f>
        <v/>
      </c>
      <c r="S228" s="130" t="str">
        <f>IF('DOE assistant'!F227="","",VLOOKUP('DOE assistant'!F227,'Full DOE Design'!$B:$L,'Full DOE Design'!S$1,FALSE))</f>
        <v/>
      </c>
      <c r="T228" s="130" t="str">
        <f>IF('DOE assistant'!G227="","",VLOOKUP('DOE assistant'!G227,'Full DOE Design'!$B:$L,'Full DOE Design'!T$1,FALSE))</f>
        <v/>
      </c>
      <c r="U228" s="130" t="str">
        <f>IF('DOE assistant'!H227="","",VLOOKUP('DOE assistant'!H227,'Full DOE Design'!$B:$L,'Full DOE Design'!U$1,FALSE))</f>
        <v/>
      </c>
      <c r="V228" s="130" t="str">
        <f>IF('DOE assistant'!I227="","",VLOOKUP('DOE assistant'!I227,'Full DOE Design'!$B:$L,'Full DOE Design'!V$1,FALSE))</f>
        <v/>
      </c>
      <c r="W228" s="130" t="str">
        <f>IF('DOE assistant'!J227="","",VLOOKUP('DOE assistant'!J227,'Full DOE Design'!$B:$L,'Full DOE Design'!W$1,FALSE))</f>
        <v/>
      </c>
      <c r="X228" s="130" t="str">
        <f>IF('DOE assistant'!K227="","",VLOOKUP('DOE assistant'!K227,'Full DOE Design'!$B:$L,'Full DOE Design'!X$1,FALSE))</f>
        <v/>
      </c>
    </row>
    <row r="229" spans="14:24">
      <c r="N229" s="128" t="str">
        <f>IF('DOE assistant'!B228="","",'Full DOE Design'!N228+1)</f>
        <v/>
      </c>
      <c r="O229" s="130" t="str">
        <f>IF('DOE assistant'!B228="","",VLOOKUP('DOE assistant'!B228,'Full DOE Design'!$B:$L,'Full DOE Design'!O$1,FALSE))</f>
        <v/>
      </c>
      <c r="P229" s="130" t="str">
        <f>IF('DOE assistant'!C228="","",VLOOKUP('DOE assistant'!C228,'Full DOE Design'!$B:$L,'Full DOE Design'!P$1,FALSE))</f>
        <v/>
      </c>
      <c r="Q229" s="130" t="str">
        <f>IF('DOE assistant'!D228="","",VLOOKUP('DOE assistant'!D228,'Full DOE Design'!$B:$L,'Full DOE Design'!Q$1,FALSE))</f>
        <v/>
      </c>
      <c r="R229" s="130" t="str">
        <f>IF('DOE assistant'!E228="","",VLOOKUP('DOE assistant'!E228,'Full DOE Design'!$B:$L,'Full DOE Design'!R$1,FALSE))</f>
        <v/>
      </c>
      <c r="S229" s="130" t="str">
        <f>IF('DOE assistant'!F228="","",VLOOKUP('DOE assistant'!F228,'Full DOE Design'!$B:$L,'Full DOE Design'!S$1,FALSE))</f>
        <v/>
      </c>
      <c r="T229" s="130" t="str">
        <f>IF('DOE assistant'!G228="","",VLOOKUP('DOE assistant'!G228,'Full DOE Design'!$B:$L,'Full DOE Design'!T$1,FALSE))</f>
        <v/>
      </c>
      <c r="U229" s="130" t="str">
        <f>IF('DOE assistant'!H228="","",VLOOKUP('DOE assistant'!H228,'Full DOE Design'!$B:$L,'Full DOE Design'!U$1,FALSE))</f>
        <v/>
      </c>
      <c r="V229" s="130" t="str">
        <f>IF('DOE assistant'!I228="","",VLOOKUP('DOE assistant'!I228,'Full DOE Design'!$B:$L,'Full DOE Design'!V$1,FALSE))</f>
        <v/>
      </c>
      <c r="W229" s="130" t="str">
        <f>IF('DOE assistant'!J228="","",VLOOKUP('DOE assistant'!J228,'Full DOE Design'!$B:$L,'Full DOE Design'!W$1,FALSE))</f>
        <v/>
      </c>
      <c r="X229" s="130" t="str">
        <f>IF('DOE assistant'!K228="","",VLOOKUP('DOE assistant'!K228,'Full DOE Design'!$B:$L,'Full DOE Design'!X$1,FALSE))</f>
        <v/>
      </c>
    </row>
    <row r="230" spans="14:24">
      <c r="N230" s="128" t="str">
        <f>IF('DOE assistant'!B229="","",'Full DOE Design'!N229+1)</f>
        <v/>
      </c>
      <c r="O230" s="130" t="str">
        <f>IF('DOE assistant'!B229="","",VLOOKUP('DOE assistant'!B229,'Full DOE Design'!$B:$L,'Full DOE Design'!O$1,FALSE))</f>
        <v/>
      </c>
      <c r="P230" s="130" t="str">
        <f>IF('DOE assistant'!C229="","",VLOOKUP('DOE assistant'!C229,'Full DOE Design'!$B:$L,'Full DOE Design'!P$1,FALSE))</f>
        <v/>
      </c>
      <c r="Q230" s="130" t="str">
        <f>IF('DOE assistant'!D229="","",VLOOKUP('DOE assistant'!D229,'Full DOE Design'!$B:$L,'Full DOE Design'!Q$1,FALSE))</f>
        <v/>
      </c>
      <c r="R230" s="130" t="str">
        <f>IF('DOE assistant'!E229="","",VLOOKUP('DOE assistant'!E229,'Full DOE Design'!$B:$L,'Full DOE Design'!R$1,FALSE))</f>
        <v/>
      </c>
      <c r="S230" s="130" t="str">
        <f>IF('DOE assistant'!F229="","",VLOOKUP('DOE assistant'!F229,'Full DOE Design'!$B:$L,'Full DOE Design'!S$1,FALSE))</f>
        <v/>
      </c>
      <c r="T230" s="130" t="str">
        <f>IF('DOE assistant'!G229="","",VLOOKUP('DOE assistant'!G229,'Full DOE Design'!$B:$L,'Full DOE Design'!T$1,FALSE))</f>
        <v/>
      </c>
      <c r="U230" s="130" t="str">
        <f>IF('DOE assistant'!H229="","",VLOOKUP('DOE assistant'!H229,'Full DOE Design'!$B:$L,'Full DOE Design'!U$1,FALSE))</f>
        <v/>
      </c>
      <c r="V230" s="130" t="str">
        <f>IF('DOE assistant'!I229="","",VLOOKUP('DOE assistant'!I229,'Full DOE Design'!$B:$L,'Full DOE Design'!V$1,FALSE))</f>
        <v/>
      </c>
      <c r="W230" s="130" t="str">
        <f>IF('DOE assistant'!J229="","",VLOOKUP('DOE assistant'!J229,'Full DOE Design'!$B:$L,'Full DOE Design'!W$1,FALSE))</f>
        <v/>
      </c>
      <c r="X230" s="130" t="str">
        <f>IF('DOE assistant'!K229="","",VLOOKUP('DOE assistant'!K229,'Full DOE Design'!$B:$L,'Full DOE Design'!X$1,FALSE))</f>
        <v/>
      </c>
    </row>
    <row r="231" spans="14:24">
      <c r="N231" s="128" t="str">
        <f>IF('DOE assistant'!B230="","",'Full DOE Design'!N230+1)</f>
        <v/>
      </c>
      <c r="O231" s="130" t="str">
        <f>IF('DOE assistant'!B230="","",VLOOKUP('DOE assistant'!B230,'Full DOE Design'!$B:$L,'Full DOE Design'!O$1,FALSE))</f>
        <v/>
      </c>
      <c r="P231" s="130" t="str">
        <f>IF('DOE assistant'!C230="","",VLOOKUP('DOE assistant'!C230,'Full DOE Design'!$B:$L,'Full DOE Design'!P$1,FALSE))</f>
        <v/>
      </c>
      <c r="Q231" s="130" t="str">
        <f>IF('DOE assistant'!D230="","",VLOOKUP('DOE assistant'!D230,'Full DOE Design'!$B:$L,'Full DOE Design'!Q$1,FALSE))</f>
        <v/>
      </c>
      <c r="R231" s="130" t="str">
        <f>IF('DOE assistant'!E230="","",VLOOKUP('DOE assistant'!E230,'Full DOE Design'!$B:$L,'Full DOE Design'!R$1,FALSE))</f>
        <v/>
      </c>
      <c r="S231" s="130" t="str">
        <f>IF('DOE assistant'!F230="","",VLOOKUP('DOE assistant'!F230,'Full DOE Design'!$B:$L,'Full DOE Design'!S$1,FALSE))</f>
        <v/>
      </c>
      <c r="T231" s="130" t="str">
        <f>IF('DOE assistant'!G230="","",VLOOKUP('DOE assistant'!G230,'Full DOE Design'!$B:$L,'Full DOE Design'!T$1,FALSE))</f>
        <v/>
      </c>
      <c r="U231" s="130" t="str">
        <f>IF('DOE assistant'!H230="","",VLOOKUP('DOE assistant'!H230,'Full DOE Design'!$B:$L,'Full DOE Design'!U$1,FALSE))</f>
        <v/>
      </c>
      <c r="V231" s="130" t="str">
        <f>IF('DOE assistant'!I230="","",VLOOKUP('DOE assistant'!I230,'Full DOE Design'!$B:$L,'Full DOE Design'!V$1,FALSE))</f>
        <v/>
      </c>
      <c r="W231" s="130" t="str">
        <f>IF('DOE assistant'!J230="","",VLOOKUP('DOE assistant'!J230,'Full DOE Design'!$B:$L,'Full DOE Design'!W$1,FALSE))</f>
        <v/>
      </c>
      <c r="X231" s="130" t="str">
        <f>IF('DOE assistant'!K230="","",VLOOKUP('DOE assistant'!K230,'Full DOE Design'!$B:$L,'Full DOE Design'!X$1,FALSE))</f>
        <v/>
      </c>
    </row>
    <row r="232" spans="14:24">
      <c r="N232" s="128" t="str">
        <f>IF('DOE assistant'!B231="","",'Full DOE Design'!N231+1)</f>
        <v/>
      </c>
      <c r="O232" s="130" t="str">
        <f>IF('DOE assistant'!B231="","",VLOOKUP('DOE assistant'!B231,'Full DOE Design'!$B:$L,'Full DOE Design'!O$1,FALSE))</f>
        <v/>
      </c>
      <c r="P232" s="130" t="str">
        <f>IF('DOE assistant'!C231="","",VLOOKUP('DOE assistant'!C231,'Full DOE Design'!$B:$L,'Full DOE Design'!P$1,FALSE))</f>
        <v/>
      </c>
      <c r="Q232" s="130" t="str">
        <f>IF('DOE assistant'!D231="","",VLOOKUP('DOE assistant'!D231,'Full DOE Design'!$B:$L,'Full DOE Design'!Q$1,FALSE))</f>
        <v/>
      </c>
      <c r="R232" s="130" t="str">
        <f>IF('DOE assistant'!E231="","",VLOOKUP('DOE assistant'!E231,'Full DOE Design'!$B:$L,'Full DOE Design'!R$1,FALSE))</f>
        <v/>
      </c>
      <c r="S232" s="130" t="str">
        <f>IF('DOE assistant'!F231="","",VLOOKUP('DOE assistant'!F231,'Full DOE Design'!$B:$L,'Full DOE Design'!S$1,FALSE))</f>
        <v/>
      </c>
      <c r="T232" s="130" t="str">
        <f>IF('DOE assistant'!G231="","",VLOOKUP('DOE assistant'!G231,'Full DOE Design'!$B:$L,'Full DOE Design'!T$1,FALSE))</f>
        <v/>
      </c>
      <c r="U232" s="130" t="str">
        <f>IF('DOE assistant'!H231="","",VLOOKUP('DOE assistant'!H231,'Full DOE Design'!$B:$L,'Full DOE Design'!U$1,FALSE))</f>
        <v/>
      </c>
      <c r="V232" s="130" t="str">
        <f>IF('DOE assistant'!I231="","",VLOOKUP('DOE assistant'!I231,'Full DOE Design'!$B:$L,'Full DOE Design'!V$1,FALSE))</f>
        <v/>
      </c>
      <c r="W232" s="130" t="str">
        <f>IF('DOE assistant'!J231="","",VLOOKUP('DOE assistant'!J231,'Full DOE Design'!$B:$L,'Full DOE Design'!W$1,FALSE))</f>
        <v/>
      </c>
      <c r="X232" s="130" t="str">
        <f>IF('DOE assistant'!K231="","",VLOOKUP('DOE assistant'!K231,'Full DOE Design'!$B:$L,'Full DOE Design'!X$1,FALSE))</f>
        <v/>
      </c>
    </row>
    <row r="233" spans="14:24">
      <c r="N233" s="128" t="str">
        <f>IF('DOE assistant'!B232="","",'Full DOE Design'!N232+1)</f>
        <v/>
      </c>
      <c r="O233" s="130" t="str">
        <f>IF('DOE assistant'!B232="","",VLOOKUP('DOE assistant'!B232,'Full DOE Design'!$B:$L,'Full DOE Design'!O$1,FALSE))</f>
        <v/>
      </c>
      <c r="P233" s="130" t="str">
        <f>IF('DOE assistant'!C232="","",VLOOKUP('DOE assistant'!C232,'Full DOE Design'!$B:$L,'Full DOE Design'!P$1,FALSE))</f>
        <v/>
      </c>
      <c r="Q233" s="130" t="str">
        <f>IF('DOE assistant'!D232="","",VLOOKUP('DOE assistant'!D232,'Full DOE Design'!$B:$L,'Full DOE Design'!Q$1,FALSE))</f>
        <v/>
      </c>
      <c r="R233" s="130" t="str">
        <f>IF('DOE assistant'!E232="","",VLOOKUP('DOE assistant'!E232,'Full DOE Design'!$B:$L,'Full DOE Design'!R$1,FALSE))</f>
        <v/>
      </c>
      <c r="S233" s="130" t="str">
        <f>IF('DOE assistant'!F232="","",VLOOKUP('DOE assistant'!F232,'Full DOE Design'!$B:$L,'Full DOE Design'!S$1,FALSE))</f>
        <v/>
      </c>
      <c r="T233" s="130" t="str">
        <f>IF('DOE assistant'!G232="","",VLOOKUP('DOE assistant'!G232,'Full DOE Design'!$B:$L,'Full DOE Design'!T$1,FALSE))</f>
        <v/>
      </c>
      <c r="U233" s="130" t="str">
        <f>IF('DOE assistant'!H232="","",VLOOKUP('DOE assistant'!H232,'Full DOE Design'!$B:$L,'Full DOE Design'!U$1,FALSE))</f>
        <v/>
      </c>
      <c r="V233" s="130" t="str">
        <f>IF('DOE assistant'!I232="","",VLOOKUP('DOE assistant'!I232,'Full DOE Design'!$B:$L,'Full DOE Design'!V$1,FALSE))</f>
        <v/>
      </c>
      <c r="W233" s="130" t="str">
        <f>IF('DOE assistant'!J232="","",VLOOKUP('DOE assistant'!J232,'Full DOE Design'!$B:$L,'Full DOE Design'!W$1,FALSE))</f>
        <v/>
      </c>
      <c r="X233" s="130" t="str">
        <f>IF('DOE assistant'!K232="","",VLOOKUP('DOE assistant'!K232,'Full DOE Design'!$B:$L,'Full DOE Design'!X$1,FALSE))</f>
        <v/>
      </c>
    </row>
    <row r="234" spans="14:24">
      <c r="N234" s="128" t="str">
        <f>IF('DOE assistant'!B233="","",'Full DOE Design'!N233+1)</f>
        <v/>
      </c>
      <c r="O234" s="130" t="str">
        <f>IF('DOE assistant'!B233="","",VLOOKUP('DOE assistant'!B233,'Full DOE Design'!$B:$L,'Full DOE Design'!O$1,FALSE))</f>
        <v/>
      </c>
      <c r="P234" s="130" t="str">
        <f>IF('DOE assistant'!C233="","",VLOOKUP('DOE assistant'!C233,'Full DOE Design'!$B:$L,'Full DOE Design'!P$1,FALSE))</f>
        <v/>
      </c>
      <c r="Q234" s="130" t="str">
        <f>IF('DOE assistant'!D233="","",VLOOKUP('DOE assistant'!D233,'Full DOE Design'!$B:$L,'Full DOE Design'!Q$1,FALSE))</f>
        <v/>
      </c>
      <c r="R234" s="130" t="str">
        <f>IF('DOE assistant'!E233="","",VLOOKUP('DOE assistant'!E233,'Full DOE Design'!$B:$L,'Full DOE Design'!R$1,FALSE))</f>
        <v/>
      </c>
      <c r="S234" s="130" t="str">
        <f>IF('DOE assistant'!F233="","",VLOOKUP('DOE assistant'!F233,'Full DOE Design'!$B:$L,'Full DOE Design'!S$1,FALSE))</f>
        <v/>
      </c>
      <c r="T234" s="130" t="str">
        <f>IF('DOE assistant'!G233="","",VLOOKUP('DOE assistant'!G233,'Full DOE Design'!$B:$L,'Full DOE Design'!T$1,FALSE))</f>
        <v/>
      </c>
      <c r="U234" s="130" t="str">
        <f>IF('DOE assistant'!H233="","",VLOOKUP('DOE assistant'!H233,'Full DOE Design'!$B:$L,'Full DOE Design'!U$1,FALSE))</f>
        <v/>
      </c>
      <c r="V234" s="130" t="str">
        <f>IF('DOE assistant'!I233="","",VLOOKUP('DOE assistant'!I233,'Full DOE Design'!$B:$L,'Full DOE Design'!V$1,FALSE))</f>
        <v/>
      </c>
      <c r="W234" s="130" t="str">
        <f>IF('DOE assistant'!J233="","",VLOOKUP('DOE assistant'!J233,'Full DOE Design'!$B:$L,'Full DOE Design'!W$1,FALSE))</f>
        <v/>
      </c>
      <c r="X234" s="130" t="str">
        <f>IF('DOE assistant'!K233="","",VLOOKUP('DOE assistant'!K233,'Full DOE Design'!$B:$L,'Full DOE Design'!X$1,FALSE))</f>
        <v/>
      </c>
    </row>
    <row r="235" spans="14:24">
      <c r="N235" s="128" t="str">
        <f>IF('DOE assistant'!B234="","",'Full DOE Design'!N234+1)</f>
        <v/>
      </c>
      <c r="O235" s="130" t="str">
        <f>IF('DOE assistant'!B234="","",VLOOKUP('DOE assistant'!B234,'Full DOE Design'!$B:$L,'Full DOE Design'!O$1,FALSE))</f>
        <v/>
      </c>
      <c r="P235" s="130" t="str">
        <f>IF('DOE assistant'!C234="","",VLOOKUP('DOE assistant'!C234,'Full DOE Design'!$B:$L,'Full DOE Design'!P$1,FALSE))</f>
        <v/>
      </c>
      <c r="Q235" s="130" t="str">
        <f>IF('DOE assistant'!D234="","",VLOOKUP('DOE assistant'!D234,'Full DOE Design'!$B:$L,'Full DOE Design'!Q$1,FALSE))</f>
        <v/>
      </c>
      <c r="R235" s="130" t="str">
        <f>IF('DOE assistant'!E234="","",VLOOKUP('DOE assistant'!E234,'Full DOE Design'!$B:$L,'Full DOE Design'!R$1,FALSE))</f>
        <v/>
      </c>
      <c r="S235" s="130" t="str">
        <f>IF('DOE assistant'!F234="","",VLOOKUP('DOE assistant'!F234,'Full DOE Design'!$B:$L,'Full DOE Design'!S$1,FALSE))</f>
        <v/>
      </c>
      <c r="T235" s="130" t="str">
        <f>IF('DOE assistant'!G234="","",VLOOKUP('DOE assistant'!G234,'Full DOE Design'!$B:$L,'Full DOE Design'!T$1,FALSE))</f>
        <v/>
      </c>
      <c r="U235" s="130" t="str">
        <f>IF('DOE assistant'!H234="","",VLOOKUP('DOE assistant'!H234,'Full DOE Design'!$B:$L,'Full DOE Design'!U$1,FALSE))</f>
        <v/>
      </c>
      <c r="V235" s="130" t="str">
        <f>IF('DOE assistant'!I234="","",VLOOKUP('DOE assistant'!I234,'Full DOE Design'!$B:$L,'Full DOE Design'!V$1,FALSE))</f>
        <v/>
      </c>
      <c r="W235" s="130" t="str">
        <f>IF('DOE assistant'!J234="","",VLOOKUP('DOE assistant'!J234,'Full DOE Design'!$B:$L,'Full DOE Design'!W$1,FALSE))</f>
        <v/>
      </c>
      <c r="X235" s="130" t="str">
        <f>IF('DOE assistant'!K234="","",VLOOKUP('DOE assistant'!K234,'Full DOE Design'!$B:$L,'Full DOE Design'!X$1,FALSE))</f>
        <v/>
      </c>
    </row>
    <row r="236" spans="14:24">
      <c r="N236" s="128" t="str">
        <f>IF('DOE assistant'!B235="","",'Full DOE Design'!N235+1)</f>
        <v/>
      </c>
      <c r="O236" s="130" t="str">
        <f>IF('DOE assistant'!B235="","",VLOOKUP('DOE assistant'!B235,'Full DOE Design'!$B:$L,'Full DOE Design'!O$1,FALSE))</f>
        <v/>
      </c>
      <c r="P236" s="130" t="str">
        <f>IF('DOE assistant'!C235="","",VLOOKUP('DOE assistant'!C235,'Full DOE Design'!$B:$L,'Full DOE Design'!P$1,FALSE))</f>
        <v/>
      </c>
      <c r="Q236" s="130" t="str">
        <f>IF('DOE assistant'!D235="","",VLOOKUP('DOE assistant'!D235,'Full DOE Design'!$B:$L,'Full DOE Design'!Q$1,FALSE))</f>
        <v/>
      </c>
      <c r="R236" s="130" t="str">
        <f>IF('DOE assistant'!E235="","",VLOOKUP('DOE assistant'!E235,'Full DOE Design'!$B:$L,'Full DOE Design'!R$1,FALSE))</f>
        <v/>
      </c>
      <c r="S236" s="130" t="str">
        <f>IF('DOE assistant'!F235="","",VLOOKUP('DOE assistant'!F235,'Full DOE Design'!$B:$L,'Full DOE Design'!S$1,FALSE))</f>
        <v/>
      </c>
      <c r="T236" s="130" t="str">
        <f>IF('DOE assistant'!G235="","",VLOOKUP('DOE assistant'!G235,'Full DOE Design'!$B:$L,'Full DOE Design'!T$1,FALSE))</f>
        <v/>
      </c>
      <c r="U236" s="130" t="str">
        <f>IF('DOE assistant'!H235="","",VLOOKUP('DOE assistant'!H235,'Full DOE Design'!$B:$L,'Full DOE Design'!U$1,FALSE))</f>
        <v/>
      </c>
      <c r="V236" s="130" t="str">
        <f>IF('DOE assistant'!I235="","",VLOOKUP('DOE assistant'!I235,'Full DOE Design'!$B:$L,'Full DOE Design'!V$1,FALSE))</f>
        <v/>
      </c>
      <c r="W236" s="130" t="str">
        <f>IF('DOE assistant'!J235="","",VLOOKUP('DOE assistant'!J235,'Full DOE Design'!$B:$L,'Full DOE Design'!W$1,FALSE))</f>
        <v/>
      </c>
      <c r="X236" s="130" t="str">
        <f>IF('DOE assistant'!K235="","",VLOOKUP('DOE assistant'!K235,'Full DOE Design'!$B:$L,'Full DOE Design'!X$1,FALSE))</f>
        <v/>
      </c>
    </row>
    <row r="237" spans="14:24">
      <c r="N237" s="128" t="str">
        <f>IF('DOE assistant'!B236="","",'Full DOE Design'!N236+1)</f>
        <v/>
      </c>
      <c r="O237" s="130" t="str">
        <f>IF('DOE assistant'!B236="","",VLOOKUP('DOE assistant'!B236,'Full DOE Design'!$B:$L,'Full DOE Design'!O$1,FALSE))</f>
        <v/>
      </c>
      <c r="P237" s="130" t="str">
        <f>IF('DOE assistant'!C236="","",VLOOKUP('DOE assistant'!C236,'Full DOE Design'!$B:$L,'Full DOE Design'!P$1,FALSE))</f>
        <v/>
      </c>
      <c r="Q237" s="130" t="str">
        <f>IF('DOE assistant'!D236="","",VLOOKUP('DOE assistant'!D236,'Full DOE Design'!$B:$L,'Full DOE Design'!Q$1,FALSE))</f>
        <v/>
      </c>
      <c r="R237" s="130" t="str">
        <f>IF('DOE assistant'!E236="","",VLOOKUP('DOE assistant'!E236,'Full DOE Design'!$B:$L,'Full DOE Design'!R$1,FALSE))</f>
        <v/>
      </c>
      <c r="S237" s="130" t="str">
        <f>IF('DOE assistant'!F236="","",VLOOKUP('DOE assistant'!F236,'Full DOE Design'!$B:$L,'Full DOE Design'!S$1,FALSE))</f>
        <v/>
      </c>
      <c r="T237" s="130" t="str">
        <f>IF('DOE assistant'!G236="","",VLOOKUP('DOE assistant'!G236,'Full DOE Design'!$B:$L,'Full DOE Design'!T$1,FALSE))</f>
        <v/>
      </c>
      <c r="U237" s="130" t="str">
        <f>IF('DOE assistant'!H236="","",VLOOKUP('DOE assistant'!H236,'Full DOE Design'!$B:$L,'Full DOE Design'!U$1,FALSE))</f>
        <v/>
      </c>
      <c r="V237" s="130" t="str">
        <f>IF('DOE assistant'!I236="","",VLOOKUP('DOE assistant'!I236,'Full DOE Design'!$B:$L,'Full DOE Design'!V$1,FALSE))</f>
        <v/>
      </c>
      <c r="W237" s="130" t="str">
        <f>IF('DOE assistant'!J236="","",VLOOKUP('DOE assistant'!J236,'Full DOE Design'!$B:$L,'Full DOE Design'!W$1,FALSE))</f>
        <v/>
      </c>
      <c r="X237" s="130" t="str">
        <f>IF('DOE assistant'!K236="","",VLOOKUP('DOE assistant'!K236,'Full DOE Design'!$B:$L,'Full DOE Design'!X$1,FALSE))</f>
        <v/>
      </c>
    </row>
    <row r="238" spans="14:24">
      <c r="N238" s="128" t="str">
        <f>IF('DOE assistant'!B237="","",'Full DOE Design'!N237+1)</f>
        <v/>
      </c>
      <c r="O238" s="130" t="str">
        <f>IF('DOE assistant'!B237="","",VLOOKUP('DOE assistant'!B237,'Full DOE Design'!$B:$L,'Full DOE Design'!O$1,FALSE))</f>
        <v/>
      </c>
      <c r="P238" s="130" t="str">
        <f>IF('DOE assistant'!C237="","",VLOOKUP('DOE assistant'!C237,'Full DOE Design'!$B:$L,'Full DOE Design'!P$1,FALSE))</f>
        <v/>
      </c>
      <c r="Q238" s="130" t="str">
        <f>IF('DOE assistant'!D237="","",VLOOKUP('DOE assistant'!D237,'Full DOE Design'!$B:$L,'Full DOE Design'!Q$1,FALSE))</f>
        <v/>
      </c>
      <c r="R238" s="130" t="str">
        <f>IF('DOE assistant'!E237="","",VLOOKUP('DOE assistant'!E237,'Full DOE Design'!$B:$L,'Full DOE Design'!R$1,FALSE))</f>
        <v/>
      </c>
      <c r="S238" s="130" t="str">
        <f>IF('DOE assistant'!F237="","",VLOOKUP('DOE assistant'!F237,'Full DOE Design'!$B:$L,'Full DOE Design'!S$1,FALSE))</f>
        <v/>
      </c>
      <c r="T238" s="130" t="str">
        <f>IF('DOE assistant'!G237="","",VLOOKUP('DOE assistant'!G237,'Full DOE Design'!$B:$L,'Full DOE Design'!T$1,FALSE))</f>
        <v/>
      </c>
      <c r="U238" s="130" t="str">
        <f>IF('DOE assistant'!H237="","",VLOOKUP('DOE assistant'!H237,'Full DOE Design'!$B:$L,'Full DOE Design'!U$1,FALSE))</f>
        <v/>
      </c>
      <c r="V238" s="130" t="str">
        <f>IF('DOE assistant'!I237="","",VLOOKUP('DOE assistant'!I237,'Full DOE Design'!$B:$L,'Full DOE Design'!V$1,FALSE))</f>
        <v/>
      </c>
      <c r="W238" s="130" t="str">
        <f>IF('DOE assistant'!J237="","",VLOOKUP('DOE assistant'!J237,'Full DOE Design'!$B:$L,'Full DOE Design'!W$1,FALSE))</f>
        <v/>
      </c>
      <c r="X238" s="130" t="str">
        <f>IF('DOE assistant'!K237="","",VLOOKUP('DOE assistant'!K237,'Full DOE Design'!$B:$L,'Full DOE Design'!X$1,FALSE))</f>
        <v/>
      </c>
    </row>
    <row r="239" spans="14:24">
      <c r="N239" s="128" t="str">
        <f>IF('DOE assistant'!B238="","",'Full DOE Design'!N238+1)</f>
        <v/>
      </c>
      <c r="O239" s="130" t="str">
        <f>IF('DOE assistant'!B238="","",VLOOKUP('DOE assistant'!B238,'Full DOE Design'!$B:$L,'Full DOE Design'!O$1,FALSE))</f>
        <v/>
      </c>
      <c r="P239" s="130" t="str">
        <f>IF('DOE assistant'!C238="","",VLOOKUP('DOE assistant'!C238,'Full DOE Design'!$B:$L,'Full DOE Design'!P$1,FALSE))</f>
        <v/>
      </c>
      <c r="Q239" s="130" t="str">
        <f>IF('DOE assistant'!D238="","",VLOOKUP('DOE assistant'!D238,'Full DOE Design'!$B:$L,'Full DOE Design'!Q$1,FALSE))</f>
        <v/>
      </c>
      <c r="R239" s="130" t="str">
        <f>IF('DOE assistant'!E238="","",VLOOKUP('DOE assistant'!E238,'Full DOE Design'!$B:$L,'Full DOE Design'!R$1,FALSE))</f>
        <v/>
      </c>
      <c r="S239" s="130" t="str">
        <f>IF('DOE assistant'!F238="","",VLOOKUP('DOE assistant'!F238,'Full DOE Design'!$B:$L,'Full DOE Design'!S$1,FALSE))</f>
        <v/>
      </c>
      <c r="T239" s="130" t="str">
        <f>IF('DOE assistant'!G238="","",VLOOKUP('DOE assistant'!G238,'Full DOE Design'!$B:$L,'Full DOE Design'!T$1,FALSE))</f>
        <v/>
      </c>
      <c r="U239" s="130" t="str">
        <f>IF('DOE assistant'!H238="","",VLOOKUP('DOE assistant'!H238,'Full DOE Design'!$B:$L,'Full DOE Design'!U$1,FALSE))</f>
        <v/>
      </c>
      <c r="V239" s="130" t="str">
        <f>IF('DOE assistant'!I238="","",VLOOKUP('DOE assistant'!I238,'Full DOE Design'!$B:$L,'Full DOE Design'!V$1,FALSE))</f>
        <v/>
      </c>
      <c r="W239" s="130" t="str">
        <f>IF('DOE assistant'!J238="","",VLOOKUP('DOE assistant'!J238,'Full DOE Design'!$B:$L,'Full DOE Design'!W$1,FALSE))</f>
        <v/>
      </c>
      <c r="X239" s="130" t="str">
        <f>IF('DOE assistant'!K238="","",VLOOKUP('DOE assistant'!K238,'Full DOE Design'!$B:$L,'Full DOE Design'!X$1,FALSE))</f>
        <v/>
      </c>
    </row>
    <row r="240" spans="14:24">
      <c r="N240" s="128" t="str">
        <f>IF('DOE assistant'!B239="","",'Full DOE Design'!N239+1)</f>
        <v/>
      </c>
      <c r="O240" s="130" t="str">
        <f>IF('DOE assistant'!B239="","",VLOOKUP('DOE assistant'!B239,'Full DOE Design'!$B:$L,'Full DOE Design'!O$1,FALSE))</f>
        <v/>
      </c>
      <c r="P240" s="130" t="str">
        <f>IF('DOE assistant'!C239="","",VLOOKUP('DOE assistant'!C239,'Full DOE Design'!$B:$L,'Full DOE Design'!P$1,FALSE))</f>
        <v/>
      </c>
      <c r="Q240" s="130" t="str">
        <f>IF('DOE assistant'!D239="","",VLOOKUP('DOE assistant'!D239,'Full DOE Design'!$B:$L,'Full DOE Design'!Q$1,FALSE))</f>
        <v/>
      </c>
      <c r="R240" s="130" t="str">
        <f>IF('DOE assistant'!E239="","",VLOOKUP('DOE assistant'!E239,'Full DOE Design'!$B:$L,'Full DOE Design'!R$1,FALSE))</f>
        <v/>
      </c>
      <c r="S240" s="130" t="str">
        <f>IF('DOE assistant'!F239="","",VLOOKUP('DOE assistant'!F239,'Full DOE Design'!$B:$L,'Full DOE Design'!S$1,FALSE))</f>
        <v/>
      </c>
      <c r="T240" s="130" t="str">
        <f>IF('DOE assistant'!G239="","",VLOOKUP('DOE assistant'!G239,'Full DOE Design'!$B:$L,'Full DOE Design'!T$1,FALSE))</f>
        <v/>
      </c>
      <c r="U240" s="130" t="str">
        <f>IF('DOE assistant'!H239="","",VLOOKUP('DOE assistant'!H239,'Full DOE Design'!$B:$L,'Full DOE Design'!U$1,FALSE))</f>
        <v/>
      </c>
      <c r="V240" s="130" t="str">
        <f>IF('DOE assistant'!I239="","",VLOOKUP('DOE assistant'!I239,'Full DOE Design'!$B:$L,'Full DOE Design'!V$1,FALSE))</f>
        <v/>
      </c>
      <c r="W240" s="130" t="str">
        <f>IF('DOE assistant'!J239="","",VLOOKUP('DOE assistant'!J239,'Full DOE Design'!$B:$L,'Full DOE Design'!W$1,FALSE))</f>
        <v/>
      </c>
      <c r="X240" s="130" t="str">
        <f>IF('DOE assistant'!K239="","",VLOOKUP('DOE assistant'!K239,'Full DOE Design'!$B:$L,'Full DOE Design'!X$1,FALSE))</f>
        <v/>
      </c>
    </row>
    <row r="241" spans="14:24">
      <c r="N241" s="128" t="str">
        <f>IF('DOE assistant'!B240="","",'Full DOE Design'!N240+1)</f>
        <v/>
      </c>
      <c r="O241" s="130" t="str">
        <f>IF('DOE assistant'!B240="","",VLOOKUP('DOE assistant'!B240,'Full DOE Design'!$B:$L,'Full DOE Design'!O$1,FALSE))</f>
        <v/>
      </c>
      <c r="P241" s="130" t="str">
        <f>IF('DOE assistant'!C240="","",VLOOKUP('DOE assistant'!C240,'Full DOE Design'!$B:$L,'Full DOE Design'!P$1,FALSE))</f>
        <v/>
      </c>
      <c r="Q241" s="130" t="str">
        <f>IF('DOE assistant'!D240="","",VLOOKUP('DOE assistant'!D240,'Full DOE Design'!$B:$L,'Full DOE Design'!Q$1,FALSE))</f>
        <v/>
      </c>
      <c r="R241" s="130" t="str">
        <f>IF('DOE assistant'!E240="","",VLOOKUP('DOE assistant'!E240,'Full DOE Design'!$B:$L,'Full DOE Design'!R$1,FALSE))</f>
        <v/>
      </c>
      <c r="S241" s="130" t="str">
        <f>IF('DOE assistant'!F240="","",VLOOKUP('DOE assistant'!F240,'Full DOE Design'!$B:$L,'Full DOE Design'!S$1,FALSE))</f>
        <v/>
      </c>
      <c r="T241" s="130" t="str">
        <f>IF('DOE assistant'!G240="","",VLOOKUP('DOE assistant'!G240,'Full DOE Design'!$B:$L,'Full DOE Design'!T$1,FALSE))</f>
        <v/>
      </c>
      <c r="U241" s="130" t="str">
        <f>IF('DOE assistant'!H240="","",VLOOKUP('DOE assistant'!H240,'Full DOE Design'!$B:$L,'Full DOE Design'!U$1,FALSE))</f>
        <v/>
      </c>
      <c r="V241" s="130" t="str">
        <f>IF('DOE assistant'!I240="","",VLOOKUP('DOE assistant'!I240,'Full DOE Design'!$B:$L,'Full DOE Design'!V$1,FALSE))</f>
        <v/>
      </c>
      <c r="W241" s="130" t="str">
        <f>IF('DOE assistant'!J240="","",VLOOKUP('DOE assistant'!J240,'Full DOE Design'!$B:$L,'Full DOE Design'!W$1,FALSE))</f>
        <v/>
      </c>
      <c r="X241" s="130" t="str">
        <f>IF('DOE assistant'!K240="","",VLOOKUP('DOE assistant'!K240,'Full DOE Design'!$B:$L,'Full DOE Design'!X$1,FALSE))</f>
        <v/>
      </c>
    </row>
    <row r="242" spans="14:24">
      <c r="N242" s="128" t="str">
        <f>IF('DOE assistant'!B241="","",'Full DOE Design'!N241+1)</f>
        <v/>
      </c>
      <c r="O242" s="130" t="str">
        <f>IF('DOE assistant'!B241="","",VLOOKUP('DOE assistant'!B241,'Full DOE Design'!$B:$L,'Full DOE Design'!O$1,FALSE))</f>
        <v/>
      </c>
      <c r="P242" s="130" t="str">
        <f>IF('DOE assistant'!C241="","",VLOOKUP('DOE assistant'!C241,'Full DOE Design'!$B:$L,'Full DOE Design'!P$1,FALSE))</f>
        <v/>
      </c>
      <c r="Q242" s="130" t="str">
        <f>IF('DOE assistant'!D241="","",VLOOKUP('DOE assistant'!D241,'Full DOE Design'!$B:$L,'Full DOE Design'!Q$1,FALSE))</f>
        <v/>
      </c>
      <c r="R242" s="130" t="str">
        <f>IF('DOE assistant'!E241="","",VLOOKUP('DOE assistant'!E241,'Full DOE Design'!$B:$L,'Full DOE Design'!R$1,FALSE))</f>
        <v/>
      </c>
      <c r="S242" s="130" t="str">
        <f>IF('DOE assistant'!F241="","",VLOOKUP('DOE assistant'!F241,'Full DOE Design'!$B:$L,'Full DOE Design'!S$1,FALSE))</f>
        <v/>
      </c>
      <c r="T242" s="130" t="str">
        <f>IF('DOE assistant'!G241="","",VLOOKUP('DOE assistant'!G241,'Full DOE Design'!$B:$L,'Full DOE Design'!T$1,FALSE))</f>
        <v/>
      </c>
      <c r="U242" s="130" t="str">
        <f>IF('DOE assistant'!H241="","",VLOOKUP('DOE assistant'!H241,'Full DOE Design'!$B:$L,'Full DOE Design'!U$1,FALSE))</f>
        <v/>
      </c>
      <c r="V242" s="130" t="str">
        <f>IF('DOE assistant'!I241="","",VLOOKUP('DOE assistant'!I241,'Full DOE Design'!$B:$L,'Full DOE Design'!V$1,FALSE))</f>
        <v/>
      </c>
      <c r="W242" s="130" t="str">
        <f>IF('DOE assistant'!J241="","",VLOOKUP('DOE assistant'!J241,'Full DOE Design'!$B:$L,'Full DOE Design'!W$1,FALSE))</f>
        <v/>
      </c>
      <c r="X242" s="130" t="str">
        <f>IF('DOE assistant'!K241="","",VLOOKUP('DOE assistant'!K241,'Full DOE Design'!$B:$L,'Full DOE Design'!X$1,FALSE))</f>
        <v/>
      </c>
    </row>
    <row r="243" spans="14:24">
      <c r="N243" s="128" t="str">
        <f>IF('DOE assistant'!B242="","",'Full DOE Design'!N242+1)</f>
        <v/>
      </c>
      <c r="O243" s="130" t="str">
        <f>IF('DOE assistant'!B242="","",VLOOKUP('DOE assistant'!B242,'Full DOE Design'!$B:$L,'Full DOE Design'!O$1,FALSE))</f>
        <v/>
      </c>
      <c r="P243" s="130" t="str">
        <f>IF('DOE assistant'!C242="","",VLOOKUP('DOE assistant'!C242,'Full DOE Design'!$B:$L,'Full DOE Design'!P$1,FALSE))</f>
        <v/>
      </c>
      <c r="Q243" s="130" t="str">
        <f>IF('DOE assistant'!D242="","",VLOOKUP('DOE assistant'!D242,'Full DOE Design'!$B:$L,'Full DOE Design'!Q$1,FALSE))</f>
        <v/>
      </c>
      <c r="R243" s="130" t="str">
        <f>IF('DOE assistant'!E242="","",VLOOKUP('DOE assistant'!E242,'Full DOE Design'!$B:$L,'Full DOE Design'!R$1,FALSE))</f>
        <v/>
      </c>
      <c r="S243" s="130" t="str">
        <f>IF('DOE assistant'!F242="","",VLOOKUP('DOE assistant'!F242,'Full DOE Design'!$B:$L,'Full DOE Design'!S$1,FALSE))</f>
        <v/>
      </c>
      <c r="T243" s="130" t="str">
        <f>IF('DOE assistant'!G242="","",VLOOKUP('DOE assistant'!G242,'Full DOE Design'!$B:$L,'Full DOE Design'!T$1,FALSE))</f>
        <v/>
      </c>
      <c r="U243" s="130" t="str">
        <f>IF('DOE assistant'!H242="","",VLOOKUP('DOE assistant'!H242,'Full DOE Design'!$B:$L,'Full DOE Design'!U$1,FALSE))</f>
        <v/>
      </c>
      <c r="V243" s="130" t="str">
        <f>IF('DOE assistant'!I242="","",VLOOKUP('DOE assistant'!I242,'Full DOE Design'!$B:$L,'Full DOE Design'!V$1,FALSE))</f>
        <v/>
      </c>
      <c r="W243" s="130" t="str">
        <f>IF('DOE assistant'!J242="","",VLOOKUP('DOE assistant'!J242,'Full DOE Design'!$B:$L,'Full DOE Design'!W$1,FALSE))</f>
        <v/>
      </c>
      <c r="X243" s="130" t="str">
        <f>IF('DOE assistant'!K242="","",VLOOKUP('DOE assistant'!K242,'Full DOE Design'!$B:$L,'Full DOE Design'!X$1,FALSE))</f>
        <v/>
      </c>
    </row>
    <row r="244" spans="14:24">
      <c r="N244" s="128" t="str">
        <f>IF('DOE assistant'!B243="","",'Full DOE Design'!N243+1)</f>
        <v/>
      </c>
      <c r="O244" s="130" t="str">
        <f>IF('DOE assistant'!B243="","",VLOOKUP('DOE assistant'!B243,'Full DOE Design'!$B:$L,'Full DOE Design'!O$1,FALSE))</f>
        <v/>
      </c>
      <c r="P244" s="130" t="str">
        <f>IF('DOE assistant'!C243="","",VLOOKUP('DOE assistant'!C243,'Full DOE Design'!$B:$L,'Full DOE Design'!P$1,FALSE))</f>
        <v/>
      </c>
      <c r="Q244" s="130" t="str">
        <f>IF('DOE assistant'!D243="","",VLOOKUP('DOE assistant'!D243,'Full DOE Design'!$B:$L,'Full DOE Design'!Q$1,FALSE))</f>
        <v/>
      </c>
      <c r="R244" s="130" t="str">
        <f>IF('DOE assistant'!E243="","",VLOOKUP('DOE assistant'!E243,'Full DOE Design'!$B:$L,'Full DOE Design'!R$1,FALSE))</f>
        <v/>
      </c>
      <c r="S244" s="130" t="str">
        <f>IF('DOE assistant'!F243="","",VLOOKUP('DOE assistant'!F243,'Full DOE Design'!$B:$L,'Full DOE Design'!S$1,FALSE))</f>
        <v/>
      </c>
      <c r="T244" s="130" t="str">
        <f>IF('DOE assistant'!G243="","",VLOOKUP('DOE assistant'!G243,'Full DOE Design'!$B:$L,'Full DOE Design'!T$1,FALSE))</f>
        <v/>
      </c>
      <c r="U244" s="130" t="str">
        <f>IF('DOE assistant'!H243="","",VLOOKUP('DOE assistant'!H243,'Full DOE Design'!$B:$L,'Full DOE Design'!U$1,FALSE))</f>
        <v/>
      </c>
      <c r="V244" s="130" t="str">
        <f>IF('DOE assistant'!I243="","",VLOOKUP('DOE assistant'!I243,'Full DOE Design'!$B:$L,'Full DOE Design'!V$1,FALSE))</f>
        <v/>
      </c>
      <c r="W244" s="130" t="str">
        <f>IF('DOE assistant'!J243="","",VLOOKUP('DOE assistant'!J243,'Full DOE Design'!$B:$L,'Full DOE Design'!W$1,FALSE))</f>
        <v/>
      </c>
      <c r="X244" s="130" t="str">
        <f>IF('DOE assistant'!K243="","",VLOOKUP('DOE assistant'!K243,'Full DOE Design'!$B:$L,'Full DOE Design'!X$1,FALSE))</f>
        <v/>
      </c>
    </row>
    <row r="245" spans="14:24">
      <c r="N245" s="128" t="str">
        <f>IF('DOE assistant'!B244="","",'Full DOE Design'!N244+1)</f>
        <v/>
      </c>
      <c r="O245" s="130" t="str">
        <f>IF('DOE assistant'!B244="","",VLOOKUP('DOE assistant'!B244,'Full DOE Design'!$B:$L,'Full DOE Design'!O$1,FALSE))</f>
        <v/>
      </c>
      <c r="P245" s="130" t="str">
        <f>IF('DOE assistant'!C244="","",VLOOKUP('DOE assistant'!C244,'Full DOE Design'!$B:$L,'Full DOE Design'!P$1,FALSE))</f>
        <v/>
      </c>
      <c r="Q245" s="130" t="str">
        <f>IF('DOE assistant'!D244="","",VLOOKUP('DOE assistant'!D244,'Full DOE Design'!$B:$L,'Full DOE Design'!Q$1,FALSE))</f>
        <v/>
      </c>
      <c r="R245" s="130" t="str">
        <f>IF('DOE assistant'!E244="","",VLOOKUP('DOE assistant'!E244,'Full DOE Design'!$B:$L,'Full DOE Design'!R$1,FALSE))</f>
        <v/>
      </c>
      <c r="S245" s="130" t="str">
        <f>IF('DOE assistant'!F244="","",VLOOKUP('DOE assistant'!F244,'Full DOE Design'!$B:$L,'Full DOE Design'!S$1,FALSE))</f>
        <v/>
      </c>
      <c r="T245" s="130" t="str">
        <f>IF('DOE assistant'!G244="","",VLOOKUP('DOE assistant'!G244,'Full DOE Design'!$B:$L,'Full DOE Design'!T$1,FALSE))</f>
        <v/>
      </c>
      <c r="U245" s="130" t="str">
        <f>IF('DOE assistant'!H244="","",VLOOKUP('DOE assistant'!H244,'Full DOE Design'!$B:$L,'Full DOE Design'!U$1,FALSE))</f>
        <v/>
      </c>
      <c r="V245" s="130" t="str">
        <f>IF('DOE assistant'!I244="","",VLOOKUP('DOE assistant'!I244,'Full DOE Design'!$B:$L,'Full DOE Design'!V$1,FALSE))</f>
        <v/>
      </c>
      <c r="W245" s="130" t="str">
        <f>IF('DOE assistant'!J244="","",VLOOKUP('DOE assistant'!J244,'Full DOE Design'!$B:$L,'Full DOE Design'!W$1,FALSE))</f>
        <v/>
      </c>
      <c r="X245" s="130" t="str">
        <f>IF('DOE assistant'!K244="","",VLOOKUP('DOE assistant'!K244,'Full DOE Design'!$B:$L,'Full DOE Design'!X$1,FALSE))</f>
        <v/>
      </c>
    </row>
    <row r="246" spans="14:24">
      <c r="N246" s="128" t="str">
        <f>IF('DOE assistant'!B245="","",'Full DOE Design'!N245+1)</f>
        <v/>
      </c>
      <c r="O246" s="130" t="str">
        <f>IF('DOE assistant'!B245="","",VLOOKUP('DOE assistant'!B245,'Full DOE Design'!$B:$L,'Full DOE Design'!O$1,FALSE))</f>
        <v/>
      </c>
      <c r="P246" s="130" t="str">
        <f>IF('DOE assistant'!C245="","",VLOOKUP('DOE assistant'!C245,'Full DOE Design'!$B:$L,'Full DOE Design'!P$1,FALSE))</f>
        <v/>
      </c>
      <c r="Q246" s="130" t="str">
        <f>IF('DOE assistant'!D245="","",VLOOKUP('DOE assistant'!D245,'Full DOE Design'!$B:$L,'Full DOE Design'!Q$1,FALSE))</f>
        <v/>
      </c>
      <c r="R246" s="130" t="str">
        <f>IF('DOE assistant'!E245="","",VLOOKUP('DOE assistant'!E245,'Full DOE Design'!$B:$L,'Full DOE Design'!R$1,FALSE))</f>
        <v/>
      </c>
      <c r="S246" s="130" t="str">
        <f>IF('DOE assistant'!F245="","",VLOOKUP('DOE assistant'!F245,'Full DOE Design'!$B:$L,'Full DOE Design'!S$1,FALSE))</f>
        <v/>
      </c>
      <c r="T246" s="130" t="str">
        <f>IF('DOE assistant'!G245="","",VLOOKUP('DOE assistant'!G245,'Full DOE Design'!$B:$L,'Full DOE Design'!T$1,FALSE))</f>
        <v/>
      </c>
      <c r="U246" s="130" t="str">
        <f>IF('DOE assistant'!H245="","",VLOOKUP('DOE assistant'!H245,'Full DOE Design'!$B:$L,'Full DOE Design'!U$1,FALSE))</f>
        <v/>
      </c>
      <c r="V246" s="130" t="str">
        <f>IF('DOE assistant'!I245="","",VLOOKUP('DOE assistant'!I245,'Full DOE Design'!$B:$L,'Full DOE Design'!V$1,FALSE))</f>
        <v/>
      </c>
      <c r="W246" s="130" t="str">
        <f>IF('DOE assistant'!J245="","",VLOOKUP('DOE assistant'!J245,'Full DOE Design'!$B:$L,'Full DOE Design'!W$1,FALSE))</f>
        <v/>
      </c>
      <c r="X246" s="130" t="str">
        <f>IF('DOE assistant'!K245="","",VLOOKUP('DOE assistant'!K245,'Full DOE Design'!$B:$L,'Full DOE Design'!X$1,FALSE))</f>
        <v/>
      </c>
    </row>
    <row r="247" spans="14:24">
      <c r="N247" s="128" t="str">
        <f>IF('DOE assistant'!B246="","",'Full DOE Design'!N246+1)</f>
        <v/>
      </c>
      <c r="O247" s="130" t="str">
        <f>IF('DOE assistant'!B246="","",VLOOKUP('DOE assistant'!B246,'Full DOE Design'!$B:$L,'Full DOE Design'!O$1,FALSE))</f>
        <v/>
      </c>
      <c r="P247" s="130" t="str">
        <f>IF('DOE assistant'!C246="","",VLOOKUP('DOE assistant'!C246,'Full DOE Design'!$B:$L,'Full DOE Design'!P$1,FALSE))</f>
        <v/>
      </c>
      <c r="Q247" s="130" t="str">
        <f>IF('DOE assistant'!D246="","",VLOOKUP('DOE assistant'!D246,'Full DOE Design'!$B:$L,'Full DOE Design'!Q$1,FALSE))</f>
        <v/>
      </c>
      <c r="R247" s="130" t="str">
        <f>IF('DOE assistant'!E246="","",VLOOKUP('DOE assistant'!E246,'Full DOE Design'!$B:$L,'Full DOE Design'!R$1,FALSE))</f>
        <v/>
      </c>
      <c r="S247" s="130" t="str">
        <f>IF('DOE assistant'!F246="","",VLOOKUP('DOE assistant'!F246,'Full DOE Design'!$B:$L,'Full DOE Design'!S$1,FALSE))</f>
        <v/>
      </c>
      <c r="T247" s="130" t="str">
        <f>IF('DOE assistant'!G246="","",VLOOKUP('DOE assistant'!G246,'Full DOE Design'!$B:$L,'Full DOE Design'!T$1,FALSE))</f>
        <v/>
      </c>
      <c r="U247" s="130" t="str">
        <f>IF('DOE assistant'!H246="","",VLOOKUP('DOE assistant'!H246,'Full DOE Design'!$B:$L,'Full DOE Design'!U$1,FALSE))</f>
        <v/>
      </c>
      <c r="V247" s="130" t="str">
        <f>IF('DOE assistant'!I246="","",VLOOKUP('DOE assistant'!I246,'Full DOE Design'!$B:$L,'Full DOE Design'!V$1,FALSE))</f>
        <v/>
      </c>
      <c r="W247" s="130" t="str">
        <f>IF('DOE assistant'!J246="","",VLOOKUP('DOE assistant'!J246,'Full DOE Design'!$B:$L,'Full DOE Design'!W$1,FALSE))</f>
        <v/>
      </c>
      <c r="X247" s="130" t="str">
        <f>IF('DOE assistant'!K246="","",VLOOKUP('DOE assistant'!K246,'Full DOE Design'!$B:$L,'Full DOE Design'!X$1,FALSE))</f>
        <v/>
      </c>
    </row>
    <row r="248" spans="14:24">
      <c r="N248" s="128" t="str">
        <f>IF('DOE assistant'!B247="","",'Full DOE Design'!N247+1)</f>
        <v/>
      </c>
      <c r="O248" s="130" t="str">
        <f>IF('DOE assistant'!B247="","",VLOOKUP('DOE assistant'!B247,'Full DOE Design'!$B:$L,'Full DOE Design'!O$1,FALSE))</f>
        <v/>
      </c>
      <c r="P248" s="130" t="str">
        <f>IF('DOE assistant'!C247="","",VLOOKUP('DOE assistant'!C247,'Full DOE Design'!$B:$L,'Full DOE Design'!P$1,FALSE))</f>
        <v/>
      </c>
      <c r="Q248" s="130" t="str">
        <f>IF('DOE assistant'!D247="","",VLOOKUP('DOE assistant'!D247,'Full DOE Design'!$B:$L,'Full DOE Design'!Q$1,FALSE))</f>
        <v/>
      </c>
      <c r="R248" s="130" t="str">
        <f>IF('DOE assistant'!E247="","",VLOOKUP('DOE assistant'!E247,'Full DOE Design'!$B:$L,'Full DOE Design'!R$1,FALSE))</f>
        <v/>
      </c>
      <c r="S248" s="130" t="str">
        <f>IF('DOE assistant'!F247="","",VLOOKUP('DOE assistant'!F247,'Full DOE Design'!$B:$L,'Full DOE Design'!S$1,FALSE))</f>
        <v/>
      </c>
      <c r="T248" s="130" t="str">
        <f>IF('DOE assistant'!G247="","",VLOOKUP('DOE assistant'!G247,'Full DOE Design'!$B:$L,'Full DOE Design'!T$1,FALSE))</f>
        <v/>
      </c>
      <c r="U248" s="130" t="str">
        <f>IF('DOE assistant'!H247="","",VLOOKUP('DOE assistant'!H247,'Full DOE Design'!$B:$L,'Full DOE Design'!U$1,FALSE))</f>
        <v/>
      </c>
      <c r="V248" s="130" t="str">
        <f>IF('DOE assistant'!I247="","",VLOOKUP('DOE assistant'!I247,'Full DOE Design'!$B:$L,'Full DOE Design'!V$1,FALSE))</f>
        <v/>
      </c>
      <c r="W248" s="130" t="str">
        <f>IF('DOE assistant'!J247="","",VLOOKUP('DOE assistant'!J247,'Full DOE Design'!$B:$L,'Full DOE Design'!W$1,FALSE))</f>
        <v/>
      </c>
      <c r="X248" s="130" t="str">
        <f>IF('DOE assistant'!K247="","",VLOOKUP('DOE assistant'!K247,'Full DOE Design'!$B:$L,'Full DOE Design'!X$1,FALSE))</f>
        <v/>
      </c>
    </row>
    <row r="249" spans="14:24">
      <c r="N249" s="128" t="str">
        <f>IF('DOE assistant'!B248="","",'Full DOE Design'!N248+1)</f>
        <v/>
      </c>
      <c r="O249" s="130" t="str">
        <f>IF('DOE assistant'!B248="","",VLOOKUP('DOE assistant'!B248,'Full DOE Design'!$B:$L,'Full DOE Design'!O$1,FALSE))</f>
        <v/>
      </c>
      <c r="P249" s="130" t="str">
        <f>IF('DOE assistant'!C248="","",VLOOKUP('DOE assistant'!C248,'Full DOE Design'!$B:$L,'Full DOE Design'!P$1,FALSE))</f>
        <v/>
      </c>
      <c r="Q249" s="130" t="str">
        <f>IF('DOE assistant'!D248="","",VLOOKUP('DOE assistant'!D248,'Full DOE Design'!$B:$L,'Full DOE Design'!Q$1,FALSE))</f>
        <v/>
      </c>
      <c r="R249" s="130" t="str">
        <f>IF('DOE assistant'!E248="","",VLOOKUP('DOE assistant'!E248,'Full DOE Design'!$B:$L,'Full DOE Design'!R$1,FALSE))</f>
        <v/>
      </c>
      <c r="S249" s="130" t="str">
        <f>IF('DOE assistant'!F248="","",VLOOKUP('DOE assistant'!F248,'Full DOE Design'!$B:$L,'Full DOE Design'!S$1,FALSE))</f>
        <v/>
      </c>
      <c r="T249" s="130" t="str">
        <f>IF('DOE assistant'!G248="","",VLOOKUP('DOE assistant'!G248,'Full DOE Design'!$B:$L,'Full DOE Design'!T$1,FALSE))</f>
        <v/>
      </c>
      <c r="U249" s="130" t="str">
        <f>IF('DOE assistant'!H248="","",VLOOKUP('DOE assistant'!H248,'Full DOE Design'!$B:$L,'Full DOE Design'!U$1,FALSE))</f>
        <v/>
      </c>
      <c r="V249" s="130" t="str">
        <f>IF('DOE assistant'!I248="","",VLOOKUP('DOE assistant'!I248,'Full DOE Design'!$B:$L,'Full DOE Design'!V$1,FALSE))</f>
        <v/>
      </c>
      <c r="W249" s="130" t="str">
        <f>IF('DOE assistant'!J248="","",VLOOKUP('DOE assistant'!J248,'Full DOE Design'!$B:$L,'Full DOE Design'!W$1,FALSE))</f>
        <v/>
      </c>
      <c r="X249" s="130" t="str">
        <f>IF('DOE assistant'!K248="","",VLOOKUP('DOE assistant'!K248,'Full DOE Design'!$B:$L,'Full DOE Design'!X$1,FALSE))</f>
        <v/>
      </c>
    </row>
    <row r="250" spans="14:24">
      <c r="N250" s="128" t="str">
        <f>IF('DOE assistant'!B249="","",'Full DOE Design'!N249+1)</f>
        <v/>
      </c>
      <c r="O250" s="130" t="str">
        <f>IF('DOE assistant'!B249="","",VLOOKUP('DOE assistant'!B249,'Full DOE Design'!$B:$L,'Full DOE Design'!O$1,FALSE))</f>
        <v/>
      </c>
      <c r="P250" s="130" t="str">
        <f>IF('DOE assistant'!C249="","",VLOOKUP('DOE assistant'!C249,'Full DOE Design'!$B:$L,'Full DOE Design'!P$1,FALSE))</f>
        <v/>
      </c>
      <c r="Q250" s="130" t="str">
        <f>IF('DOE assistant'!D249="","",VLOOKUP('DOE assistant'!D249,'Full DOE Design'!$B:$L,'Full DOE Design'!Q$1,FALSE))</f>
        <v/>
      </c>
      <c r="R250" s="130" t="str">
        <f>IF('DOE assistant'!E249="","",VLOOKUP('DOE assistant'!E249,'Full DOE Design'!$B:$L,'Full DOE Design'!R$1,FALSE))</f>
        <v/>
      </c>
      <c r="S250" s="130" t="str">
        <f>IF('DOE assistant'!F249="","",VLOOKUP('DOE assistant'!F249,'Full DOE Design'!$B:$L,'Full DOE Design'!S$1,FALSE))</f>
        <v/>
      </c>
      <c r="T250" s="130" t="str">
        <f>IF('DOE assistant'!G249="","",VLOOKUP('DOE assistant'!G249,'Full DOE Design'!$B:$L,'Full DOE Design'!T$1,FALSE))</f>
        <v/>
      </c>
      <c r="U250" s="130" t="str">
        <f>IF('DOE assistant'!H249="","",VLOOKUP('DOE assistant'!H249,'Full DOE Design'!$B:$L,'Full DOE Design'!U$1,FALSE))</f>
        <v/>
      </c>
      <c r="V250" s="130" t="str">
        <f>IF('DOE assistant'!I249="","",VLOOKUP('DOE assistant'!I249,'Full DOE Design'!$B:$L,'Full DOE Design'!V$1,FALSE))</f>
        <v/>
      </c>
      <c r="W250" s="130" t="str">
        <f>IF('DOE assistant'!J249="","",VLOOKUP('DOE assistant'!J249,'Full DOE Design'!$B:$L,'Full DOE Design'!W$1,FALSE))</f>
        <v/>
      </c>
      <c r="X250" s="130" t="str">
        <f>IF('DOE assistant'!K249="","",VLOOKUP('DOE assistant'!K249,'Full DOE Design'!$B:$L,'Full DOE Design'!X$1,FALSE))</f>
        <v/>
      </c>
    </row>
    <row r="251" spans="14:24">
      <c r="N251" s="128" t="str">
        <f>IF('DOE assistant'!B250="","",'Full DOE Design'!N250+1)</f>
        <v/>
      </c>
      <c r="O251" s="130" t="str">
        <f>IF('DOE assistant'!B250="","",VLOOKUP('DOE assistant'!B250,'Full DOE Design'!$B:$L,'Full DOE Design'!O$1,FALSE))</f>
        <v/>
      </c>
      <c r="P251" s="130" t="str">
        <f>IF('DOE assistant'!C250="","",VLOOKUP('DOE assistant'!C250,'Full DOE Design'!$B:$L,'Full DOE Design'!P$1,FALSE))</f>
        <v/>
      </c>
      <c r="Q251" s="130" t="str">
        <f>IF('DOE assistant'!D250="","",VLOOKUP('DOE assistant'!D250,'Full DOE Design'!$B:$L,'Full DOE Design'!Q$1,FALSE))</f>
        <v/>
      </c>
      <c r="R251" s="130" t="str">
        <f>IF('DOE assistant'!E250="","",VLOOKUP('DOE assistant'!E250,'Full DOE Design'!$B:$L,'Full DOE Design'!R$1,FALSE))</f>
        <v/>
      </c>
      <c r="S251" s="130" t="str">
        <f>IF('DOE assistant'!F250="","",VLOOKUP('DOE assistant'!F250,'Full DOE Design'!$B:$L,'Full DOE Design'!S$1,FALSE))</f>
        <v/>
      </c>
      <c r="T251" s="130" t="str">
        <f>IF('DOE assistant'!G250="","",VLOOKUP('DOE assistant'!G250,'Full DOE Design'!$B:$L,'Full DOE Design'!T$1,FALSE))</f>
        <v/>
      </c>
      <c r="U251" s="130" t="str">
        <f>IF('DOE assistant'!H250="","",VLOOKUP('DOE assistant'!H250,'Full DOE Design'!$B:$L,'Full DOE Design'!U$1,FALSE))</f>
        <v/>
      </c>
      <c r="V251" s="130" t="str">
        <f>IF('DOE assistant'!I250="","",VLOOKUP('DOE assistant'!I250,'Full DOE Design'!$B:$L,'Full DOE Design'!V$1,FALSE))</f>
        <v/>
      </c>
      <c r="W251" s="130" t="str">
        <f>IF('DOE assistant'!J250="","",VLOOKUP('DOE assistant'!J250,'Full DOE Design'!$B:$L,'Full DOE Design'!W$1,FALSE))</f>
        <v/>
      </c>
      <c r="X251" s="130" t="str">
        <f>IF('DOE assistant'!K250="","",VLOOKUP('DOE assistant'!K250,'Full DOE Design'!$B:$L,'Full DOE Design'!X$1,FALSE))</f>
        <v/>
      </c>
    </row>
    <row r="252" spans="14:24">
      <c r="N252" s="128" t="str">
        <f>IF('DOE assistant'!B251="","",'Full DOE Design'!N251+1)</f>
        <v/>
      </c>
      <c r="O252" s="130" t="str">
        <f>IF('DOE assistant'!B251="","",VLOOKUP('DOE assistant'!B251,'Full DOE Design'!$B:$L,'Full DOE Design'!O$1,FALSE))</f>
        <v/>
      </c>
      <c r="P252" s="130" t="str">
        <f>IF('DOE assistant'!C251="","",VLOOKUP('DOE assistant'!C251,'Full DOE Design'!$B:$L,'Full DOE Design'!P$1,FALSE))</f>
        <v/>
      </c>
      <c r="Q252" s="130" t="str">
        <f>IF('DOE assistant'!D251="","",VLOOKUP('DOE assistant'!D251,'Full DOE Design'!$B:$L,'Full DOE Design'!Q$1,FALSE))</f>
        <v/>
      </c>
      <c r="R252" s="130" t="str">
        <f>IF('DOE assistant'!E251="","",VLOOKUP('DOE assistant'!E251,'Full DOE Design'!$B:$L,'Full DOE Design'!R$1,FALSE))</f>
        <v/>
      </c>
      <c r="S252" s="130" t="str">
        <f>IF('DOE assistant'!F251="","",VLOOKUP('DOE assistant'!F251,'Full DOE Design'!$B:$L,'Full DOE Design'!S$1,FALSE))</f>
        <v/>
      </c>
      <c r="T252" s="130" t="str">
        <f>IF('DOE assistant'!G251="","",VLOOKUP('DOE assistant'!G251,'Full DOE Design'!$B:$L,'Full DOE Design'!T$1,FALSE))</f>
        <v/>
      </c>
      <c r="U252" s="130" t="str">
        <f>IF('DOE assistant'!H251="","",VLOOKUP('DOE assistant'!H251,'Full DOE Design'!$B:$L,'Full DOE Design'!U$1,FALSE))</f>
        <v/>
      </c>
      <c r="V252" s="130" t="str">
        <f>IF('DOE assistant'!I251="","",VLOOKUP('DOE assistant'!I251,'Full DOE Design'!$B:$L,'Full DOE Design'!V$1,FALSE))</f>
        <v/>
      </c>
      <c r="W252" s="130" t="str">
        <f>IF('DOE assistant'!J251="","",VLOOKUP('DOE assistant'!J251,'Full DOE Design'!$B:$L,'Full DOE Design'!W$1,FALSE))</f>
        <v/>
      </c>
      <c r="X252" s="130" t="str">
        <f>IF('DOE assistant'!K251="","",VLOOKUP('DOE assistant'!K251,'Full DOE Design'!$B:$L,'Full DOE Design'!X$1,FALSE))</f>
        <v/>
      </c>
    </row>
    <row r="253" spans="14:24">
      <c r="N253" s="128" t="str">
        <f>IF('DOE assistant'!B252="","",'Full DOE Design'!N252+1)</f>
        <v/>
      </c>
      <c r="O253" s="130" t="str">
        <f>IF('DOE assistant'!B252="","",VLOOKUP('DOE assistant'!B252,'Full DOE Design'!$B:$L,'Full DOE Design'!O$1,FALSE))</f>
        <v/>
      </c>
      <c r="P253" s="130" t="str">
        <f>IF('DOE assistant'!C252="","",VLOOKUP('DOE assistant'!C252,'Full DOE Design'!$B:$L,'Full DOE Design'!P$1,FALSE))</f>
        <v/>
      </c>
      <c r="Q253" s="130" t="str">
        <f>IF('DOE assistant'!D252="","",VLOOKUP('DOE assistant'!D252,'Full DOE Design'!$B:$L,'Full DOE Design'!Q$1,FALSE))</f>
        <v/>
      </c>
      <c r="R253" s="130" t="str">
        <f>IF('DOE assistant'!E252="","",VLOOKUP('DOE assistant'!E252,'Full DOE Design'!$B:$L,'Full DOE Design'!R$1,FALSE))</f>
        <v/>
      </c>
      <c r="S253" s="130" t="str">
        <f>IF('DOE assistant'!F252="","",VLOOKUP('DOE assistant'!F252,'Full DOE Design'!$B:$L,'Full DOE Design'!S$1,FALSE))</f>
        <v/>
      </c>
      <c r="T253" s="130" t="str">
        <f>IF('DOE assistant'!G252="","",VLOOKUP('DOE assistant'!G252,'Full DOE Design'!$B:$L,'Full DOE Design'!T$1,FALSE))</f>
        <v/>
      </c>
      <c r="U253" s="130" t="str">
        <f>IF('DOE assistant'!H252="","",VLOOKUP('DOE assistant'!H252,'Full DOE Design'!$B:$L,'Full DOE Design'!U$1,FALSE))</f>
        <v/>
      </c>
      <c r="V253" s="130" t="str">
        <f>IF('DOE assistant'!I252="","",VLOOKUP('DOE assistant'!I252,'Full DOE Design'!$B:$L,'Full DOE Design'!V$1,FALSE))</f>
        <v/>
      </c>
      <c r="W253" s="130" t="str">
        <f>IF('DOE assistant'!J252="","",VLOOKUP('DOE assistant'!J252,'Full DOE Design'!$B:$L,'Full DOE Design'!W$1,FALSE))</f>
        <v/>
      </c>
      <c r="X253" s="130" t="str">
        <f>IF('DOE assistant'!K252="","",VLOOKUP('DOE assistant'!K252,'Full DOE Design'!$B:$L,'Full DOE Design'!X$1,FALSE))</f>
        <v/>
      </c>
    </row>
    <row r="254" spans="14:24">
      <c r="N254" s="128" t="str">
        <f>IF('DOE assistant'!B253="","",'Full DOE Design'!N253+1)</f>
        <v/>
      </c>
      <c r="O254" s="130" t="str">
        <f>IF('DOE assistant'!B253="","",VLOOKUP('DOE assistant'!B253,'Full DOE Design'!$B:$L,'Full DOE Design'!O$1,FALSE))</f>
        <v/>
      </c>
      <c r="P254" s="130" t="str">
        <f>IF('DOE assistant'!C253="","",VLOOKUP('DOE assistant'!C253,'Full DOE Design'!$B:$L,'Full DOE Design'!P$1,FALSE))</f>
        <v/>
      </c>
      <c r="Q254" s="130" t="str">
        <f>IF('DOE assistant'!D253="","",VLOOKUP('DOE assistant'!D253,'Full DOE Design'!$B:$L,'Full DOE Design'!Q$1,FALSE))</f>
        <v/>
      </c>
      <c r="R254" s="130" t="str">
        <f>IF('DOE assistant'!E253="","",VLOOKUP('DOE assistant'!E253,'Full DOE Design'!$B:$L,'Full DOE Design'!R$1,FALSE))</f>
        <v/>
      </c>
      <c r="S254" s="130" t="str">
        <f>IF('DOE assistant'!F253="","",VLOOKUP('DOE assistant'!F253,'Full DOE Design'!$B:$L,'Full DOE Design'!S$1,FALSE))</f>
        <v/>
      </c>
      <c r="T254" s="130" t="str">
        <f>IF('DOE assistant'!G253="","",VLOOKUP('DOE assistant'!G253,'Full DOE Design'!$B:$L,'Full DOE Design'!T$1,FALSE))</f>
        <v/>
      </c>
      <c r="U254" s="130" t="str">
        <f>IF('DOE assistant'!H253="","",VLOOKUP('DOE assistant'!H253,'Full DOE Design'!$B:$L,'Full DOE Design'!U$1,FALSE))</f>
        <v/>
      </c>
      <c r="V254" s="130" t="str">
        <f>IF('DOE assistant'!I253="","",VLOOKUP('DOE assistant'!I253,'Full DOE Design'!$B:$L,'Full DOE Design'!V$1,FALSE))</f>
        <v/>
      </c>
      <c r="W254" s="130" t="str">
        <f>IF('DOE assistant'!J253="","",VLOOKUP('DOE assistant'!J253,'Full DOE Design'!$B:$L,'Full DOE Design'!W$1,FALSE))</f>
        <v/>
      </c>
      <c r="X254" s="130" t="str">
        <f>IF('DOE assistant'!K253="","",VLOOKUP('DOE assistant'!K253,'Full DOE Design'!$B:$L,'Full DOE Design'!X$1,FALSE))</f>
        <v/>
      </c>
    </row>
    <row r="255" spans="14:24">
      <c r="N255" s="128" t="str">
        <f>IF('DOE assistant'!B254="","",'Full DOE Design'!N254+1)</f>
        <v/>
      </c>
      <c r="O255" s="130" t="str">
        <f>IF('DOE assistant'!B254="","",VLOOKUP('DOE assistant'!B254,'Full DOE Design'!$B:$L,'Full DOE Design'!O$1,FALSE))</f>
        <v/>
      </c>
      <c r="P255" s="130" t="str">
        <f>IF('DOE assistant'!C254="","",VLOOKUP('DOE assistant'!C254,'Full DOE Design'!$B:$L,'Full DOE Design'!P$1,FALSE))</f>
        <v/>
      </c>
      <c r="Q255" s="130" t="str">
        <f>IF('DOE assistant'!D254="","",VLOOKUP('DOE assistant'!D254,'Full DOE Design'!$B:$L,'Full DOE Design'!Q$1,FALSE))</f>
        <v/>
      </c>
      <c r="R255" s="130" t="str">
        <f>IF('DOE assistant'!E254="","",VLOOKUP('DOE assistant'!E254,'Full DOE Design'!$B:$L,'Full DOE Design'!R$1,FALSE))</f>
        <v/>
      </c>
      <c r="S255" s="130" t="str">
        <f>IF('DOE assistant'!F254="","",VLOOKUP('DOE assistant'!F254,'Full DOE Design'!$B:$L,'Full DOE Design'!S$1,FALSE))</f>
        <v/>
      </c>
      <c r="T255" s="130" t="str">
        <f>IF('DOE assistant'!G254="","",VLOOKUP('DOE assistant'!G254,'Full DOE Design'!$B:$L,'Full DOE Design'!T$1,FALSE))</f>
        <v/>
      </c>
      <c r="U255" s="130" t="str">
        <f>IF('DOE assistant'!H254="","",VLOOKUP('DOE assistant'!H254,'Full DOE Design'!$B:$L,'Full DOE Design'!U$1,FALSE))</f>
        <v/>
      </c>
      <c r="V255" s="130" t="str">
        <f>IF('DOE assistant'!I254="","",VLOOKUP('DOE assistant'!I254,'Full DOE Design'!$B:$L,'Full DOE Design'!V$1,FALSE))</f>
        <v/>
      </c>
      <c r="W255" s="130" t="str">
        <f>IF('DOE assistant'!J254="","",VLOOKUP('DOE assistant'!J254,'Full DOE Design'!$B:$L,'Full DOE Design'!W$1,FALSE))</f>
        <v/>
      </c>
      <c r="X255" s="130" t="str">
        <f>IF('DOE assistant'!K254="","",VLOOKUP('DOE assistant'!K254,'Full DOE Design'!$B:$L,'Full DOE Design'!X$1,FALSE))</f>
        <v/>
      </c>
    </row>
    <row r="256" spans="14:24">
      <c r="N256" s="128" t="str">
        <f>IF('DOE assistant'!B255="","",'Full DOE Design'!N255+1)</f>
        <v/>
      </c>
      <c r="O256" s="130" t="str">
        <f>IF('DOE assistant'!B255="","",VLOOKUP('DOE assistant'!B255,'Full DOE Design'!$B:$L,'Full DOE Design'!O$1,FALSE))</f>
        <v/>
      </c>
      <c r="P256" s="130" t="str">
        <f>IF('DOE assistant'!C255="","",VLOOKUP('DOE assistant'!C255,'Full DOE Design'!$B:$L,'Full DOE Design'!P$1,FALSE))</f>
        <v/>
      </c>
      <c r="Q256" s="130" t="str">
        <f>IF('DOE assistant'!D255="","",VLOOKUP('DOE assistant'!D255,'Full DOE Design'!$B:$L,'Full DOE Design'!Q$1,FALSE))</f>
        <v/>
      </c>
      <c r="R256" s="130" t="str">
        <f>IF('DOE assistant'!E255="","",VLOOKUP('DOE assistant'!E255,'Full DOE Design'!$B:$L,'Full DOE Design'!R$1,FALSE))</f>
        <v/>
      </c>
      <c r="S256" s="130" t="str">
        <f>IF('DOE assistant'!F255="","",VLOOKUP('DOE assistant'!F255,'Full DOE Design'!$B:$L,'Full DOE Design'!S$1,FALSE))</f>
        <v/>
      </c>
      <c r="T256" s="130" t="str">
        <f>IF('DOE assistant'!G255="","",VLOOKUP('DOE assistant'!G255,'Full DOE Design'!$B:$L,'Full DOE Design'!T$1,FALSE))</f>
        <v/>
      </c>
      <c r="U256" s="130" t="str">
        <f>IF('DOE assistant'!H255="","",VLOOKUP('DOE assistant'!H255,'Full DOE Design'!$B:$L,'Full DOE Design'!U$1,FALSE))</f>
        <v/>
      </c>
      <c r="V256" s="130" t="str">
        <f>IF('DOE assistant'!I255="","",VLOOKUP('DOE assistant'!I255,'Full DOE Design'!$B:$L,'Full DOE Design'!V$1,FALSE))</f>
        <v/>
      </c>
      <c r="W256" s="130" t="str">
        <f>IF('DOE assistant'!J255="","",VLOOKUP('DOE assistant'!J255,'Full DOE Design'!$B:$L,'Full DOE Design'!W$1,FALSE))</f>
        <v/>
      </c>
      <c r="X256" s="130" t="str">
        <f>IF('DOE assistant'!K255="","",VLOOKUP('DOE assistant'!K255,'Full DOE Design'!$B:$L,'Full DOE Design'!X$1,FALSE))</f>
        <v/>
      </c>
    </row>
    <row r="257" spans="14:24">
      <c r="N257" s="128" t="str">
        <f>IF('DOE assistant'!B256="","",'Full DOE Design'!N256+1)</f>
        <v/>
      </c>
      <c r="O257" s="130" t="str">
        <f>IF('DOE assistant'!B256="","",VLOOKUP('DOE assistant'!B256,'Full DOE Design'!$B:$L,'Full DOE Design'!O$1,FALSE))</f>
        <v/>
      </c>
      <c r="P257" s="130" t="str">
        <f>IF('DOE assistant'!C256="","",VLOOKUP('DOE assistant'!C256,'Full DOE Design'!$B:$L,'Full DOE Design'!P$1,FALSE))</f>
        <v/>
      </c>
      <c r="Q257" s="130" t="str">
        <f>IF('DOE assistant'!D256="","",VLOOKUP('DOE assistant'!D256,'Full DOE Design'!$B:$L,'Full DOE Design'!Q$1,FALSE))</f>
        <v/>
      </c>
      <c r="R257" s="130" t="str">
        <f>IF('DOE assistant'!E256="","",VLOOKUP('DOE assistant'!E256,'Full DOE Design'!$B:$L,'Full DOE Design'!R$1,FALSE))</f>
        <v/>
      </c>
      <c r="S257" s="130" t="str">
        <f>IF('DOE assistant'!F256="","",VLOOKUP('DOE assistant'!F256,'Full DOE Design'!$B:$L,'Full DOE Design'!S$1,FALSE))</f>
        <v/>
      </c>
      <c r="T257" s="130" t="str">
        <f>IF('DOE assistant'!G256="","",VLOOKUP('DOE assistant'!G256,'Full DOE Design'!$B:$L,'Full DOE Design'!T$1,FALSE))</f>
        <v/>
      </c>
      <c r="U257" s="130" t="str">
        <f>IF('DOE assistant'!H256="","",VLOOKUP('DOE assistant'!H256,'Full DOE Design'!$B:$L,'Full DOE Design'!U$1,FALSE))</f>
        <v/>
      </c>
      <c r="V257" s="130" t="str">
        <f>IF('DOE assistant'!I256="","",VLOOKUP('DOE assistant'!I256,'Full DOE Design'!$B:$L,'Full DOE Design'!V$1,FALSE))</f>
        <v/>
      </c>
      <c r="W257" s="130" t="str">
        <f>IF('DOE assistant'!J256="","",VLOOKUP('DOE assistant'!J256,'Full DOE Design'!$B:$L,'Full DOE Design'!W$1,FALSE))</f>
        <v/>
      </c>
      <c r="X257" s="130" t="str">
        <f>IF('DOE assistant'!K256="","",VLOOKUP('DOE assistant'!K256,'Full DOE Design'!$B:$L,'Full DOE Design'!X$1,FALSE))</f>
        <v/>
      </c>
    </row>
    <row r="258" spans="14:24">
      <c r="N258" s="128" t="str">
        <f>IF('DOE assistant'!B257="","",'Full DOE Design'!N257+1)</f>
        <v/>
      </c>
      <c r="O258" s="130" t="str">
        <f>IF('DOE assistant'!B257="","",VLOOKUP('DOE assistant'!B257,'Full DOE Design'!$B:$L,'Full DOE Design'!O$1,FALSE))</f>
        <v/>
      </c>
      <c r="P258" s="130" t="str">
        <f>IF('DOE assistant'!C257="","",VLOOKUP('DOE assistant'!C257,'Full DOE Design'!$B:$L,'Full DOE Design'!P$1,FALSE))</f>
        <v/>
      </c>
      <c r="Q258" s="130" t="str">
        <f>IF('DOE assistant'!D257="","",VLOOKUP('DOE assistant'!D257,'Full DOE Design'!$B:$L,'Full DOE Design'!Q$1,FALSE))</f>
        <v/>
      </c>
      <c r="R258" s="130" t="str">
        <f>IF('DOE assistant'!E257="","",VLOOKUP('DOE assistant'!E257,'Full DOE Design'!$B:$L,'Full DOE Design'!R$1,FALSE))</f>
        <v/>
      </c>
      <c r="S258" s="130" t="str">
        <f>IF('DOE assistant'!F257="","",VLOOKUP('DOE assistant'!F257,'Full DOE Design'!$B:$L,'Full DOE Design'!S$1,FALSE))</f>
        <v/>
      </c>
      <c r="T258" s="130" t="str">
        <f>IF('DOE assistant'!G257="","",VLOOKUP('DOE assistant'!G257,'Full DOE Design'!$B:$L,'Full DOE Design'!T$1,FALSE))</f>
        <v/>
      </c>
      <c r="U258" s="130" t="str">
        <f>IF('DOE assistant'!H257="","",VLOOKUP('DOE assistant'!H257,'Full DOE Design'!$B:$L,'Full DOE Design'!U$1,FALSE))</f>
        <v/>
      </c>
      <c r="V258" s="130" t="str">
        <f>IF('DOE assistant'!I257="","",VLOOKUP('DOE assistant'!I257,'Full DOE Design'!$B:$L,'Full DOE Design'!V$1,FALSE))</f>
        <v/>
      </c>
      <c r="W258" s="130" t="str">
        <f>IF('DOE assistant'!J257="","",VLOOKUP('DOE assistant'!J257,'Full DOE Design'!$B:$L,'Full DOE Design'!W$1,FALSE))</f>
        <v/>
      </c>
      <c r="X258" s="130" t="str">
        <f>IF('DOE assistant'!K257="","",VLOOKUP('DOE assistant'!K257,'Full DOE Design'!$B:$L,'Full DOE Design'!X$1,FALSE))</f>
        <v/>
      </c>
    </row>
    <row r="259" spans="14:24">
      <c r="N259" s="128" t="str">
        <f>IF('DOE assistant'!B258="","",'Full DOE Design'!N258+1)</f>
        <v/>
      </c>
      <c r="O259" s="130" t="str">
        <f>IF('DOE assistant'!B258="","",VLOOKUP('DOE assistant'!B258,'Full DOE Design'!$B:$L,'Full DOE Design'!O$1,FALSE))</f>
        <v/>
      </c>
      <c r="P259" s="130" t="str">
        <f>IF('DOE assistant'!C258="","",VLOOKUP('DOE assistant'!C258,'Full DOE Design'!$B:$L,'Full DOE Design'!P$1,FALSE))</f>
        <v/>
      </c>
      <c r="Q259" s="130" t="str">
        <f>IF('DOE assistant'!D258="","",VLOOKUP('DOE assistant'!D258,'Full DOE Design'!$B:$L,'Full DOE Design'!Q$1,FALSE))</f>
        <v/>
      </c>
      <c r="R259" s="130" t="str">
        <f>IF('DOE assistant'!E258="","",VLOOKUP('DOE assistant'!E258,'Full DOE Design'!$B:$L,'Full DOE Design'!R$1,FALSE))</f>
        <v/>
      </c>
      <c r="S259" s="130" t="str">
        <f>IF('DOE assistant'!F258="","",VLOOKUP('DOE assistant'!F258,'Full DOE Design'!$B:$L,'Full DOE Design'!S$1,FALSE))</f>
        <v/>
      </c>
      <c r="T259" s="130" t="str">
        <f>IF('DOE assistant'!G258="","",VLOOKUP('DOE assistant'!G258,'Full DOE Design'!$B:$L,'Full DOE Design'!T$1,FALSE))</f>
        <v/>
      </c>
      <c r="U259" s="130" t="str">
        <f>IF('DOE assistant'!H258="","",VLOOKUP('DOE assistant'!H258,'Full DOE Design'!$B:$L,'Full DOE Design'!U$1,FALSE))</f>
        <v/>
      </c>
      <c r="V259" s="130" t="str">
        <f>IF('DOE assistant'!I258="","",VLOOKUP('DOE assistant'!I258,'Full DOE Design'!$B:$L,'Full DOE Design'!V$1,FALSE))</f>
        <v/>
      </c>
      <c r="W259" s="130" t="str">
        <f>IF('DOE assistant'!J258="","",VLOOKUP('DOE assistant'!J258,'Full DOE Design'!$B:$L,'Full DOE Design'!W$1,FALSE))</f>
        <v/>
      </c>
      <c r="X259" s="130" t="str">
        <f>IF('DOE assistant'!K258="","",VLOOKUP('DOE assistant'!K258,'Full DOE Design'!$B:$L,'Full DOE Design'!X$1,FALSE))</f>
        <v/>
      </c>
    </row>
    <row r="260" spans="14:24">
      <c r="N260" s="128" t="str">
        <f>IF('DOE assistant'!B259="","",'Full DOE Design'!N259+1)</f>
        <v/>
      </c>
      <c r="O260" s="130" t="str">
        <f>IF('DOE assistant'!B259="","",VLOOKUP('DOE assistant'!B259,'Full DOE Design'!$B:$L,'Full DOE Design'!O$1,FALSE))</f>
        <v/>
      </c>
      <c r="P260" s="130" t="str">
        <f>IF('DOE assistant'!C259="","",VLOOKUP('DOE assistant'!C259,'Full DOE Design'!$B:$L,'Full DOE Design'!P$1,FALSE))</f>
        <v/>
      </c>
      <c r="Q260" s="130" t="str">
        <f>IF('DOE assistant'!D259="","",VLOOKUP('DOE assistant'!D259,'Full DOE Design'!$B:$L,'Full DOE Design'!Q$1,FALSE))</f>
        <v/>
      </c>
      <c r="R260" s="130" t="str">
        <f>IF('DOE assistant'!E259="","",VLOOKUP('DOE assistant'!E259,'Full DOE Design'!$B:$L,'Full DOE Design'!R$1,FALSE))</f>
        <v/>
      </c>
      <c r="S260" s="130" t="str">
        <f>IF('DOE assistant'!F259="","",VLOOKUP('DOE assistant'!F259,'Full DOE Design'!$B:$L,'Full DOE Design'!S$1,FALSE))</f>
        <v/>
      </c>
      <c r="T260" s="130" t="str">
        <f>IF('DOE assistant'!G259="","",VLOOKUP('DOE assistant'!G259,'Full DOE Design'!$B:$L,'Full DOE Design'!T$1,FALSE))</f>
        <v/>
      </c>
      <c r="U260" s="130" t="str">
        <f>IF('DOE assistant'!H259="","",VLOOKUP('DOE assistant'!H259,'Full DOE Design'!$B:$L,'Full DOE Design'!U$1,FALSE))</f>
        <v/>
      </c>
      <c r="V260" s="130" t="str">
        <f>IF('DOE assistant'!I259="","",VLOOKUP('DOE assistant'!I259,'Full DOE Design'!$B:$L,'Full DOE Design'!V$1,FALSE))</f>
        <v/>
      </c>
      <c r="W260" s="130" t="str">
        <f>IF('DOE assistant'!J259="","",VLOOKUP('DOE assistant'!J259,'Full DOE Design'!$B:$L,'Full DOE Design'!W$1,FALSE))</f>
        <v/>
      </c>
      <c r="X260" s="130" t="str">
        <f>IF('DOE assistant'!K259="","",VLOOKUP('DOE assistant'!K259,'Full DOE Design'!$B:$L,'Full DOE Design'!X$1,FALSE))</f>
        <v/>
      </c>
    </row>
    <row r="261" spans="14:24">
      <c r="N261" s="128" t="str">
        <f>IF('DOE assistant'!B260="","",'Full DOE Design'!N260+1)</f>
        <v/>
      </c>
      <c r="O261" s="130" t="str">
        <f>IF('DOE assistant'!B260="","",VLOOKUP('DOE assistant'!B260,'Full DOE Design'!$B:$L,'Full DOE Design'!O$1,FALSE))</f>
        <v/>
      </c>
      <c r="P261" s="130" t="str">
        <f>IF('DOE assistant'!C260="","",VLOOKUP('DOE assistant'!C260,'Full DOE Design'!$B:$L,'Full DOE Design'!P$1,FALSE))</f>
        <v/>
      </c>
      <c r="Q261" s="130" t="str">
        <f>IF('DOE assistant'!D260="","",VLOOKUP('DOE assistant'!D260,'Full DOE Design'!$B:$L,'Full DOE Design'!Q$1,FALSE))</f>
        <v/>
      </c>
      <c r="R261" s="130" t="str">
        <f>IF('DOE assistant'!E260="","",VLOOKUP('DOE assistant'!E260,'Full DOE Design'!$B:$L,'Full DOE Design'!R$1,FALSE))</f>
        <v/>
      </c>
      <c r="S261" s="130" t="str">
        <f>IF('DOE assistant'!F260="","",VLOOKUP('DOE assistant'!F260,'Full DOE Design'!$B:$L,'Full DOE Design'!S$1,FALSE))</f>
        <v/>
      </c>
      <c r="T261" s="130" t="str">
        <f>IF('DOE assistant'!G260="","",VLOOKUP('DOE assistant'!G260,'Full DOE Design'!$B:$L,'Full DOE Design'!T$1,FALSE))</f>
        <v/>
      </c>
      <c r="U261" s="130" t="str">
        <f>IF('DOE assistant'!H260="","",VLOOKUP('DOE assistant'!H260,'Full DOE Design'!$B:$L,'Full DOE Design'!U$1,FALSE))</f>
        <v/>
      </c>
      <c r="V261" s="130" t="str">
        <f>IF('DOE assistant'!I260="","",VLOOKUP('DOE assistant'!I260,'Full DOE Design'!$B:$L,'Full DOE Design'!V$1,FALSE))</f>
        <v/>
      </c>
      <c r="W261" s="130" t="str">
        <f>IF('DOE assistant'!J260="","",VLOOKUP('DOE assistant'!J260,'Full DOE Design'!$B:$L,'Full DOE Design'!W$1,FALSE))</f>
        <v/>
      </c>
      <c r="X261" s="130" t="str">
        <f>IF('DOE assistant'!K260="","",VLOOKUP('DOE assistant'!K260,'Full DOE Design'!$B:$L,'Full DOE Design'!X$1,FALSE))</f>
        <v/>
      </c>
    </row>
    <row r="262" spans="14:24">
      <c r="N262" s="128" t="str">
        <f>IF('DOE assistant'!B261="","",'Full DOE Design'!N261+1)</f>
        <v/>
      </c>
      <c r="O262" s="130" t="str">
        <f>IF('DOE assistant'!B261="","",VLOOKUP('DOE assistant'!B261,'Full DOE Design'!$B:$L,'Full DOE Design'!O$1,FALSE))</f>
        <v/>
      </c>
      <c r="P262" s="130" t="str">
        <f>IF('DOE assistant'!C261="","",VLOOKUP('DOE assistant'!C261,'Full DOE Design'!$B:$L,'Full DOE Design'!P$1,FALSE))</f>
        <v/>
      </c>
      <c r="Q262" s="130" t="str">
        <f>IF('DOE assistant'!D261="","",VLOOKUP('DOE assistant'!D261,'Full DOE Design'!$B:$L,'Full DOE Design'!Q$1,FALSE))</f>
        <v/>
      </c>
      <c r="R262" s="130" t="str">
        <f>IF('DOE assistant'!E261="","",VLOOKUP('DOE assistant'!E261,'Full DOE Design'!$B:$L,'Full DOE Design'!R$1,FALSE))</f>
        <v/>
      </c>
      <c r="S262" s="130" t="str">
        <f>IF('DOE assistant'!F261="","",VLOOKUP('DOE assistant'!F261,'Full DOE Design'!$B:$L,'Full DOE Design'!S$1,FALSE))</f>
        <v/>
      </c>
      <c r="T262" s="130" t="str">
        <f>IF('DOE assistant'!G261="","",VLOOKUP('DOE assistant'!G261,'Full DOE Design'!$B:$L,'Full DOE Design'!T$1,FALSE))</f>
        <v/>
      </c>
      <c r="U262" s="130" t="str">
        <f>IF('DOE assistant'!H261="","",VLOOKUP('DOE assistant'!H261,'Full DOE Design'!$B:$L,'Full DOE Design'!U$1,FALSE))</f>
        <v/>
      </c>
      <c r="V262" s="130" t="str">
        <f>IF('DOE assistant'!I261="","",VLOOKUP('DOE assistant'!I261,'Full DOE Design'!$B:$L,'Full DOE Design'!V$1,FALSE))</f>
        <v/>
      </c>
      <c r="W262" s="130" t="str">
        <f>IF('DOE assistant'!J261="","",VLOOKUP('DOE assistant'!J261,'Full DOE Design'!$B:$L,'Full DOE Design'!W$1,FALSE))</f>
        <v/>
      </c>
      <c r="X262" s="130" t="str">
        <f>IF('DOE assistant'!K261="","",VLOOKUP('DOE assistant'!K261,'Full DOE Design'!$B:$L,'Full DOE Design'!X$1,FALSE))</f>
        <v/>
      </c>
    </row>
    <row r="263" spans="14:24">
      <c r="N263" s="128" t="str">
        <f>IF('DOE assistant'!B262="","",'Full DOE Design'!N262+1)</f>
        <v/>
      </c>
      <c r="O263" s="130" t="str">
        <f>IF('DOE assistant'!B262="","",VLOOKUP('DOE assistant'!B262,'Full DOE Design'!$B:$L,'Full DOE Design'!O$1,FALSE))</f>
        <v/>
      </c>
      <c r="P263" s="130" t="str">
        <f>IF('DOE assistant'!C262="","",VLOOKUP('DOE assistant'!C262,'Full DOE Design'!$B:$L,'Full DOE Design'!P$1,FALSE))</f>
        <v/>
      </c>
      <c r="Q263" s="130" t="str">
        <f>IF('DOE assistant'!D262="","",VLOOKUP('DOE assistant'!D262,'Full DOE Design'!$B:$L,'Full DOE Design'!Q$1,FALSE))</f>
        <v/>
      </c>
      <c r="R263" s="130" t="str">
        <f>IF('DOE assistant'!E262="","",VLOOKUP('DOE assistant'!E262,'Full DOE Design'!$B:$L,'Full DOE Design'!R$1,FALSE))</f>
        <v/>
      </c>
      <c r="S263" s="130" t="str">
        <f>IF('DOE assistant'!F262="","",VLOOKUP('DOE assistant'!F262,'Full DOE Design'!$B:$L,'Full DOE Design'!S$1,FALSE))</f>
        <v/>
      </c>
      <c r="T263" s="130" t="str">
        <f>IF('DOE assistant'!G262="","",VLOOKUP('DOE assistant'!G262,'Full DOE Design'!$B:$L,'Full DOE Design'!T$1,FALSE))</f>
        <v/>
      </c>
      <c r="U263" s="130" t="str">
        <f>IF('DOE assistant'!H262="","",VLOOKUP('DOE assistant'!H262,'Full DOE Design'!$B:$L,'Full DOE Design'!U$1,FALSE))</f>
        <v/>
      </c>
      <c r="V263" s="130" t="str">
        <f>IF('DOE assistant'!I262="","",VLOOKUP('DOE assistant'!I262,'Full DOE Design'!$B:$L,'Full DOE Design'!V$1,FALSE))</f>
        <v/>
      </c>
      <c r="W263" s="130" t="str">
        <f>IF('DOE assistant'!J262="","",VLOOKUP('DOE assistant'!J262,'Full DOE Design'!$B:$L,'Full DOE Design'!W$1,FALSE))</f>
        <v/>
      </c>
      <c r="X263" s="130" t="str">
        <f>IF('DOE assistant'!K262="","",VLOOKUP('DOE assistant'!K262,'Full DOE Design'!$B:$L,'Full DOE Design'!X$1,FALSE))</f>
        <v/>
      </c>
    </row>
    <row r="264" spans="14:24">
      <c r="N264" s="128" t="str">
        <f>IF('DOE assistant'!B263="","",'Full DOE Design'!N263+1)</f>
        <v/>
      </c>
      <c r="O264" s="130" t="str">
        <f>IF('DOE assistant'!B263="","",VLOOKUP('DOE assistant'!B263,'Full DOE Design'!$B:$L,'Full DOE Design'!O$1,FALSE))</f>
        <v/>
      </c>
      <c r="P264" s="130" t="str">
        <f>IF('DOE assistant'!C263="","",VLOOKUP('DOE assistant'!C263,'Full DOE Design'!$B:$L,'Full DOE Design'!P$1,FALSE))</f>
        <v/>
      </c>
      <c r="Q264" s="130" t="str">
        <f>IF('DOE assistant'!D263="","",VLOOKUP('DOE assistant'!D263,'Full DOE Design'!$B:$L,'Full DOE Design'!Q$1,FALSE))</f>
        <v/>
      </c>
      <c r="R264" s="130" t="str">
        <f>IF('DOE assistant'!E263="","",VLOOKUP('DOE assistant'!E263,'Full DOE Design'!$B:$L,'Full DOE Design'!R$1,FALSE))</f>
        <v/>
      </c>
      <c r="S264" s="130" t="str">
        <f>IF('DOE assistant'!F263="","",VLOOKUP('DOE assistant'!F263,'Full DOE Design'!$B:$L,'Full DOE Design'!S$1,FALSE))</f>
        <v/>
      </c>
      <c r="T264" s="130" t="str">
        <f>IF('DOE assistant'!G263="","",VLOOKUP('DOE assistant'!G263,'Full DOE Design'!$B:$L,'Full DOE Design'!T$1,FALSE))</f>
        <v/>
      </c>
      <c r="U264" s="130" t="str">
        <f>IF('DOE assistant'!H263="","",VLOOKUP('DOE assistant'!H263,'Full DOE Design'!$B:$L,'Full DOE Design'!U$1,FALSE))</f>
        <v/>
      </c>
      <c r="V264" s="130" t="str">
        <f>IF('DOE assistant'!I263="","",VLOOKUP('DOE assistant'!I263,'Full DOE Design'!$B:$L,'Full DOE Design'!V$1,FALSE))</f>
        <v/>
      </c>
      <c r="W264" s="130" t="str">
        <f>IF('DOE assistant'!J263="","",VLOOKUP('DOE assistant'!J263,'Full DOE Design'!$B:$L,'Full DOE Design'!W$1,FALSE))</f>
        <v/>
      </c>
      <c r="X264" s="130" t="str">
        <f>IF('DOE assistant'!K263="","",VLOOKUP('DOE assistant'!K263,'Full DOE Design'!$B:$L,'Full DOE Design'!X$1,FALSE))</f>
        <v/>
      </c>
    </row>
    <row r="265" spans="14:24">
      <c r="N265" s="128" t="str">
        <f>IF('DOE assistant'!B264="","",'Full DOE Design'!N264+1)</f>
        <v/>
      </c>
      <c r="O265" s="130" t="str">
        <f>IF('DOE assistant'!B264="","",VLOOKUP('DOE assistant'!B264,'Full DOE Design'!$B:$L,'Full DOE Design'!O$1,FALSE))</f>
        <v/>
      </c>
      <c r="P265" s="130" t="str">
        <f>IF('DOE assistant'!C264="","",VLOOKUP('DOE assistant'!C264,'Full DOE Design'!$B:$L,'Full DOE Design'!P$1,FALSE))</f>
        <v/>
      </c>
      <c r="Q265" s="130" t="str">
        <f>IF('DOE assistant'!D264="","",VLOOKUP('DOE assistant'!D264,'Full DOE Design'!$B:$L,'Full DOE Design'!Q$1,FALSE))</f>
        <v/>
      </c>
      <c r="R265" s="130" t="str">
        <f>IF('DOE assistant'!E264="","",VLOOKUP('DOE assistant'!E264,'Full DOE Design'!$B:$L,'Full DOE Design'!R$1,FALSE))</f>
        <v/>
      </c>
      <c r="S265" s="130" t="str">
        <f>IF('DOE assistant'!F264="","",VLOOKUP('DOE assistant'!F264,'Full DOE Design'!$B:$L,'Full DOE Design'!S$1,FALSE))</f>
        <v/>
      </c>
      <c r="T265" s="130" t="str">
        <f>IF('DOE assistant'!G264="","",VLOOKUP('DOE assistant'!G264,'Full DOE Design'!$B:$L,'Full DOE Design'!T$1,FALSE))</f>
        <v/>
      </c>
      <c r="U265" s="130" t="str">
        <f>IF('DOE assistant'!H264="","",VLOOKUP('DOE assistant'!H264,'Full DOE Design'!$B:$L,'Full DOE Design'!U$1,FALSE))</f>
        <v/>
      </c>
      <c r="V265" s="130" t="str">
        <f>IF('DOE assistant'!I264="","",VLOOKUP('DOE assistant'!I264,'Full DOE Design'!$B:$L,'Full DOE Design'!V$1,FALSE))</f>
        <v/>
      </c>
      <c r="W265" s="130" t="str">
        <f>IF('DOE assistant'!J264="","",VLOOKUP('DOE assistant'!J264,'Full DOE Design'!$B:$L,'Full DOE Design'!W$1,FALSE))</f>
        <v/>
      </c>
      <c r="X265" s="130" t="str">
        <f>IF('DOE assistant'!K264="","",VLOOKUP('DOE assistant'!K264,'Full DOE Design'!$B:$L,'Full DOE Design'!X$1,FALSE))</f>
        <v/>
      </c>
    </row>
    <row r="266" spans="14:24">
      <c r="N266" s="128" t="str">
        <f>IF('DOE assistant'!B265="","",'Full DOE Design'!N265+1)</f>
        <v/>
      </c>
      <c r="O266" s="130" t="str">
        <f>IF('DOE assistant'!B265="","",VLOOKUP('DOE assistant'!B265,'Full DOE Design'!$B:$L,'Full DOE Design'!O$1,FALSE))</f>
        <v/>
      </c>
      <c r="P266" s="130" t="str">
        <f>IF('DOE assistant'!C265="","",VLOOKUP('DOE assistant'!C265,'Full DOE Design'!$B:$L,'Full DOE Design'!P$1,FALSE))</f>
        <v/>
      </c>
      <c r="Q266" s="130" t="str">
        <f>IF('DOE assistant'!D265="","",VLOOKUP('DOE assistant'!D265,'Full DOE Design'!$B:$L,'Full DOE Design'!Q$1,FALSE))</f>
        <v/>
      </c>
      <c r="R266" s="130" t="str">
        <f>IF('DOE assistant'!E265="","",VLOOKUP('DOE assistant'!E265,'Full DOE Design'!$B:$L,'Full DOE Design'!R$1,FALSE))</f>
        <v/>
      </c>
      <c r="S266" s="130" t="str">
        <f>IF('DOE assistant'!F265="","",VLOOKUP('DOE assistant'!F265,'Full DOE Design'!$B:$L,'Full DOE Design'!S$1,FALSE))</f>
        <v/>
      </c>
      <c r="T266" s="130" t="str">
        <f>IF('DOE assistant'!G265="","",VLOOKUP('DOE assistant'!G265,'Full DOE Design'!$B:$L,'Full DOE Design'!T$1,FALSE))</f>
        <v/>
      </c>
      <c r="U266" s="130" t="str">
        <f>IF('DOE assistant'!H265="","",VLOOKUP('DOE assistant'!H265,'Full DOE Design'!$B:$L,'Full DOE Design'!U$1,FALSE))</f>
        <v/>
      </c>
      <c r="V266" s="130" t="str">
        <f>IF('DOE assistant'!I265="","",VLOOKUP('DOE assistant'!I265,'Full DOE Design'!$B:$L,'Full DOE Design'!V$1,FALSE))</f>
        <v/>
      </c>
      <c r="W266" s="130" t="str">
        <f>IF('DOE assistant'!J265="","",VLOOKUP('DOE assistant'!J265,'Full DOE Design'!$B:$L,'Full DOE Design'!W$1,FALSE))</f>
        <v/>
      </c>
      <c r="X266" s="130" t="str">
        <f>IF('DOE assistant'!K265="","",VLOOKUP('DOE assistant'!K265,'Full DOE Design'!$B:$L,'Full DOE Design'!X$1,FALSE))</f>
        <v/>
      </c>
    </row>
    <row r="267" spans="14:24">
      <c r="N267" s="128" t="str">
        <f>IF('DOE assistant'!B266="","",'Full DOE Design'!N266+1)</f>
        <v/>
      </c>
      <c r="O267" s="130" t="str">
        <f>IF('DOE assistant'!B266="","",VLOOKUP('DOE assistant'!B266,'Full DOE Design'!$B:$L,'Full DOE Design'!O$1,FALSE))</f>
        <v/>
      </c>
      <c r="P267" s="130" t="str">
        <f>IF('DOE assistant'!C266="","",VLOOKUP('DOE assistant'!C266,'Full DOE Design'!$B:$L,'Full DOE Design'!P$1,FALSE))</f>
        <v/>
      </c>
      <c r="Q267" s="130" t="str">
        <f>IF('DOE assistant'!D266="","",VLOOKUP('DOE assistant'!D266,'Full DOE Design'!$B:$L,'Full DOE Design'!Q$1,FALSE))</f>
        <v/>
      </c>
      <c r="R267" s="130" t="str">
        <f>IF('DOE assistant'!E266="","",VLOOKUP('DOE assistant'!E266,'Full DOE Design'!$B:$L,'Full DOE Design'!R$1,FALSE))</f>
        <v/>
      </c>
      <c r="S267" s="130" t="str">
        <f>IF('DOE assistant'!F266="","",VLOOKUP('DOE assistant'!F266,'Full DOE Design'!$B:$L,'Full DOE Design'!S$1,FALSE))</f>
        <v/>
      </c>
      <c r="T267" s="130" t="str">
        <f>IF('DOE assistant'!G266="","",VLOOKUP('DOE assistant'!G266,'Full DOE Design'!$B:$L,'Full DOE Design'!T$1,FALSE))</f>
        <v/>
      </c>
      <c r="U267" s="130" t="str">
        <f>IF('DOE assistant'!H266="","",VLOOKUP('DOE assistant'!H266,'Full DOE Design'!$B:$L,'Full DOE Design'!U$1,FALSE))</f>
        <v/>
      </c>
      <c r="V267" s="130" t="str">
        <f>IF('DOE assistant'!I266="","",VLOOKUP('DOE assistant'!I266,'Full DOE Design'!$B:$L,'Full DOE Design'!V$1,FALSE))</f>
        <v/>
      </c>
      <c r="W267" s="130" t="str">
        <f>IF('DOE assistant'!J266="","",VLOOKUP('DOE assistant'!J266,'Full DOE Design'!$B:$L,'Full DOE Design'!W$1,FALSE))</f>
        <v/>
      </c>
      <c r="X267" s="130" t="str">
        <f>IF('DOE assistant'!K266="","",VLOOKUP('DOE assistant'!K266,'Full DOE Design'!$B:$L,'Full DOE Design'!X$1,FALSE))</f>
        <v/>
      </c>
    </row>
    <row r="268" spans="14:24">
      <c r="N268" s="128" t="str">
        <f>IF('DOE assistant'!B267="","",'Full DOE Design'!N267+1)</f>
        <v/>
      </c>
      <c r="O268" s="130" t="str">
        <f>IF('DOE assistant'!B267="","",VLOOKUP('DOE assistant'!B267,'Full DOE Design'!$B:$L,'Full DOE Design'!O$1,FALSE))</f>
        <v/>
      </c>
      <c r="P268" s="130" t="str">
        <f>IF('DOE assistant'!C267="","",VLOOKUP('DOE assistant'!C267,'Full DOE Design'!$B:$L,'Full DOE Design'!P$1,FALSE))</f>
        <v/>
      </c>
      <c r="Q268" s="130" t="str">
        <f>IF('DOE assistant'!D267="","",VLOOKUP('DOE assistant'!D267,'Full DOE Design'!$B:$L,'Full DOE Design'!Q$1,FALSE))</f>
        <v/>
      </c>
      <c r="R268" s="130" t="str">
        <f>IF('DOE assistant'!E267="","",VLOOKUP('DOE assistant'!E267,'Full DOE Design'!$B:$L,'Full DOE Design'!R$1,FALSE))</f>
        <v/>
      </c>
      <c r="S268" s="130" t="str">
        <f>IF('DOE assistant'!F267="","",VLOOKUP('DOE assistant'!F267,'Full DOE Design'!$B:$L,'Full DOE Design'!S$1,FALSE))</f>
        <v/>
      </c>
      <c r="T268" s="130" t="str">
        <f>IF('DOE assistant'!G267="","",VLOOKUP('DOE assistant'!G267,'Full DOE Design'!$B:$L,'Full DOE Design'!T$1,FALSE))</f>
        <v/>
      </c>
      <c r="U268" s="130" t="str">
        <f>IF('DOE assistant'!H267="","",VLOOKUP('DOE assistant'!H267,'Full DOE Design'!$B:$L,'Full DOE Design'!U$1,FALSE))</f>
        <v/>
      </c>
      <c r="V268" s="130" t="str">
        <f>IF('DOE assistant'!I267="","",VLOOKUP('DOE assistant'!I267,'Full DOE Design'!$B:$L,'Full DOE Design'!V$1,FALSE))</f>
        <v/>
      </c>
      <c r="W268" s="130" t="str">
        <f>IF('DOE assistant'!J267="","",VLOOKUP('DOE assistant'!J267,'Full DOE Design'!$B:$L,'Full DOE Design'!W$1,FALSE))</f>
        <v/>
      </c>
      <c r="X268" s="130" t="str">
        <f>IF('DOE assistant'!K267="","",VLOOKUP('DOE assistant'!K267,'Full DOE Design'!$B:$L,'Full DOE Design'!X$1,FALSE))</f>
        <v/>
      </c>
    </row>
    <row r="269" spans="14:24">
      <c r="N269" s="128" t="str">
        <f>IF('DOE assistant'!B268="","",'Full DOE Design'!N268+1)</f>
        <v/>
      </c>
      <c r="O269" s="130" t="str">
        <f>IF('DOE assistant'!B268="","",VLOOKUP('DOE assistant'!B268,'Full DOE Design'!$B:$L,'Full DOE Design'!O$1,FALSE))</f>
        <v/>
      </c>
      <c r="P269" s="130" t="str">
        <f>IF('DOE assistant'!C268="","",VLOOKUP('DOE assistant'!C268,'Full DOE Design'!$B:$L,'Full DOE Design'!P$1,FALSE))</f>
        <v/>
      </c>
      <c r="Q269" s="130" t="str">
        <f>IF('DOE assistant'!D268="","",VLOOKUP('DOE assistant'!D268,'Full DOE Design'!$B:$L,'Full DOE Design'!Q$1,FALSE))</f>
        <v/>
      </c>
      <c r="R269" s="130" t="str">
        <f>IF('DOE assistant'!E268="","",VLOOKUP('DOE assistant'!E268,'Full DOE Design'!$B:$L,'Full DOE Design'!R$1,FALSE))</f>
        <v/>
      </c>
      <c r="S269" s="130" t="str">
        <f>IF('DOE assistant'!F268="","",VLOOKUP('DOE assistant'!F268,'Full DOE Design'!$B:$L,'Full DOE Design'!S$1,FALSE))</f>
        <v/>
      </c>
      <c r="T269" s="130" t="str">
        <f>IF('DOE assistant'!G268="","",VLOOKUP('DOE assistant'!G268,'Full DOE Design'!$B:$L,'Full DOE Design'!T$1,FALSE))</f>
        <v/>
      </c>
      <c r="U269" s="130" t="str">
        <f>IF('DOE assistant'!H268="","",VLOOKUP('DOE assistant'!H268,'Full DOE Design'!$B:$L,'Full DOE Design'!U$1,FALSE))</f>
        <v/>
      </c>
      <c r="V269" s="130" t="str">
        <f>IF('DOE assistant'!I268="","",VLOOKUP('DOE assistant'!I268,'Full DOE Design'!$B:$L,'Full DOE Design'!V$1,FALSE))</f>
        <v/>
      </c>
      <c r="W269" s="130" t="str">
        <f>IF('DOE assistant'!J268="","",VLOOKUP('DOE assistant'!J268,'Full DOE Design'!$B:$L,'Full DOE Design'!W$1,FALSE))</f>
        <v/>
      </c>
      <c r="X269" s="130" t="str">
        <f>IF('DOE assistant'!K268="","",VLOOKUP('DOE assistant'!K268,'Full DOE Design'!$B:$L,'Full DOE Design'!X$1,FALSE))</f>
        <v/>
      </c>
    </row>
    <row r="270" spans="14:24">
      <c r="N270" s="128" t="str">
        <f>IF('DOE assistant'!B269="","",'Full DOE Design'!N269+1)</f>
        <v/>
      </c>
      <c r="O270" s="130" t="str">
        <f>IF('DOE assistant'!B269="","",VLOOKUP('DOE assistant'!B269,'Full DOE Design'!$B:$L,'Full DOE Design'!O$1,FALSE))</f>
        <v/>
      </c>
      <c r="P270" s="130" t="str">
        <f>IF('DOE assistant'!C269="","",VLOOKUP('DOE assistant'!C269,'Full DOE Design'!$B:$L,'Full DOE Design'!P$1,FALSE))</f>
        <v/>
      </c>
      <c r="Q270" s="130" t="str">
        <f>IF('DOE assistant'!D269="","",VLOOKUP('DOE assistant'!D269,'Full DOE Design'!$B:$L,'Full DOE Design'!Q$1,FALSE))</f>
        <v/>
      </c>
      <c r="R270" s="130" t="str">
        <f>IF('DOE assistant'!E269="","",VLOOKUP('DOE assistant'!E269,'Full DOE Design'!$B:$L,'Full DOE Design'!R$1,FALSE))</f>
        <v/>
      </c>
      <c r="S270" s="130" t="str">
        <f>IF('DOE assistant'!F269="","",VLOOKUP('DOE assistant'!F269,'Full DOE Design'!$B:$L,'Full DOE Design'!S$1,FALSE))</f>
        <v/>
      </c>
      <c r="T270" s="130" t="str">
        <f>IF('DOE assistant'!G269="","",VLOOKUP('DOE assistant'!G269,'Full DOE Design'!$B:$L,'Full DOE Design'!T$1,FALSE))</f>
        <v/>
      </c>
      <c r="U270" s="130" t="str">
        <f>IF('DOE assistant'!H269="","",VLOOKUP('DOE assistant'!H269,'Full DOE Design'!$B:$L,'Full DOE Design'!U$1,FALSE))</f>
        <v/>
      </c>
      <c r="V270" s="130" t="str">
        <f>IF('DOE assistant'!I269="","",VLOOKUP('DOE assistant'!I269,'Full DOE Design'!$B:$L,'Full DOE Design'!V$1,FALSE))</f>
        <v/>
      </c>
      <c r="W270" s="130" t="str">
        <f>IF('DOE assistant'!J269="","",VLOOKUP('DOE assistant'!J269,'Full DOE Design'!$B:$L,'Full DOE Design'!W$1,FALSE))</f>
        <v/>
      </c>
      <c r="X270" s="130" t="str">
        <f>IF('DOE assistant'!K269="","",VLOOKUP('DOE assistant'!K269,'Full DOE Design'!$B:$L,'Full DOE Design'!X$1,FALSE))</f>
        <v/>
      </c>
    </row>
    <row r="271" spans="14:24">
      <c r="N271" s="128" t="str">
        <f>IF('DOE assistant'!B270="","",'Full DOE Design'!N270+1)</f>
        <v/>
      </c>
      <c r="O271" s="130" t="str">
        <f>IF('DOE assistant'!B270="","",VLOOKUP('DOE assistant'!B270,'Full DOE Design'!$B:$L,'Full DOE Design'!O$1,FALSE))</f>
        <v/>
      </c>
      <c r="P271" s="130" t="str">
        <f>IF('DOE assistant'!C270="","",VLOOKUP('DOE assistant'!C270,'Full DOE Design'!$B:$L,'Full DOE Design'!P$1,FALSE))</f>
        <v/>
      </c>
      <c r="Q271" s="130" t="str">
        <f>IF('DOE assistant'!D270="","",VLOOKUP('DOE assistant'!D270,'Full DOE Design'!$B:$L,'Full DOE Design'!Q$1,FALSE))</f>
        <v/>
      </c>
      <c r="R271" s="130" t="str">
        <f>IF('DOE assistant'!E270="","",VLOOKUP('DOE assistant'!E270,'Full DOE Design'!$B:$L,'Full DOE Design'!R$1,FALSE))</f>
        <v/>
      </c>
      <c r="S271" s="130" t="str">
        <f>IF('DOE assistant'!F270="","",VLOOKUP('DOE assistant'!F270,'Full DOE Design'!$B:$L,'Full DOE Design'!S$1,FALSE))</f>
        <v/>
      </c>
      <c r="T271" s="130" t="str">
        <f>IF('DOE assistant'!G270="","",VLOOKUP('DOE assistant'!G270,'Full DOE Design'!$B:$L,'Full DOE Design'!T$1,FALSE))</f>
        <v/>
      </c>
      <c r="U271" s="130" t="str">
        <f>IF('DOE assistant'!H270="","",VLOOKUP('DOE assistant'!H270,'Full DOE Design'!$B:$L,'Full DOE Design'!U$1,FALSE))</f>
        <v/>
      </c>
      <c r="V271" s="130" t="str">
        <f>IF('DOE assistant'!I270="","",VLOOKUP('DOE assistant'!I270,'Full DOE Design'!$B:$L,'Full DOE Design'!V$1,FALSE))</f>
        <v/>
      </c>
      <c r="W271" s="130" t="str">
        <f>IF('DOE assistant'!J270="","",VLOOKUP('DOE assistant'!J270,'Full DOE Design'!$B:$L,'Full DOE Design'!W$1,FALSE))</f>
        <v/>
      </c>
      <c r="X271" s="130" t="str">
        <f>IF('DOE assistant'!K270="","",VLOOKUP('DOE assistant'!K270,'Full DOE Design'!$B:$L,'Full DOE Design'!X$1,FALSE))</f>
        <v/>
      </c>
    </row>
    <row r="272" spans="14:24">
      <c r="N272" s="128" t="str">
        <f>IF('DOE assistant'!B271="","",'Full DOE Design'!N271+1)</f>
        <v/>
      </c>
      <c r="O272" s="130" t="str">
        <f>IF('DOE assistant'!B271="","",VLOOKUP('DOE assistant'!B271,'Full DOE Design'!$B:$L,'Full DOE Design'!O$1,FALSE))</f>
        <v/>
      </c>
      <c r="P272" s="130" t="str">
        <f>IF('DOE assistant'!C271="","",VLOOKUP('DOE assistant'!C271,'Full DOE Design'!$B:$L,'Full DOE Design'!P$1,FALSE))</f>
        <v/>
      </c>
      <c r="Q272" s="130" t="str">
        <f>IF('DOE assistant'!D271="","",VLOOKUP('DOE assistant'!D271,'Full DOE Design'!$B:$L,'Full DOE Design'!Q$1,FALSE))</f>
        <v/>
      </c>
      <c r="R272" s="130" t="str">
        <f>IF('DOE assistant'!E271="","",VLOOKUP('DOE assistant'!E271,'Full DOE Design'!$B:$L,'Full DOE Design'!R$1,FALSE))</f>
        <v/>
      </c>
      <c r="S272" s="130" t="str">
        <f>IF('DOE assistant'!F271="","",VLOOKUP('DOE assistant'!F271,'Full DOE Design'!$B:$L,'Full DOE Design'!S$1,FALSE))</f>
        <v/>
      </c>
      <c r="T272" s="130" t="str">
        <f>IF('DOE assistant'!G271="","",VLOOKUP('DOE assistant'!G271,'Full DOE Design'!$B:$L,'Full DOE Design'!T$1,FALSE))</f>
        <v/>
      </c>
      <c r="U272" s="130" t="str">
        <f>IF('DOE assistant'!H271="","",VLOOKUP('DOE assistant'!H271,'Full DOE Design'!$B:$L,'Full DOE Design'!U$1,FALSE))</f>
        <v/>
      </c>
      <c r="V272" s="130" t="str">
        <f>IF('DOE assistant'!I271="","",VLOOKUP('DOE assistant'!I271,'Full DOE Design'!$B:$L,'Full DOE Design'!V$1,FALSE))</f>
        <v/>
      </c>
      <c r="W272" s="130" t="str">
        <f>IF('DOE assistant'!J271="","",VLOOKUP('DOE assistant'!J271,'Full DOE Design'!$B:$L,'Full DOE Design'!W$1,FALSE))</f>
        <v/>
      </c>
      <c r="X272" s="130" t="str">
        <f>IF('DOE assistant'!K271="","",VLOOKUP('DOE assistant'!K271,'Full DOE Design'!$B:$L,'Full DOE Design'!X$1,FALSE))</f>
        <v/>
      </c>
    </row>
    <row r="273" spans="14:24">
      <c r="N273" s="128" t="str">
        <f>IF('DOE assistant'!B272="","",'Full DOE Design'!N272+1)</f>
        <v/>
      </c>
      <c r="O273" s="130" t="str">
        <f>IF('DOE assistant'!B272="","",VLOOKUP('DOE assistant'!B272,'Full DOE Design'!$B:$L,'Full DOE Design'!O$1,FALSE))</f>
        <v/>
      </c>
      <c r="P273" s="130" t="str">
        <f>IF('DOE assistant'!C272="","",VLOOKUP('DOE assistant'!C272,'Full DOE Design'!$B:$L,'Full DOE Design'!P$1,FALSE))</f>
        <v/>
      </c>
      <c r="Q273" s="130" t="str">
        <f>IF('DOE assistant'!D272="","",VLOOKUP('DOE assistant'!D272,'Full DOE Design'!$B:$L,'Full DOE Design'!Q$1,FALSE))</f>
        <v/>
      </c>
      <c r="R273" s="130" t="str">
        <f>IF('DOE assistant'!E272="","",VLOOKUP('DOE assistant'!E272,'Full DOE Design'!$B:$L,'Full DOE Design'!R$1,FALSE))</f>
        <v/>
      </c>
      <c r="S273" s="130" t="str">
        <f>IF('DOE assistant'!F272="","",VLOOKUP('DOE assistant'!F272,'Full DOE Design'!$B:$L,'Full DOE Design'!S$1,FALSE))</f>
        <v/>
      </c>
      <c r="T273" s="130" t="str">
        <f>IF('DOE assistant'!G272="","",VLOOKUP('DOE assistant'!G272,'Full DOE Design'!$B:$L,'Full DOE Design'!T$1,FALSE))</f>
        <v/>
      </c>
      <c r="U273" s="130" t="str">
        <f>IF('DOE assistant'!H272="","",VLOOKUP('DOE assistant'!H272,'Full DOE Design'!$B:$L,'Full DOE Design'!U$1,FALSE))</f>
        <v/>
      </c>
      <c r="V273" s="130" t="str">
        <f>IF('DOE assistant'!I272="","",VLOOKUP('DOE assistant'!I272,'Full DOE Design'!$B:$L,'Full DOE Design'!V$1,FALSE))</f>
        <v/>
      </c>
      <c r="W273" s="130" t="str">
        <f>IF('DOE assistant'!J272="","",VLOOKUP('DOE assistant'!J272,'Full DOE Design'!$B:$L,'Full DOE Design'!W$1,FALSE))</f>
        <v/>
      </c>
      <c r="X273" s="130" t="str">
        <f>IF('DOE assistant'!K272="","",VLOOKUP('DOE assistant'!K272,'Full DOE Design'!$B:$L,'Full DOE Design'!X$1,FALSE))</f>
        <v/>
      </c>
    </row>
    <row r="274" spans="14:24">
      <c r="N274" s="128" t="str">
        <f>IF('DOE assistant'!B273="","",'Full DOE Design'!N273+1)</f>
        <v/>
      </c>
      <c r="O274" s="130" t="str">
        <f>IF('DOE assistant'!B273="","",VLOOKUP('DOE assistant'!B273,'Full DOE Design'!$B:$L,'Full DOE Design'!O$1,FALSE))</f>
        <v/>
      </c>
      <c r="P274" s="130" t="str">
        <f>IF('DOE assistant'!C273="","",VLOOKUP('DOE assistant'!C273,'Full DOE Design'!$B:$L,'Full DOE Design'!P$1,FALSE))</f>
        <v/>
      </c>
      <c r="Q274" s="130" t="str">
        <f>IF('DOE assistant'!D273="","",VLOOKUP('DOE assistant'!D273,'Full DOE Design'!$B:$L,'Full DOE Design'!Q$1,FALSE))</f>
        <v/>
      </c>
      <c r="R274" s="130" t="str">
        <f>IF('DOE assistant'!E273="","",VLOOKUP('DOE assistant'!E273,'Full DOE Design'!$B:$L,'Full DOE Design'!R$1,FALSE))</f>
        <v/>
      </c>
      <c r="S274" s="130" t="str">
        <f>IF('DOE assistant'!F273="","",VLOOKUP('DOE assistant'!F273,'Full DOE Design'!$B:$L,'Full DOE Design'!S$1,FALSE))</f>
        <v/>
      </c>
      <c r="T274" s="130" t="str">
        <f>IF('DOE assistant'!G273="","",VLOOKUP('DOE assistant'!G273,'Full DOE Design'!$B:$L,'Full DOE Design'!T$1,FALSE))</f>
        <v/>
      </c>
      <c r="U274" s="130" t="str">
        <f>IF('DOE assistant'!H273="","",VLOOKUP('DOE assistant'!H273,'Full DOE Design'!$B:$L,'Full DOE Design'!U$1,FALSE))</f>
        <v/>
      </c>
      <c r="V274" s="130" t="str">
        <f>IF('DOE assistant'!I273="","",VLOOKUP('DOE assistant'!I273,'Full DOE Design'!$B:$L,'Full DOE Design'!V$1,FALSE))</f>
        <v/>
      </c>
      <c r="W274" s="130" t="str">
        <f>IF('DOE assistant'!J273="","",VLOOKUP('DOE assistant'!J273,'Full DOE Design'!$B:$L,'Full DOE Design'!W$1,FALSE))</f>
        <v/>
      </c>
      <c r="X274" s="130" t="str">
        <f>IF('DOE assistant'!K273="","",VLOOKUP('DOE assistant'!K273,'Full DOE Design'!$B:$L,'Full DOE Design'!X$1,FALSE))</f>
        <v/>
      </c>
    </row>
    <row r="275" spans="14:24">
      <c r="N275" s="128" t="str">
        <f>IF('DOE assistant'!B274="","",'Full DOE Design'!N274+1)</f>
        <v/>
      </c>
      <c r="O275" s="130" t="str">
        <f>IF('DOE assistant'!B274="","",VLOOKUP('DOE assistant'!B274,'Full DOE Design'!$B:$L,'Full DOE Design'!O$1,FALSE))</f>
        <v/>
      </c>
      <c r="P275" s="130" t="str">
        <f>IF('DOE assistant'!C274="","",VLOOKUP('DOE assistant'!C274,'Full DOE Design'!$B:$L,'Full DOE Design'!P$1,FALSE))</f>
        <v/>
      </c>
      <c r="Q275" s="130" t="str">
        <f>IF('DOE assistant'!D274="","",VLOOKUP('DOE assistant'!D274,'Full DOE Design'!$B:$L,'Full DOE Design'!Q$1,FALSE))</f>
        <v/>
      </c>
      <c r="R275" s="130" t="str">
        <f>IF('DOE assistant'!E274="","",VLOOKUP('DOE assistant'!E274,'Full DOE Design'!$B:$L,'Full DOE Design'!R$1,FALSE))</f>
        <v/>
      </c>
      <c r="S275" s="130" t="str">
        <f>IF('DOE assistant'!F274="","",VLOOKUP('DOE assistant'!F274,'Full DOE Design'!$B:$L,'Full DOE Design'!S$1,FALSE))</f>
        <v/>
      </c>
      <c r="T275" s="130" t="str">
        <f>IF('DOE assistant'!G274="","",VLOOKUP('DOE assistant'!G274,'Full DOE Design'!$B:$L,'Full DOE Design'!T$1,FALSE))</f>
        <v/>
      </c>
      <c r="U275" s="130" t="str">
        <f>IF('DOE assistant'!H274="","",VLOOKUP('DOE assistant'!H274,'Full DOE Design'!$B:$L,'Full DOE Design'!U$1,FALSE))</f>
        <v/>
      </c>
      <c r="V275" s="130" t="str">
        <f>IF('DOE assistant'!I274="","",VLOOKUP('DOE assistant'!I274,'Full DOE Design'!$B:$L,'Full DOE Design'!V$1,FALSE))</f>
        <v/>
      </c>
      <c r="W275" s="130" t="str">
        <f>IF('DOE assistant'!J274="","",VLOOKUP('DOE assistant'!J274,'Full DOE Design'!$B:$L,'Full DOE Design'!W$1,FALSE))</f>
        <v/>
      </c>
      <c r="X275" s="130" t="str">
        <f>IF('DOE assistant'!K274="","",VLOOKUP('DOE assistant'!K274,'Full DOE Design'!$B:$L,'Full DOE Design'!X$1,FALSE))</f>
        <v/>
      </c>
    </row>
    <row r="276" spans="14:24">
      <c r="N276" s="128" t="str">
        <f>IF('DOE assistant'!B275="","",'Full DOE Design'!N275+1)</f>
        <v/>
      </c>
      <c r="O276" s="130" t="str">
        <f>IF('DOE assistant'!B275="","",VLOOKUP('DOE assistant'!B275,'Full DOE Design'!$B:$L,'Full DOE Design'!O$1,FALSE))</f>
        <v/>
      </c>
      <c r="P276" s="130" t="str">
        <f>IF('DOE assistant'!C275="","",VLOOKUP('DOE assistant'!C275,'Full DOE Design'!$B:$L,'Full DOE Design'!P$1,FALSE))</f>
        <v/>
      </c>
      <c r="Q276" s="130" t="str">
        <f>IF('DOE assistant'!D275="","",VLOOKUP('DOE assistant'!D275,'Full DOE Design'!$B:$L,'Full DOE Design'!Q$1,FALSE))</f>
        <v/>
      </c>
      <c r="R276" s="130" t="str">
        <f>IF('DOE assistant'!E275="","",VLOOKUP('DOE assistant'!E275,'Full DOE Design'!$B:$L,'Full DOE Design'!R$1,FALSE))</f>
        <v/>
      </c>
      <c r="S276" s="130" t="str">
        <f>IF('DOE assistant'!F275="","",VLOOKUP('DOE assistant'!F275,'Full DOE Design'!$B:$L,'Full DOE Design'!S$1,FALSE))</f>
        <v/>
      </c>
      <c r="T276" s="130" t="str">
        <f>IF('DOE assistant'!G275="","",VLOOKUP('DOE assistant'!G275,'Full DOE Design'!$B:$L,'Full DOE Design'!T$1,FALSE))</f>
        <v/>
      </c>
      <c r="U276" s="130" t="str">
        <f>IF('DOE assistant'!H275="","",VLOOKUP('DOE assistant'!H275,'Full DOE Design'!$B:$L,'Full DOE Design'!U$1,FALSE))</f>
        <v/>
      </c>
      <c r="V276" s="130" t="str">
        <f>IF('DOE assistant'!I275="","",VLOOKUP('DOE assistant'!I275,'Full DOE Design'!$B:$L,'Full DOE Design'!V$1,FALSE))</f>
        <v/>
      </c>
      <c r="W276" s="130" t="str">
        <f>IF('DOE assistant'!J275="","",VLOOKUP('DOE assistant'!J275,'Full DOE Design'!$B:$L,'Full DOE Design'!W$1,FALSE))</f>
        <v/>
      </c>
      <c r="X276" s="130" t="str">
        <f>IF('DOE assistant'!K275="","",VLOOKUP('DOE assistant'!K275,'Full DOE Design'!$B:$L,'Full DOE Design'!X$1,FALSE))</f>
        <v/>
      </c>
    </row>
    <row r="277" spans="14:24">
      <c r="N277" s="128" t="str">
        <f>IF('DOE assistant'!B276="","",'Full DOE Design'!N276+1)</f>
        <v/>
      </c>
      <c r="O277" s="130" t="str">
        <f>IF('DOE assistant'!B276="","",VLOOKUP('DOE assistant'!B276,'Full DOE Design'!$B:$L,'Full DOE Design'!O$1,FALSE))</f>
        <v/>
      </c>
      <c r="P277" s="130" t="str">
        <f>IF('DOE assistant'!C276="","",VLOOKUP('DOE assistant'!C276,'Full DOE Design'!$B:$L,'Full DOE Design'!P$1,FALSE))</f>
        <v/>
      </c>
      <c r="Q277" s="130" t="str">
        <f>IF('DOE assistant'!D276="","",VLOOKUP('DOE assistant'!D276,'Full DOE Design'!$B:$L,'Full DOE Design'!Q$1,FALSE))</f>
        <v/>
      </c>
      <c r="R277" s="130" t="str">
        <f>IF('DOE assistant'!E276="","",VLOOKUP('DOE assistant'!E276,'Full DOE Design'!$B:$L,'Full DOE Design'!R$1,FALSE))</f>
        <v/>
      </c>
      <c r="S277" s="130" t="str">
        <f>IF('DOE assistant'!F276="","",VLOOKUP('DOE assistant'!F276,'Full DOE Design'!$B:$L,'Full DOE Design'!S$1,FALSE))</f>
        <v/>
      </c>
      <c r="T277" s="130" t="str">
        <f>IF('DOE assistant'!G276="","",VLOOKUP('DOE assistant'!G276,'Full DOE Design'!$B:$L,'Full DOE Design'!T$1,FALSE))</f>
        <v/>
      </c>
      <c r="U277" s="130" t="str">
        <f>IF('DOE assistant'!H276="","",VLOOKUP('DOE assistant'!H276,'Full DOE Design'!$B:$L,'Full DOE Design'!U$1,FALSE))</f>
        <v/>
      </c>
      <c r="V277" s="130" t="str">
        <f>IF('DOE assistant'!I276="","",VLOOKUP('DOE assistant'!I276,'Full DOE Design'!$B:$L,'Full DOE Design'!V$1,FALSE))</f>
        <v/>
      </c>
      <c r="W277" s="130" t="str">
        <f>IF('DOE assistant'!J276="","",VLOOKUP('DOE assistant'!J276,'Full DOE Design'!$B:$L,'Full DOE Design'!W$1,FALSE))</f>
        <v/>
      </c>
      <c r="X277" s="130" t="str">
        <f>IF('DOE assistant'!K276="","",VLOOKUP('DOE assistant'!K276,'Full DOE Design'!$B:$L,'Full DOE Design'!X$1,FALSE))</f>
        <v/>
      </c>
    </row>
    <row r="278" spans="14:24">
      <c r="N278" s="128" t="str">
        <f>IF('DOE assistant'!B277="","",'Full DOE Design'!N277+1)</f>
        <v/>
      </c>
      <c r="O278" s="130" t="str">
        <f>IF('DOE assistant'!B277="","",VLOOKUP('DOE assistant'!B277,'Full DOE Design'!$B:$L,'Full DOE Design'!O$1,FALSE))</f>
        <v/>
      </c>
      <c r="P278" s="130" t="str">
        <f>IF('DOE assistant'!C277="","",VLOOKUP('DOE assistant'!C277,'Full DOE Design'!$B:$L,'Full DOE Design'!P$1,FALSE))</f>
        <v/>
      </c>
      <c r="Q278" s="130" t="str">
        <f>IF('DOE assistant'!D277="","",VLOOKUP('DOE assistant'!D277,'Full DOE Design'!$B:$L,'Full DOE Design'!Q$1,FALSE))</f>
        <v/>
      </c>
      <c r="R278" s="130" t="str">
        <f>IF('DOE assistant'!E277="","",VLOOKUP('DOE assistant'!E277,'Full DOE Design'!$B:$L,'Full DOE Design'!R$1,FALSE))</f>
        <v/>
      </c>
      <c r="S278" s="130" t="str">
        <f>IF('DOE assistant'!F277="","",VLOOKUP('DOE assistant'!F277,'Full DOE Design'!$B:$L,'Full DOE Design'!S$1,FALSE))</f>
        <v/>
      </c>
      <c r="T278" s="130" t="str">
        <f>IF('DOE assistant'!G277="","",VLOOKUP('DOE assistant'!G277,'Full DOE Design'!$B:$L,'Full DOE Design'!T$1,FALSE))</f>
        <v/>
      </c>
      <c r="U278" s="130" t="str">
        <f>IF('DOE assistant'!H277="","",VLOOKUP('DOE assistant'!H277,'Full DOE Design'!$B:$L,'Full DOE Design'!U$1,FALSE))</f>
        <v/>
      </c>
      <c r="V278" s="130" t="str">
        <f>IF('DOE assistant'!I277="","",VLOOKUP('DOE assistant'!I277,'Full DOE Design'!$B:$L,'Full DOE Design'!V$1,FALSE))</f>
        <v/>
      </c>
      <c r="W278" s="130" t="str">
        <f>IF('DOE assistant'!J277="","",VLOOKUP('DOE assistant'!J277,'Full DOE Design'!$B:$L,'Full DOE Design'!W$1,FALSE))</f>
        <v/>
      </c>
      <c r="X278" s="130" t="str">
        <f>IF('DOE assistant'!K277="","",VLOOKUP('DOE assistant'!K277,'Full DOE Design'!$B:$L,'Full DOE Design'!X$1,FALSE))</f>
        <v/>
      </c>
    </row>
    <row r="279" spans="14:24">
      <c r="N279" s="128" t="str">
        <f>IF('DOE assistant'!B278="","",'Full DOE Design'!N278+1)</f>
        <v/>
      </c>
      <c r="O279" s="130" t="str">
        <f>IF('DOE assistant'!B278="","",VLOOKUP('DOE assistant'!B278,'Full DOE Design'!$B:$L,'Full DOE Design'!O$1,FALSE))</f>
        <v/>
      </c>
      <c r="P279" s="130" t="str">
        <f>IF('DOE assistant'!C278="","",VLOOKUP('DOE assistant'!C278,'Full DOE Design'!$B:$L,'Full DOE Design'!P$1,FALSE))</f>
        <v/>
      </c>
      <c r="Q279" s="130" t="str">
        <f>IF('DOE assistant'!D278="","",VLOOKUP('DOE assistant'!D278,'Full DOE Design'!$B:$L,'Full DOE Design'!Q$1,FALSE))</f>
        <v/>
      </c>
      <c r="R279" s="130" t="str">
        <f>IF('DOE assistant'!E278="","",VLOOKUP('DOE assistant'!E278,'Full DOE Design'!$B:$L,'Full DOE Design'!R$1,FALSE))</f>
        <v/>
      </c>
      <c r="S279" s="130" t="str">
        <f>IF('DOE assistant'!F278="","",VLOOKUP('DOE assistant'!F278,'Full DOE Design'!$B:$L,'Full DOE Design'!S$1,FALSE))</f>
        <v/>
      </c>
      <c r="T279" s="130" t="str">
        <f>IF('DOE assistant'!G278="","",VLOOKUP('DOE assistant'!G278,'Full DOE Design'!$B:$L,'Full DOE Design'!T$1,FALSE))</f>
        <v/>
      </c>
      <c r="U279" s="130" t="str">
        <f>IF('DOE assistant'!H278="","",VLOOKUP('DOE assistant'!H278,'Full DOE Design'!$B:$L,'Full DOE Design'!U$1,FALSE))</f>
        <v/>
      </c>
      <c r="V279" s="130" t="str">
        <f>IF('DOE assistant'!I278="","",VLOOKUP('DOE assistant'!I278,'Full DOE Design'!$B:$L,'Full DOE Design'!V$1,FALSE))</f>
        <v/>
      </c>
      <c r="W279" s="130" t="str">
        <f>IF('DOE assistant'!J278="","",VLOOKUP('DOE assistant'!J278,'Full DOE Design'!$B:$L,'Full DOE Design'!W$1,FALSE))</f>
        <v/>
      </c>
      <c r="X279" s="130" t="str">
        <f>IF('DOE assistant'!K278="","",VLOOKUP('DOE assistant'!K278,'Full DOE Design'!$B:$L,'Full DOE Design'!X$1,FALSE))</f>
        <v/>
      </c>
    </row>
    <row r="280" spans="14:24">
      <c r="N280" s="128" t="str">
        <f>IF('DOE assistant'!B279="","",'Full DOE Design'!N279+1)</f>
        <v/>
      </c>
      <c r="O280" s="130" t="str">
        <f>IF('DOE assistant'!B279="","",VLOOKUP('DOE assistant'!B279,'Full DOE Design'!$B:$L,'Full DOE Design'!O$1,FALSE))</f>
        <v/>
      </c>
      <c r="P280" s="130" t="str">
        <f>IF('DOE assistant'!C279="","",VLOOKUP('DOE assistant'!C279,'Full DOE Design'!$B:$L,'Full DOE Design'!P$1,FALSE))</f>
        <v/>
      </c>
      <c r="Q280" s="130" t="str">
        <f>IF('DOE assistant'!D279="","",VLOOKUP('DOE assistant'!D279,'Full DOE Design'!$B:$L,'Full DOE Design'!Q$1,FALSE))</f>
        <v/>
      </c>
      <c r="R280" s="130" t="str">
        <f>IF('DOE assistant'!E279="","",VLOOKUP('DOE assistant'!E279,'Full DOE Design'!$B:$L,'Full DOE Design'!R$1,FALSE))</f>
        <v/>
      </c>
      <c r="S280" s="130" t="str">
        <f>IF('DOE assistant'!F279="","",VLOOKUP('DOE assistant'!F279,'Full DOE Design'!$B:$L,'Full DOE Design'!S$1,FALSE))</f>
        <v/>
      </c>
      <c r="T280" s="130" t="str">
        <f>IF('DOE assistant'!G279="","",VLOOKUP('DOE assistant'!G279,'Full DOE Design'!$B:$L,'Full DOE Design'!T$1,FALSE))</f>
        <v/>
      </c>
      <c r="U280" s="130" t="str">
        <f>IF('DOE assistant'!H279="","",VLOOKUP('DOE assistant'!H279,'Full DOE Design'!$B:$L,'Full DOE Design'!U$1,FALSE))</f>
        <v/>
      </c>
      <c r="V280" s="130" t="str">
        <f>IF('DOE assistant'!I279="","",VLOOKUP('DOE assistant'!I279,'Full DOE Design'!$B:$L,'Full DOE Design'!V$1,FALSE))</f>
        <v/>
      </c>
      <c r="W280" s="130" t="str">
        <f>IF('DOE assistant'!J279="","",VLOOKUP('DOE assistant'!J279,'Full DOE Design'!$B:$L,'Full DOE Design'!W$1,FALSE))</f>
        <v/>
      </c>
      <c r="X280" s="130" t="str">
        <f>IF('DOE assistant'!K279="","",VLOOKUP('DOE assistant'!K279,'Full DOE Design'!$B:$L,'Full DOE Design'!X$1,FALSE))</f>
        <v/>
      </c>
    </row>
    <row r="281" spans="14:24">
      <c r="N281" s="128" t="str">
        <f>IF('DOE assistant'!B280="","",'Full DOE Design'!N280+1)</f>
        <v/>
      </c>
      <c r="O281" s="130" t="str">
        <f>IF('DOE assistant'!B280="","",VLOOKUP('DOE assistant'!B280,'Full DOE Design'!$B:$L,'Full DOE Design'!O$1,FALSE))</f>
        <v/>
      </c>
      <c r="P281" s="130" t="str">
        <f>IF('DOE assistant'!C280="","",VLOOKUP('DOE assistant'!C280,'Full DOE Design'!$B:$L,'Full DOE Design'!P$1,FALSE))</f>
        <v/>
      </c>
      <c r="Q281" s="130" t="str">
        <f>IF('DOE assistant'!D280="","",VLOOKUP('DOE assistant'!D280,'Full DOE Design'!$B:$L,'Full DOE Design'!Q$1,FALSE))</f>
        <v/>
      </c>
      <c r="R281" s="130" t="str">
        <f>IF('DOE assistant'!E280="","",VLOOKUP('DOE assistant'!E280,'Full DOE Design'!$B:$L,'Full DOE Design'!R$1,FALSE))</f>
        <v/>
      </c>
      <c r="S281" s="130" t="str">
        <f>IF('DOE assistant'!F280="","",VLOOKUP('DOE assistant'!F280,'Full DOE Design'!$B:$L,'Full DOE Design'!S$1,FALSE))</f>
        <v/>
      </c>
      <c r="T281" s="130" t="str">
        <f>IF('DOE assistant'!G280="","",VLOOKUP('DOE assistant'!G280,'Full DOE Design'!$B:$L,'Full DOE Design'!T$1,FALSE))</f>
        <v/>
      </c>
      <c r="U281" s="130" t="str">
        <f>IF('DOE assistant'!H280="","",VLOOKUP('DOE assistant'!H280,'Full DOE Design'!$B:$L,'Full DOE Design'!U$1,FALSE))</f>
        <v/>
      </c>
      <c r="V281" s="130" t="str">
        <f>IF('DOE assistant'!I280="","",VLOOKUP('DOE assistant'!I280,'Full DOE Design'!$B:$L,'Full DOE Design'!V$1,FALSE))</f>
        <v/>
      </c>
      <c r="W281" s="130" t="str">
        <f>IF('DOE assistant'!J280="","",VLOOKUP('DOE assistant'!J280,'Full DOE Design'!$B:$L,'Full DOE Design'!W$1,FALSE))</f>
        <v/>
      </c>
      <c r="X281" s="130" t="str">
        <f>IF('DOE assistant'!K280="","",VLOOKUP('DOE assistant'!K280,'Full DOE Design'!$B:$L,'Full DOE Design'!X$1,FALSE))</f>
        <v/>
      </c>
    </row>
    <row r="282" spans="14:24">
      <c r="N282" s="128" t="str">
        <f>IF('DOE assistant'!B281="","",'Full DOE Design'!N281+1)</f>
        <v/>
      </c>
      <c r="O282" s="130" t="str">
        <f>IF('DOE assistant'!B281="","",VLOOKUP('DOE assistant'!B281,'Full DOE Design'!$B:$L,'Full DOE Design'!O$1,FALSE))</f>
        <v/>
      </c>
      <c r="P282" s="130" t="str">
        <f>IF('DOE assistant'!C281="","",VLOOKUP('DOE assistant'!C281,'Full DOE Design'!$B:$L,'Full DOE Design'!P$1,FALSE))</f>
        <v/>
      </c>
      <c r="Q282" s="130" t="str">
        <f>IF('DOE assistant'!D281="","",VLOOKUP('DOE assistant'!D281,'Full DOE Design'!$B:$L,'Full DOE Design'!Q$1,FALSE))</f>
        <v/>
      </c>
      <c r="R282" s="130" t="str">
        <f>IF('DOE assistant'!E281="","",VLOOKUP('DOE assistant'!E281,'Full DOE Design'!$B:$L,'Full DOE Design'!R$1,FALSE))</f>
        <v/>
      </c>
      <c r="S282" s="130" t="str">
        <f>IF('DOE assistant'!F281="","",VLOOKUP('DOE assistant'!F281,'Full DOE Design'!$B:$L,'Full DOE Design'!S$1,FALSE))</f>
        <v/>
      </c>
      <c r="T282" s="130" t="str">
        <f>IF('DOE assistant'!G281="","",VLOOKUP('DOE assistant'!G281,'Full DOE Design'!$B:$L,'Full DOE Design'!T$1,FALSE))</f>
        <v/>
      </c>
      <c r="U282" s="130" t="str">
        <f>IF('DOE assistant'!H281="","",VLOOKUP('DOE assistant'!H281,'Full DOE Design'!$B:$L,'Full DOE Design'!U$1,FALSE))</f>
        <v/>
      </c>
      <c r="V282" s="130" t="str">
        <f>IF('DOE assistant'!I281="","",VLOOKUP('DOE assistant'!I281,'Full DOE Design'!$B:$L,'Full DOE Design'!V$1,FALSE))</f>
        <v/>
      </c>
      <c r="W282" s="130" t="str">
        <f>IF('DOE assistant'!J281="","",VLOOKUP('DOE assistant'!J281,'Full DOE Design'!$B:$L,'Full DOE Design'!W$1,FALSE))</f>
        <v/>
      </c>
      <c r="X282" s="130" t="str">
        <f>IF('DOE assistant'!K281="","",VLOOKUP('DOE assistant'!K281,'Full DOE Design'!$B:$L,'Full DOE Design'!X$1,FALSE))</f>
        <v/>
      </c>
    </row>
    <row r="283" spans="14:24">
      <c r="N283" s="128" t="str">
        <f>IF('DOE assistant'!B282="","",'Full DOE Design'!N282+1)</f>
        <v/>
      </c>
      <c r="O283" s="130" t="str">
        <f>IF('DOE assistant'!B282="","",VLOOKUP('DOE assistant'!B282,'Full DOE Design'!$B:$L,'Full DOE Design'!O$1,FALSE))</f>
        <v/>
      </c>
      <c r="P283" s="130" t="str">
        <f>IF('DOE assistant'!C282="","",VLOOKUP('DOE assistant'!C282,'Full DOE Design'!$B:$L,'Full DOE Design'!P$1,FALSE))</f>
        <v/>
      </c>
      <c r="Q283" s="130" t="str">
        <f>IF('DOE assistant'!D282="","",VLOOKUP('DOE assistant'!D282,'Full DOE Design'!$B:$L,'Full DOE Design'!Q$1,FALSE))</f>
        <v/>
      </c>
      <c r="R283" s="130" t="str">
        <f>IF('DOE assistant'!E282="","",VLOOKUP('DOE assistant'!E282,'Full DOE Design'!$B:$L,'Full DOE Design'!R$1,FALSE))</f>
        <v/>
      </c>
      <c r="S283" s="130" t="str">
        <f>IF('DOE assistant'!F282="","",VLOOKUP('DOE assistant'!F282,'Full DOE Design'!$B:$L,'Full DOE Design'!S$1,FALSE))</f>
        <v/>
      </c>
      <c r="T283" s="130" t="str">
        <f>IF('DOE assistant'!G282="","",VLOOKUP('DOE assistant'!G282,'Full DOE Design'!$B:$L,'Full DOE Design'!T$1,FALSE))</f>
        <v/>
      </c>
      <c r="U283" s="130" t="str">
        <f>IF('DOE assistant'!H282="","",VLOOKUP('DOE assistant'!H282,'Full DOE Design'!$B:$L,'Full DOE Design'!U$1,FALSE))</f>
        <v/>
      </c>
      <c r="V283" s="130" t="str">
        <f>IF('DOE assistant'!I282="","",VLOOKUP('DOE assistant'!I282,'Full DOE Design'!$B:$L,'Full DOE Design'!V$1,FALSE))</f>
        <v/>
      </c>
      <c r="W283" s="130" t="str">
        <f>IF('DOE assistant'!J282="","",VLOOKUP('DOE assistant'!J282,'Full DOE Design'!$B:$L,'Full DOE Design'!W$1,FALSE))</f>
        <v/>
      </c>
      <c r="X283" s="130" t="str">
        <f>IF('DOE assistant'!K282="","",VLOOKUP('DOE assistant'!K282,'Full DOE Design'!$B:$L,'Full DOE Design'!X$1,FALSE))</f>
        <v/>
      </c>
    </row>
    <row r="284" spans="14:24">
      <c r="N284" s="128" t="str">
        <f>IF('DOE assistant'!B283="","",'Full DOE Design'!N283+1)</f>
        <v/>
      </c>
      <c r="O284" s="130" t="str">
        <f>IF('DOE assistant'!B283="","",VLOOKUP('DOE assistant'!B283,'Full DOE Design'!$B:$L,'Full DOE Design'!O$1,FALSE))</f>
        <v/>
      </c>
      <c r="P284" s="130" t="str">
        <f>IF('DOE assistant'!C283="","",VLOOKUP('DOE assistant'!C283,'Full DOE Design'!$B:$L,'Full DOE Design'!P$1,FALSE))</f>
        <v/>
      </c>
      <c r="Q284" s="130" t="str">
        <f>IF('DOE assistant'!D283="","",VLOOKUP('DOE assistant'!D283,'Full DOE Design'!$B:$L,'Full DOE Design'!Q$1,FALSE))</f>
        <v/>
      </c>
      <c r="R284" s="130" t="str">
        <f>IF('DOE assistant'!E283="","",VLOOKUP('DOE assistant'!E283,'Full DOE Design'!$B:$L,'Full DOE Design'!R$1,FALSE))</f>
        <v/>
      </c>
      <c r="S284" s="130" t="str">
        <f>IF('DOE assistant'!F283="","",VLOOKUP('DOE assistant'!F283,'Full DOE Design'!$B:$L,'Full DOE Design'!S$1,FALSE))</f>
        <v/>
      </c>
      <c r="T284" s="130" t="str">
        <f>IF('DOE assistant'!G283="","",VLOOKUP('DOE assistant'!G283,'Full DOE Design'!$B:$L,'Full DOE Design'!T$1,FALSE))</f>
        <v/>
      </c>
      <c r="U284" s="130" t="str">
        <f>IF('DOE assistant'!H283="","",VLOOKUP('DOE assistant'!H283,'Full DOE Design'!$B:$L,'Full DOE Design'!U$1,FALSE))</f>
        <v/>
      </c>
      <c r="V284" s="130" t="str">
        <f>IF('DOE assistant'!I283="","",VLOOKUP('DOE assistant'!I283,'Full DOE Design'!$B:$L,'Full DOE Design'!V$1,FALSE))</f>
        <v/>
      </c>
      <c r="W284" s="130" t="str">
        <f>IF('DOE assistant'!J283="","",VLOOKUP('DOE assistant'!J283,'Full DOE Design'!$B:$L,'Full DOE Design'!W$1,FALSE))</f>
        <v/>
      </c>
      <c r="X284" s="130" t="str">
        <f>IF('DOE assistant'!K283="","",VLOOKUP('DOE assistant'!K283,'Full DOE Design'!$B:$L,'Full DOE Design'!X$1,FALSE))</f>
        <v/>
      </c>
    </row>
    <row r="285" spans="14:24">
      <c r="N285" s="128" t="str">
        <f>IF('DOE assistant'!B284="","",'Full DOE Design'!N284+1)</f>
        <v/>
      </c>
      <c r="O285" s="130" t="str">
        <f>IF('DOE assistant'!B284="","",VLOOKUP('DOE assistant'!B284,'Full DOE Design'!$B:$L,'Full DOE Design'!O$1,FALSE))</f>
        <v/>
      </c>
      <c r="P285" s="130" t="str">
        <f>IF('DOE assistant'!C284="","",VLOOKUP('DOE assistant'!C284,'Full DOE Design'!$B:$L,'Full DOE Design'!P$1,FALSE))</f>
        <v/>
      </c>
      <c r="Q285" s="130" t="str">
        <f>IF('DOE assistant'!D284="","",VLOOKUP('DOE assistant'!D284,'Full DOE Design'!$B:$L,'Full DOE Design'!Q$1,FALSE))</f>
        <v/>
      </c>
      <c r="R285" s="130" t="str">
        <f>IF('DOE assistant'!E284="","",VLOOKUP('DOE assistant'!E284,'Full DOE Design'!$B:$L,'Full DOE Design'!R$1,FALSE))</f>
        <v/>
      </c>
      <c r="S285" s="130" t="str">
        <f>IF('DOE assistant'!F284="","",VLOOKUP('DOE assistant'!F284,'Full DOE Design'!$B:$L,'Full DOE Design'!S$1,FALSE))</f>
        <v/>
      </c>
      <c r="T285" s="130" t="str">
        <f>IF('DOE assistant'!G284="","",VLOOKUP('DOE assistant'!G284,'Full DOE Design'!$B:$L,'Full DOE Design'!T$1,FALSE))</f>
        <v/>
      </c>
      <c r="U285" s="130" t="str">
        <f>IF('DOE assistant'!H284="","",VLOOKUP('DOE assistant'!H284,'Full DOE Design'!$B:$L,'Full DOE Design'!U$1,FALSE))</f>
        <v/>
      </c>
      <c r="V285" s="130" t="str">
        <f>IF('DOE assistant'!I284="","",VLOOKUP('DOE assistant'!I284,'Full DOE Design'!$B:$L,'Full DOE Design'!V$1,FALSE))</f>
        <v/>
      </c>
      <c r="W285" s="130" t="str">
        <f>IF('DOE assistant'!J284="","",VLOOKUP('DOE assistant'!J284,'Full DOE Design'!$B:$L,'Full DOE Design'!W$1,FALSE))</f>
        <v/>
      </c>
      <c r="X285" s="130" t="str">
        <f>IF('DOE assistant'!K284="","",VLOOKUP('DOE assistant'!K284,'Full DOE Design'!$B:$L,'Full DOE Design'!X$1,FALSE))</f>
        <v/>
      </c>
    </row>
    <row r="286" spans="14:24">
      <c r="N286" s="128" t="str">
        <f>IF('DOE assistant'!B285="","",'Full DOE Design'!N285+1)</f>
        <v/>
      </c>
      <c r="O286" s="130" t="str">
        <f>IF('DOE assistant'!B285="","",VLOOKUP('DOE assistant'!B285,'Full DOE Design'!$B:$L,'Full DOE Design'!O$1,FALSE))</f>
        <v/>
      </c>
      <c r="P286" s="130" t="str">
        <f>IF('DOE assistant'!C285="","",VLOOKUP('DOE assistant'!C285,'Full DOE Design'!$B:$L,'Full DOE Design'!P$1,FALSE))</f>
        <v/>
      </c>
      <c r="Q286" s="130" t="str">
        <f>IF('DOE assistant'!D285="","",VLOOKUP('DOE assistant'!D285,'Full DOE Design'!$B:$L,'Full DOE Design'!Q$1,FALSE))</f>
        <v/>
      </c>
      <c r="R286" s="130" t="str">
        <f>IF('DOE assistant'!E285="","",VLOOKUP('DOE assistant'!E285,'Full DOE Design'!$B:$L,'Full DOE Design'!R$1,FALSE))</f>
        <v/>
      </c>
      <c r="S286" s="130" t="str">
        <f>IF('DOE assistant'!F285="","",VLOOKUP('DOE assistant'!F285,'Full DOE Design'!$B:$L,'Full DOE Design'!S$1,FALSE))</f>
        <v/>
      </c>
      <c r="T286" s="130" t="str">
        <f>IF('DOE assistant'!G285="","",VLOOKUP('DOE assistant'!G285,'Full DOE Design'!$B:$L,'Full DOE Design'!T$1,FALSE))</f>
        <v/>
      </c>
      <c r="U286" s="130" t="str">
        <f>IF('DOE assistant'!H285="","",VLOOKUP('DOE assistant'!H285,'Full DOE Design'!$B:$L,'Full DOE Design'!U$1,FALSE))</f>
        <v/>
      </c>
      <c r="V286" s="130" t="str">
        <f>IF('DOE assistant'!I285="","",VLOOKUP('DOE assistant'!I285,'Full DOE Design'!$B:$L,'Full DOE Design'!V$1,FALSE))</f>
        <v/>
      </c>
      <c r="W286" s="130" t="str">
        <f>IF('DOE assistant'!J285="","",VLOOKUP('DOE assistant'!J285,'Full DOE Design'!$B:$L,'Full DOE Design'!W$1,FALSE))</f>
        <v/>
      </c>
      <c r="X286" s="130" t="str">
        <f>IF('DOE assistant'!K285="","",VLOOKUP('DOE assistant'!K285,'Full DOE Design'!$B:$L,'Full DOE Design'!X$1,FALSE))</f>
        <v/>
      </c>
    </row>
    <row r="287" spans="14:24">
      <c r="N287" s="128" t="str">
        <f>IF('DOE assistant'!B286="","",'Full DOE Design'!N286+1)</f>
        <v/>
      </c>
      <c r="O287" s="130" t="str">
        <f>IF('DOE assistant'!B286="","",VLOOKUP('DOE assistant'!B286,'Full DOE Design'!$B:$L,'Full DOE Design'!O$1,FALSE))</f>
        <v/>
      </c>
      <c r="P287" s="130" t="str">
        <f>IF('DOE assistant'!C286="","",VLOOKUP('DOE assistant'!C286,'Full DOE Design'!$B:$L,'Full DOE Design'!P$1,FALSE))</f>
        <v/>
      </c>
      <c r="Q287" s="130" t="str">
        <f>IF('DOE assistant'!D286="","",VLOOKUP('DOE assistant'!D286,'Full DOE Design'!$B:$L,'Full DOE Design'!Q$1,FALSE))</f>
        <v/>
      </c>
      <c r="R287" s="130" t="str">
        <f>IF('DOE assistant'!E286="","",VLOOKUP('DOE assistant'!E286,'Full DOE Design'!$B:$L,'Full DOE Design'!R$1,FALSE))</f>
        <v/>
      </c>
      <c r="S287" s="130" t="str">
        <f>IF('DOE assistant'!F286="","",VLOOKUP('DOE assistant'!F286,'Full DOE Design'!$B:$L,'Full DOE Design'!S$1,FALSE))</f>
        <v/>
      </c>
      <c r="T287" s="130" t="str">
        <f>IF('DOE assistant'!G286="","",VLOOKUP('DOE assistant'!G286,'Full DOE Design'!$B:$L,'Full DOE Design'!T$1,FALSE))</f>
        <v/>
      </c>
      <c r="U287" s="130" t="str">
        <f>IF('DOE assistant'!H286="","",VLOOKUP('DOE assistant'!H286,'Full DOE Design'!$B:$L,'Full DOE Design'!U$1,FALSE))</f>
        <v/>
      </c>
      <c r="V287" s="130" t="str">
        <f>IF('DOE assistant'!I286="","",VLOOKUP('DOE assistant'!I286,'Full DOE Design'!$B:$L,'Full DOE Design'!V$1,FALSE))</f>
        <v/>
      </c>
      <c r="W287" s="130" t="str">
        <f>IF('DOE assistant'!J286="","",VLOOKUP('DOE assistant'!J286,'Full DOE Design'!$B:$L,'Full DOE Design'!W$1,FALSE))</f>
        <v/>
      </c>
      <c r="X287" s="130" t="str">
        <f>IF('DOE assistant'!K286="","",VLOOKUP('DOE assistant'!K286,'Full DOE Design'!$B:$L,'Full DOE Design'!X$1,FALSE))</f>
        <v/>
      </c>
    </row>
    <row r="288" spans="14:24">
      <c r="N288" s="128" t="str">
        <f>IF('DOE assistant'!B287="","",'Full DOE Design'!N287+1)</f>
        <v/>
      </c>
      <c r="O288" s="130" t="str">
        <f>IF('DOE assistant'!B287="","",VLOOKUP('DOE assistant'!B287,'Full DOE Design'!$B:$L,'Full DOE Design'!O$1,FALSE))</f>
        <v/>
      </c>
      <c r="P288" s="130" t="str">
        <f>IF('DOE assistant'!C287="","",VLOOKUP('DOE assistant'!C287,'Full DOE Design'!$B:$L,'Full DOE Design'!P$1,FALSE))</f>
        <v/>
      </c>
      <c r="Q288" s="130" t="str">
        <f>IF('DOE assistant'!D287="","",VLOOKUP('DOE assistant'!D287,'Full DOE Design'!$B:$L,'Full DOE Design'!Q$1,FALSE))</f>
        <v/>
      </c>
      <c r="R288" s="130" t="str">
        <f>IF('DOE assistant'!E287="","",VLOOKUP('DOE assistant'!E287,'Full DOE Design'!$B:$L,'Full DOE Design'!R$1,FALSE))</f>
        <v/>
      </c>
      <c r="S288" s="130" t="str">
        <f>IF('DOE assistant'!F287="","",VLOOKUP('DOE assistant'!F287,'Full DOE Design'!$B:$L,'Full DOE Design'!S$1,FALSE))</f>
        <v/>
      </c>
      <c r="T288" s="130" t="str">
        <f>IF('DOE assistant'!G287="","",VLOOKUP('DOE assistant'!G287,'Full DOE Design'!$B:$L,'Full DOE Design'!T$1,FALSE))</f>
        <v/>
      </c>
      <c r="U288" s="130" t="str">
        <f>IF('DOE assistant'!H287="","",VLOOKUP('DOE assistant'!H287,'Full DOE Design'!$B:$L,'Full DOE Design'!U$1,FALSE))</f>
        <v/>
      </c>
      <c r="V288" s="130" t="str">
        <f>IF('DOE assistant'!I287="","",VLOOKUP('DOE assistant'!I287,'Full DOE Design'!$B:$L,'Full DOE Design'!V$1,FALSE))</f>
        <v/>
      </c>
      <c r="W288" s="130" t="str">
        <f>IF('DOE assistant'!J287="","",VLOOKUP('DOE assistant'!J287,'Full DOE Design'!$B:$L,'Full DOE Design'!W$1,FALSE))</f>
        <v/>
      </c>
      <c r="X288" s="130" t="str">
        <f>IF('DOE assistant'!K287="","",VLOOKUP('DOE assistant'!K287,'Full DOE Design'!$B:$L,'Full DOE Design'!X$1,FALSE))</f>
        <v/>
      </c>
    </row>
    <row r="289" spans="14:24">
      <c r="N289" s="128" t="str">
        <f>IF('DOE assistant'!B288="","",'Full DOE Design'!N288+1)</f>
        <v/>
      </c>
      <c r="O289" s="130" t="str">
        <f>IF('DOE assistant'!B288="","",VLOOKUP('DOE assistant'!B288,'Full DOE Design'!$B:$L,'Full DOE Design'!O$1,FALSE))</f>
        <v/>
      </c>
      <c r="P289" s="130" t="str">
        <f>IF('DOE assistant'!C288="","",VLOOKUP('DOE assistant'!C288,'Full DOE Design'!$B:$L,'Full DOE Design'!P$1,FALSE))</f>
        <v/>
      </c>
      <c r="Q289" s="130" t="str">
        <f>IF('DOE assistant'!D288="","",VLOOKUP('DOE assistant'!D288,'Full DOE Design'!$B:$L,'Full DOE Design'!Q$1,FALSE))</f>
        <v/>
      </c>
      <c r="R289" s="130" t="str">
        <f>IF('DOE assistant'!E288="","",VLOOKUP('DOE assistant'!E288,'Full DOE Design'!$B:$L,'Full DOE Design'!R$1,FALSE))</f>
        <v/>
      </c>
      <c r="S289" s="130" t="str">
        <f>IF('DOE assistant'!F288="","",VLOOKUP('DOE assistant'!F288,'Full DOE Design'!$B:$L,'Full DOE Design'!S$1,FALSE))</f>
        <v/>
      </c>
      <c r="T289" s="130" t="str">
        <f>IF('DOE assistant'!G288="","",VLOOKUP('DOE assistant'!G288,'Full DOE Design'!$B:$L,'Full DOE Design'!T$1,FALSE))</f>
        <v/>
      </c>
      <c r="U289" s="130" t="str">
        <f>IF('DOE assistant'!H288="","",VLOOKUP('DOE assistant'!H288,'Full DOE Design'!$B:$L,'Full DOE Design'!U$1,FALSE))</f>
        <v/>
      </c>
      <c r="V289" s="130" t="str">
        <f>IF('DOE assistant'!I288="","",VLOOKUP('DOE assistant'!I288,'Full DOE Design'!$B:$L,'Full DOE Design'!V$1,FALSE))</f>
        <v/>
      </c>
      <c r="W289" s="130" t="str">
        <f>IF('DOE assistant'!J288="","",VLOOKUP('DOE assistant'!J288,'Full DOE Design'!$B:$L,'Full DOE Design'!W$1,FALSE))</f>
        <v/>
      </c>
      <c r="X289" s="130" t="str">
        <f>IF('DOE assistant'!K288="","",VLOOKUP('DOE assistant'!K288,'Full DOE Design'!$B:$L,'Full DOE Design'!X$1,FALSE))</f>
        <v/>
      </c>
    </row>
    <row r="290" spans="14:24">
      <c r="N290" s="128" t="str">
        <f>IF('DOE assistant'!B289="","",'Full DOE Design'!N289+1)</f>
        <v/>
      </c>
      <c r="O290" s="130" t="str">
        <f>IF('DOE assistant'!B289="","",VLOOKUP('DOE assistant'!B289,'Full DOE Design'!$B:$L,'Full DOE Design'!O$1,FALSE))</f>
        <v/>
      </c>
      <c r="P290" s="130" t="str">
        <f>IF('DOE assistant'!C289="","",VLOOKUP('DOE assistant'!C289,'Full DOE Design'!$B:$L,'Full DOE Design'!P$1,FALSE))</f>
        <v/>
      </c>
      <c r="Q290" s="130" t="str">
        <f>IF('DOE assistant'!D289="","",VLOOKUP('DOE assistant'!D289,'Full DOE Design'!$B:$L,'Full DOE Design'!Q$1,FALSE))</f>
        <v/>
      </c>
      <c r="R290" s="130" t="str">
        <f>IF('DOE assistant'!E289="","",VLOOKUP('DOE assistant'!E289,'Full DOE Design'!$B:$L,'Full DOE Design'!R$1,FALSE))</f>
        <v/>
      </c>
      <c r="S290" s="130" t="str">
        <f>IF('DOE assistant'!F289="","",VLOOKUP('DOE assistant'!F289,'Full DOE Design'!$B:$L,'Full DOE Design'!S$1,FALSE))</f>
        <v/>
      </c>
      <c r="T290" s="130" t="str">
        <f>IF('DOE assistant'!G289="","",VLOOKUP('DOE assistant'!G289,'Full DOE Design'!$B:$L,'Full DOE Design'!T$1,FALSE))</f>
        <v/>
      </c>
      <c r="U290" s="130" t="str">
        <f>IF('DOE assistant'!H289="","",VLOOKUP('DOE assistant'!H289,'Full DOE Design'!$B:$L,'Full DOE Design'!U$1,FALSE))</f>
        <v/>
      </c>
      <c r="V290" s="130" t="str">
        <f>IF('DOE assistant'!I289="","",VLOOKUP('DOE assistant'!I289,'Full DOE Design'!$B:$L,'Full DOE Design'!V$1,FALSE))</f>
        <v/>
      </c>
      <c r="W290" s="130" t="str">
        <f>IF('DOE assistant'!J289="","",VLOOKUP('DOE assistant'!J289,'Full DOE Design'!$B:$L,'Full DOE Design'!W$1,FALSE))</f>
        <v/>
      </c>
      <c r="X290" s="130" t="str">
        <f>IF('DOE assistant'!K289="","",VLOOKUP('DOE assistant'!K289,'Full DOE Design'!$B:$L,'Full DOE Design'!X$1,FALSE))</f>
        <v/>
      </c>
    </row>
    <row r="291" spans="14:24">
      <c r="N291" s="128" t="str">
        <f>IF('DOE assistant'!B290="","",'Full DOE Design'!N290+1)</f>
        <v/>
      </c>
      <c r="O291" s="130" t="str">
        <f>IF('DOE assistant'!B290="","",VLOOKUP('DOE assistant'!B290,'Full DOE Design'!$B:$L,'Full DOE Design'!O$1,FALSE))</f>
        <v/>
      </c>
      <c r="P291" s="130" t="str">
        <f>IF('DOE assistant'!C290="","",VLOOKUP('DOE assistant'!C290,'Full DOE Design'!$B:$L,'Full DOE Design'!P$1,FALSE))</f>
        <v/>
      </c>
      <c r="Q291" s="130" t="str">
        <f>IF('DOE assistant'!D290="","",VLOOKUP('DOE assistant'!D290,'Full DOE Design'!$B:$L,'Full DOE Design'!Q$1,FALSE))</f>
        <v/>
      </c>
      <c r="R291" s="130" t="str">
        <f>IF('DOE assistant'!E290="","",VLOOKUP('DOE assistant'!E290,'Full DOE Design'!$B:$L,'Full DOE Design'!R$1,FALSE))</f>
        <v/>
      </c>
      <c r="S291" s="130" t="str">
        <f>IF('DOE assistant'!F290="","",VLOOKUP('DOE assistant'!F290,'Full DOE Design'!$B:$L,'Full DOE Design'!S$1,FALSE))</f>
        <v/>
      </c>
      <c r="T291" s="130" t="str">
        <f>IF('DOE assistant'!G290="","",VLOOKUP('DOE assistant'!G290,'Full DOE Design'!$B:$L,'Full DOE Design'!T$1,FALSE))</f>
        <v/>
      </c>
      <c r="U291" s="130" t="str">
        <f>IF('DOE assistant'!H290="","",VLOOKUP('DOE assistant'!H290,'Full DOE Design'!$B:$L,'Full DOE Design'!U$1,FALSE))</f>
        <v/>
      </c>
      <c r="V291" s="130" t="str">
        <f>IF('DOE assistant'!I290="","",VLOOKUP('DOE assistant'!I290,'Full DOE Design'!$B:$L,'Full DOE Design'!V$1,FALSE))</f>
        <v/>
      </c>
      <c r="W291" s="130" t="str">
        <f>IF('DOE assistant'!J290="","",VLOOKUP('DOE assistant'!J290,'Full DOE Design'!$B:$L,'Full DOE Design'!W$1,FALSE))</f>
        <v/>
      </c>
      <c r="X291" s="130" t="str">
        <f>IF('DOE assistant'!K290="","",VLOOKUP('DOE assistant'!K290,'Full DOE Design'!$B:$L,'Full DOE Design'!X$1,FALSE))</f>
        <v/>
      </c>
    </row>
    <row r="292" spans="14:24">
      <c r="N292" s="128" t="str">
        <f>IF('DOE assistant'!B291="","",'Full DOE Design'!N291+1)</f>
        <v/>
      </c>
      <c r="O292" s="130" t="str">
        <f>IF('DOE assistant'!B291="","",VLOOKUP('DOE assistant'!B291,'Full DOE Design'!$B:$L,'Full DOE Design'!O$1,FALSE))</f>
        <v/>
      </c>
      <c r="P292" s="130" t="str">
        <f>IF('DOE assistant'!C291="","",VLOOKUP('DOE assistant'!C291,'Full DOE Design'!$B:$L,'Full DOE Design'!P$1,FALSE))</f>
        <v/>
      </c>
      <c r="Q292" s="130" t="str">
        <f>IF('DOE assistant'!D291="","",VLOOKUP('DOE assistant'!D291,'Full DOE Design'!$B:$L,'Full DOE Design'!Q$1,FALSE))</f>
        <v/>
      </c>
      <c r="R292" s="130" t="str">
        <f>IF('DOE assistant'!E291="","",VLOOKUP('DOE assistant'!E291,'Full DOE Design'!$B:$L,'Full DOE Design'!R$1,FALSE))</f>
        <v/>
      </c>
      <c r="S292" s="130" t="str">
        <f>IF('DOE assistant'!F291="","",VLOOKUP('DOE assistant'!F291,'Full DOE Design'!$B:$L,'Full DOE Design'!S$1,FALSE))</f>
        <v/>
      </c>
      <c r="T292" s="130" t="str">
        <f>IF('DOE assistant'!G291="","",VLOOKUP('DOE assistant'!G291,'Full DOE Design'!$B:$L,'Full DOE Design'!T$1,FALSE))</f>
        <v/>
      </c>
      <c r="U292" s="130" t="str">
        <f>IF('DOE assistant'!H291="","",VLOOKUP('DOE assistant'!H291,'Full DOE Design'!$B:$L,'Full DOE Design'!U$1,FALSE))</f>
        <v/>
      </c>
      <c r="V292" s="130" t="str">
        <f>IF('DOE assistant'!I291="","",VLOOKUP('DOE assistant'!I291,'Full DOE Design'!$B:$L,'Full DOE Design'!V$1,FALSE))</f>
        <v/>
      </c>
      <c r="W292" s="130" t="str">
        <f>IF('DOE assistant'!J291="","",VLOOKUP('DOE assistant'!J291,'Full DOE Design'!$B:$L,'Full DOE Design'!W$1,FALSE))</f>
        <v/>
      </c>
      <c r="X292" s="130" t="str">
        <f>IF('DOE assistant'!K291="","",VLOOKUP('DOE assistant'!K291,'Full DOE Design'!$B:$L,'Full DOE Design'!X$1,FALSE))</f>
        <v/>
      </c>
    </row>
    <row r="293" spans="14:24">
      <c r="N293" s="128" t="str">
        <f>IF('DOE assistant'!B292="","",'Full DOE Design'!N292+1)</f>
        <v/>
      </c>
      <c r="O293" s="130" t="str">
        <f>IF('DOE assistant'!B292="","",VLOOKUP('DOE assistant'!B292,'Full DOE Design'!$B:$L,'Full DOE Design'!O$1,FALSE))</f>
        <v/>
      </c>
      <c r="P293" s="130" t="str">
        <f>IF('DOE assistant'!C292="","",VLOOKUP('DOE assistant'!C292,'Full DOE Design'!$B:$L,'Full DOE Design'!P$1,FALSE))</f>
        <v/>
      </c>
      <c r="Q293" s="130" t="str">
        <f>IF('DOE assistant'!D292="","",VLOOKUP('DOE assistant'!D292,'Full DOE Design'!$B:$L,'Full DOE Design'!Q$1,FALSE))</f>
        <v/>
      </c>
      <c r="R293" s="130" t="str">
        <f>IF('DOE assistant'!E292="","",VLOOKUP('DOE assistant'!E292,'Full DOE Design'!$B:$L,'Full DOE Design'!R$1,FALSE))</f>
        <v/>
      </c>
      <c r="S293" s="130" t="str">
        <f>IF('DOE assistant'!F292="","",VLOOKUP('DOE assistant'!F292,'Full DOE Design'!$B:$L,'Full DOE Design'!S$1,FALSE))</f>
        <v/>
      </c>
      <c r="T293" s="130" t="str">
        <f>IF('DOE assistant'!G292="","",VLOOKUP('DOE assistant'!G292,'Full DOE Design'!$B:$L,'Full DOE Design'!T$1,FALSE))</f>
        <v/>
      </c>
      <c r="U293" s="130" t="str">
        <f>IF('DOE assistant'!H292="","",VLOOKUP('DOE assistant'!H292,'Full DOE Design'!$B:$L,'Full DOE Design'!U$1,FALSE))</f>
        <v/>
      </c>
      <c r="V293" s="130" t="str">
        <f>IF('DOE assistant'!I292="","",VLOOKUP('DOE assistant'!I292,'Full DOE Design'!$B:$L,'Full DOE Design'!V$1,FALSE))</f>
        <v/>
      </c>
      <c r="W293" s="130" t="str">
        <f>IF('DOE assistant'!J292="","",VLOOKUP('DOE assistant'!J292,'Full DOE Design'!$B:$L,'Full DOE Design'!W$1,FALSE))</f>
        <v/>
      </c>
      <c r="X293" s="130" t="str">
        <f>IF('DOE assistant'!K292="","",VLOOKUP('DOE assistant'!K292,'Full DOE Design'!$B:$L,'Full DOE Design'!X$1,FALSE))</f>
        <v/>
      </c>
    </row>
    <row r="294" spans="14:24">
      <c r="N294" s="128" t="str">
        <f>IF('DOE assistant'!B293="","",'Full DOE Design'!N293+1)</f>
        <v/>
      </c>
      <c r="O294" s="130" t="str">
        <f>IF('DOE assistant'!B293="","",VLOOKUP('DOE assistant'!B293,'Full DOE Design'!$B:$L,'Full DOE Design'!O$1,FALSE))</f>
        <v/>
      </c>
      <c r="P294" s="130" t="str">
        <f>IF('DOE assistant'!C293="","",VLOOKUP('DOE assistant'!C293,'Full DOE Design'!$B:$L,'Full DOE Design'!P$1,FALSE))</f>
        <v/>
      </c>
      <c r="Q294" s="130" t="str">
        <f>IF('DOE assistant'!D293="","",VLOOKUP('DOE assistant'!D293,'Full DOE Design'!$B:$L,'Full DOE Design'!Q$1,FALSE))</f>
        <v/>
      </c>
      <c r="R294" s="130" t="str">
        <f>IF('DOE assistant'!E293="","",VLOOKUP('DOE assistant'!E293,'Full DOE Design'!$B:$L,'Full DOE Design'!R$1,FALSE))</f>
        <v/>
      </c>
      <c r="S294" s="130" t="str">
        <f>IF('DOE assistant'!F293="","",VLOOKUP('DOE assistant'!F293,'Full DOE Design'!$B:$L,'Full DOE Design'!S$1,FALSE))</f>
        <v/>
      </c>
      <c r="T294" s="130" t="str">
        <f>IF('DOE assistant'!G293="","",VLOOKUP('DOE assistant'!G293,'Full DOE Design'!$B:$L,'Full DOE Design'!T$1,FALSE))</f>
        <v/>
      </c>
      <c r="U294" s="130" t="str">
        <f>IF('DOE assistant'!H293="","",VLOOKUP('DOE assistant'!H293,'Full DOE Design'!$B:$L,'Full DOE Design'!U$1,FALSE))</f>
        <v/>
      </c>
      <c r="V294" s="130" t="str">
        <f>IF('DOE assistant'!I293="","",VLOOKUP('DOE assistant'!I293,'Full DOE Design'!$B:$L,'Full DOE Design'!V$1,FALSE))</f>
        <v/>
      </c>
      <c r="W294" s="130" t="str">
        <f>IF('DOE assistant'!J293="","",VLOOKUP('DOE assistant'!J293,'Full DOE Design'!$B:$L,'Full DOE Design'!W$1,FALSE))</f>
        <v/>
      </c>
      <c r="X294" s="130" t="str">
        <f>IF('DOE assistant'!K293="","",VLOOKUP('DOE assistant'!K293,'Full DOE Design'!$B:$L,'Full DOE Design'!X$1,FALSE))</f>
        <v/>
      </c>
    </row>
    <row r="295" spans="14:24">
      <c r="N295" s="128" t="str">
        <f>IF('DOE assistant'!B294="","",'Full DOE Design'!N294+1)</f>
        <v/>
      </c>
      <c r="O295" s="130" t="str">
        <f>IF('DOE assistant'!B294="","",VLOOKUP('DOE assistant'!B294,'Full DOE Design'!$B:$L,'Full DOE Design'!O$1,FALSE))</f>
        <v/>
      </c>
      <c r="P295" s="130" t="str">
        <f>IF('DOE assistant'!C294="","",VLOOKUP('DOE assistant'!C294,'Full DOE Design'!$B:$L,'Full DOE Design'!P$1,FALSE))</f>
        <v/>
      </c>
      <c r="Q295" s="130" t="str">
        <f>IF('DOE assistant'!D294="","",VLOOKUP('DOE assistant'!D294,'Full DOE Design'!$B:$L,'Full DOE Design'!Q$1,FALSE))</f>
        <v/>
      </c>
      <c r="R295" s="130" t="str">
        <f>IF('DOE assistant'!E294="","",VLOOKUP('DOE assistant'!E294,'Full DOE Design'!$B:$L,'Full DOE Design'!R$1,FALSE))</f>
        <v/>
      </c>
      <c r="S295" s="130" t="str">
        <f>IF('DOE assistant'!F294="","",VLOOKUP('DOE assistant'!F294,'Full DOE Design'!$B:$L,'Full DOE Design'!S$1,FALSE))</f>
        <v/>
      </c>
      <c r="T295" s="130" t="str">
        <f>IF('DOE assistant'!G294="","",VLOOKUP('DOE assistant'!G294,'Full DOE Design'!$B:$L,'Full DOE Design'!T$1,FALSE))</f>
        <v/>
      </c>
      <c r="U295" s="130" t="str">
        <f>IF('DOE assistant'!H294="","",VLOOKUP('DOE assistant'!H294,'Full DOE Design'!$B:$L,'Full DOE Design'!U$1,FALSE))</f>
        <v/>
      </c>
      <c r="V295" s="130" t="str">
        <f>IF('DOE assistant'!I294="","",VLOOKUP('DOE assistant'!I294,'Full DOE Design'!$B:$L,'Full DOE Design'!V$1,FALSE))</f>
        <v/>
      </c>
      <c r="W295" s="130" t="str">
        <f>IF('DOE assistant'!J294="","",VLOOKUP('DOE assistant'!J294,'Full DOE Design'!$B:$L,'Full DOE Design'!W$1,FALSE))</f>
        <v/>
      </c>
      <c r="X295" s="130" t="str">
        <f>IF('DOE assistant'!K294="","",VLOOKUP('DOE assistant'!K294,'Full DOE Design'!$B:$L,'Full DOE Design'!X$1,FALSE))</f>
        <v/>
      </c>
    </row>
    <row r="296" spans="14:24">
      <c r="N296" s="128" t="str">
        <f>IF('DOE assistant'!B295="","",'Full DOE Design'!N295+1)</f>
        <v/>
      </c>
      <c r="O296" s="130" t="str">
        <f>IF('DOE assistant'!B295="","",VLOOKUP('DOE assistant'!B295,'Full DOE Design'!$B:$L,'Full DOE Design'!O$1,FALSE))</f>
        <v/>
      </c>
      <c r="P296" s="130" t="str">
        <f>IF('DOE assistant'!C295="","",VLOOKUP('DOE assistant'!C295,'Full DOE Design'!$B:$L,'Full DOE Design'!P$1,FALSE))</f>
        <v/>
      </c>
      <c r="Q296" s="130" t="str">
        <f>IF('DOE assistant'!D295="","",VLOOKUP('DOE assistant'!D295,'Full DOE Design'!$B:$L,'Full DOE Design'!Q$1,FALSE))</f>
        <v/>
      </c>
      <c r="R296" s="130" t="str">
        <f>IF('DOE assistant'!E295="","",VLOOKUP('DOE assistant'!E295,'Full DOE Design'!$B:$L,'Full DOE Design'!R$1,FALSE))</f>
        <v/>
      </c>
      <c r="S296" s="130" t="str">
        <f>IF('DOE assistant'!F295="","",VLOOKUP('DOE assistant'!F295,'Full DOE Design'!$B:$L,'Full DOE Design'!S$1,FALSE))</f>
        <v/>
      </c>
      <c r="T296" s="130" t="str">
        <f>IF('DOE assistant'!G295="","",VLOOKUP('DOE assistant'!G295,'Full DOE Design'!$B:$L,'Full DOE Design'!T$1,FALSE))</f>
        <v/>
      </c>
      <c r="U296" s="130" t="str">
        <f>IF('DOE assistant'!H295="","",VLOOKUP('DOE assistant'!H295,'Full DOE Design'!$B:$L,'Full DOE Design'!U$1,FALSE))</f>
        <v/>
      </c>
      <c r="V296" s="130" t="str">
        <f>IF('DOE assistant'!I295="","",VLOOKUP('DOE assistant'!I295,'Full DOE Design'!$B:$L,'Full DOE Design'!V$1,FALSE))</f>
        <v/>
      </c>
      <c r="W296" s="130" t="str">
        <f>IF('DOE assistant'!J295="","",VLOOKUP('DOE assistant'!J295,'Full DOE Design'!$B:$L,'Full DOE Design'!W$1,FALSE))</f>
        <v/>
      </c>
      <c r="X296" s="130" t="str">
        <f>IF('DOE assistant'!K295="","",VLOOKUP('DOE assistant'!K295,'Full DOE Design'!$B:$L,'Full DOE Design'!X$1,FALSE))</f>
        <v/>
      </c>
    </row>
    <row r="297" spans="14:24">
      <c r="N297" s="128" t="str">
        <f>IF('DOE assistant'!B296="","",'Full DOE Design'!N296+1)</f>
        <v/>
      </c>
      <c r="O297" s="130" t="str">
        <f>IF('DOE assistant'!B296="","",VLOOKUP('DOE assistant'!B296,'Full DOE Design'!$B:$L,'Full DOE Design'!O$1,FALSE))</f>
        <v/>
      </c>
      <c r="P297" s="130" t="str">
        <f>IF('DOE assistant'!C296="","",VLOOKUP('DOE assistant'!C296,'Full DOE Design'!$B:$L,'Full DOE Design'!P$1,FALSE))</f>
        <v/>
      </c>
      <c r="Q297" s="130" t="str">
        <f>IF('DOE assistant'!D296="","",VLOOKUP('DOE assistant'!D296,'Full DOE Design'!$B:$L,'Full DOE Design'!Q$1,FALSE))</f>
        <v/>
      </c>
      <c r="R297" s="130" t="str">
        <f>IF('DOE assistant'!E296="","",VLOOKUP('DOE assistant'!E296,'Full DOE Design'!$B:$L,'Full DOE Design'!R$1,FALSE))</f>
        <v/>
      </c>
      <c r="S297" s="130" t="str">
        <f>IF('DOE assistant'!F296="","",VLOOKUP('DOE assistant'!F296,'Full DOE Design'!$B:$L,'Full DOE Design'!S$1,FALSE))</f>
        <v/>
      </c>
      <c r="T297" s="130" t="str">
        <f>IF('DOE assistant'!G296="","",VLOOKUP('DOE assistant'!G296,'Full DOE Design'!$B:$L,'Full DOE Design'!T$1,FALSE))</f>
        <v/>
      </c>
      <c r="U297" s="130" t="str">
        <f>IF('DOE assistant'!H296="","",VLOOKUP('DOE assistant'!H296,'Full DOE Design'!$B:$L,'Full DOE Design'!U$1,FALSE))</f>
        <v/>
      </c>
      <c r="V297" s="130" t="str">
        <f>IF('DOE assistant'!I296="","",VLOOKUP('DOE assistant'!I296,'Full DOE Design'!$B:$L,'Full DOE Design'!V$1,FALSE))</f>
        <v/>
      </c>
      <c r="W297" s="130" t="str">
        <f>IF('DOE assistant'!J296="","",VLOOKUP('DOE assistant'!J296,'Full DOE Design'!$B:$L,'Full DOE Design'!W$1,FALSE))</f>
        <v/>
      </c>
      <c r="X297" s="130" t="str">
        <f>IF('DOE assistant'!K296="","",VLOOKUP('DOE assistant'!K296,'Full DOE Design'!$B:$L,'Full DOE Design'!X$1,FALSE))</f>
        <v/>
      </c>
    </row>
    <row r="298" spans="14:24">
      <c r="N298" s="128" t="str">
        <f>IF('DOE assistant'!B297="","",'Full DOE Design'!N297+1)</f>
        <v/>
      </c>
      <c r="O298" s="130" t="str">
        <f>IF('DOE assistant'!B297="","",VLOOKUP('DOE assistant'!B297,'Full DOE Design'!$B:$L,'Full DOE Design'!O$1,FALSE))</f>
        <v/>
      </c>
      <c r="P298" s="130" t="str">
        <f>IF('DOE assistant'!C297="","",VLOOKUP('DOE assistant'!C297,'Full DOE Design'!$B:$L,'Full DOE Design'!P$1,FALSE))</f>
        <v/>
      </c>
      <c r="Q298" s="130" t="str">
        <f>IF('DOE assistant'!D297="","",VLOOKUP('DOE assistant'!D297,'Full DOE Design'!$B:$L,'Full DOE Design'!Q$1,FALSE))</f>
        <v/>
      </c>
      <c r="R298" s="130" t="str">
        <f>IF('DOE assistant'!E297="","",VLOOKUP('DOE assistant'!E297,'Full DOE Design'!$B:$L,'Full DOE Design'!R$1,FALSE))</f>
        <v/>
      </c>
      <c r="S298" s="130" t="str">
        <f>IF('DOE assistant'!F297="","",VLOOKUP('DOE assistant'!F297,'Full DOE Design'!$B:$L,'Full DOE Design'!S$1,FALSE))</f>
        <v/>
      </c>
      <c r="T298" s="130" t="str">
        <f>IF('DOE assistant'!G297="","",VLOOKUP('DOE assistant'!G297,'Full DOE Design'!$B:$L,'Full DOE Design'!T$1,FALSE))</f>
        <v/>
      </c>
      <c r="U298" s="130" t="str">
        <f>IF('DOE assistant'!H297="","",VLOOKUP('DOE assistant'!H297,'Full DOE Design'!$B:$L,'Full DOE Design'!U$1,FALSE))</f>
        <v/>
      </c>
      <c r="V298" s="130" t="str">
        <f>IF('DOE assistant'!I297="","",VLOOKUP('DOE assistant'!I297,'Full DOE Design'!$B:$L,'Full DOE Design'!V$1,FALSE))</f>
        <v/>
      </c>
      <c r="W298" s="130" t="str">
        <f>IF('DOE assistant'!J297="","",VLOOKUP('DOE assistant'!J297,'Full DOE Design'!$B:$L,'Full DOE Design'!W$1,FALSE))</f>
        <v/>
      </c>
      <c r="X298" s="130" t="str">
        <f>IF('DOE assistant'!K297="","",VLOOKUP('DOE assistant'!K297,'Full DOE Design'!$B:$L,'Full DOE Design'!X$1,FALSE))</f>
        <v/>
      </c>
    </row>
    <row r="299" spans="14:24">
      <c r="N299" s="128" t="str">
        <f>IF('DOE assistant'!B298="","",'Full DOE Design'!N298+1)</f>
        <v/>
      </c>
      <c r="O299" s="130" t="str">
        <f>IF('DOE assistant'!B298="","",VLOOKUP('DOE assistant'!B298,'Full DOE Design'!$B:$L,'Full DOE Design'!O$1,FALSE))</f>
        <v/>
      </c>
      <c r="P299" s="130" t="str">
        <f>IF('DOE assistant'!C298="","",VLOOKUP('DOE assistant'!C298,'Full DOE Design'!$B:$L,'Full DOE Design'!P$1,FALSE))</f>
        <v/>
      </c>
      <c r="Q299" s="130" t="str">
        <f>IF('DOE assistant'!D298="","",VLOOKUP('DOE assistant'!D298,'Full DOE Design'!$B:$L,'Full DOE Design'!Q$1,FALSE))</f>
        <v/>
      </c>
      <c r="R299" s="130" t="str">
        <f>IF('DOE assistant'!E298="","",VLOOKUP('DOE assistant'!E298,'Full DOE Design'!$B:$L,'Full DOE Design'!R$1,FALSE))</f>
        <v/>
      </c>
      <c r="S299" s="130" t="str">
        <f>IF('DOE assistant'!F298="","",VLOOKUP('DOE assistant'!F298,'Full DOE Design'!$B:$L,'Full DOE Design'!S$1,FALSE))</f>
        <v/>
      </c>
      <c r="T299" s="130" t="str">
        <f>IF('DOE assistant'!G298="","",VLOOKUP('DOE assistant'!G298,'Full DOE Design'!$B:$L,'Full DOE Design'!T$1,FALSE))</f>
        <v/>
      </c>
      <c r="U299" s="130" t="str">
        <f>IF('DOE assistant'!H298="","",VLOOKUP('DOE assistant'!H298,'Full DOE Design'!$B:$L,'Full DOE Design'!U$1,FALSE))</f>
        <v/>
      </c>
      <c r="V299" s="130" t="str">
        <f>IF('DOE assistant'!I298="","",VLOOKUP('DOE assistant'!I298,'Full DOE Design'!$B:$L,'Full DOE Design'!V$1,FALSE))</f>
        <v/>
      </c>
      <c r="W299" s="130" t="str">
        <f>IF('DOE assistant'!J298="","",VLOOKUP('DOE assistant'!J298,'Full DOE Design'!$B:$L,'Full DOE Design'!W$1,FALSE))</f>
        <v/>
      </c>
      <c r="X299" s="130" t="str">
        <f>IF('DOE assistant'!K298="","",VLOOKUP('DOE assistant'!K298,'Full DOE Design'!$B:$L,'Full DOE Design'!X$1,FALSE))</f>
        <v/>
      </c>
    </row>
    <row r="300" spans="14:24">
      <c r="N300" s="128" t="str">
        <f>IF('DOE assistant'!B299="","",'Full DOE Design'!N299+1)</f>
        <v/>
      </c>
      <c r="O300" s="130" t="str">
        <f>IF('DOE assistant'!B299="","",VLOOKUP('DOE assistant'!B299,'Full DOE Design'!$B:$L,'Full DOE Design'!O$1,FALSE))</f>
        <v/>
      </c>
      <c r="P300" s="130" t="str">
        <f>IF('DOE assistant'!C299="","",VLOOKUP('DOE assistant'!C299,'Full DOE Design'!$B:$L,'Full DOE Design'!P$1,FALSE))</f>
        <v/>
      </c>
      <c r="Q300" s="130" t="str">
        <f>IF('DOE assistant'!D299="","",VLOOKUP('DOE assistant'!D299,'Full DOE Design'!$B:$L,'Full DOE Design'!Q$1,FALSE))</f>
        <v/>
      </c>
      <c r="R300" s="130" t="str">
        <f>IF('DOE assistant'!E299="","",VLOOKUP('DOE assistant'!E299,'Full DOE Design'!$B:$L,'Full DOE Design'!R$1,FALSE))</f>
        <v/>
      </c>
      <c r="S300" s="130" t="str">
        <f>IF('DOE assistant'!F299="","",VLOOKUP('DOE assistant'!F299,'Full DOE Design'!$B:$L,'Full DOE Design'!S$1,FALSE))</f>
        <v/>
      </c>
      <c r="T300" s="130" t="str">
        <f>IF('DOE assistant'!G299="","",VLOOKUP('DOE assistant'!G299,'Full DOE Design'!$B:$L,'Full DOE Design'!T$1,FALSE))</f>
        <v/>
      </c>
      <c r="U300" s="130" t="str">
        <f>IF('DOE assistant'!H299="","",VLOOKUP('DOE assistant'!H299,'Full DOE Design'!$B:$L,'Full DOE Design'!U$1,FALSE))</f>
        <v/>
      </c>
      <c r="V300" s="130" t="str">
        <f>IF('DOE assistant'!I299="","",VLOOKUP('DOE assistant'!I299,'Full DOE Design'!$B:$L,'Full DOE Design'!V$1,FALSE))</f>
        <v/>
      </c>
      <c r="W300" s="130" t="str">
        <f>IF('DOE assistant'!J299="","",VLOOKUP('DOE assistant'!J299,'Full DOE Design'!$B:$L,'Full DOE Design'!W$1,FALSE))</f>
        <v/>
      </c>
      <c r="X300" s="130" t="str">
        <f>IF('DOE assistant'!K299="","",VLOOKUP('DOE assistant'!K299,'Full DOE Design'!$B:$L,'Full DOE Design'!X$1,FALSE))</f>
        <v/>
      </c>
    </row>
    <row r="301" spans="14:24">
      <c r="N301" s="128" t="str">
        <f>IF('DOE assistant'!B300="","",'Full DOE Design'!N300+1)</f>
        <v/>
      </c>
      <c r="O301" s="130" t="str">
        <f>IF('DOE assistant'!B300="","",VLOOKUP('DOE assistant'!B300,'Full DOE Design'!$B:$L,'Full DOE Design'!O$1,FALSE))</f>
        <v/>
      </c>
      <c r="P301" s="130" t="str">
        <f>IF('DOE assistant'!C300="","",VLOOKUP('DOE assistant'!C300,'Full DOE Design'!$B:$L,'Full DOE Design'!P$1,FALSE))</f>
        <v/>
      </c>
      <c r="Q301" s="130" t="str">
        <f>IF('DOE assistant'!D300="","",VLOOKUP('DOE assistant'!D300,'Full DOE Design'!$B:$L,'Full DOE Design'!Q$1,FALSE))</f>
        <v/>
      </c>
      <c r="R301" s="130" t="str">
        <f>IF('DOE assistant'!E300="","",VLOOKUP('DOE assistant'!E300,'Full DOE Design'!$B:$L,'Full DOE Design'!R$1,FALSE))</f>
        <v/>
      </c>
      <c r="S301" s="130" t="str">
        <f>IF('DOE assistant'!F300="","",VLOOKUP('DOE assistant'!F300,'Full DOE Design'!$B:$L,'Full DOE Design'!S$1,FALSE))</f>
        <v/>
      </c>
      <c r="T301" s="130" t="str">
        <f>IF('DOE assistant'!G300="","",VLOOKUP('DOE assistant'!G300,'Full DOE Design'!$B:$L,'Full DOE Design'!T$1,FALSE))</f>
        <v/>
      </c>
      <c r="U301" s="130" t="str">
        <f>IF('DOE assistant'!H300="","",VLOOKUP('DOE assistant'!H300,'Full DOE Design'!$B:$L,'Full DOE Design'!U$1,FALSE))</f>
        <v/>
      </c>
      <c r="V301" s="130" t="str">
        <f>IF('DOE assistant'!I300="","",VLOOKUP('DOE assistant'!I300,'Full DOE Design'!$B:$L,'Full DOE Design'!V$1,FALSE))</f>
        <v/>
      </c>
      <c r="W301" s="130" t="str">
        <f>IF('DOE assistant'!J300="","",VLOOKUP('DOE assistant'!J300,'Full DOE Design'!$B:$L,'Full DOE Design'!W$1,FALSE))</f>
        <v/>
      </c>
      <c r="X301" s="130" t="str">
        <f>IF('DOE assistant'!K300="","",VLOOKUP('DOE assistant'!K300,'Full DOE Design'!$B:$L,'Full DOE Design'!X$1,FALSE))</f>
        <v/>
      </c>
    </row>
    <row r="302" spans="14:24">
      <c r="N302" s="128" t="str">
        <f>IF('DOE assistant'!B301="","",'Full DOE Design'!N301+1)</f>
        <v/>
      </c>
      <c r="O302" s="130" t="str">
        <f>IF('DOE assistant'!B301="","",VLOOKUP('DOE assistant'!B301,'Full DOE Design'!$B:$L,'Full DOE Design'!O$1,FALSE))</f>
        <v/>
      </c>
      <c r="P302" s="130" t="str">
        <f>IF('DOE assistant'!C301="","",VLOOKUP('DOE assistant'!C301,'Full DOE Design'!$B:$L,'Full DOE Design'!P$1,FALSE))</f>
        <v/>
      </c>
      <c r="Q302" s="130" t="str">
        <f>IF('DOE assistant'!D301="","",VLOOKUP('DOE assistant'!D301,'Full DOE Design'!$B:$L,'Full DOE Design'!Q$1,FALSE))</f>
        <v/>
      </c>
      <c r="R302" s="130" t="str">
        <f>IF('DOE assistant'!E301="","",VLOOKUP('DOE assistant'!E301,'Full DOE Design'!$B:$L,'Full DOE Design'!R$1,FALSE))</f>
        <v/>
      </c>
      <c r="S302" s="130" t="str">
        <f>IF('DOE assistant'!F301="","",VLOOKUP('DOE assistant'!F301,'Full DOE Design'!$B:$L,'Full DOE Design'!S$1,FALSE))</f>
        <v/>
      </c>
      <c r="T302" s="130" t="str">
        <f>IF('DOE assistant'!G301="","",VLOOKUP('DOE assistant'!G301,'Full DOE Design'!$B:$L,'Full DOE Design'!T$1,FALSE))</f>
        <v/>
      </c>
      <c r="U302" s="130" t="str">
        <f>IF('DOE assistant'!H301="","",VLOOKUP('DOE assistant'!H301,'Full DOE Design'!$B:$L,'Full DOE Design'!U$1,FALSE))</f>
        <v/>
      </c>
      <c r="V302" s="130" t="str">
        <f>IF('DOE assistant'!I301="","",VLOOKUP('DOE assistant'!I301,'Full DOE Design'!$B:$L,'Full DOE Design'!V$1,FALSE))</f>
        <v/>
      </c>
      <c r="W302" s="130" t="str">
        <f>IF('DOE assistant'!J301="","",VLOOKUP('DOE assistant'!J301,'Full DOE Design'!$B:$L,'Full DOE Design'!W$1,FALSE))</f>
        <v/>
      </c>
      <c r="X302" s="130" t="str">
        <f>IF('DOE assistant'!K301="","",VLOOKUP('DOE assistant'!K301,'Full DOE Design'!$B:$L,'Full DOE Design'!X$1,FALSE))</f>
        <v/>
      </c>
    </row>
    <row r="303" spans="14:24">
      <c r="N303" s="128" t="str">
        <f>IF('DOE assistant'!B302="","",'Full DOE Design'!N302+1)</f>
        <v/>
      </c>
      <c r="O303" s="130" t="str">
        <f>IF('DOE assistant'!B302="","",VLOOKUP('DOE assistant'!B302,'Full DOE Design'!$B:$L,'Full DOE Design'!O$1,FALSE))</f>
        <v/>
      </c>
      <c r="P303" s="130" t="str">
        <f>IF('DOE assistant'!C302="","",VLOOKUP('DOE assistant'!C302,'Full DOE Design'!$B:$L,'Full DOE Design'!P$1,FALSE))</f>
        <v/>
      </c>
      <c r="Q303" s="130" t="str">
        <f>IF('DOE assistant'!D302="","",VLOOKUP('DOE assistant'!D302,'Full DOE Design'!$B:$L,'Full DOE Design'!Q$1,FALSE))</f>
        <v/>
      </c>
      <c r="R303" s="130" t="str">
        <f>IF('DOE assistant'!E302="","",VLOOKUP('DOE assistant'!E302,'Full DOE Design'!$B:$L,'Full DOE Design'!R$1,FALSE))</f>
        <v/>
      </c>
      <c r="S303" s="130" t="str">
        <f>IF('DOE assistant'!F302="","",VLOOKUP('DOE assistant'!F302,'Full DOE Design'!$B:$L,'Full DOE Design'!S$1,FALSE))</f>
        <v/>
      </c>
      <c r="T303" s="130" t="str">
        <f>IF('DOE assistant'!G302="","",VLOOKUP('DOE assistant'!G302,'Full DOE Design'!$B:$L,'Full DOE Design'!T$1,FALSE))</f>
        <v/>
      </c>
      <c r="U303" s="130" t="str">
        <f>IF('DOE assistant'!H302="","",VLOOKUP('DOE assistant'!H302,'Full DOE Design'!$B:$L,'Full DOE Design'!U$1,FALSE))</f>
        <v/>
      </c>
      <c r="V303" s="130" t="str">
        <f>IF('DOE assistant'!I302="","",VLOOKUP('DOE assistant'!I302,'Full DOE Design'!$B:$L,'Full DOE Design'!V$1,FALSE))</f>
        <v/>
      </c>
      <c r="W303" s="130" t="str">
        <f>IF('DOE assistant'!J302="","",VLOOKUP('DOE assistant'!J302,'Full DOE Design'!$B:$L,'Full DOE Design'!W$1,FALSE))</f>
        <v/>
      </c>
      <c r="X303" s="130" t="str">
        <f>IF('DOE assistant'!K302="","",VLOOKUP('DOE assistant'!K302,'Full DOE Design'!$B:$L,'Full DOE Design'!X$1,FALSE))</f>
        <v/>
      </c>
    </row>
    <row r="304" spans="14:24">
      <c r="N304" s="128" t="str">
        <f>IF('DOE assistant'!B303="","",'Full DOE Design'!N303+1)</f>
        <v/>
      </c>
      <c r="O304" s="130" t="str">
        <f>IF('DOE assistant'!B303="","",VLOOKUP('DOE assistant'!B303,'Full DOE Design'!$B:$L,'Full DOE Design'!O$1,FALSE))</f>
        <v/>
      </c>
      <c r="P304" s="130" t="str">
        <f>IF('DOE assistant'!C303="","",VLOOKUP('DOE assistant'!C303,'Full DOE Design'!$B:$L,'Full DOE Design'!P$1,FALSE))</f>
        <v/>
      </c>
      <c r="Q304" s="130" t="str">
        <f>IF('DOE assistant'!D303="","",VLOOKUP('DOE assistant'!D303,'Full DOE Design'!$B:$L,'Full DOE Design'!Q$1,FALSE))</f>
        <v/>
      </c>
      <c r="R304" s="130" t="str">
        <f>IF('DOE assistant'!E303="","",VLOOKUP('DOE assistant'!E303,'Full DOE Design'!$B:$L,'Full DOE Design'!R$1,FALSE))</f>
        <v/>
      </c>
      <c r="S304" s="130" t="str">
        <f>IF('DOE assistant'!F303="","",VLOOKUP('DOE assistant'!F303,'Full DOE Design'!$B:$L,'Full DOE Design'!S$1,FALSE))</f>
        <v/>
      </c>
      <c r="T304" s="130" t="str">
        <f>IF('DOE assistant'!G303="","",VLOOKUP('DOE assistant'!G303,'Full DOE Design'!$B:$L,'Full DOE Design'!T$1,FALSE))</f>
        <v/>
      </c>
      <c r="U304" s="130" t="str">
        <f>IF('DOE assistant'!H303="","",VLOOKUP('DOE assistant'!H303,'Full DOE Design'!$B:$L,'Full DOE Design'!U$1,FALSE))</f>
        <v/>
      </c>
      <c r="V304" s="130" t="str">
        <f>IF('DOE assistant'!I303="","",VLOOKUP('DOE assistant'!I303,'Full DOE Design'!$B:$L,'Full DOE Design'!V$1,FALSE))</f>
        <v/>
      </c>
      <c r="W304" s="130" t="str">
        <f>IF('DOE assistant'!J303="","",VLOOKUP('DOE assistant'!J303,'Full DOE Design'!$B:$L,'Full DOE Design'!W$1,FALSE))</f>
        <v/>
      </c>
      <c r="X304" s="130" t="str">
        <f>IF('DOE assistant'!K303="","",VLOOKUP('DOE assistant'!K303,'Full DOE Design'!$B:$L,'Full DOE Design'!X$1,FALSE))</f>
        <v/>
      </c>
    </row>
    <row r="305" spans="14:24">
      <c r="N305" s="128" t="str">
        <f>IF('DOE assistant'!B304="","",'Full DOE Design'!N304+1)</f>
        <v/>
      </c>
      <c r="O305" s="130" t="str">
        <f>IF('DOE assistant'!B304="","",VLOOKUP('DOE assistant'!B304,'Full DOE Design'!$B:$L,'Full DOE Design'!O$1,FALSE))</f>
        <v/>
      </c>
      <c r="P305" s="130" t="str">
        <f>IF('DOE assistant'!C304="","",VLOOKUP('DOE assistant'!C304,'Full DOE Design'!$B:$L,'Full DOE Design'!P$1,FALSE))</f>
        <v/>
      </c>
      <c r="Q305" s="130" t="str">
        <f>IF('DOE assistant'!D304="","",VLOOKUP('DOE assistant'!D304,'Full DOE Design'!$B:$L,'Full DOE Design'!Q$1,FALSE))</f>
        <v/>
      </c>
      <c r="R305" s="130" t="str">
        <f>IF('DOE assistant'!E304="","",VLOOKUP('DOE assistant'!E304,'Full DOE Design'!$B:$L,'Full DOE Design'!R$1,FALSE))</f>
        <v/>
      </c>
      <c r="S305" s="130" t="str">
        <f>IF('DOE assistant'!F304="","",VLOOKUP('DOE assistant'!F304,'Full DOE Design'!$B:$L,'Full DOE Design'!S$1,FALSE))</f>
        <v/>
      </c>
      <c r="T305" s="130" t="str">
        <f>IF('DOE assistant'!G304="","",VLOOKUP('DOE assistant'!G304,'Full DOE Design'!$B:$L,'Full DOE Design'!T$1,FALSE))</f>
        <v/>
      </c>
      <c r="U305" s="130" t="str">
        <f>IF('DOE assistant'!H304="","",VLOOKUP('DOE assistant'!H304,'Full DOE Design'!$B:$L,'Full DOE Design'!U$1,FALSE))</f>
        <v/>
      </c>
      <c r="V305" s="130" t="str">
        <f>IF('DOE assistant'!I304="","",VLOOKUP('DOE assistant'!I304,'Full DOE Design'!$B:$L,'Full DOE Design'!V$1,FALSE))</f>
        <v/>
      </c>
      <c r="W305" s="130" t="str">
        <f>IF('DOE assistant'!J304="","",VLOOKUP('DOE assistant'!J304,'Full DOE Design'!$B:$L,'Full DOE Design'!W$1,FALSE))</f>
        <v/>
      </c>
      <c r="X305" s="130" t="str">
        <f>IF('DOE assistant'!K304="","",VLOOKUP('DOE assistant'!K304,'Full DOE Design'!$B:$L,'Full DOE Design'!X$1,FALSE))</f>
        <v/>
      </c>
    </row>
    <row r="306" spans="14:24">
      <c r="N306" s="128" t="str">
        <f>IF('DOE assistant'!B305="","",'Full DOE Design'!N305+1)</f>
        <v/>
      </c>
      <c r="O306" s="130" t="str">
        <f>IF('DOE assistant'!B305="","",VLOOKUP('DOE assistant'!B305,'Full DOE Design'!$B:$L,'Full DOE Design'!O$1,FALSE))</f>
        <v/>
      </c>
      <c r="P306" s="130" t="str">
        <f>IF('DOE assistant'!C305="","",VLOOKUP('DOE assistant'!C305,'Full DOE Design'!$B:$L,'Full DOE Design'!P$1,FALSE))</f>
        <v/>
      </c>
      <c r="Q306" s="130" t="str">
        <f>IF('DOE assistant'!D305="","",VLOOKUP('DOE assistant'!D305,'Full DOE Design'!$B:$L,'Full DOE Design'!Q$1,FALSE))</f>
        <v/>
      </c>
      <c r="R306" s="130" t="str">
        <f>IF('DOE assistant'!E305="","",VLOOKUP('DOE assistant'!E305,'Full DOE Design'!$B:$L,'Full DOE Design'!R$1,FALSE))</f>
        <v/>
      </c>
      <c r="S306" s="130" t="str">
        <f>IF('DOE assistant'!F305="","",VLOOKUP('DOE assistant'!F305,'Full DOE Design'!$B:$L,'Full DOE Design'!S$1,FALSE))</f>
        <v/>
      </c>
      <c r="T306" s="130" t="str">
        <f>IF('DOE assistant'!G305="","",VLOOKUP('DOE assistant'!G305,'Full DOE Design'!$B:$L,'Full DOE Design'!T$1,FALSE))</f>
        <v/>
      </c>
      <c r="U306" s="130" t="str">
        <f>IF('DOE assistant'!H305="","",VLOOKUP('DOE assistant'!H305,'Full DOE Design'!$B:$L,'Full DOE Design'!U$1,FALSE))</f>
        <v/>
      </c>
      <c r="V306" s="130" t="str">
        <f>IF('DOE assistant'!I305="","",VLOOKUP('DOE assistant'!I305,'Full DOE Design'!$B:$L,'Full DOE Design'!V$1,FALSE))</f>
        <v/>
      </c>
      <c r="W306" s="130" t="str">
        <f>IF('DOE assistant'!J305="","",VLOOKUP('DOE assistant'!J305,'Full DOE Design'!$B:$L,'Full DOE Design'!W$1,FALSE))</f>
        <v/>
      </c>
      <c r="X306" s="130" t="str">
        <f>IF('DOE assistant'!K305="","",VLOOKUP('DOE assistant'!K305,'Full DOE Design'!$B:$L,'Full DOE Design'!X$1,FALSE))</f>
        <v/>
      </c>
    </row>
    <row r="307" spans="14:24">
      <c r="N307" s="128" t="str">
        <f>IF('DOE assistant'!B306="","",'Full DOE Design'!N306+1)</f>
        <v/>
      </c>
      <c r="O307" s="130" t="str">
        <f>IF('DOE assistant'!B306="","",VLOOKUP('DOE assistant'!B306,'Full DOE Design'!$B:$L,'Full DOE Design'!O$1,FALSE))</f>
        <v/>
      </c>
      <c r="P307" s="130" t="str">
        <f>IF('DOE assistant'!C306="","",VLOOKUP('DOE assistant'!C306,'Full DOE Design'!$B:$L,'Full DOE Design'!P$1,FALSE))</f>
        <v/>
      </c>
      <c r="Q307" s="130" t="str">
        <f>IF('DOE assistant'!D306="","",VLOOKUP('DOE assistant'!D306,'Full DOE Design'!$B:$L,'Full DOE Design'!Q$1,FALSE))</f>
        <v/>
      </c>
      <c r="R307" s="130" t="str">
        <f>IF('DOE assistant'!E306="","",VLOOKUP('DOE assistant'!E306,'Full DOE Design'!$B:$L,'Full DOE Design'!R$1,FALSE))</f>
        <v/>
      </c>
      <c r="S307" s="130" t="str">
        <f>IF('DOE assistant'!F306="","",VLOOKUP('DOE assistant'!F306,'Full DOE Design'!$B:$L,'Full DOE Design'!S$1,FALSE))</f>
        <v/>
      </c>
      <c r="T307" s="130" t="str">
        <f>IF('DOE assistant'!G306="","",VLOOKUP('DOE assistant'!G306,'Full DOE Design'!$B:$L,'Full DOE Design'!T$1,FALSE))</f>
        <v/>
      </c>
      <c r="U307" s="130" t="str">
        <f>IF('DOE assistant'!H306="","",VLOOKUP('DOE assistant'!H306,'Full DOE Design'!$B:$L,'Full DOE Design'!U$1,FALSE))</f>
        <v/>
      </c>
      <c r="V307" s="130" t="str">
        <f>IF('DOE assistant'!I306="","",VLOOKUP('DOE assistant'!I306,'Full DOE Design'!$B:$L,'Full DOE Design'!V$1,FALSE))</f>
        <v/>
      </c>
      <c r="W307" s="130" t="str">
        <f>IF('DOE assistant'!J306="","",VLOOKUP('DOE assistant'!J306,'Full DOE Design'!$B:$L,'Full DOE Design'!W$1,FALSE))</f>
        <v/>
      </c>
      <c r="X307" s="130" t="str">
        <f>IF('DOE assistant'!K306="","",VLOOKUP('DOE assistant'!K306,'Full DOE Design'!$B:$L,'Full DOE Design'!X$1,FALSE))</f>
        <v/>
      </c>
    </row>
    <row r="308" spans="14:24">
      <c r="N308" s="128" t="str">
        <f>IF('DOE assistant'!B307="","",'Full DOE Design'!N307+1)</f>
        <v/>
      </c>
      <c r="O308" s="130" t="str">
        <f>IF('DOE assistant'!B307="","",VLOOKUP('DOE assistant'!B307,'Full DOE Design'!$B:$L,'Full DOE Design'!O$1,FALSE))</f>
        <v/>
      </c>
      <c r="P308" s="130" t="str">
        <f>IF('DOE assistant'!C307="","",VLOOKUP('DOE assistant'!C307,'Full DOE Design'!$B:$L,'Full DOE Design'!P$1,FALSE))</f>
        <v/>
      </c>
      <c r="Q308" s="130" t="str">
        <f>IF('DOE assistant'!D307="","",VLOOKUP('DOE assistant'!D307,'Full DOE Design'!$B:$L,'Full DOE Design'!Q$1,FALSE))</f>
        <v/>
      </c>
      <c r="R308" s="130" t="str">
        <f>IF('DOE assistant'!E307="","",VLOOKUP('DOE assistant'!E307,'Full DOE Design'!$B:$L,'Full DOE Design'!R$1,FALSE))</f>
        <v/>
      </c>
      <c r="S308" s="130" t="str">
        <f>IF('DOE assistant'!F307="","",VLOOKUP('DOE assistant'!F307,'Full DOE Design'!$B:$L,'Full DOE Design'!S$1,FALSE))</f>
        <v/>
      </c>
      <c r="T308" s="130" t="str">
        <f>IF('DOE assistant'!G307="","",VLOOKUP('DOE assistant'!G307,'Full DOE Design'!$B:$L,'Full DOE Design'!T$1,FALSE))</f>
        <v/>
      </c>
      <c r="U308" s="130" t="str">
        <f>IF('DOE assistant'!H307="","",VLOOKUP('DOE assistant'!H307,'Full DOE Design'!$B:$L,'Full DOE Design'!U$1,FALSE))</f>
        <v/>
      </c>
      <c r="V308" s="130" t="str">
        <f>IF('DOE assistant'!I307="","",VLOOKUP('DOE assistant'!I307,'Full DOE Design'!$B:$L,'Full DOE Design'!V$1,FALSE))</f>
        <v/>
      </c>
      <c r="W308" s="130" t="str">
        <f>IF('DOE assistant'!J307="","",VLOOKUP('DOE assistant'!J307,'Full DOE Design'!$B:$L,'Full DOE Design'!W$1,FALSE))</f>
        <v/>
      </c>
      <c r="X308" s="130" t="str">
        <f>IF('DOE assistant'!K307="","",VLOOKUP('DOE assistant'!K307,'Full DOE Design'!$B:$L,'Full DOE Design'!X$1,FALSE))</f>
        <v/>
      </c>
    </row>
    <row r="309" spans="14:24">
      <c r="N309" s="128" t="str">
        <f>IF('DOE assistant'!B308="","",'Full DOE Design'!N308+1)</f>
        <v/>
      </c>
      <c r="O309" s="130" t="str">
        <f>IF('DOE assistant'!B308="","",VLOOKUP('DOE assistant'!B308,'Full DOE Design'!$B:$L,'Full DOE Design'!O$1,FALSE))</f>
        <v/>
      </c>
      <c r="P309" s="130" t="str">
        <f>IF('DOE assistant'!C308="","",VLOOKUP('DOE assistant'!C308,'Full DOE Design'!$B:$L,'Full DOE Design'!P$1,FALSE))</f>
        <v/>
      </c>
      <c r="Q309" s="130" t="str">
        <f>IF('DOE assistant'!D308="","",VLOOKUP('DOE assistant'!D308,'Full DOE Design'!$B:$L,'Full DOE Design'!Q$1,FALSE))</f>
        <v/>
      </c>
      <c r="R309" s="130" t="str">
        <f>IF('DOE assistant'!E308="","",VLOOKUP('DOE assistant'!E308,'Full DOE Design'!$B:$L,'Full DOE Design'!R$1,FALSE))</f>
        <v/>
      </c>
      <c r="S309" s="130" t="str">
        <f>IF('DOE assistant'!F308="","",VLOOKUP('DOE assistant'!F308,'Full DOE Design'!$B:$L,'Full DOE Design'!S$1,FALSE))</f>
        <v/>
      </c>
      <c r="T309" s="130" t="str">
        <f>IF('DOE assistant'!G308="","",VLOOKUP('DOE assistant'!G308,'Full DOE Design'!$B:$L,'Full DOE Design'!T$1,FALSE))</f>
        <v/>
      </c>
      <c r="U309" s="130" t="str">
        <f>IF('DOE assistant'!H308="","",VLOOKUP('DOE assistant'!H308,'Full DOE Design'!$B:$L,'Full DOE Design'!U$1,FALSE))</f>
        <v/>
      </c>
      <c r="V309" s="130" t="str">
        <f>IF('DOE assistant'!I308="","",VLOOKUP('DOE assistant'!I308,'Full DOE Design'!$B:$L,'Full DOE Design'!V$1,FALSE))</f>
        <v/>
      </c>
      <c r="W309" s="130" t="str">
        <f>IF('DOE assistant'!J308="","",VLOOKUP('DOE assistant'!J308,'Full DOE Design'!$B:$L,'Full DOE Design'!W$1,FALSE))</f>
        <v/>
      </c>
      <c r="X309" s="130" t="str">
        <f>IF('DOE assistant'!K308="","",VLOOKUP('DOE assistant'!K308,'Full DOE Design'!$B:$L,'Full DOE Design'!X$1,FALSE))</f>
        <v/>
      </c>
    </row>
    <row r="310" spans="14:24">
      <c r="N310" s="128" t="str">
        <f>IF('DOE assistant'!B309="","",'Full DOE Design'!N309+1)</f>
        <v/>
      </c>
      <c r="O310" s="130" t="str">
        <f>IF('DOE assistant'!B309="","",VLOOKUP('DOE assistant'!B309,'Full DOE Design'!$B:$L,'Full DOE Design'!O$1,FALSE))</f>
        <v/>
      </c>
      <c r="P310" s="130" t="str">
        <f>IF('DOE assistant'!C309="","",VLOOKUP('DOE assistant'!C309,'Full DOE Design'!$B:$L,'Full DOE Design'!P$1,FALSE))</f>
        <v/>
      </c>
      <c r="Q310" s="130" t="str">
        <f>IF('DOE assistant'!D309="","",VLOOKUP('DOE assistant'!D309,'Full DOE Design'!$B:$L,'Full DOE Design'!Q$1,FALSE))</f>
        <v/>
      </c>
      <c r="R310" s="130" t="str">
        <f>IF('DOE assistant'!E309="","",VLOOKUP('DOE assistant'!E309,'Full DOE Design'!$B:$L,'Full DOE Design'!R$1,FALSE))</f>
        <v/>
      </c>
      <c r="S310" s="130" t="str">
        <f>IF('DOE assistant'!F309="","",VLOOKUP('DOE assistant'!F309,'Full DOE Design'!$B:$L,'Full DOE Design'!S$1,FALSE))</f>
        <v/>
      </c>
      <c r="T310" s="130" t="str">
        <f>IF('DOE assistant'!G309="","",VLOOKUP('DOE assistant'!G309,'Full DOE Design'!$B:$L,'Full DOE Design'!T$1,FALSE))</f>
        <v/>
      </c>
      <c r="U310" s="130" t="str">
        <f>IF('DOE assistant'!H309="","",VLOOKUP('DOE assistant'!H309,'Full DOE Design'!$B:$L,'Full DOE Design'!U$1,FALSE))</f>
        <v/>
      </c>
      <c r="V310" s="130" t="str">
        <f>IF('DOE assistant'!I309="","",VLOOKUP('DOE assistant'!I309,'Full DOE Design'!$B:$L,'Full DOE Design'!V$1,FALSE))</f>
        <v/>
      </c>
      <c r="W310" s="130" t="str">
        <f>IF('DOE assistant'!J309="","",VLOOKUP('DOE assistant'!J309,'Full DOE Design'!$B:$L,'Full DOE Design'!W$1,FALSE))</f>
        <v/>
      </c>
      <c r="X310" s="130" t="str">
        <f>IF('DOE assistant'!K309="","",VLOOKUP('DOE assistant'!K309,'Full DOE Design'!$B:$L,'Full DOE Design'!X$1,FALSE))</f>
        <v/>
      </c>
    </row>
    <row r="311" spans="14:24">
      <c r="N311" s="128" t="str">
        <f>IF('DOE assistant'!B310="","",'Full DOE Design'!N310+1)</f>
        <v/>
      </c>
      <c r="O311" s="130" t="str">
        <f>IF('DOE assistant'!B310="","",VLOOKUP('DOE assistant'!B310,'Full DOE Design'!$B:$L,'Full DOE Design'!O$1,FALSE))</f>
        <v/>
      </c>
      <c r="P311" s="130" t="str">
        <f>IF('DOE assistant'!C310="","",VLOOKUP('DOE assistant'!C310,'Full DOE Design'!$B:$L,'Full DOE Design'!P$1,FALSE))</f>
        <v/>
      </c>
      <c r="Q311" s="130" t="str">
        <f>IF('DOE assistant'!D310="","",VLOOKUP('DOE assistant'!D310,'Full DOE Design'!$B:$L,'Full DOE Design'!Q$1,FALSE))</f>
        <v/>
      </c>
      <c r="R311" s="130" t="str">
        <f>IF('DOE assistant'!E310="","",VLOOKUP('DOE assistant'!E310,'Full DOE Design'!$B:$L,'Full DOE Design'!R$1,FALSE))</f>
        <v/>
      </c>
      <c r="S311" s="130" t="str">
        <f>IF('DOE assistant'!F310="","",VLOOKUP('DOE assistant'!F310,'Full DOE Design'!$B:$L,'Full DOE Design'!S$1,FALSE))</f>
        <v/>
      </c>
      <c r="T311" s="130" t="str">
        <f>IF('DOE assistant'!G310="","",VLOOKUP('DOE assistant'!G310,'Full DOE Design'!$B:$L,'Full DOE Design'!T$1,FALSE))</f>
        <v/>
      </c>
      <c r="U311" s="130" t="str">
        <f>IF('DOE assistant'!H310="","",VLOOKUP('DOE assistant'!H310,'Full DOE Design'!$B:$L,'Full DOE Design'!U$1,FALSE))</f>
        <v/>
      </c>
      <c r="V311" s="130" t="str">
        <f>IF('DOE assistant'!I310="","",VLOOKUP('DOE assistant'!I310,'Full DOE Design'!$B:$L,'Full DOE Design'!V$1,FALSE))</f>
        <v/>
      </c>
      <c r="W311" s="130" t="str">
        <f>IF('DOE assistant'!J310="","",VLOOKUP('DOE assistant'!J310,'Full DOE Design'!$B:$L,'Full DOE Design'!W$1,FALSE))</f>
        <v/>
      </c>
      <c r="X311" s="130" t="str">
        <f>IF('DOE assistant'!K310="","",VLOOKUP('DOE assistant'!K310,'Full DOE Design'!$B:$L,'Full DOE Design'!X$1,FALSE))</f>
        <v/>
      </c>
    </row>
    <row r="312" spans="14:24">
      <c r="N312" s="128" t="str">
        <f>IF('DOE assistant'!B311="","",'Full DOE Design'!N311+1)</f>
        <v/>
      </c>
      <c r="O312" s="130" t="str">
        <f>IF('DOE assistant'!B311="","",VLOOKUP('DOE assistant'!B311,'Full DOE Design'!$B:$L,'Full DOE Design'!O$1,FALSE))</f>
        <v/>
      </c>
      <c r="P312" s="130" t="str">
        <f>IF('DOE assistant'!C311="","",VLOOKUP('DOE assistant'!C311,'Full DOE Design'!$B:$L,'Full DOE Design'!P$1,FALSE))</f>
        <v/>
      </c>
      <c r="Q312" s="130" t="str">
        <f>IF('DOE assistant'!D311="","",VLOOKUP('DOE assistant'!D311,'Full DOE Design'!$B:$L,'Full DOE Design'!Q$1,FALSE))</f>
        <v/>
      </c>
      <c r="R312" s="130" t="str">
        <f>IF('DOE assistant'!E311="","",VLOOKUP('DOE assistant'!E311,'Full DOE Design'!$B:$L,'Full DOE Design'!R$1,FALSE))</f>
        <v/>
      </c>
      <c r="S312" s="130" t="str">
        <f>IF('DOE assistant'!F311="","",VLOOKUP('DOE assistant'!F311,'Full DOE Design'!$B:$L,'Full DOE Design'!S$1,FALSE))</f>
        <v/>
      </c>
      <c r="T312" s="130" t="str">
        <f>IF('DOE assistant'!G311="","",VLOOKUP('DOE assistant'!G311,'Full DOE Design'!$B:$L,'Full DOE Design'!T$1,FALSE))</f>
        <v/>
      </c>
      <c r="U312" s="130" t="str">
        <f>IF('DOE assistant'!H311="","",VLOOKUP('DOE assistant'!H311,'Full DOE Design'!$B:$L,'Full DOE Design'!U$1,FALSE))</f>
        <v/>
      </c>
      <c r="V312" s="130" t="str">
        <f>IF('DOE assistant'!I311="","",VLOOKUP('DOE assistant'!I311,'Full DOE Design'!$B:$L,'Full DOE Design'!V$1,FALSE))</f>
        <v/>
      </c>
      <c r="W312" s="130" t="str">
        <f>IF('DOE assistant'!J311="","",VLOOKUP('DOE assistant'!J311,'Full DOE Design'!$B:$L,'Full DOE Design'!W$1,FALSE))</f>
        <v/>
      </c>
      <c r="X312" s="130" t="str">
        <f>IF('DOE assistant'!K311="","",VLOOKUP('DOE assistant'!K311,'Full DOE Design'!$B:$L,'Full DOE Design'!X$1,FALSE))</f>
        <v/>
      </c>
    </row>
    <row r="313" spans="14:24">
      <c r="N313" s="128" t="str">
        <f>IF('DOE assistant'!B312="","",'Full DOE Design'!N312+1)</f>
        <v/>
      </c>
      <c r="O313" s="130" t="str">
        <f>IF('DOE assistant'!B312="","",VLOOKUP('DOE assistant'!B312,'Full DOE Design'!$B:$L,'Full DOE Design'!O$1,FALSE))</f>
        <v/>
      </c>
      <c r="P313" s="130" t="str">
        <f>IF('DOE assistant'!C312="","",VLOOKUP('DOE assistant'!C312,'Full DOE Design'!$B:$L,'Full DOE Design'!P$1,FALSE))</f>
        <v/>
      </c>
      <c r="Q313" s="130" t="str">
        <f>IF('DOE assistant'!D312="","",VLOOKUP('DOE assistant'!D312,'Full DOE Design'!$B:$L,'Full DOE Design'!Q$1,FALSE))</f>
        <v/>
      </c>
      <c r="R313" s="130" t="str">
        <f>IF('DOE assistant'!E312="","",VLOOKUP('DOE assistant'!E312,'Full DOE Design'!$B:$L,'Full DOE Design'!R$1,FALSE))</f>
        <v/>
      </c>
      <c r="S313" s="130" t="str">
        <f>IF('DOE assistant'!F312="","",VLOOKUP('DOE assistant'!F312,'Full DOE Design'!$B:$L,'Full DOE Design'!S$1,FALSE))</f>
        <v/>
      </c>
      <c r="T313" s="130" t="str">
        <f>IF('DOE assistant'!G312="","",VLOOKUP('DOE assistant'!G312,'Full DOE Design'!$B:$L,'Full DOE Design'!T$1,FALSE))</f>
        <v/>
      </c>
      <c r="U313" s="130" t="str">
        <f>IF('DOE assistant'!H312="","",VLOOKUP('DOE assistant'!H312,'Full DOE Design'!$B:$L,'Full DOE Design'!U$1,FALSE))</f>
        <v/>
      </c>
      <c r="V313" s="130" t="str">
        <f>IF('DOE assistant'!I312="","",VLOOKUP('DOE assistant'!I312,'Full DOE Design'!$B:$L,'Full DOE Design'!V$1,FALSE))</f>
        <v/>
      </c>
      <c r="W313" s="130" t="str">
        <f>IF('DOE assistant'!J312="","",VLOOKUP('DOE assistant'!J312,'Full DOE Design'!$B:$L,'Full DOE Design'!W$1,FALSE))</f>
        <v/>
      </c>
      <c r="X313" s="130" t="str">
        <f>IF('DOE assistant'!K312="","",VLOOKUP('DOE assistant'!K312,'Full DOE Design'!$B:$L,'Full DOE Design'!X$1,FALSE))</f>
        <v/>
      </c>
    </row>
    <row r="314" spans="14:24">
      <c r="N314" s="128" t="str">
        <f>IF('DOE assistant'!B313="","",'Full DOE Design'!N313+1)</f>
        <v/>
      </c>
      <c r="O314" s="130" t="str">
        <f>IF('DOE assistant'!B313="","",VLOOKUP('DOE assistant'!B313,'Full DOE Design'!$B:$L,'Full DOE Design'!O$1,FALSE))</f>
        <v/>
      </c>
      <c r="P314" s="130" t="str">
        <f>IF('DOE assistant'!C313="","",VLOOKUP('DOE assistant'!C313,'Full DOE Design'!$B:$L,'Full DOE Design'!P$1,FALSE))</f>
        <v/>
      </c>
      <c r="Q314" s="130" t="str">
        <f>IF('DOE assistant'!D313="","",VLOOKUP('DOE assistant'!D313,'Full DOE Design'!$B:$L,'Full DOE Design'!Q$1,FALSE))</f>
        <v/>
      </c>
      <c r="R314" s="130" t="str">
        <f>IF('DOE assistant'!E313="","",VLOOKUP('DOE assistant'!E313,'Full DOE Design'!$B:$L,'Full DOE Design'!R$1,FALSE))</f>
        <v/>
      </c>
      <c r="S314" s="130" t="str">
        <f>IF('DOE assistant'!F313="","",VLOOKUP('DOE assistant'!F313,'Full DOE Design'!$B:$L,'Full DOE Design'!S$1,FALSE))</f>
        <v/>
      </c>
      <c r="T314" s="130" t="str">
        <f>IF('DOE assistant'!G313="","",VLOOKUP('DOE assistant'!G313,'Full DOE Design'!$B:$L,'Full DOE Design'!T$1,FALSE))</f>
        <v/>
      </c>
      <c r="U314" s="130" t="str">
        <f>IF('DOE assistant'!H313="","",VLOOKUP('DOE assistant'!H313,'Full DOE Design'!$B:$L,'Full DOE Design'!U$1,FALSE))</f>
        <v/>
      </c>
      <c r="V314" s="130" t="str">
        <f>IF('DOE assistant'!I313="","",VLOOKUP('DOE assistant'!I313,'Full DOE Design'!$B:$L,'Full DOE Design'!V$1,FALSE))</f>
        <v/>
      </c>
      <c r="W314" s="130" t="str">
        <f>IF('DOE assistant'!J313="","",VLOOKUP('DOE assistant'!J313,'Full DOE Design'!$B:$L,'Full DOE Design'!W$1,FALSE))</f>
        <v/>
      </c>
      <c r="X314" s="130" t="str">
        <f>IF('DOE assistant'!K313="","",VLOOKUP('DOE assistant'!K313,'Full DOE Design'!$B:$L,'Full DOE Design'!X$1,FALSE))</f>
        <v/>
      </c>
    </row>
    <row r="315" spans="14:24">
      <c r="N315" s="128" t="str">
        <f>IF('DOE assistant'!B314="","",'Full DOE Design'!N314+1)</f>
        <v/>
      </c>
      <c r="O315" s="130" t="str">
        <f>IF('DOE assistant'!B314="","",VLOOKUP('DOE assistant'!B314,'Full DOE Design'!$B:$L,'Full DOE Design'!O$1,FALSE))</f>
        <v/>
      </c>
      <c r="P315" s="130" t="str">
        <f>IF('DOE assistant'!C314="","",VLOOKUP('DOE assistant'!C314,'Full DOE Design'!$B:$L,'Full DOE Design'!P$1,FALSE))</f>
        <v/>
      </c>
      <c r="Q315" s="130" t="str">
        <f>IF('DOE assistant'!D314="","",VLOOKUP('DOE assistant'!D314,'Full DOE Design'!$B:$L,'Full DOE Design'!Q$1,FALSE))</f>
        <v/>
      </c>
      <c r="R315" s="130" t="str">
        <f>IF('DOE assistant'!E314="","",VLOOKUP('DOE assistant'!E314,'Full DOE Design'!$B:$L,'Full DOE Design'!R$1,FALSE))</f>
        <v/>
      </c>
      <c r="S315" s="130" t="str">
        <f>IF('DOE assistant'!F314="","",VLOOKUP('DOE assistant'!F314,'Full DOE Design'!$B:$L,'Full DOE Design'!S$1,FALSE))</f>
        <v/>
      </c>
      <c r="T315" s="130" t="str">
        <f>IF('DOE assistant'!G314="","",VLOOKUP('DOE assistant'!G314,'Full DOE Design'!$B:$L,'Full DOE Design'!T$1,FALSE))</f>
        <v/>
      </c>
      <c r="U315" s="130" t="str">
        <f>IF('DOE assistant'!H314="","",VLOOKUP('DOE assistant'!H314,'Full DOE Design'!$B:$L,'Full DOE Design'!U$1,FALSE))</f>
        <v/>
      </c>
      <c r="V315" s="130" t="str">
        <f>IF('DOE assistant'!I314="","",VLOOKUP('DOE assistant'!I314,'Full DOE Design'!$B:$L,'Full DOE Design'!V$1,FALSE))</f>
        <v/>
      </c>
      <c r="W315" s="130" t="str">
        <f>IF('DOE assistant'!J314="","",VLOOKUP('DOE assistant'!J314,'Full DOE Design'!$B:$L,'Full DOE Design'!W$1,FALSE))</f>
        <v/>
      </c>
      <c r="X315" s="130" t="str">
        <f>IF('DOE assistant'!K314="","",VLOOKUP('DOE assistant'!K314,'Full DOE Design'!$B:$L,'Full DOE Design'!X$1,FALSE))</f>
        <v/>
      </c>
    </row>
    <row r="316" spans="14:24">
      <c r="N316" s="128" t="str">
        <f>IF('DOE assistant'!B315="","",'Full DOE Design'!N315+1)</f>
        <v/>
      </c>
      <c r="O316" s="130" t="str">
        <f>IF('DOE assistant'!B315="","",VLOOKUP('DOE assistant'!B315,'Full DOE Design'!$B:$L,'Full DOE Design'!O$1,FALSE))</f>
        <v/>
      </c>
      <c r="P316" s="130" t="str">
        <f>IF('DOE assistant'!C315="","",VLOOKUP('DOE assistant'!C315,'Full DOE Design'!$B:$L,'Full DOE Design'!P$1,FALSE))</f>
        <v/>
      </c>
      <c r="Q316" s="130" t="str">
        <f>IF('DOE assistant'!D315="","",VLOOKUP('DOE assistant'!D315,'Full DOE Design'!$B:$L,'Full DOE Design'!Q$1,FALSE))</f>
        <v/>
      </c>
      <c r="R316" s="130" t="str">
        <f>IF('DOE assistant'!E315="","",VLOOKUP('DOE assistant'!E315,'Full DOE Design'!$B:$L,'Full DOE Design'!R$1,FALSE))</f>
        <v/>
      </c>
      <c r="S316" s="130" t="str">
        <f>IF('DOE assistant'!F315="","",VLOOKUP('DOE assistant'!F315,'Full DOE Design'!$B:$L,'Full DOE Design'!S$1,FALSE))</f>
        <v/>
      </c>
      <c r="T316" s="130" t="str">
        <f>IF('DOE assistant'!G315="","",VLOOKUP('DOE assistant'!G315,'Full DOE Design'!$B:$L,'Full DOE Design'!T$1,FALSE))</f>
        <v/>
      </c>
      <c r="U316" s="130" t="str">
        <f>IF('DOE assistant'!H315="","",VLOOKUP('DOE assistant'!H315,'Full DOE Design'!$B:$L,'Full DOE Design'!U$1,FALSE))</f>
        <v/>
      </c>
      <c r="V316" s="130" t="str">
        <f>IF('DOE assistant'!I315="","",VLOOKUP('DOE assistant'!I315,'Full DOE Design'!$B:$L,'Full DOE Design'!V$1,FALSE))</f>
        <v/>
      </c>
      <c r="W316" s="130" t="str">
        <f>IF('DOE assistant'!J315="","",VLOOKUP('DOE assistant'!J315,'Full DOE Design'!$B:$L,'Full DOE Design'!W$1,FALSE))</f>
        <v/>
      </c>
      <c r="X316" s="130" t="str">
        <f>IF('DOE assistant'!K315="","",VLOOKUP('DOE assistant'!K315,'Full DOE Design'!$B:$L,'Full DOE Design'!X$1,FALSE))</f>
        <v/>
      </c>
    </row>
    <row r="317" spans="14:24">
      <c r="N317" s="128" t="str">
        <f>IF('DOE assistant'!B316="","",'Full DOE Design'!N316+1)</f>
        <v/>
      </c>
      <c r="O317" s="130" t="str">
        <f>IF('DOE assistant'!B316="","",VLOOKUP('DOE assistant'!B316,'Full DOE Design'!$B:$L,'Full DOE Design'!O$1,FALSE))</f>
        <v/>
      </c>
      <c r="P317" s="130" t="str">
        <f>IF('DOE assistant'!C316="","",VLOOKUP('DOE assistant'!C316,'Full DOE Design'!$B:$L,'Full DOE Design'!P$1,FALSE))</f>
        <v/>
      </c>
      <c r="Q317" s="130" t="str">
        <f>IF('DOE assistant'!D316="","",VLOOKUP('DOE assistant'!D316,'Full DOE Design'!$B:$L,'Full DOE Design'!Q$1,FALSE))</f>
        <v/>
      </c>
      <c r="R317" s="130" t="str">
        <f>IF('DOE assistant'!E316="","",VLOOKUP('DOE assistant'!E316,'Full DOE Design'!$B:$L,'Full DOE Design'!R$1,FALSE))</f>
        <v/>
      </c>
      <c r="S317" s="130" t="str">
        <f>IF('DOE assistant'!F316="","",VLOOKUP('DOE assistant'!F316,'Full DOE Design'!$B:$L,'Full DOE Design'!S$1,FALSE))</f>
        <v/>
      </c>
      <c r="T317" s="130" t="str">
        <f>IF('DOE assistant'!G316="","",VLOOKUP('DOE assistant'!G316,'Full DOE Design'!$B:$L,'Full DOE Design'!T$1,FALSE))</f>
        <v/>
      </c>
      <c r="U317" s="130" t="str">
        <f>IF('DOE assistant'!H316="","",VLOOKUP('DOE assistant'!H316,'Full DOE Design'!$B:$L,'Full DOE Design'!U$1,FALSE))</f>
        <v/>
      </c>
      <c r="V317" s="130" t="str">
        <f>IF('DOE assistant'!I316="","",VLOOKUP('DOE assistant'!I316,'Full DOE Design'!$B:$L,'Full DOE Design'!V$1,FALSE))</f>
        <v/>
      </c>
      <c r="W317" s="130" t="str">
        <f>IF('DOE assistant'!J316="","",VLOOKUP('DOE assistant'!J316,'Full DOE Design'!$B:$L,'Full DOE Design'!W$1,FALSE))</f>
        <v/>
      </c>
      <c r="X317" s="130" t="str">
        <f>IF('DOE assistant'!K316="","",VLOOKUP('DOE assistant'!K316,'Full DOE Design'!$B:$L,'Full DOE Design'!X$1,FALSE))</f>
        <v/>
      </c>
    </row>
    <row r="318" spans="14:24">
      <c r="N318" s="128" t="str">
        <f>IF('DOE assistant'!B317="","",'Full DOE Design'!N317+1)</f>
        <v/>
      </c>
      <c r="O318" s="130" t="str">
        <f>IF('DOE assistant'!B317="","",VLOOKUP('DOE assistant'!B317,'Full DOE Design'!$B:$L,'Full DOE Design'!O$1,FALSE))</f>
        <v/>
      </c>
      <c r="P318" s="130" t="str">
        <f>IF('DOE assistant'!C317="","",VLOOKUP('DOE assistant'!C317,'Full DOE Design'!$B:$L,'Full DOE Design'!P$1,FALSE))</f>
        <v/>
      </c>
      <c r="Q318" s="130" t="str">
        <f>IF('DOE assistant'!D317="","",VLOOKUP('DOE assistant'!D317,'Full DOE Design'!$B:$L,'Full DOE Design'!Q$1,FALSE))</f>
        <v/>
      </c>
      <c r="R318" s="130" t="str">
        <f>IF('DOE assistant'!E317="","",VLOOKUP('DOE assistant'!E317,'Full DOE Design'!$B:$L,'Full DOE Design'!R$1,FALSE))</f>
        <v/>
      </c>
      <c r="S318" s="130" t="str">
        <f>IF('DOE assistant'!F317="","",VLOOKUP('DOE assistant'!F317,'Full DOE Design'!$B:$L,'Full DOE Design'!S$1,FALSE))</f>
        <v/>
      </c>
      <c r="T318" s="130" t="str">
        <f>IF('DOE assistant'!G317="","",VLOOKUP('DOE assistant'!G317,'Full DOE Design'!$B:$L,'Full DOE Design'!T$1,FALSE))</f>
        <v/>
      </c>
      <c r="U318" s="130" t="str">
        <f>IF('DOE assistant'!H317="","",VLOOKUP('DOE assistant'!H317,'Full DOE Design'!$B:$L,'Full DOE Design'!U$1,FALSE))</f>
        <v/>
      </c>
      <c r="V318" s="130" t="str">
        <f>IF('DOE assistant'!I317="","",VLOOKUP('DOE assistant'!I317,'Full DOE Design'!$B:$L,'Full DOE Design'!V$1,FALSE))</f>
        <v/>
      </c>
      <c r="W318" s="130" t="str">
        <f>IF('DOE assistant'!J317="","",VLOOKUP('DOE assistant'!J317,'Full DOE Design'!$B:$L,'Full DOE Design'!W$1,FALSE))</f>
        <v/>
      </c>
      <c r="X318" s="130" t="str">
        <f>IF('DOE assistant'!K317="","",VLOOKUP('DOE assistant'!K317,'Full DOE Design'!$B:$L,'Full DOE Design'!X$1,FALSE))</f>
        <v/>
      </c>
    </row>
    <row r="319" spans="14:24">
      <c r="N319" s="128" t="str">
        <f>IF('DOE assistant'!B318="","",'Full DOE Design'!N318+1)</f>
        <v/>
      </c>
      <c r="O319" s="130" t="str">
        <f>IF('DOE assistant'!B318="","",VLOOKUP('DOE assistant'!B318,'Full DOE Design'!$B:$L,'Full DOE Design'!O$1,FALSE))</f>
        <v/>
      </c>
      <c r="P319" s="130" t="str">
        <f>IF('DOE assistant'!C318="","",VLOOKUP('DOE assistant'!C318,'Full DOE Design'!$B:$L,'Full DOE Design'!P$1,FALSE))</f>
        <v/>
      </c>
      <c r="Q319" s="130" t="str">
        <f>IF('DOE assistant'!D318="","",VLOOKUP('DOE assistant'!D318,'Full DOE Design'!$B:$L,'Full DOE Design'!Q$1,FALSE))</f>
        <v/>
      </c>
      <c r="R319" s="130" t="str">
        <f>IF('DOE assistant'!E318="","",VLOOKUP('DOE assistant'!E318,'Full DOE Design'!$B:$L,'Full DOE Design'!R$1,FALSE))</f>
        <v/>
      </c>
      <c r="S319" s="130" t="str">
        <f>IF('DOE assistant'!F318="","",VLOOKUP('DOE assistant'!F318,'Full DOE Design'!$B:$L,'Full DOE Design'!S$1,FALSE))</f>
        <v/>
      </c>
      <c r="T319" s="130" t="str">
        <f>IF('DOE assistant'!G318="","",VLOOKUP('DOE assistant'!G318,'Full DOE Design'!$B:$L,'Full DOE Design'!T$1,FALSE))</f>
        <v/>
      </c>
      <c r="U319" s="130" t="str">
        <f>IF('DOE assistant'!H318="","",VLOOKUP('DOE assistant'!H318,'Full DOE Design'!$B:$L,'Full DOE Design'!U$1,FALSE))</f>
        <v/>
      </c>
      <c r="V319" s="130" t="str">
        <f>IF('DOE assistant'!I318="","",VLOOKUP('DOE assistant'!I318,'Full DOE Design'!$B:$L,'Full DOE Design'!V$1,FALSE))</f>
        <v/>
      </c>
      <c r="W319" s="130" t="str">
        <f>IF('DOE assistant'!J318="","",VLOOKUP('DOE assistant'!J318,'Full DOE Design'!$B:$L,'Full DOE Design'!W$1,FALSE))</f>
        <v/>
      </c>
      <c r="X319" s="130" t="str">
        <f>IF('DOE assistant'!K318="","",VLOOKUP('DOE assistant'!K318,'Full DOE Design'!$B:$L,'Full DOE Design'!X$1,FALSE))</f>
        <v/>
      </c>
    </row>
    <row r="320" spans="14:24">
      <c r="N320" s="128" t="str">
        <f>IF('DOE assistant'!B319="","",'Full DOE Design'!N319+1)</f>
        <v/>
      </c>
      <c r="O320" s="130" t="str">
        <f>IF('DOE assistant'!B319="","",VLOOKUP('DOE assistant'!B319,'Full DOE Design'!$B:$L,'Full DOE Design'!O$1,FALSE))</f>
        <v/>
      </c>
      <c r="P320" s="130" t="str">
        <f>IF('DOE assistant'!C319="","",VLOOKUP('DOE assistant'!C319,'Full DOE Design'!$B:$L,'Full DOE Design'!P$1,FALSE))</f>
        <v/>
      </c>
      <c r="Q320" s="130" t="str">
        <f>IF('DOE assistant'!D319="","",VLOOKUP('DOE assistant'!D319,'Full DOE Design'!$B:$L,'Full DOE Design'!Q$1,FALSE))</f>
        <v/>
      </c>
      <c r="R320" s="130" t="str">
        <f>IF('DOE assistant'!E319="","",VLOOKUP('DOE assistant'!E319,'Full DOE Design'!$B:$L,'Full DOE Design'!R$1,FALSE))</f>
        <v/>
      </c>
      <c r="S320" s="130" t="str">
        <f>IF('DOE assistant'!F319="","",VLOOKUP('DOE assistant'!F319,'Full DOE Design'!$B:$L,'Full DOE Design'!S$1,FALSE))</f>
        <v/>
      </c>
      <c r="T320" s="130" t="str">
        <f>IF('DOE assistant'!G319="","",VLOOKUP('DOE assistant'!G319,'Full DOE Design'!$B:$L,'Full DOE Design'!T$1,FALSE))</f>
        <v/>
      </c>
      <c r="U320" s="130" t="str">
        <f>IF('DOE assistant'!H319="","",VLOOKUP('DOE assistant'!H319,'Full DOE Design'!$B:$L,'Full DOE Design'!U$1,FALSE))</f>
        <v/>
      </c>
      <c r="V320" s="130" t="str">
        <f>IF('DOE assistant'!I319="","",VLOOKUP('DOE assistant'!I319,'Full DOE Design'!$B:$L,'Full DOE Design'!V$1,FALSE))</f>
        <v/>
      </c>
      <c r="W320" s="130" t="str">
        <f>IF('DOE assistant'!J319="","",VLOOKUP('DOE assistant'!J319,'Full DOE Design'!$B:$L,'Full DOE Design'!W$1,FALSE))</f>
        <v/>
      </c>
      <c r="X320" s="130" t="str">
        <f>IF('DOE assistant'!K319="","",VLOOKUP('DOE assistant'!K319,'Full DOE Design'!$B:$L,'Full DOE Design'!X$1,FALSE))</f>
        <v/>
      </c>
    </row>
    <row r="321" spans="14:24">
      <c r="N321" s="128" t="str">
        <f>IF('DOE assistant'!B320="","",'Full DOE Design'!N320+1)</f>
        <v/>
      </c>
      <c r="O321" s="130" t="str">
        <f>IF('DOE assistant'!B320="","",VLOOKUP('DOE assistant'!B320,'Full DOE Design'!$B:$L,'Full DOE Design'!O$1,FALSE))</f>
        <v/>
      </c>
      <c r="P321" s="130" t="str">
        <f>IF('DOE assistant'!C320="","",VLOOKUP('DOE assistant'!C320,'Full DOE Design'!$B:$L,'Full DOE Design'!P$1,FALSE))</f>
        <v/>
      </c>
      <c r="Q321" s="130" t="str">
        <f>IF('DOE assistant'!D320="","",VLOOKUP('DOE assistant'!D320,'Full DOE Design'!$B:$L,'Full DOE Design'!Q$1,FALSE))</f>
        <v/>
      </c>
      <c r="R321" s="130" t="str">
        <f>IF('DOE assistant'!E320="","",VLOOKUP('DOE assistant'!E320,'Full DOE Design'!$B:$L,'Full DOE Design'!R$1,FALSE))</f>
        <v/>
      </c>
      <c r="S321" s="130" t="str">
        <f>IF('DOE assistant'!F320="","",VLOOKUP('DOE assistant'!F320,'Full DOE Design'!$B:$L,'Full DOE Design'!S$1,FALSE))</f>
        <v/>
      </c>
      <c r="T321" s="130" t="str">
        <f>IF('DOE assistant'!G320="","",VLOOKUP('DOE assistant'!G320,'Full DOE Design'!$B:$L,'Full DOE Design'!T$1,FALSE))</f>
        <v/>
      </c>
      <c r="U321" s="130" t="str">
        <f>IF('DOE assistant'!H320="","",VLOOKUP('DOE assistant'!H320,'Full DOE Design'!$B:$L,'Full DOE Design'!U$1,FALSE))</f>
        <v/>
      </c>
      <c r="V321" s="130" t="str">
        <f>IF('DOE assistant'!I320="","",VLOOKUP('DOE assistant'!I320,'Full DOE Design'!$B:$L,'Full DOE Design'!V$1,FALSE))</f>
        <v/>
      </c>
      <c r="W321" s="130" t="str">
        <f>IF('DOE assistant'!J320="","",VLOOKUP('DOE assistant'!J320,'Full DOE Design'!$B:$L,'Full DOE Design'!W$1,FALSE))</f>
        <v/>
      </c>
      <c r="X321" s="130" t="str">
        <f>IF('DOE assistant'!K320="","",VLOOKUP('DOE assistant'!K320,'Full DOE Design'!$B:$L,'Full DOE Design'!X$1,FALSE))</f>
        <v/>
      </c>
    </row>
    <row r="322" spans="14:24">
      <c r="N322" s="128" t="str">
        <f>IF('DOE assistant'!B321="","",'Full DOE Design'!N321+1)</f>
        <v/>
      </c>
      <c r="O322" s="130" t="str">
        <f>IF('DOE assistant'!B321="","",VLOOKUP('DOE assistant'!B321,'Full DOE Design'!$B:$L,'Full DOE Design'!O$1,FALSE))</f>
        <v/>
      </c>
      <c r="P322" s="130" t="str">
        <f>IF('DOE assistant'!C321="","",VLOOKUP('DOE assistant'!C321,'Full DOE Design'!$B:$L,'Full DOE Design'!P$1,FALSE))</f>
        <v/>
      </c>
      <c r="Q322" s="130" t="str">
        <f>IF('DOE assistant'!D321="","",VLOOKUP('DOE assistant'!D321,'Full DOE Design'!$B:$L,'Full DOE Design'!Q$1,FALSE))</f>
        <v/>
      </c>
      <c r="R322" s="130" t="str">
        <f>IF('DOE assistant'!E321="","",VLOOKUP('DOE assistant'!E321,'Full DOE Design'!$B:$L,'Full DOE Design'!R$1,FALSE))</f>
        <v/>
      </c>
      <c r="S322" s="130" t="str">
        <f>IF('DOE assistant'!F321="","",VLOOKUP('DOE assistant'!F321,'Full DOE Design'!$B:$L,'Full DOE Design'!S$1,FALSE))</f>
        <v/>
      </c>
      <c r="T322" s="130" t="str">
        <f>IF('DOE assistant'!G321="","",VLOOKUP('DOE assistant'!G321,'Full DOE Design'!$B:$L,'Full DOE Design'!T$1,FALSE))</f>
        <v/>
      </c>
      <c r="U322" s="130" t="str">
        <f>IF('DOE assistant'!H321="","",VLOOKUP('DOE assistant'!H321,'Full DOE Design'!$B:$L,'Full DOE Design'!U$1,FALSE))</f>
        <v/>
      </c>
      <c r="V322" s="130" t="str">
        <f>IF('DOE assistant'!I321="","",VLOOKUP('DOE assistant'!I321,'Full DOE Design'!$B:$L,'Full DOE Design'!V$1,FALSE))</f>
        <v/>
      </c>
      <c r="W322" s="130" t="str">
        <f>IF('DOE assistant'!J321="","",VLOOKUP('DOE assistant'!J321,'Full DOE Design'!$B:$L,'Full DOE Design'!W$1,FALSE))</f>
        <v/>
      </c>
      <c r="X322" s="130" t="str">
        <f>IF('DOE assistant'!K321="","",VLOOKUP('DOE assistant'!K321,'Full DOE Design'!$B:$L,'Full DOE Design'!X$1,FALSE))</f>
        <v/>
      </c>
    </row>
    <row r="323" spans="14:24">
      <c r="N323" s="128" t="str">
        <f>IF('DOE assistant'!B322="","",'Full DOE Design'!N322+1)</f>
        <v/>
      </c>
      <c r="O323" s="130" t="str">
        <f>IF('DOE assistant'!B322="","",VLOOKUP('DOE assistant'!B322,'Full DOE Design'!$B:$L,'Full DOE Design'!O$1,FALSE))</f>
        <v/>
      </c>
      <c r="P323" s="130" t="str">
        <f>IF('DOE assistant'!C322="","",VLOOKUP('DOE assistant'!C322,'Full DOE Design'!$B:$L,'Full DOE Design'!P$1,FALSE))</f>
        <v/>
      </c>
      <c r="Q323" s="130" t="str">
        <f>IF('DOE assistant'!D322="","",VLOOKUP('DOE assistant'!D322,'Full DOE Design'!$B:$L,'Full DOE Design'!Q$1,FALSE))</f>
        <v/>
      </c>
      <c r="R323" s="130" t="str">
        <f>IF('DOE assistant'!E322="","",VLOOKUP('DOE assistant'!E322,'Full DOE Design'!$B:$L,'Full DOE Design'!R$1,FALSE))</f>
        <v/>
      </c>
      <c r="S323" s="130" t="str">
        <f>IF('DOE assistant'!F322="","",VLOOKUP('DOE assistant'!F322,'Full DOE Design'!$B:$L,'Full DOE Design'!S$1,FALSE))</f>
        <v/>
      </c>
      <c r="T323" s="130" t="str">
        <f>IF('DOE assistant'!G322="","",VLOOKUP('DOE assistant'!G322,'Full DOE Design'!$B:$L,'Full DOE Design'!T$1,FALSE))</f>
        <v/>
      </c>
      <c r="U323" s="130" t="str">
        <f>IF('DOE assistant'!H322="","",VLOOKUP('DOE assistant'!H322,'Full DOE Design'!$B:$L,'Full DOE Design'!U$1,FALSE))</f>
        <v/>
      </c>
      <c r="V323" s="130" t="str">
        <f>IF('DOE assistant'!I322="","",VLOOKUP('DOE assistant'!I322,'Full DOE Design'!$B:$L,'Full DOE Design'!V$1,FALSE))</f>
        <v/>
      </c>
      <c r="W323" s="130" t="str">
        <f>IF('DOE assistant'!J322="","",VLOOKUP('DOE assistant'!J322,'Full DOE Design'!$B:$L,'Full DOE Design'!W$1,FALSE))</f>
        <v/>
      </c>
      <c r="X323" s="130" t="str">
        <f>IF('DOE assistant'!K322="","",VLOOKUP('DOE assistant'!K322,'Full DOE Design'!$B:$L,'Full DOE Design'!X$1,FALSE))</f>
        <v/>
      </c>
    </row>
    <row r="324" spans="14:24">
      <c r="N324" s="128" t="str">
        <f>IF('DOE assistant'!B323="","",'Full DOE Design'!N323+1)</f>
        <v/>
      </c>
      <c r="O324" s="130" t="str">
        <f>IF('DOE assistant'!B323="","",VLOOKUP('DOE assistant'!B323,'Full DOE Design'!$B:$L,'Full DOE Design'!O$1,FALSE))</f>
        <v/>
      </c>
      <c r="P324" s="130" t="str">
        <f>IF('DOE assistant'!C323="","",VLOOKUP('DOE assistant'!C323,'Full DOE Design'!$B:$L,'Full DOE Design'!P$1,FALSE))</f>
        <v/>
      </c>
      <c r="Q324" s="130" t="str">
        <f>IF('DOE assistant'!D323="","",VLOOKUP('DOE assistant'!D323,'Full DOE Design'!$B:$L,'Full DOE Design'!Q$1,FALSE))</f>
        <v/>
      </c>
      <c r="R324" s="130" t="str">
        <f>IF('DOE assistant'!E323="","",VLOOKUP('DOE assistant'!E323,'Full DOE Design'!$B:$L,'Full DOE Design'!R$1,FALSE))</f>
        <v/>
      </c>
      <c r="S324" s="130" t="str">
        <f>IF('DOE assistant'!F323="","",VLOOKUP('DOE assistant'!F323,'Full DOE Design'!$B:$L,'Full DOE Design'!S$1,FALSE))</f>
        <v/>
      </c>
      <c r="T324" s="130" t="str">
        <f>IF('DOE assistant'!G323="","",VLOOKUP('DOE assistant'!G323,'Full DOE Design'!$B:$L,'Full DOE Design'!T$1,FALSE))</f>
        <v/>
      </c>
      <c r="U324" s="130" t="str">
        <f>IF('DOE assistant'!H323="","",VLOOKUP('DOE assistant'!H323,'Full DOE Design'!$B:$L,'Full DOE Design'!U$1,FALSE))</f>
        <v/>
      </c>
      <c r="V324" s="130" t="str">
        <f>IF('DOE assistant'!I323="","",VLOOKUP('DOE assistant'!I323,'Full DOE Design'!$B:$L,'Full DOE Design'!V$1,FALSE))</f>
        <v/>
      </c>
      <c r="W324" s="130" t="str">
        <f>IF('DOE assistant'!J323="","",VLOOKUP('DOE assistant'!J323,'Full DOE Design'!$B:$L,'Full DOE Design'!W$1,FALSE))</f>
        <v/>
      </c>
      <c r="X324" s="130" t="str">
        <f>IF('DOE assistant'!K323="","",VLOOKUP('DOE assistant'!K323,'Full DOE Design'!$B:$L,'Full DOE Design'!X$1,FALSE))</f>
        <v/>
      </c>
    </row>
    <row r="325" spans="14:24">
      <c r="N325" s="128" t="str">
        <f>IF('DOE assistant'!B324="","",'Full DOE Design'!N324+1)</f>
        <v/>
      </c>
      <c r="O325" s="130" t="str">
        <f>IF('DOE assistant'!B324="","",VLOOKUP('DOE assistant'!B324,'Full DOE Design'!$B:$L,'Full DOE Design'!O$1,FALSE))</f>
        <v/>
      </c>
      <c r="P325" s="130" t="str">
        <f>IF('DOE assistant'!C324="","",VLOOKUP('DOE assistant'!C324,'Full DOE Design'!$B:$L,'Full DOE Design'!P$1,FALSE))</f>
        <v/>
      </c>
      <c r="Q325" s="130" t="str">
        <f>IF('DOE assistant'!D324="","",VLOOKUP('DOE assistant'!D324,'Full DOE Design'!$B:$L,'Full DOE Design'!Q$1,FALSE))</f>
        <v/>
      </c>
      <c r="R325" s="130" t="str">
        <f>IF('DOE assistant'!E324="","",VLOOKUP('DOE assistant'!E324,'Full DOE Design'!$B:$L,'Full DOE Design'!R$1,FALSE))</f>
        <v/>
      </c>
      <c r="S325" s="130" t="str">
        <f>IF('DOE assistant'!F324="","",VLOOKUP('DOE assistant'!F324,'Full DOE Design'!$B:$L,'Full DOE Design'!S$1,FALSE))</f>
        <v/>
      </c>
      <c r="T325" s="130" t="str">
        <f>IF('DOE assistant'!G324="","",VLOOKUP('DOE assistant'!G324,'Full DOE Design'!$B:$L,'Full DOE Design'!T$1,FALSE))</f>
        <v/>
      </c>
      <c r="U325" s="130" t="str">
        <f>IF('DOE assistant'!H324="","",VLOOKUP('DOE assistant'!H324,'Full DOE Design'!$B:$L,'Full DOE Design'!U$1,FALSE))</f>
        <v/>
      </c>
      <c r="V325" s="130" t="str">
        <f>IF('DOE assistant'!I324="","",VLOOKUP('DOE assistant'!I324,'Full DOE Design'!$B:$L,'Full DOE Design'!V$1,FALSE))</f>
        <v/>
      </c>
      <c r="W325" s="130" t="str">
        <f>IF('DOE assistant'!J324="","",VLOOKUP('DOE assistant'!J324,'Full DOE Design'!$B:$L,'Full DOE Design'!W$1,FALSE))</f>
        <v/>
      </c>
      <c r="X325" s="130" t="str">
        <f>IF('DOE assistant'!K324="","",VLOOKUP('DOE assistant'!K324,'Full DOE Design'!$B:$L,'Full DOE Design'!X$1,FALSE))</f>
        <v/>
      </c>
    </row>
    <row r="326" spans="14:24">
      <c r="N326" s="128" t="str">
        <f>IF('DOE assistant'!B325="","",'Full DOE Design'!N325+1)</f>
        <v/>
      </c>
      <c r="O326" s="130" t="str">
        <f>IF('DOE assistant'!B325="","",VLOOKUP('DOE assistant'!B325,'Full DOE Design'!$B:$L,'Full DOE Design'!O$1,FALSE))</f>
        <v/>
      </c>
      <c r="P326" s="130" t="str">
        <f>IF('DOE assistant'!C325="","",VLOOKUP('DOE assistant'!C325,'Full DOE Design'!$B:$L,'Full DOE Design'!P$1,FALSE))</f>
        <v/>
      </c>
      <c r="Q326" s="130" t="str">
        <f>IF('DOE assistant'!D325="","",VLOOKUP('DOE assistant'!D325,'Full DOE Design'!$B:$L,'Full DOE Design'!Q$1,FALSE))</f>
        <v/>
      </c>
      <c r="R326" s="130" t="str">
        <f>IF('DOE assistant'!E325="","",VLOOKUP('DOE assistant'!E325,'Full DOE Design'!$B:$L,'Full DOE Design'!R$1,FALSE))</f>
        <v/>
      </c>
      <c r="S326" s="130" t="str">
        <f>IF('DOE assistant'!F325="","",VLOOKUP('DOE assistant'!F325,'Full DOE Design'!$B:$L,'Full DOE Design'!S$1,FALSE))</f>
        <v/>
      </c>
      <c r="T326" s="130" t="str">
        <f>IF('DOE assistant'!G325="","",VLOOKUP('DOE assistant'!G325,'Full DOE Design'!$B:$L,'Full DOE Design'!T$1,FALSE))</f>
        <v/>
      </c>
      <c r="U326" s="130" t="str">
        <f>IF('DOE assistant'!H325="","",VLOOKUP('DOE assistant'!H325,'Full DOE Design'!$B:$L,'Full DOE Design'!U$1,FALSE))</f>
        <v/>
      </c>
      <c r="V326" s="130" t="str">
        <f>IF('DOE assistant'!I325="","",VLOOKUP('DOE assistant'!I325,'Full DOE Design'!$B:$L,'Full DOE Design'!V$1,FALSE))</f>
        <v/>
      </c>
      <c r="W326" s="130" t="str">
        <f>IF('DOE assistant'!J325="","",VLOOKUP('DOE assistant'!J325,'Full DOE Design'!$B:$L,'Full DOE Design'!W$1,FALSE))</f>
        <v/>
      </c>
      <c r="X326" s="130" t="str">
        <f>IF('DOE assistant'!K325="","",VLOOKUP('DOE assistant'!K325,'Full DOE Design'!$B:$L,'Full DOE Design'!X$1,FALSE))</f>
        <v/>
      </c>
    </row>
    <row r="327" spans="14:24">
      <c r="N327" s="128" t="str">
        <f>IF('DOE assistant'!B326="","",'Full DOE Design'!N326+1)</f>
        <v/>
      </c>
      <c r="O327" s="130" t="str">
        <f>IF('DOE assistant'!B326="","",VLOOKUP('DOE assistant'!B326,'Full DOE Design'!$B:$L,'Full DOE Design'!O$1,FALSE))</f>
        <v/>
      </c>
      <c r="P327" s="130" t="str">
        <f>IF('DOE assistant'!C326="","",VLOOKUP('DOE assistant'!C326,'Full DOE Design'!$B:$L,'Full DOE Design'!P$1,FALSE))</f>
        <v/>
      </c>
      <c r="Q327" s="130" t="str">
        <f>IF('DOE assistant'!D326="","",VLOOKUP('DOE assistant'!D326,'Full DOE Design'!$B:$L,'Full DOE Design'!Q$1,FALSE))</f>
        <v/>
      </c>
      <c r="R327" s="130" t="str">
        <f>IF('DOE assistant'!E326="","",VLOOKUP('DOE assistant'!E326,'Full DOE Design'!$B:$L,'Full DOE Design'!R$1,FALSE))</f>
        <v/>
      </c>
      <c r="S327" s="130" t="str">
        <f>IF('DOE assistant'!F326="","",VLOOKUP('DOE assistant'!F326,'Full DOE Design'!$B:$L,'Full DOE Design'!S$1,FALSE))</f>
        <v/>
      </c>
      <c r="T327" s="130" t="str">
        <f>IF('DOE assistant'!G326="","",VLOOKUP('DOE assistant'!G326,'Full DOE Design'!$B:$L,'Full DOE Design'!T$1,FALSE))</f>
        <v/>
      </c>
      <c r="U327" s="130" t="str">
        <f>IF('DOE assistant'!H326="","",VLOOKUP('DOE assistant'!H326,'Full DOE Design'!$B:$L,'Full DOE Design'!U$1,FALSE))</f>
        <v/>
      </c>
      <c r="V327" s="130" t="str">
        <f>IF('DOE assistant'!I326="","",VLOOKUP('DOE assistant'!I326,'Full DOE Design'!$B:$L,'Full DOE Design'!V$1,FALSE))</f>
        <v/>
      </c>
      <c r="W327" s="130" t="str">
        <f>IF('DOE assistant'!J326="","",VLOOKUP('DOE assistant'!J326,'Full DOE Design'!$B:$L,'Full DOE Design'!W$1,FALSE))</f>
        <v/>
      </c>
      <c r="X327" s="130" t="str">
        <f>IF('DOE assistant'!K326="","",VLOOKUP('DOE assistant'!K326,'Full DOE Design'!$B:$L,'Full DOE Design'!X$1,FALSE))</f>
        <v/>
      </c>
    </row>
    <row r="328" spans="14:24">
      <c r="N328" s="128" t="str">
        <f>IF('DOE assistant'!B327="","",'Full DOE Design'!N327+1)</f>
        <v/>
      </c>
      <c r="O328" s="130" t="str">
        <f>IF('DOE assistant'!B327="","",VLOOKUP('DOE assistant'!B327,'Full DOE Design'!$B:$L,'Full DOE Design'!O$1,FALSE))</f>
        <v/>
      </c>
      <c r="P328" s="130" t="str">
        <f>IF('DOE assistant'!C327="","",VLOOKUP('DOE assistant'!C327,'Full DOE Design'!$B:$L,'Full DOE Design'!P$1,FALSE))</f>
        <v/>
      </c>
      <c r="Q328" s="130" t="str">
        <f>IF('DOE assistant'!D327="","",VLOOKUP('DOE assistant'!D327,'Full DOE Design'!$B:$L,'Full DOE Design'!Q$1,FALSE))</f>
        <v/>
      </c>
      <c r="R328" s="130" t="str">
        <f>IF('DOE assistant'!E327="","",VLOOKUP('DOE assistant'!E327,'Full DOE Design'!$B:$L,'Full DOE Design'!R$1,FALSE))</f>
        <v/>
      </c>
      <c r="S328" s="130" t="str">
        <f>IF('DOE assistant'!F327="","",VLOOKUP('DOE assistant'!F327,'Full DOE Design'!$B:$L,'Full DOE Design'!S$1,FALSE))</f>
        <v/>
      </c>
      <c r="T328" s="130" t="str">
        <f>IF('DOE assistant'!G327="","",VLOOKUP('DOE assistant'!G327,'Full DOE Design'!$B:$L,'Full DOE Design'!T$1,FALSE))</f>
        <v/>
      </c>
      <c r="U328" s="130" t="str">
        <f>IF('DOE assistant'!H327="","",VLOOKUP('DOE assistant'!H327,'Full DOE Design'!$B:$L,'Full DOE Design'!U$1,FALSE))</f>
        <v/>
      </c>
      <c r="V328" s="130" t="str">
        <f>IF('DOE assistant'!I327="","",VLOOKUP('DOE assistant'!I327,'Full DOE Design'!$B:$L,'Full DOE Design'!V$1,FALSE))</f>
        <v/>
      </c>
      <c r="W328" s="130" t="str">
        <f>IF('DOE assistant'!J327="","",VLOOKUP('DOE assistant'!J327,'Full DOE Design'!$B:$L,'Full DOE Design'!W$1,FALSE))</f>
        <v/>
      </c>
      <c r="X328" s="130" t="str">
        <f>IF('DOE assistant'!K327="","",VLOOKUP('DOE assistant'!K327,'Full DOE Design'!$B:$L,'Full DOE Design'!X$1,FALSE))</f>
        <v/>
      </c>
    </row>
    <row r="329" spans="14:24">
      <c r="N329" s="128" t="str">
        <f>IF('DOE assistant'!B328="","",'Full DOE Design'!N328+1)</f>
        <v/>
      </c>
      <c r="O329" s="130" t="str">
        <f>IF('DOE assistant'!B328="","",VLOOKUP('DOE assistant'!B328,'Full DOE Design'!$B:$L,'Full DOE Design'!O$1,FALSE))</f>
        <v/>
      </c>
      <c r="P329" s="130" t="str">
        <f>IF('DOE assistant'!C328="","",VLOOKUP('DOE assistant'!C328,'Full DOE Design'!$B:$L,'Full DOE Design'!P$1,FALSE))</f>
        <v/>
      </c>
      <c r="Q329" s="130" t="str">
        <f>IF('DOE assistant'!D328="","",VLOOKUP('DOE assistant'!D328,'Full DOE Design'!$B:$L,'Full DOE Design'!Q$1,FALSE))</f>
        <v/>
      </c>
      <c r="R329" s="130" t="str">
        <f>IF('DOE assistant'!E328="","",VLOOKUP('DOE assistant'!E328,'Full DOE Design'!$B:$L,'Full DOE Design'!R$1,FALSE))</f>
        <v/>
      </c>
      <c r="S329" s="130" t="str">
        <f>IF('DOE assistant'!F328="","",VLOOKUP('DOE assistant'!F328,'Full DOE Design'!$B:$L,'Full DOE Design'!S$1,FALSE))</f>
        <v/>
      </c>
      <c r="T329" s="130" t="str">
        <f>IF('DOE assistant'!G328="","",VLOOKUP('DOE assistant'!G328,'Full DOE Design'!$B:$L,'Full DOE Design'!T$1,FALSE))</f>
        <v/>
      </c>
      <c r="U329" s="130" t="str">
        <f>IF('DOE assistant'!H328="","",VLOOKUP('DOE assistant'!H328,'Full DOE Design'!$B:$L,'Full DOE Design'!U$1,FALSE))</f>
        <v/>
      </c>
      <c r="V329" s="130" t="str">
        <f>IF('DOE assistant'!I328="","",VLOOKUP('DOE assistant'!I328,'Full DOE Design'!$B:$L,'Full DOE Design'!V$1,FALSE))</f>
        <v/>
      </c>
      <c r="W329" s="130" t="str">
        <f>IF('DOE assistant'!J328="","",VLOOKUP('DOE assistant'!J328,'Full DOE Design'!$B:$L,'Full DOE Design'!W$1,FALSE))</f>
        <v/>
      </c>
      <c r="X329" s="130" t="str">
        <f>IF('DOE assistant'!K328="","",VLOOKUP('DOE assistant'!K328,'Full DOE Design'!$B:$L,'Full DOE Design'!X$1,FALSE))</f>
        <v/>
      </c>
    </row>
    <row r="330" spans="14:24">
      <c r="N330" s="128" t="str">
        <f>IF('DOE assistant'!B329="","",'Full DOE Design'!N329+1)</f>
        <v/>
      </c>
      <c r="O330" s="130" t="str">
        <f>IF('DOE assistant'!B329="","",VLOOKUP('DOE assistant'!B329,'Full DOE Design'!$B:$L,'Full DOE Design'!O$1,FALSE))</f>
        <v/>
      </c>
      <c r="P330" s="130" t="str">
        <f>IF('DOE assistant'!C329="","",VLOOKUP('DOE assistant'!C329,'Full DOE Design'!$B:$L,'Full DOE Design'!P$1,FALSE))</f>
        <v/>
      </c>
      <c r="Q330" s="130" t="str">
        <f>IF('DOE assistant'!D329="","",VLOOKUP('DOE assistant'!D329,'Full DOE Design'!$B:$L,'Full DOE Design'!Q$1,FALSE))</f>
        <v/>
      </c>
      <c r="R330" s="130" t="str">
        <f>IF('DOE assistant'!E329="","",VLOOKUP('DOE assistant'!E329,'Full DOE Design'!$B:$L,'Full DOE Design'!R$1,FALSE))</f>
        <v/>
      </c>
      <c r="S330" s="130" t="str">
        <f>IF('DOE assistant'!F329="","",VLOOKUP('DOE assistant'!F329,'Full DOE Design'!$B:$L,'Full DOE Design'!S$1,FALSE))</f>
        <v/>
      </c>
      <c r="T330" s="130" t="str">
        <f>IF('DOE assistant'!G329="","",VLOOKUP('DOE assistant'!G329,'Full DOE Design'!$B:$L,'Full DOE Design'!T$1,FALSE))</f>
        <v/>
      </c>
      <c r="U330" s="130" t="str">
        <f>IF('DOE assistant'!H329="","",VLOOKUP('DOE assistant'!H329,'Full DOE Design'!$B:$L,'Full DOE Design'!U$1,FALSE))</f>
        <v/>
      </c>
      <c r="V330" s="130" t="str">
        <f>IF('DOE assistant'!I329="","",VLOOKUP('DOE assistant'!I329,'Full DOE Design'!$B:$L,'Full DOE Design'!V$1,FALSE))</f>
        <v/>
      </c>
      <c r="W330" s="130" t="str">
        <f>IF('DOE assistant'!J329="","",VLOOKUP('DOE assistant'!J329,'Full DOE Design'!$B:$L,'Full DOE Design'!W$1,FALSE))</f>
        <v/>
      </c>
      <c r="X330" s="130" t="str">
        <f>IF('DOE assistant'!K329="","",VLOOKUP('DOE assistant'!K329,'Full DOE Design'!$B:$L,'Full DOE Design'!X$1,FALSE))</f>
        <v/>
      </c>
    </row>
    <row r="331" spans="14:24">
      <c r="N331" s="128" t="str">
        <f>IF('DOE assistant'!B330="","",'Full DOE Design'!N330+1)</f>
        <v/>
      </c>
      <c r="O331" s="130" t="str">
        <f>IF('DOE assistant'!B330="","",VLOOKUP('DOE assistant'!B330,'Full DOE Design'!$B:$L,'Full DOE Design'!O$1,FALSE))</f>
        <v/>
      </c>
      <c r="P331" s="130" t="str">
        <f>IF('DOE assistant'!C330="","",VLOOKUP('DOE assistant'!C330,'Full DOE Design'!$B:$L,'Full DOE Design'!P$1,FALSE))</f>
        <v/>
      </c>
      <c r="Q331" s="130" t="str">
        <f>IF('DOE assistant'!D330="","",VLOOKUP('DOE assistant'!D330,'Full DOE Design'!$B:$L,'Full DOE Design'!Q$1,FALSE))</f>
        <v/>
      </c>
      <c r="R331" s="130" t="str">
        <f>IF('DOE assistant'!E330="","",VLOOKUP('DOE assistant'!E330,'Full DOE Design'!$B:$L,'Full DOE Design'!R$1,FALSE))</f>
        <v/>
      </c>
      <c r="S331" s="130" t="str">
        <f>IF('DOE assistant'!F330="","",VLOOKUP('DOE assistant'!F330,'Full DOE Design'!$B:$L,'Full DOE Design'!S$1,FALSE))</f>
        <v/>
      </c>
      <c r="T331" s="130" t="str">
        <f>IF('DOE assistant'!G330="","",VLOOKUP('DOE assistant'!G330,'Full DOE Design'!$B:$L,'Full DOE Design'!T$1,FALSE))</f>
        <v/>
      </c>
      <c r="U331" s="130" t="str">
        <f>IF('DOE assistant'!H330="","",VLOOKUP('DOE assistant'!H330,'Full DOE Design'!$B:$L,'Full DOE Design'!U$1,FALSE))</f>
        <v/>
      </c>
      <c r="V331" s="130" t="str">
        <f>IF('DOE assistant'!I330="","",VLOOKUP('DOE assistant'!I330,'Full DOE Design'!$B:$L,'Full DOE Design'!V$1,FALSE))</f>
        <v/>
      </c>
      <c r="W331" s="130" t="str">
        <f>IF('DOE assistant'!J330="","",VLOOKUP('DOE assistant'!J330,'Full DOE Design'!$B:$L,'Full DOE Design'!W$1,FALSE))</f>
        <v/>
      </c>
      <c r="X331" s="130" t="str">
        <f>IF('DOE assistant'!K330="","",VLOOKUP('DOE assistant'!K330,'Full DOE Design'!$B:$L,'Full DOE Design'!X$1,FALSE))</f>
        <v/>
      </c>
    </row>
    <row r="332" spans="14:24">
      <c r="N332" s="128" t="str">
        <f>IF('DOE assistant'!B331="","",'Full DOE Design'!N331+1)</f>
        <v/>
      </c>
      <c r="O332" s="130" t="str">
        <f>IF('DOE assistant'!B331="","",VLOOKUP('DOE assistant'!B331,'Full DOE Design'!$B:$L,'Full DOE Design'!O$1,FALSE))</f>
        <v/>
      </c>
      <c r="P332" s="130" t="str">
        <f>IF('DOE assistant'!C331="","",VLOOKUP('DOE assistant'!C331,'Full DOE Design'!$B:$L,'Full DOE Design'!P$1,FALSE))</f>
        <v/>
      </c>
      <c r="Q332" s="130" t="str">
        <f>IF('DOE assistant'!D331="","",VLOOKUP('DOE assistant'!D331,'Full DOE Design'!$B:$L,'Full DOE Design'!Q$1,FALSE))</f>
        <v/>
      </c>
      <c r="R332" s="130" t="str">
        <f>IF('DOE assistant'!E331="","",VLOOKUP('DOE assistant'!E331,'Full DOE Design'!$B:$L,'Full DOE Design'!R$1,FALSE))</f>
        <v/>
      </c>
      <c r="S332" s="130" t="str">
        <f>IF('DOE assistant'!F331="","",VLOOKUP('DOE assistant'!F331,'Full DOE Design'!$B:$L,'Full DOE Design'!S$1,FALSE))</f>
        <v/>
      </c>
      <c r="T332" s="130" t="str">
        <f>IF('DOE assistant'!G331="","",VLOOKUP('DOE assistant'!G331,'Full DOE Design'!$B:$L,'Full DOE Design'!T$1,FALSE))</f>
        <v/>
      </c>
      <c r="U332" s="130" t="str">
        <f>IF('DOE assistant'!H331="","",VLOOKUP('DOE assistant'!H331,'Full DOE Design'!$B:$L,'Full DOE Design'!U$1,FALSE))</f>
        <v/>
      </c>
      <c r="V332" s="130" t="str">
        <f>IF('DOE assistant'!I331="","",VLOOKUP('DOE assistant'!I331,'Full DOE Design'!$B:$L,'Full DOE Design'!V$1,FALSE))</f>
        <v/>
      </c>
      <c r="W332" s="130" t="str">
        <f>IF('DOE assistant'!J331="","",VLOOKUP('DOE assistant'!J331,'Full DOE Design'!$B:$L,'Full DOE Design'!W$1,FALSE))</f>
        <v/>
      </c>
      <c r="X332" s="130" t="str">
        <f>IF('DOE assistant'!K331="","",VLOOKUP('DOE assistant'!K331,'Full DOE Design'!$B:$L,'Full DOE Design'!X$1,FALSE))</f>
        <v/>
      </c>
    </row>
    <row r="333" spans="14:24">
      <c r="N333" s="128" t="str">
        <f>IF('DOE assistant'!B332="","",'Full DOE Design'!N332+1)</f>
        <v/>
      </c>
      <c r="O333" s="130" t="str">
        <f>IF('DOE assistant'!B332="","",VLOOKUP('DOE assistant'!B332,'Full DOE Design'!$B:$L,'Full DOE Design'!O$1,FALSE))</f>
        <v/>
      </c>
      <c r="P333" s="130" t="str">
        <f>IF('DOE assistant'!C332="","",VLOOKUP('DOE assistant'!C332,'Full DOE Design'!$B:$L,'Full DOE Design'!P$1,FALSE))</f>
        <v/>
      </c>
      <c r="Q333" s="130" t="str">
        <f>IF('DOE assistant'!D332="","",VLOOKUP('DOE assistant'!D332,'Full DOE Design'!$B:$L,'Full DOE Design'!Q$1,FALSE))</f>
        <v/>
      </c>
      <c r="R333" s="130" t="str">
        <f>IF('DOE assistant'!E332="","",VLOOKUP('DOE assistant'!E332,'Full DOE Design'!$B:$L,'Full DOE Design'!R$1,FALSE))</f>
        <v/>
      </c>
      <c r="S333" s="130" t="str">
        <f>IF('DOE assistant'!F332="","",VLOOKUP('DOE assistant'!F332,'Full DOE Design'!$B:$L,'Full DOE Design'!S$1,FALSE))</f>
        <v/>
      </c>
      <c r="T333" s="130" t="str">
        <f>IF('DOE assistant'!G332="","",VLOOKUP('DOE assistant'!G332,'Full DOE Design'!$B:$L,'Full DOE Design'!T$1,FALSE))</f>
        <v/>
      </c>
      <c r="U333" s="130" t="str">
        <f>IF('DOE assistant'!H332="","",VLOOKUP('DOE assistant'!H332,'Full DOE Design'!$B:$L,'Full DOE Design'!U$1,FALSE))</f>
        <v/>
      </c>
      <c r="V333" s="130" t="str">
        <f>IF('DOE assistant'!I332="","",VLOOKUP('DOE assistant'!I332,'Full DOE Design'!$B:$L,'Full DOE Design'!V$1,FALSE))</f>
        <v/>
      </c>
      <c r="W333" s="130" t="str">
        <f>IF('DOE assistant'!J332="","",VLOOKUP('DOE assistant'!J332,'Full DOE Design'!$B:$L,'Full DOE Design'!W$1,FALSE))</f>
        <v/>
      </c>
      <c r="X333" s="130" t="str">
        <f>IF('DOE assistant'!K332="","",VLOOKUP('DOE assistant'!K332,'Full DOE Design'!$B:$L,'Full DOE Design'!X$1,FALSE))</f>
        <v/>
      </c>
    </row>
    <row r="334" spans="14:24">
      <c r="N334" s="128" t="str">
        <f>IF('DOE assistant'!B333="","",'Full DOE Design'!N333+1)</f>
        <v/>
      </c>
      <c r="O334" s="130" t="str">
        <f>IF('DOE assistant'!B333="","",VLOOKUP('DOE assistant'!B333,'Full DOE Design'!$B:$L,'Full DOE Design'!O$1,FALSE))</f>
        <v/>
      </c>
      <c r="P334" s="130" t="str">
        <f>IF('DOE assistant'!C333="","",VLOOKUP('DOE assistant'!C333,'Full DOE Design'!$B:$L,'Full DOE Design'!P$1,FALSE))</f>
        <v/>
      </c>
      <c r="Q334" s="130" t="str">
        <f>IF('DOE assistant'!D333="","",VLOOKUP('DOE assistant'!D333,'Full DOE Design'!$B:$L,'Full DOE Design'!Q$1,FALSE))</f>
        <v/>
      </c>
      <c r="R334" s="130" t="str">
        <f>IF('DOE assistant'!E333="","",VLOOKUP('DOE assistant'!E333,'Full DOE Design'!$B:$L,'Full DOE Design'!R$1,FALSE))</f>
        <v/>
      </c>
      <c r="S334" s="130" t="str">
        <f>IF('DOE assistant'!F333="","",VLOOKUP('DOE assistant'!F333,'Full DOE Design'!$B:$L,'Full DOE Design'!S$1,FALSE))</f>
        <v/>
      </c>
      <c r="T334" s="130" t="str">
        <f>IF('DOE assistant'!G333="","",VLOOKUP('DOE assistant'!G333,'Full DOE Design'!$B:$L,'Full DOE Design'!T$1,FALSE))</f>
        <v/>
      </c>
      <c r="U334" s="130" t="str">
        <f>IF('DOE assistant'!H333="","",VLOOKUP('DOE assistant'!H333,'Full DOE Design'!$B:$L,'Full DOE Design'!U$1,FALSE))</f>
        <v/>
      </c>
      <c r="V334" s="130" t="str">
        <f>IF('DOE assistant'!I333="","",VLOOKUP('DOE assistant'!I333,'Full DOE Design'!$B:$L,'Full DOE Design'!V$1,FALSE))</f>
        <v/>
      </c>
      <c r="W334" s="130" t="str">
        <f>IF('DOE assistant'!J333="","",VLOOKUP('DOE assistant'!J333,'Full DOE Design'!$B:$L,'Full DOE Design'!W$1,FALSE))</f>
        <v/>
      </c>
      <c r="X334" s="130" t="str">
        <f>IF('DOE assistant'!K333="","",VLOOKUP('DOE assistant'!K333,'Full DOE Design'!$B:$L,'Full DOE Design'!X$1,FALSE))</f>
        <v/>
      </c>
    </row>
    <row r="335" spans="14:24">
      <c r="N335" s="128" t="str">
        <f>IF('DOE assistant'!B334="","",'Full DOE Design'!N334+1)</f>
        <v/>
      </c>
      <c r="O335" s="130" t="str">
        <f>IF('DOE assistant'!B334="","",VLOOKUP('DOE assistant'!B334,'Full DOE Design'!$B:$L,'Full DOE Design'!O$1,FALSE))</f>
        <v/>
      </c>
      <c r="P335" s="130" t="str">
        <f>IF('DOE assistant'!C334="","",VLOOKUP('DOE assistant'!C334,'Full DOE Design'!$B:$L,'Full DOE Design'!P$1,FALSE))</f>
        <v/>
      </c>
      <c r="Q335" s="130" t="str">
        <f>IF('DOE assistant'!D334="","",VLOOKUP('DOE assistant'!D334,'Full DOE Design'!$B:$L,'Full DOE Design'!Q$1,FALSE))</f>
        <v/>
      </c>
      <c r="R335" s="130" t="str">
        <f>IF('DOE assistant'!E334="","",VLOOKUP('DOE assistant'!E334,'Full DOE Design'!$B:$L,'Full DOE Design'!R$1,FALSE))</f>
        <v/>
      </c>
      <c r="S335" s="130" t="str">
        <f>IF('DOE assistant'!F334="","",VLOOKUP('DOE assistant'!F334,'Full DOE Design'!$B:$L,'Full DOE Design'!S$1,FALSE))</f>
        <v/>
      </c>
      <c r="T335" s="130" t="str">
        <f>IF('DOE assistant'!G334="","",VLOOKUP('DOE assistant'!G334,'Full DOE Design'!$B:$L,'Full DOE Design'!T$1,FALSE))</f>
        <v/>
      </c>
      <c r="U335" s="130" t="str">
        <f>IF('DOE assistant'!H334="","",VLOOKUP('DOE assistant'!H334,'Full DOE Design'!$B:$L,'Full DOE Design'!U$1,FALSE))</f>
        <v/>
      </c>
      <c r="V335" s="130" t="str">
        <f>IF('DOE assistant'!I334="","",VLOOKUP('DOE assistant'!I334,'Full DOE Design'!$B:$L,'Full DOE Design'!V$1,FALSE))</f>
        <v/>
      </c>
      <c r="W335" s="130" t="str">
        <f>IF('DOE assistant'!J334="","",VLOOKUP('DOE assistant'!J334,'Full DOE Design'!$B:$L,'Full DOE Design'!W$1,FALSE))</f>
        <v/>
      </c>
      <c r="X335" s="130" t="str">
        <f>IF('DOE assistant'!K334="","",VLOOKUP('DOE assistant'!K334,'Full DOE Design'!$B:$L,'Full DOE Design'!X$1,FALSE))</f>
        <v/>
      </c>
    </row>
    <row r="336" spans="14:24">
      <c r="N336" s="128" t="str">
        <f>IF('DOE assistant'!B335="","",'Full DOE Design'!N335+1)</f>
        <v/>
      </c>
      <c r="O336" s="130" t="str">
        <f>IF('DOE assistant'!B335="","",VLOOKUP('DOE assistant'!B335,'Full DOE Design'!$B:$L,'Full DOE Design'!O$1,FALSE))</f>
        <v/>
      </c>
      <c r="P336" s="130" t="str">
        <f>IF('DOE assistant'!C335="","",VLOOKUP('DOE assistant'!C335,'Full DOE Design'!$B:$L,'Full DOE Design'!P$1,FALSE))</f>
        <v/>
      </c>
      <c r="Q336" s="130" t="str">
        <f>IF('DOE assistant'!D335="","",VLOOKUP('DOE assistant'!D335,'Full DOE Design'!$B:$L,'Full DOE Design'!Q$1,FALSE))</f>
        <v/>
      </c>
      <c r="R336" s="130" t="str">
        <f>IF('DOE assistant'!E335="","",VLOOKUP('DOE assistant'!E335,'Full DOE Design'!$B:$L,'Full DOE Design'!R$1,FALSE))</f>
        <v/>
      </c>
      <c r="S336" s="130" t="str">
        <f>IF('DOE assistant'!F335="","",VLOOKUP('DOE assistant'!F335,'Full DOE Design'!$B:$L,'Full DOE Design'!S$1,FALSE))</f>
        <v/>
      </c>
      <c r="T336" s="130" t="str">
        <f>IF('DOE assistant'!G335="","",VLOOKUP('DOE assistant'!G335,'Full DOE Design'!$B:$L,'Full DOE Design'!T$1,FALSE))</f>
        <v/>
      </c>
      <c r="U336" s="130" t="str">
        <f>IF('DOE assistant'!H335="","",VLOOKUP('DOE assistant'!H335,'Full DOE Design'!$B:$L,'Full DOE Design'!U$1,FALSE))</f>
        <v/>
      </c>
      <c r="V336" s="130" t="str">
        <f>IF('DOE assistant'!I335="","",VLOOKUP('DOE assistant'!I335,'Full DOE Design'!$B:$L,'Full DOE Design'!V$1,FALSE))</f>
        <v/>
      </c>
      <c r="W336" s="130" t="str">
        <f>IF('DOE assistant'!J335="","",VLOOKUP('DOE assistant'!J335,'Full DOE Design'!$B:$L,'Full DOE Design'!W$1,FALSE))</f>
        <v/>
      </c>
      <c r="X336" s="130" t="str">
        <f>IF('DOE assistant'!K335="","",VLOOKUP('DOE assistant'!K335,'Full DOE Design'!$B:$L,'Full DOE Design'!X$1,FALSE))</f>
        <v/>
      </c>
    </row>
    <row r="337" spans="14:24">
      <c r="N337" s="128" t="str">
        <f>IF('DOE assistant'!B336="","",'Full DOE Design'!N336+1)</f>
        <v/>
      </c>
      <c r="O337" s="130" t="str">
        <f>IF('DOE assistant'!B336="","",VLOOKUP('DOE assistant'!B336,'Full DOE Design'!$B:$L,'Full DOE Design'!O$1,FALSE))</f>
        <v/>
      </c>
      <c r="P337" s="130" t="str">
        <f>IF('DOE assistant'!C336="","",VLOOKUP('DOE assistant'!C336,'Full DOE Design'!$B:$L,'Full DOE Design'!P$1,FALSE))</f>
        <v/>
      </c>
      <c r="Q337" s="130" t="str">
        <f>IF('DOE assistant'!D336="","",VLOOKUP('DOE assistant'!D336,'Full DOE Design'!$B:$L,'Full DOE Design'!Q$1,FALSE))</f>
        <v/>
      </c>
      <c r="R337" s="130" t="str">
        <f>IF('DOE assistant'!E336="","",VLOOKUP('DOE assistant'!E336,'Full DOE Design'!$B:$L,'Full DOE Design'!R$1,FALSE))</f>
        <v/>
      </c>
      <c r="S337" s="130" t="str">
        <f>IF('DOE assistant'!F336="","",VLOOKUP('DOE assistant'!F336,'Full DOE Design'!$B:$L,'Full DOE Design'!S$1,FALSE))</f>
        <v/>
      </c>
      <c r="T337" s="130" t="str">
        <f>IF('DOE assistant'!G336="","",VLOOKUP('DOE assistant'!G336,'Full DOE Design'!$B:$L,'Full DOE Design'!T$1,FALSE))</f>
        <v/>
      </c>
      <c r="U337" s="130" t="str">
        <f>IF('DOE assistant'!H336="","",VLOOKUP('DOE assistant'!H336,'Full DOE Design'!$B:$L,'Full DOE Design'!U$1,FALSE))</f>
        <v/>
      </c>
      <c r="V337" s="130" t="str">
        <f>IF('DOE assistant'!I336="","",VLOOKUP('DOE assistant'!I336,'Full DOE Design'!$B:$L,'Full DOE Design'!V$1,FALSE))</f>
        <v/>
      </c>
      <c r="W337" s="130" t="str">
        <f>IF('DOE assistant'!J336="","",VLOOKUP('DOE assistant'!J336,'Full DOE Design'!$B:$L,'Full DOE Design'!W$1,FALSE))</f>
        <v/>
      </c>
      <c r="X337" s="130" t="str">
        <f>IF('DOE assistant'!K336="","",VLOOKUP('DOE assistant'!K336,'Full DOE Design'!$B:$L,'Full DOE Design'!X$1,FALSE))</f>
        <v/>
      </c>
    </row>
    <row r="338" spans="14:24">
      <c r="N338" s="128" t="str">
        <f>IF('DOE assistant'!B337="","",'Full DOE Design'!N337+1)</f>
        <v/>
      </c>
      <c r="O338" s="130" t="str">
        <f>IF('DOE assistant'!B337="","",VLOOKUP('DOE assistant'!B337,'Full DOE Design'!$B:$L,'Full DOE Design'!O$1,FALSE))</f>
        <v/>
      </c>
      <c r="P338" s="130" t="str">
        <f>IF('DOE assistant'!C337="","",VLOOKUP('DOE assistant'!C337,'Full DOE Design'!$B:$L,'Full DOE Design'!P$1,FALSE))</f>
        <v/>
      </c>
      <c r="Q338" s="130" t="str">
        <f>IF('DOE assistant'!D337="","",VLOOKUP('DOE assistant'!D337,'Full DOE Design'!$B:$L,'Full DOE Design'!Q$1,FALSE))</f>
        <v/>
      </c>
      <c r="R338" s="130" t="str">
        <f>IF('DOE assistant'!E337="","",VLOOKUP('DOE assistant'!E337,'Full DOE Design'!$B:$L,'Full DOE Design'!R$1,FALSE))</f>
        <v/>
      </c>
      <c r="S338" s="130" t="str">
        <f>IF('DOE assistant'!F337="","",VLOOKUP('DOE assistant'!F337,'Full DOE Design'!$B:$L,'Full DOE Design'!S$1,FALSE))</f>
        <v/>
      </c>
      <c r="T338" s="130" t="str">
        <f>IF('DOE assistant'!G337="","",VLOOKUP('DOE assistant'!G337,'Full DOE Design'!$B:$L,'Full DOE Design'!T$1,FALSE))</f>
        <v/>
      </c>
      <c r="U338" s="130" t="str">
        <f>IF('DOE assistant'!H337="","",VLOOKUP('DOE assistant'!H337,'Full DOE Design'!$B:$L,'Full DOE Design'!U$1,FALSE))</f>
        <v/>
      </c>
      <c r="V338" s="130" t="str">
        <f>IF('DOE assistant'!I337="","",VLOOKUP('DOE assistant'!I337,'Full DOE Design'!$B:$L,'Full DOE Design'!V$1,FALSE))</f>
        <v/>
      </c>
      <c r="W338" s="130" t="str">
        <f>IF('DOE assistant'!J337="","",VLOOKUP('DOE assistant'!J337,'Full DOE Design'!$B:$L,'Full DOE Design'!W$1,FALSE))</f>
        <v/>
      </c>
      <c r="X338" s="130" t="str">
        <f>IF('DOE assistant'!K337="","",VLOOKUP('DOE assistant'!K337,'Full DOE Design'!$B:$L,'Full DOE Design'!X$1,FALSE))</f>
        <v/>
      </c>
    </row>
    <row r="339" spans="14:24">
      <c r="N339" s="128" t="str">
        <f>IF('DOE assistant'!B338="","",'Full DOE Design'!N338+1)</f>
        <v/>
      </c>
      <c r="O339" s="130" t="str">
        <f>IF('DOE assistant'!B338="","",VLOOKUP('DOE assistant'!B338,'Full DOE Design'!$B:$L,'Full DOE Design'!O$1,FALSE))</f>
        <v/>
      </c>
      <c r="P339" s="130" t="str">
        <f>IF('DOE assistant'!C338="","",VLOOKUP('DOE assistant'!C338,'Full DOE Design'!$B:$L,'Full DOE Design'!P$1,FALSE))</f>
        <v/>
      </c>
      <c r="Q339" s="130" t="str">
        <f>IF('DOE assistant'!D338="","",VLOOKUP('DOE assistant'!D338,'Full DOE Design'!$B:$L,'Full DOE Design'!Q$1,FALSE))</f>
        <v/>
      </c>
      <c r="R339" s="130" t="str">
        <f>IF('DOE assistant'!E338="","",VLOOKUP('DOE assistant'!E338,'Full DOE Design'!$B:$L,'Full DOE Design'!R$1,FALSE))</f>
        <v/>
      </c>
      <c r="S339" s="130" t="str">
        <f>IF('DOE assistant'!F338="","",VLOOKUP('DOE assistant'!F338,'Full DOE Design'!$B:$L,'Full DOE Design'!S$1,FALSE))</f>
        <v/>
      </c>
      <c r="T339" s="130" t="str">
        <f>IF('DOE assistant'!G338="","",VLOOKUP('DOE assistant'!G338,'Full DOE Design'!$B:$L,'Full DOE Design'!T$1,FALSE))</f>
        <v/>
      </c>
      <c r="U339" s="130" t="str">
        <f>IF('DOE assistant'!H338="","",VLOOKUP('DOE assistant'!H338,'Full DOE Design'!$B:$L,'Full DOE Design'!U$1,FALSE))</f>
        <v/>
      </c>
      <c r="V339" s="130" t="str">
        <f>IF('DOE assistant'!I338="","",VLOOKUP('DOE assistant'!I338,'Full DOE Design'!$B:$L,'Full DOE Design'!V$1,FALSE))</f>
        <v/>
      </c>
      <c r="W339" s="130" t="str">
        <f>IF('DOE assistant'!J338="","",VLOOKUP('DOE assistant'!J338,'Full DOE Design'!$B:$L,'Full DOE Design'!W$1,FALSE))</f>
        <v/>
      </c>
      <c r="X339" s="130" t="str">
        <f>IF('DOE assistant'!K338="","",VLOOKUP('DOE assistant'!K338,'Full DOE Design'!$B:$L,'Full DOE Design'!X$1,FALSE))</f>
        <v/>
      </c>
    </row>
    <row r="340" spans="14:24">
      <c r="N340" s="128" t="str">
        <f>IF('DOE assistant'!B339="","",'Full DOE Design'!N339+1)</f>
        <v/>
      </c>
      <c r="O340" s="130" t="str">
        <f>IF('DOE assistant'!B339="","",VLOOKUP('DOE assistant'!B339,'Full DOE Design'!$B:$L,'Full DOE Design'!O$1,FALSE))</f>
        <v/>
      </c>
      <c r="P340" s="130" t="str">
        <f>IF('DOE assistant'!C339="","",VLOOKUP('DOE assistant'!C339,'Full DOE Design'!$B:$L,'Full DOE Design'!P$1,FALSE))</f>
        <v/>
      </c>
      <c r="Q340" s="130" t="str">
        <f>IF('DOE assistant'!D339="","",VLOOKUP('DOE assistant'!D339,'Full DOE Design'!$B:$L,'Full DOE Design'!Q$1,FALSE))</f>
        <v/>
      </c>
      <c r="R340" s="130" t="str">
        <f>IF('DOE assistant'!E339="","",VLOOKUP('DOE assistant'!E339,'Full DOE Design'!$B:$L,'Full DOE Design'!R$1,FALSE))</f>
        <v/>
      </c>
      <c r="S340" s="130" t="str">
        <f>IF('DOE assistant'!F339="","",VLOOKUP('DOE assistant'!F339,'Full DOE Design'!$B:$L,'Full DOE Design'!S$1,FALSE))</f>
        <v/>
      </c>
      <c r="T340" s="130" t="str">
        <f>IF('DOE assistant'!G339="","",VLOOKUP('DOE assistant'!G339,'Full DOE Design'!$B:$L,'Full DOE Design'!T$1,FALSE))</f>
        <v/>
      </c>
      <c r="U340" s="130" t="str">
        <f>IF('DOE assistant'!H339="","",VLOOKUP('DOE assistant'!H339,'Full DOE Design'!$B:$L,'Full DOE Design'!U$1,FALSE))</f>
        <v/>
      </c>
      <c r="V340" s="130" t="str">
        <f>IF('DOE assistant'!I339="","",VLOOKUP('DOE assistant'!I339,'Full DOE Design'!$B:$L,'Full DOE Design'!V$1,FALSE))</f>
        <v/>
      </c>
      <c r="W340" s="130" t="str">
        <f>IF('DOE assistant'!J339="","",VLOOKUP('DOE assistant'!J339,'Full DOE Design'!$B:$L,'Full DOE Design'!W$1,FALSE))</f>
        <v/>
      </c>
      <c r="X340" s="130" t="str">
        <f>IF('DOE assistant'!K339="","",VLOOKUP('DOE assistant'!K339,'Full DOE Design'!$B:$L,'Full DOE Design'!X$1,FALSE))</f>
        <v/>
      </c>
    </row>
    <row r="341" spans="14:24">
      <c r="N341" s="128" t="str">
        <f>IF('DOE assistant'!B340="","",'Full DOE Design'!N340+1)</f>
        <v/>
      </c>
      <c r="O341" s="130" t="str">
        <f>IF('DOE assistant'!B340="","",VLOOKUP('DOE assistant'!B340,'Full DOE Design'!$B:$L,'Full DOE Design'!O$1,FALSE))</f>
        <v/>
      </c>
      <c r="P341" s="130" t="str">
        <f>IF('DOE assistant'!C340="","",VLOOKUP('DOE assistant'!C340,'Full DOE Design'!$B:$L,'Full DOE Design'!P$1,FALSE))</f>
        <v/>
      </c>
      <c r="Q341" s="130" t="str">
        <f>IF('DOE assistant'!D340="","",VLOOKUP('DOE assistant'!D340,'Full DOE Design'!$B:$L,'Full DOE Design'!Q$1,FALSE))</f>
        <v/>
      </c>
      <c r="R341" s="130" t="str">
        <f>IF('DOE assistant'!E340="","",VLOOKUP('DOE assistant'!E340,'Full DOE Design'!$B:$L,'Full DOE Design'!R$1,FALSE))</f>
        <v/>
      </c>
      <c r="S341" s="130" t="str">
        <f>IF('DOE assistant'!F340="","",VLOOKUP('DOE assistant'!F340,'Full DOE Design'!$B:$L,'Full DOE Design'!S$1,FALSE))</f>
        <v/>
      </c>
      <c r="T341" s="130" t="str">
        <f>IF('DOE assistant'!G340="","",VLOOKUP('DOE assistant'!G340,'Full DOE Design'!$B:$L,'Full DOE Design'!T$1,FALSE))</f>
        <v/>
      </c>
      <c r="U341" s="130" t="str">
        <f>IF('DOE assistant'!H340="","",VLOOKUP('DOE assistant'!H340,'Full DOE Design'!$B:$L,'Full DOE Design'!U$1,FALSE))</f>
        <v/>
      </c>
      <c r="V341" s="130" t="str">
        <f>IF('DOE assistant'!I340="","",VLOOKUP('DOE assistant'!I340,'Full DOE Design'!$B:$L,'Full DOE Design'!V$1,FALSE))</f>
        <v/>
      </c>
      <c r="W341" s="130" t="str">
        <f>IF('DOE assistant'!J340="","",VLOOKUP('DOE assistant'!J340,'Full DOE Design'!$B:$L,'Full DOE Design'!W$1,FALSE))</f>
        <v/>
      </c>
      <c r="X341" s="130" t="str">
        <f>IF('DOE assistant'!K340="","",VLOOKUP('DOE assistant'!K340,'Full DOE Design'!$B:$L,'Full DOE Design'!X$1,FALSE))</f>
        <v/>
      </c>
    </row>
    <row r="342" spans="14:24">
      <c r="N342" s="128" t="str">
        <f>IF('DOE assistant'!B341="","",'Full DOE Design'!N341+1)</f>
        <v/>
      </c>
      <c r="O342" s="130" t="str">
        <f>IF('DOE assistant'!B341="","",VLOOKUP('DOE assistant'!B341,'Full DOE Design'!$B:$L,'Full DOE Design'!O$1,FALSE))</f>
        <v/>
      </c>
      <c r="P342" s="130" t="str">
        <f>IF('DOE assistant'!C341="","",VLOOKUP('DOE assistant'!C341,'Full DOE Design'!$B:$L,'Full DOE Design'!P$1,FALSE))</f>
        <v/>
      </c>
      <c r="Q342" s="130" t="str">
        <f>IF('DOE assistant'!D341="","",VLOOKUP('DOE assistant'!D341,'Full DOE Design'!$B:$L,'Full DOE Design'!Q$1,FALSE))</f>
        <v/>
      </c>
      <c r="R342" s="130" t="str">
        <f>IF('DOE assistant'!E341="","",VLOOKUP('DOE assistant'!E341,'Full DOE Design'!$B:$L,'Full DOE Design'!R$1,FALSE))</f>
        <v/>
      </c>
      <c r="S342" s="130" t="str">
        <f>IF('DOE assistant'!F341="","",VLOOKUP('DOE assistant'!F341,'Full DOE Design'!$B:$L,'Full DOE Design'!S$1,FALSE))</f>
        <v/>
      </c>
      <c r="T342" s="130" t="str">
        <f>IF('DOE assistant'!G341="","",VLOOKUP('DOE assistant'!G341,'Full DOE Design'!$B:$L,'Full DOE Design'!T$1,FALSE))</f>
        <v/>
      </c>
      <c r="U342" s="130" t="str">
        <f>IF('DOE assistant'!H341="","",VLOOKUP('DOE assistant'!H341,'Full DOE Design'!$B:$L,'Full DOE Design'!U$1,FALSE))</f>
        <v/>
      </c>
      <c r="V342" s="130" t="str">
        <f>IF('DOE assistant'!I341="","",VLOOKUP('DOE assistant'!I341,'Full DOE Design'!$B:$L,'Full DOE Design'!V$1,FALSE))</f>
        <v/>
      </c>
      <c r="W342" s="130" t="str">
        <f>IF('DOE assistant'!J341="","",VLOOKUP('DOE assistant'!J341,'Full DOE Design'!$B:$L,'Full DOE Design'!W$1,FALSE))</f>
        <v/>
      </c>
      <c r="X342" s="130" t="str">
        <f>IF('DOE assistant'!K341="","",VLOOKUP('DOE assistant'!K341,'Full DOE Design'!$B:$L,'Full DOE Design'!X$1,FALSE))</f>
        <v/>
      </c>
    </row>
    <row r="343" spans="14:24">
      <c r="N343" s="128" t="str">
        <f>IF('DOE assistant'!B342="","",'Full DOE Design'!N342+1)</f>
        <v/>
      </c>
      <c r="O343" s="130" t="str">
        <f>IF('DOE assistant'!B342="","",VLOOKUP('DOE assistant'!B342,'Full DOE Design'!$B:$L,'Full DOE Design'!O$1,FALSE))</f>
        <v/>
      </c>
      <c r="P343" s="130" t="str">
        <f>IF('DOE assistant'!C342="","",VLOOKUP('DOE assistant'!C342,'Full DOE Design'!$B:$L,'Full DOE Design'!P$1,FALSE))</f>
        <v/>
      </c>
      <c r="Q343" s="130" t="str">
        <f>IF('DOE assistant'!D342="","",VLOOKUP('DOE assistant'!D342,'Full DOE Design'!$B:$L,'Full DOE Design'!Q$1,FALSE))</f>
        <v/>
      </c>
      <c r="R343" s="130" t="str">
        <f>IF('DOE assistant'!E342="","",VLOOKUP('DOE assistant'!E342,'Full DOE Design'!$B:$L,'Full DOE Design'!R$1,FALSE))</f>
        <v/>
      </c>
      <c r="S343" s="130" t="str">
        <f>IF('DOE assistant'!F342="","",VLOOKUP('DOE assistant'!F342,'Full DOE Design'!$B:$L,'Full DOE Design'!S$1,FALSE))</f>
        <v/>
      </c>
      <c r="T343" s="130" t="str">
        <f>IF('DOE assistant'!G342="","",VLOOKUP('DOE assistant'!G342,'Full DOE Design'!$B:$L,'Full DOE Design'!T$1,FALSE))</f>
        <v/>
      </c>
      <c r="U343" s="130" t="str">
        <f>IF('DOE assistant'!H342="","",VLOOKUP('DOE assistant'!H342,'Full DOE Design'!$B:$L,'Full DOE Design'!U$1,FALSE))</f>
        <v/>
      </c>
      <c r="V343" s="130" t="str">
        <f>IF('DOE assistant'!I342="","",VLOOKUP('DOE assistant'!I342,'Full DOE Design'!$B:$L,'Full DOE Design'!V$1,FALSE))</f>
        <v/>
      </c>
      <c r="W343" s="130" t="str">
        <f>IF('DOE assistant'!J342="","",VLOOKUP('DOE assistant'!J342,'Full DOE Design'!$B:$L,'Full DOE Design'!W$1,FALSE))</f>
        <v/>
      </c>
      <c r="X343" s="130" t="str">
        <f>IF('DOE assistant'!K342="","",VLOOKUP('DOE assistant'!K342,'Full DOE Design'!$B:$L,'Full DOE Design'!X$1,FALSE))</f>
        <v/>
      </c>
    </row>
    <row r="344" spans="14:24">
      <c r="N344" s="128" t="str">
        <f>IF('DOE assistant'!B343="","",'Full DOE Design'!N343+1)</f>
        <v/>
      </c>
      <c r="O344" s="130" t="str">
        <f>IF('DOE assistant'!B343="","",VLOOKUP('DOE assistant'!B343,'Full DOE Design'!$B:$L,'Full DOE Design'!O$1,FALSE))</f>
        <v/>
      </c>
      <c r="P344" s="130" t="str">
        <f>IF('DOE assistant'!C343="","",VLOOKUP('DOE assistant'!C343,'Full DOE Design'!$B:$L,'Full DOE Design'!P$1,FALSE))</f>
        <v/>
      </c>
      <c r="Q344" s="130" t="str">
        <f>IF('DOE assistant'!D343="","",VLOOKUP('DOE assistant'!D343,'Full DOE Design'!$B:$L,'Full DOE Design'!Q$1,FALSE))</f>
        <v/>
      </c>
      <c r="R344" s="130" t="str">
        <f>IF('DOE assistant'!E343="","",VLOOKUP('DOE assistant'!E343,'Full DOE Design'!$B:$L,'Full DOE Design'!R$1,FALSE))</f>
        <v/>
      </c>
      <c r="S344" s="130" t="str">
        <f>IF('DOE assistant'!F343="","",VLOOKUP('DOE assistant'!F343,'Full DOE Design'!$B:$L,'Full DOE Design'!S$1,FALSE))</f>
        <v/>
      </c>
      <c r="T344" s="130" t="str">
        <f>IF('DOE assistant'!G343="","",VLOOKUP('DOE assistant'!G343,'Full DOE Design'!$B:$L,'Full DOE Design'!T$1,FALSE))</f>
        <v/>
      </c>
      <c r="U344" s="130" t="str">
        <f>IF('DOE assistant'!H343="","",VLOOKUP('DOE assistant'!H343,'Full DOE Design'!$B:$L,'Full DOE Design'!U$1,FALSE))</f>
        <v/>
      </c>
      <c r="V344" s="130" t="str">
        <f>IF('DOE assistant'!I343="","",VLOOKUP('DOE assistant'!I343,'Full DOE Design'!$B:$L,'Full DOE Design'!V$1,FALSE))</f>
        <v/>
      </c>
      <c r="W344" s="130" t="str">
        <f>IF('DOE assistant'!J343="","",VLOOKUP('DOE assistant'!J343,'Full DOE Design'!$B:$L,'Full DOE Design'!W$1,FALSE))</f>
        <v/>
      </c>
      <c r="X344" s="130" t="str">
        <f>IF('DOE assistant'!K343="","",VLOOKUP('DOE assistant'!K343,'Full DOE Design'!$B:$L,'Full DOE Design'!X$1,FALSE))</f>
        <v/>
      </c>
    </row>
    <row r="345" spans="14:24">
      <c r="N345" s="128" t="str">
        <f>IF('DOE assistant'!B344="","",'Full DOE Design'!N344+1)</f>
        <v/>
      </c>
      <c r="O345" s="130" t="str">
        <f>IF('DOE assistant'!B344="","",VLOOKUP('DOE assistant'!B344,'Full DOE Design'!$B:$L,'Full DOE Design'!O$1,FALSE))</f>
        <v/>
      </c>
      <c r="P345" s="130" t="str">
        <f>IF('DOE assistant'!C344="","",VLOOKUP('DOE assistant'!C344,'Full DOE Design'!$B:$L,'Full DOE Design'!P$1,FALSE))</f>
        <v/>
      </c>
      <c r="Q345" s="130" t="str">
        <f>IF('DOE assistant'!D344="","",VLOOKUP('DOE assistant'!D344,'Full DOE Design'!$B:$L,'Full DOE Design'!Q$1,FALSE))</f>
        <v/>
      </c>
      <c r="R345" s="130" t="str">
        <f>IF('DOE assistant'!E344="","",VLOOKUP('DOE assistant'!E344,'Full DOE Design'!$B:$L,'Full DOE Design'!R$1,FALSE))</f>
        <v/>
      </c>
      <c r="S345" s="130" t="str">
        <f>IF('DOE assistant'!F344="","",VLOOKUP('DOE assistant'!F344,'Full DOE Design'!$B:$L,'Full DOE Design'!S$1,FALSE))</f>
        <v/>
      </c>
      <c r="T345" s="130" t="str">
        <f>IF('DOE assistant'!G344="","",VLOOKUP('DOE assistant'!G344,'Full DOE Design'!$B:$L,'Full DOE Design'!T$1,FALSE))</f>
        <v/>
      </c>
      <c r="U345" s="130" t="str">
        <f>IF('DOE assistant'!H344="","",VLOOKUP('DOE assistant'!H344,'Full DOE Design'!$B:$L,'Full DOE Design'!U$1,FALSE))</f>
        <v/>
      </c>
      <c r="V345" s="130" t="str">
        <f>IF('DOE assistant'!I344="","",VLOOKUP('DOE assistant'!I344,'Full DOE Design'!$B:$L,'Full DOE Design'!V$1,FALSE))</f>
        <v/>
      </c>
      <c r="W345" s="130" t="str">
        <f>IF('DOE assistant'!J344="","",VLOOKUP('DOE assistant'!J344,'Full DOE Design'!$B:$L,'Full DOE Design'!W$1,FALSE))</f>
        <v/>
      </c>
      <c r="X345" s="130" t="str">
        <f>IF('DOE assistant'!K344="","",VLOOKUP('DOE assistant'!K344,'Full DOE Design'!$B:$L,'Full DOE Design'!X$1,FALSE))</f>
        <v/>
      </c>
    </row>
    <row r="346" spans="14:24">
      <c r="N346" s="128" t="str">
        <f>IF('DOE assistant'!B345="","",'Full DOE Design'!N345+1)</f>
        <v/>
      </c>
      <c r="O346" s="130" t="str">
        <f>IF('DOE assistant'!B345="","",VLOOKUP('DOE assistant'!B345,'Full DOE Design'!$B:$L,'Full DOE Design'!O$1,FALSE))</f>
        <v/>
      </c>
      <c r="P346" s="130" t="str">
        <f>IF('DOE assistant'!C345="","",VLOOKUP('DOE assistant'!C345,'Full DOE Design'!$B:$L,'Full DOE Design'!P$1,FALSE))</f>
        <v/>
      </c>
      <c r="Q346" s="130" t="str">
        <f>IF('DOE assistant'!D345="","",VLOOKUP('DOE assistant'!D345,'Full DOE Design'!$B:$L,'Full DOE Design'!Q$1,FALSE))</f>
        <v/>
      </c>
      <c r="R346" s="130" t="str">
        <f>IF('DOE assistant'!E345="","",VLOOKUP('DOE assistant'!E345,'Full DOE Design'!$B:$L,'Full DOE Design'!R$1,FALSE))</f>
        <v/>
      </c>
      <c r="S346" s="130" t="str">
        <f>IF('DOE assistant'!F345="","",VLOOKUP('DOE assistant'!F345,'Full DOE Design'!$B:$L,'Full DOE Design'!S$1,FALSE))</f>
        <v/>
      </c>
      <c r="T346" s="130" t="str">
        <f>IF('DOE assistant'!G345="","",VLOOKUP('DOE assistant'!G345,'Full DOE Design'!$B:$L,'Full DOE Design'!T$1,FALSE))</f>
        <v/>
      </c>
      <c r="U346" s="130" t="str">
        <f>IF('DOE assistant'!H345="","",VLOOKUP('DOE assistant'!H345,'Full DOE Design'!$B:$L,'Full DOE Design'!U$1,FALSE))</f>
        <v/>
      </c>
      <c r="V346" s="130" t="str">
        <f>IF('DOE assistant'!I345="","",VLOOKUP('DOE assistant'!I345,'Full DOE Design'!$B:$L,'Full DOE Design'!V$1,FALSE))</f>
        <v/>
      </c>
      <c r="W346" s="130" t="str">
        <f>IF('DOE assistant'!J345="","",VLOOKUP('DOE assistant'!J345,'Full DOE Design'!$B:$L,'Full DOE Design'!W$1,FALSE))</f>
        <v/>
      </c>
      <c r="X346" s="130" t="str">
        <f>IF('DOE assistant'!K345="","",VLOOKUP('DOE assistant'!K345,'Full DOE Design'!$B:$L,'Full DOE Design'!X$1,FALSE))</f>
        <v/>
      </c>
    </row>
    <row r="347" spans="14:24">
      <c r="N347" s="128" t="str">
        <f>IF('DOE assistant'!B346="","",'Full DOE Design'!N346+1)</f>
        <v/>
      </c>
      <c r="O347" s="130" t="str">
        <f>IF('DOE assistant'!B346="","",VLOOKUP('DOE assistant'!B346,'Full DOE Design'!$B:$L,'Full DOE Design'!O$1,FALSE))</f>
        <v/>
      </c>
      <c r="P347" s="130" t="str">
        <f>IF('DOE assistant'!C346="","",VLOOKUP('DOE assistant'!C346,'Full DOE Design'!$B:$L,'Full DOE Design'!P$1,FALSE))</f>
        <v/>
      </c>
      <c r="Q347" s="130" t="str">
        <f>IF('DOE assistant'!D346="","",VLOOKUP('DOE assistant'!D346,'Full DOE Design'!$B:$L,'Full DOE Design'!Q$1,FALSE))</f>
        <v/>
      </c>
      <c r="R347" s="130" t="str">
        <f>IF('DOE assistant'!E346="","",VLOOKUP('DOE assistant'!E346,'Full DOE Design'!$B:$L,'Full DOE Design'!R$1,FALSE))</f>
        <v/>
      </c>
      <c r="S347" s="130" t="str">
        <f>IF('DOE assistant'!F346="","",VLOOKUP('DOE assistant'!F346,'Full DOE Design'!$B:$L,'Full DOE Design'!S$1,FALSE))</f>
        <v/>
      </c>
      <c r="T347" s="130" t="str">
        <f>IF('DOE assistant'!G346="","",VLOOKUP('DOE assistant'!G346,'Full DOE Design'!$B:$L,'Full DOE Design'!T$1,FALSE))</f>
        <v/>
      </c>
      <c r="U347" s="130" t="str">
        <f>IF('DOE assistant'!H346="","",VLOOKUP('DOE assistant'!H346,'Full DOE Design'!$B:$L,'Full DOE Design'!U$1,FALSE))</f>
        <v/>
      </c>
      <c r="V347" s="130" t="str">
        <f>IF('DOE assistant'!I346="","",VLOOKUP('DOE assistant'!I346,'Full DOE Design'!$B:$L,'Full DOE Design'!V$1,FALSE))</f>
        <v/>
      </c>
      <c r="W347" s="130" t="str">
        <f>IF('DOE assistant'!J346="","",VLOOKUP('DOE assistant'!J346,'Full DOE Design'!$B:$L,'Full DOE Design'!W$1,FALSE))</f>
        <v/>
      </c>
      <c r="X347" s="130" t="str">
        <f>IF('DOE assistant'!K346="","",VLOOKUP('DOE assistant'!K346,'Full DOE Design'!$B:$L,'Full DOE Design'!X$1,FALSE))</f>
        <v/>
      </c>
    </row>
    <row r="348" spans="14:24">
      <c r="N348" s="128" t="str">
        <f>IF('DOE assistant'!B347="","",'Full DOE Design'!N347+1)</f>
        <v/>
      </c>
      <c r="O348" s="130" t="str">
        <f>IF('DOE assistant'!B347="","",VLOOKUP('DOE assistant'!B347,'Full DOE Design'!$B:$L,'Full DOE Design'!O$1,FALSE))</f>
        <v/>
      </c>
      <c r="P348" s="130" t="str">
        <f>IF('DOE assistant'!C347="","",VLOOKUP('DOE assistant'!C347,'Full DOE Design'!$B:$L,'Full DOE Design'!P$1,FALSE))</f>
        <v/>
      </c>
      <c r="Q348" s="130" t="str">
        <f>IF('DOE assistant'!D347="","",VLOOKUP('DOE assistant'!D347,'Full DOE Design'!$B:$L,'Full DOE Design'!Q$1,FALSE))</f>
        <v/>
      </c>
      <c r="R348" s="130" t="str">
        <f>IF('DOE assistant'!E347="","",VLOOKUP('DOE assistant'!E347,'Full DOE Design'!$B:$L,'Full DOE Design'!R$1,FALSE))</f>
        <v/>
      </c>
      <c r="S348" s="130" t="str">
        <f>IF('DOE assistant'!F347="","",VLOOKUP('DOE assistant'!F347,'Full DOE Design'!$B:$L,'Full DOE Design'!S$1,FALSE))</f>
        <v/>
      </c>
      <c r="T348" s="130" t="str">
        <f>IF('DOE assistant'!G347="","",VLOOKUP('DOE assistant'!G347,'Full DOE Design'!$B:$L,'Full DOE Design'!T$1,FALSE))</f>
        <v/>
      </c>
      <c r="U348" s="130" t="str">
        <f>IF('DOE assistant'!H347="","",VLOOKUP('DOE assistant'!H347,'Full DOE Design'!$B:$L,'Full DOE Design'!U$1,FALSE))</f>
        <v/>
      </c>
      <c r="V348" s="130" t="str">
        <f>IF('DOE assistant'!I347="","",VLOOKUP('DOE assistant'!I347,'Full DOE Design'!$B:$L,'Full DOE Design'!V$1,FALSE))</f>
        <v/>
      </c>
      <c r="W348" s="130" t="str">
        <f>IF('DOE assistant'!J347="","",VLOOKUP('DOE assistant'!J347,'Full DOE Design'!$B:$L,'Full DOE Design'!W$1,FALSE))</f>
        <v/>
      </c>
      <c r="X348" s="130" t="str">
        <f>IF('DOE assistant'!K347="","",VLOOKUP('DOE assistant'!K347,'Full DOE Design'!$B:$L,'Full DOE Design'!X$1,FALSE))</f>
        <v/>
      </c>
    </row>
    <row r="349" spans="14:24">
      <c r="N349" s="128" t="str">
        <f>IF('DOE assistant'!B348="","",'Full DOE Design'!N348+1)</f>
        <v/>
      </c>
      <c r="O349" s="130" t="str">
        <f>IF('DOE assistant'!B348="","",VLOOKUP('DOE assistant'!B348,'Full DOE Design'!$B:$L,'Full DOE Design'!O$1,FALSE))</f>
        <v/>
      </c>
      <c r="P349" s="130" t="str">
        <f>IF('DOE assistant'!C348="","",VLOOKUP('DOE assistant'!C348,'Full DOE Design'!$B:$L,'Full DOE Design'!P$1,FALSE))</f>
        <v/>
      </c>
      <c r="Q349" s="130" t="str">
        <f>IF('DOE assistant'!D348="","",VLOOKUP('DOE assistant'!D348,'Full DOE Design'!$B:$L,'Full DOE Design'!Q$1,FALSE))</f>
        <v/>
      </c>
      <c r="R349" s="130" t="str">
        <f>IF('DOE assistant'!E348="","",VLOOKUP('DOE assistant'!E348,'Full DOE Design'!$B:$L,'Full DOE Design'!R$1,FALSE))</f>
        <v/>
      </c>
      <c r="S349" s="130" t="str">
        <f>IF('DOE assistant'!F348="","",VLOOKUP('DOE assistant'!F348,'Full DOE Design'!$B:$L,'Full DOE Design'!S$1,FALSE))</f>
        <v/>
      </c>
      <c r="T349" s="130" t="str">
        <f>IF('DOE assistant'!G348="","",VLOOKUP('DOE assistant'!G348,'Full DOE Design'!$B:$L,'Full DOE Design'!T$1,FALSE))</f>
        <v/>
      </c>
      <c r="U349" s="130" t="str">
        <f>IF('DOE assistant'!H348="","",VLOOKUP('DOE assistant'!H348,'Full DOE Design'!$B:$L,'Full DOE Design'!U$1,FALSE))</f>
        <v/>
      </c>
      <c r="V349" s="130" t="str">
        <f>IF('DOE assistant'!I348="","",VLOOKUP('DOE assistant'!I348,'Full DOE Design'!$B:$L,'Full DOE Design'!V$1,FALSE))</f>
        <v/>
      </c>
      <c r="W349" s="130" t="str">
        <f>IF('DOE assistant'!J348="","",VLOOKUP('DOE assistant'!J348,'Full DOE Design'!$B:$L,'Full DOE Design'!W$1,FALSE))</f>
        <v/>
      </c>
      <c r="X349" s="130" t="str">
        <f>IF('DOE assistant'!K348="","",VLOOKUP('DOE assistant'!K348,'Full DOE Design'!$B:$L,'Full DOE Design'!X$1,FALSE))</f>
        <v/>
      </c>
    </row>
    <row r="350" spans="14:24">
      <c r="N350" s="128" t="str">
        <f>IF('DOE assistant'!B349="","",'Full DOE Design'!N349+1)</f>
        <v/>
      </c>
      <c r="O350" s="130" t="str">
        <f>IF('DOE assistant'!B349="","",VLOOKUP('DOE assistant'!B349,'Full DOE Design'!$B:$L,'Full DOE Design'!O$1,FALSE))</f>
        <v/>
      </c>
      <c r="P350" s="130" t="str">
        <f>IF('DOE assistant'!C349="","",VLOOKUP('DOE assistant'!C349,'Full DOE Design'!$B:$L,'Full DOE Design'!P$1,FALSE))</f>
        <v/>
      </c>
      <c r="Q350" s="130" t="str">
        <f>IF('DOE assistant'!D349="","",VLOOKUP('DOE assistant'!D349,'Full DOE Design'!$B:$L,'Full DOE Design'!Q$1,FALSE))</f>
        <v/>
      </c>
      <c r="R350" s="130" t="str">
        <f>IF('DOE assistant'!E349="","",VLOOKUP('DOE assistant'!E349,'Full DOE Design'!$B:$L,'Full DOE Design'!R$1,FALSE))</f>
        <v/>
      </c>
      <c r="S350" s="130" t="str">
        <f>IF('DOE assistant'!F349="","",VLOOKUP('DOE assistant'!F349,'Full DOE Design'!$B:$L,'Full DOE Design'!S$1,FALSE))</f>
        <v/>
      </c>
      <c r="T350" s="130" t="str">
        <f>IF('DOE assistant'!G349="","",VLOOKUP('DOE assistant'!G349,'Full DOE Design'!$B:$L,'Full DOE Design'!T$1,FALSE))</f>
        <v/>
      </c>
      <c r="U350" s="130" t="str">
        <f>IF('DOE assistant'!H349="","",VLOOKUP('DOE assistant'!H349,'Full DOE Design'!$B:$L,'Full DOE Design'!U$1,FALSE))</f>
        <v/>
      </c>
      <c r="V350" s="130" t="str">
        <f>IF('DOE assistant'!I349="","",VLOOKUP('DOE assistant'!I349,'Full DOE Design'!$B:$L,'Full DOE Design'!V$1,FALSE))</f>
        <v/>
      </c>
      <c r="W350" s="130" t="str">
        <f>IF('DOE assistant'!J349="","",VLOOKUP('DOE assistant'!J349,'Full DOE Design'!$B:$L,'Full DOE Design'!W$1,FALSE))</f>
        <v/>
      </c>
      <c r="X350" s="130" t="str">
        <f>IF('DOE assistant'!K349="","",VLOOKUP('DOE assistant'!K349,'Full DOE Design'!$B:$L,'Full DOE Design'!X$1,FALSE))</f>
        <v/>
      </c>
    </row>
    <row r="351" spans="14:24">
      <c r="N351" s="128" t="str">
        <f>IF('DOE assistant'!B350="","",'Full DOE Design'!N350+1)</f>
        <v/>
      </c>
      <c r="O351" s="130" t="str">
        <f>IF('DOE assistant'!B350="","",VLOOKUP('DOE assistant'!B350,'Full DOE Design'!$B:$L,'Full DOE Design'!O$1,FALSE))</f>
        <v/>
      </c>
      <c r="P351" s="130" t="str">
        <f>IF('DOE assistant'!C350="","",VLOOKUP('DOE assistant'!C350,'Full DOE Design'!$B:$L,'Full DOE Design'!P$1,FALSE))</f>
        <v/>
      </c>
      <c r="Q351" s="130" t="str">
        <f>IF('DOE assistant'!D350="","",VLOOKUP('DOE assistant'!D350,'Full DOE Design'!$B:$L,'Full DOE Design'!Q$1,FALSE))</f>
        <v/>
      </c>
      <c r="R351" s="130" t="str">
        <f>IF('DOE assistant'!E350="","",VLOOKUP('DOE assistant'!E350,'Full DOE Design'!$B:$L,'Full DOE Design'!R$1,FALSE))</f>
        <v/>
      </c>
      <c r="S351" s="130" t="str">
        <f>IF('DOE assistant'!F350="","",VLOOKUP('DOE assistant'!F350,'Full DOE Design'!$B:$L,'Full DOE Design'!S$1,FALSE))</f>
        <v/>
      </c>
      <c r="T351" s="130" t="str">
        <f>IF('DOE assistant'!G350="","",VLOOKUP('DOE assistant'!G350,'Full DOE Design'!$B:$L,'Full DOE Design'!T$1,FALSE))</f>
        <v/>
      </c>
      <c r="U351" s="130" t="str">
        <f>IF('DOE assistant'!H350="","",VLOOKUP('DOE assistant'!H350,'Full DOE Design'!$B:$L,'Full DOE Design'!U$1,FALSE))</f>
        <v/>
      </c>
      <c r="V351" s="130" t="str">
        <f>IF('DOE assistant'!I350="","",VLOOKUP('DOE assistant'!I350,'Full DOE Design'!$B:$L,'Full DOE Design'!V$1,FALSE))</f>
        <v/>
      </c>
      <c r="W351" s="130" t="str">
        <f>IF('DOE assistant'!J350="","",VLOOKUP('DOE assistant'!J350,'Full DOE Design'!$B:$L,'Full DOE Design'!W$1,FALSE))</f>
        <v/>
      </c>
      <c r="X351" s="130" t="str">
        <f>IF('DOE assistant'!K350="","",VLOOKUP('DOE assistant'!K350,'Full DOE Design'!$B:$L,'Full DOE Design'!X$1,FALSE))</f>
        <v/>
      </c>
    </row>
    <row r="352" spans="14:24">
      <c r="N352" s="128" t="str">
        <f>IF('DOE assistant'!B351="","",'Full DOE Design'!N351+1)</f>
        <v/>
      </c>
      <c r="O352" s="130" t="str">
        <f>IF('DOE assistant'!B351="","",VLOOKUP('DOE assistant'!B351,'Full DOE Design'!$B:$L,'Full DOE Design'!O$1,FALSE))</f>
        <v/>
      </c>
      <c r="P352" s="130" t="str">
        <f>IF('DOE assistant'!C351="","",VLOOKUP('DOE assistant'!C351,'Full DOE Design'!$B:$L,'Full DOE Design'!P$1,FALSE))</f>
        <v/>
      </c>
      <c r="Q352" s="130" t="str">
        <f>IF('DOE assistant'!D351="","",VLOOKUP('DOE assistant'!D351,'Full DOE Design'!$B:$L,'Full DOE Design'!Q$1,FALSE))</f>
        <v/>
      </c>
      <c r="R352" s="130" t="str">
        <f>IF('DOE assistant'!E351="","",VLOOKUP('DOE assistant'!E351,'Full DOE Design'!$B:$L,'Full DOE Design'!R$1,FALSE))</f>
        <v/>
      </c>
      <c r="S352" s="130" t="str">
        <f>IF('DOE assistant'!F351="","",VLOOKUP('DOE assistant'!F351,'Full DOE Design'!$B:$L,'Full DOE Design'!S$1,FALSE))</f>
        <v/>
      </c>
      <c r="T352" s="130" t="str">
        <f>IF('DOE assistant'!G351="","",VLOOKUP('DOE assistant'!G351,'Full DOE Design'!$B:$L,'Full DOE Design'!T$1,FALSE))</f>
        <v/>
      </c>
      <c r="U352" s="130" t="str">
        <f>IF('DOE assistant'!H351="","",VLOOKUP('DOE assistant'!H351,'Full DOE Design'!$B:$L,'Full DOE Design'!U$1,FALSE))</f>
        <v/>
      </c>
      <c r="V352" s="130" t="str">
        <f>IF('DOE assistant'!I351="","",VLOOKUP('DOE assistant'!I351,'Full DOE Design'!$B:$L,'Full DOE Design'!V$1,FALSE))</f>
        <v/>
      </c>
      <c r="W352" s="130" t="str">
        <f>IF('DOE assistant'!J351="","",VLOOKUP('DOE assistant'!J351,'Full DOE Design'!$B:$L,'Full DOE Design'!W$1,FALSE))</f>
        <v/>
      </c>
      <c r="X352" s="130" t="str">
        <f>IF('DOE assistant'!K351="","",VLOOKUP('DOE assistant'!K351,'Full DOE Design'!$B:$L,'Full DOE Design'!X$1,FALSE))</f>
        <v/>
      </c>
    </row>
    <row r="353" spans="14:24">
      <c r="N353" s="128" t="str">
        <f>IF('DOE assistant'!B352="","",'Full DOE Design'!N352+1)</f>
        <v/>
      </c>
      <c r="O353" s="130" t="str">
        <f>IF('DOE assistant'!B352="","",VLOOKUP('DOE assistant'!B352,'Full DOE Design'!$B:$L,'Full DOE Design'!O$1,FALSE))</f>
        <v/>
      </c>
      <c r="P353" s="130" t="str">
        <f>IF('DOE assistant'!C352="","",VLOOKUP('DOE assistant'!C352,'Full DOE Design'!$B:$L,'Full DOE Design'!P$1,FALSE))</f>
        <v/>
      </c>
      <c r="Q353" s="130" t="str">
        <f>IF('DOE assistant'!D352="","",VLOOKUP('DOE assistant'!D352,'Full DOE Design'!$B:$L,'Full DOE Design'!Q$1,FALSE))</f>
        <v/>
      </c>
      <c r="R353" s="130" t="str">
        <f>IF('DOE assistant'!E352="","",VLOOKUP('DOE assistant'!E352,'Full DOE Design'!$B:$L,'Full DOE Design'!R$1,FALSE))</f>
        <v/>
      </c>
      <c r="S353" s="130" t="str">
        <f>IF('DOE assistant'!F352="","",VLOOKUP('DOE assistant'!F352,'Full DOE Design'!$B:$L,'Full DOE Design'!S$1,FALSE))</f>
        <v/>
      </c>
      <c r="T353" s="130" t="str">
        <f>IF('DOE assistant'!G352="","",VLOOKUP('DOE assistant'!G352,'Full DOE Design'!$B:$L,'Full DOE Design'!T$1,FALSE))</f>
        <v/>
      </c>
      <c r="U353" s="130" t="str">
        <f>IF('DOE assistant'!H352="","",VLOOKUP('DOE assistant'!H352,'Full DOE Design'!$B:$L,'Full DOE Design'!U$1,FALSE))</f>
        <v/>
      </c>
      <c r="V353" s="130" t="str">
        <f>IF('DOE assistant'!I352="","",VLOOKUP('DOE assistant'!I352,'Full DOE Design'!$B:$L,'Full DOE Design'!V$1,FALSE))</f>
        <v/>
      </c>
      <c r="W353" s="130" t="str">
        <f>IF('DOE assistant'!J352="","",VLOOKUP('DOE assistant'!J352,'Full DOE Design'!$B:$L,'Full DOE Design'!W$1,FALSE))</f>
        <v/>
      </c>
      <c r="X353" s="130" t="str">
        <f>IF('DOE assistant'!K352="","",VLOOKUP('DOE assistant'!K352,'Full DOE Design'!$B:$L,'Full DOE Design'!X$1,FALSE))</f>
        <v/>
      </c>
    </row>
    <row r="354" spans="14:24">
      <c r="N354" s="128" t="str">
        <f>IF('DOE assistant'!B353="","",'Full DOE Design'!N353+1)</f>
        <v/>
      </c>
      <c r="O354" s="130" t="str">
        <f>IF('DOE assistant'!B353="","",VLOOKUP('DOE assistant'!B353,'Full DOE Design'!$B:$L,'Full DOE Design'!O$1,FALSE))</f>
        <v/>
      </c>
      <c r="P354" s="130" t="str">
        <f>IF('DOE assistant'!C353="","",VLOOKUP('DOE assistant'!C353,'Full DOE Design'!$B:$L,'Full DOE Design'!P$1,FALSE))</f>
        <v/>
      </c>
      <c r="Q354" s="130" t="str">
        <f>IF('DOE assistant'!D353="","",VLOOKUP('DOE assistant'!D353,'Full DOE Design'!$B:$L,'Full DOE Design'!Q$1,FALSE))</f>
        <v/>
      </c>
      <c r="R354" s="130" t="str">
        <f>IF('DOE assistant'!E353="","",VLOOKUP('DOE assistant'!E353,'Full DOE Design'!$B:$L,'Full DOE Design'!R$1,FALSE))</f>
        <v/>
      </c>
      <c r="S354" s="130" t="str">
        <f>IF('DOE assistant'!F353="","",VLOOKUP('DOE assistant'!F353,'Full DOE Design'!$B:$L,'Full DOE Design'!S$1,FALSE))</f>
        <v/>
      </c>
      <c r="T354" s="130" t="str">
        <f>IF('DOE assistant'!G353="","",VLOOKUP('DOE assistant'!G353,'Full DOE Design'!$B:$L,'Full DOE Design'!T$1,FALSE))</f>
        <v/>
      </c>
      <c r="U354" s="130" t="str">
        <f>IF('DOE assistant'!H353="","",VLOOKUP('DOE assistant'!H353,'Full DOE Design'!$B:$L,'Full DOE Design'!U$1,FALSE))</f>
        <v/>
      </c>
      <c r="V354" s="130" t="str">
        <f>IF('DOE assistant'!I353="","",VLOOKUP('DOE assistant'!I353,'Full DOE Design'!$B:$L,'Full DOE Design'!V$1,FALSE))</f>
        <v/>
      </c>
      <c r="W354" s="130" t="str">
        <f>IF('DOE assistant'!J353="","",VLOOKUP('DOE assistant'!J353,'Full DOE Design'!$B:$L,'Full DOE Design'!W$1,FALSE))</f>
        <v/>
      </c>
      <c r="X354" s="130" t="str">
        <f>IF('DOE assistant'!K353="","",VLOOKUP('DOE assistant'!K353,'Full DOE Design'!$B:$L,'Full DOE Design'!X$1,FALSE))</f>
        <v/>
      </c>
    </row>
    <row r="355" spans="14:24">
      <c r="N355" s="128" t="str">
        <f>IF('DOE assistant'!B354="","",'Full DOE Design'!N354+1)</f>
        <v/>
      </c>
      <c r="O355" s="130" t="str">
        <f>IF('DOE assistant'!B354="","",VLOOKUP('DOE assistant'!B354,'Full DOE Design'!$B:$L,'Full DOE Design'!O$1,FALSE))</f>
        <v/>
      </c>
      <c r="P355" s="130" t="str">
        <f>IF('DOE assistant'!C354="","",VLOOKUP('DOE assistant'!C354,'Full DOE Design'!$B:$L,'Full DOE Design'!P$1,FALSE))</f>
        <v/>
      </c>
      <c r="Q355" s="130" t="str">
        <f>IF('DOE assistant'!D354="","",VLOOKUP('DOE assistant'!D354,'Full DOE Design'!$B:$L,'Full DOE Design'!Q$1,FALSE))</f>
        <v/>
      </c>
      <c r="R355" s="130" t="str">
        <f>IF('DOE assistant'!E354="","",VLOOKUP('DOE assistant'!E354,'Full DOE Design'!$B:$L,'Full DOE Design'!R$1,FALSE))</f>
        <v/>
      </c>
      <c r="S355" s="130" t="str">
        <f>IF('DOE assistant'!F354="","",VLOOKUP('DOE assistant'!F354,'Full DOE Design'!$B:$L,'Full DOE Design'!S$1,FALSE))</f>
        <v/>
      </c>
      <c r="T355" s="130" t="str">
        <f>IF('DOE assistant'!G354="","",VLOOKUP('DOE assistant'!G354,'Full DOE Design'!$B:$L,'Full DOE Design'!T$1,FALSE))</f>
        <v/>
      </c>
      <c r="U355" s="130" t="str">
        <f>IF('DOE assistant'!H354="","",VLOOKUP('DOE assistant'!H354,'Full DOE Design'!$B:$L,'Full DOE Design'!U$1,FALSE))</f>
        <v/>
      </c>
      <c r="V355" s="130" t="str">
        <f>IF('DOE assistant'!I354="","",VLOOKUP('DOE assistant'!I354,'Full DOE Design'!$B:$L,'Full DOE Design'!V$1,FALSE))</f>
        <v/>
      </c>
      <c r="W355" s="130" t="str">
        <f>IF('DOE assistant'!J354="","",VLOOKUP('DOE assistant'!J354,'Full DOE Design'!$B:$L,'Full DOE Design'!W$1,FALSE))</f>
        <v/>
      </c>
      <c r="X355" s="130" t="str">
        <f>IF('DOE assistant'!K354="","",VLOOKUP('DOE assistant'!K354,'Full DOE Design'!$B:$L,'Full DOE Design'!X$1,FALSE))</f>
        <v/>
      </c>
    </row>
    <row r="356" spans="14:24">
      <c r="N356" s="128" t="str">
        <f>IF('DOE assistant'!B355="","",'Full DOE Design'!N355+1)</f>
        <v/>
      </c>
      <c r="O356" s="130" t="str">
        <f>IF('DOE assistant'!B355="","",VLOOKUP('DOE assistant'!B355,'Full DOE Design'!$B:$L,'Full DOE Design'!O$1,FALSE))</f>
        <v/>
      </c>
      <c r="P356" s="130" t="str">
        <f>IF('DOE assistant'!C355="","",VLOOKUP('DOE assistant'!C355,'Full DOE Design'!$B:$L,'Full DOE Design'!P$1,FALSE))</f>
        <v/>
      </c>
      <c r="Q356" s="130" t="str">
        <f>IF('DOE assistant'!D355="","",VLOOKUP('DOE assistant'!D355,'Full DOE Design'!$B:$L,'Full DOE Design'!Q$1,FALSE))</f>
        <v/>
      </c>
      <c r="R356" s="130" t="str">
        <f>IF('DOE assistant'!E355="","",VLOOKUP('DOE assistant'!E355,'Full DOE Design'!$B:$L,'Full DOE Design'!R$1,FALSE))</f>
        <v/>
      </c>
      <c r="S356" s="130" t="str">
        <f>IF('DOE assistant'!F355="","",VLOOKUP('DOE assistant'!F355,'Full DOE Design'!$B:$L,'Full DOE Design'!S$1,FALSE))</f>
        <v/>
      </c>
      <c r="T356" s="130" t="str">
        <f>IF('DOE assistant'!G355="","",VLOOKUP('DOE assistant'!G355,'Full DOE Design'!$B:$L,'Full DOE Design'!T$1,FALSE))</f>
        <v/>
      </c>
      <c r="U356" s="130" t="str">
        <f>IF('DOE assistant'!H355="","",VLOOKUP('DOE assistant'!H355,'Full DOE Design'!$B:$L,'Full DOE Design'!U$1,FALSE))</f>
        <v/>
      </c>
      <c r="V356" s="130" t="str">
        <f>IF('DOE assistant'!I355="","",VLOOKUP('DOE assistant'!I355,'Full DOE Design'!$B:$L,'Full DOE Design'!V$1,FALSE))</f>
        <v/>
      </c>
      <c r="W356" s="130" t="str">
        <f>IF('DOE assistant'!J355="","",VLOOKUP('DOE assistant'!J355,'Full DOE Design'!$B:$L,'Full DOE Design'!W$1,FALSE))</f>
        <v/>
      </c>
      <c r="X356" s="130" t="str">
        <f>IF('DOE assistant'!K355="","",VLOOKUP('DOE assistant'!K355,'Full DOE Design'!$B:$L,'Full DOE Design'!X$1,FALSE))</f>
        <v/>
      </c>
    </row>
    <row r="357" spans="14:24">
      <c r="N357" s="128" t="str">
        <f>IF('DOE assistant'!B356="","",'Full DOE Design'!N356+1)</f>
        <v/>
      </c>
      <c r="O357" s="130" t="str">
        <f>IF('DOE assistant'!B356="","",VLOOKUP('DOE assistant'!B356,'Full DOE Design'!$B:$L,'Full DOE Design'!O$1,FALSE))</f>
        <v/>
      </c>
      <c r="P357" s="130" t="str">
        <f>IF('DOE assistant'!C356="","",VLOOKUP('DOE assistant'!C356,'Full DOE Design'!$B:$L,'Full DOE Design'!P$1,FALSE))</f>
        <v/>
      </c>
      <c r="Q357" s="130" t="str">
        <f>IF('DOE assistant'!D356="","",VLOOKUP('DOE assistant'!D356,'Full DOE Design'!$B:$L,'Full DOE Design'!Q$1,FALSE))</f>
        <v/>
      </c>
      <c r="R357" s="130" t="str">
        <f>IF('DOE assistant'!E356="","",VLOOKUP('DOE assistant'!E356,'Full DOE Design'!$B:$L,'Full DOE Design'!R$1,FALSE))</f>
        <v/>
      </c>
      <c r="S357" s="130" t="str">
        <f>IF('DOE assistant'!F356="","",VLOOKUP('DOE assistant'!F356,'Full DOE Design'!$B:$L,'Full DOE Design'!S$1,FALSE))</f>
        <v/>
      </c>
      <c r="T357" s="130" t="str">
        <f>IF('DOE assistant'!G356="","",VLOOKUP('DOE assistant'!G356,'Full DOE Design'!$B:$L,'Full DOE Design'!T$1,FALSE))</f>
        <v/>
      </c>
      <c r="U357" s="130" t="str">
        <f>IF('DOE assistant'!H356="","",VLOOKUP('DOE assistant'!H356,'Full DOE Design'!$B:$L,'Full DOE Design'!U$1,FALSE))</f>
        <v/>
      </c>
      <c r="V357" s="130" t="str">
        <f>IF('DOE assistant'!I356="","",VLOOKUP('DOE assistant'!I356,'Full DOE Design'!$B:$L,'Full DOE Design'!V$1,FALSE))</f>
        <v/>
      </c>
      <c r="W357" s="130" t="str">
        <f>IF('DOE assistant'!J356="","",VLOOKUP('DOE assistant'!J356,'Full DOE Design'!$B:$L,'Full DOE Design'!W$1,FALSE))</f>
        <v/>
      </c>
      <c r="X357" s="130" t="str">
        <f>IF('DOE assistant'!K356="","",VLOOKUP('DOE assistant'!K356,'Full DOE Design'!$B:$L,'Full DOE Design'!X$1,FALSE))</f>
        <v/>
      </c>
    </row>
    <row r="358" spans="14:24">
      <c r="N358" s="128" t="str">
        <f>IF('DOE assistant'!B357="","",'Full DOE Design'!N357+1)</f>
        <v/>
      </c>
      <c r="O358" s="130" t="str">
        <f>IF('DOE assistant'!B357="","",VLOOKUP('DOE assistant'!B357,'Full DOE Design'!$B:$L,'Full DOE Design'!O$1,FALSE))</f>
        <v/>
      </c>
      <c r="P358" s="130" t="str">
        <f>IF('DOE assistant'!C357="","",VLOOKUP('DOE assistant'!C357,'Full DOE Design'!$B:$L,'Full DOE Design'!P$1,FALSE))</f>
        <v/>
      </c>
      <c r="Q358" s="130" t="str">
        <f>IF('DOE assistant'!D357="","",VLOOKUP('DOE assistant'!D357,'Full DOE Design'!$B:$L,'Full DOE Design'!Q$1,FALSE))</f>
        <v/>
      </c>
      <c r="R358" s="130" t="str">
        <f>IF('DOE assistant'!E357="","",VLOOKUP('DOE assistant'!E357,'Full DOE Design'!$B:$L,'Full DOE Design'!R$1,FALSE))</f>
        <v/>
      </c>
      <c r="S358" s="130" t="str">
        <f>IF('DOE assistant'!F357="","",VLOOKUP('DOE assistant'!F357,'Full DOE Design'!$B:$L,'Full DOE Design'!S$1,FALSE))</f>
        <v/>
      </c>
      <c r="T358" s="130" t="str">
        <f>IF('DOE assistant'!G357="","",VLOOKUP('DOE assistant'!G357,'Full DOE Design'!$B:$L,'Full DOE Design'!T$1,FALSE))</f>
        <v/>
      </c>
      <c r="U358" s="130" t="str">
        <f>IF('DOE assistant'!H357="","",VLOOKUP('DOE assistant'!H357,'Full DOE Design'!$B:$L,'Full DOE Design'!U$1,FALSE))</f>
        <v/>
      </c>
      <c r="V358" s="130" t="str">
        <f>IF('DOE assistant'!I357="","",VLOOKUP('DOE assistant'!I357,'Full DOE Design'!$B:$L,'Full DOE Design'!V$1,FALSE))</f>
        <v/>
      </c>
      <c r="W358" s="130" t="str">
        <f>IF('DOE assistant'!J357="","",VLOOKUP('DOE assistant'!J357,'Full DOE Design'!$B:$L,'Full DOE Design'!W$1,FALSE))</f>
        <v/>
      </c>
      <c r="X358" s="130" t="str">
        <f>IF('DOE assistant'!K357="","",VLOOKUP('DOE assistant'!K357,'Full DOE Design'!$B:$L,'Full DOE Design'!X$1,FALSE))</f>
        <v/>
      </c>
    </row>
    <row r="359" spans="14:24">
      <c r="N359" s="128" t="str">
        <f>IF('DOE assistant'!B358="","",'Full DOE Design'!N358+1)</f>
        <v/>
      </c>
      <c r="O359" s="130" t="str">
        <f>IF('DOE assistant'!B358="","",VLOOKUP('DOE assistant'!B358,'Full DOE Design'!$B:$L,'Full DOE Design'!O$1,FALSE))</f>
        <v/>
      </c>
      <c r="P359" s="130" t="str">
        <f>IF('DOE assistant'!C358="","",VLOOKUP('DOE assistant'!C358,'Full DOE Design'!$B:$L,'Full DOE Design'!P$1,FALSE))</f>
        <v/>
      </c>
      <c r="Q359" s="130" t="str">
        <f>IF('DOE assistant'!D358="","",VLOOKUP('DOE assistant'!D358,'Full DOE Design'!$B:$L,'Full DOE Design'!Q$1,FALSE))</f>
        <v/>
      </c>
      <c r="R359" s="130" t="str">
        <f>IF('DOE assistant'!E358="","",VLOOKUP('DOE assistant'!E358,'Full DOE Design'!$B:$L,'Full DOE Design'!R$1,FALSE))</f>
        <v/>
      </c>
      <c r="S359" s="130" t="str">
        <f>IF('DOE assistant'!F358="","",VLOOKUP('DOE assistant'!F358,'Full DOE Design'!$B:$L,'Full DOE Design'!S$1,FALSE))</f>
        <v/>
      </c>
      <c r="T359" s="130" t="str">
        <f>IF('DOE assistant'!G358="","",VLOOKUP('DOE assistant'!G358,'Full DOE Design'!$B:$L,'Full DOE Design'!T$1,FALSE))</f>
        <v/>
      </c>
      <c r="U359" s="130" t="str">
        <f>IF('DOE assistant'!H358="","",VLOOKUP('DOE assistant'!H358,'Full DOE Design'!$B:$L,'Full DOE Design'!U$1,FALSE))</f>
        <v/>
      </c>
      <c r="V359" s="130" t="str">
        <f>IF('DOE assistant'!I358="","",VLOOKUP('DOE assistant'!I358,'Full DOE Design'!$B:$L,'Full DOE Design'!V$1,FALSE))</f>
        <v/>
      </c>
      <c r="W359" s="130" t="str">
        <f>IF('DOE assistant'!J358="","",VLOOKUP('DOE assistant'!J358,'Full DOE Design'!$B:$L,'Full DOE Design'!W$1,FALSE))</f>
        <v/>
      </c>
      <c r="X359" s="130" t="str">
        <f>IF('DOE assistant'!K358="","",VLOOKUP('DOE assistant'!K358,'Full DOE Design'!$B:$L,'Full DOE Design'!X$1,FALSE))</f>
        <v/>
      </c>
    </row>
    <row r="360" spans="14:24">
      <c r="N360" s="128" t="str">
        <f>IF('DOE assistant'!B359="","",'Full DOE Design'!N359+1)</f>
        <v/>
      </c>
      <c r="O360" s="130" t="str">
        <f>IF('DOE assistant'!B359="","",VLOOKUP('DOE assistant'!B359,'Full DOE Design'!$B:$L,'Full DOE Design'!O$1,FALSE))</f>
        <v/>
      </c>
      <c r="P360" s="130" t="str">
        <f>IF('DOE assistant'!C359="","",VLOOKUP('DOE assistant'!C359,'Full DOE Design'!$B:$L,'Full DOE Design'!P$1,FALSE))</f>
        <v/>
      </c>
      <c r="Q360" s="130" t="str">
        <f>IF('DOE assistant'!D359="","",VLOOKUP('DOE assistant'!D359,'Full DOE Design'!$B:$L,'Full DOE Design'!Q$1,FALSE))</f>
        <v/>
      </c>
      <c r="R360" s="130" t="str">
        <f>IF('DOE assistant'!E359="","",VLOOKUP('DOE assistant'!E359,'Full DOE Design'!$B:$L,'Full DOE Design'!R$1,FALSE))</f>
        <v/>
      </c>
      <c r="S360" s="130" t="str">
        <f>IF('DOE assistant'!F359="","",VLOOKUP('DOE assistant'!F359,'Full DOE Design'!$B:$L,'Full DOE Design'!S$1,FALSE))</f>
        <v/>
      </c>
      <c r="T360" s="130" t="str">
        <f>IF('DOE assistant'!G359="","",VLOOKUP('DOE assistant'!G359,'Full DOE Design'!$B:$L,'Full DOE Design'!T$1,FALSE))</f>
        <v/>
      </c>
      <c r="U360" s="130" t="str">
        <f>IF('DOE assistant'!H359="","",VLOOKUP('DOE assistant'!H359,'Full DOE Design'!$B:$L,'Full DOE Design'!U$1,FALSE))</f>
        <v/>
      </c>
      <c r="V360" s="130" t="str">
        <f>IF('DOE assistant'!I359="","",VLOOKUP('DOE assistant'!I359,'Full DOE Design'!$B:$L,'Full DOE Design'!V$1,FALSE))</f>
        <v/>
      </c>
      <c r="W360" s="130" t="str">
        <f>IF('DOE assistant'!J359="","",VLOOKUP('DOE assistant'!J359,'Full DOE Design'!$B:$L,'Full DOE Design'!W$1,FALSE))</f>
        <v/>
      </c>
      <c r="X360" s="130" t="str">
        <f>IF('DOE assistant'!K359="","",VLOOKUP('DOE assistant'!K359,'Full DOE Design'!$B:$L,'Full DOE Design'!X$1,FALSE))</f>
        <v/>
      </c>
    </row>
    <row r="361" spans="14:24">
      <c r="N361" s="128" t="str">
        <f>IF('DOE assistant'!B360="","",'Full DOE Design'!N360+1)</f>
        <v/>
      </c>
      <c r="O361" s="130" t="str">
        <f>IF('DOE assistant'!B360="","",VLOOKUP('DOE assistant'!B360,'Full DOE Design'!$B:$L,'Full DOE Design'!O$1,FALSE))</f>
        <v/>
      </c>
      <c r="P361" s="130" t="str">
        <f>IF('DOE assistant'!C360="","",VLOOKUP('DOE assistant'!C360,'Full DOE Design'!$B:$L,'Full DOE Design'!P$1,FALSE))</f>
        <v/>
      </c>
      <c r="Q361" s="130" t="str">
        <f>IF('DOE assistant'!D360="","",VLOOKUP('DOE assistant'!D360,'Full DOE Design'!$B:$L,'Full DOE Design'!Q$1,FALSE))</f>
        <v/>
      </c>
      <c r="R361" s="130" t="str">
        <f>IF('DOE assistant'!E360="","",VLOOKUP('DOE assistant'!E360,'Full DOE Design'!$B:$L,'Full DOE Design'!R$1,FALSE))</f>
        <v/>
      </c>
      <c r="S361" s="130" t="str">
        <f>IF('DOE assistant'!F360="","",VLOOKUP('DOE assistant'!F360,'Full DOE Design'!$B:$L,'Full DOE Design'!S$1,FALSE))</f>
        <v/>
      </c>
      <c r="T361" s="130" t="str">
        <f>IF('DOE assistant'!G360="","",VLOOKUP('DOE assistant'!G360,'Full DOE Design'!$B:$L,'Full DOE Design'!T$1,FALSE))</f>
        <v/>
      </c>
      <c r="U361" s="130" t="str">
        <f>IF('DOE assistant'!H360="","",VLOOKUP('DOE assistant'!H360,'Full DOE Design'!$B:$L,'Full DOE Design'!U$1,FALSE))</f>
        <v/>
      </c>
      <c r="V361" s="130" t="str">
        <f>IF('DOE assistant'!I360="","",VLOOKUP('DOE assistant'!I360,'Full DOE Design'!$B:$L,'Full DOE Design'!V$1,FALSE))</f>
        <v/>
      </c>
      <c r="W361" s="130" t="str">
        <f>IF('DOE assistant'!J360="","",VLOOKUP('DOE assistant'!J360,'Full DOE Design'!$B:$L,'Full DOE Design'!W$1,FALSE))</f>
        <v/>
      </c>
      <c r="X361" s="130" t="str">
        <f>IF('DOE assistant'!K360="","",VLOOKUP('DOE assistant'!K360,'Full DOE Design'!$B:$L,'Full DOE Design'!X$1,FALSE))</f>
        <v/>
      </c>
    </row>
    <row r="362" spans="14:24">
      <c r="N362" s="128" t="str">
        <f>IF('DOE assistant'!B361="","",'Full DOE Design'!N361+1)</f>
        <v/>
      </c>
      <c r="O362" s="130" t="str">
        <f>IF('DOE assistant'!B361="","",VLOOKUP('DOE assistant'!B361,'Full DOE Design'!$B:$L,'Full DOE Design'!O$1,FALSE))</f>
        <v/>
      </c>
      <c r="P362" s="130" t="str">
        <f>IF('DOE assistant'!C361="","",VLOOKUP('DOE assistant'!C361,'Full DOE Design'!$B:$L,'Full DOE Design'!P$1,FALSE))</f>
        <v/>
      </c>
      <c r="Q362" s="130" t="str">
        <f>IF('DOE assistant'!D361="","",VLOOKUP('DOE assistant'!D361,'Full DOE Design'!$B:$L,'Full DOE Design'!Q$1,FALSE))</f>
        <v/>
      </c>
      <c r="R362" s="130" t="str">
        <f>IF('DOE assistant'!E361="","",VLOOKUP('DOE assistant'!E361,'Full DOE Design'!$B:$L,'Full DOE Design'!R$1,FALSE))</f>
        <v/>
      </c>
      <c r="S362" s="130" t="str">
        <f>IF('DOE assistant'!F361="","",VLOOKUP('DOE assistant'!F361,'Full DOE Design'!$B:$L,'Full DOE Design'!S$1,FALSE))</f>
        <v/>
      </c>
      <c r="T362" s="130" t="str">
        <f>IF('DOE assistant'!G361="","",VLOOKUP('DOE assistant'!G361,'Full DOE Design'!$B:$L,'Full DOE Design'!T$1,FALSE))</f>
        <v/>
      </c>
      <c r="U362" s="130" t="str">
        <f>IF('DOE assistant'!H361="","",VLOOKUP('DOE assistant'!H361,'Full DOE Design'!$B:$L,'Full DOE Design'!U$1,FALSE))</f>
        <v/>
      </c>
      <c r="V362" s="130" t="str">
        <f>IF('DOE assistant'!I361="","",VLOOKUP('DOE assistant'!I361,'Full DOE Design'!$B:$L,'Full DOE Design'!V$1,FALSE))</f>
        <v/>
      </c>
      <c r="W362" s="130" t="str">
        <f>IF('DOE assistant'!J361="","",VLOOKUP('DOE assistant'!J361,'Full DOE Design'!$B:$L,'Full DOE Design'!W$1,FALSE))</f>
        <v/>
      </c>
      <c r="X362" s="130" t="str">
        <f>IF('DOE assistant'!K361="","",VLOOKUP('DOE assistant'!K361,'Full DOE Design'!$B:$L,'Full DOE Design'!X$1,FALSE))</f>
        <v/>
      </c>
    </row>
    <row r="363" spans="14:24">
      <c r="N363" s="128" t="str">
        <f>IF('DOE assistant'!B362="","",'Full DOE Design'!N362+1)</f>
        <v/>
      </c>
      <c r="O363" s="130" t="str">
        <f>IF('DOE assistant'!B362="","",VLOOKUP('DOE assistant'!B362,'Full DOE Design'!$B:$L,'Full DOE Design'!O$1,FALSE))</f>
        <v/>
      </c>
      <c r="P363" s="130" t="str">
        <f>IF('DOE assistant'!C362="","",VLOOKUP('DOE assistant'!C362,'Full DOE Design'!$B:$L,'Full DOE Design'!P$1,FALSE))</f>
        <v/>
      </c>
      <c r="Q363" s="130" t="str">
        <f>IF('DOE assistant'!D362="","",VLOOKUP('DOE assistant'!D362,'Full DOE Design'!$B:$L,'Full DOE Design'!Q$1,FALSE))</f>
        <v/>
      </c>
      <c r="R363" s="130" t="str">
        <f>IF('DOE assistant'!E362="","",VLOOKUP('DOE assistant'!E362,'Full DOE Design'!$B:$L,'Full DOE Design'!R$1,FALSE))</f>
        <v/>
      </c>
      <c r="S363" s="130" t="str">
        <f>IF('DOE assistant'!F362="","",VLOOKUP('DOE assistant'!F362,'Full DOE Design'!$B:$L,'Full DOE Design'!S$1,FALSE))</f>
        <v/>
      </c>
      <c r="T363" s="130" t="str">
        <f>IF('DOE assistant'!G362="","",VLOOKUP('DOE assistant'!G362,'Full DOE Design'!$B:$L,'Full DOE Design'!T$1,FALSE))</f>
        <v/>
      </c>
      <c r="U363" s="130" t="str">
        <f>IF('DOE assistant'!H362="","",VLOOKUP('DOE assistant'!H362,'Full DOE Design'!$B:$L,'Full DOE Design'!U$1,FALSE))</f>
        <v/>
      </c>
      <c r="V363" s="130" t="str">
        <f>IF('DOE assistant'!I362="","",VLOOKUP('DOE assistant'!I362,'Full DOE Design'!$B:$L,'Full DOE Design'!V$1,FALSE))</f>
        <v/>
      </c>
      <c r="W363" s="130" t="str">
        <f>IF('DOE assistant'!J362="","",VLOOKUP('DOE assistant'!J362,'Full DOE Design'!$B:$L,'Full DOE Design'!W$1,FALSE))</f>
        <v/>
      </c>
      <c r="X363" s="130" t="str">
        <f>IF('DOE assistant'!K362="","",VLOOKUP('DOE assistant'!K362,'Full DOE Design'!$B:$L,'Full DOE Design'!X$1,FALSE))</f>
        <v/>
      </c>
    </row>
    <row r="364" spans="14:24">
      <c r="N364" s="128" t="str">
        <f>IF('DOE assistant'!B363="","",'Full DOE Design'!N363+1)</f>
        <v/>
      </c>
      <c r="O364" s="130" t="str">
        <f>IF('DOE assistant'!B363="","",VLOOKUP('DOE assistant'!B363,'Full DOE Design'!$B:$L,'Full DOE Design'!O$1,FALSE))</f>
        <v/>
      </c>
      <c r="P364" s="130" t="str">
        <f>IF('DOE assistant'!C363="","",VLOOKUP('DOE assistant'!C363,'Full DOE Design'!$B:$L,'Full DOE Design'!P$1,FALSE))</f>
        <v/>
      </c>
      <c r="Q364" s="130" t="str">
        <f>IF('DOE assistant'!D363="","",VLOOKUP('DOE assistant'!D363,'Full DOE Design'!$B:$L,'Full DOE Design'!Q$1,FALSE))</f>
        <v/>
      </c>
      <c r="R364" s="130" t="str">
        <f>IF('DOE assistant'!E363="","",VLOOKUP('DOE assistant'!E363,'Full DOE Design'!$B:$L,'Full DOE Design'!R$1,FALSE))</f>
        <v/>
      </c>
      <c r="S364" s="130" t="str">
        <f>IF('DOE assistant'!F363="","",VLOOKUP('DOE assistant'!F363,'Full DOE Design'!$B:$L,'Full DOE Design'!S$1,FALSE))</f>
        <v/>
      </c>
      <c r="T364" s="130" t="str">
        <f>IF('DOE assistant'!G363="","",VLOOKUP('DOE assistant'!G363,'Full DOE Design'!$B:$L,'Full DOE Design'!T$1,FALSE))</f>
        <v/>
      </c>
      <c r="U364" s="130" t="str">
        <f>IF('DOE assistant'!H363="","",VLOOKUP('DOE assistant'!H363,'Full DOE Design'!$B:$L,'Full DOE Design'!U$1,FALSE))</f>
        <v/>
      </c>
      <c r="V364" s="130" t="str">
        <f>IF('DOE assistant'!I363="","",VLOOKUP('DOE assistant'!I363,'Full DOE Design'!$B:$L,'Full DOE Design'!V$1,FALSE))</f>
        <v/>
      </c>
      <c r="W364" s="130" t="str">
        <f>IF('DOE assistant'!J363="","",VLOOKUP('DOE assistant'!J363,'Full DOE Design'!$B:$L,'Full DOE Design'!W$1,FALSE))</f>
        <v/>
      </c>
      <c r="X364" s="130" t="str">
        <f>IF('DOE assistant'!K363="","",VLOOKUP('DOE assistant'!K363,'Full DOE Design'!$B:$L,'Full DOE Design'!X$1,FALSE))</f>
        <v/>
      </c>
    </row>
    <row r="365" spans="14:24">
      <c r="N365" s="128" t="str">
        <f>IF('DOE assistant'!B364="","",'Full DOE Design'!N364+1)</f>
        <v/>
      </c>
      <c r="O365" s="130" t="str">
        <f>IF('DOE assistant'!B364="","",VLOOKUP('DOE assistant'!B364,'Full DOE Design'!$B:$L,'Full DOE Design'!O$1,FALSE))</f>
        <v/>
      </c>
      <c r="P365" s="130" t="str">
        <f>IF('DOE assistant'!C364="","",VLOOKUP('DOE assistant'!C364,'Full DOE Design'!$B:$L,'Full DOE Design'!P$1,FALSE))</f>
        <v/>
      </c>
      <c r="Q365" s="130" t="str">
        <f>IF('DOE assistant'!D364="","",VLOOKUP('DOE assistant'!D364,'Full DOE Design'!$B:$L,'Full DOE Design'!Q$1,FALSE))</f>
        <v/>
      </c>
      <c r="R365" s="130" t="str">
        <f>IF('DOE assistant'!E364="","",VLOOKUP('DOE assistant'!E364,'Full DOE Design'!$B:$L,'Full DOE Design'!R$1,FALSE))</f>
        <v/>
      </c>
      <c r="S365" s="130" t="str">
        <f>IF('DOE assistant'!F364="","",VLOOKUP('DOE assistant'!F364,'Full DOE Design'!$B:$L,'Full DOE Design'!S$1,FALSE))</f>
        <v/>
      </c>
      <c r="T365" s="130" t="str">
        <f>IF('DOE assistant'!G364="","",VLOOKUP('DOE assistant'!G364,'Full DOE Design'!$B:$L,'Full DOE Design'!T$1,FALSE))</f>
        <v/>
      </c>
      <c r="U365" s="130" t="str">
        <f>IF('DOE assistant'!H364="","",VLOOKUP('DOE assistant'!H364,'Full DOE Design'!$B:$L,'Full DOE Design'!U$1,FALSE))</f>
        <v/>
      </c>
      <c r="V365" s="130" t="str">
        <f>IF('DOE assistant'!I364="","",VLOOKUP('DOE assistant'!I364,'Full DOE Design'!$B:$L,'Full DOE Design'!V$1,FALSE))</f>
        <v/>
      </c>
      <c r="W365" s="130" t="str">
        <f>IF('DOE assistant'!J364="","",VLOOKUP('DOE assistant'!J364,'Full DOE Design'!$B:$L,'Full DOE Design'!W$1,FALSE))</f>
        <v/>
      </c>
      <c r="X365" s="130" t="str">
        <f>IF('DOE assistant'!K364="","",VLOOKUP('DOE assistant'!K364,'Full DOE Design'!$B:$L,'Full DOE Design'!X$1,FALSE))</f>
        <v/>
      </c>
    </row>
    <row r="366" spans="14:24">
      <c r="N366" s="128" t="str">
        <f>IF('DOE assistant'!B365="","",'Full DOE Design'!N365+1)</f>
        <v/>
      </c>
      <c r="O366" s="130" t="str">
        <f>IF('DOE assistant'!B365="","",VLOOKUP('DOE assistant'!B365,'Full DOE Design'!$B:$L,'Full DOE Design'!O$1,FALSE))</f>
        <v/>
      </c>
      <c r="P366" s="130" t="str">
        <f>IF('DOE assistant'!C365="","",VLOOKUP('DOE assistant'!C365,'Full DOE Design'!$B:$L,'Full DOE Design'!P$1,FALSE))</f>
        <v/>
      </c>
      <c r="Q366" s="130" t="str">
        <f>IF('DOE assistant'!D365="","",VLOOKUP('DOE assistant'!D365,'Full DOE Design'!$B:$L,'Full DOE Design'!Q$1,FALSE))</f>
        <v/>
      </c>
      <c r="R366" s="130" t="str">
        <f>IF('DOE assistant'!E365="","",VLOOKUP('DOE assistant'!E365,'Full DOE Design'!$B:$L,'Full DOE Design'!R$1,FALSE))</f>
        <v/>
      </c>
      <c r="S366" s="130" t="str">
        <f>IF('DOE assistant'!F365="","",VLOOKUP('DOE assistant'!F365,'Full DOE Design'!$B:$L,'Full DOE Design'!S$1,FALSE))</f>
        <v/>
      </c>
      <c r="T366" s="130" t="str">
        <f>IF('DOE assistant'!G365="","",VLOOKUP('DOE assistant'!G365,'Full DOE Design'!$B:$L,'Full DOE Design'!T$1,FALSE))</f>
        <v/>
      </c>
      <c r="U366" s="130" t="str">
        <f>IF('DOE assistant'!H365="","",VLOOKUP('DOE assistant'!H365,'Full DOE Design'!$B:$L,'Full DOE Design'!U$1,FALSE))</f>
        <v/>
      </c>
      <c r="V366" s="130" t="str">
        <f>IF('DOE assistant'!I365="","",VLOOKUP('DOE assistant'!I365,'Full DOE Design'!$B:$L,'Full DOE Design'!V$1,FALSE))</f>
        <v/>
      </c>
      <c r="W366" s="130" t="str">
        <f>IF('DOE assistant'!J365="","",VLOOKUP('DOE assistant'!J365,'Full DOE Design'!$B:$L,'Full DOE Design'!W$1,FALSE))</f>
        <v/>
      </c>
      <c r="X366" s="130" t="str">
        <f>IF('DOE assistant'!K365="","",VLOOKUP('DOE assistant'!K365,'Full DOE Design'!$B:$L,'Full DOE Design'!X$1,FALSE))</f>
        <v/>
      </c>
    </row>
    <row r="367" spans="14:24">
      <c r="N367" s="128" t="str">
        <f>IF('DOE assistant'!B366="","",'Full DOE Design'!N366+1)</f>
        <v/>
      </c>
      <c r="O367" s="130" t="str">
        <f>IF('DOE assistant'!B366="","",VLOOKUP('DOE assistant'!B366,'Full DOE Design'!$B:$L,'Full DOE Design'!O$1,FALSE))</f>
        <v/>
      </c>
      <c r="P367" s="130" t="str">
        <f>IF('DOE assistant'!C366="","",VLOOKUP('DOE assistant'!C366,'Full DOE Design'!$B:$L,'Full DOE Design'!P$1,FALSE))</f>
        <v/>
      </c>
      <c r="Q367" s="130" t="str">
        <f>IF('DOE assistant'!D366="","",VLOOKUP('DOE assistant'!D366,'Full DOE Design'!$B:$L,'Full DOE Design'!Q$1,FALSE))</f>
        <v/>
      </c>
      <c r="R367" s="130" t="str">
        <f>IF('DOE assistant'!E366="","",VLOOKUP('DOE assistant'!E366,'Full DOE Design'!$B:$L,'Full DOE Design'!R$1,FALSE))</f>
        <v/>
      </c>
      <c r="S367" s="130" t="str">
        <f>IF('DOE assistant'!F366="","",VLOOKUP('DOE assistant'!F366,'Full DOE Design'!$B:$L,'Full DOE Design'!S$1,FALSE))</f>
        <v/>
      </c>
      <c r="T367" s="130" t="str">
        <f>IF('DOE assistant'!G366="","",VLOOKUP('DOE assistant'!G366,'Full DOE Design'!$B:$L,'Full DOE Design'!T$1,FALSE))</f>
        <v/>
      </c>
      <c r="U367" s="130" t="str">
        <f>IF('DOE assistant'!H366="","",VLOOKUP('DOE assistant'!H366,'Full DOE Design'!$B:$L,'Full DOE Design'!U$1,FALSE))</f>
        <v/>
      </c>
      <c r="V367" s="130" t="str">
        <f>IF('DOE assistant'!I366="","",VLOOKUP('DOE assistant'!I366,'Full DOE Design'!$B:$L,'Full DOE Design'!V$1,FALSE))</f>
        <v/>
      </c>
      <c r="W367" s="130" t="str">
        <f>IF('DOE assistant'!J366="","",VLOOKUP('DOE assistant'!J366,'Full DOE Design'!$B:$L,'Full DOE Design'!W$1,FALSE))</f>
        <v/>
      </c>
      <c r="X367" s="130" t="str">
        <f>IF('DOE assistant'!K366="","",VLOOKUP('DOE assistant'!K366,'Full DOE Design'!$B:$L,'Full DOE Design'!X$1,FALSE))</f>
        <v/>
      </c>
    </row>
    <row r="368" spans="14:24">
      <c r="N368" s="128" t="str">
        <f>IF('DOE assistant'!B367="","",'Full DOE Design'!N367+1)</f>
        <v/>
      </c>
      <c r="O368" s="130" t="str">
        <f>IF('DOE assistant'!B367="","",VLOOKUP('DOE assistant'!B367,'Full DOE Design'!$B:$L,'Full DOE Design'!O$1,FALSE))</f>
        <v/>
      </c>
      <c r="P368" s="130" t="str">
        <f>IF('DOE assistant'!C367="","",VLOOKUP('DOE assistant'!C367,'Full DOE Design'!$B:$L,'Full DOE Design'!P$1,FALSE))</f>
        <v/>
      </c>
      <c r="Q368" s="130" t="str">
        <f>IF('DOE assistant'!D367="","",VLOOKUP('DOE assistant'!D367,'Full DOE Design'!$B:$L,'Full DOE Design'!Q$1,FALSE))</f>
        <v/>
      </c>
      <c r="R368" s="130" t="str">
        <f>IF('DOE assistant'!E367="","",VLOOKUP('DOE assistant'!E367,'Full DOE Design'!$B:$L,'Full DOE Design'!R$1,FALSE))</f>
        <v/>
      </c>
      <c r="S368" s="130" t="str">
        <f>IF('DOE assistant'!F367="","",VLOOKUP('DOE assistant'!F367,'Full DOE Design'!$B:$L,'Full DOE Design'!S$1,FALSE))</f>
        <v/>
      </c>
      <c r="T368" s="130" t="str">
        <f>IF('DOE assistant'!G367="","",VLOOKUP('DOE assistant'!G367,'Full DOE Design'!$B:$L,'Full DOE Design'!T$1,FALSE))</f>
        <v/>
      </c>
      <c r="U368" s="130" t="str">
        <f>IF('DOE assistant'!H367="","",VLOOKUP('DOE assistant'!H367,'Full DOE Design'!$B:$L,'Full DOE Design'!U$1,FALSE))</f>
        <v/>
      </c>
      <c r="V368" s="130" t="str">
        <f>IF('DOE assistant'!I367="","",VLOOKUP('DOE assistant'!I367,'Full DOE Design'!$B:$L,'Full DOE Design'!V$1,FALSE))</f>
        <v/>
      </c>
      <c r="W368" s="130" t="str">
        <f>IF('DOE assistant'!J367="","",VLOOKUP('DOE assistant'!J367,'Full DOE Design'!$B:$L,'Full DOE Design'!W$1,FALSE))</f>
        <v/>
      </c>
      <c r="X368" s="130" t="str">
        <f>IF('DOE assistant'!K367="","",VLOOKUP('DOE assistant'!K367,'Full DOE Design'!$B:$L,'Full DOE Design'!X$1,FALSE))</f>
        <v/>
      </c>
    </row>
    <row r="369" spans="14:24">
      <c r="N369" s="128" t="str">
        <f>IF('DOE assistant'!B368="","",'Full DOE Design'!N368+1)</f>
        <v/>
      </c>
      <c r="O369" s="130" t="str">
        <f>IF('DOE assistant'!B368="","",VLOOKUP('DOE assistant'!B368,'Full DOE Design'!$B:$L,'Full DOE Design'!O$1,FALSE))</f>
        <v/>
      </c>
      <c r="P369" s="130" t="str">
        <f>IF('DOE assistant'!C368="","",VLOOKUP('DOE assistant'!C368,'Full DOE Design'!$B:$L,'Full DOE Design'!P$1,FALSE))</f>
        <v/>
      </c>
      <c r="Q369" s="130" t="str">
        <f>IF('DOE assistant'!D368="","",VLOOKUP('DOE assistant'!D368,'Full DOE Design'!$B:$L,'Full DOE Design'!Q$1,FALSE))</f>
        <v/>
      </c>
      <c r="R369" s="130" t="str">
        <f>IF('DOE assistant'!E368="","",VLOOKUP('DOE assistant'!E368,'Full DOE Design'!$B:$L,'Full DOE Design'!R$1,FALSE))</f>
        <v/>
      </c>
      <c r="S369" s="130" t="str">
        <f>IF('DOE assistant'!F368="","",VLOOKUP('DOE assistant'!F368,'Full DOE Design'!$B:$L,'Full DOE Design'!S$1,FALSE))</f>
        <v/>
      </c>
      <c r="T369" s="130" t="str">
        <f>IF('DOE assistant'!G368="","",VLOOKUP('DOE assistant'!G368,'Full DOE Design'!$B:$L,'Full DOE Design'!T$1,FALSE))</f>
        <v/>
      </c>
      <c r="U369" s="130" t="str">
        <f>IF('DOE assistant'!H368="","",VLOOKUP('DOE assistant'!H368,'Full DOE Design'!$B:$L,'Full DOE Design'!U$1,FALSE))</f>
        <v/>
      </c>
      <c r="V369" s="130" t="str">
        <f>IF('DOE assistant'!I368="","",VLOOKUP('DOE assistant'!I368,'Full DOE Design'!$B:$L,'Full DOE Design'!V$1,FALSE))</f>
        <v/>
      </c>
      <c r="W369" s="130" t="str">
        <f>IF('DOE assistant'!J368="","",VLOOKUP('DOE assistant'!J368,'Full DOE Design'!$B:$L,'Full DOE Design'!W$1,FALSE))</f>
        <v/>
      </c>
      <c r="X369" s="130" t="str">
        <f>IF('DOE assistant'!K368="","",VLOOKUP('DOE assistant'!K368,'Full DOE Design'!$B:$L,'Full DOE Design'!X$1,FALSE))</f>
        <v/>
      </c>
    </row>
    <row r="370" spans="14:24">
      <c r="N370" s="128" t="str">
        <f>IF('DOE assistant'!B369="","",'Full DOE Design'!N369+1)</f>
        <v/>
      </c>
      <c r="O370" s="130" t="str">
        <f>IF('DOE assistant'!B369="","",VLOOKUP('DOE assistant'!B369,'Full DOE Design'!$B:$L,'Full DOE Design'!O$1,FALSE))</f>
        <v/>
      </c>
      <c r="P370" s="130" t="str">
        <f>IF('DOE assistant'!C369="","",VLOOKUP('DOE assistant'!C369,'Full DOE Design'!$B:$L,'Full DOE Design'!P$1,FALSE))</f>
        <v/>
      </c>
      <c r="Q370" s="130" t="str">
        <f>IF('DOE assistant'!D369="","",VLOOKUP('DOE assistant'!D369,'Full DOE Design'!$B:$L,'Full DOE Design'!Q$1,FALSE))</f>
        <v/>
      </c>
      <c r="R370" s="130" t="str">
        <f>IF('DOE assistant'!E369="","",VLOOKUP('DOE assistant'!E369,'Full DOE Design'!$B:$L,'Full DOE Design'!R$1,FALSE))</f>
        <v/>
      </c>
      <c r="S370" s="130" t="str">
        <f>IF('DOE assistant'!F369="","",VLOOKUP('DOE assistant'!F369,'Full DOE Design'!$B:$L,'Full DOE Design'!S$1,FALSE))</f>
        <v/>
      </c>
      <c r="T370" s="130" t="str">
        <f>IF('DOE assistant'!G369="","",VLOOKUP('DOE assistant'!G369,'Full DOE Design'!$B:$L,'Full DOE Design'!T$1,FALSE))</f>
        <v/>
      </c>
      <c r="U370" s="130" t="str">
        <f>IF('DOE assistant'!H369="","",VLOOKUP('DOE assistant'!H369,'Full DOE Design'!$B:$L,'Full DOE Design'!U$1,FALSE))</f>
        <v/>
      </c>
      <c r="V370" s="130" t="str">
        <f>IF('DOE assistant'!I369="","",VLOOKUP('DOE assistant'!I369,'Full DOE Design'!$B:$L,'Full DOE Design'!V$1,FALSE))</f>
        <v/>
      </c>
      <c r="W370" s="130" t="str">
        <f>IF('DOE assistant'!J369="","",VLOOKUP('DOE assistant'!J369,'Full DOE Design'!$B:$L,'Full DOE Design'!W$1,FALSE))</f>
        <v/>
      </c>
      <c r="X370" s="130" t="str">
        <f>IF('DOE assistant'!K369="","",VLOOKUP('DOE assistant'!K369,'Full DOE Design'!$B:$L,'Full DOE Design'!X$1,FALSE))</f>
        <v/>
      </c>
    </row>
    <row r="371" spans="14:24">
      <c r="N371" s="128" t="str">
        <f>IF('DOE assistant'!B370="","",'Full DOE Design'!N370+1)</f>
        <v/>
      </c>
      <c r="O371" s="130" t="str">
        <f>IF('DOE assistant'!B370="","",VLOOKUP('DOE assistant'!B370,'Full DOE Design'!$B:$L,'Full DOE Design'!O$1,FALSE))</f>
        <v/>
      </c>
      <c r="P371" s="130" t="str">
        <f>IF('DOE assistant'!C370="","",VLOOKUP('DOE assistant'!C370,'Full DOE Design'!$B:$L,'Full DOE Design'!P$1,FALSE))</f>
        <v/>
      </c>
      <c r="Q371" s="130" t="str">
        <f>IF('DOE assistant'!D370="","",VLOOKUP('DOE assistant'!D370,'Full DOE Design'!$B:$L,'Full DOE Design'!Q$1,FALSE))</f>
        <v/>
      </c>
      <c r="R371" s="130" t="str">
        <f>IF('DOE assistant'!E370="","",VLOOKUP('DOE assistant'!E370,'Full DOE Design'!$B:$L,'Full DOE Design'!R$1,FALSE))</f>
        <v/>
      </c>
      <c r="S371" s="130" t="str">
        <f>IF('DOE assistant'!F370="","",VLOOKUP('DOE assistant'!F370,'Full DOE Design'!$B:$L,'Full DOE Design'!S$1,FALSE))</f>
        <v/>
      </c>
      <c r="T371" s="130" t="str">
        <f>IF('DOE assistant'!G370="","",VLOOKUP('DOE assistant'!G370,'Full DOE Design'!$B:$L,'Full DOE Design'!T$1,FALSE))</f>
        <v/>
      </c>
      <c r="U371" s="130" t="str">
        <f>IF('DOE assistant'!H370="","",VLOOKUP('DOE assistant'!H370,'Full DOE Design'!$B:$L,'Full DOE Design'!U$1,FALSE))</f>
        <v/>
      </c>
      <c r="V371" s="130" t="str">
        <f>IF('DOE assistant'!I370="","",VLOOKUP('DOE assistant'!I370,'Full DOE Design'!$B:$L,'Full DOE Design'!V$1,FALSE))</f>
        <v/>
      </c>
      <c r="W371" s="130" t="str">
        <f>IF('DOE assistant'!J370="","",VLOOKUP('DOE assistant'!J370,'Full DOE Design'!$B:$L,'Full DOE Design'!W$1,FALSE))</f>
        <v/>
      </c>
      <c r="X371" s="130" t="str">
        <f>IF('DOE assistant'!K370="","",VLOOKUP('DOE assistant'!K370,'Full DOE Design'!$B:$L,'Full DOE Design'!X$1,FALSE))</f>
        <v/>
      </c>
    </row>
    <row r="372" spans="14:24">
      <c r="N372" s="128" t="str">
        <f>IF('DOE assistant'!B371="","",'Full DOE Design'!N371+1)</f>
        <v/>
      </c>
      <c r="O372" s="130" t="str">
        <f>IF('DOE assistant'!B371="","",VLOOKUP('DOE assistant'!B371,'Full DOE Design'!$B:$L,'Full DOE Design'!O$1,FALSE))</f>
        <v/>
      </c>
      <c r="P372" s="130" t="str">
        <f>IF('DOE assistant'!C371="","",VLOOKUP('DOE assistant'!C371,'Full DOE Design'!$B:$L,'Full DOE Design'!P$1,FALSE))</f>
        <v/>
      </c>
      <c r="Q372" s="130" t="str">
        <f>IF('DOE assistant'!D371="","",VLOOKUP('DOE assistant'!D371,'Full DOE Design'!$B:$L,'Full DOE Design'!Q$1,FALSE))</f>
        <v/>
      </c>
      <c r="R372" s="130" t="str">
        <f>IF('DOE assistant'!E371="","",VLOOKUP('DOE assistant'!E371,'Full DOE Design'!$B:$L,'Full DOE Design'!R$1,FALSE))</f>
        <v/>
      </c>
      <c r="S372" s="130" t="str">
        <f>IF('DOE assistant'!F371="","",VLOOKUP('DOE assistant'!F371,'Full DOE Design'!$B:$L,'Full DOE Design'!S$1,FALSE))</f>
        <v/>
      </c>
      <c r="T372" s="130" t="str">
        <f>IF('DOE assistant'!G371="","",VLOOKUP('DOE assistant'!G371,'Full DOE Design'!$B:$L,'Full DOE Design'!T$1,FALSE))</f>
        <v/>
      </c>
      <c r="U372" s="130" t="str">
        <f>IF('DOE assistant'!H371="","",VLOOKUP('DOE assistant'!H371,'Full DOE Design'!$B:$L,'Full DOE Design'!U$1,FALSE))</f>
        <v/>
      </c>
      <c r="V372" s="130" t="str">
        <f>IF('DOE assistant'!I371="","",VLOOKUP('DOE assistant'!I371,'Full DOE Design'!$B:$L,'Full DOE Design'!V$1,FALSE))</f>
        <v/>
      </c>
      <c r="W372" s="130" t="str">
        <f>IF('DOE assistant'!J371="","",VLOOKUP('DOE assistant'!J371,'Full DOE Design'!$B:$L,'Full DOE Design'!W$1,FALSE))</f>
        <v/>
      </c>
      <c r="X372" s="130" t="str">
        <f>IF('DOE assistant'!K371="","",VLOOKUP('DOE assistant'!K371,'Full DOE Design'!$B:$L,'Full DOE Design'!X$1,FALSE))</f>
        <v/>
      </c>
    </row>
    <row r="373" spans="14:24">
      <c r="N373" s="128" t="str">
        <f>IF('DOE assistant'!B372="","",'Full DOE Design'!N372+1)</f>
        <v/>
      </c>
      <c r="O373" s="130" t="str">
        <f>IF('DOE assistant'!B372="","",VLOOKUP('DOE assistant'!B372,'Full DOE Design'!$B:$L,'Full DOE Design'!O$1,FALSE))</f>
        <v/>
      </c>
      <c r="P373" s="130" t="str">
        <f>IF('DOE assistant'!C372="","",VLOOKUP('DOE assistant'!C372,'Full DOE Design'!$B:$L,'Full DOE Design'!P$1,FALSE))</f>
        <v/>
      </c>
      <c r="Q373" s="130" t="str">
        <f>IF('DOE assistant'!D372="","",VLOOKUP('DOE assistant'!D372,'Full DOE Design'!$B:$L,'Full DOE Design'!Q$1,FALSE))</f>
        <v/>
      </c>
      <c r="R373" s="130" t="str">
        <f>IF('DOE assistant'!E372="","",VLOOKUP('DOE assistant'!E372,'Full DOE Design'!$B:$L,'Full DOE Design'!R$1,FALSE))</f>
        <v/>
      </c>
      <c r="S373" s="130" t="str">
        <f>IF('DOE assistant'!F372="","",VLOOKUP('DOE assistant'!F372,'Full DOE Design'!$B:$L,'Full DOE Design'!S$1,FALSE))</f>
        <v/>
      </c>
      <c r="T373" s="130" t="str">
        <f>IF('DOE assistant'!G372="","",VLOOKUP('DOE assistant'!G372,'Full DOE Design'!$B:$L,'Full DOE Design'!T$1,FALSE))</f>
        <v/>
      </c>
      <c r="U373" s="130" t="str">
        <f>IF('DOE assistant'!H372="","",VLOOKUP('DOE assistant'!H372,'Full DOE Design'!$B:$L,'Full DOE Design'!U$1,FALSE))</f>
        <v/>
      </c>
      <c r="V373" s="130" t="str">
        <f>IF('DOE assistant'!I372="","",VLOOKUP('DOE assistant'!I372,'Full DOE Design'!$B:$L,'Full DOE Design'!V$1,FALSE))</f>
        <v/>
      </c>
      <c r="W373" s="130" t="str">
        <f>IF('DOE assistant'!J372="","",VLOOKUP('DOE assistant'!J372,'Full DOE Design'!$B:$L,'Full DOE Design'!W$1,FALSE))</f>
        <v/>
      </c>
      <c r="X373" s="130" t="str">
        <f>IF('DOE assistant'!K372="","",VLOOKUP('DOE assistant'!K372,'Full DOE Design'!$B:$L,'Full DOE Design'!X$1,FALSE))</f>
        <v/>
      </c>
    </row>
    <row r="374" spans="14:24">
      <c r="N374" s="128" t="str">
        <f>IF('DOE assistant'!B373="","",'Full DOE Design'!N373+1)</f>
        <v/>
      </c>
      <c r="O374" s="130" t="str">
        <f>IF('DOE assistant'!B373="","",VLOOKUP('DOE assistant'!B373,'Full DOE Design'!$B:$L,'Full DOE Design'!O$1,FALSE))</f>
        <v/>
      </c>
      <c r="P374" s="130" t="str">
        <f>IF('DOE assistant'!C373="","",VLOOKUP('DOE assistant'!C373,'Full DOE Design'!$B:$L,'Full DOE Design'!P$1,FALSE))</f>
        <v/>
      </c>
      <c r="Q374" s="130" t="str">
        <f>IF('DOE assistant'!D373="","",VLOOKUP('DOE assistant'!D373,'Full DOE Design'!$B:$L,'Full DOE Design'!Q$1,FALSE))</f>
        <v/>
      </c>
      <c r="R374" s="130" t="str">
        <f>IF('DOE assistant'!E373="","",VLOOKUP('DOE assistant'!E373,'Full DOE Design'!$B:$L,'Full DOE Design'!R$1,FALSE))</f>
        <v/>
      </c>
      <c r="S374" s="130" t="str">
        <f>IF('DOE assistant'!F373="","",VLOOKUP('DOE assistant'!F373,'Full DOE Design'!$B:$L,'Full DOE Design'!S$1,FALSE))</f>
        <v/>
      </c>
      <c r="T374" s="130" t="str">
        <f>IF('DOE assistant'!G373="","",VLOOKUP('DOE assistant'!G373,'Full DOE Design'!$B:$L,'Full DOE Design'!T$1,FALSE))</f>
        <v/>
      </c>
      <c r="U374" s="130" t="str">
        <f>IF('DOE assistant'!H373="","",VLOOKUP('DOE assistant'!H373,'Full DOE Design'!$B:$L,'Full DOE Design'!U$1,FALSE))</f>
        <v/>
      </c>
      <c r="V374" s="130" t="str">
        <f>IF('DOE assistant'!I373="","",VLOOKUP('DOE assistant'!I373,'Full DOE Design'!$B:$L,'Full DOE Design'!V$1,FALSE))</f>
        <v/>
      </c>
      <c r="W374" s="130" t="str">
        <f>IF('DOE assistant'!J373="","",VLOOKUP('DOE assistant'!J373,'Full DOE Design'!$B:$L,'Full DOE Design'!W$1,FALSE))</f>
        <v/>
      </c>
      <c r="X374" s="130" t="str">
        <f>IF('DOE assistant'!K373="","",VLOOKUP('DOE assistant'!K373,'Full DOE Design'!$B:$L,'Full DOE Design'!X$1,FALSE))</f>
        <v/>
      </c>
    </row>
    <row r="375" spans="14:24">
      <c r="N375" s="128" t="str">
        <f>IF('DOE assistant'!B374="","",'Full DOE Design'!N374+1)</f>
        <v/>
      </c>
      <c r="O375" s="130" t="str">
        <f>IF('DOE assistant'!B374="","",VLOOKUP('DOE assistant'!B374,'Full DOE Design'!$B:$L,'Full DOE Design'!O$1,FALSE))</f>
        <v/>
      </c>
      <c r="P375" s="130" t="str">
        <f>IF('DOE assistant'!C374="","",VLOOKUP('DOE assistant'!C374,'Full DOE Design'!$B:$L,'Full DOE Design'!P$1,FALSE))</f>
        <v/>
      </c>
      <c r="Q375" s="130" t="str">
        <f>IF('DOE assistant'!D374="","",VLOOKUP('DOE assistant'!D374,'Full DOE Design'!$B:$L,'Full DOE Design'!Q$1,FALSE))</f>
        <v/>
      </c>
      <c r="R375" s="130" t="str">
        <f>IF('DOE assistant'!E374="","",VLOOKUP('DOE assistant'!E374,'Full DOE Design'!$B:$L,'Full DOE Design'!R$1,FALSE))</f>
        <v/>
      </c>
      <c r="S375" s="130" t="str">
        <f>IF('DOE assistant'!F374="","",VLOOKUP('DOE assistant'!F374,'Full DOE Design'!$B:$L,'Full DOE Design'!S$1,FALSE))</f>
        <v/>
      </c>
      <c r="T375" s="130" t="str">
        <f>IF('DOE assistant'!G374="","",VLOOKUP('DOE assistant'!G374,'Full DOE Design'!$B:$L,'Full DOE Design'!T$1,FALSE))</f>
        <v/>
      </c>
      <c r="U375" s="130" t="str">
        <f>IF('DOE assistant'!H374="","",VLOOKUP('DOE assistant'!H374,'Full DOE Design'!$B:$L,'Full DOE Design'!U$1,FALSE))</f>
        <v/>
      </c>
      <c r="V375" s="130" t="str">
        <f>IF('DOE assistant'!I374="","",VLOOKUP('DOE assistant'!I374,'Full DOE Design'!$B:$L,'Full DOE Design'!V$1,FALSE))</f>
        <v/>
      </c>
      <c r="W375" s="130" t="str">
        <f>IF('DOE assistant'!J374="","",VLOOKUP('DOE assistant'!J374,'Full DOE Design'!$B:$L,'Full DOE Design'!W$1,FALSE))</f>
        <v/>
      </c>
      <c r="X375" s="130" t="str">
        <f>IF('DOE assistant'!K374="","",VLOOKUP('DOE assistant'!K374,'Full DOE Design'!$B:$L,'Full DOE Design'!X$1,FALSE))</f>
        <v/>
      </c>
    </row>
    <row r="376" spans="14:24">
      <c r="N376" s="128" t="str">
        <f>IF('DOE assistant'!B375="","",'Full DOE Design'!N375+1)</f>
        <v/>
      </c>
      <c r="O376" s="130" t="str">
        <f>IF('DOE assistant'!B375="","",VLOOKUP('DOE assistant'!B375,'Full DOE Design'!$B:$L,'Full DOE Design'!O$1,FALSE))</f>
        <v/>
      </c>
      <c r="P376" s="130" t="str">
        <f>IF('DOE assistant'!C375="","",VLOOKUP('DOE assistant'!C375,'Full DOE Design'!$B:$L,'Full DOE Design'!P$1,FALSE))</f>
        <v/>
      </c>
      <c r="Q376" s="130" t="str">
        <f>IF('DOE assistant'!D375="","",VLOOKUP('DOE assistant'!D375,'Full DOE Design'!$B:$L,'Full DOE Design'!Q$1,FALSE))</f>
        <v/>
      </c>
      <c r="R376" s="130" t="str">
        <f>IF('DOE assistant'!E375="","",VLOOKUP('DOE assistant'!E375,'Full DOE Design'!$B:$L,'Full DOE Design'!R$1,FALSE))</f>
        <v/>
      </c>
      <c r="S376" s="130" t="str">
        <f>IF('DOE assistant'!F375="","",VLOOKUP('DOE assistant'!F375,'Full DOE Design'!$B:$L,'Full DOE Design'!S$1,FALSE))</f>
        <v/>
      </c>
      <c r="T376" s="130" t="str">
        <f>IF('DOE assistant'!G375="","",VLOOKUP('DOE assistant'!G375,'Full DOE Design'!$B:$L,'Full DOE Design'!T$1,FALSE))</f>
        <v/>
      </c>
      <c r="U376" s="130" t="str">
        <f>IF('DOE assistant'!H375="","",VLOOKUP('DOE assistant'!H375,'Full DOE Design'!$B:$L,'Full DOE Design'!U$1,FALSE))</f>
        <v/>
      </c>
      <c r="V376" s="130" t="str">
        <f>IF('DOE assistant'!I375="","",VLOOKUP('DOE assistant'!I375,'Full DOE Design'!$B:$L,'Full DOE Design'!V$1,FALSE))</f>
        <v/>
      </c>
      <c r="W376" s="130" t="str">
        <f>IF('DOE assistant'!J375="","",VLOOKUP('DOE assistant'!J375,'Full DOE Design'!$B:$L,'Full DOE Design'!W$1,FALSE))</f>
        <v/>
      </c>
      <c r="X376" s="130" t="str">
        <f>IF('DOE assistant'!K375="","",VLOOKUP('DOE assistant'!K375,'Full DOE Design'!$B:$L,'Full DOE Design'!X$1,FALSE))</f>
        <v/>
      </c>
    </row>
    <row r="377" spans="14:24">
      <c r="N377" s="128" t="str">
        <f>IF('DOE assistant'!B376="","",'Full DOE Design'!N376+1)</f>
        <v/>
      </c>
      <c r="O377" s="130" t="str">
        <f>IF('DOE assistant'!B376="","",VLOOKUP('DOE assistant'!B376,'Full DOE Design'!$B:$L,'Full DOE Design'!O$1,FALSE))</f>
        <v/>
      </c>
      <c r="P377" s="130" t="str">
        <f>IF('DOE assistant'!C376="","",VLOOKUP('DOE assistant'!C376,'Full DOE Design'!$B:$L,'Full DOE Design'!P$1,FALSE))</f>
        <v/>
      </c>
      <c r="Q377" s="130" t="str">
        <f>IF('DOE assistant'!D376="","",VLOOKUP('DOE assistant'!D376,'Full DOE Design'!$B:$L,'Full DOE Design'!Q$1,FALSE))</f>
        <v/>
      </c>
      <c r="R377" s="130" t="str">
        <f>IF('DOE assistant'!E376="","",VLOOKUP('DOE assistant'!E376,'Full DOE Design'!$B:$L,'Full DOE Design'!R$1,FALSE))</f>
        <v/>
      </c>
      <c r="S377" s="130" t="str">
        <f>IF('DOE assistant'!F376="","",VLOOKUP('DOE assistant'!F376,'Full DOE Design'!$B:$L,'Full DOE Design'!S$1,FALSE))</f>
        <v/>
      </c>
      <c r="T377" s="130" t="str">
        <f>IF('DOE assistant'!G376="","",VLOOKUP('DOE assistant'!G376,'Full DOE Design'!$B:$L,'Full DOE Design'!T$1,FALSE))</f>
        <v/>
      </c>
      <c r="U377" s="130" t="str">
        <f>IF('DOE assistant'!H376="","",VLOOKUP('DOE assistant'!H376,'Full DOE Design'!$B:$L,'Full DOE Design'!U$1,FALSE))</f>
        <v/>
      </c>
      <c r="V377" s="130" t="str">
        <f>IF('DOE assistant'!I376="","",VLOOKUP('DOE assistant'!I376,'Full DOE Design'!$B:$L,'Full DOE Design'!V$1,FALSE))</f>
        <v/>
      </c>
      <c r="W377" s="130" t="str">
        <f>IF('DOE assistant'!J376="","",VLOOKUP('DOE assistant'!J376,'Full DOE Design'!$B:$L,'Full DOE Design'!W$1,FALSE))</f>
        <v/>
      </c>
      <c r="X377" s="130" t="str">
        <f>IF('DOE assistant'!K376="","",VLOOKUP('DOE assistant'!K376,'Full DOE Design'!$B:$L,'Full DOE Design'!X$1,FALSE))</f>
        <v/>
      </c>
    </row>
    <row r="378" spans="14:24">
      <c r="N378" s="128" t="str">
        <f>IF('DOE assistant'!B377="","",'Full DOE Design'!N377+1)</f>
        <v/>
      </c>
      <c r="O378" s="130" t="str">
        <f>IF('DOE assistant'!B377="","",VLOOKUP('DOE assistant'!B377,'Full DOE Design'!$B:$L,'Full DOE Design'!O$1,FALSE))</f>
        <v/>
      </c>
      <c r="P378" s="130" t="str">
        <f>IF('DOE assistant'!C377="","",VLOOKUP('DOE assistant'!C377,'Full DOE Design'!$B:$L,'Full DOE Design'!P$1,FALSE))</f>
        <v/>
      </c>
      <c r="Q378" s="130" t="str">
        <f>IF('DOE assistant'!D377="","",VLOOKUP('DOE assistant'!D377,'Full DOE Design'!$B:$L,'Full DOE Design'!Q$1,FALSE))</f>
        <v/>
      </c>
      <c r="R378" s="130" t="str">
        <f>IF('DOE assistant'!E377="","",VLOOKUP('DOE assistant'!E377,'Full DOE Design'!$B:$L,'Full DOE Design'!R$1,FALSE))</f>
        <v/>
      </c>
      <c r="S378" s="130" t="str">
        <f>IF('DOE assistant'!F377="","",VLOOKUP('DOE assistant'!F377,'Full DOE Design'!$B:$L,'Full DOE Design'!S$1,FALSE))</f>
        <v/>
      </c>
      <c r="T378" s="130" t="str">
        <f>IF('DOE assistant'!G377="","",VLOOKUP('DOE assistant'!G377,'Full DOE Design'!$B:$L,'Full DOE Design'!T$1,FALSE))</f>
        <v/>
      </c>
      <c r="U378" s="130" t="str">
        <f>IF('DOE assistant'!H377="","",VLOOKUP('DOE assistant'!H377,'Full DOE Design'!$B:$L,'Full DOE Design'!U$1,FALSE))</f>
        <v/>
      </c>
      <c r="V378" s="130" t="str">
        <f>IF('DOE assistant'!I377="","",VLOOKUP('DOE assistant'!I377,'Full DOE Design'!$B:$L,'Full DOE Design'!V$1,FALSE))</f>
        <v/>
      </c>
      <c r="W378" s="130" t="str">
        <f>IF('DOE assistant'!J377="","",VLOOKUP('DOE assistant'!J377,'Full DOE Design'!$B:$L,'Full DOE Design'!W$1,FALSE))</f>
        <v/>
      </c>
      <c r="X378" s="130" t="str">
        <f>IF('DOE assistant'!K377="","",VLOOKUP('DOE assistant'!K377,'Full DOE Design'!$B:$L,'Full DOE Design'!X$1,FALSE))</f>
        <v/>
      </c>
    </row>
    <row r="379" spans="14:24">
      <c r="N379" s="128" t="str">
        <f>IF('DOE assistant'!B378="","",'Full DOE Design'!N378+1)</f>
        <v/>
      </c>
      <c r="O379" s="130" t="str">
        <f>IF('DOE assistant'!B378="","",VLOOKUP('DOE assistant'!B378,'Full DOE Design'!$B:$L,'Full DOE Design'!O$1,FALSE))</f>
        <v/>
      </c>
      <c r="P379" s="130" t="str">
        <f>IF('DOE assistant'!C378="","",VLOOKUP('DOE assistant'!C378,'Full DOE Design'!$B:$L,'Full DOE Design'!P$1,FALSE))</f>
        <v/>
      </c>
      <c r="Q379" s="130" t="str">
        <f>IF('DOE assistant'!D378="","",VLOOKUP('DOE assistant'!D378,'Full DOE Design'!$B:$L,'Full DOE Design'!Q$1,FALSE))</f>
        <v/>
      </c>
      <c r="R379" s="130" t="str">
        <f>IF('DOE assistant'!E378="","",VLOOKUP('DOE assistant'!E378,'Full DOE Design'!$B:$L,'Full DOE Design'!R$1,FALSE))</f>
        <v/>
      </c>
      <c r="S379" s="130" t="str">
        <f>IF('DOE assistant'!F378="","",VLOOKUP('DOE assistant'!F378,'Full DOE Design'!$B:$L,'Full DOE Design'!S$1,FALSE))</f>
        <v/>
      </c>
      <c r="T379" s="130" t="str">
        <f>IF('DOE assistant'!G378="","",VLOOKUP('DOE assistant'!G378,'Full DOE Design'!$B:$L,'Full DOE Design'!T$1,FALSE))</f>
        <v/>
      </c>
      <c r="U379" s="130" t="str">
        <f>IF('DOE assistant'!H378="","",VLOOKUP('DOE assistant'!H378,'Full DOE Design'!$B:$L,'Full DOE Design'!U$1,FALSE))</f>
        <v/>
      </c>
      <c r="V379" s="130" t="str">
        <f>IF('DOE assistant'!I378="","",VLOOKUP('DOE assistant'!I378,'Full DOE Design'!$B:$L,'Full DOE Design'!V$1,FALSE))</f>
        <v/>
      </c>
      <c r="W379" s="130" t="str">
        <f>IF('DOE assistant'!J378="","",VLOOKUP('DOE assistant'!J378,'Full DOE Design'!$B:$L,'Full DOE Design'!W$1,FALSE))</f>
        <v/>
      </c>
      <c r="X379" s="130" t="str">
        <f>IF('DOE assistant'!K378="","",VLOOKUP('DOE assistant'!K378,'Full DOE Design'!$B:$L,'Full DOE Design'!X$1,FALSE))</f>
        <v/>
      </c>
    </row>
    <row r="380" spans="14:24">
      <c r="N380" s="128" t="str">
        <f>IF('DOE assistant'!B379="","",'Full DOE Design'!N379+1)</f>
        <v/>
      </c>
      <c r="O380" s="130" t="str">
        <f>IF('DOE assistant'!B379="","",VLOOKUP('DOE assistant'!B379,'Full DOE Design'!$B:$L,'Full DOE Design'!O$1,FALSE))</f>
        <v/>
      </c>
      <c r="P380" s="130" t="str">
        <f>IF('DOE assistant'!C379="","",VLOOKUP('DOE assistant'!C379,'Full DOE Design'!$B:$L,'Full DOE Design'!P$1,FALSE))</f>
        <v/>
      </c>
      <c r="Q380" s="130" t="str">
        <f>IF('DOE assistant'!D379="","",VLOOKUP('DOE assistant'!D379,'Full DOE Design'!$B:$L,'Full DOE Design'!Q$1,FALSE))</f>
        <v/>
      </c>
      <c r="R380" s="130" t="str">
        <f>IF('DOE assistant'!E379="","",VLOOKUP('DOE assistant'!E379,'Full DOE Design'!$B:$L,'Full DOE Design'!R$1,FALSE))</f>
        <v/>
      </c>
      <c r="S380" s="130" t="str">
        <f>IF('DOE assistant'!F379="","",VLOOKUP('DOE assistant'!F379,'Full DOE Design'!$B:$L,'Full DOE Design'!S$1,FALSE))</f>
        <v/>
      </c>
      <c r="T380" s="130" t="str">
        <f>IF('DOE assistant'!G379="","",VLOOKUP('DOE assistant'!G379,'Full DOE Design'!$B:$L,'Full DOE Design'!T$1,FALSE))</f>
        <v/>
      </c>
      <c r="U380" s="130" t="str">
        <f>IF('DOE assistant'!H379="","",VLOOKUP('DOE assistant'!H379,'Full DOE Design'!$B:$L,'Full DOE Design'!U$1,FALSE))</f>
        <v/>
      </c>
      <c r="V380" s="130" t="str">
        <f>IF('DOE assistant'!I379="","",VLOOKUP('DOE assistant'!I379,'Full DOE Design'!$B:$L,'Full DOE Design'!V$1,FALSE))</f>
        <v/>
      </c>
      <c r="W380" s="130" t="str">
        <f>IF('DOE assistant'!J379="","",VLOOKUP('DOE assistant'!J379,'Full DOE Design'!$B:$L,'Full DOE Design'!W$1,FALSE))</f>
        <v/>
      </c>
      <c r="X380" s="130" t="str">
        <f>IF('DOE assistant'!K379="","",VLOOKUP('DOE assistant'!K379,'Full DOE Design'!$B:$L,'Full DOE Design'!X$1,FALSE))</f>
        <v/>
      </c>
    </row>
    <row r="381" spans="14:24">
      <c r="N381" s="128" t="str">
        <f>IF('DOE assistant'!B380="","",'Full DOE Design'!N380+1)</f>
        <v/>
      </c>
      <c r="O381" s="130" t="str">
        <f>IF('DOE assistant'!B380="","",VLOOKUP('DOE assistant'!B380,'Full DOE Design'!$B:$L,'Full DOE Design'!O$1,FALSE))</f>
        <v/>
      </c>
      <c r="P381" s="130" t="str">
        <f>IF('DOE assistant'!C380="","",VLOOKUP('DOE assistant'!C380,'Full DOE Design'!$B:$L,'Full DOE Design'!P$1,FALSE))</f>
        <v/>
      </c>
      <c r="Q381" s="130" t="str">
        <f>IF('DOE assistant'!D380="","",VLOOKUP('DOE assistant'!D380,'Full DOE Design'!$B:$L,'Full DOE Design'!Q$1,FALSE))</f>
        <v/>
      </c>
      <c r="R381" s="130" t="str">
        <f>IF('DOE assistant'!E380="","",VLOOKUP('DOE assistant'!E380,'Full DOE Design'!$B:$L,'Full DOE Design'!R$1,FALSE))</f>
        <v/>
      </c>
      <c r="S381" s="130" t="str">
        <f>IF('DOE assistant'!F380="","",VLOOKUP('DOE assistant'!F380,'Full DOE Design'!$B:$L,'Full DOE Design'!S$1,FALSE))</f>
        <v/>
      </c>
      <c r="T381" s="130" t="str">
        <f>IF('DOE assistant'!G380="","",VLOOKUP('DOE assistant'!G380,'Full DOE Design'!$B:$L,'Full DOE Design'!T$1,FALSE))</f>
        <v/>
      </c>
      <c r="U381" s="130" t="str">
        <f>IF('DOE assistant'!H380="","",VLOOKUP('DOE assistant'!H380,'Full DOE Design'!$B:$L,'Full DOE Design'!U$1,FALSE))</f>
        <v/>
      </c>
      <c r="V381" s="130" t="str">
        <f>IF('DOE assistant'!I380="","",VLOOKUP('DOE assistant'!I380,'Full DOE Design'!$B:$L,'Full DOE Design'!V$1,FALSE))</f>
        <v/>
      </c>
      <c r="W381" s="130" t="str">
        <f>IF('DOE assistant'!J380="","",VLOOKUP('DOE assistant'!J380,'Full DOE Design'!$B:$L,'Full DOE Design'!W$1,FALSE))</f>
        <v/>
      </c>
      <c r="X381" s="130" t="str">
        <f>IF('DOE assistant'!K380="","",VLOOKUP('DOE assistant'!K380,'Full DOE Design'!$B:$L,'Full DOE Design'!X$1,FALSE))</f>
        <v/>
      </c>
    </row>
    <row r="382" spans="14:24">
      <c r="N382" s="128" t="str">
        <f>IF('DOE assistant'!B381="","",'Full DOE Design'!N381+1)</f>
        <v/>
      </c>
      <c r="O382" s="130" t="str">
        <f>IF('DOE assistant'!B381="","",VLOOKUP('DOE assistant'!B381,'Full DOE Design'!$B:$L,'Full DOE Design'!O$1,FALSE))</f>
        <v/>
      </c>
      <c r="P382" s="130" t="str">
        <f>IF('DOE assistant'!C381="","",VLOOKUP('DOE assistant'!C381,'Full DOE Design'!$B:$L,'Full DOE Design'!P$1,FALSE))</f>
        <v/>
      </c>
      <c r="Q382" s="130" t="str">
        <f>IF('DOE assistant'!D381="","",VLOOKUP('DOE assistant'!D381,'Full DOE Design'!$B:$L,'Full DOE Design'!Q$1,FALSE))</f>
        <v/>
      </c>
      <c r="R382" s="130" t="str">
        <f>IF('DOE assistant'!E381="","",VLOOKUP('DOE assistant'!E381,'Full DOE Design'!$B:$L,'Full DOE Design'!R$1,FALSE))</f>
        <v/>
      </c>
      <c r="S382" s="130" t="str">
        <f>IF('DOE assistant'!F381="","",VLOOKUP('DOE assistant'!F381,'Full DOE Design'!$B:$L,'Full DOE Design'!S$1,FALSE))</f>
        <v/>
      </c>
      <c r="T382" s="130" t="str">
        <f>IF('DOE assistant'!G381="","",VLOOKUP('DOE assistant'!G381,'Full DOE Design'!$B:$L,'Full DOE Design'!T$1,FALSE))</f>
        <v/>
      </c>
      <c r="U382" s="130" t="str">
        <f>IF('DOE assistant'!H381="","",VLOOKUP('DOE assistant'!H381,'Full DOE Design'!$B:$L,'Full DOE Design'!U$1,FALSE))</f>
        <v/>
      </c>
      <c r="V382" s="130" t="str">
        <f>IF('DOE assistant'!I381="","",VLOOKUP('DOE assistant'!I381,'Full DOE Design'!$B:$L,'Full DOE Design'!V$1,FALSE))</f>
        <v/>
      </c>
      <c r="W382" s="130" t="str">
        <f>IF('DOE assistant'!J381="","",VLOOKUP('DOE assistant'!J381,'Full DOE Design'!$B:$L,'Full DOE Design'!W$1,FALSE))</f>
        <v/>
      </c>
      <c r="X382" s="130" t="str">
        <f>IF('DOE assistant'!K381="","",VLOOKUP('DOE assistant'!K381,'Full DOE Design'!$B:$L,'Full DOE Design'!X$1,FALSE))</f>
        <v/>
      </c>
    </row>
    <row r="383" spans="14:24">
      <c r="N383" s="128" t="str">
        <f>IF('DOE assistant'!B382="","",'Full DOE Design'!N382+1)</f>
        <v/>
      </c>
      <c r="O383" s="130" t="str">
        <f>IF('DOE assistant'!B382="","",VLOOKUP('DOE assistant'!B382,'Full DOE Design'!$B:$L,'Full DOE Design'!O$1,FALSE))</f>
        <v/>
      </c>
      <c r="P383" s="130" t="str">
        <f>IF('DOE assistant'!C382="","",VLOOKUP('DOE assistant'!C382,'Full DOE Design'!$B:$L,'Full DOE Design'!P$1,FALSE))</f>
        <v/>
      </c>
      <c r="Q383" s="130" t="str">
        <f>IF('DOE assistant'!D382="","",VLOOKUP('DOE assistant'!D382,'Full DOE Design'!$B:$L,'Full DOE Design'!Q$1,FALSE))</f>
        <v/>
      </c>
      <c r="R383" s="130" t="str">
        <f>IF('DOE assistant'!E382="","",VLOOKUP('DOE assistant'!E382,'Full DOE Design'!$B:$L,'Full DOE Design'!R$1,FALSE))</f>
        <v/>
      </c>
      <c r="S383" s="130" t="str">
        <f>IF('DOE assistant'!F382="","",VLOOKUP('DOE assistant'!F382,'Full DOE Design'!$B:$L,'Full DOE Design'!S$1,FALSE))</f>
        <v/>
      </c>
      <c r="T383" s="130" t="str">
        <f>IF('DOE assistant'!G382="","",VLOOKUP('DOE assistant'!G382,'Full DOE Design'!$B:$L,'Full DOE Design'!T$1,FALSE))</f>
        <v/>
      </c>
      <c r="U383" s="130" t="str">
        <f>IF('DOE assistant'!H382="","",VLOOKUP('DOE assistant'!H382,'Full DOE Design'!$B:$L,'Full DOE Design'!U$1,FALSE))</f>
        <v/>
      </c>
      <c r="V383" s="130" t="str">
        <f>IF('DOE assistant'!I382="","",VLOOKUP('DOE assistant'!I382,'Full DOE Design'!$B:$L,'Full DOE Design'!V$1,FALSE))</f>
        <v/>
      </c>
      <c r="W383" s="130" t="str">
        <f>IF('DOE assistant'!J382="","",VLOOKUP('DOE assistant'!J382,'Full DOE Design'!$B:$L,'Full DOE Design'!W$1,FALSE))</f>
        <v/>
      </c>
      <c r="X383" s="130" t="str">
        <f>IF('DOE assistant'!K382="","",VLOOKUP('DOE assistant'!K382,'Full DOE Design'!$B:$L,'Full DOE Design'!X$1,FALSE))</f>
        <v/>
      </c>
    </row>
    <row r="384" spans="14:24">
      <c r="N384" s="128" t="str">
        <f>IF('DOE assistant'!B383="","",'Full DOE Design'!N383+1)</f>
        <v/>
      </c>
      <c r="O384" s="130" t="str">
        <f>IF('DOE assistant'!B383="","",VLOOKUP('DOE assistant'!B383,'Full DOE Design'!$B:$L,'Full DOE Design'!O$1,FALSE))</f>
        <v/>
      </c>
      <c r="P384" s="130" t="str">
        <f>IF('DOE assistant'!C383="","",VLOOKUP('DOE assistant'!C383,'Full DOE Design'!$B:$L,'Full DOE Design'!P$1,FALSE))</f>
        <v/>
      </c>
      <c r="Q384" s="130" t="str">
        <f>IF('DOE assistant'!D383="","",VLOOKUP('DOE assistant'!D383,'Full DOE Design'!$B:$L,'Full DOE Design'!Q$1,FALSE))</f>
        <v/>
      </c>
      <c r="R384" s="130" t="str">
        <f>IF('DOE assistant'!E383="","",VLOOKUP('DOE assistant'!E383,'Full DOE Design'!$B:$L,'Full DOE Design'!R$1,FALSE))</f>
        <v/>
      </c>
      <c r="S384" s="130" t="str">
        <f>IF('DOE assistant'!F383="","",VLOOKUP('DOE assistant'!F383,'Full DOE Design'!$B:$L,'Full DOE Design'!S$1,FALSE))</f>
        <v/>
      </c>
      <c r="T384" s="130" t="str">
        <f>IF('DOE assistant'!G383="","",VLOOKUP('DOE assistant'!G383,'Full DOE Design'!$B:$L,'Full DOE Design'!T$1,FALSE))</f>
        <v/>
      </c>
      <c r="U384" s="130" t="str">
        <f>IF('DOE assistant'!H383="","",VLOOKUP('DOE assistant'!H383,'Full DOE Design'!$B:$L,'Full DOE Design'!U$1,FALSE))</f>
        <v/>
      </c>
      <c r="V384" s="130" t="str">
        <f>IF('DOE assistant'!I383="","",VLOOKUP('DOE assistant'!I383,'Full DOE Design'!$B:$L,'Full DOE Design'!V$1,FALSE))</f>
        <v/>
      </c>
      <c r="W384" s="130" t="str">
        <f>IF('DOE assistant'!J383="","",VLOOKUP('DOE assistant'!J383,'Full DOE Design'!$B:$L,'Full DOE Design'!W$1,FALSE))</f>
        <v/>
      </c>
      <c r="X384" s="130" t="str">
        <f>IF('DOE assistant'!K383="","",VLOOKUP('DOE assistant'!K383,'Full DOE Design'!$B:$L,'Full DOE Design'!X$1,FALSE))</f>
        <v/>
      </c>
    </row>
    <row r="385" spans="14:24">
      <c r="N385" s="128" t="str">
        <f>IF('DOE assistant'!B384="","",'Full DOE Design'!N384+1)</f>
        <v/>
      </c>
      <c r="O385" s="130" t="str">
        <f>IF('DOE assistant'!B384="","",VLOOKUP('DOE assistant'!B384,'Full DOE Design'!$B:$L,'Full DOE Design'!O$1,FALSE))</f>
        <v/>
      </c>
      <c r="P385" s="130" t="str">
        <f>IF('DOE assistant'!C384="","",VLOOKUP('DOE assistant'!C384,'Full DOE Design'!$B:$L,'Full DOE Design'!P$1,FALSE))</f>
        <v/>
      </c>
      <c r="Q385" s="130" t="str">
        <f>IF('DOE assistant'!D384="","",VLOOKUP('DOE assistant'!D384,'Full DOE Design'!$B:$L,'Full DOE Design'!Q$1,FALSE))</f>
        <v/>
      </c>
      <c r="R385" s="130" t="str">
        <f>IF('DOE assistant'!E384="","",VLOOKUP('DOE assistant'!E384,'Full DOE Design'!$B:$L,'Full DOE Design'!R$1,FALSE))</f>
        <v/>
      </c>
      <c r="S385" s="130" t="str">
        <f>IF('DOE assistant'!F384="","",VLOOKUP('DOE assistant'!F384,'Full DOE Design'!$B:$L,'Full DOE Design'!S$1,FALSE))</f>
        <v/>
      </c>
      <c r="T385" s="130" t="str">
        <f>IF('DOE assistant'!G384="","",VLOOKUP('DOE assistant'!G384,'Full DOE Design'!$B:$L,'Full DOE Design'!T$1,FALSE))</f>
        <v/>
      </c>
      <c r="U385" s="130" t="str">
        <f>IF('DOE assistant'!H384="","",VLOOKUP('DOE assistant'!H384,'Full DOE Design'!$B:$L,'Full DOE Design'!U$1,FALSE))</f>
        <v/>
      </c>
      <c r="V385" s="130" t="str">
        <f>IF('DOE assistant'!I384="","",VLOOKUP('DOE assistant'!I384,'Full DOE Design'!$B:$L,'Full DOE Design'!V$1,FALSE))</f>
        <v/>
      </c>
      <c r="W385" s="130" t="str">
        <f>IF('DOE assistant'!J384="","",VLOOKUP('DOE assistant'!J384,'Full DOE Design'!$B:$L,'Full DOE Design'!W$1,FALSE))</f>
        <v/>
      </c>
      <c r="X385" s="130" t="str">
        <f>IF('DOE assistant'!K384="","",VLOOKUP('DOE assistant'!K384,'Full DOE Design'!$B:$L,'Full DOE Design'!X$1,FALSE))</f>
        <v/>
      </c>
    </row>
    <row r="386" spans="14:24">
      <c r="N386" s="128" t="str">
        <f>IF('DOE assistant'!B385="","",'Full DOE Design'!N385+1)</f>
        <v/>
      </c>
      <c r="O386" s="130" t="str">
        <f>IF('DOE assistant'!B385="","",VLOOKUP('DOE assistant'!B385,'Full DOE Design'!$B:$L,'Full DOE Design'!O$1,FALSE))</f>
        <v/>
      </c>
      <c r="P386" s="130" t="str">
        <f>IF('DOE assistant'!C385="","",VLOOKUP('DOE assistant'!C385,'Full DOE Design'!$B:$L,'Full DOE Design'!P$1,FALSE))</f>
        <v/>
      </c>
      <c r="Q386" s="130" t="str">
        <f>IF('DOE assistant'!D385="","",VLOOKUP('DOE assistant'!D385,'Full DOE Design'!$B:$L,'Full DOE Design'!Q$1,FALSE))</f>
        <v/>
      </c>
      <c r="R386" s="130" t="str">
        <f>IF('DOE assistant'!E385="","",VLOOKUP('DOE assistant'!E385,'Full DOE Design'!$B:$L,'Full DOE Design'!R$1,FALSE))</f>
        <v/>
      </c>
      <c r="S386" s="130" t="str">
        <f>IF('DOE assistant'!F385="","",VLOOKUP('DOE assistant'!F385,'Full DOE Design'!$B:$L,'Full DOE Design'!S$1,FALSE))</f>
        <v/>
      </c>
      <c r="T386" s="130" t="str">
        <f>IF('DOE assistant'!G385="","",VLOOKUP('DOE assistant'!G385,'Full DOE Design'!$B:$L,'Full DOE Design'!T$1,FALSE))</f>
        <v/>
      </c>
      <c r="U386" s="130" t="str">
        <f>IF('DOE assistant'!H385="","",VLOOKUP('DOE assistant'!H385,'Full DOE Design'!$B:$L,'Full DOE Design'!U$1,FALSE))</f>
        <v/>
      </c>
      <c r="V386" s="130" t="str">
        <f>IF('DOE assistant'!I385="","",VLOOKUP('DOE assistant'!I385,'Full DOE Design'!$B:$L,'Full DOE Design'!V$1,FALSE))</f>
        <v/>
      </c>
      <c r="W386" s="130" t="str">
        <f>IF('DOE assistant'!J385="","",VLOOKUP('DOE assistant'!J385,'Full DOE Design'!$B:$L,'Full DOE Design'!W$1,FALSE))</f>
        <v/>
      </c>
      <c r="X386" s="130" t="str">
        <f>IF('DOE assistant'!K385="","",VLOOKUP('DOE assistant'!K385,'Full DOE Design'!$B:$L,'Full DOE Design'!X$1,FALSE))</f>
        <v/>
      </c>
    </row>
    <row r="387" spans="14:24">
      <c r="N387" s="128" t="str">
        <f>IF('DOE assistant'!B386="","",'Full DOE Design'!N386+1)</f>
        <v/>
      </c>
      <c r="O387" s="130" t="str">
        <f>IF('DOE assistant'!B386="","",VLOOKUP('DOE assistant'!B386,'Full DOE Design'!$B:$L,'Full DOE Design'!O$1,FALSE))</f>
        <v/>
      </c>
      <c r="P387" s="130" t="str">
        <f>IF('DOE assistant'!C386="","",VLOOKUP('DOE assistant'!C386,'Full DOE Design'!$B:$L,'Full DOE Design'!P$1,FALSE))</f>
        <v/>
      </c>
      <c r="Q387" s="130" t="str">
        <f>IF('DOE assistant'!D386="","",VLOOKUP('DOE assistant'!D386,'Full DOE Design'!$B:$L,'Full DOE Design'!Q$1,FALSE))</f>
        <v/>
      </c>
      <c r="R387" s="130" t="str">
        <f>IF('DOE assistant'!E386="","",VLOOKUP('DOE assistant'!E386,'Full DOE Design'!$B:$L,'Full DOE Design'!R$1,FALSE))</f>
        <v/>
      </c>
      <c r="S387" s="130" t="str">
        <f>IF('DOE assistant'!F386="","",VLOOKUP('DOE assistant'!F386,'Full DOE Design'!$B:$L,'Full DOE Design'!S$1,FALSE))</f>
        <v/>
      </c>
      <c r="T387" s="130" t="str">
        <f>IF('DOE assistant'!G386="","",VLOOKUP('DOE assistant'!G386,'Full DOE Design'!$B:$L,'Full DOE Design'!T$1,FALSE))</f>
        <v/>
      </c>
      <c r="U387" s="130" t="str">
        <f>IF('DOE assistant'!H386="","",VLOOKUP('DOE assistant'!H386,'Full DOE Design'!$B:$L,'Full DOE Design'!U$1,FALSE))</f>
        <v/>
      </c>
      <c r="V387" s="130" t="str">
        <f>IF('DOE assistant'!I386="","",VLOOKUP('DOE assistant'!I386,'Full DOE Design'!$B:$L,'Full DOE Design'!V$1,FALSE))</f>
        <v/>
      </c>
      <c r="W387" s="130" t="str">
        <f>IF('DOE assistant'!J386="","",VLOOKUP('DOE assistant'!J386,'Full DOE Design'!$B:$L,'Full DOE Design'!W$1,FALSE))</f>
        <v/>
      </c>
      <c r="X387" s="130" t="str">
        <f>IF('DOE assistant'!K386="","",VLOOKUP('DOE assistant'!K386,'Full DOE Design'!$B:$L,'Full DOE Design'!X$1,FALSE))</f>
        <v/>
      </c>
    </row>
    <row r="388" spans="14:24">
      <c r="N388" s="128" t="str">
        <f>IF('DOE assistant'!B387="","",'Full DOE Design'!N387+1)</f>
        <v/>
      </c>
      <c r="O388" s="130" t="str">
        <f>IF('DOE assistant'!B387="","",VLOOKUP('DOE assistant'!B387,'Full DOE Design'!$B:$L,'Full DOE Design'!O$1,FALSE))</f>
        <v/>
      </c>
      <c r="P388" s="130" t="str">
        <f>IF('DOE assistant'!C387="","",VLOOKUP('DOE assistant'!C387,'Full DOE Design'!$B:$L,'Full DOE Design'!P$1,FALSE))</f>
        <v/>
      </c>
      <c r="Q388" s="130" t="str">
        <f>IF('DOE assistant'!D387="","",VLOOKUP('DOE assistant'!D387,'Full DOE Design'!$B:$L,'Full DOE Design'!Q$1,FALSE))</f>
        <v/>
      </c>
      <c r="R388" s="130" t="str">
        <f>IF('DOE assistant'!E387="","",VLOOKUP('DOE assistant'!E387,'Full DOE Design'!$B:$L,'Full DOE Design'!R$1,FALSE))</f>
        <v/>
      </c>
      <c r="S388" s="130" t="str">
        <f>IF('DOE assistant'!F387="","",VLOOKUP('DOE assistant'!F387,'Full DOE Design'!$B:$L,'Full DOE Design'!S$1,FALSE))</f>
        <v/>
      </c>
      <c r="T388" s="130" t="str">
        <f>IF('DOE assistant'!G387="","",VLOOKUP('DOE assistant'!G387,'Full DOE Design'!$B:$L,'Full DOE Design'!T$1,FALSE))</f>
        <v/>
      </c>
      <c r="U388" s="130" t="str">
        <f>IF('DOE assistant'!H387="","",VLOOKUP('DOE assistant'!H387,'Full DOE Design'!$B:$L,'Full DOE Design'!U$1,FALSE))</f>
        <v/>
      </c>
      <c r="V388" s="130" t="str">
        <f>IF('DOE assistant'!I387="","",VLOOKUP('DOE assistant'!I387,'Full DOE Design'!$B:$L,'Full DOE Design'!V$1,FALSE))</f>
        <v/>
      </c>
      <c r="W388" s="130" t="str">
        <f>IF('DOE assistant'!J387="","",VLOOKUP('DOE assistant'!J387,'Full DOE Design'!$B:$L,'Full DOE Design'!W$1,FALSE))</f>
        <v/>
      </c>
      <c r="X388" s="130" t="str">
        <f>IF('DOE assistant'!K387="","",VLOOKUP('DOE assistant'!K387,'Full DOE Design'!$B:$L,'Full DOE Design'!X$1,FALSE))</f>
        <v/>
      </c>
    </row>
    <row r="389" spans="14:24">
      <c r="N389" s="128" t="str">
        <f>IF('DOE assistant'!B388="","",'Full DOE Design'!N388+1)</f>
        <v/>
      </c>
      <c r="O389" s="130" t="str">
        <f>IF('DOE assistant'!B388="","",VLOOKUP('DOE assistant'!B388,'Full DOE Design'!$B:$L,'Full DOE Design'!O$1,FALSE))</f>
        <v/>
      </c>
      <c r="P389" s="130" t="str">
        <f>IF('DOE assistant'!C388="","",VLOOKUP('DOE assistant'!C388,'Full DOE Design'!$B:$L,'Full DOE Design'!P$1,FALSE))</f>
        <v/>
      </c>
      <c r="Q389" s="130" t="str">
        <f>IF('DOE assistant'!D388="","",VLOOKUP('DOE assistant'!D388,'Full DOE Design'!$B:$L,'Full DOE Design'!Q$1,FALSE))</f>
        <v/>
      </c>
      <c r="R389" s="130" t="str">
        <f>IF('DOE assistant'!E388="","",VLOOKUP('DOE assistant'!E388,'Full DOE Design'!$B:$L,'Full DOE Design'!R$1,FALSE))</f>
        <v/>
      </c>
      <c r="S389" s="130" t="str">
        <f>IF('DOE assistant'!F388="","",VLOOKUP('DOE assistant'!F388,'Full DOE Design'!$B:$L,'Full DOE Design'!S$1,FALSE))</f>
        <v/>
      </c>
      <c r="T389" s="130" t="str">
        <f>IF('DOE assistant'!G388="","",VLOOKUP('DOE assistant'!G388,'Full DOE Design'!$B:$L,'Full DOE Design'!T$1,FALSE))</f>
        <v/>
      </c>
      <c r="U389" s="130" t="str">
        <f>IF('DOE assistant'!H388="","",VLOOKUP('DOE assistant'!H388,'Full DOE Design'!$B:$L,'Full DOE Design'!U$1,FALSE))</f>
        <v/>
      </c>
      <c r="V389" s="130" t="str">
        <f>IF('DOE assistant'!I388="","",VLOOKUP('DOE assistant'!I388,'Full DOE Design'!$B:$L,'Full DOE Design'!V$1,FALSE))</f>
        <v/>
      </c>
      <c r="W389" s="130" t="str">
        <f>IF('DOE assistant'!J388="","",VLOOKUP('DOE assistant'!J388,'Full DOE Design'!$B:$L,'Full DOE Design'!W$1,FALSE))</f>
        <v/>
      </c>
      <c r="X389" s="130" t="str">
        <f>IF('DOE assistant'!K388="","",VLOOKUP('DOE assistant'!K388,'Full DOE Design'!$B:$L,'Full DOE Design'!X$1,FALSE))</f>
        <v/>
      </c>
    </row>
    <row r="390" spans="14:24">
      <c r="N390" s="128" t="str">
        <f>IF('DOE assistant'!B389="","",'Full DOE Design'!N389+1)</f>
        <v/>
      </c>
      <c r="O390" s="130" t="str">
        <f>IF('DOE assistant'!B389="","",VLOOKUP('DOE assistant'!B389,'Full DOE Design'!$B:$L,'Full DOE Design'!O$1,FALSE))</f>
        <v/>
      </c>
      <c r="P390" s="130" t="str">
        <f>IF('DOE assistant'!C389="","",VLOOKUP('DOE assistant'!C389,'Full DOE Design'!$B:$L,'Full DOE Design'!P$1,FALSE))</f>
        <v/>
      </c>
      <c r="Q390" s="130" t="str">
        <f>IF('DOE assistant'!D389="","",VLOOKUP('DOE assistant'!D389,'Full DOE Design'!$B:$L,'Full DOE Design'!Q$1,FALSE))</f>
        <v/>
      </c>
      <c r="R390" s="130" t="str">
        <f>IF('DOE assistant'!E389="","",VLOOKUP('DOE assistant'!E389,'Full DOE Design'!$B:$L,'Full DOE Design'!R$1,FALSE))</f>
        <v/>
      </c>
      <c r="S390" s="130" t="str">
        <f>IF('DOE assistant'!F389="","",VLOOKUP('DOE assistant'!F389,'Full DOE Design'!$B:$L,'Full DOE Design'!S$1,FALSE))</f>
        <v/>
      </c>
      <c r="T390" s="130" t="str">
        <f>IF('DOE assistant'!G389="","",VLOOKUP('DOE assistant'!G389,'Full DOE Design'!$B:$L,'Full DOE Design'!T$1,FALSE))</f>
        <v/>
      </c>
      <c r="U390" s="130" t="str">
        <f>IF('DOE assistant'!H389="","",VLOOKUP('DOE assistant'!H389,'Full DOE Design'!$B:$L,'Full DOE Design'!U$1,FALSE))</f>
        <v/>
      </c>
      <c r="V390" s="130" t="str">
        <f>IF('DOE assistant'!I389="","",VLOOKUP('DOE assistant'!I389,'Full DOE Design'!$B:$L,'Full DOE Design'!V$1,FALSE))</f>
        <v/>
      </c>
      <c r="W390" s="130" t="str">
        <f>IF('DOE assistant'!J389="","",VLOOKUP('DOE assistant'!J389,'Full DOE Design'!$B:$L,'Full DOE Design'!W$1,FALSE))</f>
        <v/>
      </c>
      <c r="X390" s="130" t="str">
        <f>IF('DOE assistant'!K389="","",VLOOKUP('DOE assistant'!K389,'Full DOE Design'!$B:$L,'Full DOE Design'!X$1,FALSE))</f>
        <v/>
      </c>
    </row>
    <row r="391" spans="14:24">
      <c r="N391" s="128" t="str">
        <f>IF('DOE assistant'!B390="","",'Full DOE Design'!N390+1)</f>
        <v/>
      </c>
      <c r="O391" s="130" t="str">
        <f>IF('DOE assistant'!B390="","",VLOOKUP('DOE assistant'!B390,'Full DOE Design'!$B:$L,'Full DOE Design'!O$1,FALSE))</f>
        <v/>
      </c>
      <c r="P391" s="130" t="str">
        <f>IF('DOE assistant'!C390="","",VLOOKUP('DOE assistant'!C390,'Full DOE Design'!$B:$L,'Full DOE Design'!P$1,FALSE))</f>
        <v/>
      </c>
      <c r="Q391" s="130" t="str">
        <f>IF('DOE assistant'!D390="","",VLOOKUP('DOE assistant'!D390,'Full DOE Design'!$B:$L,'Full DOE Design'!Q$1,FALSE))</f>
        <v/>
      </c>
      <c r="R391" s="130" t="str">
        <f>IF('DOE assistant'!E390="","",VLOOKUP('DOE assistant'!E390,'Full DOE Design'!$B:$L,'Full DOE Design'!R$1,FALSE))</f>
        <v/>
      </c>
      <c r="S391" s="130" t="str">
        <f>IF('DOE assistant'!F390="","",VLOOKUP('DOE assistant'!F390,'Full DOE Design'!$B:$L,'Full DOE Design'!S$1,FALSE))</f>
        <v/>
      </c>
      <c r="T391" s="130" t="str">
        <f>IF('DOE assistant'!G390="","",VLOOKUP('DOE assistant'!G390,'Full DOE Design'!$B:$L,'Full DOE Design'!T$1,FALSE))</f>
        <v/>
      </c>
      <c r="U391" s="130" t="str">
        <f>IF('DOE assistant'!H390="","",VLOOKUP('DOE assistant'!H390,'Full DOE Design'!$B:$L,'Full DOE Design'!U$1,FALSE))</f>
        <v/>
      </c>
      <c r="V391" s="130" t="str">
        <f>IF('DOE assistant'!I390="","",VLOOKUP('DOE assistant'!I390,'Full DOE Design'!$B:$L,'Full DOE Design'!V$1,FALSE))</f>
        <v/>
      </c>
      <c r="W391" s="130" t="str">
        <f>IF('DOE assistant'!J390="","",VLOOKUP('DOE assistant'!J390,'Full DOE Design'!$B:$L,'Full DOE Design'!W$1,FALSE))</f>
        <v/>
      </c>
      <c r="X391" s="130" t="str">
        <f>IF('DOE assistant'!K390="","",VLOOKUP('DOE assistant'!K390,'Full DOE Design'!$B:$L,'Full DOE Design'!X$1,FALSE))</f>
        <v/>
      </c>
    </row>
    <row r="392" spans="14:24">
      <c r="N392" s="128" t="str">
        <f>IF('DOE assistant'!B391="","",'Full DOE Design'!N391+1)</f>
        <v/>
      </c>
      <c r="O392" s="130" t="str">
        <f>IF('DOE assistant'!B391="","",VLOOKUP('DOE assistant'!B391,'Full DOE Design'!$B:$L,'Full DOE Design'!O$1,FALSE))</f>
        <v/>
      </c>
      <c r="P392" s="130" t="str">
        <f>IF('DOE assistant'!C391="","",VLOOKUP('DOE assistant'!C391,'Full DOE Design'!$B:$L,'Full DOE Design'!P$1,FALSE))</f>
        <v/>
      </c>
      <c r="Q392" s="130" t="str">
        <f>IF('DOE assistant'!D391="","",VLOOKUP('DOE assistant'!D391,'Full DOE Design'!$B:$L,'Full DOE Design'!Q$1,FALSE))</f>
        <v/>
      </c>
      <c r="R392" s="130" t="str">
        <f>IF('DOE assistant'!E391="","",VLOOKUP('DOE assistant'!E391,'Full DOE Design'!$B:$L,'Full DOE Design'!R$1,FALSE))</f>
        <v/>
      </c>
      <c r="S392" s="130" t="str">
        <f>IF('DOE assistant'!F391="","",VLOOKUP('DOE assistant'!F391,'Full DOE Design'!$B:$L,'Full DOE Design'!S$1,FALSE))</f>
        <v/>
      </c>
      <c r="T392" s="130" t="str">
        <f>IF('DOE assistant'!G391="","",VLOOKUP('DOE assistant'!G391,'Full DOE Design'!$B:$L,'Full DOE Design'!T$1,FALSE))</f>
        <v/>
      </c>
      <c r="U392" s="130" t="str">
        <f>IF('DOE assistant'!H391="","",VLOOKUP('DOE assistant'!H391,'Full DOE Design'!$B:$L,'Full DOE Design'!U$1,FALSE))</f>
        <v/>
      </c>
      <c r="V392" s="130" t="str">
        <f>IF('DOE assistant'!I391="","",VLOOKUP('DOE assistant'!I391,'Full DOE Design'!$B:$L,'Full DOE Design'!V$1,FALSE))</f>
        <v/>
      </c>
      <c r="W392" s="130" t="str">
        <f>IF('DOE assistant'!J391="","",VLOOKUP('DOE assistant'!J391,'Full DOE Design'!$B:$L,'Full DOE Design'!W$1,FALSE))</f>
        <v/>
      </c>
      <c r="X392" s="130" t="str">
        <f>IF('DOE assistant'!K391="","",VLOOKUP('DOE assistant'!K391,'Full DOE Design'!$B:$L,'Full DOE Design'!X$1,FALSE))</f>
        <v/>
      </c>
    </row>
    <row r="393" spans="14:24">
      <c r="N393" s="128" t="str">
        <f>IF('DOE assistant'!B392="","",'Full DOE Design'!N392+1)</f>
        <v/>
      </c>
      <c r="O393" s="130" t="str">
        <f>IF('DOE assistant'!B392="","",VLOOKUP('DOE assistant'!B392,'Full DOE Design'!$B:$L,'Full DOE Design'!O$1,FALSE))</f>
        <v/>
      </c>
      <c r="P393" s="130" t="str">
        <f>IF('DOE assistant'!C392="","",VLOOKUP('DOE assistant'!C392,'Full DOE Design'!$B:$L,'Full DOE Design'!P$1,FALSE))</f>
        <v/>
      </c>
      <c r="Q393" s="130" t="str">
        <f>IF('DOE assistant'!D392="","",VLOOKUP('DOE assistant'!D392,'Full DOE Design'!$B:$L,'Full DOE Design'!Q$1,FALSE))</f>
        <v/>
      </c>
      <c r="R393" s="130" t="str">
        <f>IF('DOE assistant'!E392="","",VLOOKUP('DOE assistant'!E392,'Full DOE Design'!$B:$L,'Full DOE Design'!R$1,FALSE))</f>
        <v/>
      </c>
      <c r="S393" s="130" t="str">
        <f>IF('DOE assistant'!F392="","",VLOOKUP('DOE assistant'!F392,'Full DOE Design'!$B:$L,'Full DOE Design'!S$1,FALSE))</f>
        <v/>
      </c>
      <c r="T393" s="130" t="str">
        <f>IF('DOE assistant'!G392="","",VLOOKUP('DOE assistant'!G392,'Full DOE Design'!$B:$L,'Full DOE Design'!T$1,FALSE))</f>
        <v/>
      </c>
      <c r="U393" s="130" t="str">
        <f>IF('DOE assistant'!H392="","",VLOOKUP('DOE assistant'!H392,'Full DOE Design'!$B:$L,'Full DOE Design'!U$1,FALSE))</f>
        <v/>
      </c>
      <c r="V393" s="130" t="str">
        <f>IF('DOE assistant'!I392="","",VLOOKUP('DOE assistant'!I392,'Full DOE Design'!$B:$L,'Full DOE Design'!V$1,FALSE))</f>
        <v/>
      </c>
      <c r="W393" s="130" t="str">
        <f>IF('DOE assistant'!J392="","",VLOOKUP('DOE assistant'!J392,'Full DOE Design'!$B:$L,'Full DOE Design'!W$1,FALSE))</f>
        <v/>
      </c>
      <c r="X393" s="130" t="str">
        <f>IF('DOE assistant'!K392="","",VLOOKUP('DOE assistant'!K392,'Full DOE Design'!$B:$L,'Full DOE Design'!X$1,FALSE))</f>
        <v/>
      </c>
    </row>
    <row r="394" spans="14:24">
      <c r="N394" s="128" t="str">
        <f>IF('DOE assistant'!B393="","",'Full DOE Design'!N393+1)</f>
        <v/>
      </c>
      <c r="O394" s="130" t="str">
        <f>IF('DOE assistant'!B393="","",VLOOKUP('DOE assistant'!B393,'Full DOE Design'!$B:$L,'Full DOE Design'!O$1,FALSE))</f>
        <v/>
      </c>
      <c r="P394" s="130" t="str">
        <f>IF('DOE assistant'!C393="","",VLOOKUP('DOE assistant'!C393,'Full DOE Design'!$B:$L,'Full DOE Design'!P$1,FALSE))</f>
        <v/>
      </c>
      <c r="Q394" s="130" t="str">
        <f>IF('DOE assistant'!D393="","",VLOOKUP('DOE assistant'!D393,'Full DOE Design'!$B:$L,'Full DOE Design'!Q$1,FALSE))</f>
        <v/>
      </c>
      <c r="R394" s="130" t="str">
        <f>IF('DOE assistant'!E393="","",VLOOKUP('DOE assistant'!E393,'Full DOE Design'!$B:$L,'Full DOE Design'!R$1,FALSE))</f>
        <v/>
      </c>
      <c r="S394" s="130" t="str">
        <f>IF('DOE assistant'!F393="","",VLOOKUP('DOE assistant'!F393,'Full DOE Design'!$B:$L,'Full DOE Design'!S$1,FALSE))</f>
        <v/>
      </c>
      <c r="T394" s="130" t="str">
        <f>IF('DOE assistant'!G393="","",VLOOKUP('DOE assistant'!G393,'Full DOE Design'!$B:$L,'Full DOE Design'!T$1,FALSE))</f>
        <v/>
      </c>
      <c r="U394" s="130" t="str">
        <f>IF('DOE assistant'!H393="","",VLOOKUP('DOE assistant'!H393,'Full DOE Design'!$B:$L,'Full DOE Design'!U$1,FALSE))</f>
        <v/>
      </c>
      <c r="V394" s="130" t="str">
        <f>IF('DOE assistant'!I393="","",VLOOKUP('DOE assistant'!I393,'Full DOE Design'!$B:$L,'Full DOE Design'!V$1,FALSE))</f>
        <v/>
      </c>
      <c r="W394" s="130" t="str">
        <f>IF('DOE assistant'!J393="","",VLOOKUP('DOE assistant'!J393,'Full DOE Design'!$B:$L,'Full DOE Design'!W$1,FALSE))</f>
        <v/>
      </c>
      <c r="X394" s="130" t="str">
        <f>IF('DOE assistant'!K393="","",VLOOKUP('DOE assistant'!K393,'Full DOE Design'!$B:$L,'Full DOE Design'!X$1,FALSE))</f>
        <v/>
      </c>
    </row>
    <row r="395" spans="14:24">
      <c r="N395" s="128" t="str">
        <f>IF('DOE assistant'!B394="","",'Full DOE Design'!N394+1)</f>
        <v/>
      </c>
      <c r="O395" s="130" t="str">
        <f>IF('DOE assistant'!B394="","",VLOOKUP('DOE assistant'!B394,'Full DOE Design'!$B:$L,'Full DOE Design'!O$1,FALSE))</f>
        <v/>
      </c>
      <c r="P395" s="130" t="str">
        <f>IF('DOE assistant'!C394="","",VLOOKUP('DOE assistant'!C394,'Full DOE Design'!$B:$L,'Full DOE Design'!P$1,FALSE))</f>
        <v/>
      </c>
      <c r="Q395" s="130" t="str">
        <f>IF('DOE assistant'!D394="","",VLOOKUP('DOE assistant'!D394,'Full DOE Design'!$B:$L,'Full DOE Design'!Q$1,FALSE))</f>
        <v/>
      </c>
      <c r="R395" s="130" t="str">
        <f>IF('DOE assistant'!E394="","",VLOOKUP('DOE assistant'!E394,'Full DOE Design'!$B:$L,'Full DOE Design'!R$1,FALSE))</f>
        <v/>
      </c>
      <c r="S395" s="130" t="str">
        <f>IF('DOE assistant'!F394="","",VLOOKUP('DOE assistant'!F394,'Full DOE Design'!$B:$L,'Full DOE Design'!S$1,FALSE))</f>
        <v/>
      </c>
      <c r="T395" s="130" t="str">
        <f>IF('DOE assistant'!G394="","",VLOOKUP('DOE assistant'!G394,'Full DOE Design'!$B:$L,'Full DOE Design'!T$1,FALSE))</f>
        <v/>
      </c>
      <c r="U395" s="130" t="str">
        <f>IF('DOE assistant'!H394="","",VLOOKUP('DOE assistant'!H394,'Full DOE Design'!$B:$L,'Full DOE Design'!U$1,FALSE))</f>
        <v/>
      </c>
      <c r="V395" s="130" t="str">
        <f>IF('DOE assistant'!I394="","",VLOOKUP('DOE assistant'!I394,'Full DOE Design'!$B:$L,'Full DOE Design'!V$1,FALSE))</f>
        <v/>
      </c>
      <c r="W395" s="130" t="str">
        <f>IF('DOE assistant'!J394="","",VLOOKUP('DOE assistant'!J394,'Full DOE Design'!$B:$L,'Full DOE Design'!W$1,FALSE))</f>
        <v/>
      </c>
      <c r="X395" s="130" t="str">
        <f>IF('DOE assistant'!K394="","",VLOOKUP('DOE assistant'!K394,'Full DOE Design'!$B:$L,'Full DOE Design'!X$1,FALSE))</f>
        <v/>
      </c>
    </row>
    <row r="396" spans="14:24">
      <c r="N396" s="128" t="str">
        <f>IF('DOE assistant'!B395="","",'Full DOE Design'!N395+1)</f>
        <v/>
      </c>
      <c r="O396" s="130" t="str">
        <f>IF('DOE assistant'!B395="","",VLOOKUP('DOE assistant'!B395,'Full DOE Design'!$B:$L,'Full DOE Design'!O$1,FALSE))</f>
        <v/>
      </c>
      <c r="P396" s="130" t="str">
        <f>IF('DOE assistant'!C395="","",VLOOKUP('DOE assistant'!C395,'Full DOE Design'!$B:$L,'Full DOE Design'!P$1,FALSE))</f>
        <v/>
      </c>
      <c r="Q396" s="130" t="str">
        <f>IF('DOE assistant'!D395="","",VLOOKUP('DOE assistant'!D395,'Full DOE Design'!$B:$L,'Full DOE Design'!Q$1,FALSE))</f>
        <v/>
      </c>
      <c r="R396" s="130" t="str">
        <f>IF('DOE assistant'!E395="","",VLOOKUP('DOE assistant'!E395,'Full DOE Design'!$B:$L,'Full DOE Design'!R$1,FALSE))</f>
        <v/>
      </c>
      <c r="S396" s="130" t="str">
        <f>IF('DOE assistant'!F395="","",VLOOKUP('DOE assistant'!F395,'Full DOE Design'!$B:$L,'Full DOE Design'!S$1,FALSE))</f>
        <v/>
      </c>
      <c r="T396" s="130" t="str">
        <f>IF('DOE assistant'!G395="","",VLOOKUP('DOE assistant'!G395,'Full DOE Design'!$B:$L,'Full DOE Design'!T$1,FALSE))</f>
        <v/>
      </c>
      <c r="U396" s="130" t="str">
        <f>IF('DOE assistant'!H395="","",VLOOKUP('DOE assistant'!H395,'Full DOE Design'!$B:$L,'Full DOE Design'!U$1,FALSE))</f>
        <v/>
      </c>
      <c r="V396" s="130" t="str">
        <f>IF('DOE assistant'!I395="","",VLOOKUP('DOE assistant'!I395,'Full DOE Design'!$B:$L,'Full DOE Design'!V$1,FALSE))</f>
        <v/>
      </c>
      <c r="W396" s="130" t="str">
        <f>IF('DOE assistant'!J395="","",VLOOKUP('DOE assistant'!J395,'Full DOE Design'!$B:$L,'Full DOE Design'!W$1,FALSE))</f>
        <v/>
      </c>
      <c r="X396" s="130" t="str">
        <f>IF('DOE assistant'!K395="","",VLOOKUP('DOE assistant'!K395,'Full DOE Design'!$B:$L,'Full DOE Design'!X$1,FALSE))</f>
        <v/>
      </c>
    </row>
    <row r="397" spans="14:24">
      <c r="N397" s="128" t="str">
        <f>IF('DOE assistant'!B396="","",'Full DOE Design'!N396+1)</f>
        <v/>
      </c>
      <c r="O397" s="130" t="str">
        <f>IF('DOE assistant'!B396="","",VLOOKUP('DOE assistant'!B396,'Full DOE Design'!$B:$L,'Full DOE Design'!O$1,FALSE))</f>
        <v/>
      </c>
      <c r="P397" s="130" t="str">
        <f>IF('DOE assistant'!C396="","",VLOOKUP('DOE assistant'!C396,'Full DOE Design'!$B:$L,'Full DOE Design'!P$1,FALSE))</f>
        <v/>
      </c>
      <c r="Q397" s="130" t="str">
        <f>IF('DOE assistant'!D396="","",VLOOKUP('DOE assistant'!D396,'Full DOE Design'!$B:$L,'Full DOE Design'!Q$1,FALSE))</f>
        <v/>
      </c>
      <c r="R397" s="130" t="str">
        <f>IF('DOE assistant'!E396="","",VLOOKUP('DOE assistant'!E396,'Full DOE Design'!$B:$L,'Full DOE Design'!R$1,FALSE))</f>
        <v/>
      </c>
      <c r="S397" s="130" t="str">
        <f>IF('DOE assistant'!F396="","",VLOOKUP('DOE assistant'!F396,'Full DOE Design'!$B:$L,'Full DOE Design'!S$1,FALSE))</f>
        <v/>
      </c>
      <c r="T397" s="130" t="str">
        <f>IF('DOE assistant'!G396="","",VLOOKUP('DOE assistant'!G396,'Full DOE Design'!$B:$L,'Full DOE Design'!T$1,FALSE))</f>
        <v/>
      </c>
      <c r="U397" s="130" t="str">
        <f>IF('DOE assistant'!H396="","",VLOOKUP('DOE assistant'!H396,'Full DOE Design'!$B:$L,'Full DOE Design'!U$1,FALSE))</f>
        <v/>
      </c>
      <c r="V397" s="130" t="str">
        <f>IF('DOE assistant'!I396="","",VLOOKUP('DOE assistant'!I396,'Full DOE Design'!$B:$L,'Full DOE Design'!V$1,FALSE))</f>
        <v/>
      </c>
      <c r="W397" s="130" t="str">
        <f>IF('DOE assistant'!J396="","",VLOOKUP('DOE assistant'!J396,'Full DOE Design'!$B:$L,'Full DOE Design'!W$1,FALSE))</f>
        <v/>
      </c>
      <c r="X397" s="130" t="str">
        <f>IF('DOE assistant'!K396="","",VLOOKUP('DOE assistant'!K396,'Full DOE Design'!$B:$L,'Full DOE Design'!X$1,FALSE))</f>
        <v/>
      </c>
    </row>
    <row r="398" spans="14:24">
      <c r="N398" s="128" t="str">
        <f>IF('DOE assistant'!B397="","",'Full DOE Design'!N397+1)</f>
        <v/>
      </c>
      <c r="O398" s="130" t="str">
        <f>IF('DOE assistant'!B397="","",VLOOKUP('DOE assistant'!B397,'Full DOE Design'!$B:$L,'Full DOE Design'!O$1,FALSE))</f>
        <v/>
      </c>
      <c r="P398" s="130" t="str">
        <f>IF('DOE assistant'!C397="","",VLOOKUP('DOE assistant'!C397,'Full DOE Design'!$B:$L,'Full DOE Design'!P$1,FALSE))</f>
        <v/>
      </c>
      <c r="Q398" s="130" t="str">
        <f>IF('DOE assistant'!D397="","",VLOOKUP('DOE assistant'!D397,'Full DOE Design'!$B:$L,'Full DOE Design'!Q$1,FALSE))</f>
        <v/>
      </c>
      <c r="R398" s="130" t="str">
        <f>IF('DOE assistant'!E397="","",VLOOKUP('DOE assistant'!E397,'Full DOE Design'!$B:$L,'Full DOE Design'!R$1,FALSE))</f>
        <v/>
      </c>
      <c r="S398" s="130" t="str">
        <f>IF('DOE assistant'!F397="","",VLOOKUP('DOE assistant'!F397,'Full DOE Design'!$B:$L,'Full DOE Design'!S$1,FALSE))</f>
        <v/>
      </c>
      <c r="T398" s="130" t="str">
        <f>IF('DOE assistant'!G397="","",VLOOKUP('DOE assistant'!G397,'Full DOE Design'!$B:$L,'Full DOE Design'!T$1,FALSE))</f>
        <v/>
      </c>
      <c r="U398" s="130" t="str">
        <f>IF('DOE assistant'!H397="","",VLOOKUP('DOE assistant'!H397,'Full DOE Design'!$B:$L,'Full DOE Design'!U$1,FALSE))</f>
        <v/>
      </c>
      <c r="V398" s="130" t="str">
        <f>IF('DOE assistant'!I397="","",VLOOKUP('DOE assistant'!I397,'Full DOE Design'!$B:$L,'Full DOE Design'!V$1,FALSE))</f>
        <v/>
      </c>
      <c r="W398" s="130" t="str">
        <f>IF('DOE assistant'!J397="","",VLOOKUP('DOE assistant'!J397,'Full DOE Design'!$B:$L,'Full DOE Design'!W$1,FALSE))</f>
        <v/>
      </c>
      <c r="X398" s="130" t="str">
        <f>IF('DOE assistant'!K397="","",VLOOKUP('DOE assistant'!K397,'Full DOE Design'!$B:$L,'Full DOE Design'!X$1,FALSE))</f>
        <v/>
      </c>
    </row>
    <row r="399" spans="14:24">
      <c r="N399" s="128" t="str">
        <f>IF('DOE assistant'!B398="","",'Full DOE Design'!N398+1)</f>
        <v/>
      </c>
      <c r="O399" s="130" t="str">
        <f>IF('DOE assistant'!B398="","",VLOOKUP('DOE assistant'!B398,'Full DOE Design'!$B:$L,'Full DOE Design'!O$1,FALSE))</f>
        <v/>
      </c>
      <c r="P399" s="130" t="str">
        <f>IF('DOE assistant'!C398="","",VLOOKUP('DOE assistant'!C398,'Full DOE Design'!$B:$L,'Full DOE Design'!P$1,FALSE))</f>
        <v/>
      </c>
      <c r="Q399" s="130" t="str">
        <f>IF('DOE assistant'!D398="","",VLOOKUP('DOE assistant'!D398,'Full DOE Design'!$B:$L,'Full DOE Design'!Q$1,FALSE))</f>
        <v/>
      </c>
      <c r="R399" s="130" t="str">
        <f>IF('DOE assistant'!E398="","",VLOOKUP('DOE assistant'!E398,'Full DOE Design'!$B:$L,'Full DOE Design'!R$1,FALSE))</f>
        <v/>
      </c>
      <c r="S399" s="130" t="str">
        <f>IF('DOE assistant'!F398="","",VLOOKUP('DOE assistant'!F398,'Full DOE Design'!$B:$L,'Full DOE Design'!S$1,FALSE))</f>
        <v/>
      </c>
      <c r="T399" s="130" t="str">
        <f>IF('DOE assistant'!G398="","",VLOOKUP('DOE assistant'!G398,'Full DOE Design'!$B:$L,'Full DOE Design'!T$1,FALSE))</f>
        <v/>
      </c>
      <c r="U399" s="130" t="str">
        <f>IF('DOE assistant'!H398="","",VLOOKUP('DOE assistant'!H398,'Full DOE Design'!$B:$L,'Full DOE Design'!U$1,FALSE))</f>
        <v/>
      </c>
      <c r="V399" s="130" t="str">
        <f>IF('DOE assistant'!I398="","",VLOOKUP('DOE assistant'!I398,'Full DOE Design'!$B:$L,'Full DOE Design'!V$1,FALSE))</f>
        <v/>
      </c>
      <c r="W399" s="130" t="str">
        <f>IF('DOE assistant'!J398="","",VLOOKUP('DOE assistant'!J398,'Full DOE Design'!$B:$L,'Full DOE Design'!W$1,FALSE))</f>
        <v/>
      </c>
      <c r="X399" s="130" t="str">
        <f>IF('DOE assistant'!K398="","",VLOOKUP('DOE assistant'!K398,'Full DOE Design'!$B:$L,'Full DOE Design'!X$1,FALSE))</f>
        <v/>
      </c>
    </row>
    <row r="400" spans="14:24">
      <c r="N400" s="128" t="str">
        <f>IF('DOE assistant'!B399="","",'Full DOE Design'!N399+1)</f>
        <v/>
      </c>
      <c r="O400" s="130" t="str">
        <f>IF('DOE assistant'!B399="","",VLOOKUP('DOE assistant'!B399,'Full DOE Design'!$B:$L,'Full DOE Design'!O$1,FALSE))</f>
        <v/>
      </c>
      <c r="P400" s="130" t="str">
        <f>IF('DOE assistant'!C399="","",VLOOKUP('DOE assistant'!C399,'Full DOE Design'!$B:$L,'Full DOE Design'!P$1,FALSE))</f>
        <v/>
      </c>
      <c r="Q400" s="130" t="str">
        <f>IF('DOE assistant'!D399="","",VLOOKUP('DOE assistant'!D399,'Full DOE Design'!$B:$L,'Full DOE Design'!Q$1,FALSE))</f>
        <v/>
      </c>
      <c r="R400" s="130" t="str">
        <f>IF('DOE assistant'!E399="","",VLOOKUP('DOE assistant'!E399,'Full DOE Design'!$B:$L,'Full DOE Design'!R$1,FALSE))</f>
        <v/>
      </c>
      <c r="S400" s="130" t="str">
        <f>IF('DOE assistant'!F399="","",VLOOKUP('DOE assistant'!F399,'Full DOE Design'!$B:$L,'Full DOE Design'!S$1,FALSE))</f>
        <v/>
      </c>
      <c r="T400" s="130" t="str">
        <f>IF('DOE assistant'!G399="","",VLOOKUP('DOE assistant'!G399,'Full DOE Design'!$B:$L,'Full DOE Design'!T$1,FALSE))</f>
        <v/>
      </c>
      <c r="U400" s="130" t="str">
        <f>IF('DOE assistant'!H399="","",VLOOKUP('DOE assistant'!H399,'Full DOE Design'!$B:$L,'Full DOE Design'!U$1,FALSE))</f>
        <v/>
      </c>
      <c r="V400" s="130" t="str">
        <f>IF('DOE assistant'!I399="","",VLOOKUP('DOE assistant'!I399,'Full DOE Design'!$B:$L,'Full DOE Design'!V$1,FALSE))</f>
        <v/>
      </c>
      <c r="W400" s="130" t="str">
        <f>IF('DOE assistant'!J399="","",VLOOKUP('DOE assistant'!J399,'Full DOE Design'!$B:$L,'Full DOE Design'!W$1,FALSE))</f>
        <v/>
      </c>
      <c r="X400" s="130" t="str">
        <f>IF('DOE assistant'!K399="","",VLOOKUP('DOE assistant'!K399,'Full DOE Design'!$B:$L,'Full DOE Design'!X$1,FALSE))</f>
        <v/>
      </c>
    </row>
    <row r="401" spans="14:24">
      <c r="N401" s="128" t="str">
        <f>IF('DOE assistant'!B400="","",'Full DOE Design'!N400+1)</f>
        <v/>
      </c>
      <c r="O401" s="130" t="str">
        <f>IF('DOE assistant'!B400="","",VLOOKUP('DOE assistant'!B400,'Full DOE Design'!$B:$L,'Full DOE Design'!O$1,FALSE))</f>
        <v/>
      </c>
      <c r="P401" s="130" t="str">
        <f>IF('DOE assistant'!C400="","",VLOOKUP('DOE assistant'!C400,'Full DOE Design'!$B:$L,'Full DOE Design'!P$1,FALSE))</f>
        <v/>
      </c>
      <c r="Q401" s="130" t="str">
        <f>IF('DOE assistant'!D400="","",VLOOKUP('DOE assistant'!D400,'Full DOE Design'!$B:$L,'Full DOE Design'!Q$1,FALSE))</f>
        <v/>
      </c>
      <c r="R401" s="130" t="str">
        <f>IF('DOE assistant'!E400="","",VLOOKUP('DOE assistant'!E400,'Full DOE Design'!$B:$L,'Full DOE Design'!R$1,FALSE))</f>
        <v/>
      </c>
      <c r="S401" s="130" t="str">
        <f>IF('DOE assistant'!F400="","",VLOOKUP('DOE assistant'!F400,'Full DOE Design'!$B:$L,'Full DOE Design'!S$1,FALSE))</f>
        <v/>
      </c>
      <c r="T401" s="130" t="str">
        <f>IF('DOE assistant'!G400="","",VLOOKUP('DOE assistant'!G400,'Full DOE Design'!$B:$L,'Full DOE Design'!T$1,FALSE))</f>
        <v/>
      </c>
      <c r="U401" s="130" t="str">
        <f>IF('DOE assistant'!H400="","",VLOOKUP('DOE assistant'!H400,'Full DOE Design'!$B:$L,'Full DOE Design'!U$1,FALSE))</f>
        <v/>
      </c>
      <c r="V401" s="130" t="str">
        <f>IF('DOE assistant'!I400="","",VLOOKUP('DOE assistant'!I400,'Full DOE Design'!$B:$L,'Full DOE Design'!V$1,FALSE))</f>
        <v/>
      </c>
      <c r="W401" s="130" t="str">
        <f>IF('DOE assistant'!J400="","",VLOOKUP('DOE assistant'!J400,'Full DOE Design'!$B:$L,'Full DOE Design'!W$1,FALSE))</f>
        <v/>
      </c>
      <c r="X401" s="130" t="str">
        <f>IF('DOE assistant'!K400="","",VLOOKUP('DOE assistant'!K400,'Full DOE Design'!$B:$L,'Full DOE Design'!X$1,FALSE))</f>
        <v/>
      </c>
    </row>
    <row r="402" spans="14:24">
      <c r="N402" s="128" t="str">
        <f>IF('DOE assistant'!B401="","",'Full DOE Design'!N401+1)</f>
        <v/>
      </c>
      <c r="O402" s="130" t="str">
        <f>IF('DOE assistant'!B401="","",VLOOKUP('DOE assistant'!B401,'Full DOE Design'!$B:$L,'Full DOE Design'!O$1,FALSE))</f>
        <v/>
      </c>
      <c r="P402" s="130" t="str">
        <f>IF('DOE assistant'!C401="","",VLOOKUP('DOE assistant'!C401,'Full DOE Design'!$B:$L,'Full DOE Design'!P$1,FALSE))</f>
        <v/>
      </c>
      <c r="Q402" s="130" t="str">
        <f>IF('DOE assistant'!D401="","",VLOOKUP('DOE assistant'!D401,'Full DOE Design'!$B:$L,'Full DOE Design'!Q$1,FALSE))</f>
        <v/>
      </c>
      <c r="R402" s="130" t="str">
        <f>IF('DOE assistant'!E401="","",VLOOKUP('DOE assistant'!E401,'Full DOE Design'!$B:$L,'Full DOE Design'!R$1,FALSE))</f>
        <v/>
      </c>
      <c r="S402" s="130" t="str">
        <f>IF('DOE assistant'!F401="","",VLOOKUP('DOE assistant'!F401,'Full DOE Design'!$B:$L,'Full DOE Design'!S$1,FALSE))</f>
        <v/>
      </c>
      <c r="T402" s="130" t="str">
        <f>IF('DOE assistant'!G401="","",VLOOKUP('DOE assistant'!G401,'Full DOE Design'!$B:$L,'Full DOE Design'!T$1,FALSE))</f>
        <v/>
      </c>
      <c r="U402" s="130" t="str">
        <f>IF('DOE assistant'!H401="","",VLOOKUP('DOE assistant'!H401,'Full DOE Design'!$B:$L,'Full DOE Design'!U$1,FALSE))</f>
        <v/>
      </c>
      <c r="V402" s="130" t="str">
        <f>IF('DOE assistant'!I401="","",VLOOKUP('DOE assistant'!I401,'Full DOE Design'!$B:$L,'Full DOE Design'!V$1,FALSE))</f>
        <v/>
      </c>
      <c r="W402" s="130" t="str">
        <f>IF('DOE assistant'!J401="","",VLOOKUP('DOE assistant'!J401,'Full DOE Design'!$B:$L,'Full DOE Design'!W$1,FALSE))</f>
        <v/>
      </c>
      <c r="X402" s="130" t="str">
        <f>IF('DOE assistant'!K401="","",VLOOKUP('DOE assistant'!K401,'Full DOE Design'!$B:$L,'Full DOE Design'!X$1,FALSE))</f>
        <v/>
      </c>
    </row>
    <row r="403" spans="14:24">
      <c r="N403" s="128" t="str">
        <f>IF('DOE assistant'!B402="","",'Full DOE Design'!N402+1)</f>
        <v/>
      </c>
      <c r="O403" s="130" t="str">
        <f>IF('DOE assistant'!B402="","",VLOOKUP('DOE assistant'!B402,'Full DOE Design'!$B:$L,'Full DOE Design'!O$1,FALSE))</f>
        <v/>
      </c>
      <c r="P403" s="130" t="str">
        <f>IF('DOE assistant'!C402="","",VLOOKUP('DOE assistant'!C402,'Full DOE Design'!$B:$L,'Full DOE Design'!P$1,FALSE))</f>
        <v/>
      </c>
      <c r="Q403" s="130" t="str">
        <f>IF('DOE assistant'!D402="","",VLOOKUP('DOE assistant'!D402,'Full DOE Design'!$B:$L,'Full DOE Design'!Q$1,FALSE))</f>
        <v/>
      </c>
      <c r="R403" s="130" t="str">
        <f>IF('DOE assistant'!E402="","",VLOOKUP('DOE assistant'!E402,'Full DOE Design'!$B:$L,'Full DOE Design'!R$1,FALSE))</f>
        <v/>
      </c>
      <c r="S403" s="130" t="str">
        <f>IF('DOE assistant'!F402="","",VLOOKUP('DOE assistant'!F402,'Full DOE Design'!$B:$L,'Full DOE Design'!S$1,FALSE))</f>
        <v/>
      </c>
      <c r="T403" s="130" t="str">
        <f>IF('DOE assistant'!G402="","",VLOOKUP('DOE assistant'!G402,'Full DOE Design'!$B:$L,'Full DOE Design'!T$1,FALSE))</f>
        <v/>
      </c>
      <c r="U403" s="130" t="str">
        <f>IF('DOE assistant'!H402="","",VLOOKUP('DOE assistant'!H402,'Full DOE Design'!$B:$L,'Full DOE Design'!U$1,FALSE))</f>
        <v/>
      </c>
      <c r="V403" s="130" t="str">
        <f>IF('DOE assistant'!I402="","",VLOOKUP('DOE assistant'!I402,'Full DOE Design'!$B:$L,'Full DOE Design'!V$1,FALSE))</f>
        <v/>
      </c>
      <c r="W403" s="130" t="str">
        <f>IF('DOE assistant'!J402="","",VLOOKUP('DOE assistant'!J402,'Full DOE Design'!$B:$L,'Full DOE Design'!W$1,FALSE))</f>
        <v/>
      </c>
      <c r="X403" s="130" t="str">
        <f>IF('DOE assistant'!K402="","",VLOOKUP('DOE assistant'!K402,'Full DOE Design'!$B:$L,'Full DOE Design'!X$1,FALSE))</f>
        <v/>
      </c>
    </row>
    <row r="404" spans="14:24">
      <c r="N404" s="128" t="str">
        <f>IF('DOE assistant'!B403="","",'Full DOE Design'!N403+1)</f>
        <v/>
      </c>
      <c r="O404" s="130" t="str">
        <f>IF('DOE assistant'!B403="","",VLOOKUP('DOE assistant'!B403,'Full DOE Design'!$B:$L,'Full DOE Design'!O$1,FALSE))</f>
        <v/>
      </c>
      <c r="P404" s="130" t="str">
        <f>IF('DOE assistant'!C403="","",VLOOKUP('DOE assistant'!C403,'Full DOE Design'!$B:$L,'Full DOE Design'!P$1,FALSE))</f>
        <v/>
      </c>
      <c r="Q404" s="130" t="str">
        <f>IF('DOE assistant'!D403="","",VLOOKUP('DOE assistant'!D403,'Full DOE Design'!$B:$L,'Full DOE Design'!Q$1,FALSE))</f>
        <v/>
      </c>
      <c r="R404" s="130" t="str">
        <f>IF('DOE assistant'!E403="","",VLOOKUP('DOE assistant'!E403,'Full DOE Design'!$B:$L,'Full DOE Design'!R$1,FALSE))</f>
        <v/>
      </c>
      <c r="S404" s="130" t="str">
        <f>IF('DOE assistant'!F403="","",VLOOKUP('DOE assistant'!F403,'Full DOE Design'!$B:$L,'Full DOE Design'!S$1,FALSE))</f>
        <v/>
      </c>
      <c r="T404" s="130" t="str">
        <f>IF('DOE assistant'!G403="","",VLOOKUP('DOE assistant'!G403,'Full DOE Design'!$B:$L,'Full DOE Design'!T$1,FALSE))</f>
        <v/>
      </c>
      <c r="U404" s="130" t="str">
        <f>IF('DOE assistant'!H403="","",VLOOKUP('DOE assistant'!H403,'Full DOE Design'!$B:$L,'Full DOE Design'!U$1,FALSE))</f>
        <v/>
      </c>
      <c r="V404" s="130" t="str">
        <f>IF('DOE assistant'!I403="","",VLOOKUP('DOE assistant'!I403,'Full DOE Design'!$B:$L,'Full DOE Design'!V$1,FALSE))</f>
        <v/>
      </c>
      <c r="W404" s="130" t="str">
        <f>IF('DOE assistant'!J403="","",VLOOKUP('DOE assistant'!J403,'Full DOE Design'!$B:$L,'Full DOE Design'!W$1,FALSE))</f>
        <v/>
      </c>
      <c r="X404" s="130" t="str">
        <f>IF('DOE assistant'!K403="","",VLOOKUP('DOE assistant'!K403,'Full DOE Design'!$B:$L,'Full DOE Design'!X$1,FALSE))</f>
        <v/>
      </c>
    </row>
    <row r="405" spans="14:24">
      <c r="N405" s="128" t="str">
        <f>IF('DOE assistant'!B404="","",'Full DOE Design'!N404+1)</f>
        <v/>
      </c>
      <c r="O405" s="130" t="str">
        <f>IF('DOE assistant'!B404="","",VLOOKUP('DOE assistant'!B404,'Full DOE Design'!$B:$L,'Full DOE Design'!O$1,FALSE))</f>
        <v/>
      </c>
      <c r="P405" s="130" t="str">
        <f>IF('DOE assistant'!C404="","",VLOOKUP('DOE assistant'!C404,'Full DOE Design'!$B:$L,'Full DOE Design'!P$1,FALSE))</f>
        <v/>
      </c>
      <c r="Q405" s="130" t="str">
        <f>IF('DOE assistant'!D404="","",VLOOKUP('DOE assistant'!D404,'Full DOE Design'!$B:$L,'Full DOE Design'!Q$1,FALSE))</f>
        <v/>
      </c>
      <c r="R405" s="130" t="str">
        <f>IF('DOE assistant'!E404="","",VLOOKUP('DOE assistant'!E404,'Full DOE Design'!$B:$L,'Full DOE Design'!R$1,FALSE))</f>
        <v/>
      </c>
      <c r="S405" s="130" t="str">
        <f>IF('DOE assistant'!F404="","",VLOOKUP('DOE assistant'!F404,'Full DOE Design'!$B:$L,'Full DOE Design'!S$1,FALSE))</f>
        <v/>
      </c>
      <c r="T405" s="130" t="str">
        <f>IF('DOE assistant'!G404="","",VLOOKUP('DOE assistant'!G404,'Full DOE Design'!$B:$L,'Full DOE Design'!T$1,FALSE))</f>
        <v/>
      </c>
      <c r="U405" s="130" t="str">
        <f>IF('DOE assistant'!H404="","",VLOOKUP('DOE assistant'!H404,'Full DOE Design'!$B:$L,'Full DOE Design'!U$1,FALSE))</f>
        <v/>
      </c>
      <c r="V405" s="130" t="str">
        <f>IF('DOE assistant'!I404="","",VLOOKUP('DOE assistant'!I404,'Full DOE Design'!$B:$L,'Full DOE Design'!V$1,FALSE))</f>
        <v/>
      </c>
      <c r="W405" s="130" t="str">
        <f>IF('DOE assistant'!J404="","",VLOOKUP('DOE assistant'!J404,'Full DOE Design'!$B:$L,'Full DOE Design'!W$1,FALSE))</f>
        <v/>
      </c>
      <c r="X405" s="130" t="str">
        <f>IF('DOE assistant'!K404="","",VLOOKUP('DOE assistant'!K404,'Full DOE Design'!$B:$L,'Full DOE Design'!X$1,FALSE))</f>
        <v/>
      </c>
    </row>
    <row r="406" spans="14:24">
      <c r="N406" s="128" t="str">
        <f>IF('DOE assistant'!B405="","",'Full DOE Design'!N405+1)</f>
        <v/>
      </c>
      <c r="O406" s="130" t="str">
        <f>IF('DOE assistant'!B405="","",VLOOKUP('DOE assistant'!B405,'Full DOE Design'!$B:$L,'Full DOE Design'!O$1,FALSE))</f>
        <v/>
      </c>
      <c r="P406" s="130" t="str">
        <f>IF('DOE assistant'!C405="","",VLOOKUP('DOE assistant'!C405,'Full DOE Design'!$B:$L,'Full DOE Design'!P$1,FALSE))</f>
        <v/>
      </c>
      <c r="Q406" s="130" t="str">
        <f>IF('DOE assistant'!D405="","",VLOOKUP('DOE assistant'!D405,'Full DOE Design'!$B:$L,'Full DOE Design'!Q$1,FALSE))</f>
        <v/>
      </c>
      <c r="R406" s="130" t="str">
        <f>IF('DOE assistant'!E405="","",VLOOKUP('DOE assistant'!E405,'Full DOE Design'!$B:$L,'Full DOE Design'!R$1,FALSE))</f>
        <v/>
      </c>
      <c r="S406" s="130" t="str">
        <f>IF('DOE assistant'!F405="","",VLOOKUP('DOE assistant'!F405,'Full DOE Design'!$B:$L,'Full DOE Design'!S$1,FALSE))</f>
        <v/>
      </c>
      <c r="T406" s="130" t="str">
        <f>IF('DOE assistant'!G405="","",VLOOKUP('DOE assistant'!G405,'Full DOE Design'!$B:$L,'Full DOE Design'!T$1,FALSE))</f>
        <v/>
      </c>
      <c r="U406" s="130" t="str">
        <f>IF('DOE assistant'!H405="","",VLOOKUP('DOE assistant'!H405,'Full DOE Design'!$B:$L,'Full DOE Design'!U$1,FALSE))</f>
        <v/>
      </c>
      <c r="V406" s="130" t="str">
        <f>IF('DOE assistant'!I405="","",VLOOKUP('DOE assistant'!I405,'Full DOE Design'!$B:$L,'Full DOE Design'!V$1,FALSE))</f>
        <v/>
      </c>
      <c r="W406" s="130" t="str">
        <f>IF('DOE assistant'!J405="","",VLOOKUP('DOE assistant'!J405,'Full DOE Design'!$B:$L,'Full DOE Design'!W$1,FALSE))</f>
        <v/>
      </c>
      <c r="X406" s="130" t="str">
        <f>IF('DOE assistant'!K405="","",VLOOKUP('DOE assistant'!K405,'Full DOE Design'!$B:$L,'Full DOE Design'!X$1,FALSE))</f>
        <v/>
      </c>
    </row>
    <row r="407" spans="14:24">
      <c r="N407" s="128" t="str">
        <f>IF('DOE assistant'!B406="","",'Full DOE Design'!N406+1)</f>
        <v/>
      </c>
      <c r="O407" s="130" t="str">
        <f>IF('DOE assistant'!B406="","",VLOOKUP('DOE assistant'!B406,'Full DOE Design'!$B:$L,'Full DOE Design'!O$1,FALSE))</f>
        <v/>
      </c>
      <c r="P407" s="130" t="str">
        <f>IF('DOE assistant'!C406="","",VLOOKUP('DOE assistant'!C406,'Full DOE Design'!$B:$L,'Full DOE Design'!P$1,FALSE))</f>
        <v/>
      </c>
      <c r="Q407" s="130" t="str">
        <f>IF('DOE assistant'!D406="","",VLOOKUP('DOE assistant'!D406,'Full DOE Design'!$B:$L,'Full DOE Design'!Q$1,FALSE))</f>
        <v/>
      </c>
      <c r="R407" s="130" t="str">
        <f>IF('DOE assistant'!E406="","",VLOOKUP('DOE assistant'!E406,'Full DOE Design'!$B:$L,'Full DOE Design'!R$1,FALSE))</f>
        <v/>
      </c>
      <c r="S407" s="130" t="str">
        <f>IF('DOE assistant'!F406="","",VLOOKUP('DOE assistant'!F406,'Full DOE Design'!$B:$L,'Full DOE Design'!S$1,FALSE))</f>
        <v/>
      </c>
      <c r="T407" s="130" t="str">
        <f>IF('DOE assistant'!G406="","",VLOOKUP('DOE assistant'!G406,'Full DOE Design'!$B:$L,'Full DOE Design'!T$1,FALSE))</f>
        <v/>
      </c>
      <c r="U407" s="130" t="str">
        <f>IF('DOE assistant'!H406="","",VLOOKUP('DOE assistant'!H406,'Full DOE Design'!$B:$L,'Full DOE Design'!U$1,FALSE))</f>
        <v/>
      </c>
      <c r="V407" s="130" t="str">
        <f>IF('DOE assistant'!I406="","",VLOOKUP('DOE assistant'!I406,'Full DOE Design'!$B:$L,'Full DOE Design'!V$1,FALSE))</f>
        <v/>
      </c>
      <c r="W407" s="130" t="str">
        <f>IF('DOE assistant'!J406="","",VLOOKUP('DOE assistant'!J406,'Full DOE Design'!$B:$L,'Full DOE Design'!W$1,FALSE))</f>
        <v/>
      </c>
      <c r="X407" s="130" t="str">
        <f>IF('DOE assistant'!K406="","",VLOOKUP('DOE assistant'!K406,'Full DOE Design'!$B:$L,'Full DOE Design'!X$1,FALSE))</f>
        <v/>
      </c>
    </row>
    <row r="408" spans="14:24">
      <c r="N408" s="128" t="str">
        <f>IF('DOE assistant'!B407="","",'Full DOE Design'!N407+1)</f>
        <v/>
      </c>
      <c r="O408" s="130" t="str">
        <f>IF('DOE assistant'!B407="","",VLOOKUP('DOE assistant'!B407,'Full DOE Design'!$B:$L,'Full DOE Design'!O$1,FALSE))</f>
        <v/>
      </c>
      <c r="P408" s="130" t="str">
        <f>IF('DOE assistant'!C407="","",VLOOKUP('DOE assistant'!C407,'Full DOE Design'!$B:$L,'Full DOE Design'!P$1,FALSE))</f>
        <v/>
      </c>
      <c r="Q408" s="130" t="str">
        <f>IF('DOE assistant'!D407="","",VLOOKUP('DOE assistant'!D407,'Full DOE Design'!$B:$L,'Full DOE Design'!Q$1,FALSE))</f>
        <v/>
      </c>
      <c r="R408" s="130" t="str">
        <f>IF('DOE assistant'!E407="","",VLOOKUP('DOE assistant'!E407,'Full DOE Design'!$B:$L,'Full DOE Design'!R$1,FALSE))</f>
        <v/>
      </c>
      <c r="S408" s="130" t="str">
        <f>IF('DOE assistant'!F407="","",VLOOKUP('DOE assistant'!F407,'Full DOE Design'!$B:$L,'Full DOE Design'!S$1,FALSE))</f>
        <v/>
      </c>
      <c r="T408" s="130" t="str">
        <f>IF('DOE assistant'!G407="","",VLOOKUP('DOE assistant'!G407,'Full DOE Design'!$B:$L,'Full DOE Design'!T$1,FALSE))</f>
        <v/>
      </c>
      <c r="U408" s="130" t="str">
        <f>IF('DOE assistant'!H407="","",VLOOKUP('DOE assistant'!H407,'Full DOE Design'!$B:$L,'Full DOE Design'!U$1,FALSE))</f>
        <v/>
      </c>
      <c r="V408" s="130" t="str">
        <f>IF('DOE assistant'!I407="","",VLOOKUP('DOE assistant'!I407,'Full DOE Design'!$B:$L,'Full DOE Design'!V$1,FALSE))</f>
        <v/>
      </c>
      <c r="W408" s="130" t="str">
        <f>IF('DOE assistant'!J407="","",VLOOKUP('DOE assistant'!J407,'Full DOE Design'!$B:$L,'Full DOE Design'!W$1,FALSE))</f>
        <v/>
      </c>
      <c r="X408" s="130" t="str">
        <f>IF('DOE assistant'!K407="","",VLOOKUP('DOE assistant'!K407,'Full DOE Design'!$B:$L,'Full DOE Design'!X$1,FALSE))</f>
        <v/>
      </c>
    </row>
    <row r="409" spans="14:24">
      <c r="N409" s="128" t="str">
        <f>IF('DOE assistant'!B408="","",'Full DOE Design'!N408+1)</f>
        <v/>
      </c>
      <c r="O409" s="130" t="str">
        <f>IF('DOE assistant'!B408="","",VLOOKUP('DOE assistant'!B408,'Full DOE Design'!$B:$L,'Full DOE Design'!O$1,FALSE))</f>
        <v/>
      </c>
      <c r="P409" s="130" t="str">
        <f>IF('DOE assistant'!C408="","",VLOOKUP('DOE assistant'!C408,'Full DOE Design'!$B:$L,'Full DOE Design'!P$1,FALSE))</f>
        <v/>
      </c>
      <c r="Q409" s="130" t="str">
        <f>IF('DOE assistant'!D408="","",VLOOKUP('DOE assistant'!D408,'Full DOE Design'!$B:$L,'Full DOE Design'!Q$1,FALSE))</f>
        <v/>
      </c>
      <c r="R409" s="130" t="str">
        <f>IF('DOE assistant'!E408="","",VLOOKUP('DOE assistant'!E408,'Full DOE Design'!$B:$L,'Full DOE Design'!R$1,FALSE))</f>
        <v/>
      </c>
      <c r="S409" s="130" t="str">
        <f>IF('DOE assistant'!F408="","",VLOOKUP('DOE assistant'!F408,'Full DOE Design'!$B:$L,'Full DOE Design'!S$1,FALSE))</f>
        <v/>
      </c>
      <c r="T409" s="130" t="str">
        <f>IF('DOE assistant'!G408="","",VLOOKUP('DOE assistant'!G408,'Full DOE Design'!$B:$L,'Full DOE Design'!T$1,FALSE))</f>
        <v/>
      </c>
      <c r="U409" s="130" t="str">
        <f>IF('DOE assistant'!H408="","",VLOOKUP('DOE assistant'!H408,'Full DOE Design'!$B:$L,'Full DOE Design'!U$1,FALSE))</f>
        <v/>
      </c>
      <c r="V409" s="130" t="str">
        <f>IF('DOE assistant'!I408="","",VLOOKUP('DOE assistant'!I408,'Full DOE Design'!$B:$L,'Full DOE Design'!V$1,FALSE))</f>
        <v/>
      </c>
      <c r="W409" s="130" t="str">
        <f>IF('DOE assistant'!J408="","",VLOOKUP('DOE assistant'!J408,'Full DOE Design'!$B:$L,'Full DOE Design'!W$1,FALSE))</f>
        <v/>
      </c>
      <c r="X409" s="130" t="str">
        <f>IF('DOE assistant'!K408="","",VLOOKUP('DOE assistant'!K408,'Full DOE Design'!$B:$L,'Full DOE Design'!X$1,FALSE))</f>
        <v/>
      </c>
    </row>
    <row r="410" spans="14:24">
      <c r="N410" s="128" t="str">
        <f>IF('DOE assistant'!B409="","",'Full DOE Design'!N409+1)</f>
        <v/>
      </c>
      <c r="O410" s="130" t="str">
        <f>IF('DOE assistant'!B409="","",VLOOKUP('DOE assistant'!B409,'Full DOE Design'!$B:$L,'Full DOE Design'!O$1,FALSE))</f>
        <v/>
      </c>
      <c r="P410" s="130" t="str">
        <f>IF('DOE assistant'!C409="","",VLOOKUP('DOE assistant'!C409,'Full DOE Design'!$B:$L,'Full DOE Design'!P$1,FALSE))</f>
        <v/>
      </c>
      <c r="Q410" s="130" t="str">
        <f>IF('DOE assistant'!D409="","",VLOOKUP('DOE assistant'!D409,'Full DOE Design'!$B:$L,'Full DOE Design'!Q$1,FALSE))</f>
        <v/>
      </c>
      <c r="R410" s="130" t="str">
        <f>IF('DOE assistant'!E409="","",VLOOKUP('DOE assistant'!E409,'Full DOE Design'!$B:$L,'Full DOE Design'!R$1,FALSE))</f>
        <v/>
      </c>
      <c r="S410" s="130" t="str">
        <f>IF('DOE assistant'!F409="","",VLOOKUP('DOE assistant'!F409,'Full DOE Design'!$B:$L,'Full DOE Design'!S$1,FALSE))</f>
        <v/>
      </c>
      <c r="T410" s="130" t="str">
        <f>IF('DOE assistant'!G409="","",VLOOKUP('DOE assistant'!G409,'Full DOE Design'!$B:$L,'Full DOE Design'!T$1,FALSE))</f>
        <v/>
      </c>
      <c r="U410" s="130" t="str">
        <f>IF('DOE assistant'!H409="","",VLOOKUP('DOE assistant'!H409,'Full DOE Design'!$B:$L,'Full DOE Design'!U$1,FALSE))</f>
        <v/>
      </c>
      <c r="V410" s="130" t="str">
        <f>IF('DOE assistant'!I409="","",VLOOKUP('DOE assistant'!I409,'Full DOE Design'!$B:$L,'Full DOE Design'!V$1,FALSE))</f>
        <v/>
      </c>
      <c r="W410" s="130" t="str">
        <f>IF('DOE assistant'!J409="","",VLOOKUP('DOE assistant'!J409,'Full DOE Design'!$B:$L,'Full DOE Design'!W$1,FALSE))</f>
        <v/>
      </c>
      <c r="X410" s="130" t="str">
        <f>IF('DOE assistant'!K409="","",VLOOKUP('DOE assistant'!K409,'Full DOE Design'!$B:$L,'Full DOE Design'!X$1,FALSE))</f>
        <v/>
      </c>
    </row>
    <row r="411" spans="14:24">
      <c r="N411" s="128" t="str">
        <f>IF('DOE assistant'!B410="","",'Full DOE Design'!N410+1)</f>
        <v/>
      </c>
      <c r="O411" s="130" t="str">
        <f>IF('DOE assistant'!B410="","",VLOOKUP('DOE assistant'!B410,'Full DOE Design'!$B:$L,'Full DOE Design'!O$1,FALSE))</f>
        <v/>
      </c>
      <c r="P411" s="130" t="str">
        <f>IF('DOE assistant'!C410="","",VLOOKUP('DOE assistant'!C410,'Full DOE Design'!$B:$L,'Full DOE Design'!P$1,FALSE))</f>
        <v/>
      </c>
      <c r="Q411" s="130" t="str">
        <f>IF('DOE assistant'!D410="","",VLOOKUP('DOE assistant'!D410,'Full DOE Design'!$B:$L,'Full DOE Design'!Q$1,FALSE))</f>
        <v/>
      </c>
      <c r="R411" s="130" t="str">
        <f>IF('DOE assistant'!E410="","",VLOOKUP('DOE assistant'!E410,'Full DOE Design'!$B:$L,'Full DOE Design'!R$1,FALSE))</f>
        <v/>
      </c>
      <c r="S411" s="130" t="str">
        <f>IF('DOE assistant'!F410="","",VLOOKUP('DOE assistant'!F410,'Full DOE Design'!$B:$L,'Full DOE Design'!S$1,FALSE))</f>
        <v/>
      </c>
      <c r="T411" s="130" t="str">
        <f>IF('DOE assistant'!G410="","",VLOOKUP('DOE assistant'!G410,'Full DOE Design'!$B:$L,'Full DOE Design'!T$1,FALSE))</f>
        <v/>
      </c>
      <c r="U411" s="130" t="str">
        <f>IF('DOE assistant'!H410="","",VLOOKUP('DOE assistant'!H410,'Full DOE Design'!$B:$L,'Full DOE Design'!U$1,FALSE))</f>
        <v/>
      </c>
      <c r="V411" s="130" t="str">
        <f>IF('DOE assistant'!I410="","",VLOOKUP('DOE assistant'!I410,'Full DOE Design'!$B:$L,'Full DOE Design'!V$1,FALSE))</f>
        <v/>
      </c>
      <c r="W411" s="130" t="str">
        <f>IF('DOE assistant'!J410="","",VLOOKUP('DOE assistant'!J410,'Full DOE Design'!$B:$L,'Full DOE Design'!W$1,FALSE))</f>
        <v/>
      </c>
      <c r="X411" s="130" t="str">
        <f>IF('DOE assistant'!K410="","",VLOOKUP('DOE assistant'!K410,'Full DOE Design'!$B:$L,'Full DOE Design'!X$1,FALSE))</f>
        <v/>
      </c>
    </row>
    <row r="412" spans="14:24">
      <c r="N412" s="128" t="str">
        <f>IF('DOE assistant'!B411="","",'Full DOE Design'!N411+1)</f>
        <v/>
      </c>
      <c r="O412" s="130" t="str">
        <f>IF('DOE assistant'!B411="","",VLOOKUP('DOE assistant'!B411,'Full DOE Design'!$B:$L,'Full DOE Design'!O$1,FALSE))</f>
        <v/>
      </c>
      <c r="P412" s="130" t="str">
        <f>IF('DOE assistant'!C411="","",VLOOKUP('DOE assistant'!C411,'Full DOE Design'!$B:$L,'Full DOE Design'!P$1,FALSE))</f>
        <v/>
      </c>
      <c r="Q412" s="130" t="str">
        <f>IF('DOE assistant'!D411="","",VLOOKUP('DOE assistant'!D411,'Full DOE Design'!$B:$L,'Full DOE Design'!Q$1,FALSE))</f>
        <v/>
      </c>
      <c r="R412" s="130" t="str">
        <f>IF('DOE assistant'!E411="","",VLOOKUP('DOE assistant'!E411,'Full DOE Design'!$B:$L,'Full DOE Design'!R$1,FALSE))</f>
        <v/>
      </c>
      <c r="S412" s="130" t="str">
        <f>IF('DOE assistant'!F411="","",VLOOKUP('DOE assistant'!F411,'Full DOE Design'!$B:$L,'Full DOE Design'!S$1,FALSE))</f>
        <v/>
      </c>
      <c r="T412" s="130" t="str">
        <f>IF('DOE assistant'!G411="","",VLOOKUP('DOE assistant'!G411,'Full DOE Design'!$B:$L,'Full DOE Design'!T$1,FALSE))</f>
        <v/>
      </c>
      <c r="U412" s="130" t="str">
        <f>IF('DOE assistant'!H411="","",VLOOKUP('DOE assistant'!H411,'Full DOE Design'!$B:$L,'Full DOE Design'!U$1,FALSE))</f>
        <v/>
      </c>
      <c r="V412" s="130" t="str">
        <f>IF('DOE assistant'!I411="","",VLOOKUP('DOE assistant'!I411,'Full DOE Design'!$B:$L,'Full DOE Design'!V$1,FALSE))</f>
        <v/>
      </c>
      <c r="W412" s="130" t="str">
        <f>IF('DOE assistant'!J411="","",VLOOKUP('DOE assistant'!J411,'Full DOE Design'!$B:$L,'Full DOE Design'!W$1,FALSE))</f>
        <v/>
      </c>
      <c r="X412" s="130" t="str">
        <f>IF('DOE assistant'!K411="","",VLOOKUP('DOE assistant'!K411,'Full DOE Design'!$B:$L,'Full DOE Design'!X$1,FALSE))</f>
        <v/>
      </c>
    </row>
    <row r="413" spans="14:24">
      <c r="N413" s="128" t="str">
        <f>IF('DOE assistant'!B412="","",'Full DOE Design'!N412+1)</f>
        <v/>
      </c>
      <c r="O413" s="130" t="str">
        <f>IF('DOE assistant'!B412="","",VLOOKUP('DOE assistant'!B412,'Full DOE Design'!$B:$L,'Full DOE Design'!O$1,FALSE))</f>
        <v/>
      </c>
      <c r="P413" s="130" t="str">
        <f>IF('DOE assistant'!C412="","",VLOOKUP('DOE assistant'!C412,'Full DOE Design'!$B:$L,'Full DOE Design'!P$1,FALSE))</f>
        <v/>
      </c>
      <c r="Q413" s="130" t="str">
        <f>IF('DOE assistant'!D412="","",VLOOKUP('DOE assistant'!D412,'Full DOE Design'!$B:$L,'Full DOE Design'!Q$1,FALSE))</f>
        <v/>
      </c>
      <c r="R413" s="130" t="str">
        <f>IF('DOE assistant'!E412="","",VLOOKUP('DOE assistant'!E412,'Full DOE Design'!$B:$L,'Full DOE Design'!R$1,FALSE))</f>
        <v/>
      </c>
      <c r="S413" s="130" t="str">
        <f>IF('DOE assistant'!F412="","",VLOOKUP('DOE assistant'!F412,'Full DOE Design'!$B:$L,'Full DOE Design'!S$1,FALSE))</f>
        <v/>
      </c>
      <c r="T413" s="130" t="str">
        <f>IF('DOE assistant'!G412="","",VLOOKUP('DOE assistant'!G412,'Full DOE Design'!$B:$L,'Full DOE Design'!T$1,FALSE))</f>
        <v/>
      </c>
      <c r="U413" s="130" t="str">
        <f>IF('DOE assistant'!H412="","",VLOOKUP('DOE assistant'!H412,'Full DOE Design'!$B:$L,'Full DOE Design'!U$1,FALSE))</f>
        <v/>
      </c>
      <c r="V413" s="130" t="str">
        <f>IF('DOE assistant'!I412="","",VLOOKUP('DOE assistant'!I412,'Full DOE Design'!$B:$L,'Full DOE Design'!V$1,FALSE))</f>
        <v/>
      </c>
      <c r="W413" s="130" t="str">
        <f>IF('DOE assistant'!J412="","",VLOOKUP('DOE assistant'!J412,'Full DOE Design'!$B:$L,'Full DOE Design'!W$1,FALSE))</f>
        <v/>
      </c>
      <c r="X413" s="130" t="str">
        <f>IF('DOE assistant'!K412="","",VLOOKUP('DOE assistant'!K412,'Full DOE Design'!$B:$L,'Full DOE Design'!X$1,FALSE))</f>
        <v/>
      </c>
    </row>
    <row r="414" spans="14:24">
      <c r="N414" s="128" t="str">
        <f>IF('DOE assistant'!B413="","",'Full DOE Design'!N413+1)</f>
        <v/>
      </c>
      <c r="O414" s="130" t="str">
        <f>IF('DOE assistant'!B413="","",VLOOKUP('DOE assistant'!B413,'Full DOE Design'!$B:$L,'Full DOE Design'!O$1,FALSE))</f>
        <v/>
      </c>
      <c r="P414" s="130" t="str">
        <f>IF('DOE assistant'!C413="","",VLOOKUP('DOE assistant'!C413,'Full DOE Design'!$B:$L,'Full DOE Design'!P$1,FALSE))</f>
        <v/>
      </c>
      <c r="Q414" s="130" t="str">
        <f>IF('DOE assistant'!D413="","",VLOOKUP('DOE assistant'!D413,'Full DOE Design'!$B:$L,'Full DOE Design'!Q$1,FALSE))</f>
        <v/>
      </c>
      <c r="R414" s="130" t="str">
        <f>IF('DOE assistant'!E413="","",VLOOKUP('DOE assistant'!E413,'Full DOE Design'!$B:$L,'Full DOE Design'!R$1,FALSE))</f>
        <v/>
      </c>
      <c r="S414" s="130" t="str">
        <f>IF('DOE assistant'!F413="","",VLOOKUP('DOE assistant'!F413,'Full DOE Design'!$B:$L,'Full DOE Design'!S$1,FALSE))</f>
        <v/>
      </c>
      <c r="T414" s="130" t="str">
        <f>IF('DOE assistant'!G413="","",VLOOKUP('DOE assistant'!G413,'Full DOE Design'!$B:$L,'Full DOE Design'!T$1,FALSE))</f>
        <v/>
      </c>
      <c r="U414" s="130" t="str">
        <f>IF('DOE assistant'!H413="","",VLOOKUP('DOE assistant'!H413,'Full DOE Design'!$B:$L,'Full DOE Design'!U$1,FALSE))</f>
        <v/>
      </c>
      <c r="V414" s="130" t="str">
        <f>IF('DOE assistant'!I413="","",VLOOKUP('DOE assistant'!I413,'Full DOE Design'!$B:$L,'Full DOE Design'!V$1,FALSE))</f>
        <v/>
      </c>
      <c r="W414" s="130" t="str">
        <f>IF('DOE assistant'!J413="","",VLOOKUP('DOE assistant'!J413,'Full DOE Design'!$B:$L,'Full DOE Design'!W$1,FALSE))</f>
        <v/>
      </c>
      <c r="X414" s="130" t="str">
        <f>IF('DOE assistant'!K413="","",VLOOKUP('DOE assistant'!K413,'Full DOE Design'!$B:$L,'Full DOE Design'!X$1,FALSE))</f>
        <v/>
      </c>
    </row>
    <row r="415" spans="14:24">
      <c r="N415" s="128" t="str">
        <f>IF('DOE assistant'!B414="","",'Full DOE Design'!N414+1)</f>
        <v/>
      </c>
      <c r="O415" s="130" t="str">
        <f>IF('DOE assistant'!B414="","",VLOOKUP('DOE assistant'!B414,'Full DOE Design'!$B:$L,'Full DOE Design'!O$1,FALSE))</f>
        <v/>
      </c>
      <c r="P415" s="130" t="str">
        <f>IF('DOE assistant'!C414="","",VLOOKUP('DOE assistant'!C414,'Full DOE Design'!$B:$L,'Full DOE Design'!P$1,FALSE))</f>
        <v/>
      </c>
      <c r="Q415" s="130" t="str">
        <f>IF('DOE assistant'!D414="","",VLOOKUP('DOE assistant'!D414,'Full DOE Design'!$B:$L,'Full DOE Design'!Q$1,FALSE))</f>
        <v/>
      </c>
      <c r="R415" s="130" t="str">
        <f>IF('DOE assistant'!E414="","",VLOOKUP('DOE assistant'!E414,'Full DOE Design'!$B:$L,'Full DOE Design'!R$1,FALSE))</f>
        <v/>
      </c>
      <c r="S415" s="130" t="str">
        <f>IF('DOE assistant'!F414="","",VLOOKUP('DOE assistant'!F414,'Full DOE Design'!$B:$L,'Full DOE Design'!S$1,FALSE))</f>
        <v/>
      </c>
      <c r="T415" s="130" t="str">
        <f>IF('DOE assistant'!G414="","",VLOOKUP('DOE assistant'!G414,'Full DOE Design'!$B:$L,'Full DOE Design'!T$1,FALSE))</f>
        <v/>
      </c>
      <c r="U415" s="130" t="str">
        <f>IF('DOE assistant'!H414="","",VLOOKUP('DOE assistant'!H414,'Full DOE Design'!$B:$L,'Full DOE Design'!U$1,FALSE))</f>
        <v/>
      </c>
      <c r="V415" s="130" t="str">
        <f>IF('DOE assistant'!I414="","",VLOOKUP('DOE assistant'!I414,'Full DOE Design'!$B:$L,'Full DOE Design'!V$1,FALSE))</f>
        <v/>
      </c>
      <c r="W415" s="130" t="str">
        <f>IF('DOE assistant'!J414="","",VLOOKUP('DOE assistant'!J414,'Full DOE Design'!$B:$L,'Full DOE Design'!W$1,FALSE))</f>
        <v/>
      </c>
      <c r="X415" s="130" t="str">
        <f>IF('DOE assistant'!K414="","",VLOOKUP('DOE assistant'!K414,'Full DOE Design'!$B:$L,'Full DOE Design'!X$1,FALSE))</f>
        <v/>
      </c>
    </row>
    <row r="416" spans="14:24">
      <c r="N416" s="128" t="str">
        <f>IF('DOE assistant'!B415="","",'Full DOE Design'!N415+1)</f>
        <v/>
      </c>
      <c r="O416" s="130" t="str">
        <f>IF('DOE assistant'!B415="","",VLOOKUP('DOE assistant'!B415,'Full DOE Design'!$B:$L,'Full DOE Design'!O$1,FALSE))</f>
        <v/>
      </c>
      <c r="P416" s="130" t="str">
        <f>IF('DOE assistant'!C415="","",VLOOKUP('DOE assistant'!C415,'Full DOE Design'!$B:$L,'Full DOE Design'!P$1,FALSE))</f>
        <v/>
      </c>
      <c r="Q416" s="130" t="str">
        <f>IF('DOE assistant'!D415="","",VLOOKUP('DOE assistant'!D415,'Full DOE Design'!$B:$L,'Full DOE Design'!Q$1,FALSE))</f>
        <v/>
      </c>
      <c r="R416" s="130" t="str">
        <f>IF('DOE assistant'!E415="","",VLOOKUP('DOE assistant'!E415,'Full DOE Design'!$B:$L,'Full DOE Design'!R$1,FALSE))</f>
        <v/>
      </c>
      <c r="S416" s="130" t="str">
        <f>IF('DOE assistant'!F415="","",VLOOKUP('DOE assistant'!F415,'Full DOE Design'!$B:$L,'Full DOE Design'!S$1,FALSE))</f>
        <v/>
      </c>
      <c r="T416" s="130" t="str">
        <f>IF('DOE assistant'!G415="","",VLOOKUP('DOE assistant'!G415,'Full DOE Design'!$B:$L,'Full DOE Design'!T$1,FALSE))</f>
        <v/>
      </c>
      <c r="U416" s="130" t="str">
        <f>IF('DOE assistant'!H415="","",VLOOKUP('DOE assistant'!H415,'Full DOE Design'!$B:$L,'Full DOE Design'!U$1,FALSE))</f>
        <v/>
      </c>
      <c r="V416" s="130" t="str">
        <f>IF('DOE assistant'!I415="","",VLOOKUP('DOE assistant'!I415,'Full DOE Design'!$B:$L,'Full DOE Design'!V$1,FALSE))</f>
        <v/>
      </c>
      <c r="W416" s="130" t="str">
        <f>IF('DOE assistant'!J415="","",VLOOKUP('DOE assistant'!J415,'Full DOE Design'!$B:$L,'Full DOE Design'!W$1,FALSE))</f>
        <v/>
      </c>
      <c r="X416" s="130" t="str">
        <f>IF('DOE assistant'!K415="","",VLOOKUP('DOE assistant'!K415,'Full DOE Design'!$B:$L,'Full DOE Design'!X$1,FALSE))</f>
        <v/>
      </c>
    </row>
    <row r="417" spans="14:24">
      <c r="N417" s="128" t="str">
        <f>IF('DOE assistant'!B416="","",'Full DOE Design'!N416+1)</f>
        <v/>
      </c>
      <c r="O417" s="130" t="str">
        <f>IF('DOE assistant'!B416="","",VLOOKUP('DOE assistant'!B416,'Full DOE Design'!$B:$L,'Full DOE Design'!O$1,FALSE))</f>
        <v/>
      </c>
      <c r="P417" s="130" t="str">
        <f>IF('DOE assistant'!C416="","",VLOOKUP('DOE assistant'!C416,'Full DOE Design'!$B:$L,'Full DOE Design'!P$1,FALSE))</f>
        <v/>
      </c>
      <c r="Q417" s="130" t="str">
        <f>IF('DOE assistant'!D416="","",VLOOKUP('DOE assistant'!D416,'Full DOE Design'!$B:$L,'Full DOE Design'!Q$1,FALSE))</f>
        <v/>
      </c>
      <c r="R417" s="130" t="str">
        <f>IF('DOE assistant'!E416="","",VLOOKUP('DOE assistant'!E416,'Full DOE Design'!$B:$L,'Full DOE Design'!R$1,FALSE))</f>
        <v/>
      </c>
      <c r="S417" s="130" t="str">
        <f>IF('DOE assistant'!F416="","",VLOOKUP('DOE assistant'!F416,'Full DOE Design'!$B:$L,'Full DOE Design'!S$1,FALSE))</f>
        <v/>
      </c>
      <c r="T417" s="130" t="str">
        <f>IF('DOE assistant'!G416="","",VLOOKUP('DOE assistant'!G416,'Full DOE Design'!$B:$L,'Full DOE Design'!T$1,FALSE))</f>
        <v/>
      </c>
      <c r="U417" s="130" t="str">
        <f>IF('DOE assistant'!H416="","",VLOOKUP('DOE assistant'!H416,'Full DOE Design'!$B:$L,'Full DOE Design'!U$1,FALSE))</f>
        <v/>
      </c>
      <c r="V417" s="130" t="str">
        <f>IF('DOE assistant'!I416="","",VLOOKUP('DOE assistant'!I416,'Full DOE Design'!$B:$L,'Full DOE Design'!V$1,FALSE))</f>
        <v/>
      </c>
      <c r="W417" s="130" t="str">
        <f>IF('DOE assistant'!J416="","",VLOOKUP('DOE assistant'!J416,'Full DOE Design'!$B:$L,'Full DOE Design'!W$1,FALSE))</f>
        <v/>
      </c>
      <c r="X417" s="130" t="str">
        <f>IF('DOE assistant'!K416="","",VLOOKUP('DOE assistant'!K416,'Full DOE Design'!$B:$L,'Full DOE Design'!X$1,FALSE))</f>
        <v/>
      </c>
    </row>
    <row r="418" spans="14:24">
      <c r="N418" s="128" t="str">
        <f>IF('DOE assistant'!B417="","",'Full DOE Design'!N417+1)</f>
        <v/>
      </c>
      <c r="O418" s="130" t="str">
        <f>IF('DOE assistant'!B417="","",VLOOKUP('DOE assistant'!B417,'Full DOE Design'!$B:$L,'Full DOE Design'!O$1,FALSE))</f>
        <v/>
      </c>
      <c r="P418" s="130" t="str">
        <f>IF('DOE assistant'!C417="","",VLOOKUP('DOE assistant'!C417,'Full DOE Design'!$B:$L,'Full DOE Design'!P$1,FALSE))</f>
        <v/>
      </c>
      <c r="Q418" s="130" t="str">
        <f>IF('DOE assistant'!D417="","",VLOOKUP('DOE assistant'!D417,'Full DOE Design'!$B:$L,'Full DOE Design'!Q$1,FALSE))</f>
        <v/>
      </c>
      <c r="R418" s="130" t="str">
        <f>IF('DOE assistant'!E417="","",VLOOKUP('DOE assistant'!E417,'Full DOE Design'!$B:$L,'Full DOE Design'!R$1,FALSE))</f>
        <v/>
      </c>
      <c r="S418" s="130" t="str">
        <f>IF('DOE assistant'!F417="","",VLOOKUP('DOE assistant'!F417,'Full DOE Design'!$B:$L,'Full DOE Design'!S$1,FALSE))</f>
        <v/>
      </c>
      <c r="T418" s="130" t="str">
        <f>IF('DOE assistant'!G417="","",VLOOKUP('DOE assistant'!G417,'Full DOE Design'!$B:$L,'Full DOE Design'!T$1,FALSE))</f>
        <v/>
      </c>
      <c r="U418" s="130" t="str">
        <f>IF('DOE assistant'!H417="","",VLOOKUP('DOE assistant'!H417,'Full DOE Design'!$B:$L,'Full DOE Design'!U$1,FALSE))</f>
        <v/>
      </c>
      <c r="V418" s="130" t="str">
        <f>IF('DOE assistant'!I417="","",VLOOKUP('DOE assistant'!I417,'Full DOE Design'!$B:$L,'Full DOE Design'!V$1,FALSE))</f>
        <v/>
      </c>
      <c r="W418" s="130" t="str">
        <f>IF('DOE assistant'!J417="","",VLOOKUP('DOE assistant'!J417,'Full DOE Design'!$B:$L,'Full DOE Design'!W$1,FALSE))</f>
        <v/>
      </c>
      <c r="X418" s="130" t="str">
        <f>IF('DOE assistant'!K417="","",VLOOKUP('DOE assistant'!K417,'Full DOE Design'!$B:$L,'Full DOE Design'!X$1,FALSE))</f>
        <v/>
      </c>
    </row>
    <row r="419" spans="14:24">
      <c r="N419" s="128" t="str">
        <f>IF('DOE assistant'!B418="","",'Full DOE Design'!N418+1)</f>
        <v/>
      </c>
      <c r="O419" s="130" t="str">
        <f>IF('DOE assistant'!B418="","",VLOOKUP('DOE assistant'!B418,'Full DOE Design'!$B:$L,'Full DOE Design'!O$1,FALSE))</f>
        <v/>
      </c>
      <c r="P419" s="130" t="str">
        <f>IF('DOE assistant'!C418="","",VLOOKUP('DOE assistant'!C418,'Full DOE Design'!$B:$L,'Full DOE Design'!P$1,FALSE))</f>
        <v/>
      </c>
      <c r="Q419" s="130" t="str">
        <f>IF('DOE assistant'!D418="","",VLOOKUP('DOE assistant'!D418,'Full DOE Design'!$B:$L,'Full DOE Design'!Q$1,FALSE))</f>
        <v/>
      </c>
      <c r="R419" s="130" t="str">
        <f>IF('DOE assistant'!E418="","",VLOOKUP('DOE assistant'!E418,'Full DOE Design'!$B:$L,'Full DOE Design'!R$1,FALSE))</f>
        <v/>
      </c>
      <c r="S419" s="130" t="str">
        <f>IF('DOE assistant'!F418="","",VLOOKUP('DOE assistant'!F418,'Full DOE Design'!$B:$L,'Full DOE Design'!S$1,FALSE))</f>
        <v/>
      </c>
      <c r="T419" s="130" t="str">
        <f>IF('DOE assistant'!G418="","",VLOOKUP('DOE assistant'!G418,'Full DOE Design'!$B:$L,'Full DOE Design'!T$1,FALSE))</f>
        <v/>
      </c>
      <c r="U419" s="130" t="str">
        <f>IF('DOE assistant'!H418="","",VLOOKUP('DOE assistant'!H418,'Full DOE Design'!$B:$L,'Full DOE Design'!U$1,FALSE))</f>
        <v/>
      </c>
      <c r="V419" s="130" t="str">
        <f>IF('DOE assistant'!I418="","",VLOOKUP('DOE assistant'!I418,'Full DOE Design'!$B:$L,'Full DOE Design'!V$1,FALSE))</f>
        <v/>
      </c>
      <c r="W419" s="130" t="str">
        <f>IF('DOE assistant'!J418="","",VLOOKUP('DOE assistant'!J418,'Full DOE Design'!$B:$L,'Full DOE Design'!W$1,FALSE))</f>
        <v/>
      </c>
      <c r="X419" s="130" t="str">
        <f>IF('DOE assistant'!K418="","",VLOOKUP('DOE assistant'!K418,'Full DOE Design'!$B:$L,'Full DOE Design'!X$1,FALSE))</f>
        <v/>
      </c>
    </row>
    <row r="420" spans="14:24">
      <c r="N420" s="128" t="str">
        <f>IF('DOE assistant'!B419="","",'Full DOE Design'!N419+1)</f>
        <v/>
      </c>
      <c r="O420" s="130" t="str">
        <f>IF('DOE assistant'!B419="","",VLOOKUP('DOE assistant'!B419,'Full DOE Design'!$B:$L,'Full DOE Design'!O$1,FALSE))</f>
        <v/>
      </c>
      <c r="P420" s="130" t="str">
        <f>IF('DOE assistant'!C419="","",VLOOKUP('DOE assistant'!C419,'Full DOE Design'!$B:$L,'Full DOE Design'!P$1,FALSE))</f>
        <v/>
      </c>
      <c r="Q420" s="130" t="str">
        <f>IF('DOE assistant'!D419="","",VLOOKUP('DOE assistant'!D419,'Full DOE Design'!$B:$L,'Full DOE Design'!Q$1,FALSE))</f>
        <v/>
      </c>
      <c r="R420" s="130" t="str">
        <f>IF('DOE assistant'!E419="","",VLOOKUP('DOE assistant'!E419,'Full DOE Design'!$B:$L,'Full DOE Design'!R$1,FALSE))</f>
        <v/>
      </c>
      <c r="S420" s="130" t="str">
        <f>IF('DOE assistant'!F419="","",VLOOKUP('DOE assistant'!F419,'Full DOE Design'!$B:$L,'Full DOE Design'!S$1,FALSE))</f>
        <v/>
      </c>
      <c r="T420" s="130" t="str">
        <f>IF('DOE assistant'!G419="","",VLOOKUP('DOE assistant'!G419,'Full DOE Design'!$B:$L,'Full DOE Design'!T$1,FALSE))</f>
        <v/>
      </c>
      <c r="U420" s="130" t="str">
        <f>IF('DOE assistant'!H419="","",VLOOKUP('DOE assistant'!H419,'Full DOE Design'!$B:$L,'Full DOE Design'!U$1,FALSE))</f>
        <v/>
      </c>
      <c r="V420" s="130" t="str">
        <f>IF('DOE assistant'!I419="","",VLOOKUP('DOE assistant'!I419,'Full DOE Design'!$B:$L,'Full DOE Design'!V$1,FALSE))</f>
        <v/>
      </c>
      <c r="W420" s="130" t="str">
        <f>IF('DOE assistant'!J419="","",VLOOKUP('DOE assistant'!J419,'Full DOE Design'!$B:$L,'Full DOE Design'!W$1,FALSE))</f>
        <v/>
      </c>
      <c r="X420" s="130" t="str">
        <f>IF('DOE assistant'!K419="","",VLOOKUP('DOE assistant'!K419,'Full DOE Design'!$B:$L,'Full DOE Design'!X$1,FALSE))</f>
        <v/>
      </c>
    </row>
    <row r="421" spans="14:24">
      <c r="N421" s="128" t="str">
        <f>IF('DOE assistant'!B420="","",'Full DOE Design'!N420+1)</f>
        <v/>
      </c>
      <c r="O421" s="130" t="str">
        <f>IF('DOE assistant'!B420="","",VLOOKUP('DOE assistant'!B420,'Full DOE Design'!$B:$L,'Full DOE Design'!O$1,FALSE))</f>
        <v/>
      </c>
      <c r="P421" s="130" t="str">
        <f>IF('DOE assistant'!C420="","",VLOOKUP('DOE assistant'!C420,'Full DOE Design'!$B:$L,'Full DOE Design'!P$1,FALSE))</f>
        <v/>
      </c>
      <c r="Q421" s="130" t="str">
        <f>IF('DOE assistant'!D420="","",VLOOKUP('DOE assistant'!D420,'Full DOE Design'!$B:$L,'Full DOE Design'!Q$1,FALSE))</f>
        <v/>
      </c>
      <c r="R421" s="130" t="str">
        <f>IF('DOE assistant'!E420="","",VLOOKUP('DOE assistant'!E420,'Full DOE Design'!$B:$L,'Full DOE Design'!R$1,FALSE))</f>
        <v/>
      </c>
      <c r="S421" s="130" t="str">
        <f>IF('DOE assistant'!F420="","",VLOOKUP('DOE assistant'!F420,'Full DOE Design'!$B:$L,'Full DOE Design'!S$1,FALSE))</f>
        <v/>
      </c>
      <c r="T421" s="130" t="str">
        <f>IF('DOE assistant'!G420="","",VLOOKUP('DOE assistant'!G420,'Full DOE Design'!$B:$L,'Full DOE Design'!T$1,FALSE))</f>
        <v/>
      </c>
      <c r="U421" s="130" t="str">
        <f>IF('DOE assistant'!H420="","",VLOOKUP('DOE assistant'!H420,'Full DOE Design'!$B:$L,'Full DOE Design'!U$1,FALSE))</f>
        <v/>
      </c>
      <c r="V421" s="130" t="str">
        <f>IF('DOE assistant'!I420="","",VLOOKUP('DOE assistant'!I420,'Full DOE Design'!$B:$L,'Full DOE Design'!V$1,FALSE))</f>
        <v/>
      </c>
      <c r="W421" s="130" t="str">
        <f>IF('DOE assistant'!J420="","",VLOOKUP('DOE assistant'!J420,'Full DOE Design'!$B:$L,'Full DOE Design'!W$1,FALSE))</f>
        <v/>
      </c>
      <c r="X421" s="130" t="str">
        <f>IF('DOE assistant'!K420="","",VLOOKUP('DOE assistant'!K420,'Full DOE Design'!$B:$L,'Full DOE Design'!X$1,FALSE))</f>
        <v/>
      </c>
    </row>
    <row r="422" spans="14:24">
      <c r="N422" s="128" t="str">
        <f>IF('DOE assistant'!B421="","",'Full DOE Design'!N421+1)</f>
        <v/>
      </c>
      <c r="O422" s="130" t="str">
        <f>IF('DOE assistant'!B421="","",VLOOKUP('DOE assistant'!B421,'Full DOE Design'!$B:$L,'Full DOE Design'!O$1,FALSE))</f>
        <v/>
      </c>
      <c r="P422" s="130" t="str">
        <f>IF('DOE assistant'!C421="","",VLOOKUP('DOE assistant'!C421,'Full DOE Design'!$B:$L,'Full DOE Design'!P$1,FALSE))</f>
        <v/>
      </c>
      <c r="Q422" s="130" t="str">
        <f>IF('DOE assistant'!D421="","",VLOOKUP('DOE assistant'!D421,'Full DOE Design'!$B:$L,'Full DOE Design'!Q$1,FALSE))</f>
        <v/>
      </c>
      <c r="R422" s="130" t="str">
        <f>IF('DOE assistant'!E421="","",VLOOKUP('DOE assistant'!E421,'Full DOE Design'!$B:$L,'Full DOE Design'!R$1,FALSE))</f>
        <v/>
      </c>
      <c r="S422" s="130" t="str">
        <f>IF('DOE assistant'!F421="","",VLOOKUP('DOE assistant'!F421,'Full DOE Design'!$B:$L,'Full DOE Design'!S$1,FALSE))</f>
        <v/>
      </c>
      <c r="T422" s="130" t="str">
        <f>IF('DOE assistant'!G421="","",VLOOKUP('DOE assistant'!G421,'Full DOE Design'!$B:$L,'Full DOE Design'!T$1,FALSE))</f>
        <v/>
      </c>
      <c r="U422" s="130" t="str">
        <f>IF('DOE assistant'!H421="","",VLOOKUP('DOE assistant'!H421,'Full DOE Design'!$B:$L,'Full DOE Design'!U$1,FALSE))</f>
        <v/>
      </c>
      <c r="V422" s="130" t="str">
        <f>IF('DOE assistant'!I421="","",VLOOKUP('DOE assistant'!I421,'Full DOE Design'!$B:$L,'Full DOE Design'!V$1,FALSE))</f>
        <v/>
      </c>
      <c r="W422" s="130" t="str">
        <f>IF('DOE assistant'!J421="","",VLOOKUP('DOE assistant'!J421,'Full DOE Design'!$B:$L,'Full DOE Design'!W$1,FALSE))</f>
        <v/>
      </c>
      <c r="X422" s="130" t="str">
        <f>IF('DOE assistant'!K421="","",VLOOKUP('DOE assistant'!K421,'Full DOE Design'!$B:$L,'Full DOE Design'!X$1,FALSE))</f>
        <v/>
      </c>
    </row>
    <row r="423" spans="14:24">
      <c r="N423" s="128" t="str">
        <f>IF('DOE assistant'!B422="","",'Full DOE Design'!N422+1)</f>
        <v/>
      </c>
      <c r="O423" s="130" t="str">
        <f>IF('DOE assistant'!B422="","",VLOOKUP('DOE assistant'!B422,'Full DOE Design'!$B:$L,'Full DOE Design'!O$1,FALSE))</f>
        <v/>
      </c>
      <c r="P423" s="130" t="str">
        <f>IF('DOE assistant'!C422="","",VLOOKUP('DOE assistant'!C422,'Full DOE Design'!$B:$L,'Full DOE Design'!P$1,FALSE))</f>
        <v/>
      </c>
      <c r="Q423" s="130" t="str">
        <f>IF('DOE assistant'!D422="","",VLOOKUP('DOE assistant'!D422,'Full DOE Design'!$B:$L,'Full DOE Design'!Q$1,FALSE))</f>
        <v/>
      </c>
      <c r="R423" s="130" t="str">
        <f>IF('DOE assistant'!E422="","",VLOOKUP('DOE assistant'!E422,'Full DOE Design'!$B:$L,'Full DOE Design'!R$1,FALSE))</f>
        <v/>
      </c>
      <c r="S423" s="130" t="str">
        <f>IF('DOE assistant'!F422="","",VLOOKUP('DOE assistant'!F422,'Full DOE Design'!$B:$L,'Full DOE Design'!S$1,FALSE))</f>
        <v/>
      </c>
      <c r="T423" s="130" t="str">
        <f>IF('DOE assistant'!G422="","",VLOOKUP('DOE assistant'!G422,'Full DOE Design'!$B:$L,'Full DOE Design'!T$1,FALSE))</f>
        <v/>
      </c>
      <c r="U423" s="130" t="str">
        <f>IF('DOE assistant'!H422="","",VLOOKUP('DOE assistant'!H422,'Full DOE Design'!$B:$L,'Full DOE Design'!U$1,FALSE))</f>
        <v/>
      </c>
      <c r="V423" s="130" t="str">
        <f>IF('DOE assistant'!I422="","",VLOOKUP('DOE assistant'!I422,'Full DOE Design'!$B:$L,'Full DOE Design'!V$1,FALSE))</f>
        <v/>
      </c>
      <c r="W423" s="130" t="str">
        <f>IF('DOE assistant'!J422="","",VLOOKUP('DOE assistant'!J422,'Full DOE Design'!$B:$L,'Full DOE Design'!W$1,FALSE))</f>
        <v/>
      </c>
      <c r="X423" s="130" t="str">
        <f>IF('DOE assistant'!K422="","",VLOOKUP('DOE assistant'!K422,'Full DOE Design'!$B:$L,'Full DOE Design'!X$1,FALSE))</f>
        <v/>
      </c>
    </row>
    <row r="424" spans="14:24">
      <c r="N424" s="128" t="str">
        <f>IF('DOE assistant'!B423="","",'Full DOE Design'!N423+1)</f>
        <v/>
      </c>
      <c r="O424" s="130" t="str">
        <f>IF('DOE assistant'!B423="","",VLOOKUP('DOE assistant'!B423,'Full DOE Design'!$B:$L,'Full DOE Design'!O$1,FALSE))</f>
        <v/>
      </c>
      <c r="P424" s="130" t="str">
        <f>IF('DOE assistant'!C423="","",VLOOKUP('DOE assistant'!C423,'Full DOE Design'!$B:$L,'Full DOE Design'!P$1,FALSE))</f>
        <v/>
      </c>
      <c r="Q424" s="130" t="str">
        <f>IF('DOE assistant'!D423="","",VLOOKUP('DOE assistant'!D423,'Full DOE Design'!$B:$L,'Full DOE Design'!Q$1,FALSE))</f>
        <v/>
      </c>
      <c r="R424" s="130" t="str">
        <f>IF('DOE assistant'!E423="","",VLOOKUP('DOE assistant'!E423,'Full DOE Design'!$B:$L,'Full DOE Design'!R$1,FALSE))</f>
        <v/>
      </c>
      <c r="S424" s="130" t="str">
        <f>IF('DOE assistant'!F423="","",VLOOKUP('DOE assistant'!F423,'Full DOE Design'!$B:$L,'Full DOE Design'!S$1,FALSE))</f>
        <v/>
      </c>
      <c r="T424" s="130" t="str">
        <f>IF('DOE assistant'!G423="","",VLOOKUP('DOE assistant'!G423,'Full DOE Design'!$B:$L,'Full DOE Design'!T$1,FALSE))</f>
        <v/>
      </c>
      <c r="U424" s="130" t="str">
        <f>IF('DOE assistant'!H423="","",VLOOKUP('DOE assistant'!H423,'Full DOE Design'!$B:$L,'Full DOE Design'!U$1,FALSE))</f>
        <v/>
      </c>
      <c r="V424" s="130" t="str">
        <f>IF('DOE assistant'!I423="","",VLOOKUP('DOE assistant'!I423,'Full DOE Design'!$B:$L,'Full DOE Design'!V$1,FALSE))</f>
        <v/>
      </c>
      <c r="W424" s="130" t="str">
        <f>IF('DOE assistant'!J423="","",VLOOKUP('DOE assistant'!J423,'Full DOE Design'!$B:$L,'Full DOE Design'!W$1,FALSE))</f>
        <v/>
      </c>
      <c r="X424" s="130" t="str">
        <f>IF('DOE assistant'!K423="","",VLOOKUP('DOE assistant'!K423,'Full DOE Design'!$B:$L,'Full DOE Design'!X$1,FALSE))</f>
        <v/>
      </c>
    </row>
    <row r="425" spans="14:24">
      <c r="N425" s="128" t="str">
        <f>IF('DOE assistant'!B424="","",'Full DOE Design'!N424+1)</f>
        <v/>
      </c>
      <c r="O425" s="130" t="str">
        <f>IF('DOE assistant'!B424="","",VLOOKUP('DOE assistant'!B424,'Full DOE Design'!$B:$L,'Full DOE Design'!O$1,FALSE))</f>
        <v/>
      </c>
      <c r="P425" s="130" t="str">
        <f>IF('DOE assistant'!C424="","",VLOOKUP('DOE assistant'!C424,'Full DOE Design'!$B:$L,'Full DOE Design'!P$1,FALSE))</f>
        <v/>
      </c>
      <c r="Q425" s="130" t="str">
        <f>IF('DOE assistant'!D424="","",VLOOKUP('DOE assistant'!D424,'Full DOE Design'!$B:$L,'Full DOE Design'!Q$1,FALSE))</f>
        <v/>
      </c>
      <c r="R425" s="130" t="str">
        <f>IF('DOE assistant'!E424="","",VLOOKUP('DOE assistant'!E424,'Full DOE Design'!$B:$L,'Full DOE Design'!R$1,FALSE))</f>
        <v/>
      </c>
      <c r="S425" s="130" t="str">
        <f>IF('DOE assistant'!F424="","",VLOOKUP('DOE assistant'!F424,'Full DOE Design'!$B:$L,'Full DOE Design'!S$1,FALSE))</f>
        <v/>
      </c>
      <c r="T425" s="130" t="str">
        <f>IF('DOE assistant'!G424="","",VLOOKUP('DOE assistant'!G424,'Full DOE Design'!$B:$L,'Full DOE Design'!T$1,FALSE))</f>
        <v/>
      </c>
      <c r="U425" s="130" t="str">
        <f>IF('DOE assistant'!H424="","",VLOOKUP('DOE assistant'!H424,'Full DOE Design'!$B:$L,'Full DOE Design'!U$1,FALSE))</f>
        <v/>
      </c>
      <c r="V425" s="130" t="str">
        <f>IF('DOE assistant'!I424="","",VLOOKUP('DOE assistant'!I424,'Full DOE Design'!$B:$L,'Full DOE Design'!V$1,FALSE))</f>
        <v/>
      </c>
      <c r="W425" s="130" t="str">
        <f>IF('DOE assistant'!J424="","",VLOOKUP('DOE assistant'!J424,'Full DOE Design'!$B:$L,'Full DOE Design'!W$1,FALSE))</f>
        <v/>
      </c>
      <c r="X425" s="130" t="str">
        <f>IF('DOE assistant'!K424="","",VLOOKUP('DOE assistant'!K424,'Full DOE Design'!$B:$L,'Full DOE Design'!X$1,FALSE))</f>
        <v/>
      </c>
    </row>
    <row r="426" spans="14:24">
      <c r="N426" s="128" t="str">
        <f>IF('DOE assistant'!B425="","",'Full DOE Design'!N425+1)</f>
        <v/>
      </c>
      <c r="O426" s="130" t="str">
        <f>IF('DOE assistant'!B425="","",VLOOKUP('DOE assistant'!B425,'Full DOE Design'!$B:$L,'Full DOE Design'!O$1,FALSE))</f>
        <v/>
      </c>
      <c r="P426" s="130" t="str">
        <f>IF('DOE assistant'!C425="","",VLOOKUP('DOE assistant'!C425,'Full DOE Design'!$B:$L,'Full DOE Design'!P$1,FALSE))</f>
        <v/>
      </c>
      <c r="Q426" s="130" t="str">
        <f>IF('DOE assistant'!D425="","",VLOOKUP('DOE assistant'!D425,'Full DOE Design'!$B:$L,'Full DOE Design'!Q$1,FALSE))</f>
        <v/>
      </c>
      <c r="R426" s="130" t="str">
        <f>IF('DOE assistant'!E425="","",VLOOKUP('DOE assistant'!E425,'Full DOE Design'!$B:$L,'Full DOE Design'!R$1,FALSE))</f>
        <v/>
      </c>
      <c r="S426" s="130" t="str">
        <f>IF('DOE assistant'!F425="","",VLOOKUP('DOE assistant'!F425,'Full DOE Design'!$B:$L,'Full DOE Design'!S$1,FALSE))</f>
        <v/>
      </c>
      <c r="T426" s="130" t="str">
        <f>IF('DOE assistant'!G425="","",VLOOKUP('DOE assistant'!G425,'Full DOE Design'!$B:$L,'Full DOE Design'!T$1,FALSE))</f>
        <v/>
      </c>
      <c r="U426" s="130" t="str">
        <f>IF('DOE assistant'!H425="","",VLOOKUP('DOE assistant'!H425,'Full DOE Design'!$B:$L,'Full DOE Design'!U$1,FALSE))</f>
        <v/>
      </c>
      <c r="V426" s="130" t="str">
        <f>IF('DOE assistant'!I425="","",VLOOKUP('DOE assistant'!I425,'Full DOE Design'!$B:$L,'Full DOE Design'!V$1,FALSE))</f>
        <v/>
      </c>
      <c r="W426" s="130" t="str">
        <f>IF('DOE assistant'!J425="","",VLOOKUP('DOE assistant'!J425,'Full DOE Design'!$B:$L,'Full DOE Design'!W$1,FALSE))</f>
        <v/>
      </c>
      <c r="X426" s="130" t="str">
        <f>IF('DOE assistant'!K425="","",VLOOKUP('DOE assistant'!K425,'Full DOE Design'!$B:$L,'Full DOE Design'!X$1,FALSE))</f>
        <v/>
      </c>
    </row>
    <row r="427" spans="14:24">
      <c r="N427" s="128" t="str">
        <f>IF('DOE assistant'!B426="","",'Full DOE Design'!N426+1)</f>
        <v/>
      </c>
      <c r="O427" s="130" t="str">
        <f>IF('DOE assistant'!B426="","",VLOOKUP('DOE assistant'!B426,'Full DOE Design'!$B:$L,'Full DOE Design'!O$1,FALSE))</f>
        <v/>
      </c>
      <c r="P427" s="130" t="str">
        <f>IF('DOE assistant'!C426="","",VLOOKUP('DOE assistant'!C426,'Full DOE Design'!$B:$L,'Full DOE Design'!P$1,FALSE))</f>
        <v/>
      </c>
      <c r="Q427" s="130" t="str">
        <f>IF('DOE assistant'!D426="","",VLOOKUP('DOE assistant'!D426,'Full DOE Design'!$B:$L,'Full DOE Design'!Q$1,FALSE))</f>
        <v/>
      </c>
      <c r="R427" s="130" t="str">
        <f>IF('DOE assistant'!E426="","",VLOOKUP('DOE assistant'!E426,'Full DOE Design'!$B:$L,'Full DOE Design'!R$1,FALSE))</f>
        <v/>
      </c>
      <c r="S427" s="130" t="str">
        <f>IF('DOE assistant'!F426="","",VLOOKUP('DOE assistant'!F426,'Full DOE Design'!$B:$L,'Full DOE Design'!S$1,FALSE))</f>
        <v/>
      </c>
      <c r="T427" s="130" t="str">
        <f>IF('DOE assistant'!G426="","",VLOOKUP('DOE assistant'!G426,'Full DOE Design'!$B:$L,'Full DOE Design'!T$1,FALSE))</f>
        <v/>
      </c>
      <c r="U427" s="130" t="str">
        <f>IF('DOE assistant'!H426="","",VLOOKUP('DOE assistant'!H426,'Full DOE Design'!$B:$L,'Full DOE Design'!U$1,FALSE))</f>
        <v/>
      </c>
      <c r="V427" s="130" t="str">
        <f>IF('DOE assistant'!I426="","",VLOOKUP('DOE assistant'!I426,'Full DOE Design'!$B:$L,'Full DOE Design'!V$1,FALSE))</f>
        <v/>
      </c>
      <c r="W427" s="130" t="str">
        <f>IF('DOE assistant'!J426="","",VLOOKUP('DOE assistant'!J426,'Full DOE Design'!$B:$L,'Full DOE Design'!W$1,FALSE))</f>
        <v/>
      </c>
      <c r="X427" s="130" t="str">
        <f>IF('DOE assistant'!K426="","",VLOOKUP('DOE assistant'!K426,'Full DOE Design'!$B:$L,'Full DOE Design'!X$1,FALSE))</f>
        <v/>
      </c>
    </row>
    <row r="428" spans="14:24">
      <c r="N428" s="128" t="str">
        <f>IF('DOE assistant'!B427="","",'Full DOE Design'!N427+1)</f>
        <v/>
      </c>
      <c r="O428" s="130" t="str">
        <f>IF('DOE assistant'!B427="","",VLOOKUP('DOE assistant'!B427,'Full DOE Design'!$B:$L,'Full DOE Design'!O$1,FALSE))</f>
        <v/>
      </c>
      <c r="P428" s="130" t="str">
        <f>IF('DOE assistant'!C427="","",VLOOKUP('DOE assistant'!C427,'Full DOE Design'!$B:$L,'Full DOE Design'!P$1,FALSE))</f>
        <v/>
      </c>
      <c r="Q428" s="130" t="str">
        <f>IF('DOE assistant'!D427="","",VLOOKUP('DOE assistant'!D427,'Full DOE Design'!$B:$L,'Full DOE Design'!Q$1,FALSE))</f>
        <v/>
      </c>
      <c r="R428" s="130" t="str">
        <f>IF('DOE assistant'!E427="","",VLOOKUP('DOE assistant'!E427,'Full DOE Design'!$B:$L,'Full DOE Design'!R$1,FALSE))</f>
        <v/>
      </c>
      <c r="S428" s="130" t="str">
        <f>IF('DOE assistant'!F427="","",VLOOKUP('DOE assistant'!F427,'Full DOE Design'!$B:$L,'Full DOE Design'!S$1,FALSE))</f>
        <v/>
      </c>
      <c r="T428" s="130" t="str">
        <f>IF('DOE assistant'!G427="","",VLOOKUP('DOE assistant'!G427,'Full DOE Design'!$B:$L,'Full DOE Design'!T$1,FALSE))</f>
        <v/>
      </c>
      <c r="U428" s="130" t="str">
        <f>IF('DOE assistant'!H427="","",VLOOKUP('DOE assistant'!H427,'Full DOE Design'!$B:$L,'Full DOE Design'!U$1,FALSE))</f>
        <v/>
      </c>
      <c r="V428" s="130" t="str">
        <f>IF('DOE assistant'!I427="","",VLOOKUP('DOE assistant'!I427,'Full DOE Design'!$B:$L,'Full DOE Design'!V$1,FALSE))</f>
        <v/>
      </c>
      <c r="W428" s="130" t="str">
        <f>IF('DOE assistant'!J427="","",VLOOKUP('DOE assistant'!J427,'Full DOE Design'!$B:$L,'Full DOE Design'!W$1,FALSE))</f>
        <v/>
      </c>
      <c r="X428" s="130" t="str">
        <f>IF('DOE assistant'!K427="","",VLOOKUP('DOE assistant'!K427,'Full DOE Design'!$B:$L,'Full DOE Design'!X$1,FALSE))</f>
        <v/>
      </c>
    </row>
    <row r="429" spans="14:24">
      <c r="N429" s="128" t="str">
        <f>IF('DOE assistant'!B428="","",'Full DOE Design'!N428+1)</f>
        <v/>
      </c>
      <c r="O429" s="130" t="str">
        <f>IF('DOE assistant'!B428="","",VLOOKUP('DOE assistant'!B428,'Full DOE Design'!$B:$L,'Full DOE Design'!O$1,FALSE))</f>
        <v/>
      </c>
      <c r="P429" s="130" t="str">
        <f>IF('DOE assistant'!C428="","",VLOOKUP('DOE assistant'!C428,'Full DOE Design'!$B:$L,'Full DOE Design'!P$1,FALSE))</f>
        <v/>
      </c>
      <c r="Q429" s="130" t="str">
        <f>IF('DOE assistant'!D428="","",VLOOKUP('DOE assistant'!D428,'Full DOE Design'!$B:$L,'Full DOE Design'!Q$1,FALSE))</f>
        <v/>
      </c>
      <c r="R429" s="130" t="str">
        <f>IF('DOE assistant'!E428="","",VLOOKUP('DOE assistant'!E428,'Full DOE Design'!$B:$L,'Full DOE Design'!R$1,FALSE))</f>
        <v/>
      </c>
      <c r="S429" s="130" t="str">
        <f>IF('DOE assistant'!F428="","",VLOOKUP('DOE assistant'!F428,'Full DOE Design'!$B:$L,'Full DOE Design'!S$1,FALSE))</f>
        <v/>
      </c>
      <c r="T429" s="130" t="str">
        <f>IF('DOE assistant'!G428="","",VLOOKUP('DOE assistant'!G428,'Full DOE Design'!$B:$L,'Full DOE Design'!T$1,FALSE))</f>
        <v/>
      </c>
      <c r="U429" s="130" t="str">
        <f>IF('DOE assistant'!H428="","",VLOOKUP('DOE assistant'!H428,'Full DOE Design'!$B:$L,'Full DOE Design'!U$1,FALSE))</f>
        <v/>
      </c>
      <c r="V429" s="130" t="str">
        <f>IF('DOE assistant'!I428="","",VLOOKUP('DOE assistant'!I428,'Full DOE Design'!$B:$L,'Full DOE Design'!V$1,FALSE))</f>
        <v/>
      </c>
      <c r="W429" s="130" t="str">
        <f>IF('DOE assistant'!J428="","",VLOOKUP('DOE assistant'!J428,'Full DOE Design'!$B:$L,'Full DOE Design'!W$1,FALSE))</f>
        <v/>
      </c>
      <c r="X429" s="130" t="str">
        <f>IF('DOE assistant'!K428="","",VLOOKUP('DOE assistant'!K428,'Full DOE Design'!$B:$L,'Full DOE Design'!X$1,FALSE))</f>
        <v/>
      </c>
    </row>
    <row r="430" spans="14:24">
      <c r="N430" s="128" t="str">
        <f>IF('DOE assistant'!B429="","",'Full DOE Design'!N429+1)</f>
        <v/>
      </c>
      <c r="O430" s="130" t="str">
        <f>IF('DOE assistant'!B429="","",VLOOKUP('DOE assistant'!B429,'Full DOE Design'!$B:$L,'Full DOE Design'!O$1,FALSE))</f>
        <v/>
      </c>
      <c r="P430" s="130" t="str">
        <f>IF('DOE assistant'!C429="","",VLOOKUP('DOE assistant'!C429,'Full DOE Design'!$B:$L,'Full DOE Design'!P$1,FALSE))</f>
        <v/>
      </c>
      <c r="Q430" s="130" t="str">
        <f>IF('DOE assistant'!D429="","",VLOOKUP('DOE assistant'!D429,'Full DOE Design'!$B:$L,'Full DOE Design'!Q$1,FALSE))</f>
        <v/>
      </c>
      <c r="R430" s="130" t="str">
        <f>IF('DOE assistant'!E429="","",VLOOKUP('DOE assistant'!E429,'Full DOE Design'!$B:$L,'Full DOE Design'!R$1,FALSE))</f>
        <v/>
      </c>
      <c r="S430" s="130" t="str">
        <f>IF('DOE assistant'!F429="","",VLOOKUP('DOE assistant'!F429,'Full DOE Design'!$B:$L,'Full DOE Design'!S$1,FALSE))</f>
        <v/>
      </c>
      <c r="T430" s="130" t="str">
        <f>IF('DOE assistant'!G429="","",VLOOKUP('DOE assistant'!G429,'Full DOE Design'!$B:$L,'Full DOE Design'!T$1,FALSE))</f>
        <v/>
      </c>
      <c r="U430" s="130" t="str">
        <f>IF('DOE assistant'!H429="","",VLOOKUP('DOE assistant'!H429,'Full DOE Design'!$B:$L,'Full DOE Design'!U$1,FALSE))</f>
        <v/>
      </c>
      <c r="V430" s="130" t="str">
        <f>IF('DOE assistant'!I429="","",VLOOKUP('DOE assistant'!I429,'Full DOE Design'!$B:$L,'Full DOE Design'!V$1,FALSE))</f>
        <v/>
      </c>
      <c r="W430" s="130" t="str">
        <f>IF('DOE assistant'!J429="","",VLOOKUP('DOE assistant'!J429,'Full DOE Design'!$B:$L,'Full DOE Design'!W$1,FALSE))</f>
        <v/>
      </c>
      <c r="X430" s="130" t="str">
        <f>IF('DOE assistant'!K429="","",VLOOKUP('DOE assistant'!K429,'Full DOE Design'!$B:$L,'Full DOE Design'!X$1,FALSE))</f>
        <v/>
      </c>
    </row>
    <row r="431" spans="14:24">
      <c r="N431" s="128" t="str">
        <f>IF('DOE assistant'!B430="","",'Full DOE Design'!N430+1)</f>
        <v/>
      </c>
      <c r="O431" s="130" t="str">
        <f>IF('DOE assistant'!B430="","",VLOOKUP('DOE assistant'!B430,'Full DOE Design'!$B:$L,'Full DOE Design'!O$1,FALSE))</f>
        <v/>
      </c>
      <c r="P431" s="130" t="str">
        <f>IF('DOE assistant'!C430="","",VLOOKUP('DOE assistant'!C430,'Full DOE Design'!$B:$L,'Full DOE Design'!P$1,FALSE))</f>
        <v/>
      </c>
      <c r="Q431" s="130" t="str">
        <f>IF('DOE assistant'!D430="","",VLOOKUP('DOE assistant'!D430,'Full DOE Design'!$B:$L,'Full DOE Design'!Q$1,FALSE))</f>
        <v/>
      </c>
      <c r="R431" s="130" t="str">
        <f>IF('DOE assistant'!E430="","",VLOOKUP('DOE assistant'!E430,'Full DOE Design'!$B:$L,'Full DOE Design'!R$1,FALSE))</f>
        <v/>
      </c>
      <c r="S431" s="130" t="str">
        <f>IF('DOE assistant'!F430="","",VLOOKUP('DOE assistant'!F430,'Full DOE Design'!$B:$L,'Full DOE Design'!S$1,FALSE))</f>
        <v/>
      </c>
      <c r="T431" s="130" t="str">
        <f>IF('DOE assistant'!G430="","",VLOOKUP('DOE assistant'!G430,'Full DOE Design'!$B:$L,'Full DOE Design'!T$1,FALSE))</f>
        <v/>
      </c>
      <c r="U431" s="130" t="str">
        <f>IF('DOE assistant'!H430="","",VLOOKUP('DOE assistant'!H430,'Full DOE Design'!$B:$L,'Full DOE Design'!U$1,FALSE))</f>
        <v/>
      </c>
      <c r="V431" s="130" t="str">
        <f>IF('DOE assistant'!I430="","",VLOOKUP('DOE assistant'!I430,'Full DOE Design'!$B:$L,'Full DOE Design'!V$1,FALSE))</f>
        <v/>
      </c>
      <c r="W431" s="130" t="str">
        <f>IF('DOE assistant'!J430="","",VLOOKUP('DOE assistant'!J430,'Full DOE Design'!$B:$L,'Full DOE Design'!W$1,FALSE))</f>
        <v/>
      </c>
      <c r="X431" s="130" t="str">
        <f>IF('DOE assistant'!K430="","",VLOOKUP('DOE assistant'!K430,'Full DOE Design'!$B:$L,'Full DOE Design'!X$1,FALSE))</f>
        <v/>
      </c>
    </row>
    <row r="432" spans="14:24">
      <c r="N432" s="128" t="str">
        <f>IF('DOE assistant'!B431="","",'Full DOE Design'!N431+1)</f>
        <v/>
      </c>
      <c r="O432" s="130" t="str">
        <f>IF('DOE assistant'!B431="","",VLOOKUP('DOE assistant'!B431,'Full DOE Design'!$B:$L,'Full DOE Design'!O$1,FALSE))</f>
        <v/>
      </c>
      <c r="P432" s="130" t="str">
        <f>IF('DOE assistant'!C431="","",VLOOKUP('DOE assistant'!C431,'Full DOE Design'!$B:$L,'Full DOE Design'!P$1,FALSE))</f>
        <v/>
      </c>
      <c r="Q432" s="130" t="str">
        <f>IF('DOE assistant'!D431="","",VLOOKUP('DOE assistant'!D431,'Full DOE Design'!$B:$L,'Full DOE Design'!Q$1,FALSE))</f>
        <v/>
      </c>
      <c r="R432" s="130" t="str">
        <f>IF('DOE assistant'!E431="","",VLOOKUP('DOE assistant'!E431,'Full DOE Design'!$B:$L,'Full DOE Design'!R$1,FALSE))</f>
        <v/>
      </c>
      <c r="S432" s="130" t="str">
        <f>IF('DOE assistant'!F431="","",VLOOKUP('DOE assistant'!F431,'Full DOE Design'!$B:$L,'Full DOE Design'!S$1,FALSE))</f>
        <v/>
      </c>
      <c r="T432" s="130" t="str">
        <f>IF('DOE assistant'!G431="","",VLOOKUP('DOE assistant'!G431,'Full DOE Design'!$B:$L,'Full DOE Design'!T$1,FALSE))</f>
        <v/>
      </c>
      <c r="U432" s="130" t="str">
        <f>IF('DOE assistant'!H431="","",VLOOKUP('DOE assistant'!H431,'Full DOE Design'!$B:$L,'Full DOE Design'!U$1,FALSE))</f>
        <v/>
      </c>
      <c r="V432" s="130" t="str">
        <f>IF('DOE assistant'!I431="","",VLOOKUP('DOE assistant'!I431,'Full DOE Design'!$B:$L,'Full DOE Design'!V$1,FALSE))</f>
        <v/>
      </c>
      <c r="W432" s="130" t="str">
        <f>IF('DOE assistant'!J431="","",VLOOKUP('DOE assistant'!J431,'Full DOE Design'!$B:$L,'Full DOE Design'!W$1,FALSE))</f>
        <v/>
      </c>
      <c r="X432" s="130" t="str">
        <f>IF('DOE assistant'!K431="","",VLOOKUP('DOE assistant'!K431,'Full DOE Design'!$B:$L,'Full DOE Design'!X$1,FALSE))</f>
        <v/>
      </c>
    </row>
    <row r="433" spans="14:24">
      <c r="N433" s="128" t="str">
        <f>IF('DOE assistant'!B432="","",'Full DOE Design'!N432+1)</f>
        <v/>
      </c>
      <c r="O433" s="130" t="str">
        <f>IF('DOE assistant'!B432="","",VLOOKUP('DOE assistant'!B432,'Full DOE Design'!$B:$L,'Full DOE Design'!O$1,FALSE))</f>
        <v/>
      </c>
      <c r="P433" s="130" t="str">
        <f>IF('DOE assistant'!C432="","",VLOOKUP('DOE assistant'!C432,'Full DOE Design'!$B:$L,'Full DOE Design'!P$1,FALSE))</f>
        <v/>
      </c>
      <c r="Q433" s="130" t="str">
        <f>IF('DOE assistant'!D432="","",VLOOKUP('DOE assistant'!D432,'Full DOE Design'!$B:$L,'Full DOE Design'!Q$1,FALSE))</f>
        <v/>
      </c>
      <c r="R433" s="130" t="str">
        <f>IF('DOE assistant'!E432="","",VLOOKUP('DOE assistant'!E432,'Full DOE Design'!$B:$L,'Full DOE Design'!R$1,FALSE))</f>
        <v/>
      </c>
      <c r="S433" s="130" t="str">
        <f>IF('DOE assistant'!F432="","",VLOOKUP('DOE assistant'!F432,'Full DOE Design'!$B:$L,'Full DOE Design'!S$1,FALSE))</f>
        <v/>
      </c>
      <c r="T433" s="130" t="str">
        <f>IF('DOE assistant'!G432="","",VLOOKUP('DOE assistant'!G432,'Full DOE Design'!$B:$L,'Full DOE Design'!T$1,FALSE))</f>
        <v/>
      </c>
      <c r="U433" s="130" t="str">
        <f>IF('DOE assistant'!H432="","",VLOOKUP('DOE assistant'!H432,'Full DOE Design'!$B:$L,'Full DOE Design'!U$1,FALSE))</f>
        <v/>
      </c>
      <c r="V433" s="130" t="str">
        <f>IF('DOE assistant'!I432="","",VLOOKUP('DOE assistant'!I432,'Full DOE Design'!$B:$L,'Full DOE Design'!V$1,FALSE))</f>
        <v/>
      </c>
      <c r="W433" s="130" t="str">
        <f>IF('DOE assistant'!J432="","",VLOOKUP('DOE assistant'!J432,'Full DOE Design'!$B:$L,'Full DOE Design'!W$1,FALSE))</f>
        <v/>
      </c>
      <c r="X433" s="130" t="str">
        <f>IF('DOE assistant'!K432="","",VLOOKUP('DOE assistant'!K432,'Full DOE Design'!$B:$L,'Full DOE Design'!X$1,FALSE))</f>
        <v/>
      </c>
    </row>
    <row r="434" spans="14:24">
      <c r="N434" s="128" t="str">
        <f>IF('DOE assistant'!B433="","",'Full DOE Design'!N433+1)</f>
        <v/>
      </c>
      <c r="O434" s="130" t="str">
        <f>IF('DOE assistant'!B433="","",VLOOKUP('DOE assistant'!B433,'Full DOE Design'!$B:$L,'Full DOE Design'!O$1,FALSE))</f>
        <v/>
      </c>
      <c r="P434" s="130" t="str">
        <f>IF('DOE assistant'!C433="","",VLOOKUP('DOE assistant'!C433,'Full DOE Design'!$B:$L,'Full DOE Design'!P$1,FALSE))</f>
        <v/>
      </c>
      <c r="Q434" s="130" t="str">
        <f>IF('DOE assistant'!D433="","",VLOOKUP('DOE assistant'!D433,'Full DOE Design'!$B:$L,'Full DOE Design'!Q$1,FALSE))</f>
        <v/>
      </c>
      <c r="R434" s="130" t="str">
        <f>IF('DOE assistant'!E433="","",VLOOKUP('DOE assistant'!E433,'Full DOE Design'!$B:$L,'Full DOE Design'!R$1,FALSE))</f>
        <v/>
      </c>
      <c r="S434" s="130" t="str">
        <f>IF('DOE assistant'!F433="","",VLOOKUP('DOE assistant'!F433,'Full DOE Design'!$B:$L,'Full DOE Design'!S$1,FALSE))</f>
        <v/>
      </c>
      <c r="T434" s="130" t="str">
        <f>IF('DOE assistant'!G433="","",VLOOKUP('DOE assistant'!G433,'Full DOE Design'!$B:$L,'Full DOE Design'!T$1,FALSE))</f>
        <v/>
      </c>
      <c r="U434" s="130" t="str">
        <f>IF('DOE assistant'!H433="","",VLOOKUP('DOE assistant'!H433,'Full DOE Design'!$B:$L,'Full DOE Design'!U$1,FALSE))</f>
        <v/>
      </c>
      <c r="V434" s="130" t="str">
        <f>IF('DOE assistant'!I433="","",VLOOKUP('DOE assistant'!I433,'Full DOE Design'!$B:$L,'Full DOE Design'!V$1,FALSE))</f>
        <v/>
      </c>
      <c r="W434" s="130" t="str">
        <f>IF('DOE assistant'!J433="","",VLOOKUP('DOE assistant'!J433,'Full DOE Design'!$B:$L,'Full DOE Design'!W$1,FALSE))</f>
        <v/>
      </c>
      <c r="X434" s="130" t="str">
        <f>IF('DOE assistant'!K433="","",VLOOKUP('DOE assistant'!K433,'Full DOE Design'!$B:$L,'Full DOE Design'!X$1,FALSE))</f>
        <v/>
      </c>
    </row>
    <row r="435" spans="14:24">
      <c r="N435" s="128" t="str">
        <f>IF('DOE assistant'!B434="","",'Full DOE Design'!N434+1)</f>
        <v/>
      </c>
      <c r="O435" s="130" t="str">
        <f>IF('DOE assistant'!B434="","",VLOOKUP('DOE assistant'!B434,'Full DOE Design'!$B:$L,'Full DOE Design'!O$1,FALSE))</f>
        <v/>
      </c>
      <c r="P435" s="130" t="str">
        <f>IF('DOE assistant'!C434="","",VLOOKUP('DOE assistant'!C434,'Full DOE Design'!$B:$L,'Full DOE Design'!P$1,FALSE))</f>
        <v/>
      </c>
      <c r="Q435" s="130" t="str">
        <f>IF('DOE assistant'!D434="","",VLOOKUP('DOE assistant'!D434,'Full DOE Design'!$B:$L,'Full DOE Design'!Q$1,FALSE))</f>
        <v/>
      </c>
      <c r="R435" s="130" t="str">
        <f>IF('DOE assistant'!E434="","",VLOOKUP('DOE assistant'!E434,'Full DOE Design'!$B:$L,'Full DOE Design'!R$1,FALSE))</f>
        <v/>
      </c>
      <c r="S435" s="130" t="str">
        <f>IF('DOE assistant'!F434="","",VLOOKUP('DOE assistant'!F434,'Full DOE Design'!$B:$L,'Full DOE Design'!S$1,FALSE))</f>
        <v/>
      </c>
      <c r="T435" s="130" t="str">
        <f>IF('DOE assistant'!G434="","",VLOOKUP('DOE assistant'!G434,'Full DOE Design'!$B:$L,'Full DOE Design'!T$1,FALSE))</f>
        <v/>
      </c>
      <c r="U435" s="130" t="str">
        <f>IF('DOE assistant'!H434="","",VLOOKUP('DOE assistant'!H434,'Full DOE Design'!$B:$L,'Full DOE Design'!U$1,FALSE))</f>
        <v/>
      </c>
      <c r="V435" s="130" t="str">
        <f>IF('DOE assistant'!I434="","",VLOOKUP('DOE assistant'!I434,'Full DOE Design'!$B:$L,'Full DOE Design'!V$1,FALSE))</f>
        <v/>
      </c>
      <c r="W435" s="130" t="str">
        <f>IF('DOE assistant'!J434="","",VLOOKUP('DOE assistant'!J434,'Full DOE Design'!$B:$L,'Full DOE Design'!W$1,FALSE))</f>
        <v/>
      </c>
      <c r="X435" s="130" t="str">
        <f>IF('DOE assistant'!K434="","",VLOOKUP('DOE assistant'!K434,'Full DOE Design'!$B:$L,'Full DOE Design'!X$1,FALSE))</f>
        <v/>
      </c>
    </row>
    <row r="436" spans="14:24">
      <c r="N436" s="128" t="str">
        <f>IF('DOE assistant'!B435="","",'Full DOE Design'!N435+1)</f>
        <v/>
      </c>
      <c r="O436" s="130" t="str">
        <f>IF('DOE assistant'!B435="","",VLOOKUP('DOE assistant'!B435,'Full DOE Design'!$B:$L,'Full DOE Design'!O$1,FALSE))</f>
        <v/>
      </c>
      <c r="P436" s="130" t="str">
        <f>IF('DOE assistant'!C435="","",VLOOKUP('DOE assistant'!C435,'Full DOE Design'!$B:$L,'Full DOE Design'!P$1,FALSE))</f>
        <v/>
      </c>
      <c r="Q436" s="130" t="str">
        <f>IF('DOE assistant'!D435="","",VLOOKUP('DOE assistant'!D435,'Full DOE Design'!$B:$L,'Full DOE Design'!Q$1,FALSE))</f>
        <v/>
      </c>
      <c r="R436" s="130" t="str">
        <f>IF('DOE assistant'!E435="","",VLOOKUP('DOE assistant'!E435,'Full DOE Design'!$B:$L,'Full DOE Design'!R$1,FALSE))</f>
        <v/>
      </c>
      <c r="S436" s="130" t="str">
        <f>IF('DOE assistant'!F435="","",VLOOKUP('DOE assistant'!F435,'Full DOE Design'!$B:$L,'Full DOE Design'!S$1,FALSE))</f>
        <v/>
      </c>
      <c r="T436" s="130" t="str">
        <f>IF('DOE assistant'!G435="","",VLOOKUP('DOE assistant'!G435,'Full DOE Design'!$B:$L,'Full DOE Design'!T$1,FALSE))</f>
        <v/>
      </c>
      <c r="U436" s="130" t="str">
        <f>IF('DOE assistant'!H435="","",VLOOKUP('DOE assistant'!H435,'Full DOE Design'!$B:$L,'Full DOE Design'!U$1,FALSE))</f>
        <v/>
      </c>
      <c r="V436" s="130" t="str">
        <f>IF('DOE assistant'!I435="","",VLOOKUP('DOE assistant'!I435,'Full DOE Design'!$B:$L,'Full DOE Design'!V$1,FALSE))</f>
        <v/>
      </c>
      <c r="W436" s="130" t="str">
        <f>IF('DOE assistant'!J435="","",VLOOKUP('DOE assistant'!J435,'Full DOE Design'!$B:$L,'Full DOE Design'!W$1,FALSE))</f>
        <v/>
      </c>
      <c r="X436" s="130" t="str">
        <f>IF('DOE assistant'!K435="","",VLOOKUP('DOE assistant'!K435,'Full DOE Design'!$B:$L,'Full DOE Design'!X$1,FALSE))</f>
        <v/>
      </c>
    </row>
    <row r="437" spans="14:24">
      <c r="N437" s="128" t="str">
        <f>IF('DOE assistant'!B436="","",'Full DOE Design'!N436+1)</f>
        <v/>
      </c>
      <c r="O437" s="130" t="str">
        <f>IF('DOE assistant'!B436="","",VLOOKUP('DOE assistant'!B436,'Full DOE Design'!$B:$L,'Full DOE Design'!O$1,FALSE))</f>
        <v/>
      </c>
      <c r="P437" s="130" t="str">
        <f>IF('DOE assistant'!C436="","",VLOOKUP('DOE assistant'!C436,'Full DOE Design'!$B:$L,'Full DOE Design'!P$1,FALSE))</f>
        <v/>
      </c>
      <c r="Q437" s="130" t="str">
        <f>IF('DOE assistant'!D436="","",VLOOKUP('DOE assistant'!D436,'Full DOE Design'!$B:$L,'Full DOE Design'!Q$1,FALSE))</f>
        <v/>
      </c>
      <c r="R437" s="130" t="str">
        <f>IF('DOE assistant'!E436="","",VLOOKUP('DOE assistant'!E436,'Full DOE Design'!$B:$L,'Full DOE Design'!R$1,FALSE))</f>
        <v/>
      </c>
      <c r="S437" s="130" t="str">
        <f>IF('DOE assistant'!F436="","",VLOOKUP('DOE assistant'!F436,'Full DOE Design'!$B:$L,'Full DOE Design'!S$1,FALSE))</f>
        <v/>
      </c>
      <c r="T437" s="130" t="str">
        <f>IF('DOE assistant'!G436="","",VLOOKUP('DOE assistant'!G436,'Full DOE Design'!$B:$L,'Full DOE Design'!T$1,FALSE))</f>
        <v/>
      </c>
      <c r="U437" s="130" t="str">
        <f>IF('DOE assistant'!H436="","",VLOOKUP('DOE assistant'!H436,'Full DOE Design'!$B:$L,'Full DOE Design'!U$1,FALSE))</f>
        <v/>
      </c>
      <c r="V437" s="130" t="str">
        <f>IF('DOE assistant'!I436="","",VLOOKUP('DOE assistant'!I436,'Full DOE Design'!$B:$L,'Full DOE Design'!V$1,FALSE))</f>
        <v/>
      </c>
      <c r="W437" s="130" t="str">
        <f>IF('DOE assistant'!J436="","",VLOOKUP('DOE assistant'!J436,'Full DOE Design'!$B:$L,'Full DOE Design'!W$1,FALSE))</f>
        <v/>
      </c>
      <c r="X437" s="130" t="str">
        <f>IF('DOE assistant'!K436="","",VLOOKUP('DOE assistant'!K436,'Full DOE Design'!$B:$L,'Full DOE Design'!X$1,FALSE))</f>
        <v/>
      </c>
    </row>
    <row r="438" spans="14:24">
      <c r="N438" s="128" t="str">
        <f>IF('DOE assistant'!B437="","",'Full DOE Design'!N437+1)</f>
        <v/>
      </c>
      <c r="O438" s="130" t="str">
        <f>IF('DOE assistant'!B437="","",VLOOKUP('DOE assistant'!B437,'Full DOE Design'!$B:$L,'Full DOE Design'!O$1,FALSE))</f>
        <v/>
      </c>
      <c r="P438" s="130" t="str">
        <f>IF('DOE assistant'!C437="","",VLOOKUP('DOE assistant'!C437,'Full DOE Design'!$B:$L,'Full DOE Design'!P$1,FALSE))</f>
        <v/>
      </c>
      <c r="Q438" s="130" t="str">
        <f>IF('DOE assistant'!D437="","",VLOOKUP('DOE assistant'!D437,'Full DOE Design'!$B:$L,'Full DOE Design'!Q$1,FALSE))</f>
        <v/>
      </c>
      <c r="R438" s="130" t="str">
        <f>IF('DOE assistant'!E437="","",VLOOKUP('DOE assistant'!E437,'Full DOE Design'!$B:$L,'Full DOE Design'!R$1,FALSE))</f>
        <v/>
      </c>
      <c r="S438" s="130" t="str">
        <f>IF('DOE assistant'!F437="","",VLOOKUP('DOE assistant'!F437,'Full DOE Design'!$B:$L,'Full DOE Design'!S$1,FALSE))</f>
        <v/>
      </c>
      <c r="T438" s="130" t="str">
        <f>IF('DOE assistant'!G437="","",VLOOKUP('DOE assistant'!G437,'Full DOE Design'!$B:$L,'Full DOE Design'!T$1,FALSE))</f>
        <v/>
      </c>
      <c r="U438" s="130" t="str">
        <f>IF('DOE assistant'!H437="","",VLOOKUP('DOE assistant'!H437,'Full DOE Design'!$B:$L,'Full DOE Design'!U$1,FALSE))</f>
        <v/>
      </c>
      <c r="V438" s="130" t="str">
        <f>IF('DOE assistant'!I437="","",VLOOKUP('DOE assistant'!I437,'Full DOE Design'!$B:$L,'Full DOE Design'!V$1,FALSE))</f>
        <v/>
      </c>
      <c r="W438" s="130" t="str">
        <f>IF('DOE assistant'!J437="","",VLOOKUP('DOE assistant'!J437,'Full DOE Design'!$B:$L,'Full DOE Design'!W$1,FALSE))</f>
        <v/>
      </c>
      <c r="X438" s="130" t="str">
        <f>IF('DOE assistant'!K437="","",VLOOKUP('DOE assistant'!K437,'Full DOE Design'!$B:$L,'Full DOE Design'!X$1,FALSE))</f>
        <v/>
      </c>
    </row>
    <row r="439" spans="14:24">
      <c r="N439" s="128" t="str">
        <f>IF('DOE assistant'!B438="","",'Full DOE Design'!N438+1)</f>
        <v/>
      </c>
      <c r="O439" s="130" t="str">
        <f>IF('DOE assistant'!B438="","",VLOOKUP('DOE assistant'!B438,'Full DOE Design'!$B:$L,'Full DOE Design'!O$1,FALSE))</f>
        <v/>
      </c>
      <c r="P439" s="130" t="str">
        <f>IF('DOE assistant'!C438="","",VLOOKUP('DOE assistant'!C438,'Full DOE Design'!$B:$L,'Full DOE Design'!P$1,FALSE))</f>
        <v/>
      </c>
      <c r="Q439" s="130" t="str">
        <f>IF('DOE assistant'!D438="","",VLOOKUP('DOE assistant'!D438,'Full DOE Design'!$B:$L,'Full DOE Design'!Q$1,FALSE))</f>
        <v/>
      </c>
      <c r="R439" s="130" t="str">
        <f>IF('DOE assistant'!E438="","",VLOOKUP('DOE assistant'!E438,'Full DOE Design'!$B:$L,'Full DOE Design'!R$1,FALSE))</f>
        <v/>
      </c>
      <c r="S439" s="130" t="str">
        <f>IF('DOE assistant'!F438="","",VLOOKUP('DOE assistant'!F438,'Full DOE Design'!$B:$L,'Full DOE Design'!S$1,FALSE))</f>
        <v/>
      </c>
      <c r="T439" s="130" t="str">
        <f>IF('DOE assistant'!G438="","",VLOOKUP('DOE assistant'!G438,'Full DOE Design'!$B:$L,'Full DOE Design'!T$1,FALSE))</f>
        <v/>
      </c>
      <c r="U439" s="130" t="str">
        <f>IF('DOE assistant'!H438="","",VLOOKUP('DOE assistant'!H438,'Full DOE Design'!$B:$L,'Full DOE Design'!U$1,FALSE))</f>
        <v/>
      </c>
      <c r="V439" s="130" t="str">
        <f>IF('DOE assistant'!I438="","",VLOOKUP('DOE assistant'!I438,'Full DOE Design'!$B:$L,'Full DOE Design'!V$1,FALSE))</f>
        <v/>
      </c>
      <c r="W439" s="130" t="str">
        <f>IF('DOE assistant'!J438="","",VLOOKUP('DOE assistant'!J438,'Full DOE Design'!$B:$L,'Full DOE Design'!W$1,FALSE))</f>
        <v/>
      </c>
      <c r="X439" s="130" t="str">
        <f>IF('DOE assistant'!K438="","",VLOOKUP('DOE assistant'!K438,'Full DOE Design'!$B:$L,'Full DOE Design'!X$1,FALSE))</f>
        <v/>
      </c>
    </row>
    <row r="440" spans="14:24">
      <c r="N440" s="128" t="str">
        <f>IF('DOE assistant'!B439="","",'Full DOE Design'!N439+1)</f>
        <v/>
      </c>
      <c r="O440" s="130" t="str">
        <f>IF('DOE assistant'!B439="","",VLOOKUP('DOE assistant'!B439,'Full DOE Design'!$B:$L,'Full DOE Design'!O$1,FALSE))</f>
        <v/>
      </c>
      <c r="P440" s="130" t="str">
        <f>IF('DOE assistant'!C439="","",VLOOKUP('DOE assistant'!C439,'Full DOE Design'!$B:$L,'Full DOE Design'!P$1,FALSE))</f>
        <v/>
      </c>
      <c r="Q440" s="130" t="str">
        <f>IF('DOE assistant'!D439="","",VLOOKUP('DOE assistant'!D439,'Full DOE Design'!$B:$L,'Full DOE Design'!Q$1,FALSE))</f>
        <v/>
      </c>
      <c r="R440" s="130" t="str">
        <f>IF('DOE assistant'!E439="","",VLOOKUP('DOE assistant'!E439,'Full DOE Design'!$B:$L,'Full DOE Design'!R$1,FALSE))</f>
        <v/>
      </c>
      <c r="S440" s="130" t="str">
        <f>IF('DOE assistant'!F439="","",VLOOKUP('DOE assistant'!F439,'Full DOE Design'!$B:$L,'Full DOE Design'!S$1,FALSE))</f>
        <v/>
      </c>
      <c r="T440" s="130" t="str">
        <f>IF('DOE assistant'!G439="","",VLOOKUP('DOE assistant'!G439,'Full DOE Design'!$B:$L,'Full DOE Design'!T$1,FALSE))</f>
        <v/>
      </c>
      <c r="U440" s="130" t="str">
        <f>IF('DOE assistant'!H439="","",VLOOKUP('DOE assistant'!H439,'Full DOE Design'!$B:$L,'Full DOE Design'!U$1,FALSE))</f>
        <v/>
      </c>
      <c r="V440" s="130" t="str">
        <f>IF('DOE assistant'!I439="","",VLOOKUP('DOE assistant'!I439,'Full DOE Design'!$B:$L,'Full DOE Design'!V$1,FALSE))</f>
        <v/>
      </c>
      <c r="W440" s="130" t="str">
        <f>IF('DOE assistant'!J439="","",VLOOKUP('DOE assistant'!J439,'Full DOE Design'!$B:$L,'Full DOE Design'!W$1,FALSE))</f>
        <v/>
      </c>
      <c r="X440" s="130" t="str">
        <f>IF('DOE assistant'!K439="","",VLOOKUP('DOE assistant'!K439,'Full DOE Design'!$B:$L,'Full DOE Design'!X$1,FALSE))</f>
        <v/>
      </c>
    </row>
    <row r="441" spans="14:24">
      <c r="N441" s="128" t="str">
        <f>IF('DOE assistant'!B440="","",'Full DOE Design'!N440+1)</f>
        <v/>
      </c>
      <c r="O441" s="130" t="str">
        <f>IF('DOE assistant'!B440="","",VLOOKUP('DOE assistant'!B440,'Full DOE Design'!$B:$L,'Full DOE Design'!O$1,FALSE))</f>
        <v/>
      </c>
      <c r="P441" s="130" t="str">
        <f>IF('DOE assistant'!C440="","",VLOOKUP('DOE assistant'!C440,'Full DOE Design'!$B:$L,'Full DOE Design'!P$1,FALSE))</f>
        <v/>
      </c>
      <c r="Q441" s="130" t="str">
        <f>IF('DOE assistant'!D440="","",VLOOKUP('DOE assistant'!D440,'Full DOE Design'!$B:$L,'Full DOE Design'!Q$1,FALSE))</f>
        <v/>
      </c>
      <c r="R441" s="130" t="str">
        <f>IF('DOE assistant'!E440="","",VLOOKUP('DOE assistant'!E440,'Full DOE Design'!$B:$L,'Full DOE Design'!R$1,FALSE))</f>
        <v/>
      </c>
      <c r="S441" s="130" t="str">
        <f>IF('DOE assistant'!F440="","",VLOOKUP('DOE assistant'!F440,'Full DOE Design'!$B:$L,'Full DOE Design'!S$1,FALSE))</f>
        <v/>
      </c>
      <c r="T441" s="130" t="str">
        <f>IF('DOE assistant'!G440="","",VLOOKUP('DOE assistant'!G440,'Full DOE Design'!$B:$L,'Full DOE Design'!T$1,FALSE))</f>
        <v/>
      </c>
      <c r="U441" s="130" t="str">
        <f>IF('DOE assistant'!H440="","",VLOOKUP('DOE assistant'!H440,'Full DOE Design'!$B:$L,'Full DOE Design'!U$1,FALSE))</f>
        <v/>
      </c>
      <c r="V441" s="130" t="str">
        <f>IF('DOE assistant'!I440="","",VLOOKUP('DOE assistant'!I440,'Full DOE Design'!$B:$L,'Full DOE Design'!V$1,FALSE))</f>
        <v/>
      </c>
      <c r="W441" s="130" t="str">
        <f>IF('DOE assistant'!J440="","",VLOOKUP('DOE assistant'!J440,'Full DOE Design'!$B:$L,'Full DOE Design'!W$1,FALSE))</f>
        <v/>
      </c>
      <c r="X441" s="130" t="str">
        <f>IF('DOE assistant'!K440="","",VLOOKUP('DOE assistant'!K440,'Full DOE Design'!$B:$L,'Full DOE Design'!X$1,FALSE))</f>
        <v/>
      </c>
    </row>
    <row r="442" spans="14:24">
      <c r="N442" s="128" t="str">
        <f>IF('DOE assistant'!B441="","",'Full DOE Design'!N441+1)</f>
        <v/>
      </c>
      <c r="O442" s="130" t="str">
        <f>IF('DOE assistant'!B441="","",VLOOKUP('DOE assistant'!B441,'Full DOE Design'!$B:$L,'Full DOE Design'!O$1,FALSE))</f>
        <v/>
      </c>
      <c r="P442" s="130" t="str">
        <f>IF('DOE assistant'!C441="","",VLOOKUP('DOE assistant'!C441,'Full DOE Design'!$B:$L,'Full DOE Design'!P$1,FALSE))</f>
        <v/>
      </c>
      <c r="Q442" s="130" t="str">
        <f>IF('DOE assistant'!D441="","",VLOOKUP('DOE assistant'!D441,'Full DOE Design'!$B:$L,'Full DOE Design'!Q$1,FALSE))</f>
        <v/>
      </c>
      <c r="R442" s="130" t="str">
        <f>IF('DOE assistant'!E441="","",VLOOKUP('DOE assistant'!E441,'Full DOE Design'!$B:$L,'Full DOE Design'!R$1,FALSE))</f>
        <v/>
      </c>
      <c r="S442" s="130" t="str">
        <f>IF('DOE assistant'!F441="","",VLOOKUP('DOE assistant'!F441,'Full DOE Design'!$B:$L,'Full DOE Design'!S$1,FALSE))</f>
        <v/>
      </c>
      <c r="T442" s="130" t="str">
        <f>IF('DOE assistant'!G441="","",VLOOKUP('DOE assistant'!G441,'Full DOE Design'!$B:$L,'Full DOE Design'!T$1,FALSE))</f>
        <v/>
      </c>
      <c r="U442" s="130" t="str">
        <f>IF('DOE assistant'!H441="","",VLOOKUP('DOE assistant'!H441,'Full DOE Design'!$B:$L,'Full DOE Design'!U$1,FALSE))</f>
        <v/>
      </c>
      <c r="V442" s="130" t="str">
        <f>IF('DOE assistant'!I441="","",VLOOKUP('DOE assistant'!I441,'Full DOE Design'!$B:$L,'Full DOE Design'!V$1,FALSE))</f>
        <v/>
      </c>
      <c r="W442" s="130" t="str">
        <f>IF('DOE assistant'!J441="","",VLOOKUP('DOE assistant'!J441,'Full DOE Design'!$B:$L,'Full DOE Design'!W$1,FALSE))</f>
        <v/>
      </c>
      <c r="X442" s="130" t="str">
        <f>IF('DOE assistant'!K441="","",VLOOKUP('DOE assistant'!K441,'Full DOE Design'!$B:$L,'Full DOE Design'!X$1,FALSE))</f>
        <v/>
      </c>
    </row>
    <row r="443" spans="14:24">
      <c r="N443" s="128" t="str">
        <f>IF('DOE assistant'!B442="","",'Full DOE Design'!N442+1)</f>
        <v/>
      </c>
      <c r="O443" s="130" t="str">
        <f>IF('DOE assistant'!B442="","",VLOOKUP('DOE assistant'!B442,'Full DOE Design'!$B:$L,'Full DOE Design'!O$1,FALSE))</f>
        <v/>
      </c>
      <c r="P443" s="130" t="str">
        <f>IF('DOE assistant'!C442="","",VLOOKUP('DOE assistant'!C442,'Full DOE Design'!$B:$L,'Full DOE Design'!P$1,FALSE))</f>
        <v/>
      </c>
      <c r="Q443" s="130" t="str">
        <f>IF('DOE assistant'!D442="","",VLOOKUP('DOE assistant'!D442,'Full DOE Design'!$B:$L,'Full DOE Design'!Q$1,FALSE))</f>
        <v/>
      </c>
      <c r="R443" s="130" t="str">
        <f>IF('DOE assistant'!E442="","",VLOOKUP('DOE assistant'!E442,'Full DOE Design'!$B:$L,'Full DOE Design'!R$1,FALSE))</f>
        <v/>
      </c>
      <c r="S443" s="130" t="str">
        <f>IF('DOE assistant'!F442="","",VLOOKUP('DOE assistant'!F442,'Full DOE Design'!$B:$L,'Full DOE Design'!S$1,FALSE))</f>
        <v/>
      </c>
      <c r="T443" s="130" t="str">
        <f>IF('DOE assistant'!G442="","",VLOOKUP('DOE assistant'!G442,'Full DOE Design'!$B:$L,'Full DOE Design'!T$1,FALSE))</f>
        <v/>
      </c>
      <c r="U443" s="130" t="str">
        <f>IF('DOE assistant'!H442="","",VLOOKUP('DOE assistant'!H442,'Full DOE Design'!$B:$L,'Full DOE Design'!U$1,FALSE))</f>
        <v/>
      </c>
      <c r="V443" s="130" t="str">
        <f>IF('DOE assistant'!I442="","",VLOOKUP('DOE assistant'!I442,'Full DOE Design'!$B:$L,'Full DOE Design'!V$1,FALSE))</f>
        <v/>
      </c>
      <c r="W443" s="130" t="str">
        <f>IF('DOE assistant'!J442="","",VLOOKUP('DOE assistant'!J442,'Full DOE Design'!$B:$L,'Full DOE Design'!W$1,FALSE))</f>
        <v/>
      </c>
      <c r="X443" s="130" t="str">
        <f>IF('DOE assistant'!K442="","",VLOOKUP('DOE assistant'!K442,'Full DOE Design'!$B:$L,'Full DOE Design'!X$1,FALSE))</f>
        <v/>
      </c>
    </row>
    <row r="444" spans="14:24">
      <c r="N444" s="128" t="str">
        <f>IF('DOE assistant'!B443="","",'Full DOE Design'!N443+1)</f>
        <v/>
      </c>
      <c r="O444" s="130" t="str">
        <f>IF('DOE assistant'!B443="","",VLOOKUP('DOE assistant'!B443,'Full DOE Design'!$B:$L,'Full DOE Design'!O$1,FALSE))</f>
        <v/>
      </c>
      <c r="P444" s="130" t="str">
        <f>IF('DOE assistant'!C443="","",VLOOKUP('DOE assistant'!C443,'Full DOE Design'!$B:$L,'Full DOE Design'!P$1,FALSE))</f>
        <v/>
      </c>
      <c r="Q444" s="130" t="str">
        <f>IF('DOE assistant'!D443="","",VLOOKUP('DOE assistant'!D443,'Full DOE Design'!$B:$L,'Full DOE Design'!Q$1,FALSE))</f>
        <v/>
      </c>
      <c r="R444" s="130" t="str">
        <f>IF('DOE assistant'!E443="","",VLOOKUP('DOE assistant'!E443,'Full DOE Design'!$B:$L,'Full DOE Design'!R$1,FALSE))</f>
        <v/>
      </c>
      <c r="S444" s="130" t="str">
        <f>IF('DOE assistant'!F443="","",VLOOKUP('DOE assistant'!F443,'Full DOE Design'!$B:$L,'Full DOE Design'!S$1,FALSE))</f>
        <v/>
      </c>
      <c r="T444" s="130" t="str">
        <f>IF('DOE assistant'!G443="","",VLOOKUP('DOE assistant'!G443,'Full DOE Design'!$B:$L,'Full DOE Design'!T$1,FALSE))</f>
        <v/>
      </c>
      <c r="U444" s="130" t="str">
        <f>IF('DOE assistant'!H443="","",VLOOKUP('DOE assistant'!H443,'Full DOE Design'!$B:$L,'Full DOE Design'!U$1,FALSE))</f>
        <v/>
      </c>
      <c r="V444" s="130" t="str">
        <f>IF('DOE assistant'!I443="","",VLOOKUP('DOE assistant'!I443,'Full DOE Design'!$B:$L,'Full DOE Design'!V$1,FALSE))</f>
        <v/>
      </c>
      <c r="W444" s="130" t="str">
        <f>IF('DOE assistant'!J443="","",VLOOKUP('DOE assistant'!J443,'Full DOE Design'!$B:$L,'Full DOE Design'!W$1,FALSE))</f>
        <v/>
      </c>
      <c r="X444" s="130" t="str">
        <f>IF('DOE assistant'!K443="","",VLOOKUP('DOE assistant'!K443,'Full DOE Design'!$B:$L,'Full DOE Design'!X$1,FALSE))</f>
        <v/>
      </c>
    </row>
    <row r="445" spans="14:24">
      <c r="N445" s="128" t="str">
        <f>IF('DOE assistant'!B444="","",'Full DOE Design'!N444+1)</f>
        <v/>
      </c>
      <c r="O445" s="130" t="str">
        <f>IF('DOE assistant'!B444="","",VLOOKUP('DOE assistant'!B444,'Full DOE Design'!$B:$L,'Full DOE Design'!O$1,FALSE))</f>
        <v/>
      </c>
      <c r="P445" s="130" t="str">
        <f>IF('DOE assistant'!C444="","",VLOOKUP('DOE assistant'!C444,'Full DOE Design'!$B:$L,'Full DOE Design'!P$1,FALSE))</f>
        <v/>
      </c>
      <c r="Q445" s="130" t="str">
        <f>IF('DOE assistant'!D444="","",VLOOKUP('DOE assistant'!D444,'Full DOE Design'!$B:$L,'Full DOE Design'!Q$1,FALSE))</f>
        <v/>
      </c>
      <c r="R445" s="130" t="str">
        <f>IF('DOE assistant'!E444="","",VLOOKUP('DOE assistant'!E444,'Full DOE Design'!$B:$L,'Full DOE Design'!R$1,FALSE))</f>
        <v/>
      </c>
      <c r="S445" s="130" t="str">
        <f>IF('DOE assistant'!F444="","",VLOOKUP('DOE assistant'!F444,'Full DOE Design'!$B:$L,'Full DOE Design'!S$1,FALSE))</f>
        <v/>
      </c>
      <c r="T445" s="130" t="str">
        <f>IF('DOE assistant'!G444="","",VLOOKUP('DOE assistant'!G444,'Full DOE Design'!$B:$L,'Full DOE Design'!T$1,FALSE))</f>
        <v/>
      </c>
      <c r="U445" s="130" t="str">
        <f>IF('DOE assistant'!H444="","",VLOOKUP('DOE assistant'!H444,'Full DOE Design'!$B:$L,'Full DOE Design'!U$1,FALSE))</f>
        <v/>
      </c>
      <c r="V445" s="130" t="str">
        <f>IF('DOE assistant'!I444="","",VLOOKUP('DOE assistant'!I444,'Full DOE Design'!$B:$L,'Full DOE Design'!V$1,FALSE))</f>
        <v/>
      </c>
      <c r="W445" s="130" t="str">
        <f>IF('DOE assistant'!J444="","",VLOOKUP('DOE assistant'!J444,'Full DOE Design'!$B:$L,'Full DOE Design'!W$1,FALSE))</f>
        <v/>
      </c>
      <c r="X445" s="130" t="str">
        <f>IF('DOE assistant'!K444="","",VLOOKUP('DOE assistant'!K444,'Full DOE Design'!$B:$L,'Full DOE Design'!X$1,FALSE))</f>
        <v/>
      </c>
    </row>
    <row r="446" spans="14:24">
      <c r="N446" s="128" t="str">
        <f>IF('DOE assistant'!B445="","",'Full DOE Design'!N445+1)</f>
        <v/>
      </c>
      <c r="O446" s="130" t="str">
        <f>IF('DOE assistant'!B445="","",VLOOKUP('DOE assistant'!B445,'Full DOE Design'!$B:$L,'Full DOE Design'!O$1,FALSE))</f>
        <v/>
      </c>
      <c r="P446" s="130" t="str">
        <f>IF('DOE assistant'!C445="","",VLOOKUP('DOE assistant'!C445,'Full DOE Design'!$B:$L,'Full DOE Design'!P$1,FALSE))</f>
        <v/>
      </c>
      <c r="Q446" s="130" t="str">
        <f>IF('DOE assistant'!D445="","",VLOOKUP('DOE assistant'!D445,'Full DOE Design'!$B:$L,'Full DOE Design'!Q$1,FALSE))</f>
        <v/>
      </c>
      <c r="R446" s="130" t="str">
        <f>IF('DOE assistant'!E445="","",VLOOKUP('DOE assistant'!E445,'Full DOE Design'!$B:$L,'Full DOE Design'!R$1,FALSE))</f>
        <v/>
      </c>
      <c r="S446" s="130" t="str">
        <f>IF('DOE assistant'!F445="","",VLOOKUP('DOE assistant'!F445,'Full DOE Design'!$B:$L,'Full DOE Design'!S$1,FALSE))</f>
        <v/>
      </c>
      <c r="T446" s="130" t="str">
        <f>IF('DOE assistant'!G445="","",VLOOKUP('DOE assistant'!G445,'Full DOE Design'!$B:$L,'Full DOE Design'!T$1,FALSE))</f>
        <v/>
      </c>
      <c r="U446" s="130" t="str">
        <f>IF('DOE assistant'!H445="","",VLOOKUP('DOE assistant'!H445,'Full DOE Design'!$B:$L,'Full DOE Design'!U$1,FALSE))</f>
        <v/>
      </c>
      <c r="V446" s="130" t="str">
        <f>IF('DOE assistant'!I445="","",VLOOKUP('DOE assistant'!I445,'Full DOE Design'!$B:$L,'Full DOE Design'!V$1,FALSE))</f>
        <v/>
      </c>
      <c r="W446" s="130" t="str">
        <f>IF('DOE assistant'!J445="","",VLOOKUP('DOE assistant'!J445,'Full DOE Design'!$B:$L,'Full DOE Design'!W$1,FALSE))</f>
        <v/>
      </c>
      <c r="X446" s="130" t="str">
        <f>IF('DOE assistant'!K445="","",VLOOKUP('DOE assistant'!K445,'Full DOE Design'!$B:$L,'Full DOE Design'!X$1,FALSE))</f>
        <v/>
      </c>
    </row>
    <row r="447" spans="14:24">
      <c r="N447" s="128" t="str">
        <f>IF('DOE assistant'!B446="","",'Full DOE Design'!N446+1)</f>
        <v/>
      </c>
      <c r="O447" s="130" t="str">
        <f>IF('DOE assistant'!B446="","",VLOOKUP('DOE assistant'!B446,'Full DOE Design'!$B:$L,'Full DOE Design'!O$1,FALSE))</f>
        <v/>
      </c>
      <c r="P447" s="130" t="str">
        <f>IF('DOE assistant'!C446="","",VLOOKUP('DOE assistant'!C446,'Full DOE Design'!$B:$L,'Full DOE Design'!P$1,FALSE))</f>
        <v/>
      </c>
      <c r="Q447" s="130" t="str">
        <f>IF('DOE assistant'!D446="","",VLOOKUP('DOE assistant'!D446,'Full DOE Design'!$B:$L,'Full DOE Design'!Q$1,FALSE))</f>
        <v/>
      </c>
      <c r="R447" s="130" t="str">
        <f>IF('DOE assistant'!E446="","",VLOOKUP('DOE assistant'!E446,'Full DOE Design'!$B:$L,'Full DOE Design'!R$1,FALSE))</f>
        <v/>
      </c>
      <c r="S447" s="130" t="str">
        <f>IF('DOE assistant'!F446="","",VLOOKUP('DOE assistant'!F446,'Full DOE Design'!$B:$L,'Full DOE Design'!S$1,FALSE))</f>
        <v/>
      </c>
      <c r="T447" s="130" t="str">
        <f>IF('DOE assistant'!G446="","",VLOOKUP('DOE assistant'!G446,'Full DOE Design'!$B:$L,'Full DOE Design'!T$1,FALSE))</f>
        <v/>
      </c>
      <c r="U447" s="130" t="str">
        <f>IF('DOE assistant'!H446="","",VLOOKUP('DOE assistant'!H446,'Full DOE Design'!$B:$L,'Full DOE Design'!U$1,FALSE))</f>
        <v/>
      </c>
      <c r="V447" s="130" t="str">
        <f>IF('DOE assistant'!I446="","",VLOOKUP('DOE assistant'!I446,'Full DOE Design'!$B:$L,'Full DOE Design'!V$1,FALSE))</f>
        <v/>
      </c>
      <c r="W447" s="130" t="str">
        <f>IF('DOE assistant'!J446="","",VLOOKUP('DOE assistant'!J446,'Full DOE Design'!$B:$L,'Full DOE Design'!W$1,FALSE))</f>
        <v/>
      </c>
      <c r="X447" s="130" t="str">
        <f>IF('DOE assistant'!K446="","",VLOOKUP('DOE assistant'!K446,'Full DOE Design'!$B:$L,'Full DOE Design'!X$1,FALSE))</f>
        <v/>
      </c>
    </row>
    <row r="448" spans="14:24">
      <c r="N448" s="128" t="str">
        <f>IF('DOE assistant'!B447="","",'Full DOE Design'!N447+1)</f>
        <v/>
      </c>
      <c r="O448" s="130" t="str">
        <f>IF('DOE assistant'!B447="","",VLOOKUP('DOE assistant'!B447,'Full DOE Design'!$B:$L,'Full DOE Design'!O$1,FALSE))</f>
        <v/>
      </c>
      <c r="P448" s="130" t="str">
        <f>IF('DOE assistant'!C447="","",VLOOKUP('DOE assistant'!C447,'Full DOE Design'!$B:$L,'Full DOE Design'!P$1,FALSE))</f>
        <v/>
      </c>
      <c r="Q448" s="130" t="str">
        <f>IF('DOE assistant'!D447="","",VLOOKUP('DOE assistant'!D447,'Full DOE Design'!$B:$L,'Full DOE Design'!Q$1,FALSE))</f>
        <v/>
      </c>
      <c r="R448" s="130" t="str">
        <f>IF('DOE assistant'!E447="","",VLOOKUP('DOE assistant'!E447,'Full DOE Design'!$B:$L,'Full DOE Design'!R$1,FALSE))</f>
        <v/>
      </c>
      <c r="S448" s="130" t="str">
        <f>IF('DOE assistant'!F447="","",VLOOKUP('DOE assistant'!F447,'Full DOE Design'!$B:$L,'Full DOE Design'!S$1,FALSE))</f>
        <v/>
      </c>
      <c r="T448" s="130" t="str">
        <f>IF('DOE assistant'!G447="","",VLOOKUP('DOE assistant'!G447,'Full DOE Design'!$B:$L,'Full DOE Design'!T$1,FALSE))</f>
        <v/>
      </c>
      <c r="U448" s="130" t="str">
        <f>IF('DOE assistant'!H447="","",VLOOKUP('DOE assistant'!H447,'Full DOE Design'!$B:$L,'Full DOE Design'!U$1,FALSE))</f>
        <v/>
      </c>
      <c r="V448" s="130" t="str">
        <f>IF('DOE assistant'!I447="","",VLOOKUP('DOE assistant'!I447,'Full DOE Design'!$B:$L,'Full DOE Design'!V$1,FALSE))</f>
        <v/>
      </c>
      <c r="W448" s="130" t="str">
        <f>IF('DOE assistant'!J447="","",VLOOKUP('DOE assistant'!J447,'Full DOE Design'!$B:$L,'Full DOE Design'!W$1,FALSE))</f>
        <v/>
      </c>
      <c r="X448" s="130" t="str">
        <f>IF('DOE assistant'!K447="","",VLOOKUP('DOE assistant'!K447,'Full DOE Design'!$B:$L,'Full DOE Design'!X$1,FALSE))</f>
        <v/>
      </c>
    </row>
    <row r="449" spans="14:24">
      <c r="N449" s="128" t="str">
        <f>IF('DOE assistant'!B448="","",'Full DOE Design'!N448+1)</f>
        <v/>
      </c>
      <c r="O449" s="130" t="str">
        <f>IF('DOE assistant'!B448="","",VLOOKUP('DOE assistant'!B448,'Full DOE Design'!$B:$L,'Full DOE Design'!O$1,FALSE))</f>
        <v/>
      </c>
      <c r="P449" s="130" t="str">
        <f>IF('DOE assistant'!C448="","",VLOOKUP('DOE assistant'!C448,'Full DOE Design'!$B:$L,'Full DOE Design'!P$1,FALSE))</f>
        <v/>
      </c>
      <c r="Q449" s="130" t="str">
        <f>IF('DOE assistant'!D448="","",VLOOKUP('DOE assistant'!D448,'Full DOE Design'!$B:$L,'Full DOE Design'!Q$1,FALSE))</f>
        <v/>
      </c>
      <c r="R449" s="130" t="str">
        <f>IF('DOE assistant'!E448="","",VLOOKUP('DOE assistant'!E448,'Full DOE Design'!$B:$L,'Full DOE Design'!R$1,FALSE))</f>
        <v/>
      </c>
      <c r="S449" s="130" t="str">
        <f>IF('DOE assistant'!F448="","",VLOOKUP('DOE assistant'!F448,'Full DOE Design'!$B:$L,'Full DOE Design'!S$1,FALSE))</f>
        <v/>
      </c>
      <c r="T449" s="130" t="str">
        <f>IF('DOE assistant'!G448="","",VLOOKUP('DOE assistant'!G448,'Full DOE Design'!$B:$L,'Full DOE Design'!T$1,FALSE))</f>
        <v/>
      </c>
      <c r="U449" s="130" t="str">
        <f>IF('DOE assistant'!H448="","",VLOOKUP('DOE assistant'!H448,'Full DOE Design'!$B:$L,'Full DOE Design'!U$1,FALSE))</f>
        <v/>
      </c>
      <c r="V449" s="130" t="str">
        <f>IF('DOE assistant'!I448="","",VLOOKUP('DOE assistant'!I448,'Full DOE Design'!$B:$L,'Full DOE Design'!V$1,FALSE))</f>
        <v/>
      </c>
      <c r="W449" s="130" t="str">
        <f>IF('DOE assistant'!J448="","",VLOOKUP('DOE assistant'!J448,'Full DOE Design'!$B:$L,'Full DOE Design'!W$1,FALSE))</f>
        <v/>
      </c>
      <c r="X449" s="130" t="str">
        <f>IF('DOE assistant'!K448="","",VLOOKUP('DOE assistant'!K448,'Full DOE Design'!$B:$L,'Full DOE Design'!X$1,FALSE))</f>
        <v/>
      </c>
    </row>
    <row r="450" spans="14:24">
      <c r="N450" s="128" t="str">
        <f>IF('DOE assistant'!B449="","",'Full DOE Design'!N449+1)</f>
        <v/>
      </c>
      <c r="O450" s="130" t="str">
        <f>IF('DOE assistant'!B449="","",VLOOKUP('DOE assistant'!B449,'Full DOE Design'!$B:$L,'Full DOE Design'!O$1,FALSE))</f>
        <v/>
      </c>
      <c r="P450" s="130" t="str">
        <f>IF('DOE assistant'!C449="","",VLOOKUP('DOE assistant'!C449,'Full DOE Design'!$B:$L,'Full DOE Design'!P$1,FALSE))</f>
        <v/>
      </c>
      <c r="Q450" s="130" t="str">
        <f>IF('DOE assistant'!D449="","",VLOOKUP('DOE assistant'!D449,'Full DOE Design'!$B:$L,'Full DOE Design'!Q$1,FALSE))</f>
        <v/>
      </c>
      <c r="R450" s="130" t="str">
        <f>IF('DOE assistant'!E449="","",VLOOKUP('DOE assistant'!E449,'Full DOE Design'!$B:$L,'Full DOE Design'!R$1,FALSE))</f>
        <v/>
      </c>
      <c r="S450" s="130" t="str">
        <f>IF('DOE assistant'!F449="","",VLOOKUP('DOE assistant'!F449,'Full DOE Design'!$B:$L,'Full DOE Design'!S$1,FALSE))</f>
        <v/>
      </c>
      <c r="T450" s="130" t="str">
        <f>IF('DOE assistant'!G449="","",VLOOKUP('DOE assistant'!G449,'Full DOE Design'!$B:$L,'Full DOE Design'!T$1,FALSE))</f>
        <v/>
      </c>
      <c r="U450" s="130" t="str">
        <f>IF('DOE assistant'!H449="","",VLOOKUP('DOE assistant'!H449,'Full DOE Design'!$B:$L,'Full DOE Design'!U$1,FALSE))</f>
        <v/>
      </c>
      <c r="V450" s="130" t="str">
        <f>IF('DOE assistant'!I449="","",VLOOKUP('DOE assistant'!I449,'Full DOE Design'!$B:$L,'Full DOE Design'!V$1,FALSE))</f>
        <v/>
      </c>
      <c r="W450" s="130" t="str">
        <f>IF('DOE assistant'!J449="","",VLOOKUP('DOE assistant'!J449,'Full DOE Design'!$B:$L,'Full DOE Design'!W$1,FALSE))</f>
        <v/>
      </c>
      <c r="X450" s="130" t="str">
        <f>IF('DOE assistant'!K449="","",VLOOKUP('DOE assistant'!K449,'Full DOE Design'!$B:$L,'Full DOE Design'!X$1,FALSE))</f>
        <v/>
      </c>
    </row>
    <row r="451" spans="14:24">
      <c r="N451" s="128" t="str">
        <f>IF('DOE assistant'!B450="","",'Full DOE Design'!N450+1)</f>
        <v/>
      </c>
      <c r="O451" s="130" t="str">
        <f>IF('DOE assistant'!B450="","",VLOOKUP('DOE assistant'!B450,'Full DOE Design'!$B:$L,'Full DOE Design'!O$1,FALSE))</f>
        <v/>
      </c>
      <c r="P451" s="130" t="str">
        <f>IF('DOE assistant'!C450="","",VLOOKUP('DOE assistant'!C450,'Full DOE Design'!$B:$L,'Full DOE Design'!P$1,FALSE))</f>
        <v/>
      </c>
      <c r="Q451" s="130" t="str">
        <f>IF('DOE assistant'!D450="","",VLOOKUP('DOE assistant'!D450,'Full DOE Design'!$B:$L,'Full DOE Design'!Q$1,FALSE))</f>
        <v/>
      </c>
      <c r="R451" s="130" t="str">
        <f>IF('DOE assistant'!E450="","",VLOOKUP('DOE assistant'!E450,'Full DOE Design'!$B:$L,'Full DOE Design'!R$1,FALSE))</f>
        <v/>
      </c>
      <c r="S451" s="130" t="str">
        <f>IF('DOE assistant'!F450="","",VLOOKUP('DOE assistant'!F450,'Full DOE Design'!$B:$L,'Full DOE Design'!S$1,FALSE))</f>
        <v/>
      </c>
      <c r="T451" s="130" t="str">
        <f>IF('DOE assistant'!G450="","",VLOOKUP('DOE assistant'!G450,'Full DOE Design'!$B:$L,'Full DOE Design'!T$1,FALSE))</f>
        <v/>
      </c>
      <c r="U451" s="130" t="str">
        <f>IF('DOE assistant'!H450="","",VLOOKUP('DOE assistant'!H450,'Full DOE Design'!$B:$L,'Full DOE Design'!U$1,FALSE))</f>
        <v/>
      </c>
      <c r="V451" s="130" t="str">
        <f>IF('DOE assistant'!I450="","",VLOOKUP('DOE assistant'!I450,'Full DOE Design'!$B:$L,'Full DOE Design'!V$1,FALSE))</f>
        <v/>
      </c>
      <c r="W451" s="130" t="str">
        <f>IF('DOE assistant'!J450="","",VLOOKUP('DOE assistant'!J450,'Full DOE Design'!$B:$L,'Full DOE Design'!W$1,FALSE))</f>
        <v/>
      </c>
      <c r="X451" s="130" t="str">
        <f>IF('DOE assistant'!K450="","",VLOOKUP('DOE assistant'!K450,'Full DOE Design'!$B:$L,'Full DOE Design'!X$1,FALSE))</f>
        <v/>
      </c>
    </row>
    <row r="452" spans="14:24">
      <c r="N452" s="128" t="str">
        <f>IF('DOE assistant'!B451="","",'Full DOE Design'!N451+1)</f>
        <v/>
      </c>
      <c r="O452" s="130" t="str">
        <f>IF('DOE assistant'!B451="","",VLOOKUP('DOE assistant'!B451,'Full DOE Design'!$B:$L,'Full DOE Design'!O$1,FALSE))</f>
        <v/>
      </c>
      <c r="P452" s="130" t="str">
        <f>IF('DOE assistant'!C451="","",VLOOKUP('DOE assistant'!C451,'Full DOE Design'!$B:$L,'Full DOE Design'!P$1,FALSE))</f>
        <v/>
      </c>
      <c r="Q452" s="130" t="str">
        <f>IF('DOE assistant'!D451="","",VLOOKUP('DOE assistant'!D451,'Full DOE Design'!$B:$L,'Full DOE Design'!Q$1,FALSE))</f>
        <v/>
      </c>
      <c r="R452" s="130" t="str">
        <f>IF('DOE assistant'!E451="","",VLOOKUP('DOE assistant'!E451,'Full DOE Design'!$B:$L,'Full DOE Design'!R$1,FALSE))</f>
        <v/>
      </c>
      <c r="S452" s="130" t="str">
        <f>IF('DOE assistant'!F451="","",VLOOKUP('DOE assistant'!F451,'Full DOE Design'!$B:$L,'Full DOE Design'!S$1,FALSE))</f>
        <v/>
      </c>
      <c r="T452" s="130" t="str">
        <f>IF('DOE assistant'!G451="","",VLOOKUP('DOE assistant'!G451,'Full DOE Design'!$B:$L,'Full DOE Design'!T$1,FALSE))</f>
        <v/>
      </c>
      <c r="U452" s="130" t="str">
        <f>IF('DOE assistant'!H451="","",VLOOKUP('DOE assistant'!H451,'Full DOE Design'!$B:$L,'Full DOE Design'!U$1,FALSE))</f>
        <v/>
      </c>
      <c r="V452" s="130" t="str">
        <f>IF('DOE assistant'!I451="","",VLOOKUP('DOE assistant'!I451,'Full DOE Design'!$B:$L,'Full DOE Design'!V$1,FALSE))</f>
        <v/>
      </c>
      <c r="W452" s="130" t="str">
        <f>IF('DOE assistant'!J451="","",VLOOKUP('DOE assistant'!J451,'Full DOE Design'!$B:$L,'Full DOE Design'!W$1,FALSE))</f>
        <v/>
      </c>
      <c r="X452" s="130" t="str">
        <f>IF('DOE assistant'!K451="","",VLOOKUP('DOE assistant'!K451,'Full DOE Design'!$B:$L,'Full DOE Design'!X$1,FALSE))</f>
        <v/>
      </c>
    </row>
    <row r="453" spans="14:24">
      <c r="N453" s="128" t="str">
        <f>IF('DOE assistant'!B452="","",'Full DOE Design'!N452+1)</f>
        <v/>
      </c>
      <c r="O453" s="130" t="str">
        <f>IF('DOE assistant'!B452="","",VLOOKUP('DOE assistant'!B452,'Full DOE Design'!$B:$L,'Full DOE Design'!O$1,FALSE))</f>
        <v/>
      </c>
      <c r="P453" s="130" t="str">
        <f>IF('DOE assistant'!C452="","",VLOOKUP('DOE assistant'!C452,'Full DOE Design'!$B:$L,'Full DOE Design'!P$1,FALSE))</f>
        <v/>
      </c>
      <c r="Q453" s="130" t="str">
        <f>IF('DOE assistant'!D452="","",VLOOKUP('DOE assistant'!D452,'Full DOE Design'!$B:$L,'Full DOE Design'!Q$1,FALSE))</f>
        <v/>
      </c>
      <c r="R453" s="130" t="str">
        <f>IF('DOE assistant'!E452="","",VLOOKUP('DOE assistant'!E452,'Full DOE Design'!$B:$L,'Full DOE Design'!R$1,FALSE))</f>
        <v/>
      </c>
      <c r="S453" s="130" t="str">
        <f>IF('DOE assistant'!F452="","",VLOOKUP('DOE assistant'!F452,'Full DOE Design'!$B:$L,'Full DOE Design'!S$1,FALSE))</f>
        <v/>
      </c>
      <c r="T453" s="130" t="str">
        <f>IF('DOE assistant'!G452="","",VLOOKUP('DOE assistant'!G452,'Full DOE Design'!$B:$L,'Full DOE Design'!T$1,FALSE))</f>
        <v/>
      </c>
      <c r="U453" s="130" t="str">
        <f>IF('DOE assistant'!H452="","",VLOOKUP('DOE assistant'!H452,'Full DOE Design'!$B:$L,'Full DOE Design'!U$1,FALSE))</f>
        <v/>
      </c>
      <c r="V453" s="130" t="str">
        <f>IF('DOE assistant'!I452="","",VLOOKUP('DOE assistant'!I452,'Full DOE Design'!$B:$L,'Full DOE Design'!V$1,FALSE))</f>
        <v/>
      </c>
      <c r="W453" s="130" t="str">
        <f>IF('DOE assistant'!J452="","",VLOOKUP('DOE assistant'!J452,'Full DOE Design'!$B:$L,'Full DOE Design'!W$1,FALSE))</f>
        <v/>
      </c>
      <c r="X453" s="130" t="str">
        <f>IF('DOE assistant'!K452="","",VLOOKUP('DOE assistant'!K452,'Full DOE Design'!$B:$L,'Full DOE Design'!X$1,FALSE))</f>
        <v/>
      </c>
    </row>
    <row r="454" spans="14:24">
      <c r="N454" s="128" t="str">
        <f>IF('DOE assistant'!B453="","",'Full DOE Design'!N453+1)</f>
        <v/>
      </c>
      <c r="O454" s="130" t="str">
        <f>IF('DOE assistant'!B453="","",VLOOKUP('DOE assistant'!B453,'Full DOE Design'!$B:$L,'Full DOE Design'!O$1,FALSE))</f>
        <v/>
      </c>
      <c r="P454" s="130" t="str">
        <f>IF('DOE assistant'!C453="","",VLOOKUP('DOE assistant'!C453,'Full DOE Design'!$B:$L,'Full DOE Design'!P$1,FALSE))</f>
        <v/>
      </c>
      <c r="Q454" s="130" t="str">
        <f>IF('DOE assistant'!D453="","",VLOOKUP('DOE assistant'!D453,'Full DOE Design'!$B:$L,'Full DOE Design'!Q$1,FALSE))</f>
        <v/>
      </c>
      <c r="R454" s="130" t="str">
        <f>IF('DOE assistant'!E453="","",VLOOKUP('DOE assistant'!E453,'Full DOE Design'!$B:$L,'Full DOE Design'!R$1,FALSE))</f>
        <v/>
      </c>
      <c r="S454" s="130" t="str">
        <f>IF('DOE assistant'!F453="","",VLOOKUP('DOE assistant'!F453,'Full DOE Design'!$B:$L,'Full DOE Design'!S$1,FALSE))</f>
        <v/>
      </c>
      <c r="T454" s="130" t="str">
        <f>IF('DOE assistant'!G453="","",VLOOKUP('DOE assistant'!G453,'Full DOE Design'!$B:$L,'Full DOE Design'!T$1,FALSE))</f>
        <v/>
      </c>
      <c r="U454" s="130" t="str">
        <f>IF('DOE assistant'!H453="","",VLOOKUP('DOE assistant'!H453,'Full DOE Design'!$B:$L,'Full DOE Design'!U$1,FALSE))</f>
        <v/>
      </c>
      <c r="V454" s="130" t="str">
        <f>IF('DOE assistant'!I453="","",VLOOKUP('DOE assistant'!I453,'Full DOE Design'!$B:$L,'Full DOE Design'!V$1,FALSE))</f>
        <v/>
      </c>
      <c r="W454" s="130" t="str">
        <f>IF('DOE assistant'!J453="","",VLOOKUP('DOE assistant'!J453,'Full DOE Design'!$B:$L,'Full DOE Design'!W$1,FALSE))</f>
        <v/>
      </c>
      <c r="X454" s="130" t="str">
        <f>IF('DOE assistant'!K453="","",VLOOKUP('DOE assistant'!K453,'Full DOE Design'!$B:$L,'Full DOE Design'!X$1,FALSE))</f>
        <v/>
      </c>
    </row>
    <row r="455" spans="14:24">
      <c r="N455" s="128" t="str">
        <f>IF('DOE assistant'!B454="","",'Full DOE Design'!N454+1)</f>
        <v/>
      </c>
      <c r="O455" s="130" t="str">
        <f>IF('DOE assistant'!B454="","",VLOOKUP('DOE assistant'!B454,'Full DOE Design'!$B:$L,'Full DOE Design'!O$1,FALSE))</f>
        <v/>
      </c>
      <c r="P455" s="130" t="str">
        <f>IF('DOE assistant'!C454="","",VLOOKUP('DOE assistant'!C454,'Full DOE Design'!$B:$L,'Full DOE Design'!P$1,FALSE))</f>
        <v/>
      </c>
      <c r="Q455" s="130" t="str">
        <f>IF('DOE assistant'!D454="","",VLOOKUP('DOE assistant'!D454,'Full DOE Design'!$B:$L,'Full DOE Design'!Q$1,FALSE))</f>
        <v/>
      </c>
      <c r="R455" s="130" t="str">
        <f>IF('DOE assistant'!E454="","",VLOOKUP('DOE assistant'!E454,'Full DOE Design'!$B:$L,'Full DOE Design'!R$1,FALSE))</f>
        <v/>
      </c>
      <c r="S455" s="130" t="str">
        <f>IF('DOE assistant'!F454="","",VLOOKUP('DOE assistant'!F454,'Full DOE Design'!$B:$L,'Full DOE Design'!S$1,FALSE))</f>
        <v/>
      </c>
      <c r="T455" s="130" t="str">
        <f>IF('DOE assistant'!G454="","",VLOOKUP('DOE assistant'!G454,'Full DOE Design'!$B:$L,'Full DOE Design'!T$1,FALSE))</f>
        <v/>
      </c>
      <c r="U455" s="130" t="str">
        <f>IF('DOE assistant'!H454="","",VLOOKUP('DOE assistant'!H454,'Full DOE Design'!$B:$L,'Full DOE Design'!U$1,FALSE))</f>
        <v/>
      </c>
      <c r="V455" s="130" t="str">
        <f>IF('DOE assistant'!I454="","",VLOOKUP('DOE assistant'!I454,'Full DOE Design'!$B:$L,'Full DOE Design'!V$1,FALSE))</f>
        <v/>
      </c>
      <c r="W455" s="130" t="str">
        <f>IF('DOE assistant'!J454="","",VLOOKUP('DOE assistant'!J454,'Full DOE Design'!$B:$L,'Full DOE Design'!W$1,FALSE))</f>
        <v/>
      </c>
      <c r="X455" s="130" t="str">
        <f>IF('DOE assistant'!K454="","",VLOOKUP('DOE assistant'!K454,'Full DOE Design'!$B:$L,'Full DOE Design'!X$1,FALSE))</f>
        <v/>
      </c>
    </row>
    <row r="456" spans="14:24">
      <c r="N456" s="128" t="str">
        <f>IF('DOE assistant'!B455="","",'Full DOE Design'!N455+1)</f>
        <v/>
      </c>
      <c r="O456" s="130" t="str">
        <f>IF('DOE assistant'!B455="","",VLOOKUP('DOE assistant'!B455,'Full DOE Design'!$B:$L,'Full DOE Design'!O$1,FALSE))</f>
        <v/>
      </c>
      <c r="P456" s="130" t="str">
        <f>IF('DOE assistant'!C455="","",VLOOKUP('DOE assistant'!C455,'Full DOE Design'!$B:$L,'Full DOE Design'!P$1,FALSE))</f>
        <v/>
      </c>
      <c r="Q456" s="130" t="str">
        <f>IF('DOE assistant'!D455="","",VLOOKUP('DOE assistant'!D455,'Full DOE Design'!$B:$L,'Full DOE Design'!Q$1,FALSE))</f>
        <v/>
      </c>
      <c r="R456" s="130" t="str">
        <f>IF('DOE assistant'!E455="","",VLOOKUP('DOE assistant'!E455,'Full DOE Design'!$B:$L,'Full DOE Design'!R$1,FALSE))</f>
        <v/>
      </c>
      <c r="S456" s="130" t="str">
        <f>IF('DOE assistant'!F455="","",VLOOKUP('DOE assistant'!F455,'Full DOE Design'!$B:$L,'Full DOE Design'!S$1,FALSE))</f>
        <v/>
      </c>
      <c r="T456" s="130" t="str">
        <f>IF('DOE assistant'!G455="","",VLOOKUP('DOE assistant'!G455,'Full DOE Design'!$B:$L,'Full DOE Design'!T$1,FALSE))</f>
        <v/>
      </c>
      <c r="U456" s="130" t="str">
        <f>IF('DOE assistant'!H455="","",VLOOKUP('DOE assistant'!H455,'Full DOE Design'!$B:$L,'Full DOE Design'!U$1,FALSE))</f>
        <v/>
      </c>
      <c r="V456" s="130" t="str">
        <f>IF('DOE assistant'!I455="","",VLOOKUP('DOE assistant'!I455,'Full DOE Design'!$B:$L,'Full DOE Design'!V$1,FALSE))</f>
        <v/>
      </c>
      <c r="W456" s="130" t="str">
        <f>IF('DOE assistant'!J455="","",VLOOKUP('DOE assistant'!J455,'Full DOE Design'!$B:$L,'Full DOE Design'!W$1,FALSE))</f>
        <v/>
      </c>
      <c r="X456" s="130" t="str">
        <f>IF('DOE assistant'!K455="","",VLOOKUP('DOE assistant'!K455,'Full DOE Design'!$B:$L,'Full DOE Design'!X$1,FALSE))</f>
        <v/>
      </c>
    </row>
    <row r="457" spans="14:24">
      <c r="N457" s="128" t="str">
        <f>IF('DOE assistant'!B456="","",'Full DOE Design'!N456+1)</f>
        <v/>
      </c>
      <c r="O457" s="130" t="str">
        <f>IF('DOE assistant'!B456="","",VLOOKUP('DOE assistant'!B456,'Full DOE Design'!$B:$L,'Full DOE Design'!O$1,FALSE))</f>
        <v/>
      </c>
      <c r="P457" s="130" t="str">
        <f>IF('DOE assistant'!C456="","",VLOOKUP('DOE assistant'!C456,'Full DOE Design'!$B:$L,'Full DOE Design'!P$1,FALSE))</f>
        <v/>
      </c>
      <c r="Q457" s="130" t="str">
        <f>IF('DOE assistant'!D456="","",VLOOKUP('DOE assistant'!D456,'Full DOE Design'!$B:$L,'Full DOE Design'!Q$1,FALSE))</f>
        <v/>
      </c>
      <c r="R457" s="130" t="str">
        <f>IF('DOE assistant'!E456="","",VLOOKUP('DOE assistant'!E456,'Full DOE Design'!$B:$L,'Full DOE Design'!R$1,FALSE))</f>
        <v/>
      </c>
      <c r="S457" s="130" t="str">
        <f>IF('DOE assistant'!F456="","",VLOOKUP('DOE assistant'!F456,'Full DOE Design'!$B:$L,'Full DOE Design'!S$1,FALSE))</f>
        <v/>
      </c>
      <c r="T457" s="130" t="str">
        <f>IF('DOE assistant'!G456="","",VLOOKUP('DOE assistant'!G456,'Full DOE Design'!$B:$L,'Full DOE Design'!T$1,FALSE))</f>
        <v/>
      </c>
      <c r="U457" s="130" t="str">
        <f>IF('DOE assistant'!H456="","",VLOOKUP('DOE assistant'!H456,'Full DOE Design'!$B:$L,'Full DOE Design'!U$1,FALSE))</f>
        <v/>
      </c>
      <c r="V457" s="130" t="str">
        <f>IF('DOE assistant'!I456="","",VLOOKUP('DOE assistant'!I456,'Full DOE Design'!$B:$L,'Full DOE Design'!V$1,FALSE))</f>
        <v/>
      </c>
      <c r="W457" s="130" t="str">
        <f>IF('DOE assistant'!J456="","",VLOOKUP('DOE assistant'!J456,'Full DOE Design'!$B:$L,'Full DOE Design'!W$1,FALSE))</f>
        <v/>
      </c>
      <c r="X457" s="130" t="str">
        <f>IF('DOE assistant'!K456="","",VLOOKUP('DOE assistant'!K456,'Full DOE Design'!$B:$L,'Full DOE Design'!X$1,FALSE))</f>
        <v/>
      </c>
    </row>
    <row r="458" spans="14:24">
      <c r="N458" s="128" t="str">
        <f>IF('DOE assistant'!B457="","",'Full DOE Design'!N457+1)</f>
        <v/>
      </c>
      <c r="O458" s="130" t="str">
        <f>IF('DOE assistant'!B457="","",VLOOKUP('DOE assistant'!B457,'Full DOE Design'!$B:$L,'Full DOE Design'!O$1,FALSE))</f>
        <v/>
      </c>
      <c r="P458" s="130" t="str">
        <f>IF('DOE assistant'!C457="","",VLOOKUP('DOE assistant'!C457,'Full DOE Design'!$B:$L,'Full DOE Design'!P$1,FALSE))</f>
        <v/>
      </c>
      <c r="Q458" s="130" t="str">
        <f>IF('DOE assistant'!D457="","",VLOOKUP('DOE assistant'!D457,'Full DOE Design'!$B:$L,'Full DOE Design'!Q$1,FALSE))</f>
        <v/>
      </c>
      <c r="R458" s="130" t="str">
        <f>IF('DOE assistant'!E457="","",VLOOKUP('DOE assistant'!E457,'Full DOE Design'!$B:$L,'Full DOE Design'!R$1,FALSE))</f>
        <v/>
      </c>
      <c r="S458" s="130" t="str">
        <f>IF('DOE assistant'!F457="","",VLOOKUP('DOE assistant'!F457,'Full DOE Design'!$B:$L,'Full DOE Design'!S$1,FALSE))</f>
        <v/>
      </c>
      <c r="T458" s="130" t="str">
        <f>IF('DOE assistant'!G457="","",VLOOKUP('DOE assistant'!G457,'Full DOE Design'!$B:$L,'Full DOE Design'!T$1,FALSE))</f>
        <v/>
      </c>
      <c r="U458" s="130" t="str">
        <f>IF('DOE assistant'!H457="","",VLOOKUP('DOE assistant'!H457,'Full DOE Design'!$B:$L,'Full DOE Design'!U$1,FALSE))</f>
        <v/>
      </c>
      <c r="V458" s="130" t="str">
        <f>IF('DOE assistant'!I457="","",VLOOKUP('DOE assistant'!I457,'Full DOE Design'!$B:$L,'Full DOE Design'!V$1,FALSE))</f>
        <v/>
      </c>
      <c r="W458" s="130" t="str">
        <f>IF('DOE assistant'!J457="","",VLOOKUP('DOE assistant'!J457,'Full DOE Design'!$B:$L,'Full DOE Design'!W$1,FALSE))</f>
        <v/>
      </c>
      <c r="X458" s="130" t="str">
        <f>IF('DOE assistant'!K457="","",VLOOKUP('DOE assistant'!K457,'Full DOE Design'!$B:$L,'Full DOE Design'!X$1,FALSE))</f>
        <v/>
      </c>
    </row>
    <row r="459" spans="14:24">
      <c r="N459" s="128" t="str">
        <f>IF('DOE assistant'!B458="","",'Full DOE Design'!N458+1)</f>
        <v/>
      </c>
      <c r="O459" s="130" t="str">
        <f>IF('DOE assistant'!B458="","",VLOOKUP('DOE assistant'!B458,'Full DOE Design'!$B:$L,'Full DOE Design'!O$1,FALSE))</f>
        <v/>
      </c>
      <c r="P459" s="130" t="str">
        <f>IF('DOE assistant'!C458="","",VLOOKUP('DOE assistant'!C458,'Full DOE Design'!$B:$L,'Full DOE Design'!P$1,FALSE))</f>
        <v/>
      </c>
      <c r="Q459" s="130" t="str">
        <f>IF('DOE assistant'!D458="","",VLOOKUP('DOE assistant'!D458,'Full DOE Design'!$B:$L,'Full DOE Design'!Q$1,FALSE))</f>
        <v/>
      </c>
      <c r="R459" s="130" t="str">
        <f>IF('DOE assistant'!E458="","",VLOOKUP('DOE assistant'!E458,'Full DOE Design'!$B:$L,'Full DOE Design'!R$1,FALSE))</f>
        <v/>
      </c>
      <c r="S459" s="130" t="str">
        <f>IF('DOE assistant'!F458="","",VLOOKUP('DOE assistant'!F458,'Full DOE Design'!$B:$L,'Full DOE Design'!S$1,FALSE))</f>
        <v/>
      </c>
      <c r="T459" s="130" t="str">
        <f>IF('DOE assistant'!G458="","",VLOOKUP('DOE assistant'!G458,'Full DOE Design'!$B:$L,'Full DOE Design'!T$1,FALSE))</f>
        <v/>
      </c>
      <c r="U459" s="130" t="str">
        <f>IF('DOE assistant'!H458="","",VLOOKUP('DOE assistant'!H458,'Full DOE Design'!$B:$L,'Full DOE Design'!U$1,FALSE))</f>
        <v/>
      </c>
      <c r="V459" s="130" t="str">
        <f>IF('DOE assistant'!I458="","",VLOOKUP('DOE assistant'!I458,'Full DOE Design'!$B:$L,'Full DOE Design'!V$1,FALSE))</f>
        <v/>
      </c>
      <c r="W459" s="130" t="str">
        <f>IF('DOE assistant'!J458="","",VLOOKUP('DOE assistant'!J458,'Full DOE Design'!$B:$L,'Full DOE Design'!W$1,FALSE))</f>
        <v/>
      </c>
      <c r="X459" s="130" t="str">
        <f>IF('DOE assistant'!K458="","",VLOOKUP('DOE assistant'!K458,'Full DOE Design'!$B:$L,'Full DOE Design'!X$1,FALSE))</f>
        <v/>
      </c>
    </row>
    <row r="460" spans="14:24">
      <c r="N460" s="128" t="str">
        <f>IF('DOE assistant'!B459="","",'Full DOE Design'!N459+1)</f>
        <v/>
      </c>
      <c r="O460" s="130" t="str">
        <f>IF('DOE assistant'!B459="","",VLOOKUP('DOE assistant'!B459,'Full DOE Design'!$B:$L,'Full DOE Design'!O$1,FALSE))</f>
        <v/>
      </c>
      <c r="P460" s="130" t="str">
        <f>IF('DOE assistant'!C459="","",VLOOKUP('DOE assistant'!C459,'Full DOE Design'!$B:$L,'Full DOE Design'!P$1,FALSE))</f>
        <v/>
      </c>
      <c r="Q460" s="130" t="str">
        <f>IF('DOE assistant'!D459="","",VLOOKUP('DOE assistant'!D459,'Full DOE Design'!$B:$L,'Full DOE Design'!Q$1,FALSE))</f>
        <v/>
      </c>
      <c r="R460" s="130" t="str">
        <f>IF('DOE assistant'!E459="","",VLOOKUP('DOE assistant'!E459,'Full DOE Design'!$B:$L,'Full DOE Design'!R$1,FALSE))</f>
        <v/>
      </c>
      <c r="S460" s="130" t="str">
        <f>IF('DOE assistant'!F459="","",VLOOKUP('DOE assistant'!F459,'Full DOE Design'!$B:$L,'Full DOE Design'!S$1,FALSE))</f>
        <v/>
      </c>
      <c r="T460" s="130" t="str">
        <f>IF('DOE assistant'!G459="","",VLOOKUP('DOE assistant'!G459,'Full DOE Design'!$B:$L,'Full DOE Design'!T$1,FALSE))</f>
        <v/>
      </c>
      <c r="U460" s="130" t="str">
        <f>IF('DOE assistant'!H459="","",VLOOKUP('DOE assistant'!H459,'Full DOE Design'!$B:$L,'Full DOE Design'!U$1,FALSE))</f>
        <v/>
      </c>
      <c r="V460" s="130" t="str">
        <f>IF('DOE assistant'!I459="","",VLOOKUP('DOE assistant'!I459,'Full DOE Design'!$B:$L,'Full DOE Design'!V$1,FALSE))</f>
        <v/>
      </c>
      <c r="W460" s="130" t="str">
        <f>IF('DOE assistant'!J459="","",VLOOKUP('DOE assistant'!J459,'Full DOE Design'!$B:$L,'Full DOE Design'!W$1,FALSE))</f>
        <v/>
      </c>
      <c r="X460" s="130" t="str">
        <f>IF('DOE assistant'!K459="","",VLOOKUP('DOE assistant'!K459,'Full DOE Design'!$B:$L,'Full DOE Design'!X$1,FALSE))</f>
        <v/>
      </c>
    </row>
    <row r="461" spans="14:24">
      <c r="N461" s="128" t="str">
        <f>IF('DOE assistant'!B460="","",'Full DOE Design'!N460+1)</f>
        <v/>
      </c>
      <c r="O461" s="130" t="str">
        <f>IF('DOE assistant'!B460="","",VLOOKUP('DOE assistant'!B460,'Full DOE Design'!$B:$L,'Full DOE Design'!O$1,FALSE))</f>
        <v/>
      </c>
      <c r="P461" s="130" t="str">
        <f>IF('DOE assistant'!C460="","",VLOOKUP('DOE assistant'!C460,'Full DOE Design'!$B:$L,'Full DOE Design'!P$1,FALSE))</f>
        <v/>
      </c>
      <c r="Q461" s="130" t="str">
        <f>IF('DOE assistant'!D460="","",VLOOKUP('DOE assistant'!D460,'Full DOE Design'!$B:$L,'Full DOE Design'!Q$1,FALSE))</f>
        <v/>
      </c>
      <c r="R461" s="130" t="str">
        <f>IF('DOE assistant'!E460="","",VLOOKUP('DOE assistant'!E460,'Full DOE Design'!$B:$L,'Full DOE Design'!R$1,FALSE))</f>
        <v/>
      </c>
      <c r="S461" s="130" t="str">
        <f>IF('DOE assistant'!F460="","",VLOOKUP('DOE assistant'!F460,'Full DOE Design'!$B:$L,'Full DOE Design'!S$1,FALSE))</f>
        <v/>
      </c>
      <c r="T461" s="130" t="str">
        <f>IF('DOE assistant'!G460="","",VLOOKUP('DOE assistant'!G460,'Full DOE Design'!$B:$L,'Full DOE Design'!T$1,FALSE))</f>
        <v/>
      </c>
      <c r="U461" s="130" t="str">
        <f>IF('DOE assistant'!H460="","",VLOOKUP('DOE assistant'!H460,'Full DOE Design'!$B:$L,'Full DOE Design'!U$1,FALSE))</f>
        <v/>
      </c>
      <c r="V461" s="130" t="str">
        <f>IF('DOE assistant'!I460="","",VLOOKUP('DOE assistant'!I460,'Full DOE Design'!$B:$L,'Full DOE Design'!V$1,FALSE))</f>
        <v/>
      </c>
      <c r="W461" s="130" t="str">
        <f>IF('DOE assistant'!J460="","",VLOOKUP('DOE assistant'!J460,'Full DOE Design'!$B:$L,'Full DOE Design'!W$1,FALSE))</f>
        <v/>
      </c>
      <c r="X461" s="130" t="str">
        <f>IF('DOE assistant'!K460="","",VLOOKUP('DOE assistant'!K460,'Full DOE Design'!$B:$L,'Full DOE Design'!X$1,FALSE))</f>
        <v/>
      </c>
    </row>
    <row r="462" spans="14:24">
      <c r="N462" s="128" t="str">
        <f>IF('DOE assistant'!B461="","",'Full DOE Design'!N461+1)</f>
        <v/>
      </c>
      <c r="O462" s="130" t="str">
        <f>IF('DOE assistant'!B461="","",VLOOKUP('DOE assistant'!B461,'Full DOE Design'!$B:$L,'Full DOE Design'!O$1,FALSE))</f>
        <v/>
      </c>
      <c r="P462" s="130" t="str">
        <f>IF('DOE assistant'!C461="","",VLOOKUP('DOE assistant'!C461,'Full DOE Design'!$B:$L,'Full DOE Design'!P$1,FALSE))</f>
        <v/>
      </c>
      <c r="Q462" s="130" t="str">
        <f>IF('DOE assistant'!D461="","",VLOOKUP('DOE assistant'!D461,'Full DOE Design'!$B:$L,'Full DOE Design'!Q$1,FALSE))</f>
        <v/>
      </c>
      <c r="R462" s="130" t="str">
        <f>IF('DOE assistant'!E461="","",VLOOKUP('DOE assistant'!E461,'Full DOE Design'!$B:$L,'Full DOE Design'!R$1,FALSE))</f>
        <v/>
      </c>
      <c r="S462" s="130" t="str">
        <f>IF('DOE assistant'!F461="","",VLOOKUP('DOE assistant'!F461,'Full DOE Design'!$B:$L,'Full DOE Design'!S$1,FALSE))</f>
        <v/>
      </c>
      <c r="T462" s="130" t="str">
        <f>IF('DOE assistant'!G461="","",VLOOKUP('DOE assistant'!G461,'Full DOE Design'!$B:$L,'Full DOE Design'!T$1,FALSE))</f>
        <v/>
      </c>
      <c r="U462" s="130" t="str">
        <f>IF('DOE assistant'!H461="","",VLOOKUP('DOE assistant'!H461,'Full DOE Design'!$B:$L,'Full DOE Design'!U$1,FALSE))</f>
        <v/>
      </c>
      <c r="V462" s="130" t="str">
        <f>IF('DOE assistant'!I461="","",VLOOKUP('DOE assistant'!I461,'Full DOE Design'!$B:$L,'Full DOE Design'!V$1,FALSE))</f>
        <v/>
      </c>
      <c r="W462" s="130" t="str">
        <f>IF('DOE assistant'!J461="","",VLOOKUP('DOE assistant'!J461,'Full DOE Design'!$B:$L,'Full DOE Design'!W$1,FALSE))</f>
        <v/>
      </c>
      <c r="X462" s="130" t="str">
        <f>IF('DOE assistant'!K461="","",VLOOKUP('DOE assistant'!K461,'Full DOE Design'!$B:$L,'Full DOE Design'!X$1,FALSE))</f>
        <v/>
      </c>
    </row>
    <row r="463" spans="14:24">
      <c r="N463" s="128" t="str">
        <f>IF('DOE assistant'!B462="","",'Full DOE Design'!N462+1)</f>
        <v/>
      </c>
      <c r="O463" s="130" t="str">
        <f>IF('DOE assistant'!B462="","",VLOOKUP('DOE assistant'!B462,'Full DOE Design'!$B:$L,'Full DOE Design'!O$1,FALSE))</f>
        <v/>
      </c>
      <c r="P463" s="130" t="str">
        <f>IF('DOE assistant'!C462="","",VLOOKUP('DOE assistant'!C462,'Full DOE Design'!$B:$L,'Full DOE Design'!P$1,FALSE))</f>
        <v/>
      </c>
      <c r="Q463" s="130" t="str">
        <f>IF('DOE assistant'!D462="","",VLOOKUP('DOE assistant'!D462,'Full DOE Design'!$B:$L,'Full DOE Design'!Q$1,FALSE))</f>
        <v/>
      </c>
      <c r="R463" s="130" t="str">
        <f>IF('DOE assistant'!E462="","",VLOOKUP('DOE assistant'!E462,'Full DOE Design'!$B:$L,'Full DOE Design'!R$1,FALSE))</f>
        <v/>
      </c>
      <c r="S463" s="130" t="str">
        <f>IF('DOE assistant'!F462="","",VLOOKUP('DOE assistant'!F462,'Full DOE Design'!$B:$L,'Full DOE Design'!S$1,FALSE))</f>
        <v/>
      </c>
      <c r="T463" s="130" t="str">
        <f>IF('DOE assistant'!G462="","",VLOOKUP('DOE assistant'!G462,'Full DOE Design'!$B:$L,'Full DOE Design'!T$1,FALSE))</f>
        <v/>
      </c>
      <c r="U463" s="130" t="str">
        <f>IF('DOE assistant'!H462="","",VLOOKUP('DOE assistant'!H462,'Full DOE Design'!$B:$L,'Full DOE Design'!U$1,FALSE))</f>
        <v/>
      </c>
      <c r="V463" s="130" t="str">
        <f>IF('DOE assistant'!I462="","",VLOOKUP('DOE assistant'!I462,'Full DOE Design'!$B:$L,'Full DOE Design'!V$1,FALSE))</f>
        <v/>
      </c>
      <c r="W463" s="130" t="str">
        <f>IF('DOE assistant'!J462="","",VLOOKUP('DOE assistant'!J462,'Full DOE Design'!$B:$L,'Full DOE Design'!W$1,FALSE))</f>
        <v/>
      </c>
      <c r="X463" s="130" t="str">
        <f>IF('DOE assistant'!K462="","",VLOOKUP('DOE assistant'!K462,'Full DOE Design'!$B:$L,'Full DOE Design'!X$1,FALSE))</f>
        <v/>
      </c>
    </row>
    <row r="464" spans="14:24">
      <c r="N464" s="128" t="str">
        <f>IF('DOE assistant'!B463="","",'Full DOE Design'!N463+1)</f>
        <v/>
      </c>
      <c r="O464" s="130" t="str">
        <f>IF('DOE assistant'!B463="","",VLOOKUP('DOE assistant'!B463,'Full DOE Design'!$B:$L,'Full DOE Design'!O$1,FALSE))</f>
        <v/>
      </c>
      <c r="P464" s="130" t="str">
        <f>IF('DOE assistant'!C463="","",VLOOKUP('DOE assistant'!C463,'Full DOE Design'!$B:$L,'Full DOE Design'!P$1,FALSE))</f>
        <v/>
      </c>
      <c r="Q464" s="130" t="str">
        <f>IF('DOE assistant'!D463="","",VLOOKUP('DOE assistant'!D463,'Full DOE Design'!$B:$L,'Full DOE Design'!Q$1,FALSE))</f>
        <v/>
      </c>
      <c r="R464" s="130" t="str">
        <f>IF('DOE assistant'!E463="","",VLOOKUP('DOE assistant'!E463,'Full DOE Design'!$B:$L,'Full DOE Design'!R$1,FALSE))</f>
        <v/>
      </c>
      <c r="S464" s="130" t="str">
        <f>IF('DOE assistant'!F463="","",VLOOKUP('DOE assistant'!F463,'Full DOE Design'!$B:$L,'Full DOE Design'!S$1,FALSE))</f>
        <v/>
      </c>
      <c r="T464" s="130" t="str">
        <f>IF('DOE assistant'!G463="","",VLOOKUP('DOE assistant'!G463,'Full DOE Design'!$B:$L,'Full DOE Design'!T$1,FALSE))</f>
        <v/>
      </c>
      <c r="U464" s="130" t="str">
        <f>IF('DOE assistant'!H463="","",VLOOKUP('DOE assistant'!H463,'Full DOE Design'!$B:$L,'Full DOE Design'!U$1,FALSE))</f>
        <v/>
      </c>
      <c r="V464" s="130" t="str">
        <f>IF('DOE assistant'!I463="","",VLOOKUP('DOE assistant'!I463,'Full DOE Design'!$B:$L,'Full DOE Design'!V$1,FALSE))</f>
        <v/>
      </c>
      <c r="W464" s="130" t="str">
        <f>IF('DOE assistant'!J463="","",VLOOKUP('DOE assistant'!J463,'Full DOE Design'!$B:$L,'Full DOE Design'!W$1,FALSE))</f>
        <v/>
      </c>
      <c r="X464" s="130" t="str">
        <f>IF('DOE assistant'!K463="","",VLOOKUP('DOE assistant'!K463,'Full DOE Design'!$B:$L,'Full DOE Design'!X$1,FALSE))</f>
        <v/>
      </c>
    </row>
    <row r="465" spans="14:24">
      <c r="N465" s="128" t="str">
        <f>IF('DOE assistant'!B464="","",'Full DOE Design'!N464+1)</f>
        <v/>
      </c>
      <c r="O465" s="130" t="str">
        <f>IF('DOE assistant'!B464="","",VLOOKUP('DOE assistant'!B464,'Full DOE Design'!$B:$L,'Full DOE Design'!O$1,FALSE))</f>
        <v/>
      </c>
      <c r="P465" s="130" t="str">
        <f>IF('DOE assistant'!C464="","",VLOOKUP('DOE assistant'!C464,'Full DOE Design'!$B:$L,'Full DOE Design'!P$1,FALSE))</f>
        <v/>
      </c>
      <c r="Q465" s="130" t="str">
        <f>IF('DOE assistant'!D464="","",VLOOKUP('DOE assistant'!D464,'Full DOE Design'!$B:$L,'Full DOE Design'!Q$1,FALSE))</f>
        <v/>
      </c>
      <c r="R465" s="130" t="str">
        <f>IF('DOE assistant'!E464="","",VLOOKUP('DOE assistant'!E464,'Full DOE Design'!$B:$L,'Full DOE Design'!R$1,FALSE))</f>
        <v/>
      </c>
      <c r="S465" s="130" t="str">
        <f>IF('DOE assistant'!F464="","",VLOOKUP('DOE assistant'!F464,'Full DOE Design'!$B:$L,'Full DOE Design'!S$1,FALSE))</f>
        <v/>
      </c>
      <c r="T465" s="130" t="str">
        <f>IF('DOE assistant'!G464="","",VLOOKUP('DOE assistant'!G464,'Full DOE Design'!$B:$L,'Full DOE Design'!T$1,FALSE))</f>
        <v/>
      </c>
      <c r="U465" s="130" t="str">
        <f>IF('DOE assistant'!H464="","",VLOOKUP('DOE assistant'!H464,'Full DOE Design'!$B:$L,'Full DOE Design'!U$1,FALSE))</f>
        <v/>
      </c>
      <c r="V465" s="130" t="str">
        <f>IF('DOE assistant'!I464="","",VLOOKUP('DOE assistant'!I464,'Full DOE Design'!$B:$L,'Full DOE Design'!V$1,FALSE))</f>
        <v/>
      </c>
      <c r="W465" s="130" t="str">
        <f>IF('DOE assistant'!J464="","",VLOOKUP('DOE assistant'!J464,'Full DOE Design'!$B:$L,'Full DOE Design'!W$1,FALSE))</f>
        <v/>
      </c>
      <c r="X465" s="130" t="str">
        <f>IF('DOE assistant'!K464="","",VLOOKUP('DOE assistant'!K464,'Full DOE Design'!$B:$L,'Full DOE Design'!X$1,FALSE))</f>
        <v/>
      </c>
    </row>
    <row r="466" spans="14:24">
      <c r="N466" s="128" t="str">
        <f>IF('DOE assistant'!B465="","",'Full DOE Design'!N465+1)</f>
        <v/>
      </c>
      <c r="O466" s="130" t="str">
        <f>IF('DOE assistant'!B465="","",VLOOKUP('DOE assistant'!B465,'Full DOE Design'!$B:$L,'Full DOE Design'!O$1,FALSE))</f>
        <v/>
      </c>
      <c r="P466" s="130" t="str">
        <f>IF('DOE assistant'!C465="","",VLOOKUP('DOE assistant'!C465,'Full DOE Design'!$B:$L,'Full DOE Design'!P$1,FALSE))</f>
        <v/>
      </c>
      <c r="Q466" s="130" t="str">
        <f>IF('DOE assistant'!D465="","",VLOOKUP('DOE assistant'!D465,'Full DOE Design'!$B:$L,'Full DOE Design'!Q$1,FALSE))</f>
        <v/>
      </c>
      <c r="R466" s="130" t="str">
        <f>IF('DOE assistant'!E465="","",VLOOKUP('DOE assistant'!E465,'Full DOE Design'!$B:$L,'Full DOE Design'!R$1,FALSE))</f>
        <v/>
      </c>
      <c r="S466" s="130" t="str">
        <f>IF('DOE assistant'!F465="","",VLOOKUP('DOE assistant'!F465,'Full DOE Design'!$B:$L,'Full DOE Design'!S$1,FALSE))</f>
        <v/>
      </c>
      <c r="T466" s="130" t="str">
        <f>IF('DOE assistant'!G465="","",VLOOKUP('DOE assistant'!G465,'Full DOE Design'!$B:$L,'Full DOE Design'!T$1,FALSE))</f>
        <v/>
      </c>
      <c r="U466" s="130" t="str">
        <f>IF('DOE assistant'!H465="","",VLOOKUP('DOE assistant'!H465,'Full DOE Design'!$B:$L,'Full DOE Design'!U$1,FALSE))</f>
        <v/>
      </c>
      <c r="V466" s="130" t="str">
        <f>IF('DOE assistant'!I465="","",VLOOKUP('DOE assistant'!I465,'Full DOE Design'!$B:$L,'Full DOE Design'!V$1,FALSE))</f>
        <v/>
      </c>
      <c r="W466" s="130" t="str">
        <f>IF('DOE assistant'!J465="","",VLOOKUP('DOE assistant'!J465,'Full DOE Design'!$B:$L,'Full DOE Design'!W$1,FALSE))</f>
        <v/>
      </c>
      <c r="X466" s="130" t="str">
        <f>IF('DOE assistant'!K465="","",VLOOKUP('DOE assistant'!K465,'Full DOE Design'!$B:$L,'Full DOE Design'!X$1,FALSE))</f>
        <v/>
      </c>
    </row>
    <row r="467" spans="14:24">
      <c r="N467" s="128" t="str">
        <f>IF('DOE assistant'!B466="","",'Full DOE Design'!N466+1)</f>
        <v/>
      </c>
      <c r="O467" s="130" t="str">
        <f>IF('DOE assistant'!B466="","",VLOOKUP('DOE assistant'!B466,'Full DOE Design'!$B:$L,'Full DOE Design'!O$1,FALSE))</f>
        <v/>
      </c>
      <c r="P467" s="130" t="str">
        <f>IF('DOE assistant'!C466="","",VLOOKUP('DOE assistant'!C466,'Full DOE Design'!$B:$L,'Full DOE Design'!P$1,FALSE))</f>
        <v/>
      </c>
      <c r="Q467" s="130" t="str">
        <f>IF('DOE assistant'!D466="","",VLOOKUP('DOE assistant'!D466,'Full DOE Design'!$B:$L,'Full DOE Design'!Q$1,FALSE))</f>
        <v/>
      </c>
      <c r="R467" s="130" t="str">
        <f>IF('DOE assistant'!E466="","",VLOOKUP('DOE assistant'!E466,'Full DOE Design'!$B:$L,'Full DOE Design'!R$1,FALSE))</f>
        <v/>
      </c>
      <c r="S467" s="130" t="str">
        <f>IF('DOE assistant'!F466="","",VLOOKUP('DOE assistant'!F466,'Full DOE Design'!$B:$L,'Full DOE Design'!S$1,FALSE))</f>
        <v/>
      </c>
      <c r="T467" s="130" t="str">
        <f>IF('DOE assistant'!G466="","",VLOOKUP('DOE assistant'!G466,'Full DOE Design'!$B:$L,'Full DOE Design'!T$1,FALSE))</f>
        <v/>
      </c>
      <c r="U467" s="130" t="str">
        <f>IF('DOE assistant'!H466="","",VLOOKUP('DOE assistant'!H466,'Full DOE Design'!$B:$L,'Full DOE Design'!U$1,FALSE))</f>
        <v/>
      </c>
      <c r="V467" s="130" t="str">
        <f>IF('DOE assistant'!I466="","",VLOOKUP('DOE assistant'!I466,'Full DOE Design'!$B:$L,'Full DOE Design'!V$1,FALSE))</f>
        <v/>
      </c>
      <c r="W467" s="130" t="str">
        <f>IF('DOE assistant'!J466="","",VLOOKUP('DOE assistant'!J466,'Full DOE Design'!$B:$L,'Full DOE Design'!W$1,FALSE))</f>
        <v/>
      </c>
      <c r="X467" s="130" t="str">
        <f>IF('DOE assistant'!K466="","",VLOOKUP('DOE assistant'!K466,'Full DOE Design'!$B:$L,'Full DOE Design'!X$1,FALSE))</f>
        <v/>
      </c>
    </row>
    <row r="468" spans="14:24">
      <c r="N468" s="128" t="str">
        <f>IF('DOE assistant'!B467="","",'Full DOE Design'!N467+1)</f>
        <v/>
      </c>
      <c r="O468" s="130" t="str">
        <f>IF('DOE assistant'!B467="","",VLOOKUP('DOE assistant'!B467,'Full DOE Design'!$B:$L,'Full DOE Design'!O$1,FALSE))</f>
        <v/>
      </c>
      <c r="P468" s="130" t="str">
        <f>IF('DOE assistant'!C467="","",VLOOKUP('DOE assistant'!C467,'Full DOE Design'!$B:$L,'Full DOE Design'!P$1,FALSE))</f>
        <v/>
      </c>
      <c r="Q468" s="130" t="str">
        <f>IF('DOE assistant'!D467="","",VLOOKUP('DOE assistant'!D467,'Full DOE Design'!$B:$L,'Full DOE Design'!Q$1,FALSE))</f>
        <v/>
      </c>
      <c r="R468" s="130" t="str">
        <f>IF('DOE assistant'!E467="","",VLOOKUP('DOE assistant'!E467,'Full DOE Design'!$B:$L,'Full DOE Design'!R$1,FALSE))</f>
        <v/>
      </c>
      <c r="S468" s="130" t="str">
        <f>IF('DOE assistant'!F467="","",VLOOKUP('DOE assistant'!F467,'Full DOE Design'!$B:$L,'Full DOE Design'!S$1,FALSE))</f>
        <v/>
      </c>
      <c r="T468" s="130" t="str">
        <f>IF('DOE assistant'!G467="","",VLOOKUP('DOE assistant'!G467,'Full DOE Design'!$B:$L,'Full DOE Design'!T$1,FALSE))</f>
        <v/>
      </c>
      <c r="U468" s="130" t="str">
        <f>IF('DOE assistant'!H467="","",VLOOKUP('DOE assistant'!H467,'Full DOE Design'!$B:$L,'Full DOE Design'!U$1,FALSE))</f>
        <v/>
      </c>
      <c r="V468" s="130" t="str">
        <f>IF('DOE assistant'!I467="","",VLOOKUP('DOE assistant'!I467,'Full DOE Design'!$B:$L,'Full DOE Design'!V$1,FALSE))</f>
        <v/>
      </c>
      <c r="W468" s="130" t="str">
        <f>IF('DOE assistant'!J467="","",VLOOKUP('DOE assistant'!J467,'Full DOE Design'!$B:$L,'Full DOE Design'!W$1,FALSE))</f>
        <v/>
      </c>
      <c r="X468" s="130" t="str">
        <f>IF('DOE assistant'!K467="","",VLOOKUP('DOE assistant'!K467,'Full DOE Design'!$B:$L,'Full DOE Design'!X$1,FALSE))</f>
        <v/>
      </c>
    </row>
    <row r="469" spans="14:24">
      <c r="N469" s="128" t="str">
        <f>IF('DOE assistant'!B468="","",'Full DOE Design'!N468+1)</f>
        <v/>
      </c>
      <c r="O469" s="130" t="str">
        <f>IF('DOE assistant'!B468="","",VLOOKUP('DOE assistant'!B468,'Full DOE Design'!$B:$L,'Full DOE Design'!O$1,FALSE))</f>
        <v/>
      </c>
      <c r="P469" s="130" t="str">
        <f>IF('DOE assistant'!C468="","",VLOOKUP('DOE assistant'!C468,'Full DOE Design'!$B:$L,'Full DOE Design'!P$1,FALSE))</f>
        <v/>
      </c>
      <c r="Q469" s="130" t="str">
        <f>IF('DOE assistant'!D468="","",VLOOKUP('DOE assistant'!D468,'Full DOE Design'!$B:$L,'Full DOE Design'!Q$1,FALSE))</f>
        <v/>
      </c>
      <c r="R469" s="130" t="str">
        <f>IF('DOE assistant'!E468="","",VLOOKUP('DOE assistant'!E468,'Full DOE Design'!$B:$L,'Full DOE Design'!R$1,FALSE))</f>
        <v/>
      </c>
      <c r="S469" s="130" t="str">
        <f>IF('DOE assistant'!F468="","",VLOOKUP('DOE assistant'!F468,'Full DOE Design'!$B:$L,'Full DOE Design'!S$1,FALSE))</f>
        <v/>
      </c>
      <c r="T469" s="130" t="str">
        <f>IF('DOE assistant'!G468="","",VLOOKUP('DOE assistant'!G468,'Full DOE Design'!$B:$L,'Full DOE Design'!T$1,FALSE))</f>
        <v/>
      </c>
      <c r="U469" s="130" t="str">
        <f>IF('DOE assistant'!H468="","",VLOOKUP('DOE assistant'!H468,'Full DOE Design'!$B:$L,'Full DOE Design'!U$1,FALSE))</f>
        <v/>
      </c>
      <c r="V469" s="130" t="str">
        <f>IF('DOE assistant'!I468="","",VLOOKUP('DOE assistant'!I468,'Full DOE Design'!$B:$L,'Full DOE Design'!V$1,FALSE))</f>
        <v/>
      </c>
      <c r="W469" s="130" t="str">
        <f>IF('DOE assistant'!J468="","",VLOOKUP('DOE assistant'!J468,'Full DOE Design'!$B:$L,'Full DOE Design'!W$1,FALSE))</f>
        <v/>
      </c>
      <c r="X469" s="130" t="str">
        <f>IF('DOE assistant'!K468="","",VLOOKUP('DOE assistant'!K468,'Full DOE Design'!$B:$L,'Full DOE Design'!X$1,FALSE))</f>
        <v/>
      </c>
    </row>
    <row r="470" spans="14:24">
      <c r="N470" s="128" t="str">
        <f>IF('DOE assistant'!B469="","",'Full DOE Design'!N469+1)</f>
        <v/>
      </c>
      <c r="O470" s="130" t="str">
        <f>IF('DOE assistant'!B469="","",VLOOKUP('DOE assistant'!B469,'Full DOE Design'!$B:$L,'Full DOE Design'!O$1,FALSE))</f>
        <v/>
      </c>
      <c r="P470" s="130" t="str">
        <f>IF('DOE assistant'!C469="","",VLOOKUP('DOE assistant'!C469,'Full DOE Design'!$B:$L,'Full DOE Design'!P$1,FALSE))</f>
        <v/>
      </c>
      <c r="Q470" s="130" t="str">
        <f>IF('DOE assistant'!D469="","",VLOOKUP('DOE assistant'!D469,'Full DOE Design'!$B:$L,'Full DOE Design'!Q$1,FALSE))</f>
        <v/>
      </c>
      <c r="R470" s="130" t="str">
        <f>IF('DOE assistant'!E469="","",VLOOKUP('DOE assistant'!E469,'Full DOE Design'!$B:$L,'Full DOE Design'!R$1,FALSE))</f>
        <v/>
      </c>
      <c r="S470" s="130" t="str">
        <f>IF('DOE assistant'!F469="","",VLOOKUP('DOE assistant'!F469,'Full DOE Design'!$B:$L,'Full DOE Design'!S$1,FALSE))</f>
        <v/>
      </c>
      <c r="T470" s="130" t="str">
        <f>IF('DOE assistant'!G469="","",VLOOKUP('DOE assistant'!G469,'Full DOE Design'!$B:$L,'Full DOE Design'!T$1,FALSE))</f>
        <v/>
      </c>
      <c r="U470" s="130" t="str">
        <f>IF('DOE assistant'!H469="","",VLOOKUP('DOE assistant'!H469,'Full DOE Design'!$B:$L,'Full DOE Design'!U$1,FALSE))</f>
        <v/>
      </c>
      <c r="V470" s="130" t="str">
        <f>IF('DOE assistant'!I469="","",VLOOKUP('DOE assistant'!I469,'Full DOE Design'!$B:$L,'Full DOE Design'!V$1,FALSE))</f>
        <v/>
      </c>
      <c r="W470" s="130" t="str">
        <f>IF('DOE assistant'!J469="","",VLOOKUP('DOE assistant'!J469,'Full DOE Design'!$B:$L,'Full DOE Design'!W$1,FALSE))</f>
        <v/>
      </c>
      <c r="X470" s="130" t="str">
        <f>IF('DOE assistant'!K469="","",VLOOKUP('DOE assistant'!K469,'Full DOE Design'!$B:$L,'Full DOE Design'!X$1,FALSE))</f>
        <v/>
      </c>
    </row>
    <row r="471" spans="14:24">
      <c r="N471" s="128" t="str">
        <f>IF('DOE assistant'!B470="","",'Full DOE Design'!N470+1)</f>
        <v/>
      </c>
      <c r="O471" s="130" t="str">
        <f>IF('DOE assistant'!B470="","",VLOOKUP('DOE assistant'!B470,'Full DOE Design'!$B:$L,'Full DOE Design'!O$1,FALSE))</f>
        <v/>
      </c>
      <c r="P471" s="130" t="str">
        <f>IF('DOE assistant'!C470="","",VLOOKUP('DOE assistant'!C470,'Full DOE Design'!$B:$L,'Full DOE Design'!P$1,FALSE))</f>
        <v/>
      </c>
      <c r="Q471" s="130" t="str">
        <f>IF('DOE assistant'!D470="","",VLOOKUP('DOE assistant'!D470,'Full DOE Design'!$B:$L,'Full DOE Design'!Q$1,FALSE))</f>
        <v/>
      </c>
      <c r="R471" s="130" t="str">
        <f>IF('DOE assistant'!E470="","",VLOOKUP('DOE assistant'!E470,'Full DOE Design'!$B:$L,'Full DOE Design'!R$1,FALSE))</f>
        <v/>
      </c>
      <c r="S471" s="130" t="str">
        <f>IF('DOE assistant'!F470="","",VLOOKUP('DOE assistant'!F470,'Full DOE Design'!$B:$L,'Full DOE Design'!S$1,FALSE))</f>
        <v/>
      </c>
      <c r="T471" s="130" t="str">
        <f>IF('DOE assistant'!G470="","",VLOOKUP('DOE assistant'!G470,'Full DOE Design'!$B:$L,'Full DOE Design'!T$1,FALSE))</f>
        <v/>
      </c>
      <c r="U471" s="130" t="str">
        <f>IF('DOE assistant'!H470="","",VLOOKUP('DOE assistant'!H470,'Full DOE Design'!$B:$L,'Full DOE Design'!U$1,FALSE))</f>
        <v/>
      </c>
      <c r="V471" s="130" t="str">
        <f>IF('DOE assistant'!I470="","",VLOOKUP('DOE assistant'!I470,'Full DOE Design'!$B:$L,'Full DOE Design'!V$1,FALSE))</f>
        <v/>
      </c>
      <c r="W471" s="130" t="str">
        <f>IF('DOE assistant'!J470="","",VLOOKUP('DOE assistant'!J470,'Full DOE Design'!$B:$L,'Full DOE Design'!W$1,FALSE))</f>
        <v/>
      </c>
      <c r="X471" s="130" t="str">
        <f>IF('DOE assistant'!K470="","",VLOOKUP('DOE assistant'!K470,'Full DOE Design'!$B:$L,'Full DOE Design'!X$1,FALSE))</f>
        <v/>
      </c>
    </row>
    <row r="472" spans="14:24">
      <c r="N472" s="128" t="str">
        <f>IF('DOE assistant'!B471="","",'Full DOE Design'!N471+1)</f>
        <v/>
      </c>
      <c r="O472" s="130" t="str">
        <f>IF('DOE assistant'!B471="","",VLOOKUP('DOE assistant'!B471,'Full DOE Design'!$B:$L,'Full DOE Design'!O$1,FALSE))</f>
        <v/>
      </c>
      <c r="P472" s="130" t="str">
        <f>IF('DOE assistant'!C471="","",VLOOKUP('DOE assistant'!C471,'Full DOE Design'!$B:$L,'Full DOE Design'!P$1,FALSE))</f>
        <v/>
      </c>
      <c r="Q472" s="130" t="str">
        <f>IF('DOE assistant'!D471="","",VLOOKUP('DOE assistant'!D471,'Full DOE Design'!$B:$L,'Full DOE Design'!Q$1,FALSE))</f>
        <v/>
      </c>
      <c r="R472" s="130" t="str">
        <f>IF('DOE assistant'!E471="","",VLOOKUP('DOE assistant'!E471,'Full DOE Design'!$B:$L,'Full DOE Design'!R$1,FALSE))</f>
        <v/>
      </c>
      <c r="S472" s="130" t="str">
        <f>IF('DOE assistant'!F471="","",VLOOKUP('DOE assistant'!F471,'Full DOE Design'!$B:$L,'Full DOE Design'!S$1,FALSE))</f>
        <v/>
      </c>
      <c r="T472" s="130" t="str">
        <f>IF('DOE assistant'!G471="","",VLOOKUP('DOE assistant'!G471,'Full DOE Design'!$B:$L,'Full DOE Design'!T$1,FALSE))</f>
        <v/>
      </c>
      <c r="U472" s="130" t="str">
        <f>IF('DOE assistant'!H471="","",VLOOKUP('DOE assistant'!H471,'Full DOE Design'!$B:$L,'Full DOE Design'!U$1,FALSE))</f>
        <v/>
      </c>
      <c r="V472" s="130" t="str">
        <f>IF('DOE assistant'!I471="","",VLOOKUP('DOE assistant'!I471,'Full DOE Design'!$B:$L,'Full DOE Design'!V$1,FALSE))</f>
        <v/>
      </c>
      <c r="W472" s="130" t="str">
        <f>IF('DOE assistant'!J471="","",VLOOKUP('DOE assistant'!J471,'Full DOE Design'!$B:$L,'Full DOE Design'!W$1,FALSE))</f>
        <v/>
      </c>
      <c r="X472" s="130" t="str">
        <f>IF('DOE assistant'!K471="","",VLOOKUP('DOE assistant'!K471,'Full DOE Design'!$B:$L,'Full DOE Design'!X$1,FALSE))</f>
        <v/>
      </c>
    </row>
    <row r="473" spans="14:24">
      <c r="N473" s="128" t="str">
        <f>IF('DOE assistant'!B472="","",'Full DOE Design'!N472+1)</f>
        <v/>
      </c>
      <c r="O473" s="130" t="str">
        <f>IF('DOE assistant'!B472="","",VLOOKUP('DOE assistant'!B472,'Full DOE Design'!$B:$L,'Full DOE Design'!O$1,FALSE))</f>
        <v/>
      </c>
      <c r="P473" s="130" t="str">
        <f>IF('DOE assistant'!C472="","",VLOOKUP('DOE assistant'!C472,'Full DOE Design'!$B:$L,'Full DOE Design'!P$1,FALSE))</f>
        <v/>
      </c>
      <c r="Q473" s="130" t="str">
        <f>IF('DOE assistant'!D472="","",VLOOKUP('DOE assistant'!D472,'Full DOE Design'!$B:$L,'Full DOE Design'!Q$1,FALSE))</f>
        <v/>
      </c>
      <c r="R473" s="130" t="str">
        <f>IF('DOE assistant'!E472="","",VLOOKUP('DOE assistant'!E472,'Full DOE Design'!$B:$L,'Full DOE Design'!R$1,FALSE))</f>
        <v/>
      </c>
      <c r="S473" s="130" t="str">
        <f>IF('DOE assistant'!F472="","",VLOOKUP('DOE assistant'!F472,'Full DOE Design'!$B:$L,'Full DOE Design'!S$1,FALSE))</f>
        <v/>
      </c>
      <c r="T473" s="130" t="str">
        <f>IF('DOE assistant'!G472="","",VLOOKUP('DOE assistant'!G472,'Full DOE Design'!$B:$L,'Full DOE Design'!T$1,FALSE))</f>
        <v/>
      </c>
      <c r="U473" s="130" t="str">
        <f>IF('DOE assistant'!H472="","",VLOOKUP('DOE assistant'!H472,'Full DOE Design'!$B:$L,'Full DOE Design'!U$1,FALSE))</f>
        <v/>
      </c>
      <c r="V473" s="130" t="str">
        <f>IF('DOE assistant'!I472="","",VLOOKUP('DOE assistant'!I472,'Full DOE Design'!$B:$L,'Full DOE Design'!V$1,FALSE))</f>
        <v/>
      </c>
      <c r="W473" s="130" t="str">
        <f>IF('DOE assistant'!J472="","",VLOOKUP('DOE assistant'!J472,'Full DOE Design'!$B:$L,'Full DOE Design'!W$1,FALSE))</f>
        <v/>
      </c>
      <c r="X473" s="130" t="str">
        <f>IF('DOE assistant'!K472="","",VLOOKUP('DOE assistant'!K472,'Full DOE Design'!$B:$L,'Full DOE Design'!X$1,FALSE))</f>
        <v/>
      </c>
    </row>
    <row r="474" spans="14:24">
      <c r="N474" s="128" t="str">
        <f>IF('DOE assistant'!B473="","",'Full DOE Design'!N473+1)</f>
        <v/>
      </c>
      <c r="O474" s="130" t="str">
        <f>IF('DOE assistant'!B473="","",VLOOKUP('DOE assistant'!B473,'Full DOE Design'!$B:$L,'Full DOE Design'!O$1,FALSE))</f>
        <v/>
      </c>
      <c r="P474" s="130" t="str">
        <f>IF('DOE assistant'!C473="","",VLOOKUP('DOE assistant'!C473,'Full DOE Design'!$B:$L,'Full DOE Design'!P$1,FALSE))</f>
        <v/>
      </c>
      <c r="Q474" s="130" t="str">
        <f>IF('DOE assistant'!D473="","",VLOOKUP('DOE assistant'!D473,'Full DOE Design'!$B:$L,'Full DOE Design'!Q$1,FALSE))</f>
        <v/>
      </c>
      <c r="R474" s="130" t="str">
        <f>IF('DOE assistant'!E473="","",VLOOKUP('DOE assistant'!E473,'Full DOE Design'!$B:$L,'Full DOE Design'!R$1,FALSE))</f>
        <v/>
      </c>
      <c r="S474" s="130" t="str">
        <f>IF('DOE assistant'!F473="","",VLOOKUP('DOE assistant'!F473,'Full DOE Design'!$B:$L,'Full DOE Design'!S$1,FALSE))</f>
        <v/>
      </c>
      <c r="T474" s="130" t="str">
        <f>IF('DOE assistant'!G473="","",VLOOKUP('DOE assistant'!G473,'Full DOE Design'!$B:$L,'Full DOE Design'!T$1,FALSE))</f>
        <v/>
      </c>
      <c r="U474" s="130" t="str">
        <f>IF('DOE assistant'!H473="","",VLOOKUP('DOE assistant'!H473,'Full DOE Design'!$B:$L,'Full DOE Design'!U$1,FALSE))</f>
        <v/>
      </c>
      <c r="V474" s="130" t="str">
        <f>IF('DOE assistant'!I473="","",VLOOKUP('DOE assistant'!I473,'Full DOE Design'!$B:$L,'Full DOE Design'!V$1,FALSE))</f>
        <v/>
      </c>
      <c r="W474" s="130" t="str">
        <f>IF('DOE assistant'!J473="","",VLOOKUP('DOE assistant'!J473,'Full DOE Design'!$B:$L,'Full DOE Design'!W$1,FALSE))</f>
        <v/>
      </c>
      <c r="X474" s="130" t="str">
        <f>IF('DOE assistant'!K473="","",VLOOKUP('DOE assistant'!K473,'Full DOE Design'!$B:$L,'Full DOE Design'!X$1,FALSE))</f>
        <v/>
      </c>
    </row>
    <row r="475" spans="14:24">
      <c r="N475" s="128" t="str">
        <f>IF('DOE assistant'!B474="","",'Full DOE Design'!N474+1)</f>
        <v/>
      </c>
      <c r="O475" s="130" t="str">
        <f>IF('DOE assistant'!B474="","",VLOOKUP('DOE assistant'!B474,'Full DOE Design'!$B:$L,'Full DOE Design'!O$1,FALSE))</f>
        <v/>
      </c>
      <c r="P475" s="130" t="str">
        <f>IF('DOE assistant'!C474="","",VLOOKUP('DOE assistant'!C474,'Full DOE Design'!$B:$L,'Full DOE Design'!P$1,FALSE))</f>
        <v/>
      </c>
      <c r="Q475" s="130" t="str">
        <f>IF('DOE assistant'!D474="","",VLOOKUP('DOE assistant'!D474,'Full DOE Design'!$B:$L,'Full DOE Design'!Q$1,FALSE))</f>
        <v/>
      </c>
      <c r="R475" s="130" t="str">
        <f>IF('DOE assistant'!E474="","",VLOOKUP('DOE assistant'!E474,'Full DOE Design'!$B:$L,'Full DOE Design'!R$1,FALSE))</f>
        <v/>
      </c>
      <c r="S475" s="130" t="str">
        <f>IF('DOE assistant'!F474="","",VLOOKUP('DOE assistant'!F474,'Full DOE Design'!$B:$L,'Full DOE Design'!S$1,FALSE))</f>
        <v/>
      </c>
      <c r="T475" s="130" t="str">
        <f>IF('DOE assistant'!G474="","",VLOOKUP('DOE assistant'!G474,'Full DOE Design'!$B:$L,'Full DOE Design'!T$1,FALSE))</f>
        <v/>
      </c>
      <c r="U475" s="130" t="str">
        <f>IF('DOE assistant'!H474="","",VLOOKUP('DOE assistant'!H474,'Full DOE Design'!$B:$L,'Full DOE Design'!U$1,FALSE))</f>
        <v/>
      </c>
      <c r="V475" s="130" t="str">
        <f>IF('DOE assistant'!I474="","",VLOOKUP('DOE assistant'!I474,'Full DOE Design'!$B:$L,'Full DOE Design'!V$1,FALSE))</f>
        <v/>
      </c>
      <c r="W475" s="130" t="str">
        <f>IF('DOE assistant'!J474="","",VLOOKUP('DOE assistant'!J474,'Full DOE Design'!$B:$L,'Full DOE Design'!W$1,FALSE))</f>
        <v/>
      </c>
      <c r="X475" s="130" t="str">
        <f>IF('DOE assistant'!K474="","",VLOOKUP('DOE assistant'!K474,'Full DOE Design'!$B:$L,'Full DOE Design'!X$1,FALSE))</f>
        <v/>
      </c>
    </row>
    <row r="476" spans="14:24">
      <c r="N476" s="128" t="str">
        <f>IF('DOE assistant'!B475="","",'Full DOE Design'!N475+1)</f>
        <v/>
      </c>
      <c r="O476" s="130" t="str">
        <f>IF('DOE assistant'!B475="","",VLOOKUP('DOE assistant'!B475,'Full DOE Design'!$B:$L,'Full DOE Design'!O$1,FALSE))</f>
        <v/>
      </c>
      <c r="P476" s="130" t="str">
        <f>IF('DOE assistant'!C475="","",VLOOKUP('DOE assistant'!C475,'Full DOE Design'!$B:$L,'Full DOE Design'!P$1,FALSE))</f>
        <v/>
      </c>
      <c r="Q476" s="130" t="str">
        <f>IF('DOE assistant'!D475="","",VLOOKUP('DOE assistant'!D475,'Full DOE Design'!$B:$L,'Full DOE Design'!Q$1,FALSE))</f>
        <v/>
      </c>
      <c r="R476" s="130" t="str">
        <f>IF('DOE assistant'!E475="","",VLOOKUP('DOE assistant'!E475,'Full DOE Design'!$B:$L,'Full DOE Design'!R$1,FALSE))</f>
        <v/>
      </c>
      <c r="S476" s="130" t="str">
        <f>IF('DOE assistant'!F475="","",VLOOKUP('DOE assistant'!F475,'Full DOE Design'!$B:$L,'Full DOE Design'!S$1,FALSE))</f>
        <v/>
      </c>
      <c r="T476" s="130" t="str">
        <f>IF('DOE assistant'!G475="","",VLOOKUP('DOE assistant'!G475,'Full DOE Design'!$B:$L,'Full DOE Design'!T$1,FALSE))</f>
        <v/>
      </c>
      <c r="U476" s="130" t="str">
        <f>IF('DOE assistant'!H475="","",VLOOKUP('DOE assistant'!H475,'Full DOE Design'!$B:$L,'Full DOE Design'!U$1,FALSE))</f>
        <v/>
      </c>
      <c r="V476" s="130" t="str">
        <f>IF('DOE assistant'!I475="","",VLOOKUP('DOE assistant'!I475,'Full DOE Design'!$B:$L,'Full DOE Design'!V$1,FALSE))</f>
        <v/>
      </c>
      <c r="W476" s="130" t="str">
        <f>IF('DOE assistant'!J475="","",VLOOKUP('DOE assistant'!J475,'Full DOE Design'!$B:$L,'Full DOE Design'!W$1,FALSE))</f>
        <v/>
      </c>
      <c r="X476" s="130" t="str">
        <f>IF('DOE assistant'!K475="","",VLOOKUP('DOE assistant'!K475,'Full DOE Design'!$B:$L,'Full DOE Design'!X$1,FALSE))</f>
        <v/>
      </c>
    </row>
    <row r="477" spans="14:24">
      <c r="N477" s="128" t="str">
        <f>IF('DOE assistant'!B476="","",'Full DOE Design'!N476+1)</f>
        <v/>
      </c>
      <c r="O477" s="130" t="str">
        <f>IF('DOE assistant'!B476="","",VLOOKUP('DOE assistant'!B476,'Full DOE Design'!$B:$L,'Full DOE Design'!O$1,FALSE))</f>
        <v/>
      </c>
      <c r="P477" s="130" t="str">
        <f>IF('DOE assistant'!C476="","",VLOOKUP('DOE assistant'!C476,'Full DOE Design'!$B:$L,'Full DOE Design'!P$1,FALSE))</f>
        <v/>
      </c>
      <c r="Q477" s="130" t="str">
        <f>IF('DOE assistant'!D476="","",VLOOKUP('DOE assistant'!D476,'Full DOE Design'!$B:$L,'Full DOE Design'!Q$1,FALSE))</f>
        <v/>
      </c>
      <c r="R477" s="130" t="str">
        <f>IF('DOE assistant'!E476="","",VLOOKUP('DOE assistant'!E476,'Full DOE Design'!$B:$L,'Full DOE Design'!R$1,FALSE))</f>
        <v/>
      </c>
      <c r="S477" s="130" t="str">
        <f>IF('DOE assistant'!F476="","",VLOOKUP('DOE assistant'!F476,'Full DOE Design'!$B:$L,'Full DOE Design'!S$1,FALSE))</f>
        <v/>
      </c>
      <c r="T477" s="130" t="str">
        <f>IF('DOE assistant'!G476="","",VLOOKUP('DOE assistant'!G476,'Full DOE Design'!$B:$L,'Full DOE Design'!T$1,FALSE))</f>
        <v/>
      </c>
      <c r="U477" s="130" t="str">
        <f>IF('DOE assistant'!H476="","",VLOOKUP('DOE assistant'!H476,'Full DOE Design'!$B:$L,'Full DOE Design'!U$1,FALSE))</f>
        <v/>
      </c>
      <c r="V477" s="130" t="str">
        <f>IF('DOE assistant'!I476="","",VLOOKUP('DOE assistant'!I476,'Full DOE Design'!$B:$L,'Full DOE Design'!V$1,FALSE))</f>
        <v/>
      </c>
      <c r="W477" s="130" t="str">
        <f>IF('DOE assistant'!J476="","",VLOOKUP('DOE assistant'!J476,'Full DOE Design'!$B:$L,'Full DOE Design'!W$1,FALSE))</f>
        <v/>
      </c>
      <c r="X477" s="130" t="str">
        <f>IF('DOE assistant'!K476="","",VLOOKUP('DOE assistant'!K476,'Full DOE Design'!$B:$L,'Full DOE Design'!X$1,FALSE))</f>
        <v/>
      </c>
    </row>
    <row r="478" spans="14:24">
      <c r="N478" s="128" t="str">
        <f>IF('DOE assistant'!B477="","",'Full DOE Design'!N477+1)</f>
        <v/>
      </c>
      <c r="O478" s="130" t="str">
        <f>IF('DOE assistant'!B477="","",VLOOKUP('DOE assistant'!B477,'Full DOE Design'!$B:$L,'Full DOE Design'!O$1,FALSE))</f>
        <v/>
      </c>
      <c r="P478" s="130" t="str">
        <f>IF('DOE assistant'!C477="","",VLOOKUP('DOE assistant'!C477,'Full DOE Design'!$B:$L,'Full DOE Design'!P$1,FALSE))</f>
        <v/>
      </c>
      <c r="Q478" s="130" t="str">
        <f>IF('DOE assistant'!D477="","",VLOOKUP('DOE assistant'!D477,'Full DOE Design'!$B:$L,'Full DOE Design'!Q$1,FALSE))</f>
        <v/>
      </c>
      <c r="R478" s="130" t="str">
        <f>IF('DOE assistant'!E477="","",VLOOKUP('DOE assistant'!E477,'Full DOE Design'!$B:$L,'Full DOE Design'!R$1,FALSE))</f>
        <v/>
      </c>
      <c r="S478" s="130" t="str">
        <f>IF('DOE assistant'!F477="","",VLOOKUP('DOE assistant'!F477,'Full DOE Design'!$B:$L,'Full DOE Design'!S$1,FALSE))</f>
        <v/>
      </c>
      <c r="T478" s="130" t="str">
        <f>IF('DOE assistant'!G477="","",VLOOKUP('DOE assistant'!G477,'Full DOE Design'!$B:$L,'Full DOE Design'!T$1,FALSE))</f>
        <v/>
      </c>
      <c r="U478" s="130" t="str">
        <f>IF('DOE assistant'!H477="","",VLOOKUP('DOE assistant'!H477,'Full DOE Design'!$B:$L,'Full DOE Design'!U$1,FALSE))</f>
        <v/>
      </c>
      <c r="V478" s="130" t="str">
        <f>IF('DOE assistant'!I477="","",VLOOKUP('DOE assistant'!I477,'Full DOE Design'!$B:$L,'Full DOE Design'!V$1,FALSE))</f>
        <v/>
      </c>
      <c r="W478" s="130" t="str">
        <f>IF('DOE assistant'!J477="","",VLOOKUP('DOE assistant'!J477,'Full DOE Design'!$B:$L,'Full DOE Design'!W$1,FALSE))</f>
        <v/>
      </c>
      <c r="X478" s="130" t="str">
        <f>IF('DOE assistant'!K477="","",VLOOKUP('DOE assistant'!K477,'Full DOE Design'!$B:$L,'Full DOE Design'!X$1,FALSE))</f>
        <v/>
      </c>
    </row>
    <row r="479" spans="14:24">
      <c r="N479" s="128" t="str">
        <f>IF('DOE assistant'!B478="","",'Full DOE Design'!N478+1)</f>
        <v/>
      </c>
      <c r="O479" s="130" t="str">
        <f>IF('DOE assistant'!B478="","",VLOOKUP('DOE assistant'!B478,'Full DOE Design'!$B:$L,'Full DOE Design'!O$1,FALSE))</f>
        <v/>
      </c>
      <c r="P479" s="130" t="str">
        <f>IF('DOE assistant'!C478="","",VLOOKUP('DOE assistant'!C478,'Full DOE Design'!$B:$L,'Full DOE Design'!P$1,FALSE))</f>
        <v/>
      </c>
      <c r="Q479" s="130" t="str">
        <f>IF('DOE assistant'!D478="","",VLOOKUP('DOE assistant'!D478,'Full DOE Design'!$B:$L,'Full DOE Design'!Q$1,FALSE))</f>
        <v/>
      </c>
      <c r="R479" s="130" t="str">
        <f>IF('DOE assistant'!E478="","",VLOOKUP('DOE assistant'!E478,'Full DOE Design'!$B:$L,'Full DOE Design'!R$1,FALSE))</f>
        <v/>
      </c>
      <c r="S479" s="130" t="str">
        <f>IF('DOE assistant'!F478="","",VLOOKUP('DOE assistant'!F478,'Full DOE Design'!$B:$L,'Full DOE Design'!S$1,FALSE))</f>
        <v/>
      </c>
      <c r="T479" s="130" t="str">
        <f>IF('DOE assistant'!G478="","",VLOOKUP('DOE assistant'!G478,'Full DOE Design'!$B:$L,'Full DOE Design'!T$1,FALSE))</f>
        <v/>
      </c>
      <c r="U479" s="130" t="str">
        <f>IF('DOE assistant'!H478="","",VLOOKUP('DOE assistant'!H478,'Full DOE Design'!$B:$L,'Full DOE Design'!U$1,FALSE))</f>
        <v/>
      </c>
      <c r="V479" s="130" t="str">
        <f>IF('DOE assistant'!I478="","",VLOOKUP('DOE assistant'!I478,'Full DOE Design'!$B:$L,'Full DOE Design'!V$1,FALSE))</f>
        <v/>
      </c>
      <c r="W479" s="130" t="str">
        <f>IF('DOE assistant'!J478="","",VLOOKUP('DOE assistant'!J478,'Full DOE Design'!$B:$L,'Full DOE Design'!W$1,FALSE))</f>
        <v/>
      </c>
      <c r="X479" s="130" t="str">
        <f>IF('DOE assistant'!K478="","",VLOOKUP('DOE assistant'!K478,'Full DOE Design'!$B:$L,'Full DOE Design'!X$1,FALSE))</f>
        <v/>
      </c>
    </row>
    <row r="480" spans="14:24">
      <c r="N480" s="128" t="str">
        <f>IF('DOE assistant'!B479="","",'Full DOE Design'!N479+1)</f>
        <v/>
      </c>
      <c r="O480" s="130" t="str">
        <f>IF('DOE assistant'!B479="","",VLOOKUP('DOE assistant'!B479,'Full DOE Design'!$B:$L,'Full DOE Design'!O$1,FALSE))</f>
        <v/>
      </c>
      <c r="P480" s="130" t="str">
        <f>IF('DOE assistant'!C479="","",VLOOKUP('DOE assistant'!C479,'Full DOE Design'!$B:$L,'Full DOE Design'!P$1,FALSE))</f>
        <v/>
      </c>
      <c r="Q480" s="130" t="str">
        <f>IF('DOE assistant'!D479="","",VLOOKUP('DOE assistant'!D479,'Full DOE Design'!$B:$L,'Full DOE Design'!Q$1,FALSE))</f>
        <v/>
      </c>
      <c r="R480" s="130" t="str">
        <f>IF('DOE assistant'!E479="","",VLOOKUP('DOE assistant'!E479,'Full DOE Design'!$B:$L,'Full DOE Design'!R$1,FALSE))</f>
        <v/>
      </c>
      <c r="S480" s="130" t="str">
        <f>IF('DOE assistant'!F479="","",VLOOKUP('DOE assistant'!F479,'Full DOE Design'!$B:$L,'Full DOE Design'!S$1,FALSE))</f>
        <v/>
      </c>
      <c r="T480" s="130" t="str">
        <f>IF('DOE assistant'!G479="","",VLOOKUP('DOE assistant'!G479,'Full DOE Design'!$B:$L,'Full DOE Design'!T$1,FALSE))</f>
        <v/>
      </c>
      <c r="U480" s="130" t="str">
        <f>IF('DOE assistant'!H479="","",VLOOKUP('DOE assistant'!H479,'Full DOE Design'!$B:$L,'Full DOE Design'!U$1,FALSE))</f>
        <v/>
      </c>
      <c r="V480" s="130" t="str">
        <f>IF('DOE assistant'!I479="","",VLOOKUP('DOE assistant'!I479,'Full DOE Design'!$B:$L,'Full DOE Design'!V$1,FALSE))</f>
        <v/>
      </c>
      <c r="W480" s="130" t="str">
        <f>IF('DOE assistant'!J479="","",VLOOKUP('DOE assistant'!J479,'Full DOE Design'!$B:$L,'Full DOE Design'!W$1,FALSE))</f>
        <v/>
      </c>
      <c r="X480" s="130" t="str">
        <f>IF('DOE assistant'!K479="","",VLOOKUP('DOE assistant'!K479,'Full DOE Design'!$B:$L,'Full DOE Design'!X$1,FALSE))</f>
        <v/>
      </c>
    </row>
    <row r="481" spans="14:24">
      <c r="N481" s="128" t="str">
        <f>IF('DOE assistant'!B480="","",'Full DOE Design'!N480+1)</f>
        <v/>
      </c>
      <c r="O481" s="130" t="str">
        <f>IF('DOE assistant'!B480="","",VLOOKUP('DOE assistant'!B480,'Full DOE Design'!$B:$L,'Full DOE Design'!O$1,FALSE))</f>
        <v/>
      </c>
      <c r="P481" s="130" t="str">
        <f>IF('DOE assistant'!C480="","",VLOOKUP('DOE assistant'!C480,'Full DOE Design'!$B:$L,'Full DOE Design'!P$1,FALSE))</f>
        <v/>
      </c>
      <c r="Q481" s="130" t="str">
        <f>IF('DOE assistant'!D480="","",VLOOKUP('DOE assistant'!D480,'Full DOE Design'!$B:$L,'Full DOE Design'!Q$1,FALSE))</f>
        <v/>
      </c>
      <c r="R481" s="130" t="str">
        <f>IF('DOE assistant'!E480="","",VLOOKUP('DOE assistant'!E480,'Full DOE Design'!$B:$L,'Full DOE Design'!R$1,FALSE))</f>
        <v/>
      </c>
      <c r="S481" s="130" t="str">
        <f>IF('DOE assistant'!F480="","",VLOOKUP('DOE assistant'!F480,'Full DOE Design'!$B:$L,'Full DOE Design'!S$1,FALSE))</f>
        <v/>
      </c>
      <c r="T481" s="130" t="str">
        <f>IF('DOE assistant'!G480="","",VLOOKUP('DOE assistant'!G480,'Full DOE Design'!$B:$L,'Full DOE Design'!T$1,FALSE))</f>
        <v/>
      </c>
      <c r="U481" s="130" t="str">
        <f>IF('DOE assistant'!H480="","",VLOOKUP('DOE assistant'!H480,'Full DOE Design'!$B:$L,'Full DOE Design'!U$1,FALSE))</f>
        <v/>
      </c>
      <c r="V481" s="130" t="str">
        <f>IF('DOE assistant'!I480="","",VLOOKUP('DOE assistant'!I480,'Full DOE Design'!$B:$L,'Full DOE Design'!V$1,FALSE))</f>
        <v/>
      </c>
      <c r="W481" s="130" t="str">
        <f>IF('DOE assistant'!J480="","",VLOOKUP('DOE assistant'!J480,'Full DOE Design'!$B:$L,'Full DOE Design'!W$1,FALSE))</f>
        <v/>
      </c>
      <c r="X481" s="130" t="str">
        <f>IF('DOE assistant'!K480="","",VLOOKUP('DOE assistant'!K480,'Full DOE Design'!$B:$L,'Full DOE Design'!X$1,FALSE))</f>
        <v/>
      </c>
    </row>
    <row r="482" spans="14:24">
      <c r="N482" s="128" t="str">
        <f>IF('DOE assistant'!B481="","",'Full DOE Design'!N481+1)</f>
        <v/>
      </c>
      <c r="O482" s="130" t="str">
        <f>IF('DOE assistant'!B481="","",VLOOKUP('DOE assistant'!B481,'Full DOE Design'!$B:$L,'Full DOE Design'!O$1,FALSE))</f>
        <v/>
      </c>
      <c r="P482" s="130" t="str">
        <f>IF('DOE assistant'!C481="","",VLOOKUP('DOE assistant'!C481,'Full DOE Design'!$B:$L,'Full DOE Design'!P$1,FALSE))</f>
        <v/>
      </c>
      <c r="Q482" s="130" t="str">
        <f>IF('DOE assistant'!D481="","",VLOOKUP('DOE assistant'!D481,'Full DOE Design'!$B:$L,'Full DOE Design'!Q$1,FALSE))</f>
        <v/>
      </c>
      <c r="R482" s="130" t="str">
        <f>IF('DOE assistant'!E481="","",VLOOKUP('DOE assistant'!E481,'Full DOE Design'!$B:$L,'Full DOE Design'!R$1,FALSE))</f>
        <v/>
      </c>
      <c r="S482" s="130" t="str">
        <f>IF('DOE assistant'!F481="","",VLOOKUP('DOE assistant'!F481,'Full DOE Design'!$B:$L,'Full DOE Design'!S$1,FALSE))</f>
        <v/>
      </c>
      <c r="T482" s="130" t="str">
        <f>IF('DOE assistant'!G481="","",VLOOKUP('DOE assistant'!G481,'Full DOE Design'!$B:$L,'Full DOE Design'!T$1,FALSE))</f>
        <v/>
      </c>
      <c r="U482" s="130" t="str">
        <f>IF('DOE assistant'!H481="","",VLOOKUP('DOE assistant'!H481,'Full DOE Design'!$B:$L,'Full DOE Design'!U$1,FALSE))</f>
        <v/>
      </c>
      <c r="V482" s="130" t="str">
        <f>IF('DOE assistant'!I481="","",VLOOKUP('DOE assistant'!I481,'Full DOE Design'!$B:$L,'Full DOE Design'!V$1,FALSE))</f>
        <v/>
      </c>
      <c r="W482" s="130" t="str">
        <f>IF('DOE assistant'!J481="","",VLOOKUP('DOE assistant'!J481,'Full DOE Design'!$B:$L,'Full DOE Design'!W$1,FALSE))</f>
        <v/>
      </c>
      <c r="X482" s="130" t="str">
        <f>IF('DOE assistant'!K481="","",VLOOKUP('DOE assistant'!K481,'Full DOE Design'!$B:$L,'Full DOE Design'!X$1,FALSE))</f>
        <v/>
      </c>
    </row>
    <row r="483" spans="14:24">
      <c r="N483" s="128" t="str">
        <f>IF('DOE assistant'!B482="","",'Full DOE Design'!N482+1)</f>
        <v/>
      </c>
      <c r="O483" s="130" t="str">
        <f>IF('DOE assistant'!B482="","",VLOOKUP('DOE assistant'!B482,'Full DOE Design'!$B:$L,'Full DOE Design'!O$1,FALSE))</f>
        <v/>
      </c>
      <c r="P483" s="130" t="str">
        <f>IF('DOE assistant'!C482="","",VLOOKUP('DOE assistant'!C482,'Full DOE Design'!$B:$L,'Full DOE Design'!P$1,FALSE))</f>
        <v/>
      </c>
      <c r="Q483" s="130" t="str">
        <f>IF('DOE assistant'!D482="","",VLOOKUP('DOE assistant'!D482,'Full DOE Design'!$B:$L,'Full DOE Design'!Q$1,FALSE))</f>
        <v/>
      </c>
      <c r="R483" s="130" t="str">
        <f>IF('DOE assistant'!E482="","",VLOOKUP('DOE assistant'!E482,'Full DOE Design'!$B:$L,'Full DOE Design'!R$1,FALSE))</f>
        <v/>
      </c>
      <c r="S483" s="130" t="str">
        <f>IF('DOE assistant'!F482="","",VLOOKUP('DOE assistant'!F482,'Full DOE Design'!$B:$L,'Full DOE Design'!S$1,FALSE))</f>
        <v/>
      </c>
      <c r="T483" s="130" t="str">
        <f>IF('DOE assistant'!G482="","",VLOOKUP('DOE assistant'!G482,'Full DOE Design'!$B:$L,'Full DOE Design'!T$1,FALSE))</f>
        <v/>
      </c>
      <c r="U483" s="130" t="str">
        <f>IF('DOE assistant'!H482="","",VLOOKUP('DOE assistant'!H482,'Full DOE Design'!$B:$L,'Full DOE Design'!U$1,FALSE))</f>
        <v/>
      </c>
      <c r="V483" s="130" t="str">
        <f>IF('DOE assistant'!I482="","",VLOOKUP('DOE assistant'!I482,'Full DOE Design'!$B:$L,'Full DOE Design'!V$1,FALSE))</f>
        <v/>
      </c>
      <c r="W483" s="130" t="str">
        <f>IF('DOE assistant'!J482="","",VLOOKUP('DOE assistant'!J482,'Full DOE Design'!$B:$L,'Full DOE Design'!W$1,FALSE))</f>
        <v/>
      </c>
      <c r="X483" s="130" t="str">
        <f>IF('DOE assistant'!K482="","",VLOOKUP('DOE assistant'!K482,'Full DOE Design'!$B:$L,'Full DOE Design'!X$1,FALSE))</f>
        <v/>
      </c>
    </row>
    <row r="484" spans="14:24">
      <c r="N484" s="128" t="str">
        <f>IF('DOE assistant'!B483="","",'Full DOE Design'!N483+1)</f>
        <v/>
      </c>
      <c r="O484" s="130" t="str">
        <f>IF('DOE assistant'!B483="","",VLOOKUP('DOE assistant'!B483,'Full DOE Design'!$B:$L,'Full DOE Design'!O$1,FALSE))</f>
        <v/>
      </c>
      <c r="P484" s="130" t="str">
        <f>IF('DOE assistant'!C483="","",VLOOKUP('DOE assistant'!C483,'Full DOE Design'!$B:$L,'Full DOE Design'!P$1,FALSE))</f>
        <v/>
      </c>
      <c r="Q484" s="130" t="str">
        <f>IF('DOE assistant'!D483="","",VLOOKUP('DOE assistant'!D483,'Full DOE Design'!$B:$L,'Full DOE Design'!Q$1,FALSE))</f>
        <v/>
      </c>
      <c r="R484" s="130" t="str">
        <f>IF('DOE assistant'!E483="","",VLOOKUP('DOE assistant'!E483,'Full DOE Design'!$B:$L,'Full DOE Design'!R$1,FALSE))</f>
        <v/>
      </c>
      <c r="S484" s="130" t="str">
        <f>IF('DOE assistant'!F483="","",VLOOKUP('DOE assistant'!F483,'Full DOE Design'!$B:$L,'Full DOE Design'!S$1,FALSE))</f>
        <v/>
      </c>
      <c r="T484" s="130" t="str">
        <f>IF('DOE assistant'!G483="","",VLOOKUP('DOE assistant'!G483,'Full DOE Design'!$B:$L,'Full DOE Design'!T$1,FALSE))</f>
        <v/>
      </c>
      <c r="U484" s="130" t="str">
        <f>IF('DOE assistant'!H483="","",VLOOKUP('DOE assistant'!H483,'Full DOE Design'!$B:$L,'Full DOE Design'!U$1,FALSE))</f>
        <v/>
      </c>
      <c r="V484" s="130" t="str">
        <f>IF('DOE assistant'!I483="","",VLOOKUP('DOE assistant'!I483,'Full DOE Design'!$B:$L,'Full DOE Design'!V$1,FALSE))</f>
        <v/>
      </c>
      <c r="W484" s="130" t="str">
        <f>IF('DOE assistant'!J483="","",VLOOKUP('DOE assistant'!J483,'Full DOE Design'!$B:$L,'Full DOE Design'!W$1,FALSE))</f>
        <v/>
      </c>
      <c r="X484" s="130" t="str">
        <f>IF('DOE assistant'!K483="","",VLOOKUP('DOE assistant'!K483,'Full DOE Design'!$B:$L,'Full DOE Design'!X$1,FALSE))</f>
        <v/>
      </c>
    </row>
    <row r="485" spans="14:24">
      <c r="N485" s="128" t="str">
        <f>IF('DOE assistant'!B484="","",'Full DOE Design'!N484+1)</f>
        <v/>
      </c>
      <c r="O485" s="130" t="str">
        <f>IF('DOE assistant'!B484="","",VLOOKUP('DOE assistant'!B484,'Full DOE Design'!$B:$L,'Full DOE Design'!O$1,FALSE))</f>
        <v/>
      </c>
      <c r="P485" s="130" t="str">
        <f>IF('DOE assistant'!C484="","",VLOOKUP('DOE assistant'!C484,'Full DOE Design'!$B:$L,'Full DOE Design'!P$1,FALSE))</f>
        <v/>
      </c>
      <c r="Q485" s="130" t="str">
        <f>IF('DOE assistant'!D484="","",VLOOKUP('DOE assistant'!D484,'Full DOE Design'!$B:$L,'Full DOE Design'!Q$1,FALSE))</f>
        <v/>
      </c>
      <c r="R485" s="130" t="str">
        <f>IF('DOE assistant'!E484="","",VLOOKUP('DOE assistant'!E484,'Full DOE Design'!$B:$L,'Full DOE Design'!R$1,FALSE))</f>
        <v/>
      </c>
      <c r="S485" s="130" t="str">
        <f>IF('DOE assistant'!F484="","",VLOOKUP('DOE assistant'!F484,'Full DOE Design'!$B:$L,'Full DOE Design'!S$1,FALSE))</f>
        <v/>
      </c>
      <c r="T485" s="130" t="str">
        <f>IF('DOE assistant'!G484="","",VLOOKUP('DOE assistant'!G484,'Full DOE Design'!$B:$L,'Full DOE Design'!T$1,FALSE))</f>
        <v/>
      </c>
      <c r="U485" s="130" t="str">
        <f>IF('DOE assistant'!H484="","",VLOOKUP('DOE assistant'!H484,'Full DOE Design'!$B:$L,'Full DOE Design'!U$1,FALSE))</f>
        <v/>
      </c>
      <c r="V485" s="130" t="str">
        <f>IF('DOE assistant'!I484="","",VLOOKUP('DOE assistant'!I484,'Full DOE Design'!$B:$L,'Full DOE Design'!V$1,FALSE))</f>
        <v/>
      </c>
      <c r="W485" s="130" t="str">
        <f>IF('DOE assistant'!J484="","",VLOOKUP('DOE assistant'!J484,'Full DOE Design'!$B:$L,'Full DOE Design'!W$1,FALSE))</f>
        <v/>
      </c>
      <c r="X485" s="130" t="str">
        <f>IF('DOE assistant'!K484="","",VLOOKUP('DOE assistant'!K484,'Full DOE Design'!$B:$L,'Full DOE Design'!X$1,FALSE))</f>
        <v/>
      </c>
    </row>
    <row r="486" spans="14:24">
      <c r="N486" s="128" t="str">
        <f>IF('DOE assistant'!B485="","",'Full DOE Design'!N485+1)</f>
        <v/>
      </c>
      <c r="O486" s="130" t="str">
        <f>IF('DOE assistant'!B485="","",VLOOKUP('DOE assistant'!B485,'Full DOE Design'!$B:$L,'Full DOE Design'!O$1,FALSE))</f>
        <v/>
      </c>
      <c r="P486" s="130" t="str">
        <f>IF('DOE assistant'!C485="","",VLOOKUP('DOE assistant'!C485,'Full DOE Design'!$B:$L,'Full DOE Design'!P$1,FALSE))</f>
        <v/>
      </c>
      <c r="Q486" s="130" t="str">
        <f>IF('DOE assistant'!D485="","",VLOOKUP('DOE assistant'!D485,'Full DOE Design'!$B:$L,'Full DOE Design'!Q$1,FALSE))</f>
        <v/>
      </c>
      <c r="R486" s="130" t="str">
        <f>IF('DOE assistant'!E485="","",VLOOKUP('DOE assistant'!E485,'Full DOE Design'!$B:$L,'Full DOE Design'!R$1,FALSE))</f>
        <v/>
      </c>
      <c r="S486" s="130" t="str">
        <f>IF('DOE assistant'!F485="","",VLOOKUP('DOE assistant'!F485,'Full DOE Design'!$B:$L,'Full DOE Design'!S$1,FALSE))</f>
        <v/>
      </c>
      <c r="T486" s="130" t="str">
        <f>IF('DOE assistant'!G485="","",VLOOKUP('DOE assistant'!G485,'Full DOE Design'!$B:$L,'Full DOE Design'!T$1,FALSE))</f>
        <v/>
      </c>
      <c r="U486" s="130" t="str">
        <f>IF('DOE assistant'!H485="","",VLOOKUP('DOE assistant'!H485,'Full DOE Design'!$B:$L,'Full DOE Design'!U$1,FALSE))</f>
        <v/>
      </c>
      <c r="V486" s="130" t="str">
        <f>IF('DOE assistant'!I485="","",VLOOKUP('DOE assistant'!I485,'Full DOE Design'!$B:$L,'Full DOE Design'!V$1,FALSE))</f>
        <v/>
      </c>
      <c r="W486" s="130" t="str">
        <f>IF('DOE assistant'!J485="","",VLOOKUP('DOE assistant'!J485,'Full DOE Design'!$B:$L,'Full DOE Design'!W$1,FALSE))</f>
        <v/>
      </c>
      <c r="X486" s="130" t="str">
        <f>IF('DOE assistant'!K485="","",VLOOKUP('DOE assistant'!K485,'Full DOE Design'!$B:$L,'Full DOE Design'!X$1,FALSE))</f>
        <v/>
      </c>
    </row>
    <row r="487" spans="14:24">
      <c r="N487" s="128" t="str">
        <f>IF('DOE assistant'!B486="","",'Full DOE Design'!N486+1)</f>
        <v/>
      </c>
      <c r="O487" s="130" t="str">
        <f>IF('DOE assistant'!B486="","",VLOOKUP('DOE assistant'!B486,'Full DOE Design'!$B:$L,'Full DOE Design'!O$1,FALSE))</f>
        <v/>
      </c>
      <c r="P487" s="130" t="str">
        <f>IF('DOE assistant'!C486="","",VLOOKUP('DOE assistant'!C486,'Full DOE Design'!$B:$L,'Full DOE Design'!P$1,FALSE))</f>
        <v/>
      </c>
      <c r="Q487" s="130" t="str">
        <f>IF('DOE assistant'!D486="","",VLOOKUP('DOE assistant'!D486,'Full DOE Design'!$B:$L,'Full DOE Design'!Q$1,FALSE))</f>
        <v/>
      </c>
      <c r="R487" s="130" t="str">
        <f>IF('DOE assistant'!E486="","",VLOOKUP('DOE assistant'!E486,'Full DOE Design'!$B:$L,'Full DOE Design'!R$1,FALSE))</f>
        <v/>
      </c>
      <c r="S487" s="130" t="str">
        <f>IF('DOE assistant'!F486="","",VLOOKUP('DOE assistant'!F486,'Full DOE Design'!$B:$L,'Full DOE Design'!S$1,FALSE))</f>
        <v/>
      </c>
      <c r="T487" s="130" t="str">
        <f>IF('DOE assistant'!G486="","",VLOOKUP('DOE assistant'!G486,'Full DOE Design'!$B:$L,'Full DOE Design'!T$1,FALSE))</f>
        <v/>
      </c>
      <c r="U487" s="130" t="str">
        <f>IF('DOE assistant'!H486="","",VLOOKUP('DOE assistant'!H486,'Full DOE Design'!$B:$L,'Full DOE Design'!U$1,FALSE))</f>
        <v/>
      </c>
      <c r="V487" s="130" t="str">
        <f>IF('DOE assistant'!I486="","",VLOOKUP('DOE assistant'!I486,'Full DOE Design'!$B:$L,'Full DOE Design'!V$1,FALSE))</f>
        <v/>
      </c>
      <c r="W487" s="130" t="str">
        <f>IF('DOE assistant'!J486="","",VLOOKUP('DOE assistant'!J486,'Full DOE Design'!$B:$L,'Full DOE Design'!W$1,FALSE))</f>
        <v/>
      </c>
      <c r="X487" s="130" t="str">
        <f>IF('DOE assistant'!K486="","",VLOOKUP('DOE assistant'!K486,'Full DOE Design'!$B:$L,'Full DOE Design'!X$1,FALSE))</f>
        <v/>
      </c>
    </row>
    <row r="488" spans="14:24">
      <c r="N488" s="128" t="str">
        <f>IF('DOE assistant'!B487="","",'Full DOE Design'!N487+1)</f>
        <v/>
      </c>
      <c r="O488" s="130" t="str">
        <f>IF('DOE assistant'!B487="","",VLOOKUP('DOE assistant'!B487,'Full DOE Design'!$B:$L,'Full DOE Design'!O$1,FALSE))</f>
        <v/>
      </c>
      <c r="P488" s="130" t="str">
        <f>IF('DOE assistant'!C487="","",VLOOKUP('DOE assistant'!C487,'Full DOE Design'!$B:$L,'Full DOE Design'!P$1,FALSE))</f>
        <v/>
      </c>
      <c r="Q488" s="130" t="str">
        <f>IF('DOE assistant'!D487="","",VLOOKUP('DOE assistant'!D487,'Full DOE Design'!$B:$L,'Full DOE Design'!Q$1,FALSE))</f>
        <v/>
      </c>
      <c r="R488" s="130" t="str">
        <f>IF('DOE assistant'!E487="","",VLOOKUP('DOE assistant'!E487,'Full DOE Design'!$B:$L,'Full DOE Design'!R$1,FALSE))</f>
        <v/>
      </c>
      <c r="S488" s="130" t="str">
        <f>IF('DOE assistant'!F487="","",VLOOKUP('DOE assistant'!F487,'Full DOE Design'!$B:$L,'Full DOE Design'!S$1,FALSE))</f>
        <v/>
      </c>
      <c r="T488" s="130" t="str">
        <f>IF('DOE assistant'!G487="","",VLOOKUP('DOE assistant'!G487,'Full DOE Design'!$B:$L,'Full DOE Design'!T$1,FALSE))</f>
        <v/>
      </c>
      <c r="U488" s="130" t="str">
        <f>IF('DOE assistant'!H487="","",VLOOKUP('DOE assistant'!H487,'Full DOE Design'!$B:$L,'Full DOE Design'!U$1,FALSE))</f>
        <v/>
      </c>
      <c r="V488" s="130" t="str">
        <f>IF('DOE assistant'!I487="","",VLOOKUP('DOE assistant'!I487,'Full DOE Design'!$B:$L,'Full DOE Design'!V$1,FALSE))</f>
        <v/>
      </c>
      <c r="W488" s="130" t="str">
        <f>IF('DOE assistant'!J487="","",VLOOKUP('DOE assistant'!J487,'Full DOE Design'!$B:$L,'Full DOE Design'!W$1,FALSE))</f>
        <v/>
      </c>
      <c r="X488" s="130" t="str">
        <f>IF('DOE assistant'!K487="","",VLOOKUP('DOE assistant'!K487,'Full DOE Design'!$B:$L,'Full DOE Design'!X$1,FALSE))</f>
        <v/>
      </c>
    </row>
    <row r="489" spans="14:24">
      <c r="N489" s="128" t="str">
        <f>IF('DOE assistant'!B488="","",'Full DOE Design'!N488+1)</f>
        <v/>
      </c>
      <c r="O489" s="130" t="str">
        <f>IF('DOE assistant'!B488="","",VLOOKUP('DOE assistant'!B488,'Full DOE Design'!$B:$L,'Full DOE Design'!O$1,FALSE))</f>
        <v/>
      </c>
      <c r="P489" s="130" t="str">
        <f>IF('DOE assistant'!C488="","",VLOOKUP('DOE assistant'!C488,'Full DOE Design'!$B:$L,'Full DOE Design'!P$1,FALSE))</f>
        <v/>
      </c>
      <c r="Q489" s="130" t="str">
        <f>IF('DOE assistant'!D488="","",VLOOKUP('DOE assistant'!D488,'Full DOE Design'!$B:$L,'Full DOE Design'!Q$1,FALSE))</f>
        <v/>
      </c>
      <c r="R489" s="130" t="str">
        <f>IF('DOE assistant'!E488="","",VLOOKUP('DOE assistant'!E488,'Full DOE Design'!$B:$L,'Full DOE Design'!R$1,FALSE))</f>
        <v/>
      </c>
      <c r="S489" s="130" t="str">
        <f>IF('DOE assistant'!F488="","",VLOOKUP('DOE assistant'!F488,'Full DOE Design'!$B:$L,'Full DOE Design'!S$1,FALSE))</f>
        <v/>
      </c>
      <c r="T489" s="130" t="str">
        <f>IF('DOE assistant'!G488="","",VLOOKUP('DOE assistant'!G488,'Full DOE Design'!$B:$L,'Full DOE Design'!T$1,FALSE))</f>
        <v/>
      </c>
      <c r="U489" s="130" t="str">
        <f>IF('DOE assistant'!H488="","",VLOOKUP('DOE assistant'!H488,'Full DOE Design'!$B:$L,'Full DOE Design'!U$1,FALSE))</f>
        <v/>
      </c>
      <c r="V489" s="130" t="str">
        <f>IF('DOE assistant'!I488="","",VLOOKUP('DOE assistant'!I488,'Full DOE Design'!$B:$L,'Full DOE Design'!V$1,FALSE))</f>
        <v/>
      </c>
      <c r="W489" s="130" t="str">
        <f>IF('DOE assistant'!J488="","",VLOOKUP('DOE assistant'!J488,'Full DOE Design'!$B:$L,'Full DOE Design'!W$1,FALSE))</f>
        <v/>
      </c>
      <c r="X489" s="130" t="str">
        <f>IF('DOE assistant'!K488="","",VLOOKUP('DOE assistant'!K488,'Full DOE Design'!$B:$L,'Full DOE Design'!X$1,FALSE))</f>
        <v/>
      </c>
    </row>
    <row r="490" spans="14:24">
      <c r="N490" s="128" t="str">
        <f>IF('DOE assistant'!B489="","",'Full DOE Design'!N489+1)</f>
        <v/>
      </c>
      <c r="O490" s="130" t="str">
        <f>IF('DOE assistant'!B489="","",VLOOKUP('DOE assistant'!B489,'Full DOE Design'!$B:$L,'Full DOE Design'!O$1,FALSE))</f>
        <v/>
      </c>
      <c r="P490" s="130" t="str">
        <f>IF('DOE assistant'!C489="","",VLOOKUP('DOE assistant'!C489,'Full DOE Design'!$B:$L,'Full DOE Design'!P$1,FALSE))</f>
        <v/>
      </c>
      <c r="Q490" s="130" t="str">
        <f>IF('DOE assistant'!D489="","",VLOOKUP('DOE assistant'!D489,'Full DOE Design'!$B:$L,'Full DOE Design'!Q$1,FALSE))</f>
        <v/>
      </c>
      <c r="R490" s="130" t="str">
        <f>IF('DOE assistant'!E489="","",VLOOKUP('DOE assistant'!E489,'Full DOE Design'!$B:$L,'Full DOE Design'!R$1,FALSE))</f>
        <v/>
      </c>
      <c r="S490" s="130" t="str">
        <f>IF('DOE assistant'!F489="","",VLOOKUP('DOE assistant'!F489,'Full DOE Design'!$B:$L,'Full DOE Design'!S$1,FALSE))</f>
        <v/>
      </c>
      <c r="T490" s="130" t="str">
        <f>IF('DOE assistant'!G489="","",VLOOKUP('DOE assistant'!G489,'Full DOE Design'!$B:$L,'Full DOE Design'!T$1,FALSE))</f>
        <v/>
      </c>
      <c r="U490" s="130" t="str">
        <f>IF('DOE assistant'!H489="","",VLOOKUP('DOE assistant'!H489,'Full DOE Design'!$B:$L,'Full DOE Design'!U$1,FALSE))</f>
        <v/>
      </c>
      <c r="V490" s="130" t="str">
        <f>IF('DOE assistant'!I489="","",VLOOKUP('DOE assistant'!I489,'Full DOE Design'!$B:$L,'Full DOE Design'!V$1,FALSE))</f>
        <v/>
      </c>
      <c r="W490" s="130" t="str">
        <f>IF('DOE assistant'!J489="","",VLOOKUP('DOE assistant'!J489,'Full DOE Design'!$B:$L,'Full DOE Design'!W$1,FALSE))</f>
        <v/>
      </c>
      <c r="X490" s="130" t="str">
        <f>IF('DOE assistant'!K489="","",VLOOKUP('DOE assistant'!K489,'Full DOE Design'!$B:$L,'Full DOE Design'!X$1,FALSE))</f>
        <v/>
      </c>
    </row>
    <row r="491" spans="14:24">
      <c r="N491" s="128" t="str">
        <f>IF('DOE assistant'!B490="","",'Full DOE Design'!N490+1)</f>
        <v/>
      </c>
      <c r="O491" s="130" t="str">
        <f>IF('DOE assistant'!B490="","",VLOOKUP('DOE assistant'!B490,'Full DOE Design'!$B:$L,'Full DOE Design'!O$1,FALSE))</f>
        <v/>
      </c>
      <c r="P491" s="130" t="str">
        <f>IF('DOE assistant'!C490="","",VLOOKUP('DOE assistant'!C490,'Full DOE Design'!$B:$L,'Full DOE Design'!P$1,FALSE))</f>
        <v/>
      </c>
      <c r="Q491" s="130" t="str">
        <f>IF('DOE assistant'!D490="","",VLOOKUP('DOE assistant'!D490,'Full DOE Design'!$B:$L,'Full DOE Design'!Q$1,FALSE))</f>
        <v/>
      </c>
      <c r="R491" s="130" t="str">
        <f>IF('DOE assistant'!E490="","",VLOOKUP('DOE assistant'!E490,'Full DOE Design'!$B:$L,'Full DOE Design'!R$1,FALSE))</f>
        <v/>
      </c>
      <c r="S491" s="130" t="str">
        <f>IF('DOE assistant'!F490="","",VLOOKUP('DOE assistant'!F490,'Full DOE Design'!$B:$L,'Full DOE Design'!S$1,FALSE))</f>
        <v/>
      </c>
      <c r="T491" s="130" t="str">
        <f>IF('DOE assistant'!G490="","",VLOOKUP('DOE assistant'!G490,'Full DOE Design'!$B:$L,'Full DOE Design'!T$1,FALSE))</f>
        <v/>
      </c>
      <c r="U491" s="130" t="str">
        <f>IF('DOE assistant'!H490="","",VLOOKUP('DOE assistant'!H490,'Full DOE Design'!$B:$L,'Full DOE Design'!U$1,FALSE))</f>
        <v/>
      </c>
      <c r="V491" s="130" t="str">
        <f>IF('DOE assistant'!I490="","",VLOOKUP('DOE assistant'!I490,'Full DOE Design'!$B:$L,'Full DOE Design'!V$1,FALSE))</f>
        <v/>
      </c>
      <c r="W491" s="130" t="str">
        <f>IF('DOE assistant'!J490="","",VLOOKUP('DOE assistant'!J490,'Full DOE Design'!$B:$L,'Full DOE Design'!W$1,FALSE))</f>
        <v/>
      </c>
      <c r="X491" s="130" t="str">
        <f>IF('DOE assistant'!K490="","",VLOOKUP('DOE assistant'!K490,'Full DOE Design'!$B:$L,'Full DOE Design'!X$1,FALSE))</f>
        <v/>
      </c>
    </row>
    <row r="492" spans="14:24">
      <c r="N492" s="128" t="str">
        <f>IF('DOE assistant'!B491="","",'Full DOE Design'!N491+1)</f>
        <v/>
      </c>
      <c r="O492" s="130" t="str">
        <f>IF('DOE assistant'!B491="","",VLOOKUP('DOE assistant'!B491,'Full DOE Design'!$B:$L,'Full DOE Design'!O$1,FALSE))</f>
        <v/>
      </c>
      <c r="P492" s="130" t="str">
        <f>IF('DOE assistant'!C491="","",VLOOKUP('DOE assistant'!C491,'Full DOE Design'!$B:$L,'Full DOE Design'!P$1,FALSE))</f>
        <v/>
      </c>
      <c r="Q492" s="130" t="str">
        <f>IF('DOE assistant'!D491="","",VLOOKUP('DOE assistant'!D491,'Full DOE Design'!$B:$L,'Full DOE Design'!Q$1,FALSE))</f>
        <v/>
      </c>
      <c r="R492" s="130" t="str">
        <f>IF('DOE assistant'!E491="","",VLOOKUP('DOE assistant'!E491,'Full DOE Design'!$B:$L,'Full DOE Design'!R$1,FALSE))</f>
        <v/>
      </c>
      <c r="S492" s="130" t="str">
        <f>IF('DOE assistant'!F491="","",VLOOKUP('DOE assistant'!F491,'Full DOE Design'!$B:$L,'Full DOE Design'!S$1,FALSE))</f>
        <v/>
      </c>
      <c r="T492" s="130" t="str">
        <f>IF('DOE assistant'!G491="","",VLOOKUP('DOE assistant'!G491,'Full DOE Design'!$B:$L,'Full DOE Design'!T$1,FALSE))</f>
        <v/>
      </c>
      <c r="U492" s="130" t="str">
        <f>IF('DOE assistant'!H491="","",VLOOKUP('DOE assistant'!H491,'Full DOE Design'!$B:$L,'Full DOE Design'!U$1,FALSE))</f>
        <v/>
      </c>
      <c r="V492" s="130" t="str">
        <f>IF('DOE assistant'!I491="","",VLOOKUP('DOE assistant'!I491,'Full DOE Design'!$B:$L,'Full DOE Design'!V$1,FALSE))</f>
        <v/>
      </c>
      <c r="W492" s="130" t="str">
        <f>IF('DOE assistant'!J491="","",VLOOKUP('DOE assistant'!J491,'Full DOE Design'!$B:$L,'Full DOE Design'!W$1,FALSE))</f>
        <v/>
      </c>
      <c r="X492" s="130" t="str">
        <f>IF('DOE assistant'!K491="","",VLOOKUP('DOE assistant'!K491,'Full DOE Design'!$B:$L,'Full DOE Design'!X$1,FALSE))</f>
        <v/>
      </c>
    </row>
    <row r="493" spans="14:24">
      <c r="N493" s="128" t="str">
        <f>IF('DOE assistant'!B492="","",'Full DOE Design'!N492+1)</f>
        <v/>
      </c>
      <c r="O493" s="130" t="str">
        <f>IF('DOE assistant'!B492="","",VLOOKUP('DOE assistant'!B492,'Full DOE Design'!$B:$L,'Full DOE Design'!O$1,FALSE))</f>
        <v/>
      </c>
      <c r="P493" s="130" t="str">
        <f>IF('DOE assistant'!C492="","",VLOOKUP('DOE assistant'!C492,'Full DOE Design'!$B:$L,'Full DOE Design'!P$1,FALSE))</f>
        <v/>
      </c>
      <c r="Q493" s="130" t="str">
        <f>IF('DOE assistant'!D492="","",VLOOKUP('DOE assistant'!D492,'Full DOE Design'!$B:$L,'Full DOE Design'!Q$1,FALSE))</f>
        <v/>
      </c>
      <c r="R493" s="130" t="str">
        <f>IF('DOE assistant'!E492="","",VLOOKUP('DOE assistant'!E492,'Full DOE Design'!$B:$L,'Full DOE Design'!R$1,FALSE))</f>
        <v/>
      </c>
      <c r="S493" s="130" t="str">
        <f>IF('DOE assistant'!F492="","",VLOOKUP('DOE assistant'!F492,'Full DOE Design'!$B:$L,'Full DOE Design'!S$1,FALSE))</f>
        <v/>
      </c>
      <c r="T493" s="130" t="str">
        <f>IF('DOE assistant'!G492="","",VLOOKUP('DOE assistant'!G492,'Full DOE Design'!$B:$L,'Full DOE Design'!T$1,FALSE))</f>
        <v/>
      </c>
      <c r="U493" s="130" t="str">
        <f>IF('DOE assistant'!H492="","",VLOOKUP('DOE assistant'!H492,'Full DOE Design'!$B:$L,'Full DOE Design'!U$1,FALSE))</f>
        <v/>
      </c>
      <c r="V493" s="130" t="str">
        <f>IF('DOE assistant'!I492="","",VLOOKUP('DOE assistant'!I492,'Full DOE Design'!$B:$L,'Full DOE Design'!V$1,FALSE))</f>
        <v/>
      </c>
      <c r="W493" s="130" t="str">
        <f>IF('DOE assistant'!J492="","",VLOOKUP('DOE assistant'!J492,'Full DOE Design'!$B:$L,'Full DOE Design'!W$1,FALSE))</f>
        <v/>
      </c>
      <c r="X493" s="130" t="str">
        <f>IF('DOE assistant'!K492="","",VLOOKUP('DOE assistant'!K492,'Full DOE Design'!$B:$L,'Full DOE Design'!X$1,FALSE))</f>
        <v/>
      </c>
    </row>
    <row r="494" spans="14:24">
      <c r="N494" s="128" t="str">
        <f>IF('DOE assistant'!B493="","",'Full DOE Design'!N493+1)</f>
        <v/>
      </c>
      <c r="O494" s="130" t="str">
        <f>IF('DOE assistant'!B493="","",VLOOKUP('DOE assistant'!B493,'Full DOE Design'!$B:$L,'Full DOE Design'!O$1,FALSE))</f>
        <v/>
      </c>
      <c r="P494" s="130" t="str">
        <f>IF('DOE assistant'!C493="","",VLOOKUP('DOE assistant'!C493,'Full DOE Design'!$B:$L,'Full DOE Design'!P$1,FALSE))</f>
        <v/>
      </c>
      <c r="Q494" s="130" t="str">
        <f>IF('DOE assistant'!D493="","",VLOOKUP('DOE assistant'!D493,'Full DOE Design'!$B:$L,'Full DOE Design'!Q$1,FALSE))</f>
        <v/>
      </c>
      <c r="R494" s="130" t="str">
        <f>IF('DOE assistant'!E493="","",VLOOKUP('DOE assistant'!E493,'Full DOE Design'!$B:$L,'Full DOE Design'!R$1,FALSE))</f>
        <v/>
      </c>
      <c r="S494" s="130" t="str">
        <f>IF('DOE assistant'!F493="","",VLOOKUP('DOE assistant'!F493,'Full DOE Design'!$B:$L,'Full DOE Design'!S$1,FALSE))</f>
        <v/>
      </c>
      <c r="T494" s="130" t="str">
        <f>IF('DOE assistant'!G493="","",VLOOKUP('DOE assistant'!G493,'Full DOE Design'!$B:$L,'Full DOE Design'!T$1,FALSE))</f>
        <v/>
      </c>
      <c r="U494" s="130" t="str">
        <f>IF('DOE assistant'!H493="","",VLOOKUP('DOE assistant'!H493,'Full DOE Design'!$B:$L,'Full DOE Design'!U$1,FALSE))</f>
        <v/>
      </c>
      <c r="V494" s="130" t="str">
        <f>IF('DOE assistant'!I493="","",VLOOKUP('DOE assistant'!I493,'Full DOE Design'!$B:$L,'Full DOE Design'!V$1,FALSE))</f>
        <v/>
      </c>
      <c r="W494" s="130" t="str">
        <f>IF('DOE assistant'!J493="","",VLOOKUP('DOE assistant'!J493,'Full DOE Design'!$B:$L,'Full DOE Design'!W$1,FALSE))</f>
        <v/>
      </c>
      <c r="X494" s="130" t="str">
        <f>IF('DOE assistant'!K493="","",VLOOKUP('DOE assistant'!K493,'Full DOE Design'!$B:$L,'Full DOE Design'!X$1,FALSE))</f>
        <v/>
      </c>
    </row>
    <row r="495" spans="14:24">
      <c r="N495" s="128" t="str">
        <f>IF('DOE assistant'!B494="","",'Full DOE Design'!N494+1)</f>
        <v/>
      </c>
      <c r="O495" s="130" t="str">
        <f>IF('DOE assistant'!B494="","",VLOOKUP('DOE assistant'!B494,'Full DOE Design'!$B:$L,'Full DOE Design'!O$1,FALSE))</f>
        <v/>
      </c>
      <c r="P495" s="130" t="str">
        <f>IF('DOE assistant'!C494="","",VLOOKUP('DOE assistant'!C494,'Full DOE Design'!$B:$L,'Full DOE Design'!P$1,FALSE))</f>
        <v/>
      </c>
      <c r="Q495" s="130" t="str">
        <f>IF('DOE assistant'!D494="","",VLOOKUP('DOE assistant'!D494,'Full DOE Design'!$B:$L,'Full DOE Design'!Q$1,FALSE))</f>
        <v/>
      </c>
      <c r="R495" s="130" t="str">
        <f>IF('DOE assistant'!E494="","",VLOOKUP('DOE assistant'!E494,'Full DOE Design'!$B:$L,'Full DOE Design'!R$1,FALSE))</f>
        <v/>
      </c>
      <c r="S495" s="130" t="str">
        <f>IF('DOE assistant'!F494="","",VLOOKUP('DOE assistant'!F494,'Full DOE Design'!$B:$L,'Full DOE Design'!S$1,FALSE))</f>
        <v/>
      </c>
      <c r="T495" s="130" t="str">
        <f>IF('DOE assistant'!G494="","",VLOOKUP('DOE assistant'!G494,'Full DOE Design'!$B:$L,'Full DOE Design'!T$1,FALSE))</f>
        <v/>
      </c>
      <c r="U495" s="130" t="str">
        <f>IF('DOE assistant'!H494="","",VLOOKUP('DOE assistant'!H494,'Full DOE Design'!$B:$L,'Full DOE Design'!U$1,FALSE))</f>
        <v/>
      </c>
      <c r="V495" s="130" t="str">
        <f>IF('DOE assistant'!I494="","",VLOOKUP('DOE assistant'!I494,'Full DOE Design'!$B:$L,'Full DOE Design'!V$1,FALSE))</f>
        <v/>
      </c>
      <c r="W495" s="130" t="str">
        <f>IF('DOE assistant'!J494="","",VLOOKUP('DOE assistant'!J494,'Full DOE Design'!$B:$L,'Full DOE Design'!W$1,FALSE))</f>
        <v/>
      </c>
      <c r="X495" s="130" t="str">
        <f>IF('DOE assistant'!K494="","",VLOOKUP('DOE assistant'!K494,'Full DOE Design'!$B:$L,'Full DOE Design'!X$1,FALSE))</f>
        <v/>
      </c>
    </row>
    <row r="496" spans="14:24">
      <c r="N496" s="128" t="str">
        <f>IF('DOE assistant'!B495="","",'Full DOE Design'!N495+1)</f>
        <v/>
      </c>
      <c r="O496" s="130" t="str">
        <f>IF('DOE assistant'!B495="","",VLOOKUP('DOE assistant'!B495,'Full DOE Design'!$B:$L,'Full DOE Design'!O$1,FALSE))</f>
        <v/>
      </c>
      <c r="P496" s="130" t="str">
        <f>IF('DOE assistant'!C495="","",VLOOKUP('DOE assistant'!C495,'Full DOE Design'!$B:$L,'Full DOE Design'!P$1,FALSE))</f>
        <v/>
      </c>
      <c r="Q496" s="130" t="str">
        <f>IF('DOE assistant'!D495="","",VLOOKUP('DOE assistant'!D495,'Full DOE Design'!$B:$L,'Full DOE Design'!Q$1,FALSE))</f>
        <v/>
      </c>
      <c r="R496" s="130" t="str">
        <f>IF('DOE assistant'!E495="","",VLOOKUP('DOE assistant'!E495,'Full DOE Design'!$B:$L,'Full DOE Design'!R$1,FALSE))</f>
        <v/>
      </c>
      <c r="S496" s="130" t="str">
        <f>IF('DOE assistant'!F495="","",VLOOKUP('DOE assistant'!F495,'Full DOE Design'!$B:$L,'Full DOE Design'!S$1,FALSE))</f>
        <v/>
      </c>
      <c r="T496" s="130" t="str">
        <f>IF('DOE assistant'!G495="","",VLOOKUP('DOE assistant'!G495,'Full DOE Design'!$B:$L,'Full DOE Design'!T$1,FALSE))</f>
        <v/>
      </c>
      <c r="U496" s="130" t="str">
        <f>IF('DOE assistant'!H495="","",VLOOKUP('DOE assistant'!H495,'Full DOE Design'!$B:$L,'Full DOE Design'!U$1,FALSE))</f>
        <v/>
      </c>
      <c r="V496" s="130" t="str">
        <f>IF('DOE assistant'!I495="","",VLOOKUP('DOE assistant'!I495,'Full DOE Design'!$B:$L,'Full DOE Design'!V$1,FALSE))</f>
        <v/>
      </c>
      <c r="W496" s="130" t="str">
        <f>IF('DOE assistant'!J495="","",VLOOKUP('DOE assistant'!J495,'Full DOE Design'!$B:$L,'Full DOE Design'!W$1,FALSE))</f>
        <v/>
      </c>
      <c r="X496" s="130" t="str">
        <f>IF('DOE assistant'!K495="","",VLOOKUP('DOE assistant'!K495,'Full DOE Design'!$B:$L,'Full DOE Design'!X$1,FALSE))</f>
        <v/>
      </c>
    </row>
    <row r="497" spans="14:24">
      <c r="N497" s="128" t="str">
        <f>IF('DOE assistant'!B496="","",'Full DOE Design'!N496+1)</f>
        <v/>
      </c>
      <c r="O497" s="130" t="str">
        <f>IF('DOE assistant'!B496="","",VLOOKUP('DOE assistant'!B496,'Full DOE Design'!$B:$L,'Full DOE Design'!O$1,FALSE))</f>
        <v/>
      </c>
      <c r="P497" s="130" t="str">
        <f>IF('DOE assistant'!C496="","",VLOOKUP('DOE assistant'!C496,'Full DOE Design'!$B:$L,'Full DOE Design'!P$1,FALSE))</f>
        <v/>
      </c>
      <c r="Q497" s="130" t="str">
        <f>IF('DOE assistant'!D496="","",VLOOKUP('DOE assistant'!D496,'Full DOE Design'!$B:$L,'Full DOE Design'!Q$1,FALSE))</f>
        <v/>
      </c>
      <c r="R497" s="130" t="str">
        <f>IF('DOE assistant'!E496="","",VLOOKUP('DOE assistant'!E496,'Full DOE Design'!$B:$L,'Full DOE Design'!R$1,FALSE))</f>
        <v/>
      </c>
      <c r="S497" s="130" t="str">
        <f>IF('DOE assistant'!F496="","",VLOOKUP('DOE assistant'!F496,'Full DOE Design'!$B:$L,'Full DOE Design'!S$1,FALSE))</f>
        <v/>
      </c>
      <c r="T497" s="130" t="str">
        <f>IF('DOE assistant'!G496="","",VLOOKUP('DOE assistant'!G496,'Full DOE Design'!$B:$L,'Full DOE Design'!T$1,FALSE))</f>
        <v/>
      </c>
      <c r="U497" s="130" t="str">
        <f>IF('DOE assistant'!H496="","",VLOOKUP('DOE assistant'!H496,'Full DOE Design'!$B:$L,'Full DOE Design'!U$1,FALSE))</f>
        <v/>
      </c>
      <c r="V497" s="130" t="str">
        <f>IF('DOE assistant'!I496="","",VLOOKUP('DOE assistant'!I496,'Full DOE Design'!$B:$L,'Full DOE Design'!V$1,FALSE))</f>
        <v/>
      </c>
      <c r="W497" s="130" t="str">
        <f>IF('DOE assistant'!J496="","",VLOOKUP('DOE assistant'!J496,'Full DOE Design'!$B:$L,'Full DOE Design'!W$1,FALSE))</f>
        <v/>
      </c>
      <c r="X497" s="130" t="str">
        <f>IF('DOE assistant'!K496="","",VLOOKUP('DOE assistant'!K496,'Full DOE Design'!$B:$L,'Full DOE Design'!X$1,FALSE))</f>
        <v/>
      </c>
    </row>
    <row r="498" spans="14:24">
      <c r="N498" s="128" t="str">
        <f>IF('DOE assistant'!B497="","",'Full DOE Design'!N497+1)</f>
        <v/>
      </c>
      <c r="O498" s="130" t="str">
        <f>IF('DOE assistant'!B497="","",VLOOKUP('DOE assistant'!B497,'Full DOE Design'!$B:$L,'Full DOE Design'!O$1,FALSE))</f>
        <v/>
      </c>
      <c r="P498" s="130" t="str">
        <f>IF('DOE assistant'!C497="","",VLOOKUP('DOE assistant'!C497,'Full DOE Design'!$B:$L,'Full DOE Design'!P$1,FALSE))</f>
        <v/>
      </c>
      <c r="Q498" s="130" t="str">
        <f>IF('DOE assistant'!D497="","",VLOOKUP('DOE assistant'!D497,'Full DOE Design'!$B:$L,'Full DOE Design'!Q$1,FALSE))</f>
        <v/>
      </c>
      <c r="R498" s="130" t="str">
        <f>IF('DOE assistant'!E497="","",VLOOKUP('DOE assistant'!E497,'Full DOE Design'!$B:$L,'Full DOE Design'!R$1,FALSE))</f>
        <v/>
      </c>
      <c r="S498" s="130" t="str">
        <f>IF('DOE assistant'!F497="","",VLOOKUP('DOE assistant'!F497,'Full DOE Design'!$B:$L,'Full DOE Design'!S$1,FALSE))</f>
        <v/>
      </c>
      <c r="T498" s="130" t="str">
        <f>IF('DOE assistant'!G497="","",VLOOKUP('DOE assistant'!G497,'Full DOE Design'!$B:$L,'Full DOE Design'!T$1,FALSE))</f>
        <v/>
      </c>
      <c r="U498" s="130" t="str">
        <f>IF('DOE assistant'!H497="","",VLOOKUP('DOE assistant'!H497,'Full DOE Design'!$B:$L,'Full DOE Design'!U$1,FALSE))</f>
        <v/>
      </c>
      <c r="V498" s="130" t="str">
        <f>IF('DOE assistant'!I497="","",VLOOKUP('DOE assistant'!I497,'Full DOE Design'!$B:$L,'Full DOE Design'!V$1,FALSE))</f>
        <v/>
      </c>
      <c r="W498" s="130" t="str">
        <f>IF('DOE assistant'!J497="","",VLOOKUP('DOE assistant'!J497,'Full DOE Design'!$B:$L,'Full DOE Design'!W$1,FALSE))</f>
        <v/>
      </c>
      <c r="X498" s="130" t="str">
        <f>IF('DOE assistant'!K497="","",VLOOKUP('DOE assistant'!K497,'Full DOE Design'!$B:$L,'Full DOE Design'!X$1,FALSE))</f>
        <v/>
      </c>
    </row>
    <row r="499" spans="14:24">
      <c r="N499" s="128" t="str">
        <f>IF('DOE assistant'!B498="","",'Full DOE Design'!N498+1)</f>
        <v/>
      </c>
      <c r="O499" s="130" t="str">
        <f>IF('DOE assistant'!B498="","",VLOOKUP('DOE assistant'!B498,'Full DOE Design'!$B:$L,'Full DOE Design'!O$1,FALSE))</f>
        <v/>
      </c>
      <c r="P499" s="130" t="str">
        <f>IF('DOE assistant'!C498="","",VLOOKUP('DOE assistant'!C498,'Full DOE Design'!$B:$L,'Full DOE Design'!P$1,FALSE))</f>
        <v/>
      </c>
      <c r="Q499" s="130" t="str">
        <f>IF('DOE assistant'!D498="","",VLOOKUP('DOE assistant'!D498,'Full DOE Design'!$B:$L,'Full DOE Design'!Q$1,FALSE))</f>
        <v/>
      </c>
      <c r="R499" s="130" t="str">
        <f>IF('DOE assistant'!E498="","",VLOOKUP('DOE assistant'!E498,'Full DOE Design'!$B:$L,'Full DOE Design'!R$1,FALSE))</f>
        <v/>
      </c>
      <c r="S499" s="130" t="str">
        <f>IF('DOE assistant'!F498="","",VLOOKUP('DOE assistant'!F498,'Full DOE Design'!$B:$L,'Full DOE Design'!S$1,FALSE))</f>
        <v/>
      </c>
      <c r="T499" s="130" t="str">
        <f>IF('DOE assistant'!G498="","",VLOOKUP('DOE assistant'!G498,'Full DOE Design'!$B:$L,'Full DOE Design'!T$1,FALSE))</f>
        <v/>
      </c>
      <c r="U499" s="130" t="str">
        <f>IF('DOE assistant'!H498="","",VLOOKUP('DOE assistant'!H498,'Full DOE Design'!$B:$L,'Full DOE Design'!U$1,FALSE))</f>
        <v/>
      </c>
      <c r="V499" s="130" t="str">
        <f>IF('DOE assistant'!I498="","",VLOOKUP('DOE assistant'!I498,'Full DOE Design'!$B:$L,'Full DOE Design'!V$1,FALSE))</f>
        <v/>
      </c>
      <c r="W499" s="130" t="str">
        <f>IF('DOE assistant'!J498="","",VLOOKUP('DOE assistant'!J498,'Full DOE Design'!$B:$L,'Full DOE Design'!W$1,FALSE))</f>
        <v/>
      </c>
      <c r="X499" s="130" t="str">
        <f>IF('DOE assistant'!K498="","",VLOOKUP('DOE assistant'!K498,'Full DOE Design'!$B:$L,'Full DOE Design'!X$1,FALSE))</f>
        <v/>
      </c>
    </row>
    <row r="500" spans="14:24">
      <c r="N500" s="128" t="str">
        <f>IF('DOE assistant'!B499="","",'Full DOE Design'!N499+1)</f>
        <v/>
      </c>
      <c r="O500" s="130" t="str">
        <f>IF('DOE assistant'!B499="","",VLOOKUP('DOE assistant'!B499,'Full DOE Design'!$B:$L,'Full DOE Design'!O$1,FALSE))</f>
        <v/>
      </c>
      <c r="P500" s="130" t="str">
        <f>IF('DOE assistant'!C499="","",VLOOKUP('DOE assistant'!C499,'Full DOE Design'!$B:$L,'Full DOE Design'!P$1,FALSE))</f>
        <v/>
      </c>
      <c r="Q500" s="130" t="str">
        <f>IF('DOE assistant'!D499="","",VLOOKUP('DOE assistant'!D499,'Full DOE Design'!$B:$L,'Full DOE Design'!Q$1,FALSE))</f>
        <v/>
      </c>
      <c r="R500" s="130" t="str">
        <f>IF('DOE assistant'!E499="","",VLOOKUP('DOE assistant'!E499,'Full DOE Design'!$B:$L,'Full DOE Design'!R$1,FALSE))</f>
        <v/>
      </c>
      <c r="S500" s="130" t="str">
        <f>IF('DOE assistant'!F499="","",VLOOKUP('DOE assistant'!F499,'Full DOE Design'!$B:$L,'Full DOE Design'!S$1,FALSE))</f>
        <v/>
      </c>
      <c r="T500" s="130" t="str">
        <f>IF('DOE assistant'!G499="","",VLOOKUP('DOE assistant'!G499,'Full DOE Design'!$B:$L,'Full DOE Design'!T$1,FALSE))</f>
        <v/>
      </c>
      <c r="U500" s="130" t="str">
        <f>IF('DOE assistant'!H499="","",VLOOKUP('DOE assistant'!H499,'Full DOE Design'!$B:$L,'Full DOE Design'!U$1,FALSE))</f>
        <v/>
      </c>
      <c r="V500" s="130" t="str">
        <f>IF('DOE assistant'!I499="","",VLOOKUP('DOE assistant'!I499,'Full DOE Design'!$B:$L,'Full DOE Design'!V$1,FALSE))</f>
        <v/>
      </c>
      <c r="W500" s="130" t="str">
        <f>IF('DOE assistant'!J499="","",VLOOKUP('DOE assistant'!J499,'Full DOE Design'!$B:$L,'Full DOE Design'!W$1,FALSE))</f>
        <v/>
      </c>
      <c r="X500" s="130" t="str">
        <f>IF('DOE assistant'!K499="","",VLOOKUP('DOE assistant'!K499,'Full DOE Design'!$B:$L,'Full DOE Design'!X$1,FALSE))</f>
        <v/>
      </c>
    </row>
    <row r="501" spans="14:24">
      <c r="N501" s="128" t="str">
        <f>IF('DOE assistant'!B500="","",'Full DOE Design'!N500+1)</f>
        <v/>
      </c>
      <c r="O501" s="130" t="str">
        <f>IF('DOE assistant'!B500="","",VLOOKUP('DOE assistant'!B500,'Full DOE Design'!$B:$L,'Full DOE Design'!O$1,FALSE))</f>
        <v/>
      </c>
      <c r="P501" s="130" t="str">
        <f>IF('DOE assistant'!C500="","",VLOOKUP('DOE assistant'!C500,'Full DOE Design'!$B:$L,'Full DOE Design'!P$1,FALSE))</f>
        <v/>
      </c>
      <c r="Q501" s="130" t="str">
        <f>IF('DOE assistant'!D500="","",VLOOKUP('DOE assistant'!D500,'Full DOE Design'!$B:$L,'Full DOE Design'!Q$1,FALSE))</f>
        <v/>
      </c>
      <c r="R501" s="130" t="str">
        <f>IF('DOE assistant'!E500="","",VLOOKUP('DOE assistant'!E500,'Full DOE Design'!$B:$L,'Full DOE Design'!R$1,FALSE))</f>
        <v/>
      </c>
      <c r="S501" s="130" t="str">
        <f>IF('DOE assistant'!F500="","",VLOOKUP('DOE assistant'!F500,'Full DOE Design'!$B:$L,'Full DOE Design'!S$1,FALSE))</f>
        <v/>
      </c>
      <c r="T501" s="130" t="str">
        <f>IF('DOE assistant'!G500="","",VLOOKUP('DOE assistant'!G500,'Full DOE Design'!$B:$L,'Full DOE Design'!T$1,FALSE))</f>
        <v/>
      </c>
      <c r="U501" s="130" t="str">
        <f>IF('DOE assistant'!H500="","",VLOOKUP('DOE assistant'!H500,'Full DOE Design'!$B:$L,'Full DOE Design'!U$1,FALSE))</f>
        <v/>
      </c>
      <c r="V501" s="130" t="str">
        <f>IF('DOE assistant'!I500="","",VLOOKUP('DOE assistant'!I500,'Full DOE Design'!$B:$L,'Full DOE Design'!V$1,FALSE))</f>
        <v/>
      </c>
      <c r="W501" s="130" t="str">
        <f>IF('DOE assistant'!J500="","",VLOOKUP('DOE assistant'!J500,'Full DOE Design'!$B:$L,'Full DOE Design'!W$1,FALSE))</f>
        <v/>
      </c>
      <c r="X501" s="130" t="str">
        <f>IF('DOE assistant'!K500="","",VLOOKUP('DOE assistant'!K500,'Full DOE Design'!$B:$L,'Full DOE Design'!X$1,FALSE))</f>
        <v/>
      </c>
    </row>
    <row r="502" spans="14:24">
      <c r="N502" s="128" t="str">
        <f>IF('DOE assistant'!B501="","",'Full DOE Design'!N501+1)</f>
        <v/>
      </c>
      <c r="O502" s="130" t="str">
        <f>IF('DOE assistant'!B501="","",VLOOKUP('DOE assistant'!B501,'Full DOE Design'!$B:$L,'Full DOE Design'!O$1,FALSE))</f>
        <v/>
      </c>
      <c r="P502" s="130" t="str">
        <f>IF('DOE assistant'!C501="","",VLOOKUP('DOE assistant'!C501,'Full DOE Design'!$B:$L,'Full DOE Design'!P$1,FALSE))</f>
        <v/>
      </c>
      <c r="Q502" s="130" t="str">
        <f>IF('DOE assistant'!D501="","",VLOOKUP('DOE assistant'!D501,'Full DOE Design'!$B:$L,'Full DOE Design'!Q$1,FALSE))</f>
        <v/>
      </c>
      <c r="R502" s="130" t="str">
        <f>IF('DOE assistant'!E501="","",VLOOKUP('DOE assistant'!E501,'Full DOE Design'!$B:$L,'Full DOE Design'!R$1,FALSE))</f>
        <v/>
      </c>
      <c r="S502" s="130" t="str">
        <f>IF('DOE assistant'!F501="","",VLOOKUP('DOE assistant'!F501,'Full DOE Design'!$B:$L,'Full DOE Design'!S$1,FALSE))</f>
        <v/>
      </c>
      <c r="T502" s="130" t="str">
        <f>IF('DOE assistant'!G501="","",VLOOKUP('DOE assistant'!G501,'Full DOE Design'!$B:$L,'Full DOE Design'!T$1,FALSE))</f>
        <v/>
      </c>
      <c r="U502" s="130" t="str">
        <f>IF('DOE assistant'!H501="","",VLOOKUP('DOE assistant'!H501,'Full DOE Design'!$B:$L,'Full DOE Design'!U$1,FALSE))</f>
        <v/>
      </c>
      <c r="V502" s="130" t="str">
        <f>IF('DOE assistant'!I501="","",VLOOKUP('DOE assistant'!I501,'Full DOE Design'!$B:$L,'Full DOE Design'!V$1,FALSE))</f>
        <v/>
      </c>
      <c r="W502" s="130" t="str">
        <f>IF('DOE assistant'!J501="","",VLOOKUP('DOE assistant'!J501,'Full DOE Design'!$B:$L,'Full DOE Design'!W$1,FALSE))</f>
        <v/>
      </c>
      <c r="X502" s="130" t="str">
        <f>IF('DOE assistant'!K501="","",VLOOKUP('DOE assistant'!K501,'Full DOE Design'!$B:$L,'Full DOE Design'!X$1,FALSE))</f>
        <v/>
      </c>
    </row>
    <row r="503" spans="14:24">
      <c r="N503" s="128" t="str">
        <f>IF('DOE assistant'!B502="","",'Full DOE Design'!N502+1)</f>
        <v/>
      </c>
      <c r="O503" s="130" t="str">
        <f>IF('DOE assistant'!B502="","",VLOOKUP('DOE assistant'!B502,'Full DOE Design'!$B:$L,'Full DOE Design'!O$1,FALSE))</f>
        <v/>
      </c>
      <c r="P503" s="130" t="str">
        <f>IF('DOE assistant'!C502="","",VLOOKUP('DOE assistant'!C502,'Full DOE Design'!$B:$L,'Full DOE Design'!P$1,FALSE))</f>
        <v/>
      </c>
      <c r="Q503" s="130" t="str">
        <f>IF('DOE assistant'!D502="","",VLOOKUP('DOE assistant'!D502,'Full DOE Design'!$B:$L,'Full DOE Design'!Q$1,FALSE))</f>
        <v/>
      </c>
      <c r="R503" s="130" t="str">
        <f>IF('DOE assistant'!E502="","",VLOOKUP('DOE assistant'!E502,'Full DOE Design'!$B:$L,'Full DOE Design'!R$1,FALSE))</f>
        <v/>
      </c>
      <c r="S503" s="130" t="str">
        <f>IF('DOE assistant'!F502="","",VLOOKUP('DOE assistant'!F502,'Full DOE Design'!$B:$L,'Full DOE Design'!S$1,FALSE))</f>
        <v/>
      </c>
      <c r="T503" s="130" t="str">
        <f>IF('DOE assistant'!G502="","",VLOOKUP('DOE assistant'!G502,'Full DOE Design'!$B:$L,'Full DOE Design'!T$1,FALSE))</f>
        <v/>
      </c>
      <c r="U503" s="130" t="str">
        <f>IF('DOE assistant'!H502="","",VLOOKUP('DOE assistant'!H502,'Full DOE Design'!$B:$L,'Full DOE Design'!U$1,FALSE))</f>
        <v/>
      </c>
      <c r="V503" s="130" t="str">
        <f>IF('DOE assistant'!I502="","",VLOOKUP('DOE assistant'!I502,'Full DOE Design'!$B:$L,'Full DOE Design'!V$1,FALSE))</f>
        <v/>
      </c>
      <c r="W503" s="130" t="str">
        <f>IF('DOE assistant'!J502="","",VLOOKUP('DOE assistant'!J502,'Full DOE Design'!$B:$L,'Full DOE Design'!W$1,FALSE))</f>
        <v/>
      </c>
      <c r="X503" s="130" t="str">
        <f>IF('DOE assistant'!K502="","",VLOOKUP('DOE assistant'!K502,'Full DOE Design'!$B:$L,'Full DOE Design'!X$1,FALSE))</f>
        <v/>
      </c>
    </row>
    <row r="504" spans="14:24">
      <c r="N504" s="128" t="str">
        <f>IF('DOE assistant'!B503="","",'Full DOE Design'!N503+1)</f>
        <v/>
      </c>
      <c r="O504" s="130" t="str">
        <f>IF('DOE assistant'!B503="","",VLOOKUP('DOE assistant'!B503,'Full DOE Design'!$B:$L,'Full DOE Design'!O$1,FALSE))</f>
        <v/>
      </c>
      <c r="P504" s="130" t="str">
        <f>IF('DOE assistant'!C503="","",VLOOKUP('DOE assistant'!C503,'Full DOE Design'!$B:$L,'Full DOE Design'!P$1,FALSE))</f>
        <v/>
      </c>
      <c r="Q504" s="130" t="str">
        <f>IF('DOE assistant'!D503="","",VLOOKUP('DOE assistant'!D503,'Full DOE Design'!$B:$L,'Full DOE Design'!Q$1,FALSE))</f>
        <v/>
      </c>
      <c r="R504" s="130" t="str">
        <f>IF('DOE assistant'!E503="","",VLOOKUP('DOE assistant'!E503,'Full DOE Design'!$B:$L,'Full DOE Design'!R$1,FALSE))</f>
        <v/>
      </c>
      <c r="S504" s="130" t="str">
        <f>IF('DOE assistant'!F503="","",VLOOKUP('DOE assistant'!F503,'Full DOE Design'!$B:$L,'Full DOE Design'!S$1,FALSE))</f>
        <v/>
      </c>
      <c r="T504" s="130" t="str">
        <f>IF('DOE assistant'!G503="","",VLOOKUP('DOE assistant'!G503,'Full DOE Design'!$B:$L,'Full DOE Design'!T$1,FALSE))</f>
        <v/>
      </c>
      <c r="U504" s="130" t="str">
        <f>IF('DOE assistant'!H503="","",VLOOKUP('DOE assistant'!H503,'Full DOE Design'!$B:$L,'Full DOE Design'!U$1,FALSE))</f>
        <v/>
      </c>
      <c r="V504" s="130" t="str">
        <f>IF('DOE assistant'!I503="","",VLOOKUP('DOE assistant'!I503,'Full DOE Design'!$B:$L,'Full DOE Design'!V$1,FALSE))</f>
        <v/>
      </c>
      <c r="W504" s="130" t="str">
        <f>IF('DOE assistant'!J503="","",VLOOKUP('DOE assistant'!J503,'Full DOE Design'!$B:$L,'Full DOE Design'!W$1,FALSE))</f>
        <v/>
      </c>
      <c r="X504" s="130" t="str">
        <f>IF('DOE assistant'!K503="","",VLOOKUP('DOE assistant'!K503,'Full DOE Design'!$B:$L,'Full DOE Design'!X$1,FALSE))</f>
        <v/>
      </c>
    </row>
    <row r="505" spans="14:24">
      <c r="N505" s="128" t="str">
        <f>IF('DOE assistant'!B504="","",'Full DOE Design'!N504+1)</f>
        <v/>
      </c>
      <c r="O505" s="130" t="str">
        <f>IF('DOE assistant'!B504="","",VLOOKUP('DOE assistant'!B504,'Full DOE Design'!$B:$L,'Full DOE Design'!O$1,FALSE))</f>
        <v/>
      </c>
      <c r="P505" s="130" t="str">
        <f>IF('DOE assistant'!C504="","",VLOOKUP('DOE assistant'!C504,'Full DOE Design'!$B:$L,'Full DOE Design'!P$1,FALSE))</f>
        <v/>
      </c>
      <c r="Q505" s="130" t="str">
        <f>IF('DOE assistant'!D504="","",VLOOKUP('DOE assistant'!D504,'Full DOE Design'!$B:$L,'Full DOE Design'!Q$1,FALSE))</f>
        <v/>
      </c>
      <c r="R505" s="130" t="str">
        <f>IF('DOE assistant'!E504="","",VLOOKUP('DOE assistant'!E504,'Full DOE Design'!$B:$L,'Full DOE Design'!R$1,FALSE))</f>
        <v/>
      </c>
      <c r="S505" s="130" t="str">
        <f>IF('DOE assistant'!F504="","",VLOOKUP('DOE assistant'!F504,'Full DOE Design'!$B:$L,'Full DOE Design'!S$1,FALSE))</f>
        <v/>
      </c>
      <c r="T505" s="130" t="str">
        <f>IF('DOE assistant'!G504="","",VLOOKUP('DOE assistant'!G504,'Full DOE Design'!$B:$L,'Full DOE Design'!T$1,FALSE))</f>
        <v/>
      </c>
      <c r="U505" s="130" t="str">
        <f>IF('DOE assistant'!H504="","",VLOOKUP('DOE assistant'!H504,'Full DOE Design'!$B:$L,'Full DOE Design'!U$1,FALSE))</f>
        <v/>
      </c>
      <c r="V505" s="130" t="str">
        <f>IF('DOE assistant'!I504="","",VLOOKUP('DOE assistant'!I504,'Full DOE Design'!$B:$L,'Full DOE Design'!V$1,FALSE))</f>
        <v/>
      </c>
      <c r="W505" s="130" t="str">
        <f>IF('DOE assistant'!J504="","",VLOOKUP('DOE assistant'!J504,'Full DOE Design'!$B:$L,'Full DOE Design'!W$1,FALSE))</f>
        <v/>
      </c>
      <c r="X505" s="130" t="str">
        <f>IF('DOE assistant'!K504="","",VLOOKUP('DOE assistant'!K504,'Full DOE Design'!$B:$L,'Full DOE Design'!X$1,FALSE))</f>
        <v/>
      </c>
    </row>
    <row r="506" spans="14:24">
      <c r="N506" s="128" t="str">
        <f>IF('DOE assistant'!B505="","",'Full DOE Design'!N505+1)</f>
        <v/>
      </c>
      <c r="O506" s="130" t="str">
        <f>IF('DOE assistant'!B505="","",VLOOKUP('DOE assistant'!B505,'Full DOE Design'!$B:$L,'Full DOE Design'!O$1,FALSE))</f>
        <v/>
      </c>
      <c r="P506" s="130" t="str">
        <f>IF('DOE assistant'!C505="","",VLOOKUP('DOE assistant'!C505,'Full DOE Design'!$B:$L,'Full DOE Design'!P$1,FALSE))</f>
        <v/>
      </c>
      <c r="Q506" s="130" t="str">
        <f>IF('DOE assistant'!D505="","",VLOOKUP('DOE assistant'!D505,'Full DOE Design'!$B:$L,'Full DOE Design'!Q$1,FALSE))</f>
        <v/>
      </c>
      <c r="R506" s="130" t="str">
        <f>IF('DOE assistant'!E505="","",VLOOKUP('DOE assistant'!E505,'Full DOE Design'!$B:$L,'Full DOE Design'!R$1,FALSE))</f>
        <v/>
      </c>
      <c r="S506" s="130" t="str">
        <f>IF('DOE assistant'!F505="","",VLOOKUP('DOE assistant'!F505,'Full DOE Design'!$B:$L,'Full DOE Design'!S$1,FALSE))</f>
        <v/>
      </c>
      <c r="T506" s="130" t="str">
        <f>IF('DOE assistant'!G505="","",VLOOKUP('DOE assistant'!G505,'Full DOE Design'!$B:$L,'Full DOE Design'!T$1,FALSE))</f>
        <v/>
      </c>
      <c r="U506" s="130" t="str">
        <f>IF('DOE assistant'!H505="","",VLOOKUP('DOE assistant'!H505,'Full DOE Design'!$B:$L,'Full DOE Design'!U$1,FALSE))</f>
        <v/>
      </c>
      <c r="V506" s="130" t="str">
        <f>IF('DOE assistant'!I505="","",VLOOKUP('DOE assistant'!I505,'Full DOE Design'!$B:$L,'Full DOE Design'!V$1,FALSE))</f>
        <v/>
      </c>
      <c r="W506" s="130" t="str">
        <f>IF('DOE assistant'!J505="","",VLOOKUP('DOE assistant'!J505,'Full DOE Design'!$B:$L,'Full DOE Design'!W$1,FALSE))</f>
        <v/>
      </c>
      <c r="X506" s="130" t="str">
        <f>IF('DOE assistant'!K505="","",VLOOKUP('DOE assistant'!K505,'Full DOE Design'!$B:$L,'Full DOE Design'!X$1,FALSE))</f>
        <v/>
      </c>
    </row>
    <row r="507" spans="14:24">
      <c r="N507" s="128" t="str">
        <f>IF('DOE assistant'!B506="","",'Full DOE Design'!N506+1)</f>
        <v/>
      </c>
      <c r="O507" s="130" t="str">
        <f>IF('DOE assistant'!B506="","",VLOOKUP('DOE assistant'!B506,'Full DOE Design'!$B:$L,'Full DOE Design'!O$1,FALSE))</f>
        <v/>
      </c>
      <c r="P507" s="130" t="str">
        <f>IF('DOE assistant'!C506="","",VLOOKUP('DOE assistant'!C506,'Full DOE Design'!$B:$L,'Full DOE Design'!P$1,FALSE))</f>
        <v/>
      </c>
      <c r="Q507" s="130" t="str">
        <f>IF('DOE assistant'!D506="","",VLOOKUP('DOE assistant'!D506,'Full DOE Design'!$B:$L,'Full DOE Design'!Q$1,FALSE))</f>
        <v/>
      </c>
      <c r="R507" s="130" t="str">
        <f>IF('DOE assistant'!E506="","",VLOOKUP('DOE assistant'!E506,'Full DOE Design'!$B:$L,'Full DOE Design'!R$1,FALSE))</f>
        <v/>
      </c>
      <c r="S507" s="130" t="str">
        <f>IF('DOE assistant'!F506="","",VLOOKUP('DOE assistant'!F506,'Full DOE Design'!$B:$L,'Full DOE Design'!S$1,FALSE))</f>
        <v/>
      </c>
      <c r="T507" s="130" t="str">
        <f>IF('DOE assistant'!G506="","",VLOOKUP('DOE assistant'!G506,'Full DOE Design'!$B:$L,'Full DOE Design'!T$1,FALSE))</f>
        <v/>
      </c>
      <c r="U507" s="130" t="str">
        <f>IF('DOE assistant'!H506="","",VLOOKUP('DOE assistant'!H506,'Full DOE Design'!$B:$L,'Full DOE Design'!U$1,FALSE))</f>
        <v/>
      </c>
      <c r="V507" s="130" t="str">
        <f>IF('DOE assistant'!I506="","",VLOOKUP('DOE assistant'!I506,'Full DOE Design'!$B:$L,'Full DOE Design'!V$1,FALSE))</f>
        <v/>
      </c>
      <c r="W507" s="130" t="str">
        <f>IF('DOE assistant'!J506="","",VLOOKUP('DOE assistant'!J506,'Full DOE Design'!$B:$L,'Full DOE Design'!W$1,FALSE))</f>
        <v/>
      </c>
      <c r="X507" s="130" t="str">
        <f>IF('DOE assistant'!K506="","",VLOOKUP('DOE assistant'!K506,'Full DOE Design'!$B:$L,'Full DOE Design'!X$1,FALSE))</f>
        <v/>
      </c>
    </row>
    <row r="508" spans="14:24">
      <c r="N508" s="128" t="str">
        <f>IF('DOE assistant'!B507="","",'Full DOE Design'!N507+1)</f>
        <v/>
      </c>
      <c r="O508" s="130" t="str">
        <f>IF('DOE assistant'!B507="","",VLOOKUP('DOE assistant'!B507,'Full DOE Design'!$B:$L,'Full DOE Design'!O$1,FALSE))</f>
        <v/>
      </c>
      <c r="P508" s="130" t="str">
        <f>IF('DOE assistant'!C507="","",VLOOKUP('DOE assistant'!C507,'Full DOE Design'!$B:$L,'Full DOE Design'!P$1,FALSE))</f>
        <v/>
      </c>
      <c r="Q508" s="130" t="str">
        <f>IF('DOE assistant'!D507="","",VLOOKUP('DOE assistant'!D507,'Full DOE Design'!$B:$L,'Full DOE Design'!Q$1,FALSE))</f>
        <v/>
      </c>
      <c r="R508" s="130" t="str">
        <f>IF('DOE assistant'!E507="","",VLOOKUP('DOE assistant'!E507,'Full DOE Design'!$B:$L,'Full DOE Design'!R$1,FALSE))</f>
        <v/>
      </c>
      <c r="S508" s="130" t="str">
        <f>IF('DOE assistant'!F507="","",VLOOKUP('DOE assistant'!F507,'Full DOE Design'!$B:$L,'Full DOE Design'!S$1,FALSE))</f>
        <v/>
      </c>
      <c r="T508" s="130" t="str">
        <f>IF('DOE assistant'!G507="","",VLOOKUP('DOE assistant'!G507,'Full DOE Design'!$B:$L,'Full DOE Design'!T$1,FALSE))</f>
        <v/>
      </c>
      <c r="U508" s="130" t="str">
        <f>IF('DOE assistant'!H507="","",VLOOKUP('DOE assistant'!H507,'Full DOE Design'!$B:$L,'Full DOE Design'!U$1,FALSE))</f>
        <v/>
      </c>
      <c r="V508" s="130" t="str">
        <f>IF('DOE assistant'!I507="","",VLOOKUP('DOE assistant'!I507,'Full DOE Design'!$B:$L,'Full DOE Design'!V$1,FALSE))</f>
        <v/>
      </c>
      <c r="W508" s="130" t="str">
        <f>IF('DOE assistant'!J507="","",VLOOKUP('DOE assistant'!J507,'Full DOE Design'!$B:$L,'Full DOE Design'!W$1,FALSE))</f>
        <v/>
      </c>
      <c r="X508" s="130" t="str">
        <f>IF('DOE assistant'!K507="","",VLOOKUP('DOE assistant'!K507,'Full DOE Design'!$B:$L,'Full DOE Design'!X$1,FALSE))</f>
        <v/>
      </c>
    </row>
    <row r="509" spans="14:24">
      <c r="N509" s="128" t="str">
        <f>IF('DOE assistant'!B508="","",'Full DOE Design'!N508+1)</f>
        <v/>
      </c>
      <c r="O509" s="130" t="str">
        <f>IF('DOE assistant'!B508="","",VLOOKUP('DOE assistant'!B508,'Full DOE Design'!$B:$L,'Full DOE Design'!O$1,FALSE))</f>
        <v/>
      </c>
      <c r="P509" s="130" t="str">
        <f>IF('DOE assistant'!C508="","",VLOOKUP('DOE assistant'!C508,'Full DOE Design'!$B:$L,'Full DOE Design'!P$1,FALSE))</f>
        <v/>
      </c>
      <c r="Q509" s="130" t="str">
        <f>IF('DOE assistant'!D508="","",VLOOKUP('DOE assistant'!D508,'Full DOE Design'!$B:$L,'Full DOE Design'!Q$1,FALSE))</f>
        <v/>
      </c>
      <c r="R509" s="130" t="str">
        <f>IF('DOE assistant'!E508="","",VLOOKUP('DOE assistant'!E508,'Full DOE Design'!$B:$L,'Full DOE Design'!R$1,FALSE))</f>
        <v/>
      </c>
      <c r="S509" s="130" t="str">
        <f>IF('DOE assistant'!F508="","",VLOOKUP('DOE assistant'!F508,'Full DOE Design'!$B:$L,'Full DOE Design'!S$1,FALSE))</f>
        <v/>
      </c>
      <c r="T509" s="130" t="str">
        <f>IF('DOE assistant'!G508="","",VLOOKUP('DOE assistant'!G508,'Full DOE Design'!$B:$L,'Full DOE Design'!T$1,FALSE))</f>
        <v/>
      </c>
      <c r="U509" s="130" t="str">
        <f>IF('DOE assistant'!H508="","",VLOOKUP('DOE assistant'!H508,'Full DOE Design'!$B:$L,'Full DOE Design'!U$1,FALSE))</f>
        <v/>
      </c>
      <c r="V509" s="130" t="str">
        <f>IF('DOE assistant'!I508="","",VLOOKUP('DOE assistant'!I508,'Full DOE Design'!$B:$L,'Full DOE Design'!V$1,FALSE))</f>
        <v/>
      </c>
      <c r="W509" s="130" t="str">
        <f>IF('DOE assistant'!J508="","",VLOOKUP('DOE assistant'!J508,'Full DOE Design'!$B:$L,'Full DOE Design'!W$1,FALSE))</f>
        <v/>
      </c>
      <c r="X509" s="130" t="str">
        <f>IF('DOE assistant'!K508="","",VLOOKUP('DOE assistant'!K508,'Full DOE Design'!$B:$L,'Full DOE Design'!X$1,FALSE))</f>
        <v/>
      </c>
    </row>
    <row r="510" spans="14:24">
      <c r="N510" s="128" t="str">
        <f>IF('DOE assistant'!B509="","",'Full DOE Design'!N509+1)</f>
        <v/>
      </c>
      <c r="O510" s="130" t="str">
        <f>IF('DOE assistant'!B509="","",VLOOKUP('DOE assistant'!B509,'Full DOE Design'!$B:$L,'Full DOE Design'!O$1,FALSE))</f>
        <v/>
      </c>
      <c r="P510" s="130" t="str">
        <f>IF('DOE assistant'!C509="","",VLOOKUP('DOE assistant'!C509,'Full DOE Design'!$B:$L,'Full DOE Design'!P$1,FALSE))</f>
        <v/>
      </c>
      <c r="Q510" s="130" t="str">
        <f>IF('DOE assistant'!D509="","",VLOOKUP('DOE assistant'!D509,'Full DOE Design'!$B:$L,'Full DOE Design'!Q$1,FALSE))</f>
        <v/>
      </c>
      <c r="R510" s="130" t="str">
        <f>IF('DOE assistant'!E509="","",VLOOKUP('DOE assistant'!E509,'Full DOE Design'!$B:$L,'Full DOE Design'!R$1,FALSE))</f>
        <v/>
      </c>
      <c r="S510" s="130" t="str">
        <f>IF('DOE assistant'!F509="","",VLOOKUP('DOE assistant'!F509,'Full DOE Design'!$B:$L,'Full DOE Design'!S$1,FALSE))</f>
        <v/>
      </c>
      <c r="T510" s="130" t="str">
        <f>IF('DOE assistant'!G509="","",VLOOKUP('DOE assistant'!G509,'Full DOE Design'!$B:$L,'Full DOE Design'!T$1,FALSE))</f>
        <v/>
      </c>
      <c r="U510" s="130" t="str">
        <f>IF('DOE assistant'!H509="","",VLOOKUP('DOE assistant'!H509,'Full DOE Design'!$B:$L,'Full DOE Design'!U$1,FALSE))</f>
        <v/>
      </c>
      <c r="V510" s="130" t="str">
        <f>IF('DOE assistant'!I509="","",VLOOKUP('DOE assistant'!I509,'Full DOE Design'!$B:$L,'Full DOE Design'!V$1,FALSE))</f>
        <v/>
      </c>
      <c r="W510" s="130" t="str">
        <f>IF('DOE assistant'!J509="","",VLOOKUP('DOE assistant'!J509,'Full DOE Design'!$B:$L,'Full DOE Design'!W$1,FALSE))</f>
        <v/>
      </c>
      <c r="X510" s="130" t="str">
        <f>IF('DOE assistant'!K509="","",VLOOKUP('DOE assistant'!K509,'Full DOE Design'!$B:$L,'Full DOE Design'!X$1,FALSE))</f>
        <v/>
      </c>
    </row>
    <row r="511" spans="14:24">
      <c r="N511" s="128" t="str">
        <f>IF('DOE assistant'!B510="","",'Full DOE Design'!N510+1)</f>
        <v/>
      </c>
      <c r="O511" s="130" t="str">
        <f>IF('DOE assistant'!B510="","",VLOOKUP('DOE assistant'!B510,'Full DOE Design'!$B:$L,'Full DOE Design'!O$1,FALSE))</f>
        <v/>
      </c>
      <c r="P511" s="130" t="str">
        <f>IF('DOE assistant'!C510="","",VLOOKUP('DOE assistant'!C510,'Full DOE Design'!$B:$L,'Full DOE Design'!P$1,FALSE))</f>
        <v/>
      </c>
      <c r="Q511" s="130" t="str">
        <f>IF('DOE assistant'!D510="","",VLOOKUP('DOE assistant'!D510,'Full DOE Design'!$B:$L,'Full DOE Design'!Q$1,FALSE))</f>
        <v/>
      </c>
      <c r="R511" s="130" t="str">
        <f>IF('DOE assistant'!E510="","",VLOOKUP('DOE assistant'!E510,'Full DOE Design'!$B:$L,'Full DOE Design'!R$1,FALSE))</f>
        <v/>
      </c>
      <c r="S511" s="130" t="str">
        <f>IF('DOE assistant'!F510="","",VLOOKUP('DOE assistant'!F510,'Full DOE Design'!$B:$L,'Full DOE Design'!S$1,FALSE))</f>
        <v/>
      </c>
      <c r="T511" s="130" t="str">
        <f>IF('DOE assistant'!G510="","",VLOOKUP('DOE assistant'!G510,'Full DOE Design'!$B:$L,'Full DOE Design'!T$1,FALSE))</f>
        <v/>
      </c>
      <c r="U511" s="130" t="str">
        <f>IF('DOE assistant'!H510="","",VLOOKUP('DOE assistant'!H510,'Full DOE Design'!$B:$L,'Full DOE Design'!U$1,FALSE))</f>
        <v/>
      </c>
      <c r="V511" s="130" t="str">
        <f>IF('DOE assistant'!I510="","",VLOOKUP('DOE assistant'!I510,'Full DOE Design'!$B:$L,'Full DOE Design'!V$1,FALSE))</f>
        <v/>
      </c>
      <c r="W511" s="130" t="str">
        <f>IF('DOE assistant'!J510="","",VLOOKUP('DOE assistant'!J510,'Full DOE Design'!$B:$L,'Full DOE Design'!W$1,FALSE))</f>
        <v/>
      </c>
      <c r="X511" s="130" t="str">
        <f>IF('DOE assistant'!K510="","",VLOOKUP('DOE assistant'!K510,'Full DOE Design'!$B:$L,'Full DOE Design'!X$1,FALSE))</f>
        <v/>
      </c>
    </row>
    <row r="512" spans="14:24">
      <c r="N512" s="128" t="str">
        <f>IF('DOE assistant'!B511="","",'Full DOE Design'!N511+1)</f>
        <v/>
      </c>
      <c r="O512" s="130" t="str">
        <f>IF('DOE assistant'!B511="","",VLOOKUP('DOE assistant'!B511,'Full DOE Design'!$B:$L,'Full DOE Design'!O$1,FALSE))</f>
        <v/>
      </c>
      <c r="P512" s="130" t="str">
        <f>IF('DOE assistant'!C511="","",VLOOKUP('DOE assistant'!C511,'Full DOE Design'!$B:$L,'Full DOE Design'!P$1,FALSE))</f>
        <v/>
      </c>
      <c r="Q512" s="130" t="str">
        <f>IF('DOE assistant'!D511="","",VLOOKUP('DOE assistant'!D511,'Full DOE Design'!$B:$L,'Full DOE Design'!Q$1,FALSE))</f>
        <v/>
      </c>
      <c r="R512" s="130" t="str">
        <f>IF('DOE assistant'!E511="","",VLOOKUP('DOE assistant'!E511,'Full DOE Design'!$B:$L,'Full DOE Design'!R$1,FALSE))</f>
        <v/>
      </c>
      <c r="S512" s="130" t="str">
        <f>IF('DOE assistant'!F511="","",VLOOKUP('DOE assistant'!F511,'Full DOE Design'!$B:$L,'Full DOE Design'!S$1,FALSE))</f>
        <v/>
      </c>
      <c r="T512" s="130" t="str">
        <f>IF('DOE assistant'!G511="","",VLOOKUP('DOE assistant'!G511,'Full DOE Design'!$B:$L,'Full DOE Design'!T$1,FALSE))</f>
        <v/>
      </c>
      <c r="U512" s="130" t="str">
        <f>IF('DOE assistant'!H511="","",VLOOKUP('DOE assistant'!H511,'Full DOE Design'!$B:$L,'Full DOE Design'!U$1,FALSE))</f>
        <v/>
      </c>
      <c r="V512" s="130" t="str">
        <f>IF('DOE assistant'!I511="","",VLOOKUP('DOE assistant'!I511,'Full DOE Design'!$B:$L,'Full DOE Design'!V$1,FALSE))</f>
        <v/>
      </c>
      <c r="W512" s="130" t="str">
        <f>IF('DOE assistant'!J511="","",VLOOKUP('DOE assistant'!J511,'Full DOE Design'!$B:$L,'Full DOE Design'!W$1,FALSE))</f>
        <v/>
      </c>
      <c r="X512" s="130" t="str">
        <f>IF('DOE assistant'!K511="","",VLOOKUP('DOE assistant'!K511,'Full DOE Design'!$B:$L,'Full DOE Design'!X$1,FALSE))</f>
        <v/>
      </c>
    </row>
    <row r="513" spans="14:24">
      <c r="N513" s="128" t="str">
        <f>IF('DOE assistant'!B512="","",'Full DOE Design'!N512+1)</f>
        <v/>
      </c>
      <c r="O513" s="130" t="str">
        <f>IF('DOE assistant'!B512="","",VLOOKUP('DOE assistant'!B512,'Full DOE Design'!$B:$L,'Full DOE Design'!O$1,FALSE))</f>
        <v/>
      </c>
      <c r="P513" s="130" t="str">
        <f>IF('DOE assistant'!C512="","",VLOOKUP('DOE assistant'!C512,'Full DOE Design'!$B:$L,'Full DOE Design'!P$1,FALSE))</f>
        <v/>
      </c>
      <c r="Q513" s="130" t="str">
        <f>IF('DOE assistant'!D512="","",VLOOKUP('DOE assistant'!D512,'Full DOE Design'!$B:$L,'Full DOE Design'!Q$1,FALSE))</f>
        <v/>
      </c>
      <c r="R513" s="130" t="str">
        <f>IF('DOE assistant'!E512="","",VLOOKUP('DOE assistant'!E512,'Full DOE Design'!$B:$L,'Full DOE Design'!R$1,FALSE))</f>
        <v/>
      </c>
      <c r="S513" s="130" t="str">
        <f>IF('DOE assistant'!F512="","",VLOOKUP('DOE assistant'!F512,'Full DOE Design'!$B:$L,'Full DOE Design'!S$1,FALSE))</f>
        <v/>
      </c>
      <c r="T513" s="130" t="str">
        <f>IF('DOE assistant'!G512="","",VLOOKUP('DOE assistant'!G512,'Full DOE Design'!$B:$L,'Full DOE Design'!T$1,FALSE))</f>
        <v/>
      </c>
      <c r="U513" s="130" t="str">
        <f>IF('DOE assistant'!H512="","",VLOOKUP('DOE assistant'!H512,'Full DOE Design'!$B:$L,'Full DOE Design'!U$1,FALSE))</f>
        <v/>
      </c>
      <c r="V513" s="130" t="str">
        <f>IF('DOE assistant'!I512="","",VLOOKUP('DOE assistant'!I512,'Full DOE Design'!$B:$L,'Full DOE Design'!V$1,FALSE))</f>
        <v/>
      </c>
      <c r="W513" s="130" t="str">
        <f>IF('DOE assistant'!J512="","",VLOOKUP('DOE assistant'!J512,'Full DOE Design'!$B:$L,'Full DOE Design'!W$1,FALSE))</f>
        <v/>
      </c>
      <c r="X513" s="130" t="str">
        <f>IF('DOE assistant'!K512="","",VLOOKUP('DOE assistant'!K512,'Full DOE Design'!$B:$L,'Full DOE Design'!X$1,FALSE))</f>
        <v/>
      </c>
    </row>
    <row r="514" spans="14:24">
      <c r="N514" s="128" t="str">
        <f>IF('DOE assistant'!B513="","",'Full DOE Design'!N513+1)</f>
        <v/>
      </c>
      <c r="O514" s="130" t="str">
        <f>IF('DOE assistant'!B513="","",VLOOKUP('DOE assistant'!B513,'Full DOE Design'!$B:$L,'Full DOE Design'!O$1,FALSE))</f>
        <v/>
      </c>
      <c r="P514" s="130" t="str">
        <f>IF('DOE assistant'!C513="","",VLOOKUP('DOE assistant'!C513,'Full DOE Design'!$B:$L,'Full DOE Design'!P$1,FALSE))</f>
        <v/>
      </c>
      <c r="Q514" s="130" t="str">
        <f>IF('DOE assistant'!D513="","",VLOOKUP('DOE assistant'!D513,'Full DOE Design'!$B:$L,'Full DOE Design'!Q$1,FALSE))</f>
        <v/>
      </c>
      <c r="R514" s="130" t="str">
        <f>IF('DOE assistant'!E513="","",VLOOKUP('DOE assistant'!E513,'Full DOE Design'!$B:$L,'Full DOE Design'!R$1,FALSE))</f>
        <v/>
      </c>
      <c r="S514" s="130" t="str">
        <f>IF('DOE assistant'!F513="","",VLOOKUP('DOE assistant'!F513,'Full DOE Design'!$B:$L,'Full DOE Design'!S$1,FALSE))</f>
        <v/>
      </c>
      <c r="T514" s="130" t="str">
        <f>IF('DOE assistant'!G513="","",VLOOKUP('DOE assistant'!G513,'Full DOE Design'!$B:$L,'Full DOE Design'!T$1,FALSE))</f>
        <v/>
      </c>
      <c r="U514" s="130" t="str">
        <f>IF('DOE assistant'!H513="","",VLOOKUP('DOE assistant'!H513,'Full DOE Design'!$B:$L,'Full DOE Design'!U$1,FALSE))</f>
        <v/>
      </c>
      <c r="V514" s="130" t="str">
        <f>IF('DOE assistant'!I513="","",VLOOKUP('DOE assistant'!I513,'Full DOE Design'!$B:$L,'Full DOE Design'!V$1,FALSE))</f>
        <v/>
      </c>
      <c r="W514" s="130" t="str">
        <f>IF('DOE assistant'!J513="","",VLOOKUP('DOE assistant'!J513,'Full DOE Design'!$B:$L,'Full DOE Design'!W$1,FALSE))</f>
        <v/>
      </c>
      <c r="X514" s="130" t="str">
        <f>IF('DOE assistant'!K513="","",VLOOKUP('DOE assistant'!K513,'Full DOE Design'!$B:$L,'Full DOE Design'!X$1,FALSE))</f>
        <v/>
      </c>
    </row>
    <row r="515" spans="14:24">
      <c r="N515" s="128" t="str">
        <f>IF('DOE assistant'!B514="","",'Full DOE Design'!N514+1)</f>
        <v/>
      </c>
      <c r="O515" s="130" t="str">
        <f>IF('DOE assistant'!B514="","",VLOOKUP('DOE assistant'!B514,'Full DOE Design'!$B:$L,'Full DOE Design'!O$1,FALSE))</f>
        <v/>
      </c>
      <c r="P515" s="130" t="str">
        <f>IF('DOE assistant'!C514="","",VLOOKUP('DOE assistant'!C514,'Full DOE Design'!$B:$L,'Full DOE Design'!P$1,FALSE))</f>
        <v/>
      </c>
      <c r="Q515" s="130" t="str">
        <f>IF('DOE assistant'!D514="","",VLOOKUP('DOE assistant'!D514,'Full DOE Design'!$B:$L,'Full DOE Design'!Q$1,FALSE))</f>
        <v/>
      </c>
      <c r="R515" s="130" t="str">
        <f>IF('DOE assistant'!E514="","",VLOOKUP('DOE assistant'!E514,'Full DOE Design'!$B:$L,'Full DOE Design'!R$1,FALSE))</f>
        <v/>
      </c>
      <c r="S515" s="130" t="str">
        <f>IF('DOE assistant'!F514="","",VLOOKUP('DOE assistant'!F514,'Full DOE Design'!$B:$L,'Full DOE Design'!S$1,FALSE))</f>
        <v/>
      </c>
      <c r="T515" s="130" t="str">
        <f>IF('DOE assistant'!G514="","",VLOOKUP('DOE assistant'!G514,'Full DOE Design'!$B:$L,'Full DOE Design'!T$1,FALSE))</f>
        <v/>
      </c>
      <c r="U515" s="130" t="str">
        <f>IF('DOE assistant'!H514="","",VLOOKUP('DOE assistant'!H514,'Full DOE Design'!$B:$L,'Full DOE Design'!U$1,FALSE))</f>
        <v/>
      </c>
      <c r="V515" s="130" t="str">
        <f>IF('DOE assistant'!I514="","",VLOOKUP('DOE assistant'!I514,'Full DOE Design'!$B:$L,'Full DOE Design'!V$1,FALSE))</f>
        <v/>
      </c>
      <c r="W515" s="130" t="str">
        <f>IF('DOE assistant'!J514="","",VLOOKUP('DOE assistant'!J514,'Full DOE Design'!$B:$L,'Full DOE Design'!W$1,FALSE))</f>
        <v/>
      </c>
      <c r="X515" s="130" t="str">
        <f>IF('DOE assistant'!K514="","",VLOOKUP('DOE assistant'!K514,'Full DOE Design'!$B:$L,'Full DOE Design'!X$1,FALSE))</f>
        <v/>
      </c>
    </row>
    <row r="516" spans="14:24">
      <c r="N516" s="128" t="str">
        <f>IF('DOE assistant'!B515="","",'Full DOE Design'!N515+1)</f>
        <v/>
      </c>
      <c r="O516" s="130" t="str">
        <f>IF('DOE assistant'!B515="","",VLOOKUP('DOE assistant'!B515,'Full DOE Design'!$B:$L,'Full DOE Design'!O$1,FALSE))</f>
        <v/>
      </c>
      <c r="P516" s="130" t="str">
        <f>IF('DOE assistant'!C515="","",VLOOKUP('DOE assistant'!C515,'Full DOE Design'!$B:$L,'Full DOE Design'!P$1,FALSE))</f>
        <v/>
      </c>
      <c r="Q516" s="130" t="str">
        <f>IF('DOE assistant'!D515="","",VLOOKUP('DOE assistant'!D515,'Full DOE Design'!$B:$L,'Full DOE Design'!Q$1,FALSE))</f>
        <v/>
      </c>
      <c r="R516" s="130" t="str">
        <f>IF('DOE assistant'!E515="","",VLOOKUP('DOE assistant'!E515,'Full DOE Design'!$B:$L,'Full DOE Design'!R$1,FALSE))</f>
        <v/>
      </c>
      <c r="S516" s="130" t="str">
        <f>IF('DOE assistant'!F515="","",VLOOKUP('DOE assistant'!F515,'Full DOE Design'!$B:$L,'Full DOE Design'!S$1,FALSE))</f>
        <v/>
      </c>
      <c r="T516" s="130" t="str">
        <f>IF('DOE assistant'!G515="","",VLOOKUP('DOE assistant'!G515,'Full DOE Design'!$B:$L,'Full DOE Design'!T$1,FALSE))</f>
        <v/>
      </c>
      <c r="U516" s="130" t="str">
        <f>IF('DOE assistant'!H515="","",VLOOKUP('DOE assistant'!H515,'Full DOE Design'!$B:$L,'Full DOE Design'!U$1,FALSE))</f>
        <v/>
      </c>
      <c r="V516" s="130" t="str">
        <f>IF('DOE assistant'!I515="","",VLOOKUP('DOE assistant'!I515,'Full DOE Design'!$B:$L,'Full DOE Design'!V$1,FALSE))</f>
        <v/>
      </c>
      <c r="W516" s="130" t="str">
        <f>IF('DOE assistant'!J515="","",VLOOKUP('DOE assistant'!J515,'Full DOE Design'!$B:$L,'Full DOE Design'!W$1,FALSE))</f>
        <v/>
      </c>
      <c r="X516" s="130" t="str">
        <f>IF('DOE assistant'!K515="","",VLOOKUP('DOE assistant'!K515,'Full DOE Design'!$B:$L,'Full DOE Design'!X$1,FALSE))</f>
        <v/>
      </c>
    </row>
    <row r="517" spans="14:24">
      <c r="N517" s="128" t="str">
        <f>IF('DOE assistant'!B516="","",'Full DOE Design'!N516+1)</f>
        <v/>
      </c>
      <c r="O517" s="130" t="str">
        <f>IF('DOE assistant'!B516="","",VLOOKUP('DOE assistant'!B516,'Full DOE Design'!$B:$L,'Full DOE Design'!O$1,FALSE))</f>
        <v/>
      </c>
      <c r="P517" s="130" t="str">
        <f>IF('DOE assistant'!C516="","",VLOOKUP('DOE assistant'!C516,'Full DOE Design'!$B:$L,'Full DOE Design'!P$1,FALSE))</f>
        <v/>
      </c>
      <c r="Q517" s="130" t="str">
        <f>IF('DOE assistant'!D516="","",VLOOKUP('DOE assistant'!D516,'Full DOE Design'!$B:$L,'Full DOE Design'!Q$1,FALSE))</f>
        <v/>
      </c>
      <c r="R517" s="130" t="str">
        <f>IF('DOE assistant'!E516="","",VLOOKUP('DOE assistant'!E516,'Full DOE Design'!$B:$L,'Full DOE Design'!R$1,FALSE))</f>
        <v/>
      </c>
      <c r="S517" s="130" t="str">
        <f>IF('DOE assistant'!F516="","",VLOOKUP('DOE assistant'!F516,'Full DOE Design'!$B:$L,'Full DOE Design'!S$1,FALSE))</f>
        <v/>
      </c>
      <c r="T517" s="130" t="str">
        <f>IF('DOE assistant'!G516="","",VLOOKUP('DOE assistant'!G516,'Full DOE Design'!$B:$L,'Full DOE Design'!T$1,FALSE))</f>
        <v/>
      </c>
      <c r="U517" s="130" t="str">
        <f>IF('DOE assistant'!H516="","",VLOOKUP('DOE assistant'!H516,'Full DOE Design'!$B:$L,'Full DOE Design'!U$1,FALSE))</f>
        <v/>
      </c>
      <c r="V517" s="130" t="str">
        <f>IF('DOE assistant'!I516="","",VLOOKUP('DOE assistant'!I516,'Full DOE Design'!$B:$L,'Full DOE Design'!V$1,FALSE))</f>
        <v/>
      </c>
      <c r="W517" s="130" t="str">
        <f>IF('DOE assistant'!J516="","",VLOOKUP('DOE assistant'!J516,'Full DOE Design'!$B:$L,'Full DOE Design'!W$1,FALSE))</f>
        <v/>
      </c>
      <c r="X517" s="130" t="str">
        <f>IF('DOE assistant'!K516="","",VLOOKUP('DOE assistant'!K516,'Full DOE Design'!$B:$L,'Full DOE Design'!X$1,FALSE))</f>
        <v/>
      </c>
    </row>
    <row r="518" spans="14:24">
      <c r="N518" s="128" t="str">
        <f>IF('DOE assistant'!B517="","",'Full DOE Design'!N517+1)</f>
        <v/>
      </c>
      <c r="O518" s="130" t="str">
        <f>IF('DOE assistant'!B517="","",VLOOKUP('DOE assistant'!B517,'Full DOE Design'!$B:$L,'Full DOE Design'!O$1,FALSE))</f>
        <v/>
      </c>
      <c r="P518" s="130" t="str">
        <f>IF('DOE assistant'!C517="","",VLOOKUP('DOE assistant'!C517,'Full DOE Design'!$B:$L,'Full DOE Design'!P$1,FALSE))</f>
        <v/>
      </c>
      <c r="Q518" s="130" t="str">
        <f>IF('DOE assistant'!D517="","",VLOOKUP('DOE assistant'!D517,'Full DOE Design'!$B:$L,'Full DOE Design'!Q$1,FALSE))</f>
        <v/>
      </c>
      <c r="R518" s="130" t="str">
        <f>IF('DOE assistant'!E517="","",VLOOKUP('DOE assistant'!E517,'Full DOE Design'!$B:$L,'Full DOE Design'!R$1,FALSE))</f>
        <v/>
      </c>
      <c r="S518" s="130" t="str">
        <f>IF('DOE assistant'!F517="","",VLOOKUP('DOE assistant'!F517,'Full DOE Design'!$B:$L,'Full DOE Design'!S$1,FALSE))</f>
        <v/>
      </c>
      <c r="T518" s="130" t="str">
        <f>IF('DOE assistant'!G517="","",VLOOKUP('DOE assistant'!G517,'Full DOE Design'!$B:$L,'Full DOE Design'!T$1,FALSE))</f>
        <v/>
      </c>
      <c r="U518" s="130" t="str">
        <f>IF('DOE assistant'!H517="","",VLOOKUP('DOE assistant'!H517,'Full DOE Design'!$B:$L,'Full DOE Design'!U$1,FALSE))</f>
        <v/>
      </c>
      <c r="V518" s="130" t="str">
        <f>IF('DOE assistant'!I517="","",VLOOKUP('DOE assistant'!I517,'Full DOE Design'!$B:$L,'Full DOE Design'!V$1,FALSE))</f>
        <v/>
      </c>
      <c r="W518" s="130" t="str">
        <f>IF('DOE assistant'!J517="","",VLOOKUP('DOE assistant'!J517,'Full DOE Design'!$B:$L,'Full DOE Design'!W$1,FALSE))</f>
        <v/>
      </c>
      <c r="X518" s="130" t="str">
        <f>IF('DOE assistant'!K517="","",VLOOKUP('DOE assistant'!K517,'Full DOE Design'!$B:$L,'Full DOE Design'!X$1,FALSE))</f>
        <v/>
      </c>
    </row>
    <row r="519" spans="14:24">
      <c r="N519" s="128" t="str">
        <f>IF('DOE assistant'!B518="","",'Full DOE Design'!N518+1)</f>
        <v/>
      </c>
      <c r="O519" s="130" t="str">
        <f>IF('DOE assistant'!B518="","",VLOOKUP('DOE assistant'!B518,'Full DOE Design'!$B:$L,'Full DOE Design'!O$1,FALSE))</f>
        <v/>
      </c>
      <c r="P519" s="130" t="str">
        <f>IF('DOE assistant'!C518="","",VLOOKUP('DOE assistant'!C518,'Full DOE Design'!$B:$L,'Full DOE Design'!P$1,FALSE))</f>
        <v/>
      </c>
      <c r="Q519" s="130" t="str">
        <f>IF('DOE assistant'!D518="","",VLOOKUP('DOE assistant'!D518,'Full DOE Design'!$B:$L,'Full DOE Design'!Q$1,FALSE))</f>
        <v/>
      </c>
      <c r="R519" s="130" t="str">
        <f>IF('DOE assistant'!E518="","",VLOOKUP('DOE assistant'!E518,'Full DOE Design'!$B:$L,'Full DOE Design'!R$1,FALSE))</f>
        <v/>
      </c>
      <c r="S519" s="130" t="str">
        <f>IF('DOE assistant'!F518="","",VLOOKUP('DOE assistant'!F518,'Full DOE Design'!$B:$L,'Full DOE Design'!S$1,FALSE))</f>
        <v/>
      </c>
      <c r="T519" s="130" t="str">
        <f>IF('DOE assistant'!G518="","",VLOOKUP('DOE assistant'!G518,'Full DOE Design'!$B:$L,'Full DOE Design'!T$1,FALSE))</f>
        <v/>
      </c>
      <c r="U519" s="130" t="str">
        <f>IF('DOE assistant'!H518="","",VLOOKUP('DOE assistant'!H518,'Full DOE Design'!$B:$L,'Full DOE Design'!U$1,FALSE))</f>
        <v/>
      </c>
      <c r="V519" s="130" t="str">
        <f>IF('DOE assistant'!I518="","",VLOOKUP('DOE assistant'!I518,'Full DOE Design'!$B:$L,'Full DOE Design'!V$1,FALSE))</f>
        <v/>
      </c>
      <c r="W519" s="130" t="str">
        <f>IF('DOE assistant'!J518="","",VLOOKUP('DOE assistant'!J518,'Full DOE Design'!$B:$L,'Full DOE Design'!W$1,FALSE))</f>
        <v/>
      </c>
      <c r="X519" s="130" t="str">
        <f>IF('DOE assistant'!K518="","",VLOOKUP('DOE assistant'!K518,'Full DOE Design'!$B:$L,'Full DOE Design'!X$1,FALSE))</f>
        <v/>
      </c>
    </row>
    <row r="520" spans="14:24">
      <c r="N520" s="128" t="str">
        <f>IF('DOE assistant'!B519="","",'Full DOE Design'!N519+1)</f>
        <v/>
      </c>
      <c r="O520" s="130" t="str">
        <f>IF('DOE assistant'!B519="","",VLOOKUP('DOE assistant'!B519,'Full DOE Design'!$B:$L,'Full DOE Design'!O$1,FALSE))</f>
        <v/>
      </c>
      <c r="P520" s="130" t="str">
        <f>IF('DOE assistant'!C519="","",VLOOKUP('DOE assistant'!C519,'Full DOE Design'!$B:$L,'Full DOE Design'!P$1,FALSE))</f>
        <v/>
      </c>
      <c r="Q520" s="130" t="str">
        <f>IF('DOE assistant'!D519="","",VLOOKUP('DOE assistant'!D519,'Full DOE Design'!$B:$L,'Full DOE Design'!Q$1,FALSE))</f>
        <v/>
      </c>
      <c r="R520" s="130" t="str">
        <f>IF('DOE assistant'!E519="","",VLOOKUP('DOE assistant'!E519,'Full DOE Design'!$B:$L,'Full DOE Design'!R$1,FALSE))</f>
        <v/>
      </c>
      <c r="S520" s="130" t="str">
        <f>IF('DOE assistant'!F519="","",VLOOKUP('DOE assistant'!F519,'Full DOE Design'!$B:$L,'Full DOE Design'!S$1,FALSE))</f>
        <v/>
      </c>
      <c r="T520" s="130" t="str">
        <f>IF('DOE assistant'!G519="","",VLOOKUP('DOE assistant'!G519,'Full DOE Design'!$B:$L,'Full DOE Design'!T$1,FALSE))</f>
        <v/>
      </c>
      <c r="U520" s="130" t="str">
        <f>IF('DOE assistant'!H519="","",VLOOKUP('DOE assistant'!H519,'Full DOE Design'!$B:$L,'Full DOE Design'!U$1,FALSE))</f>
        <v/>
      </c>
      <c r="V520" s="130" t="str">
        <f>IF('DOE assistant'!I519="","",VLOOKUP('DOE assistant'!I519,'Full DOE Design'!$B:$L,'Full DOE Design'!V$1,FALSE))</f>
        <v/>
      </c>
      <c r="W520" s="130" t="str">
        <f>IF('DOE assistant'!J519="","",VLOOKUP('DOE assistant'!J519,'Full DOE Design'!$B:$L,'Full DOE Design'!W$1,FALSE))</f>
        <v/>
      </c>
      <c r="X520" s="130" t="str">
        <f>IF('DOE assistant'!K519="","",VLOOKUP('DOE assistant'!K519,'Full DOE Design'!$B:$L,'Full DOE Design'!X$1,FALSE))</f>
        <v/>
      </c>
    </row>
    <row r="521" spans="14:24">
      <c r="N521" s="128" t="str">
        <f>IF('DOE assistant'!B520="","",'Full DOE Design'!N520+1)</f>
        <v/>
      </c>
      <c r="O521" s="130" t="str">
        <f>IF('DOE assistant'!B520="","",VLOOKUP('DOE assistant'!B520,'Full DOE Design'!$B:$L,'Full DOE Design'!O$1,FALSE))</f>
        <v/>
      </c>
      <c r="P521" s="130" t="str">
        <f>IF('DOE assistant'!C520="","",VLOOKUP('DOE assistant'!C520,'Full DOE Design'!$B:$L,'Full DOE Design'!P$1,FALSE))</f>
        <v/>
      </c>
      <c r="Q521" s="130" t="str">
        <f>IF('DOE assistant'!D520="","",VLOOKUP('DOE assistant'!D520,'Full DOE Design'!$B:$L,'Full DOE Design'!Q$1,FALSE))</f>
        <v/>
      </c>
      <c r="R521" s="130" t="str">
        <f>IF('DOE assistant'!E520="","",VLOOKUP('DOE assistant'!E520,'Full DOE Design'!$B:$L,'Full DOE Design'!R$1,FALSE))</f>
        <v/>
      </c>
      <c r="S521" s="130" t="str">
        <f>IF('DOE assistant'!F520="","",VLOOKUP('DOE assistant'!F520,'Full DOE Design'!$B:$L,'Full DOE Design'!S$1,FALSE))</f>
        <v/>
      </c>
      <c r="T521" s="130" t="str">
        <f>IF('DOE assistant'!G520="","",VLOOKUP('DOE assistant'!G520,'Full DOE Design'!$B:$L,'Full DOE Design'!T$1,FALSE))</f>
        <v/>
      </c>
      <c r="U521" s="130" t="str">
        <f>IF('DOE assistant'!H520="","",VLOOKUP('DOE assistant'!H520,'Full DOE Design'!$B:$L,'Full DOE Design'!U$1,FALSE))</f>
        <v/>
      </c>
      <c r="V521" s="130" t="str">
        <f>IF('DOE assistant'!I520="","",VLOOKUP('DOE assistant'!I520,'Full DOE Design'!$B:$L,'Full DOE Design'!V$1,FALSE))</f>
        <v/>
      </c>
      <c r="W521" s="130" t="str">
        <f>IF('DOE assistant'!J520="","",VLOOKUP('DOE assistant'!J520,'Full DOE Design'!$B:$L,'Full DOE Design'!W$1,FALSE))</f>
        <v/>
      </c>
      <c r="X521" s="130" t="str">
        <f>IF('DOE assistant'!K520="","",VLOOKUP('DOE assistant'!K520,'Full DOE Design'!$B:$L,'Full DOE Design'!X$1,FALSE))</f>
        <v/>
      </c>
    </row>
    <row r="522" spans="14:24">
      <c r="N522" s="128" t="str">
        <f>IF('DOE assistant'!B521="","",'Full DOE Design'!N521+1)</f>
        <v/>
      </c>
      <c r="O522" s="130" t="str">
        <f>IF('DOE assistant'!B521="","",VLOOKUP('DOE assistant'!B521,'Full DOE Design'!$B:$L,'Full DOE Design'!O$1,FALSE))</f>
        <v/>
      </c>
      <c r="P522" s="130" t="str">
        <f>IF('DOE assistant'!C521="","",VLOOKUP('DOE assistant'!C521,'Full DOE Design'!$B:$L,'Full DOE Design'!P$1,FALSE))</f>
        <v/>
      </c>
      <c r="Q522" s="130" t="str">
        <f>IF('DOE assistant'!D521="","",VLOOKUP('DOE assistant'!D521,'Full DOE Design'!$B:$L,'Full DOE Design'!Q$1,FALSE))</f>
        <v/>
      </c>
      <c r="R522" s="130" t="str">
        <f>IF('DOE assistant'!E521="","",VLOOKUP('DOE assistant'!E521,'Full DOE Design'!$B:$L,'Full DOE Design'!R$1,FALSE))</f>
        <v/>
      </c>
      <c r="S522" s="130" t="str">
        <f>IF('DOE assistant'!F521="","",VLOOKUP('DOE assistant'!F521,'Full DOE Design'!$B:$L,'Full DOE Design'!S$1,FALSE))</f>
        <v/>
      </c>
      <c r="T522" s="130" t="str">
        <f>IF('DOE assistant'!G521="","",VLOOKUP('DOE assistant'!G521,'Full DOE Design'!$B:$L,'Full DOE Design'!T$1,FALSE))</f>
        <v/>
      </c>
      <c r="U522" s="130" t="str">
        <f>IF('DOE assistant'!H521="","",VLOOKUP('DOE assistant'!H521,'Full DOE Design'!$B:$L,'Full DOE Design'!U$1,FALSE))</f>
        <v/>
      </c>
      <c r="V522" s="130" t="str">
        <f>IF('DOE assistant'!I521="","",VLOOKUP('DOE assistant'!I521,'Full DOE Design'!$B:$L,'Full DOE Design'!V$1,FALSE))</f>
        <v/>
      </c>
      <c r="W522" s="130" t="str">
        <f>IF('DOE assistant'!J521="","",VLOOKUP('DOE assistant'!J521,'Full DOE Design'!$B:$L,'Full DOE Design'!W$1,FALSE))</f>
        <v/>
      </c>
      <c r="X522" s="130" t="str">
        <f>IF('DOE assistant'!K521="","",VLOOKUP('DOE assistant'!K521,'Full DOE Design'!$B:$L,'Full DOE Design'!X$1,FALSE))</f>
        <v/>
      </c>
    </row>
    <row r="523" spans="14:24">
      <c r="N523" s="128" t="str">
        <f>IF('DOE assistant'!B522="","",'Full DOE Design'!N522+1)</f>
        <v/>
      </c>
      <c r="O523" s="130" t="str">
        <f>IF('DOE assistant'!B522="","",VLOOKUP('DOE assistant'!B522,'Full DOE Design'!$B:$L,'Full DOE Design'!O$1,FALSE))</f>
        <v/>
      </c>
      <c r="P523" s="130" t="str">
        <f>IF('DOE assistant'!C522="","",VLOOKUP('DOE assistant'!C522,'Full DOE Design'!$B:$L,'Full DOE Design'!P$1,FALSE))</f>
        <v/>
      </c>
      <c r="Q523" s="130" t="str">
        <f>IF('DOE assistant'!D522="","",VLOOKUP('DOE assistant'!D522,'Full DOE Design'!$B:$L,'Full DOE Design'!Q$1,FALSE))</f>
        <v/>
      </c>
      <c r="R523" s="130" t="str">
        <f>IF('DOE assistant'!E522="","",VLOOKUP('DOE assistant'!E522,'Full DOE Design'!$B:$L,'Full DOE Design'!R$1,FALSE))</f>
        <v/>
      </c>
      <c r="S523" s="130" t="str">
        <f>IF('DOE assistant'!F522="","",VLOOKUP('DOE assistant'!F522,'Full DOE Design'!$B:$L,'Full DOE Design'!S$1,FALSE))</f>
        <v/>
      </c>
      <c r="T523" s="130" t="str">
        <f>IF('DOE assistant'!G522="","",VLOOKUP('DOE assistant'!G522,'Full DOE Design'!$B:$L,'Full DOE Design'!T$1,FALSE))</f>
        <v/>
      </c>
      <c r="U523" s="130" t="str">
        <f>IF('DOE assistant'!H522="","",VLOOKUP('DOE assistant'!H522,'Full DOE Design'!$B:$L,'Full DOE Design'!U$1,FALSE))</f>
        <v/>
      </c>
      <c r="V523" s="130" t="str">
        <f>IF('DOE assistant'!I522="","",VLOOKUP('DOE assistant'!I522,'Full DOE Design'!$B:$L,'Full DOE Design'!V$1,FALSE))</f>
        <v/>
      </c>
      <c r="W523" s="130" t="str">
        <f>IF('DOE assistant'!J522="","",VLOOKUP('DOE assistant'!J522,'Full DOE Design'!$B:$L,'Full DOE Design'!W$1,FALSE))</f>
        <v/>
      </c>
      <c r="X523" s="130" t="str">
        <f>IF('DOE assistant'!K522="","",VLOOKUP('DOE assistant'!K522,'Full DOE Design'!$B:$L,'Full DOE Design'!X$1,FALSE))</f>
        <v/>
      </c>
    </row>
    <row r="524" spans="14:24">
      <c r="N524" s="128" t="str">
        <f>IF('DOE assistant'!B523="","",'Full DOE Design'!N523+1)</f>
        <v/>
      </c>
      <c r="O524" s="130" t="str">
        <f>IF('DOE assistant'!B523="","",VLOOKUP('DOE assistant'!B523,'Full DOE Design'!$B:$L,'Full DOE Design'!O$1,FALSE))</f>
        <v/>
      </c>
      <c r="P524" s="130" t="str">
        <f>IF('DOE assistant'!C523="","",VLOOKUP('DOE assistant'!C523,'Full DOE Design'!$B:$L,'Full DOE Design'!P$1,FALSE))</f>
        <v/>
      </c>
      <c r="Q524" s="130" t="str">
        <f>IF('DOE assistant'!D523="","",VLOOKUP('DOE assistant'!D523,'Full DOE Design'!$B:$L,'Full DOE Design'!Q$1,FALSE))</f>
        <v/>
      </c>
      <c r="R524" s="130" t="str">
        <f>IF('DOE assistant'!E523="","",VLOOKUP('DOE assistant'!E523,'Full DOE Design'!$B:$L,'Full DOE Design'!R$1,FALSE))</f>
        <v/>
      </c>
      <c r="S524" s="130" t="str">
        <f>IF('DOE assistant'!F523="","",VLOOKUP('DOE assistant'!F523,'Full DOE Design'!$B:$L,'Full DOE Design'!S$1,FALSE))</f>
        <v/>
      </c>
      <c r="T524" s="130" t="str">
        <f>IF('DOE assistant'!G523="","",VLOOKUP('DOE assistant'!G523,'Full DOE Design'!$B:$L,'Full DOE Design'!T$1,FALSE))</f>
        <v/>
      </c>
      <c r="U524" s="130" t="str">
        <f>IF('DOE assistant'!H523="","",VLOOKUP('DOE assistant'!H523,'Full DOE Design'!$B:$L,'Full DOE Design'!U$1,FALSE))</f>
        <v/>
      </c>
      <c r="V524" s="130" t="str">
        <f>IF('DOE assistant'!I523="","",VLOOKUP('DOE assistant'!I523,'Full DOE Design'!$B:$L,'Full DOE Design'!V$1,FALSE))</f>
        <v/>
      </c>
      <c r="W524" s="130" t="str">
        <f>IF('DOE assistant'!J523="","",VLOOKUP('DOE assistant'!J523,'Full DOE Design'!$B:$L,'Full DOE Design'!W$1,FALSE))</f>
        <v/>
      </c>
      <c r="X524" s="130" t="str">
        <f>IF('DOE assistant'!K523="","",VLOOKUP('DOE assistant'!K523,'Full DOE Design'!$B:$L,'Full DOE Design'!X$1,FALSE))</f>
        <v/>
      </c>
    </row>
    <row r="525" spans="14:24">
      <c r="N525" s="128" t="str">
        <f>IF('DOE assistant'!B524="","",'Full DOE Design'!N524+1)</f>
        <v/>
      </c>
      <c r="O525" s="130" t="str">
        <f>IF('DOE assistant'!B524="","",VLOOKUP('DOE assistant'!B524,'Full DOE Design'!$B:$L,'Full DOE Design'!O$1,FALSE))</f>
        <v/>
      </c>
      <c r="P525" s="130" t="str">
        <f>IF('DOE assistant'!C524="","",VLOOKUP('DOE assistant'!C524,'Full DOE Design'!$B:$L,'Full DOE Design'!P$1,FALSE))</f>
        <v/>
      </c>
      <c r="Q525" s="130" t="str">
        <f>IF('DOE assistant'!D524="","",VLOOKUP('DOE assistant'!D524,'Full DOE Design'!$B:$L,'Full DOE Design'!Q$1,FALSE))</f>
        <v/>
      </c>
      <c r="R525" s="130" t="str">
        <f>IF('DOE assistant'!E524="","",VLOOKUP('DOE assistant'!E524,'Full DOE Design'!$B:$L,'Full DOE Design'!R$1,FALSE))</f>
        <v/>
      </c>
      <c r="S525" s="130" t="str">
        <f>IF('DOE assistant'!F524="","",VLOOKUP('DOE assistant'!F524,'Full DOE Design'!$B:$L,'Full DOE Design'!S$1,FALSE))</f>
        <v/>
      </c>
      <c r="T525" s="130" t="str">
        <f>IF('DOE assistant'!G524="","",VLOOKUP('DOE assistant'!G524,'Full DOE Design'!$B:$L,'Full DOE Design'!T$1,FALSE))</f>
        <v/>
      </c>
      <c r="U525" s="130" t="str">
        <f>IF('DOE assistant'!H524="","",VLOOKUP('DOE assistant'!H524,'Full DOE Design'!$B:$L,'Full DOE Design'!U$1,FALSE))</f>
        <v/>
      </c>
      <c r="V525" s="130" t="str">
        <f>IF('DOE assistant'!I524="","",VLOOKUP('DOE assistant'!I524,'Full DOE Design'!$B:$L,'Full DOE Design'!V$1,FALSE))</f>
        <v/>
      </c>
      <c r="W525" s="130" t="str">
        <f>IF('DOE assistant'!J524="","",VLOOKUP('DOE assistant'!J524,'Full DOE Design'!$B:$L,'Full DOE Design'!W$1,FALSE))</f>
        <v/>
      </c>
      <c r="X525" s="130" t="str">
        <f>IF('DOE assistant'!K524="","",VLOOKUP('DOE assistant'!K524,'Full DOE Design'!$B:$L,'Full DOE Design'!X$1,FALSE))</f>
        <v/>
      </c>
    </row>
    <row r="526" spans="14:24">
      <c r="N526" s="128" t="str">
        <f>IF('DOE assistant'!B525="","",'Full DOE Design'!N525+1)</f>
        <v/>
      </c>
      <c r="O526" s="130" t="str">
        <f>IF('DOE assistant'!B525="","",VLOOKUP('DOE assistant'!B525,'Full DOE Design'!$B:$L,'Full DOE Design'!O$1,FALSE))</f>
        <v/>
      </c>
      <c r="P526" s="130" t="str">
        <f>IF('DOE assistant'!C525="","",VLOOKUP('DOE assistant'!C525,'Full DOE Design'!$B:$L,'Full DOE Design'!P$1,FALSE))</f>
        <v/>
      </c>
      <c r="Q526" s="130" t="str">
        <f>IF('DOE assistant'!D525="","",VLOOKUP('DOE assistant'!D525,'Full DOE Design'!$B:$L,'Full DOE Design'!Q$1,FALSE))</f>
        <v/>
      </c>
      <c r="R526" s="130" t="str">
        <f>IF('DOE assistant'!E525="","",VLOOKUP('DOE assistant'!E525,'Full DOE Design'!$B:$L,'Full DOE Design'!R$1,FALSE))</f>
        <v/>
      </c>
      <c r="S526" s="130" t="str">
        <f>IF('DOE assistant'!F525="","",VLOOKUP('DOE assistant'!F525,'Full DOE Design'!$B:$L,'Full DOE Design'!S$1,FALSE))</f>
        <v/>
      </c>
      <c r="T526" s="130" t="str">
        <f>IF('DOE assistant'!G525="","",VLOOKUP('DOE assistant'!G525,'Full DOE Design'!$B:$L,'Full DOE Design'!T$1,FALSE))</f>
        <v/>
      </c>
      <c r="U526" s="130" t="str">
        <f>IF('DOE assistant'!H525="","",VLOOKUP('DOE assistant'!H525,'Full DOE Design'!$B:$L,'Full DOE Design'!U$1,FALSE))</f>
        <v/>
      </c>
      <c r="V526" s="130" t="str">
        <f>IF('DOE assistant'!I525="","",VLOOKUP('DOE assistant'!I525,'Full DOE Design'!$B:$L,'Full DOE Design'!V$1,FALSE))</f>
        <v/>
      </c>
      <c r="W526" s="130" t="str">
        <f>IF('DOE assistant'!J525="","",VLOOKUP('DOE assistant'!J525,'Full DOE Design'!$B:$L,'Full DOE Design'!W$1,FALSE))</f>
        <v/>
      </c>
      <c r="X526" s="130" t="str">
        <f>IF('DOE assistant'!K525="","",VLOOKUP('DOE assistant'!K525,'Full DOE Design'!$B:$L,'Full DOE Design'!X$1,FALSE))</f>
        <v/>
      </c>
    </row>
    <row r="527" spans="14:24">
      <c r="N527" s="128" t="str">
        <f>IF('DOE assistant'!B526="","",'Full DOE Design'!N526+1)</f>
        <v/>
      </c>
      <c r="O527" s="130" t="str">
        <f>IF('DOE assistant'!B526="","",VLOOKUP('DOE assistant'!B526,'Full DOE Design'!$B:$L,'Full DOE Design'!O$1,FALSE))</f>
        <v/>
      </c>
      <c r="P527" s="130" t="str">
        <f>IF('DOE assistant'!C526="","",VLOOKUP('DOE assistant'!C526,'Full DOE Design'!$B:$L,'Full DOE Design'!P$1,FALSE))</f>
        <v/>
      </c>
      <c r="Q527" s="130" t="str">
        <f>IF('DOE assistant'!D526="","",VLOOKUP('DOE assistant'!D526,'Full DOE Design'!$B:$L,'Full DOE Design'!Q$1,FALSE))</f>
        <v/>
      </c>
      <c r="R527" s="130" t="str">
        <f>IF('DOE assistant'!E526="","",VLOOKUP('DOE assistant'!E526,'Full DOE Design'!$B:$L,'Full DOE Design'!R$1,FALSE))</f>
        <v/>
      </c>
      <c r="S527" s="130" t="str">
        <f>IF('DOE assistant'!F526="","",VLOOKUP('DOE assistant'!F526,'Full DOE Design'!$B:$L,'Full DOE Design'!S$1,FALSE))</f>
        <v/>
      </c>
      <c r="T527" s="130" t="str">
        <f>IF('DOE assistant'!G526="","",VLOOKUP('DOE assistant'!G526,'Full DOE Design'!$B:$L,'Full DOE Design'!T$1,FALSE))</f>
        <v/>
      </c>
      <c r="U527" s="130" t="str">
        <f>IF('DOE assistant'!H526="","",VLOOKUP('DOE assistant'!H526,'Full DOE Design'!$B:$L,'Full DOE Design'!U$1,FALSE))</f>
        <v/>
      </c>
      <c r="V527" s="130" t="str">
        <f>IF('DOE assistant'!I526="","",VLOOKUP('DOE assistant'!I526,'Full DOE Design'!$B:$L,'Full DOE Design'!V$1,FALSE))</f>
        <v/>
      </c>
      <c r="W527" s="130" t="str">
        <f>IF('DOE assistant'!J526="","",VLOOKUP('DOE assistant'!J526,'Full DOE Design'!$B:$L,'Full DOE Design'!W$1,FALSE))</f>
        <v/>
      </c>
      <c r="X527" s="130" t="str">
        <f>IF('DOE assistant'!K526="","",VLOOKUP('DOE assistant'!K526,'Full DOE Design'!$B:$L,'Full DOE Design'!X$1,FALSE))</f>
        <v/>
      </c>
    </row>
    <row r="528" spans="14:24">
      <c r="N528" s="128" t="str">
        <f>IF('DOE assistant'!B527="","",'Full DOE Design'!N527+1)</f>
        <v/>
      </c>
      <c r="O528" s="130" t="str">
        <f>IF('DOE assistant'!B527="","",VLOOKUP('DOE assistant'!B527,'Full DOE Design'!$B:$L,'Full DOE Design'!O$1,FALSE))</f>
        <v/>
      </c>
      <c r="P528" s="130" t="str">
        <f>IF('DOE assistant'!C527="","",VLOOKUP('DOE assistant'!C527,'Full DOE Design'!$B:$L,'Full DOE Design'!P$1,FALSE))</f>
        <v/>
      </c>
      <c r="Q528" s="130" t="str">
        <f>IF('DOE assistant'!D527="","",VLOOKUP('DOE assistant'!D527,'Full DOE Design'!$B:$L,'Full DOE Design'!Q$1,FALSE))</f>
        <v/>
      </c>
      <c r="R528" s="130" t="str">
        <f>IF('DOE assistant'!E527="","",VLOOKUP('DOE assistant'!E527,'Full DOE Design'!$B:$L,'Full DOE Design'!R$1,FALSE))</f>
        <v/>
      </c>
      <c r="S528" s="130" t="str">
        <f>IF('DOE assistant'!F527="","",VLOOKUP('DOE assistant'!F527,'Full DOE Design'!$B:$L,'Full DOE Design'!S$1,FALSE))</f>
        <v/>
      </c>
      <c r="T528" s="130" t="str">
        <f>IF('DOE assistant'!G527="","",VLOOKUP('DOE assistant'!G527,'Full DOE Design'!$B:$L,'Full DOE Design'!T$1,FALSE))</f>
        <v/>
      </c>
      <c r="U528" s="130" t="str">
        <f>IF('DOE assistant'!H527="","",VLOOKUP('DOE assistant'!H527,'Full DOE Design'!$B:$L,'Full DOE Design'!U$1,FALSE))</f>
        <v/>
      </c>
      <c r="V528" s="130" t="str">
        <f>IF('DOE assistant'!I527="","",VLOOKUP('DOE assistant'!I527,'Full DOE Design'!$B:$L,'Full DOE Design'!V$1,FALSE))</f>
        <v/>
      </c>
      <c r="W528" s="130" t="str">
        <f>IF('DOE assistant'!J527="","",VLOOKUP('DOE assistant'!J527,'Full DOE Design'!$B:$L,'Full DOE Design'!W$1,FALSE))</f>
        <v/>
      </c>
      <c r="X528" s="130" t="str">
        <f>IF('DOE assistant'!K527="","",VLOOKUP('DOE assistant'!K527,'Full DOE Design'!$B:$L,'Full DOE Design'!X$1,FALSE))</f>
        <v/>
      </c>
    </row>
    <row r="529" spans="14:24">
      <c r="N529" s="128" t="str">
        <f>IF('DOE assistant'!B528="","",'Full DOE Design'!N528+1)</f>
        <v/>
      </c>
      <c r="O529" s="130" t="str">
        <f>IF('DOE assistant'!B528="","",VLOOKUP('DOE assistant'!B528,'Full DOE Design'!$B:$L,'Full DOE Design'!O$1,FALSE))</f>
        <v/>
      </c>
      <c r="P529" s="130" t="str">
        <f>IF('DOE assistant'!C528="","",VLOOKUP('DOE assistant'!C528,'Full DOE Design'!$B:$L,'Full DOE Design'!P$1,FALSE))</f>
        <v/>
      </c>
      <c r="Q529" s="130" t="str">
        <f>IF('DOE assistant'!D528="","",VLOOKUP('DOE assistant'!D528,'Full DOE Design'!$B:$L,'Full DOE Design'!Q$1,FALSE))</f>
        <v/>
      </c>
      <c r="R529" s="130" t="str">
        <f>IF('DOE assistant'!E528="","",VLOOKUP('DOE assistant'!E528,'Full DOE Design'!$B:$L,'Full DOE Design'!R$1,FALSE))</f>
        <v/>
      </c>
      <c r="S529" s="130" t="str">
        <f>IF('DOE assistant'!F528="","",VLOOKUP('DOE assistant'!F528,'Full DOE Design'!$B:$L,'Full DOE Design'!S$1,FALSE))</f>
        <v/>
      </c>
      <c r="T529" s="130" t="str">
        <f>IF('DOE assistant'!G528="","",VLOOKUP('DOE assistant'!G528,'Full DOE Design'!$B:$L,'Full DOE Design'!T$1,FALSE))</f>
        <v/>
      </c>
      <c r="U529" s="130" t="str">
        <f>IF('DOE assistant'!H528="","",VLOOKUP('DOE assistant'!H528,'Full DOE Design'!$B:$L,'Full DOE Design'!U$1,FALSE))</f>
        <v/>
      </c>
      <c r="V529" s="130" t="str">
        <f>IF('DOE assistant'!I528="","",VLOOKUP('DOE assistant'!I528,'Full DOE Design'!$B:$L,'Full DOE Design'!V$1,FALSE))</f>
        <v/>
      </c>
      <c r="W529" s="130" t="str">
        <f>IF('DOE assistant'!J528="","",VLOOKUP('DOE assistant'!J528,'Full DOE Design'!$B:$L,'Full DOE Design'!W$1,FALSE))</f>
        <v/>
      </c>
      <c r="X529" s="130" t="str">
        <f>IF('DOE assistant'!K528="","",VLOOKUP('DOE assistant'!K528,'Full DOE Design'!$B:$L,'Full DOE Design'!X$1,FALSE))</f>
        <v/>
      </c>
    </row>
    <row r="530" spans="14:24">
      <c r="N530" s="128" t="str">
        <f>IF('DOE assistant'!B529="","",'Full DOE Design'!N529+1)</f>
        <v/>
      </c>
      <c r="O530" s="130" t="str">
        <f>IF('DOE assistant'!B529="","",VLOOKUP('DOE assistant'!B529,'Full DOE Design'!$B:$L,'Full DOE Design'!O$1,FALSE))</f>
        <v/>
      </c>
      <c r="P530" s="130" t="str">
        <f>IF('DOE assistant'!C529="","",VLOOKUP('DOE assistant'!C529,'Full DOE Design'!$B:$L,'Full DOE Design'!P$1,FALSE))</f>
        <v/>
      </c>
      <c r="Q530" s="130" t="str">
        <f>IF('DOE assistant'!D529="","",VLOOKUP('DOE assistant'!D529,'Full DOE Design'!$B:$L,'Full DOE Design'!Q$1,FALSE))</f>
        <v/>
      </c>
      <c r="R530" s="130" t="str">
        <f>IF('DOE assistant'!E529="","",VLOOKUP('DOE assistant'!E529,'Full DOE Design'!$B:$L,'Full DOE Design'!R$1,FALSE))</f>
        <v/>
      </c>
      <c r="S530" s="130" t="str">
        <f>IF('DOE assistant'!F529="","",VLOOKUP('DOE assistant'!F529,'Full DOE Design'!$B:$L,'Full DOE Design'!S$1,FALSE))</f>
        <v/>
      </c>
      <c r="T530" s="130" t="str">
        <f>IF('DOE assistant'!G529="","",VLOOKUP('DOE assistant'!G529,'Full DOE Design'!$B:$L,'Full DOE Design'!T$1,FALSE))</f>
        <v/>
      </c>
      <c r="U530" s="130" t="str">
        <f>IF('DOE assistant'!H529="","",VLOOKUP('DOE assistant'!H529,'Full DOE Design'!$B:$L,'Full DOE Design'!U$1,FALSE))</f>
        <v/>
      </c>
      <c r="V530" s="130" t="str">
        <f>IF('DOE assistant'!I529="","",VLOOKUP('DOE assistant'!I529,'Full DOE Design'!$B:$L,'Full DOE Design'!V$1,FALSE))</f>
        <v/>
      </c>
      <c r="W530" s="130" t="str">
        <f>IF('DOE assistant'!J529="","",VLOOKUP('DOE assistant'!J529,'Full DOE Design'!$B:$L,'Full DOE Design'!W$1,FALSE))</f>
        <v/>
      </c>
      <c r="X530" s="130" t="str">
        <f>IF('DOE assistant'!K529="","",VLOOKUP('DOE assistant'!K529,'Full DOE Design'!$B:$L,'Full DOE Design'!X$1,FALSE))</f>
        <v/>
      </c>
    </row>
    <row r="531" spans="14:24">
      <c r="N531" s="128" t="str">
        <f>IF('DOE assistant'!B530="","",'Full DOE Design'!N530+1)</f>
        <v/>
      </c>
      <c r="O531" s="130" t="str">
        <f>IF('DOE assistant'!B530="","",VLOOKUP('DOE assistant'!B530,'Full DOE Design'!$B:$L,'Full DOE Design'!O$1,FALSE))</f>
        <v/>
      </c>
      <c r="P531" s="130" t="str">
        <f>IF('DOE assistant'!C530="","",VLOOKUP('DOE assistant'!C530,'Full DOE Design'!$B:$L,'Full DOE Design'!P$1,FALSE))</f>
        <v/>
      </c>
      <c r="Q531" s="130" t="str">
        <f>IF('DOE assistant'!D530="","",VLOOKUP('DOE assistant'!D530,'Full DOE Design'!$B:$L,'Full DOE Design'!Q$1,FALSE))</f>
        <v/>
      </c>
      <c r="R531" s="130" t="str">
        <f>IF('DOE assistant'!E530="","",VLOOKUP('DOE assistant'!E530,'Full DOE Design'!$B:$L,'Full DOE Design'!R$1,FALSE))</f>
        <v/>
      </c>
      <c r="S531" s="130" t="str">
        <f>IF('DOE assistant'!F530="","",VLOOKUP('DOE assistant'!F530,'Full DOE Design'!$B:$L,'Full DOE Design'!S$1,FALSE))</f>
        <v/>
      </c>
      <c r="T531" s="130" t="str">
        <f>IF('DOE assistant'!G530="","",VLOOKUP('DOE assistant'!G530,'Full DOE Design'!$B:$L,'Full DOE Design'!T$1,FALSE))</f>
        <v/>
      </c>
      <c r="U531" s="130" t="str">
        <f>IF('DOE assistant'!H530="","",VLOOKUP('DOE assistant'!H530,'Full DOE Design'!$B:$L,'Full DOE Design'!U$1,FALSE))</f>
        <v/>
      </c>
      <c r="V531" s="130" t="str">
        <f>IF('DOE assistant'!I530="","",VLOOKUP('DOE assistant'!I530,'Full DOE Design'!$B:$L,'Full DOE Design'!V$1,FALSE))</f>
        <v/>
      </c>
      <c r="W531" s="130" t="str">
        <f>IF('DOE assistant'!J530="","",VLOOKUP('DOE assistant'!J530,'Full DOE Design'!$B:$L,'Full DOE Design'!W$1,FALSE))</f>
        <v/>
      </c>
      <c r="X531" s="130" t="str">
        <f>IF('DOE assistant'!K530="","",VLOOKUP('DOE assistant'!K530,'Full DOE Design'!$B:$L,'Full DOE Design'!X$1,FALSE))</f>
        <v/>
      </c>
    </row>
    <row r="532" spans="14:24">
      <c r="N532" s="128" t="str">
        <f>IF('DOE assistant'!B531="","",'Full DOE Design'!N531+1)</f>
        <v/>
      </c>
      <c r="O532" s="130" t="str">
        <f>IF('DOE assistant'!B531="","",VLOOKUP('DOE assistant'!B531,'Full DOE Design'!$B:$L,'Full DOE Design'!O$1,FALSE))</f>
        <v/>
      </c>
      <c r="P532" s="130" t="str">
        <f>IF('DOE assistant'!C531="","",VLOOKUP('DOE assistant'!C531,'Full DOE Design'!$B:$L,'Full DOE Design'!P$1,FALSE))</f>
        <v/>
      </c>
      <c r="Q532" s="130" t="str">
        <f>IF('DOE assistant'!D531="","",VLOOKUP('DOE assistant'!D531,'Full DOE Design'!$B:$L,'Full DOE Design'!Q$1,FALSE))</f>
        <v/>
      </c>
      <c r="R532" s="130" t="str">
        <f>IF('DOE assistant'!E531="","",VLOOKUP('DOE assistant'!E531,'Full DOE Design'!$B:$L,'Full DOE Design'!R$1,FALSE))</f>
        <v/>
      </c>
      <c r="S532" s="130" t="str">
        <f>IF('DOE assistant'!F531="","",VLOOKUP('DOE assistant'!F531,'Full DOE Design'!$B:$L,'Full DOE Design'!S$1,FALSE))</f>
        <v/>
      </c>
      <c r="T532" s="130" t="str">
        <f>IF('DOE assistant'!G531="","",VLOOKUP('DOE assistant'!G531,'Full DOE Design'!$B:$L,'Full DOE Design'!T$1,FALSE))</f>
        <v/>
      </c>
      <c r="U532" s="130" t="str">
        <f>IF('DOE assistant'!H531="","",VLOOKUP('DOE assistant'!H531,'Full DOE Design'!$B:$L,'Full DOE Design'!U$1,FALSE))</f>
        <v/>
      </c>
      <c r="V532" s="130" t="str">
        <f>IF('DOE assistant'!I531="","",VLOOKUP('DOE assistant'!I531,'Full DOE Design'!$B:$L,'Full DOE Design'!V$1,FALSE))</f>
        <v/>
      </c>
      <c r="W532" s="130" t="str">
        <f>IF('DOE assistant'!J531="","",VLOOKUP('DOE assistant'!J531,'Full DOE Design'!$B:$L,'Full DOE Design'!W$1,FALSE))</f>
        <v/>
      </c>
      <c r="X532" s="130" t="str">
        <f>IF('DOE assistant'!K531="","",VLOOKUP('DOE assistant'!K531,'Full DOE Design'!$B:$L,'Full DOE Design'!X$1,FALSE))</f>
        <v/>
      </c>
    </row>
    <row r="533" spans="14:24">
      <c r="N533" s="128" t="str">
        <f>IF('DOE assistant'!B532="","",'Full DOE Design'!N532+1)</f>
        <v/>
      </c>
      <c r="O533" s="130" t="str">
        <f>IF('DOE assistant'!B532="","",VLOOKUP('DOE assistant'!B532,'Full DOE Design'!$B:$L,'Full DOE Design'!O$1,FALSE))</f>
        <v/>
      </c>
      <c r="P533" s="130" t="str">
        <f>IF('DOE assistant'!C532="","",VLOOKUP('DOE assistant'!C532,'Full DOE Design'!$B:$L,'Full DOE Design'!P$1,FALSE))</f>
        <v/>
      </c>
      <c r="Q533" s="130" t="str">
        <f>IF('DOE assistant'!D532="","",VLOOKUP('DOE assistant'!D532,'Full DOE Design'!$B:$L,'Full DOE Design'!Q$1,FALSE))</f>
        <v/>
      </c>
      <c r="R533" s="130" t="str">
        <f>IF('DOE assistant'!E532="","",VLOOKUP('DOE assistant'!E532,'Full DOE Design'!$B:$L,'Full DOE Design'!R$1,FALSE))</f>
        <v/>
      </c>
      <c r="S533" s="130" t="str">
        <f>IF('DOE assistant'!F532="","",VLOOKUP('DOE assistant'!F532,'Full DOE Design'!$B:$L,'Full DOE Design'!S$1,FALSE))</f>
        <v/>
      </c>
      <c r="T533" s="130" t="str">
        <f>IF('DOE assistant'!G532="","",VLOOKUP('DOE assistant'!G532,'Full DOE Design'!$B:$L,'Full DOE Design'!T$1,FALSE))</f>
        <v/>
      </c>
      <c r="U533" s="130" t="str">
        <f>IF('DOE assistant'!H532="","",VLOOKUP('DOE assistant'!H532,'Full DOE Design'!$B:$L,'Full DOE Design'!U$1,FALSE))</f>
        <v/>
      </c>
      <c r="V533" s="130" t="str">
        <f>IF('DOE assistant'!I532="","",VLOOKUP('DOE assistant'!I532,'Full DOE Design'!$B:$L,'Full DOE Design'!V$1,FALSE))</f>
        <v/>
      </c>
      <c r="W533" s="130" t="str">
        <f>IF('DOE assistant'!J532="","",VLOOKUP('DOE assistant'!J532,'Full DOE Design'!$B:$L,'Full DOE Design'!W$1,FALSE))</f>
        <v/>
      </c>
      <c r="X533" s="130" t="str">
        <f>IF('DOE assistant'!K532="","",VLOOKUP('DOE assistant'!K532,'Full DOE Design'!$B:$L,'Full DOE Design'!X$1,FALSE))</f>
        <v/>
      </c>
    </row>
  </sheetData>
  <sheetProtection sheet="1" objects="1" scenarios="1" selectLockedCells="1"/>
  <mergeCells count="4">
    <mergeCell ref="B3:B4"/>
    <mergeCell ref="B2:L2"/>
    <mergeCell ref="N2:X2"/>
    <mergeCell ref="N3:N4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13"/>
  <sheetViews>
    <sheetView zoomScaleNormal="100" workbookViewId="0">
      <selection activeCell="B5" sqref="B5"/>
    </sheetView>
  </sheetViews>
  <sheetFormatPr defaultRowHeight="15"/>
  <cols>
    <col min="2" max="10" width="9.140625" style="127"/>
  </cols>
  <sheetData>
    <row r="2" spans="1:24">
      <c r="A2" s="127">
        <f>PRODUCT($B$3:$K$3)</f>
        <v>36</v>
      </c>
    </row>
    <row r="3" spans="1:24">
      <c r="B3" s="127">
        <f>IF(COUNTA('Full DOE Design'!C:C)-2&lt;=0,"",COUNTA('Full DOE Design'!C:C)-2)</f>
        <v>3</v>
      </c>
      <c r="C3" s="127">
        <f>IF(COUNTA('Full DOE Design'!D:D)-2&lt;=0,"",COUNTA('Full DOE Design'!D:D)-2)</f>
        <v>3</v>
      </c>
      <c r="D3" s="127">
        <f>IF(COUNTA('Full DOE Design'!E:E)-2&lt;=0,"",COUNTA('Full DOE Design'!E:E)-2)</f>
        <v>4</v>
      </c>
      <c r="E3" s="127" t="str">
        <f>IF(COUNTA('Full DOE Design'!F:F)-2&lt;=0,"",COUNTA('Full DOE Design'!F:F)-2)</f>
        <v/>
      </c>
      <c r="F3" s="127" t="str">
        <f>IF(COUNTA('Full DOE Design'!G:G)-2&lt;=0,"",COUNTA('Full DOE Design'!G:G)-2)</f>
        <v/>
      </c>
      <c r="G3" s="127" t="str">
        <f>IF(COUNTA('Full DOE Design'!H:H)-2&lt;=0,"",COUNTA('Full DOE Design'!H:H)-2)</f>
        <v/>
      </c>
      <c r="H3" s="127" t="str">
        <f>IF(COUNTA('Full DOE Design'!I:I)-2&lt;=0,"",COUNTA('Full DOE Design'!I:I)-2)</f>
        <v/>
      </c>
      <c r="I3" s="127" t="str">
        <f>IF(COUNTA('Full DOE Design'!J:J)-2&lt;=0,"",COUNTA('Full DOE Design'!J:J)-2)</f>
        <v/>
      </c>
      <c r="J3" s="127" t="str">
        <f>IF(COUNTA('Full DOE Design'!K:K)-2&lt;=0,"",COUNTA('Full DOE Design'!K:K)-2)</f>
        <v/>
      </c>
    </row>
    <row r="4" spans="1:24">
      <c r="B4" s="127">
        <f>IF(B3="","",1)</f>
        <v>1</v>
      </c>
      <c r="C4" s="127">
        <f>IF(C3="","",1)</f>
        <v>1</v>
      </c>
      <c r="D4" s="127">
        <f t="shared" ref="D4:J4" si="0">IF(D3="","",1)</f>
        <v>1</v>
      </c>
      <c r="E4" s="127" t="str">
        <f t="shared" si="0"/>
        <v/>
      </c>
      <c r="F4" s="127" t="str">
        <f t="shared" si="0"/>
        <v/>
      </c>
      <c r="G4" s="127" t="str">
        <f t="shared" si="0"/>
        <v/>
      </c>
      <c r="H4" s="127" t="str">
        <f t="shared" si="0"/>
        <v/>
      </c>
      <c r="I4" s="127" t="str">
        <f t="shared" si="0"/>
        <v/>
      </c>
      <c r="J4" s="127" t="str">
        <f t="shared" si="0"/>
        <v/>
      </c>
      <c r="K4" t="str">
        <f>IF(K3="","",1)</f>
        <v/>
      </c>
    </row>
    <row r="5" spans="1:24">
      <c r="B5" s="127">
        <f>IF(B4="","",IF(COLUMN(B5)-1&lt;&gt;COUNT($3:$3),IF(ROW(B5)-3&gt;$A$2,"",IF(MOD((ROW(B5)-3),(PRODUCT($3:$3)/PRODUCT($B$3:B$3)))=1,B4+1,B4)),IF(ROW(B5)-3&gt;$A$2,"",IF(MOD((ROW(B5)-3),B$3)=1,1,B4+1))))</f>
        <v>1</v>
      </c>
      <c r="C5" s="127">
        <f>IF(C4="","",IF(COLUMN(C5)-1&lt;&gt;COUNT($3:$3),IF(ROW(C5)-3&gt;$A$2,"",IF(MOD((ROW(C5)-3),(PRODUCT($3:$3)/PRODUCT($B$3:C$3)))=1,IF(MOD((ROW(C5)-3),(PRODUCT($3:$3)/PRODUCT(B$3:$B$3)))=1,1,C4+1),C4)),IF(ROW(C5)-3&gt;$A$2,"",IF(MOD((ROW(C5)-3),C$3)=1,1,C4+1))))</f>
        <v>1</v>
      </c>
      <c r="D5" s="127">
        <f>IF(D4="","",IF(COLUMN(D5)-1&lt;&gt;COUNT($3:$3),IF(ROW(D5)-3&gt;$A$2,"",IF(MOD((ROW(D5)-3),(PRODUCT($3:$3)/PRODUCT($B$3:D$3)))=1,IF(MOD((ROW(D5)-3),(PRODUCT($3:$3)/PRODUCT($B$3:C$3)))=1,1,D4+1),D4)),IF(ROW(D5)-3&gt;$A$2,"",IF(MOD((ROW(D5)-3),D$3)=1,1,D4+1))))</f>
        <v>2</v>
      </c>
      <c r="E5" s="127" t="str">
        <f>IF(E4="","",IF(COLUMN(E5)-1&lt;&gt;COUNT($3:$3),IF(ROW(E5)-3&gt;$A$2,"",IF(MOD((ROW(E5)-3),(PRODUCT($3:$3)/PRODUCT($B$3:E$3)))=1,IF(MOD((ROW(E5)-3),(PRODUCT($3:$3)/PRODUCT($B$3:D$3)))=1,1,E4+1),E4)),IF(ROW(E5)-3&gt;$A$2,"",IF(MOD((ROW(E5)-3),E$3)=1,1,E4+1))))</f>
        <v/>
      </c>
      <c r="F5" s="127" t="str">
        <f>IF(F4="","",IF(COLUMN(F5)-1&lt;&gt;COUNT($3:$3),IF(ROW(F5)-3&gt;$A$2,"",IF(MOD((ROW(F5)-3),(PRODUCT($3:$3)/PRODUCT($B$3:F$3)))=1,IF(MOD((ROW(F5)-3),(PRODUCT($3:$3)/PRODUCT($B$3:E$3)))=1,1,F4+1),F4)),IF(ROW(F5)-3&gt;$A$2,"",IF(MOD((ROW(F5)-3),F$3)=1,1,F4+1))))</f>
        <v/>
      </c>
      <c r="G5" s="127" t="str">
        <f>IF(G4="","",IF(COLUMN(G5)-1&lt;&gt;COUNT($3:$3),IF(ROW(G5)-3&gt;$A$2,"",IF(MOD((ROW(G5)-3),(PRODUCT($3:$3)/PRODUCT($B$3:G$3)))=1,IF(MOD((ROW(G5)-3),(PRODUCT($3:$3)/PRODUCT($B$3:F$3)))=1,1,G4+1),G4)),IF(ROW(G5)-3&gt;$A$2,"",IF(MOD((ROW(G5)-3),G$3)=1,1,G4+1))))</f>
        <v/>
      </c>
      <c r="H5" s="127" t="str">
        <f>IF(H4="","",IF(COLUMN(H5)-1&lt;&gt;COUNT($3:$3),IF(ROW(H5)-3&gt;$A$2,"",IF(MOD((ROW(H5)-3),(PRODUCT($3:$3)/PRODUCT($B$3:H$3)))=1,IF(MOD((ROW(H5)-3),(PRODUCT($3:$3)/PRODUCT($B$3:G$3)))=1,1,H4+1),H4)),IF(ROW(H5)-3&gt;$A$2,"",IF(MOD((ROW(H5)-3),H$3)=1,1,H4+1))))</f>
        <v/>
      </c>
      <c r="I5" s="127" t="str">
        <f>IF(I4="","",IF(COLUMN(I5)-1&lt;&gt;COUNT($3:$3),IF(ROW(I5)-3&gt;$A$2,"",IF(MOD((ROW(I5)-3),(PRODUCT($3:$3)/PRODUCT($B$3:I$3)))=1,IF(MOD((ROW(I5)-3),(PRODUCT($3:$3)/PRODUCT($B$3:H$3)))=1,1,I4+1),I4)),IF(ROW(I5)-3&gt;$A$2,"",IF(MOD((ROW(I5)-3),I$3)=1,1,I4+1))))</f>
        <v/>
      </c>
      <c r="J5" s="127" t="str">
        <f>IF(J4="","",IF(COLUMN(J5)-1&lt;&gt;COUNT($3:$3),IF(ROW(J5)-3&gt;$A$2,"",IF(MOD((ROW(J5)-3),(PRODUCT($3:$3)/PRODUCT($B$3:J$3)))=1,IF(MOD((ROW(J5)-3),(PRODUCT($3:$3)/PRODUCT($B$3:I$3)))=1,1,J4+1),J4)),IF(ROW(J5)-3&gt;$A$2,"",IF(MOD((ROW(J5)-3),J$3)=1,1,J4+1))))</f>
        <v/>
      </c>
      <c r="K5" t="str">
        <f>IF(K4="","",IF(COLUMN(K5)-1&lt;&gt;COUNT($3:$3),IF(ROW(K5)-2&gt;$A$2,"",IF(MOD((ROW(K5)-2),(PRODUCT($3:$3)/PRODUCT($B$3:K$3)))=1,IF(MOD((ROW(K5)-2),(PRODUCT($3:$3)/PRODUCT($B$3:J$3)))=1,1,K4+1),K4)),IF(ROW(K5)-2&gt;$A$2,"",IF(MOD((ROW(K5)-2),K$3)=1,1,K4+1))))</f>
        <v/>
      </c>
    </row>
    <row r="6" spans="1:24">
      <c r="B6" s="127">
        <f>IF(B5="","",IF(COLUMN(B6)-1&lt;&gt;COUNT($3:$3),IF(ROW(B6)-3&gt;$A$2,"",IF(MOD((ROW(B6)-3),(PRODUCT($3:$3)/PRODUCT($B$3:B$3)))=1,B5+1,B5)),IF(ROW(B6)-3&gt;$A$2,"",IF(MOD((ROW(B6)-3),B$3)=1,1,B5+1))))</f>
        <v>1</v>
      </c>
      <c r="C6" s="127">
        <f>IF(C5="","",IF(COLUMN(C6)-1&lt;&gt;COUNT($3:$3),IF(ROW(C6)-3&gt;$A$2,"",IF(MOD((ROW(C6)-3),(PRODUCT($3:$3)/PRODUCT($B$3:C$3)))=1,IF(MOD((ROW(C6)-3),(PRODUCT($3:$3)/PRODUCT(B$3:$B$3)))=1,1,C5+1),C5)),IF(ROW(C6)-3&gt;$A$2,"",IF(MOD((ROW(C6)-3),C$3)=1,1,C5+1))))</f>
        <v>1</v>
      </c>
      <c r="D6" s="127">
        <f>IF(D5="","",IF(COLUMN(D6)-1&lt;&gt;COUNT($3:$3),IF(ROW(D6)-3&gt;$A$2,"",IF(MOD((ROW(D6)-3),(PRODUCT($3:$3)/PRODUCT($B$3:D$3)))=1,IF(MOD((ROW(D6)-3),(PRODUCT($3:$3)/PRODUCT($B$3:C$3)))=1,1,D5+1),D5)),IF(ROW(D6)-3&gt;$A$2,"",IF(MOD((ROW(D6)-3),D$3)=1,1,D5+1))))</f>
        <v>3</v>
      </c>
      <c r="E6" s="127" t="str">
        <f>IF(E5="","",IF(COLUMN(E6)-1&lt;&gt;COUNT($3:$3),IF(ROW(E6)-3&gt;$A$2,"",IF(MOD((ROW(E6)-3),(PRODUCT($3:$3)/PRODUCT($B$3:E$3)))=1,IF(MOD((ROW(E6)-3),(PRODUCT($3:$3)/PRODUCT($B$3:D$3)))=1,1,E5+1),E5)),IF(ROW(E6)-3&gt;$A$2,"",IF(MOD((ROW(E6)-3),E$3)=1,1,E5+1))))</f>
        <v/>
      </c>
      <c r="F6" s="127" t="str">
        <f>IF(F5="","",IF(COLUMN(F6)-1&lt;&gt;COUNT($3:$3),IF(ROW(F6)-3&gt;$A$2,"",IF(MOD((ROW(F6)-3),(PRODUCT($3:$3)/PRODUCT($B$3:F$3)))=1,IF(MOD((ROW(F6)-3),(PRODUCT($3:$3)/PRODUCT($B$3:E$3)))=1,1,F5+1),F5)),IF(ROW(F6)-3&gt;$A$2,"",IF(MOD((ROW(F6)-3),F$3)=1,1,F5+1))))</f>
        <v/>
      </c>
      <c r="G6" s="127" t="str">
        <f>IF(G5="","",IF(COLUMN(G6)-1&lt;&gt;COUNT($3:$3),IF(ROW(G6)-3&gt;$A$2,"",IF(MOD((ROW(G6)-3),(PRODUCT($3:$3)/PRODUCT($B$3:G$3)))=1,IF(MOD((ROW(G6)-3),(PRODUCT($3:$3)/PRODUCT($B$3:F$3)))=1,1,G5+1),G5)),IF(ROW(G6)-3&gt;$A$2,"",IF(MOD((ROW(G6)-3),G$3)=1,1,G5+1))))</f>
        <v/>
      </c>
      <c r="H6" s="127" t="str">
        <f>IF(H5="","",IF(COLUMN(H6)-1&lt;&gt;COUNT($3:$3),IF(ROW(H6)-3&gt;$A$2,"",IF(MOD((ROW(H6)-3),(PRODUCT($3:$3)/PRODUCT($B$3:H$3)))=1,IF(MOD((ROW(H6)-3),(PRODUCT($3:$3)/PRODUCT($B$3:G$3)))=1,1,H5+1),H5)),IF(ROW(H6)-3&gt;$A$2,"",IF(MOD((ROW(H6)-3),H$3)=1,1,H5+1))))</f>
        <v/>
      </c>
      <c r="I6" s="127" t="str">
        <f>IF(I5="","",IF(COLUMN(I6)-1&lt;&gt;COUNT($3:$3),IF(ROW(I6)-3&gt;$A$2,"",IF(MOD((ROW(I6)-3),(PRODUCT($3:$3)/PRODUCT($B$3:I$3)))=1,IF(MOD((ROW(I6)-3),(PRODUCT($3:$3)/PRODUCT($B$3:H$3)))=1,1,I5+1),I5)),IF(ROW(I6)-3&gt;$A$2,"",IF(MOD((ROW(I6)-3),I$3)=1,1,I5+1))))</f>
        <v/>
      </c>
      <c r="J6" s="127" t="str">
        <f>IF(J5="","",IF(COLUMN(J6)-1&lt;&gt;COUNT($3:$3),IF(ROW(J6)-3&gt;$A$2,"",IF(MOD((ROW(J6)-3),(PRODUCT($3:$3)/PRODUCT($B$3:J$3)))=1,IF(MOD((ROW(J6)-3),(PRODUCT($3:$3)/PRODUCT($B$3:I$3)))=1,1,J5+1),J5)),IF(ROW(J6)-3&gt;$A$2,"",IF(MOD((ROW(J6)-3),J$3)=1,1,J5+1))))</f>
        <v/>
      </c>
      <c r="K6" t="str">
        <f>IF(K5="","",IF(COLUMN(K6)-1&lt;&gt;COUNT($3:$3),IF(ROW(K6)-2&gt;$A$2,"",IF(MOD((ROW(K6)-2),(PRODUCT($3:$3)/PRODUCT($B$3:K$3)))=1,IF(MOD((ROW(K6)-2),(PRODUCT($3:$3)/PRODUCT($B$3:J$3)))=1,1,K5+1),K5)),IF(ROW(K6)-2&gt;$A$2,"",IF(MOD((ROW(K6)-2),K$3)=1,1,K5+1))))</f>
        <v/>
      </c>
    </row>
    <row r="7" spans="1:24">
      <c r="B7" s="127">
        <f>IF(B6="","",IF(COLUMN(B7)-1&lt;&gt;COUNT($3:$3),IF(ROW(B7)-3&gt;$A$2,"",IF(MOD((ROW(B7)-3),(PRODUCT($3:$3)/PRODUCT($B$3:B$3)))=1,B6+1,B6)),IF(ROW(B7)-3&gt;$A$2,"",IF(MOD((ROW(B7)-3),B$3)=1,1,B6+1))))</f>
        <v>1</v>
      </c>
      <c r="C7" s="127">
        <f>IF(C6="","",IF(COLUMN(C7)-1&lt;&gt;COUNT($3:$3),IF(ROW(C7)-3&gt;$A$2,"",IF(MOD((ROW(C7)-3),(PRODUCT($3:$3)/PRODUCT($B$3:C$3)))=1,IF(MOD((ROW(C7)-3),(PRODUCT($3:$3)/PRODUCT(B$3:$B$3)))=1,1,C6+1),C6)),IF(ROW(C7)-3&gt;$A$2,"",IF(MOD((ROW(C7)-3),C$3)=1,1,C6+1))))</f>
        <v>1</v>
      </c>
      <c r="D7" s="127">
        <f>IF(D6="","",IF(COLUMN(D7)-1&lt;&gt;COUNT($3:$3),IF(ROW(D7)-3&gt;$A$2,"",IF(MOD((ROW(D7)-3),(PRODUCT($3:$3)/PRODUCT($B$3:D$3)))=1,IF(MOD((ROW(D7)-3),(PRODUCT($3:$3)/PRODUCT($B$3:C$3)))=1,1,D6+1),D6)),IF(ROW(D7)-3&gt;$A$2,"",IF(MOD((ROW(D7)-3),D$3)=1,1,D6+1))))</f>
        <v>4</v>
      </c>
      <c r="E7" s="127" t="str">
        <f>IF(E6="","",IF(COLUMN(E7)-1&lt;&gt;COUNT($3:$3),IF(ROW(E7)-3&gt;$A$2,"",IF(MOD((ROW(E7)-3),(PRODUCT($3:$3)/PRODUCT($B$3:E$3)))=1,IF(MOD((ROW(E7)-3),(PRODUCT($3:$3)/PRODUCT($B$3:D$3)))=1,1,E6+1),E6)),IF(ROW(E7)-3&gt;$A$2,"",IF(MOD((ROW(E7)-3),E$3)=1,1,E6+1))))</f>
        <v/>
      </c>
      <c r="F7" s="127" t="str">
        <f>IF(F6="","",IF(COLUMN(F7)-1&lt;&gt;COUNT($3:$3),IF(ROW(F7)-3&gt;$A$2,"",IF(MOD((ROW(F7)-3),(PRODUCT($3:$3)/PRODUCT($B$3:F$3)))=1,IF(MOD((ROW(F7)-3),(PRODUCT($3:$3)/PRODUCT($B$3:E$3)))=1,1,F6+1),F6)),IF(ROW(F7)-3&gt;$A$2,"",IF(MOD((ROW(F7)-3),F$3)=1,1,F6+1))))</f>
        <v/>
      </c>
      <c r="G7" s="127" t="str">
        <f>IF(G6="","",IF(COLUMN(G7)-1&lt;&gt;COUNT($3:$3),IF(ROW(G7)-3&gt;$A$2,"",IF(MOD((ROW(G7)-3),(PRODUCT($3:$3)/PRODUCT($B$3:G$3)))=1,IF(MOD((ROW(G7)-3),(PRODUCT($3:$3)/PRODUCT($B$3:F$3)))=1,1,G6+1),G6)),IF(ROW(G7)-3&gt;$A$2,"",IF(MOD((ROW(G7)-3),G$3)=1,1,G6+1))))</f>
        <v/>
      </c>
      <c r="H7" s="127" t="str">
        <f>IF(H6="","",IF(COLUMN(H7)-1&lt;&gt;COUNT($3:$3),IF(ROW(H7)-3&gt;$A$2,"",IF(MOD((ROW(H7)-3),(PRODUCT($3:$3)/PRODUCT($B$3:H$3)))=1,IF(MOD((ROW(H7)-3),(PRODUCT($3:$3)/PRODUCT($B$3:G$3)))=1,1,H6+1),H6)),IF(ROW(H7)-3&gt;$A$2,"",IF(MOD((ROW(H7)-3),H$3)=1,1,H6+1))))</f>
        <v/>
      </c>
      <c r="I7" s="127" t="str">
        <f>IF(I6="","",IF(COLUMN(I7)-1&lt;&gt;COUNT($3:$3),IF(ROW(I7)-3&gt;$A$2,"",IF(MOD((ROW(I7)-3),(PRODUCT($3:$3)/PRODUCT($B$3:I$3)))=1,IF(MOD((ROW(I7)-3),(PRODUCT($3:$3)/PRODUCT($B$3:H$3)))=1,1,I6+1),I6)),IF(ROW(I7)-3&gt;$A$2,"",IF(MOD((ROW(I7)-3),I$3)=1,1,I6+1))))</f>
        <v/>
      </c>
      <c r="J7" s="127" t="str">
        <f>IF(J6="","",IF(COLUMN(J7)-1&lt;&gt;COUNT($3:$3),IF(ROW(J7)-3&gt;$A$2,"",IF(MOD((ROW(J7)-3),(PRODUCT($3:$3)/PRODUCT($B$3:J$3)))=1,IF(MOD((ROW(J7)-3),(PRODUCT($3:$3)/PRODUCT($B$3:I$3)))=1,1,J6+1),J6)),IF(ROW(J7)-3&gt;$A$2,"",IF(MOD((ROW(J7)-3),J$3)=1,1,J6+1))))</f>
        <v/>
      </c>
      <c r="K7" t="str">
        <f>IF(K6="","",IF(COLUMN(K7)-1&lt;&gt;COUNT($3:$3),IF(ROW(K7)-2&gt;$A$2,"",IF(MOD((ROW(K7)-2),(PRODUCT($3:$3)/PRODUCT($B$3:K$3)))=1,IF(MOD((ROW(K7)-2),(PRODUCT($3:$3)/PRODUCT($B$3:J$3)))=1,1,K6+1),K6)),IF(ROW(K7)-2&gt;$A$2,"",IF(MOD((ROW(K7)-2),K$3)=1,1,K6+1))))</f>
        <v/>
      </c>
    </row>
    <row r="8" spans="1:24">
      <c r="B8" s="127">
        <f>IF(B7="","",IF(COLUMN(B8)-1&lt;&gt;COUNT($3:$3),IF(ROW(B8)-3&gt;$A$2,"",IF(MOD((ROW(B8)-3),(PRODUCT($3:$3)/PRODUCT($B$3:B$3)))=1,B7+1,B7)),IF(ROW(B8)-3&gt;$A$2,"",IF(MOD((ROW(B8)-3),B$3)=1,1,B7+1))))</f>
        <v>1</v>
      </c>
      <c r="C8" s="127">
        <f>IF(C7="","",IF(COLUMN(C8)-1&lt;&gt;COUNT($3:$3),IF(ROW(C8)-3&gt;$A$2,"",IF(MOD((ROW(C8)-3),(PRODUCT($3:$3)/PRODUCT($B$3:C$3)))=1,IF(MOD((ROW(C8)-3),(PRODUCT($3:$3)/PRODUCT(B$3:$B$3)))=1,1,C7+1),C7)),IF(ROW(C8)-3&gt;$A$2,"",IF(MOD((ROW(C8)-3),C$3)=1,1,C7+1))))</f>
        <v>2</v>
      </c>
      <c r="D8" s="127">
        <f>IF(D7="","",IF(COLUMN(D8)-1&lt;&gt;COUNT($3:$3),IF(ROW(D8)-3&gt;$A$2,"",IF(MOD((ROW(D8)-3),(PRODUCT($3:$3)/PRODUCT($B$3:D$3)))=1,IF(MOD((ROW(D8)-3),(PRODUCT($3:$3)/PRODUCT($B$3:C$3)))=1,1,D7+1),D7)),IF(ROW(D8)-3&gt;$A$2,"",IF(MOD((ROW(D8)-3),D$3)=1,1,D7+1))))</f>
        <v>1</v>
      </c>
      <c r="E8" s="127" t="str">
        <f>IF(E7="","",IF(COLUMN(E8)-1&lt;&gt;COUNT($3:$3),IF(ROW(E8)-3&gt;$A$2,"",IF(MOD((ROW(E8)-3),(PRODUCT($3:$3)/PRODUCT($B$3:E$3)))=1,IF(MOD((ROW(E8)-3),(PRODUCT($3:$3)/PRODUCT($B$3:D$3)))=1,1,E7+1),E7)),IF(ROW(E8)-3&gt;$A$2,"",IF(MOD((ROW(E8)-3),E$3)=1,1,E7+1))))</f>
        <v/>
      </c>
      <c r="F8" s="127" t="str">
        <f>IF(F7="","",IF(COLUMN(F8)-1&lt;&gt;COUNT($3:$3),IF(ROW(F8)-3&gt;$A$2,"",IF(MOD((ROW(F8)-3),(PRODUCT($3:$3)/PRODUCT($B$3:F$3)))=1,IF(MOD((ROW(F8)-3),(PRODUCT($3:$3)/PRODUCT($B$3:E$3)))=1,1,F7+1),F7)),IF(ROW(F8)-3&gt;$A$2,"",IF(MOD((ROW(F8)-3),F$3)=1,1,F7+1))))</f>
        <v/>
      </c>
      <c r="G8" s="127" t="str">
        <f>IF(G7="","",IF(COLUMN(G8)-1&lt;&gt;COUNT($3:$3),IF(ROW(G8)-3&gt;$A$2,"",IF(MOD((ROW(G8)-3),(PRODUCT($3:$3)/PRODUCT($B$3:G$3)))=1,IF(MOD((ROW(G8)-3),(PRODUCT($3:$3)/PRODUCT($B$3:F$3)))=1,1,G7+1),G7)),IF(ROW(G8)-3&gt;$A$2,"",IF(MOD((ROW(G8)-3),G$3)=1,1,G7+1))))</f>
        <v/>
      </c>
      <c r="H8" s="127" t="str">
        <f>IF(H7="","",IF(COLUMN(H8)-1&lt;&gt;COUNT($3:$3),IF(ROW(H8)-3&gt;$A$2,"",IF(MOD((ROW(H8)-3),(PRODUCT($3:$3)/PRODUCT($B$3:H$3)))=1,IF(MOD((ROW(H8)-3),(PRODUCT($3:$3)/PRODUCT($B$3:G$3)))=1,1,H7+1),H7)),IF(ROW(H8)-3&gt;$A$2,"",IF(MOD((ROW(H8)-3),H$3)=1,1,H7+1))))</f>
        <v/>
      </c>
      <c r="I8" s="127" t="str">
        <f>IF(I7="","",IF(COLUMN(I8)-1&lt;&gt;COUNT($3:$3),IF(ROW(I8)-3&gt;$A$2,"",IF(MOD((ROW(I8)-3),(PRODUCT($3:$3)/PRODUCT($B$3:I$3)))=1,IF(MOD((ROW(I8)-3),(PRODUCT($3:$3)/PRODUCT($B$3:H$3)))=1,1,I7+1),I7)),IF(ROW(I8)-3&gt;$A$2,"",IF(MOD((ROW(I8)-3),I$3)=1,1,I7+1))))</f>
        <v/>
      </c>
      <c r="J8" s="127" t="str">
        <f>IF(J7="","",IF(COLUMN(J8)-1&lt;&gt;COUNT($3:$3),IF(ROW(J8)-3&gt;$A$2,"",IF(MOD((ROW(J8)-3),(PRODUCT($3:$3)/PRODUCT($B$3:J$3)))=1,IF(MOD((ROW(J8)-3),(PRODUCT($3:$3)/PRODUCT($B$3:I$3)))=1,1,J7+1),J7)),IF(ROW(J8)-3&gt;$A$2,"",IF(MOD((ROW(J8)-3),J$3)=1,1,J7+1))))</f>
        <v/>
      </c>
      <c r="K8" t="str">
        <f>IF(K7="","",IF(COLUMN(K8)-1&lt;&gt;COUNT($3:$3),IF(ROW(K8)-2&gt;$A$2,"",IF(MOD((ROW(K8)-2),(PRODUCT($3:$3)/PRODUCT($B$3:K$3)))=1,IF(MOD((ROW(K8)-2),(PRODUCT($3:$3)/PRODUCT($B$3:J$3)))=1,1,K7+1),K7)),IF(ROW(K8)-2&gt;$A$2,"",IF(MOD((ROW(K8)-2),K$3)=1,1,K7+1))))</f>
        <v/>
      </c>
    </row>
    <row r="9" spans="1:24">
      <c r="B9" s="127">
        <f>IF(B8="","",IF(COLUMN(B9)-1&lt;&gt;COUNT($3:$3),IF(ROW(B9)-3&gt;$A$2,"",IF(MOD((ROW(B9)-3),(PRODUCT($3:$3)/PRODUCT($B$3:B$3)))=1,B8+1,B8)),IF(ROW(B9)-3&gt;$A$2,"",IF(MOD((ROW(B9)-3),B$3)=1,1,B8+1))))</f>
        <v>1</v>
      </c>
      <c r="C9" s="127">
        <f>IF(C8="","",IF(COLUMN(C9)-1&lt;&gt;COUNT($3:$3),IF(ROW(C9)-3&gt;$A$2,"",IF(MOD((ROW(C9)-3),(PRODUCT($3:$3)/PRODUCT($B$3:C$3)))=1,IF(MOD((ROW(C9)-3),(PRODUCT($3:$3)/PRODUCT(B$3:$B$3)))=1,1,C8+1),C8)),IF(ROW(C9)-3&gt;$A$2,"",IF(MOD((ROW(C9)-3),C$3)=1,1,C8+1))))</f>
        <v>2</v>
      </c>
      <c r="D9" s="127">
        <f>IF(D8="","",IF(COLUMN(D9)-1&lt;&gt;COUNT($3:$3),IF(ROW(D9)-3&gt;$A$2,"",IF(MOD((ROW(D9)-3),(PRODUCT($3:$3)/PRODUCT($B$3:D$3)))=1,IF(MOD((ROW(D9)-3),(PRODUCT($3:$3)/PRODUCT($B$3:C$3)))=1,1,D8+1),D8)),IF(ROW(D9)-3&gt;$A$2,"",IF(MOD((ROW(D9)-3),D$3)=1,1,D8+1))))</f>
        <v>2</v>
      </c>
      <c r="E9" s="127" t="str">
        <f>IF(E8="","",IF(COLUMN(E9)-1&lt;&gt;COUNT($3:$3),IF(ROW(E9)-3&gt;$A$2,"",IF(MOD((ROW(E9)-3),(PRODUCT($3:$3)/PRODUCT($B$3:E$3)))=1,IF(MOD((ROW(E9)-3),(PRODUCT($3:$3)/PRODUCT($B$3:D$3)))=1,1,E8+1),E8)),IF(ROW(E9)-3&gt;$A$2,"",IF(MOD((ROW(E9)-3),E$3)=1,1,E8+1))))</f>
        <v/>
      </c>
      <c r="F9" s="127" t="str">
        <f>IF(F8="","",IF(COLUMN(F9)-1&lt;&gt;COUNT($3:$3),IF(ROW(F9)-3&gt;$A$2,"",IF(MOD((ROW(F9)-3),(PRODUCT($3:$3)/PRODUCT($B$3:F$3)))=1,IF(MOD((ROW(F9)-3),(PRODUCT($3:$3)/PRODUCT($B$3:E$3)))=1,1,F8+1),F8)),IF(ROW(F9)-3&gt;$A$2,"",IF(MOD((ROW(F9)-3),F$3)=1,1,F8+1))))</f>
        <v/>
      </c>
      <c r="G9" s="127" t="str">
        <f>IF(G8="","",IF(COLUMN(G9)-1&lt;&gt;COUNT($3:$3),IF(ROW(G9)-3&gt;$A$2,"",IF(MOD((ROW(G9)-3),(PRODUCT($3:$3)/PRODUCT($B$3:G$3)))=1,IF(MOD((ROW(G9)-3),(PRODUCT($3:$3)/PRODUCT($B$3:F$3)))=1,1,G8+1),G8)),IF(ROW(G9)-3&gt;$A$2,"",IF(MOD((ROW(G9)-3),G$3)=1,1,G8+1))))</f>
        <v/>
      </c>
      <c r="H9" s="127" t="str">
        <f>IF(H8="","",IF(COLUMN(H9)-1&lt;&gt;COUNT($3:$3),IF(ROW(H9)-3&gt;$A$2,"",IF(MOD((ROW(H9)-3),(PRODUCT($3:$3)/PRODUCT($B$3:H$3)))=1,IF(MOD((ROW(H9)-3),(PRODUCT($3:$3)/PRODUCT($B$3:G$3)))=1,1,H8+1),H8)),IF(ROW(H9)-3&gt;$A$2,"",IF(MOD((ROW(H9)-3),H$3)=1,1,H8+1))))</f>
        <v/>
      </c>
      <c r="I9" s="127" t="str">
        <f>IF(I8="","",IF(COLUMN(I9)-1&lt;&gt;COUNT($3:$3),IF(ROW(I9)-3&gt;$A$2,"",IF(MOD((ROW(I9)-3),(PRODUCT($3:$3)/PRODUCT($B$3:I$3)))=1,IF(MOD((ROW(I9)-3),(PRODUCT($3:$3)/PRODUCT($B$3:H$3)))=1,1,I8+1),I8)),IF(ROW(I9)-3&gt;$A$2,"",IF(MOD((ROW(I9)-3),I$3)=1,1,I8+1))))</f>
        <v/>
      </c>
      <c r="J9" s="127" t="str">
        <f>IF(J8="","",IF(COLUMN(J9)-1&lt;&gt;COUNT($3:$3),IF(ROW(J9)-3&gt;$A$2,"",IF(MOD((ROW(J9)-3),(PRODUCT($3:$3)/PRODUCT($B$3:J$3)))=1,IF(MOD((ROW(J9)-3),(PRODUCT($3:$3)/PRODUCT($B$3:I$3)))=1,1,J8+1),J8)),IF(ROW(J9)-3&gt;$A$2,"",IF(MOD((ROW(J9)-3),J$3)=1,1,J8+1))))</f>
        <v/>
      </c>
      <c r="K9" t="str">
        <f>IF(K8="","",IF(COLUMN(K9)-1&lt;&gt;COUNT($3:$3),IF(ROW(K9)-2&gt;$A$2,"",IF(MOD((ROW(K9)-2),(PRODUCT($3:$3)/PRODUCT($B$3:K$3)))=1,IF(MOD((ROW(K9)-2),(PRODUCT($3:$3)/PRODUCT($B$3:J$3)))=1,1,K8+1),K8)),IF(ROW(K9)-2&gt;$A$2,"",IF(MOD((ROW(K9)-2),K$3)=1,1,K8+1))))</f>
        <v/>
      </c>
    </row>
    <row r="10" spans="1:24">
      <c r="B10" s="127">
        <f>IF(B9="","",IF(COLUMN(B10)-1&lt;&gt;COUNT($3:$3),IF(ROW(B10)-3&gt;$A$2,"",IF(MOD((ROW(B10)-3),(PRODUCT($3:$3)/PRODUCT($B$3:B$3)))=1,B9+1,B9)),IF(ROW(B10)-3&gt;$A$2,"",IF(MOD((ROW(B10)-3),B$3)=1,1,B9+1))))</f>
        <v>1</v>
      </c>
      <c r="C10" s="127">
        <f>IF(C9="","",IF(COLUMN(C10)-1&lt;&gt;COUNT($3:$3),IF(ROW(C10)-3&gt;$A$2,"",IF(MOD((ROW(C10)-3),(PRODUCT($3:$3)/PRODUCT($B$3:C$3)))=1,IF(MOD((ROW(C10)-3),(PRODUCT($3:$3)/PRODUCT(B$3:$B$3)))=1,1,C9+1),C9)),IF(ROW(C10)-3&gt;$A$2,"",IF(MOD((ROW(C10)-3),C$3)=1,1,C9+1))))</f>
        <v>2</v>
      </c>
      <c r="D10" s="127">
        <f>IF(D9="","",IF(COLUMN(D10)-1&lt;&gt;COUNT($3:$3),IF(ROW(D10)-3&gt;$A$2,"",IF(MOD((ROW(D10)-3),(PRODUCT($3:$3)/PRODUCT($B$3:D$3)))=1,IF(MOD((ROW(D10)-3),(PRODUCT($3:$3)/PRODUCT($B$3:C$3)))=1,1,D9+1),D9)),IF(ROW(D10)-3&gt;$A$2,"",IF(MOD((ROW(D10)-3),D$3)=1,1,D9+1))))</f>
        <v>3</v>
      </c>
      <c r="E10" s="127" t="str">
        <f>IF(E9="","",IF(COLUMN(E10)-1&lt;&gt;COUNT($3:$3),IF(ROW(E10)-3&gt;$A$2,"",IF(MOD((ROW(E10)-3),(PRODUCT($3:$3)/PRODUCT($B$3:E$3)))=1,IF(MOD((ROW(E10)-3),(PRODUCT($3:$3)/PRODUCT($B$3:D$3)))=1,1,E9+1),E9)),IF(ROW(E10)-3&gt;$A$2,"",IF(MOD((ROW(E10)-3),E$3)=1,1,E9+1))))</f>
        <v/>
      </c>
      <c r="F10" s="127" t="str">
        <f>IF(F9="","",IF(COLUMN(F10)-1&lt;&gt;COUNT($3:$3),IF(ROW(F10)-3&gt;$A$2,"",IF(MOD((ROW(F10)-3),(PRODUCT($3:$3)/PRODUCT($B$3:F$3)))=1,IF(MOD((ROW(F10)-3),(PRODUCT($3:$3)/PRODUCT($B$3:E$3)))=1,1,F9+1),F9)),IF(ROW(F10)-3&gt;$A$2,"",IF(MOD((ROW(F10)-3),F$3)=1,1,F9+1))))</f>
        <v/>
      </c>
      <c r="G10" s="127" t="str">
        <f>IF(G9="","",IF(COLUMN(G10)-1&lt;&gt;COUNT($3:$3),IF(ROW(G10)-3&gt;$A$2,"",IF(MOD((ROW(G10)-3),(PRODUCT($3:$3)/PRODUCT($B$3:G$3)))=1,IF(MOD((ROW(G10)-3),(PRODUCT($3:$3)/PRODUCT($B$3:F$3)))=1,1,G9+1),G9)),IF(ROW(G10)-3&gt;$A$2,"",IF(MOD((ROW(G10)-3),G$3)=1,1,G9+1))))</f>
        <v/>
      </c>
      <c r="H10" s="127" t="str">
        <f>IF(H9="","",IF(COLUMN(H10)-1&lt;&gt;COUNT($3:$3),IF(ROW(H10)-3&gt;$A$2,"",IF(MOD((ROW(H10)-3),(PRODUCT($3:$3)/PRODUCT($B$3:H$3)))=1,IF(MOD((ROW(H10)-3),(PRODUCT($3:$3)/PRODUCT($B$3:G$3)))=1,1,H9+1),H9)),IF(ROW(H10)-3&gt;$A$2,"",IF(MOD((ROW(H10)-3),H$3)=1,1,H9+1))))</f>
        <v/>
      </c>
      <c r="I10" s="127" t="str">
        <f>IF(I9="","",IF(COLUMN(I10)-1&lt;&gt;COUNT($3:$3),IF(ROW(I10)-3&gt;$A$2,"",IF(MOD((ROW(I10)-3),(PRODUCT($3:$3)/PRODUCT($B$3:I$3)))=1,IF(MOD((ROW(I10)-3),(PRODUCT($3:$3)/PRODUCT($B$3:H$3)))=1,1,I9+1),I9)),IF(ROW(I10)-3&gt;$A$2,"",IF(MOD((ROW(I10)-3),I$3)=1,1,I9+1))))</f>
        <v/>
      </c>
      <c r="J10" s="127" t="str">
        <f>IF(J9="","",IF(COLUMN(J10)-1&lt;&gt;COUNT($3:$3),IF(ROW(J10)-3&gt;$A$2,"",IF(MOD((ROW(J10)-3),(PRODUCT($3:$3)/PRODUCT($B$3:J$3)))=1,IF(MOD((ROW(J10)-3),(PRODUCT($3:$3)/PRODUCT($B$3:I$3)))=1,1,J9+1),J9)),IF(ROW(J10)-3&gt;$A$2,"",IF(MOD((ROW(J10)-3),J$3)=1,1,J9+1))))</f>
        <v/>
      </c>
      <c r="K10" t="str">
        <f>IF(K9="","",IF(COLUMN(K10)-1&lt;&gt;COUNT($3:$3),IF(ROW(K10)-2&gt;$A$2,"",IF(MOD((ROW(K10)-2),(PRODUCT($3:$3)/PRODUCT($B$3:K$3)))=1,IF(MOD((ROW(K10)-2),(PRODUCT($3:$3)/PRODUCT($B$3:J$3)))=1,1,K9+1),K9)),IF(ROW(K10)-2&gt;$A$2,"",IF(MOD((ROW(K10)-2),K$3)=1,1,K9+1))))</f>
        <v/>
      </c>
    </row>
    <row r="11" spans="1:24">
      <c r="B11" s="127">
        <f>IF(B10="","",IF(COLUMN(B11)-1&lt;&gt;COUNT($3:$3),IF(ROW(B11)-3&gt;$A$2,"",IF(MOD((ROW(B11)-3),(PRODUCT($3:$3)/PRODUCT($B$3:B$3)))=1,B10+1,B10)),IF(ROW(B11)-3&gt;$A$2,"",IF(MOD((ROW(B11)-3),B$3)=1,1,B10+1))))</f>
        <v>1</v>
      </c>
      <c r="C11" s="127">
        <f>IF(C10="","",IF(COLUMN(C11)-1&lt;&gt;COUNT($3:$3),IF(ROW(C11)-3&gt;$A$2,"",IF(MOD((ROW(C11)-3),(PRODUCT($3:$3)/PRODUCT($B$3:C$3)))=1,IF(MOD((ROW(C11)-3),(PRODUCT($3:$3)/PRODUCT(B$3:$B$3)))=1,1,C10+1),C10)),IF(ROW(C11)-3&gt;$A$2,"",IF(MOD((ROW(C11)-3),C$3)=1,1,C10+1))))</f>
        <v>2</v>
      </c>
      <c r="D11" s="127">
        <f>IF(D10="","",IF(COLUMN(D11)-1&lt;&gt;COUNT($3:$3),IF(ROW(D11)-3&gt;$A$2,"",IF(MOD((ROW(D11)-3),(PRODUCT($3:$3)/PRODUCT($B$3:D$3)))=1,IF(MOD((ROW(D11)-3),(PRODUCT($3:$3)/PRODUCT($B$3:C$3)))=1,1,D10+1),D10)),IF(ROW(D11)-3&gt;$A$2,"",IF(MOD((ROW(D11)-3),D$3)=1,1,D10+1))))</f>
        <v>4</v>
      </c>
      <c r="E11" s="127" t="str">
        <f>IF(E10="","",IF(COLUMN(E11)-1&lt;&gt;COUNT($3:$3),IF(ROW(E11)-3&gt;$A$2,"",IF(MOD((ROW(E11)-3),(PRODUCT($3:$3)/PRODUCT($B$3:E$3)))=1,IF(MOD((ROW(E11)-3),(PRODUCT($3:$3)/PRODUCT($B$3:D$3)))=1,1,E10+1),E10)),IF(ROW(E11)-3&gt;$A$2,"",IF(MOD((ROW(E11)-3),E$3)=1,1,E10+1))))</f>
        <v/>
      </c>
      <c r="F11" s="127" t="str">
        <f>IF(F10="","",IF(COLUMN(F11)-1&lt;&gt;COUNT($3:$3),IF(ROW(F11)-3&gt;$A$2,"",IF(MOD((ROW(F11)-3),(PRODUCT($3:$3)/PRODUCT($B$3:F$3)))=1,IF(MOD((ROW(F11)-3),(PRODUCT($3:$3)/PRODUCT($B$3:E$3)))=1,1,F10+1),F10)),IF(ROW(F11)-3&gt;$A$2,"",IF(MOD((ROW(F11)-3),F$3)=1,1,F10+1))))</f>
        <v/>
      </c>
      <c r="G11" s="127" t="str">
        <f>IF(G10="","",IF(COLUMN(G11)-1&lt;&gt;COUNT($3:$3),IF(ROW(G11)-3&gt;$A$2,"",IF(MOD((ROW(G11)-3),(PRODUCT($3:$3)/PRODUCT($B$3:G$3)))=1,IF(MOD((ROW(G11)-3),(PRODUCT($3:$3)/PRODUCT($B$3:F$3)))=1,1,G10+1),G10)),IF(ROW(G11)-3&gt;$A$2,"",IF(MOD((ROW(G11)-3),G$3)=1,1,G10+1))))</f>
        <v/>
      </c>
      <c r="H11" s="127" t="str">
        <f>IF(H10="","",IF(COLUMN(H11)-1&lt;&gt;COUNT($3:$3),IF(ROW(H11)-3&gt;$A$2,"",IF(MOD((ROW(H11)-3),(PRODUCT($3:$3)/PRODUCT($B$3:H$3)))=1,IF(MOD((ROW(H11)-3),(PRODUCT($3:$3)/PRODUCT($B$3:G$3)))=1,1,H10+1),H10)),IF(ROW(H11)-3&gt;$A$2,"",IF(MOD((ROW(H11)-3),H$3)=1,1,H10+1))))</f>
        <v/>
      </c>
      <c r="I11" s="127" t="str">
        <f>IF(I10="","",IF(COLUMN(I11)-1&lt;&gt;COUNT($3:$3),IF(ROW(I11)-3&gt;$A$2,"",IF(MOD((ROW(I11)-3),(PRODUCT($3:$3)/PRODUCT($B$3:I$3)))=1,IF(MOD((ROW(I11)-3),(PRODUCT($3:$3)/PRODUCT($B$3:H$3)))=1,1,I10+1),I10)),IF(ROW(I11)-3&gt;$A$2,"",IF(MOD((ROW(I11)-3),I$3)=1,1,I10+1))))</f>
        <v/>
      </c>
      <c r="J11" s="127" t="str">
        <f>IF(J10="","",IF(COLUMN(J11)-1&lt;&gt;COUNT($3:$3),IF(ROW(J11)-3&gt;$A$2,"",IF(MOD((ROW(J11)-3),(PRODUCT($3:$3)/PRODUCT($B$3:J$3)))=1,IF(MOD((ROW(J11)-3),(PRODUCT($3:$3)/PRODUCT($B$3:I$3)))=1,1,J10+1),J10)),IF(ROW(J11)-3&gt;$A$2,"",IF(MOD((ROW(J11)-3),J$3)=1,1,J10+1))))</f>
        <v/>
      </c>
      <c r="K11" t="str">
        <f>IF(K10="","",IF(COLUMN(K11)-1&lt;&gt;COUNT($3:$3),IF(ROW(K11)-2&gt;$A$2,"",IF(MOD((ROW(K11)-2),(PRODUCT($3:$3)/PRODUCT($B$3:K$3)))=1,IF(MOD((ROW(K11)-2),(PRODUCT($3:$3)/PRODUCT($B$3:J$3)))=1,1,K10+1),K10)),IF(ROW(K11)-2&gt;$A$2,"",IF(MOD((ROW(K11)-2),K$3)=1,1,K10+1))))</f>
        <v/>
      </c>
    </row>
    <row r="12" spans="1:24">
      <c r="B12" s="127">
        <f>IF(B11="","",IF(COLUMN(B12)-1&lt;&gt;COUNT($3:$3),IF(ROW(B12)-3&gt;$A$2,"",IF(MOD((ROW(B12)-3),(PRODUCT($3:$3)/PRODUCT($B$3:B$3)))=1,B11+1,B11)),IF(ROW(B12)-3&gt;$A$2,"",IF(MOD((ROW(B12)-3),B$3)=1,1,B11+1))))</f>
        <v>1</v>
      </c>
      <c r="C12" s="127">
        <f>IF(C11="","",IF(COLUMN(C12)-1&lt;&gt;COUNT($3:$3),IF(ROW(C12)-3&gt;$A$2,"",IF(MOD((ROW(C12)-3),(PRODUCT($3:$3)/PRODUCT($B$3:C$3)))=1,IF(MOD((ROW(C12)-3),(PRODUCT($3:$3)/PRODUCT(B$3:$B$3)))=1,1,C11+1),C11)),IF(ROW(C12)-3&gt;$A$2,"",IF(MOD((ROW(C12)-3),C$3)=1,1,C11+1))))</f>
        <v>3</v>
      </c>
      <c r="D12" s="127">
        <f>IF(D11="","",IF(COLUMN(D12)-1&lt;&gt;COUNT($3:$3),IF(ROW(D12)-3&gt;$A$2,"",IF(MOD((ROW(D12)-3),(PRODUCT($3:$3)/PRODUCT($B$3:D$3)))=1,IF(MOD((ROW(D12)-3),(PRODUCT($3:$3)/PRODUCT($B$3:C$3)))=1,1,D11+1),D11)),IF(ROW(D12)-3&gt;$A$2,"",IF(MOD((ROW(D12)-3),D$3)=1,1,D11+1))))</f>
        <v>1</v>
      </c>
      <c r="E12" s="127" t="str">
        <f>IF(E11="","",IF(COLUMN(E12)-1&lt;&gt;COUNT($3:$3),IF(ROW(E12)-3&gt;$A$2,"",IF(MOD((ROW(E12)-3),(PRODUCT($3:$3)/PRODUCT($B$3:E$3)))=1,IF(MOD((ROW(E12)-3),(PRODUCT($3:$3)/PRODUCT($B$3:D$3)))=1,1,E11+1),E11)),IF(ROW(E12)-3&gt;$A$2,"",IF(MOD((ROW(E12)-3),E$3)=1,1,E11+1))))</f>
        <v/>
      </c>
      <c r="F12" s="127" t="str">
        <f>IF(F11="","",IF(COLUMN(F12)-1&lt;&gt;COUNT($3:$3),IF(ROW(F12)-3&gt;$A$2,"",IF(MOD((ROW(F12)-3),(PRODUCT($3:$3)/PRODUCT($B$3:F$3)))=1,IF(MOD((ROW(F12)-3),(PRODUCT($3:$3)/PRODUCT($B$3:E$3)))=1,1,F11+1),F11)),IF(ROW(F12)-3&gt;$A$2,"",IF(MOD((ROW(F12)-3),F$3)=1,1,F11+1))))</f>
        <v/>
      </c>
      <c r="G12" s="127" t="str">
        <f>IF(G11="","",IF(COLUMN(G12)-1&lt;&gt;COUNT($3:$3),IF(ROW(G12)-3&gt;$A$2,"",IF(MOD((ROW(G12)-3),(PRODUCT($3:$3)/PRODUCT($B$3:G$3)))=1,IF(MOD((ROW(G12)-3),(PRODUCT($3:$3)/PRODUCT($B$3:F$3)))=1,1,G11+1),G11)),IF(ROW(G12)-3&gt;$A$2,"",IF(MOD((ROW(G12)-3),G$3)=1,1,G11+1))))</f>
        <v/>
      </c>
      <c r="H12" s="127" t="str">
        <f>IF(H11="","",IF(COLUMN(H12)-1&lt;&gt;COUNT($3:$3),IF(ROW(H12)-3&gt;$A$2,"",IF(MOD((ROW(H12)-3),(PRODUCT($3:$3)/PRODUCT($B$3:H$3)))=1,IF(MOD((ROW(H12)-3),(PRODUCT($3:$3)/PRODUCT($B$3:G$3)))=1,1,H11+1),H11)),IF(ROW(H12)-3&gt;$A$2,"",IF(MOD((ROW(H12)-3),H$3)=1,1,H11+1))))</f>
        <v/>
      </c>
      <c r="I12" s="127" t="str">
        <f>IF(I11="","",IF(COLUMN(I12)-1&lt;&gt;COUNT($3:$3),IF(ROW(I12)-3&gt;$A$2,"",IF(MOD((ROW(I12)-3),(PRODUCT($3:$3)/PRODUCT($B$3:I$3)))=1,IF(MOD((ROW(I12)-3),(PRODUCT($3:$3)/PRODUCT($B$3:H$3)))=1,1,I11+1),I11)),IF(ROW(I12)-3&gt;$A$2,"",IF(MOD((ROW(I12)-3),I$3)=1,1,I11+1))))</f>
        <v/>
      </c>
      <c r="J12" s="127" t="str">
        <f>IF(J11="","",IF(COLUMN(J12)-1&lt;&gt;COUNT($3:$3),IF(ROW(J12)-3&gt;$A$2,"",IF(MOD((ROW(J12)-3),(PRODUCT($3:$3)/PRODUCT($B$3:J$3)))=1,IF(MOD((ROW(J12)-3),(PRODUCT($3:$3)/PRODUCT($B$3:I$3)))=1,1,J11+1),J11)),IF(ROW(J12)-3&gt;$A$2,"",IF(MOD((ROW(J12)-3),J$3)=1,1,J11+1))))</f>
        <v/>
      </c>
      <c r="K12" t="str">
        <f>IF(K11="","",IF(COLUMN(K12)-1&lt;&gt;COUNT($3:$3),IF(ROW(K12)-2&gt;$A$2,"",IF(MOD((ROW(K12)-2),(PRODUCT($3:$3)/PRODUCT($B$3:K$3)))=1,IF(MOD((ROW(K12)-2),(PRODUCT($3:$3)/PRODUCT($B$3:J$3)))=1,1,K11+1),K11)),IF(ROW(K12)-2&gt;$A$2,"",IF(MOD((ROW(K12)-2),K$3)=1,1,K11+1))))</f>
        <v/>
      </c>
    </row>
    <row r="13" spans="1:24">
      <c r="B13" s="127">
        <f>IF(B12="","",IF(COLUMN(B13)-1&lt;&gt;COUNT($3:$3),IF(ROW(B13)-3&gt;$A$2,"",IF(MOD((ROW(B13)-3),(PRODUCT($3:$3)/PRODUCT($B$3:B$3)))=1,B12+1,B12)),IF(ROW(B13)-3&gt;$A$2,"",IF(MOD((ROW(B13)-3),B$3)=1,1,B12+1))))</f>
        <v>1</v>
      </c>
      <c r="C13" s="127">
        <f>IF(C12="","",IF(COLUMN(C13)-1&lt;&gt;COUNT($3:$3),IF(ROW(C13)-3&gt;$A$2,"",IF(MOD((ROW(C13)-3),(PRODUCT($3:$3)/PRODUCT($B$3:C$3)))=1,IF(MOD((ROW(C13)-3),(PRODUCT($3:$3)/PRODUCT(B$3:$B$3)))=1,1,C12+1),C12)),IF(ROW(C13)-3&gt;$A$2,"",IF(MOD((ROW(C13)-3),C$3)=1,1,C12+1))))</f>
        <v>3</v>
      </c>
      <c r="D13" s="127">
        <f>IF(D12="","",IF(COLUMN(D13)-1&lt;&gt;COUNT($3:$3),IF(ROW(D13)-3&gt;$A$2,"",IF(MOD((ROW(D13)-3),(PRODUCT($3:$3)/PRODUCT($B$3:D$3)))=1,IF(MOD((ROW(D13)-3),(PRODUCT($3:$3)/PRODUCT($B$3:C$3)))=1,1,D12+1),D12)),IF(ROW(D13)-3&gt;$A$2,"",IF(MOD((ROW(D13)-3),D$3)=1,1,D12+1))))</f>
        <v>2</v>
      </c>
      <c r="E13" s="127" t="str">
        <f>IF(E12="","",IF(COLUMN(E13)-1&lt;&gt;COUNT($3:$3),IF(ROW(E13)-3&gt;$A$2,"",IF(MOD((ROW(E13)-3),(PRODUCT($3:$3)/PRODUCT($B$3:E$3)))=1,IF(MOD((ROW(E13)-3),(PRODUCT($3:$3)/PRODUCT($B$3:D$3)))=1,1,E12+1),E12)),IF(ROW(E13)-3&gt;$A$2,"",IF(MOD((ROW(E13)-3),E$3)=1,1,E12+1))))</f>
        <v/>
      </c>
      <c r="F13" s="127" t="str">
        <f>IF(F12="","",IF(COLUMN(F13)-1&lt;&gt;COUNT($3:$3),IF(ROW(F13)-3&gt;$A$2,"",IF(MOD((ROW(F13)-3),(PRODUCT($3:$3)/PRODUCT($B$3:F$3)))=1,IF(MOD((ROW(F13)-3),(PRODUCT($3:$3)/PRODUCT($B$3:E$3)))=1,1,F12+1),F12)),IF(ROW(F13)-3&gt;$A$2,"",IF(MOD((ROW(F13)-3),F$3)=1,1,F12+1))))</f>
        <v/>
      </c>
      <c r="G13" s="127" t="str">
        <f>IF(G12="","",IF(COLUMN(G13)-1&lt;&gt;COUNT($3:$3),IF(ROW(G13)-3&gt;$A$2,"",IF(MOD((ROW(G13)-3),(PRODUCT($3:$3)/PRODUCT($B$3:G$3)))=1,IF(MOD((ROW(G13)-3),(PRODUCT($3:$3)/PRODUCT($B$3:F$3)))=1,1,G12+1),G12)),IF(ROW(G13)-3&gt;$A$2,"",IF(MOD((ROW(G13)-3),G$3)=1,1,G12+1))))</f>
        <v/>
      </c>
      <c r="H13" s="127" t="str">
        <f>IF(H12="","",IF(COLUMN(H13)-1&lt;&gt;COUNT($3:$3),IF(ROW(H13)-3&gt;$A$2,"",IF(MOD((ROW(H13)-3),(PRODUCT($3:$3)/PRODUCT($B$3:H$3)))=1,IF(MOD((ROW(H13)-3),(PRODUCT($3:$3)/PRODUCT($B$3:G$3)))=1,1,H12+1),H12)),IF(ROW(H13)-3&gt;$A$2,"",IF(MOD((ROW(H13)-3),H$3)=1,1,H12+1))))</f>
        <v/>
      </c>
      <c r="I13" s="127" t="str">
        <f>IF(I12="","",IF(COLUMN(I13)-1&lt;&gt;COUNT($3:$3),IF(ROW(I13)-3&gt;$A$2,"",IF(MOD((ROW(I13)-3),(PRODUCT($3:$3)/PRODUCT($B$3:I$3)))=1,IF(MOD((ROW(I13)-3),(PRODUCT($3:$3)/PRODUCT($B$3:H$3)))=1,1,I12+1),I12)),IF(ROW(I13)-3&gt;$A$2,"",IF(MOD((ROW(I13)-3),I$3)=1,1,I12+1))))</f>
        <v/>
      </c>
      <c r="J13" s="127" t="str">
        <f>IF(J12="","",IF(COLUMN(J13)-1&lt;&gt;COUNT($3:$3),IF(ROW(J13)-3&gt;$A$2,"",IF(MOD((ROW(J13)-3),(PRODUCT($3:$3)/PRODUCT($B$3:J$3)))=1,IF(MOD((ROW(J13)-3),(PRODUCT($3:$3)/PRODUCT($B$3:I$3)))=1,1,J12+1),J12)),IF(ROW(J13)-3&gt;$A$2,"",IF(MOD((ROW(J13)-3),J$3)=1,1,J12+1))))</f>
        <v/>
      </c>
      <c r="K13" t="str">
        <f>IF(K12="","",IF(COLUMN(K13)-1&lt;&gt;COUNT($3:$3),IF(ROW(K13)-2&gt;$A$2,"",IF(MOD((ROW(K13)-2),(PRODUCT($3:$3)/PRODUCT($B$3:K$3)))=1,IF(MOD((ROW(K13)-2),(PRODUCT($3:$3)/PRODUCT($B$3:J$3)))=1,1,K12+1),K12)),IF(ROW(K13)-2&gt;$A$2,"",IF(MOD((ROW(K13)-2),K$3)=1,1,K12+1))))</f>
        <v/>
      </c>
    </row>
    <row r="14" spans="1:24">
      <c r="B14" s="127">
        <f>IF(B13="","",IF(COLUMN(B14)-1&lt;&gt;COUNT($3:$3),IF(ROW(B14)-3&gt;$A$2,"",IF(MOD((ROW(B14)-3),(PRODUCT($3:$3)/PRODUCT($B$3:B$3)))=1,B13+1,B13)),IF(ROW(B14)-3&gt;$A$2,"",IF(MOD((ROW(B14)-3),B$3)=1,1,B13+1))))</f>
        <v>1</v>
      </c>
      <c r="C14" s="127">
        <f>IF(C13="","",IF(COLUMN(C14)-1&lt;&gt;COUNT($3:$3),IF(ROW(C14)-3&gt;$A$2,"",IF(MOD((ROW(C14)-3),(PRODUCT($3:$3)/PRODUCT($B$3:C$3)))=1,IF(MOD((ROW(C14)-3),(PRODUCT($3:$3)/PRODUCT(B$3:$B$3)))=1,1,C13+1),C13)),IF(ROW(C14)-3&gt;$A$2,"",IF(MOD((ROW(C14)-3),C$3)=1,1,C13+1))))</f>
        <v>3</v>
      </c>
      <c r="D14" s="127">
        <f>IF(D13="","",IF(COLUMN(D14)-1&lt;&gt;COUNT($3:$3),IF(ROW(D14)-3&gt;$A$2,"",IF(MOD((ROW(D14)-3),(PRODUCT($3:$3)/PRODUCT($B$3:D$3)))=1,IF(MOD((ROW(D14)-3),(PRODUCT($3:$3)/PRODUCT($B$3:C$3)))=1,1,D13+1),D13)),IF(ROW(D14)-3&gt;$A$2,"",IF(MOD((ROW(D14)-3),D$3)=1,1,D13+1))))</f>
        <v>3</v>
      </c>
      <c r="E14" s="127" t="str">
        <f>IF(E13="","",IF(COLUMN(E14)-1&lt;&gt;COUNT($3:$3),IF(ROW(E14)-3&gt;$A$2,"",IF(MOD((ROW(E14)-3),(PRODUCT($3:$3)/PRODUCT($B$3:E$3)))=1,IF(MOD((ROW(E14)-3),(PRODUCT($3:$3)/PRODUCT($B$3:D$3)))=1,1,E13+1),E13)),IF(ROW(E14)-3&gt;$A$2,"",IF(MOD((ROW(E14)-3),E$3)=1,1,E13+1))))</f>
        <v/>
      </c>
      <c r="F14" s="127" t="str">
        <f>IF(F13="","",IF(COLUMN(F14)-1&lt;&gt;COUNT($3:$3),IF(ROW(F14)-3&gt;$A$2,"",IF(MOD((ROW(F14)-3),(PRODUCT($3:$3)/PRODUCT($B$3:F$3)))=1,IF(MOD((ROW(F14)-3),(PRODUCT($3:$3)/PRODUCT($B$3:E$3)))=1,1,F13+1),F13)),IF(ROW(F14)-3&gt;$A$2,"",IF(MOD((ROW(F14)-3),F$3)=1,1,F13+1))))</f>
        <v/>
      </c>
      <c r="G14" s="127" t="str">
        <f>IF(G13="","",IF(COLUMN(G14)-1&lt;&gt;COUNT($3:$3),IF(ROW(G14)-3&gt;$A$2,"",IF(MOD((ROW(G14)-3),(PRODUCT($3:$3)/PRODUCT($B$3:G$3)))=1,IF(MOD((ROW(G14)-3),(PRODUCT($3:$3)/PRODUCT($B$3:F$3)))=1,1,G13+1),G13)),IF(ROW(G14)-3&gt;$A$2,"",IF(MOD((ROW(G14)-3),G$3)=1,1,G13+1))))</f>
        <v/>
      </c>
      <c r="H14" s="127" t="str">
        <f>IF(H13="","",IF(COLUMN(H14)-1&lt;&gt;COUNT($3:$3),IF(ROW(H14)-3&gt;$A$2,"",IF(MOD((ROW(H14)-3),(PRODUCT($3:$3)/PRODUCT($B$3:H$3)))=1,IF(MOD((ROW(H14)-3),(PRODUCT($3:$3)/PRODUCT($B$3:G$3)))=1,1,H13+1),H13)),IF(ROW(H14)-3&gt;$A$2,"",IF(MOD((ROW(H14)-3),H$3)=1,1,H13+1))))</f>
        <v/>
      </c>
      <c r="I14" s="127" t="str">
        <f>IF(I13="","",IF(COLUMN(I14)-1&lt;&gt;COUNT($3:$3),IF(ROW(I14)-3&gt;$A$2,"",IF(MOD((ROW(I14)-3),(PRODUCT($3:$3)/PRODUCT($B$3:I$3)))=1,IF(MOD((ROW(I14)-3),(PRODUCT($3:$3)/PRODUCT($B$3:H$3)))=1,1,I13+1),I13)),IF(ROW(I14)-3&gt;$A$2,"",IF(MOD((ROW(I14)-3),I$3)=1,1,I13+1))))</f>
        <v/>
      </c>
      <c r="J14" s="127" t="str">
        <f>IF(J13="","",IF(COLUMN(J14)-1&lt;&gt;COUNT($3:$3),IF(ROW(J14)-3&gt;$A$2,"",IF(MOD((ROW(J14)-3),(PRODUCT($3:$3)/PRODUCT($B$3:J$3)))=1,IF(MOD((ROW(J14)-3),(PRODUCT($3:$3)/PRODUCT($B$3:I$3)))=1,1,J13+1),J13)),IF(ROW(J14)-3&gt;$A$2,"",IF(MOD((ROW(J14)-3),J$3)=1,1,J13+1))))</f>
        <v/>
      </c>
      <c r="K14" t="str">
        <f>IF(K13="","",IF(COLUMN(K14)-1&lt;&gt;COUNT($3:$3),IF(ROW(K14)-2&gt;$A$2,"",IF(MOD((ROW(K14)-2),(PRODUCT($3:$3)/PRODUCT($B$3:K$3)))=1,IF(MOD((ROW(K14)-2),(PRODUCT($3:$3)/PRODUCT($B$3:J$3)))=1,1,K13+1),K13)),IF(ROW(K14)-2&gt;$A$2,"",IF(MOD((ROW(K14)-2),K$3)=1,1,K13+1))))</f>
        <v/>
      </c>
    </row>
    <row r="15" spans="1:24">
      <c r="B15" s="127">
        <f>IF(B14="","",IF(COLUMN(B15)-1&lt;&gt;COUNT($3:$3),IF(ROW(B15)-3&gt;$A$2,"",IF(MOD((ROW(B15)-3),(PRODUCT($3:$3)/PRODUCT($B$3:B$3)))=1,B14+1,B14)),IF(ROW(B15)-3&gt;$A$2,"",IF(MOD((ROW(B15)-3),B$3)=1,1,B14+1))))</f>
        <v>1</v>
      </c>
      <c r="C15" s="127">
        <f>IF(C14="","",IF(COLUMN(C15)-1&lt;&gt;COUNT($3:$3),IF(ROW(C15)-3&gt;$A$2,"",IF(MOD((ROW(C15)-3),(PRODUCT($3:$3)/PRODUCT($B$3:C$3)))=1,IF(MOD((ROW(C15)-3),(PRODUCT($3:$3)/PRODUCT(B$3:$B$3)))=1,1,C14+1),C14)),IF(ROW(C15)-3&gt;$A$2,"",IF(MOD((ROW(C15)-3),C$3)=1,1,C14+1))))</f>
        <v>3</v>
      </c>
      <c r="D15" s="127">
        <f>IF(D14="","",IF(COLUMN(D15)-1&lt;&gt;COUNT($3:$3),IF(ROW(D15)-3&gt;$A$2,"",IF(MOD((ROW(D15)-3),(PRODUCT($3:$3)/PRODUCT($B$3:D$3)))=1,IF(MOD((ROW(D15)-3),(PRODUCT($3:$3)/PRODUCT($B$3:C$3)))=1,1,D14+1),D14)),IF(ROW(D15)-3&gt;$A$2,"",IF(MOD((ROW(D15)-3),D$3)=1,1,D14+1))))</f>
        <v>4</v>
      </c>
      <c r="E15" s="127" t="str">
        <f>IF(E14="","",IF(COLUMN(E15)-1&lt;&gt;COUNT($3:$3),IF(ROW(E15)-3&gt;$A$2,"",IF(MOD((ROW(E15)-3),(PRODUCT($3:$3)/PRODUCT($B$3:E$3)))=1,IF(MOD((ROW(E15)-3),(PRODUCT($3:$3)/PRODUCT($B$3:D$3)))=1,1,E14+1),E14)),IF(ROW(E15)-3&gt;$A$2,"",IF(MOD((ROW(E15)-3),E$3)=1,1,E14+1))))</f>
        <v/>
      </c>
      <c r="F15" s="127" t="str">
        <f>IF(F14="","",IF(COLUMN(F15)-1&lt;&gt;COUNT($3:$3),IF(ROW(F15)-3&gt;$A$2,"",IF(MOD((ROW(F15)-3),(PRODUCT($3:$3)/PRODUCT($B$3:F$3)))=1,IF(MOD((ROW(F15)-3),(PRODUCT($3:$3)/PRODUCT($B$3:E$3)))=1,1,F14+1),F14)),IF(ROW(F15)-3&gt;$A$2,"",IF(MOD((ROW(F15)-3),F$3)=1,1,F14+1))))</f>
        <v/>
      </c>
      <c r="G15" s="127" t="str">
        <f>IF(G14="","",IF(COLUMN(G15)-1&lt;&gt;COUNT($3:$3),IF(ROW(G15)-3&gt;$A$2,"",IF(MOD((ROW(G15)-3),(PRODUCT($3:$3)/PRODUCT($B$3:G$3)))=1,IF(MOD((ROW(G15)-3),(PRODUCT($3:$3)/PRODUCT($B$3:F$3)))=1,1,G14+1),G14)),IF(ROW(G15)-3&gt;$A$2,"",IF(MOD((ROW(G15)-3),G$3)=1,1,G14+1))))</f>
        <v/>
      </c>
      <c r="H15" s="127" t="str">
        <f>IF(H14="","",IF(COLUMN(H15)-1&lt;&gt;COUNT($3:$3),IF(ROW(H15)-3&gt;$A$2,"",IF(MOD((ROW(H15)-3),(PRODUCT($3:$3)/PRODUCT($B$3:H$3)))=1,IF(MOD((ROW(H15)-3),(PRODUCT($3:$3)/PRODUCT($B$3:G$3)))=1,1,H14+1),H14)),IF(ROW(H15)-3&gt;$A$2,"",IF(MOD((ROW(H15)-3),H$3)=1,1,H14+1))))</f>
        <v/>
      </c>
      <c r="I15" s="127" t="str">
        <f>IF(I14="","",IF(COLUMN(I15)-1&lt;&gt;COUNT($3:$3),IF(ROW(I15)-3&gt;$A$2,"",IF(MOD((ROW(I15)-3),(PRODUCT($3:$3)/PRODUCT($B$3:I$3)))=1,IF(MOD((ROW(I15)-3),(PRODUCT($3:$3)/PRODUCT($B$3:H$3)))=1,1,I14+1),I14)),IF(ROW(I15)-3&gt;$A$2,"",IF(MOD((ROW(I15)-3),I$3)=1,1,I14+1))))</f>
        <v/>
      </c>
      <c r="J15" s="127" t="str">
        <f>IF(J14="","",IF(COLUMN(J15)-1&lt;&gt;COUNT($3:$3),IF(ROW(J15)-3&gt;$A$2,"",IF(MOD((ROW(J15)-3),(PRODUCT($3:$3)/PRODUCT($B$3:J$3)))=1,IF(MOD((ROW(J15)-3),(PRODUCT($3:$3)/PRODUCT($B$3:I$3)))=1,1,J14+1),J14)),IF(ROW(J15)-3&gt;$A$2,"",IF(MOD((ROW(J15)-3),J$3)=1,1,J14+1))))</f>
        <v/>
      </c>
      <c r="K15" t="str">
        <f>IF(K14="","",IF(COLUMN(K15)-1&lt;&gt;COUNT($3:$3),IF(ROW(K15)-2&gt;$A$2,"",IF(MOD((ROW(K15)-2),(PRODUCT($3:$3)/PRODUCT($B$3:K$3)))=1,IF(MOD((ROW(K15)-2),(PRODUCT($3:$3)/PRODUCT($B$3:J$3)))=1,1,K14+1),K14)),IF(ROW(K15)-2&gt;$A$2,"",IF(MOD((ROW(K15)-2),K$3)=1,1,K14+1))))</f>
        <v/>
      </c>
      <c r="O15" t="str">
        <f t="shared" ref="O15:O46" si="1">IF(O14="","",IF(O14+1&gt;O$3,"",O14+1))</f>
        <v/>
      </c>
      <c r="P15" t="str">
        <f t="shared" ref="P15:P46" si="2">IF(P14="","",IF(P14+1&gt;P$3,"",P14+1))</f>
        <v/>
      </c>
      <c r="Q15" t="str">
        <f t="shared" ref="Q15:Q46" si="3">IF(Q14="","",IF(Q14+1&gt;Q$3,"",Q14+1))</f>
        <v/>
      </c>
      <c r="R15" t="str">
        <f t="shared" ref="R15:R46" si="4">IF(R14="","",IF(R14+1&gt;R$3,"",R14+1))</f>
        <v/>
      </c>
      <c r="S15" t="str">
        <f t="shared" ref="S15:S46" si="5">IF(S14="","",IF(S14+1&gt;S$3,"",S14+1))</f>
        <v/>
      </c>
      <c r="T15" t="str">
        <f t="shared" ref="T15:T46" si="6">IF(T14="","",IF(T14+1&gt;T$3,"",T14+1))</f>
        <v/>
      </c>
      <c r="U15" t="str">
        <f t="shared" ref="U15:U46" si="7">IF(U14="","",IF(U14+1&gt;U$3,"",U14+1))</f>
        <v/>
      </c>
      <c r="V15" t="str">
        <f t="shared" ref="V15:V46" si="8">IF(V14="","",IF(V14+1&gt;V$3,"",V14+1))</f>
        <v/>
      </c>
      <c r="W15" t="str">
        <f t="shared" ref="W15:W46" si="9">IF(W14="","",IF(W14+1&gt;W$3,"",W14+1))</f>
        <v/>
      </c>
      <c r="X15" t="str">
        <f t="shared" ref="X15:X46" si="10">IF(X14="","",IF(X14+1&gt;X$3,"",X14+1))</f>
        <v/>
      </c>
    </row>
    <row r="16" spans="1:24">
      <c r="B16" s="127">
        <f>IF(B15="","",IF(COLUMN(B16)-1&lt;&gt;COUNT($3:$3),IF(ROW(B16)-3&gt;$A$2,"",IF(MOD((ROW(B16)-3),(PRODUCT($3:$3)/PRODUCT($B$3:B$3)))=1,B15+1,B15)),IF(ROW(B16)-3&gt;$A$2,"",IF(MOD((ROW(B16)-3),B$3)=1,1,B15+1))))</f>
        <v>2</v>
      </c>
      <c r="C16" s="127">
        <f>IF(C15="","",IF(COLUMN(C16)-1&lt;&gt;COUNT($3:$3),IF(ROW(C16)-3&gt;$A$2,"",IF(MOD((ROW(C16)-3),(PRODUCT($3:$3)/PRODUCT($B$3:C$3)))=1,IF(MOD((ROW(C16)-3),(PRODUCT($3:$3)/PRODUCT(B$3:$B$3)))=1,1,C15+1),C15)),IF(ROW(C16)-3&gt;$A$2,"",IF(MOD((ROW(C16)-3),C$3)=1,1,C15+1))))</f>
        <v>1</v>
      </c>
      <c r="D16" s="127">
        <f>IF(D15="","",IF(COLUMN(D16)-1&lt;&gt;COUNT($3:$3),IF(ROW(D16)-3&gt;$A$2,"",IF(MOD((ROW(D16)-3),(PRODUCT($3:$3)/PRODUCT($B$3:D$3)))=1,IF(MOD((ROW(D16)-3),(PRODUCT($3:$3)/PRODUCT($B$3:C$3)))=1,1,D15+1),D15)),IF(ROW(D16)-3&gt;$A$2,"",IF(MOD((ROW(D16)-3),D$3)=1,1,D15+1))))</f>
        <v>1</v>
      </c>
      <c r="E16" s="127" t="str">
        <f>IF(E15="","",IF(COLUMN(E16)-1&lt;&gt;COUNT($3:$3),IF(ROW(E16)-3&gt;$A$2,"",IF(MOD((ROW(E16)-3),(PRODUCT($3:$3)/PRODUCT($B$3:E$3)))=1,IF(MOD((ROW(E16)-3),(PRODUCT($3:$3)/PRODUCT($B$3:D$3)))=1,1,E15+1),E15)),IF(ROW(E16)-3&gt;$A$2,"",IF(MOD((ROW(E16)-3),E$3)=1,1,E15+1))))</f>
        <v/>
      </c>
      <c r="F16" s="127" t="str">
        <f>IF(F15="","",IF(COLUMN(F16)-1&lt;&gt;COUNT($3:$3),IF(ROW(F16)-3&gt;$A$2,"",IF(MOD((ROW(F16)-3),(PRODUCT($3:$3)/PRODUCT($B$3:F$3)))=1,IF(MOD((ROW(F16)-3),(PRODUCT($3:$3)/PRODUCT($B$3:E$3)))=1,1,F15+1),F15)),IF(ROW(F16)-3&gt;$A$2,"",IF(MOD((ROW(F16)-3),F$3)=1,1,F15+1))))</f>
        <v/>
      </c>
      <c r="G16" s="127" t="str">
        <f>IF(G15="","",IF(COLUMN(G16)-1&lt;&gt;COUNT($3:$3),IF(ROW(G16)-3&gt;$A$2,"",IF(MOD((ROW(G16)-3),(PRODUCT($3:$3)/PRODUCT($B$3:G$3)))=1,IF(MOD((ROW(G16)-3),(PRODUCT($3:$3)/PRODUCT($B$3:F$3)))=1,1,G15+1),G15)),IF(ROW(G16)-3&gt;$A$2,"",IF(MOD((ROW(G16)-3),G$3)=1,1,G15+1))))</f>
        <v/>
      </c>
      <c r="H16" s="127" t="str">
        <f>IF(H15="","",IF(COLUMN(H16)-1&lt;&gt;COUNT($3:$3),IF(ROW(H16)-3&gt;$A$2,"",IF(MOD((ROW(H16)-3),(PRODUCT($3:$3)/PRODUCT($B$3:H$3)))=1,IF(MOD((ROW(H16)-3),(PRODUCT($3:$3)/PRODUCT($B$3:G$3)))=1,1,H15+1),H15)),IF(ROW(H16)-3&gt;$A$2,"",IF(MOD((ROW(H16)-3),H$3)=1,1,H15+1))))</f>
        <v/>
      </c>
      <c r="I16" s="127" t="str">
        <f>IF(I15="","",IF(COLUMN(I16)-1&lt;&gt;COUNT($3:$3),IF(ROW(I16)-3&gt;$A$2,"",IF(MOD((ROW(I16)-3),(PRODUCT($3:$3)/PRODUCT($B$3:I$3)))=1,IF(MOD((ROW(I16)-3),(PRODUCT($3:$3)/PRODUCT($B$3:H$3)))=1,1,I15+1),I15)),IF(ROW(I16)-3&gt;$A$2,"",IF(MOD((ROW(I16)-3),I$3)=1,1,I15+1))))</f>
        <v/>
      </c>
      <c r="J16" s="127" t="str">
        <f>IF(J15="","",IF(COLUMN(J16)-1&lt;&gt;COUNT($3:$3),IF(ROW(J16)-3&gt;$A$2,"",IF(MOD((ROW(J16)-3),(PRODUCT($3:$3)/PRODUCT($B$3:J$3)))=1,IF(MOD((ROW(J16)-3),(PRODUCT($3:$3)/PRODUCT($B$3:I$3)))=1,1,J15+1),J15)),IF(ROW(J16)-3&gt;$A$2,"",IF(MOD((ROW(J16)-3),J$3)=1,1,J15+1))))</f>
        <v/>
      </c>
      <c r="K16" t="str">
        <f>IF(K15="","",IF(COLUMN(K16)-1&lt;&gt;COUNT($3:$3),IF(ROW(K16)-2&gt;$A$2,"",IF(MOD((ROW(K16)-2),(PRODUCT($3:$3)/PRODUCT($B$3:K$3)))=1,IF(MOD((ROW(K16)-2),(PRODUCT($3:$3)/PRODUCT($B$3:J$3)))=1,1,K15+1),K15)),IF(ROW(K16)-2&gt;$A$2,"",IF(MOD((ROW(K16)-2),K$3)=1,1,K15+1))))</f>
        <v/>
      </c>
      <c r="O16" t="str">
        <f t="shared" si="1"/>
        <v/>
      </c>
      <c r="P16" t="str">
        <f t="shared" si="2"/>
        <v/>
      </c>
      <c r="Q16" t="str">
        <f t="shared" si="3"/>
        <v/>
      </c>
      <c r="R16" t="str">
        <f t="shared" si="4"/>
        <v/>
      </c>
      <c r="S16" t="str">
        <f t="shared" si="5"/>
        <v/>
      </c>
      <c r="T16" t="str">
        <f t="shared" si="6"/>
        <v/>
      </c>
      <c r="U16" t="str">
        <f t="shared" si="7"/>
        <v/>
      </c>
      <c r="V16" t="str">
        <f t="shared" si="8"/>
        <v/>
      </c>
      <c r="W16" t="str">
        <f t="shared" si="9"/>
        <v/>
      </c>
      <c r="X16" t="str">
        <f t="shared" si="10"/>
        <v/>
      </c>
    </row>
    <row r="17" spans="2:24">
      <c r="B17" s="127">
        <f>IF(B16="","",IF(COLUMN(B17)-1&lt;&gt;COUNT($3:$3),IF(ROW(B17)-3&gt;$A$2,"",IF(MOD((ROW(B17)-3),(PRODUCT($3:$3)/PRODUCT($B$3:B$3)))=1,B16+1,B16)),IF(ROW(B17)-3&gt;$A$2,"",IF(MOD((ROW(B17)-3),B$3)=1,1,B16+1))))</f>
        <v>2</v>
      </c>
      <c r="C17" s="127">
        <f>IF(C16="","",IF(COLUMN(C17)-1&lt;&gt;COUNT($3:$3),IF(ROW(C17)-3&gt;$A$2,"",IF(MOD((ROW(C17)-3),(PRODUCT($3:$3)/PRODUCT($B$3:C$3)))=1,IF(MOD((ROW(C17)-3),(PRODUCT($3:$3)/PRODUCT(B$3:$B$3)))=1,1,C16+1),C16)),IF(ROW(C17)-3&gt;$A$2,"",IF(MOD((ROW(C17)-3),C$3)=1,1,C16+1))))</f>
        <v>1</v>
      </c>
      <c r="D17" s="127">
        <f>IF(D16="","",IF(COLUMN(D17)-1&lt;&gt;COUNT($3:$3),IF(ROW(D17)-3&gt;$A$2,"",IF(MOD((ROW(D17)-3),(PRODUCT($3:$3)/PRODUCT($B$3:D$3)))=1,IF(MOD((ROW(D17)-3),(PRODUCT($3:$3)/PRODUCT($B$3:C$3)))=1,1,D16+1),D16)),IF(ROW(D17)-3&gt;$A$2,"",IF(MOD((ROW(D17)-3),D$3)=1,1,D16+1))))</f>
        <v>2</v>
      </c>
      <c r="E17" s="127" t="str">
        <f>IF(E16="","",IF(COLUMN(E17)-1&lt;&gt;COUNT($3:$3),IF(ROW(E17)-3&gt;$A$2,"",IF(MOD((ROW(E17)-3),(PRODUCT($3:$3)/PRODUCT($B$3:E$3)))=1,IF(MOD((ROW(E17)-3),(PRODUCT($3:$3)/PRODUCT($B$3:D$3)))=1,1,E16+1),E16)),IF(ROW(E17)-3&gt;$A$2,"",IF(MOD((ROW(E17)-3),E$3)=1,1,E16+1))))</f>
        <v/>
      </c>
      <c r="F17" s="127" t="str">
        <f>IF(F16="","",IF(COLUMN(F17)-1&lt;&gt;COUNT($3:$3),IF(ROW(F17)-3&gt;$A$2,"",IF(MOD((ROW(F17)-3),(PRODUCT($3:$3)/PRODUCT($B$3:F$3)))=1,IF(MOD((ROW(F17)-3),(PRODUCT($3:$3)/PRODUCT($B$3:E$3)))=1,1,F16+1),F16)),IF(ROW(F17)-3&gt;$A$2,"",IF(MOD((ROW(F17)-3),F$3)=1,1,F16+1))))</f>
        <v/>
      </c>
      <c r="G17" s="127" t="str">
        <f>IF(G16="","",IF(COLUMN(G17)-1&lt;&gt;COUNT($3:$3),IF(ROW(G17)-3&gt;$A$2,"",IF(MOD((ROW(G17)-3),(PRODUCT($3:$3)/PRODUCT($B$3:G$3)))=1,IF(MOD((ROW(G17)-3),(PRODUCT($3:$3)/PRODUCT($B$3:F$3)))=1,1,G16+1),G16)),IF(ROW(G17)-3&gt;$A$2,"",IF(MOD((ROW(G17)-3),G$3)=1,1,G16+1))))</f>
        <v/>
      </c>
      <c r="H17" s="127" t="str">
        <f>IF(H16="","",IF(COLUMN(H17)-1&lt;&gt;COUNT($3:$3),IF(ROW(H17)-3&gt;$A$2,"",IF(MOD((ROW(H17)-3),(PRODUCT($3:$3)/PRODUCT($B$3:H$3)))=1,IF(MOD((ROW(H17)-3),(PRODUCT($3:$3)/PRODUCT($B$3:G$3)))=1,1,H16+1),H16)),IF(ROW(H17)-3&gt;$A$2,"",IF(MOD((ROW(H17)-3),H$3)=1,1,H16+1))))</f>
        <v/>
      </c>
      <c r="I17" s="127" t="str">
        <f>IF(I16="","",IF(COLUMN(I17)-1&lt;&gt;COUNT($3:$3),IF(ROW(I17)-3&gt;$A$2,"",IF(MOD((ROW(I17)-3),(PRODUCT($3:$3)/PRODUCT($B$3:I$3)))=1,IF(MOD((ROW(I17)-3),(PRODUCT($3:$3)/PRODUCT($B$3:H$3)))=1,1,I16+1),I16)),IF(ROW(I17)-3&gt;$A$2,"",IF(MOD((ROW(I17)-3),I$3)=1,1,I16+1))))</f>
        <v/>
      </c>
      <c r="J17" s="127" t="str">
        <f>IF(J16="","",IF(COLUMN(J17)-1&lt;&gt;COUNT($3:$3),IF(ROW(J17)-3&gt;$A$2,"",IF(MOD((ROW(J17)-3),(PRODUCT($3:$3)/PRODUCT($B$3:J$3)))=1,IF(MOD((ROW(J17)-3),(PRODUCT($3:$3)/PRODUCT($B$3:I$3)))=1,1,J16+1),J16)),IF(ROW(J17)-3&gt;$A$2,"",IF(MOD((ROW(J17)-3),J$3)=1,1,J16+1))))</f>
        <v/>
      </c>
      <c r="K17" t="str">
        <f>IF(K16="","",IF(COLUMN(K17)-1&lt;&gt;COUNT($3:$3),IF(ROW(K17)-2&gt;$A$2,"",IF(MOD((ROW(K17)-2),(PRODUCT($3:$3)/PRODUCT($B$3:K$3)))=1,IF(MOD((ROW(K17)-2),(PRODUCT($3:$3)/PRODUCT($B$3:J$3)))=1,1,K16+1),K16)),IF(ROW(K17)-2&gt;$A$2,"",IF(MOD((ROW(K17)-2),K$3)=1,1,K16+1))))</f>
        <v/>
      </c>
      <c r="O17" t="str">
        <f t="shared" si="1"/>
        <v/>
      </c>
      <c r="P17" t="str">
        <f t="shared" si="2"/>
        <v/>
      </c>
      <c r="Q17" t="str">
        <f t="shared" si="3"/>
        <v/>
      </c>
      <c r="R17" t="str">
        <f t="shared" si="4"/>
        <v/>
      </c>
      <c r="S17" t="str">
        <f t="shared" si="5"/>
        <v/>
      </c>
      <c r="T17" t="str">
        <f t="shared" si="6"/>
        <v/>
      </c>
      <c r="U17" t="str">
        <f t="shared" si="7"/>
        <v/>
      </c>
      <c r="V17" t="str">
        <f t="shared" si="8"/>
        <v/>
      </c>
      <c r="W17" t="str">
        <f t="shared" si="9"/>
        <v/>
      </c>
      <c r="X17" t="str">
        <f t="shared" si="10"/>
        <v/>
      </c>
    </row>
    <row r="18" spans="2:24">
      <c r="B18" s="127">
        <f>IF(B17="","",IF(COLUMN(B18)-1&lt;&gt;COUNT($3:$3),IF(ROW(B18)-3&gt;$A$2,"",IF(MOD((ROW(B18)-3),(PRODUCT($3:$3)/PRODUCT($B$3:B$3)))=1,B17+1,B17)),IF(ROW(B18)-3&gt;$A$2,"",IF(MOD((ROW(B18)-3),B$3)=1,1,B17+1))))</f>
        <v>2</v>
      </c>
      <c r="C18" s="127">
        <f>IF(C17="","",IF(COLUMN(C18)-1&lt;&gt;COUNT($3:$3),IF(ROW(C18)-3&gt;$A$2,"",IF(MOD((ROW(C18)-3),(PRODUCT($3:$3)/PRODUCT($B$3:C$3)))=1,IF(MOD((ROW(C18)-3),(PRODUCT($3:$3)/PRODUCT(B$3:$B$3)))=1,1,C17+1),C17)),IF(ROW(C18)-3&gt;$A$2,"",IF(MOD((ROW(C18)-3),C$3)=1,1,C17+1))))</f>
        <v>1</v>
      </c>
      <c r="D18" s="127">
        <f>IF(D17="","",IF(COLUMN(D18)-1&lt;&gt;COUNT($3:$3),IF(ROW(D18)-3&gt;$A$2,"",IF(MOD((ROW(D18)-3),(PRODUCT($3:$3)/PRODUCT($B$3:D$3)))=1,IF(MOD((ROW(D18)-3),(PRODUCT($3:$3)/PRODUCT($B$3:C$3)))=1,1,D17+1),D17)),IF(ROW(D18)-3&gt;$A$2,"",IF(MOD((ROW(D18)-3),D$3)=1,1,D17+1))))</f>
        <v>3</v>
      </c>
      <c r="E18" s="127" t="str">
        <f>IF(E17="","",IF(COLUMN(E18)-1&lt;&gt;COUNT($3:$3),IF(ROW(E18)-3&gt;$A$2,"",IF(MOD((ROW(E18)-3),(PRODUCT($3:$3)/PRODUCT($B$3:E$3)))=1,IF(MOD((ROW(E18)-3),(PRODUCT($3:$3)/PRODUCT($B$3:D$3)))=1,1,E17+1),E17)),IF(ROW(E18)-3&gt;$A$2,"",IF(MOD((ROW(E18)-3),E$3)=1,1,E17+1))))</f>
        <v/>
      </c>
      <c r="F18" s="127" t="str">
        <f>IF(F17="","",IF(COLUMN(F18)-1&lt;&gt;COUNT($3:$3),IF(ROW(F18)-3&gt;$A$2,"",IF(MOD((ROW(F18)-3),(PRODUCT($3:$3)/PRODUCT($B$3:F$3)))=1,IF(MOD((ROW(F18)-3),(PRODUCT($3:$3)/PRODUCT($B$3:E$3)))=1,1,F17+1),F17)),IF(ROW(F18)-3&gt;$A$2,"",IF(MOD((ROW(F18)-3),F$3)=1,1,F17+1))))</f>
        <v/>
      </c>
      <c r="G18" s="127" t="str">
        <f>IF(G17="","",IF(COLUMN(G18)-1&lt;&gt;COUNT($3:$3),IF(ROW(G18)-3&gt;$A$2,"",IF(MOD((ROW(G18)-3),(PRODUCT($3:$3)/PRODUCT($B$3:G$3)))=1,IF(MOD((ROW(G18)-3),(PRODUCT($3:$3)/PRODUCT($B$3:F$3)))=1,1,G17+1),G17)),IF(ROW(G18)-3&gt;$A$2,"",IF(MOD((ROW(G18)-3),G$3)=1,1,G17+1))))</f>
        <v/>
      </c>
      <c r="H18" s="127" t="str">
        <f>IF(H17="","",IF(COLUMN(H18)-1&lt;&gt;COUNT($3:$3),IF(ROW(H18)-3&gt;$A$2,"",IF(MOD((ROW(H18)-3),(PRODUCT($3:$3)/PRODUCT($B$3:H$3)))=1,IF(MOD((ROW(H18)-3),(PRODUCT($3:$3)/PRODUCT($B$3:G$3)))=1,1,H17+1),H17)),IF(ROW(H18)-3&gt;$A$2,"",IF(MOD((ROW(H18)-3),H$3)=1,1,H17+1))))</f>
        <v/>
      </c>
      <c r="I18" s="127" t="str">
        <f>IF(I17="","",IF(COLUMN(I18)-1&lt;&gt;COUNT($3:$3),IF(ROW(I18)-3&gt;$A$2,"",IF(MOD((ROW(I18)-3),(PRODUCT($3:$3)/PRODUCT($B$3:I$3)))=1,IF(MOD((ROW(I18)-3),(PRODUCT($3:$3)/PRODUCT($B$3:H$3)))=1,1,I17+1),I17)),IF(ROW(I18)-3&gt;$A$2,"",IF(MOD((ROW(I18)-3),I$3)=1,1,I17+1))))</f>
        <v/>
      </c>
      <c r="J18" s="127" t="str">
        <f>IF(J17="","",IF(COLUMN(J18)-1&lt;&gt;COUNT($3:$3),IF(ROW(J18)-3&gt;$A$2,"",IF(MOD((ROW(J18)-3),(PRODUCT($3:$3)/PRODUCT($B$3:J$3)))=1,IF(MOD((ROW(J18)-3),(PRODUCT($3:$3)/PRODUCT($B$3:I$3)))=1,1,J17+1),J17)),IF(ROW(J18)-3&gt;$A$2,"",IF(MOD((ROW(J18)-3),J$3)=1,1,J17+1))))</f>
        <v/>
      </c>
      <c r="K18" t="str">
        <f>IF(K17="","",IF(COLUMN(K18)-1&lt;&gt;COUNT($3:$3),IF(ROW(K18)-2&gt;$A$2,"",IF(MOD((ROW(K18)-2),(PRODUCT($3:$3)/PRODUCT($B$3:K$3)))=1,IF(MOD((ROW(K18)-2),(PRODUCT($3:$3)/PRODUCT($B$3:J$3)))=1,1,K17+1),K17)),IF(ROW(K18)-2&gt;$A$2,"",IF(MOD((ROW(K18)-2),K$3)=1,1,K17+1))))</f>
        <v/>
      </c>
      <c r="O18" t="str">
        <f t="shared" si="1"/>
        <v/>
      </c>
      <c r="P18" t="str">
        <f t="shared" si="2"/>
        <v/>
      </c>
      <c r="Q18" t="str">
        <f t="shared" si="3"/>
        <v/>
      </c>
      <c r="R18" t="str">
        <f t="shared" si="4"/>
        <v/>
      </c>
      <c r="S18" t="str">
        <f t="shared" si="5"/>
        <v/>
      </c>
      <c r="T18" t="str">
        <f t="shared" si="6"/>
        <v/>
      </c>
      <c r="U18" t="str">
        <f t="shared" si="7"/>
        <v/>
      </c>
      <c r="V18" t="str">
        <f t="shared" si="8"/>
        <v/>
      </c>
      <c r="W18" t="str">
        <f t="shared" si="9"/>
        <v/>
      </c>
      <c r="X18" t="str">
        <f t="shared" si="10"/>
        <v/>
      </c>
    </row>
    <row r="19" spans="2:24">
      <c r="B19" s="127">
        <f>IF(B18="","",IF(COLUMN(B19)-1&lt;&gt;COUNT($3:$3),IF(ROW(B19)-3&gt;$A$2,"",IF(MOD((ROW(B19)-3),(PRODUCT($3:$3)/PRODUCT($B$3:B$3)))=1,B18+1,B18)),IF(ROW(B19)-3&gt;$A$2,"",IF(MOD((ROW(B19)-3),B$3)=1,1,B18+1))))</f>
        <v>2</v>
      </c>
      <c r="C19" s="127">
        <f>IF(C18="","",IF(COLUMN(C19)-1&lt;&gt;COUNT($3:$3),IF(ROW(C19)-3&gt;$A$2,"",IF(MOD((ROW(C19)-3),(PRODUCT($3:$3)/PRODUCT($B$3:C$3)))=1,IF(MOD((ROW(C19)-3),(PRODUCT($3:$3)/PRODUCT(B$3:$B$3)))=1,1,C18+1),C18)),IF(ROW(C19)-3&gt;$A$2,"",IF(MOD((ROW(C19)-3),C$3)=1,1,C18+1))))</f>
        <v>1</v>
      </c>
      <c r="D19" s="127">
        <f>IF(D18="","",IF(COLUMN(D19)-1&lt;&gt;COUNT($3:$3),IF(ROW(D19)-3&gt;$A$2,"",IF(MOD((ROW(D19)-3),(PRODUCT($3:$3)/PRODUCT($B$3:D$3)))=1,IF(MOD((ROW(D19)-3),(PRODUCT($3:$3)/PRODUCT($B$3:C$3)))=1,1,D18+1),D18)),IF(ROW(D19)-3&gt;$A$2,"",IF(MOD((ROW(D19)-3),D$3)=1,1,D18+1))))</f>
        <v>4</v>
      </c>
      <c r="E19" s="127" t="str">
        <f>IF(E18="","",IF(COLUMN(E19)-1&lt;&gt;COUNT($3:$3),IF(ROW(E19)-3&gt;$A$2,"",IF(MOD((ROW(E19)-3),(PRODUCT($3:$3)/PRODUCT($B$3:E$3)))=1,IF(MOD((ROW(E19)-3),(PRODUCT($3:$3)/PRODUCT($B$3:D$3)))=1,1,E18+1),E18)),IF(ROW(E19)-3&gt;$A$2,"",IF(MOD((ROW(E19)-3),E$3)=1,1,E18+1))))</f>
        <v/>
      </c>
      <c r="F19" s="127" t="str">
        <f>IF(F18="","",IF(COLUMN(F19)-1&lt;&gt;COUNT($3:$3),IF(ROW(F19)-3&gt;$A$2,"",IF(MOD((ROW(F19)-3),(PRODUCT($3:$3)/PRODUCT($B$3:F$3)))=1,IF(MOD((ROW(F19)-3),(PRODUCT($3:$3)/PRODUCT($B$3:E$3)))=1,1,F18+1),F18)),IF(ROW(F19)-3&gt;$A$2,"",IF(MOD((ROW(F19)-3),F$3)=1,1,F18+1))))</f>
        <v/>
      </c>
      <c r="G19" s="127" t="str">
        <f>IF(G18="","",IF(COLUMN(G19)-1&lt;&gt;COUNT($3:$3),IF(ROW(G19)-3&gt;$A$2,"",IF(MOD((ROW(G19)-3),(PRODUCT($3:$3)/PRODUCT($B$3:G$3)))=1,IF(MOD((ROW(G19)-3),(PRODUCT($3:$3)/PRODUCT($B$3:F$3)))=1,1,G18+1),G18)),IF(ROW(G19)-3&gt;$A$2,"",IF(MOD((ROW(G19)-3),G$3)=1,1,G18+1))))</f>
        <v/>
      </c>
      <c r="H19" s="127" t="str">
        <f>IF(H18="","",IF(COLUMN(H19)-1&lt;&gt;COUNT($3:$3),IF(ROW(H19)-3&gt;$A$2,"",IF(MOD((ROW(H19)-3),(PRODUCT($3:$3)/PRODUCT($B$3:H$3)))=1,IF(MOD((ROW(H19)-3),(PRODUCT($3:$3)/PRODUCT($B$3:G$3)))=1,1,H18+1),H18)),IF(ROW(H19)-3&gt;$A$2,"",IF(MOD((ROW(H19)-3),H$3)=1,1,H18+1))))</f>
        <v/>
      </c>
      <c r="I19" s="127" t="str">
        <f>IF(I18="","",IF(COLUMN(I19)-1&lt;&gt;COUNT($3:$3),IF(ROW(I19)-3&gt;$A$2,"",IF(MOD((ROW(I19)-3),(PRODUCT($3:$3)/PRODUCT($B$3:I$3)))=1,IF(MOD((ROW(I19)-3),(PRODUCT($3:$3)/PRODUCT($B$3:H$3)))=1,1,I18+1),I18)),IF(ROW(I19)-3&gt;$A$2,"",IF(MOD((ROW(I19)-3),I$3)=1,1,I18+1))))</f>
        <v/>
      </c>
      <c r="J19" s="127" t="str">
        <f>IF(J18="","",IF(COLUMN(J19)-1&lt;&gt;COUNT($3:$3),IF(ROW(J19)-3&gt;$A$2,"",IF(MOD((ROW(J19)-3),(PRODUCT($3:$3)/PRODUCT($B$3:J$3)))=1,IF(MOD((ROW(J19)-3),(PRODUCT($3:$3)/PRODUCT($B$3:I$3)))=1,1,J18+1),J18)),IF(ROW(J19)-3&gt;$A$2,"",IF(MOD((ROW(J19)-3),J$3)=1,1,J18+1))))</f>
        <v/>
      </c>
      <c r="K19" t="str">
        <f>IF(K18="","",IF(COLUMN(K19)-1&lt;&gt;COUNT($3:$3),IF(ROW(K19)-2&gt;$A$2,"",IF(MOD((ROW(K19)-2),(PRODUCT($3:$3)/PRODUCT($B$3:K$3)))=1,IF(MOD((ROW(K19)-2),(PRODUCT($3:$3)/PRODUCT($B$3:J$3)))=1,1,K18+1),K18)),IF(ROW(K19)-2&gt;$A$2,"",IF(MOD((ROW(K19)-2),K$3)=1,1,K18+1))))</f>
        <v/>
      </c>
      <c r="O19" t="str">
        <f t="shared" si="1"/>
        <v/>
      </c>
      <c r="P19" t="str">
        <f t="shared" si="2"/>
        <v/>
      </c>
      <c r="Q19" t="str">
        <f t="shared" si="3"/>
        <v/>
      </c>
      <c r="R19" t="str">
        <f t="shared" si="4"/>
        <v/>
      </c>
      <c r="S19" t="str">
        <f t="shared" si="5"/>
        <v/>
      </c>
      <c r="T19" t="str">
        <f t="shared" si="6"/>
        <v/>
      </c>
      <c r="U19" t="str">
        <f t="shared" si="7"/>
        <v/>
      </c>
      <c r="V19" t="str">
        <f t="shared" si="8"/>
        <v/>
      </c>
      <c r="W19" t="str">
        <f t="shared" si="9"/>
        <v/>
      </c>
      <c r="X19" t="str">
        <f t="shared" si="10"/>
        <v/>
      </c>
    </row>
    <row r="20" spans="2:24">
      <c r="B20" s="127">
        <f>IF(B19="","",IF(COLUMN(B20)-1&lt;&gt;COUNT($3:$3),IF(ROW(B20)-3&gt;$A$2,"",IF(MOD((ROW(B20)-3),(PRODUCT($3:$3)/PRODUCT($B$3:B$3)))=1,B19+1,B19)),IF(ROW(B20)-3&gt;$A$2,"",IF(MOD((ROW(B20)-3),B$3)=1,1,B19+1))))</f>
        <v>2</v>
      </c>
      <c r="C20" s="127">
        <f>IF(C19="","",IF(COLUMN(C20)-1&lt;&gt;COUNT($3:$3),IF(ROW(C20)-3&gt;$A$2,"",IF(MOD((ROW(C20)-3),(PRODUCT($3:$3)/PRODUCT($B$3:C$3)))=1,IF(MOD((ROW(C20)-3),(PRODUCT($3:$3)/PRODUCT(B$3:$B$3)))=1,1,C19+1),C19)),IF(ROW(C20)-3&gt;$A$2,"",IF(MOD((ROW(C20)-3),C$3)=1,1,C19+1))))</f>
        <v>2</v>
      </c>
      <c r="D20" s="127">
        <f>IF(D19="","",IF(COLUMN(D20)-1&lt;&gt;COUNT($3:$3),IF(ROW(D20)-3&gt;$A$2,"",IF(MOD((ROW(D20)-3),(PRODUCT($3:$3)/PRODUCT($B$3:D$3)))=1,IF(MOD((ROW(D20)-3),(PRODUCT($3:$3)/PRODUCT($B$3:C$3)))=1,1,D19+1),D19)),IF(ROW(D20)-3&gt;$A$2,"",IF(MOD((ROW(D20)-3),D$3)=1,1,D19+1))))</f>
        <v>1</v>
      </c>
      <c r="E20" s="127" t="str">
        <f>IF(E19="","",IF(COLUMN(E20)-1&lt;&gt;COUNT($3:$3),IF(ROW(E20)-3&gt;$A$2,"",IF(MOD((ROW(E20)-3),(PRODUCT($3:$3)/PRODUCT($B$3:E$3)))=1,IF(MOD((ROW(E20)-3),(PRODUCT($3:$3)/PRODUCT($B$3:D$3)))=1,1,E19+1),E19)),IF(ROW(E20)-3&gt;$A$2,"",IF(MOD((ROW(E20)-3),E$3)=1,1,E19+1))))</f>
        <v/>
      </c>
      <c r="F20" s="127" t="str">
        <f>IF(F19="","",IF(COLUMN(F20)-1&lt;&gt;COUNT($3:$3),IF(ROW(F20)-3&gt;$A$2,"",IF(MOD((ROW(F20)-3),(PRODUCT($3:$3)/PRODUCT($B$3:F$3)))=1,IF(MOD((ROW(F20)-3),(PRODUCT($3:$3)/PRODUCT($B$3:E$3)))=1,1,F19+1),F19)),IF(ROW(F20)-3&gt;$A$2,"",IF(MOD((ROW(F20)-3),F$3)=1,1,F19+1))))</f>
        <v/>
      </c>
      <c r="G20" s="127" t="str">
        <f>IF(G19="","",IF(COLUMN(G20)-1&lt;&gt;COUNT($3:$3),IF(ROW(G20)-3&gt;$A$2,"",IF(MOD((ROW(G20)-3),(PRODUCT($3:$3)/PRODUCT($B$3:G$3)))=1,IF(MOD((ROW(G20)-3),(PRODUCT($3:$3)/PRODUCT($B$3:F$3)))=1,1,G19+1),G19)),IF(ROW(G20)-3&gt;$A$2,"",IF(MOD((ROW(G20)-3),G$3)=1,1,G19+1))))</f>
        <v/>
      </c>
      <c r="H20" s="127" t="str">
        <f>IF(H19="","",IF(COLUMN(H20)-1&lt;&gt;COUNT($3:$3),IF(ROW(H20)-3&gt;$A$2,"",IF(MOD((ROW(H20)-3),(PRODUCT($3:$3)/PRODUCT($B$3:H$3)))=1,IF(MOD((ROW(H20)-3),(PRODUCT($3:$3)/PRODUCT($B$3:G$3)))=1,1,H19+1),H19)),IF(ROW(H20)-3&gt;$A$2,"",IF(MOD((ROW(H20)-3),H$3)=1,1,H19+1))))</f>
        <v/>
      </c>
      <c r="I20" s="127" t="str">
        <f>IF(I19="","",IF(COLUMN(I20)-1&lt;&gt;COUNT($3:$3),IF(ROW(I20)-3&gt;$A$2,"",IF(MOD((ROW(I20)-3),(PRODUCT($3:$3)/PRODUCT($B$3:I$3)))=1,IF(MOD((ROW(I20)-3),(PRODUCT($3:$3)/PRODUCT($B$3:H$3)))=1,1,I19+1),I19)),IF(ROW(I20)-3&gt;$A$2,"",IF(MOD((ROW(I20)-3),I$3)=1,1,I19+1))))</f>
        <v/>
      </c>
      <c r="J20" s="127" t="str">
        <f>IF(J19="","",IF(COLUMN(J20)-1&lt;&gt;COUNT($3:$3),IF(ROW(J20)-3&gt;$A$2,"",IF(MOD((ROW(J20)-3),(PRODUCT($3:$3)/PRODUCT($B$3:J$3)))=1,IF(MOD((ROW(J20)-3),(PRODUCT($3:$3)/PRODUCT($B$3:I$3)))=1,1,J19+1),J19)),IF(ROW(J20)-3&gt;$A$2,"",IF(MOD((ROW(J20)-3),J$3)=1,1,J19+1))))</f>
        <v/>
      </c>
      <c r="K20" t="str">
        <f>IF(K19="","",IF(COLUMN(K20)-1&lt;&gt;COUNT($3:$3),IF(ROW(K20)-2&gt;$A$2,"",IF(MOD((ROW(K20)-2),(PRODUCT($3:$3)/PRODUCT($B$3:K$3)))=1,IF(MOD((ROW(K20)-2),(PRODUCT($3:$3)/PRODUCT($B$3:J$3)))=1,1,K19+1),K19)),IF(ROW(K20)-2&gt;$A$2,"",IF(MOD((ROW(K20)-2),K$3)=1,1,K19+1))))</f>
        <v/>
      </c>
      <c r="O20" t="str">
        <f t="shared" si="1"/>
        <v/>
      </c>
      <c r="P20" t="str">
        <f t="shared" si="2"/>
        <v/>
      </c>
      <c r="Q20" t="str">
        <f t="shared" si="3"/>
        <v/>
      </c>
      <c r="R20" t="str">
        <f t="shared" si="4"/>
        <v/>
      </c>
      <c r="S20" t="str">
        <f t="shared" si="5"/>
        <v/>
      </c>
      <c r="T20" t="str">
        <f t="shared" si="6"/>
        <v/>
      </c>
      <c r="U20" t="str">
        <f t="shared" si="7"/>
        <v/>
      </c>
      <c r="V20" t="str">
        <f t="shared" si="8"/>
        <v/>
      </c>
      <c r="W20" t="str">
        <f t="shared" si="9"/>
        <v/>
      </c>
      <c r="X20" t="str">
        <f t="shared" si="10"/>
        <v/>
      </c>
    </row>
    <row r="21" spans="2:24">
      <c r="B21" s="127">
        <f>IF(B20="","",IF(COLUMN(B21)-1&lt;&gt;COUNT($3:$3),IF(ROW(B21)-3&gt;$A$2,"",IF(MOD((ROW(B21)-3),(PRODUCT($3:$3)/PRODUCT($B$3:B$3)))=1,B20+1,B20)),IF(ROW(B21)-3&gt;$A$2,"",IF(MOD((ROW(B21)-3),B$3)=1,1,B20+1))))</f>
        <v>2</v>
      </c>
      <c r="C21" s="127">
        <f>IF(C20="","",IF(COLUMN(C21)-1&lt;&gt;COUNT($3:$3),IF(ROW(C21)-3&gt;$A$2,"",IF(MOD((ROW(C21)-3),(PRODUCT($3:$3)/PRODUCT($B$3:C$3)))=1,IF(MOD((ROW(C21)-3),(PRODUCT($3:$3)/PRODUCT(B$3:$B$3)))=1,1,C20+1),C20)),IF(ROW(C21)-3&gt;$A$2,"",IF(MOD((ROW(C21)-3),C$3)=1,1,C20+1))))</f>
        <v>2</v>
      </c>
      <c r="D21" s="127">
        <f>IF(D20="","",IF(COLUMN(D21)-1&lt;&gt;COUNT($3:$3),IF(ROW(D21)-3&gt;$A$2,"",IF(MOD((ROW(D21)-3),(PRODUCT($3:$3)/PRODUCT($B$3:D$3)))=1,IF(MOD((ROW(D21)-3),(PRODUCT($3:$3)/PRODUCT($B$3:C$3)))=1,1,D20+1),D20)),IF(ROW(D21)-3&gt;$A$2,"",IF(MOD((ROW(D21)-3),D$3)=1,1,D20+1))))</f>
        <v>2</v>
      </c>
      <c r="E21" s="127" t="str">
        <f>IF(E20="","",IF(COLUMN(E21)-1&lt;&gt;COUNT($3:$3),IF(ROW(E21)-3&gt;$A$2,"",IF(MOD((ROW(E21)-3),(PRODUCT($3:$3)/PRODUCT($B$3:E$3)))=1,IF(MOD((ROW(E21)-3),(PRODUCT($3:$3)/PRODUCT($B$3:D$3)))=1,1,E20+1),E20)),IF(ROW(E21)-3&gt;$A$2,"",IF(MOD((ROW(E21)-3),E$3)=1,1,E20+1))))</f>
        <v/>
      </c>
      <c r="F21" s="127" t="str">
        <f>IF(F20="","",IF(COLUMN(F21)-1&lt;&gt;COUNT($3:$3),IF(ROW(F21)-3&gt;$A$2,"",IF(MOD((ROW(F21)-3),(PRODUCT($3:$3)/PRODUCT($B$3:F$3)))=1,IF(MOD((ROW(F21)-3),(PRODUCT($3:$3)/PRODUCT($B$3:E$3)))=1,1,F20+1),F20)),IF(ROW(F21)-3&gt;$A$2,"",IF(MOD((ROW(F21)-3),F$3)=1,1,F20+1))))</f>
        <v/>
      </c>
      <c r="G21" s="127" t="str">
        <f>IF(G20="","",IF(COLUMN(G21)-1&lt;&gt;COUNT($3:$3),IF(ROW(G21)-3&gt;$A$2,"",IF(MOD((ROW(G21)-3),(PRODUCT($3:$3)/PRODUCT($B$3:G$3)))=1,IF(MOD((ROW(G21)-3),(PRODUCT($3:$3)/PRODUCT($B$3:F$3)))=1,1,G20+1),G20)),IF(ROW(G21)-3&gt;$A$2,"",IF(MOD((ROW(G21)-3),G$3)=1,1,G20+1))))</f>
        <v/>
      </c>
      <c r="H21" s="127" t="str">
        <f>IF(H20="","",IF(COLUMN(H21)-1&lt;&gt;COUNT($3:$3),IF(ROW(H21)-3&gt;$A$2,"",IF(MOD((ROW(H21)-3),(PRODUCT($3:$3)/PRODUCT($B$3:H$3)))=1,IF(MOD((ROW(H21)-3),(PRODUCT($3:$3)/PRODUCT($B$3:G$3)))=1,1,H20+1),H20)),IF(ROW(H21)-3&gt;$A$2,"",IF(MOD((ROW(H21)-3),H$3)=1,1,H20+1))))</f>
        <v/>
      </c>
      <c r="I21" s="127" t="str">
        <f>IF(I20="","",IF(COLUMN(I21)-1&lt;&gt;COUNT($3:$3),IF(ROW(I21)-3&gt;$A$2,"",IF(MOD((ROW(I21)-3),(PRODUCT($3:$3)/PRODUCT($B$3:I$3)))=1,IF(MOD((ROW(I21)-3),(PRODUCT($3:$3)/PRODUCT($B$3:H$3)))=1,1,I20+1),I20)),IF(ROW(I21)-3&gt;$A$2,"",IF(MOD((ROW(I21)-3),I$3)=1,1,I20+1))))</f>
        <v/>
      </c>
      <c r="J21" s="127" t="str">
        <f>IF(J20="","",IF(COLUMN(J21)-1&lt;&gt;COUNT($3:$3),IF(ROW(J21)-3&gt;$A$2,"",IF(MOD((ROW(J21)-3),(PRODUCT($3:$3)/PRODUCT($B$3:J$3)))=1,IF(MOD((ROW(J21)-3),(PRODUCT($3:$3)/PRODUCT($B$3:I$3)))=1,1,J20+1),J20)),IF(ROW(J21)-3&gt;$A$2,"",IF(MOD((ROW(J21)-3),J$3)=1,1,J20+1))))</f>
        <v/>
      </c>
      <c r="K21" t="str">
        <f>IF(K20="","",IF(COLUMN(K21)-1&lt;&gt;COUNT($3:$3),IF(ROW(K21)-2&gt;$A$2,"",IF(MOD((ROW(K21)-2),(PRODUCT($3:$3)/PRODUCT($B$3:K$3)))=1,IF(MOD((ROW(K21)-2),(PRODUCT($3:$3)/PRODUCT($B$3:J$3)))=1,1,K20+1),K20)),IF(ROW(K21)-2&gt;$A$2,"",IF(MOD((ROW(K21)-2),K$3)=1,1,K20+1))))</f>
        <v/>
      </c>
      <c r="O21" t="str">
        <f t="shared" si="1"/>
        <v/>
      </c>
      <c r="P21" t="str">
        <f t="shared" si="2"/>
        <v/>
      </c>
      <c r="Q21" t="str">
        <f t="shared" si="3"/>
        <v/>
      </c>
      <c r="R21" t="str">
        <f t="shared" si="4"/>
        <v/>
      </c>
      <c r="S21" t="str">
        <f t="shared" si="5"/>
        <v/>
      </c>
      <c r="T21" t="str">
        <f t="shared" si="6"/>
        <v/>
      </c>
      <c r="U21" t="str">
        <f t="shared" si="7"/>
        <v/>
      </c>
      <c r="V21" t="str">
        <f t="shared" si="8"/>
        <v/>
      </c>
      <c r="W21" t="str">
        <f t="shared" si="9"/>
        <v/>
      </c>
      <c r="X21" t="str">
        <f t="shared" si="10"/>
        <v/>
      </c>
    </row>
    <row r="22" spans="2:24">
      <c r="B22" s="127">
        <f>IF(B21="","",IF(COLUMN(B22)-1&lt;&gt;COUNT($3:$3),IF(ROW(B22)-3&gt;$A$2,"",IF(MOD((ROW(B22)-3),(PRODUCT($3:$3)/PRODUCT($B$3:B$3)))=1,B21+1,B21)),IF(ROW(B22)-3&gt;$A$2,"",IF(MOD((ROW(B22)-3),B$3)=1,1,B21+1))))</f>
        <v>2</v>
      </c>
      <c r="C22" s="127">
        <f>IF(C21="","",IF(COLUMN(C22)-1&lt;&gt;COUNT($3:$3),IF(ROW(C22)-3&gt;$A$2,"",IF(MOD((ROW(C22)-3),(PRODUCT($3:$3)/PRODUCT($B$3:C$3)))=1,IF(MOD((ROW(C22)-3),(PRODUCT($3:$3)/PRODUCT(B$3:$B$3)))=1,1,C21+1),C21)),IF(ROW(C22)-3&gt;$A$2,"",IF(MOD((ROW(C22)-3),C$3)=1,1,C21+1))))</f>
        <v>2</v>
      </c>
      <c r="D22" s="127">
        <f>IF(D21="","",IF(COLUMN(D22)-1&lt;&gt;COUNT($3:$3),IF(ROW(D22)-3&gt;$A$2,"",IF(MOD((ROW(D22)-3),(PRODUCT($3:$3)/PRODUCT($B$3:D$3)))=1,IF(MOD((ROW(D22)-3),(PRODUCT($3:$3)/PRODUCT($B$3:C$3)))=1,1,D21+1),D21)),IF(ROW(D22)-3&gt;$A$2,"",IF(MOD((ROW(D22)-3),D$3)=1,1,D21+1))))</f>
        <v>3</v>
      </c>
      <c r="E22" s="127" t="str">
        <f>IF(E21="","",IF(COLUMN(E22)-1&lt;&gt;COUNT($3:$3),IF(ROW(E22)-3&gt;$A$2,"",IF(MOD((ROW(E22)-3),(PRODUCT($3:$3)/PRODUCT($B$3:E$3)))=1,IF(MOD((ROW(E22)-3),(PRODUCT($3:$3)/PRODUCT($B$3:D$3)))=1,1,E21+1),E21)),IF(ROW(E22)-3&gt;$A$2,"",IF(MOD((ROW(E22)-3),E$3)=1,1,E21+1))))</f>
        <v/>
      </c>
      <c r="F22" s="127" t="str">
        <f>IF(F21="","",IF(COLUMN(F22)-1&lt;&gt;COUNT($3:$3),IF(ROW(F22)-3&gt;$A$2,"",IF(MOD((ROW(F22)-3),(PRODUCT($3:$3)/PRODUCT($B$3:F$3)))=1,IF(MOD((ROW(F22)-3),(PRODUCT($3:$3)/PRODUCT($B$3:E$3)))=1,1,F21+1),F21)),IF(ROW(F22)-3&gt;$A$2,"",IF(MOD((ROW(F22)-3),F$3)=1,1,F21+1))))</f>
        <v/>
      </c>
      <c r="G22" s="127" t="str">
        <f>IF(G21="","",IF(COLUMN(G22)-1&lt;&gt;COUNT($3:$3),IF(ROW(G22)-3&gt;$A$2,"",IF(MOD((ROW(G22)-3),(PRODUCT($3:$3)/PRODUCT($B$3:G$3)))=1,IF(MOD((ROW(G22)-3),(PRODUCT($3:$3)/PRODUCT($B$3:F$3)))=1,1,G21+1),G21)),IF(ROW(G22)-3&gt;$A$2,"",IF(MOD((ROW(G22)-3),G$3)=1,1,G21+1))))</f>
        <v/>
      </c>
      <c r="H22" s="127" t="str">
        <f>IF(H21="","",IF(COLUMN(H22)-1&lt;&gt;COUNT($3:$3),IF(ROW(H22)-3&gt;$A$2,"",IF(MOD((ROW(H22)-3),(PRODUCT($3:$3)/PRODUCT($B$3:H$3)))=1,IF(MOD((ROW(H22)-3),(PRODUCT($3:$3)/PRODUCT($B$3:G$3)))=1,1,H21+1),H21)),IF(ROW(H22)-3&gt;$A$2,"",IF(MOD((ROW(H22)-3),H$3)=1,1,H21+1))))</f>
        <v/>
      </c>
      <c r="I22" s="127" t="str">
        <f>IF(I21="","",IF(COLUMN(I22)-1&lt;&gt;COUNT($3:$3),IF(ROW(I22)-3&gt;$A$2,"",IF(MOD((ROW(I22)-3),(PRODUCT($3:$3)/PRODUCT($B$3:I$3)))=1,IF(MOD((ROW(I22)-3),(PRODUCT($3:$3)/PRODUCT($B$3:H$3)))=1,1,I21+1),I21)),IF(ROW(I22)-3&gt;$A$2,"",IF(MOD((ROW(I22)-3),I$3)=1,1,I21+1))))</f>
        <v/>
      </c>
      <c r="J22" s="127" t="str">
        <f>IF(J21="","",IF(COLUMN(J22)-1&lt;&gt;COUNT($3:$3),IF(ROW(J22)-3&gt;$A$2,"",IF(MOD((ROW(J22)-3),(PRODUCT($3:$3)/PRODUCT($B$3:J$3)))=1,IF(MOD((ROW(J22)-3),(PRODUCT($3:$3)/PRODUCT($B$3:I$3)))=1,1,J21+1),J21)),IF(ROW(J22)-3&gt;$A$2,"",IF(MOD((ROW(J22)-3),J$3)=1,1,J21+1))))</f>
        <v/>
      </c>
      <c r="K22" t="str">
        <f>IF(K21="","",IF(COLUMN(K22)-1&lt;&gt;COUNT($3:$3),IF(ROW(K22)-2&gt;$A$2,"",IF(MOD((ROW(K22)-2),(PRODUCT($3:$3)/PRODUCT($B$3:K$3)))=1,IF(MOD((ROW(K22)-2),(PRODUCT($3:$3)/PRODUCT($B$3:J$3)))=1,1,K21+1),K21)),IF(ROW(K22)-2&gt;$A$2,"",IF(MOD((ROW(K22)-2),K$3)=1,1,K21+1))))</f>
        <v/>
      </c>
      <c r="O22" t="str">
        <f t="shared" si="1"/>
        <v/>
      </c>
      <c r="P22" t="str">
        <f t="shared" si="2"/>
        <v/>
      </c>
      <c r="Q22" t="str">
        <f t="shared" si="3"/>
        <v/>
      </c>
      <c r="R22" t="str">
        <f t="shared" si="4"/>
        <v/>
      </c>
      <c r="S22" t="str">
        <f t="shared" si="5"/>
        <v/>
      </c>
      <c r="T22" t="str">
        <f t="shared" si="6"/>
        <v/>
      </c>
      <c r="U22" t="str">
        <f t="shared" si="7"/>
        <v/>
      </c>
      <c r="V22" t="str">
        <f t="shared" si="8"/>
        <v/>
      </c>
      <c r="W22" t="str">
        <f t="shared" si="9"/>
        <v/>
      </c>
      <c r="X22" t="str">
        <f t="shared" si="10"/>
        <v/>
      </c>
    </row>
    <row r="23" spans="2:24">
      <c r="B23" s="127">
        <f>IF(B22="","",IF(COLUMN(B23)-1&lt;&gt;COUNT($3:$3),IF(ROW(B23)-3&gt;$A$2,"",IF(MOD((ROW(B23)-3),(PRODUCT($3:$3)/PRODUCT($B$3:B$3)))=1,B22+1,B22)),IF(ROW(B23)-3&gt;$A$2,"",IF(MOD((ROW(B23)-3),B$3)=1,1,B22+1))))</f>
        <v>2</v>
      </c>
      <c r="C23" s="127">
        <f>IF(C22="","",IF(COLUMN(C23)-1&lt;&gt;COUNT($3:$3),IF(ROW(C23)-3&gt;$A$2,"",IF(MOD((ROW(C23)-3),(PRODUCT($3:$3)/PRODUCT($B$3:C$3)))=1,IF(MOD((ROW(C23)-3),(PRODUCT($3:$3)/PRODUCT(B$3:$B$3)))=1,1,C22+1),C22)),IF(ROW(C23)-3&gt;$A$2,"",IF(MOD((ROW(C23)-3),C$3)=1,1,C22+1))))</f>
        <v>2</v>
      </c>
      <c r="D23" s="127">
        <f>IF(D22="","",IF(COLUMN(D23)-1&lt;&gt;COUNT($3:$3),IF(ROW(D23)-3&gt;$A$2,"",IF(MOD((ROW(D23)-3),(PRODUCT($3:$3)/PRODUCT($B$3:D$3)))=1,IF(MOD((ROW(D23)-3),(PRODUCT($3:$3)/PRODUCT($B$3:C$3)))=1,1,D22+1),D22)),IF(ROW(D23)-3&gt;$A$2,"",IF(MOD((ROW(D23)-3),D$3)=1,1,D22+1))))</f>
        <v>4</v>
      </c>
      <c r="E23" s="127" t="str">
        <f>IF(E22="","",IF(COLUMN(E23)-1&lt;&gt;COUNT($3:$3),IF(ROW(E23)-3&gt;$A$2,"",IF(MOD((ROW(E23)-3),(PRODUCT($3:$3)/PRODUCT($B$3:E$3)))=1,IF(MOD((ROW(E23)-3),(PRODUCT($3:$3)/PRODUCT($B$3:D$3)))=1,1,E22+1),E22)),IF(ROW(E23)-3&gt;$A$2,"",IF(MOD((ROW(E23)-3),E$3)=1,1,E22+1))))</f>
        <v/>
      </c>
      <c r="F23" s="127" t="str">
        <f>IF(F22="","",IF(COLUMN(F23)-1&lt;&gt;COUNT($3:$3),IF(ROW(F23)-3&gt;$A$2,"",IF(MOD((ROW(F23)-3),(PRODUCT($3:$3)/PRODUCT($B$3:F$3)))=1,IF(MOD((ROW(F23)-3),(PRODUCT($3:$3)/PRODUCT($B$3:E$3)))=1,1,F22+1),F22)),IF(ROW(F23)-3&gt;$A$2,"",IF(MOD((ROW(F23)-3),F$3)=1,1,F22+1))))</f>
        <v/>
      </c>
      <c r="G23" s="127" t="str">
        <f>IF(G22="","",IF(COLUMN(G23)-1&lt;&gt;COUNT($3:$3),IF(ROW(G23)-3&gt;$A$2,"",IF(MOD((ROW(G23)-3),(PRODUCT($3:$3)/PRODUCT($B$3:G$3)))=1,IF(MOD((ROW(G23)-3),(PRODUCT($3:$3)/PRODUCT($B$3:F$3)))=1,1,G22+1),G22)),IF(ROW(G23)-3&gt;$A$2,"",IF(MOD((ROW(G23)-3),G$3)=1,1,G22+1))))</f>
        <v/>
      </c>
      <c r="H23" s="127" t="str">
        <f>IF(H22="","",IF(COLUMN(H23)-1&lt;&gt;COUNT($3:$3),IF(ROW(H23)-3&gt;$A$2,"",IF(MOD((ROW(H23)-3),(PRODUCT($3:$3)/PRODUCT($B$3:H$3)))=1,IF(MOD((ROW(H23)-3),(PRODUCT($3:$3)/PRODUCT($B$3:G$3)))=1,1,H22+1),H22)),IF(ROW(H23)-3&gt;$A$2,"",IF(MOD((ROW(H23)-3),H$3)=1,1,H22+1))))</f>
        <v/>
      </c>
      <c r="I23" s="127" t="str">
        <f>IF(I22="","",IF(COLUMN(I23)-1&lt;&gt;COUNT($3:$3),IF(ROW(I23)-3&gt;$A$2,"",IF(MOD((ROW(I23)-3),(PRODUCT($3:$3)/PRODUCT($B$3:I$3)))=1,IF(MOD((ROW(I23)-3),(PRODUCT($3:$3)/PRODUCT($B$3:H$3)))=1,1,I22+1),I22)),IF(ROW(I23)-3&gt;$A$2,"",IF(MOD((ROW(I23)-3),I$3)=1,1,I22+1))))</f>
        <v/>
      </c>
      <c r="J23" s="127" t="str">
        <f>IF(J22="","",IF(COLUMN(J23)-1&lt;&gt;COUNT($3:$3),IF(ROW(J23)-3&gt;$A$2,"",IF(MOD((ROW(J23)-3),(PRODUCT($3:$3)/PRODUCT($B$3:J$3)))=1,IF(MOD((ROW(J23)-3),(PRODUCT($3:$3)/PRODUCT($B$3:I$3)))=1,1,J22+1),J22)),IF(ROW(J23)-3&gt;$A$2,"",IF(MOD((ROW(J23)-3),J$3)=1,1,J22+1))))</f>
        <v/>
      </c>
      <c r="K23" t="str">
        <f>IF(K22="","",IF(COLUMN(K23)-1&lt;&gt;COUNT($3:$3),IF(ROW(K23)-2&gt;$A$2,"",IF(MOD((ROW(K23)-2),(PRODUCT($3:$3)/PRODUCT($B$3:K$3)))=1,IF(MOD((ROW(K23)-2),(PRODUCT($3:$3)/PRODUCT($B$3:J$3)))=1,1,K22+1),K22)),IF(ROW(K23)-2&gt;$A$2,"",IF(MOD((ROW(K23)-2),K$3)=1,1,K22+1))))</f>
        <v/>
      </c>
      <c r="O23" t="str">
        <f t="shared" si="1"/>
        <v/>
      </c>
      <c r="P23" t="str">
        <f t="shared" si="2"/>
        <v/>
      </c>
      <c r="Q23" t="str">
        <f t="shared" si="3"/>
        <v/>
      </c>
      <c r="R23" t="str">
        <f t="shared" si="4"/>
        <v/>
      </c>
      <c r="S23" t="str">
        <f t="shared" si="5"/>
        <v/>
      </c>
      <c r="T23" t="str">
        <f t="shared" si="6"/>
        <v/>
      </c>
      <c r="U23" t="str">
        <f t="shared" si="7"/>
        <v/>
      </c>
      <c r="V23" t="str">
        <f t="shared" si="8"/>
        <v/>
      </c>
      <c r="W23" t="str">
        <f t="shared" si="9"/>
        <v/>
      </c>
      <c r="X23" t="str">
        <f t="shared" si="10"/>
        <v/>
      </c>
    </row>
    <row r="24" spans="2:24">
      <c r="B24" s="127">
        <f>IF(B23="","",IF(COLUMN(B24)-1&lt;&gt;COUNT($3:$3),IF(ROW(B24)-3&gt;$A$2,"",IF(MOD((ROW(B24)-3),(PRODUCT($3:$3)/PRODUCT($B$3:B$3)))=1,B23+1,B23)),IF(ROW(B24)-3&gt;$A$2,"",IF(MOD((ROW(B24)-3),B$3)=1,1,B23+1))))</f>
        <v>2</v>
      </c>
      <c r="C24" s="127">
        <f>IF(C23="","",IF(COLUMN(C24)-1&lt;&gt;COUNT($3:$3),IF(ROW(C24)-3&gt;$A$2,"",IF(MOD((ROW(C24)-3),(PRODUCT($3:$3)/PRODUCT($B$3:C$3)))=1,IF(MOD((ROW(C24)-3),(PRODUCT($3:$3)/PRODUCT(B$3:$B$3)))=1,1,C23+1),C23)),IF(ROW(C24)-3&gt;$A$2,"",IF(MOD((ROW(C24)-3),C$3)=1,1,C23+1))))</f>
        <v>3</v>
      </c>
      <c r="D24" s="127">
        <f>IF(D23="","",IF(COLUMN(D24)-1&lt;&gt;COUNT($3:$3),IF(ROW(D24)-3&gt;$A$2,"",IF(MOD((ROW(D24)-3),(PRODUCT($3:$3)/PRODUCT($B$3:D$3)))=1,IF(MOD((ROW(D24)-3),(PRODUCT($3:$3)/PRODUCT($B$3:C$3)))=1,1,D23+1),D23)),IF(ROW(D24)-3&gt;$A$2,"",IF(MOD((ROW(D24)-3),D$3)=1,1,D23+1))))</f>
        <v>1</v>
      </c>
      <c r="E24" s="127" t="str">
        <f>IF(E23="","",IF(COLUMN(E24)-1&lt;&gt;COUNT($3:$3),IF(ROW(E24)-3&gt;$A$2,"",IF(MOD((ROW(E24)-3),(PRODUCT($3:$3)/PRODUCT($B$3:E$3)))=1,IF(MOD((ROW(E24)-3),(PRODUCT($3:$3)/PRODUCT($B$3:D$3)))=1,1,E23+1),E23)),IF(ROW(E24)-3&gt;$A$2,"",IF(MOD((ROW(E24)-3),E$3)=1,1,E23+1))))</f>
        <v/>
      </c>
      <c r="F24" s="127" t="str">
        <f>IF(F23="","",IF(COLUMN(F24)-1&lt;&gt;COUNT($3:$3),IF(ROW(F24)-3&gt;$A$2,"",IF(MOD((ROW(F24)-3),(PRODUCT($3:$3)/PRODUCT($B$3:F$3)))=1,IF(MOD((ROW(F24)-3),(PRODUCT($3:$3)/PRODUCT($B$3:E$3)))=1,1,F23+1),F23)),IF(ROW(F24)-3&gt;$A$2,"",IF(MOD((ROW(F24)-3),F$3)=1,1,F23+1))))</f>
        <v/>
      </c>
      <c r="G24" s="127" t="str">
        <f>IF(G23="","",IF(COLUMN(G24)-1&lt;&gt;COUNT($3:$3),IF(ROW(G24)-3&gt;$A$2,"",IF(MOD((ROW(G24)-3),(PRODUCT($3:$3)/PRODUCT($B$3:G$3)))=1,IF(MOD((ROW(G24)-3),(PRODUCT($3:$3)/PRODUCT($B$3:F$3)))=1,1,G23+1),G23)),IF(ROW(G24)-3&gt;$A$2,"",IF(MOD((ROW(G24)-3),G$3)=1,1,G23+1))))</f>
        <v/>
      </c>
      <c r="H24" s="127" t="str">
        <f>IF(H23="","",IF(COLUMN(H24)-1&lt;&gt;COUNT($3:$3),IF(ROW(H24)-3&gt;$A$2,"",IF(MOD((ROW(H24)-3),(PRODUCT($3:$3)/PRODUCT($B$3:H$3)))=1,IF(MOD((ROW(H24)-3),(PRODUCT($3:$3)/PRODUCT($B$3:G$3)))=1,1,H23+1),H23)),IF(ROW(H24)-3&gt;$A$2,"",IF(MOD((ROW(H24)-3),H$3)=1,1,H23+1))))</f>
        <v/>
      </c>
      <c r="I24" s="127" t="str">
        <f>IF(I23="","",IF(COLUMN(I24)-1&lt;&gt;COUNT($3:$3),IF(ROW(I24)-3&gt;$A$2,"",IF(MOD((ROW(I24)-3),(PRODUCT($3:$3)/PRODUCT($B$3:I$3)))=1,IF(MOD((ROW(I24)-3),(PRODUCT($3:$3)/PRODUCT($B$3:H$3)))=1,1,I23+1),I23)),IF(ROW(I24)-3&gt;$A$2,"",IF(MOD((ROW(I24)-3),I$3)=1,1,I23+1))))</f>
        <v/>
      </c>
      <c r="J24" s="127" t="str">
        <f>IF(J23="","",IF(COLUMN(J24)-1&lt;&gt;COUNT($3:$3),IF(ROW(J24)-3&gt;$A$2,"",IF(MOD((ROW(J24)-3),(PRODUCT($3:$3)/PRODUCT($B$3:J$3)))=1,IF(MOD((ROW(J24)-3),(PRODUCT($3:$3)/PRODUCT($B$3:I$3)))=1,1,J23+1),J23)),IF(ROW(J24)-3&gt;$A$2,"",IF(MOD((ROW(J24)-3),J$3)=1,1,J23+1))))</f>
        <v/>
      </c>
      <c r="K24" t="str">
        <f>IF(K23="","",IF(COLUMN(K24)-1&lt;&gt;COUNT($3:$3),IF(ROW(K24)-2&gt;$A$2,"",IF(MOD((ROW(K24)-2),(PRODUCT($3:$3)/PRODUCT($B$3:K$3)))=1,IF(MOD((ROW(K24)-2),(PRODUCT($3:$3)/PRODUCT($B$3:J$3)))=1,1,K23+1),K23)),IF(ROW(K24)-2&gt;$A$2,"",IF(MOD((ROW(K24)-2),K$3)=1,1,K23+1))))</f>
        <v/>
      </c>
      <c r="O24" t="str">
        <f t="shared" si="1"/>
        <v/>
      </c>
      <c r="P24" t="str">
        <f t="shared" si="2"/>
        <v/>
      </c>
      <c r="Q24" t="str">
        <f t="shared" si="3"/>
        <v/>
      </c>
      <c r="R24" t="str">
        <f t="shared" si="4"/>
        <v/>
      </c>
      <c r="S24" t="str">
        <f t="shared" si="5"/>
        <v/>
      </c>
      <c r="T24" t="str">
        <f t="shared" si="6"/>
        <v/>
      </c>
      <c r="U24" t="str">
        <f t="shared" si="7"/>
        <v/>
      </c>
      <c r="V24" t="str">
        <f t="shared" si="8"/>
        <v/>
      </c>
      <c r="W24" t="str">
        <f t="shared" si="9"/>
        <v/>
      </c>
      <c r="X24" t="str">
        <f t="shared" si="10"/>
        <v/>
      </c>
    </row>
    <row r="25" spans="2:24">
      <c r="B25" s="127">
        <f>IF(B24="","",IF(COLUMN(B25)-1&lt;&gt;COUNT($3:$3),IF(ROW(B25)-3&gt;$A$2,"",IF(MOD((ROW(B25)-3),(PRODUCT($3:$3)/PRODUCT($B$3:B$3)))=1,B24+1,B24)),IF(ROW(B25)-3&gt;$A$2,"",IF(MOD((ROW(B25)-3),B$3)=1,1,B24+1))))</f>
        <v>2</v>
      </c>
      <c r="C25" s="127">
        <f>IF(C24="","",IF(COLUMN(C25)-1&lt;&gt;COUNT($3:$3),IF(ROW(C25)-3&gt;$A$2,"",IF(MOD((ROW(C25)-3),(PRODUCT($3:$3)/PRODUCT($B$3:C$3)))=1,IF(MOD((ROW(C25)-3),(PRODUCT($3:$3)/PRODUCT(B$3:$B$3)))=1,1,C24+1),C24)),IF(ROW(C25)-3&gt;$A$2,"",IF(MOD((ROW(C25)-3),C$3)=1,1,C24+1))))</f>
        <v>3</v>
      </c>
      <c r="D25" s="127">
        <f>IF(D24="","",IF(COLUMN(D25)-1&lt;&gt;COUNT($3:$3),IF(ROW(D25)-3&gt;$A$2,"",IF(MOD((ROW(D25)-3),(PRODUCT($3:$3)/PRODUCT($B$3:D$3)))=1,IF(MOD((ROW(D25)-3),(PRODUCT($3:$3)/PRODUCT($B$3:C$3)))=1,1,D24+1),D24)),IF(ROW(D25)-3&gt;$A$2,"",IF(MOD((ROW(D25)-3),D$3)=1,1,D24+1))))</f>
        <v>2</v>
      </c>
      <c r="E25" s="127" t="str">
        <f>IF(E24="","",IF(COLUMN(E25)-1&lt;&gt;COUNT($3:$3),IF(ROW(E25)-3&gt;$A$2,"",IF(MOD((ROW(E25)-3),(PRODUCT($3:$3)/PRODUCT($B$3:E$3)))=1,IF(MOD((ROW(E25)-3),(PRODUCT($3:$3)/PRODUCT($B$3:D$3)))=1,1,E24+1),E24)),IF(ROW(E25)-3&gt;$A$2,"",IF(MOD((ROW(E25)-3),E$3)=1,1,E24+1))))</f>
        <v/>
      </c>
      <c r="F25" s="127" t="str">
        <f>IF(F24="","",IF(COLUMN(F25)-1&lt;&gt;COUNT($3:$3),IF(ROW(F25)-3&gt;$A$2,"",IF(MOD((ROW(F25)-3),(PRODUCT($3:$3)/PRODUCT($B$3:F$3)))=1,IF(MOD((ROW(F25)-3),(PRODUCT($3:$3)/PRODUCT($B$3:E$3)))=1,1,F24+1),F24)),IF(ROW(F25)-3&gt;$A$2,"",IF(MOD((ROW(F25)-3),F$3)=1,1,F24+1))))</f>
        <v/>
      </c>
      <c r="G25" s="127" t="str">
        <f>IF(G24="","",IF(COLUMN(G25)-1&lt;&gt;COUNT($3:$3),IF(ROW(G25)-3&gt;$A$2,"",IF(MOD((ROW(G25)-3),(PRODUCT($3:$3)/PRODUCT($B$3:G$3)))=1,IF(MOD((ROW(G25)-3),(PRODUCT($3:$3)/PRODUCT($B$3:F$3)))=1,1,G24+1),G24)),IF(ROW(G25)-3&gt;$A$2,"",IF(MOD((ROW(G25)-3),G$3)=1,1,G24+1))))</f>
        <v/>
      </c>
      <c r="H25" s="127" t="str">
        <f>IF(H24="","",IF(COLUMN(H25)-1&lt;&gt;COUNT($3:$3),IF(ROW(H25)-3&gt;$A$2,"",IF(MOD((ROW(H25)-3),(PRODUCT($3:$3)/PRODUCT($B$3:H$3)))=1,IF(MOD((ROW(H25)-3),(PRODUCT($3:$3)/PRODUCT($B$3:G$3)))=1,1,H24+1),H24)),IF(ROW(H25)-3&gt;$A$2,"",IF(MOD((ROW(H25)-3),H$3)=1,1,H24+1))))</f>
        <v/>
      </c>
      <c r="I25" s="127" t="str">
        <f>IF(I24="","",IF(COLUMN(I25)-1&lt;&gt;COUNT($3:$3),IF(ROW(I25)-3&gt;$A$2,"",IF(MOD((ROW(I25)-3),(PRODUCT($3:$3)/PRODUCT($B$3:I$3)))=1,IF(MOD((ROW(I25)-3),(PRODUCT($3:$3)/PRODUCT($B$3:H$3)))=1,1,I24+1),I24)),IF(ROW(I25)-3&gt;$A$2,"",IF(MOD((ROW(I25)-3),I$3)=1,1,I24+1))))</f>
        <v/>
      </c>
      <c r="J25" s="127" t="str">
        <f>IF(J24="","",IF(COLUMN(J25)-1&lt;&gt;COUNT($3:$3),IF(ROW(J25)-3&gt;$A$2,"",IF(MOD((ROW(J25)-3),(PRODUCT($3:$3)/PRODUCT($B$3:J$3)))=1,IF(MOD((ROW(J25)-3),(PRODUCT($3:$3)/PRODUCT($B$3:I$3)))=1,1,J24+1),J24)),IF(ROW(J25)-3&gt;$A$2,"",IF(MOD((ROW(J25)-3),J$3)=1,1,J24+1))))</f>
        <v/>
      </c>
      <c r="K25" t="str">
        <f>IF(K24="","",IF(COLUMN(K25)-1&lt;&gt;COUNT($3:$3),IF(ROW(K25)-2&gt;$A$2,"",IF(MOD((ROW(K25)-2),(PRODUCT($3:$3)/PRODUCT($B$3:K$3)))=1,IF(MOD((ROW(K25)-2),(PRODUCT($3:$3)/PRODUCT($B$3:J$3)))=1,1,K24+1),K24)),IF(ROW(K25)-2&gt;$A$2,"",IF(MOD((ROW(K25)-2),K$3)=1,1,K24+1))))</f>
        <v/>
      </c>
      <c r="O25" t="str">
        <f t="shared" si="1"/>
        <v/>
      </c>
      <c r="P25" t="str">
        <f t="shared" si="2"/>
        <v/>
      </c>
      <c r="Q25" t="str">
        <f t="shared" si="3"/>
        <v/>
      </c>
      <c r="R25" t="str">
        <f t="shared" si="4"/>
        <v/>
      </c>
      <c r="S25" t="str">
        <f t="shared" si="5"/>
        <v/>
      </c>
      <c r="T25" t="str">
        <f t="shared" si="6"/>
        <v/>
      </c>
      <c r="U25" t="str">
        <f t="shared" si="7"/>
        <v/>
      </c>
      <c r="V25" t="str">
        <f t="shared" si="8"/>
        <v/>
      </c>
      <c r="W25" t="str">
        <f t="shared" si="9"/>
        <v/>
      </c>
      <c r="X25" t="str">
        <f t="shared" si="10"/>
        <v/>
      </c>
    </row>
    <row r="26" spans="2:24">
      <c r="B26" s="127">
        <f>IF(B25="","",IF(COLUMN(B26)-1&lt;&gt;COUNT($3:$3),IF(ROW(B26)-3&gt;$A$2,"",IF(MOD((ROW(B26)-3),(PRODUCT($3:$3)/PRODUCT($B$3:B$3)))=1,B25+1,B25)),IF(ROW(B26)-3&gt;$A$2,"",IF(MOD((ROW(B26)-3),B$3)=1,1,B25+1))))</f>
        <v>2</v>
      </c>
      <c r="C26" s="127">
        <f>IF(C25="","",IF(COLUMN(C26)-1&lt;&gt;COUNT($3:$3),IF(ROW(C26)-3&gt;$A$2,"",IF(MOD((ROW(C26)-3),(PRODUCT($3:$3)/PRODUCT($B$3:C$3)))=1,IF(MOD((ROW(C26)-3),(PRODUCT($3:$3)/PRODUCT(B$3:$B$3)))=1,1,C25+1),C25)),IF(ROW(C26)-3&gt;$A$2,"",IF(MOD((ROW(C26)-3),C$3)=1,1,C25+1))))</f>
        <v>3</v>
      </c>
      <c r="D26" s="127">
        <f>IF(D25="","",IF(COLUMN(D26)-1&lt;&gt;COUNT($3:$3),IF(ROW(D26)-3&gt;$A$2,"",IF(MOD((ROW(D26)-3),(PRODUCT($3:$3)/PRODUCT($B$3:D$3)))=1,IF(MOD((ROW(D26)-3),(PRODUCT($3:$3)/PRODUCT($B$3:C$3)))=1,1,D25+1),D25)),IF(ROW(D26)-3&gt;$A$2,"",IF(MOD((ROW(D26)-3),D$3)=1,1,D25+1))))</f>
        <v>3</v>
      </c>
      <c r="E26" s="127" t="str">
        <f>IF(E25="","",IF(COLUMN(E26)-1&lt;&gt;COUNT($3:$3),IF(ROW(E26)-3&gt;$A$2,"",IF(MOD((ROW(E26)-3),(PRODUCT($3:$3)/PRODUCT($B$3:E$3)))=1,IF(MOD((ROW(E26)-3),(PRODUCT($3:$3)/PRODUCT($B$3:D$3)))=1,1,E25+1),E25)),IF(ROW(E26)-3&gt;$A$2,"",IF(MOD((ROW(E26)-3),E$3)=1,1,E25+1))))</f>
        <v/>
      </c>
      <c r="F26" s="127" t="str">
        <f>IF(F25="","",IF(COLUMN(F26)-1&lt;&gt;COUNT($3:$3),IF(ROW(F26)-3&gt;$A$2,"",IF(MOD((ROW(F26)-3),(PRODUCT($3:$3)/PRODUCT($B$3:F$3)))=1,IF(MOD((ROW(F26)-3),(PRODUCT($3:$3)/PRODUCT($B$3:E$3)))=1,1,F25+1),F25)),IF(ROW(F26)-3&gt;$A$2,"",IF(MOD((ROW(F26)-3),F$3)=1,1,F25+1))))</f>
        <v/>
      </c>
      <c r="G26" s="127" t="str">
        <f>IF(G25="","",IF(COLUMN(G26)-1&lt;&gt;COUNT($3:$3),IF(ROW(G26)-3&gt;$A$2,"",IF(MOD((ROW(G26)-3),(PRODUCT($3:$3)/PRODUCT($B$3:G$3)))=1,IF(MOD((ROW(G26)-3),(PRODUCT($3:$3)/PRODUCT($B$3:F$3)))=1,1,G25+1),G25)),IF(ROW(G26)-3&gt;$A$2,"",IF(MOD((ROW(G26)-3),G$3)=1,1,G25+1))))</f>
        <v/>
      </c>
      <c r="H26" s="127" t="str">
        <f>IF(H25="","",IF(COLUMN(H26)-1&lt;&gt;COUNT($3:$3),IF(ROW(H26)-3&gt;$A$2,"",IF(MOD((ROW(H26)-3),(PRODUCT($3:$3)/PRODUCT($B$3:H$3)))=1,IF(MOD((ROW(H26)-3),(PRODUCT($3:$3)/PRODUCT($B$3:G$3)))=1,1,H25+1),H25)),IF(ROW(H26)-3&gt;$A$2,"",IF(MOD((ROW(H26)-3),H$3)=1,1,H25+1))))</f>
        <v/>
      </c>
      <c r="I26" s="127" t="str">
        <f>IF(I25="","",IF(COLUMN(I26)-1&lt;&gt;COUNT($3:$3),IF(ROW(I26)-3&gt;$A$2,"",IF(MOD((ROW(I26)-3),(PRODUCT($3:$3)/PRODUCT($B$3:I$3)))=1,IF(MOD((ROW(I26)-3),(PRODUCT($3:$3)/PRODUCT($B$3:H$3)))=1,1,I25+1),I25)),IF(ROW(I26)-3&gt;$A$2,"",IF(MOD((ROW(I26)-3),I$3)=1,1,I25+1))))</f>
        <v/>
      </c>
      <c r="J26" s="127" t="str">
        <f>IF(J25="","",IF(COLUMN(J26)-1&lt;&gt;COUNT($3:$3),IF(ROW(J26)-3&gt;$A$2,"",IF(MOD((ROW(J26)-3),(PRODUCT($3:$3)/PRODUCT($B$3:J$3)))=1,IF(MOD((ROW(J26)-3),(PRODUCT($3:$3)/PRODUCT($B$3:I$3)))=1,1,J25+1),J25)),IF(ROW(J26)-3&gt;$A$2,"",IF(MOD((ROW(J26)-3),J$3)=1,1,J25+1))))</f>
        <v/>
      </c>
      <c r="K26" t="str">
        <f>IF(K25="","",IF(COLUMN(K26)-1&lt;&gt;COUNT($3:$3),IF(ROW(K26)-2&gt;$A$2,"",IF(MOD((ROW(K26)-2),(PRODUCT($3:$3)/PRODUCT($B$3:K$3)))=1,IF(MOD((ROW(K26)-2),(PRODUCT($3:$3)/PRODUCT($B$3:J$3)))=1,1,K25+1),K25)),IF(ROW(K26)-2&gt;$A$2,"",IF(MOD((ROW(K26)-2),K$3)=1,1,K25+1))))</f>
        <v/>
      </c>
      <c r="O26" t="str">
        <f t="shared" si="1"/>
        <v/>
      </c>
      <c r="P26" t="str">
        <f t="shared" si="2"/>
        <v/>
      </c>
      <c r="Q26" t="str">
        <f t="shared" si="3"/>
        <v/>
      </c>
      <c r="R26" t="str">
        <f t="shared" si="4"/>
        <v/>
      </c>
      <c r="S26" t="str">
        <f t="shared" si="5"/>
        <v/>
      </c>
      <c r="T26" t="str">
        <f t="shared" si="6"/>
        <v/>
      </c>
      <c r="U26" t="str">
        <f t="shared" si="7"/>
        <v/>
      </c>
      <c r="V26" t="str">
        <f t="shared" si="8"/>
        <v/>
      </c>
      <c r="W26" t="str">
        <f t="shared" si="9"/>
        <v/>
      </c>
      <c r="X26" t="str">
        <f t="shared" si="10"/>
        <v/>
      </c>
    </row>
    <row r="27" spans="2:24">
      <c r="B27" s="127">
        <f>IF(B26="","",IF(COLUMN(B27)-1&lt;&gt;COUNT($3:$3),IF(ROW(B27)-3&gt;$A$2,"",IF(MOD((ROW(B27)-3),(PRODUCT($3:$3)/PRODUCT($B$3:B$3)))=1,B26+1,B26)),IF(ROW(B27)-3&gt;$A$2,"",IF(MOD((ROW(B27)-3),B$3)=1,1,B26+1))))</f>
        <v>2</v>
      </c>
      <c r="C27" s="127">
        <f>IF(C26="","",IF(COLUMN(C27)-1&lt;&gt;COUNT($3:$3),IF(ROW(C27)-3&gt;$A$2,"",IF(MOD((ROW(C27)-3),(PRODUCT($3:$3)/PRODUCT($B$3:C$3)))=1,IF(MOD((ROW(C27)-3),(PRODUCT($3:$3)/PRODUCT(B$3:$B$3)))=1,1,C26+1),C26)),IF(ROW(C27)-3&gt;$A$2,"",IF(MOD((ROW(C27)-3),C$3)=1,1,C26+1))))</f>
        <v>3</v>
      </c>
      <c r="D27" s="127">
        <f>IF(D26="","",IF(COLUMN(D27)-1&lt;&gt;COUNT($3:$3),IF(ROW(D27)-3&gt;$A$2,"",IF(MOD((ROW(D27)-3),(PRODUCT($3:$3)/PRODUCT($B$3:D$3)))=1,IF(MOD((ROW(D27)-3),(PRODUCT($3:$3)/PRODUCT($B$3:C$3)))=1,1,D26+1),D26)),IF(ROW(D27)-3&gt;$A$2,"",IF(MOD((ROW(D27)-3),D$3)=1,1,D26+1))))</f>
        <v>4</v>
      </c>
      <c r="E27" s="127" t="str">
        <f>IF(E26="","",IF(COLUMN(E27)-1&lt;&gt;COUNT($3:$3),IF(ROW(E27)-3&gt;$A$2,"",IF(MOD((ROW(E27)-3),(PRODUCT($3:$3)/PRODUCT($B$3:E$3)))=1,IF(MOD((ROW(E27)-3),(PRODUCT($3:$3)/PRODUCT($B$3:D$3)))=1,1,E26+1),E26)),IF(ROW(E27)-3&gt;$A$2,"",IF(MOD((ROW(E27)-3),E$3)=1,1,E26+1))))</f>
        <v/>
      </c>
      <c r="F27" s="127" t="str">
        <f>IF(F26="","",IF(COLUMN(F27)-1&lt;&gt;COUNT($3:$3),IF(ROW(F27)-3&gt;$A$2,"",IF(MOD((ROW(F27)-3),(PRODUCT($3:$3)/PRODUCT($B$3:F$3)))=1,IF(MOD((ROW(F27)-3),(PRODUCT($3:$3)/PRODUCT($B$3:E$3)))=1,1,F26+1),F26)),IF(ROW(F27)-3&gt;$A$2,"",IF(MOD((ROW(F27)-3),F$3)=1,1,F26+1))))</f>
        <v/>
      </c>
      <c r="G27" s="127" t="str">
        <f>IF(G26="","",IF(COLUMN(G27)-1&lt;&gt;COUNT($3:$3),IF(ROW(G27)-3&gt;$A$2,"",IF(MOD((ROW(G27)-3),(PRODUCT($3:$3)/PRODUCT($B$3:G$3)))=1,IF(MOD((ROW(G27)-3),(PRODUCT($3:$3)/PRODUCT($B$3:F$3)))=1,1,G26+1),G26)),IF(ROW(G27)-3&gt;$A$2,"",IF(MOD((ROW(G27)-3),G$3)=1,1,G26+1))))</f>
        <v/>
      </c>
      <c r="H27" s="127" t="str">
        <f>IF(H26="","",IF(COLUMN(H27)-1&lt;&gt;COUNT($3:$3),IF(ROW(H27)-3&gt;$A$2,"",IF(MOD((ROW(H27)-3),(PRODUCT($3:$3)/PRODUCT($B$3:H$3)))=1,IF(MOD((ROW(H27)-3),(PRODUCT($3:$3)/PRODUCT($B$3:G$3)))=1,1,H26+1),H26)),IF(ROW(H27)-3&gt;$A$2,"",IF(MOD((ROW(H27)-3),H$3)=1,1,H26+1))))</f>
        <v/>
      </c>
      <c r="I27" s="127" t="str">
        <f>IF(I26="","",IF(COLUMN(I27)-1&lt;&gt;COUNT($3:$3),IF(ROW(I27)-3&gt;$A$2,"",IF(MOD((ROW(I27)-3),(PRODUCT($3:$3)/PRODUCT($B$3:I$3)))=1,IF(MOD((ROW(I27)-3),(PRODUCT($3:$3)/PRODUCT($B$3:H$3)))=1,1,I26+1),I26)),IF(ROW(I27)-3&gt;$A$2,"",IF(MOD((ROW(I27)-3),I$3)=1,1,I26+1))))</f>
        <v/>
      </c>
      <c r="J27" s="127" t="str">
        <f>IF(J26="","",IF(COLUMN(J27)-1&lt;&gt;COUNT($3:$3),IF(ROW(J27)-3&gt;$A$2,"",IF(MOD((ROW(J27)-3),(PRODUCT($3:$3)/PRODUCT($B$3:J$3)))=1,IF(MOD((ROW(J27)-3),(PRODUCT($3:$3)/PRODUCT($B$3:I$3)))=1,1,J26+1),J26)),IF(ROW(J27)-3&gt;$A$2,"",IF(MOD((ROW(J27)-3),J$3)=1,1,J26+1))))</f>
        <v/>
      </c>
      <c r="K27" t="str">
        <f>IF(K26="","",IF(COLUMN(K27)-1&lt;&gt;COUNT($3:$3),IF(ROW(K27)-2&gt;$A$2,"",IF(MOD((ROW(K27)-2),(PRODUCT($3:$3)/PRODUCT($B$3:K$3)))=1,IF(MOD((ROW(K27)-2),(PRODUCT($3:$3)/PRODUCT($B$3:J$3)))=1,1,K26+1),K26)),IF(ROW(K27)-2&gt;$A$2,"",IF(MOD((ROW(K27)-2),K$3)=1,1,K26+1))))</f>
        <v/>
      </c>
      <c r="O27" t="str">
        <f t="shared" si="1"/>
        <v/>
      </c>
      <c r="P27" t="str">
        <f t="shared" si="2"/>
        <v/>
      </c>
      <c r="Q27" t="str">
        <f t="shared" si="3"/>
        <v/>
      </c>
      <c r="R27" t="str">
        <f t="shared" si="4"/>
        <v/>
      </c>
      <c r="S27" t="str">
        <f t="shared" si="5"/>
        <v/>
      </c>
      <c r="T27" t="str">
        <f t="shared" si="6"/>
        <v/>
      </c>
      <c r="U27" t="str">
        <f t="shared" si="7"/>
        <v/>
      </c>
      <c r="V27" t="str">
        <f t="shared" si="8"/>
        <v/>
      </c>
      <c r="W27" t="str">
        <f t="shared" si="9"/>
        <v/>
      </c>
      <c r="X27" t="str">
        <f t="shared" si="10"/>
        <v/>
      </c>
    </row>
    <row r="28" spans="2:24">
      <c r="B28" s="127">
        <f>IF(B27="","",IF(COLUMN(B28)-1&lt;&gt;COUNT($3:$3),IF(ROW(B28)-3&gt;$A$2,"",IF(MOD((ROW(B28)-3),(PRODUCT($3:$3)/PRODUCT($B$3:B$3)))=1,B27+1,B27)),IF(ROW(B28)-3&gt;$A$2,"",IF(MOD((ROW(B28)-3),B$3)=1,1,B27+1))))</f>
        <v>3</v>
      </c>
      <c r="C28" s="127">
        <f>IF(C27="","",IF(COLUMN(C28)-1&lt;&gt;COUNT($3:$3),IF(ROW(C28)-3&gt;$A$2,"",IF(MOD((ROW(C28)-3),(PRODUCT($3:$3)/PRODUCT($B$3:C$3)))=1,IF(MOD((ROW(C28)-3),(PRODUCT($3:$3)/PRODUCT(B$3:$B$3)))=1,1,C27+1),C27)),IF(ROW(C28)-3&gt;$A$2,"",IF(MOD((ROW(C28)-3),C$3)=1,1,C27+1))))</f>
        <v>1</v>
      </c>
      <c r="D28" s="127">
        <f>IF(D27="","",IF(COLUMN(D28)-1&lt;&gt;COUNT($3:$3),IF(ROW(D28)-3&gt;$A$2,"",IF(MOD((ROW(D28)-3),(PRODUCT($3:$3)/PRODUCT($B$3:D$3)))=1,IF(MOD((ROW(D28)-3),(PRODUCT($3:$3)/PRODUCT($B$3:C$3)))=1,1,D27+1),D27)),IF(ROW(D28)-3&gt;$A$2,"",IF(MOD((ROW(D28)-3),D$3)=1,1,D27+1))))</f>
        <v>1</v>
      </c>
      <c r="E28" s="127" t="str">
        <f>IF(E27="","",IF(COLUMN(E28)-1&lt;&gt;COUNT($3:$3),IF(ROW(E28)-3&gt;$A$2,"",IF(MOD((ROW(E28)-3),(PRODUCT($3:$3)/PRODUCT($B$3:E$3)))=1,IF(MOD((ROW(E28)-3),(PRODUCT($3:$3)/PRODUCT($B$3:D$3)))=1,1,E27+1),E27)),IF(ROW(E28)-3&gt;$A$2,"",IF(MOD((ROW(E28)-3),E$3)=1,1,E27+1))))</f>
        <v/>
      </c>
      <c r="F28" s="127" t="str">
        <f>IF(F27="","",IF(COLUMN(F28)-1&lt;&gt;COUNT($3:$3),IF(ROW(F28)-3&gt;$A$2,"",IF(MOD((ROW(F28)-3),(PRODUCT($3:$3)/PRODUCT($B$3:F$3)))=1,IF(MOD((ROW(F28)-3),(PRODUCT($3:$3)/PRODUCT($B$3:E$3)))=1,1,F27+1),F27)),IF(ROW(F28)-3&gt;$A$2,"",IF(MOD((ROW(F28)-3),F$3)=1,1,F27+1))))</f>
        <v/>
      </c>
      <c r="G28" s="127" t="str">
        <f>IF(G27="","",IF(COLUMN(G28)-1&lt;&gt;COUNT($3:$3),IF(ROW(G28)-3&gt;$A$2,"",IF(MOD((ROW(G28)-3),(PRODUCT($3:$3)/PRODUCT($B$3:G$3)))=1,IF(MOD((ROW(G28)-3),(PRODUCT($3:$3)/PRODUCT($B$3:F$3)))=1,1,G27+1),G27)),IF(ROW(G28)-3&gt;$A$2,"",IF(MOD((ROW(G28)-3),G$3)=1,1,G27+1))))</f>
        <v/>
      </c>
      <c r="H28" s="127" t="str">
        <f>IF(H27="","",IF(COLUMN(H28)-1&lt;&gt;COUNT($3:$3),IF(ROW(H28)-3&gt;$A$2,"",IF(MOD((ROW(H28)-3),(PRODUCT($3:$3)/PRODUCT($B$3:H$3)))=1,IF(MOD((ROW(H28)-3),(PRODUCT($3:$3)/PRODUCT($B$3:G$3)))=1,1,H27+1),H27)),IF(ROW(H28)-3&gt;$A$2,"",IF(MOD((ROW(H28)-3),H$3)=1,1,H27+1))))</f>
        <v/>
      </c>
      <c r="I28" s="127" t="str">
        <f>IF(I27="","",IF(COLUMN(I28)-1&lt;&gt;COUNT($3:$3),IF(ROW(I28)-3&gt;$A$2,"",IF(MOD((ROW(I28)-3),(PRODUCT($3:$3)/PRODUCT($B$3:I$3)))=1,IF(MOD((ROW(I28)-3),(PRODUCT($3:$3)/PRODUCT($B$3:H$3)))=1,1,I27+1),I27)),IF(ROW(I28)-3&gt;$A$2,"",IF(MOD((ROW(I28)-3),I$3)=1,1,I27+1))))</f>
        <v/>
      </c>
      <c r="J28" s="127" t="str">
        <f>IF(J27="","",IF(COLUMN(J28)-1&lt;&gt;COUNT($3:$3),IF(ROW(J28)-3&gt;$A$2,"",IF(MOD((ROW(J28)-3),(PRODUCT($3:$3)/PRODUCT($B$3:J$3)))=1,IF(MOD((ROW(J28)-3),(PRODUCT($3:$3)/PRODUCT($B$3:I$3)))=1,1,J27+1),J27)),IF(ROW(J28)-3&gt;$A$2,"",IF(MOD((ROW(J28)-3),J$3)=1,1,J27+1))))</f>
        <v/>
      </c>
      <c r="K28" t="str">
        <f>IF(K27="","",IF(COLUMN(K28)-1&lt;&gt;COUNT($3:$3),IF(ROW(K28)-2&gt;$A$2,"",IF(MOD((ROW(K28)-2),(PRODUCT($3:$3)/PRODUCT($B$3:K$3)))=1,IF(MOD((ROW(K28)-2),(PRODUCT($3:$3)/PRODUCT($B$3:J$3)))=1,1,K27+1),K27)),IF(ROW(K28)-2&gt;$A$2,"",IF(MOD((ROW(K28)-2),K$3)=1,1,K27+1))))</f>
        <v/>
      </c>
      <c r="O28" t="str">
        <f t="shared" si="1"/>
        <v/>
      </c>
      <c r="P28" t="str">
        <f t="shared" si="2"/>
        <v/>
      </c>
      <c r="Q28" t="str">
        <f t="shared" si="3"/>
        <v/>
      </c>
      <c r="R28" t="str">
        <f t="shared" si="4"/>
        <v/>
      </c>
      <c r="S28" t="str">
        <f t="shared" si="5"/>
        <v/>
      </c>
      <c r="T28" t="str">
        <f t="shared" si="6"/>
        <v/>
      </c>
      <c r="U28" t="str">
        <f t="shared" si="7"/>
        <v/>
      </c>
      <c r="V28" t="str">
        <f t="shared" si="8"/>
        <v/>
      </c>
      <c r="W28" t="str">
        <f t="shared" si="9"/>
        <v/>
      </c>
      <c r="X28" t="str">
        <f t="shared" si="10"/>
        <v/>
      </c>
    </row>
    <row r="29" spans="2:24">
      <c r="B29" s="127">
        <f>IF(B28="","",IF(COLUMN(B29)-1&lt;&gt;COUNT($3:$3),IF(ROW(B29)-3&gt;$A$2,"",IF(MOD((ROW(B29)-3),(PRODUCT($3:$3)/PRODUCT($B$3:B$3)))=1,B28+1,B28)),IF(ROW(B29)-3&gt;$A$2,"",IF(MOD((ROW(B29)-3),B$3)=1,1,B28+1))))</f>
        <v>3</v>
      </c>
      <c r="C29" s="127">
        <f>IF(C28="","",IF(COLUMN(C29)-1&lt;&gt;COUNT($3:$3),IF(ROW(C29)-3&gt;$A$2,"",IF(MOD((ROW(C29)-3),(PRODUCT($3:$3)/PRODUCT($B$3:C$3)))=1,IF(MOD((ROW(C29)-3),(PRODUCT($3:$3)/PRODUCT(B$3:$B$3)))=1,1,C28+1),C28)),IF(ROW(C29)-3&gt;$A$2,"",IF(MOD((ROW(C29)-3),C$3)=1,1,C28+1))))</f>
        <v>1</v>
      </c>
      <c r="D29" s="127">
        <f>IF(D28="","",IF(COLUMN(D29)-1&lt;&gt;COUNT($3:$3),IF(ROW(D29)-3&gt;$A$2,"",IF(MOD((ROW(D29)-3),(PRODUCT($3:$3)/PRODUCT($B$3:D$3)))=1,IF(MOD((ROW(D29)-3),(PRODUCT($3:$3)/PRODUCT($B$3:C$3)))=1,1,D28+1),D28)),IF(ROW(D29)-3&gt;$A$2,"",IF(MOD((ROW(D29)-3),D$3)=1,1,D28+1))))</f>
        <v>2</v>
      </c>
      <c r="E29" s="127" t="str">
        <f>IF(E28="","",IF(COLUMN(E29)-1&lt;&gt;COUNT($3:$3),IF(ROW(E29)-3&gt;$A$2,"",IF(MOD((ROW(E29)-3),(PRODUCT($3:$3)/PRODUCT($B$3:E$3)))=1,IF(MOD((ROW(E29)-3),(PRODUCT($3:$3)/PRODUCT($B$3:D$3)))=1,1,E28+1),E28)),IF(ROW(E29)-3&gt;$A$2,"",IF(MOD((ROW(E29)-3),E$3)=1,1,E28+1))))</f>
        <v/>
      </c>
      <c r="F29" s="127" t="str">
        <f>IF(F28="","",IF(COLUMN(F29)-1&lt;&gt;COUNT($3:$3),IF(ROW(F29)-3&gt;$A$2,"",IF(MOD((ROW(F29)-3),(PRODUCT($3:$3)/PRODUCT($B$3:F$3)))=1,IF(MOD((ROW(F29)-3),(PRODUCT($3:$3)/PRODUCT($B$3:E$3)))=1,1,F28+1),F28)),IF(ROW(F29)-3&gt;$A$2,"",IF(MOD((ROW(F29)-3),F$3)=1,1,F28+1))))</f>
        <v/>
      </c>
      <c r="G29" s="127" t="str">
        <f>IF(G28="","",IF(COLUMN(G29)-1&lt;&gt;COUNT($3:$3),IF(ROW(G29)-3&gt;$A$2,"",IF(MOD((ROW(G29)-3),(PRODUCT($3:$3)/PRODUCT($B$3:G$3)))=1,IF(MOD((ROW(G29)-3),(PRODUCT($3:$3)/PRODUCT($B$3:F$3)))=1,1,G28+1),G28)),IF(ROW(G29)-3&gt;$A$2,"",IF(MOD((ROW(G29)-3),G$3)=1,1,G28+1))))</f>
        <v/>
      </c>
      <c r="H29" s="127" t="str">
        <f>IF(H28="","",IF(COLUMN(H29)-1&lt;&gt;COUNT($3:$3),IF(ROW(H29)-3&gt;$A$2,"",IF(MOD((ROW(H29)-3),(PRODUCT($3:$3)/PRODUCT($B$3:H$3)))=1,IF(MOD((ROW(H29)-3),(PRODUCT($3:$3)/PRODUCT($B$3:G$3)))=1,1,H28+1),H28)),IF(ROW(H29)-3&gt;$A$2,"",IF(MOD((ROW(H29)-3),H$3)=1,1,H28+1))))</f>
        <v/>
      </c>
      <c r="I29" s="127" t="str">
        <f>IF(I28="","",IF(COLUMN(I29)-1&lt;&gt;COUNT($3:$3),IF(ROW(I29)-3&gt;$A$2,"",IF(MOD((ROW(I29)-3),(PRODUCT($3:$3)/PRODUCT($B$3:I$3)))=1,IF(MOD((ROW(I29)-3),(PRODUCT($3:$3)/PRODUCT($B$3:H$3)))=1,1,I28+1),I28)),IF(ROW(I29)-3&gt;$A$2,"",IF(MOD((ROW(I29)-3),I$3)=1,1,I28+1))))</f>
        <v/>
      </c>
      <c r="J29" s="127" t="str">
        <f>IF(J28="","",IF(COLUMN(J29)-1&lt;&gt;COUNT($3:$3),IF(ROW(J29)-3&gt;$A$2,"",IF(MOD((ROW(J29)-3),(PRODUCT($3:$3)/PRODUCT($B$3:J$3)))=1,IF(MOD((ROW(J29)-3),(PRODUCT($3:$3)/PRODUCT($B$3:I$3)))=1,1,J28+1),J28)),IF(ROW(J29)-3&gt;$A$2,"",IF(MOD((ROW(J29)-3),J$3)=1,1,J28+1))))</f>
        <v/>
      </c>
      <c r="K29" t="str">
        <f>IF(K28="","",IF(COLUMN(K29)-1&lt;&gt;COUNT($3:$3),IF(ROW(K29)-2&gt;$A$2,"",IF(MOD((ROW(K29)-2),(PRODUCT($3:$3)/PRODUCT($B$3:K$3)))=1,IF(MOD((ROW(K29)-2),(PRODUCT($3:$3)/PRODUCT($B$3:J$3)))=1,1,K28+1),K28)),IF(ROW(K29)-2&gt;$A$2,"",IF(MOD((ROW(K29)-2),K$3)=1,1,K28+1))))</f>
        <v/>
      </c>
      <c r="O29" t="str">
        <f t="shared" si="1"/>
        <v/>
      </c>
      <c r="P29" t="str">
        <f t="shared" si="2"/>
        <v/>
      </c>
      <c r="Q29" t="str">
        <f t="shared" si="3"/>
        <v/>
      </c>
      <c r="R29" t="str">
        <f t="shared" si="4"/>
        <v/>
      </c>
      <c r="S29" t="str">
        <f t="shared" si="5"/>
        <v/>
      </c>
      <c r="T29" t="str">
        <f t="shared" si="6"/>
        <v/>
      </c>
      <c r="U29" t="str">
        <f t="shared" si="7"/>
        <v/>
      </c>
      <c r="V29" t="str">
        <f t="shared" si="8"/>
        <v/>
      </c>
      <c r="W29" t="str">
        <f t="shared" si="9"/>
        <v/>
      </c>
      <c r="X29" t="str">
        <f t="shared" si="10"/>
        <v/>
      </c>
    </row>
    <row r="30" spans="2:24">
      <c r="B30" s="127">
        <f>IF(B29="","",IF(COLUMN(B30)-1&lt;&gt;COUNT($3:$3),IF(ROW(B30)-3&gt;$A$2,"",IF(MOD((ROW(B30)-3),(PRODUCT($3:$3)/PRODUCT($B$3:B$3)))=1,B29+1,B29)),IF(ROW(B30)-3&gt;$A$2,"",IF(MOD((ROW(B30)-3),B$3)=1,1,B29+1))))</f>
        <v>3</v>
      </c>
      <c r="C30" s="127">
        <f>IF(C29="","",IF(COLUMN(C30)-1&lt;&gt;COUNT($3:$3),IF(ROW(C30)-3&gt;$A$2,"",IF(MOD((ROW(C30)-3),(PRODUCT($3:$3)/PRODUCT($B$3:C$3)))=1,IF(MOD((ROW(C30)-3),(PRODUCT($3:$3)/PRODUCT(B$3:$B$3)))=1,1,C29+1),C29)),IF(ROW(C30)-3&gt;$A$2,"",IF(MOD((ROW(C30)-3),C$3)=1,1,C29+1))))</f>
        <v>1</v>
      </c>
      <c r="D30" s="127">
        <f>IF(D29="","",IF(COLUMN(D30)-1&lt;&gt;COUNT($3:$3),IF(ROW(D30)-3&gt;$A$2,"",IF(MOD((ROW(D30)-3),(PRODUCT($3:$3)/PRODUCT($B$3:D$3)))=1,IF(MOD((ROW(D30)-3),(PRODUCT($3:$3)/PRODUCT($B$3:C$3)))=1,1,D29+1),D29)),IF(ROW(D30)-3&gt;$A$2,"",IF(MOD((ROW(D30)-3),D$3)=1,1,D29+1))))</f>
        <v>3</v>
      </c>
      <c r="E30" s="127" t="str">
        <f>IF(E29="","",IF(COLUMN(E30)-1&lt;&gt;COUNT($3:$3),IF(ROW(E30)-3&gt;$A$2,"",IF(MOD((ROW(E30)-3),(PRODUCT($3:$3)/PRODUCT($B$3:E$3)))=1,IF(MOD((ROW(E30)-3),(PRODUCT($3:$3)/PRODUCT($B$3:D$3)))=1,1,E29+1),E29)),IF(ROW(E30)-3&gt;$A$2,"",IF(MOD((ROW(E30)-3),E$3)=1,1,E29+1))))</f>
        <v/>
      </c>
      <c r="F30" s="127" t="str">
        <f>IF(F29="","",IF(COLUMN(F30)-1&lt;&gt;COUNT($3:$3),IF(ROW(F30)-3&gt;$A$2,"",IF(MOD((ROW(F30)-3),(PRODUCT($3:$3)/PRODUCT($B$3:F$3)))=1,IF(MOD((ROW(F30)-3),(PRODUCT($3:$3)/PRODUCT($B$3:E$3)))=1,1,F29+1),F29)),IF(ROW(F30)-3&gt;$A$2,"",IF(MOD((ROW(F30)-3),F$3)=1,1,F29+1))))</f>
        <v/>
      </c>
      <c r="G30" s="127" t="str">
        <f>IF(G29="","",IF(COLUMN(G30)-1&lt;&gt;COUNT($3:$3),IF(ROW(G30)-3&gt;$A$2,"",IF(MOD((ROW(G30)-3),(PRODUCT($3:$3)/PRODUCT($B$3:G$3)))=1,IF(MOD((ROW(G30)-3),(PRODUCT($3:$3)/PRODUCT($B$3:F$3)))=1,1,G29+1),G29)),IF(ROW(G30)-3&gt;$A$2,"",IF(MOD((ROW(G30)-3),G$3)=1,1,G29+1))))</f>
        <v/>
      </c>
      <c r="H30" s="127" t="str">
        <f>IF(H29="","",IF(COLUMN(H30)-1&lt;&gt;COUNT($3:$3),IF(ROW(H30)-3&gt;$A$2,"",IF(MOD((ROW(H30)-3),(PRODUCT($3:$3)/PRODUCT($B$3:H$3)))=1,IF(MOD((ROW(H30)-3),(PRODUCT($3:$3)/PRODUCT($B$3:G$3)))=1,1,H29+1),H29)),IF(ROW(H30)-3&gt;$A$2,"",IF(MOD((ROW(H30)-3),H$3)=1,1,H29+1))))</f>
        <v/>
      </c>
      <c r="I30" s="127" t="str">
        <f>IF(I29="","",IF(COLUMN(I30)-1&lt;&gt;COUNT($3:$3),IF(ROW(I30)-3&gt;$A$2,"",IF(MOD((ROW(I30)-3),(PRODUCT($3:$3)/PRODUCT($B$3:I$3)))=1,IF(MOD((ROW(I30)-3),(PRODUCT($3:$3)/PRODUCT($B$3:H$3)))=1,1,I29+1),I29)),IF(ROW(I30)-3&gt;$A$2,"",IF(MOD((ROW(I30)-3),I$3)=1,1,I29+1))))</f>
        <v/>
      </c>
      <c r="J30" s="127" t="str">
        <f>IF(J29="","",IF(COLUMN(J30)-1&lt;&gt;COUNT($3:$3),IF(ROW(J30)-3&gt;$A$2,"",IF(MOD((ROW(J30)-3),(PRODUCT($3:$3)/PRODUCT($B$3:J$3)))=1,IF(MOD((ROW(J30)-3),(PRODUCT($3:$3)/PRODUCT($B$3:I$3)))=1,1,J29+1),J29)),IF(ROW(J30)-3&gt;$A$2,"",IF(MOD((ROW(J30)-3),J$3)=1,1,J29+1))))</f>
        <v/>
      </c>
      <c r="K30" t="str">
        <f>IF(K29="","",IF(COLUMN(K30)-1&lt;&gt;COUNT($3:$3),IF(ROW(K30)-2&gt;$A$2,"",IF(MOD((ROW(K30)-2),(PRODUCT($3:$3)/PRODUCT($B$3:K$3)))=1,IF(MOD((ROW(K30)-2),(PRODUCT($3:$3)/PRODUCT($B$3:J$3)))=1,1,K29+1),K29)),IF(ROW(K30)-2&gt;$A$2,"",IF(MOD((ROW(K30)-2),K$3)=1,1,K29+1))))</f>
        <v/>
      </c>
      <c r="O30" t="str">
        <f t="shared" si="1"/>
        <v/>
      </c>
      <c r="P30" t="str">
        <f t="shared" si="2"/>
        <v/>
      </c>
      <c r="Q30" t="str">
        <f t="shared" si="3"/>
        <v/>
      </c>
      <c r="R30" t="str">
        <f t="shared" si="4"/>
        <v/>
      </c>
      <c r="S30" t="str">
        <f t="shared" si="5"/>
        <v/>
      </c>
      <c r="T30" t="str">
        <f t="shared" si="6"/>
        <v/>
      </c>
      <c r="U30" t="str">
        <f t="shared" si="7"/>
        <v/>
      </c>
      <c r="V30" t="str">
        <f t="shared" si="8"/>
        <v/>
      </c>
      <c r="W30" t="str">
        <f t="shared" si="9"/>
        <v/>
      </c>
      <c r="X30" t="str">
        <f t="shared" si="10"/>
        <v/>
      </c>
    </row>
    <row r="31" spans="2:24">
      <c r="B31" s="127">
        <f>IF(B30="","",IF(COLUMN(B31)-1&lt;&gt;COUNT($3:$3),IF(ROW(B31)-3&gt;$A$2,"",IF(MOD((ROW(B31)-3),(PRODUCT($3:$3)/PRODUCT($B$3:B$3)))=1,B30+1,B30)),IF(ROW(B31)-3&gt;$A$2,"",IF(MOD((ROW(B31)-3),B$3)=1,1,B30+1))))</f>
        <v>3</v>
      </c>
      <c r="C31" s="127">
        <f>IF(C30="","",IF(COLUMN(C31)-1&lt;&gt;COUNT($3:$3),IF(ROW(C31)-3&gt;$A$2,"",IF(MOD((ROW(C31)-3),(PRODUCT($3:$3)/PRODUCT($B$3:C$3)))=1,IF(MOD((ROW(C31)-3),(PRODUCT($3:$3)/PRODUCT(B$3:$B$3)))=1,1,C30+1),C30)),IF(ROW(C31)-3&gt;$A$2,"",IF(MOD((ROW(C31)-3),C$3)=1,1,C30+1))))</f>
        <v>1</v>
      </c>
      <c r="D31" s="127">
        <f>IF(D30="","",IF(COLUMN(D31)-1&lt;&gt;COUNT($3:$3),IF(ROW(D31)-3&gt;$A$2,"",IF(MOD((ROW(D31)-3),(PRODUCT($3:$3)/PRODUCT($B$3:D$3)))=1,IF(MOD((ROW(D31)-3),(PRODUCT($3:$3)/PRODUCT($B$3:C$3)))=1,1,D30+1),D30)),IF(ROW(D31)-3&gt;$A$2,"",IF(MOD((ROW(D31)-3),D$3)=1,1,D30+1))))</f>
        <v>4</v>
      </c>
      <c r="E31" s="127" t="str">
        <f>IF(E30="","",IF(COLUMN(E31)-1&lt;&gt;COUNT($3:$3),IF(ROW(E31)-3&gt;$A$2,"",IF(MOD((ROW(E31)-3),(PRODUCT($3:$3)/PRODUCT($B$3:E$3)))=1,IF(MOD((ROW(E31)-3),(PRODUCT($3:$3)/PRODUCT($B$3:D$3)))=1,1,E30+1),E30)),IF(ROW(E31)-3&gt;$A$2,"",IF(MOD((ROW(E31)-3),E$3)=1,1,E30+1))))</f>
        <v/>
      </c>
      <c r="F31" s="127" t="str">
        <f>IF(F30="","",IF(COLUMN(F31)-1&lt;&gt;COUNT($3:$3),IF(ROW(F31)-3&gt;$A$2,"",IF(MOD((ROW(F31)-3),(PRODUCT($3:$3)/PRODUCT($B$3:F$3)))=1,IF(MOD((ROW(F31)-3),(PRODUCT($3:$3)/PRODUCT($B$3:E$3)))=1,1,F30+1),F30)),IF(ROW(F31)-3&gt;$A$2,"",IF(MOD((ROW(F31)-3),F$3)=1,1,F30+1))))</f>
        <v/>
      </c>
      <c r="G31" s="127" t="str">
        <f>IF(G30="","",IF(COLUMN(G31)-1&lt;&gt;COUNT($3:$3),IF(ROW(G31)-3&gt;$A$2,"",IF(MOD((ROW(G31)-3),(PRODUCT($3:$3)/PRODUCT($B$3:G$3)))=1,IF(MOD((ROW(G31)-3),(PRODUCT($3:$3)/PRODUCT($B$3:F$3)))=1,1,G30+1),G30)),IF(ROW(G31)-3&gt;$A$2,"",IF(MOD((ROW(G31)-3),G$3)=1,1,G30+1))))</f>
        <v/>
      </c>
      <c r="H31" s="127" t="str">
        <f>IF(H30="","",IF(COLUMN(H31)-1&lt;&gt;COUNT($3:$3),IF(ROW(H31)-3&gt;$A$2,"",IF(MOD((ROW(H31)-3),(PRODUCT($3:$3)/PRODUCT($B$3:H$3)))=1,IF(MOD((ROW(H31)-3),(PRODUCT($3:$3)/PRODUCT($B$3:G$3)))=1,1,H30+1),H30)),IF(ROW(H31)-3&gt;$A$2,"",IF(MOD((ROW(H31)-3),H$3)=1,1,H30+1))))</f>
        <v/>
      </c>
      <c r="I31" s="127" t="str">
        <f>IF(I30="","",IF(COLUMN(I31)-1&lt;&gt;COUNT($3:$3),IF(ROW(I31)-3&gt;$A$2,"",IF(MOD((ROW(I31)-3),(PRODUCT($3:$3)/PRODUCT($B$3:I$3)))=1,IF(MOD((ROW(I31)-3),(PRODUCT($3:$3)/PRODUCT($B$3:H$3)))=1,1,I30+1),I30)),IF(ROW(I31)-3&gt;$A$2,"",IF(MOD((ROW(I31)-3),I$3)=1,1,I30+1))))</f>
        <v/>
      </c>
      <c r="J31" s="127" t="str">
        <f>IF(J30="","",IF(COLUMN(J31)-1&lt;&gt;COUNT($3:$3),IF(ROW(J31)-3&gt;$A$2,"",IF(MOD((ROW(J31)-3),(PRODUCT($3:$3)/PRODUCT($B$3:J$3)))=1,IF(MOD((ROW(J31)-3),(PRODUCT($3:$3)/PRODUCT($B$3:I$3)))=1,1,J30+1),J30)),IF(ROW(J31)-3&gt;$A$2,"",IF(MOD((ROW(J31)-3),J$3)=1,1,J30+1))))</f>
        <v/>
      </c>
      <c r="K31" t="str">
        <f>IF(K30="","",IF(COLUMN(K31)-1&lt;&gt;COUNT($3:$3),IF(ROW(K31)-2&gt;$A$2,"",IF(MOD((ROW(K31)-2),(PRODUCT($3:$3)/PRODUCT($B$3:K$3)))=1,IF(MOD((ROW(K31)-2),(PRODUCT($3:$3)/PRODUCT($B$3:J$3)))=1,1,K30+1),K30)),IF(ROW(K31)-2&gt;$A$2,"",IF(MOD((ROW(K31)-2),K$3)=1,1,K30+1))))</f>
        <v/>
      </c>
      <c r="O31" t="str">
        <f t="shared" si="1"/>
        <v/>
      </c>
      <c r="P31" t="str">
        <f t="shared" si="2"/>
        <v/>
      </c>
      <c r="Q31" t="str">
        <f t="shared" si="3"/>
        <v/>
      </c>
      <c r="R31" t="str">
        <f t="shared" si="4"/>
        <v/>
      </c>
      <c r="S31" t="str">
        <f t="shared" si="5"/>
        <v/>
      </c>
      <c r="T31" t="str">
        <f t="shared" si="6"/>
        <v/>
      </c>
      <c r="U31" t="str">
        <f t="shared" si="7"/>
        <v/>
      </c>
      <c r="V31" t="str">
        <f t="shared" si="8"/>
        <v/>
      </c>
      <c r="W31" t="str">
        <f t="shared" si="9"/>
        <v/>
      </c>
      <c r="X31" t="str">
        <f t="shared" si="10"/>
        <v/>
      </c>
    </row>
    <row r="32" spans="2:24">
      <c r="B32" s="127">
        <f>IF(B31="","",IF(COLUMN(B32)-1&lt;&gt;COUNT($3:$3),IF(ROW(B32)-3&gt;$A$2,"",IF(MOD((ROW(B32)-3),(PRODUCT($3:$3)/PRODUCT($B$3:B$3)))=1,B31+1,B31)),IF(ROW(B32)-3&gt;$A$2,"",IF(MOD((ROW(B32)-3),B$3)=1,1,B31+1))))</f>
        <v>3</v>
      </c>
      <c r="C32" s="127">
        <f>IF(C31="","",IF(COLUMN(C32)-1&lt;&gt;COUNT($3:$3),IF(ROW(C32)-3&gt;$A$2,"",IF(MOD((ROW(C32)-3),(PRODUCT($3:$3)/PRODUCT($B$3:C$3)))=1,IF(MOD((ROW(C32)-3),(PRODUCT($3:$3)/PRODUCT(B$3:$B$3)))=1,1,C31+1),C31)),IF(ROW(C32)-3&gt;$A$2,"",IF(MOD((ROW(C32)-3),C$3)=1,1,C31+1))))</f>
        <v>2</v>
      </c>
      <c r="D32" s="127">
        <f>IF(D31="","",IF(COLUMN(D32)-1&lt;&gt;COUNT($3:$3),IF(ROW(D32)-3&gt;$A$2,"",IF(MOD((ROW(D32)-3),(PRODUCT($3:$3)/PRODUCT($B$3:D$3)))=1,IF(MOD((ROW(D32)-3),(PRODUCT($3:$3)/PRODUCT($B$3:C$3)))=1,1,D31+1),D31)),IF(ROW(D32)-3&gt;$A$2,"",IF(MOD((ROW(D32)-3),D$3)=1,1,D31+1))))</f>
        <v>1</v>
      </c>
      <c r="E32" s="127" t="str">
        <f>IF(E31="","",IF(COLUMN(E32)-1&lt;&gt;COUNT($3:$3),IF(ROW(E32)-3&gt;$A$2,"",IF(MOD((ROW(E32)-3),(PRODUCT($3:$3)/PRODUCT($B$3:E$3)))=1,IF(MOD((ROW(E32)-3),(PRODUCT($3:$3)/PRODUCT($B$3:D$3)))=1,1,E31+1),E31)),IF(ROW(E32)-3&gt;$A$2,"",IF(MOD((ROW(E32)-3),E$3)=1,1,E31+1))))</f>
        <v/>
      </c>
      <c r="F32" s="127" t="str">
        <f>IF(F31="","",IF(COLUMN(F32)-1&lt;&gt;COUNT($3:$3),IF(ROW(F32)-3&gt;$A$2,"",IF(MOD((ROW(F32)-3),(PRODUCT($3:$3)/PRODUCT($B$3:F$3)))=1,IF(MOD((ROW(F32)-3),(PRODUCT($3:$3)/PRODUCT($B$3:E$3)))=1,1,F31+1),F31)),IF(ROW(F32)-3&gt;$A$2,"",IF(MOD((ROW(F32)-3),F$3)=1,1,F31+1))))</f>
        <v/>
      </c>
      <c r="G32" s="127" t="str">
        <f>IF(G31="","",IF(COLUMN(G32)-1&lt;&gt;COUNT($3:$3),IF(ROW(G32)-3&gt;$A$2,"",IF(MOD((ROW(G32)-3),(PRODUCT($3:$3)/PRODUCT($B$3:G$3)))=1,IF(MOD((ROW(G32)-3),(PRODUCT($3:$3)/PRODUCT($B$3:F$3)))=1,1,G31+1),G31)),IF(ROW(G32)-3&gt;$A$2,"",IF(MOD((ROW(G32)-3),G$3)=1,1,G31+1))))</f>
        <v/>
      </c>
      <c r="H32" s="127" t="str">
        <f>IF(H31="","",IF(COLUMN(H32)-1&lt;&gt;COUNT($3:$3),IF(ROW(H32)-3&gt;$A$2,"",IF(MOD((ROW(H32)-3),(PRODUCT($3:$3)/PRODUCT($B$3:H$3)))=1,IF(MOD((ROW(H32)-3),(PRODUCT($3:$3)/PRODUCT($B$3:G$3)))=1,1,H31+1),H31)),IF(ROW(H32)-3&gt;$A$2,"",IF(MOD((ROW(H32)-3),H$3)=1,1,H31+1))))</f>
        <v/>
      </c>
      <c r="I32" s="127" t="str">
        <f>IF(I31="","",IF(COLUMN(I32)-1&lt;&gt;COUNT($3:$3),IF(ROW(I32)-3&gt;$A$2,"",IF(MOD((ROW(I32)-3),(PRODUCT($3:$3)/PRODUCT($B$3:I$3)))=1,IF(MOD((ROW(I32)-3),(PRODUCT($3:$3)/PRODUCT($B$3:H$3)))=1,1,I31+1),I31)),IF(ROW(I32)-3&gt;$A$2,"",IF(MOD((ROW(I32)-3),I$3)=1,1,I31+1))))</f>
        <v/>
      </c>
      <c r="J32" s="127" t="str">
        <f>IF(J31="","",IF(COLUMN(J32)-1&lt;&gt;COUNT($3:$3),IF(ROW(J32)-3&gt;$A$2,"",IF(MOD((ROW(J32)-3),(PRODUCT($3:$3)/PRODUCT($B$3:J$3)))=1,IF(MOD((ROW(J32)-3),(PRODUCT($3:$3)/PRODUCT($B$3:I$3)))=1,1,J31+1),J31)),IF(ROW(J32)-3&gt;$A$2,"",IF(MOD((ROW(J32)-3),J$3)=1,1,J31+1))))</f>
        <v/>
      </c>
      <c r="K32" t="str">
        <f>IF(K31="","",IF(COLUMN(K32)-1&lt;&gt;COUNT($3:$3),IF(ROW(K32)-2&gt;$A$2,"",IF(MOD((ROW(K32)-2),(PRODUCT($3:$3)/PRODUCT($B$3:K$3)))=1,IF(MOD((ROW(K32)-2),(PRODUCT($3:$3)/PRODUCT($B$3:J$3)))=1,1,K31+1),K31)),IF(ROW(K32)-2&gt;$A$2,"",IF(MOD((ROW(K32)-2),K$3)=1,1,K31+1))))</f>
        <v/>
      </c>
      <c r="O32" t="str">
        <f t="shared" si="1"/>
        <v/>
      </c>
      <c r="P32" t="str">
        <f t="shared" si="2"/>
        <v/>
      </c>
      <c r="Q32" t="str">
        <f t="shared" si="3"/>
        <v/>
      </c>
      <c r="R32" t="str">
        <f t="shared" si="4"/>
        <v/>
      </c>
      <c r="S32" t="str">
        <f t="shared" si="5"/>
        <v/>
      </c>
      <c r="T32" t="str">
        <f t="shared" si="6"/>
        <v/>
      </c>
      <c r="U32" t="str">
        <f t="shared" si="7"/>
        <v/>
      </c>
      <c r="V32" t="str">
        <f t="shared" si="8"/>
        <v/>
      </c>
      <c r="W32" t="str">
        <f t="shared" si="9"/>
        <v/>
      </c>
      <c r="X32" t="str">
        <f t="shared" si="10"/>
        <v/>
      </c>
    </row>
    <row r="33" spans="2:24">
      <c r="B33" s="127">
        <f>IF(B32="","",IF(COLUMN(B33)-1&lt;&gt;COUNT($3:$3),IF(ROW(B33)-3&gt;$A$2,"",IF(MOD((ROW(B33)-3),(PRODUCT($3:$3)/PRODUCT($B$3:B$3)))=1,B32+1,B32)),IF(ROW(B33)-3&gt;$A$2,"",IF(MOD((ROW(B33)-3),B$3)=1,1,B32+1))))</f>
        <v>3</v>
      </c>
      <c r="C33" s="127">
        <f>IF(C32="","",IF(COLUMN(C33)-1&lt;&gt;COUNT($3:$3),IF(ROW(C33)-3&gt;$A$2,"",IF(MOD((ROW(C33)-3),(PRODUCT($3:$3)/PRODUCT($B$3:C$3)))=1,IF(MOD((ROW(C33)-3),(PRODUCT($3:$3)/PRODUCT(B$3:$B$3)))=1,1,C32+1),C32)),IF(ROW(C33)-3&gt;$A$2,"",IF(MOD((ROW(C33)-3),C$3)=1,1,C32+1))))</f>
        <v>2</v>
      </c>
      <c r="D33" s="127">
        <f>IF(D32="","",IF(COLUMN(D33)-1&lt;&gt;COUNT($3:$3),IF(ROW(D33)-3&gt;$A$2,"",IF(MOD((ROW(D33)-3),(PRODUCT($3:$3)/PRODUCT($B$3:D$3)))=1,IF(MOD((ROW(D33)-3),(PRODUCT($3:$3)/PRODUCT($B$3:C$3)))=1,1,D32+1),D32)),IF(ROW(D33)-3&gt;$A$2,"",IF(MOD((ROW(D33)-3),D$3)=1,1,D32+1))))</f>
        <v>2</v>
      </c>
      <c r="E33" s="127" t="str">
        <f>IF(E32="","",IF(COLUMN(E33)-1&lt;&gt;COUNT($3:$3),IF(ROW(E33)-3&gt;$A$2,"",IF(MOD((ROW(E33)-3),(PRODUCT($3:$3)/PRODUCT($B$3:E$3)))=1,IF(MOD((ROW(E33)-3),(PRODUCT($3:$3)/PRODUCT($B$3:D$3)))=1,1,E32+1),E32)),IF(ROW(E33)-3&gt;$A$2,"",IF(MOD((ROW(E33)-3),E$3)=1,1,E32+1))))</f>
        <v/>
      </c>
      <c r="F33" s="127" t="str">
        <f>IF(F32="","",IF(COLUMN(F33)-1&lt;&gt;COUNT($3:$3),IF(ROW(F33)-3&gt;$A$2,"",IF(MOD((ROW(F33)-3),(PRODUCT($3:$3)/PRODUCT($B$3:F$3)))=1,IF(MOD((ROW(F33)-3),(PRODUCT($3:$3)/PRODUCT($B$3:E$3)))=1,1,F32+1),F32)),IF(ROW(F33)-3&gt;$A$2,"",IF(MOD((ROW(F33)-3),F$3)=1,1,F32+1))))</f>
        <v/>
      </c>
      <c r="G33" s="127" t="str">
        <f>IF(G32="","",IF(COLUMN(G33)-1&lt;&gt;COUNT($3:$3),IF(ROW(G33)-3&gt;$A$2,"",IF(MOD((ROW(G33)-3),(PRODUCT($3:$3)/PRODUCT($B$3:G$3)))=1,IF(MOD((ROW(G33)-3),(PRODUCT($3:$3)/PRODUCT($B$3:F$3)))=1,1,G32+1),G32)),IF(ROW(G33)-3&gt;$A$2,"",IF(MOD((ROW(G33)-3),G$3)=1,1,G32+1))))</f>
        <v/>
      </c>
      <c r="H33" s="127" t="str">
        <f>IF(H32="","",IF(COLUMN(H33)-1&lt;&gt;COUNT($3:$3),IF(ROW(H33)-3&gt;$A$2,"",IF(MOD((ROW(H33)-3),(PRODUCT($3:$3)/PRODUCT($B$3:H$3)))=1,IF(MOD((ROW(H33)-3),(PRODUCT($3:$3)/PRODUCT($B$3:G$3)))=1,1,H32+1),H32)),IF(ROW(H33)-3&gt;$A$2,"",IF(MOD((ROW(H33)-3),H$3)=1,1,H32+1))))</f>
        <v/>
      </c>
      <c r="I33" s="127" t="str">
        <f>IF(I32="","",IF(COLUMN(I33)-1&lt;&gt;COUNT($3:$3),IF(ROW(I33)-3&gt;$A$2,"",IF(MOD((ROW(I33)-3),(PRODUCT($3:$3)/PRODUCT($B$3:I$3)))=1,IF(MOD((ROW(I33)-3),(PRODUCT($3:$3)/PRODUCT($B$3:H$3)))=1,1,I32+1),I32)),IF(ROW(I33)-3&gt;$A$2,"",IF(MOD((ROW(I33)-3),I$3)=1,1,I32+1))))</f>
        <v/>
      </c>
      <c r="J33" s="127" t="str">
        <f>IF(J32="","",IF(COLUMN(J33)-1&lt;&gt;COUNT($3:$3),IF(ROW(J33)-3&gt;$A$2,"",IF(MOD((ROW(J33)-3),(PRODUCT($3:$3)/PRODUCT($B$3:J$3)))=1,IF(MOD((ROW(J33)-3),(PRODUCT($3:$3)/PRODUCT($B$3:I$3)))=1,1,J32+1),J32)),IF(ROW(J33)-3&gt;$A$2,"",IF(MOD((ROW(J33)-3),J$3)=1,1,J32+1))))</f>
        <v/>
      </c>
      <c r="K33" t="str">
        <f>IF(K32="","",IF(COLUMN(K33)-1&lt;&gt;COUNT($3:$3),IF(ROW(K33)-2&gt;$A$2,"",IF(MOD((ROW(K33)-2),(PRODUCT($3:$3)/PRODUCT($B$3:K$3)))=1,IF(MOD((ROW(K33)-2),(PRODUCT($3:$3)/PRODUCT($B$3:J$3)))=1,1,K32+1),K32)),IF(ROW(K33)-2&gt;$A$2,"",IF(MOD((ROW(K33)-2),K$3)=1,1,K32+1))))</f>
        <v/>
      </c>
      <c r="O33" t="str">
        <f t="shared" si="1"/>
        <v/>
      </c>
      <c r="P33" t="str">
        <f t="shared" si="2"/>
        <v/>
      </c>
      <c r="Q33" t="str">
        <f t="shared" si="3"/>
        <v/>
      </c>
      <c r="R33" t="str">
        <f t="shared" si="4"/>
        <v/>
      </c>
      <c r="S33" t="str">
        <f t="shared" si="5"/>
        <v/>
      </c>
      <c r="T33" t="str">
        <f t="shared" si="6"/>
        <v/>
      </c>
      <c r="U33" t="str">
        <f t="shared" si="7"/>
        <v/>
      </c>
      <c r="V33" t="str">
        <f t="shared" si="8"/>
        <v/>
      </c>
      <c r="W33" t="str">
        <f t="shared" si="9"/>
        <v/>
      </c>
      <c r="X33" t="str">
        <f t="shared" si="10"/>
        <v/>
      </c>
    </row>
    <row r="34" spans="2:24">
      <c r="B34" s="127">
        <f>IF(B33="","",IF(COLUMN(B34)-1&lt;&gt;COUNT($3:$3),IF(ROW(B34)-3&gt;$A$2,"",IF(MOD((ROW(B34)-3),(PRODUCT($3:$3)/PRODUCT($B$3:B$3)))=1,B33+1,B33)),IF(ROW(B34)-3&gt;$A$2,"",IF(MOD((ROW(B34)-3),B$3)=1,1,B33+1))))</f>
        <v>3</v>
      </c>
      <c r="C34" s="127">
        <f>IF(C33="","",IF(COLUMN(C34)-1&lt;&gt;COUNT($3:$3),IF(ROW(C34)-3&gt;$A$2,"",IF(MOD((ROW(C34)-3),(PRODUCT($3:$3)/PRODUCT($B$3:C$3)))=1,IF(MOD((ROW(C34)-3),(PRODUCT($3:$3)/PRODUCT(B$3:$B$3)))=1,1,C33+1),C33)),IF(ROW(C34)-3&gt;$A$2,"",IF(MOD((ROW(C34)-3),C$3)=1,1,C33+1))))</f>
        <v>2</v>
      </c>
      <c r="D34" s="127">
        <f>IF(D33="","",IF(COLUMN(D34)-1&lt;&gt;COUNT($3:$3),IF(ROW(D34)-3&gt;$A$2,"",IF(MOD((ROW(D34)-3),(PRODUCT($3:$3)/PRODUCT($B$3:D$3)))=1,IF(MOD((ROW(D34)-3),(PRODUCT($3:$3)/PRODUCT($B$3:C$3)))=1,1,D33+1),D33)),IF(ROW(D34)-3&gt;$A$2,"",IF(MOD((ROW(D34)-3),D$3)=1,1,D33+1))))</f>
        <v>3</v>
      </c>
      <c r="E34" s="127" t="str">
        <f>IF(E33="","",IF(COLUMN(E34)-1&lt;&gt;COUNT($3:$3),IF(ROW(E34)-3&gt;$A$2,"",IF(MOD((ROW(E34)-3),(PRODUCT($3:$3)/PRODUCT($B$3:E$3)))=1,IF(MOD((ROW(E34)-3),(PRODUCT($3:$3)/PRODUCT($B$3:D$3)))=1,1,E33+1),E33)),IF(ROW(E34)-3&gt;$A$2,"",IF(MOD((ROW(E34)-3),E$3)=1,1,E33+1))))</f>
        <v/>
      </c>
      <c r="F34" s="127" t="str">
        <f>IF(F33="","",IF(COLUMN(F34)-1&lt;&gt;COUNT($3:$3),IF(ROW(F34)-3&gt;$A$2,"",IF(MOD((ROW(F34)-3),(PRODUCT($3:$3)/PRODUCT($B$3:F$3)))=1,IF(MOD((ROW(F34)-3),(PRODUCT($3:$3)/PRODUCT($B$3:E$3)))=1,1,F33+1),F33)),IF(ROW(F34)-3&gt;$A$2,"",IF(MOD((ROW(F34)-3),F$3)=1,1,F33+1))))</f>
        <v/>
      </c>
      <c r="G34" s="127" t="str">
        <f>IF(G33="","",IF(COLUMN(G34)-1&lt;&gt;COUNT($3:$3),IF(ROW(G34)-3&gt;$A$2,"",IF(MOD((ROW(G34)-3),(PRODUCT($3:$3)/PRODUCT($B$3:G$3)))=1,IF(MOD((ROW(G34)-3),(PRODUCT($3:$3)/PRODUCT($B$3:F$3)))=1,1,G33+1),G33)),IF(ROW(G34)-3&gt;$A$2,"",IF(MOD((ROW(G34)-3),G$3)=1,1,G33+1))))</f>
        <v/>
      </c>
      <c r="H34" s="127" t="str">
        <f>IF(H33="","",IF(COLUMN(H34)-1&lt;&gt;COUNT($3:$3),IF(ROW(H34)-3&gt;$A$2,"",IF(MOD((ROW(H34)-3),(PRODUCT($3:$3)/PRODUCT($B$3:H$3)))=1,IF(MOD((ROW(H34)-3),(PRODUCT($3:$3)/PRODUCT($B$3:G$3)))=1,1,H33+1),H33)),IF(ROW(H34)-3&gt;$A$2,"",IF(MOD((ROW(H34)-3),H$3)=1,1,H33+1))))</f>
        <v/>
      </c>
      <c r="I34" s="127" t="str">
        <f>IF(I33="","",IF(COLUMN(I34)-1&lt;&gt;COUNT($3:$3),IF(ROW(I34)-3&gt;$A$2,"",IF(MOD((ROW(I34)-3),(PRODUCT($3:$3)/PRODUCT($B$3:I$3)))=1,IF(MOD((ROW(I34)-3),(PRODUCT($3:$3)/PRODUCT($B$3:H$3)))=1,1,I33+1),I33)),IF(ROW(I34)-3&gt;$A$2,"",IF(MOD((ROW(I34)-3),I$3)=1,1,I33+1))))</f>
        <v/>
      </c>
      <c r="J34" s="127" t="str">
        <f>IF(J33="","",IF(COLUMN(J34)-1&lt;&gt;COUNT($3:$3),IF(ROW(J34)-3&gt;$A$2,"",IF(MOD((ROW(J34)-3),(PRODUCT($3:$3)/PRODUCT($B$3:J$3)))=1,IF(MOD((ROW(J34)-3),(PRODUCT($3:$3)/PRODUCT($B$3:I$3)))=1,1,J33+1),J33)),IF(ROW(J34)-3&gt;$A$2,"",IF(MOD((ROW(J34)-3),J$3)=1,1,J33+1))))</f>
        <v/>
      </c>
      <c r="K34" t="str">
        <f>IF(K33="","",IF(COLUMN(K34)-1&lt;&gt;COUNT($3:$3),IF(ROW(K34)-2&gt;$A$2,"",IF(MOD((ROW(K34)-2),(PRODUCT($3:$3)/PRODUCT($B$3:K$3)))=1,IF(MOD((ROW(K34)-2),(PRODUCT($3:$3)/PRODUCT($B$3:J$3)))=1,1,K33+1),K33)),IF(ROW(K34)-2&gt;$A$2,"",IF(MOD((ROW(K34)-2),K$3)=1,1,K33+1))))</f>
        <v/>
      </c>
      <c r="O34" t="str">
        <f t="shared" si="1"/>
        <v/>
      </c>
      <c r="P34" t="str">
        <f t="shared" si="2"/>
        <v/>
      </c>
      <c r="Q34" t="str">
        <f t="shared" si="3"/>
        <v/>
      </c>
      <c r="R34" t="str">
        <f t="shared" si="4"/>
        <v/>
      </c>
      <c r="S34" t="str">
        <f t="shared" si="5"/>
        <v/>
      </c>
      <c r="T34" t="str">
        <f t="shared" si="6"/>
        <v/>
      </c>
      <c r="U34" t="str">
        <f t="shared" si="7"/>
        <v/>
      </c>
      <c r="V34" t="str">
        <f t="shared" si="8"/>
        <v/>
      </c>
      <c r="W34" t="str">
        <f t="shared" si="9"/>
        <v/>
      </c>
      <c r="X34" t="str">
        <f t="shared" si="10"/>
        <v/>
      </c>
    </row>
    <row r="35" spans="2:24">
      <c r="B35" s="127">
        <f>IF(B34="","",IF(COLUMN(B35)-1&lt;&gt;COUNT($3:$3),IF(ROW(B35)-3&gt;$A$2,"",IF(MOD((ROW(B35)-3),(PRODUCT($3:$3)/PRODUCT($B$3:B$3)))=1,B34+1,B34)),IF(ROW(B35)-3&gt;$A$2,"",IF(MOD((ROW(B35)-3),B$3)=1,1,B34+1))))</f>
        <v>3</v>
      </c>
      <c r="C35" s="127">
        <f>IF(C34="","",IF(COLUMN(C35)-1&lt;&gt;COUNT($3:$3),IF(ROW(C35)-3&gt;$A$2,"",IF(MOD((ROW(C35)-3),(PRODUCT($3:$3)/PRODUCT($B$3:C$3)))=1,IF(MOD((ROW(C35)-3),(PRODUCT($3:$3)/PRODUCT(B$3:$B$3)))=1,1,C34+1),C34)),IF(ROW(C35)-3&gt;$A$2,"",IF(MOD((ROW(C35)-3),C$3)=1,1,C34+1))))</f>
        <v>2</v>
      </c>
      <c r="D35" s="127">
        <f>IF(D34="","",IF(COLUMN(D35)-1&lt;&gt;COUNT($3:$3),IF(ROW(D35)-3&gt;$A$2,"",IF(MOD((ROW(D35)-3),(PRODUCT($3:$3)/PRODUCT($B$3:D$3)))=1,IF(MOD((ROW(D35)-3),(PRODUCT($3:$3)/PRODUCT($B$3:C$3)))=1,1,D34+1),D34)),IF(ROW(D35)-3&gt;$A$2,"",IF(MOD((ROW(D35)-3),D$3)=1,1,D34+1))))</f>
        <v>4</v>
      </c>
      <c r="E35" s="127" t="str">
        <f>IF(E34="","",IF(COLUMN(E35)-1&lt;&gt;COUNT($3:$3),IF(ROW(E35)-3&gt;$A$2,"",IF(MOD((ROW(E35)-3),(PRODUCT($3:$3)/PRODUCT($B$3:E$3)))=1,IF(MOD((ROW(E35)-3),(PRODUCT($3:$3)/PRODUCT($B$3:D$3)))=1,1,E34+1),E34)),IF(ROW(E35)-3&gt;$A$2,"",IF(MOD((ROW(E35)-3),E$3)=1,1,E34+1))))</f>
        <v/>
      </c>
      <c r="F35" s="127" t="str">
        <f>IF(F34="","",IF(COLUMN(F35)-1&lt;&gt;COUNT($3:$3),IF(ROW(F35)-3&gt;$A$2,"",IF(MOD((ROW(F35)-3),(PRODUCT($3:$3)/PRODUCT($B$3:F$3)))=1,IF(MOD((ROW(F35)-3),(PRODUCT($3:$3)/PRODUCT($B$3:E$3)))=1,1,F34+1),F34)),IF(ROW(F35)-3&gt;$A$2,"",IF(MOD((ROW(F35)-3),F$3)=1,1,F34+1))))</f>
        <v/>
      </c>
      <c r="G35" s="127" t="str">
        <f>IF(G34="","",IF(COLUMN(G35)-1&lt;&gt;COUNT($3:$3),IF(ROW(G35)-3&gt;$A$2,"",IF(MOD((ROW(G35)-3),(PRODUCT($3:$3)/PRODUCT($B$3:G$3)))=1,IF(MOD((ROW(G35)-3),(PRODUCT($3:$3)/PRODUCT($B$3:F$3)))=1,1,G34+1),G34)),IF(ROW(G35)-3&gt;$A$2,"",IF(MOD((ROW(G35)-3),G$3)=1,1,G34+1))))</f>
        <v/>
      </c>
      <c r="H35" s="127" t="str">
        <f>IF(H34="","",IF(COLUMN(H35)-1&lt;&gt;COUNT($3:$3),IF(ROW(H35)-3&gt;$A$2,"",IF(MOD((ROW(H35)-3),(PRODUCT($3:$3)/PRODUCT($B$3:H$3)))=1,IF(MOD((ROW(H35)-3),(PRODUCT($3:$3)/PRODUCT($B$3:G$3)))=1,1,H34+1),H34)),IF(ROW(H35)-3&gt;$A$2,"",IF(MOD((ROW(H35)-3),H$3)=1,1,H34+1))))</f>
        <v/>
      </c>
      <c r="I35" s="127" t="str">
        <f>IF(I34="","",IF(COLUMN(I35)-1&lt;&gt;COUNT($3:$3),IF(ROW(I35)-3&gt;$A$2,"",IF(MOD((ROW(I35)-3),(PRODUCT($3:$3)/PRODUCT($B$3:I$3)))=1,IF(MOD((ROW(I35)-3),(PRODUCT($3:$3)/PRODUCT($B$3:H$3)))=1,1,I34+1),I34)),IF(ROW(I35)-3&gt;$A$2,"",IF(MOD((ROW(I35)-3),I$3)=1,1,I34+1))))</f>
        <v/>
      </c>
      <c r="J35" s="127" t="str">
        <f>IF(J34="","",IF(COLUMN(J35)-1&lt;&gt;COUNT($3:$3),IF(ROW(J35)-3&gt;$A$2,"",IF(MOD((ROW(J35)-3),(PRODUCT($3:$3)/PRODUCT($B$3:J$3)))=1,IF(MOD((ROW(J35)-3),(PRODUCT($3:$3)/PRODUCT($B$3:I$3)))=1,1,J34+1),J34)),IF(ROW(J35)-3&gt;$A$2,"",IF(MOD((ROW(J35)-3),J$3)=1,1,J34+1))))</f>
        <v/>
      </c>
      <c r="K35" t="str">
        <f>IF(K34="","",IF(COLUMN(K35)-1&lt;&gt;COUNT($3:$3),IF(ROW(K35)-2&gt;$A$2,"",IF(MOD((ROW(K35)-2),(PRODUCT($3:$3)/PRODUCT($B$3:K$3)))=1,IF(MOD((ROW(K35)-2),(PRODUCT($3:$3)/PRODUCT($B$3:J$3)))=1,1,K34+1),K34)),IF(ROW(K35)-2&gt;$A$2,"",IF(MOD((ROW(K35)-2),K$3)=1,1,K34+1))))</f>
        <v/>
      </c>
      <c r="O35" t="str">
        <f t="shared" si="1"/>
        <v/>
      </c>
      <c r="P35" t="str">
        <f t="shared" si="2"/>
        <v/>
      </c>
      <c r="Q35" t="str">
        <f t="shared" si="3"/>
        <v/>
      </c>
      <c r="R35" t="str">
        <f t="shared" si="4"/>
        <v/>
      </c>
      <c r="S35" t="str">
        <f t="shared" si="5"/>
        <v/>
      </c>
      <c r="T35" t="str">
        <f t="shared" si="6"/>
        <v/>
      </c>
      <c r="U35" t="str">
        <f t="shared" si="7"/>
        <v/>
      </c>
      <c r="V35" t="str">
        <f t="shared" si="8"/>
        <v/>
      </c>
      <c r="W35" t="str">
        <f t="shared" si="9"/>
        <v/>
      </c>
      <c r="X35" t="str">
        <f t="shared" si="10"/>
        <v/>
      </c>
    </row>
    <row r="36" spans="2:24">
      <c r="B36" s="127">
        <f>IF(B35="","",IF(COLUMN(B36)-1&lt;&gt;COUNT($3:$3),IF(ROW(B36)-3&gt;$A$2,"",IF(MOD((ROW(B36)-3),(PRODUCT($3:$3)/PRODUCT($B$3:B$3)))=1,B35+1,B35)),IF(ROW(B36)-3&gt;$A$2,"",IF(MOD((ROW(B36)-3),B$3)=1,1,B35+1))))</f>
        <v>3</v>
      </c>
      <c r="C36" s="127">
        <f>IF(C35="","",IF(COLUMN(C36)-1&lt;&gt;COUNT($3:$3),IF(ROW(C36)-3&gt;$A$2,"",IF(MOD((ROW(C36)-3),(PRODUCT($3:$3)/PRODUCT($B$3:C$3)))=1,IF(MOD((ROW(C36)-3),(PRODUCT($3:$3)/PRODUCT(B$3:$B$3)))=1,1,C35+1),C35)),IF(ROW(C36)-3&gt;$A$2,"",IF(MOD((ROW(C36)-3),C$3)=1,1,C35+1))))</f>
        <v>3</v>
      </c>
      <c r="D36" s="127">
        <f>IF(D35="","",IF(COLUMN(D36)-1&lt;&gt;COUNT($3:$3),IF(ROW(D36)-3&gt;$A$2,"",IF(MOD((ROW(D36)-3),(PRODUCT($3:$3)/PRODUCT($B$3:D$3)))=1,IF(MOD((ROW(D36)-3),(PRODUCT($3:$3)/PRODUCT($B$3:C$3)))=1,1,D35+1),D35)),IF(ROW(D36)-3&gt;$A$2,"",IF(MOD((ROW(D36)-3),D$3)=1,1,D35+1))))</f>
        <v>1</v>
      </c>
      <c r="E36" s="127" t="str">
        <f>IF(E35="","",IF(COLUMN(E36)-1&lt;&gt;COUNT($3:$3),IF(ROW(E36)-3&gt;$A$2,"",IF(MOD((ROW(E36)-3),(PRODUCT($3:$3)/PRODUCT($B$3:E$3)))=1,IF(MOD((ROW(E36)-3),(PRODUCT($3:$3)/PRODUCT($B$3:D$3)))=1,1,E35+1),E35)),IF(ROW(E36)-3&gt;$A$2,"",IF(MOD((ROW(E36)-3),E$3)=1,1,E35+1))))</f>
        <v/>
      </c>
      <c r="F36" s="127" t="str">
        <f>IF(F35="","",IF(COLUMN(F36)-1&lt;&gt;COUNT($3:$3),IF(ROW(F36)-3&gt;$A$2,"",IF(MOD((ROW(F36)-3),(PRODUCT($3:$3)/PRODUCT($B$3:F$3)))=1,IF(MOD((ROW(F36)-3),(PRODUCT($3:$3)/PRODUCT($B$3:E$3)))=1,1,F35+1),F35)),IF(ROW(F36)-3&gt;$A$2,"",IF(MOD((ROW(F36)-3),F$3)=1,1,F35+1))))</f>
        <v/>
      </c>
      <c r="G36" s="127" t="str">
        <f>IF(G35="","",IF(COLUMN(G36)-1&lt;&gt;COUNT($3:$3),IF(ROW(G36)-3&gt;$A$2,"",IF(MOD((ROW(G36)-3),(PRODUCT($3:$3)/PRODUCT($B$3:G$3)))=1,IF(MOD((ROW(G36)-3),(PRODUCT($3:$3)/PRODUCT($B$3:F$3)))=1,1,G35+1),G35)),IF(ROW(G36)-3&gt;$A$2,"",IF(MOD((ROW(G36)-3),G$3)=1,1,G35+1))))</f>
        <v/>
      </c>
      <c r="H36" s="127" t="str">
        <f>IF(H35="","",IF(COLUMN(H36)-1&lt;&gt;COUNT($3:$3),IF(ROW(H36)-3&gt;$A$2,"",IF(MOD((ROW(H36)-3),(PRODUCT($3:$3)/PRODUCT($B$3:H$3)))=1,IF(MOD((ROW(H36)-3),(PRODUCT($3:$3)/PRODUCT($B$3:G$3)))=1,1,H35+1),H35)),IF(ROW(H36)-3&gt;$A$2,"",IF(MOD((ROW(H36)-3),H$3)=1,1,H35+1))))</f>
        <v/>
      </c>
      <c r="I36" s="127" t="str">
        <f>IF(I35="","",IF(COLUMN(I36)-1&lt;&gt;COUNT($3:$3),IF(ROW(I36)-3&gt;$A$2,"",IF(MOD((ROW(I36)-3),(PRODUCT($3:$3)/PRODUCT($B$3:I$3)))=1,IF(MOD((ROW(I36)-3),(PRODUCT($3:$3)/PRODUCT($B$3:H$3)))=1,1,I35+1),I35)),IF(ROW(I36)-3&gt;$A$2,"",IF(MOD((ROW(I36)-3),I$3)=1,1,I35+1))))</f>
        <v/>
      </c>
      <c r="J36" s="127" t="str">
        <f>IF(J35="","",IF(COLUMN(J36)-1&lt;&gt;COUNT($3:$3),IF(ROW(J36)-3&gt;$A$2,"",IF(MOD((ROW(J36)-3),(PRODUCT($3:$3)/PRODUCT($B$3:J$3)))=1,IF(MOD((ROW(J36)-3),(PRODUCT($3:$3)/PRODUCT($B$3:I$3)))=1,1,J35+1),J35)),IF(ROW(J36)-3&gt;$A$2,"",IF(MOD((ROW(J36)-3),J$3)=1,1,J35+1))))</f>
        <v/>
      </c>
      <c r="K36" t="str">
        <f>IF(K35="","",IF(COLUMN(K36)-1&lt;&gt;COUNT($3:$3),IF(ROW(K36)-2&gt;$A$2,"",IF(MOD((ROW(K36)-2),(PRODUCT($3:$3)/PRODUCT($B$3:K$3)))=1,IF(MOD((ROW(K36)-2),(PRODUCT($3:$3)/PRODUCT($B$3:J$3)))=1,1,K35+1),K35)),IF(ROW(K36)-2&gt;$A$2,"",IF(MOD((ROW(K36)-2),K$3)=1,1,K35+1))))</f>
        <v/>
      </c>
      <c r="O36" t="str">
        <f t="shared" si="1"/>
        <v/>
      </c>
      <c r="P36" t="str">
        <f t="shared" si="2"/>
        <v/>
      </c>
      <c r="Q36" t="str">
        <f t="shared" si="3"/>
        <v/>
      </c>
      <c r="R36" t="str">
        <f t="shared" si="4"/>
        <v/>
      </c>
      <c r="S36" t="str">
        <f t="shared" si="5"/>
        <v/>
      </c>
      <c r="T36" t="str">
        <f t="shared" si="6"/>
        <v/>
      </c>
      <c r="U36" t="str">
        <f t="shared" si="7"/>
        <v/>
      </c>
      <c r="V36" t="str">
        <f t="shared" si="8"/>
        <v/>
      </c>
      <c r="W36" t="str">
        <f t="shared" si="9"/>
        <v/>
      </c>
      <c r="X36" t="str">
        <f t="shared" si="10"/>
        <v/>
      </c>
    </row>
    <row r="37" spans="2:24">
      <c r="B37" s="127">
        <f>IF(B36="","",IF(COLUMN(B37)-1&lt;&gt;COUNT($3:$3),IF(ROW(B37)-3&gt;$A$2,"",IF(MOD((ROW(B37)-3),(PRODUCT($3:$3)/PRODUCT($B$3:B$3)))=1,B36+1,B36)),IF(ROW(B37)-3&gt;$A$2,"",IF(MOD((ROW(B37)-3),B$3)=1,1,B36+1))))</f>
        <v>3</v>
      </c>
      <c r="C37" s="127">
        <f>IF(C36="","",IF(COLUMN(C37)-1&lt;&gt;COUNT($3:$3),IF(ROW(C37)-3&gt;$A$2,"",IF(MOD((ROW(C37)-3),(PRODUCT($3:$3)/PRODUCT($B$3:C$3)))=1,IF(MOD((ROW(C37)-3),(PRODUCT($3:$3)/PRODUCT(B$3:$B$3)))=1,1,C36+1),C36)),IF(ROW(C37)-3&gt;$A$2,"",IF(MOD((ROW(C37)-3),C$3)=1,1,C36+1))))</f>
        <v>3</v>
      </c>
      <c r="D37" s="127">
        <f>IF(D36="","",IF(COLUMN(D37)-1&lt;&gt;COUNT($3:$3),IF(ROW(D37)-3&gt;$A$2,"",IF(MOD((ROW(D37)-3),(PRODUCT($3:$3)/PRODUCT($B$3:D$3)))=1,IF(MOD((ROW(D37)-3),(PRODUCT($3:$3)/PRODUCT($B$3:C$3)))=1,1,D36+1),D36)),IF(ROW(D37)-3&gt;$A$2,"",IF(MOD((ROW(D37)-3),D$3)=1,1,D36+1))))</f>
        <v>2</v>
      </c>
      <c r="E37" s="127" t="str">
        <f>IF(E36="","",IF(COLUMN(E37)-1&lt;&gt;COUNT($3:$3),IF(ROW(E37)-3&gt;$A$2,"",IF(MOD((ROW(E37)-3),(PRODUCT($3:$3)/PRODUCT($B$3:E$3)))=1,IF(MOD((ROW(E37)-3),(PRODUCT($3:$3)/PRODUCT($B$3:D$3)))=1,1,E36+1),E36)),IF(ROW(E37)-3&gt;$A$2,"",IF(MOD((ROW(E37)-3),E$3)=1,1,E36+1))))</f>
        <v/>
      </c>
      <c r="F37" s="127" t="str">
        <f>IF(F36="","",IF(COLUMN(F37)-1&lt;&gt;COUNT($3:$3),IF(ROW(F37)-3&gt;$A$2,"",IF(MOD((ROW(F37)-3),(PRODUCT($3:$3)/PRODUCT($B$3:F$3)))=1,IF(MOD((ROW(F37)-3),(PRODUCT($3:$3)/PRODUCT($B$3:E$3)))=1,1,F36+1),F36)),IF(ROW(F37)-3&gt;$A$2,"",IF(MOD((ROW(F37)-3),F$3)=1,1,F36+1))))</f>
        <v/>
      </c>
      <c r="G37" s="127" t="str">
        <f>IF(G36="","",IF(COLUMN(G37)-1&lt;&gt;COUNT($3:$3),IF(ROW(G37)-3&gt;$A$2,"",IF(MOD((ROW(G37)-3),(PRODUCT($3:$3)/PRODUCT($B$3:G$3)))=1,IF(MOD((ROW(G37)-3),(PRODUCT($3:$3)/PRODUCT($B$3:F$3)))=1,1,G36+1),G36)),IF(ROW(G37)-3&gt;$A$2,"",IF(MOD((ROW(G37)-3),G$3)=1,1,G36+1))))</f>
        <v/>
      </c>
      <c r="H37" s="127" t="str">
        <f>IF(H36="","",IF(COLUMN(H37)-1&lt;&gt;COUNT($3:$3),IF(ROW(H37)-3&gt;$A$2,"",IF(MOD((ROW(H37)-3),(PRODUCT($3:$3)/PRODUCT($B$3:H$3)))=1,IF(MOD((ROW(H37)-3),(PRODUCT($3:$3)/PRODUCT($B$3:G$3)))=1,1,H36+1),H36)),IF(ROW(H37)-3&gt;$A$2,"",IF(MOD((ROW(H37)-3),H$3)=1,1,H36+1))))</f>
        <v/>
      </c>
      <c r="I37" s="127" t="str">
        <f>IF(I36="","",IF(COLUMN(I37)-1&lt;&gt;COUNT($3:$3),IF(ROW(I37)-3&gt;$A$2,"",IF(MOD((ROW(I37)-3),(PRODUCT($3:$3)/PRODUCT($B$3:I$3)))=1,IF(MOD((ROW(I37)-3),(PRODUCT($3:$3)/PRODUCT($B$3:H$3)))=1,1,I36+1),I36)),IF(ROW(I37)-3&gt;$A$2,"",IF(MOD((ROW(I37)-3),I$3)=1,1,I36+1))))</f>
        <v/>
      </c>
      <c r="J37" s="127" t="str">
        <f>IF(J36="","",IF(COLUMN(J37)-1&lt;&gt;COUNT($3:$3),IF(ROW(J37)-3&gt;$A$2,"",IF(MOD((ROW(J37)-3),(PRODUCT($3:$3)/PRODUCT($B$3:J$3)))=1,IF(MOD((ROW(J37)-3),(PRODUCT($3:$3)/PRODUCT($B$3:I$3)))=1,1,J36+1),J36)),IF(ROW(J37)-3&gt;$A$2,"",IF(MOD((ROW(J37)-3),J$3)=1,1,J36+1))))</f>
        <v/>
      </c>
      <c r="K37" t="str">
        <f>IF(K36="","",IF(COLUMN(K37)-1&lt;&gt;COUNT($3:$3),IF(ROW(K37)-2&gt;$A$2,"",IF(MOD((ROW(K37)-2),(PRODUCT($3:$3)/PRODUCT($B$3:K$3)))=1,IF(MOD((ROW(K37)-2),(PRODUCT($3:$3)/PRODUCT($B$3:J$3)))=1,1,K36+1),K36)),IF(ROW(K37)-2&gt;$A$2,"",IF(MOD((ROW(K37)-2),K$3)=1,1,K36+1))))</f>
        <v/>
      </c>
      <c r="O37" t="str">
        <f t="shared" si="1"/>
        <v/>
      </c>
      <c r="P37" t="str">
        <f t="shared" si="2"/>
        <v/>
      </c>
      <c r="Q37" t="str">
        <f t="shared" si="3"/>
        <v/>
      </c>
      <c r="R37" t="str">
        <f t="shared" si="4"/>
        <v/>
      </c>
      <c r="S37" t="str">
        <f t="shared" si="5"/>
        <v/>
      </c>
      <c r="T37" t="str">
        <f t="shared" si="6"/>
        <v/>
      </c>
      <c r="U37" t="str">
        <f t="shared" si="7"/>
        <v/>
      </c>
      <c r="V37" t="str">
        <f t="shared" si="8"/>
        <v/>
      </c>
      <c r="W37" t="str">
        <f t="shared" si="9"/>
        <v/>
      </c>
      <c r="X37" t="str">
        <f t="shared" si="10"/>
        <v/>
      </c>
    </row>
    <row r="38" spans="2:24">
      <c r="B38" s="127">
        <f>IF(B37="","",IF(COLUMN(B38)-1&lt;&gt;COUNT($3:$3),IF(ROW(B38)-3&gt;$A$2,"",IF(MOD((ROW(B38)-3),(PRODUCT($3:$3)/PRODUCT($B$3:B$3)))=1,B37+1,B37)),IF(ROW(B38)-3&gt;$A$2,"",IF(MOD((ROW(B38)-3),B$3)=1,1,B37+1))))</f>
        <v>3</v>
      </c>
      <c r="C38" s="127">
        <f>IF(C37="","",IF(COLUMN(C38)-1&lt;&gt;COUNT($3:$3),IF(ROW(C38)-3&gt;$A$2,"",IF(MOD((ROW(C38)-3),(PRODUCT($3:$3)/PRODUCT($B$3:C$3)))=1,IF(MOD((ROW(C38)-3),(PRODUCT($3:$3)/PRODUCT(B$3:$B$3)))=1,1,C37+1),C37)),IF(ROW(C38)-3&gt;$A$2,"",IF(MOD((ROW(C38)-3),C$3)=1,1,C37+1))))</f>
        <v>3</v>
      </c>
      <c r="D38" s="127">
        <f>IF(D37="","",IF(COLUMN(D38)-1&lt;&gt;COUNT($3:$3),IF(ROW(D38)-3&gt;$A$2,"",IF(MOD((ROW(D38)-3),(PRODUCT($3:$3)/PRODUCT($B$3:D$3)))=1,IF(MOD((ROW(D38)-3),(PRODUCT($3:$3)/PRODUCT($B$3:C$3)))=1,1,D37+1),D37)),IF(ROW(D38)-3&gt;$A$2,"",IF(MOD((ROW(D38)-3),D$3)=1,1,D37+1))))</f>
        <v>3</v>
      </c>
      <c r="E38" s="127" t="str">
        <f>IF(E37="","",IF(COLUMN(E38)-1&lt;&gt;COUNT($3:$3),IF(ROW(E38)-3&gt;$A$2,"",IF(MOD((ROW(E38)-3),(PRODUCT($3:$3)/PRODUCT($B$3:E$3)))=1,IF(MOD((ROW(E38)-3),(PRODUCT($3:$3)/PRODUCT($B$3:D$3)))=1,1,E37+1),E37)),IF(ROW(E38)-3&gt;$A$2,"",IF(MOD((ROW(E38)-3),E$3)=1,1,E37+1))))</f>
        <v/>
      </c>
      <c r="F38" s="127" t="str">
        <f>IF(F37="","",IF(COLUMN(F38)-1&lt;&gt;COUNT($3:$3),IF(ROW(F38)-3&gt;$A$2,"",IF(MOD((ROW(F38)-3),(PRODUCT($3:$3)/PRODUCT($B$3:F$3)))=1,IF(MOD((ROW(F38)-3),(PRODUCT($3:$3)/PRODUCT($B$3:E$3)))=1,1,F37+1),F37)),IF(ROW(F38)-3&gt;$A$2,"",IF(MOD((ROW(F38)-3),F$3)=1,1,F37+1))))</f>
        <v/>
      </c>
      <c r="G38" s="127" t="str">
        <f>IF(G37="","",IF(COLUMN(G38)-1&lt;&gt;COUNT($3:$3),IF(ROW(G38)-3&gt;$A$2,"",IF(MOD((ROW(G38)-3),(PRODUCT($3:$3)/PRODUCT($B$3:G$3)))=1,IF(MOD((ROW(G38)-3),(PRODUCT($3:$3)/PRODUCT($B$3:F$3)))=1,1,G37+1),G37)),IF(ROW(G38)-3&gt;$A$2,"",IF(MOD((ROW(G38)-3),G$3)=1,1,G37+1))))</f>
        <v/>
      </c>
      <c r="H38" s="127" t="str">
        <f>IF(H37="","",IF(COLUMN(H38)-1&lt;&gt;COUNT($3:$3),IF(ROW(H38)-3&gt;$A$2,"",IF(MOD((ROW(H38)-3),(PRODUCT($3:$3)/PRODUCT($B$3:H$3)))=1,IF(MOD((ROW(H38)-3),(PRODUCT($3:$3)/PRODUCT($B$3:G$3)))=1,1,H37+1),H37)),IF(ROW(H38)-3&gt;$A$2,"",IF(MOD((ROW(H38)-3),H$3)=1,1,H37+1))))</f>
        <v/>
      </c>
      <c r="I38" s="127" t="str">
        <f>IF(I37="","",IF(COLUMN(I38)-1&lt;&gt;COUNT($3:$3),IF(ROW(I38)-3&gt;$A$2,"",IF(MOD((ROW(I38)-3),(PRODUCT($3:$3)/PRODUCT($B$3:I$3)))=1,IF(MOD((ROW(I38)-3),(PRODUCT($3:$3)/PRODUCT($B$3:H$3)))=1,1,I37+1),I37)),IF(ROW(I38)-3&gt;$A$2,"",IF(MOD((ROW(I38)-3),I$3)=1,1,I37+1))))</f>
        <v/>
      </c>
      <c r="J38" s="127" t="str">
        <f>IF(J37="","",IF(COLUMN(J38)-1&lt;&gt;COUNT($3:$3),IF(ROW(J38)-3&gt;$A$2,"",IF(MOD((ROW(J38)-3),(PRODUCT($3:$3)/PRODUCT($B$3:J$3)))=1,IF(MOD((ROW(J38)-3),(PRODUCT($3:$3)/PRODUCT($B$3:I$3)))=1,1,J37+1),J37)),IF(ROW(J38)-3&gt;$A$2,"",IF(MOD((ROW(J38)-3),J$3)=1,1,J37+1))))</f>
        <v/>
      </c>
      <c r="K38" t="str">
        <f>IF(K37="","",IF(COLUMN(K38)-1&lt;&gt;COUNT($3:$3),IF(ROW(K38)-2&gt;$A$2,"",IF(MOD((ROW(K38)-2),(PRODUCT($3:$3)/PRODUCT($B$3:K$3)))=1,IF(MOD((ROW(K38)-2),(PRODUCT($3:$3)/PRODUCT($B$3:J$3)))=1,1,K37+1),K37)),IF(ROW(K38)-2&gt;$A$2,"",IF(MOD((ROW(K38)-2),K$3)=1,1,K37+1))))</f>
        <v/>
      </c>
      <c r="O38" t="str">
        <f t="shared" si="1"/>
        <v/>
      </c>
      <c r="P38" t="str">
        <f t="shared" si="2"/>
        <v/>
      </c>
      <c r="Q38" t="str">
        <f t="shared" si="3"/>
        <v/>
      </c>
      <c r="R38" t="str">
        <f t="shared" si="4"/>
        <v/>
      </c>
      <c r="S38" t="str">
        <f t="shared" si="5"/>
        <v/>
      </c>
      <c r="T38" t="str">
        <f t="shared" si="6"/>
        <v/>
      </c>
      <c r="U38" t="str">
        <f t="shared" si="7"/>
        <v/>
      </c>
      <c r="V38" t="str">
        <f t="shared" si="8"/>
        <v/>
      </c>
      <c r="W38" t="str">
        <f t="shared" si="9"/>
        <v/>
      </c>
      <c r="X38" t="str">
        <f t="shared" si="10"/>
        <v/>
      </c>
    </row>
    <row r="39" spans="2:24">
      <c r="B39" s="127">
        <f>IF(B38="","",IF(COLUMN(B39)-1&lt;&gt;COUNT($3:$3),IF(ROW(B39)-3&gt;$A$2,"",IF(MOD((ROW(B39)-3),(PRODUCT($3:$3)/PRODUCT($B$3:B$3)))=1,B38+1,B38)),IF(ROW(B39)-3&gt;$A$2,"",IF(MOD((ROW(B39)-3),B$3)=1,1,B38+1))))</f>
        <v>3</v>
      </c>
      <c r="C39" s="127">
        <f>IF(C38="","",IF(COLUMN(C39)-1&lt;&gt;COUNT($3:$3),IF(ROW(C39)-3&gt;$A$2,"",IF(MOD((ROW(C39)-3),(PRODUCT($3:$3)/PRODUCT($B$3:C$3)))=1,IF(MOD((ROW(C39)-3),(PRODUCT($3:$3)/PRODUCT(B$3:$B$3)))=1,1,C38+1),C38)),IF(ROW(C39)-3&gt;$A$2,"",IF(MOD((ROW(C39)-3),C$3)=1,1,C38+1))))</f>
        <v>3</v>
      </c>
      <c r="D39" s="127">
        <f>IF(D38="","",IF(COLUMN(D39)-1&lt;&gt;COUNT($3:$3),IF(ROW(D39)-3&gt;$A$2,"",IF(MOD((ROW(D39)-3),(PRODUCT($3:$3)/PRODUCT($B$3:D$3)))=1,IF(MOD((ROW(D39)-3),(PRODUCT($3:$3)/PRODUCT($B$3:C$3)))=1,1,D38+1),D38)),IF(ROW(D39)-3&gt;$A$2,"",IF(MOD((ROW(D39)-3),D$3)=1,1,D38+1))))</f>
        <v>4</v>
      </c>
      <c r="E39" s="127" t="str">
        <f>IF(E38="","",IF(COLUMN(E39)-1&lt;&gt;COUNT($3:$3),IF(ROW(E39)-3&gt;$A$2,"",IF(MOD((ROW(E39)-3),(PRODUCT($3:$3)/PRODUCT($B$3:E$3)))=1,IF(MOD((ROW(E39)-3),(PRODUCT($3:$3)/PRODUCT($B$3:D$3)))=1,1,E38+1),E38)),IF(ROW(E39)-3&gt;$A$2,"",IF(MOD((ROW(E39)-3),E$3)=1,1,E38+1))))</f>
        <v/>
      </c>
      <c r="F39" s="127" t="str">
        <f>IF(F38="","",IF(COLUMN(F39)-1&lt;&gt;COUNT($3:$3),IF(ROW(F39)-3&gt;$A$2,"",IF(MOD((ROW(F39)-3),(PRODUCT($3:$3)/PRODUCT($B$3:F$3)))=1,IF(MOD((ROW(F39)-3),(PRODUCT($3:$3)/PRODUCT($B$3:E$3)))=1,1,F38+1),F38)),IF(ROW(F39)-3&gt;$A$2,"",IF(MOD((ROW(F39)-3),F$3)=1,1,F38+1))))</f>
        <v/>
      </c>
      <c r="G39" s="127" t="str">
        <f>IF(G38="","",IF(COLUMN(G39)-1&lt;&gt;COUNT($3:$3),IF(ROW(G39)-3&gt;$A$2,"",IF(MOD((ROW(G39)-3),(PRODUCT($3:$3)/PRODUCT($B$3:G$3)))=1,IF(MOD((ROW(G39)-3),(PRODUCT($3:$3)/PRODUCT($B$3:F$3)))=1,1,G38+1),G38)),IF(ROW(G39)-3&gt;$A$2,"",IF(MOD((ROW(G39)-3),G$3)=1,1,G38+1))))</f>
        <v/>
      </c>
      <c r="H39" s="127" t="str">
        <f>IF(H38="","",IF(COLUMN(H39)-1&lt;&gt;COUNT($3:$3),IF(ROW(H39)-3&gt;$A$2,"",IF(MOD((ROW(H39)-3),(PRODUCT($3:$3)/PRODUCT($B$3:H$3)))=1,IF(MOD((ROW(H39)-3),(PRODUCT($3:$3)/PRODUCT($B$3:G$3)))=1,1,H38+1),H38)),IF(ROW(H39)-3&gt;$A$2,"",IF(MOD((ROW(H39)-3),H$3)=1,1,H38+1))))</f>
        <v/>
      </c>
      <c r="I39" s="127" t="str">
        <f>IF(I38="","",IF(COLUMN(I39)-1&lt;&gt;COUNT($3:$3),IF(ROW(I39)-3&gt;$A$2,"",IF(MOD((ROW(I39)-3),(PRODUCT($3:$3)/PRODUCT($B$3:I$3)))=1,IF(MOD((ROW(I39)-3),(PRODUCT($3:$3)/PRODUCT($B$3:H$3)))=1,1,I38+1),I38)),IF(ROW(I39)-3&gt;$A$2,"",IF(MOD((ROW(I39)-3),I$3)=1,1,I38+1))))</f>
        <v/>
      </c>
      <c r="J39" s="127" t="str">
        <f>IF(J38="","",IF(COLUMN(J39)-1&lt;&gt;COUNT($3:$3),IF(ROW(J39)-3&gt;$A$2,"",IF(MOD((ROW(J39)-3),(PRODUCT($3:$3)/PRODUCT($B$3:J$3)))=1,IF(MOD((ROW(J39)-3),(PRODUCT($3:$3)/PRODUCT($B$3:I$3)))=1,1,J38+1),J38)),IF(ROW(J39)-3&gt;$A$2,"",IF(MOD((ROW(J39)-3),J$3)=1,1,J38+1))))</f>
        <v/>
      </c>
      <c r="K39" t="str">
        <f>IF(K38="","",IF(COLUMN(K39)-1&lt;&gt;COUNT($3:$3),IF(ROW(K39)-2&gt;$A$2,"",IF(MOD((ROW(K39)-2),(PRODUCT($3:$3)/PRODUCT($B$3:K$3)))=1,IF(MOD((ROW(K39)-2),(PRODUCT($3:$3)/PRODUCT($B$3:J$3)))=1,1,K38+1),K38)),IF(ROW(K39)-2&gt;$A$2,"",IF(MOD((ROW(K39)-2),K$3)=1,1,K38+1))))</f>
        <v/>
      </c>
      <c r="O39" t="str">
        <f t="shared" si="1"/>
        <v/>
      </c>
      <c r="P39" t="str">
        <f t="shared" si="2"/>
        <v/>
      </c>
      <c r="Q39" t="str">
        <f t="shared" si="3"/>
        <v/>
      </c>
      <c r="R39" t="str">
        <f t="shared" si="4"/>
        <v/>
      </c>
      <c r="S39" t="str">
        <f t="shared" si="5"/>
        <v/>
      </c>
      <c r="T39" t="str">
        <f t="shared" si="6"/>
        <v/>
      </c>
      <c r="U39" t="str">
        <f t="shared" si="7"/>
        <v/>
      </c>
      <c r="V39" t="str">
        <f t="shared" si="8"/>
        <v/>
      </c>
      <c r="W39" t="str">
        <f t="shared" si="9"/>
        <v/>
      </c>
      <c r="X39" t="str">
        <f t="shared" si="10"/>
        <v/>
      </c>
    </row>
    <row r="40" spans="2:24">
      <c r="B40" s="127" t="str">
        <f>IF(B39="","",IF(COLUMN(B40)-1&lt;&gt;COUNT($3:$3),IF(ROW(B40)-3&gt;$A$2,"",IF(MOD((ROW(B40)-3),(PRODUCT($3:$3)/PRODUCT($B$3:B$3)))=1,B39+1,B39)),IF(ROW(B40)-3&gt;$A$2,"",IF(MOD((ROW(B40)-3),B$3)=1,1,B39+1))))</f>
        <v/>
      </c>
      <c r="C40" s="127" t="str">
        <f>IF(C39="","",IF(COLUMN(C40)-1&lt;&gt;COUNT($3:$3),IF(ROW(C40)-3&gt;$A$2,"",IF(MOD((ROW(C40)-3),(PRODUCT($3:$3)/PRODUCT($B$3:C$3)))=1,IF(MOD((ROW(C40)-3),(PRODUCT($3:$3)/PRODUCT(B$3:$B$3)))=1,1,C39+1),C39)),IF(ROW(C40)-3&gt;$A$2,"",IF(MOD((ROW(C40)-3),C$3)=1,1,C39+1))))</f>
        <v/>
      </c>
      <c r="D40" s="127" t="str">
        <f>IF(D39="","",IF(COLUMN(D40)-1&lt;&gt;COUNT($3:$3),IF(ROW(D40)-3&gt;$A$2,"",IF(MOD((ROW(D40)-3),(PRODUCT($3:$3)/PRODUCT($B$3:D$3)))=1,IF(MOD((ROW(D40)-3),(PRODUCT($3:$3)/PRODUCT($B$3:C$3)))=1,1,D39+1),D39)),IF(ROW(D40)-3&gt;$A$2,"",IF(MOD((ROW(D40)-3),D$3)=1,1,D39+1))))</f>
        <v/>
      </c>
      <c r="E40" s="127" t="str">
        <f>IF(E39="","",IF(COLUMN(E40)-1&lt;&gt;COUNT($3:$3),IF(ROW(E40)-3&gt;$A$2,"",IF(MOD((ROW(E40)-3),(PRODUCT($3:$3)/PRODUCT($B$3:E$3)))=1,IF(MOD((ROW(E40)-3),(PRODUCT($3:$3)/PRODUCT($B$3:D$3)))=1,1,E39+1),E39)),IF(ROW(E40)-3&gt;$A$2,"",IF(MOD((ROW(E40)-3),E$3)=1,1,E39+1))))</f>
        <v/>
      </c>
      <c r="F40" s="127" t="str">
        <f>IF(F39="","",IF(COLUMN(F40)-1&lt;&gt;COUNT($3:$3),IF(ROW(F40)-3&gt;$A$2,"",IF(MOD((ROW(F40)-3),(PRODUCT($3:$3)/PRODUCT($B$3:F$3)))=1,IF(MOD((ROW(F40)-3),(PRODUCT($3:$3)/PRODUCT($B$3:E$3)))=1,1,F39+1),F39)),IF(ROW(F40)-3&gt;$A$2,"",IF(MOD((ROW(F40)-3),F$3)=1,1,F39+1))))</f>
        <v/>
      </c>
      <c r="G40" s="127" t="str">
        <f>IF(G39="","",IF(COLUMN(G40)-1&lt;&gt;COUNT($3:$3),IF(ROW(G40)-3&gt;$A$2,"",IF(MOD((ROW(G40)-3),(PRODUCT($3:$3)/PRODUCT($B$3:G$3)))=1,IF(MOD((ROW(G40)-3),(PRODUCT($3:$3)/PRODUCT($B$3:F$3)))=1,1,G39+1),G39)),IF(ROW(G40)-3&gt;$A$2,"",IF(MOD((ROW(G40)-3),G$3)=1,1,G39+1))))</f>
        <v/>
      </c>
      <c r="H40" s="127" t="str">
        <f>IF(H39="","",IF(COLUMN(H40)-1&lt;&gt;COUNT($3:$3),IF(ROW(H40)-3&gt;$A$2,"",IF(MOD((ROW(H40)-3),(PRODUCT($3:$3)/PRODUCT($B$3:H$3)))=1,IF(MOD((ROW(H40)-3),(PRODUCT($3:$3)/PRODUCT($B$3:G$3)))=1,1,H39+1),H39)),IF(ROW(H40)-3&gt;$A$2,"",IF(MOD((ROW(H40)-3),H$3)=1,1,H39+1))))</f>
        <v/>
      </c>
      <c r="I40" s="127" t="str">
        <f>IF(I39="","",IF(COLUMN(I40)-1&lt;&gt;COUNT($3:$3),IF(ROW(I40)-3&gt;$A$2,"",IF(MOD((ROW(I40)-3),(PRODUCT($3:$3)/PRODUCT($B$3:I$3)))=1,IF(MOD((ROW(I40)-3),(PRODUCT($3:$3)/PRODUCT($B$3:H$3)))=1,1,I39+1),I39)),IF(ROW(I40)-3&gt;$A$2,"",IF(MOD((ROW(I40)-3),I$3)=1,1,I39+1))))</f>
        <v/>
      </c>
      <c r="J40" s="127" t="str">
        <f>IF(J39="","",IF(COLUMN(J40)-1&lt;&gt;COUNT($3:$3),IF(ROW(J40)-3&gt;$A$2,"",IF(MOD((ROW(J40)-3),(PRODUCT($3:$3)/PRODUCT($B$3:J$3)))=1,IF(MOD((ROW(J40)-3),(PRODUCT($3:$3)/PRODUCT($B$3:I$3)))=1,1,J39+1),J39)),IF(ROW(J40)-3&gt;$A$2,"",IF(MOD((ROW(J40)-3),J$3)=1,1,J39+1))))</f>
        <v/>
      </c>
      <c r="K40" t="str">
        <f>IF(K39="","",IF(COLUMN(K40)-1&lt;&gt;COUNT($3:$3),IF(ROW(K40)-2&gt;$A$2,"",IF(MOD((ROW(K40)-2),(PRODUCT($3:$3)/PRODUCT($B$3:K$3)))=1,IF(MOD((ROW(K40)-2),(PRODUCT($3:$3)/PRODUCT($B$3:J$3)))=1,1,K39+1),K39)),IF(ROW(K40)-2&gt;$A$2,"",IF(MOD((ROW(K40)-2),K$3)=1,1,K39+1))))</f>
        <v/>
      </c>
      <c r="O40" t="str">
        <f t="shared" si="1"/>
        <v/>
      </c>
      <c r="P40" t="str">
        <f t="shared" si="2"/>
        <v/>
      </c>
      <c r="Q40" t="str">
        <f t="shared" si="3"/>
        <v/>
      </c>
      <c r="R40" t="str">
        <f t="shared" si="4"/>
        <v/>
      </c>
      <c r="S40" t="str">
        <f t="shared" si="5"/>
        <v/>
      </c>
      <c r="T40" t="str">
        <f t="shared" si="6"/>
        <v/>
      </c>
      <c r="U40" t="str">
        <f t="shared" si="7"/>
        <v/>
      </c>
      <c r="V40" t="str">
        <f t="shared" si="8"/>
        <v/>
      </c>
      <c r="W40" t="str">
        <f t="shared" si="9"/>
        <v/>
      </c>
      <c r="X40" t="str">
        <f t="shared" si="10"/>
        <v/>
      </c>
    </row>
    <row r="41" spans="2:24">
      <c r="B41" s="127" t="str">
        <f>IF(B40="","",IF(COLUMN(B41)-1&lt;&gt;COUNT($3:$3),IF(ROW(B41)-3&gt;$A$2,"",IF(MOD((ROW(B41)-3),(PRODUCT($3:$3)/PRODUCT($B$3:B$3)))=1,B40+1,B40)),IF(ROW(B41)-3&gt;$A$2,"",IF(MOD((ROW(B41)-3),B$3)=1,1,B40+1))))</f>
        <v/>
      </c>
      <c r="C41" s="127" t="str">
        <f>IF(C40="","",IF(COLUMN(C41)-1&lt;&gt;COUNT($3:$3),IF(ROW(C41)-3&gt;$A$2,"",IF(MOD((ROW(C41)-3),(PRODUCT($3:$3)/PRODUCT($B$3:C$3)))=1,IF(MOD((ROW(C41)-3),(PRODUCT($3:$3)/PRODUCT(B$3:$B$3)))=1,1,C40+1),C40)),IF(ROW(C41)-3&gt;$A$2,"",IF(MOD((ROW(C41)-3),C$3)=1,1,C40+1))))</f>
        <v/>
      </c>
      <c r="D41" s="127" t="str">
        <f>IF(D40="","",IF(COLUMN(D41)-1&lt;&gt;COUNT($3:$3),IF(ROW(D41)-3&gt;$A$2,"",IF(MOD((ROW(D41)-3),(PRODUCT($3:$3)/PRODUCT($B$3:D$3)))=1,IF(MOD((ROW(D41)-3),(PRODUCT($3:$3)/PRODUCT($B$3:C$3)))=1,1,D40+1),D40)),IF(ROW(D41)-3&gt;$A$2,"",IF(MOD((ROW(D41)-3),D$3)=1,1,D40+1))))</f>
        <v/>
      </c>
      <c r="E41" s="127" t="str">
        <f>IF(E40="","",IF(COLUMN(E41)-1&lt;&gt;COUNT($3:$3),IF(ROW(E41)-3&gt;$A$2,"",IF(MOD((ROW(E41)-3),(PRODUCT($3:$3)/PRODUCT($B$3:E$3)))=1,IF(MOD((ROW(E41)-3),(PRODUCT($3:$3)/PRODUCT($B$3:D$3)))=1,1,E40+1),E40)),IF(ROW(E41)-3&gt;$A$2,"",IF(MOD((ROW(E41)-3),E$3)=1,1,E40+1))))</f>
        <v/>
      </c>
      <c r="F41" s="127" t="str">
        <f>IF(F40="","",IF(COLUMN(F41)-1&lt;&gt;COUNT($3:$3),IF(ROW(F41)-3&gt;$A$2,"",IF(MOD((ROW(F41)-3),(PRODUCT($3:$3)/PRODUCT($B$3:F$3)))=1,IF(MOD((ROW(F41)-3),(PRODUCT($3:$3)/PRODUCT($B$3:E$3)))=1,1,F40+1),F40)),IF(ROW(F41)-3&gt;$A$2,"",IF(MOD((ROW(F41)-3),F$3)=1,1,F40+1))))</f>
        <v/>
      </c>
      <c r="G41" s="127" t="str">
        <f>IF(G40="","",IF(COLUMN(G41)-1&lt;&gt;COUNT($3:$3),IF(ROW(G41)-3&gt;$A$2,"",IF(MOD((ROW(G41)-3),(PRODUCT($3:$3)/PRODUCT($B$3:G$3)))=1,IF(MOD((ROW(G41)-3),(PRODUCT($3:$3)/PRODUCT($B$3:F$3)))=1,1,G40+1),G40)),IF(ROW(G41)-3&gt;$A$2,"",IF(MOD((ROW(G41)-3),G$3)=1,1,G40+1))))</f>
        <v/>
      </c>
      <c r="H41" s="127" t="str">
        <f>IF(H40="","",IF(COLUMN(H41)-1&lt;&gt;COUNT($3:$3),IF(ROW(H41)-3&gt;$A$2,"",IF(MOD((ROW(H41)-3),(PRODUCT($3:$3)/PRODUCT($B$3:H$3)))=1,IF(MOD((ROW(H41)-3),(PRODUCT($3:$3)/PRODUCT($B$3:G$3)))=1,1,H40+1),H40)),IF(ROW(H41)-3&gt;$A$2,"",IF(MOD((ROW(H41)-3),H$3)=1,1,H40+1))))</f>
        <v/>
      </c>
      <c r="I41" s="127" t="str">
        <f>IF(I40="","",IF(COLUMN(I41)-1&lt;&gt;COUNT($3:$3),IF(ROW(I41)-3&gt;$A$2,"",IF(MOD((ROW(I41)-3),(PRODUCT($3:$3)/PRODUCT($B$3:I$3)))=1,IF(MOD((ROW(I41)-3),(PRODUCT($3:$3)/PRODUCT($B$3:H$3)))=1,1,I40+1),I40)),IF(ROW(I41)-3&gt;$A$2,"",IF(MOD((ROW(I41)-3),I$3)=1,1,I40+1))))</f>
        <v/>
      </c>
      <c r="J41" s="127" t="str">
        <f>IF(J40="","",IF(COLUMN(J41)-1&lt;&gt;COUNT($3:$3),IF(ROW(J41)-3&gt;$A$2,"",IF(MOD((ROW(J41)-3),(PRODUCT($3:$3)/PRODUCT($B$3:J$3)))=1,IF(MOD((ROW(J41)-3),(PRODUCT($3:$3)/PRODUCT($B$3:I$3)))=1,1,J40+1),J40)),IF(ROW(J41)-3&gt;$A$2,"",IF(MOD((ROW(J41)-3),J$3)=1,1,J40+1))))</f>
        <v/>
      </c>
      <c r="K41" t="str">
        <f>IF(K40="","",IF(COLUMN(K41)-1&lt;&gt;COUNT($3:$3),IF(ROW(K41)-2&gt;$A$2,"",IF(MOD((ROW(K41)-2),(PRODUCT($3:$3)/PRODUCT($B$3:K$3)))=1,IF(MOD((ROW(K41)-2),(PRODUCT($3:$3)/PRODUCT($B$3:J$3)))=1,1,K40+1),K40)),IF(ROW(K41)-2&gt;$A$2,"",IF(MOD((ROW(K41)-2),K$3)=1,1,K40+1))))</f>
        <v/>
      </c>
      <c r="O41" t="str">
        <f t="shared" si="1"/>
        <v/>
      </c>
      <c r="P41" t="str">
        <f t="shared" si="2"/>
        <v/>
      </c>
      <c r="Q41" t="str">
        <f t="shared" si="3"/>
        <v/>
      </c>
      <c r="R41" t="str">
        <f t="shared" si="4"/>
        <v/>
      </c>
      <c r="S41" t="str">
        <f t="shared" si="5"/>
        <v/>
      </c>
      <c r="T41" t="str">
        <f t="shared" si="6"/>
        <v/>
      </c>
      <c r="U41" t="str">
        <f t="shared" si="7"/>
        <v/>
      </c>
      <c r="V41" t="str">
        <f t="shared" si="8"/>
        <v/>
      </c>
      <c r="W41" t="str">
        <f t="shared" si="9"/>
        <v/>
      </c>
      <c r="X41" t="str">
        <f t="shared" si="10"/>
        <v/>
      </c>
    </row>
    <row r="42" spans="2:24">
      <c r="B42" s="127" t="str">
        <f>IF(B41="","",IF(COLUMN(B42)-1&lt;&gt;COUNT($3:$3),IF(ROW(B42)-3&gt;$A$2,"",IF(MOD((ROW(B42)-3),(PRODUCT($3:$3)/PRODUCT($B$3:B$3)))=1,B41+1,B41)),IF(ROW(B42)-3&gt;$A$2,"",IF(MOD((ROW(B42)-3),B$3)=1,1,B41+1))))</f>
        <v/>
      </c>
      <c r="C42" s="127" t="str">
        <f>IF(C41="","",IF(COLUMN(C42)-1&lt;&gt;COUNT($3:$3),IF(ROW(C42)-3&gt;$A$2,"",IF(MOD((ROW(C42)-3),(PRODUCT($3:$3)/PRODUCT($B$3:C$3)))=1,IF(MOD((ROW(C42)-3),(PRODUCT($3:$3)/PRODUCT(B$3:$B$3)))=1,1,C41+1),C41)),IF(ROW(C42)-3&gt;$A$2,"",IF(MOD((ROW(C42)-3),C$3)=1,1,C41+1))))</f>
        <v/>
      </c>
      <c r="D42" s="127" t="str">
        <f>IF(D41="","",IF(COLUMN(D42)-1&lt;&gt;COUNT($3:$3),IF(ROW(D42)-3&gt;$A$2,"",IF(MOD((ROW(D42)-3),(PRODUCT($3:$3)/PRODUCT($B$3:D$3)))=1,IF(MOD((ROW(D42)-3),(PRODUCT($3:$3)/PRODUCT($B$3:C$3)))=1,1,D41+1),D41)),IF(ROW(D42)-3&gt;$A$2,"",IF(MOD((ROW(D42)-3),D$3)=1,1,D41+1))))</f>
        <v/>
      </c>
      <c r="E42" s="127" t="str">
        <f>IF(E41="","",IF(COLUMN(E42)-1&lt;&gt;COUNT($3:$3),IF(ROW(E42)-3&gt;$A$2,"",IF(MOD((ROW(E42)-3),(PRODUCT($3:$3)/PRODUCT($B$3:E$3)))=1,IF(MOD((ROW(E42)-3),(PRODUCT($3:$3)/PRODUCT($B$3:D$3)))=1,1,E41+1),E41)),IF(ROW(E42)-3&gt;$A$2,"",IF(MOD((ROW(E42)-3),E$3)=1,1,E41+1))))</f>
        <v/>
      </c>
      <c r="F42" s="127" t="str">
        <f>IF(F41="","",IF(COLUMN(F42)-1&lt;&gt;COUNT($3:$3),IF(ROW(F42)-3&gt;$A$2,"",IF(MOD((ROW(F42)-3),(PRODUCT($3:$3)/PRODUCT($B$3:F$3)))=1,IF(MOD((ROW(F42)-3),(PRODUCT($3:$3)/PRODUCT($B$3:E$3)))=1,1,F41+1),F41)),IF(ROW(F42)-3&gt;$A$2,"",IF(MOD((ROW(F42)-3),F$3)=1,1,F41+1))))</f>
        <v/>
      </c>
      <c r="G42" s="127" t="str">
        <f>IF(G41="","",IF(COLUMN(G42)-1&lt;&gt;COUNT($3:$3),IF(ROW(G42)-3&gt;$A$2,"",IF(MOD((ROW(G42)-3),(PRODUCT($3:$3)/PRODUCT($B$3:G$3)))=1,IF(MOD((ROW(G42)-3),(PRODUCT($3:$3)/PRODUCT($B$3:F$3)))=1,1,G41+1),G41)),IF(ROW(G42)-3&gt;$A$2,"",IF(MOD((ROW(G42)-3),G$3)=1,1,G41+1))))</f>
        <v/>
      </c>
      <c r="H42" s="127" t="str">
        <f>IF(H41="","",IF(COLUMN(H42)-1&lt;&gt;COUNT($3:$3),IF(ROW(H42)-3&gt;$A$2,"",IF(MOD((ROW(H42)-3),(PRODUCT($3:$3)/PRODUCT($B$3:H$3)))=1,IF(MOD((ROW(H42)-3),(PRODUCT($3:$3)/PRODUCT($B$3:G$3)))=1,1,H41+1),H41)),IF(ROW(H42)-3&gt;$A$2,"",IF(MOD((ROW(H42)-3),H$3)=1,1,H41+1))))</f>
        <v/>
      </c>
      <c r="I42" s="127" t="str">
        <f>IF(I41="","",IF(COLUMN(I42)-1&lt;&gt;COUNT($3:$3),IF(ROW(I42)-3&gt;$A$2,"",IF(MOD((ROW(I42)-3),(PRODUCT($3:$3)/PRODUCT($B$3:I$3)))=1,IF(MOD((ROW(I42)-3),(PRODUCT($3:$3)/PRODUCT($B$3:H$3)))=1,1,I41+1),I41)),IF(ROW(I42)-3&gt;$A$2,"",IF(MOD((ROW(I42)-3),I$3)=1,1,I41+1))))</f>
        <v/>
      </c>
      <c r="J42" s="127" t="str">
        <f>IF(J41="","",IF(COLUMN(J42)-1&lt;&gt;COUNT($3:$3),IF(ROW(J42)-3&gt;$A$2,"",IF(MOD((ROW(J42)-3),(PRODUCT($3:$3)/PRODUCT($B$3:J$3)))=1,IF(MOD((ROW(J42)-3),(PRODUCT($3:$3)/PRODUCT($B$3:I$3)))=1,1,J41+1),J41)),IF(ROW(J42)-3&gt;$A$2,"",IF(MOD((ROW(J42)-3),J$3)=1,1,J41+1))))</f>
        <v/>
      </c>
      <c r="K42" t="str">
        <f>IF(K41="","",IF(COLUMN(K42)-1&lt;&gt;COUNT($3:$3),IF(ROW(K42)-2&gt;$A$2,"",IF(MOD((ROW(K42)-2),(PRODUCT($3:$3)/PRODUCT($B$3:K$3)))=1,IF(MOD((ROW(K42)-2),(PRODUCT($3:$3)/PRODUCT($B$3:J$3)))=1,1,K41+1),K41)),IF(ROW(K42)-2&gt;$A$2,"",IF(MOD((ROW(K42)-2),K$3)=1,1,K41+1))))</f>
        <v/>
      </c>
      <c r="O42" t="str">
        <f t="shared" si="1"/>
        <v/>
      </c>
      <c r="P42" t="str">
        <f t="shared" si="2"/>
        <v/>
      </c>
      <c r="Q42" t="str">
        <f t="shared" si="3"/>
        <v/>
      </c>
      <c r="R42" t="str">
        <f t="shared" si="4"/>
        <v/>
      </c>
      <c r="S42" t="str">
        <f t="shared" si="5"/>
        <v/>
      </c>
      <c r="T42" t="str">
        <f t="shared" si="6"/>
        <v/>
      </c>
      <c r="U42" t="str">
        <f t="shared" si="7"/>
        <v/>
      </c>
      <c r="V42" t="str">
        <f t="shared" si="8"/>
        <v/>
      </c>
      <c r="W42" t="str">
        <f t="shared" si="9"/>
        <v/>
      </c>
      <c r="X42" t="str">
        <f t="shared" si="10"/>
        <v/>
      </c>
    </row>
    <row r="43" spans="2:24">
      <c r="B43" s="127" t="str">
        <f>IF(B42="","",IF(COLUMN(B43)-1&lt;&gt;COUNT($3:$3),IF(ROW(B43)-3&gt;$A$2,"",IF(MOD((ROW(B43)-3),(PRODUCT($3:$3)/PRODUCT($B$3:B$3)))=1,B42+1,B42)),IF(ROW(B43)-3&gt;$A$2,"",IF(MOD((ROW(B43)-3),B$3)=1,1,B42+1))))</f>
        <v/>
      </c>
      <c r="C43" s="127" t="str">
        <f>IF(C42="","",IF(COLUMN(C43)-1&lt;&gt;COUNT($3:$3),IF(ROW(C43)-3&gt;$A$2,"",IF(MOD((ROW(C43)-3),(PRODUCT($3:$3)/PRODUCT($B$3:C$3)))=1,IF(MOD((ROW(C43)-3),(PRODUCT($3:$3)/PRODUCT(B$3:$B$3)))=1,1,C42+1),C42)),IF(ROW(C43)-3&gt;$A$2,"",IF(MOD((ROW(C43)-3),C$3)=1,1,C42+1))))</f>
        <v/>
      </c>
      <c r="D43" s="127" t="str">
        <f>IF(D42="","",IF(COLUMN(D43)-1&lt;&gt;COUNT($3:$3),IF(ROW(D43)-3&gt;$A$2,"",IF(MOD((ROW(D43)-3),(PRODUCT($3:$3)/PRODUCT($B$3:D$3)))=1,IF(MOD((ROW(D43)-3),(PRODUCT($3:$3)/PRODUCT($B$3:C$3)))=1,1,D42+1),D42)),IF(ROW(D43)-3&gt;$A$2,"",IF(MOD((ROW(D43)-3),D$3)=1,1,D42+1))))</f>
        <v/>
      </c>
      <c r="E43" s="127" t="str">
        <f>IF(E42="","",IF(COLUMN(E43)-1&lt;&gt;COUNT($3:$3),IF(ROW(E43)-3&gt;$A$2,"",IF(MOD((ROW(E43)-3),(PRODUCT($3:$3)/PRODUCT($B$3:E$3)))=1,IF(MOD((ROW(E43)-3),(PRODUCT($3:$3)/PRODUCT($B$3:D$3)))=1,1,E42+1),E42)),IF(ROW(E43)-3&gt;$A$2,"",IF(MOD((ROW(E43)-3),E$3)=1,1,E42+1))))</f>
        <v/>
      </c>
      <c r="F43" s="127" t="str">
        <f>IF(F42="","",IF(COLUMN(F43)-1&lt;&gt;COUNT($3:$3),IF(ROW(F43)-3&gt;$A$2,"",IF(MOD((ROW(F43)-3),(PRODUCT($3:$3)/PRODUCT($B$3:F$3)))=1,IF(MOD((ROW(F43)-3),(PRODUCT($3:$3)/PRODUCT($B$3:E$3)))=1,1,F42+1),F42)),IF(ROW(F43)-3&gt;$A$2,"",IF(MOD((ROW(F43)-3),F$3)=1,1,F42+1))))</f>
        <v/>
      </c>
      <c r="G43" s="127" t="str">
        <f>IF(G42="","",IF(COLUMN(G43)-1&lt;&gt;COUNT($3:$3),IF(ROW(G43)-3&gt;$A$2,"",IF(MOD((ROW(G43)-3),(PRODUCT($3:$3)/PRODUCT($B$3:G$3)))=1,IF(MOD((ROW(G43)-3),(PRODUCT($3:$3)/PRODUCT($B$3:F$3)))=1,1,G42+1),G42)),IF(ROW(G43)-3&gt;$A$2,"",IF(MOD((ROW(G43)-3),G$3)=1,1,G42+1))))</f>
        <v/>
      </c>
      <c r="H43" s="127" t="str">
        <f>IF(H42="","",IF(COLUMN(H43)-1&lt;&gt;COUNT($3:$3),IF(ROW(H43)-3&gt;$A$2,"",IF(MOD((ROW(H43)-3),(PRODUCT($3:$3)/PRODUCT($B$3:H$3)))=1,IF(MOD((ROW(H43)-3),(PRODUCT($3:$3)/PRODUCT($B$3:G$3)))=1,1,H42+1),H42)),IF(ROW(H43)-3&gt;$A$2,"",IF(MOD((ROW(H43)-3),H$3)=1,1,H42+1))))</f>
        <v/>
      </c>
      <c r="I43" s="127" t="str">
        <f>IF(I42="","",IF(COLUMN(I43)-1&lt;&gt;COUNT($3:$3),IF(ROW(I43)-3&gt;$A$2,"",IF(MOD((ROW(I43)-3),(PRODUCT($3:$3)/PRODUCT($B$3:I$3)))=1,IF(MOD((ROW(I43)-3),(PRODUCT($3:$3)/PRODUCT($B$3:H$3)))=1,1,I42+1),I42)),IF(ROW(I43)-3&gt;$A$2,"",IF(MOD((ROW(I43)-3),I$3)=1,1,I42+1))))</f>
        <v/>
      </c>
      <c r="J43" s="127" t="str">
        <f>IF(J42="","",IF(COLUMN(J43)-1&lt;&gt;COUNT($3:$3),IF(ROW(J43)-3&gt;$A$2,"",IF(MOD((ROW(J43)-3),(PRODUCT($3:$3)/PRODUCT($B$3:J$3)))=1,IF(MOD((ROW(J43)-3),(PRODUCT($3:$3)/PRODUCT($B$3:I$3)))=1,1,J42+1),J42)),IF(ROW(J43)-3&gt;$A$2,"",IF(MOD((ROW(J43)-3),J$3)=1,1,J42+1))))</f>
        <v/>
      </c>
      <c r="K43" t="str">
        <f>IF(K42="","",IF(COLUMN(K43)-1&lt;&gt;COUNT($3:$3),IF(ROW(K43)-2&gt;$A$2,"",IF(MOD((ROW(K43)-2),(PRODUCT($3:$3)/PRODUCT($B$3:K$3)))=1,IF(MOD((ROW(K43)-2),(PRODUCT($3:$3)/PRODUCT($B$3:J$3)))=1,1,K42+1),K42)),IF(ROW(K43)-2&gt;$A$2,"",IF(MOD((ROW(K43)-2),K$3)=1,1,K42+1))))</f>
        <v/>
      </c>
      <c r="O43" t="str">
        <f t="shared" si="1"/>
        <v/>
      </c>
      <c r="P43" t="str">
        <f t="shared" si="2"/>
        <v/>
      </c>
      <c r="Q43" t="str">
        <f t="shared" si="3"/>
        <v/>
      </c>
      <c r="R43" t="str">
        <f t="shared" si="4"/>
        <v/>
      </c>
      <c r="S43" t="str">
        <f t="shared" si="5"/>
        <v/>
      </c>
      <c r="T43" t="str">
        <f t="shared" si="6"/>
        <v/>
      </c>
      <c r="U43" t="str">
        <f t="shared" si="7"/>
        <v/>
      </c>
      <c r="V43" t="str">
        <f t="shared" si="8"/>
        <v/>
      </c>
      <c r="W43" t="str">
        <f t="shared" si="9"/>
        <v/>
      </c>
      <c r="X43" t="str">
        <f t="shared" si="10"/>
        <v/>
      </c>
    </row>
    <row r="44" spans="2:24">
      <c r="B44" s="127" t="str">
        <f>IF(B43="","",IF(COLUMN(B44)-1&lt;&gt;COUNT($3:$3),IF(ROW(B44)-3&gt;$A$2,"",IF(MOD((ROW(B44)-3),(PRODUCT($3:$3)/PRODUCT($B$3:B$3)))=1,B43+1,B43)),IF(ROW(B44)-3&gt;$A$2,"",IF(MOD((ROW(B44)-3),B$3)=1,1,B43+1))))</f>
        <v/>
      </c>
      <c r="C44" s="127" t="str">
        <f>IF(C43="","",IF(COLUMN(C44)-1&lt;&gt;COUNT($3:$3),IF(ROW(C44)-3&gt;$A$2,"",IF(MOD((ROW(C44)-3),(PRODUCT($3:$3)/PRODUCT($B$3:C$3)))=1,IF(MOD((ROW(C44)-3),(PRODUCT($3:$3)/PRODUCT(B$3:$B$3)))=1,1,C43+1),C43)),IF(ROW(C44)-3&gt;$A$2,"",IF(MOD((ROW(C44)-3),C$3)=1,1,C43+1))))</f>
        <v/>
      </c>
      <c r="D44" s="127" t="str">
        <f>IF(D43="","",IF(COLUMN(D44)-1&lt;&gt;COUNT($3:$3),IF(ROW(D44)-3&gt;$A$2,"",IF(MOD((ROW(D44)-3),(PRODUCT($3:$3)/PRODUCT($B$3:D$3)))=1,IF(MOD((ROW(D44)-3),(PRODUCT($3:$3)/PRODUCT($B$3:C$3)))=1,1,D43+1),D43)),IF(ROW(D44)-3&gt;$A$2,"",IF(MOD((ROW(D44)-3),D$3)=1,1,D43+1))))</f>
        <v/>
      </c>
      <c r="E44" s="127" t="str">
        <f>IF(E43="","",IF(COLUMN(E44)-1&lt;&gt;COUNT($3:$3),IF(ROW(E44)-3&gt;$A$2,"",IF(MOD((ROW(E44)-3),(PRODUCT($3:$3)/PRODUCT($B$3:E$3)))=1,IF(MOD((ROW(E44)-3),(PRODUCT($3:$3)/PRODUCT($B$3:D$3)))=1,1,E43+1),E43)),IF(ROW(E44)-3&gt;$A$2,"",IF(MOD((ROW(E44)-3),E$3)=1,1,E43+1))))</f>
        <v/>
      </c>
      <c r="F44" s="127" t="str">
        <f>IF(F43="","",IF(COLUMN(F44)-1&lt;&gt;COUNT($3:$3),IF(ROW(F44)-3&gt;$A$2,"",IF(MOD((ROW(F44)-3),(PRODUCT($3:$3)/PRODUCT($B$3:F$3)))=1,IF(MOD((ROW(F44)-3),(PRODUCT($3:$3)/PRODUCT($B$3:E$3)))=1,1,F43+1),F43)),IF(ROW(F44)-3&gt;$A$2,"",IF(MOD((ROW(F44)-3),F$3)=1,1,F43+1))))</f>
        <v/>
      </c>
      <c r="G44" s="127" t="str">
        <f>IF(G43="","",IF(COLUMN(G44)-1&lt;&gt;COUNT($3:$3),IF(ROW(G44)-3&gt;$A$2,"",IF(MOD((ROW(G44)-3),(PRODUCT($3:$3)/PRODUCT($B$3:G$3)))=1,IF(MOD((ROW(G44)-3),(PRODUCT($3:$3)/PRODUCT($B$3:F$3)))=1,1,G43+1),G43)),IF(ROW(G44)-3&gt;$A$2,"",IF(MOD((ROW(G44)-3),G$3)=1,1,G43+1))))</f>
        <v/>
      </c>
      <c r="H44" s="127" t="str">
        <f>IF(H43="","",IF(COLUMN(H44)-1&lt;&gt;COUNT($3:$3),IF(ROW(H44)-3&gt;$A$2,"",IF(MOD((ROW(H44)-3),(PRODUCT($3:$3)/PRODUCT($B$3:H$3)))=1,IF(MOD((ROW(H44)-3),(PRODUCT($3:$3)/PRODUCT($B$3:G$3)))=1,1,H43+1),H43)),IF(ROW(H44)-3&gt;$A$2,"",IF(MOD((ROW(H44)-3),H$3)=1,1,H43+1))))</f>
        <v/>
      </c>
      <c r="I44" s="127" t="str">
        <f>IF(I43="","",IF(COLUMN(I44)-1&lt;&gt;COUNT($3:$3),IF(ROW(I44)-3&gt;$A$2,"",IF(MOD((ROW(I44)-3),(PRODUCT($3:$3)/PRODUCT($B$3:I$3)))=1,IF(MOD((ROW(I44)-3),(PRODUCT($3:$3)/PRODUCT($B$3:H$3)))=1,1,I43+1),I43)),IF(ROW(I44)-3&gt;$A$2,"",IF(MOD((ROW(I44)-3),I$3)=1,1,I43+1))))</f>
        <v/>
      </c>
      <c r="J44" s="127" t="str">
        <f>IF(J43="","",IF(COLUMN(J44)-1&lt;&gt;COUNT($3:$3),IF(ROW(J44)-3&gt;$A$2,"",IF(MOD((ROW(J44)-3),(PRODUCT($3:$3)/PRODUCT($B$3:J$3)))=1,IF(MOD((ROW(J44)-3),(PRODUCT($3:$3)/PRODUCT($B$3:I$3)))=1,1,J43+1),J43)),IF(ROW(J44)-3&gt;$A$2,"",IF(MOD((ROW(J44)-3),J$3)=1,1,J43+1))))</f>
        <v/>
      </c>
      <c r="K44" t="str">
        <f>IF(K43="","",IF(COLUMN(K44)-1&lt;&gt;COUNT($3:$3),IF(ROW(K44)-2&gt;$A$2,"",IF(MOD((ROW(K44)-2),(PRODUCT($3:$3)/PRODUCT($B$3:K$3)))=1,IF(MOD((ROW(K44)-2),(PRODUCT($3:$3)/PRODUCT($B$3:J$3)))=1,1,K43+1),K43)),IF(ROW(K44)-2&gt;$A$2,"",IF(MOD((ROW(K44)-2),K$3)=1,1,K43+1))))</f>
        <v/>
      </c>
      <c r="O44" t="str">
        <f t="shared" si="1"/>
        <v/>
      </c>
      <c r="P44" t="str">
        <f t="shared" si="2"/>
        <v/>
      </c>
      <c r="Q44" t="str">
        <f t="shared" si="3"/>
        <v/>
      </c>
      <c r="R44" t="str">
        <f t="shared" si="4"/>
        <v/>
      </c>
      <c r="S44" t="str">
        <f t="shared" si="5"/>
        <v/>
      </c>
      <c r="T44" t="str">
        <f t="shared" si="6"/>
        <v/>
      </c>
      <c r="U44" t="str">
        <f t="shared" si="7"/>
        <v/>
      </c>
      <c r="V44" t="str">
        <f t="shared" si="8"/>
        <v/>
      </c>
      <c r="W44" t="str">
        <f t="shared" si="9"/>
        <v/>
      </c>
      <c r="X44" t="str">
        <f t="shared" si="10"/>
        <v/>
      </c>
    </row>
    <row r="45" spans="2:24">
      <c r="B45" s="127" t="str">
        <f>IF(B44="","",IF(COLUMN(B45)-1&lt;&gt;COUNT($3:$3),IF(ROW(B45)-3&gt;$A$2,"",IF(MOD((ROW(B45)-3),(PRODUCT($3:$3)/PRODUCT($B$3:B$3)))=1,B44+1,B44)),IF(ROW(B45)-3&gt;$A$2,"",IF(MOD((ROW(B45)-3),B$3)=1,1,B44+1))))</f>
        <v/>
      </c>
      <c r="C45" s="127" t="str">
        <f>IF(C44="","",IF(COLUMN(C45)-1&lt;&gt;COUNT($3:$3),IF(ROW(C45)-3&gt;$A$2,"",IF(MOD((ROW(C45)-3),(PRODUCT($3:$3)/PRODUCT($B$3:C$3)))=1,IF(MOD((ROW(C45)-3),(PRODUCT($3:$3)/PRODUCT(B$3:$B$3)))=1,1,C44+1),C44)),IF(ROW(C45)-3&gt;$A$2,"",IF(MOD((ROW(C45)-3),C$3)=1,1,C44+1))))</f>
        <v/>
      </c>
      <c r="D45" s="127" t="str">
        <f>IF(D44="","",IF(COLUMN(D45)-1&lt;&gt;COUNT($3:$3),IF(ROW(D45)-3&gt;$A$2,"",IF(MOD((ROW(D45)-3),(PRODUCT($3:$3)/PRODUCT($B$3:D$3)))=1,IF(MOD((ROW(D45)-3),(PRODUCT($3:$3)/PRODUCT($B$3:C$3)))=1,1,D44+1),D44)),IF(ROW(D45)-3&gt;$A$2,"",IF(MOD((ROW(D45)-3),D$3)=1,1,D44+1))))</f>
        <v/>
      </c>
      <c r="E45" s="127" t="str">
        <f>IF(E44="","",IF(COLUMN(E45)-1&lt;&gt;COUNT($3:$3),IF(ROW(E45)-3&gt;$A$2,"",IF(MOD((ROW(E45)-3),(PRODUCT($3:$3)/PRODUCT($B$3:E$3)))=1,IF(MOD((ROW(E45)-3),(PRODUCT($3:$3)/PRODUCT($B$3:D$3)))=1,1,E44+1),E44)),IF(ROW(E45)-3&gt;$A$2,"",IF(MOD((ROW(E45)-3),E$3)=1,1,E44+1))))</f>
        <v/>
      </c>
      <c r="F45" s="127" t="str">
        <f>IF(F44="","",IF(COLUMN(F45)-1&lt;&gt;COUNT($3:$3),IF(ROW(F45)-3&gt;$A$2,"",IF(MOD((ROW(F45)-3),(PRODUCT($3:$3)/PRODUCT($B$3:F$3)))=1,IF(MOD((ROW(F45)-3),(PRODUCT($3:$3)/PRODUCT($B$3:E$3)))=1,1,F44+1),F44)),IF(ROW(F45)-3&gt;$A$2,"",IF(MOD((ROW(F45)-3),F$3)=1,1,F44+1))))</f>
        <v/>
      </c>
      <c r="G45" s="127" t="str">
        <f>IF(G44="","",IF(COLUMN(G45)-1&lt;&gt;COUNT($3:$3),IF(ROW(G45)-3&gt;$A$2,"",IF(MOD((ROW(G45)-3),(PRODUCT($3:$3)/PRODUCT($B$3:G$3)))=1,IF(MOD((ROW(G45)-3),(PRODUCT($3:$3)/PRODUCT($B$3:F$3)))=1,1,G44+1),G44)),IF(ROW(G45)-3&gt;$A$2,"",IF(MOD((ROW(G45)-3),G$3)=1,1,G44+1))))</f>
        <v/>
      </c>
      <c r="H45" s="127" t="str">
        <f>IF(H44="","",IF(COLUMN(H45)-1&lt;&gt;COUNT($3:$3),IF(ROW(H45)-3&gt;$A$2,"",IF(MOD((ROW(H45)-3),(PRODUCT($3:$3)/PRODUCT($B$3:H$3)))=1,IF(MOD((ROW(H45)-3),(PRODUCT($3:$3)/PRODUCT($B$3:G$3)))=1,1,H44+1),H44)),IF(ROW(H45)-3&gt;$A$2,"",IF(MOD((ROW(H45)-3),H$3)=1,1,H44+1))))</f>
        <v/>
      </c>
      <c r="I45" s="127" t="str">
        <f>IF(I44="","",IF(COLUMN(I45)-1&lt;&gt;COUNT($3:$3),IF(ROW(I45)-3&gt;$A$2,"",IF(MOD((ROW(I45)-3),(PRODUCT($3:$3)/PRODUCT($B$3:I$3)))=1,IF(MOD((ROW(I45)-3),(PRODUCT($3:$3)/PRODUCT($B$3:H$3)))=1,1,I44+1),I44)),IF(ROW(I45)-3&gt;$A$2,"",IF(MOD((ROW(I45)-3),I$3)=1,1,I44+1))))</f>
        <v/>
      </c>
      <c r="J45" s="127" t="str">
        <f>IF(J44="","",IF(COLUMN(J45)-1&lt;&gt;COUNT($3:$3),IF(ROW(J45)-3&gt;$A$2,"",IF(MOD((ROW(J45)-3),(PRODUCT($3:$3)/PRODUCT($B$3:J$3)))=1,IF(MOD((ROW(J45)-3),(PRODUCT($3:$3)/PRODUCT($B$3:I$3)))=1,1,J44+1),J44)),IF(ROW(J45)-3&gt;$A$2,"",IF(MOD((ROW(J45)-3),J$3)=1,1,J44+1))))</f>
        <v/>
      </c>
      <c r="K45" t="str">
        <f>IF(K44="","",IF(COLUMN(K45)-1&lt;&gt;COUNT($3:$3),IF(ROW(K45)-2&gt;$A$2,"",IF(MOD((ROW(K45)-2),(PRODUCT($3:$3)/PRODUCT($B$3:K$3)))=1,IF(MOD((ROW(K45)-2),(PRODUCT($3:$3)/PRODUCT($B$3:J$3)))=1,1,K44+1),K44)),IF(ROW(K45)-2&gt;$A$2,"",IF(MOD((ROW(K45)-2),K$3)=1,1,K44+1))))</f>
        <v/>
      </c>
      <c r="O45" t="str">
        <f t="shared" si="1"/>
        <v/>
      </c>
      <c r="P45" t="str">
        <f t="shared" si="2"/>
        <v/>
      </c>
      <c r="Q45" t="str">
        <f t="shared" si="3"/>
        <v/>
      </c>
      <c r="R45" t="str">
        <f t="shared" si="4"/>
        <v/>
      </c>
      <c r="S45" t="str">
        <f t="shared" si="5"/>
        <v/>
      </c>
      <c r="T45" t="str">
        <f t="shared" si="6"/>
        <v/>
      </c>
      <c r="U45" t="str">
        <f t="shared" si="7"/>
        <v/>
      </c>
      <c r="V45" t="str">
        <f t="shared" si="8"/>
        <v/>
      </c>
      <c r="W45" t="str">
        <f t="shared" si="9"/>
        <v/>
      </c>
      <c r="X45" t="str">
        <f t="shared" si="10"/>
        <v/>
      </c>
    </row>
    <row r="46" spans="2:24">
      <c r="B46" s="127" t="str">
        <f>IF(B45="","",IF(COLUMN(B46)-1&lt;&gt;COUNT($3:$3),IF(ROW(B46)-3&gt;$A$2,"",IF(MOD((ROW(B46)-3),(PRODUCT($3:$3)/PRODUCT($B$3:B$3)))=1,B45+1,B45)),IF(ROW(B46)-3&gt;$A$2,"",IF(MOD((ROW(B46)-3),B$3)=1,1,B45+1))))</f>
        <v/>
      </c>
      <c r="C46" s="127" t="str">
        <f>IF(C45="","",IF(COLUMN(C46)-1&lt;&gt;COUNT($3:$3),IF(ROW(C46)-3&gt;$A$2,"",IF(MOD((ROW(C46)-3),(PRODUCT($3:$3)/PRODUCT($B$3:C$3)))=1,IF(MOD((ROW(C46)-3),(PRODUCT($3:$3)/PRODUCT(B$3:$B$3)))=1,1,C45+1),C45)),IF(ROW(C46)-3&gt;$A$2,"",IF(MOD((ROW(C46)-3),C$3)=1,1,C45+1))))</f>
        <v/>
      </c>
      <c r="D46" s="127" t="str">
        <f>IF(D45="","",IF(COLUMN(D46)-1&lt;&gt;COUNT($3:$3),IF(ROW(D46)-3&gt;$A$2,"",IF(MOD((ROW(D46)-3),(PRODUCT($3:$3)/PRODUCT($B$3:D$3)))=1,IF(MOD((ROW(D46)-3),(PRODUCT($3:$3)/PRODUCT($B$3:C$3)))=1,1,D45+1),D45)),IF(ROW(D46)-3&gt;$A$2,"",IF(MOD((ROW(D46)-3),D$3)=1,1,D45+1))))</f>
        <v/>
      </c>
      <c r="E46" s="127" t="str">
        <f>IF(E45="","",IF(COLUMN(E46)-1&lt;&gt;COUNT($3:$3),IF(ROW(E46)-3&gt;$A$2,"",IF(MOD((ROW(E46)-3),(PRODUCT($3:$3)/PRODUCT($B$3:E$3)))=1,IF(MOD((ROW(E46)-3),(PRODUCT($3:$3)/PRODUCT($B$3:D$3)))=1,1,E45+1),E45)),IF(ROW(E46)-3&gt;$A$2,"",IF(MOD((ROW(E46)-3),E$3)=1,1,E45+1))))</f>
        <v/>
      </c>
      <c r="F46" s="127" t="str">
        <f>IF(F45="","",IF(COLUMN(F46)-1&lt;&gt;COUNT($3:$3),IF(ROW(F46)-3&gt;$A$2,"",IF(MOD((ROW(F46)-3),(PRODUCT($3:$3)/PRODUCT($B$3:F$3)))=1,IF(MOD((ROW(F46)-3),(PRODUCT($3:$3)/PRODUCT($B$3:E$3)))=1,1,F45+1),F45)),IF(ROW(F46)-3&gt;$A$2,"",IF(MOD((ROW(F46)-3),F$3)=1,1,F45+1))))</f>
        <v/>
      </c>
      <c r="G46" s="127" t="str">
        <f>IF(G45="","",IF(COLUMN(G46)-1&lt;&gt;COUNT($3:$3),IF(ROW(G46)-3&gt;$A$2,"",IF(MOD((ROW(G46)-3),(PRODUCT($3:$3)/PRODUCT($B$3:G$3)))=1,IF(MOD((ROW(G46)-3),(PRODUCT($3:$3)/PRODUCT($B$3:F$3)))=1,1,G45+1),G45)),IF(ROW(G46)-3&gt;$A$2,"",IF(MOD((ROW(G46)-3),G$3)=1,1,G45+1))))</f>
        <v/>
      </c>
      <c r="H46" s="127" t="str">
        <f>IF(H45="","",IF(COLUMN(H46)-1&lt;&gt;COUNT($3:$3),IF(ROW(H46)-3&gt;$A$2,"",IF(MOD((ROW(H46)-3),(PRODUCT($3:$3)/PRODUCT($B$3:H$3)))=1,IF(MOD((ROW(H46)-3),(PRODUCT($3:$3)/PRODUCT($B$3:G$3)))=1,1,H45+1),H45)),IF(ROW(H46)-3&gt;$A$2,"",IF(MOD((ROW(H46)-3),H$3)=1,1,H45+1))))</f>
        <v/>
      </c>
      <c r="I46" s="127" t="str">
        <f>IF(I45="","",IF(COLUMN(I46)-1&lt;&gt;COUNT($3:$3),IF(ROW(I46)-3&gt;$A$2,"",IF(MOD((ROW(I46)-3),(PRODUCT($3:$3)/PRODUCT($B$3:I$3)))=1,IF(MOD((ROW(I46)-3),(PRODUCT($3:$3)/PRODUCT($B$3:H$3)))=1,1,I45+1),I45)),IF(ROW(I46)-3&gt;$A$2,"",IF(MOD((ROW(I46)-3),I$3)=1,1,I45+1))))</f>
        <v/>
      </c>
      <c r="J46" s="127" t="str">
        <f>IF(J45="","",IF(COLUMN(J46)-1&lt;&gt;COUNT($3:$3),IF(ROW(J46)-3&gt;$A$2,"",IF(MOD((ROW(J46)-3),(PRODUCT($3:$3)/PRODUCT($B$3:J$3)))=1,IF(MOD((ROW(J46)-3),(PRODUCT($3:$3)/PRODUCT($B$3:I$3)))=1,1,J45+1),J45)),IF(ROW(J46)-3&gt;$A$2,"",IF(MOD((ROW(J46)-3),J$3)=1,1,J45+1))))</f>
        <v/>
      </c>
      <c r="K46" t="str">
        <f>IF(K45="","",IF(COLUMN(K46)-1&lt;&gt;COUNT($3:$3),IF(ROW(K46)-2&gt;$A$2,"",IF(MOD((ROW(K46)-2),(PRODUCT($3:$3)/PRODUCT($B$3:K$3)))=1,IF(MOD((ROW(K46)-2),(PRODUCT($3:$3)/PRODUCT($B$3:J$3)))=1,1,K45+1),K45)),IF(ROW(K46)-2&gt;$A$2,"",IF(MOD((ROW(K46)-2),K$3)=1,1,K45+1))))</f>
        <v/>
      </c>
      <c r="O46" t="str">
        <f t="shared" si="1"/>
        <v/>
      </c>
      <c r="P46" t="str">
        <f t="shared" si="2"/>
        <v/>
      </c>
      <c r="Q46" t="str">
        <f t="shared" si="3"/>
        <v/>
      </c>
      <c r="R46" t="str">
        <f t="shared" si="4"/>
        <v/>
      </c>
      <c r="S46" t="str">
        <f t="shared" si="5"/>
        <v/>
      </c>
      <c r="T46" t="str">
        <f t="shared" si="6"/>
        <v/>
      </c>
      <c r="U46" t="str">
        <f t="shared" si="7"/>
        <v/>
      </c>
      <c r="V46" t="str">
        <f t="shared" si="8"/>
        <v/>
      </c>
      <c r="W46" t="str">
        <f t="shared" si="9"/>
        <v/>
      </c>
      <c r="X46" t="str">
        <f t="shared" si="10"/>
        <v/>
      </c>
    </row>
    <row r="47" spans="2:24">
      <c r="B47" s="127" t="str">
        <f>IF(B46="","",IF(COLUMN(B47)-1&lt;&gt;COUNT($3:$3),IF(ROW(B47)-3&gt;$A$2,"",IF(MOD((ROW(B47)-3),(PRODUCT($3:$3)/PRODUCT($B$3:B$3)))=1,B46+1,B46)),IF(ROW(B47)-3&gt;$A$2,"",IF(MOD((ROW(B47)-3),B$3)=1,1,B46+1))))</f>
        <v/>
      </c>
      <c r="C47" s="127" t="str">
        <f>IF(C46="","",IF(COLUMN(C47)-1&lt;&gt;COUNT($3:$3),IF(ROW(C47)-3&gt;$A$2,"",IF(MOD((ROW(C47)-3),(PRODUCT($3:$3)/PRODUCT($B$3:C$3)))=1,IF(MOD((ROW(C47)-3),(PRODUCT($3:$3)/PRODUCT(B$3:$B$3)))=1,1,C46+1),C46)),IF(ROW(C47)-3&gt;$A$2,"",IF(MOD((ROW(C47)-3),C$3)=1,1,C46+1))))</f>
        <v/>
      </c>
      <c r="D47" s="127" t="str">
        <f>IF(D46="","",IF(COLUMN(D47)-1&lt;&gt;COUNT($3:$3),IF(ROW(D47)-3&gt;$A$2,"",IF(MOD((ROW(D47)-3),(PRODUCT($3:$3)/PRODUCT($B$3:D$3)))=1,IF(MOD((ROW(D47)-3),(PRODUCT($3:$3)/PRODUCT($B$3:C$3)))=1,1,D46+1),D46)),IF(ROW(D47)-3&gt;$A$2,"",IF(MOD((ROW(D47)-3),D$3)=1,1,D46+1))))</f>
        <v/>
      </c>
      <c r="E47" s="127" t="str">
        <f>IF(E46="","",IF(COLUMN(E47)-1&lt;&gt;COUNT($3:$3),IF(ROW(E47)-3&gt;$A$2,"",IF(MOD((ROW(E47)-3),(PRODUCT($3:$3)/PRODUCT($B$3:E$3)))=1,IF(MOD((ROW(E47)-3),(PRODUCT($3:$3)/PRODUCT($B$3:D$3)))=1,1,E46+1),E46)),IF(ROW(E47)-3&gt;$A$2,"",IF(MOD((ROW(E47)-3),E$3)=1,1,E46+1))))</f>
        <v/>
      </c>
      <c r="F47" s="127" t="str">
        <f>IF(F46="","",IF(COLUMN(F47)-1&lt;&gt;COUNT($3:$3),IF(ROW(F47)-3&gt;$A$2,"",IF(MOD((ROW(F47)-3),(PRODUCT($3:$3)/PRODUCT($B$3:F$3)))=1,IF(MOD((ROW(F47)-3),(PRODUCT($3:$3)/PRODUCT($B$3:E$3)))=1,1,F46+1),F46)),IF(ROW(F47)-3&gt;$A$2,"",IF(MOD((ROW(F47)-3),F$3)=1,1,F46+1))))</f>
        <v/>
      </c>
      <c r="G47" s="127" t="str">
        <f>IF(G46="","",IF(COLUMN(G47)-1&lt;&gt;COUNT($3:$3),IF(ROW(G47)-3&gt;$A$2,"",IF(MOD((ROW(G47)-3),(PRODUCT($3:$3)/PRODUCT($B$3:G$3)))=1,IF(MOD((ROW(G47)-3),(PRODUCT($3:$3)/PRODUCT($B$3:F$3)))=1,1,G46+1),G46)),IF(ROW(G47)-3&gt;$A$2,"",IF(MOD((ROW(G47)-3),G$3)=1,1,G46+1))))</f>
        <v/>
      </c>
      <c r="H47" s="127" t="str">
        <f>IF(H46="","",IF(COLUMN(H47)-1&lt;&gt;COUNT($3:$3),IF(ROW(H47)-3&gt;$A$2,"",IF(MOD((ROW(H47)-3),(PRODUCT($3:$3)/PRODUCT($B$3:H$3)))=1,IF(MOD((ROW(H47)-3),(PRODUCT($3:$3)/PRODUCT($B$3:G$3)))=1,1,H46+1),H46)),IF(ROW(H47)-3&gt;$A$2,"",IF(MOD((ROW(H47)-3),H$3)=1,1,H46+1))))</f>
        <v/>
      </c>
      <c r="I47" s="127" t="str">
        <f>IF(I46="","",IF(COLUMN(I47)-1&lt;&gt;COUNT($3:$3),IF(ROW(I47)-3&gt;$A$2,"",IF(MOD((ROW(I47)-3),(PRODUCT($3:$3)/PRODUCT($B$3:I$3)))=1,IF(MOD((ROW(I47)-3),(PRODUCT($3:$3)/PRODUCT($B$3:H$3)))=1,1,I46+1),I46)),IF(ROW(I47)-3&gt;$A$2,"",IF(MOD((ROW(I47)-3),I$3)=1,1,I46+1))))</f>
        <v/>
      </c>
      <c r="J47" s="127" t="str">
        <f>IF(J46="","",IF(COLUMN(J47)-1&lt;&gt;COUNT($3:$3),IF(ROW(J47)-3&gt;$A$2,"",IF(MOD((ROW(J47)-3),(PRODUCT($3:$3)/PRODUCT($B$3:J$3)))=1,IF(MOD((ROW(J47)-3),(PRODUCT($3:$3)/PRODUCT($B$3:I$3)))=1,1,J46+1),J46)),IF(ROW(J47)-3&gt;$A$2,"",IF(MOD((ROW(J47)-3),J$3)=1,1,J46+1))))</f>
        <v/>
      </c>
      <c r="K47" t="str">
        <f>IF(K46="","",IF(COLUMN(K47)-1&lt;&gt;COUNT($3:$3),IF(ROW(K47)-2&gt;$A$2,"",IF(MOD((ROW(K47)-2),(PRODUCT($3:$3)/PRODUCT($B$3:K$3)))=1,IF(MOD((ROW(K47)-2),(PRODUCT($3:$3)/PRODUCT($B$3:J$3)))=1,1,K46+1),K46)),IF(ROW(K47)-2&gt;$A$2,"",IF(MOD((ROW(K47)-2),K$3)=1,1,K46+1))))</f>
        <v/>
      </c>
      <c r="O47" t="str">
        <f t="shared" ref="O47:O69" si="11">IF(O46="","",IF(O46+1&gt;O$3,"",O46+1))</f>
        <v/>
      </c>
      <c r="P47" t="str">
        <f t="shared" ref="P47:P69" si="12">IF(P46="","",IF(P46+1&gt;P$3,"",P46+1))</f>
        <v/>
      </c>
      <c r="Q47" t="str">
        <f t="shared" ref="Q47:Q69" si="13">IF(Q46="","",IF(Q46+1&gt;Q$3,"",Q46+1))</f>
        <v/>
      </c>
      <c r="R47" t="str">
        <f t="shared" ref="R47:R69" si="14">IF(R46="","",IF(R46+1&gt;R$3,"",R46+1))</f>
        <v/>
      </c>
      <c r="S47" t="str">
        <f t="shared" ref="S47:S69" si="15">IF(S46="","",IF(S46+1&gt;S$3,"",S46+1))</f>
        <v/>
      </c>
      <c r="T47" t="str">
        <f t="shared" ref="T47:T69" si="16">IF(T46="","",IF(T46+1&gt;T$3,"",T46+1))</f>
        <v/>
      </c>
      <c r="U47" t="str">
        <f t="shared" ref="U47:U69" si="17">IF(U46="","",IF(U46+1&gt;U$3,"",U46+1))</f>
        <v/>
      </c>
      <c r="V47" t="str">
        <f t="shared" ref="V47:V69" si="18">IF(V46="","",IF(V46+1&gt;V$3,"",V46+1))</f>
        <v/>
      </c>
      <c r="W47" t="str">
        <f t="shared" ref="W47:W69" si="19">IF(W46="","",IF(W46+1&gt;W$3,"",W46+1))</f>
        <v/>
      </c>
      <c r="X47" t="str">
        <f t="shared" ref="X47:X69" si="20">IF(X46="","",IF(X46+1&gt;X$3,"",X46+1))</f>
        <v/>
      </c>
    </row>
    <row r="48" spans="2:24">
      <c r="B48" s="127" t="str">
        <f>IF(B47="","",IF(COLUMN(B48)-1&lt;&gt;COUNT($3:$3),IF(ROW(B48)-3&gt;$A$2,"",IF(MOD((ROW(B48)-3),(PRODUCT($3:$3)/PRODUCT($B$3:B$3)))=1,B47+1,B47)),IF(ROW(B48)-3&gt;$A$2,"",IF(MOD((ROW(B48)-3),B$3)=1,1,B47+1))))</f>
        <v/>
      </c>
      <c r="C48" s="127" t="str">
        <f>IF(C47="","",IF(COLUMN(C48)-1&lt;&gt;COUNT($3:$3),IF(ROW(C48)-3&gt;$A$2,"",IF(MOD((ROW(C48)-3),(PRODUCT($3:$3)/PRODUCT($B$3:C$3)))=1,IF(MOD((ROW(C48)-3),(PRODUCT($3:$3)/PRODUCT(B$3:$B$3)))=1,1,C47+1),C47)),IF(ROW(C48)-3&gt;$A$2,"",IF(MOD((ROW(C48)-3),C$3)=1,1,C47+1))))</f>
        <v/>
      </c>
      <c r="D48" s="127" t="str">
        <f>IF(D47="","",IF(COLUMN(D48)-1&lt;&gt;COUNT($3:$3),IF(ROW(D48)-3&gt;$A$2,"",IF(MOD((ROW(D48)-3),(PRODUCT($3:$3)/PRODUCT($B$3:D$3)))=1,IF(MOD((ROW(D48)-3),(PRODUCT($3:$3)/PRODUCT($B$3:C$3)))=1,1,D47+1),D47)),IF(ROW(D48)-3&gt;$A$2,"",IF(MOD((ROW(D48)-3),D$3)=1,1,D47+1))))</f>
        <v/>
      </c>
      <c r="E48" s="127" t="str">
        <f>IF(E47="","",IF(COLUMN(E48)-1&lt;&gt;COUNT($3:$3),IF(ROW(E48)-3&gt;$A$2,"",IF(MOD((ROW(E48)-3),(PRODUCT($3:$3)/PRODUCT($B$3:E$3)))=1,IF(MOD((ROW(E48)-3),(PRODUCT($3:$3)/PRODUCT($B$3:D$3)))=1,1,E47+1),E47)),IF(ROW(E48)-3&gt;$A$2,"",IF(MOD((ROW(E48)-3),E$3)=1,1,E47+1))))</f>
        <v/>
      </c>
      <c r="F48" s="127" t="str">
        <f>IF(F47="","",IF(COLUMN(F48)-1&lt;&gt;COUNT($3:$3),IF(ROW(F48)-3&gt;$A$2,"",IF(MOD((ROW(F48)-3),(PRODUCT($3:$3)/PRODUCT($B$3:F$3)))=1,IF(MOD((ROW(F48)-3),(PRODUCT($3:$3)/PRODUCT($B$3:E$3)))=1,1,F47+1),F47)),IF(ROW(F48)-3&gt;$A$2,"",IF(MOD((ROW(F48)-3),F$3)=1,1,F47+1))))</f>
        <v/>
      </c>
      <c r="G48" s="127" t="str">
        <f>IF(G47="","",IF(COLUMN(G48)-1&lt;&gt;COUNT($3:$3),IF(ROW(G48)-3&gt;$A$2,"",IF(MOD((ROW(G48)-3),(PRODUCT($3:$3)/PRODUCT($B$3:G$3)))=1,IF(MOD((ROW(G48)-3),(PRODUCT($3:$3)/PRODUCT($B$3:F$3)))=1,1,G47+1),G47)),IF(ROW(G48)-3&gt;$A$2,"",IF(MOD((ROW(G48)-3),G$3)=1,1,G47+1))))</f>
        <v/>
      </c>
      <c r="H48" s="127" t="str">
        <f>IF(H47="","",IF(COLUMN(H48)-1&lt;&gt;COUNT($3:$3),IF(ROW(H48)-3&gt;$A$2,"",IF(MOD((ROW(H48)-3),(PRODUCT($3:$3)/PRODUCT($B$3:H$3)))=1,IF(MOD((ROW(H48)-3),(PRODUCT($3:$3)/PRODUCT($B$3:G$3)))=1,1,H47+1),H47)),IF(ROW(H48)-3&gt;$A$2,"",IF(MOD((ROW(H48)-3),H$3)=1,1,H47+1))))</f>
        <v/>
      </c>
      <c r="I48" s="127" t="str">
        <f>IF(I47="","",IF(COLUMN(I48)-1&lt;&gt;COUNT($3:$3),IF(ROW(I48)-3&gt;$A$2,"",IF(MOD((ROW(I48)-3),(PRODUCT($3:$3)/PRODUCT($B$3:I$3)))=1,IF(MOD((ROW(I48)-3),(PRODUCT($3:$3)/PRODUCT($B$3:H$3)))=1,1,I47+1),I47)),IF(ROW(I48)-3&gt;$A$2,"",IF(MOD((ROW(I48)-3),I$3)=1,1,I47+1))))</f>
        <v/>
      </c>
      <c r="J48" s="127" t="str">
        <f>IF(J47="","",IF(COLUMN(J48)-1&lt;&gt;COUNT($3:$3),IF(ROW(J48)-3&gt;$A$2,"",IF(MOD((ROW(J48)-3),(PRODUCT($3:$3)/PRODUCT($B$3:J$3)))=1,IF(MOD((ROW(J48)-3),(PRODUCT($3:$3)/PRODUCT($B$3:I$3)))=1,1,J47+1),J47)),IF(ROW(J48)-3&gt;$A$2,"",IF(MOD((ROW(J48)-3),J$3)=1,1,J47+1))))</f>
        <v/>
      </c>
      <c r="K48" t="str">
        <f>IF(K47="","",IF(COLUMN(K48)-1&lt;&gt;COUNT($3:$3),IF(ROW(K48)-2&gt;$A$2,"",IF(MOD((ROW(K48)-2),(PRODUCT($3:$3)/PRODUCT($B$3:K$3)))=1,IF(MOD((ROW(K48)-2),(PRODUCT($3:$3)/PRODUCT($B$3:J$3)))=1,1,K47+1),K47)),IF(ROW(K48)-2&gt;$A$2,"",IF(MOD((ROW(K48)-2),K$3)=1,1,K47+1))))</f>
        <v/>
      </c>
      <c r="O48" t="str">
        <f t="shared" si="11"/>
        <v/>
      </c>
      <c r="P48" t="str">
        <f t="shared" si="12"/>
        <v/>
      </c>
      <c r="Q48" t="str">
        <f t="shared" si="13"/>
        <v/>
      </c>
      <c r="R48" t="str">
        <f t="shared" si="14"/>
        <v/>
      </c>
      <c r="S48" t="str">
        <f t="shared" si="15"/>
        <v/>
      </c>
      <c r="T48" t="str">
        <f t="shared" si="16"/>
        <v/>
      </c>
      <c r="U48" t="str">
        <f t="shared" si="17"/>
        <v/>
      </c>
      <c r="V48" t="str">
        <f t="shared" si="18"/>
        <v/>
      </c>
      <c r="W48" t="str">
        <f t="shared" si="19"/>
        <v/>
      </c>
      <c r="X48" t="str">
        <f t="shared" si="20"/>
        <v/>
      </c>
    </row>
    <row r="49" spans="2:24">
      <c r="B49" s="127" t="str">
        <f>IF(B48="","",IF(COLUMN(B49)-1&lt;&gt;COUNT($3:$3),IF(ROW(B49)-3&gt;$A$2,"",IF(MOD((ROW(B49)-3),(PRODUCT($3:$3)/PRODUCT($B$3:B$3)))=1,B48+1,B48)),IF(ROW(B49)-3&gt;$A$2,"",IF(MOD((ROW(B49)-3),B$3)=1,1,B48+1))))</f>
        <v/>
      </c>
      <c r="C49" s="127" t="str">
        <f>IF(C48="","",IF(COLUMN(C49)-1&lt;&gt;COUNT($3:$3),IF(ROW(C49)-3&gt;$A$2,"",IF(MOD((ROW(C49)-3),(PRODUCT($3:$3)/PRODUCT($B$3:C$3)))=1,IF(MOD((ROW(C49)-3),(PRODUCT($3:$3)/PRODUCT(B$3:$B$3)))=1,1,C48+1),C48)),IF(ROW(C49)-3&gt;$A$2,"",IF(MOD((ROW(C49)-3),C$3)=1,1,C48+1))))</f>
        <v/>
      </c>
      <c r="D49" s="127" t="str">
        <f>IF(D48="","",IF(COLUMN(D49)-1&lt;&gt;COUNT($3:$3),IF(ROW(D49)-3&gt;$A$2,"",IF(MOD((ROW(D49)-3),(PRODUCT($3:$3)/PRODUCT($B$3:D$3)))=1,IF(MOD((ROW(D49)-3),(PRODUCT($3:$3)/PRODUCT($B$3:C$3)))=1,1,D48+1),D48)),IF(ROW(D49)-3&gt;$A$2,"",IF(MOD((ROW(D49)-3),D$3)=1,1,D48+1))))</f>
        <v/>
      </c>
      <c r="E49" s="127" t="str">
        <f>IF(E48="","",IF(COLUMN(E49)-1&lt;&gt;COUNT($3:$3),IF(ROW(E49)-3&gt;$A$2,"",IF(MOD((ROW(E49)-3),(PRODUCT($3:$3)/PRODUCT($B$3:E$3)))=1,IF(MOD((ROW(E49)-3),(PRODUCT($3:$3)/PRODUCT($B$3:D$3)))=1,1,E48+1),E48)),IF(ROW(E49)-3&gt;$A$2,"",IF(MOD((ROW(E49)-3),E$3)=1,1,E48+1))))</f>
        <v/>
      </c>
      <c r="F49" s="127" t="str">
        <f>IF(F48="","",IF(COLUMN(F49)-1&lt;&gt;COUNT($3:$3),IF(ROW(F49)-3&gt;$A$2,"",IF(MOD((ROW(F49)-3),(PRODUCT($3:$3)/PRODUCT($B$3:F$3)))=1,IF(MOD((ROW(F49)-3),(PRODUCT($3:$3)/PRODUCT($B$3:E$3)))=1,1,F48+1),F48)),IF(ROW(F49)-3&gt;$A$2,"",IF(MOD((ROW(F49)-3),F$3)=1,1,F48+1))))</f>
        <v/>
      </c>
      <c r="G49" s="127" t="str">
        <f>IF(G48="","",IF(COLUMN(G49)-1&lt;&gt;COUNT($3:$3),IF(ROW(G49)-3&gt;$A$2,"",IF(MOD((ROW(G49)-3),(PRODUCT($3:$3)/PRODUCT($B$3:G$3)))=1,IF(MOD((ROW(G49)-3),(PRODUCT($3:$3)/PRODUCT($B$3:F$3)))=1,1,G48+1),G48)),IF(ROW(G49)-3&gt;$A$2,"",IF(MOD((ROW(G49)-3),G$3)=1,1,G48+1))))</f>
        <v/>
      </c>
      <c r="H49" s="127" t="str">
        <f>IF(H48="","",IF(COLUMN(H49)-1&lt;&gt;COUNT($3:$3),IF(ROW(H49)-3&gt;$A$2,"",IF(MOD((ROW(H49)-3),(PRODUCT($3:$3)/PRODUCT($B$3:H$3)))=1,IF(MOD((ROW(H49)-3),(PRODUCT($3:$3)/PRODUCT($B$3:G$3)))=1,1,H48+1),H48)),IF(ROW(H49)-3&gt;$A$2,"",IF(MOD((ROW(H49)-3),H$3)=1,1,H48+1))))</f>
        <v/>
      </c>
      <c r="I49" s="127" t="str">
        <f>IF(I48="","",IF(COLUMN(I49)-1&lt;&gt;COUNT($3:$3),IF(ROW(I49)-3&gt;$A$2,"",IF(MOD((ROW(I49)-3),(PRODUCT($3:$3)/PRODUCT($B$3:I$3)))=1,IF(MOD((ROW(I49)-3),(PRODUCT($3:$3)/PRODUCT($B$3:H$3)))=1,1,I48+1),I48)),IF(ROW(I49)-3&gt;$A$2,"",IF(MOD((ROW(I49)-3),I$3)=1,1,I48+1))))</f>
        <v/>
      </c>
      <c r="J49" s="127" t="str">
        <f>IF(J48="","",IF(COLUMN(J49)-1&lt;&gt;COUNT($3:$3),IF(ROW(J49)-3&gt;$A$2,"",IF(MOD((ROW(J49)-3),(PRODUCT($3:$3)/PRODUCT($B$3:J$3)))=1,IF(MOD((ROW(J49)-3),(PRODUCT($3:$3)/PRODUCT($B$3:I$3)))=1,1,J48+1),J48)),IF(ROW(J49)-3&gt;$A$2,"",IF(MOD((ROW(J49)-3),J$3)=1,1,J48+1))))</f>
        <v/>
      </c>
      <c r="K49" t="str">
        <f>IF(K48="","",IF(COLUMN(K49)-1&lt;&gt;COUNT($3:$3),IF(ROW(K49)-2&gt;$A$2,"",IF(MOD((ROW(K49)-2),(PRODUCT($3:$3)/PRODUCT($B$3:K$3)))=1,IF(MOD((ROW(K49)-2),(PRODUCT($3:$3)/PRODUCT($B$3:J$3)))=1,1,K48+1),K48)),IF(ROW(K49)-2&gt;$A$2,"",IF(MOD((ROW(K49)-2),K$3)=1,1,K48+1))))</f>
        <v/>
      </c>
      <c r="O49" t="str">
        <f t="shared" si="11"/>
        <v/>
      </c>
      <c r="P49" t="str">
        <f t="shared" si="12"/>
        <v/>
      </c>
      <c r="Q49" t="str">
        <f t="shared" si="13"/>
        <v/>
      </c>
      <c r="R49" t="str">
        <f t="shared" si="14"/>
        <v/>
      </c>
      <c r="S49" t="str">
        <f t="shared" si="15"/>
        <v/>
      </c>
      <c r="T49" t="str">
        <f t="shared" si="16"/>
        <v/>
      </c>
      <c r="U49" t="str">
        <f t="shared" si="17"/>
        <v/>
      </c>
      <c r="V49" t="str">
        <f t="shared" si="18"/>
        <v/>
      </c>
      <c r="W49" t="str">
        <f t="shared" si="19"/>
        <v/>
      </c>
      <c r="X49" t="str">
        <f t="shared" si="20"/>
        <v/>
      </c>
    </row>
    <row r="50" spans="2:24">
      <c r="B50" s="127" t="str">
        <f>IF(B49="","",IF(COLUMN(B50)-1&lt;&gt;COUNT($3:$3),IF(ROW(B50)-3&gt;$A$2,"",IF(MOD((ROW(B50)-3),(PRODUCT($3:$3)/PRODUCT($B$3:B$3)))=1,B49+1,B49)),IF(ROW(B50)-3&gt;$A$2,"",IF(MOD((ROW(B50)-3),B$3)=1,1,B49+1))))</f>
        <v/>
      </c>
      <c r="C50" s="127" t="str">
        <f>IF(C49="","",IF(COLUMN(C50)-1&lt;&gt;COUNT($3:$3),IF(ROW(C50)-3&gt;$A$2,"",IF(MOD((ROW(C50)-3),(PRODUCT($3:$3)/PRODUCT($B$3:C$3)))=1,IF(MOD((ROW(C50)-3),(PRODUCT($3:$3)/PRODUCT(B$3:$B$3)))=1,1,C49+1),C49)),IF(ROW(C50)-3&gt;$A$2,"",IF(MOD((ROW(C50)-3),C$3)=1,1,C49+1))))</f>
        <v/>
      </c>
      <c r="D50" s="127" t="str">
        <f>IF(D49="","",IF(COLUMN(D50)-1&lt;&gt;COUNT($3:$3),IF(ROW(D50)-3&gt;$A$2,"",IF(MOD((ROW(D50)-3),(PRODUCT($3:$3)/PRODUCT($B$3:D$3)))=1,IF(MOD((ROW(D50)-3),(PRODUCT($3:$3)/PRODUCT($B$3:C$3)))=1,1,D49+1),D49)),IF(ROW(D50)-3&gt;$A$2,"",IF(MOD((ROW(D50)-3),D$3)=1,1,D49+1))))</f>
        <v/>
      </c>
      <c r="E50" s="127" t="str">
        <f>IF(E49="","",IF(COLUMN(E50)-1&lt;&gt;COUNT($3:$3),IF(ROW(E50)-3&gt;$A$2,"",IF(MOD((ROW(E50)-3),(PRODUCT($3:$3)/PRODUCT($B$3:E$3)))=1,IF(MOD((ROW(E50)-3),(PRODUCT($3:$3)/PRODUCT($B$3:D$3)))=1,1,E49+1),E49)),IF(ROW(E50)-3&gt;$A$2,"",IF(MOD((ROW(E50)-3),E$3)=1,1,E49+1))))</f>
        <v/>
      </c>
      <c r="F50" s="127" t="str">
        <f>IF(F49="","",IF(COLUMN(F50)-1&lt;&gt;COUNT($3:$3),IF(ROW(F50)-3&gt;$A$2,"",IF(MOD((ROW(F50)-3),(PRODUCT($3:$3)/PRODUCT($B$3:F$3)))=1,IF(MOD((ROW(F50)-3),(PRODUCT($3:$3)/PRODUCT($B$3:E$3)))=1,1,F49+1),F49)),IF(ROW(F50)-3&gt;$A$2,"",IF(MOD((ROW(F50)-3),F$3)=1,1,F49+1))))</f>
        <v/>
      </c>
      <c r="G50" s="127" t="str">
        <f>IF(G49="","",IF(COLUMN(G50)-1&lt;&gt;COUNT($3:$3),IF(ROW(G50)-3&gt;$A$2,"",IF(MOD((ROW(G50)-3),(PRODUCT($3:$3)/PRODUCT($B$3:G$3)))=1,IF(MOD((ROW(G50)-3),(PRODUCT($3:$3)/PRODUCT($B$3:F$3)))=1,1,G49+1),G49)),IF(ROW(G50)-3&gt;$A$2,"",IF(MOD((ROW(G50)-3),G$3)=1,1,G49+1))))</f>
        <v/>
      </c>
      <c r="H50" s="127" t="str">
        <f>IF(H49="","",IF(COLUMN(H50)-1&lt;&gt;COUNT($3:$3),IF(ROW(H50)-3&gt;$A$2,"",IF(MOD((ROW(H50)-3),(PRODUCT($3:$3)/PRODUCT($B$3:H$3)))=1,IF(MOD((ROW(H50)-3),(PRODUCT($3:$3)/PRODUCT($B$3:G$3)))=1,1,H49+1),H49)),IF(ROW(H50)-3&gt;$A$2,"",IF(MOD((ROW(H50)-3),H$3)=1,1,H49+1))))</f>
        <v/>
      </c>
      <c r="I50" s="127" t="str">
        <f>IF(I49="","",IF(COLUMN(I50)-1&lt;&gt;COUNT($3:$3),IF(ROW(I50)-3&gt;$A$2,"",IF(MOD((ROW(I50)-3),(PRODUCT($3:$3)/PRODUCT($B$3:I$3)))=1,IF(MOD((ROW(I50)-3),(PRODUCT($3:$3)/PRODUCT($B$3:H$3)))=1,1,I49+1),I49)),IF(ROW(I50)-3&gt;$A$2,"",IF(MOD((ROW(I50)-3),I$3)=1,1,I49+1))))</f>
        <v/>
      </c>
      <c r="J50" s="127" t="str">
        <f>IF(J49="","",IF(COLUMN(J50)-1&lt;&gt;COUNT($3:$3),IF(ROW(J50)-3&gt;$A$2,"",IF(MOD((ROW(J50)-3),(PRODUCT($3:$3)/PRODUCT($B$3:J$3)))=1,IF(MOD((ROW(J50)-3),(PRODUCT($3:$3)/PRODUCT($B$3:I$3)))=1,1,J49+1),J49)),IF(ROW(J50)-3&gt;$A$2,"",IF(MOD((ROW(J50)-3),J$3)=1,1,J49+1))))</f>
        <v/>
      </c>
      <c r="K50" t="str">
        <f>IF(K49="","",IF(COLUMN(K50)-1&lt;&gt;COUNT($3:$3),IF(ROW(K50)-2&gt;$A$2,"",IF(MOD((ROW(K50)-2),(PRODUCT($3:$3)/PRODUCT($B$3:K$3)))=1,IF(MOD((ROW(K50)-2),(PRODUCT($3:$3)/PRODUCT($B$3:J$3)))=1,1,K49+1),K49)),IF(ROW(K50)-2&gt;$A$2,"",IF(MOD((ROW(K50)-2),K$3)=1,1,K49+1))))</f>
        <v/>
      </c>
      <c r="O50" t="str">
        <f t="shared" si="11"/>
        <v/>
      </c>
      <c r="P50" t="str">
        <f t="shared" si="12"/>
        <v/>
      </c>
      <c r="Q50" t="str">
        <f t="shared" si="13"/>
        <v/>
      </c>
      <c r="R50" t="str">
        <f t="shared" si="14"/>
        <v/>
      </c>
      <c r="S50" t="str">
        <f t="shared" si="15"/>
        <v/>
      </c>
      <c r="T50" t="str">
        <f t="shared" si="16"/>
        <v/>
      </c>
      <c r="U50" t="str">
        <f t="shared" si="17"/>
        <v/>
      </c>
      <c r="V50" t="str">
        <f t="shared" si="18"/>
        <v/>
      </c>
      <c r="W50" t="str">
        <f t="shared" si="19"/>
        <v/>
      </c>
      <c r="X50" t="str">
        <f t="shared" si="20"/>
        <v/>
      </c>
    </row>
    <row r="51" spans="2:24">
      <c r="B51" s="127" t="str">
        <f>IF(B50="","",IF(COLUMN(B51)-1&lt;&gt;COUNT($3:$3),IF(ROW(B51)-3&gt;$A$2,"",IF(MOD((ROW(B51)-3),(PRODUCT($3:$3)/PRODUCT($B$3:B$3)))=1,B50+1,B50)),IF(ROW(B51)-3&gt;$A$2,"",IF(MOD((ROW(B51)-3),B$3)=1,1,B50+1))))</f>
        <v/>
      </c>
      <c r="C51" s="127" t="str">
        <f>IF(C50="","",IF(COLUMN(C51)-1&lt;&gt;COUNT($3:$3),IF(ROW(C51)-3&gt;$A$2,"",IF(MOD((ROW(C51)-3),(PRODUCT($3:$3)/PRODUCT($B$3:C$3)))=1,IF(MOD((ROW(C51)-3),(PRODUCT($3:$3)/PRODUCT(B$3:$B$3)))=1,1,C50+1),C50)),IF(ROW(C51)-3&gt;$A$2,"",IF(MOD((ROW(C51)-3),C$3)=1,1,C50+1))))</f>
        <v/>
      </c>
      <c r="D51" s="127" t="str">
        <f>IF(D50="","",IF(COLUMN(D51)-1&lt;&gt;COUNT($3:$3),IF(ROW(D51)-3&gt;$A$2,"",IF(MOD((ROW(D51)-3),(PRODUCT($3:$3)/PRODUCT($B$3:D$3)))=1,IF(MOD((ROW(D51)-3),(PRODUCT($3:$3)/PRODUCT($B$3:C$3)))=1,1,D50+1),D50)),IF(ROW(D51)-3&gt;$A$2,"",IF(MOD((ROW(D51)-3),D$3)=1,1,D50+1))))</f>
        <v/>
      </c>
      <c r="E51" s="127" t="str">
        <f>IF(E50="","",IF(COLUMN(E51)-1&lt;&gt;COUNT($3:$3),IF(ROW(E51)-3&gt;$A$2,"",IF(MOD((ROW(E51)-3),(PRODUCT($3:$3)/PRODUCT($B$3:E$3)))=1,IF(MOD((ROW(E51)-3),(PRODUCT($3:$3)/PRODUCT($B$3:D$3)))=1,1,E50+1),E50)),IF(ROW(E51)-3&gt;$A$2,"",IF(MOD((ROW(E51)-3),E$3)=1,1,E50+1))))</f>
        <v/>
      </c>
      <c r="F51" s="127" t="str">
        <f>IF(F50="","",IF(COLUMN(F51)-1&lt;&gt;COUNT($3:$3),IF(ROW(F51)-3&gt;$A$2,"",IF(MOD((ROW(F51)-3),(PRODUCT($3:$3)/PRODUCT($B$3:F$3)))=1,IF(MOD((ROW(F51)-3),(PRODUCT($3:$3)/PRODUCT($B$3:E$3)))=1,1,F50+1),F50)),IF(ROW(F51)-3&gt;$A$2,"",IF(MOD((ROW(F51)-3),F$3)=1,1,F50+1))))</f>
        <v/>
      </c>
      <c r="G51" s="127" t="str">
        <f>IF(G50="","",IF(COLUMN(G51)-1&lt;&gt;COUNT($3:$3),IF(ROW(G51)-3&gt;$A$2,"",IF(MOD((ROW(G51)-3),(PRODUCT($3:$3)/PRODUCT($B$3:G$3)))=1,IF(MOD((ROW(G51)-3),(PRODUCT($3:$3)/PRODUCT($B$3:F$3)))=1,1,G50+1),G50)),IF(ROW(G51)-3&gt;$A$2,"",IF(MOD((ROW(G51)-3),G$3)=1,1,G50+1))))</f>
        <v/>
      </c>
      <c r="H51" s="127" t="str">
        <f>IF(H50="","",IF(COLUMN(H51)-1&lt;&gt;COUNT($3:$3),IF(ROW(H51)-3&gt;$A$2,"",IF(MOD((ROW(H51)-3),(PRODUCT($3:$3)/PRODUCT($B$3:H$3)))=1,IF(MOD((ROW(H51)-3),(PRODUCT($3:$3)/PRODUCT($B$3:G$3)))=1,1,H50+1),H50)),IF(ROW(H51)-3&gt;$A$2,"",IF(MOD((ROW(H51)-3),H$3)=1,1,H50+1))))</f>
        <v/>
      </c>
      <c r="I51" s="127" t="str">
        <f>IF(I50="","",IF(COLUMN(I51)-1&lt;&gt;COUNT($3:$3),IF(ROW(I51)-3&gt;$A$2,"",IF(MOD((ROW(I51)-3),(PRODUCT($3:$3)/PRODUCT($B$3:I$3)))=1,IF(MOD((ROW(I51)-3),(PRODUCT($3:$3)/PRODUCT($B$3:H$3)))=1,1,I50+1),I50)),IF(ROW(I51)-3&gt;$A$2,"",IF(MOD((ROW(I51)-3),I$3)=1,1,I50+1))))</f>
        <v/>
      </c>
      <c r="J51" s="127" t="str">
        <f>IF(J50="","",IF(COLUMN(J51)-1&lt;&gt;COUNT($3:$3),IF(ROW(J51)-3&gt;$A$2,"",IF(MOD((ROW(J51)-3),(PRODUCT($3:$3)/PRODUCT($B$3:J$3)))=1,IF(MOD((ROW(J51)-3),(PRODUCT($3:$3)/PRODUCT($B$3:I$3)))=1,1,J50+1),J50)),IF(ROW(J51)-3&gt;$A$2,"",IF(MOD((ROW(J51)-3),J$3)=1,1,J50+1))))</f>
        <v/>
      </c>
      <c r="K51" t="str">
        <f>IF(K50="","",IF(COLUMN(K51)-1&lt;&gt;COUNT($3:$3),IF(ROW(K51)-2&gt;$A$2,"",IF(MOD((ROW(K51)-2),(PRODUCT($3:$3)/PRODUCT($B$3:K$3)))=1,IF(MOD((ROW(K51)-2),(PRODUCT($3:$3)/PRODUCT($B$3:J$3)))=1,1,K50+1),K50)),IF(ROW(K51)-2&gt;$A$2,"",IF(MOD((ROW(K51)-2),K$3)=1,1,K50+1))))</f>
        <v/>
      </c>
      <c r="O51" t="str">
        <f t="shared" si="11"/>
        <v/>
      </c>
      <c r="P51" t="str">
        <f t="shared" si="12"/>
        <v/>
      </c>
      <c r="Q51" t="str">
        <f t="shared" si="13"/>
        <v/>
      </c>
      <c r="R51" t="str">
        <f t="shared" si="14"/>
        <v/>
      </c>
      <c r="S51" t="str">
        <f t="shared" si="15"/>
        <v/>
      </c>
      <c r="T51" t="str">
        <f t="shared" si="16"/>
        <v/>
      </c>
      <c r="U51" t="str">
        <f t="shared" si="17"/>
        <v/>
      </c>
      <c r="V51" t="str">
        <f t="shared" si="18"/>
        <v/>
      </c>
      <c r="W51" t="str">
        <f t="shared" si="19"/>
        <v/>
      </c>
      <c r="X51" t="str">
        <f t="shared" si="20"/>
        <v/>
      </c>
    </row>
    <row r="52" spans="2:24">
      <c r="B52" s="127" t="str">
        <f>IF(B51="","",IF(COLUMN(B52)-1&lt;&gt;COUNT($3:$3),IF(ROW(B52)-3&gt;$A$2,"",IF(MOD((ROW(B52)-3),(PRODUCT($3:$3)/PRODUCT($B$3:B$3)))=1,B51+1,B51)),IF(ROW(B52)-3&gt;$A$2,"",IF(MOD((ROW(B52)-3),B$3)=1,1,B51+1))))</f>
        <v/>
      </c>
      <c r="C52" s="127" t="str">
        <f>IF(C51="","",IF(COLUMN(C52)-1&lt;&gt;COUNT($3:$3),IF(ROW(C52)-3&gt;$A$2,"",IF(MOD((ROW(C52)-3),(PRODUCT($3:$3)/PRODUCT($B$3:C$3)))=1,IF(MOD((ROW(C52)-3),(PRODUCT($3:$3)/PRODUCT(B$3:$B$3)))=1,1,C51+1),C51)),IF(ROW(C52)-3&gt;$A$2,"",IF(MOD((ROW(C52)-3),C$3)=1,1,C51+1))))</f>
        <v/>
      </c>
      <c r="D52" s="127" t="str">
        <f>IF(D51="","",IF(COLUMN(D52)-1&lt;&gt;COUNT($3:$3),IF(ROW(D52)-3&gt;$A$2,"",IF(MOD((ROW(D52)-3),(PRODUCT($3:$3)/PRODUCT($B$3:D$3)))=1,IF(MOD((ROW(D52)-3),(PRODUCT($3:$3)/PRODUCT($B$3:C$3)))=1,1,D51+1),D51)),IF(ROW(D52)-3&gt;$A$2,"",IF(MOD((ROW(D52)-3),D$3)=1,1,D51+1))))</f>
        <v/>
      </c>
      <c r="E52" s="127" t="str">
        <f>IF(E51="","",IF(COLUMN(E52)-1&lt;&gt;COUNT($3:$3),IF(ROW(E52)-3&gt;$A$2,"",IF(MOD((ROW(E52)-3),(PRODUCT($3:$3)/PRODUCT($B$3:E$3)))=1,IF(MOD((ROW(E52)-3),(PRODUCT($3:$3)/PRODUCT($B$3:D$3)))=1,1,E51+1),E51)),IF(ROW(E52)-3&gt;$A$2,"",IF(MOD((ROW(E52)-3),E$3)=1,1,E51+1))))</f>
        <v/>
      </c>
      <c r="F52" s="127" t="str">
        <f>IF(F51="","",IF(COLUMN(F52)-1&lt;&gt;COUNT($3:$3),IF(ROW(F52)-3&gt;$A$2,"",IF(MOD((ROW(F52)-3),(PRODUCT($3:$3)/PRODUCT($B$3:F$3)))=1,IF(MOD((ROW(F52)-3),(PRODUCT($3:$3)/PRODUCT($B$3:E$3)))=1,1,F51+1),F51)),IF(ROW(F52)-3&gt;$A$2,"",IF(MOD((ROW(F52)-3),F$3)=1,1,F51+1))))</f>
        <v/>
      </c>
      <c r="G52" s="127" t="str">
        <f>IF(G51="","",IF(COLUMN(G52)-1&lt;&gt;COUNT($3:$3),IF(ROW(G52)-3&gt;$A$2,"",IF(MOD((ROW(G52)-3),(PRODUCT($3:$3)/PRODUCT($B$3:G$3)))=1,IF(MOD((ROW(G52)-3),(PRODUCT($3:$3)/PRODUCT($B$3:F$3)))=1,1,G51+1),G51)),IF(ROW(G52)-3&gt;$A$2,"",IF(MOD((ROW(G52)-3),G$3)=1,1,G51+1))))</f>
        <v/>
      </c>
      <c r="H52" s="127" t="str">
        <f>IF(H51="","",IF(COLUMN(H52)-1&lt;&gt;COUNT($3:$3),IF(ROW(H52)-3&gt;$A$2,"",IF(MOD((ROW(H52)-3),(PRODUCT($3:$3)/PRODUCT($B$3:H$3)))=1,IF(MOD((ROW(H52)-3),(PRODUCT($3:$3)/PRODUCT($B$3:G$3)))=1,1,H51+1),H51)),IF(ROW(H52)-3&gt;$A$2,"",IF(MOD((ROW(H52)-3),H$3)=1,1,H51+1))))</f>
        <v/>
      </c>
      <c r="I52" s="127" t="str">
        <f>IF(I51="","",IF(COLUMN(I52)-1&lt;&gt;COUNT($3:$3),IF(ROW(I52)-3&gt;$A$2,"",IF(MOD((ROW(I52)-3),(PRODUCT($3:$3)/PRODUCT($B$3:I$3)))=1,IF(MOD((ROW(I52)-3),(PRODUCT($3:$3)/PRODUCT($B$3:H$3)))=1,1,I51+1),I51)),IF(ROW(I52)-3&gt;$A$2,"",IF(MOD((ROW(I52)-3),I$3)=1,1,I51+1))))</f>
        <v/>
      </c>
      <c r="J52" s="127" t="str">
        <f>IF(J51="","",IF(COLUMN(J52)-1&lt;&gt;COUNT($3:$3),IF(ROW(J52)-3&gt;$A$2,"",IF(MOD((ROW(J52)-3),(PRODUCT($3:$3)/PRODUCT($B$3:J$3)))=1,IF(MOD((ROW(J52)-3),(PRODUCT($3:$3)/PRODUCT($B$3:I$3)))=1,1,J51+1),J51)),IF(ROW(J52)-3&gt;$A$2,"",IF(MOD((ROW(J52)-3),J$3)=1,1,J51+1))))</f>
        <v/>
      </c>
      <c r="K52" t="str">
        <f>IF(K51="","",IF(COLUMN(K52)-1&lt;&gt;COUNT($3:$3),IF(ROW(K52)-2&gt;$A$2,"",IF(MOD((ROW(K52)-2),(PRODUCT($3:$3)/PRODUCT($B$3:K$3)))=1,IF(MOD((ROW(K52)-2),(PRODUCT($3:$3)/PRODUCT($B$3:J$3)))=1,1,K51+1),K51)),IF(ROW(K52)-2&gt;$A$2,"",IF(MOD((ROW(K52)-2),K$3)=1,1,K51+1))))</f>
        <v/>
      </c>
      <c r="O52" t="str">
        <f t="shared" si="11"/>
        <v/>
      </c>
      <c r="P52" t="str">
        <f t="shared" si="12"/>
        <v/>
      </c>
      <c r="Q52" t="str">
        <f t="shared" si="13"/>
        <v/>
      </c>
      <c r="R52" t="str">
        <f t="shared" si="14"/>
        <v/>
      </c>
      <c r="S52" t="str">
        <f t="shared" si="15"/>
        <v/>
      </c>
      <c r="T52" t="str">
        <f t="shared" si="16"/>
        <v/>
      </c>
      <c r="U52" t="str">
        <f t="shared" si="17"/>
        <v/>
      </c>
      <c r="V52" t="str">
        <f t="shared" si="18"/>
        <v/>
      </c>
      <c r="W52" t="str">
        <f t="shared" si="19"/>
        <v/>
      </c>
      <c r="X52" t="str">
        <f t="shared" si="20"/>
        <v/>
      </c>
    </row>
    <row r="53" spans="2:24">
      <c r="B53" s="127" t="str">
        <f>IF(B52="","",IF(COLUMN(B53)-1&lt;&gt;COUNT($3:$3),IF(ROW(B53)-3&gt;$A$2,"",IF(MOD((ROW(B53)-3),(PRODUCT($3:$3)/PRODUCT($B$3:B$3)))=1,B52+1,B52)),IF(ROW(B53)-3&gt;$A$2,"",IF(MOD((ROW(B53)-3),B$3)=1,1,B52+1))))</f>
        <v/>
      </c>
      <c r="C53" s="127" t="str">
        <f>IF(C52="","",IF(COLUMN(C53)-1&lt;&gt;COUNT($3:$3),IF(ROW(C53)-3&gt;$A$2,"",IF(MOD((ROW(C53)-3),(PRODUCT($3:$3)/PRODUCT($B$3:C$3)))=1,IF(MOD((ROW(C53)-3),(PRODUCT($3:$3)/PRODUCT(B$3:$B$3)))=1,1,C52+1),C52)),IF(ROW(C53)-3&gt;$A$2,"",IF(MOD((ROW(C53)-3),C$3)=1,1,C52+1))))</f>
        <v/>
      </c>
      <c r="D53" s="127" t="str">
        <f>IF(D52="","",IF(COLUMN(D53)-1&lt;&gt;COUNT($3:$3),IF(ROW(D53)-3&gt;$A$2,"",IF(MOD((ROW(D53)-3),(PRODUCT($3:$3)/PRODUCT($B$3:D$3)))=1,IF(MOD((ROW(D53)-3),(PRODUCT($3:$3)/PRODUCT($B$3:C$3)))=1,1,D52+1),D52)),IF(ROW(D53)-3&gt;$A$2,"",IF(MOD((ROW(D53)-3),D$3)=1,1,D52+1))))</f>
        <v/>
      </c>
      <c r="E53" s="127" t="str">
        <f>IF(E52="","",IF(COLUMN(E53)-1&lt;&gt;COUNT($3:$3),IF(ROW(E53)-3&gt;$A$2,"",IF(MOD((ROW(E53)-3),(PRODUCT($3:$3)/PRODUCT($B$3:E$3)))=1,IF(MOD((ROW(E53)-3),(PRODUCT($3:$3)/PRODUCT($B$3:D$3)))=1,1,E52+1),E52)),IF(ROW(E53)-3&gt;$A$2,"",IF(MOD((ROW(E53)-3),E$3)=1,1,E52+1))))</f>
        <v/>
      </c>
      <c r="F53" s="127" t="str">
        <f>IF(F52="","",IF(COLUMN(F53)-1&lt;&gt;COUNT($3:$3),IF(ROW(F53)-3&gt;$A$2,"",IF(MOD((ROW(F53)-3),(PRODUCT($3:$3)/PRODUCT($B$3:F$3)))=1,IF(MOD((ROW(F53)-3),(PRODUCT($3:$3)/PRODUCT($B$3:E$3)))=1,1,F52+1),F52)),IF(ROW(F53)-3&gt;$A$2,"",IF(MOD((ROW(F53)-3),F$3)=1,1,F52+1))))</f>
        <v/>
      </c>
      <c r="G53" s="127" t="str">
        <f>IF(G52="","",IF(COLUMN(G53)-1&lt;&gt;COUNT($3:$3),IF(ROW(G53)-3&gt;$A$2,"",IF(MOD((ROW(G53)-3),(PRODUCT($3:$3)/PRODUCT($B$3:G$3)))=1,IF(MOD((ROW(G53)-3),(PRODUCT($3:$3)/PRODUCT($B$3:F$3)))=1,1,G52+1),G52)),IF(ROW(G53)-3&gt;$A$2,"",IF(MOD((ROW(G53)-3),G$3)=1,1,G52+1))))</f>
        <v/>
      </c>
      <c r="H53" s="127" t="str">
        <f>IF(H52="","",IF(COLUMN(H53)-1&lt;&gt;COUNT($3:$3),IF(ROW(H53)-3&gt;$A$2,"",IF(MOD((ROW(H53)-3),(PRODUCT($3:$3)/PRODUCT($B$3:H$3)))=1,IF(MOD((ROW(H53)-3),(PRODUCT($3:$3)/PRODUCT($B$3:G$3)))=1,1,H52+1),H52)),IF(ROW(H53)-3&gt;$A$2,"",IF(MOD((ROW(H53)-3),H$3)=1,1,H52+1))))</f>
        <v/>
      </c>
      <c r="I53" s="127" t="str">
        <f>IF(I52="","",IF(COLUMN(I53)-1&lt;&gt;COUNT($3:$3),IF(ROW(I53)-3&gt;$A$2,"",IF(MOD((ROW(I53)-3),(PRODUCT($3:$3)/PRODUCT($B$3:I$3)))=1,IF(MOD((ROW(I53)-3),(PRODUCT($3:$3)/PRODUCT($B$3:H$3)))=1,1,I52+1),I52)),IF(ROW(I53)-3&gt;$A$2,"",IF(MOD((ROW(I53)-3),I$3)=1,1,I52+1))))</f>
        <v/>
      </c>
      <c r="J53" s="127" t="str">
        <f>IF(J52="","",IF(COLUMN(J53)-1&lt;&gt;COUNT($3:$3),IF(ROW(J53)-3&gt;$A$2,"",IF(MOD((ROW(J53)-3),(PRODUCT($3:$3)/PRODUCT($B$3:J$3)))=1,IF(MOD((ROW(J53)-3),(PRODUCT($3:$3)/PRODUCT($B$3:I$3)))=1,1,J52+1),J52)),IF(ROW(J53)-3&gt;$A$2,"",IF(MOD((ROW(J53)-3),J$3)=1,1,J52+1))))</f>
        <v/>
      </c>
      <c r="K53" t="str">
        <f>IF(K52="","",IF(COLUMN(K53)-1&lt;&gt;COUNT($3:$3),IF(ROW(K53)-2&gt;$A$2,"",IF(MOD((ROW(K53)-2),(PRODUCT($3:$3)/PRODUCT($B$3:K$3)))=1,IF(MOD((ROW(K53)-2),(PRODUCT($3:$3)/PRODUCT($B$3:J$3)))=1,1,K52+1),K52)),IF(ROW(K53)-2&gt;$A$2,"",IF(MOD((ROW(K53)-2),K$3)=1,1,K52+1))))</f>
        <v/>
      </c>
      <c r="O53" t="str">
        <f t="shared" si="11"/>
        <v/>
      </c>
      <c r="P53" t="str">
        <f t="shared" si="12"/>
        <v/>
      </c>
      <c r="Q53" t="str">
        <f t="shared" si="13"/>
        <v/>
      </c>
      <c r="R53" t="str">
        <f t="shared" si="14"/>
        <v/>
      </c>
      <c r="S53" t="str">
        <f t="shared" si="15"/>
        <v/>
      </c>
      <c r="T53" t="str">
        <f t="shared" si="16"/>
        <v/>
      </c>
      <c r="U53" t="str">
        <f t="shared" si="17"/>
        <v/>
      </c>
      <c r="V53" t="str">
        <f t="shared" si="18"/>
        <v/>
      </c>
      <c r="W53" t="str">
        <f t="shared" si="19"/>
        <v/>
      </c>
      <c r="X53" t="str">
        <f t="shared" si="20"/>
        <v/>
      </c>
    </row>
    <row r="54" spans="2:24">
      <c r="B54" s="127" t="str">
        <f>IF(B53="","",IF(COLUMN(B54)-1&lt;&gt;COUNT($3:$3),IF(ROW(B54)-3&gt;$A$2,"",IF(MOD((ROW(B54)-3),(PRODUCT($3:$3)/PRODUCT($B$3:B$3)))=1,B53+1,B53)),IF(ROW(B54)-3&gt;$A$2,"",IF(MOD((ROW(B54)-3),B$3)=1,1,B53+1))))</f>
        <v/>
      </c>
      <c r="C54" s="127" t="str">
        <f>IF(C53="","",IF(COLUMN(C54)-1&lt;&gt;COUNT($3:$3),IF(ROW(C54)-3&gt;$A$2,"",IF(MOD((ROW(C54)-3),(PRODUCT($3:$3)/PRODUCT($B$3:C$3)))=1,IF(MOD((ROW(C54)-3),(PRODUCT($3:$3)/PRODUCT(B$3:$B$3)))=1,1,C53+1),C53)),IF(ROW(C54)-3&gt;$A$2,"",IF(MOD((ROW(C54)-3),C$3)=1,1,C53+1))))</f>
        <v/>
      </c>
      <c r="D54" s="127" t="str">
        <f>IF(D53="","",IF(COLUMN(D54)-1&lt;&gt;COUNT($3:$3),IF(ROW(D54)-3&gt;$A$2,"",IF(MOD((ROW(D54)-3),(PRODUCT($3:$3)/PRODUCT($B$3:D$3)))=1,IF(MOD((ROW(D54)-3),(PRODUCT($3:$3)/PRODUCT($B$3:C$3)))=1,1,D53+1),D53)),IF(ROW(D54)-3&gt;$A$2,"",IF(MOD((ROW(D54)-3),D$3)=1,1,D53+1))))</f>
        <v/>
      </c>
      <c r="E54" s="127" t="str">
        <f>IF(E53="","",IF(COLUMN(E54)-1&lt;&gt;COUNT($3:$3),IF(ROW(E54)-3&gt;$A$2,"",IF(MOD((ROW(E54)-3),(PRODUCT($3:$3)/PRODUCT($B$3:E$3)))=1,IF(MOD((ROW(E54)-3),(PRODUCT($3:$3)/PRODUCT($B$3:D$3)))=1,1,E53+1),E53)),IF(ROW(E54)-3&gt;$A$2,"",IF(MOD((ROW(E54)-3),E$3)=1,1,E53+1))))</f>
        <v/>
      </c>
      <c r="F54" s="127" t="str">
        <f>IF(F53="","",IF(COLUMN(F54)-1&lt;&gt;COUNT($3:$3),IF(ROW(F54)-3&gt;$A$2,"",IF(MOD((ROW(F54)-3),(PRODUCT($3:$3)/PRODUCT($B$3:F$3)))=1,IF(MOD((ROW(F54)-3),(PRODUCT($3:$3)/PRODUCT($B$3:E$3)))=1,1,F53+1),F53)),IF(ROW(F54)-3&gt;$A$2,"",IF(MOD((ROW(F54)-3),F$3)=1,1,F53+1))))</f>
        <v/>
      </c>
      <c r="G54" s="127" t="str">
        <f>IF(G53="","",IF(COLUMN(G54)-1&lt;&gt;COUNT($3:$3),IF(ROW(G54)-3&gt;$A$2,"",IF(MOD((ROW(G54)-3),(PRODUCT($3:$3)/PRODUCT($B$3:G$3)))=1,IF(MOD((ROW(G54)-3),(PRODUCT($3:$3)/PRODUCT($B$3:F$3)))=1,1,G53+1),G53)),IF(ROW(G54)-3&gt;$A$2,"",IF(MOD((ROW(G54)-3),G$3)=1,1,G53+1))))</f>
        <v/>
      </c>
      <c r="H54" s="127" t="str">
        <f>IF(H53="","",IF(COLUMN(H54)-1&lt;&gt;COUNT($3:$3),IF(ROW(H54)-3&gt;$A$2,"",IF(MOD((ROW(H54)-3),(PRODUCT($3:$3)/PRODUCT($B$3:H$3)))=1,IF(MOD((ROW(H54)-3),(PRODUCT($3:$3)/PRODUCT($B$3:G$3)))=1,1,H53+1),H53)),IF(ROW(H54)-3&gt;$A$2,"",IF(MOD((ROW(H54)-3),H$3)=1,1,H53+1))))</f>
        <v/>
      </c>
      <c r="I54" s="127" t="str">
        <f>IF(I53="","",IF(COLUMN(I54)-1&lt;&gt;COUNT($3:$3),IF(ROW(I54)-3&gt;$A$2,"",IF(MOD((ROW(I54)-3),(PRODUCT($3:$3)/PRODUCT($B$3:I$3)))=1,IF(MOD((ROW(I54)-3),(PRODUCT($3:$3)/PRODUCT($B$3:H$3)))=1,1,I53+1),I53)),IF(ROW(I54)-3&gt;$A$2,"",IF(MOD((ROW(I54)-3),I$3)=1,1,I53+1))))</f>
        <v/>
      </c>
      <c r="J54" s="127" t="str">
        <f>IF(J53="","",IF(COLUMN(J54)-1&lt;&gt;COUNT($3:$3),IF(ROW(J54)-3&gt;$A$2,"",IF(MOD((ROW(J54)-3),(PRODUCT($3:$3)/PRODUCT($B$3:J$3)))=1,IF(MOD((ROW(J54)-3),(PRODUCT($3:$3)/PRODUCT($B$3:I$3)))=1,1,J53+1),J53)),IF(ROW(J54)-3&gt;$A$2,"",IF(MOD((ROW(J54)-3),J$3)=1,1,J53+1))))</f>
        <v/>
      </c>
      <c r="K54" t="str">
        <f>IF(K53="","",IF(COLUMN(K54)-1&lt;&gt;COUNT($3:$3),IF(ROW(K54)-2&gt;$A$2,"",IF(MOD((ROW(K54)-2),(PRODUCT($3:$3)/PRODUCT($B$3:K$3)))=1,IF(MOD((ROW(K54)-2),(PRODUCT($3:$3)/PRODUCT($B$3:J$3)))=1,1,K53+1),K53)),IF(ROW(K54)-2&gt;$A$2,"",IF(MOD((ROW(K54)-2),K$3)=1,1,K53+1))))</f>
        <v/>
      </c>
      <c r="O54" t="str">
        <f t="shared" si="11"/>
        <v/>
      </c>
      <c r="P54" t="str">
        <f t="shared" si="12"/>
        <v/>
      </c>
      <c r="Q54" t="str">
        <f t="shared" si="13"/>
        <v/>
      </c>
      <c r="R54" t="str">
        <f t="shared" si="14"/>
        <v/>
      </c>
      <c r="S54" t="str">
        <f t="shared" si="15"/>
        <v/>
      </c>
      <c r="T54" t="str">
        <f t="shared" si="16"/>
        <v/>
      </c>
      <c r="U54" t="str">
        <f t="shared" si="17"/>
        <v/>
      </c>
      <c r="V54" t="str">
        <f t="shared" si="18"/>
        <v/>
      </c>
      <c r="W54" t="str">
        <f t="shared" si="19"/>
        <v/>
      </c>
      <c r="X54" t="str">
        <f t="shared" si="20"/>
        <v/>
      </c>
    </row>
    <row r="55" spans="2:24">
      <c r="B55" s="127" t="str">
        <f>IF(B54="","",IF(COLUMN(B55)-1&lt;&gt;COUNT($3:$3),IF(ROW(B55)-3&gt;$A$2,"",IF(MOD((ROW(B55)-3),(PRODUCT($3:$3)/PRODUCT($B$3:B$3)))=1,B54+1,B54)),IF(ROW(B55)-3&gt;$A$2,"",IF(MOD((ROW(B55)-3),B$3)=1,1,B54+1))))</f>
        <v/>
      </c>
      <c r="C55" s="127" t="str">
        <f>IF(C54="","",IF(COLUMN(C55)-1&lt;&gt;COUNT($3:$3),IF(ROW(C55)-3&gt;$A$2,"",IF(MOD((ROW(C55)-3),(PRODUCT($3:$3)/PRODUCT($B$3:C$3)))=1,IF(MOD((ROW(C55)-3),(PRODUCT($3:$3)/PRODUCT(B$3:$B$3)))=1,1,C54+1),C54)),IF(ROW(C55)-3&gt;$A$2,"",IF(MOD((ROW(C55)-3),C$3)=1,1,C54+1))))</f>
        <v/>
      </c>
      <c r="D55" s="127" t="str">
        <f>IF(D54="","",IF(COLUMN(D55)-1&lt;&gt;COUNT($3:$3),IF(ROW(D55)-3&gt;$A$2,"",IF(MOD((ROW(D55)-3),(PRODUCT($3:$3)/PRODUCT($B$3:D$3)))=1,IF(MOD((ROW(D55)-3),(PRODUCT($3:$3)/PRODUCT($B$3:C$3)))=1,1,D54+1),D54)),IF(ROW(D55)-3&gt;$A$2,"",IF(MOD((ROW(D55)-3),D$3)=1,1,D54+1))))</f>
        <v/>
      </c>
      <c r="E55" s="127" t="str">
        <f>IF(E54="","",IF(COLUMN(E55)-1&lt;&gt;COUNT($3:$3),IF(ROW(E55)-3&gt;$A$2,"",IF(MOD((ROW(E55)-3),(PRODUCT($3:$3)/PRODUCT($B$3:E$3)))=1,IF(MOD((ROW(E55)-3),(PRODUCT($3:$3)/PRODUCT($B$3:D$3)))=1,1,E54+1),E54)),IF(ROW(E55)-3&gt;$A$2,"",IF(MOD((ROW(E55)-3),E$3)=1,1,E54+1))))</f>
        <v/>
      </c>
      <c r="F55" s="127" t="str">
        <f>IF(F54="","",IF(COLUMN(F55)-1&lt;&gt;COUNT($3:$3),IF(ROW(F55)-3&gt;$A$2,"",IF(MOD((ROW(F55)-3),(PRODUCT($3:$3)/PRODUCT($B$3:F$3)))=1,IF(MOD((ROW(F55)-3),(PRODUCT($3:$3)/PRODUCT($B$3:E$3)))=1,1,F54+1),F54)),IF(ROW(F55)-3&gt;$A$2,"",IF(MOD((ROW(F55)-3),F$3)=1,1,F54+1))))</f>
        <v/>
      </c>
      <c r="G55" s="127" t="str">
        <f>IF(G54="","",IF(COLUMN(G55)-1&lt;&gt;COUNT($3:$3),IF(ROW(G55)-3&gt;$A$2,"",IF(MOD((ROW(G55)-3),(PRODUCT($3:$3)/PRODUCT($B$3:G$3)))=1,IF(MOD((ROW(G55)-3),(PRODUCT($3:$3)/PRODUCT($B$3:F$3)))=1,1,G54+1),G54)),IF(ROW(G55)-3&gt;$A$2,"",IF(MOD((ROW(G55)-3),G$3)=1,1,G54+1))))</f>
        <v/>
      </c>
      <c r="H55" s="127" t="str">
        <f>IF(H54="","",IF(COLUMN(H55)-1&lt;&gt;COUNT($3:$3),IF(ROW(H55)-3&gt;$A$2,"",IF(MOD((ROW(H55)-3),(PRODUCT($3:$3)/PRODUCT($B$3:H$3)))=1,IF(MOD((ROW(H55)-3),(PRODUCT($3:$3)/PRODUCT($B$3:G$3)))=1,1,H54+1),H54)),IF(ROW(H55)-3&gt;$A$2,"",IF(MOD((ROW(H55)-3),H$3)=1,1,H54+1))))</f>
        <v/>
      </c>
      <c r="I55" s="127" t="str">
        <f>IF(I54="","",IF(COLUMN(I55)-1&lt;&gt;COUNT($3:$3),IF(ROW(I55)-3&gt;$A$2,"",IF(MOD((ROW(I55)-3),(PRODUCT($3:$3)/PRODUCT($B$3:I$3)))=1,IF(MOD((ROW(I55)-3),(PRODUCT($3:$3)/PRODUCT($B$3:H$3)))=1,1,I54+1),I54)),IF(ROW(I55)-3&gt;$A$2,"",IF(MOD((ROW(I55)-3),I$3)=1,1,I54+1))))</f>
        <v/>
      </c>
      <c r="J55" s="127" t="str">
        <f>IF(J54="","",IF(COLUMN(J55)-1&lt;&gt;COUNT($3:$3),IF(ROW(J55)-3&gt;$A$2,"",IF(MOD((ROW(J55)-3),(PRODUCT($3:$3)/PRODUCT($B$3:J$3)))=1,IF(MOD((ROW(J55)-3),(PRODUCT($3:$3)/PRODUCT($B$3:I$3)))=1,1,J54+1),J54)),IF(ROW(J55)-3&gt;$A$2,"",IF(MOD((ROW(J55)-3),J$3)=1,1,J54+1))))</f>
        <v/>
      </c>
      <c r="K55" t="str">
        <f>IF(K54="","",IF(COLUMN(K55)-1&lt;&gt;COUNT($3:$3),IF(ROW(K55)-2&gt;$A$2,"",IF(MOD((ROW(K55)-2),(PRODUCT($3:$3)/PRODUCT($B$3:K$3)))=1,IF(MOD((ROW(K55)-2),(PRODUCT($3:$3)/PRODUCT($B$3:J$3)))=1,1,K54+1),K54)),IF(ROW(K55)-2&gt;$A$2,"",IF(MOD((ROW(K55)-2),K$3)=1,1,K54+1))))</f>
        <v/>
      </c>
      <c r="O55" t="str">
        <f t="shared" si="11"/>
        <v/>
      </c>
      <c r="P55" t="str">
        <f t="shared" si="12"/>
        <v/>
      </c>
      <c r="Q55" t="str">
        <f t="shared" si="13"/>
        <v/>
      </c>
      <c r="R55" t="str">
        <f t="shared" si="14"/>
        <v/>
      </c>
      <c r="S55" t="str">
        <f t="shared" si="15"/>
        <v/>
      </c>
      <c r="T55" t="str">
        <f t="shared" si="16"/>
        <v/>
      </c>
      <c r="U55" t="str">
        <f t="shared" si="17"/>
        <v/>
      </c>
      <c r="V55" t="str">
        <f t="shared" si="18"/>
        <v/>
      </c>
      <c r="W55" t="str">
        <f t="shared" si="19"/>
        <v/>
      </c>
      <c r="X55" t="str">
        <f t="shared" si="20"/>
        <v/>
      </c>
    </row>
    <row r="56" spans="2:24">
      <c r="B56" s="127" t="str">
        <f>IF(B55="","",IF(COLUMN(B56)-1&lt;&gt;COUNT($3:$3),IF(ROW(B56)-3&gt;$A$2,"",IF(MOD((ROW(B56)-3),(PRODUCT($3:$3)/PRODUCT($B$3:B$3)))=1,B55+1,B55)),IF(ROW(B56)-3&gt;$A$2,"",IF(MOD((ROW(B56)-3),B$3)=1,1,B55+1))))</f>
        <v/>
      </c>
      <c r="C56" s="127" t="str">
        <f>IF(C55="","",IF(COLUMN(C56)-1&lt;&gt;COUNT($3:$3),IF(ROW(C56)-3&gt;$A$2,"",IF(MOD((ROW(C56)-3),(PRODUCT($3:$3)/PRODUCT($B$3:C$3)))=1,IF(MOD((ROW(C56)-3),(PRODUCT($3:$3)/PRODUCT(B$3:$B$3)))=1,1,C55+1),C55)),IF(ROW(C56)-3&gt;$A$2,"",IF(MOD((ROW(C56)-3),C$3)=1,1,C55+1))))</f>
        <v/>
      </c>
      <c r="D56" s="127" t="str">
        <f>IF(D55="","",IF(COLUMN(D56)-1&lt;&gt;COUNT($3:$3),IF(ROW(D56)-3&gt;$A$2,"",IF(MOD((ROW(D56)-3),(PRODUCT($3:$3)/PRODUCT($B$3:D$3)))=1,IF(MOD((ROW(D56)-3),(PRODUCT($3:$3)/PRODUCT($B$3:C$3)))=1,1,D55+1),D55)),IF(ROW(D56)-3&gt;$A$2,"",IF(MOD((ROW(D56)-3),D$3)=1,1,D55+1))))</f>
        <v/>
      </c>
      <c r="E56" s="127" t="str">
        <f>IF(E55="","",IF(COLUMN(E56)-1&lt;&gt;COUNT($3:$3),IF(ROW(E56)-3&gt;$A$2,"",IF(MOD((ROW(E56)-3),(PRODUCT($3:$3)/PRODUCT($B$3:E$3)))=1,IF(MOD((ROW(E56)-3),(PRODUCT($3:$3)/PRODUCT($B$3:D$3)))=1,1,E55+1),E55)),IF(ROW(E56)-3&gt;$A$2,"",IF(MOD((ROW(E56)-3),E$3)=1,1,E55+1))))</f>
        <v/>
      </c>
      <c r="F56" s="127" t="str">
        <f>IF(F55="","",IF(COLUMN(F56)-1&lt;&gt;COUNT($3:$3),IF(ROW(F56)-3&gt;$A$2,"",IF(MOD((ROW(F56)-3),(PRODUCT($3:$3)/PRODUCT($B$3:F$3)))=1,IF(MOD((ROW(F56)-3),(PRODUCT($3:$3)/PRODUCT($B$3:E$3)))=1,1,F55+1),F55)),IF(ROW(F56)-3&gt;$A$2,"",IF(MOD((ROW(F56)-3),F$3)=1,1,F55+1))))</f>
        <v/>
      </c>
      <c r="G56" s="127" t="str">
        <f>IF(G55="","",IF(COLUMN(G56)-1&lt;&gt;COUNT($3:$3),IF(ROW(G56)-3&gt;$A$2,"",IF(MOD((ROW(G56)-3),(PRODUCT($3:$3)/PRODUCT($B$3:G$3)))=1,IF(MOD((ROW(G56)-3),(PRODUCT($3:$3)/PRODUCT($B$3:F$3)))=1,1,G55+1),G55)),IF(ROW(G56)-3&gt;$A$2,"",IF(MOD((ROW(G56)-3),G$3)=1,1,G55+1))))</f>
        <v/>
      </c>
      <c r="H56" s="127" t="str">
        <f>IF(H55="","",IF(COLUMN(H56)-1&lt;&gt;COUNT($3:$3),IF(ROW(H56)-3&gt;$A$2,"",IF(MOD((ROW(H56)-3),(PRODUCT($3:$3)/PRODUCT($B$3:H$3)))=1,IF(MOD((ROW(H56)-3),(PRODUCT($3:$3)/PRODUCT($B$3:G$3)))=1,1,H55+1),H55)),IF(ROW(H56)-3&gt;$A$2,"",IF(MOD((ROW(H56)-3),H$3)=1,1,H55+1))))</f>
        <v/>
      </c>
      <c r="I56" s="127" t="str">
        <f>IF(I55="","",IF(COLUMN(I56)-1&lt;&gt;COUNT($3:$3),IF(ROW(I56)-3&gt;$A$2,"",IF(MOD((ROW(I56)-3),(PRODUCT($3:$3)/PRODUCT($B$3:I$3)))=1,IF(MOD((ROW(I56)-3),(PRODUCT($3:$3)/PRODUCT($B$3:H$3)))=1,1,I55+1),I55)),IF(ROW(I56)-3&gt;$A$2,"",IF(MOD((ROW(I56)-3),I$3)=1,1,I55+1))))</f>
        <v/>
      </c>
      <c r="J56" s="127" t="str">
        <f>IF(J55="","",IF(COLUMN(J56)-1&lt;&gt;COUNT($3:$3),IF(ROW(J56)-3&gt;$A$2,"",IF(MOD((ROW(J56)-3),(PRODUCT($3:$3)/PRODUCT($B$3:J$3)))=1,IF(MOD((ROW(J56)-3),(PRODUCT($3:$3)/PRODUCT($B$3:I$3)))=1,1,J55+1),J55)),IF(ROW(J56)-3&gt;$A$2,"",IF(MOD((ROW(J56)-3),J$3)=1,1,J55+1))))</f>
        <v/>
      </c>
      <c r="K56" t="str">
        <f>IF(K55="","",IF(COLUMN(K56)-1&lt;&gt;COUNT($3:$3),IF(ROW(K56)-2&gt;$A$2,"",IF(MOD((ROW(K56)-2),(PRODUCT($3:$3)/PRODUCT($B$3:K$3)))=1,IF(MOD((ROW(K56)-2),(PRODUCT($3:$3)/PRODUCT($B$3:J$3)))=1,1,K55+1),K55)),IF(ROW(K56)-2&gt;$A$2,"",IF(MOD((ROW(K56)-2),K$3)=1,1,K55+1))))</f>
        <v/>
      </c>
      <c r="O56" t="str">
        <f t="shared" si="11"/>
        <v/>
      </c>
      <c r="P56" t="str">
        <f t="shared" si="12"/>
        <v/>
      </c>
      <c r="Q56" t="str">
        <f t="shared" si="13"/>
        <v/>
      </c>
      <c r="R56" t="str">
        <f t="shared" si="14"/>
        <v/>
      </c>
      <c r="S56" t="str">
        <f t="shared" si="15"/>
        <v/>
      </c>
      <c r="T56" t="str">
        <f t="shared" si="16"/>
        <v/>
      </c>
      <c r="U56" t="str">
        <f t="shared" si="17"/>
        <v/>
      </c>
      <c r="V56" t="str">
        <f t="shared" si="18"/>
        <v/>
      </c>
      <c r="W56" t="str">
        <f t="shared" si="19"/>
        <v/>
      </c>
      <c r="X56" t="str">
        <f t="shared" si="20"/>
        <v/>
      </c>
    </row>
    <row r="57" spans="2:24">
      <c r="B57" s="127" t="str">
        <f>IF(B56="","",IF(COLUMN(B57)-1&lt;&gt;COUNT($3:$3),IF(ROW(B57)-3&gt;$A$2,"",IF(MOD((ROW(B57)-3),(PRODUCT($3:$3)/PRODUCT($B$3:B$3)))=1,B56+1,B56)),IF(ROW(B57)-3&gt;$A$2,"",IF(MOD((ROW(B57)-3),B$3)=1,1,B56+1))))</f>
        <v/>
      </c>
      <c r="C57" s="127" t="str">
        <f>IF(C56="","",IF(COLUMN(C57)-1&lt;&gt;COUNT($3:$3),IF(ROW(C57)-3&gt;$A$2,"",IF(MOD((ROW(C57)-3),(PRODUCT($3:$3)/PRODUCT($B$3:C$3)))=1,IF(MOD((ROW(C57)-3),(PRODUCT($3:$3)/PRODUCT(B$3:$B$3)))=1,1,C56+1),C56)),IF(ROW(C57)-3&gt;$A$2,"",IF(MOD((ROW(C57)-3),C$3)=1,1,C56+1))))</f>
        <v/>
      </c>
      <c r="D57" s="127" t="str">
        <f>IF(D56="","",IF(COLUMN(D57)-1&lt;&gt;COUNT($3:$3),IF(ROW(D57)-3&gt;$A$2,"",IF(MOD((ROW(D57)-3),(PRODUCT($3:$3)/PRODUCT($B$3:D$3)))=1,IF(MOD((ROW(D57)-3),(PRODUCT($3:$3)/PRODUCT($B$3:C$3)))=1,1,D56+1),D56)),IF(ROW(D57)-3&gt;$A$2,"",IF(MOD((ROW(D57)-3),D$3)=1,1,D56+1))))</f>
        <v/>
      </c>
      <c r="E57" s="127" t="str">
        <f>IF(E56="","",IF(COLUMN(E57)-1&lt;&gt;COUNT($3:$3),IF(ROW(E57)-3&gt;$A$2,"",IF(MOD((ROW(E57)-3),(PRODUCT($3:$3)/PRODUCT($B$3:E$3)))=1,IF(MOD((ROW(E57)-3),(PRODUCT($3:$3)/PRODUCT($B$3:D$3)))=1,1,E56+1),E56)),IF(ROW(E57)-3&gt;$A$2,"",IF(MOD((ROW(E57)-3),E$3)=1,1,E56+1))))</f>
        <v/>
      </c>
      <c r="F57" s="127" t="str">
        <f>IF(F56="","",IF(COLUMN(F57)-1&lt;&gt;COUNT($3:$3),IF(ROW(F57)-3&gt;$A$2,"",IF(MOD((ROW(F57)-3),(PRODUCT($3:$3)/PRODUCT($B$3:F$3)))=1,IF(MOD((ROW(F57)-3),(PRODUCT($3:$3)/PRODUCT($B$3:E$3)))=1,1,F56+1),F56)),IF(ROW(F57)-3&gt;$A$2,"",IF(MOD((ROW(F57)-3),F$3)=1,1,F56+1))))</f>
        <v/>
      </c>
      <c r="G57" s="127" t="str">
        <f>IF(G56="","",IF(COLUMN(G57)-1&lt;&gt;COUNT($3:$3),IF(ROW(G57)-3&gt;$A$2,"",IF(MOD((ROW(G57)-3),(PRODUCT($3:$3)/PRODUCT($B$3:G$3)))=1,IF(MOD((ROW(G57)-3),(PRODUCT($3:$3)/PRODUCT($B$3:F$3)))=1,1,G56+1),G56)),IF(ROW(G57)-3&gt;$A$2,"",IF(MOD((ROW(G57)-3),G$3)=1,1,G56+1))))</f>
        <v/>
      </c>
      <c r="H57" s="127" t="str">
        <f>IF(H56="","",IF(COLUMN(H57)-1&lt;&gt;COUNT($3:$3),IF(ROW(H57)-3&gt;$A$2,"",IF(MOD((ROW(H57)-3),(PRODUCT($3:$3)/PRODUCT($B$3:H$3)))=1,IF(MOD((ROW(H57)-3),(PRODUCT($3:$3)/PRODUCT($B$3:G$3)))=1,1,H56+1),H56)),IF(ROW(H57)-3&gt;$A$2,"",IF(MOD((ROW(H57)-3),H$3)=1,1,H56+1))))</f>
        <v/>
      </c>
      <c r="I57" s="127" t="str">
        <f>IF(I56="","",IF(COLUMN(I57)-1&lt;&gt;COUNT($3:$3),IF(ROW(I57)-3&gt;$A$2,"",IF(MOD((ROW(I57)-3),(PRODUCT($3:$3)/PRODUCT($B$3:I$3)))=1,IF(MOD((ROW(I57)-3),(PRODUCT($3:$3)/PRODUCT($B$3:H$3)))=1,1,I56+1),I56)),IF(ROW(I57)-3&gt;$A$2,"",IF(MOD((ROW(I57)-3),I$3)=1,1,I56+1))))</f>
        <v/>
      </c>
      <c r="J57" s="127" t="str">
        <f>IF(J56="","",IF(COLUMN(J57)-1&lt;&gt;COUNT($3:$3),IF(ROW(J57)-3&gt;$A$2,"",IF(MOD((ROW(J57)-3),(PRODUCT($3:$3)/PRODUCT($B$3:J$3)))=1,IF(MOD((ROW(J57)-3),(PRODUCT($3:$3)/PRODUCT($B$3:I$3)))=1,1,J56+1),J56)),IF(ROW(J57)-3&gt;$A$2,"",IF(MOD((ROW(J57)-3),J$3)=1,1,J56+1))))</f>
        <v/>
      </c>
      <c r="K57" t="str">
        <f>IF(K56="","",IF(COLUMN(K57)-1&lt;&gt;COUNT($3:$3),IF(ROW(K57)-2&gt;$A$2,"",IF(MOD((ROW(K57)-2),(PRODUCT($3:$3)/PRODUCT($B$3:K$3)))=1,IF(MOD((ROW(K57)-2),(PRODUCT($3:$3)/PRODUCT($B$3:J$3)))=1,1,K56+1),K56)),IF(ROW(K57)-2&gt;$A$2,"",IF(MOD((ROW(K57)-2),K$3)=1,1,K56+1))))</f>
        <v/>
      </c>
      <c r="O57" t="str">
        <f t="shared" si="11"/>
        <v/>
      </c>
      <c r="P57" t="str">
        <f t="shared" si="12"/>
        <v/>
      </c>
      <c r="Q57" t="str">
        <f t="shared" si="13"/>
        <v/>
      </c>
      <c r="R57" t="str">
        <f t="shared" si="14"/>
        <v/>
      </c>
      <c r="S57" t="str">
        <f t="shared" si="15"/>
        <v/>
      </c>
      <c r="T57" t="str">
        <f t="shared" si="16"/>
        <v/>
      </c>
      <c r="U57" t="str">
        <f t="shared" si="17"/>
        <v/>
      </c>
      <c r="V57" t="str">
        <f t="shared" si="18"/>
        <v/>
      </c>
      <c r="W57" t="str">
        <f t="shared" si="19"/>
        <v/>
      </c>
      <c r="X57" t="str">
        <f t="shared" si="20"/>
        <v/>
      </c>
    </row>
    <row r="58" spans="2:24">
      <c r="B58" s="127" t="str">
        <f>IF(B57="","",IF(COLUMN(B58)-1&lt;&gt;COUNT($3:$3),IF(ROW(B58)-3&gt;$A$2,"",IF(MOD((ROW(B58)-3),(PRODUCT($3:$3)/PRODUCT($B$3:B$3)))=1,B57+1,B57)),IF(ROW(B58)-3&gt;$A$2,"",IF(MOD((ROW(B58)-3),B$3)=1,1,B57+1))))</f>
        <v/>
      </c>
      <c r="C58" s="127" t="str">
        <f>IF(C57="","",IF(COLUMN(C58)-1&lt;&gt;COUNT($3:$3),IF(ROW(C58)-3&gt;$A$2,"",IF(MOD((ROW(C58)-3),(PRODUCT($3:$3)/PRODUCT($B$3:C$3)))=1,IF(MOD((ROW(C58)-3),(PRODUCT($3:$3)/PRODUCT(B$3:$B$3)))=1,1,C57+1),C57)),IF(ROW(C58)-3&gt;$A$2,"",IF(MOD((ROW(C58)-3),C$3)=1,1,C57+1))))</f>
        <v/>
      </c>
      <c r="D58" s="127" t="str">
        <f>IF(D57="","",IF(COLUMN(D58)-1&lt;&gt;COUNT($3:$3),IF(ROW(D58)-3&gt;$A$2,"",IF(MOD((ROW(D58)-3),(PRODUCT($3:$3)/PRODUCT($B$3:D$3)))=1,IF(MOD((ROW(D58)-3),(PRODUCT($3:$3)/PRODUCT($B$3:C$3)))=1,1,D57+1),D57)),IF(ROW(D58)-3&gt;$A$2,"",IF(MOD((ROW(D58)-3),D$3)=1,1,D57+1))))</f>
        <v/>
      </c>
      <c r="E58" s="127" t="str">
        <f>IF(E57="","",IF(COLUMN(E58)-1&lt;&gt;COUNT($3:$3),IF(ROW(E58)-3&gt;$A$2,"",IF(MOD((ROW(E58)-3),(PRODUCT($3:$3)/PRODUCT($B$3:E$3)))=1,IF(MOD((ROW(E58)-3),(PRODUCT($3:$3)/PRODUCT($B$3:D$3)))=1,1,E57+1),E57)),IF(ROW(E58)-3&gt;$A$2,"",IF(MOD((ROW(E58)-3),E$3)=1,1,E57+1))))</f>
        <v/>
      </c>
      <c r="F58" s="127" t="str">
        <f>IF(F57="","",IF(COLUMN(F58)-1&lt;&gt;COUNT($3:$3),IF(ROW(F58)-3&gt;$A$2,"",IF(MOD((ROW(F58)-3),(PRODUCT($3:$3)/PRODUCT($B$3:F$3)))=1,IF(MOD((ROW(F58)-3),(PRODUCT($3:$3)/PRODUCT($B$3:E$3)))=1,1,F57+1),F57)),IF(ROW(F58)-3&gt;$A$2,"",IF(MOD((ROW(F58)-3),F$3)=1,1,F57+1))))</f>
        <v/>
      </c>
      <c r="G58" s="127" t="str">
        <f>IF(G57="","",IF(COLUMN(G58)-1&lt;&gt;COUNT($3:$3),IF(ROW(G58)-3&gt;$A$2,"",IF(MOD((ROW(G58)-3),(PRODUCT($3:$3)/PRODUCT($B$3:G$3)))=1,IF(MOD((ROW(G58)-3),(PRODUCT($3:$3)/PRODUCT($B$3:F$3)))=1,1,G57+1),G57)),IF(ROW(G58)-3&gt;$A$2,"",IF(MOD((ROW(G58)-3),G$3)=1,1,G57+1))))</f>
        <v/>
      </c>
      <c r="H58" s="127" t="str">
        <f>IF(H57="","",IF(COLUMN(H58)-1&lt;&gt;COUNT($3:$3),IF(ROW(H58)-3&gt;$A$2,"",IF(MOD((ROW(H58)-3),(PRODUCT($3:$3)/PRODUCT($B$3:H$3)))=1,IF(MOD((ROW(H58)-3),(PRODUCT($3:$3)/PRODUCT($B$3:G$3)))=1,1,H57+1),H57)),IF(ROW(H58)-3&gt;$A$2,"",IF(MOD((ROW(H58)-3),H$3)=1,1,H57+1))))</f>
        <v/>
      </c>
      <c r="I58" s="127" t="str">
        <f>IF(I57="","",IF(COLUMN(I58)-1&lt;&gt;COUNT($3:$3),IF(ROW(I58)-3&gt;$A$2,"",IF(MOD((ROW(I58)-3),(PRODUCT($3:$3)/PRODUCT($B$3:I$3)))=1,IF(MOD((ROW(I58)-3),(PRODUCT($3:$3)/PRODUCT($B$3:H$3)))=1,1,I57+1),I57)),IF(ROW(I58)-3&gt;$A$2,"",IF(MOD((ROW(I58)-3),I$3)=1,1,I57+1))))</f>
        <v/>
      </c>
      <c r="J58" s="127" t="str">
        <f>IF(J57="","",IF(COLUMN(J58)-1&lt;&gt;COUNT($3:$3),IF(ROW(J58)-3&gt;$A$2,"",IF(MOD((ROW(J58)-3),(PRODUCT($3:$3)/PRODUCT($B$3:J$3)))=1,IF(MOD((ROW(J58)-3),(PRODUCT($3:$3)/PRODUCT($B$3:I$3)))=1,1,J57+1),J57)),IF(ROW(J58)-3&gt;$A$2,"",IF(MOD((ROW(J58)-3),J$3)=1,1,J57+1))))</f>
        <v/>
      </c>
      <c r="K58" t="str">
        <f>IF(K57="","",IF(COLUMN(K58)-1&lt;&gt;COUNT($3:$3),IF(ROW(K58)-2&gt;$A$2,"",IF(MOD((ROW(K58)-2),(PRODUCT($3:$3)/PRODUCT($B$3:K$3)))=1,IF(MOD((ROW(K58)-2),(PRODUCT($3:$3)/PRODUCT($B$3:J$3)))=1,1,K57+1),K57)),IF(ROW(K58)-2&gt;$A$2,"",IF(MOD((ROW(K58)-2),K$3)=1,1,K57+1))))</f>
        <v/>
      </c>
      <c r="O58" t="str">
        <f t="shared" si="11"/>
        <v/>
      </c>
      <c r="P58" t="str">
        <f t="shared" si="12"/>
        <v/>
      </c>
      <c r="Q58" t="str">
        <f t="shared" si="13"/>
        <v/>
      </c>
      <c r="R58" t="str">
        <f t="shared" si="14"/>
        <v/>
      </c>
      <c r="S58" t="str">
        <f t="shared" si="15"/>
        <v/>
      </c>
      <c r="T58" t="str">
        <f t="shared" si="16"/>
        <v/>
      </c>
      <c r="U58" t="str">
        <f t="shared" si="17"/>
        <v/>
      </c>
      <c r="V58" t="str">
        <f t="shared" si="18"/>
        <v/>
      </c>
      <c r="W58" t="str">
        <f t="shared" si="19"/>
        <v/>
      </c>
      <c r="X58" t="str">
        <f t="shared" si="20"/>
        <v/>
      </c>
    </row>
    <row r="59" spans="2:24">
      <c r="B59" s="127" t="str">
        <f>IF(B58="","",IF(COLUMN(B59)-1&lt;&gt;COUNT($3:$3),IF(ROW(B59)-3&gt;$A$2,"",IF(MOD((ROW(B59)-3),(PRODUCT($3:$3)/PRODUCT($B$3:B$3)))=1,B58+1,B58)),IF(ROW(B59)-3&gt;$A$2,"",IF(MOD((ROW(B59)-3),B$3)=1,1,B58+1))))</f>
        <v/>
      </c>
      <c r="C59" s="127" t="str">
        <f>IF(C58="","",IF(COLUMN(C59)-1&lt;&gt;COUNT($3:$3),IF(ROW(C59)-3&gt;$A$2,"",IF(MOD((ROW(C59)-3),(PRODUCT($3:$3)/PRODUCT($B$3:C$3)))=1,IF(MOD((ROW(C59)-3),(PRODUCT($3:$3)/PRODUCT(B$3:$B$3)))=1,1,C58+1),C58)),IF(ROW(C59)-3&gt;$A$2,"",IF(MOD((ROW(C59)-3),C$3)=1,1,C58+1))))</f>
        <v/>
      </c>
      <c r="D59" s="127" t="str">
        <f>IF(D58="","",IF(COLUMN(D59)-1&lt;&gt;COUNT($3:$3),IF(ROW(D59)-3&gt;$A$2,"",IF(MOD((ROW(D59)-3),(PRODUCT($3:$3)/PRODUCT($B$3:D$3)))=1,IF(MOD((ROW(D59)-3),(PRODUCT($3:$3)/PRODUCT($B$3:C$3)))=1,1,D58+1),D58)),IF(ROW(D59)-3&gt;$A$2,"",IF(MOD((ROW(D59)-3),D$3)=1,1,D58+1))))</f>
        <v/>
      </c>
      <c r="E59" s="127" t="str">
        <f>IF(E58="","",IF(COLUMN(E59)-1&lt;&gt;COUNT($3:$3),IF(ROW(E59)-3&gt;$A$2,"",IF(MOD((ROW(E59)-3),(PRODUCT($3:$3)/PRODUCT($B$3:E$3)))=1,IF(MOD((ROW(E59)-3),(PRODUCT($3:$3)/PRODUCT($B$3:D$3)))=1,1,E58+1),E58)),IF(ROW(E59)-3&gt;$A$2,"",IF(MOD((ROW(E59)-3),E$3)=1,1,E58+1))))</f>
        <v/>
      </c>
      <c r="F59" s="127" t="str">
        <f>IF(F58="","",IF(COLUMN(F59)-1&lt;&gt;COUNT($3:$3),IF(ROW(F59)-3&gt;$A$2,"",IF(MOD((ROW(F59)-3),(PRODUCT($3:$3)/PRODUCT($B$3:F$3)))=1,IF(MOD((ROW(F59)-3),(PRODUCT($3:$3)/PRODUCT($B$3:E$3)))=1,1,F58+1),F58)),IF(ROW(F59)-3&gt;$A$2,"",IF(MOD((ROW(F59)-3),F$3)=1,1,F58+1))))</f>
        <v/>
      </c>
      <c r="G59" s="127" t="str">
        <f>IF(G58="","",IF(COLUMN(G59)-1&lt;&gt;COUNT($3:$3),IF(ROW(G59)-3&gt;$A$2,"",IF(MOD((ROW(G59)-3),(PRODUCT($3:$3)/PRODUCT($B$3:G$3)))=1,IF(MOD((ROW(G59)-3),(PRODUCT($3:$3)/PRODUCT($B$3:F$3)))=1,1,G58+1),G58)),IF(ROW(G59)-3&gt;$A$2,"",IF(MOD((ROW(G59)-3),G$3)=1,1,G58+1))))</f>
        <v/>
      </c>
      <c r="H59" s="127" t="str">
        <f>IF(H58="","",IF(COLUMN(H59)-1&lt;&gt;COUNT($3:$3),IF(ROW(H59)-3&gt;$A$2,"",IF(MOD((ROW(H59)-3),(PRODUCT($3:$3)/PRODUCT($B$3:H$3)))=1,IF(MOD((ROW(H59)-3),(PRODUCT($3:$3)/PRODUCT($B$3:G$3)))=1,1,H58+1),H58)),IF(ROW(H59)-3&gt;$A$2,"",IF(MOD((ROW(H59)-3),H$3)=1,1,H58+1))))</f>
        <v/>
      </c>
      <c r="I59" s="127" t="str">
        <f>IF(I58="","",IF(COLUMN(I59)-1&lt;&gt;COUNT($3:$3),IF(ROW(I59)-3&gt;$A$2,"",IF(MOD((ROW(I59)-3),(PRODUCT($3:$3)/PRODUCT($B$3:I$3)))=1,IF(MOD((ROW(I59)-3),(PRODUCT($3:$3)/PRODUCT($B$3:H$3)))=1,1,I58+1),I58)),IF(ROW(I59)-3&gt;$A$2,"",IF(MOD((ROW(I59)-3),I$3)=1,1,I58+1))))</f>
        <v/>
      </c>
      <c r="J59" s="127" t="str">
        <f>IF(J58="","",IF(COLUMN(J59)-1&lt;&gt;COUNT($3:$3),IF(ROW(J59)-3&gt;$A$2,"",IF(MOD((ROW(J59)-3),(PRODUCT($3:$3)/PRODUCT($B$3:J$3)))=1,IF(MOD((ROW(J59)-3),(PRODUCT($3:$3)/PRODUCT($B$3:I$3)))=1,1,J58+1),J58)),IF(ROW(J59)-3&gt;$A$2,"",IF(MOD((ROW(J59)-3),J$3)=1,1,J58+1))))</f>
        <v/>
      </c>
      <c r="K59" t="str">
        <f>IF(K58="","",IF(COLUMN(K59)-1&lt;&gt;COUNT($3:$3),IF(ROW(K59)-2&gt;$A$2,"",IF(MOD((ROW(K59)-2),(PRODUCT($3:$3)/PRODUCT($B$3:K$3)))=1,IF(MOD((ROW(K59)-2),(PRODUCT($3:$3)/PRODUCT($B$3:J$3)))=1,1,K58+1),K58)),IF(ROW(K59)-2&gt;$A$2,"",IF(MOD((ROW(K59)-2),K$3)=1,1,K58+1))))</f>
        <v/>
      </c>
      <c r="O59" t="str">
        <f t="shared" si="11"/>
        <v/>
      </c>
      <c r="P59" t="str">
        <f t="shared" si="12"/>
        <v/>
      </c>
      <c r="Q59" t="str">
        <f t="shared" si="13"/>
        <v/>
      </c>
      <c r="R59" t="str">
        <f t="shared" si="14"/>
        <v/>
      </c>
      <c r="S59" t="str">
        <f t="shared" si="15"/>
        <v/>
      </c>
      <c r="T59" t="str">
        <f t="shared" si="16"/>
        <v/>
      </c>
      <c r="U59" t="str">
        <f t="shared" si="17"/>
        <v/>
      </c>
      <c r="V59" t="str">
        <f t="shared" si="18"/>
        <v/>
      </c>
      <c r="W59" t="str">
        <f t="shared" si="19"/>
        <v/>
      </c>
      <c r="X59" t="str">
        <f t="shared" si="20"/>
        <v/>
      </c>
    </row>
    <row r="60" spans="2:24">
      <c r="B60" s="127" t="str">
        <f>IF(B59="","",IF(COLUMN(B60)-1&lt;&gt;COUNT($3:$3),IF(ROW(B60)-3&gt;$A$2,"",IF(MOD((ROW(B60)-3),(PRODUCT($3:$3)/PRODUCT($B$3:B$3)))=1,B59+1,B59)),IF(ROW(B60)-3&gt;$A$2,"",IF(MOD((ROW(B60)-3),B$3)=1,1,B59+1))))</f>
        <v/>
      </c>
      <c r="C60" s="127" t="str">
        <f>IF(C59="","",IF(COLUMN(C60)-1&lt;&gt;COUNT($3:$3),IF(ROW(C60)-3&gt;$A$2,"",IF(MOD((ROW(C60)-3),(PRODUCT($3:$3)/PRODUCT($B$3:C$3)))=1,IF(MOD((ROW(C60)-3),(PRODUCT($3:$3)/PRODUCT(B$3:$B$3)))=1,1,C59+1),C59)),IF(ROW(C60)-3&gt;$A$2,"",IF(MOD((ROW(C60)-3),C$3)=1,1,C59+1))))</f>
        <v/>
      </c>
      <c r="D60" s="127" t="str">
        <f>IF(D59="","",IF(COLUMN(D60)-1&lt;&gt;COUNT($3:$3),IF(ROW(D60)-3&gt;$A$2,"",IF(MOD((ROW(D60)-3),(PRODUCT($3:$3)/PRODUCT($B$3:D$3)))=1,IF(MOD((ROW(D60)-3),(PRODUCT($3:$3)/PRODUCT($B$3:C$3)))=1,1,D59+1),D59)),IF(ROW(D60)-3&gt;$A$2,"",IF(MOD((ROW(D60)-3),D$3)=1,1,D59+1))))</f>
        <v/>
      </c>
      <c r="E60" s="127" t="str">
        <f>IF(E59="","",IF(COLUMN(E60)-1&lt;&gt;COUNT($3:$3),IF(ROW(E60)-3&gt;$A$2,"",IF(MOD((ROW(E60)-3),(PRODUCT($3:$3)/PRODUCT($B$3:E$3)))=1,IF(MOD((ROW(E60)-3),(PRODUCT($3:$3)/PRODUCT($B$3:D$3)))=1,1,E59+1),E59)),IF(ROW(E60)-3&gt;$A$2,"",IF(MOD((ROW(E60)-3),E$3)=1,1,E59+1))))</f>
        <v/>
      </c>
      <c r="F60" s="127" t="str">
        <f>IF(F59="","",IF(COLUMN(F60)-1&lt;&gt;COUNT($3:$3),IF(ROW(F60)-3&gt;$A$2,"",IF(MOD((ROW(F60)-3),(PRODUCT($3:$3)/PRODUCT($B$3:F$3)))=1,IF(MOD((ROW(F60)-3),(PRODUCT($3:$3)/PRODUCT($B$3:E$3)))=1,1,F59+1),F59)),IF(ROW(F60)-3&gt;$A$2,"",IF(MOD((ROW(F60)-3),F$3)=1,1,F59+1))))</f>
        <v/>
      </c>
      <c r="G60" s="127" t="str">
        <f>IF(G59="","",IF(COLUMN(G60)-1&lt;&gt;COUNT($3:$3),IF(ROW(G60)-3&gt;$A$2,"",IF(MOD((ROW(G60)-3),(PRODUCT($3:$3)/PRODUCT($B$3:G$3)))=1,IF(MOD((ROW(G60)-3),(PRODUCT($3:$3)/PRODUCT($B$3:F$3)))=1,1,G59+1),G59)),IF(ROW(G60)-3&gt;$A$2,"",IF(MOD((ROW(G60)-3),G$3)=1,1,G59+1))))</f>
        <v/>
      </c>
      <c r="H60" s="127" t="str">
        <f>IF(H59="","",IF(COLUMN(H60)-1&lt;&gt;COUNT($3:$3),IF(ROW(H60)-3&gt;$A$2,"",IF(MOD((ROW(H60)-3),(PRODUCT($3:$3)/PRODUCT($B$3:H$3)))=1,IF(MOD((ROW(H60)-3),(PRODUCT($3:$3)/PRODUCT($B$3:G$3)))=1,1,H59+1),H59)),IF(ROW(H60)-3&gt;$A$2,"",IF(MOD((ROW(H60)-3),H$3)=1,1,H59+1))))</f>
        <v/>
      </c>
      <c r="I60" s="127" t="str">
        <f>IF(I59="","",IF(COLUMN(I60)-1&lt;&gt;COUNT($3:$3),IF(ROW(I60)-3&gt;$A$2,"",IF(MOD((ROW(I60)-3),(PRODUCT($3:$3)/PRODUCT($B$3:I$3)))=1,IF(MOD((ROW(I60)-3),(PRODUCT($3:$3)/PRODUCT($B$3:H$3)))=1,1,I59+1),I59)),IF(ROW(I60)-3&gt;$A$2,"",IF(MOD((ROW(I60)-3),I$3)=1,1,I59+1))))</f>
        <v/>
      </c>
      <c r="J60" s="127" t="str">
        <f>IF(J59="","",IF(COLUMN(J60)-1&lt;&gt;COUNT($3:$3),IF(ROW(J60)-3&gt;$A$2,"",IF(MOD((ROW(J60)-3),(PRODUCT($3:$3)/PRODUCT($B$3:J$3)))=1,IF(MOD((ROW(J60)-3),(PRODUCT($3:$3)/PRODUCT($B$3:I$3)))=1,1,J59+1),J59)),IF(ROW(J60)-3&gt;$A$2,"",IF(MOD((ROW(J60)-3),J$3)=1,1,J59+1))))</f>
        <v/>
      </c>
      <c r="K60" t="str">
        <f>IF(K59="","",IF(COLUMN(K60)-1&lt;&gt;COUNT($3:$3),IF(ROW(K60)-2&gt;$A$2,"",IF(MOD((ROW(K60)-2),(PRODUCT($3:$3)/PRODUCT($B$3:K$3)))=1,IF(MOD((ROW(K60)-2),(PRODUCT($3:$3)/PRODUCT($B$3:J$3)))=1,1,K59+1),K59)),IF(ROW(K60)-2&gt;$A$2,"",IF(MOD((ROW(K60)-2),K$3)=1,1,K59+1))))</f>
        <v/>
      </c>
      <c r="O60" t="str">
        <f t="shared" si="11"/>
        <v/>
      </c>
      <c r="P60" t="str">
        <f t="shared" si="12"/>
        <v/>
      </c>
      <c r="Q60" t="str">
        <f t="shared" si="13"/>
        <v/>
      </c>
      <c r="R60" t="str">
        <f t="shared" si="14"/>
        <v/>
      </c>
      <c r="S60" t="str">
        <f t="shared" si="15"/>
        <v/>
      </c>
      <c r="T60" t="str">
        <f t="shared" si="16"/>
        <v/>
      </c>
      <c r="U60" t="str">
        <f t="shared" si="17"/>
        <v/>
      </c>
      <c r="V60" t="str">
        <f t="shared" si="18"/>
        <v/>
      </c>
      <c r="W60" t="str">
        <f t="shared" si="19"/>
        <v/>
      </c>
      <c r="X60" t="str">
        <f t="shared" si="20"/>
        <v/>
      </c>
    </row>
    <row r="61" spans="2:24">
      <c r="B61" s="127" t="str">
        <f>IF(B60="","",IF(COLUMN(B61)-1&lt;&gt;COUNT($3:$3),IF(ROW(B61)-3&gt;$A$2,"",IF(MOD((ROW(B61)-3),(PRODUCT($3:$3)/PRODUCT($B$3:B$3)))=1,B60+1,B60)),IF(ROW(B61)-3&gt;$A$2,"",IF(MOD((ROW(B61)-3),B$3)=1,1,B60+1))))</f>
        <v/>
      </c>
      <c r="C61" s="127" t="str">
        <f>IF(C60="","",IF(COLUMN(C61)-1&lt;&gt;COUNT($3:$3),IF(ROW(C61)-3&gt;$A$2,"",IF(MOD((ROW(C61)-3),(PRODUCT($3:$3)/PRODUCT($B$3:C$3)))=1,IF(MOD((ROW(C61)-3),(PRODUCT($3:$3)/PRODUCT(B$3:$B$3)))=1,1,C60+1),C60)),IF(ROW(C61)-3&gt;$A$2,"",IF(MOD((ROW(C61)-3),C$3)=1,1,C60+1))))</f>
        <v/>
      </c>
      <c r="D61" s="127" t="str">
        <f>IF(D60="","",IF(COLUMN(D61)-1&lt;&gt;COUNT($3:$3),IF(ROW(D61)-3&gt;$A$2,"",IF(MOD((ROW(D61)-3),(PRODUCT($3:$3)/PRODUCT($B$3:D$3)))=1,IF(MOD((ROW(D61)-3),(PRODUCT($3:$3)/PRODUCT($B$3:C$3)))=1,1,D60+1),D60)),IF(ROW(D61)-3&gt;$A$2,"",IF(MOD((ROW(D61)-3),D$3)=1,1,D60+1))))</f>
        <v/>
      </c>
      <c r="E61" s="127" t="str">
        <f>IF(E60="","",IF(COLUMN(E61)-1&lt;&gt;COUNT($3:$3),IF(ROW(E61)-3&gt;$A$2,"",IF(MOD((ROW(E61)-3),(PRODUCT($3:$3)/PRODUCT($B$3:E$3)))=1,IF(MOD((ROW(E61)-3),(PRODUCT($3:$3)/PRODUCT($B$3:D$3)))=1,1,E60+1),E60)),IF(ROW(E61)-3&gt;$A$2,"",IF(MOD((ROW(E61)-3),E$3)=1,1,E60+1))))</f>
        <v/>
      </c>
      <c r="F61" s="127" t="str">
        <f>IF(F60="","",IF(COLUMN(F61)-1&lt;&gt;COUNT($3:$3),IF(ROW(F61)-3&gt;$A$2,"",IF(MOD((ROW(F61)-3),(PRODUCT($3:$3)/PRODUCT($B$3:F$3)))=1,IF(MOD((ROW(F61)-3),(PRODUCT($3:$3)/PRODUCT($B$3:E$3)))=1,1,F60+1),F60)),IF(ROW(F61)-3&gt;$A$2,"",IF(MOD((ROW(F61)-3),F$3)=1,1,F60+1))))</f>
        <v/>
      </c>
      <c r="G61" s="127" t="str">
        <f>IF(G60="","",IF(COLUMN(G61)-1&lt;&gt;COUNT($3:$3),IF(ROW(G61)-3&gt;$A$2,"",IF(MOD((ROW(G61)-3),(PRODUCT($3:$3)/PRODUCT($B$3:G$3)))=1,IF(MOD((ROW(G61)-3),(PRODUCT($3:$3)/PRODUCT($B$3:F$3)))=1,1,G60+1),G60)),IF(ROW(G61)-3&gt;$A$2,"",IF(MOD((ROW(G61)-3),G$3)=1,1,G60+1))))</f>
        <v/>
      </c>
      <c r="H61" s="127" t="str">
        <f>IF(H60="","",IF(COLUMN(H61)-1&lt;&gt;COUNT($3:$3),IF(ROW(H61)-3&gt;$A$2,"",IF(MOD((ROW(H61)-3),(PRODUCT($3:$3)/PRODUCT($B$3:H$3)))=1,IF(MOD((ROW(H61)-3),(PRODUCT($3:$3)/PRODUCT($B$3:G$3)))=1,1,H60+1),H60)),IF(ROW(H61)-3&gt;$A$2,"",IF(MOD((ROW(H61)-3),H$3)=1,1,H60+1))))</f>
        <v/>
      </c>
      <c r="I61" s="127" t="str">
        <f>IF(I60="","",IF(COLUMN(I61)-1&lt;&gt;COUNT($3:$3),IF(ROW(I61)-3&gt;$A$2,"",IF(MOD((ROW(I61)-3),(PRODUCT($3:$3)/PRODUCT($B$3:I$3)))=1,IF(MOD((ROW(I61)-3),(PRODUCT($3:$3)/PRODUCT($B$3:H$3)))=1,1,I60+1),I60)),IF(ROW(I61)-3&gt;$A$2,"",IF(MOD((ROW(I61)-3),I$3)=1,1,I60+1))))</f>
        <v/>
      </c>
      <c r="J61" s="127" t="str">
        <f>IF(J60="","",IF(COLUMN(J61)-1&lt;&gt;COUNT($3:$3),IF(ROW(J61)-3&gt;$A$2,"",IF(MOD((ROW(J61)-3),(PRODUCT($3:$3)/PRODUCT($B$3:J$3)))=1,IF(MOD((ROW(J61)-3),(PRODUCT($3:$3)/PRODUCT($B$3:I$3)))=1,1,J60+1),J60)),IF(ROW(J61)-3&gt;$A$2,"",IF(MOD((ROW(J61)-3),J$3)=1,1,J60+1))))</f>
        <v/>
      </c>
      <c r="K61" t="str">
        <f>IF(K60="","",IF(COLUMN(K61)-1&lt;&gt;COUNT($3:$3),IF(ROW(K61)-2&gt;$A$2,"",IF(MOD((ROW(K61)-2),(PRODUCT($3:$3)/PRODUCT($B$3:K$3)))=1,IF(MOD((ROW(K61)-2),(PRODUCT($3:$3)/PRODUCT($B$3:J$3)))=1,1,K60+1),K60)),IF(ROW(K61)-2&gt;$A$2,"",IF(MOD((ROW(K61)-2),K$3)=1,1,K60+1))))</f>
        <v/>
      </c>
      <c r="O61" t="str">
        <f t="shared" si="11"/>
        <v/>
      </c>
      <c r="P61" t="str">
        <f t="shared" si="12"/>
        <v/>
      </c>
      <c r="Q61" t="str">
        <f t="shared" si="13"/>
        <v/>
      </c>
      <c r="R61" t="str">
        <f t="shared" si="14"/>
        <v/>
      </c>
      <c r="S61" t="str">
        <f t="shared" si="15"/>
        <v/>
      </c>
      <c r="T61" t="str">
        <f t="shared" si="16"/>
        <v/>
      </c>
      <c r="U61" t="str">
        <f t="shared" si="17"/>
        <v/>
      </c>
      <c r="V61" t="str">
        <f t="shared" si="18"/>
        <v/>
      </c>
      <c r="W61" t="str">
        <f t="shared" si="19"/>
        <v/>
      </c>
      <c r="X61" t="str">
        <f t="shared" si="20"/>
        <v/>
      </c>
    </row>
    <row r="62" spans="2:24">
      <c r="B62" s="127" t="str">
        <f>IF(B61="","",IF(COLUMN(B62)-1&lt;&gt;COUNT($3:$3),IF(ROW(B62)-3&gt;$A$2,"",IF(MOD((ROW(B62)-3),(PRODUCT($3:$3)/PRODUCT($B$3:B$3)))=1,B61+1,B61)),IF(ROW(B62)-3&gt;$A$2,"",IF(MOD((ROW(B62)-3),B$3)=1,1,B61+1))))</f>
        <v/>
      </c>
      <c r="C62" s="127" t="str">
        <f>IF(C61="","",IF(COLUMN(C62)-1&lt;&gt;COUNT($3:$3),IF(ROW(C62)-3&gt;$A$2,"",IF(MOD((ROW(C62)-3),(PRODUCT($3:$3)/PRODUCT($B$3:C$3)))=1,IF(MOD((ROW(C62)-3),(PRODUCT($3:$3)/PRODUCT(B$3:$B$3)))=1,1,C61+1),C61)),IF(ROW(C62)-3&gt;$A$2,"",IF(MOD((ROW(C62)-3),C$3)=1,1,C61+1))))</f>
        <v/>
      </c>
      <c r="D62" s="127" t="str">
        <f>IF(D61="","",IF(COLUMN(D62)-1&lt;&gt;COUNT($3:$3),IF(ROW(D62)-3&gt;$A$2,"",IF(MOD((ROW(D62)-3),(PRODUCT($3:$3)/PRODUCT($B$3:D$3)))=1,IF(MOD((ROW(D62)-3),(PRODUCT($3:$3)/PRODUCT($B$3:C$3)))=1,1,D61+1),D61)),IF(ROW(D62)-3&gt;$A$2,"",IF(MOD((ROW(D62)-3),D$3)=1,1,D61+1))))</f>
        <v/>
      </c>
      <c r="E62" s="127" t="str">
        <f>IF(E61="","",IF(COLUMN(E62)-1&lt;&gt;COUNT($3:$3),IF(ROW(E62)-3&gt;$A$2,"",IF(MOD((ROW(E62)-3),(PRODUCT($3:$3)/PRODUCT($B$3:E$3)))=1,IF(MOD((ROW(E62)-3),(PRODUCT($3:$3)/PRODUCT($B$3:D$3)))=1,1,E61+1),E61)),IF(ROW(E62)-3&gt;$A$2,"",IF(MOD((ROW(E62)-3),E$3)=1,1,E61+1))))</f>
        <v/>
      </c>
      <c r="F62" s="127" t="str">
        <f>IF(F61="","",IF(COLUMN(F62)-1&lt;&gt;COUNT($3:$3),IF(ROW(F62)-3&gt;$A$2,"",IF(MOD((ROW(F62)-3),(PRODUCT($3:$3)/PRODUCT($B$3:F$3)))=1,IF(MOD((ROW(F62)-3),(PRODUCT($3:$3)/PRODUCT($B$3:E$3)))=1,1,F61+1),F61)),IF(ROW(F62)-3&gt;$A$2,"",IF(MOD((ROW(F62)-3),F$3)=1,1,F61+1))))</f>
        <v/>
      </c>
      <c r="G62" s="127" t="str">
        <f>IF(G61="","",IF(COLUMN(G62)-1&lt;&gt;COUNT($3:$3),IF(ROW(G62)-3&gt;$A$2,"",IF(MOD((ROW(G62)-3),(PRODUCT($3:$3)/PRODUCT($B$3:G$3)))=1,IF(MOD((ROW(G62)-3),(PRODUCT($3:$3)/PRODUCT($B$3:F$3)))=1,1,G61+1),G61)),IF(ROW(G62)-3&gt;$A$2,"",IF(MOD((ROW(G62)-3),G$3)=1,1,G61+1))))</f>
        <v/>
      </c>
      <c r="H62" s="127" t="str">
        <f>IF(H61="","",IF(COLUMN(H62)-1&lt;&gt;COUNT($3:$3),IF(ROW(H62)-3&gt;$A$2,"",IF(MOD((ROW(H62)-3),(PRODUCT($3:$3)/PRODUCT($B$3:H$3)))=1,IF(MOD((ROW(H62)-3),(PRODUCT($3:$3)/PRODUCT($B$3:G$3)))=1,1,H61+1),H61)),IF(ROW(H62)-3&gt;$A$2,"",IF(MOD((ROW(H62)-3),H$3)=1,1,H61+1))))</f>
        <v/>
      </c>
      <c r="I62" s="127" t="str">
        <f>IF(I61="","",IF(COLUMN(I62)-1&lt;&gt;COUNT($3:$3),IF(ROW(I62)-3&gt;$A$2,"",IF(MOD((ROW(I62)-3),(PRODUCT($3:$3)/PRODUCT($B$3:I$3)))=1,IF(MOD((ROW(I62)-3),(PRODUCT($3:$3)/PRODUCT($B$3:H$3)))=1,1,I61+1),I61)),IF(ROW(I62)-3&gt;$A$2,"",IF(MOD((ROW(I62)-3),I$3)=1,1,I61+1))))</f>
        <v/>
      </c>
      <c r="J62" s="127" t="str">
        <f>IF(J61="","",IF(COLUMN(J62)-1&lt;&gt;COUNT($3:$3),IF(ROW(J62)-3&gt;$A$2,"",IF(MOD((ROW(J62)-3),(PRODUCT($3:$3)/PRODUCT($B$3:J$3)))=1,IF(MOD((ROW(J62)-3),(PRODUCT($3:$3)/PRODUCT($B$3:I$3)))=1,1,J61+1),J61)),IF(ROW(J62)-3&gt;$A$2,"",IF(MOD((ROW(J62)-3),J$3)=1,1,J61+1))))</f>
        <v/>
      </c>
      <c r="K62" t="str">
        <f>IF(K61="","",IF(COLUMN(K62)-1&lt;&gt;COUNT($3:$3),IF(ROW(K62)-2&gt;$A$2,"",IF(MOD((ROW(K62)-2),(PRODUCT($3:$3)/PRODUCT($B$3:K$3)))=1,IF(MOD((ROW(K62)-2),(PRODUCT($3:$3)/PRODUCT($B$3:J$3)))=1,1,K61+1),K61)),IF(ROW(K62)-2&gt;$A$2,"",IF(MOD((ROW(K62)-2),K$3)=1,1,K61+1))))</f>
        <v/>
      </c>
      <c r="O62" t="str">
        <f t="shared" si="11"/>
        <v/>
      </c>
      <c r="P62" t="str">
        <f t="shared" si="12"/>
        <v/>
      </c>
      <c r="Q62" t="str">
        <f t="shared" si="13"/>
        <v/>
      </c>
      <c r="R62" t="str">
        <f t="shared" si="14"/>
        <v/>
      </c>
      <c r="S62" t="str">
        <f t="shared" si="15"/>
        <v/>
      </c>
      <c r="T62" t="str">
        <f t="shared" si="16"/>
        <v/>
      </c>
      <c r="U62" t="str">
        <f t="shared" si="17"/>
        <v/>
      </c>
      <c r="V62" t="str">
        <f t="shared" si="18"/>
        <v/>
      </c>
      <c r="W62" t="str">
        <f t="shared" si="19"/>
        <v/>
      </c>
      <c r="X62" t="str">
        <f t="shared" si="20"/>
        <v/>
      </c>
    </row>
    <row r="63" spans="2:24">
      <c r="B63" s="127" t="str">
        <f>IF(B62="","",IF(COLUMN(B63)-1&lt;&gt;COUNT($3:$3),IF(ROW(B63)-3&gt;$A$2,"",IF(MOD((ROW(B63)-3),(PRODUCT($3:$3)/PRODUCT($B$3:B$3)))=1,B62+1,B62)),IF(ROW(B63)-3&gt;$A$2,"",IF(MOD((ROW(B63)-3),B$3)=1,1,B62+1))))</f>
        <v/>
      </c>
      <c r="C63" s="127" t="str">
        <f>IF(C62="","",IF(COLUMN(C63)-1&lt;&gt;COUNT($3:$3),IF(ROW(C63)-3&gt;$A$2,"",IF(MOD((ROW(C63)-3),(PRODUCT($3:$3)/PRODUCT($B$3:C$3)))=1,IF(MOD((ROW(C63)-3),(PRODUCT($3:$3)/PRODUCT(B$3:$B$3)))=1,1,C62+1),C62)),IF(ROW(C63)-3&gt;$A$2,"",IF(MOD((ROW(C63)-3),C$3)=1,1,C62+1))))</f>
        <v/>
      </c>
      <c r="D63" s="127" t="str">
        <f>IF(D62="","",IF(COLUMN(D63)-1&lt;&gt;COUNT($3:$3),IF(ROW(D63)-3&gt;$A$2,"",IF(MOD((ROW(D63)-3),(PRODUCT($3:$3)/PRODUCT($B$3:D$3)))=1,IF(MOD((ROW(D63)-3),(PRODUCT($3:$3)/PRODUCT($B$3:C$3)))=1,1,D62+1),D62)),IF(ROW(D63)-3&gt;$A$2,"",IF(MOD((ROW(D63)-3),D$3)=1,1,D62+1))))</f>
        <v/>
      </c>
      <c r="E63" s="127" t="str">
        <f>IF(E62="","",IF(COLUMN(E63)-1&lt;&gt;COUNT($3:$3),IF(ROW(E63)-3&gt;$A$2,"",IF(MOD((ROW(E63)-3),(PRODUCT($3:$3)/PRODUCT($B$3:E$3)))=1,IF(MOD((ROW(E63)-3),(PRODUCT($3:$3)/PRODUCT($B$3:D$3)))=1,1,E62+1),E62)),IF(ROW(E63)-3&gt;$A$2,"",IF(MOD((ROW(E63)-3),E$3)=1,1,E62+1))))</f>
        <v/>
      </c>
      <c r="F63" s="127" t="str">
        <f>IF(F62="","",IF(COLUMN(F63)-1&lt;&gt;COUNT($3:$3),IF(ROW(F63)-3&gt;$A$2,"",IF(MOD((ROW(F63)-3),(PRODUCT($3:$3)/PRODUCT($B$3:F$3)))=1,IF(MOD((ROW(F63)-3),(PRODUCT($3:$3)/PRODUCT($B$3:E$3)))=1,1,F62+1),F62)),IF(ROW(F63)-3&gt;$A$2,"",IF(MOD((ROW(F63)-3),F$3)=1,1,F62+1))))</f>
        <v/>
      </c>
      <c r="G63" s="127" t="str">
        <f>IF(G62="","",IF(COLUMN(G63)-1&lt;&gt;COUNT($3:$3),IF(ROW(G63)-3&gt;$A$2,"",IF(MOD((ROW(G63)-3),(PRODUCT($3:$3)/PRODUCT($B$3:G$3)))=1,IF(MOD((ROW(G63)-3),(PRODUCT($3:$3)/PRODUCT($B$3:F$3)))=1,1,G62+1),G62)),IF(ROW(G63)-3&gt;$A$2,"",IF(MOD((ROW(G63)-3),G$3)=1,1,G62+1))))</f>
        <v/>
      </c>
      <c r="H63" s="127" t="str">
        <f>IF(H62="","",IF(COLUMN(H63)-1&lt;&gt;COUNT($3:$3),IF(ROW(H63)-3&gt;$A$2,"",IF(MOD((ROW(H63)-3),(PRODUCT($3:$3)/PRODUCT($B$3:H$3)))=1,IF(MOD((ROW(H63)-3),(PRODUCT($3:$3)/PRODUCT($B$3:G$3)))=1,1,H62+1),H62)),IF(ROW(H63)-3&gt;$A$2,"",IF(MOD((ROW(H63)-3),H$3)=1,1,H62+1))))</f>
        <v/>
      </c>
      <c r="I63" s="127" t="str">
        <f>IF(I62="","",IF(COLUMN(I63)-1&lt;&gt;COUNT($3:$3),IF(ROW(I63)-3&gt;$A$2,"",IF(MOD((ROW(I63)-3),(PRODUCT($3:$3)/PRODUCT($B$3:I$3)))=1,IF(MOD((ROW(I63)-3),(PRODUCT($3:$3)/PRODUCT($B$3:H$3)))=1,1,I62+1),I62)),IF(ROW(I63)-3&gt;$A$2,"",IF(MOD((ROW(I63)-3),I$3)=1,1,I62+1))))</f>
        <v/>
      </c>
      <c r="J63" s="127" t="str">
        <f>IF(J62="","",IF(COLUMN(J63)-1&lt;&gt;COUNT($3:$3),IF(ROW(J63)-3&gt;$A$2,"",IF(MOD((ROW(J63)-3),(PRODUCT($3:$3)/PRODUCT($B$3:J$3)))=1,IF(MOD((ROW(J63)-3),(PRODUCT($3:$3)/PRODUCT($B$3:I$3)))=1,1,J62+1),J62)),IF(ROW(J63)-3&gt;$A$2,"",IF(MOD((ROW(J63)-3),J$3)=1,1,J62+1))))</f>
        <v/>
      </c>
      <c r="K63" t="str">
        <f>IF(K62="","",IF(COLUMN(K63)-1&lt;&gt;COUNT($3:$3),IF(ROW(K63)-2&gt;$A$2,"",IF(MOD((ROW(K63)-2),(PRODUCT($3:$3)/PRODUCT($B$3:K$3)))=1,IF(MOD((ROW(K63)-2),(PRODUCT($3:$3)/PRODUCT($B$3:J$3)))=1,1,K62+1),K62)),IF(ROW(K63)-2&gt;$A$2,"",IF(MOD((ROW(K63)-2),K$3)=1,1,K62+1))))</f>
        <v/>
      </c>
      <c r="O63" t="str">
        <f t="shared" si="11"/>
        <v/>
      </c>
      <c r="P63" t="str">
        <f t="shared" si="12"/>
        <v/>
      </c>
      <c r="Q63" t="str">
        <f t="shared" si="13"/>
        <v/>
      </c>
      <c r="R63" t="str">
        <f t="shared" si="14"/>
        <v/>
      </c>
      <c r="S63" t="str">
        <f t="shared" si="15"/>
        <v/>
      </c>
      <c r="T63" t="str">
        <f t="shared" si="16"/>
        <v/>
      </c>
      <c r="U63" t="str">
        <f t="shared" si="17"/>
        <v/>
      </c>
      <c r="V63" t="str">
        <f t="shared" si="18"/>
        <v/>
      </c>
      <c r="W63" t="str">
        <f t="shared" si="19"/>
        <v/>
      </c>
      <c r="X63" t="str">
        <f t="shared" si="20"/>
        <v/>
      </c>
    </row>
    <row r="64" spans="2:24">
      <c r="B64" s="127" t="str">
        <f>IF(B63="","",IF(COLUMN(B64)-1&lt;&gt;COUNT($3:$3),IF(ROW(B64)-3&gt;$A$2,"",IF(MOD((ROW(B64)-3),(PRODUCT($3:$3)/PRODUCT($B$3:B$3)))=1,B63+1,B63)),IF(ROW(B64)-3&gt;$A$2,"",IF(MOD((ROW(B64)-3),B$3)=1,1,B63+1))))</f>
        <v/>
      </c>
      <c r="C64" s="127" t="str">
        <f>IF(C63="","",IF(COLUMN(C64)-1&lt;&gt;COUNT($3:$3),IF(ROW(C64)-3&gt;$A$2,"",IF(MOD((ROW(C64)-3),(PRODUCT($3:$3)/PRODUCT($B$3:C$3)))=1,IF(MOD((ROW(C64)-3),(PRODUCT($3:$3)/PRODUCT(B$3:$B$3)))=1,1,C63+1),C63)),IF(ROW(C64)-3&gt;$A$2,"",IF(MOD((ROW(C64)-3),C$3)=1,1,C63+1))))</f>
        <v/>
      </c>
      <c r="D64" s="127" t="str">
        <f>IF(D63="","",IF(COLUMN(D64)-1&lt;&gt;COUNT($3:$3),IF(ROW(D64)-3&gt;$A$2,"",IF(MOD((ROW(D64)-3),(PRODUCT($3:$3)/PRODUCT($B$3:D$3)))=1,IF(MOD((ROW(D64)-3),(PRODUCT($3:$3)/PRODUCT($B$3:C$3)))=1,1,D63+1),D63)),IF(ROW(D64)-3&gt;$A$2,"",IF(MOD((ROW(D64)-3),D$3)=1,1,D63+1))))</f>
        <v/>
      </c>
      <c r="E64" s="127" t="str">
        <f>IF(E63="","",IF(COLUMN(E64)-1&lt;&gt;COUNT($3:$3),IF(ROW(E64)-3&gt;$A$2,"",IF(MOD((ROW(E64)-3),(PRODUCT($3:$3)/PRODUCT($B$3:E$3)))=1,IF(MOD((ROW(E64)-3),(PRODUCT($3:$3)/PRODUCT($B$3:D$3)))=1,1,E63+1),E63)),IF(ROW(E64)-3&gt;$A$2,"",IF(MOD((ROW(E64)-3),E$3)=1,1,E63+1))))</f>
        <v/>
      </c>
      <c r="F64" s="127" t="str">
        <f>IF(F63="","",IF(COLUMN(F64)-1&lt;&gt;COUNT($3:$3),IF(ROW(F64)-3&gt;$A$2,"",IF(MOD((ROW(F64)-3),(PRODUCT($3:$3)/PRODUCT($B$3:F$3)))=1,IF(MOD((ROW(F64)-3),(PRODUCT($3:$3)/PRODUCT($B$3:E$3)))=1,1,F63+1),F63)),IF(ROW(F64)-3&gt;$A$2,"",IF(MOD((ROW(F64)-3),F$3)=1,1,F63+1))))</f>
        <v/>
      </c>
      <c r="G64" s="127" t="str">
        <f>IF(G63="","",IF(COLUMN(G64)-1&lt;&gt;COUNT($3:$3),IF(ROW(G64)-3&gt;$A$2,"",IF(MOD((ROW(G64)-3),(PRODUCT($3:$3)/PRODUCT($B$3:G$3)))=1,IF(MOD((ROW(G64)-3),(PRODUCT($3:$3)/PRODUCT($B$3:F$3)))=1,1,G63+1),G63)),IF(ROW(G64)-3&gt;$A$2,"",IF(MOD((ROW(G64)-3),G$3)=1,1,G63+1))))</f>
        <v/>
      </c>
      <c r="H64" s="127" t="str">
        <f>IF(H63="","",IF(COLUMN(H64)-1&lt;&gt;COUNT($3:$3),IF(ROW(H64)-3&gt;$A$2,"",IF(MOD((ROW(H64)-3),(PRODUCT($3:$3)/PRODUCT($B$3:H$3)))=1,IF(MOD((ROW(H64)-3),(PRODUCT($3:$3)/PRODUCT($B$3:G$3)))=1,1,H63+1),H63)),IF(ROW(H64)-3&gt;$A$2,"",IF(MOD((ROW(H64)-3),H$3)=1,1,H63+1))))</f>
        <v/>
      </c>
      <c r="I64" s="127" t="str">
        <f>IF(I63="","",IF(COLUMN(I64)-1&lt;&gt;COUNT($3:$3),IF(ROW(I64)-3&gt;$A$2,"",IF(MOD((ROW(I64)-3),(PRODUCT($3:$3)/PRODUCT($B$3:I$3)))=1,IF(MOD((ROW(I64)-3),(PRODUCT($3:$3)/PRODUCT($B$3:H$3)))=1,1,I63+1),I63)),IF(ROW(I64)-3&gt;$A$2,"",IF(MOD((ROW(I64)-3),I$3)=1,1,I63+1))))</f>
        <v/>
      </c>
      <c r="J64" s="127" t="str">
        <f>IF(J63="","",IF(COLUMN(J64)-1&lt;&gt;COUNT($3:$3),IF(ROW(J64)-3&gt;$A$2,"",IF(MOD((ROW(J64)-3),(PRODUCT($3:$3)/PRODUCT($B$3:J$3)))=1,IF(MOD((ROW(J64)-3),(PRODUCT($3:$3)/PRODUCT($B$3:I$3)))=1,1,J63+1),J63)),IF(ROW(J64)-3&gt;$A$2,"",IF(MOD((ROW(J64)-3),J$3)=1,1,J63+1))))</f>
        <v/>
      </c>
      <c r="K64" t="str">
        <f>IF(K63="","",IF(COLUMN(K64)-1&lt;&gt;COUNT($3:$3),IF(ROW(K64)-2&gt;$A$2,"",IF(MOD((ROW(K64)-2),(PRODUCT($3:$3)/PRODUCT($B$3:K$3)))=1,IF(MOD((ROW(K64)-2),(PRODUCT($3:$3)/PRODUCT($B$3:J$3)))=1,1,K63+1),K63)),IF(ROW(K64)-2&gt;$A$2,"",IF(MOD((ROW(K64)-2),K$3)=1,1,K63+1))))</f>
        <v/>
      </c>
      <c r="O64" t="str">
        <f t="shared" si="11"/>
        <v/>
      </c>
      <c r="P64" t="str">
        <f t="shared" si="12"/>
        <v/>
      </c>
      <c r="Q64" t="str">
        <f t="shared" si="13"/>
        <v/>
      </c>
      <c r="R64" t="str">
        <f t="shared" si="14"/>
        <v/>
      </c>
      <c r="S64" t="str">
        <f t="shared" si="15"/>
        <v/>
      </c>
      <c r="T64" t="str">
        <f t="shared" si="16"/>
        <v/>
      </c>
      <c r="U64" t="str">
        <f t="shared" si="17"/>
        <v/>
      </c>
      <c r="V64" t="str">
        <f t="shared" si="18"/>
        <v/>
      </c>
      <c r="W64" t="str">
        <f t="shared" si="19"/>
        <v/>
      </c>
      <c r="X64" t="str">
        <f t="shared" si="20"/>
        <v/>
      </c>
    </row>
    <row r="65" spans="2:24">
      <c r="B65" s="127" t="str">
        <f>IF(B64="","",IF(COLUMN(B65)-1&lt;&gt;COUNT($3:$3),IF(ROW(B65)-3&gt;$A$2,"",IF(MOD((ROW(B65)-3),(PRODUCT($3:$3)/PRODUCT($B$3:B$3)))=1,B64+1,B64)),IF(ROW(B65)-3&gt;$A$2,"",IF(MOD((ROW(B65)-3),B$3)=1,1,B64+1))))</f>
        <v/>
      </c>
      <c r="C65" s="127" t="str">
        <f>IF(C64="","",IF(COLUMN(C65)-1&lt;&gt;COUNT($3:$3),IF(ROW(C65)-3&gt;$A$2,"",IF(MOD((ROW(C65)-3),(PRODUCT($3:$3)/PRODUCT($B$3:C$3)))=1,IF(MOD((ROW(C65)-3),(PRODUCT($3:$3)/PRODUCT(B$3:$B$3)))=1,1,C64+1),C64)),IF(ROW(C65)-3&gt;$A$2,"",IF(MOD((ROW(C65)-3),C$3)=1,1,C64+1))))</f>
        <v/>
      </c>
      <c r="D65" s="127" t="str">
        <f>IF(D64="","",IF(COLUMN(D65)-1&lt;&gt;COUNT($3:$3),IF(ROW(D65)-3&gt;$A$2,"",IF(MOD((ROW(D65)-3),(PRODUCT($3:$3)/PRODUCT($B$3:D$3)))=1,IF(MOD((ROW(D65)-3),(PRODUCT($3:$3)/PRODUCT($B$3:C$3)))=1,1,D64+1),D64)),IF(ROW(D65)-3&gt;$A$2,"",IF(MOD((ROW(D65)-3),D$3)=1,1,D64+1))))</f>
        <v/>
      </c>
      <c r="E65" s="127" t="str">
        <f>IF(E64="","",IF(COLUMN(E65)-1&lt;&gt;COUNT($3:$3),IF(ROW(E65)-3&gt;$A$2,"",IF(MOD((ROW(E65)-3),(PRODUCT($3:$3)/PRODUCT($B$3:E$3)))=1,IF(MOD((ROW(E65)-3),(PRODUCT($3:$3)/PRODUCT($B$3:D$3)))=1,1,E64+1),E64)),IF(ROW(E65)-3&gt;$A$2,"",IF(MOD((ROW(E65)-3),E$3)=1,1,E64+1))))</f>
        <v/>
      </c>
      <c r="F65" s="127" t="str">
        <f>IF(F64="","",IF(COLUMN(F65)-1&lt;&gt;COUNT($3:$3),IF(ROW(F65)-3&gt;$A$2,"",IF(MOD((ROW(F65)-3),(PRODUCT($3:$3)/PRODUCT($B$3:F$3)))=1,IF(MOD((ROW(F65)-3),(PRODUCT($3:$3)/PRODUCT($B$3:E$3)))=1,1,F64+1),F64)),IF(ROW(F65)-3&gt;$A$2,"",IF(MOD((ROW(F65)-3),F$3)=1,1,F64+1))))</f>
        <v/>
      </c>
      <c r="G65" s="127" t="str">
        <f>IF(G64="","",IF(COLUMN(G65)-1&lt;&gt;COUNT($3:$3),IF(ROW(G65)-3&gt;$A$2,"",IF(MOD((ROW(G65)-3),(PRODUCT($3:$3)/PRODUCT($B$3:G$3)))=1,IF(MOD((ROW(G65)-3),(PRODUCT($3:$3)/PRODUCT($B$3:F$3)))=1,1,G64+1),G64)),IF(ROW(G65)-3&gt;$A$2,"",IF(MOD((ROW(G65)-3),G$3)=1,1,G64+1))))</f>
        <v/>
      </c>
      <c r="H65" s="127" t="str">
        <f>IF(H64="","",IF(COLUMN(H65)-1&lt;&gt;COUNT($3:$3),IF(ROW(H65)-3&gt;$A$2,"",IF(MOD((ROW(H65)-3),(PRODUCT($3:$3)/PRODUCT($B$3:H$3)))=1,IF(MOD((ROW(H65)-3),(PRODUCT($3:$3)/PRODUCT($B$3:G$3)))=1,1,H64+1),H64)),IF(ROW(H65)-3&gt;$A$2,"",IF(MOD((ROW(H65)-3),H$3)=1,1,H64+1))))</f>
        <v/>
      </c>
      <c r="I65" s="127" t="str">
        <f>IF(I64="","",IF(COLUMN(I65)-1&lt;&gt;COUNT($3:$3),IF(ROW(I65)-3&gt;$A$2,"",IF(MOD((ROW(I65)-3),(PRODUCT($3:$3)/PRODUCT($B$3:I$3)))=1,IF(MOD((ROW(I65)-3),(PRODUCT($3:$3)/PRODUCT($B$3:H$3)))=1,1,I64+1),I64)),IF(ROW(I65)-3&gt;$A$2,"",IF(MOD((ROW(I65)-3),I$3)=1,1,I64+1))))</f>
        <v/>
      </c>
      <c r="J65" s="127" t="str">
        <f>IF(J64="","",IF(COLUMN(J65)-1&lt;&gt;COUNT($3:$3),IF(ROW(J65)-3&gt;$A$2,"",IF(MOD((ROW(J65)-3),(PRODUCT($3:$3)/PRODUCT($B$3:J$3)))=1,IF(MOD((ROW(J65)-3),(PRODUCT($3:$3)/PRODUCT($B$3:I$3)))=1,1,J64+1),J64)),IF(ROW(J65)-3&gt;$A$2,"",IF(MOD((ROW(J65)-3),J$3)=1,1,J64+1))))</f>
        <v/>
      </c>
      <c r="K65" t="str">
        <f>IF(K64="","",IF(COLUMN(K65)-1&lt;&gt;COUNT($3:$3),IF(ROW(K65)-2&gt;$A$2,"",IF(MOD((ROW(K65)-2),(PRODUCT($3:$3)/PRODUCT($B$3:K$3)))=1,IF(MOD((ROW(K65)-2),(PRODUCT($3:$3)/PRODUCT($B$3:J$3)))=1,1,K64+1),K64)),IF(ROW(K65)-2&gt;$A$2,"",IF(MOD((ROW(K65)-2),K$3)=1,1,K64+1))))</f>
        <v/>
      </c>
      <c r="O65" t="str">
        <f t="shared" si="11"/>
        <v/>
      </c>
      <c r="P65" t="str">
        <f t="shared" si="12"/>
        <v/>
      </c>
      <c r="Q65" t="str">
        <f t="shared" si="13"/>
        <v/>
      </c>
      <c r="R65" t="str">
        <f t="shared" si="14"/>
        <v/>
      </c>
      <c r="S65" t="str">
        <f t="shared" si="15"/>
        <v/>
      </c>
      <c r="T65" t="str">
        <f t="shared" si="16"/>
        <v/>
      </c>
      <c r="U65" t="str">
        <f t="shared" si="17"/>
        <v/>
      </c>
      <c r="V65" t="str">
        <f t="shared" si="18"/>
        <v/>
      </c>
      <c r="W65" t="str">
        <f t="shared" si="19"/>
        <v/>
      </c>
      <c r="X65" t="str">
        <f t="shared" si="20"/>
        <v/>
      </c>
    </row>
    <row r="66" spans="2:24">
      <c r="B66" s="127" t="str">
        <f>IF(B65="","",IF(COLUMN(B66)-1&lt;&gt;COUNT($3:$3),IF(ROW(B66)-3&gt;$A$2,"",IF(MOD((ROW(B66)-3),(PRODUCT($3:$3)/PRODUCT($B$3:B$3)))=1,B65+1,B65)),IF(ROW(B66)-3&gt;$A$2,"",IF(MOD((ROW(B66)-3),B$3)=1,1,B65+1))))</f>
        <v/>
      </c>
      <c r="C66" s="127" t="str">
        <f>IF(C65="","",IF(COLUMN(C66)-1&lt;&gt;COUNT($3:$3),IF(ROW(C66)-3&gt;$A$2,"",IF(MOD((ROW(C66)-3),(PRODUCT($3:$3)/PRODUCT($B$3:C$3)))=1,IF(MOD((ROW(C66)-3),(PRODUCT($3:$3)/PRODUCT(B$3:$B$3)))=1,1,C65+1),C65)),IF(ROW(C66)-3&gt;$A$2,"",IF(MOD((ROW(C66)-3),C$3)=1,1,C65+1))))</f>
        <v/>
      </c>
      <c r="D66" s="127" t="str">
        <f>IF(D65="","",IF(COLUMN(D66)-1&lt;&gt;COUNT($3:$3),IF(ROW(D66)-3&gt;$A$2,"",IF(MOD((ROW(D66)-3),(PRODUCT($3:$3)/PRODUCT($B$3:D$3)))=1,IF(MOD((ROW(D66)-3),(PRODUCT($3:$3)/PRODUCT($B$3:C$3)))=1,1,D65+1),D65)),IF(ROW(D66)-3&gt;$A$2,"",IF(MOD((ROW(D66)-3),D$3)=1,1,D65+1))))</f>
        <v/>
      </c>
      <c r="E66" s="127" t="str">
        <f>IF(E65="","",IF(COLUMN(E66)-1&lt;&gt;COUNT($3:$3),IF(ROW(E66)-3&gt;$A$2,"",IF(MOD((ROW(E66)-3),(PRODUCT($3:$3)/PRODUCT($B$3:E$3)))=1,IF(MOD((ROW(E66)-3),(PRODUCT($3:$3)/PRODUCT($B$3:D$3)))=1,1,E65+1),E65)),IF(ROW(E66)-3&gt;$A$2,"",IF(MOD((ROW(E66)-3),E$3)=1,1,E65+1))))</f>
        <v/>
      </c>
      <c r="F66" s="127" t="str">
        <f>IF(F65="","",IF(COLUMN(F66)-1&lt;&gt;COUNT($3:$3),IF(ROW(F66)-3&gt;$A$2,"",IF(MOD((ROW(F66)-3),(PRODUCT($3:$3)/PRODUCT($B$3:F$3)))=1,IF(MOD((ROW(F66)-3),(PRODUCT($3:$3)/PRODUCT($B$3:E$3)))=1,1,F65+1),F65)),IF(ROW(F66)-3&gt;$A$2,"",IF(MOD((ROW(F66)-3),F$3)=1,1,F65+1))))</f>
        <v/>
      </c>
      <c r="G66" s="127" t="str">
        <f>IF(G65="","",IF(COLUMN(G66)-1&lt;&gt;COUNT($3:$3),IF(ROW(G66)-3&gt;$A$2,"",IF(MOD((ROW(G66)-3),(PRODUCT($3:$3)/PRODUCT($B$3:G$3)))=1,IF(MOD((ROW(G66)-3),(PRODUCT($3:$3)/PRODUCT($B$3:F$3)))=1,1,G65+1),G65)),IF(ROW(G66)-3&gt;$A$2,"",IF(MOD((ROW(G66)-3),G$3)=1,1,G65+1))))</f>
        <v/>
      </c>
      <c r="H66" s="127" t="str">
        <f>IF(H65="","",IF(COLUMN(H66)-1&lt;&gt;COUNT($3:$3),IF(ROW(H66)-3&gt;$A$2,"",IF(MOD((ROW(H66)-3),(PRODUCT($3:$3)/PRODUCT($B$3:H$3)))=1,IF(MOD((ROW(H66)-3),(PRODUCT($3:$3)/PRODUCT($B$3:G$3)))=1,1,H65+1),H65)),IF(ROW(H66)-3&gt;$A$2,"",IF(MOD((ROW(H66)-3),H$3)=1,1,H65+1))))</f>
        <v/>
      </c>
      <c r="I66" s="127" t="str">
        <f>IF(I65="","",IF(COLUMN(I66)-1&lt;&gt;COUNT($3:$3),IF(ROW(I66)-3&gt;$A$2,"",IF(MOD((ROW(I66)-3),(PRODUCT($3:$3)/PRODUCT($B$3:I$3)))=1,IF(MOD((ROW(I66)-3),(PRODUCT($3:$3)/PRODUCT($B$3:H$3)))=1,1,I65+1),I65)),IF(ROW(I66)-3&gt;$A$2,"",IF(MOD((ROW(I66)-3),I$3)=1,1,I65+1))))</f>
        <v/>
      </c>
      <c r="J66" s="127" t="str">
        <f>IF(J65="","",IF(COLUMN(J66)-1&lt;&gt;COUNT($3:$3),IF(ROW(J66)-3&gt;$A$2,"",IF(MOD((ROW(J66)-3),(PRODUCT($3:$3)/PRODUCT($B$3:J$3)))=1,IF(MOD((ROW(J66)-3),(PRODUCT($3:$3)/PRODUCT($B$3:I$3)))=1,1,J65+1),J65)),IF(ROW(J66)-3&gt;$A$2,"",IF(MOD((ROW(J66)-3),J$3)=1,1,J65+1))))</f>
        <v/>
      </c>
      <c r="K66" t="str">
        <f>IF(K65="","",IF(COLUMN(K66)-1&lt;&gt;COUNT($3:$3),IF(ROW(K66)-2&gt;$A$2,"",IF(MOD((ROW(K66)-2),(PRODUCT($3:$3)/PRODUCT($B$3:K$3)))=1,IF(MOD((ROW(K66)-2),(PRODUCT($3:$3)/PRODUCT($B$3:J$3)))=1,1,K65+1),K65)),IF(ROW(K66)-2&gt;$A$2,"",IF(MOD((ROW(K66)-2),K$3)=1,1,K65+1))))</f>
        <v/>
      </c>
      <c r="O66" t="str">
        <f t="shared" si="11"/>
        <v/>
      </c>
      <c r="P66" t="str">
        <f t="shared" si="12"/>
        <v/>
      </c>
      <c r="Q66" t="str">
        <f t="shared" si="13"/>
        <v/>
      </c>
      <c r="R66" t="str">
        <f t="shared" si="14"/>
        <v/>
      </c>
      <c r="S66" t="str">
        <f t="shared" si="15"/>
        <v/>
      </c>
      <c r="T66" t="str">
        <f t="shared" si="16"/>
        <v/>
      </c>
      <c r="U66" t="str">
        <f t="shared" si="17"/>
        <v/>
      </c>
      <c r="V66" t="str">
        <f t="shared" si="18"/>
        <v/>
      </c>
      <c r="W66" t="str">
        <f t="shared" si="19"/>
        <v/>
      </c>
      <c r="X66" t="str">
        <f t="shared" si="20"/>
        <v/>
      </c>
    </row>
    <row r="67" spans="2:24">
      <c r="B67" s="127" t="str">
        <f>IF(B66="","",IF(COLUMN(B67)-1&lt;&gt;COUNT($3:$3),IF(ROW(B67)-3&gt;$A$2,"",IF(MOD((ROW(B67)-3),(PRODUCT($3:$3)/PRODUCT($B$3:B$3)))=1,B66+1,B66)),IF(ROW(B67)-3&gt;$A$2,"",IF(MOD((ROW(B67)-3),B$3)=1,1,B66+1))))</f>
        <v/>
      </c>
      <c r="C67" s="127" t="str">
        <f>IF(C66="","",IF(COLUMN(C67)-1&lt;&gt;COUNT($3:$3),IF(ROW(C67)-3&gt;$A$2,"",IF(MOD((ROW(C67)-3),(PRODUCT($3:$3)/PRODUCT($B$3:C$3)))=1,IF(MOD((ROW(C67)-3),(PRODUCT($3:$3)/PRODUCT(B$3:$B$3)))=1,1,C66+1),C66)),IF(ROW(C67)-3&gt;$A$2,"",IF(MOD((ROW(C67)-3),C$3)=1,1,C66+1))))</f>
        <v/>
      </c>
      <c r="D67" s="127" t="str">
        <f>IF(D66="","",IF(COLUMN(D67)-1&lt;&gt;COUNT($3:$3),IF(ROW(D67)-3&gt;$A$2,"",IF(MOD((ROW(D67)-3),(PRODUCT($3:$3)/PRODUCT($B$3:D$3)))=1,IF(MOD((ROW(D67)-3),(PRODUCT($3:$3)/PRODUCT($B$3:C$3)))=1,1,D66+1),D66)),IF(ROW(D67)-3&gt;$A$2,"",IF(MOD((ROW(D67)-3),D$3)=1,1,D66+1))))</f>
        <v/>
      </c>
      <c r="E67" s="127" t="str">
        <f>IF(E66="","",IF(COLUMN(E67)-1&lt;&gt;COUNT($3:$3),IF(ROW(E67)-3&gt;$A$2,"",IF(MOD((ROW(E67)-3),(PRODUCT($3:$3)/PRODUCT($B$3:E$3)))=1,IF(MOD((ROW(E67)-3),(PRODUCT($3:$3)/PRODUCT($B$3:D$3)))=1,1,E66+1),E66)),IF(ROW(E67)-3&gt;$A$2,"",IF(MOD((ROW(E67)-3),E$3)=1,1,E66+1))))</f>
        <v/>
      </c>
      <c r="F67" s="127" t="str">
        <f>IF(F66="","",IF(COLUMN(F67)-1&lt;&gt;COUNT($3:$3),IF(ROW(F67)-3&gt;$A$2,"",IF(MOD((ROW(F67)-3),(PRODUCT($3:$3)/PRODUCT($B$3:F$3)))=1,IF(MOD((ROW(F67)-3),(PRODUCT($3:$3)/PRODUCT($B$3:E$3)))=1,1,F66+1),F66)),IF(ROW(F67)-3&gt;$A$2,"",IF(MOD((ROW(F67)-3),F$3)=1,1,F66+1))))</f>
        <v/>
      </c>
      <c r="G67" s="127" t="str">
        <f>IF(G66="","",IF(COLUMN(G67)-1&lt;&gt;COUNT($3:$3),IF(ROW(G67)-3&gt;$A$2,"",IF(MOD((ROW(G67)-3),(PRODUCT($3:$3)/PRODUCT($B$3:G$3)))=1,IF(MOD((ROW(G67)-3),(PRODUCT($3:$3)/PRODUCT($B$3:F$3)))=1,1,G66+1),G66)),IF(ROW(G67)-3&gt;$A$2,"",IF(MOD((ROW(G67)-3),G$3)=1,1,G66+1))))</f>
        <v/>
      </c>
      <c r="H67" s="127" t="str">
        <f>IF(H66="","",IF(COLUMN(H67)-1&lt;&gt;COUNT($3:$3),IF(ROW(H67)-3&gt;$A$2,"",IF(MOD((ROW(H67)-3),(PRODUCT($3:$3)/PRODUCT($B$3:H$3)))=1,IF(MOD((ROW(H67)-3),(PRODUCT($3:$3)/PRODUCT($B$3:G$3)))=1,1,H66+1),H66)),IF(ROW(H67)-3&gt;$A$2,"",IF(MOD((ROW(H67)-3),H$3)=1,1,H66+1))))</f>
        <v/>
      </c>
      <c r="I67" s="127" t="str">
        <f>IF(I66="","",IF(COLUMN(I67)-1&lt;&gt;COUNT($3:$3),IF(ROW(I67)-3&gt;$A$2,"",IF(MOD((ROW(I67)-3),(PRODUCT($3:$3)/PRODUCT($B$3:I$3)))=1,IF(MOD((ROW(I67)-3),(PRODUCT($3:$3)/PRODUCT($B$3:H$3)))=1,1,I66+1),I66)),IF(ROW(I67)-3&gt;$A$2,"",IF(MOD((ROW(I67)-3),I$3)=1,1,I66+1))))</f>
        <v/>
      </c>
      <c r="J67" s="127" t="str">
        <f>IF(J66="","",IF(COLUMN(J67)-1&lt;&gt;COUNT($3:$3),IF(ROW(J67)-3&gt;$A$2,"",IF(MOD((ROW(J67)-3),(PRODUCT($3:$3)/PRODUCT($B$3:J$3)))=1,IF(MOD((ROW(J67)-3),(PRODUCT($3:$3)/PRODUCT($B$3:I$3)))=1,1,J66+1),J66)),IF(ROW(J67)-3&gt;$A$2,"",IF(MOD((ROW(J67)-3),J$3)=1,1,J66+1))))</f>
        <v/>
      </c>
      <c r="K67" t="str">
        <f>IF(K66="","",IF(COLUMN(K67)-1&lt;&gt;COUNT($3:$3),IF(ROW(K67)-2&gt;$A$2,"",IF(MOD((ROW(K67)-2),(PRODUCT($3:$3)/PRODUCT($B$3:K$3)))=1,IF(MOD((ROW(K67)-2),(PRODUCT($3:$3)/PRODUCT($B$3:J$3)))=1,1,K66+1),K66)),IF(ROW(K67)-2&gt;$A$2,"",IF(MOD((ROW(K67)-2),K$3)=1,1,K66+1))))</f>
        <v/>
      </c>
      <c r="O67" t="str">
        <f t="shared" si="11"/>
        <v/>
      </c>
      <c r="P67" t="str">
        <f t="shared" si="12"/>
        <v/>
      </c>
      <c r="Q67" t="str">
        <f t="shared" si="13"/>
        <v/>
      </c>
      <c r="R67" t="str">
        <f t="shared" si="14"/>
        <v/>
      </c>
      <c r="S67" t="str">
        <f t="shared" si="15"/>
        <v/>
      </c>
      <c r="T67" t="str">
        <f t="shared" si="16"/>
        <v/>
      </c>
      <c r="U67" t="str">
        <f t="shared" si="17"/>
        <v/>
      </c>
      <c r="V67" t="str">
        <f t="shared" si="18"/>
        <v/>
      </c>
      <c r="W67" t="str">
        <f t="shared" si="19"/>
        <v/>
      </c>
      <c r="X67" t="str">
        <f t="shared" si="20"/>
        <v/>
      </c>
    </row>
    <row r="68" spans="2:24">
      <c r="B68" s="127" t="str">
        <f>IF(B67="","",IF(COLUMN(B68)-1&lt;&gt;COUNT($3:$3),IF(ROW(B68)-3&gt;$A$2,"",IF(MOD((ROW(B68)-3),(PRODUCT($3:$3)/PRODUCT($B$3:B$3)))=1,B67+1,B67)),IF(ROW(B68)-3&gt;$A$2,"",IF(MOD((ROW(B68)-3),B$3)=1,1,B67+1))))</f>
        <v/>
      </c>
      <c r="C68" s="127" t="str">
        <f>IF(C67="","",IF(COLUMN(C68)-1&lt;&gt;COUNT($3:$3),IF(ROW(C68)-3&gt;$A$2,"",IF(MOD((ROW(C68)-3),(PRODUCT($3:$3)/PRODUCT($B$3:C$3)))=1,IF(MOD((ROW(C68)-3),(PRODUCT($3:$3)/PRODUCT(B$3:$B$3)))=1,1,C67+1),C67)),IF(ROW(C68)-3&gt;$A$2,"",IF(MOD((ROW(C68)-3),C$3)=1,1,C67+1))))</f>
        <v/>
      </c>
      <c r="D68" s="127" t="str">
        <f>IF(D67="","",IF(COLUMN(D68)-1&lt;&gt;COUNT($3:$3),IF(ROW(D68)-3&gt;$A$2,"",IF(MOD((ROW(D68)-3),(PRODUCT($3:$3)/PRODUCT($B$3:D$3)))=1,IF(MOD((ROW(D68)-3),(PRODUCT($3:$3)/PRODUCT($B$3:C$3)))=1,1,D67+1),D67)),IF(ROW(D68)-3&gt;$A$2,"",IF(MOD((ROW(D68)-3),D$3)=1,1,D67+1))))</f>
        <v/>
      </c>
      <c r="E68" s="127" t="str">
        <f>IF(E67="","",IF(COLUMN(E68)-1&lt;&gt;COUNT($3:$3),IF(ROW(E68)-3&gt;$A$2,"",IF(MOD((ROW(E68)-3),(PRODUCT($3:$3)/PRODUCT($B$3:E$3)))=1,IF(MOD((ROW(E68)-3),(PRODUCT($3:$3)/PRODUCT($B$3:D$3)))=1,1,E67+1),E67)),IF(ROW(E68)-3&gt;$A$2,"",IF(MOD((ROW(E68)-3),E$3)=1,1,E67+1))))</f>
        <v/>
      </c>
      <c r="F68" s="127" t="str">
        <f>IF(F67="","",IF(COLUMN(F68)-1&lt;&gt;COUNT($3:$3),IF(ROW(F68)-3&gt;$A$2,"",IF(MOD((ROW(F68)-3),(PRODUCT($3:$3)/PRODUCT($B$3:F$3)))=1,IF(MOD((ROW(F68)-3),(PRODUCT($3:$3)/PRODUCT($B$3:E$3)))=1,1,F67+1),F67)),IF(ROW(F68)-3&gt;$A$2,"",IF(MOD((ROW(F68)-3),F$3)=1,1,F67+1))))</f>
        <v/>
      </c>
      <c r="G68" s="127" t="str">
        <f>IF(G67="","",IF(COLUMN(G68)-1&lt;&gt;COUNT($3:$3),IF(ROW(G68)-3&gt;$A$2,"",IF(MOD((ROW(G68)-3),(PRODUCT($3:$3)/PRODUCT($B$3:G$3)))=1,IF(MOD((ROW(G68)-3),(PRODUCT($3:$3)/PRODUCT($B$3:F$3)))=1,1,G67+1),G67)),IF(ROW(G68)-3&gt;$A$2,"",IF(MOD((ROW(G68)-3),G$3)=1,1,G67+1))))</f>
        <v/>
      </c>
      <c r="H68" s="127" t="str">
        <f>IF(H67="","",IF(COLUMN(H68)-1&lt;&gt;COUNT($3:$3),IF(ROW(H68)-3&gt;$A$2,"",IF(MOD((ROW(H68)-3),(PRODUCT($3:$3)/PRODUCT($B$3:H$3)))=1,IF(MOD((ROW(H68)-3),(PRODUCT($3:$3)/PRODUCT($B$3:G$3)))=1,1,H67+1),H67)),IF(ROW(H68)-3&gt;$A$2,"",IF(MOD((ROW(H68)-3),H$3)=1,1,H67+1))))</f>
        <v/>
      </c>
      <c r="I68" s="127" t="str">
        <f>IF(I67="","",IF(COLUMN(I68)-1&lt;&gt;COUNT($3:$3),IF(ROW(I68)-3&gt;$A$2,"",IF(MOD((ROW(I68)-3),(PRODUCT($3:$3)/PRODUCT($B$3:I$3)))=1,IF(MOD((ROW(I68)-3),(PRODUCT($3:$3)/PRODUCT($B$3:H$3)))=1,1,I67+1),I67)),IF(ROW(I68)-3&gt;$A$2,"",IF(MOD((ROW(I68)-3),I$3)=1,1,I67+1))))</f>
        <v/>
      </c>
      <c r="J68" s="127" t="str">
        <f>IF(J67="","",IF(COLUMN(J68)-1&lt;&gt;COUNT($3:$3),IF(ROW(J68)-3&gt;$A$2,"",IF(MOD((ROW(J68)-3),(PRODUCT($3:$3)/PRODUCT($B$3:J$3)))=1,IF(MOD((ROW(J68)-3),(PRODUCT($3:$3)/PRODUCT($B$3:I$3)))=1,1,J67+1),J67)),IF(ROW(J68)-3&gt;$A$2,"",IF(MOD((ROW(J68)-3),J$3)=1,1,J67+1))))</f>
        <v/>
      </c>
      <c r="K68" t="str">
        <f>IF(K67="","",IF(COLUMN(K68)-1&lt;&gt;COUNT($3:$3),IF(ROW(K68)-2&gt;$A$2,"",IF(MOD((ROW(K68)-2),(PRODUCT($3:$3)/PRODUCT($B$3:K$3)))=1,IF(MOD((ROW(K68)-2),(PRODUCT($3:$3)/PRODUCT($B$3:J$3)))=1,1,K67+1),K67)),IF(ROW(K68)-2&gt;$A$2,"",IF(MOD((ROW(K68)-2),K$3)=1,1,K67+1))))</f>
        <v/>
      </c>
      <c r="O68" t="str">
        <f t="shared" si="11"/>
        <v/>
      </c>
      <c r="P68" t="str">
        <f t="shared" si="12"/>
        <v/>
      </c>
      <c r="Q68" t="str">
        <f t="shared" si="13"/>
        <v/>
      </c>
      <c r="R68" t="str">
        <f t="shared" si="14"/>
        <v/>
      </c>
      <c r="S68" t="str">
        <f t="shared" si="15"/>
        <v/>
      </c>
      <c r="T68" t="str">
        <f t="shared" si="16"/>
        <v/>
      </c>
      <c r="U68" t="str">
        <f t="shared" si="17"/>
        <v/>
      </c>
      <c r="V68" t="str">
        <f t="shared" si="18"/>
        <v/>
      </c>
      <c r="W68" t="str">
        <f t="shared" si="19"/>
        <v/>
      </c>
      <c r="X68" t="str">
        <f t="shared" si="20"/>
        <v/>
      </c>
    </row>
    <row r="69" spans="2:24">
      <c r="B69" s="127" t="str">
        <f>IF(B68="","",IF(COLUMN(B69)-1&lt;&gt;COUNT($3:$3),IF(ROW(B69)-3&gt;$A$2,"",IF(MOD((ROW(B69)-3),(PRODUCT($3:$3)/PRODUCT($B$3:B$3)))=1,B68+1,B68)),IF(ROW(B69)-3&gt;$A$2,"",IF(MOD((ROW(B69)-3),B$3)=1,1,B68+1))))</f>
        <v/>
      </c>
      <c r="C69" s="127" t="str">
        <f>IF(C68="","",IF(COLUMN(C69)-1&lt;&gt;COUNT($3:$3),IF(ROW(C69)-3&gt;$A$2,"",IF(MOD((ROW(C69)-3),(PRODUCT($3:$3)/PRODUCT($B$3:C$3)))=1,IF(MOD((ROW(C69)-3),(PRODUCT($3:$3)/PRODUCT(B$3:$B$3)))=1,1,C68+1),C68)),IF(ROW(C69)-3&gt;$A$2,"",IF(MOD((ROW(C69)-3),C$3)=1,1,C68+1))))</f>
        <v/>
      </c>
      <c r="D69" s="127" t="str">
        <f>IF(D68="","",IF(COLUMN(D69)-1&lt;&gt;COUNT($3:$3),IF(ROW(D69)-3&gt;$A$2,"",IF(MOD((ROW(D69)-3),(PRODUCT($3:$3)/PRODUCT($B$3:D$3)))=1,IF(MOD((ROW(D69)-3),(PRODUCT($3:$3)/PRODUCT($B$3:C$3)))=1,1,D68+1),D68)),IF(ROW(D69)-3&gt;$A$2,"",IF(MOD((ROW(D69)-3),D$3)=1,1,D68+1))))</f>
        <v/>
      </c>
      <c r="E69" s="127" t="str">
        <f>IF(E68="","",IF(COLUMN(E69)-1&lt;&gt;COUNT($3:$3),IF(ROW(E69)-3&gt;$A$2,"",IF(MOD((ROW(E69)-3),(PRODUCT($3:$3)/PRODUCT($B$3:E$3)))=1,IF(MOD((ROW(E69)-3),(PRODUCT($3:$3)/PRODUCT($B$3:D$3)))=1,1,E68+1),E68)),IF(ROW(E69)-3&gt;$A$2,"",IF(MOD((ROW(E69)-3),E$3)=1,1,E68+1))))</f>
        <v/>
      </c>
      <c r="F69" s="127" t="str">
        <f>IF(F68="","",IF(COLUMN(F69)-1&lt;&gt;COUNT($3:$3),IF(ROW(F69)-3&gt;$A$2,"",IF(MOD((ROW(F69)-3),(PRODUCT($3:$3)/PRODUCT($B$3:F$3)))=1,IF(MOD((ROW(F69)-3),(PRODUCT($3:$3)/PRODUCT($B$3:E$3)))=1,1,F68+1),F68)),IF(ROW(F69)-3&gt;$A$2,"",IF(MOD((ROW(F69)-3),F$3)=1,1,F68+1))))</f>
        <v/>
      </c>
      <c r="G69" s="127" t="str">
        <f>IF(G68="","",IF(COLUMN(G69)-1&lt;&gt;COUNT($3:$3),IF(ROW(G69)-3&gt;$A$2,"",IF(MOD((ROW(G69)-3),(PRODUCT($3:$3)/PRODUCT($B$3:G$3)))=1,IF(MOD((ROW(G69)-3),(PRODUCT($3:$3)/PRODUCT($B$3:F$3)))=1,1,G68+1),G68)),IF(ROW(G69)-3&gt;$A$2,"",IF(MOD((ROW(G69)-3),G$3)=1,1,G68+1))))</f>
        <v/>
      </c>
      <c r="H69" s="127" t="str">
        <f>IF(H68="","",IF(COLUMN(H69)-1&lt;&gt;COUNT($3:$3),IF(ROW(H69)-3&gt;$A$2,"",IF(MOD((ROW(H69)-3),(PRODUCT($3:$3)/PRODUCT($B$3:H$3)))=1,IF(MOD((ROW(H69)-3),(PRODUCT($3:$3)/PRODUCT($B$3:G$3)))=1,1,H68+1),H68)),IF(ROW(H69)-3&gt;$A$2,"",IF(MOD((ROW(H69)-3),H$3)=1,1,H68+1))))</f>
        <v/>
      </c>
      <c r="I69" s="127" t="str">
        <f>IF(I68="","",IF(COLUMN(I69)-1&lt;&gt;COUNT($3:$3),IF(ROW(I69)-3&gt;$A$2,"",IF(MOD((ROW(I69)-3),(PRODUCT($3:$3)/PRODUCT($B$3:I$3)))=1,IF(MOD((ROW(I69)-3),(PRODUCT($3:$3)/PRODUCT($B$3:H$3)))=1,1,I68+1),I68)),IF(ROW(I69)-3&gt;$A$2,"",IF(MOD((ROW(I69)-3),I$3)=1,1,I68+1))))</f>
        <v/>
      </c>
      <c r="J69" s="127" t="str">
        <f>IF(J68="","",IF(COLUMN(J69)-1&lt;&gt;COUNT($3:$3),IF(ROW(J69)-3&gt;$A$2,"",IF(MOD((ROW(J69)-3),(PRODUCT($3:$3)/PRODUCT($B$3:J$3)))=1,IF(MOD((ROW(J69)-3),(PRODUCT($3:$3)/PRODUCT($B$3:I$3)))=1,1,J68+1),J68)),IF(ROW(J69)-3&gt;$A$2,"",IF(MOD((ROW(J69)-3),J$3)=1,1,J68+1))))</f>
        <v/>
      </c>
      <c r="K69" t="str">
        <f>IF(K68="","",IF(COLUMN(K69)-1&lt;&gt;COUNT($3:$3),IF(ROW(K69)-2&gt;$A$2,"",IF(MOD((ROW(K69)-2),(PRODUCT($3:$3)/PRODUCT($B$3:K$3)))=1,IF(MOD((ROW(K69)-2),(PRODUCT($3:$3)/PRODUCT($B$3:J$3)))=1,1,K68+1),K68)),IF(ROW(K69)-2&gt;$A$2,"",IF(MOD((ROW(K69)-2),K$3)=1,1,K68+1))))</f>
        <v/>
      </c>
      <c r="O69" t="str">
        <f t="shared" si="11"/>
        <v/>
      </c>
      <c r="P69" t="str">
        <f t="shared" si="12"/>
        <v/>
      </c>
      <c r="Q69" t="str">
        <f t="shared" si="13"/>
        <v/>
      </c>
      <c r="R69" t="str">
        <f t="shared" si="14"/>
        <v/>
      </c>
      <c r="S69" t="str">
        <f t="shared" si="15"/>
        <v/>
      </c>
      <c r="T69" t="str">
        <f t="shared" si="16"/>
        <v/>
      </c>
      <c r="U69" t="str">
        <f t="shared" si="17"/>
        <v/>
      </c>
      <c r="V69" t="str">
        <f t="shared" si="18"/>
        <v/>
      </c>
      <c r="W69" t="str">
        <f t="shared" si="19"/>
        <v/>
      </c>
      <c r="X69" t="str">
        <f t="shared" si="20"/>
        <v/>
      </c>
    </row>
    <row r="70" spans="2:24">
      <c r="B70" s="127" t="str">
        <f>IF(B69="","",IF(COLUMN(B70)-1&lt;&gt;COUNT($3:$3),IF(ROW(B70)-3&gt;$A$2,"",IF(MOD((ROW(B70)-3),(PRODUCT($3:$3)/PRODUCT($B$3:B$3)))=1,B69+1,B69)),IF(ROW(B70)-3&gt;$A$2,"",IF(MOD((ROW(B70)-3),B$3)=1,1,B69+1))))</f>
        <v/>
      </c>
      <c r="C70" s="127" t="str">
        <f>IF(C69="","",IF(COLUMN(C70)-1&lt;&gt;COUNT($3:$3),IF(ROW(C70)-3&gt;$A$2,"",IF(MOD((ROW(C70)-3),(PRODUCT($3:$3)/PRODUCT($B$3:C$3)))=1,IF(MOD((ROW(C70)-3),(PRODUCT($3:$3)/PRODUCT(B$3:$B$3)))=1,1,C69+1),C69)),IF(ROW(C70)-3&gt;$A$2,"",IF(MOD((ROW(C70)-3),C$3)=1,1,C69+1))))</f>
        <v/>
      </c>
      <c r="D70" s="127" t="str">
        <f>IF(D69="","",IF(COLUMN(D70)-1&lt;&gt;COUNT($3:$3),IF(ROW(D70)-3&gt;$A$2,"",IF(MOD((ROW(D70)-3),(PRODUCT($3:$3)/PRODUCT($B$3:D$3)))=1,IF(MOD((ROW(D70)-3),(PRODUCT($3:$3)/PRODUCT($B$3:C$3)))=1,1,D69+1),D69)),IF(ROW(D70)-3&gt;$A$2,"",IF(MOD((ROW(D70)-3),D$3)=1,1,D69+1))))</f>
        <v/>
      </c>
      <c r="E70" s="127" t="str">
        <f>IF(E69="","",IF(COLUMN(E70)-1&lt;&gt;COUNT($3:$3),IF(ROW(E70)-3&gt;$A$2,"",IF(MOD((ROW(E70)-3),(PRODUCT($3:$3)/PRODUCT($B$3:E$3)))=1,IF(MOD((ROW(E70)-3),(PRODUCT($3:$3)/PRODUCT($B$3:D$3)))=1,1,E69+1),E69)),IF(ROW(E70)-3&gt;$A$2,"",IF(MOD((ROW(E70)-3),E$3)=1,1,E69+1))))</f>
        <v/>
      </c>
      <c r="F70" s="127" t="str">
        <f>IF(F69="","",IF(COLUMN(F70)-1&lt;&gt;COUNT($3:$3),IF(ROW(F70)-3&gt;$A$2,"",IF(MOD((ROW(F70)-3),(PRODUCT($3:$3)/PRODUCT($B$3:F$3)))=1,IF(MOD((ROW(F70)-3),(PRODUCT($3:$3)/PRODUCT($B$3:E$3)))=1,1,F69+1),F69)),IF(ROW(F70)-3&gt;$A$2,"",IF(MOD((ROW(F70)-3),F$3)=1,1,F69+1))))</f>
        <v/>
      </c>
      <c r="G70" s="127" t="str">
        <f>IF(G69="","",IF(COLUMN(G70)-1&lt;&gt;COUNT($3:$3),IF(ROW(G70)-3&gt;$A$2,"",IF(MOD((ROW(G70)-3),(PRODUCT($3:$3)/PRODUCT($B$3:G$3)))=1,IF(MOD((ROW(G70)-3),(PRODUCT($3:$3)/PRODUCT($B$3:F$3)))=1,1,G69+1),G69)),IF(ROW(G70)-3&gt;$A$2,"",IF(MOD((ROW(G70)-3),G$3)=1,1,G69+1))))</f>
        <v/>
      </c>
      <c r="H70" s="127" t="str">
        <f>IF(H69="","",IF(COLUMN(H70)-1&lt;&gt;COUNT($3:$3),IF(ROW(H70)-3&gt;$A$2,"",IF(MOD((ROW(H70)-3),(PRODUCT($3:$3)/PRODUCT($B$3:H$3)))=1,IF(MOD((ROW(H70)-3),(PRODUCT($3:$3)/PRODUCT($B$3:G$3)))=1,1,H69+1),H69)),IF(ROW(H70)-3&gt;$A$2,"",IF(MOD((ROW(H70)-3),H$3)=1,1,H69+1))))</f>
        <v/>
      </c>
      <c r="I70" s="127" t="str">
        <f>IF(I69="","",IF(COLUMN(I70)-1&lt;&gt;COUNT($3:$3),IF(ROW(I70)-3&gt;$A$2,"",IF(MOD((ROW(I70)-3),(PRODUCT($3:$3)/PRODUCT($B$3:I$3)))=1,IF(MOD((ROW(I70)-3),(PRODUCT($3:$3)/PRODUCT($B$3:H$3)))=1,1,I69+1),I69)),IF(ROW(I70)-3&gt;$A$2,"",IF(MOD((ROW(I70)-3),I$3)=1,1,I69+1))))</f>
        <v/>
      </c>
      <c r="J70" s="127" t="str">
        <f>IF(J69="","",IF(COLUMN(J70)-1&lt;&gt;COUNT($3:$3),IF(ROW(J70)-3&gt;$A$2,"",IF(MOD((ROW(J70)-3),(PRODUCT($3:$3)/PRODUCT($B$3:J$3)))=1,IF(MOD((ROW(J70)-3),(PRODUCT($3:$3)/PRODUCT($B$3:I$3)))=1,1,J69+1),J69)),IF(ROW(J70)-3&gt;$A$2,"",IF(MOD((ROW(J70)-3),J$3)=1,1,J69+1))))</f>
        <v/>
      </c>
      <c r="K70" t="str">
        <f>IF(K69="","",IF(COLUMN(K70)-1&lt;&gt;COUNT($3:$3),IF(ROW(K70)-2&gt;$A$2,"",IF(MOD((ROW(K70)-2),(PRODUCT($3:$3)/PRODUCT($B$3:K$3)))=1,IF(MOD((ROW(K70)-2),(PRODUCT($3:$3)/PRODUCT($B$3:J$3)))=1,1,K69+1),K69)),IF(ROW(K70)-2&gt;$A$2,"",IF(MOD((ROW(K70)-2),K$3)=1,1,K69+1))))</f>
        <v/>
      </c>
      <c r="O70" t="str">
        <f t="shared" ref="O70:O88" si="21">IF(O69="","",IF(O69+1&gt;O$3,"",O69+1))</f>
        <v/>
      </c>
      <c r="P70" t="str">
        <f t="shared" ref="P70:P88" si="22">IF(P69="","",IF(P69+1&gt;P$3,"",P69+1))</f>
        <v/>
      </c>
      <c r="Q70" t="str">
        <f t="shared" ref="Q70:Q88" si="23">IF(Q69="","",IF(Q69+1&gt;Q$3,"",Q69+1))</f>
        <v/>
      </c>
      <c r="R70" t="str">
        <f t="shared" ref="R70:R88" si="24">IF(R69="","",IF(R69+1&gt;R$3,"",R69+1))</f>
        <v/>
      </c>
      <c r="S70" t="str">
        <f t="shared" ref="S70:S88" si="25">IF(S69="","",IF(S69+1&gt;S$3,"",S69+1))</f>
        <v/>
      </c>
      <c r="T70" t="str">
        <f t="shared" ref="T70:T88" si="26">IF(T69="","",IF(T69+1&gt;T$3,"",T69+1))</f>
        <v/>
      </c>
      <c r="U70" t="str">
        <f t="shared" ref="U70:U88" si="27">IF(U69="","",IF(U69+1&gt;U$3,"",U69+1))</f>
        <v/>
      </c>
      <c r="V70" t="str">
        <f t="shared" ref="V70:V88" si="28">IF(V69="","",IF(V69+1&gt;V$3,"",V69+1))</f>
        <v/>
      </c>
      <c r="W70" t="str">
        <f t="shared" ref="W70:W88" si="29">IF(W69="","",IF(W69+1&gt;W$3,"",W69+1))</f>
        <v/>
      </c>
      <c r="X70" t="str">
        <f t="shared" ref="X70:X88" si="30">IF(X69="","",IF(X69+1&gt;X$3,"",X69+1))</f>
        <v/>
      </c>
    </row>
    <row r="71" spans="2:24">
      <c r="B71" s="127" t="str">
        <f>IF(B70="","",IF(COLUMN(B71)-1&lt;&gt;COUNT($3:$3),IF(ROW(B71)-3&gt;$A$2,"",IF(MOD((ROW(B71)-3),(PRODUCT($3:$3)/PRODUCT($B$3:B$3)))=1,B70+1,B70)),IF(ROW(B71)-3&gt;$A$2,"",IF(MOD((ROW(B71)-3),B$3)=1,1,B70+1))))</f>
        <v/>
      </c>
      <c r="C71" s="127" t="str">
        <f>IF(C70="","",IF(COLUMN(C71)-1&lt;&gt;COUNT($3:$3),IF(ROW(C71)-3&gt;$A$2,"",IF(MOD((ROW(C71)-3),(PRODUCT($3:$3)/PRODUCT($B$3:C$3)))=1,IF(MOD((ROW(C71)-3),(PRODUCT($3:$3)/PRODUCT(B$3:$B$3)))=1,1,C70+1),C70)),IF(ROW(C71)-3&gt;$A$2,"",IF(MOD((ROW(C71)-3),C$3)=1,1,C70+1))))</f>
        <v/>
      </c>
      <c r="D71" s="127" t="str">
        <f>IF(D70="","",IF(COLUMN(D71)-1&lt;&gt;COUNT($3:$3),IF(ROW(D71)-3&gt;$A$2,"",IF(MOD((ROW(D71)-3),(PRODUCT($3:$3)/PRODUCT($B$3:D$3)))=1,IF(MOD((ROW(D71)-3),(PRODUCT($3:$3)/PRODUCT($B$3:C$3)))=1,1,D70+1),D70)),IF(ROW(D71)-3&gt;$A$2,"",IF(MOD((ROW(D71)-3),D$3)=1,1,D70+1))))</f>
        <v/>
      </c>
      <c r="E71" s="127" t="str">
        <f>IF(E70="","",IF(COLUMN(E71)-1&lt;&gt;COUNT($3:$3),IF(ROW(E71)-3&gt;$A$2,"",IF(MOD((ROW(E71)-3),(PRODUCT($3:$3)/PRODUCT($B$3:E$3)))=1,IF(MOD((ROW(E71)-3),(PRODUCT($3:$3)/PRODUCT($B$3:D$3)))=1,1,E70+1),E70)),IF(ROW(E71)-3&gt;$A$2,"",IF(MOD((ROW(E71)-3),E$3)=1,1,E70+1))))</f>
        <v/>
      </c>
      <c r="F71" s="127" t="str">
        <f>IF(F70="","",IF(COLUMN(F71)-1&lt;&gt;COUNT($3:$3),IF(ROW(F71)-3&gt;$A$2,"",IF(MOD((ROW(F71)-3),(PRODUCT($3:$3)/PRODUCT($B$3:F$3)))=1,IF(MOD((ROW(F71)-3),(PRODUCT($3:$3)/PRODUCT($B$3:E$3)))=1,1,F70+1),F70)),IF(ROW(F71)-3&gt;$A$2,"",IF(MOD((ROW(F71)-3),F$3)=1,1,F70+1))))</f>
        <v/>
      </c>
      <c r="G71" s="127" t="str">
        <f>IF(G70="","",IF(COLUMN(G71)-1&lt;&gt;COUNT($3:$3),IF(ROW(G71)-3&gt;$A$2,"",IF(MOD((ROW(G71)-3),(PRODUCT($3:$3)/PRODUCT($B$3:G$3)))=1,IF(MOD((ROW(G71)-3),(PRODUCT($3:$3)/PRODUCT($B$3:F$3)))=1,1,G70+1),G70)),IF(ROW(G71)-3&gt;$A$2,"",IF(MOD((ROW(G71)-3),G$3)=1,1,G70+1))))</f>
        <v/>
      </c>
      <c r="H71" s="127" t="str">
        <f>IF(H70="","",IF(COLUMN(H71)-1&lt;&gt;COUNT($3:$3),IF(ROW(H71)-3&gt;$A$2,"",IF(MOD((ROW(H71)-3),(PRODUCT($3:$3)/PRODUCT($B$3:H$3)))=1,IF(MOD((ROW(H71)-3),(PRODUCT($3:$3)/PRODUCT($B$3:G$3)))=1,1,H70+1),H70)),IF(ROW(H71)-3&gt;$A$2,"",IF(MOD((ROW(H71)-3),H$3)=1,1,H70+1))))</f>
        <v/>
      </c>
      <c r="I71" s="127" t="str">
        <f>IF(I70="","",IF(COLUMN(I71)-1&lt;&gt;COUNT($3:$3),IF(ROW(I71)-3&gt;$A$2,"",IF(MOD((ROW(I71)-3),(PRODUCT($3:$3)/PRODUCT($B$3:I$3)))=1,IF(MOD((ROW(I71)-3),(PRODUCT($3:$3)/PRODUCT($B$3:H$3)))=1,1,I70+1),I70)),IF(ROW(I71)-3&gt;$A$2,"",IF(MOD((ROW(I71)-3),I$3)=1,1,I70+1))))</f>
        <v/>
      </c>
      <c r="J71" s="127" t="str">
        <f>IF(J70="","",IF(COLUMN(J71)-1&lt;&gt;COUNT($3:$3),IF(ROW(J71)-3&gt;$A$2,"",IF(MOD((ROW(J71)-3),(PRODUCT($3:$3)/PRODUCT($B$3:J$3)))=1,IF(MOD((ROW(J71)-3),(PRODUCT($3:$3)/PRODUCT($B$3:I$3)))=1,1,J70+1),J70)),IF(ROW(J71)-3&gt;$A$2,"",IF(MOD((ROW(J71)-3),J$3)=1,1,J70+1))))</f>
        <v/>
      </c>
      <c r="K71" t="str">
        <f>IF(K70="","",IF(COLUMN(K71)-1&lt;&gt;COUNT($3:$3),IF(ROW(K71)-2&gt;$A$2,"",IF(MOD((ROW(K71)-2),(PRODUCT($3:$3)/PRODUCT($B$3:K$3)))=1,IF(MOD((ROW(K71)-2),(PRODUCT($3:$3)/PRODUCT($B$3:J$3)))=1,1,K70+1),K70)),IF(ROW(K71)-2&gt;$A$2,"",IF(MOD((ROW(K71)-2),K$3)=1,1,K70+1))))</f>
        <v/>
      </c>
      <c r="O71" t="str">
        <f t="shared" si="21"/>
        <v/>
      </c>
      <c r="P71" t="str">
        <f t="shared" si="22"/>
        <v/>
      </c>
      <c r="Q71" t="str">
        <f t="shared" si="23"/>
        <v/>
      </c>
      <c r="R71" t="str">
        <f t="shared" si="24"/>
        <v/>
      </c>
      <c r="S71" t="str">
        <f t="shared" si="25"/>
        <v/>
      </c>
      <c r="T71" t="str">
        <f t="shared" si="26"/>
        <v/>
      </c>
      <c r="U71" t="str">
        <f t="shared" si="27"/>
        <v/>
      </c>
      <c r="V71" t="str">
        <f t="shared" si="28"/>
        <v/>
      </c>
      <c r="W71" t="str">
        <f t="shared" si="29"/>
        <v/>
      </c>
      <c r="X71" t="str">
        <f t="shared" si="30"/>
        <v/>
      </c>
    </row>
    <row r="72" spans="2:24">
      <c r="B72" s="127" t="str">
        <f>IF(B71="","",IF(COLUMN(B72)-1&lt;&gt;COUNT($3:$3),IF(ROW(B72)-3&gt;$A$2,"",IF(MOD((ROW(B72)-3),(PRODUCT($3:$3)/PRODUCT($B$3:B$3)))=1,B71+1,B71)),IF(ROW(B72)-3&gt;$A$2,"",IF(MOD((ROW(B72)-3),B$3)=1,1,B71+1))))</f>
        <v/>
      </c>
      <c r="C72" s="127" t="str">
        <f>IF(C71="","",IF(COLUMN(C72)-1&lt;&gt;COUNT($3:$3),IF(ROW(C72)-3&gt;$A$2,"",IF(MOD((ROW(C72)-3),(PRODUCT($3:$3)/PRODUCT($B$3:C$3)))=1,IF(MOD((ROW(C72)-3),(PRODUCT($3:$3)/PRODUCT(B$3:$B$3)))=1,1,C71+1),C71)),IF(ROW(C72)-3&gt;$A$2,"",IF(MOD((ROW(C72)-3),C$3)=1,1,C71+1))))</f>
        <v/>
      </c>
      <c r="D72" s="127" t="str">
        <f>IF(D71="","",IF(COLUMN(D72)-1&lt;&gt;COUNT($3:$3),IF(ROW(D72)-3&gt;$A$2,"",IF(MOD((ROW(D72)-3),(PRODUCT($3:$3)/PRODUCT($B$3:D$3)))=1,IF(MOD((ROW(D72)-3),(PRODUCT($3:$3)/PRODUCT($B$3:C$3)))=1,1,D71+1),D71)),IF(ROW(D72)-3&gt;$A$2,"",IF(MOD((ROW(D72)-3),D$3)=1,1,D71+1))))</f>
        <v/>
      </c>
      <c r="E72" s="127" t="str">
        <f>IF(E71="","",IF(COLUMN(E72)-1&lt;&gt;COUNT($3:$3),IF(ROW(E72)-3&gt;$A$2,"",IF(MOD((ROW(E72)-3),(PRODUCT($3:$3)/PRODUCT($B$3:E$3)))=1,IF(MOD((ROW(E72)-3),(PRODUCT($3:$3)/PRODUCT($B$3:D$3)))=1,1,E71+1),E71)),IF(ROW(E72)-3&gt;$A$2,"",IF(MOD((ROW(E72)-3),E$3)=1,1,E71+1))))</f>
        <v/>
      </c>
      <c r="F72" s="127" t="str">
        <f>IF(F71="","",IF(COLUMN(F72)-1&lt;&gt;COUNT($3:$3),IF(ROW(F72)-3&gt;$A$2,"",IF(MOD((ROW(F72)-3),(PRODUCT($3:$3)/PRODUCT($B$3:F$3)))=1,IF(MOD((ROW(F72)-3),(PRODUCT($3:$3)/PRODUCT($B$3:E$3)))=1,1,F71+1),F71)),IF(ROW(F72)-3&gt;$A$2,"",IF(MOD((ROW(F72)-3),F$3)=1,1,F71+1))))</f>
        <v/>
      </c>
      <c r="G72" s="127" t="str">
        <f>IF(G71="","",IF(COLUMN(G72)-1&lt;&gt;COUNT($3:$3),IF(ROW(G72)-3&gt;$A$2,"",IF(MOD((ROW(G72)-3),(PRODUCT($3:$3)/PRODUCT($B$3:G$3)))=1,IF(MOD((ROW(G72)-3),(PRODUCT($3:$3)/PRODUCT($B$3:F$3)))=1,1,G71+1),G71)),IF(ROW(G72)-3&gt;$A$2,"",IF(MOD((ROW(G72)-3),G$3)=1,1,G71+1))))</f>
        <v/>
      </c>
      <c r="H72" s="127" t="str">
        <f>IF(H71="","",IF(COLUMN(H72)-1&lt;&gt;COUNT($3:$3),IF(ROW(H72)-3&gt;$A$2,"",IF(MOD((ROW(H72)-3),(PRODUCT($3:$3)/PRODUCT($B$3:H$3)))=1,IF(MOD((ROW(H72)-3),(PRODUCT($3:$3)/PRODUCT($B$3:G$3)))=1,1,H71+1),H71)),IF(ROW(H72)-3&gt;$A$2,"",IF(MOD((ROW(H72)-3),H$3)=1,1,H71+1))))</f>
        <v/>
      </c>
      <c r="I72" s="127" t="str">
        <f>IF(I71="","",IF(COLUMN(I72)-1&lt;&gt;COUNT($3:$3),IF(ROW(I72)-3&gt;$A$2,"",IF(MOD((ROW(I72)-3),(PRODUCT($3:$3)/PRODUCT($B$3:I$3)))=1,IF(MOD((ROW(I72)-3),(PRODUCT($3:$3)/PRODUCT($B$3:H$3)))=1,1,I71+1),I71)),IF(ROW(I72)-3&gt;$A$2,"",IF(MOD((ROW(I72)-3),I$3)=1,1,I71+1))))</f>
        <v/>
      </c>
      <c r="J72" s="127" t="str">
        <f>IF(J71="","",IF(COLUMN(J72)-1&lt;&gt;COUNT($3:$3),IF(ROW(J72)-3&gt;$A$2,"",IF(MOD((ROW(J72)-3),(PRODUCT($3:$3)/PRODUCT($B$3:J$3)))=1,IF(MOD((ROW(J72)-3),(PRODUCT($3:$3)/PRODUCT($B$3:I$3)))=1,1,J71+1),J71)),IF(ROW(J72)-3&gt;$A$2,"",IF(MOD((ROW(J72)-3),J$3)=1,1,J71+1))))</f>
        <v/>
      </c>
      <c r="K72" t="str">
        <f>IF(K71="","",IF(COLUMN(K72)-1&lt;&gt;COUNT($3:$3),IF(ROW(K72)-2&gt;$A$2,"",IF(MOD((ROW(K72)-2),(PRODUCT($3:$3)/PRODUCT($B$3:K$3)))=1,IF(MOD((ROW(K72)-2),(PRODUCT($3:$3)/PRODUCT($B$3:J$3)))=1,1,K71+1),K71)),IF(ROW(K72)-2&gt;$A$2,"",IF(MOD((ROW(K72)-2),K$3)=1,1,K71+1))))</f>
        <v/>
      </c>
      <c r="O72" t="str">
        <f t="shared" si="21"/>
        <v/>
      </c>
      <c r="P72" t="str">
        <f t="shared" si="22"/>
        <v/>
      </c>
      <c r="Q72" t="str">
        <f t="shared" si="23"/>
        <v/>
      </c>
      <c r="R72" t="str">
        <f t="shared" si="24"/>
        <v/>
      </c>
      <c r="S72" t="str">
        <f t="shared" si="25"/>
        <v/>
      </c>
      <c r="T72" t="str">
        <f t="shared" si="26"/>
        <v/>
      </c>
      <c r="U72" t="str">
        <f t="shared" si="27"/>
        <v/>
      </c>
      <c r="V72" t="str">
        <f t="shared" si="28"/>
        <v/>
      </c>
      <c r="W72" t="str">
        <f t="shared" si="29"/>
        <v/>
      </c>
      <c r="X72" t="str">
        <f t="shared" si="30"/>
        <v/>
      </c>
    </row>
    <row r="73" spans="2:24">
      <c r="B73" s="127" t="str">
        <f>IF(B72="","",IF(COLUMN(B73)-1&lt;&gt;COUNT($3:$3),IF(ROW(B73)-3&gt;$A$2,"",IF(MOD((ROW(B73)-3),(PRODUCT($3:$3)/PRODUCT($B$3:B$3)))=1,B72+1,B72)),IF(ROW(B73)-3&gt;$A$2,"",IF(MOD((ROW(B73)-3),B$3)=1,1,B72+1))))</f>
        <v/>
      </c>
      <c r="C73" s="127" t="str">
        <f>IF(C72="","",IF(COLUMN(C73)-1&lt;&gt;COUNT($3:$3),IF(ROW(C73)-3&gt;$A$2,"",IF(MOD((ROW(C73)-3),(PRODUCT($3:$3)/PRODUCT($B$3:C$3)))=1,IF(MOD((ROW(C73)-3),(PRODUCT($3:$3)/PRODUCT(B$3:$B$3)))=1,1,C72+1),C72)),IF(ROW(C73)-3&gt;$A$2,"",IF(MOD((ROW(C73)-3),C$3)=1,1,C72+1))))</f>
        <v/>
      </c>
      <c r="D73" s="127" t="str">
        <f>IF(D72="","",IF(COLUMN(D73)-1&lt;&gt;COUNT($3:$3),IF(ROW(D73)-3&gt;$A$2,"",IF(MOD((ROW(D73)-3),(PRODUCT($3:$3)/PRODUCT($B$3:D$3)))=1,IF(MOD((ROW(D73)-3),(PRODUCT($3:$3)/PRODUCT($B$3:C$3)))=1,1,D72+1),D72)),IF(ROW(D73)-3&gt;$A$2,"",IF(MOD((ROW(D73)-3),D$3)=1,1,D72+1))))</f>
        <v/>
      </c>
      <c r="E73" s="127" t="str">
        <f>IF(E72="","",IF(COLUMN(E73)-1&lt;&gt;COUNT($3:$3),IF(ROW(E73)-3&gt;$A$2,"",IF(MOD((ROW(E73)-3),(PRODUCT($3:$3)/PRODUCT($B$3:E$3)))=1,IF(MOD((ROW(E73)-3),(PRODUCT($3:$3)/PRODUCT($B$3:D$3)))=1,1,E72+1),E72)),IF(ROW(E73)-3&gt;$A$2,"",IF(MOD((ROW(E73)-3),E$3)=1,1,E72+1))))</f>
        <v/>
      </c>
      <c r="F73" s="127" t="str">
        <f>IF(F72="","",IF(COLUMN(F73)-1&lt;&gt;COUNT($3:$3),IF(ROW(F73)-3&gt;$A$2,"",IF(MOD((ROW(F73)-3),(PRODUCT($3:$3)/PRODUCT($B$3:F$3)))=1,IF(MOD((ROW(F73)-3),(PRODUCT($3:$3)/PRODUCT($B$3:E$3)))=1,1,F72+1),F72)),IF(ROW(F73)-3&gt;$A$2,"",IF(MOD((ROW(F73)-3),F$3)=1,1,F72+1))))</f>
        <v/>
      </c>
      <c r="G73" s="127" t="str">
        <f>IF(G72="","",IF(COLUMN(G73)-1&lt;&gt;COUNT($3:$3),IF(ROW(G73)-3&gt;$A$2,"",IF(MOD((ROW(G73)-3),(PRODUCT($3:$3)/PRODUCT($B$3:G$3)))=1,IF(MOD((ROW(G73)-3),(PRODUCT($3:$3)/PRODUCT($B$3:F$3)))=1,1,G72+1),G72)),IF(ROW(G73)-3&gt;$A$2,"",IF(MOD((ROW(G73)-3),G$3)=1,1,G72+1))))</f>
        <v/>
      </c>
      <c r="H73" s="127" t="str">
        <f>IF(H72="","",IF(COLUMN(H73)-1&lt;&gt;COUNT($3:$3),IF(ROW(H73)-3&gt;$A$2,"",IF(MOD((ROW(H73)-3),(PRODUCT($3:$3)/PRODUCT($B$3:H$3)))=1,IF(MOD((ROW(H73)-3),(PRODUCT($3:$3)/PRODUCT($B$3:G$3)))=1,1,H72+1),H72)),IF(ROW(H73)-3&gt;$A$2,"",IF(MOD((ROW(H73)-3),H$3)=1,1,H72+1))))</f>
        <v/>
      </c>
      <c r="I73" s="127" t="str">
        <f>IF(I72="","",IF(COLUMN(I73)-1&lt;&gt;COUNT($3:$3),IF(ROW(I73)-3&gt;$A$2,"",IF(MOD((ROW(I73)-3),(PRODUCT($3:$3)/PRODUCT($B$3:I$3)))=1,IF(MOD((ROW(I73)-3),(PRODUCT($3:$3)/PRODUCT($B$3:H$3)))=1,1,I72+1),I72)),IF(ROW(I73)-3&gt;$A$2,"",IF(MOD((ROW(I73)-3),I$3)=1,1,I72+1))))</f>
        <v/>
      </c>
      <c r="J73" s="127" t="str">
        <f>IF(J72="","",IF(COLUMN(J73)-1&lt;&gt;COUNT($3:$3),IF(ROW(J73)-3&gt;$A$2,"",IF(MOD((ROW(J73)-3),(PRODUCT($3:$3)/PRODUCT($B$3:J$3)))=1,IF(MOD((ROW(J73)-3),(PRODUCT($3:$3)/PRODUCT($B$3:I$3)))=1,1,J72+1),J72)),IF(ROW(J73)-3&gt;$A$2,"",IF(MOD((ROW(J73)-3),J$3)=1,1,J72+1))))</f>
        <v/>
      </c>
      <c r="K73" t="str">
        <f>IF(K72="","",IF(COLUMN(K73)-1&lt;&gt;COUNT($3:$3),IF(ROW(K73)-2&gt;$A$2,"",IF(MOD((ROW(K73)-2),(PRODUCT($3:$3)/PRODUCT($B$3:K$3)))=1,IF(MOD((ROW(K73)-2),(PRODUCT($3:$3)/PRODUCT($B$3:J$3)))=1,1,K72+1),K72)),IF(ROW(K73)-2&gt;$A$2,"",IF(MOD((ROW(K73)-2),K$3)=1,1,K72+1))))</f>
        <v/>
      </c>
      <c r="O73" t="str">
        <f t="shared" si="21"/>
        <v/>
      </c>
      <c r="P73" t="str">
        <f t="shared" si="22"/>
        <v/>
      </c>
      <c r="Q73" t="str">
        <f t="shared" si="23"/>
        <v/>
      </c>
      <c r="R73" t="str">
        <f t="shared" si="24"/>
        <v/>
      </c>
      <c r="S73" t="str">
        <f t="shared" si="25"/>
        <v/>
      </c>
      <c r="T73" t="str">
        <f t="shared" si="26"/>
        <v/>
      </c>
      <c r="U73" t="str">
        <f t="shared" si="27"/>
        <v/>
      </c>
      <c r="V73" t="str">
        <f t="shared" si="28"/>
        <v/>
      </c>
      <c r="W73" t="str">
        <f t="shared" si="29"/>
        <v/>
      </c>
      <c r="X73" t="str">
        <f t="shared" si="30"/>
        <v/>
      </c>
    </row>
    <row r="74" spans="2:24">
      <c r="B74" s="127" t="str">
        <f>IF(B73="","",IF(COLUMN(B74)-1&lt;&gt;COUNT($3:$3),IF(ROW(B74)-3&gt;$A$2,"",IF(MOD((ROW(B74)-3),(PRODUCT($3:$3)/PRODUCT($B$3:B$3)))=1,B73+1,B73)),IF(ROW(B74)-3&gt;$A$2,"",IF(MOD((ROW(B74)-3),B$3)=1,1,B73+1))))</f>
        <v/>
      </c>
      <c r="C74" s="127" t="str">
        <f>IF(C73="","",IF(COLUMN(C74)-1&lt;&gt;COUNT($3:$3),IF(ROW(C74)-3&gt;$A$2,"",IF(MOD((ROW(C74)-3),(PRODUCT($3:$3)/PRODUCT($B$3:C$3)))=1,IF(MOD((ROW(C74)-3),(PRODUCT($3:$3)/PRODUCT(B$3:$B$3)))=1,1,C73+1),C73)),IF(ROW(C74)-3&gt;$A$2,"",IF(MOD((ROW(C74)-3),C$3)=1,1,C73+1))))</f>
        <v/>
      </c>
      <c r="D74" s="127" t="str">
        <f>IF(D73="","",IF(COLUMN(D74)-1&lt;&gt;COUNT($3:$3),IF(ROW(D74)-3&gt;$A$2,"",IF(MOD((ROW(D74)-3),(PRODUCT($3:$3)/PRODUCT($B$3:D$3)))=1,IF(MOD((ROW(D74)-3),(PRODUCT($3:$3)/PRODUCT($B$3:C$3)))=1,1,D73+1),D73)),IF(ROW(D74)-3&gt;$A$2,"",IF(MOD((ROW(D74)-3),D$3)=1,1,D73+1))))</f>
        <v/>
      </c>
      <c r="E74" s="127" t="str">
        <f>IF(E73="","",IF(COLUMN(E74)-1&lt;&gt;COUNT($3:$3),IF(ROW(E74)-3&gt;$A$2,"",IF(MOD((ROW(E74)-3),(PRODUCT($3:$3)/PRODUCT($B$3:E$3)))=1,IF(MOD((ROW(E74)-3),(PRODUCT($3:$3)/PRODUCT($B$3:D$3)))=1,1,E73+1),E73)),IF(ROW(E74)-3&gt;$A$2,"",IF(MOD((ROW(E74)-3),E$3)=1,1,E73+1))))</f>
        <v/>
      </c>
      <c r="F74" s="127" t="str">
        <f>IF(F73="","",IF(COLUMN(F74)-1&lt;&gt;COUNT($3:$3),IF(ROW(F74)-3&gt;$A$2,"",IF(MOD((ROW(F74)-3),(PRODUCT($3:$3)/PRODUCT($B$3:F$3)))=1,IF(MOD((ROW(F74)-3),(PRODUCT($3:$3)/PRODUCT($B$3:E$3)))=1,1,F73+1),F73)),IF(ROW(F74)-3&gt;$A$2,"",IF(MOD((ROW(F74)-3),F$3)=1,1,F73+1))))</f>
        <v/>
      </c>
      <c r="G74" s="127" t="str">
        <f>IF(G73="","",IF(COLUMN(G74)-1&lt;&gt;COUNT($3:$3),IF(ROW(G74)-3&gt;$A$2,"",IF(MOD((ROW(G74)-3),(PRODUCT($3:$3)/PRODUCT($B$3:G$3)))=1,IF(MOD((ROW(G74)-3),(PRODUCT($3:$3)/PRODUCT($B$3:F$3)))=1,1,G73+1),G73)),IF(ROW(G74)-3&gt;$A$2,"",IF(MOD((ROW(G74)-3),G$3)=1,1,G73+1))))</f>
        <v/>
      </c>
      <c r="H74" s="127" t="str">
        <f>IF(H73="","",IF(COLUMN(H74)-1&lt;&gt;COUNT($3:$3),IF(ROW(H74)-3&gt;$A$2,"",IF(MOD((ROW(H74)-3),(PRODUCT($3:$3)/PRODUCT($B$3:H$3)))=1,IF(MOD((ROW(H74)-3),(PRODUCT($3:$3)/PRODUCT($B$3:G$3)))=1,1,H73+1),H73)),IF(ROW(H74)-3&gt;$A$2,"",IF(MOD((ROW(H74)-3),H$3)=1,1,H73+1))))</f>
        <v/>
      </c>
      <c r="I74" s="127" t="str">
        <f>IF(I73="","",IF(COLUMN(I74)-1&lt;&gt;COUNT($3:$3),IF(ROW(I74)-3&gt;$A$2,"",IF(MOD((ROW(I74)-3),(PRODUCT($3:$3)/PRODUCT($B$3:I$3)))=1,IF(MOD((ROW(I74)-3),(PRODUCT($3:$3)/PRODUCT($B$3:H$3)))=1,1,I73+1),I73)),IF(ROW(I74)-3&gt;$A$2,"",IF(MOD((ROW(I74)-3),I$3)=1,1,I73+1))))</f>
        <v/>
      </c>
      <c r="J74" s="127" t="str">
        <f>IF(J73="","",IF(COLUMN(J74)-1&lt;&gt;COUNT($3:$3),IF(ROW(J74)-3&gt;$A$2,"",IF(MOD((ROW(J74)-3),(PRODUCT($3:$3)/PRODUCT($B$3:J$3)))=1,IF(MOD((ROW(J74)-3),(PRODUCT($3:$3)/PRODUCT($B$3:I$3)))=1,1,J73+1),J73)),IF(ROW(J74)-3&gt;$A$2,"",IF(MOD((ROW(J74)-3),J$3)=1,1,J73+1))))</f>
        <v/>
      </c>
      <c r="K74" t="str">
        <f>IF(K73="","",IF(COLUMN(K74)-1&lt;&gt;COUNT($3:$3),IF(ROW(K74)-2&gt;$A$2,"",IF(MOD((ROW(K74)-2),(PRODUCT($3:$3)/PRODUCT($B$3:K$3)))=1,IF(MOD((ROW(K74)-2),(PRODUCT($3:$3)/PRODUCT($B$3:J$3)))=1,1,K73+1),K73)),IF(ROW(K74)-2&gt;$A$2,"",IF(MOD((ROW(K74)-2),K$3)=1,1,K73+1))))</f>
        <v/>
      </c>
      <c r="O74" t="str">
        <f t="shared" si="21"/>
        <v/>
      </c>
      <c r="P74" t="str">
        <f t="shared" si="22"/>
        <v/>
      </c>
      <c r="Q74" t="str">
        <f t="shared" si="23"/>
        <v/>
      </c>
      <c r="R74" t="str">
        <f t="shared" si="24"/>
        <v/>
      </c>
      <c r="S74" t="str">
        <f t="shared" si="25"/>
        <v/>
      </c>
      <c r="T74" t="str">
        <f t="shared" si="26"/>
        <v/>
      </c>
      <c r="U74" t="str">
        <f t="shared" si="27"/>
        <v/>
      </c>
      <c r="V74" t="str">
        <f t="shared" si="28"/>
        <v/>
      </c>
      <c r="W74" t="str">
        <f t="shared" si="29"/>
        <v/>
      </c>
      <c r="X74" t="str">
        <f t="shared" si="30"/>
        <v/>
      </c>
    </row>
    <row r="75" spans="2:24">
      <c r="B75" s="127" t="str">
        <f>IF(B74="","",IF(COLUMN(B75)-1&lt;&gt;COUNT($3:$3),IF(ROW(B75)-3&gt;$A$2,"",IF(MOD((ROW(B75)-3),(PRODUCT($3:$3)/PRODUCT($B$3:B$3)))=1,B74+1,B74)),IF(ROW(B75)-3&gt;$A$2,"",IF(MOD((ROW(B75)-3),B$3)=1,1,B74+1))))</f>
        <v/>
      </c>
      <c r="C75" s="127" t="str">
        <f>IF(C74="","",IF(COLUMN(C75)-1&lt;&gt;COUNT($3:$3),IF(ROW(C75)-3&gt;$A$2,"",IF(MOD((ROW(C75)-3),(PRODUCT($3:$3)/PRODUCT($B$3:C$3)))=1,IF(MOD((ROW(C75)-3),(PRODUCT($3:$3)/PRODUCT(B$3:$B$3)))=1,1,C74+1),C74)),IF(ROW(C75)-3&gt;$A$2,"",IF(MOD((ROW(C75)-3),C$3)=1,1,C74+1))))</f>
        <v/>
      </c>
      <c r="D75" s="127" t="str">
        <f>IF(D74="","",IF(COLUMN(D75)-1&lt;&gt;COUNT($3:$3),IF(ROW(D75)-3&gt;$A$2,"",IF(MOD((ROW(D75)-3),(PRODUCT($3:$3)/PRODUCT($B$3:D$3)))=1,IF(MOD((ROW(D75)-3),(PRODUCT($3:$3)/PRODUCT($B$3:C$3)))=1,1,D74+1),D74)),IF(ROW(D75)-3&gt;$A$2,"",IF(MOD((ROW(D75)-3),D$3)=1,1,D74+1))))</f>
        <v/>
      </c>
      <c r="E75" s="127" t="str">
        <f>IF(E74="","",IF(COLUMN(E75)-1&lt;&gt;COUNT($3:$3),IF(ROW(E75)-3&gt;$A$2,"",IF(MOD((ROW(E75)-3),(PRODUCT($3:$3)/PRODUCT($B$3:E$3)))=1,IF(MOD((ROW(E75)-3),(PRODUCT($3:$3)/PRODUCT($B$3:D$3)))=1,1,E74+1),E74)),IF(ROW(E75)-3&gt;$A$2,"",IF(MOD((ROW(E75)-3),E$3)=1,1,E74+1))))</f>
        <v/>
      </c>
      <c r="F75" s="127" t="str">
        <f>IF(F74="","",IF(COLUMN(F75)-1&lt;&gt;COUNT($3:$3),IF(ROW(F75)-3&gt;$A$2,"",IF(MOD((ROW(F75)-3),(PRODUCT($3:$3)/PRODUCT($B$3:F$3)))=1,IF(MOD((ROW(F75)-3),(PRODUCT($3:$3)/PRODUCT($B$3:E$3)))=1,1,F74+1),F74)),IF(ROW(F75)-3&gt;$A$2,"",IF(MOD((ROW(F75)-3),F$3)=1,1,F74+1))))</f>
        <v/>
      </c>
      <c r="G75" s="127" t="str">
        <f>IF(G74="","",IF(COLUMN(G75)-1&lt;&gt;COUNT($3:$3),IF(ROW(G75)-3&gt;$A$2,"",IF(MOD((ROW(G75)-3),(PRODUCT($3:$3)/PRODUCT($B$3:G$3)))=1,IF(MOD((ROW(G75)-3),(PRODUCT($3:$3)/PRODUCT($B$3:F$3)))=1,1,G74+1),G74)),IF(ROW(G75)-3&gt;$A$2,"",IF(MOD((ROW(G75)-3),G$3)=1,1,G74+1))))</f>
        <v/>
      </c>
      <c r="H75" s="127" t="str">
        <f>IF(H74="","",IF(COLUMN(H75)-1&lt;&gt;COUNT($3:$3),IF(ROW(H75)-3&gt;$A$2,"",IF(MOD((ROW(H75)-3),(PRODUCT($3:$3)/PRODUCT($B$3:H$3)))=1,IF(MOD((ROW(H75)-3),(PRODUCT($3:$3)/PRODUCT($B$3:G$3)))=1,1,H74+1),H74)),IF(ROW(H75)-3&gt;$A$2,"",IF(MOD((ROW(H75)-3),H$3)=1,1,H74+1))))</f>
        <v/>
      </c>
      <c r="I75" s="127" t="str">
        <f>IF(I74="","",IF(COLUMN(I75)-1&lt;&gt;COUNT($3:$3),IF(ROW(I75)-3&gt;$A$2,"",IF(MOD((ROW(I75)-3),(PRODUCT($3:$3)/PRODUCT($B$3:I$3)))=1,IF(MOD((ROW(I75)-3),(PRODUCT($3:$3)/PRODUCT($B$3:H$3)))=1,1,I74+1),I74)),IF(ROW(I75)-3&gt;$A$2,"",IF(MOD((ROW(I75)-3),I$3)=1,1,I74+1))))</f>
        <v/>
      </c>
      <c r="J75" s="127" t="str">
        <f>IF(J74="","",IF(COLUMN(J75)-1&lt;&gt;COUNT($3:$3),IF(ROW(J75)-3&gt;$A$2,"",IF(MOD((ROW(J75)-3),(PRODUCT($3:$3)/PRODUCT($B$3:J$3)))=1,IF(MOD((ROW(J75)-3),(PRODUCT($3:$3)/PRODUCT($B$3:I$3)))=1,1,J74+1),J74)),IF(ROW(J75)-3&gt;$A$2,"",IF(MOD((ROW(J75)-3),J$3)=1,1,J74+1))))</f>
        <v/>
      </c>
      <c r="K75" t="str">
        <f>IF(K74="","",IF(COLUMN(K75)-1&lt;&gt;COUNT($3:$3),IF(ROW(K75)-2&gt;$A$2,"",IF(MOD((ROW(K75)-2),(PRODUCT($3:$3)/PRODUCT($B$3:K$3)))=1,IF(MOD((ROW(K75)-2),(PRODUCT($3:$3)/PRODUCT($B$3:J$3)))=1,1,K74+1),K74)),IF(ROW(K75)-2&gt;$A$2,"",IF(MOD((ROW(K75)-2),K$3)=1,1,K74+1))))</f>
        <v/>
      </c>
      <c r="O75" t="str">
        <f t="shared" si="21"/>
        <v/>
      </c>
      <c r="P75" t="str">
        <f t="shared" si="22"/>
        <v/>
      </c>
      <c r="Q75" t="str">
        <f t="shared" si="23"/>
        <v/>
      </c>
      <c r="R75" t="str">
        <f t="shared" si="24"/>
        <v/>
      </c>
      <c r="S75" t="str">
        <f t="shared" si="25"/>
        <v/>
      </c>
      <c r="T75" t="str">
        <f t="shared" si="26"/>
        <v/>
      </c>
      <c r="U75" t="str">
        <f t="shared" si="27"/>
        <v/>
      </c>
      <c r="V75" t="str">
        <f t="shared" si="28"/>
        <v/>
      </c>
      <c r="W75" t="str">
        <f t="shared" si="29"/>
        <v/>
      </c>
      <c r="X75" t="str">
        <f t="shared" si="30"/>
        <v/>
      </c>
    </row>
    <row r="76" spans="2:24">
      <c r="B76" s="127" t="str">
        <f>IF(B75="","",IF(COLUMN(B76)-1&lt;&gt;COUNT($3:$3),IF(ROW(B76)-3&gt;$A$2,"",IF(MOD((ROW(B76)-3),(PRODUCT($3:$3)/PRODUCT($B$3:B$3)))=1,B75+1,B75)),IF(ROW(B76)-3&gt;$A$2,"",IF(MOD((ROW(B76)-3),B$3)=1,1,B75+1))))</f>
        <v/>
      </c>
      <c r="C76" s="127" t="str">
        <f>IF(C75="","",IF(COLUMN(C76)-1&lt;&gt;COUNT($3:$3),IF(ROW(C76)-3&gt;$A$2,"",IF(MOD((ROW(C76)-3),(PRODUCT($3:$3)/PRODUCT($B$3:C$3)))=1,IF(MOD((ROW(C76)-3),(PRODUCT($3:$3)/PRODUCT(B$3:$B$3)))=1,1,C75+1),C75)),IF(ROW(C76)-3&gt;$A$2,"",IF(MOD((ROW(C76)-3),C$3)=1,1,C75+1))))</f>
        <v/>
      </c>
      <c r="D76" s="127" t="str">
        <f>IF(D75="","",IF(COLUMN(D76)-1&lt;&gt;COUNT($3:$3),IF(ROW(D76)-3&gt;$A$2,"",IF(MOD((ROW(D76)-3),(PRODUCT($3:$3)/PRODUCT($B$3:D$3)))=1,IF(MOD((ROW(D76)-3),(PRODUCT($3:$3)/PRODUCT($B$3:C$3)))=1,1,D75+1),D75)),IF(ROW(D76)-3&gt;$A$2,"",IF(MOD((ROW(D76)-3),D$3)=1,1,D75+1))))</f>
        <v/>
      </c>
      <c r="E76" s="127" t="str">
        <f>IF(E75="","",IF(COLUMN(E76)-1&lt;&gt;COUNT($3:$3),IF(ROW(E76)-3&gt;$A$2,"",IF(MOD((ROW(E76)-3),(PRODUCT($3:$3)/PRODUCT($B$3:E$3)))=1,IF(MOD((ROW(E76)-3),(PRODUCT($3:$3)/PRODUCT($B$3:D$3)))=1,1,E75+1),E75)),IF(ROW(E76)-3&gt;$A$2,"",IF(MOD((ROW(E76)-3),E$3)=1,1,E75+1))))</f>
        <v/>
      </c>
      <c r="F76" s="127" t="str">
        <f>IF(F75="","",IF(COLUMN(F76)-1&lt;&gt;COUNT($3:$3),IF(ROW(F76)-3&gt;$A$2,"",IF(MOD((ROW(F76)-3),(PRODUCT($3:$3)/PRODUCT($B$3:F$3)))=1,IF(MOD((ROW(F76)-3),(PRODUCT($3:$3)/PRODUCT($B$3:E$3)))=1,1,F75+1),F75)),IF(ROW(F76)-3&gt;$A$2,"",IF(MOD((ROW(F76)-3),F$3)=1,1,F75+1))))</f>
        <v/>
      </c>
      <c r="G76" s="127" t="str">
        <f>IF(G75="","",IF(COLUMN(G76)-1&lt;&gt;COUNT($3:$3),IF(ROW(G76)-3&gt;$A$2,"",IF(MOD((ROW(G76)-3),(PRODUCT($3:$3)/PRODUCT($B$3:G$3)))=1,IF(MOD((ROW(G76)-3),(PRODUCT($3:$3)/PRODUCT($B$3:F$3)))=1,1,G75+1),G75)),IF(ROW(G76)-3&gt;$A$2,"",IF(MOD((ROW(G76)-3),G$3)=1,1,G75+1))))</f>
        <v/>
      </c>
      <c r="H76" s="127" t="str">
        <f>IF(H75="","",IF(COLUMN(H76)-1&lt;&gt;COUNT($3:$3),IF(ROW(H76)-3&gt;$A$2,"",IF(MOD((ROW(H76)-3),(PRODUCT($3:$3)/PRODUCT($B$3:H$3)))=1,IF(MOD((ROW(H76)-3),(PRODUCT($3:$3)/PRODUCT($B$3:G$3)))=1,1,H75+1),H75)),IF(ROW(H76)-3&gt;$A$2,"",IF(MOD((ROW(H76)-3),H$3)=1,1,H75+1))))</f>
        <v/>
      </c>
      <c r="I76" s="127" t="str">
        <f>IF(I75="","",IF(COLUMN(I76)-1&lt;&gt;COUNT($3:$3),IF(ROW(I76)-3&gt;$A$2,"",IF(MOD((ROW(I76)-3),(PRODUCT($3:$3)/PRODUCT($B$3:I$3)))=1,IF(MOD((ROW(I76)-3),(PRODUCT($3:$3)/PRODUCT($B$3:H$3)))=1,1,I75+1),I75)),IF(ROW(I76)-3&gt;$A$2,"",IF(MOD((ROW(I76)-3),I$3)=1,1,I75+1))))</f>
        <v/>
      </c>
      <c r="J76" s="127" t="str">
        <f>IF(J75="","",IF(COLUMN(J76)-1&lt;&gt;COUNT($3:$3),IF(ROW(J76)-3&gt;$A$2,"",IF(MOD((ROW(J76)-3),(PRODUCT($3:$3)/PRODUCT($B$3:J$3)))=1,IF(MOD((ROW(J76)-3),(PRODUCT($3:$3)/PRODUCT($B$3:I$3)))=1,1,J75+1),J75)),IF(ROW(J76)-3&gt;$A$2,"",IF(MOD((ROW(J76)-3),J$3)=1,1,J75+1))))</f>
        <v/>
      </c>
      <c r="K76" t="str">
        <f>IF(K75="","",IF(COLUMN(K76)-1&lt;&gt;COUNT($3:$3),IF(ROW(K76)-2&gt;$A$2,"",IF(MOD((ROW(K76)-2),(PRODUCT($3:$3)/PRODUCT($B$3:K$3)))=1,IF(MOD((ROW(K76)-2),(PRODUCT($3:$3)/PRODUCT($B$3:J$3)))=1,1,K75+1),K75)),IF(ROW(K76)-2&gt;$A$2,"",IF(MOD((ROW(K76)-2),K$3)=1,1,K75+1))))</f>
        <v/>
      </c>
      <c r="O76" t="str">
        <f t="shared" si="21"/>
        <v/>
      </c>
      <c r="P76" t="str">
        <f t="shared" si="22"/>
        <v/>
      </c>
      <c r="Q76" t="str">
        <f t="shared" si="23"/>
        <v/>
      </c>
      <c r="R76" t="str">
        <f t="shared" si="24"/>
        <v/>
      </c>
      <c r="S76" t="str">
        <f t="shared" si="25"/>
        <v/>
      </c>
      <c r="T76" t="str">
        <f t="shared" si="26"/>
        <v/>
      </c>
      <c r="U76" t="str">
        <f t="shared" si="27"/>
        <v/>
      </c>
      <c r="V76" t="str">
        <f t="shared" si="28"/>
        <v/>
      </c>
      <c r="W76" t="str">
        <f t="shared" si="29"/>
        <v/>
      </c>
      <c r="X76" t="str">
        <f t="shared" si="30"/>
        <v/>
      </c>
    </row>
    <row r="77" spans="2:24">
      <c r="B77" s="127" t="str">
        <f>IF(B76="","",IF(COLUMN(B77)-1&lt;&gt;COUNT($3:$3),IF(ROW(B77)-3&gt;$A$2,"",IF(MOD((ROW(B77)-3),(PRODUCT($3:$3)/PRODUCT($B$3:B$3)))=1,B76+1,B76)),IF(ROW(B77)-3&gt;$A$2,"",IF(MOD((ROW(B77)-3),B$3)=1,1,B76+1))))</f>
        <v/>
      </c>
      <c r="C77" s="127" t="str">
        <f>IF(C76="","",IF(COLUMN(C77)-1&lt;&gt;COUNT($3:$3),IF(ROW(C77)-3&gt;$A$2,"",IF(MOD((ROW(C77)-3),(PRODUCT($3:$3)/PRODUCT($B$3:C$3)))=1,IF(MOD((ROW(C77)-3),(PRODUCT($3:$3)/PRODUCT(B$3:$B$3)))=1,1,C76+1),C76)),IF(ROW(C77)-3&gt;$A$2,"",IF(MOD((ROW(C77)-3),C$3)=1,1,C76+1))))</f>
        <v/>
      </c>
      <c r="D77" s="127" t="str">
        <f>IF(D76="","",IF(COLUMN(D77)-1&lt;&gt;COUNT($3:$3),IF(ROW(D77)-3&gt;$A$2,"",IF(MOD((ROW(D77)-3),(PRODUCT($3:$3)/PRODUCT($B$3:D$3)))=1,IF(MOD((ROW(D77)-3),(PRODUCT($3:$3)/PRODUCT($B$3:C$3)))=1,1,D76+1),D76)),IF(ROW(D77)-3&gt;$A$2,"",IF(MOD((ROW(D77)-3),D$3)=1,1,D76+1))))</f>
        <v/>
      </c>
      <c r="E77" s="127" t="str">
        <f>IF(E76="","",IF(COLUMN(E77)-1&lt;&gt;COUNT($3:$3),IF(ROW(E77)-3&gt;$A$2,"",IF(MOD((ROW(E77)-3),(PRODUCT($3:$3)/PRODUCT($B$3:E$3)))=1,IF(MOD((ROW(E77)-3),(PRODUCT($3:$3)/PRODUCT($B$3:D$3)))=1,1,E76+1),E76)),IF(ROW(E77)-3&gt;$A$2,"",IF(MOD((ROW(E77)-3),E$3)=1,1,E76+1))))</f>
        <v/>
      </c>
      <c r="F77" s="127" t="str">
        <f>IF(F76="","",IF(COLUMN(F77)-1&lt;&gt;COUNT($3:$3),IF(ROW(F77)-3&gt;$A$2,"",IF(MOD((ROW(F77)-3),(PRODUCT($3:$3)/PRODUCT($B$3:F$3)))=1,IF(MOD((ROW(F77)-3),(PRODUCT($3:$3)/PRODUCT($B$3:E$3)))=1,1,F76+1),F76)),IF(ROW(F77)-3&gt;$A$2,"",IF(MOD((ROW(F77)-3),F$3)=1,1,F76+1))))</f>
        <v/>
      </c>
      <c r="G77" s="127" t="str">
        <f>IF(G76="","",IF(COLUMN(G77)-1&lt;&gt;COUNT($3:$3),IF(ROW(G77)-3&gt;$A$2,"",IF(MOD((ROW(G77)-3),(PRODUCT($3:$3)/PRODUCT($B$3:G$3)))=1,IF(MOD((ROW(G77)-3),(PRODUCT($3:$3)/PRODUCT($B$3:F$3)))=1,1,G76+1),G76)),IF(ROW(G77)-3&gt;$A$2,"",IF(MOD((ROW(G77)-3),G$3)=1,1,G76+1))))</f>
        <v/>
      </c>
      <c r="H77" s="127" t="str">
        <f>IF(H76="","",IF(COLUMN(H77)-1&lt;&gt;COUNT($3:$3),IF(ROW(H77)-3&gt;$A$2,"",IF(MOD((ROW(H77)-3),(PRODUCT($3:$3)/PRODUCT($B$3:H$3)))=1,IF(MOD((ROW(H77)-3),(PRODUCT($3:$3)/PRODUCT($B$3:G$3)))=1,1,H76+1),H76)),IF(ROW(H77)-3&gt;$A$2,"",IF(MOD((ROW(H77)-3),H$3)=1,1,H76+1))))</f>
        <v/>
      </c>
      <c r="I77" s="127" t="str">
        <f>IF(I76="","",IF(COLUMN(I77)-1&lt;&gt;COUNT($3:$3),IF(ROW(I77)-3&gt;$A$2,"",IF(MOD((ROW(I77)-3),(PRODUCT($3:$3)/PRODUCT($B$3:I$3)))=1,IF(MOD((ROW(I77)-3),(PRODUCT($3:$3)/PRODUCT($B$3:H$3)))=1,1,I76+1),I76)),IF(ROW(I77)-3&gt;$A$2,"",IF(MOD((ROW(I77)-3),I$3)=1,1,I76+1))))</f>
        <v/>
      </c>
      <c r="J77" s="127" t="str">
        <f>IF(J76="","",IF(COLUMN(J77)-1&lt;&gt;COUNT($3:$3),IF(ROW(J77)-3&gt;$A$2,"",IF(MOD((ROW(J77)-3),(PRODUCT($3:$3)/PRODUCT($B$3:J$3)))=1,IF(MOD((ROW(J77)-3),(PRODUCT($3:$3)/PRODUCT($B$3:I$3)))=1,1,J76+1),J76)),IF(ROW(J77)-3&gt;$A$2,"",IF(MOD((ROW(J77)-3),J$3)=1,1,J76+1))))</f>
        <v/>
      </c>
      <c r="K77" t="str">
        <f>IF(K76="","",IF(COLUMN(K77)-1&lt;&gt;COUNT($3:$3),IF(ROW(K77)-2&gt;$A$2,"",IF(MOD((ROW(K77)-2),(PRODUCT($3:$3)/PRODUCT($B$3:K$3)))=1,IF(MOD((ROW(K77)-2),(PRODUCT($3:$3)/PRODUCT($B$3:J$3)))=1,1,K76+1),K76)),IF(ROW(K77)-2&gt;$A$2,"",IF(MOD((ROW(K77)-2),K$3)=1,1,K76+1))))</f>
        <v/>
      </c>
      <c r="O77" t="str">
        <f t="shared" si="21"/>
        <v/>
      </c>
      <c r="P77" t="str">
        <f t="shared" si="22"/>
        <v/>
      </c>
      <c r="Q77" t="str">
        <f t="shared" si="23"/>
        <v/>
      </c>
      <c r="R77" t="str">
        <f t="shared" si="24"/>
        <v/>
      </c>
      <c r="S77" t="str">
        <f t="shared" si="25"/>
        <v/>
      </c>
      <c r="T77" t="str">
        <f t="shared" si="26"/>
        <v/>
      </c>
      <c r="U77" t="str">
        <f t="shared" si="27"/>
        <v/>
      </c>
      <c r="V77" t="str">
        <f t="shared" si="28"/>
        <v/>
      </c>
      <c r="W77" t="str">
        <f t="shared" si="29"/>
        <v/>
      </c>
      <c r="X77" t="str">
        <f t="shared" si="30"/>
        <v/>
      </c>
    </row>
    <row r="78" spans="2:24">
      <c r="B78" s="127" t="str">
        <f>IF(B77="","",IF(COLUMN(B78)-1&lt;&gt;COUNT($3:$3),IF(ROW(B78)-3&gt;$A$2,"",IF(MOD((ROW(B78)-3),(PRODUCT($3:$3)/PRODUCT($B$3:B$3)))=1,B77+1,B77)),IF(ROW(B78)-3&gt;$A$2,"",IF(MOD((ROW(B78)-3),B$3)=1,1,B77+1))))</f>
        <v/>
      </c>
      <c r="C78" s="127" t="str">
        <f>IF(C77="","",IF(COLUMN(C78)-1&lt;&gt;COUNT($3:$3),IF(ROW(C78)-3&gt;$A$2,"",IF(MOD((ROW(C78)-3),(PRODUCT($3:$3)/PRODUCT($B$3:C$3)))=1,IF(MOD((ROW(C78)-3),(PRODUCT($3:$3)/PRODUCT(B$3:$B$3)))=1,1,C77+1),C77)),IF(ROW(C78)-3&gt;$A$2,"",IF(MOD((ROW(C78)-3),C$3)=1,1,C77+1))))</f>
        <v/>
      </c>
      <c r="D78" s="127" t="str">
        <f>IF(D77="","",IF(COLUMN(D78)-1&lt;&gt;COUNT($3:$3),IF(ROW(D78)-3&gt;$A$2,"",IF(MOD((ROW(D78)-3),(PRODUCT($3:$3)/PRODUCT($B$3:D$3)))=1,IF(MOD((ROW(D78)-3),(PRODUCT($3:$3)/PRODUCT($B$3:C$3)))=1,1,D77+1),D77)),IF(ROW(D78)-3&gt;$A$2,"",IF(MOD((ROW(D78)-3),D$3)=1,1,D77+1))))</f>
        <v/>
      </c>
      <c r="E78" s="127" t="str">
        <f>IF(E77="","",IF(COLUMN(E78)-1&lt;&gt;COUNT($3:$3),IF(ROW(E78)-3&gt;$A$2,"",IF(MOD((ROW(E78)-3),(PRODUCT($3:$3)/PRODUCT($B$3:E$3)))=1,IF(MOD((ROW(E78)-3),(PRODUCT($3:$3)/PRODUCT($B$3:D$3)))=1,1,E77+1),E77)),IF(ROW(E78)-3&gt;$A$2,"",IF(MOD((ROW(E78)-3),E$3)=1,1,E77+1))))</f>
        <v/>
      </c>
      <c r="F78" s="127" t="str">
        <f>IF(F77="","",IF(COLUMN(F78)-1&lt;&gt;COUNT($3:$3),IF(ROW(F78)-3&gt;$A$2,"",IF(MOD((ROW(F78)-3),(PRODUCT($3:$3)/PRODUCT($B$3:F$3)))=1,IF(MOD((ROW(F78)-3),(PRODUCT($3:$3)/PRODUCT($B$3:E$3)))=1,1,F77+1),F77)),IF(ROW(F78)-3&gt;$A$2,"",IF(MOD((ROW(F78)-3),F$3)=1,1,F77+1))))</f>
        <v/>
      </c>
      <c r="G78" s="127" t="str">
        <f>IF(G77="","",IF(COLUMN(G78)-1&lt;&gt;COUNT($3:$3),IF(ROW(G78)-3&gt;$A$2,"",IF(MOD((ROW(G78)-3),(PRODUCT($3:$3)/PRODUCT($B$3:G$3)))=1,IF(MOD((ROW(G78)-3),(PRODUCT($3:$3)/PRODUCT($B$3:F$3)))=1,1,G77+1),G77)),IF(ROW(G78)-3&gt;$A$2,"",IF(MOD((ROW(G78)-3),G$3)=1,1,G77+1))))</f>
        <v/>
      </c>
      <c r="H78" s="127" t="str">
        <f>IF(H77="","",IF(COLUMN(H78)-1&lt;&gt;COUNT($3:$3),IF(ROW(H78)-3&gt;$A$2,"",IF(MOD((ROW(H78)-3),(PRODUCT($3:$3)/PRODUCT($B$3:H$3)))=1,IF(MOD((ROW(H78)-3),(PRODUCT($3:$3)/PRODUCT($B$3:G$3)))=1,1,H77+1),H77)),IF(ROW(H78)-3&gt;$A$2,"",IF(MOD((ROW(H78)-3),H$3)=1,1,H77+1))))</f>
        <v/>
      </c>
      <c r="I78" s="127" t="str">
        <f>IF(I77="","",IF(COLUMN(I78)-1&lt;&gt;COUNT($3:$3),IF(ROW(I78)-3&gt;$A$2,"",IF(MOD((ROW(I78)-3),(PRODUCT($3:$3)/PRODUCT($B$3:I$3)))=1,IF(MOD((ROW(I78)-3),(PRODUCT($3:$3)/PRODUCT($B$3:H$3)))=1,1,I77+1),I77)),IF(ROW(I78)-3&gt;$A$2,"",IF(MOD((ROW(I78)-3),I$3)=1,1,I77+1))))</f>
        <v/>
      </c>
      <c r="J78" s="127" t="str">
        <f>IF(J77="","",IF(COLUMN(J78)-1&lt;&gt;COUNT($3:$3),IF(ROW(J78)-3&gt;$A$2,"",IF(MOD((ROW(J78)-3),(PRODUCT($3:$3)/PRODUCT($B$3:J$3)))=1,IF(MOD((ROW(J78)-3),(PRODUCT($3:$3)/PRODUCT($B$3:I$3)))=1,1,J77+1),J77)),IF(ROW(J78)-3&gt;$A$2,"",IF(MOD((ROW(J78)-3),J$3)=1,1,J77+1))))</f>
        <v/>
      </c>
      <c r="K78" t="str">
        <f>IF(K77="","",IF(COLUMN(K78)-1&lt;&gt;COUNT($3:$3),IF(ROW(K78)-2&gt;$A$2,"",IF(MOD((ROW(K78)-2),(PRODUCT($3:$3)/PRODUCT($B$3:K$3)))=1,IF(MOD((ROW(K78)-2),(PRODUCT($3:$3)/PRODUCT($B$3:J$3)))=1,1,K77+1),K77)),IF(ROW(K78)-2&gt;$A$2,"",IF(MOD((ROW(K78)-2),K$3)=1,1,K77+1))))</f>
        <v/>
      </c>
      <c r="O78" t="str">
        <f t="shared" si="21"/>
        <v/>
      </c>
      <c r="P78" t="str">
        <f t="shared" si="22"/>
        <v/>
      </c>
      <c r="Q78" t="str">
        <f t="shared" si="23"/>
        <v/>
      </c>
      <c r="R78" t="str">
        <f t="shared" si="24"/>
        <v/>
      </c>
      <c r="S78" t="str">
        <f t="shared" si="25"/>
        <v/>
      </c>
      <c r="T78" t="str">
        <f t="shared" si="26"/>
        <v/>
      </c>
      <c r="U78" t="str">
        <f t="shared" si="27"/>
        <v/>
      </c>
      <c r="V78" t="str">
        <f t="shared" si="28"/>
        <v/>
      </c>
      <c r="W78" t="str">
        <f t="shared" si="29"/>
        <v/>
      </c>
      <c r="X78" t="str">
        <f t="shared" si="30"/>
        <v/>
      </c>
    </row>
    <row r="79" spans="2:24">
      <c r="B79" s="127" t="str">
        <f>IF(B78="","",IF(COLUMN(B79)-1&lt;&gt;COUNT($3:$3),IF(ROW(B79)-3&gt;$A$2,"",IF(MOD((ROW(B79)-3),(PRODUCT($3:$3)/PRODUCT($B$3:B$3)))=1,B78+1,B78)),IF(ROW(B79)-3&gt;$A$2,"",IF(MOD((ROW(B79)-3),B$3)=1,1,B78+1))))</f>
        <v/>
      </c>
      <c r="C79" s="127" t="str">
        <f>IF(C78="","",IF(COLUMN(C79)-1&lt;&gt;COUNT($3:$3),IF(ROW(C79)-3&gt;$A$2,"",IF(MOD((ROW(C79)-3),(PRODUCT($3:$3)/PRODUCT($B$3:C$3)))=1,IF(MOD((ROW(C79)-3),(PRODUCT($3:$3)/PRODUCT(B$3:$B$3)))=1,1,C78+1),C78)),IF(ROW(C79)-3&gt;$A$2,"",IF(MOD((ROW(C79)-3),C$3)=1,1,C78+1))))</f>
        <v/>
      </c>
      <c r="D79" s="127" t="str">
        <f>IF(D78="","",IF(COLUMN(D79)-1&lt;&gt;COUNT($3:$3),IF(ROW(D79)-3&gt;$A$2,"",IF(MOD((ROW(D79)-3),(PRODUCT($3:$3)/PRODUCT($B$3:D$3)))=1,IF(MOD((ROW(D79)-3),(PRODUCT($3:$3)/PRODUCT($B$3:C$3)))=1,1,D78+1),D78)),IF(ROW(D79)-3&gt;$A$2,"",IF(MOD((ROW(D79)-3),D$3)=1,1,D78+1))))</f>
        <v/>
      </c>
      <c r="E79" s="127" t="str">
        <f>IF(E78="","",IF(COLUMN(E79)-1&lt;&gt;COUNT($3:$3),IF(ROW(E79)-3&gt;$A$2,"",IF(MOD((ROW(E79)-3),(PRODUCT($3:$3)/PRODUCT($B$3:E$3)))=1,IF(MOD((ROW(E79)-3),(PRODUCT($3:$3)/PRODUCT($B$3:D$3)))=1,1,E78+1),E78)),IF(ROW(E79)-3&gt;$A$2,"",IF(MOD((ROW(E79)-3),E$3)=1,1,E78+1))))</f>
        <v/>
      </c>
      <c r="F79" s="127" t="str">
        <f>IF(F78="","",IF(COLUMN(F79)-1&lt;&gt;COUNT($3:$3),IF(ROW(F79)-3&gt;$A$2,"",IF(MOD((ROW(F79)-3),(PRODUCT($3:$3)/PRODUCT($B$3:F$3)))=1,IF(MOD((ROW(F79)-3),(PRODUCT($3:$3)/PRODUCT($B$3:E$3)))=1,1,F78+1),F78)),IF(ROW(F79)-3&gt;$A$2,"",IF(MOD((ROW(F79)-3),F$3)=1,1,F78+1))))</f>
        <v/>
      </c>
      <c r="G79" s="127" t="str">
        <f>IF(G78="","",IF(COLUMN(G79)-1&lt;&gt;COUNT($3:$3),IF(ROW(G79)-3&gt;$A$2,"",IF(MOD((ROW(G79)-3),(PRODUCT($3:$3)/PRODUCT($B$3:G$3)))=1,IF(MOD((ROW(G79)-3),(PRODUCT($3:$3)/PRODUCT($B$3:F$3)))=1,1,G78+1),G78)),IF(ROW(G79)-3&gt;$A$2,"",IF(MOD((ROW(G79)-3),G$3)=1,1,G78+1))))</f>
        <v/>
      </c>
      <c r="H79" s="127" t="str">
        <f>IF(H78="","",IF(COLUMN(H79)-1&lt;&gt;COUNT($3:$3),IF(ROW(H79)-3&gt;$A$2,"",IF(MOD((ROW(H79)-3),(PRODUCT($3:$3)/PRODUCT($B$3:H$3)))=1,IF(MOD((ROW(H79)-3),(PRODUCT($3:$3)/PRODUCT($B$3:G$3)))=1,1,H78+1),H78)),IF(ROW(H79)-3&gt;$A$2,"",IF(MOD((ROW(H79)-3),H$3)=1,1,H78+1))))</f>
        <v/>
      </c>
      <c r="I79" s="127" t="str">
        <f>IF(I78="","",IF(COLUMN(I79)-1&lt;&gt;COUNT($3:$3),IF(ROW(I79)-3&gt;$A$2,"",IF(MOD((ROW(I79)-3),(PRODUCT($3:$3)/PRODUCT($B$3:I$3)))=1,IF(MOD((ROW(I79)-3),(PRODUCT($3:$3)/PRODUCT($B$3:H$3)))=1,1,I78+1),I78)),IF(ROW(I79)-3&gt;$A$2,"",IF(MOD((ROW(I79)-3),I$3)=1,1,I78+1))))</f>
        <v/>
      </c>
      <c r="J79" s="127" t="str">
        <f>IF(J78="","",IF(COLUMN(J79)-1&lt;&gt;COUNT($3:$3),IF(ROW(J79)-3&gt;$A$2,"",IF(MOD((ROW(J79)-3),(PRODUCT($3:$3)/PRODUCT($B$3:J$3)))=1,IF(MOD((ROW(J79)-3),(PRODUCT($3:$3)/PRODUCT($B$3:I$3)))=1,1,J78+1),J78)),IF(ROW(J79)-3&gt;$A$2,"",IF(MOD((ROW(J79)-3),J$3)=1,1,J78+1))))</f>
        <v/>
      </c>
      <c r="K79" t="str">
        <f>IF(K78="","",IF(COLUMN(K79)-1&lt;&gt;COUNT($3:$3),IF(ROW(K79)-2&gt;$A$2,"",IF(MOD((ROW(K79)-2),(PRODUCT($3:$3)/PRODUCT($B$3:K$3)))=1,IF(MOD((ROW(K79)-2),(PRODUCT($3:$3)/PRODUCT($B$3:J$3)))=1,1,K78+1),K78)),IF(ROW(K79)-2&gt;$A$2,"",IF(MOD((ROW(K79)-2),K$3)=1,1,K78+1))))</f>
        <v/>
      </c>
      <c r="O79" t="str">
        <f t="shared" si="21"/>
        <v/>
      </c>
      <c r="P79" t="str">
        <f t="shared" si="22"/>
        <v/>
      </c>
      <c r="Q79" t="str">
        <f t="shared" si="23"/>
        <v/>
      </c>
      <c r="R79" t="str">
        <f t="shared" si="24"/>
        <v/>
      </c>
      <c r="S79" t="str">
        <f t="shared" si="25"/>
        <v/>
      </c>
      <c r="T79" t="str">
        <f t="shared" si="26"/>
        <v/>
      </c>
      <c r="U79" t="str">
        <f t="shared" si="27"/>
        <v/>
      </c>
      <c r="V79" t="str">
        <f t="shared" si="28"/>
        <v/>
      </c>
      <c r="W79" t="str">
        <f t="shared" si="29"/>
        <v/>
      </c>
      <c r="X79" t="str">
        <f t="shared" si="30"/>
        <v/>
      </c>
    </row>
    <row r="80" spans="2:24">
      <c r="B80" s="127" t="str">
        <f>IF(B79="","",IF(COLUMN(B80)-1&lt;&gt;COUNT($3:$3),IF(ROW(B80)-3&gt;$A$2,"",IF(MOD((ROW(B80)-3),(PRODUCT($3:$3)/PRODUCT($B$3:B$3)))=1,B79+1,B79)),IF(ROW(B80)-3&gt;$A$2,"",IF(MOD((ROW(B80)-3),B$3)=1,1,B79+1))))</f>
        <v/>
      </c>
      <c r="C80" s="127" t="str">
        <f>IF(C79="","",IF(COLUMN(C80)-1&lt;&gt;COUNT($3:$3),IF(ROW(C80)-3&gt;$A$2,"",IF(MOD((ROW(C80)-3),(PRODUCT($3:$3)/PRODUCT($B$3:C$3)))=1,IF(MOD((ROW(C80)-3),(PRODUCT($3:$3)/PRODUCT(B$3:$B$3)))=1,1,C79+1),C79)),IF(ROW(C80)-3&gt;$A$2,"",IF(MOD((ROW(C80)-3),C$3)=1,1,C79+1))))</f>
        <v/>
      </c>
      <c r="D80" s="127" t="str">
        <f>IF(D79="","",IF(COLUMN(D80)-1&lt;&gt;COUNT($3:$3),IF(ROW(D80)-3&gt;$A$2,"",IF(MOD((ROW(D80)-3),(PRODUCT($3:$3)/PRODUCT($B$3:D$3)))=1,IF(MOD((ROW(D80)-3),(PRODUCT($3:$3)/PRODUCT($B$3:C$3)))=1,1,D79+1),D79)),IF(ROW(D80)-3&gt;$A$2,"",IF(MOD((ROW(D80)-3),D$3)=1,1,D79+1))))</f>
        <v/>
      </c>
      <c r="E80" s="127" t="str">
        <f>IF(E79="","",IF(COLUMN(E80)-1&lt;&gt;COUNT($3:$3),IF(ROW(E80)-3&gt;$A$2,"",IF(MOD((ROW(E80)-3),(PRODUCT($3:$3)/PRODUCT($B$3:E$3)))=1,IF(MOD((ROW(E80)-3),(PRODUCT($3:$3)/PRODUCT($B$3:D$3)))=1,1,E79+1),E79)),IF(ROW(E80)-3&gt;$A$2,"",IF(MOD((ROW(E80)-3),E$3)=1,1,E79+1))))</f>
        <v/>
      </c>
      <c r="F80" s="127" t="str">
        <f>IF(F79="","",IF(COLUMN(F80)-1&lt;&gt;COUNT($3:$3),IF(ROW(F80)-3&gt;$A$2,"",IF(MOD((ROW(F80)-3),(PRODUCT($3:$3)/PRODUCT($B$3:F$3)))=1,IF(MOD((ROW(F80)-3),(PRODUCT($3:$3)/PRODUCT($B$3:E$3)))=1,1,F79+1),F79)),IF(ROW(F80)-3&gt;$A$2,"",IF(MOD((ROW(F80)-3),F$3)=1,1,F79+1))))</f>
        <v/>
      </c>
      <c r="G80" s="127" t="str">
        <f>IF(G79="","",IF(COLUMN(G80)-1&lt;&gt;COUNT($3:$3),IF(ROW(G80)-3&gt;$A$2,"",IF(MOD((ROW(G80)-3),(PRODUCT($3:$3)/PRODUCT($B$3:G$3)))=1,IF(MOD((ROW(G80)-3),(PRODUCT($3:$3)/PRODUCT($B$3:F$3)))=1,1,G79+1),G79)),IF(ROW(G80)-3&gt;$A$2,"",IF(MOD((ROW(G80)-3),G$3)=1,1,G79+1))))</f>
        <v/>
      </c>
      <c r="H80" s="127" t="str">
        <f>IF(H79="","",IF(COLUMN(H80)-1&lt;&gt;COUNT($3:$3),IF(ROW(H80)-3&gt;$A$2,"",IF(MOD((ROW(H80)-3),(PRODUCT($3:$3)/PRODUCT($B$3:H$3)))=1,IF(MOD((ROW(H80)-3),(PRODUCT($3:$3)/PRODUCT($B$3:G$3)))=1,1,H79+1),H79)),IF(ROW(H80)-3&gt;$A$2,"",IF(MOD((ROW(H80)-3),H$3)=1,1,H79+1))))</f>
        <v/>
      </c>
      <c r="I80" s="127" t="str">
        <f>IF(I79="","",IF(COLUMN(I80)-1&lt;&gt;COUNT($3:$3),IF(ROW(I80)-3&gt;$A$2,"",IF(MOD((ROW(I80)-3),(PRODUCT($3:$3)/PRODUCT($B$3:I$3)))=1,IF(MOD((ROW(I80)-3),(PRODUCT($3:$3)/PRODUCT($B$3:H$3)))=1,1,I79+1),I79)),IF(ROW(I80)-3&gt;$A$2,"",IF(MOD((ROW(I80)-3),I$3)=1,1,I79+1))))</f>
        <v/>
      </c>
      <c r="J80" s="127" t="str">
        <f>IF(J79="","",IF(COLUMN(J80)-1&lt;&gt;COUNT($3:$3),IF(ROW(J80)-3&gt;$A$2,"",IF(MOD((ROW(J80)-3),(PRODUCT($3:$3)/PRODUCT($B$3:J$3)))=1,IF(MOD((ROW(J80)-3),(PRODUCT($3:$3)/PRODUCT($B$3:I$3)))=1,1,J79+1),J79)),IF(ROW(J80)-3&gt;$A$2,"",IF(MOD((ROW(J80)-3),J$3)=1,1,J79+1))))</f>
        <v/>
      </c>
      <c r="K80" t="str">
        <f>IF(K79="","",IF(COLUMN(K80)-1&lt;&gt;COUNT($3:$3),IF(ROW(K80)-2&gt;$A$2,"",IF(MOD((ROW(K80)-2),(PRODUCT($3:$3)/PRODUCT($B$3:K$3)))=1,IF(MOD((ROW(K80)-2),(PRODUCT($3:$3)/PRODUCT($B$3:J$3)))=1,1,K79+1),K79)),IF(ROW(K80)-2&gt;$A$2,"",IF(MOD((ROW(K80)-2),K$3)=1,1,K79+1))))</f>
        <v/>
      </c>
      <c r="O80" t="str">
        <f t="shared" si="21"/>
        <v/>
      </c>
      <c r="P80" t="str">
        <f t="shared" si="22"/>
        <v/>
      </c>
      <c r="Q80" t="str">
        <f t="shared" si="23"/>
        <v/>
      </c>
      <c r="R80" t="str">
        <f t="shared" si="24"/>
        <v/>
      </c>
      <c r="S80" t="str">
        <f t="shared" si="25"/>
        <v/>
      </c>
      <c r="T80" t="str">
        <f t="shared" si="26"/>
        <v/>
      </c>
      <c r="U80" t="str">
        <f t="shared" si="27"/>
        <v/>
      </c>
      <c r="V80" t="str">
        <f t="shared" si="28"/>
        <v/>
      </c>
      <c r="W80" t="str">
        <f t="shared" si="29"/>
        <v/>
      </c>
      <c r="X80" t="str">
        <f t="shared" si="30"/>
        <v/>
      </c>
    </row>
    <row r="81" spans="2:24">
      <c r="B81" s="127" t="str">
        <f>IF(B80="","",IF(COLUMN(B81)-1&lt;&gt;COUNT($3:$3),IF(ROW(B81)-3&gt;$A$2,"",IF(MOD((ROW(B81)-3),(PRODUCT($3:$3)/PRODUCT($B$3:B$3)))=1,B80+1,B80)),IF(ROW(B81)-3&gt;$A$2,"",IF(MOD((ROW(B81)-3),B$3)=1,1,B80+1))))</f>
        <v/>
      </c>
      <c r="C81" s="127" t="str">
        <f>IF(C80="","",IF(COLUMN(C81)-1&lt;&gt;COUNT($3:$3),IF(ROW(C81)-3&gt;$A$2,"",IF(MOD((ROW(C81)-3),(PRODUCT($3:$3)/PRODUCT($B$3:C$3)))=1,IF(MOD((ROW(C81)-3),(PRODUCT($3:$3)/PRODUCT(B$3:$B$3)))=1,1,C80+1),C80)),IF(ROW(C81)-3&gt;$A$2,"",IF(MOD((ROW(C81)-3),C$3)=1,1,C80+1))))</f>
        <v/>
      </c>
      <c r="D81" s="127" t="str">
        <f>IF(D80="","",IF(COLUMN(D81)-1&lt;&gt;COUNT($3:$3),IF(ROW(D81)-3&gt;$A$2,"",IF(MOD((ROW(D81)-3),(PRODUCT($3:$3)/PRODUCT($B$3:D$3)))=1,IF(MOD((ROW(D81)-3),(PRODUCT($3:$3)/PRODUCT($B$3:C$3)))=1,1,D80+1),D80)),IF(ROW(D81)-3&gt;$A$2,"",IF(MOD((ROW(D81)-3),D$3)=1,1,D80+1))))</f>
        <v/>
      </c>
      <c r="E81" s="127" t="str">
        <f>IF(E80="","",IF(COLUMN(E81)-1&lt;&gt;COUNT($3:$3),IF(ROW(E81)-3&gt;$A$2,"",IF(MOD((ROW(E81)-3),(PRODUCT($3:$3)/PRODUCT($B$3:E$3)))=1,IF(MOD((ROW(E81)-3),(PRODUCT($3:$3)/PRODUCT($B$3:D$3)))=1,1,E80+1),E80)),IF(ROW(E81)-3&gt;$A$2,"",IF(MOD((ROW(E81)-3),E$3)=1,1,E80+1))))</f>
        <v/>
      </c>
      <c r="F81" s="127" t="str">
        <f>IF(F80="","",IF(COLUMN(F81)-1&lt;&gt;COUNT($3:$3),IF(ROW(F81)-3&gt;$A$2,"",IF(MOD((ROW(F81)-3),(PRODUCT($3:$3)/PRODUCT($B$3:F$3)))=1,IF(MOD((ROW(F81)-3),(PRODUCT($3:$3)/PRODUCT($B$3:E$3)))=1,1,F80+1),F80)),IF(ROW(F81)-3&gt;$A$2,"",IF(MOD((ROW(F81)-3),F$3)=1,1,F80+1))))</f>
        <v/>
      </c>
      <c r="G81" s="127" t="str">
        <f>IF(G80="","",IF(COLUMN(G81)-1&lt;&gt;COUNT($3:$3),IF(ROW(G81)-3&gt;$A$2,"",IF(MOD((ROW(G81)-3),(PRODUCT($3:$3)/PRODUCT($B$3:G$3)))=1,IF(MOD((ROW(G81)-3),(PRODUCT($3:$3)/PRODUCT($B$3:F$3)))=1,1,G80+1),G80)),IF(ROW(G81)-3&gt;$A$2,"",IF(MOD((ROW(G81)-3),G$3)=1,1,G80+1))))</f>
        <v/>
      </c>
      <c r="H81" s="127" t="str">
        <f>IF(H80="","",IF(COLUMN(H81)-1&lt;&gt;COUNT($3:$3),IF(ROW(H81)-3&gt;$A$2,"",IF(MOD((ROW(H81)-3),(PRODUCT($3:$3)/PRODUCT($B$3:H$3)))=1,IF(MOD((ROW(H81)-3),(PRODUCT($3:$3)/PRODUCT($B$3:G$3)))=1,1,H80+1),H80)),IF(ROW(H81)-3&gt;$A$2,"",IF(MOD((ROW(H81)-3),H$3)=1,1,H80+1))))</f>
        <v/>
      </c>
      <c r="I81" s="127" t="str">
        <f>IF(I80="","",IF(COLUMN(I81)-1&lt;&gt;COUNT($3:$3),IF(ROW(I81)-3&gt;$A$2,"",IF(MOD((ROW(I81)-3),(PRODUCT($3:$3)/PRODUCT($B$3:I$3)))=1,IF(MOD((ROW(I81)-3),(PRODUCT($3:$3)/PRODUCT($B$3:H$3)))=1,1,I80+1),I80)),IF(ROW(I81)-3&gt;$A$2,"",IF(MOD((ROW(I81)-3),I$3)=1,1,I80+1))))</f>
        <v/>
      </c>
      <c r="J81" s="127" t="str">
        <f>IF(J80="","",IF(COLUMN(J81)-1&lt;&gt;COUNT($3:$3),IF(ROW(J81)-3&gt;$A$2,"",IF(MOD((ROW(J81)-3),(PRODUCT($3:$3)/PRODUCT($B$3:J$3)))=1,IF(MOD((ROW(J81)-3),(PRODUCT($3:$3)/PRODUCT($B$3:I$3)))=1,1,J80+1),J80)),IF(ROW(J81)-3&gt;$A$2,"",IF(MOD((ROW(J81)-3),J$3)=1,1,J80+1))))</f>
        <v/>
      </c>
      <c r="K81" t="str">
        <f>IF(K80="","",IF(COLUMN(K81)-1&lt;&gt;COUNT($3:$3),IF(ROW(K81)-2&gt;$A$2,"",IF(MOD((ROW(K81)-2),(PRODUCT($3:$3)/PRODUCT($B$3:K$3)))=1,IF(MOD((ROW(K81)-2),(PRODUCT($3:$3)/PRODUCT($B$3:J$3)))=1,1,K80+1),K80)),IF(ROW(K81)-2&gt;$A$2,"",IF(MOD((ROW(K81)-2),K$3)=1,1,K80+1))))</f>
        <v/>
      </c>
      <c r="O81" t="str">
        <f t="shared" si="21"/>
        <v/>
      </c>
      <c r="P81" t="str">
        <f t="shared" si="22"/>
        <v/>
      </c>
      <c r="Q81" t="str">
        <f t="shared" si="23"/>
        <v/>
      </c>
      <c r="R81" t="str">
        <f t="shared" si="24"/>
        <v/>
      </c>
      <c r="S81" t="str">
        <f t="shared" si="25"/>
        <v/>
      </c>
      <c r="T81" t="str">
        <f t="shared" si="26"/>
        <v/>
      </c>
      <c r="U81" t="str">
        <f t="shared" si="27"/>
        <v/>
      </c>
      <c r="V81" t="str">
        <f t="shared" si="28"/>
        <v/>
      </c>
      <c r="W81" t="str">
        <f t="shared" si="29"/>
        <v/>
      </c>
      <c r="X81" t="str">
        <f t="shared" si="30"/>
        <v/>
      </c>
    </row>
    <row r="82" spans="2:24">
      <c r="B82" s="127" t="str">
        <f>IF(B81="","",IF(COLUMN(B82)-1&lt;&gt;COUNT($3:$3),IF(ROW(B82)-3&gt;$A$2,"",IF(MOD((ROW(B82)-3),(PRODUCT($3:$3)/PRODUCT($B$3:B$3)))=1,B81+1,B81)),IF(ROW(B82)-3&gt;$A$2,"",IF(MOD((ROW(B82)-3),B$3)=1,1,B81+1))))</f>
        <v/>
      </c>
      <c r="C82" s="127" t="str">
        <f>IF(C81="","",IF(COLUMN(C82)-1&lt;&gt;COUNT($3:$3),IF(ROW(C82)-3&gt;$A$2,"",IF(MOD((ROW(C82)-3),(PRODUCT($3:$3)/PRODUCT($B$3:C$3)))=1,IF(MOD((ROW(C82)-3),(PRODUCT($3:$3)/PRODUCT(B$3:$B$3)))=1,1,C81+1),C81)),IF(ROW(C82)-3&gt;$A$2,"",IF(MOD((ROW(C82)-3),C$3)=1,1,C81+1))))</f>
        <v/>
      </c>
      <c r="D82" s="127" t="str">
        <f>IF(D81="","",IF(COLUMN(D82)-1&lt;&gt;COUNT($3:$3),IF(ROW(D82)-3&gt;$A$2,"",IF(MOD((ROW(D82)-3),(PRODUCT($3:$3)/PRODUCT($B$3:D$3)))=1,IF(MOD((ROW(D82)-3),(PRODUCT($3:$3)/PRODUCT($B$3:C$3)))=1,1,D81+1),D81)),IF(ROW(D82)-3&gt;$A$2,"",IF(MOD((ROW(D82)-3),D$3)=1,1,D81+1))))</f>
        <v/>
      </c>
      <c r="E82" s="127" t="str">
        <f>IF(E81="","",IF(COLUMN(E82)-1&lt;&gt;COUNT($3:$3),IF(ROW(E82)-3&gt;$A$2,"",IF(MOD((ROW(E82)-3),(PRODUCT($3:$3)/PRODUCT($B$3:E$3)))=1,IF(MOD((ROW(E82)-3),(PRODUCT($3:$3)/PRODUCT($B$3:D$3)))=1,1,E81+1),E81)),IF(ROW(E82)-3&gt;$A$2,"",IF(MOD((ROW(E82)-3),E$3)=1,1,E81+1))))</f>
        <v/>
      </c>
      <c r="F82" s="127" t="str">
        <f>IF(F81="","",IF(COLUMN(F82)-1&lt;&gt;COUNT($3:$3),IF(ROW(F82)-3&gt;$A$2,"",IF(MOD((ROW(F82)-3),(PRODUCT($3:$3)/PRODUCT($B$3:F$3)))=1,IF(MOD((ROW(F82)-3),(PRODUCT($3:$3)/PRODUCT($B$3:E$3)))=1,1,F81+1),F81)),IF(ROW(F82)-3&gt;$A$2,"",IF(MOD((ROW(F82)-3),F$3)=1,1,F81+1))))</f>
        <v/>
      </c>
      <c r="G82" s="127" t="str">
        <f>IF(G81="","",IF(COLUMN(G82)-1&lt;&gt;COUNT($3:$3),IF(ROW(G82)-3&gt;$A$2,"",IF(MOD((ROW(G82)-3),(PRODUCT($3:$3)/PRODUCT($B$3:G$3)))=1,IF(MOD((ROW(G82)-3),(PRODUCT($3:$3)/PRODUCT($B$3:F$3)))=1,1,G81+1),G81)),IF(ROW(G82)-3&gt;$A$2,"",IF(MOD((ROW(G82)-3),G$3)=1,1,G81+1))))</f>
        <v/>
      </c>
      <c r="H82" s="127" t="str">
        <f>IF(H81="","",IF(COLUMN(H82)-1&lt;&gt;COUNT($3:$3),IF(ROW(H82)-3&gt;$A$2,"",IF(MOD((ROW(H82)-3),(PRODUCT($3:$3)/PRODUCT($B$3:H$3)))=1,IF(MOD((ROW(H82)-3),(PRODUCT($3:$3)/PRODUCT($B$3:G$3)))=1,1,H81+1),H81)),IF(ROW(H82)-3&gt;$A$2,"",IF(MOD((ROW(H82)-3),H$3)=1,1,H81+1))))</f>
        <v/>
      </c>
      <c r="I82" s="127" t="str">
        <f>IF(I81="","",IF(COLUMN(I82)-1&lt;&gt;COUNT($3:$3),IF(ROW(I82)-3&gt;$A$2,"",IF(MOD((ROW(I82)-3),(PRODUCT($3:$3)/PRODUCT($B$3:I$3)))=1,IF(MOD((ROW(I82)-3),(PRODUCT($3:$3)/PRODUCT($B$3:H$3)))=1,1,I81+1),I81)),IF(ROW(I82)-3&gt;$A$2,"",IF(MOD((ROW(I82)-3),I$3)=1,1,I81+1))))</f>
        <v/>
      </c>
      <c r="J82" s="127" t="str">
        <f>IF(J81="","",IF(COLUMN(J82)-1&lt;&gt;COUNT($3:$3),IF(ROW(J82)-3&gt;$A$2,"",IF(MOD((ROW(J82)-3),(PRODUCT($3:$3)/PRODUCT($B$3:J$3)))=1,IF(MOD((ROW(J82)-3),(PRODUCT($3:$3)/PRODUCT($B$3:I$3)))=1,1,J81+1),J81)),IF(ROW(J82)-3&gt;$A$2,"",IF(MOD((ROW(J82)-3),J$3)=1,1,J81+1))))</f>
        <v/>
      </c>
      <c r="K82" t="str">
        <f>IF(K81="","",IF(COLUMN(K82)-1&lt;&gt;COUNT($3:$3),IF(ROW(K82)-2&gt;$A$2,"",IF(MOD((ROW(K82)-2),(PRODUCT($3:$3)/PRODUCT($B$3:K$3)))=1,IF(MOD((ROW(K82)-2),(PRODUCT($3:$3)/PRODUCT($B$3:J$3)))=1,1,K81+1),K81)),IF(ROW(K82)-2&gt;$A$2,"",IF(MOD((ROW(K82)-2),K$3)=1,1,K81+1))))</f>
        <v/>
      </c>
      <c r="O82" t="str">
        <f t="shared" si="21"/>
        <v/>
      </c>
      <c r="P82" t="str">
        <f t="shared" si="22"/>
        <v/>
      </c>
      <c r="Q82" t="str">
        <f t="shared" si="23"/>
        <v/>
      </c>
      <c r="R82" t="str">
        <f t="shared" si="24"/>
        <v/>
      </c>
      <c r="S82" t="str">
        <f t="shared" si="25"/>
        <v/>
      </c>
      <c r="T82" t="str">
        <f t="shared" si="26"/>
        <v/>
      </c>
      <c r="U82" t="str">
        <f t="shared" si="27"/>
        <v/>
      </c>
      <c r="V82" t="str">
        <f t="shared" si="28"/>
        <v/>
      </c>
      <c r="W82" t="str">
        <f t="shared" si="29"/>
        <v/>
      </c>
      <c r="X82" t="str">
        <f t="shared" si="30"/>
        <v/>
      </c>
    </row>
    <row r="83" spans="2:24">
      <c r="B83" s="127" t="str">
        <f>IF(B82="","",IF(COLUMN(B83)-1&lt;&gt;COUNT($3:$3),IF(ROW(B83)-3&gt;$A$2,"",IF(MOD((ROW(B83)-3),(PRODUCT($3:$3)/PRODUCT($B$3:B$3)))=1,B82+1,B82)),IF(ROW(B83)-3&gt;$A$2,"",IF(MOD((ROW(B83)-3),B$3)=1,1,B82+1))))</f>
        <v/>
      </c>
      <c r="C83" s="127" t="str">
        <f>IF(C82="","",IF(COLUMN(C83)-1&lt;&gt;COUNT($3:$3),IF(ROW(C83)-3&gt;$A$2,"",IF(MOD((ROW(C83)-3),(PRODUCT($3:$3)/PRODUCT($B$3:C$3)))=1,IF(MOD((ROW(C83)-3),(PRODUCT($3:$3)/PRODUCT(B$3:$B$3)))=1,1,C82+1),C82)),IF(ROW(C83)-3&gt;$A$2,"",IF(MOD((ROW(C83)-3),C$3)=1,1,C82+1))))</f>
        <v/>
      </c>
      <c r="D83" s="127" t="str">
        <f>IF(D82="","",IF(COLUMN(D83)-1&lt;&gt;COUNT($3:$3),IF(ROW(D83)-3&gt;$A$2,"",IF(MOD((ROW(D83)-3),(PRODUCT($3:$3)/PRODUCT($B$3:D$3)))=1,IF(MOD((ROW(D83)-3),(PRODUCT($3:$3)/PRODUCT($B$3:C$3)))=1,1,D82+1),D82)),IF(ROW(D83)-3&gt;$A$2,"",IF(MOD((ROW(D83)-3),D$3)=1,1,D82+1))))</f>
        <v/>
      </c>
      <c r="E83" s="127" t="str">
        <f>IF(E82="","",IF(COLUMN(E83)-1&lt;&gt;COUNT($3:$3),IF(ROW(E83)-3&gt;$A$2,"",IF(MOD((ROW(E83)-3),(PRODUCT($3:$3)/PRODUCT($B$3:E$3)))=1,IF(MOD((ROW(E83)-3),(PRODUCT($3:$3)/PRODUCT($B$3:D$3)))=1,1,E82+1),E82)),IF(ROW(E83)-3&gt;$A$2,"",IF(MOD((ROW(E83)-3),E$3)=1,1,E82+1))))</f>
        <v/>
      </c>
      <c r="F83" s="127" t="str">
        <f>IF(F82="","",IF(COLUMN(F83)-1&lt;&gt;COUNT($3:$3),IF(ROW(F83)-3&gt;$A$2,"",IF(MOD((ROW(F83)-3),(PRODUCT($3:$3)/PRODUCT($B$3:F$3)))=1,IF(MOD((ROW(F83)-3),(PRODUCT($3:$3)/PRODUCT($B$3:E$3)))=1,1,F82+1),F82)),IF(ROW(F83)-3&gt;$A$2,"",IF(MOD((ROW(F83)-3),F$3)=1,1,F82+1))))</f>
        <v/>
      </c>
      <c r="G83" s="127" t="str">
        <f>IF(G82="","",IF(COLUMN(G83)-1&lt;&gt;COUNT($3:$3),IF(ROW(G83)-3&gt;$A$2,"",IF(MOD((ROW(G83)-3),(PRODUCT($3:$3)/PRODUCT($B$3:G$3)))=1,IF(MOD((ROW(G83)-3),(PRODUCT($3:$3)/PRODUCT($B$3:F$3)))=1,1,G82+1),G82)),IF(ROW(G83)-3&gt;$A$2,"",IF(MOD((ROW(G83)-3),G$3)=1,1,G82+1))))</f>
        <v/>
      </c>
      <c r="H83" s="127" t="str">
        <f>IF(H82="","",IF(COLUMN(H83)-1&lt;&gt;COUNT($3:$3),IF(ROW(H83)-3&gt;$A$2,"",IF(MOD((ROW(H83)-3),(PRODUCT($3:$3)/PRODUCT($B$3:H$3)))=1,IF(MOD((ROW(H83)-3),(PRODUCT($3:$3)/PRODUCT($B$3:G$3)))=1,1,H82+1),H82)),IF(ROW(H83)-3&gt;$A$2,"",IF(MOD((ROW(H83)-3),H$3)=1,1,H82+1))))</f>
        <v/>
      </c>
      <c r="I83" s="127" t="str">
        <f>IF(I82="","",IF(COLUMN(I83)-1&lt;&gt;COUNT($3:$3),IF(ROW(I83)-3&gt;$A$2,"",IF(MOD((ROW(I83)-3),(PRODUCT($3:$3)/PRODUCT($B$3:I$3)))=1,IF(MOD((ROW(I83)-3),(PRODUCT($3:$3)/PRODUCT($B$3:H$3)))=1,1,I82+1),I82)),IF(ROW(I83)-3&gt;$A$2,"",IF(MOD((ROW(I83)-3),I$3)=1,1,I82+1))))</f>
        <v/>
      </c>
      <c r="J83" s="127" t="str">
        <f>IF(J82="","",IF(COLUMN(J83)-1&lt;&gt;COUNT($3:$3),IF(ROW(J83)-3&gt;$A$2,"",IF(MOD((ROW(J83)-3),(PRODUCT($3:$3)/PRODUCT($B$3:J$3)))=1,IF(MOD((ROW(J83)-3),(PRODUCT($3:$3)/PRODUCT($B$3:I$3)))=1,1,J82+1),J82)),IF(ROW(J83)-3&gt;$A$2,"",IF(MOD((ROW(J83)-3),J$3)=1,1,J82+1))))</f>
        <v/>
      </c>
      <c r="K83" t="str">
        <f>IF(K82="","",IF(COLUMN(K83)-1&lt;&gt;COUNT($3:$3),IF(ROW(K83)-2&gt;$A$2,"",IF(MOD((ROW(K83)-2),(PRODUCT($3:$3)/PRODUCT($B$3:K$3)))=1,IF(MOD((ROW(K83)-2),(PRODUCT($3:$3)/PRODUCT($B$3:J$3)))=1,1,K82+1),K82)),IF(ROW(K83)-2&gt;$A$2,"",IF(MOD((ROW(K83)-2),K$3)=1,1,K82+1))))</f>
        <v/>
      </c>
      <c r="O83" t="str">
        <f t="shared" si="21"/>
        <v/>
      </c>
      <c r="P83" t="str">
        <f t="shared" si="22"/>
        <v/>
      </c>
      <c r="Q83" t="str">
        <f t="shared" si="23"/>
        <v/>
      </c>
      <c r="R83" t="str">
        <f t="shared" si="24"/>
        <v/>
      </c>
      <c r="S83" t="str">
        <f t="shared" si="25"/>
        <v/>
      </c>
      <c r="T83" t="str">
        <f t="shared" si="26"/>
        <v/>
      </c>
      <c r="U83" t="str">
        <f t="shared" si="27"/>
        <v/>
      </c>
      <c r="V83" t="str">
        <f t="shared" si="28"/>
        <v/>
      </c>
      <c r="W83" t="str">
        <f t="shared" si="29"/>
        <v/>
      </c>
      <c r="X83" t="str">
        <f t="shared" si="30"/>
        <v/>
      </c>
    </row>
    <row r="84" spans="2:24">
      <c r="B84" s="127" t="str">
        <f>IF(B83="","",IF(COLUMN(B84)-1&lt;&gt;COUNT($3:$3),IF(ROW(B84)-3&gt;$A$2,"",IF(MOD((ROW(B84)-3),(PRODUCT($3:$3)/PRODUCT($B$3:B$3)))=1,B83+1,B83)),IF(ROW(B84)-3&gt;$A$2,"",IF(MOD((ROW(B84)-3),B$3)=1,1,B83+1))))</f>
        <v/>
      </c>
      <c r="C84" s="127" t="str">
        <f>IF(C83="","",IF(COLUMN(C84)-1&lt;&gt;COUNT($3:$3),IF(ROW(C84)-3&gt;$A$2,"",IF(MOD((ROW(C84)-3),(PRODUCT($3:$3)/PRODUCT($B$3:C$3)))=1,IF(MOD((ROW(C84)-3),(PRODUCT($3:$3)/PRODUCT(B$3:$B$3)))=1,1,C83+1),C83)),IF(ROW(C84)-3&gt;$A$2,"",IF(MOD((ROW(C84)-3),C$3)=1,1,C83+1))))</f>
        <v/>
      </c>
      <c r="D84" s="127" t="str">
        <f>IF(D83="","",IF(COLUMN(D84)-1&lt;&gt;COUNT($3:$3),IF(ROW(D84)-3&gt;$A$2,"",IF(MOD((ROW(D84)-3),(PRODUCT($3:$3)/PRODUCT($B$3:D$3)))=1,IF(MOD((ROW(D84)-3),(PRODUCT($3:$3)/PRODUCT($B$3:C$3)))=1,1,D83+1),D83)),IF(ROW(D84)-3&gt;$A$2,"",IF(MOD((ROW(D84)-3),D$3)=1,1,D83+1))))</f>
        <v/>
      </c>
      <c r="E84" s="127" t="str">
        <f>IF(E83="","",IF(COLUMN(E84)-1&lt;&gt;COUNT($3:$3),IF(ROW(E84)-3&gt;$A$2,"",IF(MOD((ROW(E84)-3),(PRODUCT($3:$3)/PRODUCT($B$3:E$3)))=1,IF(MOD((ROW(E84)-3),(PRODUCT($3:$3)/PRODUCT($B$3:D$3)))=1,1,E83+1),E83)),IF(ROW(E84)-3&gt;$A$2,"",IF(MOD((ROW(E84)-3),E$3)=1,1,E83+1))))</f>
        <v/>
      </c>
      <c r="F84" s="127" t="str">
        <f>IF(F83="","",IF(COLUMN(F84)-1&lt;&gt;COUNT($3:$3),IF(ROW(F84)-3&gt;$A$2,"",IF(MOD((ROW(F84)-3),(PRODUCT($3:$3)/PRODUCT($B$3:F$3)))=1,IF(MOD((ROW(F84)-3),(PRODUCT($3:$3)/PRODUCT($B$3:E$3)))=1,1,F83+1),F83)),IF(ROW(F84)-3&gt;$A$2,"",IF(MOD((ROW(F84)-3),F$3)=1,1,F83+1))))</f>
        <v/>
      </c>
      <c r="G84" s="127" t="str">
        <f>IF(G83="","",IF(COLUMN(G84)-1&lt;&gt;COUNT($3:$3),IF(ROW(G84)-3&gt;$A$2,"",IF(MOD((ROW(G84)-3),(PRODUCT($3:$3)/PRODUCT($B$3:G$3)))=1,IF(MOD((ROW(G84)-3),(PRODUCT($3:$3)/PRODUCT($B$3:F$3)))=1,1,G83+1),G83)),IF(ROW(G84)-3&gt;$A$2,"",IF(MOD((ROW(G84)-3),G$3)=1,1,G83+1))))</f>
        <v/>
      </c>
      <c r="H84" s="127" t="str">
        <f>IF(H83="","",IF(COLUMN(H84)-1&lt;&gt;COUNT($3:$3),IF(ROW(H84)-3&gt;$A$2,"",IF(MOD((ROW(H84)-3),(PRODUCT($3:$3)/PRODUCT($B$3:H$3)))=1,IF(MOD((ROW(H84)-3),(PRODUCT($3:$3)/PRODUCT($B$3:G$3)))=1,1,H83+1),H83)),IF(ROW(H84)-3&gt;$A$2,"",IF(MOD((ROW(H84)-3),H$3)=1,1,H83+1))))</f>
        <v/>
      </c>
      <c r="I84" s="127" t="str">
        <f>IF(I83="","",IF(COLUMN(I84)-1&lt;&gt;COUNT($3:$3),IF(ROW(I84)-3&gt;$A$2,"",IF(MOD((ROW(I84)-3),(PRODUCT($3:$3)/PRODUCT($B$3:I$3)))=1,IF(MOD((ROW(I84)-3),(PRODUCT($3:$3)/PRODUCT($B$3:H$3)))=1,1,I83+1),I83)),IF(ROW(I84)-3&gt;$A$2,"",IF(MOD((ROW(I84)-3),I$3)=1,1,I83+1))))</f>
        <v/>
      </c>
      <c r="J84" s="127" t="str">
        <f>IF(J83="","",IF(COLUMN(J84)-1&lt;&gt;COUNT($3:$3),IF(ROW(J84)-3&gt;$A$2,"",IF(MOD((ROW(J84)-3),(PRODUCT($3:$3)/PRODUCT($B$3:J$3)))=1,IF(MOD((ROW(J84)-3),(PRODUCT($3:$3)/PRODUCT($B$3:I$3)))=1,1,J83+1),J83)),IF(ROW(J84)-3&gt;$A$2,"",IF(MOD((ROW(J84)-3),J$3)=1,1,J83+1))))</f>
        <v/>
      </c>
      <c r="K84" t="str">
        <f>IF(K83="","",IF(COLUMN(K84)-1&lt;&gt;COUNT($3:$3),IF(ROW(K84)-2&gt;$A$2,"",IF(MOD((ROW(K84)-2),(PRODUCT($3:$3)/PRODUCT($B$3:K$3)))=1,IF(MOD((ROW(K84)-2),(PRODUCT($3:$3)/PRODUCT($B$3:J$3)))=1,1,K83+1),K83)),IF(ROW(K84)-2&gt;$A$2,"",IF(MOD((ROW(K84)-2),K$3)=1,1,K83+1))))</f>
        <v/>
      </c>
      <c r="O84" t="str">
        <f t="shared" si="21"/>
        <v/>
      </c>
      <c r="P84" t="str">
        <f t="shared" si="22"/>
        <v/>
      </c>
      <c r="Q84" t="str">
        <f t="shared" si="23"/>
        <v/>
      </c>
      <c r="R84" t="str">
        <f t="shared" si="24"/>
        <v/>
      </c>
      <c r="S84" t="str">
        <f t="shared" si="25"/>
        <v/>
      </c>
      <c r="T84" t="str">
        <f t="shared" si="26"/>
        <v/>
      </c>
      <c r="U84" t="str">
        <f t="shared" si="27"/>
        <v/>
      </c>
      <c r="V84" t="str">
        <f t="shared" si="28"/>
        <v/>
      </c>
      <c r="W84" t="str">
        <f t="shared" si="29"/>
        <v/>
      </c>
      <c r="X84" t="str">
        <f t="shared" si="30"/>
        <v/>
      </c>
    </row>
    <row r="85" spans="2:24">
      <c r="B85" s="127" t="str">
        <f>IF(B84="","",IF(COLUMN(B85)-1&lt;&gt;COUNT($3:$3),IF(ROW(B85)-3&gt;$A$2,"",IF(MOD((ROW(B85)-3),(PRODUCT($3:$3)/PRODUCT($B$3:B$3)))=1,B84+1,B84)),IF(ROW(B85)-3&gt;$A$2,"",IF(MOD((ROW(B85)-3),B$3)=1,1,B84+1))))</f>
        <v/>
      </c>
      <c r="C85" s="127" t="str">
        <f>IF(C84="","",IF(COLUMN(C85)-1&lt;&gt;COUNT($3:$3),IF(ROW(C85)-3&gt;$A$2,"",IF(MOD((ROW(C85)-3),(PRODUCT($3:$3)/PRODUCT($B$3:C$3)))=1,IF(MOD((ROW(C85)-3),(PRODUCT($3:$3)/PRODUCT(B$3:$B$3)))=1,1,C84+1),C84)),IF(ROW(C85)-3&gt;$A$2,"",IF(MOD((ROW(C85)-3),C$3)=1,1,C84+1))))</f>
        <v/>
      </c>
      <c r="D85" s="127" t="str">
        <f>IF(D84="","",IF(COLUMN(D85)-1&lt;&gt;COUNT($3:$3),IF(ROW(D85)-3&gt;$A$2,"",IF(MOD((ROW(D85)-3),(PRODUCT($3:$3)/PRODUCT($B$3:D$3)))=1,IF(MOD((ROW(D85)-3),(PRODUCT($3:$3)/PRODUCT($B$3:C$3)))=1,1,D84+1),D84)),IF(ROW(D85)-3&gt;$A$2,"",IF(MOD((ROW(D85)-3),D$3)=1,1,D84+1))))</f>
        <v/>
      </c>
      <c r="E85" s="127" t="str">
        <f>IF(E84="","",IF(COLUMN(E85)-1&lt;&gt;COUNT($3:$3),IF(ROW(E85)-3&gt;$A$2,"",IF(MOD((ROW(E85)-3),(PRODUCT($3:$3)/PRODUCT($B$3:E$3)))=1,IF(MOD((ROW(E85)-3),(PRODUCT($3:$3)/PRODUCT($B$3:D$3)))=1,1,E84+1),E84)),IF(ROW(E85)-3&gt;$A$2,"",IF(MOD((ROW(E85)-3),E$3)=1,1,E84+1))))</f>
        <v/>
      </c>
      <c r="F85" s="127" t="str">
        <f>IF(F84="","",IF(COLUMN(F85)-1&lt;&gt;COUNT($3:$3),IF(ROW(F85)-3&gt;$A$2,"",IF(MOD((ROW(F85)-3),(PRODUCT($3:$3)/PRODUCT($B$3:F$3)))=1,IF(MOD((ROW(F85)-3),(PRODUCT($3:$3)/PRODUCT($B$3:E$3)))=1,1,F84+1),F84)),IF(ROW(F85)-3&gt;$A$2,"",IF(MOD((ROW(F85)-3),F$3)=1,1,F84+1))))</f>
        <v/>
      </c>
      <c r="G85" s="127" t="str">
        <f>IF(G84="","",IF(COLUMN(G85)-1&lt;&gt;COUNT($3:$3),IF(ROW(G85)-3&gt;$A$2,"",IF(MOD((ROW(G85)-3),(PRODUCT($3:$3)/PRODUCT($B$3:G$3)))=1,IF(MOD((ROW(G85)-3),(PRODUCT($3:$3)/PRODUCT($B$3:F$3)))=1,1,G84+1),G84)),IF(ROW(G85)-3&gt;$A$2,"",IF(MOD((ROW(G85)-3),G$3)=1,1,G84+1))))</f>
        <v/>
      </c>
      <c r="H85" s="127" t="str">
        <f>IF(H84="","",IF(COLUMN(H85)-1&lt;&gt;COUNT($3:$3),IF(ROW(H85)-3&gt;$A$2,"",IF(MOD((ROW(H85)-3),(PRODUCT($3:$3)/PRODUCT($B$3:H$3)))=1,IF(MOD((ROW(H85)-3),(PRODUCT($3:$3)/PRODUCT($B$3:G$3)))=1,1,H84+1),H84)),IF(ROW(H85)-3&gt;$A$2,"",IF(MOD((ROW(H85)-3),H$3)=1,1,H84+1))))</f>
        <v/>
      </c>
      <c r="I85" s="127" t="str">
        <f>IF(I84="","",IF(COLUMN(I85)-1&lt;&gt;COUNT($3:$3),IF(ROW(I85)-3&gt;$A$2,"",IF(MOD((ROW(I85)-3),(PRODUCT($3:$3)/PRODUCT($B$3:I$3)))=1,IF(MOD((ROW(I85)-3),(PRODUCT($3:$3)/PRODUCT($B$3:H$3)))=1,1,I84+1),I84)),IF(ROW(I85)-3&gt;$A$2,"",IF(MOD((ROW(I85)-3),I$3)=1,1,I84+1))))</f>
        <v/>
      </c>
      <c r="J85" s="127" t="str">
        <f>IF(J84="","",IF(COLUMN(J85)-1&lt;&gt;COUNT($3:$3),IF(ROW(J85)-3&gt;$A$2,"",IF(MOD((ROW(J85)-3),(PRODUCT($3:$3)/PRODUCT($B$3:J$3)))=1,IF(MOD((ROW(J85)-3),(PRODUCT($3:$3)/PRODUCT($B$3:I$3)))=1,1,J84+1),J84)),IF(ROW(J85)-3&gt;$A$2,"",IF(MOD((ROW(J85)-3),J$3)=1,1,J84+1))))</f>
        <v/>
      </c>
      <c r="K85" t="str">
        <f>IF(K84="","",IF(COLUMN(K85)-1&lt;&gt;COUNT($3:$3),IF(ROW(K85)-2&gt;$A$2,"",IF(MOD((ROW(K85)-2),(PRODUCT($3:$3)/PRODUCT($B$3:K$3)))=1,IF(MOD((ROW(K85)-2),(PRODUCT($3:$3)/PRODUCT($B$3:J$3)))=1,1,K84+1),K84)),IF(ROW(K85)-2&gt;$A$2,"",IF(MOD((ROW(K85)-2),K$3)=1,1,K84+1))))</f>
        <v/>
      </c>
      <c r="O85" t="str">
        <f t="shared" si="21"/>
        <v/>
      </c>
      <c r="P85" t="str">
        <f t="shared" si="22"/>
        <v/>
      </c>
      <c r="Q85" t="str">
        <f t="shared" si="23"/>
        <v/>
      </c>
      <c r="R85" t="str">
        <f t="shared" si="24"/>
        <v/>
      </c>
      <c r="S85" t="str">
        <f t="shared" si="25"/>
        <v/>
      </c>
      <c r="T85" t="str">
        <f t="shared" si="26"/>
        <v/>
      </c>
      <c r="U85" t="str">
        <f t="shared" si="27"/>
        <v/>
      </c>
      <c r="V85" t="str">
        <f t="shared" si="28"/>
        <v/>
      </c>
      <c r="W85" t="str">
        <f t="shared" si="29"/>
        <v/>
      </c>
      <c r="X85" t="str">
        <f t="shared" si="30"/>
        <v/>
      </c>
    </row>
    <row r="86" spans="2:24">
      <c r="B86" s="127" t="str">
        <f>IF(B85="","",IF(COLUMN(B86)-1&lt;&gt;COUNT($3:$3),IF(ROW(B86)-3&gt;$A$2,"",IF(MOD((ROW(B86)-3),(PRODUCT($3:$3)/PRODUCT($B$3:B$3)))=1,B85+1,B85)),IF(ROW(B86)-3&gt;$A$2,"",IF(MOD((ROW(B86)-3),B$3)=1,1,B85+1))))</f>
        <v/>
      </c>
      <c r="C86" s="127" t="str">
        <f>IF(C85="","",IF(COLUMN(C86)-1&lt;&gt;COUNT($3:$3),IF(ROW(C86)-3&gt;$A$2,"",IF(MOD((ROW(C86)-3),(PRODUCT($3:$3)/PRODUCT($B$3:C$3)))=1,IF(MOD((ROW(C86)-3),(PRODUCT($3:$3)/PRODUCT(B$3:$B$3)))=1,1,C85+1),C85)),IF(ROW(C86)-3&gt;$A$2,"",IF(MOD((ROW(C86)-3),C$3)=1,1,C85+1))))</f>
        <v/>
      </c>
      <c r="D86" s="127" t="str">
        <f>IF(D85="","",IF(COLUMN(D86)-1&lt;&gt;COUNT($3:$3),IF(ROW(D86)-3&gt;$A$2,"",IF(MOD((ROW(D86)-3),(PRODUCT($3:$3)/PRODUCT($B$3:D$3)))=1,IF(MOD((ROW(D86)-3),(PRODUCT($3:$3)/PRODUCT($B$3:C$3)))=1,1,D85+1),D85)),IF(ROW(D86)-3&gt;$A$2,"",IF(MOD((ROW(D86)-3),D$3)=1,1,D85+1))))</f>
        <v/>
      </c>
      <c r="E86" s="127" t="str">
        <f>IF(E85="","",IF(COLUMN(E86)-1&lt;&gt;COUNT($3:$3),IF(ROW(E86)-3&gt;$A$2,"",IF(MOD((ROW(E86)-3),(PRODUCT($3:$3)/PRODUCT($B$3:E$3)))=1,IF(MOD((ROW(E86)-3),(PRODUCT($3:$3)/PRODUCT($B$3:D$3)))=1,1,E85+1),E85)),IF(ROW(E86)-3&gt;$A$2,"",IF(MOD((ROW(E86)-3),E$3)=1,1,E85+1))))</f>
        <v/>
      </c>
      <c r="F86" s="127" t="str">
        <f>IF(F85="","",IF(COLUMN(F86)-1&lt;&gt;COUNT($3:$3),IF(ROW(F86)-3&gt;$A$2,"",IF(MOD((ROW(F86)-3),(PRODUCT($3:$3)/PRODUCT($B$3:F$3)))=1,IF(MOD((ROW(F86)-3),(PRODUCT($3:$3)/PRODUCT($B$3:E$3)))=1,1,F85+1),F85)),IF(ROW(F86)-3&gt;$A$2,"",IF(MOD((ROW(F86)-3),F$3)=1,1,F85+1))))</f>
        <v/>
      </c>
      <c r="G86" s="127" t="str">
        <f>IF(G85="","",IF(COLUMN(G86)-1&lt;&gt;COUNT($3:$3),IF(ROW(G86)-3&gt;$A$2,"",IF(MOD((ROW(G86)-3),(PRODUCT($3:$3)/PRODUCT($B$3:G$3)))=1,IF(MOD((ROW(G86)-3),(PRODUCT($3:$3)/PRODUCT($B$3:F$3)))=1,1,G85+1),G85)),IF(ROW(G86)-3&gt;$A$2,"",IF(MOD((ROW(G86)-3),G$3)=1,1,G85+1))))</f>
        <v/>
      </c>
      <c r="H86" s="127" t="str">
        <f>IF(H85="","",IF(COLUMN(H86)-1&lt;&gt;COUNT($3:$3),IF(ROW(H86)-3&gt;$A$2,"",IF(MOD((ROW(H86)-3),(PRODUCT($3:$3)/PRODUCT($B$3:H$3)))=1,IF(MOD((ROW(H86)-3),(PRODUCT($3:$3)/PRODUCT($B$3:G$3)))=1,1,H85+1),H85)),IF(ROW(H86)-3&gt;$A$2,"",IF(MOD((ROW(H86)-3),H$3)=1,1,H85+1))))</f>
        <v/>
      </c>
      <c r="I86" s="127" t="str">
        <f>IF(I85="","",IF(COLUMN(I86)-1&lt;&gt;COUNT($3:$3),IF(ROW(I86)-3&gt;$A$2,"",IF(MOD((ROW(I86)-3),(PRODUCT($3:$3)/PRODUCT($B$3:I$3)))=1,IF(MOD((ROW(I86)-3),(PRODUCT($3:$3)/PRODUCT($B$3:H$3)))=1,1,I85+1),I85)),IF(ROW(I86)-3&gt;$A$2,"",IF(MOD((ROW(I86)-3),I$3)=1,1,I85+1))))</f>
        <v/>
      </c>
      <c r="J86" s="127" t="str">
        <f>IF(J85="","",IF(COLUMN(J86)-1&lt;&gt;COUNT($3:$3),IF(ROW(J86)-3&gt;$A$2,"",IF(MOD((ROW(J86)-3),(PRODUCT($3:$3)/PRODUCT($B$3:J$3)))=1,IF(MOD((ROW(J86)-3),(PRODUCT($3:$3)/PRODUCT($B$3:I$3)))=1,1,J85+1),J85)),IF(ROW(J86)-3&gt;$A$2,"",IF(MOD((ROW(J86)-3),J$3)=1,1,J85+1))))</f>
        <v/>
      </c>
      <c r="K86" t="str">
        <f>IF(K85="","",IF(COLUMN(K86)-1&lt;&gt;COUNT($3:$3),IF(ROW(K86)-2&gt;$A$2,"",IF(MOD((ROW(K86)-2),(PRODUCT($3:$3)/PRODUCT($B$3:K$3)))=1,IF(MOD((ROW(K86)-2),(PRODUCT($3:$3)/PRODUCT($B$3:J$3)))=1,1,K85+1),K85)),IF(ROW(K86)-2&gt;$A$2,"",IF(MOD((ROW(K86)-2),K$3)=1,1,K85+1))))</f>
        <v/>
      </c>
      <c r="O86" t="str">
        <f t="shared" si="21"/>
        <v/>
      </c>
      <c r="P86" t="str">
        <f t="shared" si="22"/>
        <v/>
      </c>
      <c r="Q86" t="str">
        <f t="shared" si="23"/>
        <v/>
      </c>
      <c r="R86" t="str">
        <f t="shared" si="24"/>
        <v/>
      </c>
      <c r="S86" t="str">
        <f t="shared" si="25"/>
        <v/>
      </c>
      <c r="T86" t="str">
        <f t="shared" si="26"/>
        <v/>
      </c>
      <c r="U86" t="str">
        <f t="shared" si="27"/>
        <v/>
      </c>
      <c r="V86" t="str">
        <f t="shared" si="28"/>
        <v/>
      </c>
      <c r="W86" t="str">
        <f t="shared" si="29"/>
        <v/>
      </c>
      <c r="X86" t="str">
        <f t="shared" si="30"/>
        <v/>
      </c>
    </row>
    <row r="87" spans="2:24">
      <c r="B87" s="127" t="str">
        <f>IF(B86="","",IF(COLUMN(B87)-1&lt;&gt;COUNT($3:$3),IF(ROW(B87)-3&gt;$A$2,"",IF(MOD((ROW(B87)-3),(PRODUCT($3:$3)/PRODUCT($B$3:B$3)))=1,B86+1,B86)),IF(ROW(B87)-3&gt;$A$2,"",IF(MOD((ROW(B87)-3),B$3)=1,1,B86+1))))</f>
        <v/>
      </c>
      <c r="C87" s="127" t="str">
        <f>IF(C86="","",IF(COLUMN(C87)-1&lt;&gt;COUNT($3:$3),IF(ROW(C87)-3&gt;$A$2,"",IF(MOD((ROW(C87)-3),(PRODUCT($3:$3)/PRODUCT($B$3:C$3)))=1,IF(MOD((ROW(C87)-3),(PRODUCT($3:$3)/PRODUCT(B$3:$B$3)))=1,1,C86+1),C86)),IF(ROW(C87)-3&gt;$A$2,"",IF(MOD((ROW(C87)-3),C$3)=1,1,C86+1))))</f>
        <v/>
      </c>
      <c r="D87" s="127" t="str">
        <f>IF(D86="","",IF(COLUMN(D87)-1&lt;&gt;COUNT($3:$3),IF(ROW(D87)-3&gt;$A$2,"",IF(MOD((ROW(D87)-3),(PRODUCT($3:$3)/PRODUCT($B$3:D$3)))=1,IF(MOD((ROW(D87)-3),(PRODUCT($3:$3)/PRODUCT($B$3:C$3)))=1,1,D86+1),D86)),IF(ROW(D87)-3&gt;$A$2,"",IF(MOD((ROW(D87)-3),D$3)=1,1,D86+1))))</f>
        <v/>
      </c>
      <c r="E87" s="127" t="str">
        <f>IF(E86="","",IF(COLUMN(E87)-1&lt;&gt;COUNT($3:$3),IF(ROW(E87)-3&gt;$A$2,"",IF(MOD((ROW(E87)-3),(PRODUCT($3:$3)/PRODUCT($B$3:E$3)))=1,IF(MOD((ROW(E87)-3),(PRODUCT($3:$3)/PRODUCT($B$3:D$3)))=1,1,E86+1),E86)),IF(ROW(E87)-3&gt;$A$2,"",IF(MOD((ROW(E87)-3),E$3)=1,1,E86+1))))</f>
        <v/>
      </c>
      <c r="F87" s="127" t="str">
        <f>IF(F86="","",IF(COLUMN(F87)-1&lt;&gt;COUNT($3:$3),IF(ROW(F87)-3&gt;$A$2,"",IF(MOD((ROW(F87)-3),(PRODUCT($3:$3)/PRODUCT($B$3:F$3)))=1,IF(MOD((ROW(F87)-3),(PRODUCT($3:$3)/PRODUCT($B$3:E$3)))=1,1,F86+1),F86)),IF(ROW(F87)-3&gt;$A$2,"",IF(MOD((ROW(F87)-3),F$3)=1,1,F86+1))))</f>
        <v/>
      </c>
      <c r="G87" s="127" t="str">
        <f>IF(G86="","",IF(COLUMN(G87)-1&lt;&gt;COUNT($3:$3),IF(ROW(G87)-3&gt;$A$2,"",IF(MOD((ROW(G87)-3),(PRODUCT($3:$3)/PRODUCT($B$3:G$3)))=1,IF(MOD((ROW(G87)-3),(PRODUCT($3:$3)/PRODUCT($B$3:F$3)))=1,1,G86+1),G86)),IF(ROW(G87)-3&gt;$A$2,"",IF(MOD((ROW(G87)-3),G$3)=1,1,G86+1))))</f>
        <v/>
      </c>
      <c r="H87" s="127" t="str">
        <f>IF(H86="","",IF(COLUMN(H87)-1&lt;&gt;COUNT($3:$3),IF(ROW(H87)-3&gt;$A$2,"",IF(MOD((ROW(H87)-3),(PRODUCT($3:$3)/PRODUCT($B$3:H$3)))=1,IF(MOD((ROW(H87)-3),(PRODUCT($3:$3)/PRODUCT($B$3:G$3)))=1,1,H86+1),H86)),IF(ROW(H87)-3&gt;$A$2,"",IF(MOD((ROW(H87)-3),H$3)=1,1,H86+1))))</f>
        <v/>
      </c>
      <c r="I87" s="127" t="str">
        <f>IF(I86="","",IF(COLUMN(I87)-1&lt;&gt;COUNT($3:$3),IF(ROW(I87)-3&gt;$A$2,"",IF(MOD((ROW(I87)-3),(PRODUCT($3:$3)/PRODUCT($B$3:I$3)))=1,IF(MOD((ROW(I87)-3),(PRODUCT($3:$3)/PRODUCT($B$3:H$3)))=1,1,I86+1),I86)),IF(ROW(I87)-3&gt;$A$2,"",IF(MOD((ROW(I87)-3),I$3)=1,1,I86+1))))</f>
        <v/>
      </c>
      <c r="J87" s="127" t="str">
        <f>IF(J86="","",IF(COLUMN(J87)-1&lt;&gt;COUNT($3:$3),IF(ROW(J87)-3&gt;$A$2,"",IF(MOD((ROW(J87)-3),(PRODUCT($3:$3)/PRODUCT($B$3:J$3)))=1,IF(MOD((ROW(J87)-3),(PRODUCT($3:$3)/PRODUCT($B$3:I$3)))=1,1,J86+1),J86)),IF(ROW(J87)-3&gt;$A$2,"",IF(MOD((ROW(J87)-3),J$3)=1,1,J86+1))))</f>
        <v/>
      </c>
      <c r="K87" t="str">
        <f>IF(K86="","",IF(COLUMN(K87)-1&lt;&gt;COUNT($3:$3),IF(ROW(K87)-2&gt;$A$2,"",IF(MOD((ROW(K87)-2),(PRODUCT($3:$3)/PRODUCT($B$3:K$3)))=1,IF(MOD((ROW(K87)-2),(PRODUCT($3:$3)/PRODUCT($B$3:J$3)))=1,1,K86+1),K86)),IF(ROW(K87)-2&gt;$A$2,"",IF(MOD((ROW(K87)-2),K$3)=1,1,K86+1))))</f>
        <v/>
      </c>
      <c r="O87" t="str">
        <f t="shared" si="21"/>
        <v/>
      </c>
      <c r="P87" t="str">
        <f t="shared" si="22"/>
        <v/>
      </c>
      <c r="Q87" t="str">
        <f t="shared" si="23"/>
        <v/>
      </c>
      <c r="R87" t="str">
        <f t="shared" si="24"/>
        <v/>
      </c>
      <c r="S87" t="str">
        <f t="shared" si="25"/>
        <v/>
      </c>
      <c r="T87" t="str">
        <f t="shared" si="26"/>
        <v/>
      </c>
      <c r="U87" t="str">
        <f t="shared" si="27"/>
        <v/>
      </c>
      <c r="V87" t="str">
        <f t="shared" si="28"/>
        <v/>
      </c>
      <c r="W87" t="str">
        <f t="shared" si="29"/>
        <v/>
      </c>
      <c r="X87" t="str">
        <f t="shared" si="30"/>
        <v/>
      </c>
    </row>
    <row r="88" spans="2:24">
      <c r="B88" s="127" t="str">
        <f>IF(B87="","",IF(COLUMN(B88)-1&lt;&gt;COUNT($3:$3),IF(ROW(B88)-3&gt;$A$2,"",IF(MOD((ROW(B88)-3),(PRODUCT($3:$3)/PRODUCT($B$3:B$3)))=1,B87+1,B87)),IF(ROW(B88)-3&gt;$A$2,"",IF(MOD((ROW(B88)-3),B$3)=1,1,B87+1))))</f>
        <v/>
      </c>
      <c r="C88" s="127" t="str">
        <f>IF(C87="","",IF(COLUMN(C88)-1&lt;&gt;COUNT($3:$3),IF(ROW(C88)-3&gt;$A$2,"",IF(MOD((ROW(C88)-3),(PRODUCT($3:$3)/PRODUCT($B$3:C$3)))=1,IF(MOD((ROW(C88)-3),(PRODUCT($3:$3)/PRODUCT(B$3:$B$3)))=1,1,C87+1),C87)),IF(ROW(C88)-3&gt;$A$2,"",IF(MOD((ROW(C88)-3),C$3)=1,1,C87+1))))</f>
        <v/>
      </c>
      <c r="D88" s="127" t="str">
        <f>IF(D87="","",IF(COLUMN(D88)-1&lt;&gt;COUNT($3:$3),IF(ROW(D88)-3&gt;$A$2,"",IF(MOD((ROW(D88)-3),(PRODUCT($3:$3)/PRODUCT($B$3:D$3)))=1,IF(MOD((ROW(D88)-3),(PRODUCT($3:$3)/PRODUCT($B$3:C$3)))=1,1,D87+1),D87)),IF(ROW(D88)-3&gt;$A$2,"",IF(MOD((ROW(D88)-3),D$3)=1,1,D87+1))))</f>
        <v/>
      </c>
      <c r="E88" s="127" t="str">
        <f>IF(E87="","",IF(COLUMN(E88)-1&lt;&gt;COUNT($3:$3),IF(ROW(E88)-3&gt;$A$2,"",IF(MOD((ROW(E88)-3),(PRODUCT($3:$3)/PRODUCT($B$3:E$3)))=1,IF(MOD((ROW(E88)-3),(PRODUCT($3:$3)/PRODUCT($B$3:D$3)))=1,1,E87+1),E87)),IF(ROW(E88)-3&gt;$A$2,"",IF(MOD((ROW(E88)-3),E$3)=1,1,E87+1))))</f>
        <v/>
      </c>
      <c r="F88" s="127" t="str">
        <f>IF(F87="","",IF(COLUMN(F88)-1&lt;&gt;COUNT($3:$3),IF(ROW(F88)-3&gt;$A$2,"",IF(MOD((ROW(F88)-3),(PRODUCT($3:$3)/PRODUCT($B$3:F$3)))=1,IF(MOD((ROW(F88)-3),(PRODUCT($3:$3)/PRODUCT($B$3:E$3)))=1,1,F87+1),F87)),IF(ROW(F88)-3&gt;$A$2,"",IF(MOD((ROW(F88)-3),F$3)=1,1,F87+1))))</f>
        <v/>
      </c>
      <c r="G88" s="127" t="str">
        <f>IF(G87="","",IF(COLUMN(G88)-1&lt;&gt;COUNT($3:$3),IF(ROW(G88)-3&gt;$A$2,"",IF(MOD((ROW(G88)-3),(PRODUCT($3:$3)/PRODUCT($B$3:G$3)))=1,IF(MOD((ROW(G88)-3),(PRODUCT($3:$3)/PRODUCT($B$3:F$3)))=1,1,G87+1),G87)),IF(ROW(G88)-3&gt;$A$2,"",IF(MOD((ROW(G88)-3),G$3)=1,1,G87+1))))</f>
        <v/>
      </c>
      <c r="H88" s="127" t="str">
        <f>IF(H87="","",IF(COLUMN(H88)-1&lt;&gt;COUNT($3:$3),IF(ROW(H88)-3&gt;$A$2,"",IF(MOD((ROW(H88)-3),(PRODUCT($3:$3)/PRODUCT($B$3:H$3)))=1,IF(MOD((ROW(H88)-3),(PRODUCT($3:$3)/PRODUCT($B$3:G$3)))=1,1,H87+1),H87)),IF(ROW(H88)-3&gt;$A$2,"",IF(MOD((ROW(H88)-3),H$3)=1,1,H87+1))))</f>
        <v/>
      </c>
      <c r="I88" s="127" t="str">
        <f>IF(I87="","",IF(COLUMN(I88)-1&lt;&gt;COUNT($3:$3),IF(ROW(I88)-3&gt;$A$2,"",IF(MOD((ROW(I88)-3),(PRODUCT($3:$3)/PRODUCT($B$3:I$3)))=1,IF(MOD((ROW(I88)-3),(PRODUCT($3:$3)/PRODUCT($B$3:H$3)))=1,1,I87+1),I87)),IF(ROW(I88)-3&gt;$A$2,"",IF(MOD((ROW(I88)-3),I$3)=1,1,I87+1))))</f>
        <v/>
      </c>
      <c r="J88" s="127" t="str">
        <f>IF(J87="","",IF(COLUMN(J88)-1&lt;&gt;COUNT($3:$3),IF(ROW(J88)-3&gt;$A$2,"",IF(MOD((ROW(J88)-3),(PRODUCT($3:$3)/PRODUCT($B$3:J$3)))=1,IF(MOD((ROW(J88)-3),(PRODUCT($3:$3)/PRODUCT($B$3:I$3)))=1,1,J87+1),J87)),IF(ROW(J88)-3&gt;$A$2,"",IF(MOD((ROW(J88)-3),J$3)=1,1,J87+1))))</f>
        <v/>
      </c>
      <c r="K88" t="str">
        <f>IF(K87="","",IF(COLUMN(K88)-1&lt;&gt;COUNT($3:$3),IF(ROW(K88)-2&gt;$A$2,"",IF(MOD((ROW(K88)-2),(PRODUCT($3:$3)/PRODUCT($B$3:K$3)))=1,IF(MOD((ROW(K88)-2),(PRODUCT($3:$3)/PRODUCT($B$3:J$3)))=1,1,K87+1),K87)),IF(ROW(K88)-2&gt;$A$2,"",IF(MOD((ROW(K88)-2),K$3)=1,1,K87+1))))</f>
        <v/>
      </c>
      <c r="O88" t="str">
        <f t="shared" si="21"/>
        <v/>
      </c>
      <c r="P88" t="str">
        <f t="shared" si="22"/>
        <v/>
      </c>
      <c r="Q88" t="str">
        <f t="shared" si="23"/>
        <v/>
      </c>
      <c r="R88" t="str">
        <f t="shared" si="24"/>
        <v/>
      </c>
      <c r="S88" t="str">
        <f t="shared" si="25"/>
        <v/>
      </c>
      <c r="T88" t="str">
        <f t="shared" si="26"/>
        <v/>
      </c>
      <c r="U88" t="str">
        <f t="shared" si="27"/>
        <v/>
      </c>
      <c r="V88" t="str">
        <f t="shared" si="28"/>
        <v/>
      </c>
      <c r="W88" t="str">
        <f t="shared" si="29"/>
        <v/>
      </c>
      <c r="X88" t="str">
        <f t="shared" si="30"/>
        <v/>
      </c>
    </row>
    <row r="89" spans="2:24">
      <c r="B89" s="127" t="str">
        <f>IF(B88="","",IF(COLUMN(B89)-1&lt;&gt;COUNT($3:$3),IF(ROW(B89)-3&gt;$A$2,"",IF(MOD((ROW(B89)-3),(PRODUCT($3:$3)/PRODUCT($B$3:B$3)))=1,B88+1,B88)),IF(ROW(B89)-3&gt;$A$2,"",IF(MOD((ROW(B89)-3),B$3)=1,1,B88+1))))</f>
        <v/>
      </c>
      <c r="C89" s="127" t="str">
        <f>IF(C88="","",IF(COLUMN(C89)-1&lt;&gt;COUNT($3:$3),IF(ROW(C89)-3&gt;$A$2,"",IF(MOD((ROW(C89)-3),(PRODUCT($3:$3)/PRODUCT($B$3:C$3)))=1,IF(MOD((ROW(C89)-3),(PRODUCT($3:$3)/PRODUCT(B$3:$B$3)))=1,1,C88+1),C88)),IF(ROW(C89)-3&gt;$A$2,"",IF(MOD((ROW(C89)-3),C$3)=1,1,C88+1))))</f>
        <v/>
      </c>
      <c r="D89" s="127" t="str">
        <f>IF(D88="","",IF(COLUMN(D89)-1&lt;&gt;COUNT($3:$3),IF(ROW(D89)-3&gt;$A$2,"",IF(MOD((ROW(D89)-3),(PRODUCT($3:$3)/PRODUCT($B$3:D$3)))=1,IF(MOD((ROW(D89)-3),(PRODUCT($3:$3)/PRODUCT($B$3:C$3)))=1,1,D88+1),D88)),IF(ROW(D89)-3&gt;$A$2,"",IF(MOD((ROW(D89)-3),D$3)=1,1,D88+1))))</f>
        <v/>
      </c>
      <c r="E89" s="127" t="str">
        <f>IF(E88="","",IF(COLUMN(E89)-1&lt;&gt;COUNT($3:$3),IF(ROW(E89)-3&gt;$A$2,"",IF(MOD((ROW(E89)-3),(PRODUCT($3:$3)/PRODUCT($B$3:E$3)))=1,IF(MOD((ROW(E89)-3),(PRODUCT($3:$3)/PRODUCT($B$3:D$3)))=1,1,E88+1),E88)),IF(ROW(E89)-3&gt;$A$2,"",IF(MOD((ROW(E89)-3),E$3)=1,1,E88+1))))</f>
        <v/>
      </c>
      <c r="F89" s="127" t="str">
        <f>IF(F88="","",IF(COLUMN(F89)-1&lt;&gt;COUNT($3:$3),IF(ROW(F89)-3&gt;$A$2,"",IF(MOD((ROW(F89)-3),(PRODUCT($3:$3)/PRODUCT($B$3:F$3)))=1,IF(MOD((ROW(F89)-3),(PRODUCT($3:$3)/PRODUCT($B$3:E$3)))=1,1,F88+1),F88)),IF(ROW(F89)-3&gt;$A$2,"",IF(MOD((ROW(F89)-3),F$3)=1,1,F88+1))))</f>
        <v/>
      </c>
      <c r="G89" s="127" t="str">
        <f>IF(G88="","",IF(COLUMN(G89)-1&lt;&gt;COUNT($3:$3),IF(ROW(G89)-3&gt;$A$2,"",IF(MOD((ROW(G89)-3),(PRODUCT($3:$3)/PRODUCT($B$3:G$3)))=1,IF(MOD((ROW(G89)-3),(PRODUCT($3:$3)/PRODUCT($B$3:F$3)))=1,1,G88+1),G88)),IF(ROW(G89)-3&gt;$A$2,"",IF(MOD((ROW(G89)-3),G$3)=1,1,G88+1))))</f>
        <v/>
      </c>
      <c r="H89" s="127" t="str">
        <f>IF(H88="","",IF(COLUMN(H89)-1&lt;&gt;COUNT($3:$3),IF(ROW(H89)-3&gt;$A$2,"",IF(MOD((ROW(H89)-3),(PRODUCT($3:$3)/PRODUCT($B$3:H$3)))=1,IF(MOD((ROW(H89)-3),(PRODUCT($3:$3)/PRODUCT($B$3:G$3)))=1,1,H88+1),H88)),IF(ROW(H89)-3&gt;$A$2,"",IF(MOD((ROW(H89)-3),H$3)=1,1,H88+1))))</f>
        <v/>
      </c>
      <c r="I89" s="127" t="str">
        <f>IF(I88="","",IF(COLUMN(I89)-1&lt;&gt;COUNT($3:$3),IF(ROW(I89)-3&gt;$A$2,"",IF(MOD((ROW(I89)-3),(PRODUCT($3:$3)/PRODUCT($B$3:I$3)))=1,IF(MOD((ROW(I89)-3),(PRODUCT($3:$3)/PRODUCT($B$3:H$3)))=1,1,I88+1),I88)),IF(ROW(I89)-3&gt;$A$2,"",IF(MOD((ROW(I89)-3),I$3)=1,1,I88+1))))</f>
        <v/>
      </c>
      <c r="J89" s="127" t="str">
        <f>IF(J88="","",IF(COLUMN(J89)-1&lt;&gt;COUNT($3:$3),IF(ROW(J89)-3&gt;$A$2,"",IF(MOD((ROW(J89)-3),(PRODUCT($3:$3)/PRODUCT($B$3:J$3)))=1,IF(MOD((ROW(J89)-3),(PRODUCT($3:$3)/PRODUCT($B$3:I$3)))=1,1,J88+1),J88)),IF(ROW(J89)-3&gt;$A$2,"",IF(MOD((ROW(J89)-3),J$3)=1,1,J88+1))))</f>
        <v/>
      </c>
      <c r="K89" t="str">
        <f>IF(K88="","",IF(COLUMN(K89)-1&lt;&gt;COUNT($3:$3),IF(ROW(K89)-2&gt;$A$2,"",IF(MOD((ROW(K89)-2),(PRODUCT($3:$3)/PRODUCT($B$3:K$3)))=1,IF(MOD((ROW(K89)-2),(PRODUCT($3:$3)/PRODUCT($B$3:J$3)))=1,1,K88+1),K88)),IF(ROW(K89)-2&gt;$A$2,"",IF(MOD((ROW(K89)-2),K$3)=1,1,K88+1))))</f>
        <v/>
      </c>
    </row>
    <row r="90" spans="2:24">
      <c r="B90" s="127" t="str">
        <f>IF(B89="","",IF(COLUMN(B90)-1&lt;&gt;COUNT($3:$3),IF(ROW(B90)-3&gt;$A$2,"",IF(MOD((ROW(B90)-3),(PRODUCT($3:$3)/PRODUCT($B$3:B$3)))=1,B89+1,B89)),IF(ROW(B90)-3&gt;$A$2,"",IF(MOD((ROW(B90)-3),B$3)=1,1,B89+1))))</f>
        <v/>
      </c>
      <c r="C90" s="127" t="str">
        <f>IF(C89="","",IF(COLUMN(C90)-1&lt;&gt;COUNT($3:$3),IF(ROW(C90)-3&gt;$A$2,"",IF(MOD((ROW(C90)-3),(PRODUCT($3:$3)/PRODUCT($B$3:C$3)))=1,IF(MOD((ROW(C90)-3),(PRODUCT($3:$3)/PRODUCT(B$3:$B$3)))=1,1,C89+1),C89)),IF(ROW(C90)-3&gt;$A$2,"",IF(MOD((ROW(C90)-3),C$3)=1,1,C89+1))))</f>
        <v/>
      </c>
      <c r="D90" s="127" t="str">
        <f>IF(D89="","",IF(COLUMN(D90)-1&lt;&gt;COUNT($3:$3),IF(ROW(D90)-3&gt;$A$2,"",IF(MOD((ROW(D90)-3),(PRODUCT($3:$3)/PRODUCT($B$3:D$3)))=1,IF(MOD((ROW(D90)-3),(PRODUCT($3:$3)/PRODUCT($B$3:C$3)))=1,1,D89+1),D89)),IF(ROW(D90)-3&gt;$A$2,"",IF(MOD((ROW(D90)-3),D$3)=1,1,D89+1))))</f>
        <v/>
      </c>
      <c r="E90" s="127" t="str">
        <f>IF(E89="","",IF(COLUMN(E90)-1&lt;&gt;COUNT($3:$3),IF(ROW(E90)-3&gt;$A$2,"",IF(MOD((ROW(E90)-3),(PRODUCT($3:$3)/PRODUCT($B$3:E$3)))=1,IF(MOD((ROW(E90)-3),(PRODUCT($3:$3)/PRODUCT($B$3:D$3)))=1,1,E89+1),E89)),IF(ROW(E90)-3&gt;$A$2,"",IF(MOD((ROW(E90)-3),E$3)=1,1,E89+1))))</f>
        <v/>
      </c>
      <c r="F90" s="127" t="str">
        <f>IF(F89="","",IF(COLUMN(F90)-1&lt;&gt;COUNT($3:$3),IF(ROW(F90)-3&gt;$A$2,"",IF(MOD((ROW(F90)-3),(PRODUCT($3:$3)/PRODUCT($B$3:F$3)))=1,IF(MOD((ROW(F90)-3),(PRODUCT($3:$3)/PRODUCT($B$3:E$3)))=1,1,F89+1),F89)),IF(ROW(F90)-3&gt;$A$2,"",IF(MOD((ROW(F90)-3),F$3)=1,1,F89+1))))</f>
        <v/>
      </c>
      <c r="G90" s="127" t="str">
        <f>IF(G89="","",IF(COLUMN(G90)-1&lt;&gt;COUNT($3:$3),IF(ROW(G90)-3&gt;$A$2,"",IF(MOD((ROW(G90)-3),(PRODUCT($3:$3)/PRODUCT($B$3:G$3)))=1,IF(MOD((ROW(G90)-3),(PRODUCT($3:$3)/PRODUCT($B$3:F$3)))=1,1,G89+1),G89)),IF(ROW(G90)-3&gt;$A$2,"",IF(MOD((ROW(G90)-3),G$3)=1,1,G89+1))))</f>
        <v/>
      </c>
      <c r="H90" s="127" t="str">
        <f>IF(H89="","",IF(COLUMN(H90)-1&lt;&gt;COUNT($3:$3),IF(ROW(H90)-3&gt;$A$2,"",IF(MOD((ROW(H90)-3),(PRODUCT($3:$3)/PRODUCT($B$3:H$3)))=1,IF(MOD((ROW(H90)-3),(PRODUCT($3:$3)/PRODUCT($B$3:G$3)))=1,1,H89+1),H89)),IF(ROW(H90)-3&gt;$A$2,"",IF(MOD((ROW(H90)-3),H$3)=1,1,H89+1))))</f>
        <v/>
      </c>
      <c r="I90" s="127" t="str">
        <f>IF(I89="","",IF(COLUMN(I90)-1&lt;&gt;COUNT($3:$3),IF(ROW(I90)-3&gt;$A$2,"",IF(MOD((ROW(I90)-3),(PRODUCT($3:$3)/PRODUCT($B$3:I$3)))=1,IF(MOD((ROW(I90)-3),(PRODUCT($3:$3)/PRODUCT($B$3:H$3)))=1,1,I89+1),I89)),IF(ROW(I90)-3&gt;$A$2,"",IF(MOD((ROW(I90)-3),I$3)=1,1,I89+1))))</f>
        <v/>
      </c>
      <c r="J90" s="127" t="str">
        <f>IF(J89="","",IF(COLUMN(J90)-1&lt;&gt;COUNT($3:$3),IF(ROW(J90)-3&gt;$A$2,"",IF(MOD((ROW(J90)-3),(PRODUCT($3:$3)/PRODUCT($B$3:J$3)))=1,IF(MOD((ROW(J90)-3),(PRODUCT($3:$3)/PRODUCT($B$3:I$3)))=1,1,J89+1),J89)),IF(ROW(J90)-3&gt;$A$2,"",IF(MOD((ROW(J90)-3),J$3)=1,1,J89+1))))</f>
        <v/>
      </c>
      <c r="K90" t="str">
        <f>IF(K89="","",IF(COLUMN(K90)-1&lt;&gt;COUNT($3:$3),IF(ROW(K90)-2&gt;$A$2,"",IF(MOD((ROW(K90)-2),(PRODUCT($3:$3)/PRODUCT($B$3:K$3)))=1,IF(MOD((ROW(K90)-2),(PRODUCT($3:$3)/PRODUCT($B$3:J$3)))=1,1,K89+1),K89)),IF(ROW(K90)-2&gt;$A$2,"",IF(MOD((ROW(K90)-2),K$3)=1,1,K89+1))))</f>
        <v/>
      </c>
    </row>
    <row r="91" spans="2:24">
      <c r="B91" s="127" t="str">
        <f>IF(B90="","",IF(COLUMN(B91)-1&lt;&gt;COUNT($3:$3),IF(ROW(B91)-3&gt;$A$2,"",IF(MOD((ROW(B91)-3),(PRODUCT($3:$3)/PRODUCT($B$3:B$3)))=1,B90+1,B90)),IF(ROW(B91)-3&gt;$A$2,"",IF(MOD((ROW(B91)-3),B$3)=1,1,B90+1))))</f>
        <v/>
      </c>
      <c r="C91" s="127" t="str">
        <f>IF(C90="","",IF(COLUMN(C91)-1&lt;&gt;COUNT($3:$3),IF(ROW(C91)-3&gt;$A$2,"",IF(MOD((ROW(C91)-3),(PRODUCT($3:$3)/PRODUCT($B$3:C$3)))=1,IF(MOD((ROW(C91)-3),(PRODUCT($3:$3)/PRODUCT(B$3:$B$3)))=1,1,C90+1),C90)),IF(ROW(C91)-3&gt;$A$2,"",IF(MOD((ROW(C91)-3),C$3)=1,1,C90+1))))</f>
        <v/>
      </c>
      <c r="D91" s="127" t="str">
        <f>IF(D90="","",IF(COLUMN(D91)-1&lt;&gt;COUNT($3:$3),IF(ROW(D91)-3&gt;$A$2,"",IF(MOD((ROW(D91)-3),(PRODUCT($3:$3)/PRODUCT($B$3:D$3)))=1,IF(MOD((ROW(D91)-3),(PRODUCT($3:$3)/PRODUCT($B$3:C$3)))=1,1,D90+1),D90)),IF(ROW(D91)-3&gt;$A$2,"",IF(MOD((ROW(D91)-3),D$3)=1,1,D90+1))))</f>
        <v/>
      </c>
      <c r="E91" s="127" t="str">
        <f>IF(E90="","",IF(COLUMN(E91)-1&lt;&gt;COUNT($3:$3),IF(ROW(E91)-3&gt;$A$2,"",IF(MOD((ROW(E91)-3),(PRODUCT($3:$3)/PRODUCT($B$3:E$3)))=1,IF(MOD((ROW(E91)-3),(PRODUCT($3:$3)/PRODUCT($B$3:D$3)))=1,1,E90+1),E90)),IF(ROW(E91)-3&gt;$A$2,"",IF(MOD((ROW(E91)-3),E$3)=1,1,E90+1))))</f>
        <v/>
      </c>
      <c r="F91" s="127" t="str">
        <f>IF(F90="","",IF(COLUMN(F91)-1&lt;&gt;COUNT($3:$3),IF(ROW(F91)-3&gt;$A$2,"",IF(MOD((ROW(F91)-3),(PRODUCT($3:$3)/PRODUCT($B$3:F$3)))=1,IF(MOD((ROW(F91)-3),(PRODUCT($3:$3)/PRODUCT($B$3:E$3)))=1,1,F90+1),F90)),IF(ROW(F91)-3&gt;$A$2,"",IF(MOD((ROW(F91)-3),F$3)=1,1,F90+1))))</f>
        <v/>
      </c>
      <c r="G91" s="127" t="str">
        <f>IF(G90="","",IF(COLUMN(G91)-1&lt;&gt;COUNT($3:$3),IF(ROW(G91)-3&gt;$A$2,"",IF(MOD((ROW(G91)-3),(PRODUCT($3:$3)/PRODUCT($B$3:G$3)))=1,IF(MOD((ROW(G91)-3),(PRODUCT($3:$3)/PRODUCT($B$3:F$3)))=1,1,G90+1),G90)),IF(ROW(G91)-3&gt;$A$2,"",IF(MOD((ROW(G91)-3),G$3)=1,1,G90+1))))</f>
        <v/>
      </c>
      <c r="H91" s="127" t="str">
        <f>IF(H90="","",IF(COLUMN(H91)-1&lt;&gt;COUNT($3:$3),IF(ROW(H91)-3&gt;$A$2,"",IF(MOD((ROW(H91)-3),(PRODUCT($3:$3)/PRODUCT($B$3:H$3)))=1,IF(MOD((ROW(H91)-3),(PRODUCT($3:$3)/PRODUCT($B$3:G$3)))=1,1,H90+1),H90)),IF(ROW(H91)-3&gt;$A$2,"",IF(MOD((ROW(H91)-3),H$3)=1,1,H90+1))))</f>
        <v/>
      </c>
      <c r="I91" s="127" t="str">
        <f>IF(I90="","",IF(COLUMN(I91)-1&lt;&gt;COUNT($3:$3),IF(ROW(I91)-3&gt;$A$2,"",IF(MOD((ROW(I91)-3),(PRODUCT($3:$3)/PRODUCT($B$3:I$3)))=1,IF(MOD((ROW(I91)-3),(PRODUCT($3:$3)/PRODUCT($B$3:H$3)))=1,1,I90+1),I90)),IF(ROW(I91)-3&gt;$A$2,"",IF(MOD((ROW(I91)-3),I$3)=1,1,I90+1))))</f>
        <v/>
      </c>
      <c r="J91" s="127" t="str">
        <f>IF(J90="","",IF(COLUMN(J91)-1&lt;&gt;COUNT($3:$3),IF(ROW(J91)-3&gt;$A$2,"",IF(MOD((ROW(J91)-3),(PRODUCT($3:$3)/PRODUCT($B$3:J$3)))=1,IF(MOD((ROW(J91)-3),(PRODUCT($3:$3)/PRODUCT($B$3:I$3)))=1,1,J90+1),J90)),IF(ROW(J91)-3&gt;$A$2,"",IF(MOD((ROW(J91)-3),J$3)=1,1,J90+1))))</f>
        <v/>
      </c>
      <c r="K91" t="str">
        <f>IF(K90="","",IF(COLUMN(K91)-1&lt;&gt;COUNT($3:$3),IF(ROW(K91)-2&gt;$A$2,"",IF(MOD((ROW(K91)-2),(PRODUCT($3:$3)/PRODUCT($B$3:K$3)))=1,IF(MOD((ROW(K91)-2),(PRODUCT($3:$3)/PRODUCT($B$3:J$3)))=1,1,K90+1),K90)),IF(ROW(K91)-2&gt;$A$2,"",IF(MOD((ROW(K91)-2),K$3)=1,1,K90+1))))</f>
        <v/>
      </c>
    </row>
    <row r="92" spans="2:24">
      <c r="B92" s="127" t="str">
        <f>IF(B91="","",IF(COLUMN(B92)-1&lt;&gt;COUNT($3:$3),IF(ROW(B92)-3&gt;$A$2,"",IF(MOD((ROW(B92)-3),(PRODUCT($3:$3)/PRODUCT($B$3:B$3)))=1,B91+1,B91)),IF(ROW(B92)-3&gt;$A$2,"",IF(MOD((ROW(B92)-3),B$3)=1,1,B91+1))))</f>
        <v/>
      </c>
      <c r="C92" s="127" t="str">
        <f>IF(C91="","",IF(COLUMN(C92)-1&lt;&gt;COUNT($3:$3),IF(ROW(C92)-3&gt;$A$2,"",IF(MOD((ROW(C92)-3),(PRODUCT($3:$3)/PRODUCT($B$3:C$3)))=1,IF(MOD((ROW(C92)-3),(PRODUCT($3:$3)/PRODUCT(B$3:$B$3)))=1,1,C91+1),C91)),IF(ROW(C92)-3&gt;$A$2,"",IF(MOD((ROW(C92)-3),C$3)=1,1,C91+1))))</f>
        <v/>
      </c>
      <c r="D92" s="127" t="str">
        <f>IF(D91="","",IF(COLUMN(D92)-1&lt;&gt;COUNT($3:$3),IF(ROW(D92)-3&gt;$A$2,"",IF(MOD((ROW(D92)-3),(PRODUCT($3:$3)/PRODUCT($B$3:D$3)))=1,IF(MOD((ROW(D92)-3),(PRODUCT($3:$3)/PRODUCT($B$3:C$3)))=1,1,D91+1),D91)),IF(ROW(D92)-3&gt;$A$2,"",IF(MOD((ROW(D92)-3),D$3)=1,1,D91+1))))</f>
        <v/>
      </c>
      <c r="E92" s="127" t="str">
        <f>IF(E91="","",IF(COLUMN(E92)-1&lt;&gt;COUNT($3:$3),IF(ROW(E92)-3&gt;$A$2,"",IF(MOD((ROW(E92)-3),(PRODUCT($3:$3)/PRODUCT($B$3:E$3)))=1,IF(MOD((ROW(E92)-3),(PRODUCT($3:$3)/PRODUCT($B$3:D$3)))=1,1,E91+1),E91)),IF(ROW(E92)-3&gt;$A$2,"",IF(MOD((ROW(E92)-3),E$3)=1,1,E91+1))))</f>
        <v/>
      </c>
      <c r="F92" s="127" t="str">
        <f>IF(F91="","",IF(COLUMN(F92)-1&lt;&gt;COUNT($3:$3),IF(ROW(F92)-3&gt;$A$2,"",IF(MOD((ROW(F92)-3),(PRODUCT($3:$3)/PRODUCT($B$3:F$3)))=1,IF(MOD((ROW(F92)-3),(PRODUCT($3:$3)/PRODUCT($B$3:E$3)))=1,1,F91+1),F91)),IF(ROW(F92)-3&gt;$A$2,"",IF(MOD((ROW(F92)-3),F$3)=1,1,F91+1))))</f>
        <v/>
      </c>
      <c r="G92" s="127" t="str">
        <f>IF(G91="","",IF(COLUMN(G92)-1&lt;&gt;COUNT($3:$3),IF(ROW(G92)-3&gt;$A$2,"",IF(MOD((ROW(G92)-3),(PRODUCT($3:$3)/PRODUCT($B$3:G$3)))=1,IF(MOD((ROW(G92)-3),(PRODUCT($3:$3)/PRODUCT($B$3:F$3)))=1,1,G91+1),G91)),IF(ROW(G92)-3&gt;$A$2,"",IF(MOD((ROW(G92)-3),G$3)=1,1,G91+1))))</f>
        <v/>
      </c>
      <c r="H92" s="127" t="str">
        <f>IF(H91="","",IF(COLUMN(H92)-1&lt;&gt;COUNT($3:$3),IF(ROW(H92)-3&gt;$A$2,"",IF(MOD((ROW(H92)-3),(PRODUCT($3:$3)/PRODUCT($B$3:H$3)))=1,IF(MOD((ROW(H92)-3),(PRODUCT($3:$3)/PRODUCT($B$3:G$3)))=1,1,H91+1),H91)),IF(ROW(H92)-3&gt;$A$2,"",IF(MOD((ROW(H92)-3),H$3)=1,1,H91+1))))</f>
        <v/>
      </c>
      <c r="I92" s="127" t="str">
        <f>IF(I91="","",IF(COLUMN(I92)-1&lt;&gt;COUNT($3:$3),IF(ROW(I92)-3&gt;$A$2,"",IF(MOD((ROW(I92)-3),(PRODUCT($3:$3)/PRODUCT($B$3:I$3)))=1,IF(MOD((ROW(I92)-3),(PRODUCT($3:$3)/PRODUCT($B$3:H$3)))=1,1,I91+1),I91)),IF(ROW(I92)-3&gt;$A$2,"",IF(MOD((ROW(I92)-3),I$3)=1,1,I91+1))))</f>
        <v/>
      </c>
      <c r="J92" s="127" t="str">
        <f>IF(J91="","",IF(COLUMN(J92)-1&lt;&gt;COUNT($3:$3),IF(ROW(J92)-3&gt;$A$2,"",IF(MOD((ROW(J92)-3),(PRODUCT($3:$3)/PRODUCT($B$3:J$3)))=1,IF(MOD((ROW(J92)-3),(PRODUCT($3:$3)/PRODUCT($B$3:I$3)))=1,1,J91+1),J91)),IF(ROW(J92)-3&gt;$A$2,"",IF(MOD((ROW(J92)-3),J$3)=1,1,J91+1))))</f>
        <v/>
      </c>
      <c r="K92" t="str">
        <f>IF(K91="","",IF(COLUMN(K92)-1&lt;&gt;COUNT($3:$3),IF(ROW(K92)-2&gt;$A$2,"",IF(MOD((ROW(K92)-2),(PRODUCT($3:$3)/PRODUCT($B$3:K$3)))=1,IF(MOD((ROW(K92)-2),(PRODUCT($3:$3)/PRODUCT($B$3:J$3)))=1,1,K91+1),K91)),IF(ROW(K92)-2&gt;$A$2,"",IF(MOD((ROW(K92)-2),K$3)=1,1,K91+1))))</f>
        <v/>
      </c>
    </row>
    <row r="93" spans="2:24">
      <c r="B93" s="127" t="str">
        <f>IF(B92="","",IF(COLUMN(B93)-1&lt;&gt;COUNT($3:$3),IF(ROW(B93)-3&gt;$A$2,"",IF(MOD((ROW(B93)-3),(PRODUCT($3:$3)/PRODUCT($B$3:B$3)))=1,B92+1,B92)),IF(ROW(B93)-3&gt;$A$2,"",IF(MOD((ROW(B93)-3),B$3)=1,1,B92+1))))</f>
        <v/>
      </c>
      <c r="C93" s="127" t="str">
        <f>IF(C92="","",IF(COLUMN(C93)-1&lt;&gt;COUNT($3:$3),IF(ROW(C93)-3&gt;$A$2,"",IF(MOD((ROW(C93)-3),(PRODUCT($3:$3)/PRODUCT($B$3:C$3)))=1,IF(MOD((ROW(C93)-3),(PRODUCT($3:$3)/PRODUCT(B$3:$B$3)))=1,1,C92+1),C92)),IF(ROW(C93)-3&gt;$A$2,"",IF(MOD((ROW(C93)-3),C$3)=1,1,C92+1))))</f>
        <v/>
      </c>
      <c r="D93" s="127" t="str">
        <f>IF(D92="","",IF(COLUMN(D93)-1&lt;&gt;COUNT($3:$3),IF(ROW(D93)-3&gt;$A$2,"",IF(MOD((ROW(D93)-3),(PRODUCT($3:$3)/PRODUCT($B$3:D$3)))=1,IF(MOD((ROW(D93)-3),(PRODUCT($3:$3)/PRODUCT($B$3:C$3)))=1,1,D92+1),D92)),IF(ROW(D93)-3&gt;$A$2,"",IF(MOD((ROW(D93)-3),D$3)=1,1,D92+1))))</f>
        <v/>
      </c>
      <c r="E93" s="127" t="str">
        <f>IF(E92="","",IF(COLUMN(E93)-1&lt;&gt;COUNT($3:$3),IF(ROW(E93)-3&gt;$A$2,"",IF(MOD((ROW(E93)-3),(PRODUCT($3:$3)/PRODUCT($B$3:E$3)))=1,IF(MOD((ROW(E93)-3),(PRODUCT($3:$3)/PRODUCT($B$3:D$3)))=1,1,E92+1),E92)),IF(ROW(E93)-3&gt;$A$2,"",IF(MOD((ROW(E93)-3),E$3)=1,1,E92+1))))</f>
        <v/>
      </c>
      <c r="F93" s="127" t="str">
        <f>IF(F92="","",IF(COLUMN(F93)-1&lt;&gt;COUNT($3:$3),IF(ROW(F93)-3&gt;$A$2,"",IF(MOD((ROW(F93)-3),(PRODUCT($3:$3)/PRODUCT($B$3:F$3)))=1,IF(MOD((ROW(F93)-3),(PRODUCT($3:$3)/PRODUCT($B$3:E$3)))=1,1,F92+1),F92)),IF(ROW(F93)-3&gt;$A$2,"",IF(MOD((ROW(F93)-3),F$3)=1,1,F92+1))))</f>
        <v/>
      </c>
      <c r="G93" s="127" t="str">
        <f>IF(G92="","",IF(COLUMN(G93)-1&lt;&gt;COUNT($3:$3),IF(ROW(G93)-3&gt;$A$2,"",IF(MOD((ROW(G93)-3),(PRODUCT($3:$3)/PRODUCT($B$3:G$3)))=1,IF(MOD((ROW(G93)-3),(PRODUCT($3:$3)/PRODUCT($B$3:F$3)))=1,1,G92+1),G92)),IF(ROW(G93)-3&gt;$A$2,"",IF(MOD((ROW(G93)-3),G$3)=1,1,G92+1))))</f>
        <v/>
      </c>
      <c r="H93" s="127" t="str">
        <f>IF(H92="","",IF(COLUMN(H93)-1&lt;&gt;COUNT($3:$3),IF(ROW(H93)-3&gt;$A$2,"",IF(MOD((ROW(H93)-3),(PRODUCT($3:$3)/PRODUCT($B$3:H$3)))=1,IF(MOD((ROW(H93)-3),(PRODUCT($3:$3)/PRODUCT($B$3:G$3)))=1,1,H92+1),H92)),IF(ROW(H93)-3&gt;$A$2,"",IF(MOD((ROW(H93)-3),H$3)=1,1,H92+1))))</f>
        <v/>
      </c>
      <c r="I93" s="127" t="str">
        <f>IF(I92="","",IF(COLUMN(I93)-1&lt;&gt;COUNT($3:$3),IF(ROW(I93)-3&gt;$A$2,"",IF(MOD((ROW(I93)-3),(PRODUCT($3:$3)/PRODUCT($B$3:I$3)))=1,IF(MOD((ROW(I93)-3),(PRODUCT($3:$3)/PRODUCT($B$3:H$3)))=1,1,I92+1),I92)),IF(ROW(I93)-3&gt;$A$2,"",IF(MOD((ROW(I93)-3),I$3)=1,1,I92+1))))</f>
        <v/>
      </c>
      <c r="J93" s="127" t="str">
        <f>IF(J92="","",IF(COLUMN(J93)-1&lt;&gt;COUNT($3:$3),IF(ROW(J93)-3&gt;$A$2,"",IF(MOD((ROW(J93)-3),(PRODUCT($3:$3)/PRODUCT($B$3:J$3)))=1,IF(MOD((ROW(J93)-3),(PRODUCT($3:$3)/PRODUCT($B$3:I$3)))=1,1,J92+1),J92)),IF(ROW(J93)-3&gt;$A$2,"",IF(MOD((ROW(J93)-3),J$3)=1,1,J92+1))))</f>
        <v/>
      </c>
      <c r="K93" t="str">
        <f>IF(K92="","",IF(COLUMN(K93)-1&lt;&gt;COUNT($3:$3),IF(ROW(K93)-2&gt;$A$2,"",IF(MOD((ROW(K93)-2),(PRODUCT($3:$3)/PRODUCT($B$3:K$3)))=1,IF(MOD((ROW(K93)-2),(PRODUCT($3:$3)/PRODUCT($B$3:J$3)))=1,1,K92+1),K92)),IF(ROW(K93)-2&gt;$A$2,"",IF(MOD((ROW(K93)-2),K$3)=1,1,K92+1))))</f>
        <v/>
      </c>
    </row>
    <row r="94" spans="2:24">
      <c r="B94" s="127" t="str">
        <f>IF(B93="","",IF(COLUMN(B94)-1&lt;&gt;COUNT($3:$3),IF(ROW(B94)-3&gt;$A$2,"",IF(MOD((ROW(B94)-3),(PRODUCT($3:$3)/PRODUCT($B$3:B$3)))=1,B93+1,B93)),IF(ROW(B94)-3&gt;$A$2,"",IF(MOD((ROW(B94)-3),B$3)=1,1,B93+1))))</f>
        <v/>
      </c>
      <c r="C94" s="127" t="str">
        <f>IF(C93="","",IF(COLUMN(C94)-1&lt;&gt;COUNT($3:$3),IF(ROW(C94)-3&gt;$A$2,"",IF(MOD((ROW(C94)-3),(PRODUCT($3:$3)/PRODUCT($B$3:C$3)))=1,IF(MOD((ROW(C94)-3),(PRODUCT($3:$3)/PRODUCT(B$3:$B$3)))=1,1,C93+1),C93)),IF(ROW(C94)-3&gt;$A$2,"",IF(MOD((ROW(C94)-3),C$3)=1,1,C93+1))))</f>
        <v/>
      </c>
      <c r="D94" s="127" t="str">
        <f>IF(D93="","",IF(COLUMN(D94)-1&lt;&gt;COUNT($3:$3),IF(ROW(D94)-3&gt;$A$2,"",IF(MOD((ROW(D94)-3),(PRODUCT($3:$3)/PRODUCT($B$3:D$3)))=1,IF(MOD((ROW(D94)-3),(PRODUCT($3:$3)/PRODUCT($B$3:C$3)))=1,1,D93+1),D93)),IF(ROW(D94)-3&gt;$A$2,"",IF(MOD((ROW(D94)-3),D$3)=1,1,D93+1))))</f>
        <v/>
      </c>
      <c r="E94" s="127" t="str">
        <f>IF(E93="","",IF(COLUMN(E94)-1&lt;&gt;COUNT($3:$3),IF(ROW(E94)-3&gt;$A$2,"",IF(MOD((ROW(E94)-3),(PRODUCT($3:$3)/PRODUCT($B$3:E$3)))=1,IF(MOD((ROW(E94)-3),(PRODUCT($3:$3)/PRODUCT($B$3:D$3)))=1,1,E93+1),E93)),IF(ROW(E94)-3&gt;$A$2,"",IF(MOD((ROW(E94)-3),E$3)=1,1,E93+1))))</f>
        <v/>
      </c>
      <c r="F94" s="127" t="str">
        <f>IF(F93="","",IF(COLUMN(F94)-1&lt;&gt;COUNT($3:$3),IF(ROW(F94)-3&gt;$A$2,"",IF(MOD((ROW(F94)-3),(PRODUCT($3:$3)/PRODUCT($B$3:F$3)))=1,IF(MOD((ROW(F94)-3),(PRODUCT($3:$3)/PRODUCT($B$3:E$3)))=1,1,F93+1),F93)),IF(ROW(F94)-3&gt;$A$2,"",IF(MOD((ROW(F94)-3),F$3)=1,1,F93+1))))</f>
        <v/>
      </c>
      <c r="G94" s="127" t="str">
        <f>IF(G93="","",IF(COLUMN(G94)-1&lt;&gt;COUNT($3:$3),IF(ROW(G94)-3&gt;$A$2,"",IF(MOD((ROW(G94)-3),(PRODUCT($3:$3)/PRODUCT($B$3:G$3)))=1,IF(MOD((ROW(G94)-3),(PRODUCT($3:$3)/PRODUCT($B$3:F$3)))=1,1,G93+1),G93)),IF(ROW(G94)-3&gt;$A$2,"",IF(MOD((ROW(G94)-3),G$3)=1,1,G93+1))))</f>
        <v/>
      </c>
      <c r="H94" s="127" t="str">
        <f>IF(H93="","",IF(COLUMN(H94)-1&lt;&gt;COUNT($3:$3),IF(ROW(H94)-3&gt;$A$2,"",IF(MOD((ROW(H94)-3),(PRODUCT($3:$3)/PRODUCT($B$3:H$3)))=1,IF(MOD((ROW(H94)-3),(PRODUCT($3:$3)/PRODUCT($B$3:G$3)))=1,1,H93+1),H93)),IF(ROW(H94)-3&gt;$A$2,"",IF(MOD((ROW(H94)-3),H$3)=1,1,H93+1))))</f>
        <v/>
      </c>
      <c r="I94" s="127" t="str">
        <f>IF(I93="","",IF(COLUMN(I94)-1&lt;&gt;COUNT($3:$3),IF(ROW(I94)-3&gt;$A$2,"",IF(MOD((ROW(I94)-3),(PRODUCT($3:$3)/PRODUCT($B$3:I$3)))=1,IF(MOD((ROW(I94)-3),(PRODUCT($3:$3)/PRODUCT($B$3:H$3)))=1,1,I93+1),I93)),IF(ROW(I94)-3&gt;$A$2,"",IF(MOD((ROW(I94)-3),I$3)=1,1,I93+1))))</f>
        <v/>
      </c>
      <c r="J94" s="127" t="str">
        <f>IF(J93="","",IF(COLUMN(J94)-1&lt;&gt;COUNT($3:$3),IF(ROW(J94)-3&gt;$A$2,"",IF(MOD((ROW(J94)-3),(PRODUCT($3:$3)/PRODUCT($B$3:J$3)))=1,IF(MOD((ROW(J94)-3),(PRODUCT($3:$3)/PRODUCT($B$3:I$3)))=1,1,J93+1),J93)),IF(ROW(J94)-3&gt;$A$2,"",IF(MOD((ROW(J94)-3),J$3)=1,1,J93+1))))</f>
        <v/>
      </c>
      <c r="K94" t="str">
        <f>IF(K93="","",IF(COLUMN(K94)-1&lt;&gt;COUNT($3:$3),IF(ROW(K94)-2&gt;$A$2,"",IF(MOD((ROW(K94)-2),(PRODUCT($3:$3)/PRODUCT($B$3:K$3)))=1,IF(MOD((ROW(K94)-2),(PRODUCT($3:$3)/PRODUCT($B$3:J$3)))=1,1,K93+1),K93)),IF(ROW(K94)-2&gt;$A$2,"",IF(MOD((ROW(K94)-2),K$3)=1,1,K93+1))))</f>
        <v/>
      </c>
    </row>
    <row r="95" spans="2:24">
      <c r="B95" s="127" t="str">
        <f>IF(B94="","",IF(COLUMN(B95)-1&lt;&gt;COUNT($3:$3),IF(ROW(B95)-3&gt;$A$2,"",IF(MOD((ROW(B95)-3),(PRODUCT($3:$3)/PRODUCT($B$3:B$3)))=1,B94+1,B94)),IF(ROW(B95)-3&gt;$A$2,"",IF(MOD((ROW(B95)-3),B$3)=1,1,B94+1))))</f>
        <v/>
      </c>
      <c r="C95" s="127" t="str">
        <f>IF(C94="","",IF(COLUMN(C95)-1&lt;&gt;COUNT($3:$3),IF(ROW(C95)-3&gt;$A$2,"",IF(MOD((ROW(C95)-3),(PRODUCT($3:$3)/PRODUCT($B$3:C$3)))=1,IF(MOD((ROW(C95)-3),(PRODUCT($3:$3)/PRODUCT(B$3:$B$3)))=1,1,C94+1),C94)),IF(ROW(C95)-3&gt;$A$2,"",IF(MOD((ROW(C95)-3),C$3)=1,1,C94+1))))</f>
        <v/>
      </c>
      <c r="D95" s="127" t="str">
        <f>IF(D94="","",IF(COLUMN(D95)-1&lt;&gt;COUNT($3:$3),IF(ROW(D95)-3&gt;$A$2,"",IF(MOD((ROW(D95)-3),(PRODUCT($3:$3)/PRODUCT($B$3:D$3)))=1,IF(MOD((ROW(D95)-3),(PRODUCT($3:$3)/PRODUCT($B$3:C$3)))=1,1,D94+1),D94)),IF(ROW(D95)-3&gt;$A$2,"",IF(MOD((ROW(D95)-3),D$3)=1,1,D94+1))))</f>
        <v/>
      </c>
      <c r="E95" s="127" t="str">
        <f>IF(E94="","",IF(COLUMN(E95)-1&lt;&gt;COUNT($3:$3),IF(ROW(E95)-3&gt;$A$2,"",IF(MOD((ROW(E95)-3),(PRODUCT($3:$3)/PRODUCT($B$3:E$3)))=1,IF(MOD((ROW(E95)-3),(PRODUCT($3:$3)/PRODUCT($B$3:D$3)))=1,1,E94+1),E94)),IF(ROW(E95)-3&gt;$A$2,"",IF(MOD((ROW(E95)-3),E$3)=1,1,E94+1))))</f>
        <v/>
      </c>
      <c r="F95" s="127" t="str">
        <f>IF(F94="","",IF(COLUMN(F95)-1&lt;&gt;COUNT($3:$3),IF(ROW(F95)-3&gt;$A$2,"",IF(MOD((ROW(F95)-3),(PRODUCT($3:$3)/PRODUCT($B$3:F$3)))=1,IF(MOD((ROW(F95)-3),(PRODUCT($3:$3)/PRODUCT($B$3:E$3)))=1,1,F94+1),F94)),IF(ROW(F95)-3&gt;$A$2,"",IF(MOD((ROW(F95)-3),F$3)=1,1,F94+1))))</f>
        <v/>
      </c>
      <c r="G95" s="127" t="str">
        <f>IF(G94="","",IF(COLUMN(G95)-1&lt;&gt;COUNT($3:$3),IF(ROW(G95)-3&gt;$A$2,"",IF(MOD((ROW(G95)-3),(PRODUCT($3:$3)/PRODUCT($B$3:G$3)))=1,IF(MOD((ROW(G95)-3),(PRODUCT($3:$3)/PRODUCT($B$3:F$3)))=1,1,G94+1),G94)),IF(ROW(G95)-3&gt;$A$2,"",IF(MOD((ROW(G95)-3),G$3)=1,1,G94+1))))</f>
        <v/>
      </c>
      <c r="H95" s="127" t="str">
        <f>IF(H94="","",IF(COLUMN(H95)-1&lt;&gt;COUNT($3:$3),IF(ROW(H95)-3&gt;$A$2,"",IF(MOD((ROW(H95)-3),(PRODUCT($3:$3)/PRODUCT($B$3:H$3)))=1,IF(MOD((ROW(H95)-3),(PRODUCT($3:$3)/PRODUCT($B$3:G$3)))=1,1,H94+1),H94)),IF(ROW(H95)-3&gt;$A$2,"",IF(MOD((ROW(H95)-3),H$3)=1,1,H94+1))))</f>
        <v/>
      </c>
      <c r="I95" s="127" t="str">
        <f>IF(I94="","",IF(COLUMN(I95)-1&lt;&gt;COUNT($3:$3),IF(ROW(I95)-3&gt;$A$2,"",IF(MOD((ROW(I95)-3),(PRODUCT($3:$3)/PRODUCT($B$3:I$3)))=1,IF(MOD((ROW(I95)-3),(PRODUCT($3:$3)/PRODUCT($B$3:H$3)))=1,1,I94+1),I94)),IF(ROW(I95)-3&gt;$A$2,"",IF(MOD((ROW(I95)-3),I$3)=1,1,I94+1))))</f>
        <v/>
      </c>
      <c r="J95" s="127" t="str">
        <f>IF(J94="","",IF(COLUMN(J95)-1&lt;&gt;COUNT($3:$3),IF(ROW(J95)-3&gt;$A$2,"",IF(MOD((ROW(J95)-3),(PRODUCT($3:$3)/PRODUCT($B$3:J$3)))=1,IF(MOD((ROW(J95)-3),(PRODUCT($3:$3)/PRODUCT($B$3:I$3)))=1,1,J94+1),J94)),IF(ROW(J95)-3&gt;$A$2,"",IF(MOD((ROW(J95)-3),J$3)=1,1,J94+1))))</f>
        <v/>
      </c>
      <c r="K95" t="str">
        <f>IF(K94="","",IF(COLUMN(K95)-1&lt;&gt;COUNT($3:$3),IF(ROW(K95)-2&gt;$A$2,"",IF(MOD((ROW(K95)-2),(PRODUCT($3:$3)/PRODUCT($B$3:K$3)))=1,IF(MOD((ROW(K95)-2),(PRODUCT($3:$3)/PRODUCT($B$3:J$3)))=1,1,K94+1),K94)),IF(ROW(K95)-2&gt;$A$2,"",IF(MOD((ROW(K95)-2),K$3)=1,1,K94+1))))</f>
        <v/>
      </c>
    </row>
    <row r="96" spans="2:24">
      <c r="B96" s="127" t="str">
        <f>IF(B95="","",IF(COLUMN(B96)-1&lt;&gt;COUNT($3:$3),IF(ROW(B96)-3&gt;$A$2,"",IF(MOD((ROW(B96)-3),(PRODUCT($3:$3)/PRODUCT($B$3:B$3)))=1,B95+1,B95)),IF(ROW(B96)-3&gt;$A$2,"",IF(MOD((ROW(B96)-3),B$3)=1,1,B95+1))))</f>
        <v/>
      </c>
      <c r="C96" s="127" t="str">
        <f>IF(C95="","",IF(COLUMN(C96)-1&lt;&gt;COUNT($3:$3),IF(ROW(C96)-3&gt;$A$2,"",IF(MOD((ROW(C96)-3),(PRODUCT($3:$3)/PRODUCT($B$3:C$3)))=1,IF(MOD((ROW(C96)-3),(PRODUCT($3:$3)/PRODUCT(B$3:$B$3)))=1,1,C95+1),C95)),IF(ROW(C96)-3&gt;$A$2,"",IF(MOD((ROW(C96)-3),C$3)=1,1,C95+1))))</f>
        <v/>
      </c>
      <c r="D96" s="127" t="str">
        <f>IF(D95="","",IF(COLUMN(D96)-1&lt;&gt;COUNT($3:$3),IF(ROW(D96)-3&gt;$A$2,"",IF(MOD((ROW(D96)-3),(PRODUCT($3:$3)/PRODUCT($B$3:D$3)))=1,IF(MOD((ROW(D96)-3),(PRODUCT($3:$3)/PRODUCT($B$3:C$3)))=1,1,D95+1),D95)),IF(ROW(D96)-3&gt;$A$2,"",IF(MOD((ROW(D96)-3),D$3)=1,1,D95+1))))</f>
        <v/>
      </c>
      <c r="E96" s="127" t="str">
        <f>IF(E95="","",IF(COLUMN(E96)-1&lt;&gt;COUNT($3:$3),IF(ROW(E96)-3&gt;$A$2,"",IF(MOD((ROW(E96)-3),(PRODUCT($3:$3)/PRODUCT($B$3:E$3)))=1,IF(MOD((ROW(E96)-3),(PRODUCT($3:$3)/PRODUCT($B$3:D$3)))=1,1,E95+1),E95)),IF(ROW(E96)-3&gt;$A$2,"",IF(MOD((ROW(E96)-3),E$3)=1,1,E95+1))))</f>
        <v/>
      </c>
      <c r="F96" s="127" t="str">
        <f>IF(F95="","",IF(COLUMN(F96)-1&lt;&gt;COUNT($3:$3),IF(ROW(F96)-3&gt;$A$2,"",IF(MOD((ROW(F96)-3),(PRODUCT($3:$3)/PRODUCT($B$3:F$3)))=1,IF(MOD((ROW(F96)-3),(PRODUCT($3:$3)/PRODUCT($B$3:E$3)))=1,1,F95+1),F95)),IF(ROW(F96)-3&gt;$A$2,"",IF(MOD((ROW(F96)-3),F$3)=1,1,F95+1))))</f>
        <v/>
      </c>
      <c r="G96" s="127" t="str">
        <f>IF(G95="","",IF(COLUMN(G96)-1&lt;&gt;COUNT($3:$3),IF(ROW(G96)-3&gt;$A$2,"",IF(MOD((ROW(G96)-3),(PRODUCT($3:$3)/PRODUCT($B$3:G$3)))=1,IF(MOD((ROW(G96)-3),(PRODUCT($3:$3)/PRODUCT($B$3:F$3)))=1,1,G95+1),G95)),IF(ROW(G96)-3&gt;$A$2,"",IF(MOD((ROW(G96)-3),G$3)=1,1,G95+1))))</f>
        <v/>
      </c>
      <c r="H96" s="127" t="str">
        <f>IF(H95="","",IF(COLUMN(H96)-1&lt;&gt;COUNT($3:$3),IF(ROW(H96)-3&gt;$A$2,"",IF(MOD((ROW(H96)-3),(PRODUCT($3:$3)/PRODUCT($B$3:H$3)))=1,IF(MOD((ROW(H96)-3),(PRODUCT($3:$3)/PRODUCT($B$3:G$3)))=1,1,H95+1),H95)),IF(ROW(H96)-3&gt;$A$2,"",IF(MOD((ROW(H96)-3),H$3)=1,1,H95+1))))</f>
        <v/>
      </c>
      <c r="I96" s="127" t="str">
        <f>IF(I95="","",IF(COLUMN(I96)-1&lt;&gt;COUNT($3:$3),IF(ROW(I96)-3&gt;$A$2,"",IF(MOD((ROW(I96)-3),(PRODUCT($3:$3)/PRODUCT($B$3:I$3)))=1,IF(MOD((ROW(I96)-3),(PRODUCT($3:$3)/PRODUCT($B$3:H$3)))=1,1,I95+1),I95)),IF(ROW(I96)-3&gt;$A$2,"",IF(MOD((ROW(I96)-3),I$3)=1,1,I95+1))))</f>
        <v/>
      </c>
      <c r="J96" s="127" t="str">
        <f>IF(J95="","",IF(COLUMN(J96)-1&lt;&gt;COUNT($3:$3),IF(ROW(J96)-3&gt;$A$2,"",IF(MOD((ROW(J96)-3),(PRODUCT($3:$3)/PRODUCT($B$3:J$3)))=1,IF(MOD((ROW(J96)-3),(PRODUCT($3:$3)/PRODUCT($B$3:I$3)))=1,1,J95+1),J95)),IF(ROW(J96)-3&gt;$A$2,"",IF(MOD((ROW(J96)-3),J$3)=1,1,J95+1))))</f>
        <v/>
      </c>
      <c r="K96" t="str">
        <f>IF(K95="","",IF(COLUMN(K96)-1&lt;&gt;COUNT($3:$3),IF(ROW(K96)-2&gt;$A$2,"",IF(MOD((ROW(K96)-2),(PRODUCT($3:$3)/PRODUCT($B$3:K$3)))=1,IF(MOD((ROW(K96)-2),(PRODUCT($3:$3)/PRODUCT($B$3:J$3)))=1,1,K95+1),K95)),IF(ROW(K96)-2&gt;$A$2,"",IF(MOD((ROW(K96)-2),K$3)=1,1,K95+1))))</f>
        <v/>
      </c>
    </row>
    <row r="97" spans="2:11">
      <c r="B97" s="127" t="str">
        <f>IF(B96="","",IF(COLUMN(B97)-1&lt;&gt;COUNT($3:$3),IF(ROW(B97)-3&gt;$A$2,"",IF(MOD((ROW(B97)-3),(PRODUCT($3:$3)/PRODUCT($B$3:B$3)))=1,B96+1,B96)),IF(ROW(B97)-3&gt;$A$2,"",IF(MOD((ROW(B97)-3),B$3)=1,1,B96+1))))</f>
        <v/>
      </c>
      <c r="C97" s="127" t="str">
        <f>IF(C96="","",IF(COLUMN(C97)-1&lt;&gt;COUNT($3:$3),IF(ROW(C97)-3&gt;$A$2,"",IF(MOD((ROW(C97)-3),(PRODUCT($3:$3)/PRODUCT($B$3:C$3)))=1,IF(MOD((ROW(C97)-3),(PRODUCT($3:$3)/PRODUCT(B$3:$B$3)))=1,1,C96+1),C96)),IF(ROW(C97)-3&gt;$A$2,"",IF(MOD((ROW(C97)-3),C$3)=1,1,C96+1))))</f>
        <v/>
      </c>
      <c r="D97" s="127" t="str">
        <f>IF(D96="","",IF(COLUMN(D97)-1&lt;&gt;COUNT($3:$3),IF(ROW(D97)-3&gt;$A$2,"",IF(MOD((ROW(D97)-3),(PRODUCT($3:$3)/PRODUCT($B$3:D$3)))=1,IF(MOD((ROW(D97)-3),(PRODUCT($3:$3)/PRODUCT($B$3:C$3)))=1,1,D96+1),D96)),IF(ROW(D97)-3&gt;$A$2,"",IF(MOD((ROW(D97)-3),D$3)=1,1,D96+1))))</f>
        <v/>
      </c>
      <c r="E97" s="127" t="str">
        <f>IF(E96="","",IF(COLUMN(E97)-1&lt;&gt;COUNT($3:$3),IF(ROW(E97)-3&gt;$A$2,"",IF(MOD((ROW(E97)-3),(PRODUCT($3:$3)/PRODUCT($B$3:E$3)))=1,IF(MOD((ROW(E97)-3),(PRODUCT($3:$3)/PRODUCT($B$3:D$3)))=1,1,E96+1),E96)),IF(ROW(E97)-3&gt;$A$2,"",IF(MOD((ROW(E97)-3),E$3)=1,1,E96+1))))</f>
        <v/>
      </c>
      <c r="F97" s="127" t="str">
        <f>IF(F96="","",IF(COLUMN(F97)-1&lt;&gt;COUNT($3:$3),IF(ROW(F97)-3&gt;$A$2,"",IF(MOD((ROW(F97)-3),(PRODUCT($3:$3)/PRODUCT($B$3:F$3)))=1,IF(MOD((ROW(F97)-3),(PRODUCT($3:$3)/PRODUCT($B$3:E$3)))=1,1,F96+1),F96)),IF(ROW(F97)-3&gt;$A$2,"",IF(MOD((ROW(F97)-3),F$3)=1,1,F96+1))))</f>
        <v/>
      </c>
      <c r="G97" s="127" t="str">
        <f>IF(G96="","",IF(COLUMN(G97)-1&lt;&gt;COUNT($3:$3),IF(ROW(G97)-3&gt;$A$2,"",IF(MOD((ROW(G97)-3),(PRODUCT($3:$3)/PRODUCT($B$3:G$3)))=1,IF(MOD((ROW(G97)-3),(PRODUCT($3:$3)/PRODUCT($B$3:F$3)))=1,1,G96+1),G96)),IF(ROW(G97)-3&gt;$A$2,"",IF(MOD((ROW(G97)-3),G$3)=1,1,G96+1))))</f>
        <v/>
      </c>
      <c r="H97" s="127" t="str">
        <f>IF(H96="","",IF(COLUMN(H97)-1&lt;&gt;COUNT($3:$3),IF(ROW(H97)-3&gt;$A$2,"",IF(MOD((ROW(H97)-3),(PRODUCT($3:$3)/PRODUCT($B$3:H$3)))=1,IF(MOD((ROW(H97)-3),(PRODUCT($3:$3)/PRODUCT($B$3:G$3)))=1,1,H96+1),H96)),IF(ROW(H97)-3&gt;$A$2,"",IF(MOD((ROW(H97)-3),H$3)=1,1,H96+1))))</f>
        <v/>
      </c>
      <c r="I97" s="127" t="str">
        <f>IF(I96="","",IF(COLUMN(I97)-1&lt;&gt;COUNT($3:$3),IF(ROW(I97)-3&gt;$A$2,"",IF(MOD((ROW(I97)-3),(PRODUCT($3:$3)/PRODUCT($B$3:I$3)))=1,IF(MOD((ROW(I97)-3),(PRODUCT($3:$3)/PRODUCT($B$3:H$3)))=1,1,I96+1),I96)),IF(ROW(I97)-3&gt;$A$2,"",IF(MOD((ROW(I97)-3),I$3)=1,1,I96+1))))</f>
        <v/>
      </c>
      <c r="J97" s="127" t="str">
        <f>IF(J96="","",IF(COLUMN(J97)-1&lt;&gt;COUNT($3:$3),IF(ROW(J97)-3&gt;$A$2,"",IF(MOD((ROW(J97)-3),(PRODUCT($3:$3)/PRODUCT($B$3:J$3)))=1,IF(MOD((ROW(J97)-3),(PRODUCT($3:$3)/PRODUCT($B$3:I$3)))=1,1,J96+1),J96)),IF(ROW(J97)-3&gt;$A$2,"",IF(MOD((ROW(J97)-3),J$3)=1,1,J96+1))))</f>
        <v/>
      </c>
      <c r="K97" t="str">
        <f>IF(K96="","",IF(COLUMN(K97)-1&lt;&gt;COUNT($3:$3),IF(ROW(K97)-2&gt;$A$2,"",IF(MOD((ROW(K97)-2),(PRODUCT($3:$3)/PRODUCT($B$3:K$3)))=1,IF(MOD((ROW(K97)-2),(PRODUCT($3:$3)/PRODUCT($B$3:J$3)))=1,1,K96+1),K96)),IF(ROW(K97)-2&gt;$A$2,"",IF(MOD((ROW(K97)-2),K$3)=1,1,K96+1))))</f>
        <v/>
      </c>
    </row>
    <row r="98" spans="2:11">
      <c r="B98" s="127" t="str">
        <f>IF(B97="","",IF(COLUMN(B98)-1&lt;&gt;COUNT($3:$3),IF(ROW(B98)-3&gt;$A$2,"",IF(MOD((ROW(B98)-3),(PRODUCT($3:$3)/PRODUCT($B$3:B$3)))=1,B97+1,B97)),IF(ROW(B98)-3&gt;$A$2,"",IF(MOD((ROW(B98)-3),B$3)=1,1,B97+1))))</f>
        <v/>
      </c>
      <c r="C98" s="127" t="str">
        <f>IF(C97="","",IF(COLUMN(C98)-1&lt;&gt;COUNT($3:$3),IF(ROW(C98)-3&gt;$A$2,"",IF(MOD((ROW(C98)-3),(PRODUCT($3:$3)/PRODUCT($B$3:C$3)))=1,IF(MOD((ROW(C98)-3),(PRODUCT($3:$3)/PRODUCT(B$3:$B$3)))=1,1,C97+1),C97)),IF(ROW(C98)-3&gt;$A$2,"",IF(MOD((ROW(C98)-3),C$3)=1,1,C97+1))))</f>
        <v/>
      </c>
      <c r="D98" s="127" t="str">
        <f>IF(D97="","",IF(COLUMN(D98)-1&lt;&gt;COUNT($3:$3),IF(ROW(D98)-3&gt;$A$2,"",IF(MOD((ROW(D98)-3),(PRODUCT($3:$3)/PRODUCT($B$3:D$3)))=1,IF(MOD((ROW(D98)-3),(PRODUCT($3:$3)/PRODUCT($B$3:C$3)))=1,1,D97+1),D97)),IF(ROW(D98)-3&gt;$A$2,"",IF(MOD((ROW(D98)-3),D$3)=1,1,D97+1))))</f>
        <v/>
      </c>
      <c r="E98" s="127" t="str">
        <f>IF(E97="","",IF(COLUMN(E98)-1&lt;&gt;COUNT($3:$3),IF(ROW(E98)-3&gt;$A$2,"",IF(MOD((ROW(E98)-3),(PRODUCT($3:$3)/PRODUCT($B$3:E$3)))=1,IF(MOD((ROW(E98)-3),(PRODUCT($3:$3)/PRODUCT($B$3:D$3)))=1,1,E97+1),E97)),IF(ROW(E98)-3&gt;$A$2,"",IF(MOD((ROW(E98)-3),E$3)=1,1,E97+1))))</f>
        <v/>
      </c>
      <c r="F98" s="127" t="str">
        <f>IF(F97="","",IF(COLUMN(F98)-1&lt;&gt;COUNT($3:$3),IF(ROW(F98)-3&gt;$A$2,"",IF(MOD((ROW(F98)-3),(PRODUCT($3:$3)/PRODUCT($B$3:F$3)))=1,IF(MOD((ROW(F98)-3),(PRODUCT($3:$3)/PRODUCT($B$3:E$3)))=1,1,F97+1),F97)),IF(ROW(F98)-3&gt;$A$2,"",IF(MOD((ROW(F98)-3),F$3)=1,1,F97+1))))</f>
        <v/>
      </c>
      <c r="G98" s="127" t="str">
        <f>IF(G97="","",IF(COLUMN(G98)-1&lt;&gt;COUNT($3:$3),IF(ROW(G98)-3&gt;$A$2,"",IF(MOD((ROW(G98)-3),(PRODUCT($3:$3)/PRODUCT($B$3:G$3)))=1,IF(MOD((ROW(G98)-3),(PRODUCT($3:$3)/PRODUCT($B$3:F$3)))=1,1,G97+1),G97)),IF(ROW(G98)-3&gt;$A$2,"",IF(MOD((ROW(G98)-3),G$3)=1,1,G97+1))))</f>
        <v/>
      </c>
      <c r="H98" s="127" t="str">
        <f>IF(H97="","",IF(COLUMN(H98)-1&lt;&gt;COUNT($3:$3),IF(ROW(H98)-3&gt;$A$2,"",IF(MOD((ROW(H98)-3),(PRODUCT($3:$3)/PRODUCT($B$3:H$3)))=1,IF(MOD((ROW(H98)-3),(PRODUCT($3:$3)/PRODUCT($B$3:G$3)))=1,1,H97+1),H97)),IF(ROW(H98)-3&gt;$A$2,"",IF(MOD((ROW(H98)-3),H$3)=1,1,H97+1))))</f>
        <v/>
      </c>
      <c r="I98" s="127" t="str">
        <f>IF(I97="","",IF(COLUMN(I98)-1&lt;&gt;COUNT($3:$3),IF(ROW(I98)-3&gt;$A$2,"",IF(MOD((ROW(I98)-3),(PRODUCT($3:$3)/PRODUCT($B$3:I$3)))=1,IF(MOD((ROW(I98)-3),(PRODUCT($3:$3)/PRODUCT($B$3:H$3)))=1,1,I97+1),I97)),IF(ROW(I98)-3&gt;$A$2,"",IF(MOD((ROW(I98)-3),I$3)=1,1,I97+1))))</f>
        <v/>
      </c>
      <c r="J98" s="127" t="str">
        <f>IF(J97="","",IF(COLUMN(J98)-1&lt;&gt;COUNT($3:$3),IF(ROW(J98)-3&gt;$A$2,"",IF(MOD((ROW(J98)-3),(PRODUCT($3:$3)/PRODUCT($B$3:J$3)))=1,IF(MOD((ROW(J98)-3),(PRODUCT($3:$3)/PRODUCT($B$3:I$3)))=1,1,J97+1),J97)),IF(ROW(J98)-3&gt;$A$2,"",IF(MOD((ROW(J98)-3),J$3)=1,1,J97+1))))</f>
        <v/>
      </c>
      <c r="K98" t="str">
        <f>IF(K97="","",IF(COLUMN(K98)-1&lt;&gt;COUNT($3:$3),IF(ROW(K98)-2&gt;$A$2,"",IF(MOD((ROW(K98)-2),(PRODUCT($3:$3)/PRODUCT($B$3:K$3)))=1,IF(MOD((ROW(K98)-2),(PRODUCT($3:$3)/PRODUCT($B$3:J$3)))=1,1,K97+1),K97)),IF(ROW(K98)-2&gt;$A$2,"",IF(MOD((ROW(K98)-2),K$3)=1,1,K97+1))))</f>
        <v/>
      </c>
    </row>
    <row r="99" spans="2:11">
      <c r="B99" s="127" t="str">
        <f>IF(B98="","",IF(COLUMN(B99)-1&lt;&gt;COUNT($3:$3),IF(ROW(B99)-3&gt;$A$2,"",IF(MOD((ROW(B99)-3),(PRODUCT($3:$3)/PRODUCT($B$3:B$3)))=1,B98+1,B98)),IF(ROW(B99)-3&gt;$A$2,"",IF(MOD((ROW(B99)-3),B$3)=1,1,B98+1))))</f>
        <v/>
      </c>
      <c r="C99" s="127" t="str">
        <f>IF(C98="","",IF(COLUMN(C99)-1&lt;&gt;COUNT($3:$3),IF(ROW(C99)-3&gt;$A$2,"",IF(MOD((ROW(C99)-3),(PRODUCT($3:$3)/PRODUCT($B$3:C$3)))=1,IF(MOD((ROW(C99)-3),(PRODUCT($3:$3)/PRODUCT(B$3:$B$3)))=1,1,C98+1),C98)),IF(ROW(C99)-3&gt;$A$2,"",IF(MOD((ROW(C99)-3),C$3)=1,1,C98+1))))</f>
        <v/>
      </c>
      <c r="D99" s="127" t="str">
        <f>IF(D98="","",IF(COLUMN(D99)-1&lt;&gt;COUNT($3:$3),IF(ROW(D99)-3&gt;$A$2,"",IF(MOD((ROW(D99)-3),(PRODUCT($3:$3)/PRODUCT($B$3:D$3)))=1,IF(MOD((ROW(D99)-3),(PRODUCT($3:$3)/PRODUCT($B$3:C$3)))=1,1,D98+1),D98)),IF(ROW(D99)-3&gt;$A$2,"",IF(MOD((ROW(D99)-3),D$3)=1,1,D98+1))))</f>
        <v/>
      </c>
      <c r="E99" s="127" t="str">
        <f>IF(E98="","",IF(COLUMN(E99)-1&lt;&gt;COUNT($3:$3),IF(ROW(E99)-3&gt;$A$2,"",IF(MOD((ROW(E99)-3),(PRODUCT($3:$3)/PRODUCT($B$3:E$3)))=1,IF(MOD((ROW(E99)-3),(PRODUCT($3:$3)/PRODUCT($B$3:D$3)))=1,1,E98+1),E98)),IF(ROW(E99)-3&gt;$A$2,"",IF(MOD((ROW(E99)-3),E$3)=1,1,E98+1))))</f>
        <v/>
      </c>
      <c r="F99" s="127" t="str">
        <f>IF(F98="","",IF(COLUMN(F99)-1&lt;&gt;COUNT($3:$3),IF(ROW(F99)-3&gt;$A$2,"",IF(MOD((ROW(F99)-3),(PRODUCT($3:$3)/PRODUCT($B$3:F$3)))=1,IF(MOD((ROW(F99)-3),(PRODUCT($3:$3)/PRODUCT($B$3:E$3)))=1,1,F98+1),F98)),IF(ROW(F99)-3&gt;$A$2,"",IF(MOD((ROW(F99)-3),F$3)=1,1,F98+1))))</f>
        <v/>
      </c>
      <c r="G99" s="127" t="str">
        <f>IF(G98="","",IF(COLUMN(G99)-1&lt;&gt;COUNT($3:$3),IF(ROW(G99)-3&gt;$A$2,"",IF(MOD((ROW(G99)-3),(PRODUCT($3:$3)/PRODUCT($B$3:G$3)))=1,IF(MOD((ROW(G99)-3),(PRODUCT($3:$3)/PRODUCT($B$3:F$3)))=1,1,G98+1),G98)),IF(ROW(G99)-3&gt;$A$2,"",IF(MOD((ROW(G99)-3),G$3)=1,1,G98+1))))</f>
        <v/>
      </c>
      <c r="H99" s="127" t="str">
        <f>IF(H98="","",IF(COLUMN(H99)-1&lt;&gt;COUNT($3:$3),IF(ROW(H99)-3&gt;$A$2,"",IF(MOD((ROW(H99)-3),(PRODUCT($3:$3)/PRODUCT($B$3:H$3)))=1,IF(MOD((ROW(H99)-3),(PRODUCT($3:$3)/PRODUCT($B$3:G$3)))=1,1,H98+1),H98)),IF(ROW(H99)-3&gt;$A$2,"",IF(MOD((ROW(H99)-3),H$3)=1,1,H98+1))))</f>
        <v/>
      </c>
      <c r="I99" s="127" t="str">
        <f>IF(I98="","",IF(COLUMN(I99)-1&lt;&gt;COUNT($3:$3),IF(ROW(I99)-3&gt;$A$2,"",IF(MOD((ROW(I99)-3),(PRODUCT($3:$3)/PRODUCT($B$3:I$3)))=1,IF(MOD((ROW(I99)-3),(PRODUCT($3:$3)/PRODUCT($B$3:H$3)))=1,1,I98+1),I98)),IF(ROW(I99)-3&gt;$A$2,"",IF(MOD((ROW(I99)-3),I$3)=1,1,I98+1))))</f>
        <v/>
      </c>
      <c r="J99" s="127" t="str">
        <f>IF(J98="","",IF(COLUMN(J99)-1&lt;&gt;COUNT($3:$3),IF(ROW(J99)-3&gt;$A$2,"",IF(MOD((ROW(J99)-3),(PRODUCT($3:$3)/PRODUCT($B$3:J$3)))=1,IF(MOD((ROW(J99)-3),(PRODUCT($3:$3)/PRODUCT($B$3:I$3)))=1,1,J98+1),J98)),IF(ROW(J99)-3&gt;$A$2,"",IF(MOD((ROW(J99)-3),J$3)=1,1,J98+1))))</f>
        <v/>
      </c>
      <c r="K99" t="str">
        <f>IF(K98="","",IF(COLUMN(K99)-1&lt;&gt;COUNT($3:$3),IF(ROW(K99)-2&gt;$A$2,"",IF(MOD((ROW(K99)-2),(PRODUCT($3:$3)/PRODUCT($B$3:K$3)))=1,IF(MOD((ROW(K99)-2),(PRODUCT($3:$3)/PRODUCT($B$3:J$3)))=1,1,K98+1),K98)),IF(ROW(K99)-2&gt;$A$2,"",IF(MOD((ROW(K99)-2),K$3)=1,1,K98+1))))</f>
        <v/>
      </c>
    </row>
    <row r="100" spans="2:11">
      <c r="B100" s="127" t="str">
        <f>IF(B99="","",IF(COLUMN(B100)-1&lt;&gt;COUNT($3:$3),IF(ROW(B100)-3&gt;$A$2,"",IF(MOD((ROW(B100)-3),(PRODUCT($3:$3)/PRODUCT($B$3:B$3)))=1,B99+1,B99)),IF(ROW(B100)-3&gt;$A$2,"",IF(MOD((ROW(B100)-3),B$3)=1,1,B99+1))))</f>
        <v/>
      </c>
      <c r="C100" s="127" t="str">
        <f>IF(C99="","",IF(COLUMN(C100)-1&lt;&gt;COUNT($3:$3),IF(ROW(C100)-3&gt;$A$2,"",IF(MOD((ROW(C100)-3),(PRODUCT($3:$3)/PRODUCT($B$3:C$3)))=1,IF(MOD((ROW(C100)-3),(PRODUCT($3:$3)/PRODUCT(B$3:$B$3)))=1,1,C99+1),C99)),IF(ROW(C100)-3&gt;$A$2,"",IF(MOD((ROW(C100)-3),C$3)=1,1,C99+1))))</f>
        <v/>
      </c>
      <c r="D100" s="127" t="str">
        <f>IF(D99="","",IF(COLUMN(D100)-1&lt;&gt;COUNT($3:$3),IF(ROW(D100)-3&gt;$A$2,"",IF(MOD((ROW(D100)-3),(PRODUCT($3:$3)/PRODUCT($B$3:D$3)))=1,IF(MOD((ROW(D100)-3),(PRODUCT($3:$3)/PRODUCT($B$3:C$3)))=1,1,D99+1),D99)),IF(ROW(D100)-3&gt;$A$2,"",IF(MOD((ROW(D100)-3),D$3)=1,1,D99+1))))</f>
        <v/>
      </c>
      <c r="E100" s="127" t="str">
        <f>IF(E99="","",IF(COLUMN(E100)-1&lt;&gt;COUNT($3:$3),IF(ROW(E100)-3&gt;$A$2,"",IF(MOD((ROW(E100)-3),(PRODUCT($3:$3)/PRODUCT($B$3:E$3)))=1,IF(MOD((ROW(E100)-3),(PRODUCT($3:$3)/PRODUCT($B$3:D$3)))=1,1,E99+1),E99)),IF(ROW(E100)-3&gt;$A$2,"",IF(MOD((ROW(E100)-3),E$3)=1,1,E99+1))))</f>
        <v/>
      </c>
      <c r="F100" s="127" t="str">
        <f>IF(F99="","",IF(COLUMN(F100)-1&lt;&gt;COUNT($3:$3),IF(ROW(F100)-3&gt;$A$2,"",IF(MOD((ROW(F100)-3),(PRODUCT($3:$3)/PRODUCT($B$3:F$3)))=1,IF(MOD((ROW(F100)-3),(PRODUCT($3:$3)/PRODUCT($B$3:E$3)))=1,1,F99+1),F99)),IF(ROW(F100)-3&gt;$A$2,"",IF(MOD((ROW(F100)-3),F$3)=1,1,F99+1))))</f>
        <v/>
      </c>
      <c r="G100" s="127" t="str">
        <f>IF(G99="","",IF(COLUMN(G100)-1&lt;&gt;COUNT($3:$3),IF(ROW(G100)-3&gt;$A$2,"",IF(MOD((ROW(G100)-3),(PRODUCT($3:$3)/PRODUCT($B$3:G$3)))=1,IF(MOD((ROW(G100)-3),(PRODUCT($3:$3)/PRODUCT($B$3:F$3)))=1,1,G99+1),G99)),IF(ROW(G100)-3&gt;$A$2,"",IF(MOD((ROW(G100)-3),G$3)=1,1,G99+1))))</f>
        <v/>
      </c>
      <c r="H100" s="127" t="str">
        <f>IF(H99="","",IF(COLUMN(H100)-1&lt;&gt;COUNT($3:$3),IF(ROW(H100)-3&gt;$A$2,"",IF(MOD((ROW(H100)-3),(PRODUCT($3:$3)/PRODUCT($B$3:H$3)))=1,IF(MOD((ROW(H100)-3),(PRODUCT($3:$3)/PRODUCT($B$3:G$3)))=1,1,H99+1),H99)),IF(ROW(H100)-3&gt;$A$2,"",IF(MOD((ROW(H100)-3),H$3)=1,1,H99+1))))</f>
        <v/>
      </c>
      <c r="I100" s="127" t="str">
        <f>IF(I99="","",IF(COLUMN(I100)-1&lt;&gt;COUNT($3:$3),IF(ROW(I100)-3&gt;$A$2,"",IF(MOD((ROW(I100)-3),(PRODUCT($3:$3)/PRODUCT($B$3:I$3)))=1,IF(MOD((ROW(I100)-3),(PRODUCT($3:$3)/PRODUCT($B$3:H$3)))=1,1,I99+1),I99)),IF(ROW(I100)-3&gt;$A$2,"",IF(MOD((ROW(I100)-3),I$3)=1,1,I99+1))))</f>
        <v/>
      </c>
      <c r="J100" s="127" t="str">
        <f>IF(J99="","",IF(COLUMN(J100)-1&lt;&gt;COUNT($3:$3),IF(ROW(J100)-3&gt;$A$2,"",IF(MOD((ROW(J100)-3),(PRODUCT($3:$3)/PRODUCT($B$3:J$3)))=1,IF(MOD((ROW(J100)-3),(PRODUCT($3:$3)/PRODUCT($B$3:I$3)))=1,1,J99+1),J99)),IF(ROW(J100)-3&gt;$A$2,"",IF(MOD((ROW(J100)-3),J$3)=1,1,J99+1))))</f>
        <v/>
      </c>
      <c r="K100" t="str">
        <f>IF(K99="","",IF(COLUMN(K100)-1&lt;&gt;COUNT($3:$3),IF(ROW(K100)-2&gt;$A$2,"",IF(MOD((ROW(K100)-2),(PRODUCT($3:$3)/PRODUCT($B$3:K$3)))=1,IF(MOD((ROW(K100)-2),(PRODUCT($3:$3)/PRODUCT($B$3:J$3)))=1,1,K99+1),K99)),IF(ROW(K100)-2&gt;$A$2,"",IF(MOD((ROW(K100)-2),K$3)=1,1,K99+1))))</f>
        <v/>
      </c>
    </row>
    <row r="101" spans="2:11">
      <c r="B101" s="127" t="str">
        <f>IF(B100="","",IF(COLUMN(B101)-1&lt;&gt;COUNT($3:$3),IF(ROW(B101)-3&gt;$A$2,"",IF(MOD((ROW(B101)-3),(PRODUCT($3:$3)/PRODUCT($B$3:B$3)))=1,B100+1,B100)),IF(ROW(B101)-3&gt;$A$2,"",IF(MOD((ROW(B101)-3),B$3)=1,1,B100+1))))</f>
        <v/>
      </c>
      <c r="C101" s="127" t="str">
        <f>IF(C100="","",IF(COLUMN(C101)-1&lt;&gt;COUNT($3:$3),IF(ROW(C101)-3&gt;$A$2,"",IF(MOD((ROW(C101)-3),(PRODUCT($3:$3)/PRODUCT($B$3:C$3)))=1,IF(MOD((ROW(C101)-3),(PRODUCT($3:$3)/PRODUCT(B$3:$B$3)))=1,1,C100+1),C100)),IF(ROW(C101)-3&gt;$A$2,"",IF(MOD((ROW(C101)-3),C$3)=1,1,C100+1))))</f>
        <v/>
      </c>
      <c r="D101" s="127" t="str">
        <f>IF(D100="","",IF(COLUMN(D101)-1&lt;&gt;COUNT($3:$3),IF(ROW(D101)-3&gt;$A$2,"",IF(MOD((ROW(D101)-3),(PRODUCT($3:$3)/PRODUCT($B$3:D$3)))=1,IF(MOD((ROW(D101)-3),(PRODUCT($3:$3)/PRODUCT($B$3:C$3)))=1,1,D100+1),D100)),IF(ROW(D101)-3&gt;$A$2,"",IF(MOD((ROW(D101)-3),D$3)=1,1,D100+1))))</f>
        <v/>
      </c>
      <c r="E101" s="127" t="str">
        <f>IF(E100="","",IF(COLUMN(E101)-1&lt;&gt;COUNT($3:$3),IF(ROW(E101)-3&gt;$A$2,"",IF(MOD((ROW(E101)-3),(PRODUCT($3:$3)/PRODUCT($B$3:E$3)))=1,IF(MOD((ROW(E101)-3),(PRODUCT($3:$3)/PRODUCT($B$3:D$3)))=1,1,E100+1),E100)),IF(ROW(E101)-3&gt;$A$2,"",IF(MOD((ROW(E101)-3),E$3)=1,1,E100+1))))</f>
        <v/>
      </c>
      <c r="F101" s="127" t="str">
        <f>IF(F100="","",IF(COLUMN(F101)-1&lt;&gt;COUNT($3:$3),IF(ROW(F101)-3&gt;$A$2,"",IF(MOD((ROW(F101)-3),(PRODUCT($3:$3)/PRODUCT($B$3:F$3)))=1,IF(MOD((ROW(F101)-3),(PRODUCT($3:$3)/PRODUCT($B$3:E$3)))=1,1,F100+1),F100)),IF(ROW(F101)-3&gt;$A$2,"",IF(MOD((ROW(F101)-3),F$3)=1,1,F100+1))))</f>
        <v/>
      </c>
      <c r="G101" s="127" t="str">
        <f>IF(G100="","",IF(COLUMN(G101)-1&lt;&gt;COUNT($3:$3),IF(ROW(G101)-3&gt;$A$2,"",IF(MOD((ROW(G101)-3),(PRODUCT($3:$3)/PRODUCT($B$3:G$3)))=1,IF(MOD((ROW(G101)-3),(PRODUCT($3:$3)/PRODUCT($B$3:F$3)))=1,1,G100+1),G100)),IF(ROW(G101)-3&gt;$A$2,"",IF(MOD((ROW(G101)-3),G$3)=1,1,G100+1))))</f>
        <v/>
      </c>
      <c r="H101" s="127" t="str">
        <f>IF(H100="","",IF(COLUMN(H101)-1&lt;&gt;COUNT($3:$3),IF(ROW(H101)-3&gt;$A$2,"",IF(MOD((ROW(H101)-3),(PRODUCT($3:$3)/PRODUCT($B$3:H$3)))=1,IF(MOD((ROW(H101)-3),(PRODUCT($3:$3)/PRODUCT($B$3:G$3)))=1,1,H100+1),H100)),IF(ROW(H101)-3&gt;$A$2,"",IF(MOD((ROW(H101)-3),H$3)=1,1,H100+1))))</f>
        <v/>
      </c>
      <c r="I101" s="127" t="str">
        <f>IF(I100="","",IF(COLUMN(I101)-1&lt;&gt;COUNT($3:$3),IF(ROW(I101)-3&gt;$A$2,"",IF(MOD((ROW(I101)-3),(PRODUCT($3:$3)/PRODUCT($B$3:I$3)))=1,IF(MOD((ROW(I101)-3),(PRODUCT($3:$3)/PRODUCT($B$3:H$3)))=1,1,I100+1),I100)),IF(ROW(I101)-3&gt;$A$2,"",IF(MOD((ROW(I101)-3),I$3)=1,1,I100+1))))</f>
        <v/>
      </c>
      <c r="J101" s="127" t="str">
        <f>IF(J100="","",IF(COLUMN(J101)-1&lt;&gt;COUNT($3:$3),IF(ROW(J101)-3&gt;$A$2,"",IF(MOD((ROW(J101)-3),(PRODUCT($3:$3)/PRODUCT($B$3:J$3)))=1,IF(MOD((ROW(J101)-3),(PRODUCT($3:$3)/PRODUCT($B$3:I$3)))=1,1,J100+1),J100)),IF(ROW(J101)-3&gt;$A$2,"",IF(MOD((ROW(J101)-3),J$3)=1,1,J100+1))))</f>
        <v/>
      </c>
      <c r="K101" t="str">
        <f>IF(K100="","",IF(COLUMN(K101)-1&lt;&gt;COUNT($3:$3),IF(ROW(K101)-2&gt;$A$2,"",IF(MOD((ROW(K101)-2),(PRODUCT($3:$3)/PRODUCT($B$3:K$3)))=1,IF(MOD((ROW(K101)-2),(PRODUCT($3:$3)/PRODUCT($B$3:J$3)))=1,1,K100+1),K100)),IF(ROW(K101)-2&gt;$A$2,"",IF(MOD((ROW(K101)-2),K$3)=1,1,K100+1))))</f>
        <v/>
      </c>
    </row>
    <row r="102" spans="2:11">
      <c r="B102" s="127" t="str">
        <f>IF(B101="","",IF(COLUMN(B102)-1&lt;&gt;COUNT($3:$3),IF(ROW(B102)-3&gt;$A$2,"",IF(MOD((ROW(B102)-3),(PRODUCT($3:$3)/PRODUCT($B$3:B$3)))=1,B101+1,B101)),IF(ROW(B102)-3&gt;$A$2,"",IF(MOD((ROW(B102)-3),B$3)=1,1,B101+1))))</f>
        <v/>
      </c>
      <c r="C102" s="127" t="str">
        <f>IF(C101="","",IF(COLUMN(C102)-1&lt;&gt;COUNT($3:$3),IF(ROW(C102)-3&gt;$A$2,"",IF(MOD((ROW(C102)-3),(PRODUCT($3:$3)/PRODUCT($B$3:C$3)))=1,IF(MOD((ROW(C102)-3),(PRODUCT($3:$3)/PRODUCT(B$3:$B$3)))=1,1,C101+1),C101)),IF(ROW(C102)-3&gt;$A$2,"",IF(MOD((ROW(C102)-3),C$3)=1,1,C101+1))))</f>
        <v/>
      </c>
      <c r="D102" s="127" t="str">
        <f>IF(D101="","",IF(COLUMN(D102)-1&lt;&gt;COUNT($3:$3),IF(ROW(D102)-3&gt;$A$2,"",IF(MOD((ROW(D102)-3),(PRODUCT($3:$3)/PRODUCT($B$3:D$3)))=1,IF(MOD((ROW(D102)-3),(PRODUCT($3:$3)/PRODUCT($B$3:C$3)))=1,1,D101+1),D101)),IF(ROW(D102)-3&gt;$A$2,"",IF(MOD((ROW(D102)-3),D$3)=1,1,D101+1))))</f>
        <v/>
      </c>
      <c r="E102" s="127" t="str">
        <f>IF(E101="","",IF(COLUMN(E102)-1&lt;&gt;COUNT($3:$3),IF(ROW(E102)-3&gt;$A$2,"",IF(MOD((ROW(E102)-3),(PRODUCT($3:$3)/PRODUCT($B$3:E$3)))=1,IF(MOD((ROW(E102)-3),(PRODUCT($3:$3)/PRODUCT($B$3:D$3)))=1,1,E101+1),E101)),IF(ROW(E102)-3&gt;$A$2,"",IF(MOD((ROW(E102)-3),E$3)=1,1,E101+1))))</f>
        <v/>
      </c>
      <c r="F102" s="127" t="str">
        <f>IF(F101="","",IF(COLUMN(F102)-1&lt;&gt;COUNT($3:$3),IF(ROW(F102)-3&gt;$A$2,"",IF(MOD((ROW(F102)-3),(PRODUCT($3:$3)/PRODUCT($B$3:F$3)))=1,IF(MOD((ROW(F102)-3),(PRODUCT($3:$3)/PRODUCT($B$3:E$3)))=1,1,F101+1),F101)),IF(ROW(F102)-3&gt;$A$2,"",IF(MOD((ROW(F102)-3),F$3)=1,1,F101+1))))</f>
        <v/>
      </c>
      <c r="G102" s="127" t="str">
        <f>IF(G101="","",IF(COLUMN(G102)-1&lt;&gt;COUNT($3:$3),IF(ROW(G102)-3&gt;$A$2,"",IF(MOD((ROW(G102)-3),(PRODUCT($3:$3)/PRODUCT($B$3:G$3)))=1,IF(MOD((ROW(G102)-3),(PRODUCT($3:$3)/PRODUCT($B$3:F$3)))=1,1,G101+1),G101)),IF(ROW(G102)-3&gt;$A$2,"",IF(MOD((ROW(G102)-3),G$3)=1,1,G101+1))))</f>
        <v/>
      </c>
      <c r="H102" s="127" t="str">
        <f>IF(H101="","",IF(COLUMN(H102)-1&lt;&gt;COUNT($3:$3),IF(ROW(H102)-3&gt;$A$2,"",IF(MOD((ROW(H102)-3),(PRODUCT($3:$3)/PRODUCT($B$3:H$3)))=1,IF(MOD((ROW(H102)-3),(PRODUCT($3:$3)/PRODUCT($B$3:G$3)))=1,1,H101+1),H101)),IF(ROW(H102)-3&gt;$A$2,"",IF(MOD((ROW(H102)-3),H$3)=1,1,H101+1))))</f>
        <v/>
      </c>
      <c r="I102" s="127" t="str">
        <f>IF(I101="","",IF(COLUMN(I102)-1&lt;&gt;COUNT($3:$3),IF(ROW(I102)-3&gt;$A$2,"",IF(MOD((ROW(I102)-3),(PRODUCT($3:$3)/PRODUCT($B$3:I$3)))=1,IF(MOD((ROW(I102)-3),(PRODUCT($3:$3)/PRODUCT($B$3:H$3)))=1,1,I101+1),I101)),IF(ROW(I102)-3&gt;$A$2,"",IF(MOD((ROW(I102)-3),I$3)=1,1,I101+1))))</f>
        <v/>
      </c>
      <c r="J102" s="127" t="str">
        <f>IF(J101="","",IF(COLUMN(J102)-1&lt;&gt;COUNT($3:$3),IF(ROW(J102)-3&gt;$A$2,"",IF(MOD((ROW(J102)-3),(PRODUCT($3:$3)/PRODUCT($B$3:J$3)))=1,IF(MOD((ROW(J102)-3),(PRODUCT($3:$3)/PRODUCT($B$3:I$3)))=1,1,J101+1),J101)),IF(ROW(J102)-3&gt;$A$2,"",IF(MOD((ROW(J102)-3),J$3)=1,1,J101+1))))</f>
        <v/>
      </c>
      <c r="K102" t="str">
        <f>IF(K101="","",IF(COLUMN(K102)-1&lt;&gt;COUNT($3:$3),IF(ROW(K102)-2&gt;$A$2,"",IF(MOD((ROW(K102)-2),(PRODUCT($3:$3)/PRODUCT($B$3:K$3)))=1,IF(MOD((ROW(K102)-2),(PRODUCT($3:$3)/PRODUCT($B$3:J$3)))=1,1,K101+1),K101)),IF(ROW(K102)-2&gt;$A$2,"",IF(MOD((ROW(K102)-2),K$3)=1,1,K101+1))))</f>
        <v/>
      </c>
    </row>
    <row r="103" spans="2:11">
      <c r="B103" s="127" t="str">
        <f>IF(B102="","",IF(COLUMN(B103)-1&lt;&gt;COUNT($3:$3),IF(ROW(B103)-3&gt;$A$2,"",IF(MOD((ROW(B103)-3),(PRODUCT($3:$3)/PRODUCT($B$3:B$3)))=1,B102+1,B102)),IF(ROW(B103)-3&gt;$A$2,"",IF(MOD((ROW(B103)-3),B$3)=1,1,B102+1))))</f>
        <v/>
      </c>
      <c r="C103" s="127" t="str">
        <f>IF(C102="","",IF(COLUMN(C103)-1&lt;&gt;COUNT($3:$3),IF(ROW(C103)-3&gt;$A$2,"",IF(MOD((ROW(C103)-3),(PRODUCT($3:$3)/PRODUCT($B$3:C$3)))=1,IF(MOD((ROW(C103)-3),(PRODUCT($3:$3)/PRODUCT(B$3:$B$3)))=1,1,C102+1),C102)),IF(ROW(C103)-3&gt;$A$2,"",IF(MOD((ROW(C103)-3),C$3)=1,1,C102+1))))</f>
        <v/>
      </c>
      <c r="D103" s="127" t="str">
        <f>IF(D102="","",IF(COLUMN(D103)-1&lt;&gt;COUNT($3:$3),IF(ROW(D103)-3&gt;$A$2,"",IF(MOD((ROW(D103)-3),(PRODUCT($3:$3)/PRODUCT($B$3:D$3)))=1,IF(MOD((ROW(D103)-3),(PRODUCT($3:$3)/PRODUCT($B$3:C$3)))=1,1,D102+1),D102)),IF(ROW(D103)-3&gt;$A$2,"",IF(MOD((ROW(D103)-3),D$3)=1,1,D102+1))))</f>
        <v/>
      </c>
      <c r="E103" s="127" t="str">
        <f>IF(E102="","",IF(COLUMN(E103)-1&lt;&gt;COUNT($3:$3),IF(ROW(E103)-3&gt;$A$2,"",IF(MOD((ROW(E103)-3),(PRODUCT($3:$3)/PRODUCT($B$3:E$3)))=1,IF(MOD((ROW(E103)-3),(PRODUCT($3:$3)/PRODUCT($B$3:D$3)))=1,1,E102+1),E102)),IF(ROW(E103)-3&gt;$A$2,"",IF(MOD((ROW(E103)-3),E$3)=1,1,E102+1))))</f>
        <v/>
      </c>
      <c r="F103" s="127" t="str">
        <f>IF(F102="","",IF(COLUMN(F103)-1&lt;&gt;COUNT($3:$3),IF(ROW(F103)-3&gt;$A$2,"",IF(MOD((ROW(F103)-3),(PRODUCT($3:$3)/PRODUCT($B$3:F$3)))=1,IF(MOD((ROW(F103)-3),(PRODUCT($3:$3)/PRODUCT($B$3:E$3)))=1,1,F102+1),F102)),IF(ROW(F103)-3&gt;$A$2,"",IF(MOD((ROW(F103)-3),F$3)=1,1,F102+1))))</f>
        <v/>
      </c>
      <c r="G103" s="127" t="str">
        <f>IF(G102="","",IF(COLUMN(G103)-1&lt;&gt;COUNT($3:$3),IF(ROW(G103)-3&gt;$A$2,"",IF(MOD((ROW(G103)-3),(PRODUCT($3:$3)/PRODUCT($B$3:G$3)))=1,IF(MOD((ROW(G103)-3),(PRODUCT($3:$3)/PRODUCT($B$3:F$3)))=1,1,G102+1),G102)),IF(ROW(G103)-3&gt;$A$2,"",IF(MOD((ROW(G103)-3),G$3)=1,1,G102+1))))</f>
        <v/>
      </c>
      <c r="H103" s="127" t="str">
        <f>IF(H102="","",IF(COLUMN(H103)-1&lt;&gt;COUNT($3:$3),IF(ROW(H103)-3&gt;$A$2,"",IF(MOD((ROW(H103)-3),(PRODUCT($3:$3)/PRODUCT($B$3:H$3)))=1,IF(MOD((ROW(H103)-3),(PRODUCT($3:$3)/PRODUCT($B$3:G$3)))=1,1,H102+1),H102)),IF(ROW(H103)-3&gt;$A$2,"",IF(MOD((ROW(H103)-3),H$3)=1,1,H102+1))))</f>
        <v/>
      </c>
      <c r="I103" s="127" t="str">
        <f>IF(I102="","",IF(COLUMN(I103)-1&lt;&gt;COUNT($3:$3),IF(ROW(I103)-3&gt;$A$2,"",IF(MOD((ROW(I103)-3),(PRODUCT($3:$3)/PRODUCT($B$3:I$3)))=1,IF(MOD((ROW(I103)-3),(PRODUCT($3:$3)/PRODUCT($B$3:H$3)))=1,1,I102+1),I102)),IF(ROW(I103)-3&gt;$A$2,"",IF(MOD((ROW(I103)-3),I$3)=1,1,I102+1))))</f>
        <v/>
      </c>
      <c r="J103" s="127" t="str">
        <f>IF(J102="","",IF(COLUMN(J103)-1&lt;&gt;COUNT($3:$3),IF(ROW(J103)-3&gt;$A$2,"",IF(MOD((ROW(J103)-3),(PRODUCT($3:$3)/PRODUCT($B$3:J$3)))=1,IF(MOD((ROW(J103)-3),(PRODUCT($3:$3)/PRODUCT($B$3:I$3)))=1,1,J102+1),J102)),IF(ROW(J103)-3&gt;$A$2,"",IF(MOD((ROW(J103)-3),J$3)=1,1,J102+1))))</f>
        <v/>
      </c>
      <c r="K103" t="str">
        <f>IF(K102="","",IF(COLUMN(K103)-1&lt;&gt;COUNT($3:$3),IF(ROW(K103)-2&gt;$A$2,"",IF(MOD((ROW(K103)-2),(PRODUCT($3:$3)/PRODUCT($B$3:K$3)))=1,IF(MOD((ROW(K103)-2),(PRODUCT($3:$3)/PRODUCT($B$3:J$3)))=1,1,K102+1),K102)),IF(ROW(K103)-2&gt;$A$2,"",IF(MOD((ROW(K103)-2),K$3)=1,1,K102+1))))</f>
        <v/>
      </c>
    </row>
    <row r="104" spans="2:11">
      <c r="B104" s="127" t="str">
        <f>IF(B103="","",IF(COLUMN(B104)-1&lt;&gt;COUNT($3:$3),IF(ROW(B104)-3&gt;$A$2,"",IF(MOD((ROW(B104)-3),(PRODUCT($3:$3)/PRODUCT($B$3:B$3)))=1,B103+1,B103)),IF(ROW(B104)-3&gt;$A$2,"",IF(MOD((ROW(B104)-3),B$3)=1,1,B103+1))))</f>
        <v/>
      </c>
      <c r="C104" s="127" t="str">
        <f>IF(C103="","",IF(COLUMN(C104)-1&lt;&gt;COUNT($3:$3),IF(ROW(C104)-3&gt;$A$2,"",IF(MOD((ROW(C104)-3),(PRODUCT($3:$3)/PRODUCT($B$3:C$3)))=1,IF(MOD((ROW(C104)-3),(PRODUCT($3:$3)/PRODUCT(B$3:$B$3)))=1,1,C103+1),C103)),IF(ROW(C104)-3&gt;$A$2,"",IF(MOD((ROW(C104)-3),C$3)=1,1,C103+1))))</f>
        <v/>
      </c>
      <c r="D104" s="127" t="str">
        <f>IF(D103="","",IF(COLUMN(D104)-1&lt;&gt;COUNT($3:$3),IF(ROW(D104)-3&gt;$A$2,"",IF(MOD((ROW(D104)-3),(PRODUCT($3:$3)/PRODUCT($B$3:D$3)))=1,IF(MOD((ROW(D104)-3),(PRODUCT($3:$3)/PRODUCT($B$3:C$3)))=1,1,D103+1),D103)),IF(ROW(D104)-3&gt;$A$2,"",IF(MOD((ROW(D104)-3),D$3)=1,1,D103+1))))</f>
        <v/>
      </c>
      <c r="E104" s="127" t="str">
        <f>IF(E103="","",IF(COLUMN(E104)-1&lt;&gt;COUNT($3:$3),IF(ROW(E104)-3&gt;$A$2,"",IF(MOD((ROW(E104)-3),(PRODUCT($3:$3)/PRODUCT($B$3:E$3)))=1,IF(MOD((ROW(E104)-3),(PRODUCT($3:$3)/PRODUCT($B$3:D$3)))=1,1,E103+1),E103)),IF(ROW(E104)-3&gt;$A$2,"",IF(MOD((ROW(E104)-3),E$3)=1,1,E103+1))))</f>
        <v/>
      </c>
      <c r="F104" s="127" t="str">
        <f>IF(F103="","",IF(COLUMN(F104)-1&lt;&gt;COUNT($3:$3),IF(ROW(F104)-3&gt;$A$2,"",IF(MOD((ROW(F104)-3),(PRODUCT($3:$3)/PRODUCT($B$3:F$3)))=1,IF(MOD((ROW(F104)-3),(PRODUCT($3:$3)/PRODUCT($B$3:E$3)))=1,1,F103+1),F103)),IF(ROW(F104)-3&gt;$A$2,"",IF(MOD((ROW(F104)-3),F$3)=1,1,F103+1))))</f>
        <v/>
      </c>
      <c r="G104" s="127" t="str">
        <f>IF(G103="","",IF(COLUMN(G104)-1&lt;&gt;COUNT($3:$3),IF(ROW(G104)-3&gt;$A$2,"",IF(MOD((ROW(G104)-3),(PRODUCT($3:$3)/PRODUCT($B$3:G$3)))=1,IF(MOD((ROW(G104)-3),(PRODUCT($3:$3)/PRODUCT($B$3:F$3)))=1,1,G103+1),G103)),IF(ROW(G104)-3&gt;$A$2,"",IF(MOD((ROW(G104)-3),G$3)=1,1,G103+1))))</f>
        <v/>
      </c>
      <c r="H104" s="127" t="str">
        <f>IF(H103="","",IF(COLUMN(H104)-1&lt;&gt;COUNT($3:$3),IF(ROW(H104)-3&gt;$A$2,"",IF(MOD((ROW(H104)-3),(PRODUCT($3:$3)/PRODUCT($B$3:H$3)))=1,IF(MOD((ROW(H104)-3),(PRODUCT($3:$3)/PRODUCT($B$3:G$3)))=1,1,H103+1),H103)),IF(ROW(H104)-3&gt;$A$2,"",IF(MOD((ROW(H104)-3),H$3)=1,1,H103+1))))</f>
        <v/>
      </c>
      <c r="I104" s="127" t="str">
        <f>IF(I103="","",IF(COLUMN(I104)-1&lt;&gt;COUNT($3:$3),IF(ROW(I104)-3&gt;$A$2,"",IF(MOD((ROW(I104)-3),(PRODUCT($3:$3)/PRODUCT($B$3:I$3)))=1,IF(MOD((ROW(I104)-3),(PRODUCT($3:$3)/PRODUCT($B$3:H$3)))=1,1,I103+1),I103)),IF(ROW(I104)-3&gt;$A$2,"",IF(MOD((ROW(I104)-3),I$3)=1,1,I103+1))))</f>
        <v/>
      </c>
      <c r="J104" s="127" t="str">
        <f>IF(J103="","",IF(COLUMN(J104)-1&lt;&gt;COUNT($3:$3),IF(ROW(J104)-3&gt;$A$2,"",IF(MOD((ROW(J104)-3),(PRODUCT($3:$3)/PRODUCT($B$3:J$3)))=1,IF(MOD((ROW(J104)-3),(PRODUCT($3:$3)/PRODUCT($B$3:I$3)))=1,1,J103+1),J103)),IF(ROW(J104)-3&gt;$A$2,"",IF(MOD((ROW(J104)-3),J$3)=1,1,J103+1))))</f>
        <v/>
      </c>
      <c r="K104" t="str">
        <f>IF(K103="","",IF(COLUMN(K104)-1&lt;&gt;COUNT($3:$3),IF(ROW(K104)-2&gt;$A$2,"",IF(MOD((ROW(K104)-2),(PRODUCT($3:$3)/PRODUCT($B$3:K$3)))=1,IF(MOD((ROW(K104)-2),(PRODUCT($3:$3)/PRODUCT($B$3:J$3)))=1,1,K103+1),K103)),IF(ROW(K104)-2&gt;$A$2,"",IF(MOD((ROW(K104)-2),K$3)=1,1,K103+1))))</f>
        <v/>
      </c>
    </row>
    <row r="105" spans="2:11">
      <c r="B105" s="127" t="str">
        <f>IF(B104="","",IF(COLUMN(B105)-1&lt;&gt;COUNT($3:$3),IF(ROW(B105)-3&gt;$A$2,"",IF(MOD((ROW(B105)-3),(PRODUCT($3:$3)/PRODUCT($B$3:B$3)))=1,B104+1,B104)),IF(ROW(B105)-3&gt;$A$2,"",IF(MOD((ROW(B105)-3),B$3)=1,1,B104+1))))</f>
        <v/>
      </c>
      <c r="C105" s="127" t="str">
        <f>IF(C104="","",IF(COLUMN(C105)-1&lt;&gt;COUNT($3:$3),IF(ROW(C105)-3&gt;$A$2,"",IF(MOD((ROW(C105)-3),(PRODUCT($3:$3)/PRODUCT($B$3:C$3)))=1,IF(MOD((ROW(C105)-3),(PRODUCT($3:$3)/PRODUCT(B$3:$B$3)))=1,1,C104+1),C104)),IF(ROW(C105)-3&gt;$A$2,"",IF(MOD((ROW(C105)-3),C$3)=1,1,C104+1))))</f>
        <v/>
      </c>
      <c r="D105" s="127" t="str">
        <f>IF(D104="","",IF(COLUMN(D105)-1&lt;&gt;COUNT($3:$3),IF(ROW(D105)-3&gt;$A$2,"",IF(MOD((ROW(D105)-3),(PRODUCT($3:$3)/PRODUCT($B$3:D$3)))=1,IF(MOD((ROW(D105)-3),(PRODUCT($3:$3)/PRODUCT($B$3:C$3)))=1,1,D104+1),D104)),IF(ROW(D105)-3&gt;$A$2,"",IF(MOD((ROW(D105)-3),D$3)=1,1,D104+1))))</f>
        <v/>
      </c>
      <c r="E105" s="127" t="str">
        <f>IF(E104="","",IF(COLUMN(E105)-1&lt;&gt;COUNT($3:$3),IF(ROW(E105)-3&gt;$A$2,"",IF(MOD((ROW(E105)-3),(PRODUCT($3:$3)/PRODUCT($B$3:E$3)))=1,IF(MOD((ROW(E105)-3),(PRODUCT($3:$3)/PRODUCT($B$3:D$3)))=1,1,E104+1),E104)),IF(ROW(E105)-3&gt;$A$2,"",IF(MOD((ROW(E105)-3),E$3)=1,1,E104+1))))</f>
        <v/>
      </c>
      <c r="F105" s="127" t="str">
        <f>IF(F104="","",IF(COLUMN(F105)-1&lt;&gt;COUNT($3:$3),IF(ROW(F105)-3&gt;$A$2,"",IF(MOD((ROW(F105)-3),(PRODUCT($3:$3)/PRODUCT($B$3:F$3)))=1,IF(MOD((ROW(F105)-3),(PRODUCT($3:$3)/PRODUCT($B$3:E$3)))=1,1,F104+1),F104)),IF(ROW(F105)-3&gt;$A$2,"",IF(MOD((ROW(F105)-3),F$3)=1,1,F104+1))))</f>
        <v/>
      </c>
      <c r="G105" s="127" t="str">
        <f>IF(G104="","",IF(COLUMN(G105)-1&lt;&gt;COUNT($3:$3),IF(ROW(G105)-3&gt;$A$2,"",IF(MOD((ROW(G105)-3),(PRODUCT($3:$3)/PRODUCT($B$3:G$3)))=1,IF(MOD((ROW(G105)-3),(PRODUCT($3:$3)/PRODUCT($B$3:F$3)))=1,1,G104+1),G104)),IF(ROW(G105)-3&gt;$A$2,"",IF(MOD((ROW(G105)-3),G$3)=1,1,G104+1))))</f>
        <v/>
      </c>
      <c r="H105" s="127" t="str">
        <f>IF(H104="","",IF(COLUMN(H105)-1&lt;&gt;COUNT($3:$3),IF(ROW(H105)-3&gt;$A$2,"",IF(MOD((ROW(H105)-3),(PRODUCT($3:$3)/PRODUCT($B$3:H$3)))=1,IF(MOD((ROW(H105)-3),(PRODUCT($3:$3)/PRODUCT($B$3:G$3)))=1,1,H104+1),H104)),IF(ROW(H105)-3&gt;$A$2,"",IF(MOD((ROW(H105)-3),H$3)=1,1,H104+1))))</f>
        <v/>
      </c>
      <c r="I105" s="127" t="str">
        <f>IF(I104="","",IF(COLUMN(I105)-1&lt;&gt;COUNT($3:$3),IF(ROW(I105)-3&gt;$A$2,"",IF(MOD((ROW(I105)-3),(PRODUCT($3:$3)/PRODUCT($B$3:I$3)))=1,IF(MOD((ROW(I105)-3),(PRODUCT($3:$3)/PRODUCT($B$3:H$3)))=1,1,I104+1),I104)),IF(ROW(I105)-3&gt;$A$2,"",IF(MOD((ROW(I105)-3),I$3)=1,1,I104+1))))</f>
        <v/>
      </c>
      <c r="J105" s="127" t="str">
        <f>IF(J104="","",IF(COLUMN(J105)-1&lt;&gt;COUNT($3:$3),IF(ROW(J105)-3&gt;$A$2,"",IF(MOD((ROW(J105)-3),(PRODUCT($3:$3)/PRODUCT($B$3:J$3)))=1,IF(MOD((ROW(J105)-3),(PRODUCT($3:$3)/PRODUCT($B$3:I$3)))=1,1,J104+1),J104)),IF(ROW(J105)-3&gt;$A$2,"",IF(MOD((ROW(J105)-3),J$3)=1,1,J104+1))))</f>
        <v/>
      </c>
      <c r="K105" t="str">
        <f>IF(K104="","",IF(COLUMN(K105)-1&lt;&gt;COUNT($3:$3),IF(ROW(K105)-2&gt;$A$2,"",IF(MOD((ROW(K105)-2),(PRODUCT($3:$3)/PRODUCT($B$3:K$3)))=1,IF(MOD((ROW(K105)-2),(PRODUCT($3:$3)/PRODUCT($B$3:J$3)))=1,1,K104+1),K104)),IF(ROW(K105)-2&gt;$A$2,"",IF(MOD((ROW(K105)-2),K$3)=1,1,K104+1))))</f>
        <v/>
      </c>
    </row>
    <row r="106" spans="2:11">
      <c r="B106" s="127" t="str">
        <f>IF(B105="","",IF(COLUMN(B106)-1&lt;&gt;COUNT($3:$3),IF(ROW(B106)-3&gt;$A$2,"",IF(MOD((ROW(B106)-3),(PRODUCT($3:$3)/PRODUCT($B$3:B$3)))=1,B105+1,B105)),IF(ROW(B106)-3&gt;$A$2,"",IF(MOD((ROW(B106)-3),B$3)=1,1,B105+1))))</f>
        <v/>
      </c>
      <c r="C106" s="127" t="str">
        <f>IF(C105="","",IF(COLUMN(C106)-1&lt;&gt;COUNT($3:$3),IF(ROW(C106)-3&gt;$A$2,"",IF(MOD((ROW(C106)-3),(PRODUCT($3:$3)/PRODUCT($B$3:C$3)))=1,IF(MOD((ROW(C106)-3),(PRODUCT($3:$3)/PRODUCT(B$3:$B$3)))=1,1,C105+1),C105)),IF(ROW(C106)-3&gt;$A$2,"",IF(MOD((ROW(C106)-3),C$3)=1,1,C105+1))))</f>
        <v/>
      </c>
      <c r="D106" s="127" t="str">
        <f>IF(D105="","",IF(COLUMN(D106)-1&lt;&gt;COUNT($3:$3),IF(ROW(D106)-3&gt;$A$2,"",IF(MOD((ROW(D106)-3),(PRODUCT($3:$3)/PRODUCT($B$3:D$3)))=1,IF(MOD((ROW(D106)-3),(PRODUCT($3:$3)/PRODUCT($B$3:C$3)))=1,1,D105+1),D105)),IF(ROW(D106)-3&gt;$A$2,"",IF(MOD((ROW(D106)-3),D$3)=1,1,D105+1))))</f>
        <v/>
      </c>
      <c r="E106" s="127" t="str">
        <f>IF(E105="","",IF(COLUMN(E106)-1&lt;&gt;COUNT($3:$3),IF(ROW(E106)-3&gt;$A$2,"",IF(MOD((ROW(E106)-3),(PRODUCT($3:$3)/PRODUCT($B$3:E$3)))=1,IF(MOD((ROW(E106)-3),(PRODUCT($3:$3)/PRODUCT($B$3:D$3)))=1,1,E105+1),E105)),IF(ROW(E106)-3&gt;$A$2,"",IF(MOD((ROW(E106)-3),E$3)=1,1,E105+1))))</f>
        <v/>
      </c>
      <c r="F106" s="127" t="str">
        <f>IF(F105="","",IF(COLUMN(F106)-1&lt;&gt;COUNT($3:$3),IF(ROW(F106)-3&gt;$A$2,"",IF(MOD((ROW(F106)-3),(PRODUCT($3:$3)/PRODUCT($B$3:F$3)))=1,IF(MOD((ROW(F106)-3),(PRODUCT($3:$3)/PRODUCT($B$3:E$3)))=1,1,F105+1),F105)),IF(ROW(F106)-3&gt;$A$2,"",IF(MOD((ROW(F106)-3),F$3)=1,1,F105+1))))</f>
        <v/>
      </c>
      <c r="G106" s="127" t="str">
        <f>IF(G105="","",IF(COLUMN(G106)-1&lt;&gt;COUNT($3:$3),IF(ROW(G106)-3&gt;$A$2,"",IF(MOD((ROW(G106)-3),(PRODUCT($3:$3)/PRODUCT($B$3:G$3)))=1,IF(MOD((ROW(G106)-3),(PRODUCT($3:$3)/PRODUCT($B$3:F$3)))=1,1,G105+1),G105)),IF(ROW(G106)-3&gt;$A$2,"",IF(MOD((ROW(G106)-3),G$3)=1,1,G105+1))))</f>
        <v/>
      </c>
      <c r="H106" s="127" t="str">
        <f>IF(H105="","",IF(COLUMN(H106)-1&lt;&gt;COUNT($3:$3),IF(ROW(H106)-3&gt;$A$2,"",IF(MOD((ROW(H106)-3),(PRODUCT($3:$3)/PRODUCT($B$3:H$3)))=1,IF(MOD((ROW(H106)-3),(PRODUCT($3:$3)/PRODUCT($B$3:G$3)))=1,1,H105+1),H105)),IF(ROW(H106)-3&gt;$A$2,"",IF(MOD((ROW(H106)-3),H$3)=1,1,H105+1))))</f>
        <v/>
      </c>
      <c r="I106" s="127" t="str">
        <f>IF(I105="","",IF(COLUMN(I106)-1&lt;&gt;COUNT($3:$3),IF(ROW(I106)-3&gt;$A$2,"",IF(MOD((ROW(I106)-3),(PRODUCT($3:$3)/PRODUCT($B$3:I$3)))=1,IF(MOD((ROW(I106)-3),(PRODUCT($3:$3)/PRODUCT($B$3:H$3)))=1,1,I105+1),I105)),IF(ROW(I106)-3&gt;$A$2,"",IF(MOD((ROW(I106)-3),I$3)=1,1,I105+1))))</f>
        <v/>
      </c>
      <c r="J106" s="127" t="str">
        <f>IF(J105="","",IF(COLUMN(J106)-1&lt;&gt;COUNT($3:$3),IF(ROW(J106)-3&gt;$A$2,"",IF(MOD((ROW(J106)-3),(PRODUCT($3:$3)/PRODUCT($B$3:J$3)))=1,IF(MOD((ROW(J106)-3),(PRODUCT($3:$3)/PRODUCT($B$3:I$3)))=1,1,J105+1),J105)),IF(ROW(J106)-3&gt;$A$2,"",IF(MOD((ROW(J106)-3),J$3)=1,1,J105+1))))</f>
        <v/>
      </c>
      <c r="K106" t="str">
        <f>IF(K105="","",IF(COLUMN(K106)-1&lt;&gt;COUNT($3:$3),IF(ROW(K106)-2&gt;$A$2,"",IF(MOD((ROW(K106)-2),(PRODUCT($3:$3)/PRODUCT($B$3:K$3)))=1,IF(MOD((ROW(K106)-2),(PRODUCT($3:$3)/PRODUCT($B$3:J$3)))=1,1,K105+1),K105)),IF(ROW(K106)-2&gt;$A$2,"",IF(MOD((ROW(K106)-2),K$3)=1,1,K105+1))))</f>
        <v/>
      </c>
    </row>
    <row r="107" spans="2:11">
      <c r="B107" s="127" t="str">
        <f>IF(B106="","",IF(COLUMN(B107)-1&lt;&gt;COUNT($3:$3),IF(ROW(B107)-3&gt;$A$2,"",IF(MOD((ROW(B107)-3),(PRODUCT($3:$3)/PRODUCT($B$3:B$3)))=1,B106+1,B106)),IF(ROW(B107)-3&gt;$A$2,"",IF(MOD((ROW(B107)-3),B$3)=1,1,B106+1))))</f>
        <v/>
      </c>
      <c r="C107" s="127" t="str">
        <f>IF(C106="","",IF(COLUMN(C107)-1&lt;&gt;COUNT($3:$3),IF(ROW(C107)-3&gt;$A$2,"",IF(MOD((ROW(C107)-3),(PRODUCT($3:$3)/PRODUCT($B$3:C$3)))=1,IF(MOD((ROW(C107)-3),(PRODUCT($3:$3)/PRODUCT(B$3:$B$3)))=1,1,C106+1),C106)),IF(ROW(C107)-3&gt;$A$2,"",IF(MOD((ROW(C107)-3),C$3)=1,1,C106+1))))</f>
        <v/>
      </c>
      <c r="D107" s="127" t="str">
        <f>IF(D106="","",IF(COLUMN(D107)-1&lt;&gt;COUNT($3:$3),IF(ROW(D107)-3&gt;$A$2,"",IF(MOD((ROW(D107)-3),(PRODUCT($3:$3)/PRODUCT($B$3:D$3)))=1,IF(MOD((ROW(D107)-3),(PRODUCT($3:$3)/PRODUCT($B$3:C$3)))=1,1,D106+1),D106)),IF(ROW(D107)-3&gt;$A$2,"",IF(MOD((ROW(D107)-3),D$3)=1,1,D106+1))))</f>
        <v/>
      </c>
      <c r="E107" s="127" t="str">
        <f>IF(E106="","",IF(COLUMN(E107)-1&lt;&gt;COUNT($3:$3),IF(ROW(E107)-3&gt;$A$2,"",IF(MOD((ROW(E107)-3),(PRODUCT($3:$3)/PRODUCT($B$3:E$3)))=1,IF(MOD((ROW(E107)-3),(PRODUCT($3:$3)/PRODUCT($B$3:D$3)))=1,1,E106+1),E106)),IF(ROW(E107)-3&gt;$A$2,"",IF(MOD((ROW(E107)-3),E$3)=1,1,E106+1))))</f>
        <v/>
      </c>
      <c r="F107" s="127" t="str">
        <f>IF(F106="","",IF(COLUMN(F107)-1&lt;&gt;COUNT($3:$3),IF(ROW(F107)-3&gt;$A$2,"",IF(MOD((ROW(F107)-3),(PRODUCT($3:$3)/PRODUCT($B$3:F$3)))=1,IF(MOD((ROW(F107)-3),(PRODUCT($3:$3)/PRODUCT($B$3:E$3)))=1,1,F106+1),F106)),IF(ROW(F107)-3&gt;$A$2,"",IF(MOD((ROW(F107)-3),F$3)=1,1,F106+1))))</f>
        <v/>
      </c>
      <c r="G107" s="127" t="str">
        <f>IF(G106="","",IF(COLUMN(G107)-1&lt;&gt;COUNT($3:$3),IF(ROW(G107)-3&gt;$A$2,"",IF(MOD((ROW(G107)-3),(PRODUCT($3:$3)/PRODUCT($B$3:G$3)))=1,IF(MOD((ROW(G107)-3),(PRODUCT($3:$3)/PRODUCT($B$3:F$3)))=1,1,G106+1),G106)),IF(ROW(G107)-3&gt;$A$2,"",IF(MOD((ROW(G107)-3),G$3)=1,1,G106+1))))</f>
        <v/>
      </c>
      <c r="H107" s="127" t="str">
        <f>IF(H106="","",IF(COLUMN(H107)-1&lt;&gt;COUNT($3:$3),IF(ROW(H107)-3&gt;$A$2,"",IF(MOD((ROW(H107)-3),(PRODUCT($3:$3)/PRODUCT($B$3:H$3)))=1,IF(MOD((ROW(H107)-3),(PRODUCT($3:$3)/PRODUCT($B$3:G$3)))=1,1,H106+1),H106)),IF(ROW(H107)-3&gt;$A$2,"",IF(MOD((ROW(H107)-3),H$3)=1,1,H106+1))))</f>
        <v/>
      </c>
      <c r="I107" s="127" t="str">
        <f>IF(I106="","",IF(COLUMN(I107)-1&lt;&gt;COUNT($3:$3),IF(ROW(I107)-3&gt;$A$2,"",IF(MOD((ROW(I107)-3),(PRODUCT($3:$3)/PRODUCT($B$3:I$3)))=1,IF(MOD((ROW(I107)-3),(PRODUCT($3:$3)/PRODUCT($B$3:H$3)))=1,1,I106+1),I106)),IF(ROW(I107)-3&gt;$A$2,"",IF(MOD((ROW(I107)-3),I$3)=1,1,I106+1))))</f>
        <v/>
      </c>
      <c r="J107" s="127" t="str">
        <f>IF(J106="","",IF(COLUMN(J107)-1&lt;&gt;COUNT($3:$3),IF(ROW(J107)-3&gt;$A$2,"",IF(MOD((ROW(J107)-3),(PRODUCT($3:$3)/PRODUCT($B$3:J$3)))=1,IF(MOD((ROW(J107)-3),(PRODUCT($3:$3)/PRODUCT($B$3:I$3)))=1,1,J106+1),J106)),IF(ROW(J107)-3&gt;$A$2,"",IF(MOD((ROW(J107)-3),J$3)=1,1,J106+1))))</f>
        <v/>
      </c>
      <c r="K107" t="str">
        <f>IF(K106="","",IF(COLUMN(K107)-1&lt;&gt;COUNT($3:$3),IF(ROW(K107)-2&gt;$A$2,"",IF(MOD((ROW(K107)-2),(PRODUCT($3:$3)/PRODUCT($B$3:K$3)))=1,IF(MOD((ROW(K107)-2),(PRODUCT($3:$3)/PRODUCT($B$3:J$3)))=1,1,K106+1),K106)),IF(ROW(K107)-2&gt;$A$2,"",IF(MOD((ROW(K107)-2),K$3)=1,1,K106+1))))</f>
        <v/>
      </c>
    </row>
    <row r="108" spans="2:11">
      <c r="B108" s="127" t="str">
        <f>IF(B107="","",IF(COLUMN(B108)-1&lt;&gt;COUNT($3:$3),IF(ROW(B108)-3&gt;$A$2,"",IF(MOD((ROW(B108)-3),(PRODUCT($3:$3)/PRODUCT($B$3:B$3)))=1,B107+1,B107)),IF(ROW(B108)-3&gt;$A$2,"",IF(MOD((ROW(B108)-3),B$3)=1,1,B107+1))))</f>
        <v/>
      </c>
      <c r="C108" s="127" t="str">
        <f>IF(C107="","",IF(COLUMN(C108)-1&lt;&gt;COUNT($3:$3),IF(ROW(C108)-3&gt;$A$2,"",IF(MOD((ROW(C108)-3),(PRODUCT($3:$3)/PRODUCT($B$3:C$3)))=1,IF(MOD((ROW(C108)-3),(PRODUCT($3:$3)/PRODUCT(B$3:$B$3)))=1,1,C107+1),C107)),IF(ROW(C108)-3&gt;$A$2,"",IF(MOD((ROW(C108)-3),C$3)=1,1,C107+1))))</f>
        <v/>
      </c>
      <c r="D108" s="127" t="str">
        <f>IF(D107="","",IF(COLUMN(D108)-1&lt;&gt;COUNT($3:$3),IF(ROW(D108)-3&gt;$A$2,"",IF(MOD((ROW(D108)-3),(PRODUCT($3:$3)/PRODUCT($B$3:D$3)))=1,IF(MOD((ROW(D108)-3),(PRODUCT($3:$3)/PRODUCT($B$3:C$3)))=1,1,D107+1),D107)),IF(ROW(D108)-3&gt;$A$2,"",IF(MOD((ROW(D108)-3),D$3)=1,1,D107+1))))</f>
        <v/>
      </c>
      <c r="E108" s="127" t="str">
        <f>IF(E107="","",IF(COLUMN(E108)-1&lt;&gt;COUNT($3:$3),IF(ROW(E108)-3&gt;$A$2,"",IF(MOD((ROW(E108)-3),(PRODUCT($3:$3)/PRODUCT($B$3:E$3)))=1,IF(MOD((ROW(E108)-3),(PRODUCT($3:$3)/PRODUCT($B$3:D$3)))=1,1,E107+1),E107)),IF(ROW(E108)-3&gt;$A$2,"",IF(MOD((ROW(E108)-3),E$3)=1,1,E107+1))))</f>
        <v/>
      </c>
      <c r="F108" s="127" t="str">
        <f>IF(F107="","",IF(COLUMN(F108)-1&lt;&gt;COUNT($3:$3),IF(ROW(F108)-3&gt;$A$2,"",IF(MOD((ROW(F108)-3),(PRODUCT($3:$3)/PRODUCT($B$3:F$3)))=1,IF(MOD((ROW(F108)-3),(PRODUCT($3:$3)/PRODUCT($B$3:E$3)))=1,1,F107+1),F107)),IF(ROW(F108)-3&gt;$A$2,"",IF(MOD((ROW(F108)-3),F$3)=1,1,F107+1))))</f>
        <v/>
      </c>
      <c r="G108" s="127" t="str">
        <f>IF(G107="","",IF(COLUMN(G108)-1&lt;&gt;COUNT($3:$3),IF(ROW(G108)-3&gt;$A$2,"",IF(MOD((ROW(G108)-3),(PRODUCT($3:$3)/PRODUCT($B$3:G$3)))=1,IF(MOD((ROW(G108)-3),(PRODUCT($3:$3)/PRODUCT($B$3:F$3)))=1,1,G107+1),G107)),IF(ROW(G108)-3&gt;$A$2,"",IF(MOD((ROW(G108)-3),G$3)=1,1,G107+1))))</f>
        <v/>
      </c>
      <c r="H108" s="127" t="str">
        <f>IF(H107="","",IF(COLUMN(H108)-1&lt;&gt;COUNT($3:$3),IF(ROW(H108)-3&gt;$A$2,"",IF(MOD((ROW(H108)-3),(PRODUCT($3:$3)/PRODUCT($B$3:H$3)))=1,IF(MOD((ROW(H108)-3),(PRODUCT($3:$3)/PRODUCT($B$3:G$3)))=1,1,H107+1),H107)),IF(ROW(H108)-3&gt;$A$2,"",IF(MOD((ROW(H108)-3),H$3)=1,1,H107+1))))</f>
        <v/>
      </c>
      <c r="I108" s="127" t="str">
        <f>IF(I107="","",IF(COLUMN(I108)-1&lt;&gt;COUNT($3:$3),IF(ROW(I108)-3&gt;$A$2,"",IF(MOD((ROW(I108)-3),(PRODUCT($3:$3)/PRODUCT($B$3:I$3)))=1,IF(MOD((ROW(I108)-3),(PRODUCT($3:$3)/PRODUCT($B$3:H$3)))=1,1,I107+1),I107)),IF(ROW(I108)-3&gt;$A$2,"",IF(MOD((ROW(I108)-3),I$3)=1,1,I107+1))))</f>
        <v/>
      </c>
      <c r="J108" s="127" t="str">
        <f>IF(J107="","",IF(COLUMN(J108)-1&lt;&gt;COUNT($3:$3),IF(ROW(J108)-3&gt;$A$2,"",IF(MOD((ROW(J108)-3),(PRODUCT($3:$3)/PRODUCT($B$3:J$3)))=1,IF(MOD((ROW(J108)-3),(PRODUCT($3:$3)/PRODUCT($B$3:I$3)))=1,1,J107+1),J107)),IF(ROW(J108)-3&gt;$A$2,"",IF(MOD((ROW(J108)-3),J$3)=1,1,J107+1))))</f>
        <v/>
      </c>
      <c r="K108" t="str">
        <f>IF(K107="","",IF(COLUMN(K108)-1&lt;&gt;COUNT($3:$3),IF(ROW(K108)-2&gt;$A$2,"",IF(MOD((ROW(K108)-2),(PRODUCT($3:$3)/PRODUCT($B$3:K$3)))=1,IF(MOD((ROW(K108)-2),(PRODUCT($3:$3)/PRODUCT($B$3:J$3)))=1,1,K107+1),K107)),IF(ROW(K108)-2&gt;$A$2,"",IF(MOD((ROW(K108)-2),K$3)=1,1,K107+1))))</f>
        <v/>
      </c>
    </row>
    <row r="109" spans="2:11">
      <c r="B109" s="127" t="str">
        <f>IF(B108="","",IF(COLUMN(B109)-1&lt;&gt;COUNT($3:$3),IF(ROW(B109)-3&gt;$A$2,"",IF(MOD((ROW(B109)-3),(PRODUCT($3:$3)/PRODUCT($B$3:B$3)))=1,B108+1,B108)),IF(ROW(B109)-3&gt;$A$2,"",IF(MOD((ROW(B109)-3),B$3)=1,1,B108+1))))</f>
        <v/>
      </c>
      <c r="C109" s="127" t="str">
        <f>IF(C108="","",IF(COLUMN(C109)-1&lt;&gt;COUNT($3:$3),IF(ROW(C109)-3&gt;$A$2,"",IF(MOD((ROW(C109)-3),(PRODUCT($3:$3)/PRODUCT($B$3:C$3)))=1,IF(MOD((ROW(C109)-3),(PRODUCT($3:$3)/PRODUCT(B$3:$B$3)))=1,1,C108+1),C108)),IF(ROW(C109)-3&gt;$A$2,"",IF(MOD((ROW(C109)-3),C$3)=1,1,C108+1))))</f>
        <v/>
      </c>
      <c r="D109" s="127" t="str">
        <f>IF(D108="","",IF(COLUMN(D109)-1&lt;&gt;COUNT($3:$3),IF(ROW(D109)-3&gt;$A$2,"",IF(MOD((ROW(D109)-3),(PRODUCT($3:$3)/PRODUCT($B$3:D$3)))=1,IF(MOD((ROW(D109)-3),(PRODUCT($3:$3)/PRODUCT($B$3:C$3)))=1,1,D108+1),D108)),IF(ROW(D109)-3&gt;$A$2,"",IF(MOD((ROW(D109)-3),D$3)=1,1,D108+1))))</f>
        <v/>
      </c>
      <c r="E109" s="127" t="str">
        <f>IF(E108="","",IF(COLUMN(E109)-1&lt;&gt;COUNT($3:$3),IF(ROW(E109)-3&gt;$A$2,"",IF(MOD((ROW(E109)-3),(PRODUCT($3:$3)/PRODUCT($B$3:E$3)))=1,IF(MOD((ROW(E109)-3),(PRODUCT($3:$3)/PRODUCT($B$3:D$3)))=1,1,E108+1),E108)),IF(ROW(E109)-3&gt;$A$2,"",IF(MOD((ROW(E109)-3),E$3)=1,1,E108+1))))</f>
        <v/>
      </c>
      <c r="F109" s="127" t="str">
        <f>IF(F108="","",IF(COLUMN(F109)-1&lt;&gt;COUNT($3:$3),IF(ROW(F109)-3&gt;$A$2,"",IF(MOD((ROW(F109)-3),(PRODUCT($3:$3)/PRODUCT($B$3:F$3)))=1,IF(MOD((ROW(F109)-3),(PRODUCT($3:$3)/PRODUCT($B$3:E$3)))=1,1,F108+1),F108)),IF(ROW(F109)-3&gt;$A$2,"",IF(MOD((ROW(F109)-3),F$3)=1,1,F108+1))))</f>
        <v/>
      </c>
      <c r="G109" s="127" t="str">
        <f>IF(G108="","",IF(COLUMN(G109)-1&lt;&gt;COUNT($3:$3),IF(ROW(G109)-3&gt;$A$2,"",IF(MOD((ROW(G109)-3),(PRODUCT($3:$3)/PRODUCT($B$3:G$3)))=1,IF(MOD((ROW(G109)-3),(PRODUCT($3:$3)/PRODUCT($B$3:F$3)))=1,1,G108+1),G108)),IF(ROW(G109)-3&gt;$A$2,"",IF(MOD((ROW(G109)-3),G$3)=1,1,G108+1))))</f>
        <v/>
      </c>
      <c r="H109" s="127" t="str">
        <f>IF(H108="","",IF(COLUMN(H109)-1&lt;&gt;COUNT($3:$3),IF(ROW(H109)-3&gt;$A$2,"",IF(MOD((ROW(H109)-3),(PRODUCT($3:$3)/PRODUCT($B$3:H$3)))=1,IF(MOD((ROW(H109)-3),(PRODUCT($3:$3)/PRODUCT($B$3:G$3)))=1,1,H108+1),H108)),IF(ROW(H109)-3&gt;$A$2,"",IF(MOD((ROW(H109)-3),H$3)=1,1,H108+1))))</f>
        <v/>
      </c>
      <c r="I109" s="127" t="str">
        <f>IF(I108="","",IF(COLUMN(I109)-1&lt;&gt;COUNT($3:$3),IF(ROW(I109)-3&gt;$A$2,"",IF(MOD((ROW(I109)-3),(PRODUCT($3:$3)/PRODUCT($B$3:I$3)))=1,IF(MOD((ROW(I109)-3),(PRODUCT($3:$3)/PRODUCT($B$3:H$3)))=1,1,I108+1),I108)),IF(ROW(I109)-3&gt;$A$2,"",IF(MOD((ROW(I109)-3),I$3)=1,1,I108+1))))</f>
        <v/>
      </c>
      <c r="J109" s="127" t="str">
        <f>IF(J108="","",IF(COLUMN(J109)-1&lt;&gt;COUNT($3:$3),IF(ROW(J109)-3&gt;$A$2,"",IF(MOD((ROW(J109)-3),(PRODUCT($3:$3)/PRODUCT($B$3:J$3)))=1,IF(MOD((ROW(J109)-3),(PRODUCT($3:$3)/PRODUCT($B$3:I$3)))=1,1,J108+1),J108)),IF(ROW(J109)-3&gt;$A$2,"",IF(MOD((ROW(J109)-3),J$3)=1,1,J108+1))))</f>
        <v/>
      </c>
      <c r="K109" t="str">
        <f>IF(K108="","",IF(COLUMN(K109)-1&lt;&gt;COUNT($3:$3),IF(ROW(K109)-2&gt;$A$2,"",IF(MOD((ROW(K109)-2),(PRODUCT($3:$3)/PRODUCT($B$3:K$3)))=1,IF(MOD((ROW(K109)-2),(PRODUCT($3:$3)/PRODUCT($B$3:J$3)))=1,1,K108+1),K108)),IF(ROW(K109)-2&gt;$A$2,"",IF(MOD((ROW(K109)-2),K$3)=1,1,K108+1))))</f>
        <v/>
      </c>
    </row>
    <row r="110" spans="2:11">
      <c r="B110" s="127" t="str">
        <f>IF(B109="","",IF(COLUMN(B110)-1&lt;&gt;COUNT($3:$3),IF(ROW(B110)-3&gt;$A$2,"",IF(MOD((ROW(B110)-3),(PRODUCT($3:$3)/PRODUCT($B$3:B$3)))=1,B109+1,B109)),IF(ROW(B110)-3&gt;$A$2,"",IF(MOD((ROW(B110)-3),B$3)=1,1,B109+1))))</f>
        <v/>
      </c>
      <c r="C110" s="127" t="str">
        <f>IF(C109="","",IF(COLUMN(C110)-1&lt;&gt;COUNT($3:$3),IF(ROW(C110)-3&gt;$A$2,"",IF(MOD((ROW(C110)-3),(PRODUCT($3:$3)/PRODUCT($B$3:C$3)))=1,IF(MOD((ROW(C110)-3),(PRODUCT($3:$3)/PRODUCT(B$3:$B$3)))=1,1,C109+1),C109)),IF(ROW(C110)-3&gt;$A$2,"",IF(MOD((ROW(C110)-3),C$3)=1,1,C109+1))))</f>
        <v/>
      </c>
      <c r="D110" s="127" t="str">
        <f>IF(D109="","",IF(COLUMN(D110)-1&lt;&gt;COUNT($3:$3),IF(ROW(D110)-3&gt;$A$2,"",IF(MOD((ROW(D110)-3),(PRODUCT($3:$3)/PRODUCT($B$3:D$3)))=1,IF(MOD((ROW(D110)-3),(PRODUCT($3:$3)/PRODUCT($B$3:C$3)))=1,1,D109+1),D109)),IF(ROW(D110)-3&gt;$A$2,"",IF(MOD((ROW(D110)-3),D$3)=1,1,D109+1))))</f>
        <v/>
      </c>
      <c r="E110" s="127" t="str">
        <f>IF(E109="","",IF(COLUMN(E110)-1&lt;&gt;COUNT($3:$3),IF(ROW(E110)-3&gt;$A$2,"",IF(MOD((ROW(E110)-3),(PRODUCT($3:$3)/PRODUCT($B$3:E$3)))=1,IF(MOD((ROW(E110)-3),(PRODUCT($3:$3)/PRODUCT($B$3:D$3)))=1,1,E109+1),E109)),IF(ROW(E110)-3&gt;$A$2,"",IF(MOD((ROW(E110)-3),E$3)=1,1,E109+1))))</f>
        <v/>
      </c>
      <c r="F110" s="127" t="str">
        <f>IF(F109="","",IF(COLUMN(F110)-1&lt;&gt;COUNT($3:$3),IF(ROW(F110)-3&gt;$A$2,"",IF(MOD((ROW(F110)-3),(PRODUCT($3:$3)/PRODUCT($B$3:F$3)))=1,IF(MOD((ROW(F110)-3),(PRODUCT($3:$3)/PRODUCT($B$3:E$3)))=1,1,F109+1),F109)),IF(ROW(F110)-3&gt;$A$2,"",IF(MOD((ROW(F110)-3),F$3)=1,1,F109+1))))</f>
        <v/>
      </c>
      <c r="G110" s="127" t="str">
        <f>IF(G109="","",IF(COLUMN(G110)-1&lt;&gt;COUNT($3:$3),IF(ROW(G110)-3&gt;$A$2,"",IF(MOD((ROW(G110)-3),(PRODUCT($3:$3)/PRODUCT($B$3:G$3)))=1,IF(MOD((ROW(G110)-3),(PRODUCT($3:$3)/PRODUCT($B$3:F$3)))=1,1,G109+1),G109)),IF(ROW(G110)-3&gt;$A$2,"",IF(MOD((ROW(G110)-3),G$3)=1,1,G109+1))))</f>
        <v/>
      </c>
      <c r="H110" s="127" t="str">
        <f>IF(H109="","",IF(COLUMN(H110)-1&lt;&gt;COUNT($3:$3),IF(ROW(H110)-3&gt;$A$2,"",IF(MOD((ROW(H110)-3),(PRODUCT($3:$3)/PRODUCT($B$3:H$3)))=1,IF(MOD((ROW(H110)-3),(PRODUCT($3:$3)/PRODUCT($B$3:G$3)))=1,1,H109+1),H109)),IF(ROW(H110)-3&gt;$A$2,"",IF(MOD((ROW(H110)-3),H$3)=1,1,H109+1))))</f>
        <v/>
      </c>
      <c r="I110" s="127" t="str">
        <f>IF(I109="","",IF(COLUMN(I110)-1&lt;&gt;COUNT($3:$3),IF(ROW(I110)-3&gt;$A$2,"",IF(MOD((ROW(I110)-3),(PRODUCT($3:$3)/PRODUCT($B$3:I$3)))=1,IF(MOD((ROW(I110)-3),(PRODUCT($3:$3)/PRODUCT($B$3:H$3)))=1,1,I109+1),I109)),IF(ROW(I110)-3&gt;$A$2,"",IF(MOD((ROW(I110)-3),I$3)=1,1,I109+1))))</f>
        <v/>
      </c>
      <c r="J110" s="127" t="str">
        <f>IF(J109="","",IF(COLUMN(J110)-1&lt;&gt;COUNT($3:$3),IF(ROW(J110)-3&gt;$A$2,"",IF(MOD((ROW(J110)-3),(PRODUCT($3:$3)/PRODUCT($B$3:J$3)))=1,IF(MOD((ROW(J110)-3),(PRODUCT($3:$3)/PRODUCT($B$3:I$3)))=1,1,J109+1),J109)),IF(ROW(J110)-3&gt;$A$2,"",IF(MOD((ROW(J110)-3),J$3)=1,1,J109+1))))</f>
        <v/>
      </c>
      <c r="K110" t="str">
        <f>IF(K109="","",IF(COLUMN(K110)-1&lt;&gt;COUNT($3:$3),IF(ROW(K110)-2&gt;$A$2,"",IF(MOD((ROW(K110)-2),(PRODUCT($3:$3)/PRODUCT($B$3:K$3)))=1,IF(MOD((ROW(K110)-2),(PRODUCT($3:$3)/PRODUCT($B$3:J$3)))=1,1,K109+1),K109)),IF(ROW(K110)-2&gt;$A$2,"",IF(MOD((ROW(K110)-2),K$3)=1,1,K109+1))))</f>
        <v/>
      </c>
    </row>
    <row r="111" spans="2:11">
      <c r="B111" s="127" t="str">
        <f>IF(B110="","",IF(COLUMN(B111)-1&lt;&gt;COUNT($3:$3),IF(ROW(B111)-3&gt;$A$2,"",IF(MOD((ROW(B111)-3),(PRODUCT($3:$3)/PRODUCT($B$3:B$3)))=1,B110+1,B110)),IF(ROW(B111)-3&gt;$A$2,"",IF(MOD((ROW(B111)-3),B$3)=1,1,B110+1))))</f>
        <v/>
      </c>
      <c r="C111" s="127" t="str">
        <f>IF(C110="","",IF(COLUMN(C111)-1&lt;&gt;COUNT($3:$3),IF(ROW(C111)-3&gt;$A$2,"",IF(MOD((ROW(C111)-3),(PRODUCT($3:$3)/PRODUCT($B$3:C$3)))=1,IF(MOD((ROW(C111)-3),(PRODUCT($3:$3)/PRODUCT(B$3:$B$3)))=1,1,C110+1),C110)),IF(ROW(C111)-3&gt;$A$2,"",IF(MOD((ROW(C111)-3),C$3)=1,1,C110+1))))</f>
        <v/>
      </c>
      <c r="D111" s="127" t="str">
        <f>IF(D110="","",IF(COLUMN(D111)-1&lt;&gt;COUNT($3:$3),IF(ROW(D111)-3&gt;$A$2,"",IF(MOD((ROW(D111)-3),(PRODUCT($3:$3)/PRODUCT($B$3:D$3)))=1,IF(MOD((ROW(D111)-3),(PRODUCT($3:$3)/PRODUCT($B$3:C$3)))=1,1,D110+1),D110)),IF(ROW(D111)-3&gt;$A$2,"",IF(MOD((ROW(D111)-3),D$3)=1,1,D110+1))))</f>
        <v/>
      </c>
      <c r="E111" s="127" t="str">
        <f>IF(E110="","",IF(COLUMN(E111)-1&lt;&gt;COUNT($3:$3),IF(ROW(E111)-3&gt;$A$2,"",IF(MOD((ROW(E111)-3),(PRODUCT($3:$3)/PRODUCT($B$3:E$3)))=1,IF(MOD((ROW(E111)-3),(PRODUCT($3:$3)/PRODUCT($B$3:D$3)))=1,1,E110+1),E110)),IF(ROW(E111)-3&gt;$A$2,"",IF(MOD((ROW(E111)-3),E$3)=1,1,E110+1))))</f>
        <v/>
      </c>
      <c r="F111" s="127" t="str">
        <f>IF(F110="","",IF(COLUMN(F111)-1&lt;&gt;COUNT($3:$3),IF(ROW(F111)-3&gt;$A$2,"",IF(MOD((ROW(F111)-3),(PRODUCT($3:$3)/PRODUCT($B$3:F$3)))=1,IF(MOD((ROW(F111)-3),(PRODUCT($3:$3)/PRODUCT($B$3:E$3)))=1,1,F110+1),F110)),IF(ROW(F111)-3&gt;$A$2,"",IF(MOD((ROW(F111)-3),F$3)=1,1,F110+1))))</f>
        <v/>
      </c>
      <c r="G111" s="127" t="str">
        <f>IF(G110="","",IF(COLUMN(G111)-1&lt;&gt;COUNT($3:$3),IF(ROW(G111)-3&gt;$A$2,"",IF(MOD((ROW(G111)-3),(PRODUCT($3:$3)/PRODUCT($B$3:G$3)))=1,IF(MOD((ROW(G111)-3),(PRODUCT($3:$3)/PRODUCT($B$3:F$3)))=1,1,G110+1),G110)),IF(ROW(G111)-3&gt;$A$2,"",IF(MOD((ROW(G111)-3),G$3)=1,1,G110+1))))</f>
        <v/>
      </c>
      <c r="H111" s="127" t="str">
        <f>IF(H110="","",IF(COLUMN(H111)-1&lt;&gt;COUNT($3:$3),IF(ROW(H111)-3&gt;$A$2,"",IF(MOD((ROW(H111)-3),(PRODUCT($3:$3)/PRODUCT($B$3:H$3)))=1,IF(MOD((ROW(H111)-3),(PRODUCT($3:$3)/PRODUCT($B$3:G$3)))=1,1,H110+1),H110)),IF(ROW(H111)-3&gt;$A$2,"",IF(MOD((ROW(H111)-3),H$3)=1,1,H110+1))))</f>
        <v/>
      </c>
      <c r="I111" s="127" t="str">
        <f>IF(I110="","",IF(COLUMN(I111)-1&lt;&gt;COUNT($3:$3),IF(ROW(I111)-3&gt;$A$2,"",IF(MOD((ROW(I111)-3),(PRODUCT($3:$3)/PRODUCT($B$3:I$3)))=1,IF(MOD((ROW(I111)-3),(PRODUCT($3:$3)/PRODUCT($B$3:H$3)))=1,1,I110+1),I110)),IF(ROW(I111)-3&gt;$A$2,"",IF(MOD((ROW(I111)-3),I$3)=1,1,I110+1))))</f>
        <v/>
      </c>
      <c r="J111" s="127" t="str">
        <f>IF(J110="","",IF(COLUMN(J111)-1&lt;&gt;COUNT($3:$3),IF(ROW(J111)-3&gt;$A$2,"",IF(MOD((ROW(J111)-3),(PRODUCT($3:$3)/PRODUCT($B$3:J$3)))=1,IF(MOD((ROW(J111)-3),(PRODUCT($3:$3)/PRODUCT($B$3:I$3)))=1,1,J110+1),J110)),IF(ROW(J111)-3&gt;$A$2,"",IF(MOD((ROW(J111)-3),J$3)=1,1,J110+1))))</f>
        <v/>
      </c>
      <c r="K111" t="str">
        <f>IF(K110="","",IF(COLUMN(K111)-1&lt;&gt;COUNT($3:$3),IF(ROW(K111)-2&gt;$A$2,"",IF(MOD((ROW(K111)-2),(PRODUCT($3:$3)/PRODUCT($B$3:K$3)))=1,IF(MOD((ROW(K111)-2),(PRODUCT($3:$3)/PRODUCT($B$3:J$3)))=1,1,K110+1),K110)),IF(ROW(K111)-2&gt;$A$2,"",IF(MOD((ROW(K111)-2),K$3)=1,1,K110+1))))</f>
        <v/>
      </c>
    </row>
    <row r="112" spans="2:11">
      <c r="B112" s="127" t="str">
        <f>IF(B111="","",IF(COLUMN(B112)-1&lt;&gt;COUNT($3:$3),IF(ROW(B112)-3&gt;$A$2,"",IF(MOD((ROW(B112)-3),(PRODUCT($3:$3)/PRODUCT($B$3:B$3)))=1,B111+1,B111)),IF(ROW(B112)-3&gt;$A$2,"",IF(MOD((ROW(B112)-3),B$3)=1,1,B111+1))))</f>
        <v/>
      </c>
      <c r="C112" s="127" t="str">
        <f>IF(C111="","",IF(COLUMN(C112)-1&lt;&gt;COUNT($3:$3),IF(ROW(C112)-3&gt;$A$2,"",IF(MOD((ROW(C112)-3),(PRODUCT($3:$3)/PRODUCT($B$3:C$3)))=1,IF(MOD((ROW(C112)-3),(PRODUCT($3:$3)/PRODUCT(B$3:$B$3)))=1,1,C111+1),C111)),IF(ROW(C112)-3&gt;$A$2,"",IF(MOD((ROW(C112)-3),C$3)=1,1,C111+1))))</f>
        <v/>
      </c>
      <c r="D112" s="127" t="str">
        <f>IF(D111="","",IF(COLUMN(D112)-1&lt;&gt;COUNT($3:$3),IF(ROW(D112)-3&gt;$A$2,"",IF(MOD((ROW(D112)-3),(PRODUCT($3:$3)/PRODUCT($B$3:D$3)))=1,IF(MOD((ROW(D112)-3),(PRODUCT($3:$3)/PRODUCT($B$3:C$3)))=1,1,D111+1),D111)),IF(ROW(D112)-3&gt;$A$2,"",IF(MOD((ROW(D112)-3),D$3)=1,1,D111+1))))</f>
        <v/>
      </c>
      <c r="E112" s="127" t="str">
        <f>IF(E111="","",IF(COLUMN(E112)-1&lt;&gt;COUNT($3:$3),IF(ROW(E112)-3&gt;$A$2,"",IF(MOD((ROW(E112)-3),(PRODUCT($3:$3)/PRODUCT($B$3:E$3)))=1,IF(MOD((ROW(E112)-3),(PRODUCT($3:$3)/PRODUCT($B$3:D$3)))=1,1,E111+1),E111)),IF(ROW(E112)-3&gt;$A$2,"",IF(MOD((ROW(E112)-3),E$3)=1,1,E111+1))))</f>
        <v/>
      </c>
      <c r="F112" s="127" t="str">
        <f>IF(F111="","",IF(COLUMN(F112)-1&lt;&gt;COUNT($3:$3),IF(ROW(F112)-3&gt;$A$2,"",IF(MOD((ROW(F112)-3),(PRODUCT($3:$3)/PRODUCT($B$3:F$3)))=1,IF(MOD((ROW(F112)-3),(PRODUCT($3:$3)/PRODUCT($B$3:E$3)))=1,1,F111+1),F111)),IF(ROW(F112)-3&gt;$A$2,"",IF(MOD((ROW(F112)-3),F$3)=1,1,F111+1))))</f>
        <v/>
      </c>
      <c r="G112" s="127" t="str">
        <f>IF(G111="","",IF(COLUMN(G112)-1&lt;&gt;COUNT($3:$3),IF(ROW(G112)-3&gt;$A$2,"",IF(MOD((ROW(G112)-3),(PRODUCT($3:$3)/PRODUCT($B$3:G$3)))=1,IF(MOD((ROW(G112)-3),(PRODUCT($3:$3)/PRODUCT($B$3:F$3)))=1,1,G111+1),G111)),IF(ROW(G112)-3&gt;$A$2,"",IF(MOD((ROW(G112)-3),G$3)=1,1,G111+1))))</f>
        <v/>
      </c>
      <c r="H112" s="127" t="str">
        <f>IF(H111="","",IF(COLUMN(H112)-1&lt;&gt;COUNT($3:$3),IF(ROW(H112)-3&gt;$A$2,"",IF(MOD((ROW(H112)-3),(PRODUCT($3:$3)/PRODUCT($B$3:H$3)))=1,IF(MOD((ROW(H112)-3),(PRODUCT($3:$3)/PRODUCT($B$3:G$3)))=1,1,H111+1),H111)),IF(ROW(H112)-3&gt;$A$2,"",IF(MOD((ROW(H112)-3),H$3)=1,1,H111+1))))</f>
        <v/>
      </c>
      <c r="I112" s="127" t="str">
        <f>IF(I111="","",IF(COLUMN(I112)-1&lt;&gt;COUNT($3:$3),IF(ROW(I112)-3&gt;$A$2,"",IF(MOD((ROW(I112)-3),(PRODUCT($3:$3)/PRODUCT($B$3:I$3)))=1,IF(MOD((ROW(I112)-3),(PRODUCT($3:$3)/PRODUCT($B$3:H$3)))=1,1,I111+1),I111)),IF(ROW(I112)-3&gt;$A$2,"",IF(MOD((ROW(I112)-3),I$3)=1,1,I111+1))))</f>
        <v/>
      </c>
      <c r="J112" s="127" t="str">
        <f>IF(J111="","",IF(COLUMN(J112)-1&lt;&gt;COUNT($3:$3),IF(ROW(J112)-3&gt;$A$2,"",IF(MOD((ROW(J112)-3),(PRODUCT($3:$3)/PRODUCT($B$3:J$3)))=1,IF(MOD((ROW(J112)-3),(PRODUCT($3:$3)/PRODUCT($B$3:I$3)))=1,1,J111+1),J111)),IF(ROW(J112)-3&gt;$A$2,"",IF(MOD((ROW(J112)-3),J$3)=1,1,J111+1))))</f>
        <v/>
      </c>
      <c r="K112" t="str">
        <f>IF(K111="","",IF(COLUMN(K112)-1&lt;&gt;COUNT($3:$3),IF(ROW(K112)-2&gt;$A$2,"",IF(MOD((ROW(K112)-2),(PRODUCT($3:$3)/PRODUCT($B$3:K$3)))=1,IF(MOD((ROW(K112)-2),(PRODUCT($3:$3)/PRODUCT($B$3:J$3)))=1,1,K111+1),K111)),IF(ROW(K112)-2&gt;$A$2,"",IF(MOD((ROW(K112)-2),K$3)=1,1,K111+1))))</f>
        <v/>
      </c>
    </row>
    <row r="113" spans="2:11">
      <c r="B113" s="127" t="str">
        <f>IF(B112="","",IF(COLUMN(B113)-1&lt;&gt;COUNT($3:$3),IF(ROW(B113)-3&gt;$A$2,"",IF(MOD((ROW(B113)-3),(PRODUCT($3:$3)/PRODUCT($B$3:B$3)))=1,B112+1,B112)),IF(ROW(B113)-3&gt;$A$2,"",IF(MOD((ROW(B113)-3),B$3)=1,1,B112+1))))</f>
        <v/>
      </c>
      <c r="C113" s="127" t="str">
        <f>IF(C112="","",IF(COLUMN(C113)-1&lt;&gt;COUNT($3:$3),IF(ROW(C113)-3&gt;$A$2,"",IF(MOD((ROW(C113)-3),(PRODUCT($3:$3)/PRODUCT($B$3:C$3)))=1,IF(MOD((ROW(C113)-3),(PRODUCT($3:$3)/PRODUCT(B$3:$B$3)))=1,1,C112+1),C112)),IF(ROW(C113)-3&gt;$A$2,"",IF(MOD((ROW(C113)-3),C$3)=1,1,C112+1))))</f>
        <v/>
      </c>
      <c r="D113" s="127" t="str">
        <f>IF(D112="","",IF(COLUMN(D113)-1&lt;&gt;COUNT($3:$3),IF(ROW(D113)-3&gt;$A$2,"",IF(MOD((ROW(D113)-3),(PRODUCT($3:$3)/PRODUCT($B$3:D$3)))=1,IF(MOD((ROW(D113)-3),(PRODUCT($3:$3)/PRODUCT($B$3:C$3)))=1,1,D112+1),D112)),IF(ROW(D113)-3&gt;$A$2,"",IF(MOD((ROW(D113)-3),D$3)=1,1,D112+1))))</f>
        <v/>
      </c>
      <c r="E113" s="127" t="str">
        <f>IF(E112="","",IF(COLUMN(E113)-1&lt;&gt;COUNT($3:$3),IF(ROW(E113)-3&gt;$A$2,"",IF(MOD((ROW(E113)-3),(PRODUCT($3:$3)/PRODUCT($B$3:E$3)))=1,IF(MOD((ROW(E113)-3),(PRODUCT($3:$3)/PRODUCT($B$3:D$3)))=1,1,E112+1),E112)),IF(ROW(E113)-3&gt;$A$2,"",IF(MOD((ROW(E113)-3),E$3)=1,1,E112+1))))</f>
        <v/>
      </c>
      <c r="F113" s="127" t="str">
        <f>IF(F112="","",IF(COLUMN(F113)-1&lt;&gt;COUNT($3:$3),IF(ROW(F113)-3&gt;$A$2,"",IF(MOD((ROW(F113)-3),(PRODUCT($3:$3)/PRODUCT($B$3:F$3)))=1,IF(MOD((ROW(F113)-3),(PRODUCT($3:$3)/PRODUCT($B$3:E$3)))=1,1,F112+1),F112)),IF(ROW(F113)-3&gt;$A$2,"",IF(MOD((ROW(F113)-3),F$3)=1,1,F112+1))))</f>
        <v/>
      </c>
      <c r="G113" s="127" t="str">
        <f>IF(G112="","",IF(COLUMN(G113)-1&lt;&gt;COUNT($3:$3),IF(ROW(G113)-3&gt;$A$2,"",IF(MOD((ROW(G113)-3),(PRODUCT($3:$3)/PRODUCT($B$3:G$3)))=1,IF(MOD((ROW(G113)-3),(PRODUCT($3:$3)/PRODUCT($B$3:F$3)))=1,1,G112+1),G112)),IF(ROW(G113)-3&gt;$A$2,"",IF(MOD((ROW(G113)-3),G$3)=1,1,G112+1))))</f>
        <v/>
      </c>
      <c r="H113" s="127" t="str">
        <f>IF(H112="","",IF(COLUMN(H113)-1&lt;&gt;COUNT($3:$3),IF(ROW(H113)-3&gt;$A$2,"",IF(MOD((ROW(H113)-3),(PRODUCT($3:$3)/PRODUCT($B$3:H$3)))=1,IF(MOD((ROW(H113)-3),(PRODUCT($3:$3)/PRODUCT($B$3:G$3)))=1,1,H112+1),H112)),IF(ROW(H113)-3&gt;$A$2,"",IF(MOD((ROW(H113)-3),H$3)=1,1,H112+1))))</f>
        <v/>
      </c>
      <c r="I113" s="127" t="str">
        <f>IF(I112="","",IF(COLUMN(I113)-1&lt;&gt;COUNT($3:$3),IF(ROW(I113)-3&gt;$A$2,"",IF(MOD((ROW(I113)-3),(PRODUCT($3:$3)/PRODUCT($B$3:I$3)))=1,IF(MOD((ROW(I113)-3),(PRODUCT($3:$3)/PRODUCT($B$3:H$3)))=1,1,I112+1),I112)),IF(ROW(I113)-3&gt;$A$2,"",IF(MOD((ROW(I113)-3),I$3)=1,1,I112+1))))</f>
        <v/>
      </c>
      <c r="J113" s="127" t="str">
        <f>IF(J112="","",IF(COLUMN(J113)-1&lt;&gt;COUNT($3:$3),IF(ROW(J113)-3&gt;$A$2,"",IF(MOD((ROW(J113)-3),(PRODUCT($3:$3)/PRODUCT($B$3:J$3)))=1,IF(MOD((ROW(J113)-3),(PRODUCT($3:$3)/PRODUCT($B$3:I$3)))=1,1,J112+1),J112)),IF(ROW(J113)-3&gt;$A$2,"",IF(MOD((ROW(J113)-3),J$3)=1,1,J112+1))))</f>
        <v/>
      </c>
      <c r="K113" t="str">
        <f>IF(K112="","",IF(COLUMN(K113)-1&lt;&gt;COUNT($3:$3),IF(ROW(K113)-2&gt;$A$2,"",IF(MOD((ROW(K113)-2),(PRODUCT($3:$3)/PRODUCT($B$3:K$3)))=1,IF(MOD((ROW(K113)-2),(PRODUCT($3:$3)/PRODUCT($B$3:J$3)))=1,1,K112+1),K112)),IF(ROW(K113)-2&gt;$A$2,"",IF(MOD((ROW(K113)-2),K$3)=1,1,K112+1))))</f>
        <v/>
      </c>
    </row>
    <row r="114" spans="2:11">
      <c r="B114" s="127" t="str">
        <f>IF(B113="","",IF(COLUMN(B114)-1&lt;&gt;COUNT($3:$3),IF(ROW(B114)-3&gt;$A$2,"",IF(MOD((ROW(B114)-3),(PRODUCT($3:$3)/PRODUCT($B$3:B$3)))=1,B113+1,B113)),IF(ROW(B114)-3&gt;$A$2,"",IF(MOD((ROW(B114)-3),B$3)=1,1,B113+1))))</f>
        <v/>
      </c>
      <c r="C114" s="127" t="str">
        <f>IF(C113="","",IF(COLUMN(C114)-1&lt;&gt;COUNT($3:$3),IF(ROW(C114)-3&gt;$A$2,"",IF(MOD((ROW(C114)-3),(PRODUCT($3:$3)/PRODUCT($B$3:C$3)))=1,IF(MOD((ROW(C114)-3),(PRODUCT($3:$3)/PRODUCT(B$3:$B$3)))=1,1,C113+1),C113)),IF(ROW(C114)-3&gt;$A$2,"",IF(MOD((ROW(C114)-3),C$3)=1,1,C113+1))))</f>
        <v/>
      </c>
      <c r="D114" s="127" t="str">
        <f>IF(D113="","",IF(COLUMN(D114)-1&lt;&gt;COUNT($3:$3),IF(ROW(D114)-3&gt;$A$2,"",IF(MOD((ROW(D114)-3),(PRODUCT($3:$3)/PRODUCT($B$3:D$3)))=1,IF(MOD((ROW(D114)-3),(PRODUCT($3:$3)/PRODUCT($B$3:C$3)))=1,1,D113+1),D113)),IF(ROW(D114)-3&gt;$A$2,"",IF(MOD((ROW(D114)-3),D$3)=1,1,D113+1))))</f>
        <v/>
      </c>
      <c r="E114" s="127" t="str">
        <f>IF(E113="","",IF(COLUMN(E114)-1&lt;&gt;COUNT($3:$3),IF(ROW(E114)-3&gt;$A$2,"",IF(MOD((ROW(E114)-3),(PRODUCT($3:$3)/PRODUCT($B$3:E$3)))=1,IF(MOD((ROW(E114)-3),(PRODUCT($3:$3)/PRODUCT($B$3:D$3)))=1,1,E113+1),E113)),IF(ROW(E114)-3&gt;$A$2,"",IF(MOD((ROW(E114)-3),E$3)=1,1,E113+1))))</f>
        <v/>
      </c>
      <c r="F114" s="127" t="str">
        <f>IF(F113="","",IF(COLUMN(F114)-1&lt;&gt;COUNT($3:$3),IF(ROW(F114)-3&gt;$A$2,"",IF(MOD((ROW(F114)-3),(PRODUCT($3:$3)/PRODUCT($B$3:F$3)))=1,IF(MOD((ROW(F114)-3),(PRODUCT($3:$3)/PRODUCT($B$3:E$3)))=1,1,F113+1),F113)),IF(ROW(F114)-3&gt;$A$2,"",IF(MOD((ROW(F114)-3),F$3)=1,1,F113+1))))</f>
        <v/>
      </c>
      <c r="G114" s="127" t="str">
        <f>IF(G113="","",IF(COLUMN(G114)-1&lt;&gt;COUNT($3:$3),IF(ROW(G114)-3&gt;$A$2,"",IF(MOD((ROW(G114)-3),(PRODUCT($3:$3)/PRODUCT($B$3:G$3)))=1,IF(MOD((ROW(G114)-3),(PRODUCT($3:$3)/PRODUCT($B$3:F$3)))=1,1,G113+1),G113)),IF(ROW(G114)-3&gt;$A$2,"",IF(MOD((ROW(G114)-3),G$3)=1,1,G113+1))))</f>
        <v/>
      </c>
      <c r="H114" s="127" t="str">
        <f>IF(H113="","",IF(COLUMN(H114)-1&lt;&gt;COUNT($3:$3),IF(ROW(H114)-3&gt;$A$2,"",IF(MOD((ROW(H114)-3),(PRODUCT($3:$3)/PRODUCT($B$3:H$3)))=1,IF(MOD((ROW(H114)-3),(PRODUCT($3:$3)/PRODUCT($B$3:G$3)))=1,1,H113+1),H113)),IF(ROW(H114)-3&gt;$A$2,"",IF(MOD((ROW(H114)-3),H$3)=1,1,H113+1))))</f>
        <v/>
      </c>
      <c r="I114" s="127" t="str">
        <f>IF(I113="","",IF(COLUMN(I114)-1&lt;&gt;COUNT($3:$3),IF(ROW(I114)-3&gt;$A$2,"",IF(MOD((ROW(I114)-3),(PRODUCT($3:$3)/PRODUCT($B$3:I$3)))=1,IF(MOD((ROW(I114)-3),(PRODUCT($3:$3)/PRODUCT($B$3:H$3)))=1,1,I113+1),I113)),IF(ROW(I114)-3&gt;$A$2,"",IF(MOD((ROW(I114)-3),I$3)=1,1,I113+1))))</f>
        <v/>
      </c>
      <c r="J114" s="127" t="str">
        <f>IF(J113="","",IF(COLUMN(J114)-1&lt;&gt;COUNT($3:$3),IF(ROW(J114)-3&gt;$A$2,"",IF(MOD((ROW(J114)-3),(PRODUCT($3:$3)/PRODUCT($B$3:J$3)))=1,IF(MOD((ROW(J114)-3),(PRODUCT($3:$3)/PRODUCT($B$3:I$3)))=1,1,J113+1),J113)),IF(ROW(J114)-3&gt;$A$2,"",IF(MOD((ROW(J114)-3),J$3)=1,1,J113+1))))</f>
        <v/>
      </c>
      <c r="K114" t="str">
        <f>IF(K113="","",IF(COLUMN(K114)-1&lt;&gt;COUNT($3:$3),IF(ROW(K114)-2&gt;$A$2,"",IF(MOD((ROW(K114)-2),(PRODUCT($3:$3)/PRODUCT($B$3:K$3)))=1,IF(MOD((ROW(K114)-2),(PRODUCT($3:$3)/PRODUCT($B$3:J$3)))=1,1,K113+1),K113)),IF(ROW(K114)-2&gt;$A$2,"",IF(MOD((ROW(K114)-2),K$3)=1,1,K113+1))))</f>
        <v/>
      </c>
    </row>
    <row r="115" spans="2:11">
      <c r="B115" s="127" t="str">
        <f>IF(B114="","",IF(COLUMN(B115)-1&lt;&gt;COUNT($3:$3),IF(ROW(B115)-3&gt;$A$2,"",IF(MOD((ROW(B115)-3),(PRODUCT($3:$3)/PRODUCT($B$3:B$3)))=1,B114+1,B114)),IF(ROW(B115)-3&gt;$A$2,"",IF(MOD((ROW(B115)-3),B$3)=1,1,B114+1))))</f>
        <v/>
      </c>
      <c r="C115" s="127" t="str">
        <f>IF(C114="","",IF(COLUMN(C115)-1&lt;&gt;COUNT($3:$3),IF(ROW(C115)-3&gt;$A$2,"",IF(MOD((ROW(C115)-3),(PRODUCT($3:$3)/PRODUCT($B$3:C$3)))=1,IF(MOD((ROW(C115)-3),(PRODUCT($3:$3)/PRODUCT(B$3:$B$3)))=1,1,C114+1),C114)),IF(ROW(C115)-3&gt;$A$2,"",IF(MOD((ROW(C115)-3),C$3)=1,1,C114+1))))</f>
        <v/>
      </c>
      <c r="D115" s="127" t="str">
        <f>IF(D114="","",IF(COLUMN(D115)-1&lt;&gt;COUNT($3:$3),IF(ROW(D115)-3&gt;$A$2,"",IF(MOD((ROW(D115)-3),(PRODUCT($3:$3)/PRODUCT($B$3:D$3)))=1,IF(MOD((ROW(D115)-3),(PRODUCT($3:$3)/PRODUCT($B$3:C$3)))=1,1,D114+1),D114)),IF(ROW(D115)-3&gt;$A$2,"",IF(MOD((ROW(D115)-3),D$3)=1,1,D114+1))))</f>
        <v/>
      </c>
      <c r="E115" s="127" t="str">
        <f>IF(E114="","",IF(COLUMN(E115)-1&lt;&gt;COUNT($3:$3),IF(ROW(E115)-3&gt;$A$2,"",IF(MOD((ROW(E115)-3),(PRODUCT($3:$3)/PRODUCT($B$3:E$3)))=1,IF(MOD((ROW(E115)-3),(PRODUCT($3:$3)/PRODUCT($B$3:D$3)))=1,1,E114+1),E114)),IF(ROW(E115)-3&gt;$A$2,"",IF(MOD((ROW(E115)-3),E$3)=1,1,E114+1))))</f>
        <v/>
      </c>
      <c r="F115" s="127" t="str">
        <f>IF(F114="","",IF(COLUMN(F115)-1&lt;&gt;COUNT($3:$3),IF(ROW(F115)-3&gt;$A$2,"",IF(MOD((ROW(F115)-3),(PRODUCT($3:$3)/PRODUCT($B$3:F$3)))=1,IF(MOD((ROW(F115)-3),(PRODUCT($3:$3)/PRODUCT($B$3:E$3)))=1,1,F114+1),F114)),IF(ROW(F115)-3&gt;$A$2,"",IF(MOD((ROW(F115)-3),F$3)=1,1,F114+1))))</f>
        <v/>
      </c>
      <c r="G115" s="127" t="str">
        <f>IF(G114="","",IF(COLUMN(G115)-1&lt;&gt;COUNT($3:$3),IF(ROW(G115)-3&gt;$A$2,"",IF(MOD((ROW(G115)-3),(PRODUCT($3:$3)/PRODUCT($B$3:G$3)))=1,IF(MOD((ROW(G115)-3),(PRODUCT($3:$3)/PRODUCT($B$3:F$3)))=1,1,G114+1),G114)),IF(ROW(G115)-3&gt;$A$2,"",IF(MOD((ROW(G115)-3),G$3)=1,1,G114+1))))</f>
        <v/>
      </c>
      <c r="H115" s="127" t="str">
        <f>IF(H114="","",IF(COLUMN(H115)-1&lt;&gt;COUNT($3:$3),IF(ROW(H115)-3&gt;$A$2,"",IF(MOD((ROW(H115)-3),(PRODUCT($3:$3)/PRODUCT($B$3:H$3)))=1,IF(MOD((ROW(H115)-3),(PRODUCT($3:$3)/PRODUCT($B$3:G$3)))=1,1,H114+1),H114)),IF(ROW(H115)-3&gt;$A$2,"",IF(MOD((ROW(H115)-3),H$3)=1,1,H114+1))))</f>
        <v/>
      </c>
      <c r="I115" s="127" t="str">
        <f>IF(I114="","",IF(COLUMN(I115)-1&lt;&gt;COUNT($3:$3),IF(ROW(I115)-3&gt;$A$2,"",IF(MOD((ROW(I115)-3),(PRODUCT($3:$3)/PRODUCT($B$3:I$3)))=1,IF(MOD((ROW(I115)-3),(PRODUCT($3:$3)/PRODUCT($B$3:H$3)))=1,1,I114+1),I114)),IF(ROW(I115)-3&gt;$A$2,"",IF(MOD((ROW(I115)-3),I$3)=1,1,I114+1))))</f>
        <v/>
      </c>
      <c r="J115" s="127" t="str">
        <f>IF(J114="","",IF(COLUMN(J115)-1&lt;&gt;COUNT($3:$3),IF(ROW(J115)-3&gt;$A$2,"",IF(MOD((ROW(J115)-3),(PRODUCT($3:$3)/PRODUCT($B$3:J$3)))=1,IF(MOD((ROW(J115)-3),(PRODUCT($3:$3)/PRODUCT($B$3:I$3)))=1,1,J114+1),J114)),IF(ROW(J115)-3&gt;$A$2,"",IF(MOD((ROW(J115)-3),J$3)=1,1,J114+1))))</f>
        <v/>
      </c>
      <c r="K115" t="str">
        <f>IF(K114="","",IF(COLUMN(K115)-1&lt;&gt;COUNT($3:$3),IF(ROW(K115)-2&gt;$A$2,"",IF(MOD((ROW(K115)-2),(PRODUCT($3:$3)/PRODUCT($B$3:K$3)))=1,IF(MOD((ROW(K115)-2),(PRODUCT($3:$3)/PRODUCT($B$3:J$3)))=1,1,K114+1),K114)),IF(ROW(K115)-2&gt;$A$2,"",IF(MOD((ROW(K115)-2),K$3)=1,1,K114+1))))</f>
        <v/>
      </c>
    </row>
    <row r="116" spans="2:11">
      <c r="B116" s="127" t="str">
        <f>IF(B115="","",IF(COLUMN(B116)-1&lt;&gt;COUNT($3:$3),IF(ROW(B116)-3&gt;$A$2,"",IF(MOD((ROW(B116)-3),(PRODUCT($3:$3)/PRODUCT($B$3:B$3)))=1,B115+1,B115)),IF(ROW(B116)-3&gt;$A$2,"",IF(MOD((ROW(B116)-3),B$3)=1,1,B115+1))))</f>
        <v/>
      </c>
      <c r="C116" s="127" t="str">
        <f>IF(C115="","",IF(COLUMN(C116)-1&lt;&gt;COUNT($3:$3),IF(ROW(C116)-3&gt;$A$2,"",IF(MOD((ROW(C116)-3),(PRODUCT($3:$3)/PRODUCT($B$3:C$3)))=1,IF(MOD((ROW(C116)-3),(PRODUCT($3:$3)/PRODUCT(B$3:$B$3)))=1,1,C115+1),C115)),IF(ROW(C116)-3&gt;$A$2,"",IF(MOD((ROW(C116)-3),C$3)=1,1,C115+1))))</f>
        <v/>
      </c>
      <c r="D116" s="127" t="str">
        <f>IF(D115="","",IF(COLUMN(D116)-1&lt;&gt;COUNT($3:$3),IF(ROW(D116)-3&gt;$A$2,"",IF(MOD((ROW(D116)-3),(PRODUCT($3:$3)/PRODUCT($B$3:D$3)))=1,IF(MOD((ROW(D116)-3),(PRODUCT($3:$3)/PRODUCT($B$3:C$3)))=1,1,D115+1),D115)),IF(ROW(D116)-3&gt;$A$2,"",IF(MOD((ROW(D116)-3),D$3)=1,1,D115+1))))</f>
        <v/>
      </c>
      <c r="E116" s="127" t="str">
        <f>IF(E115="","",IF(COLUMN(E116)-1&lt;&gt;COUNT($3:$3),IF(ROW(E116)-3&gt;$A$2,"",IF(MOD((ROW(E116)-3),(PRODUCT($3:$3)/PRODUCT($B$3:E$3)))=1,IF(MOD((ROW(E116)-3),(PRODUCT($3:$3)/PRODUCT($B$3:D$3)))=1,1,E115+1),E115)),IF(ROW(E116)-3&gt;$A$2,"",IF(MOD((ROW(E116)-3),E$3)=1,1,E115+1))))</f>
        <v/>
      </c>
      <c r="F116" s="127" t="str">
        <f>IF(F115="","",IF(COLUMN(F116)-1&lt;&gt;COUNT($3:$3),IF(ROW(F116)-3&gt;$A$2,"",IF(MOD((ROW(F116)-3),(PRODUCT($3:$3)/PRODUCT($B$3:F$3)))=1,IF(MOD((ROW(F116)-3),(PRODUCT($3:$3)/PRODUCT($B$3:E$3)))=1,1,F115+1),F115)),IF(ROW(F116)-3&gt;$A$2,"",IF(MOD((ROW(F116)-3),F$3)=1,1,F115+1))))</f>
        <v/>
      </c>
      <c r="G116" s="127" t="str">
        <f>IF(G115="","",IF(COLUMN(G116)-1&lt;&gt;COUNT($3:$3),IF(ROW(G116)-3&gt;$A$2,"",IF(MOD((ROW(G116)-3),(PRODUCT($3:$3)/PRODUCT($B$3:G$3)))=1,IF(MOD((ROW(G116)-3),(PRODUCT($3:$3)/PRODUCT($B$3:F$3)))=1,1,G115+1),G115)),IF(ROW(G116)-3&gt;$A$2,"",IF(MOD((ROW(G116)-3),G$3)=1,1,G115+1))))</f>
        <v/>
      </c>
      <c r="H116" s="127" t="str">
        <f>IF(H115="","",IF(COLUMN(H116)-1&lt;&gt;COUNT($3:$3),IF(ROW(H116)-3&gt;$A$2,"",IF(MOD((ROW(H116)-3),(PRODUCT($3:$3)/PRODUCT($B$3:H$3)))=1,IF(MOD((ROW(H116)-3),(PRODUCT($3:$3)/PRODUCT($B$3:G$3)))=1,1,H115+1),H115)),IF(ROW(H116)-3&gt;$A$2,"",IF(MOD((ROW(H116)-3),H$3)=1,1,H115+1))))</f>
        <v/>
      </c>
      <c r="I116" s="127" t="str">
        <f>IF(I115="","",IF(COLUMN(I116)-1&lt;&gt;COUNT($3:$3),IF(ROW(I116)-3&gt;$A$2,"",IF(MOD((ROW(I116)-3),(PRODUCT($3:$3)/PRODUCT($B$3:I$3)))=1,IF(MOD((ROW(I116)-3),(PRODUCT($3:$3)/PRODUCT($B$3:H$3)))=1,1,I115+1),I115)),IF(ROW(I116)-3&gt;$A$2,"",IF(MOD((ROW(I116)-3),I$3)=1,1,I115+1))))</f>
        <v/>
      </c>
      <c r="J116" s="127" t="str">
        <f>IF(J115="","",IF(COLUMN(J116)-1&lt;&gt;COUNT($3:$3),IF(ROW(J116)-3&gt;$A$2,"",IF(MOD((ROW(J116)-3),(PRODUCT($3:$3)/PRODUCT($B$3:J$3)))=1,IF(MOD((ROW(J116)-3),(PRODUCT($3:$3)/PRODUCT($B$3:I$3)))=1,1,J115+1),J115)),IF(ROW(J116)-3&gt;$A$2,"",IF(MOD((ROW(J116)-3),J$3)=1,1,J115+1))))</f>
        <v/>
      </c>
      <c r="K116" t="str">
        <f>IF(K115="","",IF(COLUMN(K116)-1&lt;&gt;COUNT($3:$3),IF(ROW(K116)-2&gt;$A$2,"",IF(MOD((ROW(K116)-2),(PRODUCT($3:$3)/PRODUCT($B$3:K$3)))=1,IF(MOD((ROW(K116)-2),(PRODUCT($3:$3)/PRODUCT($B$3:J$3)))=1,1,K115+1),K115)),IF(ROW(K116)-2&gt;$A$2,"",IF(MOD((ROW(K116)-2),K$3)=1,1,K115+1))))</f>
        <v/>
      </c>
    </row>
    <row r="117" spans="2:11">
      <c r="B117" s="127" t="str">
        <f>IF(B116="","",IF(COLUMN(B117)-1&lt;&gt;COUNT($3:$3),IF(ROW(B117)-3&gt;$A$2,"",IF(MOD((ROW(B117)-3),(PRODUCT($3:$3)/PRODUCT($B$3:B$3)))=1,B116+1,B116)),IF(ROW(B117)-3&gt;$A$2,"",IF(MOD((ROW(B117)-3),B$3)=1,1,B116+1))))</f>
        <v/>
      </c>
      <c r="C117" s="127" t="str">
        <f>IF(C116="","",IF(COLUMN(C117)-1&lt;&gt;COUNT($3:$3),IF(ROW(C117)-3&gt;$A$2,"",IF(MOD((ROW(C117)-3),(PRODUCT($3:$3)/PRODUCT($B$3:C$3)))=1,IF(MOD((ROW(C117)-3),(PRODUCT($3:$3)/PRODUCT(B$3:$B$3)))=1,1,C116+1),C116)),IF(ROW(C117)-3&gt;$A$2,"",IF(MOD((ROW(C117)-3),C$3)=1,1,C116+1))))</f>
        <v/>
      </c>
      <c r="D117" s="127" t="str">
        <f>IF(D116="","",IF(COLUMN(D117)-1&lt;&gt;COUNT($3:$3),IF(ROW(D117)-3&gt;$A$2,"",IF(MOD((ROW(D117)-3),(PRODUCT($3:$3)/PRODUCT($B$3:D$3)))=1,IF(MOD((ROW(D117)-3),(PRODUCT($3:$3)/PRODUCT($B$3:C$3)))=1,1,D116+1),D116)),IF(ROW(D117)-3&gt;$A$2,"",IF(MOD((ROW(D117)-3),D$3)=1,1,D116+1))))</f>
        <v/>
      </c>
      <c r="E117" s="127" t="str">
        <f>IF(E116="","",IF(COLUMN(E117)-1&lt;&gt;COUNT($3:$3),IF(ROW(E117)-3&gt;$A$2,"",IF(MOD((ROW(E117)-3),(PRODUCT($3:$3)/PRODUCT($B$3:E$3)))=1,IF(MOD((ROW(E117)-3),(PRODUCT($3:$3)/PRODUCT($B$3:D$3)))=1,1,E116+1),E116)),IF(ROW(E117)-3&gt;$A$2,"",IF(MOD((ROW(E117)-3),E$3)=1,1,E116+1))))</f>
        <v/>
      </c>
      <c r="F117" s="127" t="str">
        <f>IF(F116="","",IF(COLUMN(F117)-1&lt;&gt;COUNT($3:$3),IF(ROW(F117)-3&gt;$A$2,"",IF(MOD((ROW(F117)-3),(PRODUCT($3:$3)/PRODUCT($B$3:F$3)))=1,IF(MOD((ROW(F117)-3),(PRODUCT($3:$3)/PRODUCT($B$3:E$3)))=1,1,F116+1),F116)),IF(ROW(F117)-3&gt;$A$2,"",IF(MOD((ROW(F117)-3),F$3)=1,1,F116+1))))</f>
        <v/>
      </c>
      <c r="G117" s="127" t="str">
        <f>IF(G116="","",IF(COLUMN(G117)-1&lt;&gt;COUNT($3:$3),IF(ROW(G117)-3&gt;$A$2,"",IF(MOD((ROW(G117)-3),(PRODUCT($3:$3)/PRODUCT($B$3:G$3)))=1,IF(MOD((ROW(G117)-3),(PRODUCT($3:$3)/PRODUCT($B$3:F$3)))=1,1,G116+1),G116)),IF(ROW(G117)-3&gt;$A$2,"",IF(MOD((ROW(G117)-3),G$3)=1,1,G116+1))))</f>
        <v/>
      </c>
      <c r="H117" s="127" t="str">
        <f>IF(H116="","",IF(COLUMN(H117)-1&lt;&gt;COUNT($3:$3),IF(ROW(H117)-3&gt;$A$2,"",IF(MOD((ROW(H117)-3),(PRODUCT($3:$3)/PRODUCT($B$3:H$3)))=1,IF(MOD((ROW(H117)-3),(PRODUCT($3:$3)/PRODUCT($B$3:G$3)))=1,1,H116+1),H116)),IF(ROW(H117)-3&gt;$A$2,"",IF(MOD((ROW(H117)-3),H$3)=1,1,H116+1))))</f>
        <v/>
      </c>
      <c r="I117" s="127" t="str">
        <f>IF(I116="","",IF(COLUMN(I117)-1&lt;&gt;COUNT($3:$3),IF(ROW(I117)-3&gt;$A$2,"",IF(MOD((ROW(I117)-3),(PRODUCT($3:$3)/PRODUCT($B$3:I$3)))=1,IF(MOD((ROW(I117)-3),(PRODUCT($3:$3)/PRODUCT($B$3:H$3)))=1,1,I116+1),I116)),IF(ROW(I117)-3&gt;$A$2,"",IF(MOD((ROW(I117)-3),I$3)=1,1,I116+1))))</f>
        <v/>
      </c>
      <c r="J117" s="127" t="str">
        <f>IF(J116="","",IF(COLUMN(J117)-1&lt;&gt;COUNT($3:$3),IF(ROW(J117)-3&gt;$A$2,"",IF(MOD((ROW(J117)-3),(PRODUCT($3:$3)/PRODUCT($B$3:J$3)))=1,IF(MOD((ROW(J117)-3),(PRODUCT($3:$3)/PRODUCT($B$3:I$3)))=1,1,J116+1),J116)),IF(ROW(J117)-3&gt;$A$2,"",IF(MOD((ROW(J117)-3),J$3)=1,1,J116+1))))</f>
        <v/>
      </c>
      <c r="K117" t="str">
        <f>IF(K116="","",IF(COLUMN(K117)-1&lt;&gt;COUNT($3:$3),IF(ROW(K117)-2&gt;$A$2,"",IF(MOD((ROW(K117)-2),(PRODUCT($3:$3)/PRODUCT($B$3:K$3)))=1,IF(MOD((ROW(K117)-2),(PRODUCT($3:$3)/PRODUCT($B$3:J$3)))=1,1,K116+1),K116)),IF(ROW(K117)-2&gt;$A$2,"",IF(MOD((ROW(K117)-2),K$3)=1,1,K116+1))))</f>
        <v/>
      </c>
    </row>
    <row r="118" spans="2:11">
      <c r="B118" s="127" t="str">
        <f>IF(B117="","",IF(COLUMN(B118)-1&lt;&gt;COUNT($3:$3),IF(ROW(B118)-3&gt;$A$2,"",IF(MOD((ROW(B118)-3),(PRODUCT($3:$3)/PRODUCT($B$3:B$3)))=1,B117+1,B117)),IF(ROW(B118)-3&gt;$A$2,"",IF(MOD((ROW(B118)-3),B$3)=1,1,B117+1))))</f>
        <v/>
      </c>
      <c r="C118" s="127" t="str">
        <f>IF(C117="","",IF(COLUMN(C118)-1&lt;&gt;COUNT($3:$3),IF(ROW(C118)-3&gt;$A$2,"",IF(MOD((ROW(C118)-3),(PRODUCT($3:$3)/PRODUCT($B$3:C$3)))=1,IF(MOD((ROW(C118)-3),(PRODUCT($3:$3)/PRODUCT(B$3:$B$3)))=1,1,C117+1),C117)),IF(ROW(C118)-3&gt;$A$2,"",IF(MOD((ROW(C118)-3),C$3)=1,1,C117+1))))</f>
        <v/>
      </c>
      <c r="D118" s="127" t="str">
        <f>IF(D117="","",IF(COLUMN(D118)-1&lt;&gt;COUNT($3:$3),IF(ROW(D118)-3&gt;$A$2,"",IF(MOD((ROW(D118)-3),(PRODUCT($3:$3)/PRODUCT($B$3:D$3)))=1,IF(MOD((ROW(D118)-3),(PRODUCT($3:$3)/PRODUCT($B$3:C$3)))=1,1,D117+1),D117)),IF(ROW(D118)-3&gt;$A$2,"",IF(MOD((ROW(D118)-3),D$3)=1,1,D117+1))))</f>
        <v/>
      </c>
      <c r="E118" s="127" t="str">
        <f>IF(E117="","",IF(COLUMN(E118)-1&lt;&gt;COUNT($3:$3),IF(ROW(E118)-3&gt;$A$2,"",IF(MOD((ROW(E118)-3),(PRODUCT($3:$3)/PRODUCT($B$3:E$3)))=1,IF(MOD((ROW(E118)-3),(PRODUCT($3:$3)/PRODUCT($B$3:D$3)))=1,1,E117+1),E117)),IF(ROW(E118)-3&gt;$A$2,"",IF(MOD((ROW(E118)-3),E$3)=1,1,E117+1))))</f>
        <v/>
      </c>
      <c r="F118" s="127" t="str">
        <f>IF(F117="","",IF(COLUMN(F118)-1&lt;&gt;COUNT($3:$3),IF(ROW(F118)-3&gt;$A$2,"",IF(MOD((ROW(F118)-3),(PRODUCT($3:$3)/PRODUCT($B$3:F$3)))=1,IF(MOD((ROW(F118)-3),(PRODUCT($3:$3)/PRODUCT($B$3:E$3)))=1,1,F117+1),F117)),IF(ROW(F118)-3&gt;$A$2,"",IF(MOD((ROW(F118)-3),F$3)=1,1,F117+1))))</f>
        <v/>
      </c>
      <c r="G118" s="127" t="str">
        <f>IF(G117="","",IF(COLUMN(G118)-1&lt;&gt;COUNT($3:$3),IF(ROW(G118)-3&gt;$A$2,"",IF(MOD((ROW(G118)-3),(PRODUCT($3:$3)/PRODUCT($B$3:G$3)))=1,IF(MOD((ROW(G118)-3),(PRODUCT($3:$3)/PRODUCT($B$3:F$3)))=1,1,G117+1),G117)),IF(ROW(G118)-3&gt;$A$2,"",IF(MOD((ROW(G118)-3),G$3)=1,1,G117+1))))</f>
        <v/>
      </c>
      <c r="H118" s="127" t="str">
        <f>IF(H117="","",IF(COLUMN(H118)-1&lt;&gt;COUNT($3:$3),IF(ROW(H118)-3&gt;$A$2,"",IF(MOD((ROW(H118)-3),(PRODUCT($3:$3)/PRODUCT($B$3:H$3)))=1,IF(MOD((ROW(H118)-3),(PRODUCT($3:$3)/PRODUCT($B$3:G$3)))=1,1,H117+1),H117)),IF(ROW(H118)-3&gt;$A$2,"",IF(MOD((ROW(H118)-3),H$3)=1,1,H117+1))))</f>
        <v/>
      </c>
      <c r="I118" s="127" t="str">
        <f>IF(I117="","",IF(COLUMN(I118)-1&lt;&gt;COUNT($3:$3),IF(ROW(I118)-3&gt;$A$2,"",IF(MOD((ROW(I118)-3),(PRODUCT($3:$3)/PRODUCT($B$3:I$3)))=1,IF(MOD((ROW(I118)-3),(PRODUCT($3:$3)/PRODUCT($B$3:H$3)))=1,1,I117+1),I117)),IF(ROW(I118)-3&gt;$A$2,"",IF(MOD((ROW(I118)-3),I$3)=1,1,I117+1))))</f>
        <v/>
      </c>
      <c r="J118" s="127" t="str">
        <f>IF(J117="","",IF(COLUMN(J118)-1&lt;&gt;COUNT($3:$3),IF(ROW(J118)-3&gt;$A$2,"",IF(MOD((ROW(J118)-3),(PRODUCT($3:$3)/PRODUCT($B$3:J$3)))=1,IF(MOD((ROW(J118)-3),(PRODUCT($3:$3)/PRODUCT($B$3:I$3)))=1,1,J117+1),J117)),IF(ROW(J118)-3&gt;$A$2,"",IF(MOD((ROW(J118)-3),J$3)=1,1,J117+1))))</f>
        <v/>
      </c>
      <c r="K118" t="str">
        <f>IF(K117="","",IF(COLUMN(K118)-1&lt;&gt;COUNT($3:$3),IF(ROW(K118)-2&gt;$A$2,"",IF(MOD((ROW(K118)-2),(PRODUCT($3:$3)/PRODUCT($B$3:K$3)))=1,IF(MOD((ROW(K118)-2),(PRODUCT($3:$3)/PRODUCT($B$3:J$3)))=1,1,K117+1),K117)),IF(ROW(K118)-2&gt;$A$2,"",IF(MOD((ROW(K118)-2),K$3)=1,1,K117+1))))</f>
        <v/>
      </c>
    </row>
    <row r="119" spans="2:11">
      <c r="B119" s="127" t="str">
        <f>IF(B118="","",IF(COLUMN(B119)-1&lt;&gt;COUNT($3:$3),IF(ROW(B119)-3&gt;$A$2,"",IF(MOD((ROW(B119)-3),(PRODUCT($3:$3)/PRODUCT($B$3:B$3)))=1,B118+1,B118)),IF(ROW(B119)-3&gt;$A$2,"",IF(MOD((ROW(B119)-3),B$3)=1,1,B118+1))))</f>
        <v/>
      </c>
      <c r="C119" s="127" t="str">
        <f>IF(C118="","",IF(COLUMN(C119)-1&lt;&gt;COUNT($3:$3),IF(ROW(C119)-3&gt;$A$2,"",IF(MOD((ROW(C119)-3),(PRODUCT($3:$3)/PRODUCT($B$3:C$3)))=1,IF(MOD((ROW(C119)-3),(PRODUCT($3:$3)/PRODUCT(B$3:$B$3)))=1,1,C118+1),C118)),IF(ROW(C119)-3&gt;$A$2,"",IF(MOD((ROW(C119)-3),C$3)=1,1,C118+1))))</f>
        <v/>
      </c>
      <c r="D119" s="127" t="str">
        <f>IF(D118="","",IF(COLUMN(D119)-1&lt;&gt;COUNT($3:$3),IF(ROW(D119)-3&gt;$A$2,"",IF(MOD((ROW(D119)-3),(PRODUCT($3:$3)/PRODUCT($B$3:D$3)))=1,IF(MOD((ROW(D119)-3),(PRODUCT($3:$3)/PRODUCT($B$3:C$3)))=1,1,D118+1),D118)),IF(ROW(D119)-3&gt;$A$2,"",IF(MOD((ROW(D119)-3),D$3)=1,1,D118+1))))</f>
        <v/>
      </c>
      <c r="E119" s="127" t="str">
        <f>IF(E118="","",IF(COLUMN(E119)-1&lt;&gt;COUNT($3:$3),IF(ROW(E119)-3&gt;$A$2,"",IF(MOD((ROW(E119)-3),(PRODUCT($3:$3)/PRODUCT($B$3:E$3)))=1,IF(MOD((ROW(E119)-3),(PRODUCT($3:$3)/PRODUCT($B$3:D$3)))=1,1,E118+1),E118)),IF(ROW(E119)-3&gt;$A$2,"",IF(MOD((ROW(E119)-3),E$3)=1,1,E118+1))))</f>
        <v/>
      </c>
      <c r="F119" s="127" t="str">
        <f>IF(F118="","",IF(COLUMN(F119)-1&lt;&gt;COUNT($3:$3),IF(ROW(F119)-3&gt;$A$2,"",IF(MOD((ROW(F119)-3),(PRODUCT($3:$3)/PRODUCT($B$3:F$3)))=1,IF(MOD((ROW(F119)-3),(PRODUCT($3:$3)/PRODUCT($B$3:E$3)))=1,1,F118+1),F118)),IF(ROW(F119)-3&gt;$A$2,"",IF(MOD((ROW(F119)-3),F$3)=1,1,F118+1))))</f>
        <v/>
      </c>
      <c r="G119" s="127" t="str">
        <f>IF(G118="","",IF(COLUMN(G119)-1&lt;&gt;COUNT($3:$3),IF(ROW(G119)-3&gt;$A$2,"",IF(MOD((ROW(G119)-3),(PRODUCT($3:$3)/PRODUCT($B$3:G$3)))=1,IF(MOD((ROW(G119)-3),(PRODUCT($3:$3)/PRODUCT($B$3:F$3)))=1,1,G118+1),G118)),IF(ROW(G119)-3&gt;$A$2,"",IF(MOD((ROW(G119)-3),G$3)=1,1,G118+1))))</f>
        <v/>
      </c>
      <c r="H119" s="127" t="str">
        <f>IF(H118="","",IF(COLUMN(H119)-1&lt;&gt;COUNT($3:$3),IF(ROW(H119)-3&gt;$A$2,"",IF(MOD((ROW(H119)-3),(PRODUCT($3:$3)/PRODUCT($B$3:H$3)))=1,IF(MOD((ROW(H119)-3),(PRODUCT($3:$3)/PRODUCT($B$3:G$3)))=1,1,H118+1),H118)),IF(ROW(H119)-3&gt;$A$2,"",IF(MOD((ROW(H119)-3),H$3)=1,1,H118+1))))</f>
        <v/>
      </c>
      <c r="I119" s="127" t="str">
        <f>IF(I118="","",IF(COLUMN(I119)-1&lt;&gt;COUNT($3:$3),IF(ROW(I119)-3&gt;$A$2,"",IF(MOD((ROW(I119)-3),(PRODUCT($3:$3)/PRODUCT($B$3:I$3)))=1,IF(MOD((ROW(I119)-3),(PRODUCT($3:$3)/PRODUCT($B$3:H$3)))=1,1,I118+1),I118)),IF(ROW(I119)-3&gt;$A$2,"",IF(MOD((ROW(I119)-3),I$3)=1,1,I118+1))))</f>
        <v/>
      </c>
      <c r="J119" s="127" t="str">
        <f>IF(J118="","",IF(COLUMN(J119)-1&lt;&gt;COUNT($3:$3),IF(ROW(J119)-3&gt;$A$2,"",IF(MOD((ROW(J119)-3),(PRODUCT($3:$3)/PRODUCT($B$3:J$3)))=1,IF(MOD((ROW(J119)-3),(PRODUCT($3:$3)/PRODUCT($B$3:I$3)))=1,1,J118+1),J118)),IF(ROW(J119)-3&gt;$A$2,"",IF(MOD((ROW(J119)-3),J$3)=1,1,J118+1))))</f>
        <v/>
      </c>
      <c r="K119" t="str">
        <f>IF(K118="","",IF(COLUMN(K119)-1&lt;&gt;COUNT($3:$3),IF(ROW(K119)-2&gt;$A$2,"",IF(MOD((ROW(K119)-2),(PRODUCT($3:$3)/PRODUCT($B$3:K$3)))=1,IF(MOD((ROW(K119)-2),(PRODUCT($3:$3)/PRODUCT($B$3:J$3)))=1,1,K118+1),K118)),IF(ROW(K119)-2&gt;$A$2,"",IF(MOD((ROW(K119)-2),K$3)=1,1,K118+1))))</f>
        <v/>
      </c>
    </row>
    <row r="120" spans="2:11">
      <c r="B120" s="127" t="str">
        <f>IF(B119="","",IF(COLUMN(B120)-1&lt;&gt;COUNT($3:$3),IF(ROW(B120)-3&gt;$A$2,"",IF(MOD((ROW(B120)-3),(PRODUCT($3:$3)/PRODUCT($B$3:B$3)))=1,B119+1,B119)),IF(ROW(B120)-3&gt;$A$2,"",IF(MOD((ROW(B120)-3),B$3)=1,1,B119+1))))</f>
        <v/>
      </c>
      <c r="C120" s="127" t="str">
        <f>IF(C119="","",IF(COLUMN(C120)-1&lt;&gt;COUNT($3:$3),IF(ROW(C120)-3&gt;$A$2,"",IF(MOD((ROW(C120)-3),(PRODUCT($3:$3)/PRODUCT($B$3:C$3)))=1,IF(MOD((ROW(C120)-3),(PRODUCT($3:$3)/PRODUCT(B$3:$B$3)))=1,1,C119+1),C119)),IF(ROW(C120)-3&gt;$A$2,"",IF(MOD((ROW(C120)-3),C$3)=1,1,C119+1))))</f>
        <v/>
      </c>
      <c r="D120" s="127" t="str">
        <f>IF(D119="","",IF(COLUMN(D120)-1&lt;&gt;COUNT($3:$3),IF(ROW(D120)-3&gt;$A$2,"",IF(MOD((ROW(D120)-3),(PRODUCT($3:$3)/PRODUCT($B$3:D$3)))=1,IF(MOD((ROW(D120)-3),(PRODUCT($3:$3)/PRODUCT($B$3:C$3)))=1,1,D119+1),D119)),IF(ROW(D120)-3&gt;$A$2,"",IF(MOD((ROW(D120)-3),D$3)=1,1,D119+1))))</f>
        <v/>
      </c>
      <c r="E120" s="127" t="str">
        <f>IF(E119="","",IF(COLUMN(E120)-1&lt;&gt;COUNT($3:$3),IF(ROW(E120)-3&gt;$A$2,"",IF(MOD((ROW(E120)-3),(PRODUCT($3:$3)/PRODUCT($B$3:E$3)))=1,IF(MOD((ROW(E120)-3),(PRODUCT($3:$3)/PRODUCT($B$3:D$3)))=1,1,E119+1),E119)),IF(ROW(E120)-3&gt;$A$2,"",IF(MOD((ROW(E120)-3),E$3)=1,1,E119+1))))</f>
        <v/>
      </c>
      <c r="F120" s="127" t="str">
        <f>IF(F119="","",IF(COLUMN(F120)-1&lt;&gt;COUNT($3:$3),IF(ROW(F120)-3&gt;$A$2,"",IF(MOD((ROW(F120)-3),(PRODUCT($3:$3)/PRODUCT($B$3:F$3)))=1,IF(MOD((ROW(F120)-3),(PRODUCT($3:$3)/PRODUCT($B$3:E$3)))=1,1,F119+1),F119)),IF(ROW(F120)-3&gt;$A$2,"",IF(MOD((ROW(F120)-3),F$3)=1,1,F119+1))))</f>
        <v/>
      </c>
      <c r="G120" s="127" t="str">
        <f>IF(G119="","",IF(COLUMN(G120)-1&lt;&gt;COUNT($3:$3),IF(ROW(G120)-3&gt;$A$2,"",IF(MOD((ROW(G120)-3),(PRODUCT($3:$3)/PRODUCT($B$3:G$3)))=1,IF(MOD((ROW(G120)-3),(PRODUCT($3:$3)/PRODUCT($B$3:F$3)))=1,1,G119+1),G119)),IF(ROW(G120)-3&gt;$A$2,"",IF(MOD((ROW(G120)-3),G$3)=1,1,G119+1))))</f>
        <v/>
      </c>
      <c r="H120" s="127" t="str">
        <f>IF(H119="","",IF(COLUMN(H120)-1&lt;&gt;COUNT($3:$3),IF(ROW(H120)-3&gt;$A$2,"",IF(MOD((ROW(H120)-3),(PRODUCT($3:$3)/PRODUCT($B$3:H$3)))=1,IF(MOD((ROW(H120)-3),(PRODUCT($3:$3)/PRODUCT($B$3:G$3)))=1,1,H119+1),H119)),IF(ROW(H120)-3&gt;$A$2,"",IF(MOD((ROW(H120)-3),H$3)=1,1,H119+1))))</f>
        <v/>
      </c>
      <c r="I120" s="127" t="str">
        <f>IF(I119="","",IF(COLUMN(I120)-1&lt;&gt;COUNT($3:$3),IF(ROW(I120)-3&gt;$A$2,"",IF(MOD((ROW(I120)-3),(PRODUCT($3:$3)/PRODUCT($B$3:I$3)))=1,IF(MOD((ROW(I120)-3),(PRODUCT($3:$3)/PRODUCT($B$3:H$3)))=1,1,I119+1),I119)),IF(ROW(I120)-3&gt;$A$2,"",IF(MOD((ROW(I120)-3),I$3)=1,1,I119+1))))</f>
        <v/>
      </c>
      <c r="J120" s="127" t="str">
        <f>IF(J119="","",IF(COLUMN(J120)-1&lt;&gt;COUNT($3:$3),IF(ROW(J120)-3&gt;$A$2,"",IF(MOD((ROW(J120)-3),(PRODUCT($3:$3)/PRODUCT($B$3:J$3)))=1,IF(MOD((ROW(J120)-3),(PRODUCT($3:$3)/PRODUCT($B$3:I$3)))=1,1,J119+1),J119)),IF(ROW(J120)-3&gt;$A$2,"",IF(MOD((ROW(J120)-3),J$3)=1,1,J119+1))))</f>
        <v/>
      </c>
      <c r="K120" t="str">
        <f>IF(K119="","",IF(COLUMN(K120)-1&lt;&gt;COUNT($3:$3),IF(ROW(K120)-2&gt;$A$2,"",IF(MOD((ROW(K120)-2),(PRODUCT($3:$3)/PRODUCT($B$3:K$3)))=1,IF(MOD((ROW(K120)-2),(PRODUCT($3:$3)/PRODUCT($B$3:J$3)))=1,1,K119+1),K119)),IF(ROW(K120)-2&gt;$A$2,"",IF(MOD((ROW(K120)-2),K$3)=1,1,K119+1))))</f>
        <v/>
      </c>
    </row>
    <row r="121" spans="2:11">
      <c r="B121" s="127" t="str">
        <f>IF(B120="","",IF(COLUMN(B121)-1&lt;&gt;COUNT($3:$3),IF(ROW(B121)-3&gt;$A$2,"",IF(MOD((ROW(B121)-3),(PRODUCT($3:$3)/PRODUCT($B$3:B$3)))=1,B120+1,B120)),IF(ROW(B121)-3&gt;$A$2,"",IF(MOD((ROW(B121)-3),B$3)=1,1,B120+1))))</f>
        <v/>
      </c>
      <c r="C121" s="127" t="str">
        <f>IF(C120="","",IF(COLUMN(C121)-1&lt;&gt;COUNT($3:$3),IF(ROW(C121)-3&gt;$A$2,"",IF(MOD((ROW(C121)-3),(PRODUCT($3:$3)/PRODUCT($B$3:C$3)))=1,IF(MOD((ROW(C121)-3),(PRODUCT($3:$3)/PRODUCT(B$3:$B$3)))=1,1,C120+1),C120)),IF(ROW(C121)-3&gt;$A$2,"",IF(MOD((ROW(C121)-3),C$3)=1,1,C120+1))))</f>
        <v/>
      </c>
      <c r="D121" s="127" t="str">
        <f>IF(D120="","",IF(COLUMN(D121)-1&lt;&gt;COUNT($3:$3),IF(ROW(D121)-3&gt;$A$2,"",IF(MOD((ROW(D121)-3),(PRODUCT($3:$3)/PRODUCT($B$3:D$3)))=1,IF(MOD((ROW(D121)-3),(PRODUCT($3:$3)/PRODUCT($B$3:C$3)))=1,1,D120+1),D120)),IF(ROW(D121)-3&gt;$A$2,"",IF(MOD((ROW(D121)-3),D$3)=1,1,D120+1))))</f>
        <v/>
      </c>
      <c r="E121" s="127" t="str">
        <f>IF(E120="","",IF(COLUMN(E121)-1&lt;&gt;COUNT($3:$3),IF(ROW(E121)-3&gt;$A$2,"",IF(MOD((ROW(E121)-3),(PRODUCT($3:$3)/PRODUCT($B$3:E$3)))=1,IF(MOD((ROW(E121)-3),(PRODUCT($3:$3)/PRODUCT($B$3:D$3)))=1,1,E120+1),E120)),IF(ROW(E121)-3&gt;$A$2,"",IF(MOD((ROW(E121)-3),E$3)=1,1,E120+1))))</f>
        <v/>
      </c>
      <c r="F121" s="127" t="str">
        <f>IF(F120="","",IF(COLUMN(F121)-1&lt;&gt;COUNT($3:$3),IF(ROW(F121)-3&gt;$A$2,"",IF(MOD((ROW(F121)-3),(PRODUCT($3:$3)/PRODUCT($B$3:F$3)))=1,IF(MOD((ROW(F121)-3),(PRODUCT($3:$3)/PRODUCT($B$3:E$3)))=1,1,F120+1),F120)),IF(ROW(F121)-3&gt;$A$2,"",IF(MOD((ROW(F121)-3),F$3)=1,1,F120+1))))</f>
        <v/>
      </c>
      <c r="G121" s="127" t="str">
        <f>IF(G120="","",IF(COLUMN(G121)-1&lt;&gt;COUNT($3:$3),IF(ROW(G121)-3&gt;$A$2,"",IF(MOD((ROW(G121)-3),(PRODUCT($3:$3)/PRODUCT($B$3:G$3)))=1,IF(MOD((ROW(G121)-3),(PRODUCT($3:$3)/PRODUCT($B$3:F$3)))=1,1,G120+1),G120)),IF(ROW(G121)-3&gt;$A$2,"",IF(MOD((ROW(G121)-3),G$3)=1,1,G120+1))))</f>
        <v/>
      </c>
      <c r="H121" s="127" t="str">
        <f>IF(H120="","",IF(COLUMN(H121)-1&lt;&gt;COUNT($3:$3),IF(ROW(H121)-3&gt;$A$2,"",IF(MOD((ROW(H121)-3),(PRODUCT($3:$3)/PRODUCT($B$3:H$3)))=1,IF(MOD((ROW(H121)-3),(PRODUCT($3:$3)/PRODUCT($B$3:G$3)))=1,1,H120+1),H120)),IF(ROW(H121)-3&gt;$A$2,"",IF(MOD((ROW(H121)-3),H$3)=1,1,H120+1))))</f>
        <v/>
      </c>
      <c r="I121" s="127" t="str">
        <f>IF(I120="","",IF(COLUMN(I121)-1&lt;&gt;COUNT($3:$3),IF(ROW(I121)-3&gt;$A$2,"",IF(MOD((ROW(I121)-3),(PRODUCT($3:$3)/PRODUCT($B$3:I$3)))=1,IF(MOD((ROW(I121)-3),(PRODUCT($3:$3)/PRODUCT($B$3:H$3)))=1,1,I120+1),I120)),IF(ROW(I121)-3&gt;$A$2,"",IF(MOD((ROW(I121)-3),I$3)=1,1,I120+1))))</f>
        <v/>
      </c>
      <c r="J121" s="127" t="str">
        <f>IF(J120="","",IF(COLUMN(J121)-1&lt;&gt;COUNT($3:$3),IF(ROW(J121)-3&gt;$A$2,"",IF(MOD((ROW(J121)-3),(PRODUCT($3:$3)/PRODUCT($B$3:J$3)))=1,IF(MOD((ROW(J121)-3),(PRODUCT($3:$3)/PRODUCT($B$3:I$3)))=1,1,J120+1),J120)),IF(ROW(J121)-3&gt;$A$2,"",IF(MOD((ROW(J121)-3),J$3)=1,1,J120+1))))</f>
        <v/>
      </c>
      <c r="K121" t="str">
        <f>IF(K120="","",IF(COLUMN(K121)-1&lt;&gt;COUNT($3:$3),IF(ROW(K121)-2&gt;$A$2,"",IF(MOD((ROW(K121)-2),(PRODUCT($3:$3)/PRODUCT($B$3:K$3)))=1,IF(MOD((ROW(K121)-2),(PRODUCT($3:$3)/PRODUCT($B$3:J$3)))=1,1,K120+1),K120)),IF(ROW(K121)-2&gt;$A$2,"",IF(MOD((ROW(K121)-2),K$3)=1,1,K120+1))))</f>
        <v/>
      </c>
    </row>
    <row r="122" spans="2:11">
      <c r="B122" s="127" t="str">
        <f>IF(B121="","",IF(COLUMN(B122)-1&lt;&gt;COUNT($3:$3),IF(ROW(B122)-3&gt;$A$2,"",IF(MOD((ROW(B122)-3),(PRODUCT($3:$3)/PRODUCT($B$3:B$3)))=1,B121+1,B121)),IF(ROW(B122)-3&gt;$A$2,"",IF(MOD((ROW(B122)-3),B$3)=1,1,B121+1))))</f>
        <v/>
      </c>
      <c r="C122" s="127" t="str">
        <f>IF(C121="","",IF(COLUMN(C122)-1&lt;&gt;COUNT($3:$3),IF(ROW(C122)-3&gt;$A$2,"",IF(MOD((ROW(C122)-3),(PRODUCT($3:$3)/PRODUCT($B$3:C$3)))=1,IF(MOD((ROW(C122)-3),(PRODUCT($3:$3)/PRODUCT(B$3:$B$3)))=1,1,C121+1),C121)),IF(ROW(C122)-3&gt;$A$2,"",IF(MOD((ROW(C122)-3),C$3)=1,1,C121+1))))</f>
        <v/>
      </c>
      <c r="D122" s="127" t="str">
        <f>IF(D121="","",IF(COLUMN(D122)-1&lt;&gt;COUNT($3:$3),IF(ROW(D122)-3&gt;$A$2,"",IF(MOD((ROW(D122)-3),(PRODUCT($3:$3)/PRODUCT($B$3:D$3)))=1,IF(MOD((ROW(D122)-3),(PRODUCT($3:$3)/PRODUCT($B$3:C$3)))=1,1,D121+1),D121)),IF(ROW(D122)-3&gt;$A$2,"",IF(MOD((ROW(D122)-3),D$3)=1,1,D121+1))))</f>
        <v/>
      </c>
      <c r="E122" s="127" t="str">
        <f>IF(E121="","",IF(COLUMN(E122)-1&lt;&gt;COUNT($3:$3),IF(ROW(E122)-3&gt;$A$2,"",IF(MOD((ROW(E122)-3),(PRODUCT($3:$3)/PRODUCT($B$3:E$3)))=1,IF(MOD((ROW(E122)-3),(PRODUCT($3:$3)/PRODUCT($B$3:D$3)))=1,1,E121+1),E121)),IF(ROW(E122)-3&gt;$A$2,"",IF(MOD((ROW(E122)-3),E$3)=1,1,E121+1))))</f>
        <v/>
      </c>
      <c r="F122" s="127" t="str">
        <f>IF(F121="","",IF(COLUMN(F122)-1&lt;&gt;COUNT($3:$3),IF(ROW(F122)-3&gt;$A$2,"",IF(MOD((ROW(F122)-3),(PRODUCT($3:$3)/PRODUCT($B$3:F$3)))=1,IF(MOD((ROW(F122)-3),(PRODUCT($3:$3)/PRODUCT($B$3:E$3)))=1,1,F121+1),F121)),IF(ROW(F122)-3&gt;$A$2,"",IF(MOD((ROW(F122)-3),F$3)=1,1,F121+1))))</f>
        <v/>
      </c>
      <c r="G122" s="127" t="str">
        <f>IF(G121="","",IF(COLUMN(G122)-1&lt;&gt;COUNT($3:$3),IF(ROW(G122)-3&gt;$A$2,"",IF(MOD((ROW(G122)-3),(PRODUCT($3:$3)/PRODUCT($B$3:G$3)))=1,IF(MOD((ROW(G122)-3),(PRODUCT($3:$3)/PRODUCT($B$3:F$3)))=1,1,G121+1),G121)),IF(ROW(G122)-3&gt;$A$2,"",IF(MOD((ROW(G122)-3),G$3)=1,1,G121+1))))</f>
        <v/>
      </c>
      <c r="H122" s="127" t="str">
        <f>IF(H121="","",IF(COLUMN(H122)-1&lt;&gt;COUNT($3:$3),IF(ROW(H122)-3&gt;$A$2,"",IF(MOD((ROW(H122)-3),(PRODUCT($3:$3)/PRODUCT($B$3:H$3)))=1,IF(MOD((ROW(H122)-3),(PRODUCT($3:$3)/PRODUCT($B$3:G$3)))=1,1,H121+1),H121)),IF(ROW(H122)-3&gt;$A$2,"",IF(MOD((ROW(H122)-3),H$3)=1,1,H121+1))))</f>
        <v/>
      </c>
      <c r="I122" s="127" t="str">
        <f>IF(I121="","",IF(COLUMN(I122)-1&lt;&gt;COUNT($3:$3),IF(ROW(I122)-3&gt;$A$2,"",IF(MOD((ROW(I122)-3),(PRODUCT($3:$3)/PRODUCT($B$3:I$3)))=1,IF(MOD((ROW(I122)-3),(PRODUCT($3:$3)/PRODUCT($B$3:H$3)))=1,1,I121+1),I121)),IF(ROW(I122)-3&gt;$A$2,"",IF(MOD((ROW(I122)-3),I$3)=1,1,I121+1))))</f>
        <v/>
      </c>
      <c r="J122" s="127" t="str">
        <f>IF(J121="","",IF(COLUMN(J122)-1&lt;&gt;COUNT($3:$3),IF(ROW(J122)-3&gt;$A$2,"",IF(MOD((ROW(J122)-3),(PRODUCT($3:$3)/PRODUCT($B$3:J$3)))=1,IF(MOD((ROW(J122)-3),(PRODUCT($3:$3)/PRODUCT($B$3:I$3)))=1,1,J121+1),J121)),IF(ROW(J122)-3&gt;$A$2,"",IF(MOD((ROW(J122)-3),J$3)=1,1,J121+1))))</f>
        <v/>
      </c>
      <c r="K122" t="str">
        <f>IF(K121="","",IF(COLUMN(K122)-1&lt;&gt;COUNT($3:$3),IF(ROW(K122)-2&gt;$A$2,"",IF(MOD((ROW(K122)-2),(PRODUCT($3:$3)/PRODUCT($B$3:K$3)))=1,IF(MOD((ROW(K122)-2),(PRODUCT($3:$3)/PRODUCT($B$3:J$3)))=1,1,K121+1),K121)),IF(ROW(K122)-2&gt;$A$2,"",IF(MOD((ROW(K122)-2),K$3)=1,1,K121+1))))</f>
        <v/>
      </c>
    </row>
    <row r="123" spans="2:11">
      <c r="B123" s="127" t="str">
        <f>IF(B122="","",IF(COLUMN(B123)-1&lt;&gt;COUNT($3:$3),IF(ROW(B123)-3&gt;$A$2,"",IF(MOD((ROW(B123)-3),(PRODUCT($3:$3)/PRODUCT($B$3:B$3)))=1,B122+1,B122)),IF(ROW(B123)-3&gt;$A$2,"",IF(MOD((ROW(B123)-3),B$3)=1,1,B122+1))))</f>
        <v/>
      </c>
      <c r="C123" s="127" t="str">
        <f>IF(C122="","",IF(COLUMN(C123)-1&lt;&gt;COUNT($3:$3),IF(ROW(C123)-3&gt;$A$2,"",IF(MOD((ROW(C123)-3),(PRODUCT($3:$3)/PRODUCT($B$3:C$3)))=1,IF(MOD((ROW(C123)-3),(PRODUCT($3:$3)/PRODUCT(B$3:$B$3)))=1,1,C122+1),C122)),IF(ROW(C123)-3&gt;$A$2,"",IF(MOD((ROW(C123)-3),C$3)=1,1,C122+1))))</f>
        <v/>
      </c>
      <c r="D123" s="127" t="str">
        <f>IF(D122="","",IF(COLUMN(D123)-1&lt;&gt;COUNT($3:$3),IF(ROW(D123)-3&gt;$A$2,"",IF(MOD((ROW(D123)-3),(PRODUCT($3:$3)/PRODUCT($B$3:D$3)))=1,IF(MOD((ROW(D123)-3),(PRODUCT($3:$3)/PRODUCT($B$3:C$3)))=1,1,D122+1),D122)),IF(ROW(D123)-3&gt;$A$2,"",IF(MOD((ROW(D123)-3),D$3)=1,1,D122+1))))</f>
        <v/>
      </c>
      <c r="E123" s="127" t="str">
        <f>IF(E122="","",IF(COLUMN(E123)-1&lt;&gt;COUNT($3:$3),IF(ROW(E123)-3&gt;$A$2,"",IF(MOD((ROW(E123)-3),(PRODUCT($3:$3)/PRODUCT($B$3:E$3)))=1,IF(MOD((ROW(E123)-3),(PRODUCT($3:$3)/PRODUCT($B$3:D$3)))=1,1,E122+1),E122)),IF(ROW(E123)-3&gt;$A$2,"",IF(MOD((ROW(E123)-3),E$3)=1,1,E122+1))))</f>
        <v/>
      </c>
      <c r="F123" s="127" t="str">
        <f>IF(F122="","",IF(COLUMN(F123)-1&lt;&gt;COUNT($3:$3),IF(ROW(F123)-3&gt;$A$2,"",IF(MOD((ROW(F123)-3),(PRODUCT($3:$3)/PRODUCT($B$3:F$3)))=1,IF(MOD((ROW(F123)-3),(PRODUCT($3:$3)/PRODUCT($B$3:E$3)))=1,1,F122+1),F122)),IF(ROW(F123)-3&gt;$A$2,"",IF(MOD((ROW(F123)-3),F$3)=1,1,F122+1))))</f>
        <v/>
      </c>
      <c r="G123" s="127" t="str">
        <f>IF(G122="","",IF(COLUMN(G123)-1&lt;&gt;COUNT($3:$3),IF(ROW(G123)-3&gt;$A$2,"",IF(MOD((ROW(G123)-3),(PRODUCT($3:$3)/PRODUCT($B$3:G$3)))=1,IF(MOD((ROW(G123)-3),(PRODUCT($3:$3)/PRODUCT($B$3:F$3)))=1,1,G122+1),G122)),IF(ROW(G123)-3&gt;$A$2,"",IF(MOD((ROW(G123)-3),G$3)=1,1,G122+1))))</f>
        <v/>
      </c>
      <c r="H123" s="127" t="str">
        <f>IF(H122="","",IF(COLUMN(H123)-1&lt;&gt;COUNT($3:$3),IF(ROW(H123)-3&gt;$A$2,"",IF(MOD((ROW(H123)-3),(PRODUCT($3:$3)/PRODUCT($B$3:H$3)))=1,IF(MOD((ROW(H123)-3),(PRODUCT($3:$3)/PRODUCT($B$3:G$3)))=1,1,H122+1),H122)),IF(ROW(H123)-3&gt;$A$2,"",IF(MOD((ROW(H123)-3),H$3)=1,1,H122+1))))</f>
        <v/>
      </c>
      <c r="I123" s="127" t="str">
        <f>IF(I122="","",IF(COLUMN(I123)-1&lt;&gt;COUNT($3:$3),IF(ROW(I123)-3&gt;$A$2,"",IF(MOD((ROW(I123)-3),(PRODUCT($3:$3)/PRODUCT($B$3:I$3)))=1,IF(MOD((ROW(I123)-3),(PRODUCT($3:$3)/PRODUCT($B$3:H$3)))=1,1,I122+1),I122)),IF(ROW(I123)-3&gt;$A$2,"",IF(MOD((ROW(I123)-3),I$3)=1,1,I122+1))))</f>
        <v/>
      </c>
      <c r="J123" s="127" t="str">
        <f>IF(J122="","",IF(COLUMN(J123)-1&lt;&gt;COUNT($3:$3),IF(ROW(J123)-3&gt;$A$2,"",IF(MOD((ROW(J123)-3),(PRODUCT($3:$3)/PRODUCT($B$3:J$3)))=1,IF(MOD((ROW(J123)-3),(PRODUCT($3:$3)/PRODUCT($B$3:I$3)))=1,1,J122+1),J122)),IF(ROW(J123)-3&gt;$A$2,"",IF(MOD((ROW(J123)-3),J$3)=1,1,J122+1))))</f>
        <v/>
      </c>
      <c r="K123" t="str">
        <f>IF(K122="","",IF(COLUMN(K123)-1&lt;&gt;COUNT($3:$3),IF(ROW(K123)-2&gt;$A$2,"",IF(MOD((ROW(K123)-2),(PRODUCT($3:$3)/PRODUCT($B$3:K$3)))=1,IF(MOD((ROW(K123)-2),(PRODUCT($3:$3)/PRODUCT($B$3:J$3)))=1,1,K122+1),K122)),IF(ROW(K123)-2&gt;$A$2,"",IF(MOD((ROW(K123)-2),K$3)=1,1,K122+1))))</f>
        <v/>
      </c>
    </row>
    <row r="124" spans="2:11">
      <c r="B124" s="127" t="str">
        <f>IF(B123="","",IF(COLUMN(B124)-1&lt;&gt;COUNT($3:$3),IF(ROW(B124)-3&gt;$A$2,"",IF(MOD((ROW(B124)-3),(PRODUCT($3:$3)/PRODUCT($B$3:B$3)))=1,B123+1,B123)),IF(ROW(B124)-3&gt;$A$2,"",IF(MOD((ROW(B124)-3),B$3)=1,1,B123+1))))</f>
        <v/>
      </c>
      <c r="C124" s="127" t="str">
        <f>IF(C123="","",IF(COLUMN(C124)-1&lt;&gt;COUNT($3:$3),IF(ROW(C124)-3&gt;$A$2,"",IF(MOD((ROW(C124)-3),(PRODUCT($3:$3)/PRODUCT($B$3:C$3)))=1,IF(MOD((ROW(C124)-3),(PRODUCT($3:$3)/PRODUCT(B$3:$B$3)))=1,1,C123+1),C123)),IF(ROW(C124)-3&gt;$A$2,"",IF(MOD((ROW(C124)-3),C$3)=1,1,C123+1))))</f>
        <v/>
      </c>
      <c r="D124" s="127" t="str">
        <f>IF(D123="","",IF(COLUMN(D124)-1&lt;&gt;COUNT($3:$3),IF(ROW(D124)-3&gt;$A$2,"",IF(MOD((ROW(D124)-3),(PRODUCT($3:$3)/PRODUCT($B$3:D$3)))=1,IF(MOD((ROW(D124)-3),(PRODUCT($3:$3)/PRODUCT($B$3:C$3)))=1,1,D123+1),D123)),IF(ROW(D124)-3&gt;$A$2,"",IF(MOD((ROW(D124)-3),D$3)=1,1,D123+1))))</f>
        <v/>
      </c>
      <c r="E124" s="127" t="str">
        <f>IF(E123="","",IF(COLUMN(E124)-1&lt;&gt;COUNT($3:$3),IF(ROW(E124)-3&gt;$A$2,"",IF(MOD((ROW(E124)-3),(PRODUCT($3:$3)/PRODUCT($B$3:E$3)))=1,IF(MOD((ROW(E124)-3),(PRODUCT($3:$3)/PRODUCT($B$3:D$3)))=1,1,E123+1),E123)),IF(ROW(E124)-3&gt;$A$2,"",IF(MOD((ROW(E124)-3),E$3)=1,1,E123+1))))</f>
        <v/>
      </c>
      <c r="F124" s="127" t="str">
        <f>IF(F123="","",IF(COLUMN(F124)-1&lt;&gt;COUNT($3:$3),IF(ROW(F124)-3&gt;$A$2,"",IF(MOD((ROW(F124)-3),(PRODUCT($3:$3)/PRODUCT($B$3:F$3)))=1,IF(MOD((ROW(F124)-3),(PRODUCT($3:$3)/PRODUCT($B$3:E$3)))=1,1,F123+1),F123)),IF(ROW(F124)-3&gt;$A$2,"",IF(MOD((ROW(F124)-3),F$3)=1,1,F123+1))))</f>
        <v/>
      </c>
      <c r="G124" s="127" t="str">
        <f>IF(G123="","",IF(COLUMN(G124)-1&lt;&gt;COUNT($3:$3),IF(ROW(G124)-3&gt;$A$2,"",IF(MOD((ROW(G124)-3),(PRODUCT($3:$3)/PRODUCT($B$3:G$3)))=1,IF(MOD((ROW(G124)-3),(PRODUCT($3:$3)/PRODUCT($B$3:F$3)))=1,1,G123+1),G123)),IF(ROW(G124)-3&gt;$A$2,"",IF(MOD((ROW(G124)-3),G$3)=1,1,G123+1))))</f>
        <v/>
      </c>
      <c r="H124" s="127" t="str">
        <f>IF(H123="","",IF(COLUMN(H124)-1&lt;&gt;COUNT($3:$3),IF(ROW(H124)-3&gt;$A$2,"",IF(MOD((ROW(H124)-3),(PRODUCT($3:$3)/PRODUCT($B$3:H$3)))=1,IF(MOD((ROW(H124)-3),(PRODUCT($3:$3)/PRODUCT($B$3:G$3)))=1,1,H123+1),H123)),IF(ROW(H124)-3&gt;$A$2,"",IF(MOD((ROW(H124)-3),H$3)=1,1,H123+1))))</f>
        <v/>
      </c>
      <c r="I124" s="127" t="str">
        <f>IF(I123="","",IF(COLUMN(I124)-1&lt;&gt;COUNT($3:$3),IF(ROW(I124)-3&gt;$A$2,"",IF(MOD((ROW(I124)-3),(PRODUCT($3:$3)/PRODUCT($B$3:I$3)))=1,IF(MOD((ROW(I124)-3),(PRODUCT($3:$3)/PRODUCT($B$3:H$3)))=1,1,I123+1),I123)),IF(ROW(I124)-3&gt;$A$2,"",IF(MOD((ROW(I124)-3),I$3)=1,1,I123+1))))</f>
        <v/>
      </c>
      <c r="J124" s="127" t="str">
        <f>IF(J123="","",IF(COLUMN(J124)-1&lt;&gt;COUNT($3:$3),IF(ROW(J124)-3&gt;$A$2,"",IF(MOD((ROW(J124)-3),(PRODUCT($3:$3)/PRODUCT($B$3:J$3)))=1,IF(MOD((ROW(J124)-3),(PRODUCT($3:$3)/PRODUCT($B$3:I$3)))=1,1,J123+1),J123)),IF(ROW(J124)-3&gt;$A$2,"",IF(MOD((ROW(J124)-3),J$3)=1,1,J123+1))))</f>
        <v/>
      </c>
      <c r="K124" t="str">
        <f>IF(K123="","",IF(COLUMN(K124)-1&lt;&gt;COUNT($3:$3),IF(ROW(K124)-2&gt;$A$2,"",IF(MOD((ROW(K124)-2),(PRODUCT($3:$3)/PRODUCT($B$3:K$3)))=1,IF(MOD((ROW(K124)-2),(PRODUCT($3:$3)/PRODUCT($B$3:J$3)))=1,1,K123+1),K123)),IF(ROW(K124)-2&gt;$A$2,"",IF(MOD((ROW(K124)-2),K$3)=1,1,K123+1))))</f>
        <v/>
      </c>
    </row>
    <row r="125" spans="2:11">
      <c r="B125" s="127" t="str">
        <f>IF(B124="","",IF(COLUMN(B125)-1&lt;&gt;COUNT($3:$3),IF(ROW(B125)-3&gt;$A$2,"",IF(MOD((ROW(B125)-3),(PRODUCT($3:$3)/PRODUCT($B$3:B$3)))=1,B124+1,B124)),IF(ROW(B125)-3&gt;$A$2,"",IF(MOD((ROW(B125)-3),B$3)=1,1,B124+1))))</f>
        <v/>
      </c>
      <c r="C125" s="127" t="str">
        <f>IF(C124="","",IF(COLUMN(C125)-1&lt;&gt;COUNT($3:$3),IF(ROW(C125)-3&gt;$A$2,"",IF(MOD((ROW(C125)-3),(PRODUCT($3:$3)/PRODUCT($B$3:C$3)))=1,IF(MOD((ROW(C125)-3),(PRODUCT($3:$3)/PRODUCT(B$3:$B$3)))=1,1,C124+1),C124)),IF(ROW(C125)-3&gt;$A$2,"",IF(MOD((ROW(C125)-3),C$3)=1,1,C124+1))))</f>
        <v/>
      </c>
      <c r="D125" s="127" t="str">
        <f>IF(D124="","",IF(COLUMN(D125)-1&lt;&gt;COUNT($3:$3),IF(ROW(D125)-3&gt;$A$2,"",IF(MOD((ROW(D125)-3),(PRODUCT($3:$3)/PRODUCT($B$3:D$3)))=1,IF(MOD((ROW(D125)-3),(PRODUCT($3:$3)/PRODUCT($B$3:C$3)))=1,1,D124+1),D124)),IF(ROW(D125)-3&gt;$A$2,"",IF(MOD((ROW(D125)-3),D$3)=1,1,D124+1))))</f>
        <v/>
      </c>
      <c r="E125" s="127" t="str">
        <f>IF(E124="","",IF(COLUMN(E125)-1&lt;&gt;COUNT($3:$3),IF(ROW(E125)-3&gt;$A$2,"",IF(MOD((ROW(E125)-3),(PRODUCT($3:$3)/PRODUCT($B$3:E$3)))=1,IF(MOD((ROW(E125)-3),(PRODUCT($3:$3)/PRODUCT($B$3:D$3)))=1,1,E124+1),E124)),IF(ROW(E125)-3&gt;$A$2,"",IF(MOD((ROW(E125)-3),E$3)=1,1,E124+1))))</f>
        <v/>
      </c>
      <c r="F125" s="127" t="str">
        <f>IF(F124="","",IF(COLUMN(F125)-1&lt;&gt;COUNT($3:$3),IF(ROW(F125)-3&gt;$A$2,"",IF(MOD((ROW(F125)-3),(PRODUCT($3:$3)/PRODUCT($B$3:F$3)))=1,IF(MOD((ROW(F125)-3),(PRODUCT($3:$3)/PRODUCT($B$3:E$3)))=1,1,F124+1),F124)),IF(ROW(F125)-3&gt;$A$2,"",IF(MOD((ROW(F125)-3),F$3)=1,1,F124+1))))</f>
        <v/>
      </c>
      <c r="G125" s="127" t="str">
        <f>IF(G124="","",IF(COLUMN(G125)-1&lt;&gt;COUNT($3:$3),IF(ROW(G125)-3&gt;$A$2,"",IF(MOD((ROW(G125)-3),(PRODUCT($3:$3)/PRODUCT($B$3:G$3)))=1,IF(MOD((ROW(G125)-3),(PRODUCT($3:$3)/PRODUCT($B$3:F$3)))=1,1,G124+1),G124)),IF(ROW(G125)-3&gt;$A$2,"",IF(MOD((ROW(G125)-3),G$3)=1,1,G124+1))))</f>
        <v/>
      </c>
      <c r="H125" s="127" t="str">
        <f>IF(H124="","",IF(COLUMN(H125)-1&lt;&gt;COUNT($3:$3),IF(ROW(H125)-3&gt;$A$2,"",IF(MOD((ROW(H125)-3),(PRODUCT($3:$3)/PRODUCT($B$3:H$3)))=1,IF(MOD((ROW(H125)-3),(PRODUCT($3:$3)/PRODUCT($B$3:G$3)))=1,1,H124+1),H124)),IF(ROW(H125)-3&gt;$A$2,"",IF(MOD((ROW(H125)-3),H$3)=1,1,H124+1))))</f>
        <v/>
      </c>
      <c r="I125" s="127" t="str">
        <f>IF(I124="","",IF(COLUMN(I125)-1&lt;&gt;COUNT($3:$3),IF(ROW(I125)-3&gt;$A$2,"",IF(MOD((ROW(I125)-3),(PRODUCT($3:$3)/PRODUCT($B$3:I$3)))=1,IF(MOD((ROW(I125)-3),(PRODUCT($3:$3)/PRODUCT($B$3:H$3)))=1,1,I124+1),I124)),IF(ROW(I125)-3&gt;$A$2,"",IF(MOD((ROW(I125)-3),I$3)=1,1,I124+1))))</f>
        <v/>
      </c>
      <c r="J125" s="127" t="str">
        <f>IF(J124="","",IF(COLUMN(J125)-1&lt;&gt;COUNT($3:$3),IF(ROW(J125)-3&gt;$A$2,"",IF(MOD((ROW(J125)-3),(PRODUCT($3:$3)/PRODUCT($B$3:J$3)))=1,IF(MOD((ROW(J125)-3),(PRODUCT($3:$3)/PRODUCT($B$3:I$3)))=1,1,J124+1),J124)),IF(ROW(J125)-3&gt;$A$2,"",IF(MOD((ROW(J125)-3),J$3)=1,1,J124+1))))</f>
        <v/>
      </c>
      <c r="K125" t="str">
        <f>IF(K124="","",IF(COLUMN(K125)-1&lt;&gt;COUNT($3:$3),IF(ROW(K125)-2&gt;$A$2,"",IF(MOD((ROW(K125)-2),(PRODUCT($3:$3)/PRODUCT($B$3:K$3)))=1,IF(MOD((ROW(K125)-2),(PRODUCT($3:$3)/PRODUCT($B$3:J$3)))=1,1,K124+1),K124)),IF(ROW(K125)-2&gt;$A$2,"",IF(MOD((ROW(K125)-2),K$3)=1,1,K124+1))))</f>
        <v/>
      </c>
    </row>
    <row r="126" spans="2:11">
      <c r="B126" s="127" t="str">
        <f>IF(B125="","",IF(COLUMN(B126)-1&lt;&gt;COUNT($3:$3),IF(ROW(B126)-3&gt;$A$2,"",IF(MOD((ROW(B126)-3),(PRODUCT($3:$3)/PRODUCT($B$3:B$3)))=1,B125+1,B125)),IF(ROW(B126)-3&gt;$A$2,"",IF(MOD((ROW(B126)-3),B$3)=1,1,B125+1))))</f>
        <v/>
      </c>
      <c r="C126" s="127" t="str">
        <f>IF(C125="","",IF(COLUMN(C126)-1&lt;&gt;COUNT($3:$3),IF(ROW(C126)-3&gt;$A$2,"",IF(MOD((ROW(C126)-3),(PRODUCT($3:$3)/PRODUCT($B$3:C$3)))=1,IF(MOD((ROW(C126)-3),(PRODUCT($3:$3)/PRODUCT(B$3:$B$3)))=1,1,C125+1),C125)),IF(ROW(C126)-3&gt;$A$2,"",IF(MOD((ROW(C126)-3),C$3)=1,1,C125+1))))</f>
        <v/>
      </c>
      <c r="D126" s="127" t="str">
        <f>IF(D125="","",IF(COLUMN(D126)-1&lt;&gt;COUNT($3:$3),IF(ROW(D126)-3&gt;$A$2,"",IF(MOD((ROW(D126)-3),(PRODUCT($3:$3)/PRODUCT($B$3:D$3)))=1,IF(MOD((ROW(D126)-3),(PRODUCT($3:$3)/PRODUCT($B$3:C$3)))=1,1,D125+1),D125)),IF(ROW(D126)-3&gt;$A$2,"",IF(MOD((ROW(D126)-3),D$3)=1,1,D125+1))))</f>
        <v/>
      </c>
      <c r="E126" s="127" t="str">
        <f>IF(E125="","",IF(COLUMN(E126)-1&lt;&gt;COUNT($3:$3),IF(ROW(E126)-3&gt;$A$2,"",IF(MOD((ROW(E126)-3),(PRODUCT($3:$3)/PRODUCT($B$3:E$3)))=1,IF(MOD((ROW(E126)-3),(PRODUCT($3:$3)/PRODUCT($B$3:D$3)))=1,1,E125+1),E125)),IF(ROW(E126)-3&gt;$A$2,"",IF(MOD((ROW(E126)-3),E$3)=1,1,E125+1))))</f>
        <v/>
      </c>
      <c r="F126" s="127" t="str">
        <f>IF(F125="","",IF(COLUMN(F126)-1&lt;&gt;COUNT($3:$3),IF(ROW(F126)-3&gt;$A$2,"",IF(MOD((ROW(F126)-3),(PRODUCT($3:$3)/PRODUCT($B$3:F$3)))=1,IF(MOD((ROW(F126)-3),(PRODUCT($3:$3)/PRODUCT($B$3:E$3)))=1,1,F125+1),F125)),IF(ROW(F126)-3&gt;$A$2,"",IF(MOD((ROW(F126)-3),F$3)=1,1,F125+1))))</f>
        <v/>
      </c>
      <c r="G126" s="127" t="str">
        <f>IF(G125="","",IF(COLUMN(G126)-1&lt;&gt;COUNT($3:$3),IF(ROW(G126)-3&gt;$A$2,"",IF(MOD((ROW(G126)-3),(PRODUCT($3:$3)/PRODUCT($B$3:G$3)))=1,IF(MOD((ROW(G126)-3),(PRODUCT($3:$3)/PRODUCT($B$3:F$3)))=1,1,G125+1),G125)),IF(ROW(G126)-3&gt;$A$2,"",IF(MOD((ROW(G126)-3),G$3)=1,1,G125+1))))</f>
        <v/>
      </c>
      <c r="H126" s="127" t="str">
        <f>IF(H125="","",IF(COLUMN(H126)-1&lt;&gt;COUNT($3:$3),IF(ROW(H126)-3&gt;$A$2,"",IF(MOD((ROW(H126)-3),(PRODUCT($3:$3)/PRODUCT($B$3:H$3)))=1,IF(MOD((ROW(H126)-3),(PRODUCT($3:$3)/PRODUCT($B$3:G$3)))=1,1,H125+1),H125)),IF(ROW(H126)-3&gt;$A$2,"",IF(MOD((ROW(H126)-3),H$3)=1,1,H125+1))))</f>
        <v/>
      </c>
      <c r="I126" s="127" t="str">
        <f>IF(I125="","",IF(COLUMN(I126)-1&lt;&gt;COUNT($3:$3),IF(ROW(I126)-3&gt;$A$2,"",IF(MOD((ROW(I126)-3),(PRODUCT($3:$3)/PRODUCT($B$3:I$3)))=1,IF(MOD((ROW(I126)-3),(PRODUCT($3:$3)/PRODUCT($B$3:H$3)))=1,1,I125+1),I125)),IF(ROW(I126)-3&gt;$A$2,"",IF(MOD((ROW(I126)-3),I$3)=1,1,I125+1))))</f>
        <v/>
      </c>
      <c r="J126" s="127" t="str">
        <f>IF(J125="","",IF(COLUMN(J126)-1&lt;&gt;COUNT($3:$3),IF(ROW(J126)-3&gt;$A$2,"",IF(MOD((ROW(J126)-3),(PRODUCT($3:$3)/PRODUCT($B$3:J$3)))=1,IF(MOD((ROW(J126)-3),(PRODUCT($3:$3)/PRODUCT($B$3:I$3)))=1,1,J125+1),J125)),IF(ROW(J126)-3&gt;$A$2,"",IF(MOD((ROW(J126)-3),J$3)=1,1,J125+1))))</f>
        <v/>
      </c>
      <c r="K126" t="str">
        <f>IF(K125="","",IF(COLUMN(K126)-1&lt;&gt;COUNT($3:$3),IF(ROW(K126)-2&gt;$A$2,"",IF(MOD((ROW(K126)-2),(PRODUCT($3:$3)/PRODUCT($B$3:K$3)))=1,IF(MOD((ROW(K126)-2),(PRODUCT($3:$3)/PRODUCT($B$3:J$3)))=1,1,K125+1),K125)),IF(ROW(K126)-2&gt;$A$2,"",IF(MOD((ROW(K126)-2),K$3)=1,1,K125+1))))</f>
        <v/>
      </c>
    </row>
    <row r="127" spans="2:11">
      <c r="B127" s="127" t="str">
        <f>IF(B126="","",IF(COLUMN(B127)-1&lt;&gt;COUNT($3:$3),IF(ROW(B127)-3&gt;$A$2,"",IF(MOD((ROW(B127)-3),(PRODUCT($3:$3)/PRODUCT($B$3:B$3)))=1,B126+1,B126)),IF(ROW(B127)-3&gt;$A$2,"",IF(MOD((ROW(B127)-3),B$3)=1,1,B126+1))))</f>
        <v/>
      </c>
      <c r="C127" s="127" t="str">
        <f>IF(C126="","",IF(COLUMN(C127)-1&lt;&gt;COUNT($3:$3),IF(ROW(C127)-3&gt;$A$2,"",IF(MOD((ROW(C127)-3),(PRODUCT($3:$3)/PRODUCT($B$3:C$3)))=1,IF(MOD((ROW(C127)-3),(PRODUCT($3:$3)/PRODUCT(B$3:$B$3)))=1,1,C126+1),C126)),IF(ROW(C127)-3&gt;$A$2,"",IF(MOD((ROW(C127)-3),C$3)=1,1,C126+1))))</f>
        <v/>
      </c>
      <c r="D127" s="127" t="str">
        <f>IF(D126="","",IF(COLUMN(D127)-1&lt;&gt;COUNT($3:$3),IF(ROW(D127)-3&gt;$A$2,"",IF(MOD((ROW(D127)-3),(PRODUCT($3:$3)/PRODUCT($B$3:D$3)))=1,IF(MOD((ROW(D127)-3),(PRODUCT($3:$3)/PRODUCT($B$3:C$3)))=1,1,D126+1),D126)),IF(ROW(D127)-3&gt;$A$2,"",IF(MOD((ROW(D127)-3),D$3)=1,1,D126+1))))</f>
        <v/>
      </c>
      <c r="E127" s="127" t="str">
        <f>IF(E126="","",IF(COLUMN(E127)-1&lt;&gt;COUNT($3:$3),IF(ROW(E127)-3&gt;$A$2,"",IF(MOD((ROW(E127)-3),(PRODUCT($3:$3)/PRODUCT($B$3:E$3)))=1,IF(MOD((ROW(E127)-3),(PRODUCT($3:$3)/PRODUCT($B$3:D$3)))=1,1,E126+1),E126)),IF(ROW(E127)-3&gt;$A$2,"",IF(MOD((ROW(E127)-3),E$3)=1,1,E126+1))))</f>
        <v/>
      </c>
      <c r="F127" s="127" t="str">
        <f>IF(F126="","",IF(COLUMN(F127)-1&lt;&gt;COUNT($3:$3),IF(ROW(F127)-3&gt;$A$2,"",IF(MOD((ROW(F127)-3),(PRODUCT($3:$3)/PRODUCT($B$3:F$3)))=1,IF(MOD((ROW(F127)-3),(PRODUCT($3:$3)/PRODUCT($B$3:E$3)))=1,1,F126+1),F126)),IF(ROW(F127)-3&gt;$A$2,"",IF(MOD((ROW(F127)-3),F$3)=1,1,F126+1))))</f>
        <v/>
      </c>
      <c r="G127" s="127" t="str">
        <f>IF(G126="","",IF(COLUMN(G127)-1&lt;&gt;COUNT($3:$3),IF(ROW(G127)-3&gt;$A$2,"",IF(MOD((ROW(G127)-3),(PRODUCT($3:$3)/PRODUCT($B$3:G$3)))=1,IF(MOD((ROW(G127)-3),(PRODUCT($3:$3)/PRODUCT($B$3:F$3)))=1,1,G126+1),G126)),IF(ROW(G127)-3&gt;$A$2,"",IF(MOD((ROW(G127)-3),G$3)=1,1,G126+1))))</f>
        <v/>
      </c>
      <c r="H127" s="127" t="str">
        <f>IF(H126="","",IF(COLUMN(H127)-1&lt;&gt;COUNT($3:$3),IF(ROW(H127)-3&gt;$A$2,"",IF(MOD((ROW(H127)-3),(PRODUCT($3:$3)/PRODUCT($B$3:H$3)))=1,IF(MOD((ROW(H127)-3),(PRODUCT($3:$3)/PRODUCT($B$3:G$3)))=1,1,H126+1),H126)),IF(ROW(H127)-3&gt;$A$2,"",IF(MOD((ROW(H127)-3),H$3)=1,1,H126+1))))</f>
        <v/>
      </c>
      <c r="I127" s="127" t="str">
        <f>IF(I126="","",IF(COLUMN(I127)-1&lt;&gt;COUNT($3:$3),IF(ROW(I127)-3&gt;$A$2,"",IF(MOD((ROW(I127)-3),(PRODUCT($3:$3)/PRODUCT($B$3:I$3)))=1,IF(MOD((ROW(I127)-3),(PRODUCT($3:$3)/PRODUCT($B$3:H$3)))=1,1,I126+1),I126)),IF(ROW(I127)-3&gt;$A$2,"",IF(MOD((ROW(I127)-3),I$3)=1,1,I126+1))))</f>
        <v/>
      </c>
      <c r="J127" s="127" t="str">
        <f>IF(J126="","",IF(COLUMN(J127)-1&lt;&gt;COUNT($3:$3),IF(ROW(J127)-3&gt;$A$2,"",IF(MOD((ROW(J127)-3),(PRODUCT($3:$3)/PRODUCT($B$3:J$3)))=1,IF(MOD((ROW(J127)-3),(PRODUCT($3:$3)/PRODUCT($B$3:I$3)))=1,1,J126+1),J126)),IF(ROW(J127)-3&gt;$A$2,"",IF(MOD((ROW(J127)-3),J$3)=1,1,J126+1))))</f>
        <v/>
      </c>
      <c r="K127" t="str">
        <f>IF(K126="","",IF(COLUMN(K127)-1&lt;&gt;COUNT($3:$3),IF(ROW(K127)-2&gt;$A$2,"",IF(MOD((ROW(K127)-2),(PRODUCT($3:$3)/PRODUCT($B$3:K$3)))=1,IF(MOD((ROW(K127)-2),(PRODUCT($3:$3)/PRODUCT($B$3:J$3)))=1,1,K126+1),K126)),IF(ROW(K127)-2&gt;$A$2,"",IF(MOD((ROW(K127)-2),K$3)=1,1,K126+1))))</f>
        <v/>
      </c>
    </row>
    <row r="128" spans="2:11">
      <c r="B128" s="127" t="str">
        <f>IF(B127="","",IF(COLUMN(B128)-1&lt;&gt;COUNT($3:$3),IF(ROW(B128)-3&gt;$A$2,"",IF(MOD((ROW(B128)-3),(PRODUCT($3:$3)/PRODUCT($B$3:B$3)))=1,B127+1,B127)),IF(ROW(B128)-3&gt;$A$2,"",IF(MOD((ROW(B128)-3),B$3)=1,1,B127+1))))</f>
        <v/>
      </c>
      <c r="C128" s="127" t="str">
        <f>IF(C127="","",IF(COLUMN(C128)-1&lt;&gt;COUNT($3:$3),IF(ROW(C128)-3&gt;$A$2,"",IF(MOD((ROW(C128)-3),(PRODUCT($3:$3)/PRODUCT($B$3:C$3)))=1,IF(MOD((ROW(C128)-3),(PRODUCT($3:$3)/PRODUCT(B$3:$B$3)))=1,1,C127+1),C127)),IF(ROW(C128)-3&gt;$A$2,"",IF(MOD((ROW(C128)-3),C$3)=1,1,C127+1))))</f>
        <v/>
      </c>
      <c r="D128" s="127" t="str">
        <f>IF(D127="","",IF(COLUMN(D128)-1&lt;&gt;COUNT($3:$3),IF(ROW(D128)-3&gt;$A$2,"",IF(MOD((ROW(D128)-3),(PRODUCT($3:$3)/PRODUCT($B$3:D$3)))=1,IF(MOD((ROW(D128)-3),(PRODUCT($3:$3)/PRODUCT($B$3:C$3)))=1,1,D127+1),D127)),IF(ROW(D128)-3&gt;$A$2,"",IF(MOD((ROW(D128)-3),D$3)=1,1,D127+1))))</f>
        <v/>
      </c>
      <c r="E128" s="127" t="str">
        <f>IF(E127="","",IF(COLUMN(E128)-1&lt;&gt;COUNT($3:$3),IF(ROW(E128)-3&gt;$A$2,"",IF(MOD((ROW(E128)-3),(PRODUCT($3:$3)/PRODUCT($B$3:E$3)))=1,IF(MOD((ROW(E128)-3),(PRODUCT($3:$3)/PRODUCT($B$3:D$3)))=1,1,E127+1),E127)),IF(ROW(E128)-3&gt;$A$2,"",IF(MOD((ROW(E128)-3),E$3)=1,1,E127+1))))</f>
        <v/>
      </c>
      <c r="F128" s="127" t="str">
        <f>IF(F127="","",IF(COLUMN(F128)-1&lt;&gt;COUNT($3:$3),IF(ROW(F128)-3&gt;$A$2,"",IF(MOD((ROW(F128)-3),(PRODUCT($3:$3)/PRODUCT($B$3:F$3)))=1,IF(MOD((ROW(F128)-3),(PRODUCT($3:$3)/PRODUCT($B$3:E$3)))=1,1,F127+1),F127)),IF(ROW(F128)-3&gt;$A$2,"",IF(MOD((ROW(F128)-3),F$3)=1,1,F127+1))))</f>
        <v/>
      </c>
      <c r="G128" s="127" t="str">
        <f>IF(G127="","",IF(COLUMN(G128)-1&lt;&gt;COUNT($3:$3),IF(ROW(G128)-3&gt;$A$2,"",IF(MOD((ROW(G128)-3),(PRODUCT($3:$3)/PRODUCT($B$3:G$3)))=1,IF(MOD((ROW(G128)-3),(PRODUCT($3:$3)/PRODUCT($B$3:F$3)))=1,1,G127+1),G127)),IF(ROW(G128)-3&gt;$A$2,"",IF(MOD((ROW(G128)-3),G$3)=1,1,G127+1))))</f>
        <v/>
      </c>
      <c r="H128" s="127" t="str">
        <f>IF(H127="","",IF(COLUMN(H128)-1&lt;&gt;COUNT($3:$3),IF(ROW(H128)-3&gt;$A$2,"",IF(MOD((ROW(H128)-3),(PRODUCT($3:$3)/PRODUCT($B$3:H$3)))=1,IF(MOD((ROW(H128)-3),(PRODUCT($3:$3)/PRODUCT($B$3:G$3)))=1,1,H127+1),H127)),IF(ROW(H128)-3&gt;$A$2,"",IF(MOD((ROW(H128)-3),H$3)=1,1,H127+1))))</f>
        <v/>
      </c>
      <c r="I128" s="127" t="str">
        <f>IF(I127="","",IF(COLUMN(I128)-1&lt;&gt;COUNT($3:$3),IF(ROW(I128)-3&gt;$A$2,"",IF(MOD((ROW(I128)-3),(PRODUCT($3:$3)/PRODUCT($B$3:I$3)))=1,IF(MOD((ROW(I128)-3),(PRODUCT($3:$3)/PRODUCT($B$3:H$3)))=1,1,I127+1),I127)),IF(ROW(I128)-3&gt;$A$2,"",IF(MOD((ROW(I128)-3),I$3)=1,1,I127+1))))</f>
        <v/>
      </c>
      <c r="J128" s="127" t="str">
        <f>IF(J127="","",IF(COLUMN(J128)-1&lt;&gt;COUNT($3:$3),IF(ROW(J128)-3&gt;$A$2,"",IF(MOD((ROW(J128)-3),(PRODUCT($3:$3)/PRODUCT($B$3:J$3)))=1,IF(MOD((ROW(J128)-3),(PRODUCT($3:$3)/PRODUCT($B$3:I$3)))=1,1,J127+1),J127)),IF(ROW(J128)-3&gt;$A$2,"",IF(MOD((ROW(J128)-3),J$3)=1,1,J127+1))))</f>
        <v/>
      </c>
      <c r="K128" t="str">
        <f>IF(K127="","",IF(COLUMN(K128)-1&lt;&gt;COUNT($3:$3),IF(ROW(K128)-2&gt;$A$2,"",IF(MOD((ROW(K128)-2),(PRODUCT($3:$3)/PRODUCT($B$3:K$3)))=1,IF(MOD((ROW(K128)-2),(PRODUCT($3:$3)/PRODUCT($B$3:J$3)))=1,1,K127+1),K127)),IF(ROW(K128)-2&gt;$A$2,"",IF(MOD((ROW(K128)-2),K$3)=1,1,K127+1))))</f>
        <v/>
      </c>
    </row>
    <row r="129" spans="2:11">
      <c r="B129" s="127" t="str">
        <f>IF(B128="","",IF(COLUMN(B129)-1&lt;&gt;COUNT($3:$3),IF(ROW(B129)-3&gt;$A$2,"",IF(MOD((ROW(B129)-3),(PRODUCT($3:$3)/PRODUCT($B$3:B$3)))=1,B128+1,B128)),IF(ROW(B129)-3&gt;$A$2,"",IF(MOD((ROW(B129)-3),B$3)=1,1,B128+1))))</f>
        <v/>
      </c>
      <c r="C129" s="127" t="str">
        <f>IF(C128="","",IF(COLUMN(C129)-1&lt;&gt;COUNT($3:$3),IF(ROW(C129)-3&gt;$A$2,"",IF(MOD((ROW(C129)-3),(PRODUCT($3:$3)/PRODUCT($B$3:C$3)))=1,IF(MOD((ROW(C129)-3),(PRODUCT($3:$3)/PRODUCT(B$3:$B$3)))=1,1,C128+1),C128)),IF(ROW(C129)-3&gt;$A$2,"",IF(MOD((ROW(C129)-3),C$3)=1,1,C128+1))))</f>
        <v/>
      </c>
      <c r="D129" s="127" t="str">
        <f>IF(D128="","",IF(COLUMN(D129)-1&lt;&gt;COUNT($3:$3),IF(ROW(D129)-3&gt;$A$2,"",IF(MOD((ROW(D129)-3),(PRODUCT($3:$3)/PRODUCT($B$3:D$3)))=1,IF(MOD((ROW(D129)-3),(PRODUCT($3:$3)/PRODUCT($B$3:C$3)))=1,1,D128+1),D128)),IF(ROW(D129)-3&gt;$A$2,"",IF(MOD((ROW(D129)-3),D$3)=1,1,D128+1))))</f>
        <v/>
      </c>
      <c r="E129" s="127" t="str">
        <f>IF(E128="","",IF(COLUMN(E129)-1&lt;&gt;COUNT($3:$3),IF(ROW(E129)-3&gt;$A$2,"",IF(MOD((ROW(E129)-3),(PRODUCT($3:$3)/PRODUCT($B$3:E$3)))=1,IF(MOD((ROW(E129)-3),(PRODUCT($3:$3)/PRODUCT($B$3:D$3)))=1,1,E128+1),E128)),IF(ROW(E129)-3&gt;$A$2,"",IF(MOD((ROW(E129)-3),E$3)=1,1,E128+1))))</f>
        <v/>
      </c>
      <c r="F129" s="127" t="str">
        <f>IF(F128="","",IF(COLUMN(F129)-1&lt;&gt;COUNT($3:$3),IF(ROW(F129)-3&gt;$A$2,"",IF(MOD((ROW(F129)-3),(PRODUCT($3:$3)/PRODUCT($B$3:F$3)))=1,IF(MOD((ROW(F129)-3),(PRODUCT($3:$3)/PRODUCT($B$3:E$3)))=1,1,F128+1),F128)),IF(ROW(F129)-3&gt;$A$2,"",IF(MOD((ROW(F129)-3),F$3)=1,1,F128+1))))</f>
        <v/>
      </c>
      <c r="G129" s="127" t="str">
        <f>IF(G128="","",IF(COLUMN(G129)-1&lt;&gt;COUNT($3:$3),IF(ROW(G129)-3&gt;$A$2,"",IF(MOD((ROW(G129)-3),(PRODUCT($3:$3)/PRODUCT($B$3:G$3)))=1,IF(MOD((ROW(G129)-3),(PRODUCT($3:$3)/PRODUCT($B$3:F$3)))=1,1,G128+1),G128)),IF(ROW(G129)-3&gt;$A$2,"",IF(MOD((ROW(G129)-3),G$3)=1,1,G128+1))))</f>
        <v/>
      </c>
      <c r="H129" s="127" t="str">
        <f>IF(H128="","",IF(COLUMN(H129)-1&lt;&gt;COUNT($3:$3),IF(ROW(H129)-3&gt;$A$2,"",IF(MOD((ROW(H129)-3),(PRODUCT($3:$3)/PRODUCT($B$3:H$3)))=1,IF(MOD((ROW(H129)-3),(PRODUCT($3:$3)/PRODUCT($B$3:G$3)))=1,1,H128+1),H128)),IF(ROW(H129)-3&gt;$A$2,"",IF(MOD((ROW(H129)-3),H$3)=1,1,H128+1))))</f>
        <v/>
      </c>
      <c r="I129" s="127" t="str">
        <f>IF(I128="","",IF(COLUMN(I129)-1&lt;&gt;COUNT($3:$3),IF(ROW(I129)-3&gt;$A$2,"",IF(MOD((ROW(I129)-3),(PRODUCT($3:$3)/PRODUCT($B$3:I$3)))=1,IF(MOD((ROW(I129)-3),(PRODUCT($3:$3)/PRODUCT($B$3:H$3)))=1,1,I128+1),I128)),IF(ROW(I129)-3&gt;$A$2,"",IF(MOD((ROW(I129)-3),I$3)=1,1,I128+1))))</f>
        <v/>
      </c>
      <c r="J129" s="127" t="str">
        <f>IF(J128="","",IF(COLUMN(J129)-1&lt;&gt;COUNT($3:$3),IF(ROW(J129)-3&gt;$A$2,"",IF(MOD((ROW(J129)-3),(PRODUCT($3:$3)/PRODUCT($B$3:J$3)))=1,IF(MOD((ROW(J129)-3),(PRODUCT($3:$3)/PRODUCT($B$3:I$3)))=1,1,J128+1),J128)),IF(ROW(J129)-3&gt;$A$2,"",IF(MOD((ROW(J129)-3),J$3)=1,1,J128+1))))</f>
        <v/>
      </c>
      <c r="K129" t="str">
        <f>IF(K128="","",IF(COLUMN(K129)-1&lt;&gt;COUNT($3:$3),IF(ROW(K129)-2&gt;$A$2,"",IF(MOD((ROW(K129)-2),(PRODUCT($3:$3)/PRODUCT($B$3:K$3)))=1,IF(MOD((ROW(K129)-2),(PRODUCT($3:$3)/PRODUCT($B$3:J$3)))=1,1,K128+1),K128)),IF(ROW(K129)-2&gt;$A$2,"",IF(MOD((ROW(K129)-2),K$3)=1,1,K128+1))))</f>
        <v/>
      </c>
    </row>
    <row r="130" spans="2:11">
      <c r="B130" s="127" t="str">
        <f>IF(B129="","",IF(COLUMN(B130)-1&lt;&gt;COUNT($3:$3),IF(ROW(B130)-3&gt;$A$2,"",IF(MOD((ROW(B130)-3),(PRODUCT($3:$3)/PRODUCT($B$3:B$3)))=1,B129+1,B129)),IF(ROW(B130)-3&gt;$A$2,"",IF(MOD((ROW(B130)-3),B$3)=1,1,B129+1))))</f>
        <v/>
      </c>
      <c r="C130" s="127" t="str">
        <f>IF(C129="","",IF(COLUMN(C130)-1&lt;&gt;COUNT($3:$3),IF(ROW(C130)-3&gt;$A$2,"",IF(MOD((ROW(C130)-3),(PRODUCT($3:$3)/PRODUCT($B$3:C$3)))=1,IF(MOD((ROW(C130)-3),(PRODUCT($3:$3)/PRODUCT(B$3:$B$3)))=1,1,C129+1),C129)),IF(ROW(C130)-3&gt;$A$2,"",IF(MOD((ROW(C130)-3),C$3)=1,1,C129+1))))</f>
        <v/>
      </c>
      <c r="D130" s="127" t="str">
        <f>IF(D129="","",IF(COLUMN(D130)-1&lt;&gt;COUNT($3:$3),IF(ROW(D130)-3&gt;$A$2,"",IF(MOD((ROW(D130)-3),(PRODUCT($3:$3)/PRODUCT($B$3:D$3)))=1,IF(MOD((ROW(D130)-3),(PRODUCT($3:$3)/PRODUCT($B$3:C$3)))=1,1,D129+1),D129)),IF(ROW(D130)-3&gt;$A$2,"",IF(MOD((ROW(D130)-3),D$3)=1,1,D129+1))))</f>
        <v/>
      </c>
      <c r="E130" s="127" t="str">
        <f>IF(E129="","",IF(COLUMN(E130)-1&lt;&gt;COUNT($3:$3),IF(ROW(E130)-3&gt;$A$2,"",IF(MOD((ROW(E130)-3),(PRODUCT($3:$3)/PRODUCT($B$3:E$3)))=1,IF(MOD((ROW(E130)-3),(PRODUCT($3:$3)/PRODUCT($B$3:D$3)))=1,1,E129+1),E129)),IF(ROW(E130)-3&gt;$A$2,"",IF(MOD((ROW(E130)-3),E$3)=1,1,E129+1))))</f>
        <v/>
      </c>
      <c r="F130" s="127" t="str">
        <f>IF(F129="","",IF(COLUMN(F130)-1&lt;&gt;COUNT($3:$3),IF(ROW(F130)-3&gt;$A$2,"",IF(MOD((ROW(F130)-3),(PRODUCT($3:$3)/PRODUCT($B$3:F$3)))=1,IF(MOD((ROW(F130)-3),(PRODUCT($3:$3)/PRODUCT($B$3:E$3)))=1,1,F129+1),F129)),IF(ROW(F130)-3&gt;$A$2,"",IF(MOD((ROW(F130)-3),F$3)=1,1,F129+1))))</f>
        <v/>
      </c>
      <c r="G130" s="127" t="str">
        <f>IF(G129="","",IF(COLUMN(G130)-1&lt;&gt;COUNT($3:$3),IF(ROW(G130)-3&gt;$A$2,"",IF(MOD((ROW(G130)-3),(PRODUCT($3:$3)/PRODUCT($B$3:G$3)))=1,IF(MOD((ROW(G130)-3),(PRODUCT($3:$3)/PRODUCT($B$3:F$3)))=1,1,G129+1),G129)),IF(ROW(G130)-3&gt;$A$2,"",IF(MOD((ROW(G130)-3),G$3)=1,1,G129+1))))</f>
        <v/>
      </c>
      <c r="H130" s="127" t="str">
        <f>IF(H129="","",IF(COLUMN(H130)-1&lt;&gt;COUNT($3:$3),IF(ROW(H130)-3&gt;$A$2,"",IF(MOD((ROW(H130)-3),(PRODUCT($3:$3)/PRODUCT($B$3:H$3)))=1,IF(MOD((ROW(H130)-3),(PRODUCT($3:$3)/PRODUCT($B$3:G$3)))=1,1,H129+1),H129)),IF(ROW(H130)-3&gt;$A$2,"",IF(MOD((ROW(H130)-3),H$3)=1,1,H129+1))))</f>
        <v/>
      </c>
      <c r="I130" s="127" t="str">
        <f>IF(I129="","",IF(COLUMN(I130)-1&lt;&gt;COUNT($3:$3),IF(ROW(I130)-3&gt;$A$2,"",IF(MOD((ROW(I130)-3),(PRODUCT($3:$3)/PRODUCT($B$3:I$3)))=1,IF(MOD((ROW(I130)-3),(PRODUCT($3:$3)/PRODUCT($B$3:H$3)))=1,1,I129+1),I129)),IF(ROW(I130)-3&gt;$A$2,"",IF(MOD((ROW(I130)-3),I$3)=1,1,I129+1))))</f>
        <v/>
      </c>
      <c r="J130" s="127" t="str">
        <f>IF(J129="","",IF(COLUMN(J130)-1&lt;&gt;COUNT($3:$3),IF(ROW(J130)-3&gt;$A$2,"",IF(MOD((ROW(J130)-3),(PRODUCT($3:$3)/PRODUCT($B$3:J$3)))=1,IF(MOD((ROW(J130)-3),(PRODUCT($3:$3)/PRODUCT($B$3:I$3)))=1,1,J129+1),J129)),IF(ROW(J130)-3&gt;$A$2,"",IF(MOD((ROW(J130)-3),J$3)=1,1,J129+1))))</f>
        <v/>
      </c>
      <c r="K130" t="str">
        <f>IF(K129="","",IF(COLUMN(K130)-1&lt;&gt;COUNT($3:$3),IF(ROW(K130)-2&gt;$A$2,"",IF(MOD((ROW(K130)-2),(PRODUCT($3:$3)/PRODUCT($B$3:K$3)))=1,IF(MOD((ROW(K130)-2),(PRODUCT($3:$3)/PRODUCT($B$3:J$3)))=1,1,K129+1),K129)),IF(ROW(K130)-2&gt;$A$2,"",IF(MOD((ROW(K130)-2),K$3)=1,1,K129+1))))</f>
        <v/>
      </c>
    </row>
    <row r="131" spans="2:11">
      <c r="B131" s="127" t="str">
        <f>IF(B130="","",IF(COLUMN(B131)-1&lt;&gt;COUNT($3:$3),IF(ROW(B131)-3&gt;$A$2,"",IF(MOD((ROW(B131)-3),(PRODUCT($3:$3)/PRODUCT($B$3:B$3)))=1,B130+1,B130)),IF(ROW(B131)-3&gt;$A$2,"",IF(MOD((ROW(B131)-3),B$3)=1,1,B130+1))))</f>
        <v/>
      </c>
      <c r="C131" s="127" t="str">
        <f>IF(C130="","",IF(COLUMN(C131)-1&lt;&gt;COUNT($3:$3),IF(ROW(C131)-3&gt;$A$2,"",IF(MOD((ROW(C131)-3),(PRODUCT($3:$3)/PRODUCT($B$3:C$3)))=1,IF(MOD((ROW(C131)-3),(PRODUCT($3:$3)/PRODUCT(B$3:$B$3)))=1,1,C130+1),C130)),IF(ROW(C131)-3&gt;$A$2,"",IF(MOD((ROW(C131)-3),C$3)=1,1,C130+1))))</f>
        <v/>
      </c>
      <c r="D131" s="127" t="str">
        <f>IF(D130="","",IF(COLUMN(D131)-1&lt;&gt;COUNT($3:$3),IF(ROW(D131)-3&gt;$A$2,"",IF(MOD((ROW(D131)-3),(PRODUCT($3:$3)/PRODUCT($B$3:D$3)))=1,IF(MOD((ROW(D131)-3),(PRODUCT($3:$3)/PRODUCT($B$3:C$3)))=1,1,D130+1),D130)),IF(ROW(D131)-3&gt;$A$2,"",IF(MOD((ROW(D131)-3),D$3)=1,1,D130+1))))</f>
        <v/>
      </c>
      <c r="E131" s="127" t="str">
        <f>IF(E130="","",IF(COLUMN(E131)-1&lt;&gt;COUNT($3:$3),IF(ROW(E131)-3&gt;$A$2,"",IF(MOD((ROW(E131)-3),(PRODUCT($3:$3)/PRODUCT($B$3:E$3)))=1,IF(MOD((ROW(E131)-3),(PRODUCT($3:$3)/PRODUCT($B$3:D$3)))=1,1,E130+1),E130)),IF(ROW(E131)-3&gt;$A$2,"",IF(MOD((ROW(E131)-3),E$3)=1,1,E130+1))))</f>
        <v/>
      </c>
      <c r="F131" s="127" t="str">
        <f>IF(F130="","",IF(COLUMN(F131)-1&lt;&gt;COUNT($3:$3),IF(ROW(F131)-3&gt;$A$2,"",IF(MOD((ROW(F131)-3),(PRODUCT($3:$3)/PRODUCT($B$3:F$3)))=1,IF(MOD((ROW(F131)-3),(PRODUCT($3:$3)/PRODUCT($B$3:E$3)))=1,1,F130+1),F130)),IF(ROW(F131)-3&gt;$A$2,"",IF(MOD((ROW(F131)-3),F$3)=1,1,F130+1))))</f>
        <v/>
      </c>
      <c r="G131" s="127" t="str">
        <f>IF(G130="","",IF(COLUMN(G131)-1&lt;&gt;COUNT($3:$3),IF(ROW(G131)-3&gt;$A$2,"",IF(MOD((ROW(G131)-3),(PRODUCT($3:$3)/PRODUCT($B$3:G$3)))=1,IF(MOD((ROW(G131)-3),(PRODUCT($3:$3)/PRODUCT($B$3:F$3)))=1,1,G130+1),G130)),IF(ROW(G131)-3&gt;$A$2,"",IF(MOD((ROW(G131)-3),G$3)=1,1,G130+1))))</f>
        <v/>
      </c>
      <c r="H131" s="127" t="str">
        <f>IF(H130="","",IF(COLUMN(H131)-1&lt;&gt;COUNT($3:$3),IF(ROW(H131)-3&gt;$A$2,"",IF(MOD((ROW(H131)-3),(PRODUCT($3:$3)/PRODUCT($B$3:H$3)))=1,IF(MOD((ROW(H131)-3),(PRODUCT($3:$3)/PRODUCT($B$3:G$3)))=1,1,H130+1),H130)),IF(ROW(H131)-3&gt;$A$2,"",IF(MOD((ROW(H131)-3),H$3)=1,1,H130+1))))</f>
        <v/>
      </c>
      <c r="I131" s="127" t="str">
        <f>IF(I130="","",IF(COLUMN(I131)-1&lt;&gt;COUNT($3:$3),IF(ROW(I131)-3&gt;$A$2,"",IF(MOD((ROW(I131)-3),(PRODUCT($3:$3)/PRODUCT($B$3:I$3)))=1,IF(MOD((ROW(I131)-3),(PRODUCT($3:$3)/PRODUCT($B$3:H$3)))=1,1,I130+1),I130)),IF(ROW(I131)-3&gt;$A$2,"",IF(MOD((ROW(I131)-3),I$3)=1,1,I130+1))))</f>
        <v/>
      </c>
      <c r="J131" s="127" t="str">
        <f>IF(J130="","",IF(COLUMN(J131)-1&lt;&gt;COUNT($3:$3),IF(ROW(J131)-3&gt;$A$2,"",IF(MOD((ROW(J131)-3),(PRODUCT($3:$3)/PRODUCT($B$3:J$3)))=1,IF(MOD((ROW(J131)-3),(PRODUCT($3:$3)/PRODUCT($B$3:I$3)))=1,1,J130+1),J130)),IF(ROW(J131)-3&gt;$A$2,"",IF(MOD((ROW(J131)-3),J$3)=1,1,J130+1))))</f>
        <v/>
      </c>
      <c r="K131" t="str">
        <f>IF(K130="","",IF(COLUMN(K131)-1&lt;&gt;COUNT($3:$3),IF(ROW(K131)-2&gt;$A$2,"",IF(MOD((ROW(K131)-2),(PRODUCT($3:$3)/PRODUCT($B$3:K$3)))=1,IF(MOD((ROW(K131)-2),(PRODUCT($3:$3)/PRODUCT($B$3:J$3)))=1,1,K130+1),K130)),IF(ROW(K131)-2&gt;$A$2,"",IF(MOD((ROW(K131)-2),K$3)=1,1,K130+1))))</f>
        <v/>
      </c>
    </row>
    <row r="132" spans="2:11">
      <c r="B132" s="127" t="str">
        <f>IF(B131="","",IF(COLUMN(B132)-1&lt;&gt;COUNT($3:$3),IF(ROW(B132)-3&gt;$A$2,"",IF(MOD((ROW(B132)-3),(PRODUCT($3:$3)/PRODUCT($B$3:B$3)))=1,B131+1,B131)),IF(ROW(B132)-3&gt;$A$2,"",IF(MOD((ROW(B132)-3),B$3)=1,1,B131+1))))</f>
        <v/>
      </c>
      <c r="C132" s="127" t="str">
        <f>IF(C131="","",IF(COLUMN(C132)-1&lt;&gt;COUNT($3:$3),IF(ROW(C132)-3&gt;$A$2,"",IF(MOD((ROW(C132)-3),(PRODUCT($3:$3)/PRODUCT($B$3:C$3)))=1,IF(MOD((ROW(C132)-3),(PRODUCT($3:$3)/PRODUCT(B$3:$B$3)))=1,1,C131+1),C131)),IF(ROW(C132)-3&gt;$A$2,"",IF(MOD((ROW(C132)-3),C$3)=1,1,C131+1))))</f>
        <v/>
      </c>
      <c r="D132" s="127" t="str">
        <f>IF(D131="","",IF(COLUMN(D132)-1&lt;&gt;COUNT($3:$3),IF(ROW(D132)-3&gt;$A$2,"",IF(MOD((ROW(D132)-3),(PRODUCT($3:$3)/PRODUCT($B$3:D$3)))=1,IF(MOD((ROW(D132)-3),(PRODUCT($3:$3)/PRODUCT($B$3:C$3)))=1,1,D131+1),D131)),IF(ROW(D132)-3&gt;$A$2,"",IF(MOD((ROW(D132)-3),D$3)=1,1,D131+1))))</f>
        <v/>
      </c>
      <c r="E132" s="127" t="str">
        <f>IF(E131="","",IF(COLUMN(E132)-1&lt;&gt;COUNT($3:$3),IF(ROW(E132)-3&gt;$A$2,"",IF(MOD((ROW(E132)-3),(PRODUCT($3:$3)/PRODUCT($B$3:E$3)))=1,IF(MOD((ROW(E132)-3),(PRODUCT($3:$3)/PRODUCT($B$3:D$3)))=1,1,E131+1),E131)),IF(ROW(E132)-3&gt;$A$2,"",IF(MOD((ROW(E132)-3),E$3)=1,1,E131+1))))</f>
        <v/>
      </c>
      <c r="F132" s="127" t="str">
        <f>IF(F131="","",IF(COLUMN(F132)-1&lt;&gt;COUNT($3:$3),IF(ROW(F132)-3&gt;$A$2,"",IF(MOD((ROW(F132)-3),(PRODUCT($3:$3)/PRODUCT($B$3:F$3)))=1,IF(MOD((ROW(F132)-3),(PRODUCT($3:$3)/PRODUCT($B$3:E$3)))=1,1,F131+1),F131)),IF(ROW(F132)-3&gt;$A$2,"",IF(MOD((ROW(F132)-3),F$3)=1,1,F131+1))))</f>
        <v/>
      </c>
      <c r="G132" s="127" t="str">
        <f>IF(G131="","",IF(COLUMN(G132)-1&lt;&gt;COUNT($3:$3),IF(ROW(G132)-3&gt;$A$2,"",IF(MOD((ROW(G132)-3),(PRODUCT($3:$3)/PRODUCT($B$3:G$3)))=1,IF(MOD((ROW(G132)-3),(PRODUCT($3:$3)/PRODUCT($B$3:F$3)))=1,1,G131+1),G131)),IF(ROW(G132)-3&gt;$A$2,"",IF(MOD((ROW(G132)-3),G$3)=1,1,G131+1))))</f>
        <v/>
      </c>
      <c r="H132" s="127" t="str">
        <f>IF(H131="","",IF(COLUMN(H132)-1&lt;&gt;COUNT($3:$3),IF(ROW(H132)-3&gt;$A$2,"",IF(MOD((ROW(H132)-3),(PRODUCT($3:$3)/PRODUCT($B$3:H$3)))=1,IF(MOD((ROW(H132)-3),(PRODUCT($3:$3)/PRODUCT($B$3:G$3)))=1,1,H131+1),H131)),IF(ROW(H132)-3&gt;$A$2,"",IF(MOD((ROW(H132)-3),H$3)=1,1,H131+1))))</f>
        <v/>
      </c>
      <c r="I132" s="127" t="str">
        <f>IF(I131="","",IF(COLUMN(I132)-1&lt;&gt;COUNT($3:$3),IF(ROW(I132)-3&gt;$A$2,"",IF(MOD((ROW(I132)-3),(PRODUCT($3:$3)/PRODUCT($B$3:I$3)))=1,IF(MOD((ROW(I132)-3),(PRODUCT($3:$3)/PRODUCT($B$3:H$3)))=1,1,I131+1),I131)),IF(ROW(I132)-3&gt;$A$2,"",IF(MOD((ROW(I132)-3),I$3)=1,1,I131+1))))</f>
        <v/>
      </c>
      <c r="J132" s="127" t="str">
        <f>IF(J131="","",IF(COLUMN(J132)-1&lt;&gt;COUNT($3:$3),IF(ROW(J132)-3&gt;$A$2,"",IF(MOD((ROW(J132)-3),(PRODUCT($3:$3)/PRODUCT($B$3:J$3)))=1,IF(MOD((ROW(J132)-3),(PRODUCT($3:$3)/PRODUCT($B$3:I$3)))=1,1,J131+1),J131)),IF(ROW(J132)-3&gt;$A$2,"",IF(MOD((ROW(J132)-3),J$3)=1,1,J131+1))))</f>
        <v/>
      </c>
      <c r="K132" t="str">
        <f>IF(K131="","",IF(COLUMN(K132)-1&lt;&gt;COUNT($3:$3),IF(ROW(K132)-2&gt;$A$2,"",IF(MOD((ROW(K132)-2),(PRODUCT($3:$3)/PRODUCT($B$3:K$3)))=1,IF(MOD((ROW(K132)-2),(PRODUCT($3:$3)/PRODUCT($B$3:J$3)))=1,1,K131+1),K131)),IF(ROW(K132)-2&gt;$A$2,"",IF(MOD((ROW(K132)-2),K$3)=1,1,K131+1))))</f>
        <v/>
      </c>
    </row>
    <row r="133" spans="2:11">
      <c r="B133" s="127" t="str">
        <f>IF(B132="","",IF(COLUMN(B133)-1&lt;&gt;COUNT($3:$3),IF(ROW(B133)-3&gt;$A$2,"",IF(MOD((ROW(B133)-3),(PRODUCT($3:$3)/PRODUCT($B$3:B$3)))=1,B132+1,B132)),IF(ROW(B133)-3&gt;$A$2,"",IF(MOD((ROW(B133)-3),B$3)=1,1,B132+1))))</f>
        <v/>
      </c>
      <c r="C133" s="127" t="str">
        <f>IF(C132="","",IF(COLUMN(C133)-1&lt;&gt;COUNT($3:$3),IF(ROW(C133)-3&gt;$A$2,"",IF(MOD((ROW(C133)-3),(PRODUCT($3:$3)/PRODUCT($B$3:C$3)))=1,IF(MOD((ROW(C133)-3),(PRODUCT($3:$3)/PRODUCT(B$3:$B$3)))=1,1,C132+1),C132)),IF(ROW(C133)-3&gt;$A$2,"",IF(MOD((ROW(C133)-3),C$3)=1,1,C132+1))))</f>
        <v/>
      </c>
      <c r="D133" s="127" t="str">
        <f>IF(D132="","",IF(COLUMN(D133)-1&lt;&gt;COUNT($3:$3),IF(ROW(D133)-3&gt;$A$2,"",IF(MOD((ROW(D133)-3),(PRODUCT($3:$3)/PRODUCT($B$3:D$3)))=1,IF(MOD((ROW(D133)-3),(PRODUCT($3:$3)/PRODUCT($B$3:C$3)))=1,1,D132+1),D132)),IF(ROW(D133)-3&gt;$A$2,"",IF(MOD((ROW(D133)-3),D$3)=1,1,D132+1))))</f>
        <v/>
      </c>
      <c r="E133" s="127" t="str">
        <f>IF(E132="","",IF(COLUMN(E133)-1&lt;&gt;COUNT($3:$3),IF(ROW(E133)-3&gt;$A$2,"",IF(MOD((ROW(E133)-3),(PRODUCT($3:$3)/PRODUCT($B$3:E$3)))=1,IF(MOD((ROW(E133)-3),(PRODUCT($3:$3)/PRODUCT($B$3:D$3)))=1,1,E132+1),E132)),IF(ROW(E133)-3&gt;$A$2,"",IF(MOD((ROW(E133)-3),E$3)=1,1,E132+1))))</f>
        <v/>
      </c>
      <c r="F133" s="127" t="str">
        <f>IF(F132="","",IF(COLUMN(F133)-1&lt;&gt;COUNT($3:$3),IF(ROW(F133)-3&gt;$A$2,"",IF(MOD((ROW(F133)-3),(PRODUCT($3:$3)/PRODUCT($B$3:F$3)))=1,IF(MOD((ROW(F133)-3),(PRODUCT($3:$3)/PRODUCT($B$3:E$3)))=1,1,F132+1),F132)),IF(ROW(F133)-3&gt;$A$2,"",IF(MOD((ROW(F133)-3),F$3)=1,1,F132+1))))</f>
        <v/>
      </c>
      <c r="G133" s="127" t="str">
        <f>IF(G132="","",IF(COLUMN(G133)-1&lt;&gt;COUNT($3:$3),IF(ROW(G133)-3&gt;$A$2,"",IF(MOD((ROW(G133)-3),(PRODUCT($3:$3)/PRODUCT($B$3:G$3)))=1,IF(MOD((ROW(G133)-3),(PRODUCT($3:$3)/PRODUCT($B$3:F$3)))=1,1,G132+1),G132)),IF(ROW(G133)-3&gt;$A$2,"",IF(MOD((ROW(G133)-3),G$3)=1,1,G132+1))))</f>
        <v/>
      </c>
      <c r="H133" s="127" t="str">
        <f>IF(H132="","",IF(COLUMN(H133)-1&lt;&gt;COUNT($3:$3),IF(ROW(H133)-3&gt;$A$2,"",IF(MOD((ROW(H133)-3),(PRODUCT($3:$3)/PRODUCT($B$3:H$3)))=1,IF(MOD((ROW(H133)-3),(PRODUCT($3:$3)/PRODUCT($B$3:G$3)))=1,1,H132+1),H132)),IF(ROW(H133)-3&gt;$A$2,"",IF(MOD((ROW(H133)-3),H$3)=1,1,H132+1))))</f>
        <v/>
      </c>
      <c r="I133" s="127" t="str">
        <f>IF(I132="","",IF(COLUMN(I133)-1&lt;&gt;COUNT($3:$3),IF(ROW(I133)-3&gt;$A$2,"",IF(MOD((ROW(I133)-3),(PRODUCT($3:$3)/PRODUCT($B$3:I$3)))=1,IF(MOD((ROW(I133)-3),(PRODUCT($3:$3)/PRODUCT($B$3:H$3)))=1,1,I132+1),I132)),IF(ROW(I133)-3&gt;$A$2,"",IF(MOD((ROW(I133)-3),I$3)=1,1,I132+1))))</f>
        <v/>
      </c>
      <c r="J133" s="127" t="str">
        <f>IF(J132="","",IF(COLUMN(J133)-1&lt;&gt;COUNT($3:$3),IF(ROW(J133)-3&gt;$A$2,"",IF(MOD((ROW(J133)-3),(PRODUCT($3:$3)/PRODUCT($B$3:J$3)))=1,IF(MOD((ROW(J133)-3),(PRODUCT($3:$3)/PRODUCT($B$3:I$3)))=1,1,J132+1),J132)),IF(ROW(J133)-3&gt;$A$2,"",IF(MOD((ROW(J133)-3),J$3)=1,1,J132+1))))</f>
        <v/>
      </c>
      <c r="K133" t="str">
        <f>IF(K132="","",IF(COLUMN(K133)-1&lt;&gt;COUNT($3:$3),IF(ROW(K133)-2&gt;$A$2,"",IF(MOD((ROW(K133)-2),(PRODUCT($3:$3)/PRODUCT($B$3:K$3)))=1,IF(MOD((ROW(K133)-2),(PRODUCT($3:$3)/PRODUCT($B$3:J$3)))=1,1,K132+1),K132)),IF(ROW(K133)-2&gt;$A$2,"",IF(MOD((ROW(K133)-2),K$3)=1,1,K132+1))))</f>
        <v/>
      </c>
    </row>
    <row r="134" spans="2:11">
      <c r="B134" s="127" t="str">
        <f>IF(B133="","",IF(COLUMN(B134)-1&lt;&gt;COUNT($3:$3),IF(ROW(B134)-3&gt;$A$2,"",IF(MOD((ROW(B134)-3),(PRODUCT($3:$3)/PRODUCT($B$3:B$3)))=1,B133+1,B133)),IF(ROW(B134)-3&gt;$A$2,"",IF(MOD((ROW(B134)-3),B$3)=1,1,B133+1))))</f>
        <v/>
      </c>
      <c r="C134" s="127" t="str">
        <f>IF(C133="","",IF(COLUMN(C134)-1&lt;&gt;COUNT($3:$3),IF(ROW(C134)-3&gt;$A$2,"",IF(MOD((ROW(C134)-3),(PRODUCT($3:$3)/PRODUCT($B$3:C$3)))=1,IF(MOD((ROW(C134)-3),(PRODUCT($3:$3)/PRODUCT(B$3:$B$3)))=1,1,C133+1),C133)),IF(ROW(C134)-3&gt;$A$2,"",IF(MOD((ROW(C134)-3),C$3)=1,1,C133+1))))</f>
        <v/>
      </c>
      <c r="D134" s="127" t="str">
        <f>IF(D133="","",IF(COLUMN(D134)-1&lt;&gt;COUNT($3:$3),IF(ROW(D134)-3&gt;$A$2,"",IF(MOD((ROW(D134)-3),(PRODUCT($3:$3)/PRODUCT($B$3:D$3)))=1,IF(MOD((ROW(D134)-3),(PRODUCT($3:$3)/PRODUCT($B$3:C$3)))=1,1,D133+1),D133)),IF(ROW(D134)-3&gt;$A$2,"",IF(MOD((ROW(D134)-3),D$3)=1,1,D133+1))))</f>
        <v/>
      </c>
      <c r="E134" s="127" t="str">
        <f>IF(E133="","",IF(COLUMN(E134)-1&lt;&gt;COUNT($3:$3),IF(ROW(E134)-3&gt;$A$2,"",IF(MOD((ROW(E134)-3),(PRODUCT($3:$3)/PRODUCT($B$3:E$3)))=1,IF(MOD((ROW(E134)-3),(PRODUCT($3:$3)/PRODUCT($B$3:D$3)))=1,1,E133+1),E133)),IF(ROW(E134)-3&gt;$A$2,"",IF(MOD((ROW(E134)-3),E$3)=1,1,E133+1))))</f>
        <v/>
      </c>
      <c r="F134" s="127" t="str">
        <f>IF(F133="","",IF(COLUMN(F134)-1&lt;&gt;COUNT($3:$3),IF(ROW(F134)-3&gt;$A$2,"",IF(MOD((ROW(F134)-3),(PRODUCT($3:$3)/PRODUCT($B$3:F$3)))=1,IF(MOD((ROW(F134)-3),(PRODUCT($3:$3)/PRODUCT($B$3:E$3)))=1,1,F133+1),F133)),IF(ROW(F134)-3&gt;$A$2,"",IF(MOD((ROW(F134)-3),F$3)=1,1,F133+1))))</f>
        <v/>
      </c>
      <c r="G134" s="127" t="str">
        <f>IF(G133="","",IF(COLUMN(G134)-1&lt;&gt;COUNT($3:$3),IF(ROW(G134)-3&gt;$A$2,"",IF(MOD((ROW(G134)-3),(PRODUCT($3:$3)/PRODUCT($B$3:G$3)))=1,IF(MOD((ROW(G134)-3),(PRODUCT($3:$3)/PRODUCT($B$3:F$3)))=1,1,G133+1),G133)),IF(ROW(G134)-3&gt;$A$2,"",IF(MOD((ROW(G134)-3),G$3)=1,1,G133+1))))</f>
        <v/>
      </c>
      <c r="H134" s="127" t="str">
        <f>IF(H133="","",IF(COLUMN(H134)-1&lt;&gt;COUNT($3:$3),IF(ROW(H134)-3&gt;$A$2,"",IF(MOD((ROW(H134)-3),(PRODUCT($3:$3)/PRODUCT($B$3:H$3)))=1,IF(MOD((ROW(H134)-3),(PRODUCT($3:$3)/PRODUCT($B$3:G$3)))=1,1,H133+1),H133)),IF(ROW(H134)-3&gt;$A$2,"",IF(MOD((ROW(H134)-3),H$3)=1,1,H133+1))))</f>
        <v/>
      </c>
      <c r="I134" s="127" t="str">
        <f>IF(I133="","",IF(COLUMN(I134)-1&lt;&gt;COUNT($3:$3),IF(ROW(I134)-3&gt;$A$2,"",IF(MOD((ROW(I134)-3),(PRODUCT($3:$3)/PRODUCT($B$3:I$3)))=1,IF(MOD((ROW(I134)-3),(PRODUCT($3:$3)/PRODUCT($B$3:H$3)))=1,1,I133+1),I133)),IF(ROW(I134)-3&gt;$A$2,"",IF(MOD((ROW(I134)-3),I$3)=1,1,I133+1))))</f>
        <v/>
      </c>
      <c r="J134" s="127" t="str">
        <f>IF(J133="","",IF(COLUMN(J134)-1&lt;&gt;COUNT($3:$3),IF(ROW(J134)-3&gt;$A$2,"",IF(MOD((ROW(J134)-3),(PRODUCT($3:$3)/PRODUCT($B$3:J$3)))=1,IF(MOD((ROW(J134)-3),(PRODUCT($3:$3)/PRODUCT($B$3:I$3)))=1,1,J133+1),J133)),IF(ROW(J134)-3&gt;$A$2,"",IF(MOD((ROW(J134)-3),J$3)=1,1,J133+1))))</f>
        <v/>
      </c>
      <c r="K134" t="str">
        <f>IF(K133="","",IF(COLUMN(K134)-1&lt;&gt;COUNT($3:$3),IF(ROW(K134)-2&gt;$A$2,"",IF(MOD((ROW(K134)-2),(PRODUCT($3:$3)/PRODUCT($B$3:K$3)))=1,IF(MOD((ROW(K134)-2),(PRODUCT($3:$3)/PRODUCT($B$3:J$3)))=1,1,K133+1),K133)),IF(ROW(K134)-2&gt;$A$2,"",IF(MOD((ROW(K134)-2),K$3)=1,1,K133+1))))</f>
        <v/>
      </c>
    </row>
    <row r="135" spans="2:11">
      <c r="B135" s="127" t="str">
        <f>IF(B134="","",IF(COLUMN(B135)-1&lt;&gt;COUNT($3:$3),IF(ROW(B135)-3&gt;$A$2,"",IF(MOD((ROW(B135)-3),(PRODUCT($3:$3)/PRODUCT($B$3:B$3)))=1,B134+1,B134)),IF(ROW(B135)-3&gt;$A$2,"",IF(MOD((ROW(B135)-3),B$3)=1,1,B134+1))))</f>
        <v/>
      </c>
      <c r="C135" s="127" t="str">
        <f>IF(C134="","",IF(COLUMN(C135)-1&lt;&gt;COUNT($3:$3),IF(ROW(C135)-3&gt;$A$2,"",IF(MOD((ROW(C135)-3),(PRODUCT($3:$3)/PRODUCT($B$3:C$3)))=1,IF(MOD((ROW(C135)-3),(PRODUCT($3:$3)/PRODUCT(B$3:$B$3)))=1,1,C134+1),C134)),IF(ROW(C135)-3&gt;$A$2,"",IF(MOD((ROW(C135)-3),C$3)=1,1,C134+1))))</f>
        <v/>
      </c>
      <c r="D135" s="127" t="str">
        <f>IF(D134="","",IF(COLUMN(D135)-1&lt;&gt;COUNT($3:$3),IF(ROW(D135)-3&gt;$A$2,"",IF(MOD((ROW(D135)-3),(PRODUCT($3:$3)/PRODUCT($B$3:D$3)))=1,IF(MOD((ROW(D135)-3),(PRODUCT($3:$3)/PRODUCT($B$3:C$3)))=1,1,D134+1),D134)),IF(ROW(D135)-3&gt;$A$2,"",IF(MOD((ROW(D135)-3),D$3)=1,1,D134+1))))</f>
        <v/>
      </c>
      <c r="E135" s="127" t="str">
        <f>IF(E134="","",IF(COLUMN(E135)-1&lt;&gt;COUNT($3:$3),IF(ROW(E135)-3&gt;$A$2,"",IF(MOD((ROW(E135)-3),(PRODUCT($3:$3)/PRODUCT($B$3:E$3)))=1,IF(MOD((ROW(E135)-3),(PRODUCT($3:$3)/PRODUCT($B$3:D$3)))=1,1,E134+1),E134)),IF(ROW(E135)-3&gt;$A$2,"",IF(MOD((ROW(E135)-3),E$3)=1,1,E134+1))))</f>
        <v/>
      </c>
      <c r="F135" s="127" t="str">
        <f>IF(F134="","",IF(COLUMN(F135)-1&lt;&gt;COUNT($3:$3),IF(ROW(F135)-3&gt;$A$2,"",IF(MOD((ROW(F135)-3),(PRODUCT($3:$3)/PRODUCT($B$3:F$3)))=1,IF(MOD((ROW(F135)-3),(PRODUCT($3:$3)/PRODUCT($B$3:E$3)))=1,1,F134+1),F134)),IF(ROW(F135)-3&gt;$A$2,"",IF(MOD((ROW(F135)-3),F$3)=1,1,F134+1))))</f>
        <v/>
      </c>
      <c r="G135" s="127" t="str">
        <f>IF(G134="","",IF(COLUMN(G135)-1&lt;&gt;COUNT($3:$3),IF(ROW(G135)-3&gt;$A$2,"",IF(MOD((ROW(G135)-3),(PRODUCT($3:$3)/PRODUCT($B$3:G$3)))=1,IF(MOD((ROW(G135)-3),(PRODUCT($3:$3)/PRODUCT($B$3:F$3)))=1,1,G134+1),G134)),IF(ROW(G135)-3&gt;$A$2,"",IF(MOD((ROW(G135)-3),G$3)=1,1,G134+1))))</f>
        <v/>
      </c>
      <c r="H135" s="127" t="str">
        <f>IF(H134="","",IF(COLUMN(H135)-1&lt;&gt;COUNT($3:$3),IF(ROW(H135)-3&gt;$A$2,"",IF(MOD((ROW(H135)-3),(PRODUCT($3:$3)/PRODUCT($B$3:H$3)))=1,IF(MOD((ROW(H135)-3),(PRODUCT($3:$3)/PRODUCT($B$3:G$3)))=1,1,H134+1),H134)),IF(ROW(H135)-3&gt;$A$2,"",IF(MOD((ROW(H135)-3),H$3)=1,1,H134+1))))</f>
        <v/>
      </c>
      <c r="I135" s="127" t="str">
        <f>IF(I134="","",IF(COLUMN(I135)-1&lt;&gt;COUNT($3:$3),IF(ROW(I135)-3&gt;$A$2,"",IF(MOD((ROW(I135)-3),(PRODUCT($3:$3)/PRODUCT($B$3:I$3)))=1,IF(MOD((ROW(I135)-3),(PRODUCT($3:$3)/PRODUCT($B$3:H$3)))=1,1,I134+1),I134)),IF(ROW(I135)-3&gt;$A$2,"",IF(MOD((ROW(I135)-3),I$3)=1,1,I134+1))))</f>
        <v/>
      </c>
      <c r="J135" s="127" t="str">
        <f>IF(J134="","",IF(COLUMN(J135)-1&lt;&gt;COUNT($3:$3),IF(ROW(J135)-3&gt;$A$2,"",IF(MOD((ROW(J135)-3),(PRODUCT($3:$3)/PRODUCT($B$3:J$3)))=1,IF(MOD((ROW(J135)-3),(PRODUCT($3:$3)/PRODUCT($B$3:I$3)))=1,1,J134+1),J134)),IF(ROW(J135)-3&gt;$A$2,"",IF(MOD((ROW(J135)-3),J$3)=1,1,J134+1))))</f>
        <v/>
      </c>
      <c r="K135" t="str">
        <f>IF(K134="","",IF(COLUMN(K135)-1&lt;&gt;COUNT($3:$3),IF(ROW(K135)-2&gt;$A$2,"",IF(MOD((ROW(K135)-2),(PRODUCT($3:$3)/PRODUCT($B$3:K$3)))=1,IF(MOD((ROW(K135)-2),(PRODUCT($3:$3)/PRODUCT($B$3:J$3)))=1,1,K134+1),K134)),IF(ROW(K135)-2&gt;$A$2,"",IF(MOD((ROW(K135)-2),K$3)=1,1,K134+1))))</f>
        <v/>
      </c>
    </row>
    <row r="136" spans="2:11">
      <c r="B136" s="127" t="str">
        <f>IF(B135="","",IF(COLUMN(B136)-1&lt;&gt;COUNT($3:$3),IF(ROW(B136)-3&gt;$A$2,"",IF(MOD((ROW(B136)-3),(PRODUCT($3:$3)/PRODUCT($B$3:B$3)))=1,B135+1,B135)),IF(ROW(B136)-3&gt;$A$2,"",IF(MOD((ROW(B136)-3),B$3)=1,1,B135+1))))</f>
        <v/>
      </c>
      <c r="C136" s="127" t="str">
        <f>IF(C135="","",IF(COLUMN(C136)-1&lt;&gt;COUNT($3:$3),IF(ROW(C136)-3&gt;$A$2,"",IF(MOD((ROW(C136)-3),(PRODUCT($3:$3)/PRODUCT($B$3:C$3)))=1,IF(MOD((ROW(C136)-3),(PRODUCT($3:$3)/PRODUCT(B$3:$B$3)))=1,1,C135+1),C135)),IF(ROW(C136)-3&gt;$A$2,"",IF(MOD((ROW(C136)-3),C$3)=1,1,C135+1))))</f>
        <v/>
      </c>
      <c r="D136" s="127" t="str">
        <f>IF(D135="","",IF(COLUMN(D136)-1&lt;&gt;COUNT($3:$3),IF(ROW(D136)-3&gt;$A$2,"",IF(MOD((ROW(D136)-3),(PRODUCT($3:$3)/PRODUCT($B$3:D$3)))=1,IF(MOD((ROW(D136)-3),(PRODUCT($3:$3)/PRODUCT($B$3:C$3)))=1,1,D135+1),D135)),IF(ROW(D136)-3&gt;$A$2,"",IF(MOD((ROW(D136)-3),D$3)=1,1,D135+1))))</f>
        <v/>
      </c>
      <c r="E136" s="127" t="str">
        <f>IF(E135="","",IF(COLUMN(E136)-1&lt;&gt;COUNT($3:$3),IF(ROW(E136)-3&gt;$A$2,"",IF(MOD((ROW(E136)-3),(PRODUCT($3:$3)/PRODUCT($B$3:E$3)))=1,IF(MOD((ROW(E136)-3),(PRODUCT($3:$3)/PRODUCT($B$3:D$3)))=1,1,E135+1),E135)),IF(ROW(E136)-3&gt;$A$2,"",IF(MOD((ROW(E136)-3),E$3)=1,1,E135+1))))</f>
        <v/>
      </c>
      <c r="F136" s="127" t="str">
        <f>IF(F135="","",IF(COLUMN(F136)-1&lt;&gt;COUNT($3:$3),IF(ROW(F136)-3&gt;$A$2,"",IF(MOD((ROW(F136)-3),(PRODUCT($3:$3)/PRODUCT($B$3:F$3)))=1,IF(MOD((ROW(F136)-3),(PRODUCT($3:$3)/PRODUCT($B$3:E$3)))=1,1,F135+1),F135)),IF(ROW(F136)-3&gt;$A$2,"",IF(MOD((ROW(F136)-3),F$3)=1,1,F135+1))))</f>
        <v/>
      </c>
      <c r="G136" s="127" t="str">
        <f>IF(G135="","",IF(COLUMN(G136)-1&lt;&gt;COUNT($3:$3),IF(ROW(G136)-3&gt;$A$2,"",IF(MOD((ROW(G136)-3),(PRODUCT($3:$3)/PRODUCT($B$3:G$3)))=1,IF(MOD((ROW(G136)-3),(PRODUCT($3:$3)/PRODUCT($B$3:F$3)))=1,1,G135+1),G135)),IF(ROW(G136)-3&gt;$A$2,"",IF(MOD((ROW(G136)-3),G$3)=1,1,G135+1))))</f>
        <v/>
      </c>
      <c r="H136" s="127" t="str">
        <f>IF(H135="","",IF(COLUMN(H136)-1&lt;&gt;COUNT($3:$3),IF(ROW(H136)-3&gt;$A$2,"",IF(MOD((ROW(H136)-3),(PRODUCT($3:$3)/PRODUCT($B$3:H$3)))=1,IF(MOD((ROW(H136)-3),(PRODUCT($3:$3)/PRODUCT($B$3:G$3)))=1,1,H135+1),H135)),IF(ROW(H136)-3&gt;$A$2,"",IF(MOD((ROW(H136)-3),H$3)=1,1,H135+1))))</f>
        <v/>
      </c>
      <c r="I136" s="127" t="str">
        <f>IF(I135="","",IF(COLUMN(I136)-1&lt;&gt;COUNT($3:$3),IF(ROW(I136)-3&gt;$A$2,"",IF(MOD((ROW(I136)-3),(PRODUCT($3:$3)/PRODUCT($B$3:I$3)))=1,IF(MOD((ROW(I136)-3),(PRODUCT($3:$3)/PRODUCT($B$3:H$3)))=1,1,I135+1),I135)),IF(ROW(I136)-3&gt;$A$2,"",IF(MOD((ROW(I136)-3),I$3)=1,1,I135+1))))</f>
        <v/>
      </c>
      <c r="J136" s="127" t="str">
        <f>IF(J135="","",IF(COLUMN(J136)-1&lt;&gt;COUNT($3:$3),IF(ROW(J136)-3&gt;$A$2,"",IF(MOD((ROW(J136)-3),(PRODUCT($3:$3)/PRODUCT($B$3:J$3)))=1,IF(MOD((ROW(J136)-3),(PRODUCT($3:$3)/PRODUCT($B$3:I$3)))=1,1,J135+1),J135)),IF(ROW(J136)-3&gt;$A$2,"",IF(MOD((ROW(J136)-3),J$3)=1,1,J135+1))))</f>
        <v/>
      </c>
      <c r="K136" t="str">
        <f>IF(K135="","",IF(COLUMN(K136)-1&lt;&gt;COUNT($3:$3),IF(ROW(K136)-2&gt;$A$2,"",IF(MOD((ROW(K136)-2),(PRODUCT($3:$3)/PRODUCT($B$3:K$3)))=1,IF(MOD((ROW(K136)-2),(PRODUCT($3:$3)/PRODUCT($B$3:J$3)))=1,1,K135+1),K135)),IF(ROW(K136)-2&gt;$A$2,"",IF(MOD((ROW(K136)-2),K$3)=1,1,K135+1))))</f>
        <v/>
      </c>
    </row>
    <row r="137" spans="2:11">
      <c r="B137" s="127" t="str">
        <f>IF(B136="","",IF(COLUMN(B137)-1&lt;&gt;COUNT($3:$3),IF(ROW(B137)-3&gt;$A$2,"",IF(MOD((ROW(B137)-3),(PRODUCT($3:$3)/PRODUCT($B$3:B$3)))=1,B136+1,B136)),IF(ROW(B137)-3&gt;$A$2,"",IF(MOD((ROW(B137)-3),B$3)=1,1,B136+1))))</f>
        <v/>
      </c>
      <c r="C137" s="127" t="str">
        <f>IF(C136="","",IF(COLUMN(C137)-1&lt;&gt;COUNT($3:$3),IF(ROW(C137)-3&gt;$A$2,"",IF(MOD((ROW(C137)-3),(PRODUCT($3:$3)/PRODUCT($B$3:C$3)))=1,IF(MOD((ROW(C137)-3),(PRODUCT($3:$3)/PRODUCT(B$3:$B$3)))=1,1,C136+1),C136)),IF(ROW(C137)-3&gt;$A$2,"",IF(MOD((ROW(C137)-3),C$3)=1,1,C136+1))))</f>
        <v/>
      </c>
      <c r="D137" s="127" t="str">
        <f>IF(D136="","",IF(COLUMN(D137)-1&lt;&gt;COUNT($3:$3),IF(ROW(D137)-3&gt;$A$2,"",IF(MOD((ROW(D137)-3),(PRODUCT($3:$3)/PRODUCT($B$3:D$3)))=1,IF(MOD((ROW(D137)-3),(PRODUCT($3:$3)/PRODUCT($B$3:C$3)))=1,1,D136+1),D136)),IF(ROW(D137)-3&gt;$A$2,"",IF(MOD((ROW(D137)-3),D$3)=1,1,D136+1))))</f>
        <v/>
      </c>
      <c r="E137" s="127" t="str">
        <f>IF(E136="","",IF(COLUMN(E137)-1&lt;&gt;COUNT($3:$3),IF(ROW(E137)-3&gt;$A$2,"",IF(MOD((ROW(E137)-3),(PRODUCT($3:$3)/PRODUCT($B$3:E$3)))=1,IF(MOD((ROW(E137)-3),(PRODUCT($3:$3)/PRODUCT($B$3:D$3)))=1,1,E136+1),E136)),IF(ROW(E137)-3&gt;$A$2,"",IF(MOD((ROW(E137)-3),E$3)=1,1,E136+1))))</f>
        <v/>
      </c>
      <c r="F137" s="127" t="str">
        <f>IF(F136="","",IF(COLUMN(F137)-1&lt;&gt;COUNT($3:$3),IF(ROW(F137)-3&gt;$A$2,"",IF(MOD((ROW(F137)-3),(PRODUCT($3:$3)/PRODUCT($B$3:F$3)))=1,IF(MOD((ROW(F137)-3),(PRODUCT($3:$3)/PRODUCT($B$3:E$3)))=1,1,F136+1),F136)),IF(ROW(F137)-3&gt;$A$2,"",IF(MOD((ROW(F137)-3),F$3)=1,1,F136+1))))</f>
        <v/>
      </c>
      <c r="G137" s="127" t="str">
        <f>IF(G136="","",IF(COLUMN(G137)-1&lt;&gt;COUNT($3:$3),IF(ROW(G137)-3&gt;$A$2,"",IF(MOD((ROW(G137)-3),(PRODUCT($3:$3)/PRODUCT($B$3:G$3)))=1,IF(MOD((ROW(G137)-3),(PRODUCT($3:$3)/PRODUCT($B$3:F$3)))=1,1,G136+1),G136)),IF(ROW(G137)-3&gt;$A$2,"",IF(MOD((ROW(G137)-3),G$3)=1,1,G136+1))))</f>
        <v/>
      </c>
      <c r="H137" s="127" t="str">
        <f>IF(H136="","",IF(COLUMN(H137)-1&lt;&gt;COUNT($3:$3),IF(ROW(H137)-3&gt;$A$2,"",IF(MOD((ROW(H137)-3),(PRODUCT($3:$3)/PRODUCT($B$3:H$3)))=1,IF(MOD((ROW(H137)-3),(PRODUCT($3:$3)/PRODUCT($B$3:G$3)))=1,1,H136+1),H136)),IF(ROW(H137)-3&gt;$A$2,"",IF(MOD((ROW(H137)-3),H$3)=1,1,H136+1))))</f>
        <v/>
      </c>
      <c r="I137" s="127" t="str">
        <f>IF(I136="","",IF(COLUMN(I137)-1&lt;&gt;COUNT($3:$3),IF(ROW(I137)-3&gt;$A$2,"",IF(MOD((ROW(I137)-3),(PRODUCT($3:$3)/PRODUCT($B$3:I$3)))=1,IF(MOD((ROW(I137)-3),(PRODUCT($3:$3)/PRODUCT($B$3:H$3)))=1,1,I136+1),I136)),IF(ROW(I137)-3&gt;$A$2,"",IF(MOD((ROW(I137)-3),I$3)=1,1,I136+1))))</f>
        <v/>
      </c>
      <c r="J137" s="127" t="str">
        <f>IF(J136="","",IF(COLUMN(J137)-1&lt;&gt;COUNT($3:$3),IF(ROW(J137)-3&gt;$A$2,"",IF(MOD((ROW(J137)-3),(PRODUCT($3:$3)/PRODUCT($B$3:J$3)))=1,IF(MOD((ROW(J137)-3),(PRODUCT($3:$3)/PRODUCT($B$3:I$3)))=1,1,J136+1),J136)),IF(ROW(J137)-3&gt;$A$2,"",IF(MOD((ROW(J137)-3),J$3)=1,1,J136+1))))</f>
        <v/>
      </c>
      <c r="K137" t="str">
        <f>IF(K136="","",IF(COLUMN(K137)-1&lt;&gt;COUNT($3:$3),IF(ROW(K137)-2&gt;$A$2,"",IF(MOD((ROW(K137)-2),(PRODUCT($3:$3)/PRODUCT($B$3:K$3)))=1,IF(MOD((ROW(K137)-2),(PRODUCT($3:$3)/PRODUCT($B$3:J$3)))=1,1,K136+1),K136)),IF(ROW(K137)-2&gt;$A$2,"",IF(MOD((ROW(K137)-2),K$3)=1,1,K136+1))))</f>
        <v/>
      </c>
    </row>
    <row r="138" spans="2:11">
      <c r="B138" s="127" t="str">
        <f>IF(B137="","",IF(COLUMN(B138)-1&lt;&gt;COUNT($3:$3),IF(ROW(B138)-3&gt;$A$2,"",IF(MOD((ROW(B138)-3),(PRODUCT($3:$3)/PRODUCT($B$3:B$3)))=1,B137+1,B137)),IF(ROW(B138)-3&gt;$A$2,"",IF(MOD((ROW(B138)-3),B$3)=1,1,B137+1))))</f>
        <v/>
      </c>
      <c r="C138" s="127" t="str">
        <f>IF(C137="","",IF(COLUMN(C138)-1&lt;&gt;COUNT($3:$3),IF(ROW(C138)-3&gt;$A$2,"",IF(MOD((ROW(C138)-3),(PRODUCT($3:$3)/PRODUCT($B$3:C$3)))=1,IF(MOD((ROW(C138)-3),(PRODUCT($3:$3)/PRODUCT(B$3:$B$3)))=1,1,C137+1),C137)),IF(ROW(C138)-3&gt;$A$2,"",IF(MOD((ROW(C138)-3),C$3)=1,1,C137+1))))</f>
        <v/>
      </c>
      <c r="D138" s="127" t="str">
        <f>IF(D137="","",IF(COLUMN(D138)-1&lt;&gt;COUNT($3:$3),IF(ROW(D138)-3&gt;$A$2,"",IF(MOD((ROW(D138)-3),(PRODUCT($3:$3)/PRODUCT($B$3:D$3)))=1,IF(MOD((ROW(D138)-3),(PRODUCT($3:$3)/PRODUCT($B$3:C$3)))=1,1,D137+1),D137)),IF(ROW(D138)-3&gt;$A$2,"",IF(MOD((ROW(D138)-3),D$3)=1,1,D137+1))))</f>
        <v/>
      </c>
      <c r="E138" s="127" t="str">
        <f>IF(E137="","",IF(COLUMN(E138)-1&lt;&gt;COUNT($3:$3),IF(ROW(E138)-3&gt;$A$2,"",IF(MOD((ROW(E138)-3),(PRODUCT($3:$3)/PRODUCT($B$3:E$3)))=1,IF(MOD((ROW(E138)-3),(PRODUCT($3:$3)/PRODUCT($B$3:D$3)))=1,1,E137+1),E137)),IF(ROW(E138)-3&gt;$A$2,"",IF(MOD((ROW(E138)-3),E$3)=1,1,E137+1))))</f>
        <v/>
      </c>
      <c r="F138" s="127" t="str">
        <f>IF(F137="","",IF(COLUMN(F138)-1&lt;&gt;COUNT($3:$3),IF(ROW(F138)-3&gt;$A$2,"",IF(MOD((ROW(F138)-3),(PRODUCT($3:$3)/PRODUCT($B$3:F$3)))=1,IF(MOD((ROW(F138)-3),(PRODUCT($3:$3)/PRODUCT($B$3:E$3)))=1,1,F137+1),F137)),IF(ROW(F138)-3&gt;$A$2,"",IF(MOD((ROW(F138)-3),F$3)=1,1,F137+1))))</f>
        <v/>
      </c>
      <c r="G138" s="127" t="str">
        <f>IF(G137="","",IF(COLUMN(G138)-1&lt;&gt;COUNT($3:$3),IF(ROW(G138)-3&gt;$A$2,"",IF(MOD((ROW(G138)-3),(PRODUCT($3:$3)/PRODUCT($B$3:G$3)))=1,IF(MOD((ROW(G138)-3),(PRODUCT($3:$3)/PRODUCT($B$3:F$3)))=1,1,G137+1),G137)),IF(ROW(G138)-3&gt;$A$2,"",IF(MOD((ROW(G138)-3),G$3)=1,1,G137+1))))</f>
        <v/>
      </c>
      <c r="H138" s="127" t="str">
        <f>IF(H137="","",IF(COLUMN(H138)-1&lt;&gt;COUNT($3:$3),IF(ROW(H138)-3&gt;$A$2,"",IF(MOD((ROW(H138)-3),(PRODUCT($3:$3)/PRODUCT($B$3:H$3)))=1,IF(MOD((ROW(H138)-3),(PRODUCT($3:$3)/PRODUCT($B$3:G$3)))=1,1,H137+1),H137)),IF(ROW(H138)-3&gt;$A$2,"",IF(MOD((ROW(H138)-3),H$3)=1,1,H137+1))))</f>
        <v/>
      </c>
      <c r="I138" s="127" t="str">
        <f>IF(I137="","",IF(COLUMN(I138)-1&lt;&gt;COUNT($3:$3),IF(ROW(I138)-3&gt;$A$2,"",IF(MOD((ROW(I138)-3),(PRODUCT($3:$3)/PRODUCT($B$3:I$3)))=1,IF(MOD((ROW(I138)-3),(PRODUCT($3:$3)/PRODUCT($B$3:H$3)))=1,1,I137+1),I137)),IF(ROW(I138)-3&gt;$A$2,"",IF(MOD((ROW(I138)-3),I$3)=1,1,I137+1))))</f>
        <v/>
      </c>
      <c r="J138" s="127" t="str">
        <f>IF(J137="","",IF(COLUMN(J138)-1&lt;&gt;COUNT($3:$3),IF(ROW(J138)-3&gt;$A$2,"",IF(MOD((ROW(J138)-3),(PRODUCT($3:$3)/PRODUCT($B$3:J$3)))=1,IF(MOD((ROW(J138)-3),(PRODUCT($3:$3)/PRODUCT($B$3:I$3)))=1,1,J137+1),J137)),IF(ROW(J138)-3&gt;$A$2,"",IF(MOD((ROW(J138)-3),J$3)=1,1,J137+1))))</f>
        <v/>
      </c>
      <c r="K138" t="str">
        <f>IF(K137="","",IF(COLUMN(K138)-1&lt;&gt;COUNT($3:$3),IF(ROW(K138)-2&gt;$A$2,"",IF(MOD((ROW(K138)-2),(PRODUCT($3:$3)/PRODUCT($B$3:K$3)))=1,IF(MOD((ROW(K138)-2),(PRODUCT($3:$3)/PRODUCT($B$3:J$3)))=1,1,K137+1),K137)),IF(ROW(K138)-2&gt;$A$2,"",IF(MOD((ROW(K138)-2),K$3)=1,1,K137+1))))</f>
        <v/>
      </c>
    </row>
    <row r="139" spans="2:11">
      <c r="B139" s="127" t="str">
        <f>IF(B138="","",IF(COLUMN(B139)-1&lt;&gt;COUNT($3:$3),IF(ROW(B139)-3&gt;$A$2,"",IF(MOD((ROW(B139)-3),(PRODUCT($3:$3)/PRODUCT($B$3:B$3)))=1,B138+1,B138)),IF(ROW(B139)-3&gt;$A$2,"",IF(MOD((ROW(B139)-3),B$3)=1,1,B138+1))))</f>
        <v/>
      </c>
      <c r="C139" s="127" t="str">
        <f>IF(C138="","",IF(COLUMN(C139)-1&lt;&gt;COUNT($3:$3),IF(ROW(C139)-3&gt;$A$2,"",IF(MOD((ROW(C139)-3),(PRODUCT($3:$3)/PRODUCT($B$3:C$3)))=1,IF(MOD((ROW(C139)-3),(PRODUCT($3:$3)/PRODUCT(B$3:$B$3)))=1,1,C138+1),C138)),IF(ROW(C139)-3&gt;$A$2,"",IF(MOD((ROW(C139)-3),C$3)=1,1,C138+1))))</f>
        <v/>
      </c>
      <c r="D139" s="127" t="str">
        <f>IF(D138="","",IF(COLUMN(D139)-1&lt;&gt;COUNT($3:$3),IF(ROW(D139)-3&gt;$A$2,"",IF(MOD((ROW(D139)-3),(PRODUCT($3:$3)/PRODUCT($B$3:D$3)))=1,IF(MOD((ROW(D139)-3),(PRODUCT($3:$3)/PRODUCT($B$3:C$3)))=1,1,D138+1),D138)),IF(ROW(D139)-3&gt;$A$2,"",IF(MOD((ROW(D139)-3),D$3)=1,1,D138+1))))</f>
        <v/>
      </c>
      <c r="E139" s="127" t="str">
        <f>IF(E138="","",IF(COLUMN(E139)-1&lt;&gt;COUNT($3:$3),IF(ROW(E139)-3&gt;$A$2,"",IF(MOD((ROW(E139)-3),(PRODUCT($3:$3)/PRODUCT($B$3:E$3)))=1,IF(MOD((ROW(E139)-3),(PRODUCT($3:$3)/PRODUCT($B$3:D$3)))=1,1,E138+1),E138)),IF(ROW(E139)-3&gt;$A$2,"",IF(MOD((ROW(E139)-3),E$3)=1,1,E138+1))))</f>
        <v/>
      </c>
      <c r="F139" s="127" t="str">
        <f>IF(F138="","",IF(COLUMN(F139)-1&lt;&gt;COUNT($3:$3),IF(ROW(F139)-3&gt;$A$2,"",IF(MOD((ROW(F139)-3),(PRODUCT($3:$3)/PRODUCT($B$3:F$3)))=1,IF(MOD((ROW(F139)-3),(PRODUCT($3:$3)/PRODUCT($B$3:E$3)))=1,1,F138+1),F138)),IF(ROW(F139)-3&gt;$A$2,"",IF(MOD((ROW(F139)-3),F$3)=1,1,F138+1))))</f>
        <v/>
      </c>
      <c r="G139" s="127" t="str">
        <f>IF(G138="","",IF(COLUMN(G139)-1&lt;&gt;COUNT($3:$3),IF(ROW(G139)-3&gt;$A$2,"",IF(MOD((ROW(G139)-3),(PRODUCT($3:$3)/PRODUCT($B$3:G$3)))=1,IF(MOD((ROW(G139)-3),(PRODUCT($3:$3)/PRODUCT($B$3:F$3)))=1,1,G138+1),G138)),IF(ROW(G139)-3&gt;$A$2,"",IF(MOD((ROW(G139)-3),G$3)=1,1,G138+1))))</f>
        <v/>
      </c>
      <c r="H139" s="127" t="str">
        <f>IF(H138="","",IF(COLUMN(H139)-1&lt;&gt;COUNT($3:$3),IF(ROW(H139)-3&gt;$A$2,"",IF(MOD((ROW(H139)-3),(PRODUCT($3:$3)/PRODUCT($B$3:H$3)))=1,IF(MOD((ROW(H139)-3),(PRODUCT($3:$3)/PRODUCT($B$3:G$3)))=1,1,H138+1),H138)),IF(ROW(H139)-3&gt;$A$2,"",IF(MOD((ROW(H139)-3),H$3)=1,1,H138+1))))</f>
        <v/>
      </c>
      <c r="I139" s="127" t="str">
        <f>IF(I138="","",IF(COLUMN(I139)-1&lt;&gt;COUNT($3:$3),IF(ROW(I139)-3&gt;$A$2,"",IF(MOD((ROW(I139)-3),(PRODUCT($3:$3)/PRODUCT($B$3:I$3)))=1,IF(MOD((ROW(I139)-3),(PRODUCT($3:$3)/PRODUCT($B$3:H$3)))=1,1,I138+1),I138)),IF(ROW(I139)-3&gt;$A$2,"",IF(MOD((ROW(I139)-3),I$3)=1,1,I138+1))))</f>
        <v/>
      </c>
      <c r="J139" s="127" t="str">
        <f>IF(J138="","",IF(COLUMN(J139)-1&lt;&gt;COUNT($3:$3),IF(ROW(J139)-3&gt;$A$2,"",IF(MOD((ROW(J139)-3),(PRODUCT($3:$3)/PRODUCT($B$3:J$3)))=1,IF(MOD((ROW(J139)-3),(PRODUCT($3:$3)/PRODUCT($B$3:I$3)))=1,1,J138+1),J138)),IF(ROW(J139)-3&gt;$A$2,"",IF(MOD((ROW(J139)-3),J$3)=1,1,J138+1))))</f>
        <v/>
      </c>
      <c r="K139" t="str">
        <f>IF(K138="","",IF(COLUMN(K139)-1&lt;&gt;COUNT($3:$3),IF(ROW(K139)-2&gt;$A$2,"",IF(MOD((ROW(K139)-2),(PRODUCT($3:$3)/PRODUCT($B$3:K$3)))=1,IF(MOD((ROW(K139)-2),(PRODUCT($3:$3)/PRODUCT($B$3:J$3)))=1,1,K138+1),K138)),IF(ROW(K139)-2&gt;$A$2,"",IF(MOD((ROW(K139)-2),K$3)=1,1,K138+1))))</f>
        <v/>
      </c>
    </row>
    <row r="140" spans="2:11">
      <c r="B140" s="127" t="str">
        <f>IF(B139="","",IF(COLUMN(B140)-1&lt;&gt;COUNT($3:$3),IF(ROW(B140)-3&gt;$A$2,"",IF(MOD((ROW(B140)-3),(PRODUCT($3:$3)/PRODUCT($B$3:B$3)))=1,B139+1,B139)),IF(ROW(B140)-3&gt;$A$2,"",IF(MOD((ROW(B140)-3),B$3)=1,1,B139+1))))</f>
        <v/>
      </c>
      <c r="C140" s="127" t="str">
        <f>IF(C139="","",IF(COLUMN(C140)-1&lt;&gt;COUNT($3:$3),IF(ROW(C140)-3&gt;$A$2,"",IF(MOD((ROW(C140)-3),(PRODUCT($3:$3)/PRODUCT($B$3:C$3)))=1,IF(MOD((ROW(C140)-3),(PRODUCT($3:$3)/PRODUCT(B$3:$B$3)))=1,1,C139+1),C139)),IF(ROW(C140)-3&gt;$A$2,"",IF(MOD((ROW(C140)-3),C$3)=1,1,C139+1))))</f>
        <v/>
      </c>
      <c r="D140" s="127" t="str">
        <f>IF(D139="","",IF(COLUMN(D140)-1&lt;&gt;COUNT($3:$3),IF(ROW(D140)-3&gt;$A$2,"",IF(MOD((ROW(D140)-3),(PRODUCT($3:$3)/PRODUCT($B$3:D$3)))=1,IF(MOD((ROW(D140)-3),(PRODUCT($3:$3)/PRODUCT($B$3:C$3)))=1,1,D139+1),D139)),IF(ROW(D140)-3&gt;$A$2,"",IF(MOD((ROW(D140)-3),D$3)=1,1,D139+1))))</f>
        <v/>
      </c>
      <c r="E140" s="127" t="str">
        <f>IF(E139="","",IF(COLUMN(E140)-1&lt;&gt;COUNT($3:$3),IF(ROW(E140)-3&gt;$A$2,"",IF(MOD((ROW(E140)-3),(PRODUCT($3:$3)/PRODUCT($B$3:E$3)))=1,IF(MOD((ROW(E140)-3),(PRODUCT($3:$3)/PRODUCT($B$3:D$3)))=1,1,E139+1),E139)),IF(ROW(E140)-3&gt;$A$2,"",IF(MOD((ROW(E140)-3),E$3)=1,1,E139+1))))</f>
        <v/>
      </c>
      <c r="F140" s="127" t="str">
        <f>IF(F139="","",IF(COLUMN(F140)-1&lt;&gt;COUNT($3:$3),IF(ROW(F140)-3&gt;$A$2,"",IF(MOD((ROW(F140)-3),(PRODUCT($3:$3)/PRODUCT($B$3:F$3)))=1,IF(MOD((ROW(F140)-3),(PRODUCT($3:$3)/PRODUCT($B$3:E$3)))=1,1,F139+1),F139)),IF(ROW(F140)-3&gt;$A$2,"",IF(MOD((ROW(F140)-3),F$3)=1,1,F139+1))))</f>
        <v/>
      </c>
      <c r="G140" s="127" t="str">
        <f>IF(G139="","",IF(COLUMN(G140)-1&lt;&gt;COUNT($3:$3),IF(ROW(G140)-3&gt;$A$2,"",IF(MOD((ROW(G140)-3),(PRODUCT($3:$3)/PRODUCT($B$3:G$3)))=1,IF(MOD((ROW(G140)-3),(PRODUCT($3:$3)/PRODUCT($B$3:F$3)))=1,1,G139+1),G139)),IF(ROW(G140)-3&gt;$A$2,"",IF(MOD((ROW(G140)-3),G$3)=1,1,G139+1))))</f>
        <v/>
      </c>
      <c r="H140" s="127" t="str">
        <f>IF(H139="","",IF(COLUMN(H140)-1&lt;&gt;COUNT($3:$3),IF(ROW(H140)-3&gt;$A$2,"",IF(MOD((ROW(H140)-3),(PRODUCT($3:$3)/PRODUCT($B$3:H$3)))=1,IF(MOD((ROW(H140)-3),(PRODUCT($3:$3)/PRODUCT($B$3:G$3)))=1,1,H139+1),H139)),IF(ROW(H140)-3&gt;$A$2,"",IF(MOD((ROW(H140)-3),H$3)=1,1,H139+1))))</f>
        <v/>
      </c>
      <c r="I140" s="127" t="str">
        <f>IF(I139="","",IF(COLUMN(I140)-1&lt;&gt;COUNT($3:$3),IF(ROW(I140)-3&gt;$A$2,"",IF(MOD((ROW(I140)-3),(PRODUCT($3:$3)/PRODUCT($B$3:I$3)))=1,IF(MOD((ROW(I140)-3),(PRODUCT($3:$3)/PRODUCT($B$3:H$3)))=1,1,I139+1),I139)),IF(ROW(I140)-3&gt;$A$2,"",IF(MOD((ROW(I140)-3),I$3)=1,1,I139+1))))</f>
        <v/>
      </c>
      <c r="J140" s="127" t="str">
        <f>IF(J139="","",IF(COLUMN(J140)-1&lt;&gt;COUNT($3:$3),IF(ROW(J140)-3&gt;$A$2,"",IF(MOD((ROW(J140)-3),(PRODUCT($3:$3)/PRODUCT($B$3:J$3)))=1,IF(MOD((ROW(J140)-3),(PRODUCT($3:$3)/PRODUCT($B$3:I$3)))=1,1,J139+1),J139)),IF(ROW(J140)-3&gt;$A$2,"",IF(MOD((ROW(J140)-3),J$3)=1,1,J139+1))))</f>
        <v/>
      </c>
      <c r="K140" t="str">
        <f>IF(K139="","",IF(COLUMN(K140)-1&lt;&gt;COUNT($3:$3),IF(ROW(K140)-2&gt;$A$2,"",IF(MOD((ROW(K140)-2),(PRODUCT($3:$3)/PRODUCT($B$3:K$3)))=1,IF(MOD((ROW(K140)-2),(PRODUCT($3:$3)/PRODUCT($B$3:J$3)))=1,1,K139+1),K139)),IF(ROW(K140)-2&gt;$A$2,"",IF(MOD((ROW(K140)-2),K$3)=1,1,K139+1))))</f>
        <v/>
      </c>
    </row>
    <row r="141" spans="2:11">
      <c r="B141" s="127" t="str">
        <f>IF(B140="","",IF(COLUMN(B141)-1&lt;&gt;COUNT($3:$3),IF(ROW(B141)-3&gt;$A$2,"",IF(MOD((ROW(B141)-3),(PRODUCT($3:$3)/PRODUCT($B$3:B$3)))=1,B140+1,B140)),IF(ROW(B141)-3&gt;$A$2,"",IF(MOD((ROW(B141)-3),B$3)=1,1,B140+1))))</f>
        <v/>
      </c>
      <c r="C141" s="127" t="str">
        <f>IF(C140="","",IF(COLUMN(C141)-1&lt;&gt;COUNT($3:$3),IF(ROW(C141)-3&gt;$A$2,"",IF(MOD((ROW(C141)-3),(PRODUCT($3:$3)/PRODUCT($B$3:C$3)))=1,IF(MOD((ROW(C141)-3),(PRODUCT($3:$3)/PRODUCT(B$3:$B$3)))=1,1,C140+1),C140)),IF(ROW(C141)-3&gt;$A$2,"",IF(MOD((ROW(C141)-3),C$3)=1,1,C140+1))))</f>
        <v/>
      </c>
      <c r="D141" s="127" t="str">
        <f>IF(D140="","",IF(COLUMN(D141)-1&lt;&gt;COUNT($3:$3),IF(ROW(D141)-3&gt;$A$2,"",IF(MOD((ROW(D141)-3),(PRODUCT($3:$3)/PRODUCT($B$3:D$3)))=1,IF(MOD((ROW(D141)-3),(PRODUCT($3:$3)/PRODUCT($B$3:C$3)))=1,1,D140+1),D140)),IF(ROW(D141)-3&gt;$A$2,"",IF(MOD((ROW(D141)-3),D$3)=1,1,D140+1))))</f>
        <v/>
      </c>
      <c r="E141" s="127" t="str">
        <f>IF(E140="","",IF(COLUMN(E141)-1&lt;&gt;COUNT($3:$3),IF(ROW(E141)-3&gt;$A$2,"",IF(MOD((ROW(E141)-3),(PRODUCT($3:$3)/PRODUCT($B$3:E$3)))=1,IF(MOD((ROW(E141)-3),(PRODUCT($3:$3)/PRODUCT($B$3:D$3)))=1,1,E140+1),E140)),IF(ROW(E141)-3&gt;$A$2,"",IF(MOD((ROW(E141)-3),E$3)=1,1,E140+1))))</f>
        <v/>
      </c>
      <c r="F141" s="127" t="str">
        <f>IF(F140="","",IF(COLUMN(F141)-1&lt;&gt;COUNT($3:$3),IF(ROW(F141)-3&gt;$A$2,"",IF(MOD((ROW(F141)-3),(PRODUCT($3:$3)/PRODUCT($B$3:F$3)))=1,IF(MOD((ROW(F141)-3),(PRODUCT($3:$3)/PRODUCT($B$3:E$3)))=1,1,F140+1),F140)),IF(ROW(F141)-3&gt;$A$2,"",IF(MOD((ROW(F141)-3),F$3)=1,1,F140+1))))</f>
        <v/>
      </c>
      <c r="G141" s="127" t="str">
        <f>IF(G140="","",IF(COLUMN(G141)-1&lt;&gt;COUNT($3:$3),IF(ROW(G141)-3&gt;$A$2,"",IF(MOD((ROW(G141)-3),(PRODUCT($3:$3)/PRODUCT($B$3:G$3)))=1,IF(MOD((ROW(G141)-3),(PRODUCT($3:$3)/PRODUCT($B$3:F$3)))=1,1,G140+1),G140)),IF(ROW(G141)-3&gt;$A$2,"",IF(MOD((ROW(G141)-3),G$3)=1,1,G140+1))))</f>
        <v/>
      </c>
      <c r="H141" s="127" t="str">
        <f>IF(H140="","",IF(COLUMN(H141)-1&lt;&gt;COUNT($3:$3),IF(ROW(H141)-3&gt;$A$2,"",IF(MOD((ROW(H141)-3),(PRODUCT($3:$3)/PRODUCT($B$3:H$3)))=1,IF(MOD((ROW(H141)-3),(PRODUCT($3:$3)/PRODUCT($B$3:G$3)))=1,1,H140+1),H140)),IF(ROW(H141)-3&gt;$A$2,"",IF(MOD((ROW(H141)-3),H$3)=1,1,H140+1))))</f>
        <v/>
      </c>
      <c r="I141" s="127" t="str">
        <f>IF(I140="","",IF(COLUMN(I141)-1&lt;&gt;COUNT($3:$3),IF(ROW(I141)-3&gt;$A$2,"",IF(MOD((ROW(I141)-3),(PRODUCT($3:$3)/PRODUCT($B$3:I$3)))=1,IF(MOD((ROW(I141)-3),(PRODUCT($3:$3)/PRODUCT($B$3:H$3)))=1,1,I140+1),I140)),IF(ROW(I141)-3&gt;$A$2,"",IF(MOD((ROW(I141)-3),I$3)=1,1,I140+1))))</f>
        <v/>
      </c>
      <c r="J141" s="127" t="str">
        <f>IF(J140="","",IF(COLUMN(J141)-1&lt;&gt;COUNT($3:$3),IF(ROW(J141)-3&gt;$A$2,"",IF(MOD((ROW(J141)-3),(PRODUCT($3:$3)/PRODUCT($B$3:J$3)))=1,IF(MOD((ROW(J141)-3),(PRODUCT($3:$3)/PRODUCT($B$3:I$3)))=1,1,J140+1),J140)),IF(ROW(J141)-3&gt;$A$2,"",IF(MOD((ROW(J141)-3),J$3)=1,1,J140+1))))</f>
        <v/>
      </c>
      <c r="K141" t="str">
        <f>IF(K140="","",IF(COLUMN(K141)-1&lt;&gt;COUNT($3:$3),IF(ROW(K141)-2&gt;$A$2,"",IF(MOD((ROW(K141)-2),(PRODUCT($3:$3)/PRODUCT($B$3:K$3)))=1,IF(MOD((ROW(K141)-2),(PRODUCT($3:$3)/PRODUCT($B$3:J$3)))=1,1,K140+1),K140)),IF(ROW(K141)-2&gt;$A$2,"",IF(MOD((ROW(K141)-2),K$3)=1,1,K140+1))))</f>
        <v/>
      </c>
    </row>
    <row r="142" spans="2:11">
      <c r="B142" s="127" t="str">
        <f>IF(B141="","",IF(COLUMN(B142)-1&lt;&gt;COUNT($3:$3),IF(ROW(B142)-3&gt;$A$2,"",IF(MOD((ROW(B142)-3),(PRODUCT($3:$3)/PRODUCT($B$3:B$3)))=1,B141+1,B141)),IF(ROW(B142)-3&gt;$A$2,"",IF(MOD((ROW(B142)-3),B$3)=1,1,B141+1))))</f>
        <v/>
      </c>
      <c r="C142" s="127" t="str">
        <f>IF(C141="","",IF(COLUMN(C142)-1&lt;&gt;COUNT($3:$3),IF(ROW(C142)-3&gt;$A$2,"",IF(MOD((ROW(C142)-3),(PRODUCT($3:$3)/PRODUCT($B$3:C$3)))=1,IF(MOD((ROW(C142)-3),(PRODUCT($3:$3)/PRODUCT(B$3:$B$3)))=1,1,C141+1),C141)),IF(ROW(C142)-3&gt;$A$2,"",IF(MOD((ROW(C142)-3),C$3)=1,1,C141+1))))</f>
        <v/>
      </c>
      <c r="D142" s="127" t="str">
        <f>IF(D141="","",IF(COLUMN(D142)-1&lt;&gt;COUNT($3:$3),IF(ROW(D142)-3&gt;$A$2,"",IF(MOD((ROW(D142)-3),(PRODUCT($3:$3)/PRODUCT($B$3:D$3)))=1,IF(MOD((ROW(D142)-3),(PRODUCT($3:$3)/PRODUCT($B$3:C$3)))=1,1,D141+1),D141)),IF(ROW(D142)-3&gt;$A$2,"",IF(MOD((ROW(D142)-3),D$3)=1,1,D141+1))))</f>
        <v/>
      </c>
      <c r="E142" s="127" t="str">
        <f>IF(E141="","",IF(COLUMN(E142)-1&lt;&gt;COUNT($3:$3),IF(ROW(E142)-3&gt;$A$2,"",IF(MOD((ROW(E142)-3),(PRODUCT($3:$3)/PRODUCT($B$3:E$3)))=1,IF(MOD((ROW(E142)-3),(PRODUCT($3:$3)/PRODUCT($B$3:D$3)))=1,1,E141+1),E141)),IF(ROW(E142)-3&gt;$A$2,"",IF(MOD((ROW(E142)-3),E$3)=1,1,E141+1))))</f>
        <v/>
      </c>
      <c r="F142" s="127" t="str">
        <f>IF(F141="","",IF(COLUMN(F142)-1&lt;&gt;COUNT($3:$3),IF(ROW(F142)-3&gt;$A$2,"",IF(MOD((ROW(F142)-3),(PRODUCT($3:$3)/PRODUCT($B$3:F$3)))=1,IF(MOD((ROW(F142)-3),(PRODUCT($3:$3)/PRODUCT($B$3:E$3)))=1,1,F141+1),F141)),IF(ROW(F142)-3&gt;$A$2,"",IF(MOD((ROW(F142)-3),F$3)=1,1,F141+1))))</f>
        <v/>
      </c>
      <c r="G142" s="127" t="str">
        <f>IF(G141="","",IF(COLUMN(G142)-1&lt;&gt;COUNT($3:$3),IF(ROW(G142)-3&gt;$A$2,"",IF(MOD((ROW(G142)-3),(PRODUCT($3:$3)/PRODUCT($B$3:G$3)))=1,IF(MOD((ROW(G142)-3),(PRODUCT($3:$3)/PRODUCT($B$3:F$3)))=1,1,G141+1),G141)),IF(ROW(G142)-3&gt;$A$2,"",IF(MOD((ROW(G142)-3),G$3)=1,1,G141+1))))</f>
        <v/>
      </c>
      <c r="H142" s="127" t="str">
        <f>IF(H141="","",IF(COLUMN(H142)-1&lt;&gt;COUNT($3:$3),IF(ROW(H142)-3&gt;$A$2,"",IF(MOD((ROW(H142)-3),(PRODUCT($3:$3)/PRODUCT($B$3:H$3)))=1,IF(MOD((ROW(H142)-3),(PRODUCT($3:$3)/PRODUCT($B$3:G$3)))=1,1,H141+1),H141)),IF(ROW(H142)-3&gt;$A$2,"",IF(MOD((ROW(H142)-3),H$3)=1,1,H141+1))))</f>
        <v/>
      </c>
      <c r="I142" s="127" t="str">
        <f>IF(I141="","",IF(COLUMN(I142)-1&lt;&gt;COUNT($3:$3),IF(ROW(I142)-3&gt;$A$2,"",IF(MOD((ROW(I142)-3),(PRODUCT($3:$3)/PRODUCT($B$3:I$3)))=1,IF(MOD((ROW(I142)-3),(PRODUCT($3:$3)/PRODUCT($B$3:H$3)))=1,1,I141+1),I141)),IF(ROW(I142)-3&gt;$A$2,"",IF(MOD((ROW(I142)-3),I$3)=1,1,I141+1))))</f>
        <v/>
      </c>
      <c r="J142" s="127" t="str">
        <f>IF(J141="","",IF(COLUMN(J142)-1&lt;&gt;COUNT($3:$3),IF(ROW(J142)-3&gt;$A$2,"",IF(MOD((ROW(J142)-3),(PRODUCT($3:$3)/PRODUCT($B$3:J$3)))=1,IF(MOD((ROW(J142)-3),(PRODUCT($3:$3)/PRODUCT($B$3:I$3)))=1,1,J141+1),J141)),IF(ROW(J142)-3&gt;$A$2,"",IF(MOD((ROW(J142)-3),J$3)=1,1,J141+1))))</f>
        <v/>
      </c>
      <c r="K142" t="str">
        <f>IF(K141="","",IF(COLUMN(K142)-1&lt;&gt;COUNT($3:$3),IF(ROW(K142)-2&gt;$A$2,"",IF(MOD((ROW(K142)-2),(PRODUCT($3:$3)/PRODUCT($B$3:K$3)))=1,IF(MOD((ROW(K142)-2),(PRODUCT($3:$3)/PRODUCT($B$3:J$3)))=1,1,K141+1),K141)),IF(ROW(K142)-2&gt;$A$2,"",IF(MOD((ROW(K142)-2),K$3)=1,1,K141+1))))</f>
        <v/>
      </c>
    </row>
    <row r="143" spans="2:11">
      <c r="B143" s="127" t="str">
        <f>IF(B142="","",IF(COLUMN(B143)-1&lt;&gt;COUNT($3:$3),IF(ROW(B143)-3&gt;$A$2,"",IF(MOD((ROW(B143)-3),(PRODUCT($3:$3)/PRODUCT($B$3:B$3)))=1,B142+1,B142)),IF(ROW(B143)-3&gt;$A$2,"",IF(MOD((ROW(B143)-3),B$3)=1,1,B142+1))))</f>
        <v/>
      </c>
      <c r="C143" s="127" t="str">
        <f>IF(C142="","",IF(COLUMN(C143)-1&lt;&gt;COUNT($3:$3),IF(ROW(C143)-3&gt;$A$2,"",IF(MOD((ROW(C143)-3),(PRODUCT($3:$3)/PRODUCT($B$3:C$3)))=1,IF(MOD((ROW(C143)-3),(PRODUCT($3:$3)/PRODUCT(B$3:$B$3)))=1,1,C142+1),C142)),IF(ROW(C143)-3&gt;$A$2,"",IF(MOD((ROW(C143)-3),C$3)=1,1,C142+1))))</f>
        <v/>
      </c>
      <c r="D143" s="127" t="str">
        <f>IF(D142="","",IF(COLUMN(D143)-1&lt;&gt;COUNT($3:$3),IF(ROW(D143)-3&gt;$A$2,"",IF(MOD((ROW(D143)-3),(PRODUCT($3:$3)/PRODUCT($B$3:D$3)))=1,IF(MOD((ROW(D143)-3),(PRODUCT($3:$3)/PRODUCT($B$3:C$3)))=1,1,D142+1),D142)),IF(ROW(D143)-3&gt;$A$2,"",IF(MOD((ROW(D143)-3),D$3)=1,1,D142+1))))</f>
        <v/>
      </c>
      <c r="E143" s="127" t="str">
        <f>IF(E142="","",IF(COLUMN(E143)-1&lt;&gt;COUNT($3:$3),IF(ROW(E143)-3&gt;$A$2,"",IF(MOD((ROW(E143)-3),(PRODUCT($3:$3)/PRODUCT($B$3:E$3)))=1,IF(MOD((ROW(E143)-3),(PRODUCT($3:$3)/PRODUCT($B$3:D$3)))=1,1,E142+1),E142)),IF(ROW(E143)-3&gt;$A$2,"",IF(MOD((ROW(E143)-3),E$3)=1,1,E142+1))))</f>
        <v/>
      </c>
      <c r="F143" s="127" t="str">
        <f>IF(F142="","",IF(COLUMN(F143)-1&lt;&gt;COUNT($3:$3),IF(ROW(F143)-3&gt;$A$2,"",IF(MOD((ROW(F143)-3),(PRODUCT($3:$3)/PRODUCT($B$3:F$3)))=1,IF(MOD((ROW(F143)-3),(PRODUCT($3:$3)/PRODUCT($B$3:E$3)))=1,1,F142+1),F142)),IF(ROW(F143)-3&gt;$A$2,"",IF(MOD((ROW(F143)-3),F$3)=1,1,F142+1))))</f>
        <v/>
      </c>
      <c r="G143" s="127" t="str">
        <f>IF(G142="","",IF(COLUMN(G143)-1&lt;&gt;COUNT($3:$3),IF(ROW(G143)-3&gt;$A$2,"",IF(MOD((ROW(G143)-3),(PRODUCT($3:$3)/PRODUCT($B$3:G$3)))=1,IF(MOD((ROW(G143)-3),(PRODUCT($3:$3)/PRODUCT($B$3:F$3)))=1,1,G142+1),G142)),IF(ROW(G143)-3&gt;$A$2,"",IF(MOD((ROW(G143)-3),G$3)=1,1,G142+1))))</f>
        <v/>
      </c>
      <c r="H143" s="127" t="str">
        <f>IF(H142="","",IF(COLUMN(H143)-1&lt;&gt;COUNT($3:$3),IF(ROW(H143)-3&gt;$A$2,"",IF(MOD((ROW(H143)-3),(PRODUCT($3:$3)/PRODUCT($B$3:H$3)))=1,IF(MOD((ROW(H143)-3),(PRODUCT($3:$3)/PRODUCT($B$3:G$3)))=1,1,H142+1),H142)),IF(ROW(H143)-3&gt;$A$2,"",IF(MOD((ROW(H143)-3),H$3)=1,1,H142+1))))</f>
        <v/>
      </c>
      <c r="I143" s="127" t="str">
        <f>IF(I142="","",IF(COLUMN(I143)-1&lt;&gt;COUNT($3:$3),IF(ROW(I143)-3&gt;$A$2,"",IF(MOD((ROW(I143)-3),(PRODUCT($3:$3)/PRODUCT($B$3:I$3)))=1,IF(MOD((ROW(I143)-3),(PRODUCT($3:$3)/PRODUCT($B$3:H$3)))=1,1,I142+1),I142)),IF(ROW(I143)-3&gt;$A$2,"",IF(MOD((ROW(I143)-3),I$3)=1,1,I142+1))))</f>
        <v/>
      </c>
      <c r="J143" s="127" t="str">
        <f>IF(J142="","",IF(COLUMN(J143)-1&lt;&gt;COUNT($3:$3),IF(ROW(J143)-3&gt;$A$2,"",IF(MOD((ROW(J143)-3),(PRODUCT($3:$3)/PRODUCT($B$3:J$3)))=1,IF(MOD((ROW(J143)-3),(PRODUCT($3:$3)/PRODUCT($B$3:I$3)))=1,1,J142+1),J142)),IF(ROW(J143)-3&gt;$A$2,"",IF(MOD((ROW(J143)-3),J$3)=1,1,J142+1))))</f>
        <v/>
      </c>
      <c r="K143" t="str">
        <f>IF(K142="","",IF(COLUMN(K143)-1&lt;&gt;COUNT($3:$3),IF(ROW(K143)-2&gt;$A$2,"",IF(MOD((ROW(K143)-2),(PRODUCT($3:$3)/PRODUCT($B$3:K$3)))=1,IF(MOD((ROW(K143)-2),(PRODUCT($3:$3)/PRODUCT($B$3:J$3)))=1,1,K142+1),K142)),IF(ROW(K143)-2&gt;$A$2,"",IF(MOD((ROW(K143)-2),K$3)=1,1,K142+1))))</f>
        <v/>
      </c>
    </row>
    <row r="144" spans="2:11">
      <c r="B144" s="127" t="str">
        <f>IF(B143="","",IF(COLUMN(B144)-1&lt;&gt;COUNT($3:$3),IF(ROW(B144)-3&gt;$A$2,"",IF(MOD((ROW(B144)-3),(PRODUCT($3:$3)/PRODUCT($B$3:B$3)))=1,B143+1,B143)),IF(ROW(B144)-3&gt;$A$2,"",IF(MOD((ROW(B144)-3),B$3)=1,1,B143+1))))</f>
        <v/>
      </c>
      <c r="C144" s="127" t="str">
        <f>IF(C143="","",IF(COLUMN(C144)-1&lt;&gt;COUNT($3:$3),IF(ROW(C144)-3&gt;$A$2,"",IF(MOD((ROW(C144)-3),(PRODUCT($3:$3)/PRODUCT($B$3:C$3)))=1,IF(MOD((ROW(C144)-3),(PRODUCT($3:$3)/PRODUCT(B$3:$B$3)))=1,1,C143+1),C143)),IF(ROW(C144)-3&gt;$A$2,"",IF(MOD((ROW(C144)-3),C$3)=1,1,C143+1))))</f>
        <v/>
      </c>
      <c r="D144" s="127" t="str">
        <f>IF(D143="","",IF(COLUMN(D144)-1&lt;&gt;COUNT($3:$3),IF(ROW(D144)-3&gt;$A$2,"",IF(MOD((ROW(D144)-3),(PRODUCT($3:$3)/PRODUCT($B$3:D$3)))=1,IF(MOD((ROW(D144)-3),(PRODUCT($3:$3)/PRODUCT($B$3:C$3)))=1,1,D143+1),D143)),IF(ROW(D144)-3&gt;$A$2,"",IF(MOD((ROW(D144)-3),D$3)=1,1,D143+1))))</f>
        <v/>
      </c>
      <c r="E144" s="127" t="str">
        <f>IF(E143="","",IF(COLUMN(E144)-1&lt;&gt;COUNT($3:$3),IF(ROW(E144)-3&gt;$A$2,"",IF(MOD((ROW(E144)-3),(PRODUCT($3:$3)/PRODUCT($B$3:E$3)))=1,IF(MOD((ROW(E144)-3),(PRODUCT($3:$3)/PRODUCT($B$3:D$3)))=1,1,E143+1),E143)),IF(ROW(E144)-3&gt;$A$2,"",IF(MOD((ROW(E144)-3),E$3)=1,1,E143+1))))</f>
        <v/>
      </c>
      <c r="F144" s="127" t="str">
        <f>IF(F143="","",IF(COLUMN(F144)-1&lt;&gt;COUNT($3:$3),IF(ROW(F144)-3&gt;$A$2,"",IF(MOD((ROW(F144)-3),(PRODUCT($3:$3)/PRODUCT($B$3:F$3)))=1,IF(MOD((ROW(F144)-3),(PRODUCT($3:$3)/PRODUCT($B$3:E$3)))=1,1,F143+1),F143)),IF(ROW(F144)-3&gt;$A$2,"",IF(MOD((ROW(F144)-3),F$3)=1,1,F143+1))))</f>
        <v/>
      </c>
      <c r="G144" s="127" t="str">
        <f>IF(G143="","",IF(COLUMN(G144)-1&lt;&gt;COUNT($3:$3),IF(ROW(G144)-3&gt;$A$2,"",IF(MOD((ROW(G144)-3),(PRODUCT($3:$3)/PRODUCT($B$3:G$3)))=1,IF(MOD((ROW(G144)-3),(PRODUCT($3:$3)/PRODUCT($B$3:F$3)))=1,1,G143+1),G143)),IF(ROW(G144)-3&gt;$A$2,"",IF(MOD((ROW(G144)-3),G$3)=1,1,G143+1))))</f>
        <v/>
      </c>
      <c r="H144" s="127" t="str">
        <f>IF(H143="","",IF(COLUMN(H144)-1&lt;&gt;COUNT($3:$3),IF(ROW(H144)-3&gt;$A$2,"",IF(MOD((ROW(H144)-3),(PRODUCT($3:$3)/PRODUCT($B$3:H$3)))=1,IF(MOD((ROW(H144)-3),(PRODUCT($3:$3)/PRODUCT($B$3:G$3)))=1,1,H143+1),H143)),IF(ROW(H144)-3&gt;$A$2,"",IF(MOD((ROW(H144)-3),H$3)=1,1,H143+1))))</f>
        <v/>
      </c>
      <c r="I144" s="127" t="str">
        <f>IF(I143="","",IF(COLUMN(I144)-1&lt;&gt;COUNT($3:$3),IF(ROW(I144)-3&gt;$A$2,"",IF(MOD((ROW(I144)-3),(PRODUCT($3:$3)/PRODUCT($B$3:I$3)))=1,IF(MOD((ROW(I144)-3),(PRODUCT($3:$3)/PRODUCT($B$3:H$3)))=1,1,I143+1),I143)),IF(ROW(I144)-3&gt;$A$2,"",IF(MOD((ROW(I144)-3),I$3)=1,1,I143+1))))</f>
        <v/>
      </c>
      <c r="J144" s="127" t="str">
        <f>IF(J143="","",IF(COLUMN(J144)-1&lt;&gt;COUNT($3:$3),IF(ROW(J144)-3&gt;$A$2,"",IF(MOD((ROW(J144)-3),(PRODUCT($3:$3)/PRODUCT($B$3:J$3)))=1,IF(MOD((ROW(J144)-3),(PRODUCT($3:$3)/PRODUCT($B$3:I$3)))=1,1,J143+1),J143)),IF(ROW(J144)-3&gt;$A$2,"",IF(MOD((ROW(J144)-3),J$3)=1,1,J143+1))))</f>
        <v/>
      </c>
      <c r="K144" t="str">
        <f>IF(K143="","",IF(COLUMN(K144)-1&lt;&gt;COUNT($3:$3),IF(ROW(K144)-2&gt;$A$2,"",IF(MOD((ROW(K144)-2),(PRODUCT($3:$3)/PRODUCT($B$3:K$3)))=1,IF(MOD((ROW(K144)-2),(PRODUCT($3:$3)/PRODUCT($B$3:J$3)))=1,1,K143+1),K143)),IF(ROW(K144)-2&gt;$A$2,"",IF(MOD((ROW(K144)-2),K$3)=1,1,K143+1))))</f>
        <v/>
      </c>
    </row>
    <row r="145" spans="2:11">
      <c r="B145" s="127" t="str">
        <f>IF(B144="","",IF(COLUMN(B145)-1&lt;&gt;COUNT($3:$3),IF(ROW(B145)-3&gt;$A$2,"",IF(MOD((ROW(B145)-3),(PRODUCT($3:$3)/PRODUCT($B$3:B$3)))=1,B144+1,B144)),IF(ROW(B145)-3&gt;$A$2,"",IF(MOD((ROW(B145)-3),B$3)=1,1,B144+1))))</f>
        <v/>
      </c>
      <c r="C145" s="127" t="str">
        <f>IF(C144="","",IF(COLUMN(C145)-1&lt;&gt;COUNT($3:$3),IF(ROW(C145)-3&gt;$A$2,"",IF(MOD((ROW(C145)-3),(PRODUCT($3:$3)/PRODUCT($B$3:C$3)))=1,IF(MOD((ROW(C145)-3),(PRODUCT($3:$3)/PRODUCT(B$3:$B$3)))=1,1,C144+1),C144)),IF(ROW(C145)-3&gt;$A$2,"",IF(MOD((ROW(C145)-3),C$3)=1,1,C144+1))))</f>
        <v/>
      </c>
      <c r="D145" s="127" t="str">
        <f>IF(D144="","",IF(COLUMN(D145)-1&lt;&gt;COUNT($3:$3),IF(ROW(D145)-3&gt;$A$2,"",IF(MOD((ROW(D145)-3),(PRODUCT($3:$3)/PRODUCT($B$3:D$3)))=1,IF(MOD((ROW(D145)-3),(PRODUCT($3:$3)/PRODUCT($B$3:C$3)))=1,1,D144+1),D144)),IF(ROW(D145)-3&gt;$A$2,"",IF(MOD((ROW(D145)-3),D$3)=1,1,D144+1))))</f>
        <v/>
      </c>
      <c r="E145" s="127" t="str">
        <f>IF(E144="","",IF(COLUMN(E145)-1&lt;&gt;COUNT($3:$3),IF(ROW(E145)-3&gt;$A$2,"",IF(MOD((ROW(E145)-3),(PRODUCT($3:$3)/PRODUCT($B$3:E$3)))=1,IF(MOD((ROW(E145)-3),(PRODUCT($3:$3)/PRODUCT($B$3:D$3)))=1,1,E144+1),E144)),IF(ROW(E145)-3&gt;$A$2,"",IF(MOD((ROW(E145)-3),E$3)=1,1,E144+1))))</f>
        <v/>
      </c>
      <c r="F145" s="127" t="str">
        <f>IF(F144="","",IF(COLUMN(F145)-1&lt;&gt;COUNT($3:$3),IF(ROW(F145)-3&gt;$A$2,"",IF(MOD((ROW(F145)-3),(PRODUCT($3:$3)/PRODUCT($B$3:F$3)))=1,IF(MOD((ROW(F145)-3),(PRODUCT($3:$3)/PRODUCT($B$3:E$3)))=1,1,F144+1),F144)),IF(ROW(F145)-3&gt;$A$2,"",IF(MOD((ROW(F145)-3),F$3)=1,1,F144+1))))</f>
        <v/>
      </c>
      <c r="G145" s="127" t="str">
        <f>IF(G144="","",IF(COLUMN(G145)-1&lt;&gt;COUNT($3:$3),IF(ROW(G145)-3&gt;$A$2,"",IF(MOD((ROW(G145)-3),(PRODUCT($3:$3)/PRODUCT($B$3:G$3)))=1,IF(MOD((ROW(G145)-3),(PRODUCT($3:$3)/PRODUCT($B$3:F$3)))=1,1,G144+1),G144)),IF(ROW(G145)-3&gt;$A$2,"",IF(MOD((ROW(G145)-3),G$3)=1,1,G144+1))))</f>
        <v/>
      </c>
      <c r="H145" s="127" t="str">
        <f>IF(H144="","",IF(COLUMN(H145)-1&lt;&gt;COUNT($3:$3),IF(ROW(H145)-3&gt;$A$2,"",IF(MOD((ROW(H145)-3),(PRODUCT($3:$3)/PRODUCT($B$3:H$3)))=1,IF(MOD((ROW(H145)-3),(PRODUCT($3:$3)/PRODUCT($B$3:G$3)))=1,1,H144+1),H144)),IF(ROW(H145)-3&gt;$A$2,"",IF(MOD((ROW(H145)-3),H$3)=1,1,H144+1))))</f>
        <v/>
      </c>
      <c r="I145" s="127" t="str">
        <f>IF(I144="","",IF(COLUMN(I145)-1&lt;&gt;COUNT($3:$3),IF(ROW(I145)-3&gt;$A$2,"",IF(MOD((ROW(I145)-3),(PRODUCT($3:$3)/PRODUCT($B$3:I$3)))=1,IF(MOD((ROW(I145)-3),(PRODUCT($3:$3)/PRODUCT($B$3:H$3)))=1,1,I144+1),I144)),IF(ROW(I145)-3&gt;$A$2,"",IF(MOD((ROW(I145)-3),I$3)=1,1,I144+1))))</f>
        <v/>
      </c>
      <c r="J145" s="127" t="str">
        <f>IF(J144="","",IF(COLUMN(J145)-1&lt;&gt;COUNT($3:$3),IF(ROW(J145)-3&gt;$A$2,"",IF(MOD((ROW(J145)-3),(PRODUCT($3:$3)/PRODUCT($B$3:J$3)))=1,IF(MOD((ROW(J145)-3),(PRODUCT($3:$3)/PRODUCT($B$3:I$3)))=1,1,J144+1),J144)),IF(ROW(J145)-3&gt;$A$2,"",IF(MOD((ROW(J145)-3),J$3)=1,1,J144+1))))</f>
        <v/>
      </c>
      <c r="K145" t="str">
        <f>IF(K144="","",IF(COLUMN(K145)-1&lt;&gt;COUNT($3:$3),IF(ROW(K145)-2&gt;$A$2,"",IF(MOD((ROW(K145)-2),(PRODUCT($3:$3)/PRODUCT($B$3:K$3)))=1,IF(MOD((ROW(K145)-2),(PRODUCT($3:$3)/PRODUCT($B$3:J$3)))=1,1,K144+1),K144)),IF(ROW(K145)-2&gt;$A$2,"",IF(MOD((ROW(K145)-2),K$3)=1,1,K144+1))))</f>
        <v/>
      </c>
    </row>
    <row r="146" spans="2:11">
      <c r="B146" s="127" t="str">
        <f>IF(B145="","",IF(COLUMN(B146)-1&lt;&gt;COUNT($3:$3),IF(ROW(B146)-3&gt;$A$2,"",IF(MOD((ROW(B146)-3),(PRODUCT($3:$3)/PRODUCT($B$3:B$3)))=1,B145+1,B145)),IF(ROW(B146)-3&gt;$A$2,"",IF(MOD((ROW(B146)-3),B$3)=1,1,B145+1))))</f>
        <v/>
      </c>
      <c r="C146" s="127" t="str">
        <f>IF(C145="","",IF(COLUMN(C146)-1&lt;&gt;COUNT($3:$3),IF(ROW(C146)-3&gt;$A$2,"",IF(MOD((ROW(C146)-3),(PRODUCT($3:$3)/PRODUCT($B$3:C$3)))=1,IF(MOD((ROW(C146)-3),(PRODUCT($3:$3)/PRODUCT(B$3:$B$3)))=1,1,C145+1),C145)),IF(ROW(C146)-3&gt;$A$2,"",IF(MOD((ROW(C146)-3),C$3)=1,1,C145+1))))</f>
        <v/>
      </c>
      <c r="D146" s="127" t="str">
        <f>IF(D145="","",IF(COLUMN(D146)-1&lt;&gt;COUNT($3:$3),IF(ROW(D146)-3&gt;$A$2,"",IF(MOD((ROW(D146)-3),(PRODUCT($3:$3)/PRODUCT($B$3:D$3)))=1,IF(MOD((ROW(D146)-3),(PRODUCT($3:$3)/PRODUCT($B$3:C$3)))=1,1,D145+1),D145)),IF(ROW(D146)-3&gt;$A$2,"",IF(MOD((ROW(D146)-3),D$3)=1,1,D145+1))))</f>
        <v/>
      </c>
      <c r="E146" s="127" t="str">
        <f>IF(E145="","",IF(COLUMN(E146)-1&lt;&gt;COUNT($3:$3),IF(ROW(E146)-3&gt;$A$2,"",IF(MOD((ROW(E146)-3),(PRODUCT($3:$3)/PRODUCT($B$3:E$3)))=1,IF(MOD((ROW(E146)-3),(PRODUCT($3:$3)/PRODUCT($B$3:D$3)))=1,1,E145+1),E145)),IF(ROW(E146)-3&gt;$A$2,"",IF(MOD((ROW(E146)-3),E$3)=1,1,E145+1))))</f>
        <v/>
      </c>
      <c r="F146" s="127" t="str">
        <f>IF(F145="","",IF(COLUMN(F146)-1&lt;&gt;COUNT($3:$3),IF(ROW(F146)-3&gt;$A$2,"",IF(MOD((ROW(F146)-3),(PRODUCT($3:$3)/PRODUCT($B$3:F$3)))=1,IF(MOD((ROW(F146)-3),(PRODUCT($3:$3)/PRODUCT($B$3:E$3)))=1,1,F145+1),F145)),IF(ROW(F146)-3&gt;$A$2,"",IF(MOD((ROW(F146)-3),F$3)=1,1,F145+1))))</f>
        <v/>
      </c>
      <c r="G146" s="127" t="str">
        <f>IF(G145="","",IF(COLUMN(G146)-1&lt;&gt;COUNT($3:$3),IF(ROW(G146)-3&gt;$A$2,"",IF(MOD((ROW(G146)-3),(PRODUCT($3:$3)/PRODUCT($B$3:G$3)))=1,IF(MOD((ROW(G146)-3),(PRODUCT($3:$3)/PRODUCT($B$3:F$3)))=1,1,G145+1),G145)),IF(ROW(G146)-3&gt;$A$2,"",IF(MOD((ROW(G146)-3),G$3)=1,1,G145+1))))</f>
        <v/>
      </c>
      <c r="H146" s="127" t="str">
        <f>IF(H145="","",IF(COLUMN(H146)-1&lt;&gt;COUNT($3:$3),IF(ROW(H146)-3&gt;$A$2,"",IF(MOD((ROW(H146)-3),(PRODUCT($3:$3)/PRODUCT($B$3:H$3)))=1,IF(MOD((ROW(H146)-3),(PRODUCT($3:$3)/PRODUCT($B$3:G$3)))=1,1,H145+1),H145)),IF(ROW(H146)-3&gt;$A$2,"",IF(MOD((ROW(H146)-3),H$3)=1,1,H145+1))))</f>
        <v/>
      </c>
      <c r="I146" s="127" t="str">
        <f>IF(I145="","",IF(COLUMN(I146)-1&lt;&gt;COUNT($3:$3),IF(ROW(I146)-3&gt;$A$2,"",IF(MOD((ROW(I146)-3),(PRODUCT($3:$3)/PRODUCT($B$3:I$3)))=1,IF(MOD((ROW(I146)-3),(PRODUCT($3:$3)/PRODUCT($B$3:H$3)))=1,1,I145+1),I145)),IF(ROW(I146)-3&gt;$A$2,"",IF(MOD((ROW(I146)-3),I$3)=1,1,I145+1))))</f>
        <v/>
      </c>
      <c r="J146" s="127" t="str">
        <f>IF(J145="","",IF(COLUMN(J146)-1&lt;&gt;COUNT($3:$3),IF(ROW(J146)-3&gt;$A$2,"",IF(MOD((ROW(J146)-3),(PRODUCT($3:$3)/PRODUCT($B$3:J$3)))=1,IF(MOD((ROW(J146)-3),(PRODUCT($3:$3)/PRODUCT($B$3:I$3)))=1,1,J145+1),J145)),IF(ROW(J146)-3&gt;$A$2,"",IF(MOD((ROW(J146)-3),J$3)=1,1,J145+1))))</f>
        <v/>
      </c>
      <c r="K146" t="str">
        <f>IF(K145="","",IF(COLUMN(K146)-1&lt;&gt;COUNT($3:$3),IF(ROW(K146)-2&gt;$A$2,"",IF(MOD((ROW(K146)-2),(PRODUCT($3:$3)/PRODUCT($B$3:K$3)))=1,IF(MOD((ROW(K146)-2),(PRODUCT($3:$3)/PRODUCT($B$3:J$3)))=1,1,K145+1),K145)),IF(ROW(K146)-2&gt;$A$2,"",IF(MOD((ROW(K146)-2),K$3)=1,1,K145+1))))</f>
        <v/>
      </c>
    </row>
    <row r="147" spans="2:11">
      <c r="B147" s="127" t="str">
        <f>IF(B146="","",IF(COLUMN(B147)-1&lt;&gt;COUNT($3:$3),IF(ROW(B147)-3&gt;$A$2,"",IF(MOD((ROW(B147)-3),(PRODUCT($3:$3)/PRODUCT($B$3:B$3)))=1,B146+1,B146)),IF(ROW(B147)-3&gt;$A$2,"",IF(MOD((ROW(B147)-3),B$3)=1,1,B146+1))))</f>
        <v/>
      </c>
      <c r="C147" s="127" t="str">
        <f>IF(C146="","",IF(COLUMN(C147)-1&lt;&gt;COUNT($3:$3),IF(ROW(C147)-3&gt;$A$2,"",IF(MOD((ROW(C147)-3),(PRODUCT($3:$3)/PRODUCT($B$3:C$3)))=1,IF(MOD((ROW(C147)-3),(PRODUCT($3:$3)/PRODUCT(B$3:$B$3)))=1,1,C146+1),C146)),IF(ROW(C147)-3&gt;$A$2,"",IF(MOD((ROW(C147)-3),C$3)=1,1,C146+1))))</f>
        <v/>
      </c>
      <c r="D147" s="127" t="str">
        <f>IF(D146="","",IF(COLUMN(D147)-1&lt;&gt;COUNT($3:$3),IF(ROW(D147)-3&gt;$A$2,"",IF(MOD((ROW(D147)-3),(PRODUCT($3:$3)/PRODUCT($B$3:D$3)))=1,IF(MOD((ROW(D147)-3),(PRODUCT($3:$3)/PRODUCT($B$3:C$3)))=1,1,D146+1),D146)),IF(ROW(D147)-3&gt;$A$2,"",IF(MOD((ROW(D147)-3),D$3)=1,1,D146+1))))</f>
        <v/>
      </c>
      <c r="E147" s="127" t="str">
        <f>IF(E146="","",IF(COLUMN(E147)-1&lt;&gt;COUNT($3:$3),IF(ROW(E147)-3&gt;$A$2,"",IF(MOD((ROW(E147)-3),(PRODUCT($3:$3)/PRODUCT($B$3:E$3)))=1,IF(MOD((ROW(E147)-3),(PRODUCT($3:$3)/PRODUCT($B$3:D$3)))=1,1,E146+1),E146)),IF(ROW(E147)-3&gt;$A$2,"",IF(MOD((ROW(E147)-3),E$3)=1,1,E146+1))))</f>
        <v/>
      </c>
      <c r="F147" s="127" t="str">
        <f>IF(F146="","",IF(COLUMN(F147)-1&lt;&gt;COUNT($3:$3),IF(ROW(F147)-3&gt;$A$2,"",IF(MOD((ROW(F147)-3),(PRODUCT($3:$3)/PRODUCT($B$3:F$3)))=1,IF(MOD((ROW(F147)-3),(PRODUCT($3:$3)/PRODUCT($B$3:E$3)))=1,1,F146+1),F146)),IF(ROW(F147)-3&gt;$A$2,"",IF(MOD((ROW(F147)-3),F$3)=1,1,F146+1))))</f>
        <v/>
      </c>
      <c r="G147" s="127" t="str">
        <f>IF(G146="","",IF(COLUMN(G147)-1&lt;&gt;COUNT($3:$3),IF(ROW(G147)-3&gt;$A$2,"",IF(MOD((ROW(G147)-3),(PRODUCT($3:$3)/PRODUCT($B$3:G$3)))=1,IF(MOD((ROW(G147)-3),(PRODUCT($3:$3)/PRODUCT($B$3:F$3)))=1,1,G146+1),G146)),IF(ROW(G147)-3&gt;$A$2,"",IF(MOD((ROW(G147)-3),G$3)=1,1,G146+1))))</f>
        <v/>
      </c>
      <c r="H147" s="127" t="str">
        <f>IF(H146="","",IF(COLUMN(H147)-1&lt;&gt;COUNT($3:$3),IF(ROW(H147)-3&gt;$A$2,"",IF(MOD((ROW(H147)-3),(PRODUCT($3:$3)/PRODUCT($B$3:H$3)))=1,IF(MOD((ROW(H147)-3),(PRODUCT($3:$3)/PRODUCT($B$3:G$3)))=1,1,H146+1),H146)),IF(ROW(H147)-3&gt;$A$2,"",IF(MOD((ROW(H147)-3),H$3)=1,1,H146+1))))</f>
        <v/>
      </c>
      <c r="I147" s="127" t="str">
        <f>IF(I146="","",IF(COLUMN(I147)-1&lt;&gt;COUNT($3:$3),IF(ROW(I147)-3&gt;$A$2,"",IF(MOD((ROW(I147)-3),(PRODUCT($3:$3)/PRODUCT($B$3:I$3)))=1,IF(MOD((ROW(I147)-3),(PRODUCT($3:$3)/PRODUCT($B$3:H$3)))=1,1,I146+1),I146)),IF(ROW(I147)-3&gt;$A$2,"",IF(MOD((ROW(I147)-3),I$3)=1,1,I146+1))))</f>
        <v/>
      </c>
      <c r="J147" s="127" t="str">
        <f>IF(J146="","",IF(COLUMN(J147)-1&lt;&gt;COUNT($3:$3),IF(ROW(J147)-3&gt;$A$2,"",IF(MOD((ROW(J147)-3),(PRODUCT($3:$3)/PRODUCT($B$3:J$3)))=1,IF(MOD((ROW(J147)-3),(PRODUCT($3:$3)/PRODUCT($B$3:I$3)))=1,1,J146+1),J146)),IF(ROW(J147)-3&gt;$A$2,"",IF(MOD((ROW(J147)-3),J$3)=1,1,J146+1))))</f>
        <v/>
      </c>
      <c r="K147" t="str">
        <f>IF(K146="","",IF(COLUMN(K147)-1&lt;&gt;COUNT($3:$3),IF(ROW(K147)-2&gt;$A$2,"",IF(MOD((ROW(K147)-2),(PRODUCT($3:$3)/PRODUCT($B$3:K$3)))=1,IF(MOD((ROW(K147)-2),(PRODUCT($3:$3)/PRODUCT($B$3:J$3)))=1,1,K146+1),K146)),IF(ROW(K147)-2&gt;$A$2,"",IF(MOD((ROW(K147)-2),K$3)=1,1,K146+1))))</f>
        <v/>
      </c>
    </row>
    <row r="148" spans="2:11">
      <c r="B148" s="127" t="str">
        <f>IF(B147="","",IF(COLUMN(B148)-1&lt;&gt;COUNT($3:$3),IF(ROW(B148)-3&gt;$A$2,"",IF(MOD((ROW(B148)-3),(PRODUCT($3:$3)/PRODUCT($B$3:B$3)))=1,B147+1,B147)),IF(ROW(B148)-3&gt;$A$2,"",IF(MOD((ROW(B148)-3),B$3)=1,1,B147+1))))</f>
        <v/>
      </c>
      <c r="C148" s="127" t="str">
        <f>IF(C147="","",IF(COLUMN(C148)-1&lt;&gt;COUNT($3:$3),IF(ROW(C148)-3&gt;$A$2,"",IF(MOD((ROW(C148)-3),(PRODUCT($3:$3)/PRODUCT($B$3:C$3)))=1,IF(MOD((ROW(C148)-3),(PRODUCT($3:$3)/PRODUCT(B$3:$B$3)))=1,1,C147+1),C147)),IF(ROW(C148)-3&gt;$A$2,"",IF(MOD((ROW(C148)-3),C$3)=1,1,C147+1))))</f>
        <v/>
      </c>
      <c r="D148" s="127" t="str">
        <f>IF(D147="","",IF(COLUMN(D148)-1&lt;&gt;COUNT($3:$3),IF(ROW(D148)-3&gt;$A$2,"",IF(MOD((ROW(D148)-3),(PRODUCT($3:$3)/PRODUCT($B$3:D$3)))=1,IF(MOD((ROW(D148)-3),(PRODUCT($3:$3)/PRODUCT($B$3:C$3)))=1,1,D147+1),D147)),IF(ROW(D148)-3&gt;$A$2,"",IF(MOD((ROW(D148)-3),D$3)=1,1,D147+1))))</f>
        <v/>
      </c>
      <c r="E148" s="127" t="str">
        <f>IF(E147="","",IF(COLUMN(E148)-1&lt;&gt;COUNT($3:$3),IF(ROW(E148)-3&gt;$A$2,"",IF(MOD((ROW(E148)-3),(PRODUCT($3:$3)/PRODUCT($B$3:E$3)))=1,IF(MOD((ROW(E148)-3),(PRODUCT($3:$3)/PRODUCT($B$3:D$3)))=1,1,E147+1),E147)),IF(ROW(E148)-3&gt;$A$2,"",IF(MOD((ROW(E148)-3),E$3)=1,1,E147+1))))</f>
        <v/>
      </c>
      <c r="F148" s="127" t="str">
        <f>IF(F147="","",IF(COLUMN(F148)-1&lt;&gt;COUNT($3:$3),IF(ROW(F148)-3&gt;$A$2,"",IF(MOD((ROW(F148)-3),(PRODUCT($3:$3)/PRODUCT($B$3:F$3)))=1,IF(MOD((ROW(F148)-3),(PRODUCT($3:$3)/PRODUCT($B$3:E$3)))=1,1,F147+1),F147)),IF(ROW(F148)-3&gt;$A$2,"",IF(MOD((ROW(F148)-3),F$3)=1,1,F147+1))))</f>
        <v/>
      </c>
      <c r="G148" s="127" t="str">
        <f>IF(G147="","",IF(COLUMN(G148)-1&lt;&gt;COUNT($3:$3),IF(ROW(G148)-3&gt;$A$2,"",IF(MOD((ROW(G148)-3),(PRODUCT($3:$3)/PRODUCT($B$3:G$3)))=1,IF(MOD((ROW(G148)-3),(PRODUCT($3:$3)/PRODUCT($B$3:F$3)))=1,1,G147+1),G147)),IF(ROW(G148)-3&gt;$A$2,"",IF(MOD((ROW(G148)-3),G$3)=1,1,G147+1))))</f>
        <v/>
      </c>
      <c r="H148" s="127" t="str">
        <f>IF(H147="","",IF(COLUMN(H148)-1&lt;&gt;COUNT($3:$3),IF(ROW(H148)-3&gt;$A$2,"",IF(MOD((ROW(H148)-3),(PRODUCT($3:$3)/PRODUCT($B$3:H$3)))=1,IF(MOD((ROW(H148)-3),(PRODUCT($3:$3)/PRODUCT($B$3:G$3)))=1,1,H147+1),H147)),IF(ROW(H148)-3&gt;$A$2,"",IF(MOD((ROW(H148)-3),H$3)=1,1,H147+1))))</f>
        <v/>
      </c>
      <c r="I148" s="127" t="str">
        <f>IF(I147="","",IF(COLUMN(I148)-1&lt;&gt;COUNT($3:$3),IF(ROW(I148)-3&gt;$A$2,"",IF(MOD((ROW(I148)-3),(PRODUCT($3:$3)/PRODUCT($B$3:I$3)))=1,IF(MOD((ROW(I148)-3),(PRODUCT($3:$3)/PRODUCT($B$3:H$3)))=1,1,I147+1),I147)),IF(ROW(I148)-3&gt;$A$2,"",IF(MOD((ROW(I148)-3),I$3)=1,1,I147+1))))</f>
        <v/>
      </c>
      <c r="J148" s="127" t="str">
        <f>IF(J147="","",IF(COLUMN(J148)-1&lt;&gt;COUNT($3:$3),IF(ROW(J148)-3&gt;$A$2,"",IF(MOD((ROW(J148)-3),(PRODUCT($3:$3)/PRODUCT($B$3:J$3)))=1,IF(MOD((ROW(J148)-3),(PRODUCT($3:$3)/PRODUCT($B$3:I$3)))=1,1,J147+1),J147)),IF(ROW(J148)-3&gt;$A$2,"",IF(MOD((ROW(J148)-3),J$3)=1,1,J147+1))))</f>
        <v/>
      </c>
      <c r="K148" t="str">
        <f>IF(K147="","",IF(COLUMN(K148)-1&lt;&gt;COUNT($3:$3),IF(ROW(K148)-2&gt;$A$2,"",IF(MOD((ROW(K148)-2),(PRODUCT($3:$3)/PRODUCT($B$3:K$3)))=1,IF(MOD((ROW(K148)-2),(PRODUCT($3:$3)/PRODUCT($B$3:J$3)))=1,1,K147+1),K147)),IF(ROW(K148)-2&gt;$A$2,"",IF(MOD((ROW(K148)-2),K$3)=1,1,K147+1))))</f>
        <v/>
      </c>
    </row>
    <row r="149" spans="2:11">
      <c r="B149" s="127" t="str">
        <f>IF(B148="","",IF(COLUMN(B149)-1&lt;&gt;COUNT($3:$3),IF(ROW(B149)-3&gt;$A$2,"",IF(MOD((ROW(B149)-3),(PRODUCT($3:$3)/PRODUCT($B$3:B$3)))=1,B148+1,B148)),IF(ROW(B149)-3&gt;$A$2,"",IF(MOD((ROW(B149)-3),B$3)=1,1,B148+1))))</f>
        <v/>
      </c>
      <c r="C149" s="127" t="str">
        <f>IF(C148="","",IF(COLUMN(C149)-1&lt;&gt;COUNT($3:$3),IF(ROW(C149)-3&gt;$A$2,"",IF(MOD((ROW(C149)-3),(PRODUCT($3:$3)/PRODUCT($B$3:C$3)))=1,IF(MOD((ROW(C149)-3),(PRODUCT($3:$3)/PRODUCT(B$3:$B$3)))=1,1,C148+1),C148)),IF(ROW(C149)-3&gt;$A$2,"",IF(MOD((ROW(C149)-3),C$3)=1,1,C148+1))))</f>
        <v/>
      </c>
      <c r="D149" s="127" t="str">
        <f>IF(D148="","",IF(COLUMN(D149)-1&lt;&gt;COUNT($3:$3),IF(ROW(D149)-3&gt;$A$2,"",IF(MOD((ROW(D149)-3),(PRODUCT($3:$3)/PRODUCT($B$3:D$3)))=1,IF(MOD((ROW(D149)-3),(PRODUCT($3:$3)/PRODUCT($B$3:C$3)))=1,1,D148+1),D148)),IF(ROW(D149)-3&gt;$A$2,"",IF(MOD((ROW(D149)-3),D$3)=1,1,D148+1))))</f>
        <v/>
      </c>
      <c r="E149" s="127" t="str">
        <f>IF(E148="","",IF(COLUMN(E149)-1&lt;&gt;COUNT($3:$3),IF(ROW(E149)-3&gt;$A$2,"",IF(MOD((ROW(E149)-3),(PRODUCT($3:$3)/PRODUCT($B$3:E$3)))=1,IF(MOD((ROW(E149)-3),(PRODUCT($3:$3)/PRODUCT($B$3:D$3)))=1,1,E148+1),E148)),IF(ROW(E149)-3&gt;$A$2,"",IF(MOD((ROW(E149)-3),E$3)=1,1,E148+1))))</f>
        <v/>
      </c>
      <c r="F149" s="127" t="str">
        <f>IF(F148="","",IF(COLUMN(F149)-1&lt;&gt;COUNT($3:$3),IF(ROW(F149)-3&gt;$A$2,"",IF(MOD((ROW(F149)-3),(PRODUCT($3:$3)/PRODUCT($B$3:F$3)))=1,IF(MOD((ROW(F149)-3),(PRODUCT($3:$3)/PRODUCT($B$3:E$3)))=1,1,F148+1),F148)),IF(ROW(F149)-3&gt;$A$2,"",IF(MOD((ROW(F149)-3),F$3)=1,1,F148+1))))</f>
        <v/>
      </c>
      <c r="G149" s="127" t="str">
        <f>IF(G148="","",IF(COLUMN(G149)-1&lt;&gt;COUNT($3:$3),IF(ROW(G149)-3&gt;$A$2,"",IF(MOD((ROW(G149)-3),(PRODUCT($3:$3)/PRODUCT($B$3:G$3)))=1,IF(MOD((ROW(G149)-3),(PRODUCT($3:$3)/PRODUCT($B$3:F$3)))=1,1,G148+1),G148)),IF(ROW(G149)-3&gt;$A$2,"",IF(MOD((ROW(G149)-3),G$3)=1,1,G148+1))))</f>
        <v/>
      </c>
      <c r="H149" s="127" t="str">
        <f>IF(H148="","",IF(COLUMN(H149)-1&lt;&gt;COUNT($3:$3),IF(ROW(H149)-3&gt;$A$2,"",IF(MOD((ROW(H149)-3),(PRODUCT($3:$3)/PRODUCT($B$3:H$3)))=1,IF(MOD((ROW(H149)-3),(PRODUCT($3:$3)/PRODUCT($B$3:G$3)))=1,1,H148+1),H148)),IF(ROW(H149)-3&gt;$A$2,"",IF(MOD((ROW(H149)-3),H$3)=1,1,H148+1))))</f>
        <v/>
      </c>
      <c r="I149" s="127" t="str">
        <f>IF(I148="","",IF(COLUMN(I149)-1&lt;&gt;COUNT($3:$3),IF(ROW(I149)-3&gt;$A$2,"",IF(MOD((ROW(I149)-3),(PRODUCT($3:$3)/PRODUCT($B$3:I$3)))=1,IF(MOD((ROW(I149)-3),(PRODUCT($3:$3)/PRODUCT($B$3:H$3)))=1,1,I148+1),I148)),IF(ROW(I149)-3&gt;$A$2,"",IF(MOD((ROW(I149)-3),I$3)=1,1,I148+1))))</f>
        <v/>
      </c>
      <c r="J149" s="127" t="str">
        <f>IF(J148="","",IF(COLUMN(J149)-1&lt;&gt;COUNT($3:$3),IF(ROW(J149)-3&gt;$A$2,"",IF(MOD((ROW(J149)-3),(PRODUCT($3:$3)/PRODUCT($B$3:J$3)))=1,IF(MOD((ROW(J149)-3),(PRODUCT($3:$3)/PRODUCT($B$3:I$3)))=1,1,J148+1),J148)),IF(ROW(J149)-3&gt;$A$2,"",IF(MOD((ROW(J149)-3),J$3)=1,1,J148+1))))</f>
        <v/>
      </c>
      <c r="K149" t="str">
        <f>IF(K148="","",IF(COLUMN(K149)-1&lt;&gt;COUNT($3:$3),IF(ROW(K149)-2&gt;$A$2,"",IF(MOD((ROW(K149)-2),(PRODUCT($3:$3)/PRODUCT($B$3:K$3)))=1,IF(MOD((ROW(K149)-2),(PRODUCT($3:$3)/PRODUCT($B$3:J$3)))=1,1,K148+1),K148)),IF(ROW(K149)-2&gt;$A$2,"",IF(MOD((ROW(K149)-2),K$3)=1,1,K148+1))))</f>
        <v/>
      </c>
    </row>
    <row r="150" spans="2:11">
      <c r="B150" s="127" t="str">
        <f>IF(B149="","",IF(COLUMN(B150)-1&lt;&gt;COUNT($3:$3),IF(ROW(B150)-3&gt;$A$2,"",IF(MOD((ROW(B150)-3),(PRODUCT($3:$3)/PRODUCT($B$3:B$3)))=1,B149+1,B149)),IF(ROW(B150)-3&gt;$A$2,"",IF(MOD((ROW(B150)-3),B$3)=1,1,B149+1))))</f>
        <v/>
      </c>
      <c r="C150" s="127" t="str">
        <f>IF(C149="","",IF(COLUMN(C150)-1&lt;&gt;COUNT($3:$3),IF(ROW(C150)-3&gt;$A$2,"",IF(MOD((ROW(C150)-3),(PRODUCT($3:$3)/PRODUCT($B$3:C$3)))=1,IF(MOD((ROW(C150)-3),(PRODUCT($3:$3)/PRODUCT(B$3:$B$3)))=1,1,C149+1),C149)),IF(ROW(C150)-3&gt;$A$2,"",IF(MOD((ROW(C150)-3),C$3)=1,1,C149+1))))</f>
        <v/>
      </c>
      <c r="D150" s="127" t="str">
        <f>IF(D149="","",IF(COLUMN(D150)-1&lt;&gt;COUNT($3:$3),IF(ROW(D150)-3&gt;$A$2,"",IF(MOD((ROW(D150)-3),(PRODUCT($3:$3)/PRODUCT($B$3:D$3)))=1,IF(MOD((ROW(D150)-3),(PRODUCT($3:$3)/PRODUCT($B$3:C$3)))=1,1,D149+1),D149)),IF(ROW(D150)-3&gt;$A$2,"",IF(MOD((ROW(D150)-3),D$3)=1,1,D149+1))))</f>
        <v/>
      </c>
      <c r="E150" s="127" t="str">
        <f>IF(E149="","",IF(COLUMN(E150)-1&lt;&gt;COUNT($3:$3),IF(ROW(E150)-3&gt;$A$2,"",IF(MOD((ROW(E150)-3),(PRODUCT($3:$3)/PRODUCT($B$3:E$3)))=1,IF(MOD((ROW(E150)-3),(PRODUCT($3:$3)/PRODUCT($B$3:D$3)))=1,1,E149+1),E149)),IF(ROW(E150)-3&gt;$A$2,"",IF(MOD((ROW(E150)-3),E$3)=1,1,E149+1))))</f>
        <v/>
      </c>
      <c r="F150" s="127" t="str">
        <f>IF(F149="","",IF(COLUMN(F150)-1&lt;&gt;COUNT($3:$3),IF(ROW(F150)-3&gt;$A$2,"",IF(MOD((ROW(F150)-3),(PRODUCT($3:$3)/PRODUCT($B$3:F$3)))=1,IF(MOD((ROW(F150)-3),(PRODUCT($3:$3)/PRODUCT($B$3:E$3)))=1,1,F149+1),F149)),IF(ROW(F150)-3&gt;$A$2,"",IF(MOD((ROW(F150)-3),F$3)=1,1,F149+1))))</f>
        <v/>
      </c>
      <c r="G150" s="127" t="str">
        <f>IF(G149="","",IF(COLUMN(G150)-1&lt;&gt;COUNT($3:$3),IF(ROW(G150)-3&gt;$A$2,"",IF(MOD((ROW(G150)-3),(PRODUCT($3:$3)/PRODUCT($B$3:G$3)))=1,IF(MOD((ROW(G150)-3),(PRODUCT($3:$3)/PRODUCT($B$3:F$3)))=1,1,G149+1),G149)),IF(ROW(G150)-3&gt;$A$2,"",IF(MOD((ROW(G150)-3),G$3)=1,1,G149+1))))</f>
        <v/>
      </c>
      <c r="H150" s="127" t="str">
        <f>IF(H149="","",IF(COLUMN(H150)-1&lt;&gt;COUNT($3:$3),IF(ROW(H150)-3&gt;$A$2,"",IF(MOD((ROW(H150)-3),(PRODUCT($3:$3)/PRODUCT($B$3:H$3)))=1,IF(MOD((ROW(H150)-3),(PRODUCT($3:$3)/PRODUCT($B$3:G$3)))=1,1,H149+1),H149)),IF(ROW(H150)-3&gt;$A$2,"",IF(MOD((ROW(H150)-3),H$3)=1,1,H149+1))))</f>
        <v/>
      </c>
      <c r="I150" s="127" t="str">
        <f>IF(I149="","",IF(COLUMN(I150)-1&lt;&gt;COUNT($3:$3),IF(ROW(I150)-3&gt;$A$2,"",IF(MOD((ROW(I150)-3),(PRODUCT($3:$3)/PRODUCT($B$3:I$3)))=1,IF(MOD((ROW(I150)-3),(PRODUCT($3:$3)/PRODUCT($B$3:H$3)))=1,1,I149+1),I149)),IF(ROW(I150)-3&gt;$A$2,"",IF(MOD((ROW(I150)-3),I$3)=1,1,I149+1))))</f>
        <v/>
      </c>
      <c r="J150" s="127" t="str">
        <f>IF(J149="","",IF(COLUMN(J150)-1&lt;&gt;COUNT($3:$3),IF(ROW(J150)-3&gt;$A$2,"",IF(MOD((ROW(J150)-3),(PRODUCT($3:$3)/PRODUCT($B$3:J$3)))=1,IF(MOD((ROW(J150)-3),(PRODUCT($3:$3)/PRODUCT($B$3:I$3)))=1,1,J149+1),J149)),IF(ROW(J150)-3&gt;$A$2,"",IF(MOD((ROW(J150)-3),J$3)=1,1,J149+1))))</f>
        <v/>
      </c>
      <c r="K150" t="str">
        <f>IF(K149="","",IF(COLUMN(K150)-1&lt;&gt;COUNT($3:$3),IF(ROW(K150)-2&gt;$A$2,"",IF(MOD((ROW(K150)-2),(PRODUCT($3:$3)/PRODUCT($B$3:K$3)))=1,IF(MOD((ROW(K150)-2),(PRODUCT($3:$3)/PRODUCT($B$3:J$3)))=1,1,K149+1),K149)),IF(ROW(K150)-2&gt;$A$2,"",IF(MOD((ROW(K150)-2),K$3)=1,1,K149+1))))</f>
        <v/>
      </c>
    </row>
    <row r="151" spans="2:11">
      <c r="B151" s="127" t="str">
        <f>IF(B150="","",IF(COLUMN(B151)-1&lt;&gt;COUNT($3:$3),IF(ROW(B151)-3&gt;$A$2,"",IF(MOD((ROW(B151)-3),(PRODUCT($3:$3)/PRODUCT($B$3:B$3)))=1,B150+1,B150)),IF(ROW(B151)-3&gt;$A$2,"",IF(MOD((ROW(B151)-3),B$3)=1,1,B150+1))))</f>
        <v/>
      </c>
      <c r="C151" s="127" t="str">
        <f>IF(C150="","",IF(COLUMN(C151)-1&lt;&gt;COUNT($3:$3),IF(ROW(C151)-3&gt;$A$2,"",IF(MOD((ROW(C151)-3),(PRODUCT($3:$3)/PRODUCT($B$3:C$3)))=1,IF(MOD((ROW(C151)-3),(PRODUCT($3:$3)/PRODUCT(B$3:$B$3)))=1,1,C150+1),C150)),IF(ROW(C151)-3&gt;$A$2,"",IF(MOD((ROW(C151)-3),C$3)=1,1,C150+1))))</f>
        <v/>
      </c>
      <c r="D151" s="127" t="str">
        <f>IF(D150="","",IF(COLUMN(D151)-1&lt;&gt;COUNT($3:$3),IF(ROW(D151)-3&gt;$A$2,"",IF(MOD((ROW(D151)-3),(PRODUCT($3:$3)/PRODUCT($B$3:D$3)))=1,IF(MOD((ROW(D151)-3),(PRODUCT($3:$3)/PRODUCT($B$3:C$3)))=1,1,D150+1),D150)),IF(ROW(D151)-3&gt;$A$2,"",IF(MOD((ROW(D151)-3),D$3)=1,1,D150+1))))</f>
        <v/>
      </c>
      <c r="E151" s="127" t="str">
        <f>IF(E150="","",IF(COLUMN(E151)-1&lt;&gt;COUNT($3:$3),IF(ROW(E151)-3&gt;$A$2,"",IF(MOD((ROW(E151)-3),(PRODUCT($3:$3)/PRODUCT($B$3:E$3)))=1,IF(MOD((ROW(E151)-3),(PRODUCT($3:$3)/PRODUCT($B$3:D$3)))=1,1,E150+1),E150)),IF(ROW(E151)-3&gt;$A$2,"",IF(MOD((ROW(E151)-3),E$3)=1,1,E150+1))))</f>
        <v/>
      </c>
      <c r="F151" s="127" t="str">
        <f>IF(F150="","",IF(COLUMN(F151)-1&lt;&gt;COUNT($3:$3),IF(ROW(F151)-3&gt;$A$2,"",IF(MOD((ROW(F151)-3),(PRODUCT($3:$3)/PRODUCT($B$3:F$3)))=1,IF(MOD((ROW(F151)-3),(PRODUCT($3:$3)/PRODUCT($B$3:E$3)))=1,1,F150+1),F150)),IF(ROW(F151)-3&gt;$A$2,"",IF(MOD((ROW(F151)-3),F$3)=1,1,F150+1))))</f>
        <v/>
      </c>
      <c r="G151" s="127" t="str">
        <f>IF(G150="","",IF(COLUMN(G151)-1&lt;&gt;COUNT($3:$3),IF(ROW(G151)-3&gt;$A$2,"",IF(MOD((ROW(G151)-3),(PRODUCT($3:$3)/PRODUCT($B$3:G$3)))=1,IF(MOD((ROW(G151)-3),(PRODUCT($3:$3)/PRODUCT($B$3:F$3)))=1,1,G150+1),G150)),IF(ROW(G151)-3&gt;$A$2,"",IF(MOD((ROW(G151)-3),G$3)=1,1,G150+1))))</f>
        <v/>
      </c>
      <c r="H151" s="127" t="str">
        <f>IF(H150="","",IF(COLUMN(H151)-1&lt;&gt;COUNT($3:$3),IF(ROW(H151)-3&gt;$A$2,"",IF(MOD((ROW(H151)-3),(PRODUCT($3:$3)/PRODUCT($B$3:H$3)))=1,IF(MOD((ROW(H151)-3),(PRODUCT($3:$3)/PRODUCT($B$3:G$3)))=1,1,H150+1),H150)),IF(ROW(H151)-3&gt;$A$2,"",IF(MOD((ROW(H151)-3),H$3)=1,1,H150+1))))</f>
        <v/>
      </c>
      <c r="I151" s="127" t="str">
        <f>IF(I150="","",IF(COLUMN(I151)-1&lt;&gt;COUNT($3:$3),IF(ROW(I151)-3&gt;$A$2,"",IF(MOD((ROW(I151)-3),(PRODUCT($3:$3)/PRODUCT($B$3:I$3)))=1,IF(MOD((ROW(I151)-3),(PRODUCT($3:$3)/PRODUCT($B$3:H$3)))=1,1,I150+1),I150)),IF(ROW(I151)-3&gt;$A$2,"",IF(MOD((ROW(I151)-3),I$3)=1,1,I150+1))))</f>
        <v/>
      </c>
      <c r="J151" s="127" t="str">
        <f>IF(J150="","",IF(COLUMN(J151)-1&lt;&gt;COUNT($3:$3),IF(ROW(J151)-3&gt;$A$2,"",IF(MOD((ROW(J151)-3),(PRODUCT($3:$3)/PRODUCT($B$3:J$3)))=1,IF(MOD((ROW(J151)-3),(PRODUCT($3:$3)/PRODUCT($B$3:I$3)))=1,1,J150+1),J150)),IF(ROW(J151)-3&gt;$A$2,"",IF(MOD((ROW(J151)-3),J$3)=1,1,J150+1))))</f>
        <v/>
      </c>
      <c r="K151" t="str">
        <f>IF(K150="","",IF(COLUMN(K151)-1&lt;&gt;COUNT($3:$3),IF(ROW(K151)-2&gt;$A$2,"",IF(MOD((ROW(K151)-2),(PRODUCT($3:$3)/PRODUCT($B$3:K$3)))=1,IF(MOD((ROW(K151)-2),(PRODUCT($3:$3)/PRODUCT($B$3:J$3)))=1,1,K150+1),K150)),IF(ROW(K151)-2&gt;$A$2,"",IF(MOD((ROW(K151)-2),K$3)=1,1,K150+1))))</f>
        <v/>
      </c>
    </row>
    <row r="152" spans="2:11">
      <c r="B152" s="127" t="str">
        <f>IF(B151="","",IF(COLUMN(B152)-1&lt;&gt;COUNT($3:$3),IF(ROW(B152)-3&gt;$A$2,"",IF(MOD((ROW(B152)-3),(PRODUCT($3:$3)/PRODUCT($B$3:B$3)))=1,B151+1,B151)),IF(ROW(B152)-3&gt;$A$2,"",IF(MOD((ROW(B152)-3),B$3)=1,1,B151+1))))</f>
        <v/>
      </c>
      <c r="C152" s="127" t="str">
        <f>IF(C151="","",IF(COLUMN(C152)-1&lt;&gt;COUNT($3:$3),IF(ROW(C152)-3&gt;$A$2,"",IF(MOD((ROW(C152)-3),(PRODUCT($3:$3)/PRODUCT($B$3:C$3)))=1,IF(MOD((ROW(C152)-3),(PRODUCT($3:$3)/PRODUCT(B$3:$B$3)))=1,1,C151+1),C151)),IF(ROW(C152)-3&gt;$A$2,"",IF(MOD((ROW(C152)-3),C$3)=1,1,C151+1))))</f>
        <v/>
      </c>
      <c r="D152" s="127" t="str">
        <f>IF(D151="","",IF(COLUMN(D152)-1&lt;&gt;COUNT($3:$3),IF(ROW(D152)-3&gt;$A$2,"",IF(MOD((ROW(D152)-3),(PRODUCT($3:$3)/PRODUCT($B$3:D$3)))=1,IF(MOD((ROW(D152)-3),(PRODUCT($3:$3)/PRODUCT($B$3:C$3)))=1,1,D151+1),D151)),IF(ROW(D152)-3&gt;$A$2,"",IF(MOD((ROW(D152)-3),D$3)=1,1,D151+1))))</f>
        <v/>
      </c>
      <c r="E152" s="127" t="str">
        <f>IF(E151="","",IF(COLUMN(E152)-1&lt;&gt;COUNT($3:$3),IF(ROW(E152)-3&gt;$A$2,"",IF(MOD((ROW(E152)-3),(PRODUCT($3:$3)/PRODUCT($B$3:E$3)))=1,IF(MOD((ROW(E152)-3),(PRODUCT($3:$3)/PRODUCT($B$3:D$3)))=1,1,E151+1),E151)),IF(ROW(E152)-3&gt;$A$2,"",IF(MOD((ROW(E152)-3),E$3)=1,1,E151+1))))</f>
        <v/>
      </c>
      <c r="F152" s="127" t="str">
        <f>IF(F151="","",IF(COLUMN(F152)-1&lt;&gt;COUNT($3:$3),IF(ROW(F152)-3&gt;$A$2,"",IF(MOD((ROW(F152)-3),(PRODUCT($3:$3)/PRODUCT($B$3:F$3)))=1,IF(MOD((ROW(F152)-3),(PRODUCT($3:$3)/PRODUCT($B$3:E$3)))=1,1,F151+1),F151)),IF(ROW(F152)-3&gt;$A$2,"",IF(MOD((ROW(F152)-3),F$3)=1,1,F151+1))))</f>
        <v/>
      </c>
      <c r="G152" s="127" t="str">
        <f>IF(G151="","",IF(COLUMN(G152)-1&lt;&gt;COUNT($3:$3),IF(ROW(G152)-3&gt;$A$2,"",IF(MOD((ROW(G152)-3),(PRODUCT($3:$3)/PRODUCT($B$3:G$3)))=1,IF(MOD((ROW(G152)-3),(PRODUCT($3:$3)/PRODUCT($B$3:F$3)))=1,1,G151+1),G151)),IF(ROW(G152)-3&gt;$A$2,"",IF(MOD((ROW(G152)-3),G$3)=1,1,G151+1))))</f>
        <v/>
      </c>
      <c r="H152" s="127" t="str">
        <f>IF(H151="","",IF(COLUMN(H152)-1&lt;&gt;COUNT($3:$3),IF(ROW(H152)-3&gt;$A$2,"",IF(MOD((ROW(H152)-3),(PRODUCT($3:$3)/PRODUCT($B$3:H$3)))=1,IF(MOD((ROW(H152)-3),(PRODUCT($3:$3)/PRODUCT($B$3:G$3)))=1,1,H151+1),H151)),IF(ROW(H152)-3&gt;$A$2,"",IF(MOD((ROW(H152)-3),H$3)=1,1,H151+1))))</f>
        <v/>
      </c>
      <c r="I152" s="127" t="str">
        <f>IF(I151="","",IF(COLUMN(I152)-1&lt;&gt;COUNT($3:$3),IF(ROW(I152)-3&gt;$A$2,"",IF(MOD((ROW(I152)-3),(PRODUCT($3:$3)/PRODUCT($B$3:I$3)))=1,IF(MOD((ROW(I152)-3),(PRODUCT($3:$3)/PRODUCT($B$3:H$3)))=1,1,I151+1),I151)),IF(ROW(I152)-3&gt;$A$2,"",IF(MOD((ROW(I152)-3),I$3)=1,1,I151+1))))</f>
        <v/>
      </c>
      <c r="J152" s="127" t="str">
        <f>IF(J151="","",IF(COLUMN(J152)-1&lt;&gt;COUNT($3:$3),IF(ROW(J152)-3&gt;$A$2,"",IF(MOD((ROW(J152)-3),(PRODUCT($3:$3)/PRODUCT($B$3:J$3)))=1,IF(MOD((ROW(J152)-3),(PRODUCT($3:$3)/PRODUCT($B$3:I$3)))=1,1,J151+1),J151)),IF(ROW(J152)-3&gt;$A$2,"",IF(MOD((ROW(J152)-3),J$3)=1,1,J151+1))))</f>
        <v/>
      </c>
      <c r="K152" t="str">
        <f>IF(K151="","",IF(COLUMN(K152)-1&lt;&gt;COUNT($3:$3),IF(ROW(K152)-2&gt;$A$2,"",IF(MOD((ROW(K152)-2),(PRODUCT($3:$3)/PRODUCT($B$3:K$3)))=1,IF(MOD((ROW(K152)-2),(PRODUCT($3:$3)/PRODUCT($B$3:J$3)))=1,1,K151+1),K151)),IF(ROW(K152)-2&gt;$A$2,"",IF(MOD((ROW(K152)-2),K$3)=1,1,K151+1))))</f>
        <v/>
      </c>
    </row>
    <row r="153" spans="2:11">
      <c r="B153" s="127" t="str">
        <f>IF(B152="","",IF(COLUMN(B153)-1&lt;&gt;COUNT($3:$3),IF(ROW(B153)-3&gt;$A$2,"",IF(MOD((ROW(B153)-3),(PRODUCT($3:$3)/PRODUCT($B$3:B$3)))=1,B152+1,B152)),IF(ROW(B153)-3&gt;$A$2,"",IF(MOD((ROW(B153)-3),B$3)=1,1,B152+1))))</f>
        <v/>
      </c>
      <c r="C153" s="127" t="str">
        <f>IF(C152="","",IF(COLUMN(C153)-1&lt;&gt;COUNT($3:$3),IF(ROW(C153)-3&gt;$A$2,"",IF(MOD((ROW(C153)-3),(PRODUCT($3:$3)/PRODUCT($B$3:C$3)))=1,IF(MOD((ROW(C153)-3),(PRODUCT($3:$3)/PRODUCT(B$3:$B$3)))=1,1,C152+1),C152)),IF(ROW(C153)-3&gt;$A$2,"",IF(MOD((ROW(C153)-3),C$3)=1,1,C152+1))))</f>
        <v/>
      </c>
      <c r="D153" s="127" t="str">
        <f>IF(D152="","",IF(COLUMN(D153)-1&lt;&gt;COUNT($3:$3),IF(ROW(D153)-3&gt;$A$2,"",IF(MOD((ROW(D153)-3),(PRODUCT($3:$3)/PRODUCT($B$3:D$3)))=1,IF(MOD((ROW(D153)-3),(PRODUCT($3:$3)/PRODUCT($B$3:C$3)))=1,1,D152+1),D152)),IF(ROW(D153)-3&gt;$A$2,"",IF(MOD((ROW(D153)-3),D$3)=1,1,D152+1))))</f>
        <v/>
      </c>
      <c r="E153" s="127" t="str">
        <f>IF(E152="","",IF(COLUMN(E153)-1&lt;&gt;COUNT($3:$3),IF(ROW(E153)-3&gt;$A$2,"",IF(MOD((ROW(E153)-3),(PRODUCT($3:$3)/PRODUCT($B$3:E$3)))=1,IF(MOD((ROW(E153)-3),(PRODUCT($3:$3)/PRODUCT($B$3:D$3)))=1,1,E152+1),E152)),IF(ROW(E153)-3&gt;$A$2,"",IF(MOD((ROW(E153)-3),E$3)=1,1,E152+1))))</f>
        <v/>
      </c>
      <c r="F153" s="127" t="str">
        <f>IF(F152="","",IF(COLUMN(F153)-1&lt;&gt;COUNT($3:$3),IF(ROW(F153)-3&gt;$A$2,"",IF(MOD((ROW(F153)-3),(PRODUCT($3:$3)/PRODUCT($B$3:F$3)))=1,IF(MOD((ROW(F153)-3),(PRODUCT($3:$3)/PRODUCT($B$3:E$3)))=1,1,F152+1),F152)),IF(ROW(F153)-3&gt;$A$2,"",IF(MOD((ROW(F153)-3),F$3)=1,1,F152+1))))</f>
        <v/>
      </c>
      <c r="G153" s="127" t="str">
        <f>IF(G152="","",IF(COLUMN(G153)-1&lt;&gt;COUNT($3:$3),IF(ROW(G153)-3&gt;$A$2,"",IF(MOD((ROW(G153)-3),(PRODUCT($3:$3)/PRODUCT($B$3:G$3)))=1,IF(MOD((ROW(G153)-3),(PRODUCT($3:$3)/PRODUCT($B$3:F$3)))=1,1,G152+1),G152)),IF(ROW(G153)-3&gt;$A$2,"",IF(MOD((ROW(G153)-3),G$3)=1,1,G152+1))))</f>
        <v/>
      </c>
      <c r="H153" s="127" t="str">
        <f>IF(H152="","",IF(COLUMN(H153)-1&lt;&gt;COUNT($3:$3),IF(ROW(H153)-3&gt;$A$2,"",IF(MOD((ROW(H153)-3),(PRODUCT($3:$3)/PRODUCT($B$3:H$3)))=1,IF(MOD((ROW(H153)-3),(PRODUCT($3:$3)/PRODUCT($B$3:G$3)))=1,1,H152+1),H152)),IF(ROW(H153)-3&gt;$A$2,"",IF(MOD((ROW(H153)-3),H$3)=1,1,H152+1))))</f>
        <v/>
      </c>
      <c r="I153" s="127" t="str">
        <f>IF(I152="","",IF(COLUMN(I153)-1&lt;&gt;COUNT($3:$3),IF(ROW(I153)-3&gt;$A$2,"",IF(MOD((ROW(I153)-3),(PRODUCT($3:$3)/PRODUCT($B$3:I$3)))=1,IF(MOD((ROW(I153)-3),(PRODUCT($3:$3)/PRODUCT($B$3:H$3)))=1,1,I152+1),I152)),IF(ROW(I153)-3&gt;$A$2,"",IF(MOD((ROW(I153)-3),I$3)=1,1,I152+1))))</f>
        <v/>
      </c>
      <c r="J153" s="127" t="str">
        <f>IF(J152="","",IF(COLUMN(J153)-1&lt;&gt;COUNT($3:$3),IF(ROW(J153)-3&gt;$A$2,"",IF(MOD((ROW(J153)-3),(PRODUCT($3:$3)/PRODUCT($B$3:J$3)))=1,IF(MOD((ROW(J153)-3),(PRODUCT($3:$3)/PRODUCT($B$3:I$3)))=1,1,J152+1),J152)),IF(ROW(J153)-3&gt;$A$2,"",IF(MOD((ROW(J153)-3),J$3)=1,1,J152+1))))</f>
        <v/>
      </c>
      <c r="K153" t="str">
        <f>IF(K152="","",IF(COLUMN(K153)-1&lt;&gt;COUNT($3:$3),IF(ROW(K153)-2&gt;$A$2,"",IF(MOD((ROW(K153)-2),(PRODUCT($3:$3)/PRODUCT($B$3:K$3)))=1,IF(MOD((ROW(K153)-2),(PRODUCT($3:$3)/PRODUCT($B$3:J$3)))=1,1,K152+1),K152)),IF(ROW(K153)-2&gt;$A$2,"",IF(MOD((ROW(K153)-2),K$3)=1,1,K152+1))))</f>
        <v/>
      </c>
    </row>
    <row r="154" spans="2:11">
      <c r="B154" s="127" t="str">
        <f>IF(B153="","",IF(COLUMN(B154)-1&lt;&gt;COUNT($3:$3),IF(ROW(B154)-3&gt;$A$2,"",IF(MOD((ROW(B154)-3),(PRODUCT($3:$3)/PRODUCT($B$3:B$3)))=1,B153+1,B153)),IF(ROW(B154)-3&gt;$A$2,"",IF(MOD((ROW(B154)-3),B$3)=1,1,B153+1))))</f>
        <v/>
      </c>
      <c r="C154" s="127" t="str">
        <f>IF(C153="","",IF(COLUMN(C154)-1&lt;&gt;COUNT($3:$3),IF(ROW(C154)-3&gt;$A$2,"",IF(MOD((ROW(C154)-3),(PRODUCT($3:$3)/PRODUCT($B$3:C$3)))=1,IF(MOD((ROW(C154)-3),(PRODUCT($3:$3)/PRODUCT(B$3:$B$3)))=1,1,C153+1),C153)),IF(ROW(C154)-3&gt;$A$2,"",IF(MOD((ROW(C154)-3),C$3)=1,1,C153+1))))</f>
        <v/>
      </c>
      <c r="D154" s="127" t="str">
        <f>IF(D153="","",IF(COLUMN(D154)-1&lt;&gt;COUNT($3:$3),IF(ROW(D154)-3&gt;$A$2,"",IF(MOD((ROW(D154)-3),(PRODUCT($3:$3)/PRODUCT($B$3:D$3)))=1,IF(MOD((ROW(D154)-3),(PRODUCT($3:$3)/PRODUCT($B$3:C$3)))=1,1,D153+1),D153)),IF(ROW(D154)-3&gt;$A$2,"",IF(MOD((ROW(D154)-3),D$3)=1,1,D153+1))))</f>
        <v/>
      </c>
      <c r="E154" s="127" t="str">
        <f>IF(E153="","",IF(COLUMN(E154)-1&lt;&gt;COUNT($3:$3),IF(ROW(E154)-3&gt;$A$2,"",IF(MOD((ROW(E154)-3),(PRODUCT($3:$3)/PRODUCT($B$3:E$3)))=1,IF(MOD((ROW(E154)-3),(PRODUCT($3:$3)/PRODUCT($B$3:D$3)))=1,1,E153+1),E153)),IF(ROW(E154)-3&gt;$A$2,"",IF(MOD((ROW(E154)-3),E$3)=1,1,E153+1))))</f>
        <v/>
      </c>
      <c r="F154" s="127" t="str">
        <f>IF(F153="","",IF(COLUMN(F154)-1&lt;&gt;COUNT($3:$3),IF(ROW(F154)-3&gt;$A$2,"",IF(MOD((ROW(F154)-3),(PRODUCT($3:$3)/PRODUCT($B$3:F$3)))=1,IF(MOD((ROW(F154)-3),(PRODUCT($3:$3)/PRODUCT($B$3:E$3)))=1,1,F153+1),F153)),IF(ROW(F154)-3&gt;$A$2,"",IF(MOD((ROW(F154)-3),F$3)=1,1,F153+1))))</f>
        <v/>
      </c>
      <c r="G154" s="127" t="str">
        <f>IF(G153="","",IF(COLUMN(G154)-1&lt;&gt;COUNT($3:$3),IF(ROW(G154)-3&gt;$A$2,"",IF(MOD((ROW(G154)-3),(PRODUCT($3:$3)/PRODUCT($B$3:G$3)))=1,IF(MOD((ROW(G154)-3),(PRODUCT($3:$3)/PRODUCT($B$3:F$3)))=1,1,G153+1),G153)),IF(ROW(G154)-3&gt;$A$2,"",IF(MOD((ROW(G154)-3),G$3)=1,1,G153+1))))</f>
        <v/>
      </c>
      <c r="H154" s="127" t="str">
        <f>IF(H153="","",IF(COLUMN(H154)-1&lt;&gt;COUNT($3:$3),IF(ROW(H154)-3&gt;$A$2,"",IF(MOD((ROW(H154)-3),(PRODUCT($3:$3)/PRODUCT($B$3:H$3)))=1,IF(MOD((ROW(H154)-3),(PRODUCT($3:$3)/PRODUCT($B$3:G$3)))=1,1,H153+1),H153)),IF(ROW(H154)-3&gt;$A$2,"",IF(MOD((ROW(H154)-3),H$3)=1,1,H153+1))))</f>
        <v/>
      </c>
      <c r="I154" s="127" t="str">
        <f>IF(I153="","",IF(COLUMN(I154)-1&lt;&gt;COUNT($3:$3),IF(ROW(I154)-3&gt;$A$2,"",IF(MOD((ROW(I154)-3),(PRODUCT($3:$3)/PRODUCT($B$3:I$3)))=1,IF(MOD((ROW(I154)-3),(PRODUCT($3:$3)/PRODUCT($B$3:H$3)))=1,1,I153+1),I153)),IF(ROW(I154)-3&gt;$A$2,"",IF(MOD((ROW(I154)-3),I$3)=1,1,I153+1))))</f>
        <v/>
      </c>
      <c r="J154" s="127" t="str">
        <f>IF(J153="","",IF(COLUMN(J154)-1&lt;&gt;COUNT($3:$3),IF(ROW(J154)-3&gt;$A$2,"",IF(MOD((ROW(J154)-3),(PRODUCT($3:$3)/PRODUCT($B$3:J$3)))=1,IF(MOD((ROW(J154)-3),(PRODUCT($3:$3)/PRODUCT($B$3:I$3)))=1,1,J153+1),J153)),IF(ROW(J154)-3&gt;$A$2,"",IF(MOD((ROW(J154)-3),J$3)=1,1,J153+1))))</f>
        <v/>
      </c>
      <c r="K154" t="str">
        <f>IF(K153="","",IF(COLUMN(K154)-1&lt;&gt;COUNT($3:$3),IF(ROW(K154)-2&gt;$A$2,"",IF(MOD((ROW(K154)-2),(PRODUCT($3:$3)/PRODUCT($B$3:K$3)))=1,IF(MOD((ROW(K154)-2),(PRODUCT($3:$3)/PRODUCT($B$3:J$3)))=1,1,K153+1),K153)),IF(ROW(K154)-2&gt;$A$2,"",IF(MOD((ROW(K154)-2),K$3)=1,1,K153+1))))</f>
        <v/>
      </c>
    </row>
    <row r="155" spans="2:11">
      <c r="B155" s="127" t="str">
        <f>IF(B154="","",IF(COLUMN(B155)-1&lt;&gt;COUNT($3:$3),IF(ROW(B155)-3&gt;$A$2,"",IF(MOD((ROW(B155)-3),(PRODUCT($3:$3)/PRODUCT($B$3:B$3)))=1,B154+1,B154)),IF(ROW(B155)-3&gt;$A$2,"",IF(MOD((ROW(B155)-3),B$3)=1,1,B154+1))))</f>
        <v/>
      </c>
      <c r="C155" s="127" t="str">
        <f>IF(C154="","",IF(COLUMN(C155)-1&lt;&gt;COUNT($3:$3),IF(ROW(C155)-3&gt;$A$2,"",IF(MOD((ROW(C155)-3),(PRODUCT($3:$3)/PRODUCT($B$3:C$3)))=1,IF(MOD((ROW(C155)-3),(PRODUCT($3:$3)/PRODUCT(B$3:$B$3)))=1,1,C154+1),C154)),IF(ROW(C155)-3&gt;$A$2,"",IF(MOD((ROW(C155)-3),C$3)=1,1,C154+1))))</f>
        <v/>
      </c>
      <c r="D155" s="127" t="str">
        <f>IF(D154="","",IF(COLUMN(D155)-1&lt;&gt;COUNT($3:$3),IF(ROW(D155)-3&gt;$A$2,"",IF(MOD((ROW(D155)-3),(PRODUCT($3:$3)/PRODUCT($B$3:D$3)))=1,IF(MOD((ROW(D155)-3),(PRODUCT($3:$3)/PRODUCT($B$3:C$3)))=1,1,D154+1),D154)),IF(ROW(D155)-3&gt;$A$2,"",IF(MOD((ROW(D155)-3),D$3)=1,1,D154+1))))</f>
        <v/>
      </c>
      <c r="E155" s="127" t="str">
        <f>IF(E154="","",IF(COLUMN(E155)-1&lt;&gt;COUNT($3:$3),IF(ROW(E155)-3&gt;$A$2,"",IF(MOD((ROW(E155)-3),(PRODUCT($3:$3)/PRODUCT($B$3:E$3)))=1,IF(MOD((ROW(E155)-3),(PRODUCT($3:$3)/PRODUCT($B$3:D$3)))=1,1,E154+1),E154)),IF(ROW(E155)-3&gt;$A$2,"",IF(MOD((ROW(E155)-3),E$3)=1,1,E154+1))))</f>
        <v/>
      </c>
      <c r="F155" s="127" t="str">
        <f>IF(F154="","",IF(COLUMN(F155)-1&lt;&gt;COUNT($3:$3),IF(ROW(F155)-3&gt;$A$2,"",IF(MOD((ROW(F155)-3),(PRODUCT($3:$3)/PRODUCT($B$3:F$3)))=1,IF(MOD((ROW(F155)-3),(PRODUCT($3:$3)/PRODUCT($B$3:E$3)))=1,1,F154+1),F154)),IF(ROW(F155)-3&gt;$A$2,"",IF(MOD((ROW(F155)-3),F$3)=1,1,F154+1))))</f>
        <v/>
      </c>
      <c r="G155" s="127" t="str">
        <f>IF(G154="","",IF(COLUMN(G155)-1&lt;&gt;COUNT($3:$3),IF(ROW(G155)-3&gt;$A$2,"",IF(MOD((ROW(G155)-3),(PRODUCT($3:$3)/PRODUCT($B$3:G$3)))=1,IF(MOD((ROW(G155)-3),(PRODUCT($3:$3)/PRODUCT($B$3:F$3)))=1,1,G154+1),G154)),IF(ROW(G155)-3&gt;$A$2,"",IF(MOD((ROW(G155)-3),G$3)=1,1,G154+1))))</f>
        <v/>
      </c>
      <c r="H155" s="127" t="str">
        <f>IF(H154="","",IF(COLUMN(H155)-1&lt;&gt;COUNT($3:$3),IF(ROW(H155)-3&gt;$A$2,"",IF(MOD((ROW(H155)-3),(PRODUCT($3:$3)/PRODUCT($B$3:H$3)))=1,IF(MOD((ROW(H155)-3),(PRODUCT($3:$3)/PRODUCT($B$3:G$3)))=1,1,H154+1),H154)),IF(ROW(H155)-3&gt;$A$2,"",IF(MOD((ROW(H155)-3),H$3)=1,1,H154+1))))</f>
        <v/>
      </c>
      <c r="I155" s="127" t="str">
        <f>IF(I154="","",IF(COLUMN(I155)-1&lt;&gt;COUNT($3:$3),IF(ROW(I155)-3&gt;$A$2,"",IF(MOD((ROW(I155)-3),(PRODUCT($3:$3)/PRODUCT($B$3:I$3)))=1,IF(MOD((ROW(I155)-3),(PRODUCT($3:$3)/PRODUCT($B$3:H$3)))=1,1,I154+1),I154)),IF(ROW(I155)-3&gt;$A$2,"",IF(MOD((ROW(I155)-3),I$3)=1,1,I154+1))))</f>
        <v/>
      </c>
      <c r="J155" s="127" t="str">
        <f>IF(J154="","",IF(COLUMN(J155)-1&lt;&gt;COUNT($3:$3),IF(ROW(J155)-3&gt;$A$2,"",IF(MOD((ROW(J155)-3),(PRODUCT($3:$3)/PRODUCT($B$3:J$3)))=1,IF(MOD((ROW(J155)-3),(PRODUCT($3:$3)/PRODUCT($B$3:I$3)))=1,1,J154+1),J154)),IF(ROW(J155)-3&gt;$A$2,"",IF(MOD((ROW(J155)-3),J$3)=1,1,J154+1))))</f>
        <v/>
      </c>
      <c r="K155" t="str">
        <f>IF(K154="","",IF(COLUMN(K155)-1&lt;&gt;COUNT($3:$3),IF(ROW(K155)-2&gt;$A$2,"",IF(MOD((ROW(K155)-2),(PRODUCT($3:$3)/PRODUCT($B$3:K$3)))=1,IF(MOD((ROW(K155)-2),(PRODUCT($3:$3)/PRODUCT($B$3:J$3)))=1,1,K154+1),K154)),IF(ROW(K155)-2&gt;$A$2,"",IF(MOD((ROW(K155)-2),K$3)=1,1,K154+1))))</f>
        <v/>
      </c>
    </row>
    <row r="156" spans="2:11">
      <c r="B156" s="127" t="str">
        <f>IF(B155="","",IF(COLUMN(B156)-1&lt;&gt;COUNT($3:$3),IF(ROW(B156)-3&gt;$A$2,"",IF(MOD((ROW(B156)-3),(PRODUCT($3:$3)/PRODUCT($B$3:B$3)))=1,B155+1,B155)),IF(ROW(B156)-3&gt;$A$2,"",IF(MOD((ROW(B156)-3),B$3)=1,1,B155+1))))</f>
        <v/>
      </c>
      <c r="C156" s="127" t="str">
        <f>IF(C155="","",IF(COLUMN(C156)-1&lt;&gt;COUNT($3:$3),IF(ROW(C156)-3&gt;$A$2,"",IF(MOD((ROW(C156)-3),(PRODUCT($3:$3)/PRODUCT($B$3:C$3)))=1,IF(MOD((ROW(C156)-3),(PRODUCT($3:$3)/PRODUCT(B$3:$B$3)))=1,1,C155+1),C155)),IF(ROW(C156)-3&gt;$A$2,"",IF(MOD((ROW(C156)-3),C$3)=1,1,C155+1))))</f>
        <v/>
      </c>
      <c r="D156" s="127" t="str">
        <f>IF(D155="","",IF(COLUMN(D156)-1&lt;&gt;COUNT($3:$3),IF(ROW(D156)-3&gt;$A$2,"",IF(MOD((ROW(D156)-3),(PRODUCT($3:$3)/PRODUCT($B$3:D$3)))=1,IF(MOD((ROW(D156)-3),(PRODUCT($3:$3)/PRODUCT($B$3:C$3)))=1,1,D155+1),D155)),IF(ROW(D156)-3&gt;$A$2,"",IF(MOD((ROW(D156)-3),D$3)=1,1,D155+1))))</f>
        <v/>
      </c>
      <c r="E156" s="127" t="str">
        <f>IF(E155="","",IF(COLUMN(E156)-1&lt;&gt;COUNT($3:$3),IF(ROW(E156)-3&gt;$A$2,"",IF(MOD((ROW(E156)-3),(PRODUCT($3:$3)/PRODUCT($B$3:E$3)))=1,IF(MOD((ROW(E156)-3),(PRODUCT($3:$3)/PRODUCT($B$3:D$3)))=1,1,E155+1),E155)),IF(ROW(E156)-3&gt;$A$2,"",IF(MOD((ROW(E156)-3),E$3)=1,1,E155+1))))</f>
        <v/>
      </c>
      <c r="F156" s="127" t="str">
        <f>IF(F155="","",IF(COLUMN(F156)-1&lt;&gt;COUNT($3:$3),IF(ROW(F156)-3&gt;$A$2,"",IF(MOD((ROW(F156)-3),(PRODUCT($3:$3)/PRODUCT($B$3:F$3)))=1,IF(MOD((ROW(F156)-3),(PRODUCT($3:$3)/PRODUCT($B$3:E$3)))=1,1,F155+1),F155)),IF(ROW(F156)-3&gt;$A$2,"",IF(MOD((ROW(F156)-3),F$3)=1,1,F155+1))))</f>
        <v/>
      </c>
      <c r="G156" s="127" t="str">
        <f>IF(G155="","",IF(COLUMN(G156)-1&lt;&gt;COUNT($3:$3),IF(ROW(G156)-3&gt;$A$2,"",IF(MOD((ROW(G156)-3),(PRODUCT($3:$3)/PRODUCT($B$3:G$3)))=1,IF(MOD((ROW(G156)-3),(PRODUCT($3:$3)/PRODUCT($B$3:F$3)))=1,1,G155+1),G155)),IF(ROW(G156)-3&gt;$A$2,"",IF(MOD((ROW(G156)-3),G$3)=1,1,G155+1))))</f>
        <v/>
      </c>
      <c r="H156" s="127" t="str">
        <f>IF(H155="","",IF(COLUMN(H156)-1&lt;&gt;COUNT($3:$3),IF(ROW(H156)-3&gt;$A$2,"",IF(MOD((ROW(H156)-3),(PRODUCT($3:$3)/PRODUCT($B$3:H$3)))=1,IF(MOD((ROW(H156)-3),(PRODUCT($3:$3)/PRODUCT($B$3:G$3)))=1,1,H155+1),H155)),IF(ROW(H156)-3&gt;$A$2,"",IF(MOD((ROW(H156)-3),H$3)=1,1,H155+1))))</f>
        <v/>
      </c>
      <c r="I156" s="127" t="str">
        <f>IF(I155="","",IF(COLUMN(I156)-1&lt;&gt;COUNT($3:$3),IF(ROW(I156)-3&gt;$A$2,"",IF(MOD((ROW(I156)-3),(PRODUCT($3:$3)/PRODUCT($B$3:I$3)))=1,IF(MOD((ROW(I156)-3),(PRODUCT($3:$3)/PRODUCT($B$3:H$3)))=1,1,I155+1),I155)),IF(ROW(I156)-3&gt;$A$2,"",IF(MOD((ROW(I156)-3),I$3)=1,1,I155+1))))</f>
        <v/>
      </c>
      <c r="J156" s="127" t="str">
        <f>IF(J155="","",IF(COLUMN(J156)-1&lt;&gt;COUNT($3:$3),IF(ROW(J156)-3&gt;$A$2,"",IF(MOD((ROW(J156)-3),(PRODUCT($3:$3)/PRODUCT($B$3:J$3)))=1,IF(MOD((ROW(J156)-3),(PRODUCT($3:$3)/PRODUCT($B$3:I$3)))=1,1,J155+1),J155)),IF(ROW(J156)-3&gt;$A$2,"",IF(MOD((ROW(J156)-3),J$3)=1,1,J155+1))))</f>
        <v/>
      </c>
      <c r="K156" t="str">
        <f>IF(K155="","",IF(COLUMN(K156)-1&lt;&gt;COUNT($3:$3),IF(ROW(K156)-2&gt;$A$2,"",IF(MOD((ROW(K156)-2),(PRODUCT($3:$3)/PRODUCT($B$3:K$3)))=1,IF(MOD((ROW(K156)-2),(PRODUCT($3:$3)/PRODUCT($B$3:J$3)))=1,1,K155+1),K155)),IF(ROW(K156)-2&gt;$A$2,"",IF(MOD((ROW(K156)-2),K$3)=1,1,K155+1))))</f>
        <v/>
      </c>
    </row>
    <row r="157" spans="2:11">
      <c r="B157" s="127" t="str">
        <f>IF(B156="","",IF(COLUMN(B157)-1&lt;&gt;COUNT($3:$3),IF(ROW(B157)-3&gt;$A$2,"",IF(MOD((ROW(B157)-3),(PRODUCT($3:$3)/PRODUCT($B$3:B$3)))=1,B156+1,B156)),IF(ROW(B157)-3&gt;$A$2,"",IF(MOD((ROW(B157)-3),B$3)=1,1,B156+1))))</f>
        <v/>
      </c>
      <c r="C157" s="127" t="str">
        <f>IF(C156="","",IF(COLUMN(C157)-1&lt;&gt;COUNT($3:$3),IF(ROW(C157)-3&gt;$A$2,"",IF(MOD((ROW(C157)-3),(PRODUCT($3:$3)/PRODUCT($B$3:C$3)))=1,IF(MOD((ROW(C157)-3),(PRODUCT($3:$3)/PRODUCT(B$3:$B$3)))=1,1,C156+1),C156)),IF(ROW(C157)-3&gt;$A$2,"",IF(MOD((ROW(C157)-3),C$3)=1,1,C156+1))))</f>
        <v/>
      </c>
      <c r="D157" s="127" t="str">
        <f>IF(D156="","",IF(COLUMN(D157)-1&lt;&gt;COUNT($3:$3),IF(ROW(D157)-3&gt;$A$2,"",IF(MOD((ROW(D157)-3),(PRODUCT($3:$3)/PRODUCT($B$3:D$3)))=1,IF(MOD((ROW(D157)-3),(PRODUCT($3:$3)/PRODUCT($B$3:C$3)))=1,1,D156+1),D156)),IF(ROW(D157)-3&gt;$A$2,"",IF(MOD((ROW(D157)-3),D$3)=1,1,D156+1))))</f>
        <v/>
      </c>
      <c r="E157" s="127" t="str">
        <f>IF(E156="","",IF(COLUMN(E157)-1&lt;&gt;COUNT($3:$3),IF(ROW(E157)-3&gt;$A$2,"",IF(MOD((ROW(E157)-3),(PRODUCT($3:$3)/PRODUCT($B$3:E$3)))=1,IF(MOD((ROW(E157)-3),(PRODUCT($3:$3)/PRODUCT($B$3:D$3)))=1,1,E156+1),E156)),IF(ROW(E157)-3&gt;$A$2,"",IF(MOD((ROW(E157)-3),E$3)=1,1,E156+1))))</f>
        <v/>
      </c>
      <c r="F157" s="127" t="str">
        <f>IF(F156="","",IF(COLUMN(F157)-1&lt;&gt;COUNT($3:$3),IF(ROW(F157)-3&gt;$A$2,"",IF(MOD((ROW(F157)-3),(PRODUCT($3:$3)/PRODUCT($B$3:F$3)))=1,IF(MOD((ROW(F157)-3),(PRODUCT($3:$3)/PRODUCT($B$3:E$3)))=1,1,F156+1),F156)),IF(ROW(F157)-3&gt;$A$2,"",IF(MOD((ROW(F157)-3),F$3)=1,1,F156+1))))</f>
        <v/>
      </c>
      <c r="G157" s="127" t="str">
        <f>IF(G156="","",IF(COLUMN(G157)-1&lt;&gt;COUNT($3:$3),IF(ROW(G157)-3&gt;$A$2,"",IF(MOD((ROW(G157)-3),(PRODUCT($3:$3)/PRODUCT($B$3:G$3)))=1,IF(MOD((ROW(G157)-3),(PRODUCT($3:$3)/PRODUCT($B$3:F$3)))=1,1,G156+1),G156)),IF(ROW(G157)-3&gt;$A$2,"",IF(MOD((ROW(G157)-3),G$3)=1,1,G156+1))))</f>
        <v/>
      </c>
      <c r="H157" s="127" t="str">
        <f>IF(H156="","",IF(COLUMN(H157)-1&lt;&gt;COUNT($3:$3),IF(ROW(H157)-3&gt;$A$2,"",IF(MOD((ROW(H157)-3),(PRODUCT($3:$3)/PRODUCT($B$3:H$3)))=1,IF(MOD((ROW(H157)-3),(PRODUCT($3:$3)/PRODUCT($B$3:G$3)))=1,1,H156+1),H156)),IF(ROW(H157)-3&gt;$A$2,"",IF(MOD((ROW(H157)-3),H$3)=1,1,H156+1))))</f>
        <v/>
      </c>
      <c r="I157" s="127" t="str">
        <f>IF(I156="","",IF(COLUMN(I157)-1&lt;&gt;COUNT($3:$3),IF(ROW(I157)-3&gt;$A$2,"",IF(MOD((ROW(I157)-3),(PRODUCT($3:$3)/PRODUCT($B$3:I$3)))=1,IF(MOD((ROW(I157)-3),(PRODUCT($3:$3)/PRODUCT($B$3:H$3)))=1,1,I156+1),I156)),IF(ROW(I157)-3&gt;$A$2,"",IF(MOD((ROW(I157)-3),I$3)=1,1,I156+1))))</f>
        <v/>
      </c>
      <c r="J157" s="127" t="str">
        <f>IF(J156="","",IF(COLUMN(J157)-1&lt;&gt;COUNT($3:$3),IF(ROW(J157)-3&gt;$A$2,"",IF(MOD((ROW(J157)-3),(PRODUCT($3:$3)/PRODUCT($B$3:J$3)))=1,IF(MOD((ROW(J157)-3),(PRODUCT($3:$3)/PRODUCT($B$3:I$3)))=1,1,J156+1),J156)),IF(ROW(J157)-3&gt;$A$2,"",IF(MOD((ROW(J157)-3),J$3)=1,1,J156+1))))</f>
        <v/>
      </c>
      <c r="K157" t="str">
        <f>IF(K156="","",IF(COLUMN(K157)-1&lt;&gt;COUNT($3:$3),IF(ROW(K157)-2&gt;$A$2,"",IF(MOD((ROW(K157)-2),(PRODUCT($3:$3)/PRODUCT($B$3:K$3)))=1,IF(MOD((ROW(K157)-2),(PRODUCT($3:$3)/PRODUCT($B$3:J$3)))=1,1,K156+1),K156)),IF(ROW(K157)-2&gt;$A$2,"",IF(MOD((ROW(K157)-2),K$3)=1,1,K156+1))))</f>
        <v/>
      </c>
    </row>
    <row r="158" spans="2:11">
      <c r="B158" s="127" t="str">
        <f>IF(B157="","",IF(COLUMN(B158)-1&lt;&gt;COUNT($3:$3),IF(ROW(B158)-3&gt;$A$2,"",IF(MOD((ROW(B158)-3),(PRODUCT($3:$3)/PRODUCT($B$3:B$3)))=1,B157+1,B157)),IF(ROW(B158)-3&gt;$A$2,"",IF(MOD((ROW(B158)-3),B$3)=1,1,B157+1))))</f>
        <v/>
      </c>
      <c r="C158" s="127" t="str">
        <f>IF(C157="","",IF(COLUMN(C158)-1&lt;&gt;COUNT($3:$3),IF(ROW(C158)-3&gt;$A$2,"",IF(MOD((ROW(C158)-3),(PRODUCT($3:$3)/PRODUCT($B$3:C$3)))=1,IF(MOD((ROW(C158)-3),(PRODUCT($3:$3)/PRODUCT(B$3:$B$3)))=1,1,C157+1),C157)),IF(ROW(C158)-3&gt;$A$2,"",IF(MOD((ROW(C158)-3),C$3)=1,1,C157+1))))</f>
        <v/>
      </c>
      <c r="D158" s="127" t="str">
        <f>IF(D157="","",IF(COLUMN(D158)-1&lt;&gt;COUNT($3:$3),IF(ROW(D158)-3&gt;$A$2,"",IF(MOD((ROW(D158)-3),(PRODUCT($3:$3)/PRODUCT($B$3:D$3)))=1,IF(MOD((ROW(D158)-3),(PRODUCT($3:$3)/PRODUCT($B$3:C$3)))=1,1,D157+1),D157)),IF(ROW(D158)-3&gt;$A$2,"",IF(MOD((ROW(D158)-3),D$3)=1,1,D157+1))))</f>
        <v/>
      </c>
      <c r="E158" s="127" t="str">
        <f>IF(E157="","",IF(COLUMN(E158)-1&lt;&gt;COUNT($3:$3),IF(ROW(E158)-3&gt;$A$2,"",IF(MOD((ROW(E158)-3),(PRODUCT($3:$3)/PRODUCT($B$3:E$3)))=1,IF(MOD((ROW(E158)-3),(PRODUCT($3:$3)/PRODUCT($B$3:D$3)))=1,1,E157+1),E157)),IF(ROW(E158)-3&gt;$A$2,"",IF(MOD((ROW(E158)-3),E$3)=1,1,E157+1))))</f>
        <v/>
      </c>
      <c r="F158" s="127" t="str">
        <f>IF(F157="","",IF(COLUMN(F158)-1&lt;&gt;COUNT($3:$3),IF(ROW(F158)-3&gt;$A$2,"",IF(MOD((ROW(F158)-3),(PRODUCT($3:$3)/PRODUCT($B$3:F$3)))=1,IF(MOD((ROW(F158)-3),(PRODUCT($3:$3)/PRODUCT($B$3:E$3)))=1,1,F157+1),F157)),IF(ROW(F158)-3&gt;$A$2,"",IF(MOD((ROW(F158)-3),F$3)=1,1,F157+1))))</f>
        <v/>
      </c>
      <c r="G158" s="127" t="str">
        <f>IF(G157="","",IF(COLUMN(G158)-1&lt;&gt;COUNT($3:$3),IF(ROW(G158)-3&gt;$A$2,"",IF(MOD((ROW(G158)-3),(PRODUCT($3:$3)/PRODUCT($B$3:G$3)))=1,IF(MOD((ROW(G158)-3),(PRODUCT($3:$3)/PRODUCT($B$3:F$3)))=1,1,G157+1),G157)),IF(ROW(G158)-3&gt;$A$2,"",IF(MOD((ROW(G158)-3),G$3)=1,1,G157+1))))</f>
        <v/>
      </c>
      <c r="H158" s="127" t="str">
        <f>IF(H157="","",IF(COLUMN(H158)-1&lt;&gt;COUNT($3:$3),IF(ROW(H158)-3&gt;$A$2,"",IF(MOD((ROW(H158)-3),(PRODUCT($3:$3)/PRODUCT($B$3:H$3)))=1,IF(MOD((ROW(H158)-3),(PRODUCT($3:$3)/PRODUCT($B$3:G$3)))=1,1,H157+1),H157)),IF(ROW(H158)-3&gt;$A$2,"",IF(MOD((ROW(H158)-3),H$3)=1,1,H157+1))))</f>
        <v/>
      </c>
      <c r="I158" s="127" t="str">
        <f>IF(I157="","",IF(COLUMN(I158)-1&lt;&gt;COUNT($3:$3),IF(ROW(I158)-3&gt;$A$2,"",IF(MOD((ROW(I158)-3),(PRODUCT($3:$3)/PRODUCT($B$3:I$3)))=1,IF(MOD((ROW(I158)-3),(PRODUCT($3:$3)/PRODUCT($B$3:H$3)))=1,1,I157+1),I157)),IF(ROW(I158)-3&gt;$A$2,"",IF(MOD((ROW(I158)-3),I$3)=1,1,I157+1))))</f>
        <v/>
      </c>
      <c r="J158" s="127" t="str">
        <f>IF(J157="","",IF(COLUMN(J158)-1&lt;&gt;COUNT($3:$3),IF(ROW(J158)-3&gt;$A$2,"",IF(MOD((ROW(J158)-3),(PRODUCT($3:$3)/PRODUCT($B$3:J$3)))=1,IF(MOD((ROW(J158)-3),(PRODUCT($3:$3)/PRODUCT($B$3:I$3)))=1,1,J157+1),J157)),IF(ROW(J158)-3&gt;$A$2,"",IF(MOD((ROW(J158)-3),J$3)=1,1,J157+1))))</f>
        <v/>
      </c>
      <c r="K158" t="str">
        <f>IF(K157="","",IF(COLUMN(K158)-1&lt;&gt;COUNT($3:$3),IF(ROW(K158)-2&gt;$A$2,"",IF(MOD((ROW(K158)-2),(PRODUCT($3:$3)/PRODUCT($B$3:K$3)))=1,IF(MOD((ROW(K158)-2),(PRODUCT($3:$3)/PRODUCT($B$3:J$3)))=1,1,K157+1),K157)),IF(ROW(K158)-2&gt;$A$2,"",IF(MOD((ROW(K158)-2),K$3)=1,1,K157+1))))</f>
        <v/>
      </c>
    </row>
    <row r="159" spans="2:11">
      <c r="B159" s="127" t="str">
        <f>IF(B158="","",IF(COLUMN(B159)-1&lt;&gt;COUNT($3:$3),IF(ROW(B159)-3&gt;$A$2,"",IF(MOD((ROW(B159)-3),(PRODUCT($3:$3)/PRODUCT($B$3:B$3)))=1,B158+1,B158)),IF(ROW(B159)-3&gt;$A$2,"",IF(MOD((ROW(B159)-3),B$3)=1,1,B158+1))))</f>
        <v/>
      </c>
      <c r="C159" s="127" t="str">
        <f>IF(C158="","",IF(COLUMN(C159)-1&lt;&gt;COUNT($3:$3),IF(ROW(C159)-3&gt;$A$2,"",IF(MOD((ROW(C159)-3),(PRODUCT($3:$3)/PRODUCT($B$3:C$3)))=1,IF(MOD((ROW(C159)-3),(PRODUCT($3:$3)/PRODUCT(B$3:$B$3)))=1,1,C158+1),C158)),IF(ROW(C159)-3&gt;$A$2,"",IF(MOD((ROW(C159)-3),C$3)=1,1,C158+1))))</f>
        <v/>
      </c>
      <c r="D159" s="127" t="str">
        <f>IF(D158="","",IF(COLUMN(D159)-1&lt;&gt;COUNT($3:$3),IF(ROW(D159)-3&gt;$A$2,"",IF(MOD((ROW(D159)-3),(PRODUCT($3:$3)/PRODUCT($B$3:D$3)))=1,IF(MOD((ROW(D159)-3),(PRODUCT($3:$3)/PRODUCT($B$3:C$3)))=1,1,D158+1),D158)),IF(ROW(D159)-3&gt;$A$2,"",IF(MOD((ROW(D159)-3),D$3)=1,1,D158+1))))</f>
        <v/>
      </c>
      <c r="E159" s="127" t="str">
        <f>IF(E158="","",IF(COLUMN(E159)-1&lt;&gt;COUNT($3:$3),IF(ROW(E159)-3&gt;$A$2,"",IF(MOD((ROW(E159)-3),(PRODUCT($3:$3)/PRODUCT($B$3:E$3)))=1,IF(MOD((ROW(E159)-3),(PRODUCT($3:$3)/PRODUCT($B$3:D$3)))=1,1,E158+1),E158)),IF(ROW(E159)-3&gt;$A$2,"",IF(MOD((ROW(E159)-3),E$3)=1,1,E158+1))))</f>
        <v/>
      </c>
      <c r="F159" s="127" t="str">
        <f>IF(F158="","",IF(COLUMN(F159)-1&lt;&gt;COUNT($3:$3),IF(ROW(F159)-3&gt;$A$2,"",IF(MOD((ROW(F159)-3),(PRODUCT($3:$3)/PRODUCT($B$3:F$3)))=1,IF(MOD((ROW(F159)-3),(PRODUCT($3:$3)/PRODUCT($B$3:E$3)))=1,1,F158+1),F158)),IF(ROW(F159)-3&gt;$A$2,"",IF(MOD((ROW(F159)-3),F$3)=1,1,F158+1))))</f>
        <v/>
      </c>
      <c r="G159" s="127" t="str">
        <f>IF(G158="","",IF(COLUMN(G159)-1&lt;&gt;COUNT($3:$3),IF(ROW(G159)-3&gt;$A$2,"",IF(MOD((ROW(G159)-3),(PRODUCT($3:$3)/PRODUCT($B$3:G$3)))=1,IF(MOD((ROW(G159)-3),(PRODUCT($3:$3)/PRODUCT($B$3:F$3)))=1,1,G158+1),G158)),IF(ROW(G159)-3&gt;$A$2,"",IF(MOD((ROW(G159)-3),G$3)=1,1,G158+1))))</f>
        <v/>
      </c>
      <c r="H159" s="127" t="str">
        <f>IF(H158="","",IF(COLUMN(H159)-1&lt;&gt;COUNT($3:$3),IF(ROW(H159)-3&gt;$A$2,"",IF(MOD((ROW(H159)-3),(PRODUCT($3:$3)/PRODUCT($B$3:H$3)))=1,IF(MOD((ROW(H159)-3),(PRODUCT($3:$3)/PRODUCT($B$3:G$3)))=1,1,H158+1),H158)),IF(ROW(H159)-3&gt;$A$2,"",IF(MOD((ROW(H159)-3),H$3)=1,1,H158+1))))</f>
        <v/>
      </c>
      <c r="I159" s="127" t="str">
        <f>IF(I158="","",IF(COLUMN(I159)-1&lt;&gt;COUNT($3:$3),IF(ROW(I159)-3&gt;$A$2,"",IF(MOD((ROW(I159)-3),(PRODUCT($3:$3)/PRODUCT($B$3:I$3)))=1,IF(MOD((ROW(I159)-3),(PRODUCT($3:$3)/PRODUCT($B$3:H$3)))=1,1,I158+1),I158)),IF(ROW(I159)-3&gt;$A$2,"",IF(MOD((ROW(I159)-3),I$3)=1,1,I158+1))))</f>
        <v/>
      </c>
      <c r="J159" s="127" t="str">
        <f>IF(J158="","",IF(COLUMN(J159)-1&lt;&gt;COUNT($3:$3),IF(ROW(J159)-3&gt;$A$2,"",IF(MOD((ROW(J159)-3),(PRODUCT($3:$3)/PRODUCT($B$3:J$3)))=1,IF(MOD((ROW(J159)-3),(PRODUCT($3:$3)/PRODUCT($B$3:I$3)))=1,1,J158+1),J158)),IF(ROW(J159)-3&gt;$A$2,"",IF(MOD((ROW(J159)-3),J$3)=1,1,J158+1))))</f>
        <v/>
      </c>
      <c r="K159" t="str">
        <f>IF(K158="","",IF(COLUMN(K159)-1&lt;&gt;COUNT($3:$3),IF(ROW(K159)-2&gt;$A$2,"",IF(MOD((ROW(K159)-2),(PRODUCT($3:$3)/PRODUCT($B$3:K$3)))=1,IF(MOD((ROW(K159)-2),(PRODUCT($3:$3)/PRODUCT($B$3:J$3)))=1,1,K158+1),K158)),IF(ROW(K159)-2&gt;$A$2,"",IF(MOD((ROW(K159)-2),K$3)=1,1,K158+1))))</f>
        <v/>
      </c>
    </row>
    <row r="160" spans="2:11">
      <c r="B160" s="127" t="str">
        <f>IF(B159="","",IF(COLUMN(B160)-1&lt;&gt;COUNT($3:$3),IF(ROW(B160)-3&gt;$A$2,"",IF(MOD((ROW(B160)-3),(PRODUCT($3:$3)/PRODUCT($B$3:B$3)))=1,B159+1,B159)),IF(ROW(B160)-3&gt;$A$2,"",IF(MOD((ROW(B160)-3),B$3)=1,1,B159+1))))</f>
        <v/>
      </c>
      <c r="C160" s="127" t="str">
        <f>IF(C159="","",IF(COLUMN(C160)-1&lt;&gt;COUNT($3:$3),IF(ROW(C160)-3&gt;$A$2,"",IF(MOD((ROW(C160)-3),(PRODUCT($3:$3)/PRODUCT($B$3:C$3)))=1,IF(MOD((ROW(C160)-3),(PRODUCT($3:$3)/PRODUCT(B$3:$B$3)))=1,1,C159+1),C159)),IF(ROW(C160)-3&gt;$A$2,"",IF(MOD((ROW(C160)-3),C$3)=1,1,C159+1))))</f>
        <v/>
      </c>
      <c r="D160" s="127" t="str">
        <f>IF(D159="","",IF(COLUMN(D160)-1&lt;&gt;COUNT($3:$3),IF(ROW(D160)-3&gt;$A$2,"",IF(MOD((ROW(D160)-3),(PRODUCT($3:$3)/PRODUCT($B$3:D$3)))=1,IF(MOD((ROW(D160)-3),(PRODUCT($3:$3)/PRODUCT($B$3:C$3)))=1,1,D159+1),D159)),IF(ROW(D160)-3&gt;$A$2,"",IF(MOD((ROW(D160)-3),D$3)=1,1,D159+1))))</f>
        <v/>
      </c>
      <c r="E160" s="127" t="str">
        <f>IF(E159="","",IF(COLUMN(E160)-1&lt;&gt;COUNT($3:$3),IF(ROW(E160)-3&gt;$A$2,"",IF(MOD((ROW(E160)-3),(PRODUCT($3:$3)/PRODUCT($B$3:E$3)))=1,IF(MOD((ROW(E160)-3),(PRODUCT($3:$3)/PRODUCT($B$3:D$3)))=1,1,E159+1),E159)),IF(ROW(E160)-3&gt;$A$2,"",IF(MOD((ROW(E160)-3),E$3)=1,1,E159+1))))</f>
        <v/>
      </c>
      <c r="F160" s="127" t="str">
        <f>IF(F159="","",IF(COLUMN(F160)-1&lt;&gt;COUNT($3:$3),IF(ROW(F160)-3&gt;$A$2,"",IF(MOD((ROW(F160)-3),(PRODUCT($3:$3)/PRODUCT($B$3:F$3)))=1,IF(MOD((ROW(F160)-3),(PRODUCT($3:$3)/PRODUCT($B$3:E$3)))=1,1,F159+1),F159)),IF(ROW(F160)-3&gt;$A$2,"",IF(MOD((ROW(F160)-3),F$3)=1,1,F159+1))))</f>
        <v/>
      </c>
      <c r="G160" s="127" t="str">
        <f>IF(G159="","",IF(COLUMN(G160)-1&lt;&gt;COUNT($3:$3),IF(ROW(G160)-3&gt;$A$2,"",IF(MOD((ROW(G160)-3),(PRODUCT($3:$3)/PRODUCT($B$3:G$3)))=1,IF(MOD((ROW(G160)-3),(PRODUCT($3:$3)/PRODUCT($B$3:F$3)))=1,1,G159+1),G159)),IF(ROW(G160)-3&gt;$A$2,"",IF(MOD((ROW(G160)-3),G$3)=1,1,G159+1))))</f>
        <v/>
      </c>
      <c r="H160" s="127" t="str">
        <f>IF(H159="","",IF(COLUMN(H160)-1&lt;&gt;COUNT($3:$3),IF(ROW(H160)-3&gt;$A$2,"",IF(MOD((ROW(H160)-3),(PRODUCT($3:$3)/PRODUCT($B$3:H$3)))=1,IF(MOD((ROW(H160)-3),(PRODUCT($3:$3)/PRODUCT($B$3:G$3)))=1,1,H159+1),H159)),IF(ROW(H160)-3&gt;$A$2,"",IF(MOD((ROW(H160)-3),H$3)=1,1,H159+1))))</f>
        <v/>
      </c>
      <c r="I160" s="127" t="str">
        <f>IF(I159="","",IF(COLUMN(I160)-1&lt;&gt;COUNT($3:$3),IF(ROW(I160)-3&gt;$A$2,"",IF(MOD((ROW(I160)-3),(PRODUCT($3:$3)/PRODUCT($B$3:I$3)))=1,IF(MOD((ROW(I160)-3),(PRODUCT($3:$3)/PRODUCT($B$3:H$3)))=1,1,I159+1),I159)),IF(ROW(I160)-3&gt;$A$2,"",IF(MOD((ROW(I160)-3),I$3)=1,1,I159+1))))</f>
        <v/>
      </c>
      <c r="J160" s="127" t="str">
        <f>IF(J159="","",IF(COLUMN(J160)-1&lt;&gt;COUNT($3:$3),IF(ROW(J160)-3&gt;$A$2,"",IF(MOD((ROW(J160)-3),(PRODUCT($3:$3)/PRODUCT($B$3:J$3)))=1,IF(MOD((ROW(J160)-3),(PRODUCT($3:$3)/PRODUCT($B$3:I$3)))=1,1,J159+1),J159)),IF(ROW(J160)-3&gt;$A$2,"",IF(MOD((ROW(J160)-3),J$3)=1,1,J159+1))))</f>
        <v/>
      </c>
      <c r="K160" t="str">
        <f>IF(K159="","",IF(COLUMN(K160)-1&lt;&gt;COUNT($3:$3),IF(ROW(K160)-2&gt;$A$2,"",IF(MOD((ROW(K160)-2),(PRODUCT($3:$3)/PRODUCT($B$3:K$3)))=1,IF(MOD((ROW(K160)-2),(PRODUCT($3:$3)/PRODUCT($B$3:J$3)))=1,1,K159+1),K159)),IF(ROW(K160)-2&gt;$A$2,"",IF(MOD((ROW(K160)-2),K$3)=1,1,K159+1))))</f>
        <v/>
      </c>
    </row>
    <row r="161" spans="2:11">
      <c r="B161" s="127" t="str">
        <f>IF(B160="","",IF(COLUMN(B161)-1&lt;&gt;COUNT($3:$3),IF(ROW(B161)-3&gt;$A$2,"",IF(MOD((ROW(B161)-3),(PRODUCT($3:$3)/PRODUCT($B$3:B$3)))=1,B160+1,B160)),IF(ROW(B161)-3&gt;$A$2,"",IF(MOD((ROW(B161)-3),B$3)=1,1,B160+1))))</f>
        <v/>
      </c>
      <c r="C161" s="127" t="str">
        <f>IF(C160="","",IF(COLUMN(C161)-1&lt;&gt;COUNT($3:$3),IF(ROW(C161)-3&gt;$A$2,"",IF(MOD((ROW(C161)-3),(PRODUCT($3:$3)/PRODUCT($B$3:C$3)))=1,IF(MOD((ROW(C161)-3),(PRODUCT($3:$3)/PRODUCT(B$3:$B$3)))=1,1,C160+1),C160)),IF(ROW(C161)-3&gt;$A$2,"",IF(MOD((ROW(C161)-3),C$3)=1,1,C160+1))))</f>
        <v/>
      </c>
      <c r="D161" s="127" t="str">
        <f>IF(D160="","",IF(COLUMN(D161)-1&lt;&gt;COUNT($3:$3),IF(ROW(D161)-3&gt;$A$2,"",IF(MOD((ROW(D161)-3),(PRODUCT($3:$3)/PRODUCT($B$3:D$3)))=1,IF(MOD((ROW(D161)-3),(PRODUCT($3:$3)/PRODUCT($B$3:C$3)))=1,1,D160+1),D160)),IF(ROW(D161)-3&gt;$A$2,"",IF(MOD((ROW(D161)-3),D$3)=1,1,D160+1))))</f>
        <v/>
      </c>
      <c r="E161" s="127" t="str">
        <f>IF(E160="","",IF(COLUMN(E161)-1&lt;&gt;COUNT($3:$3),IF(ROW(E161)-3&gt;$A$2,"",IF(MOD((ROW(E161)-3),(PRODUCT($3:$3)/PRODUCT($B$3:E$3)))=1,IF(MOD((ROW(E161)-3),(PRODUCT($3:$3)/PRODUCT($B$3:D$3)))=1,1,E160+1),E160)),IF(ROW(E161)-3&gt;$A$2,"",IF(MOD((ROW(E161)-3),E$3)=1,1,E160+1))))</f>
        <v/>
      </c>
      <c r="F161" s="127" t="str">
        <f>IF(F160="","",IF(COLUMN(F161)-1&lt;&gt;COUNT($3:$3),IF(ROW(F161)-3&gt;$A$2,"",IF(MOD((ROW(F161)-3),(PRODUCT($3:$3)/PRODUCT($B$3:F$3)))=1,IF(MOD((ROW(F161)-3),(PRODUCT($3:$3)/PRODUCT($B$3:E$3)))=1,1,F160+1),F160)),IF(ROW(F161)-3&gt;$A$2,"",IF(MOD((ROW(F161)-3),F$3)=1,1,F160+1))))</f>
        <v/>
      </c>
      <c r="G161" s="127" t="str">
        <f>IF(G160="","",IF(COLUMN(G161)-1&lt;&gt;COUNT($3:$3),IF(ROW(G161)-3&gt;$A$2,"",IF(MOD((ROW(G161)-3),(PRODUCT($3:$3)/PRODUCT($B$3:G$3)))=1,IF(MOD((ROW(G161)-3),(PRODUCT($3:$3)/PRODUCT($B$3:F$3)))=1,1,G160+1),G160)),IF(ROW(G161)-3&gt;$A$2,"",IF(MOD((ROW(G161)-3),G$3)=1,1,G160+1))))</f>
        <v/>
      </c>
      <c r="H161" s="127" t="str">
        <f>IF(H160="","",IF(COLUMN(H161)-1&lt;&gt;COUNT($3:$3),IF(ROW(H161)-3&gt;$A$2,"",IF(MOD((ROW(H161)-3),(PRODUCT($3:$3)/PRODUCT($B$3:H$3)))=1,IF(MOD((ROW(H161)-3),(PRODUCT($3:$3)/PRODUCT($B$3:G$3)))=1,1,H160+1),H160)),IF(ROW(H161)-3&gt;$A$2,"",IF(MOD((ROW(H161)-3),H$3)=1,1,H160+1))))</f>
        <v/>
      </c>
      <c r="I161" s="127" t="str">
        <f>IF(I160="","",IF(COLUMN(I161)-1&lt;&gt;COUNT($3:$3),IF(ROW(I161)-3&gt;$A$2,"",IF(MOD((ROW(I161)-3),(PRODUCT($3:$3)/PRODUCT($B$3:I$3)))=1,IF(MOD((ROW(I161)-3),(PRODUCT($3:$3)/PRODUCT($B$3:H$3)))=1,1,I160+1),I160)),IF(ROW(I161)-3&gt;$A$2,"",IF(MOD((ROW(I161)-3),I$3)=1,1,I160+1))))</f>
        <v/>
      </c>
      <c r="J161" s="127" t="str">
        <f>IF(J160="","",IF(COLUMN(J161)-1&lt;&gt;COUNT($3:$3),IF(ROW(J161)-3&gt;$A$2,"",IF(MOD((ROW(J161)-3),(PRODUCT($3:$3)/PRODUCT($B$3:J$3)))=1,IF(MOD((ROW(J161)-3),(PRODUCT($3:$3)/PRODUCT($B$3:I$3)))=1,1,J160+1),J160)),IF(ROW(J161)-3&gt;$A$2,"",IF(MOD((ROW(J161)-3),J$3)=1,1,J160+1))))</f>
        <v/>
      </c>
      <c r="K161" t="str">
        <f>IF(K160="","",IF(COLUMN(K161)-1&lt;&gt;COUNT($3:$3),IF(ROW(K161)-2&gt;$A$2,"",IF(MOD((ROW(K161)-2),(PRODUCT($3:$3)/PRODUCT($B$3:K$3)))=1,IF(MOD((ROW(K161)-2),(PRODUCT($3:$3)/PRODUCT($B$3:J$3)))=1,1,K160+1),K160)),IF(ROW(K161)-2&gt;$A$2,"",IF(MOD((ROW(K161)-2),K$3)=1,1,K160+1))))</f>
        <v/>
      </c>
    </row>
    <row r="162" spans="2:11">
      <c r="B162" s="127" t="str">
        <f>IF(B161="","",IF(COLUMN(B162)-1&lt;&gt;COUNT($3:$3),IF(ROW(B162)-3&gt;$A$2,"",IF(MOD((ROW(B162)-3),(PRODUCT($3:$3)/PRODUCT($B$3:B$3)))=1,B161+1,B161)),IF(ROW(B162)-3&gt;$A$2,"",IF(MOD((ROW(B162)-3),B$3)=1,1,B161+1))))</f>
        <v/>
      </c>
      <c r="C162" s="127" t="str">
        <f>IF(C161="","",IF(COLUMN(C162)-1&lt;&gt;COUNT($3:$3),IF(ROW(C162)-3&gt;$A$2,"",IF(MOD((ROW(C162)-3),(PRODUCT($3:$3)/PRODUCT($B$3:C$3)))=1,IF(MOD((ROW(C162)-3),(PRODUCT($3:$3)/PRODUCT(B$3:$B$3)))=1,1,C161+1),C161)),IF(ROW(C162)-3&gt;$A$2,"",IF(MOD((ROW(C162)-3),C$3)=1,1,C161+1))))</f>
        <v/>
      </c>
      <c r="D162" s="127" t="str">
        <f>IF(D161="","",IF(COLUMN(D162)-1&lt;&gt;COUNT($3:$3),IF(ROW(D162)-3&gt;$A$2,"",IF(MOD((ROW(D162)-3),(PRODUCT($3:$3)/PRODUCT($B$3:D$3)))=1,IF(MOD((ROW(D162)-3),(PRODUCT($3:$3)/PRODUCT($B$3:C$3)))=1,1,D161+1),D161)),IF(ROW(D162)-3&gt;$A$2,"",IF(MOD((ROW(D162)-3),D$3)=1,1,D161+1))))</f>
        <v/>
      </c>
      <c r="E162" s="127" t="str">
        <f>IF(E161="","",IF(COLUMN(E162)-1&lt;&gt;COUNT($3:$3),IF(ROW(E162)-3&gt;$A$2,"",IF(MOD((ROW(E162)-3),(PRODUCT($3:$3)/PRODUCT($B$3:E$3)))=1,IF(MOD((ROW(E162)-3),(PRODUCT($3:$3)/PRODUCT($B$3:D$3)))=1,1,E161+1),E161)),IF(ROW(E162)-3&gt;$A$2,"",IF(MOD((ROW(E162)-3),E$3)=1,1,E161+1))))</f>
        <v/>
      </c>
      <c r="F162" s="127" t="str">
        <f>IF(F161="","",IF(COLUMN(F162)-1&lt;&gt;COUNT($3:$3),IF(ROW(F162)-3&gt;$A$2,"",IF(MOD((ROW(F162)-3),(PRODUCT($3:$3)/PRODUCT($B$3:F$3)))=1,IF(MOD((ROW(F162)-3),(PRODUCT($3:$3)/PRODUCT($B$3:E$3)))=1,1,F161+1),F161)),IF(ROW(F162)-3&gt;$A$2,"",IF(MOD((ROW(F162)-3),F$3)=1,1,F161+1))))</f>
        <v/>
      </c>
      <c r="G162" s="127" t="str">
        <f>IF(G161="","",IF(COLUMN(G162)-1&lt;&gt;COUNT($3:$3),IF(ROW(G162)-3&gt;$A$2,"",IF(MOD((ROW(G162)-3),(PRODUCT($3:$3)/PRODUCT($B$3:G$3)))=1,IF(MOD((ROW(G162)-3),(PRODUCT($3:$3)/PRODUCT($B$3:F$3)))=1,1,G161+1),G161)),IF(ROW(G162)-3&gt;$A$2,"",IF(MOD((ROW(G162)-3),G$3)=1,1,G161+1))))</f>
        <v/>
      </c>
      <c r="H162" s="127" t="str">
        <f>IF(H161="","",IF(COLUMN(H162)-1&lt;&gt;COUNT($3:$3),IF(ROW(H162)-3&gt;$A$2,"",IF(MOD((ROW(H162)-3),(PRODUCT($3:$3)/PRODUCT($B$3:H$3)))=1,IF(MOD((ROW(H162)-3),(PRODUCT($3:$3)/PRODUCT($B$3:G$3)))=1,1,H161+1),H161)),IF(ROW(H162)-3&gt;$A$2,"",IF(MOD((ROW(H162)-3),H$3)=1,1,H161+1))))</f>
        <v/>
      </c>
      <c r="I162" s="127" t="str">
        <f>IF(I161="","",IF(COLUMN(I162)-1&lt;&gt;COUNT($3:$3),IF(ROW(I162)-3&gt;$A$2,"",IF(MOD((ROW(I162)-3),(PRODUCT($3:$3)/PRODUCT($B$3:I$3)))=1,IF(MOD((ROW(I162)-3),(PRODUCT($3:$3)/PRODUCT($B$3:H$3)))=1,1,I161+1),I161)),IF(ROW(I162)-3&gt;$A$2,"",IF(MOD((ROW(I162)-3),I$3)=1,1,I161+1))))</f>
        <v/>
      </c>
      <c r="J162" s="127" t="str">
        <f>IF(J161="","",IF(COLUMN(J162)-1&lt;&gt;COUNT($3:$3),IF(ROW(J162)-3&gt;$A$2,"",IF(MOD((ROW(J162)-3),(PRODUCT($3:$3)/PRODUCT($B$3:J$3)))=1,IF(MOD((ROW(J162)-3),(PRODUCT($3:$3)/PRODUCT($B$3:I$3)))=1,1,J161+1),J161)),IF(ROW(J162)-3&gt;$A$2,"",IF(MOD((ROW(J162)-3),J$3)=1,1,J161+1))))</f>
        <v/>
      </c>
      <c r="K162" t="str">
        <f>IF(K161="","",IF(COLUMN(K162)-1&lt;&gt;COUNT($3:$3),IF(ROW(K162)-2&gt;$A$2,"",IF(MOD((ROW(K162)-2),(PRODUCT($3:$3)/PRODUCT($B$3:K$3)))=1,IF(MOD((ROW(K162)-2),(PRODUCT($3:$3)/PRODUCT($B$3:J$3)))=1,1,K161+1),K161)),IF(ROW(K162)-2&gt;$A$2,"",IF(MOD((ROW(K162)-2),K$3)=1,1,K161+1))))</f>
        <v/>
      </c>
    </row>
    <row r="163" spans="2:11">
      <c r="B163" s="127" t="str">
        <f>IF(B162="","",IF(COLUMN(B163)-1&lt;&gt;COUNT($3:$3),IF(ROW(B163)-3&gt;$A$2,"",IF(MOD((ROW(B163)-3),(PRODUCT($3:$3)/PRODUCT($B$3:B$3)))=1,B162+1,B162)),IF(ROW(B163)-3&gt;$A$2,"",IF(MOD((ROW(B163)-3),B$3)=1,1,B162+1))))</f>
        <v/>
      </c>
      <c r="C163" s="127" t="str">
        <f>IF(C162="","",IF(COLUMN(C163)-1&lt;&gt;COUNT($3:$3),IF(ROW(C163)-3&gt;$A$2,"",IF(MOD((ROW(C163)-3),(PRODUCT($3:$3)/PRODUCT($B$3:C$3)))=1,IF(MOD((ROW(C163)-3),(PRODUCT($3:$3)/PRODUCT(B$3:$B$3)))=1,1,C162+1),C162)),IF(ROW(C163)-3&gt;$A$2,"",IF(MOD((ROW(C163)-3),C$3)=1,1,C162+1))))</f>
        <v/>
      </c>
      <c r="D163" s="127" t="str">
        <f>IF(D162="","",IF(COLUMN(D163)-1&lt;&gt;COUNT($3:$3),IF(ROW(D163)-3&gt;$A$2,"",IF(MOD((ROW(D163)-3),(PRODUCT($3:$3)/PRODUCT($B$3:D$3)))=1,IF(MOD((ROW(D163)-3),(PRODUCT($3:$3)/PRODUCT($B$3:C$3)))=1,1,D162+1),D162)),IF(ROW(D163)-3&gt;$A$2,"",IF(MOD((ROW(D163)-3),D$3)=1,1,D162+1))))</f>
        <v/>
      </c>
      <c r="E163" s="127" t="str">
        <f>IF(E162="","",IF(COLUMN(E163)-1&lt;&gt;COUNT($3:$3),IF(ROW(E163)-3&gt;$A$2,"",IF(MOD((ROW(E163)-3),(PRODUCT($3:$3)/PRODUCT($B$3:E$3)))=1,IF(MOD((ROW(E163)-3),(PRODUCT($3:$3)/PRODUCT($B$3:D$3)))=1,1,E162+1),E162)),IF(ROW(E163)-3&gt;$A$2,"",IF(MOD((ROW(E163)-3),E$3)=1,1,E162+1))))</f>
        <v/>
      </c>
      <c r="F163" s="127" t="str">
        <f>IF(F162="","",IF(COLUMN(F163)-1&lt;&gt;COUNT($3:$3),IF(ROW(F163)-3&gt;$A$2,"",IF(MOD((ROW(F163)-3),(PRODUCT($3:$3)/PRODUCT($B$3:F$3)))=1,IF(MOD((ROW(F163)-3),(PRODUCT($3:$3)/PRODUCT($B$3:E$3)))=1,1,F162+1),F162)),IF(ROW(F163)-3&gt;$A$2,"",IF(MOD((ROW(F163)-3),F$3)=1,1,F162+1))))</f>
        <v/>
      </c>
      <c r="G163" s="127" t="str">
        <f>IF(G162="","",IF(COLUMN(G163)-1&lt;&gt;COUNT($3:$3),IF(ROW(G163)-3&gt;$A$2,"",IF(MOD((ROW(G163)-3),(PRODUCT($3:$3)/PRODUCT($B$3:G$3)))=1,IF(MOD((ROW(G163)-3),(PRODUCT($3:$3)/PRODUCT($B$3:F$3)))=1,1,G162+1),G162)),IF(ROW(G163)-3&gt;$A$2,"",IF(MOD((ROW(G163)-3),G$3)=1,1,G162+1))))</f>
        <v/>
      </c>
      <c r="H163" s="127" t="str">
        <f>IF(H162="","",IF(COLUMN(H163)-1&lt;&gt;COUNT($3:$3),IF(ROW(H163)-3&gt;$A$2,"",IF(MOD((ROW(H163)-3),(PRODUCT($3:$3)/PRODUCT($B$3:H$3)))=1,IF(MOD((ROW(H163)-3),(PRODUCT($3:$3)/PRODUCT($B$3:G$3)))=1,1,H162+1),H162)),IF(ROW(H163)-3&gt;$A$2,"",IF(MOD((ROW(H163)-3),H$3)=1,1,H162+1))))</f>
        <v/>
      </c>
      <c r="I163" s="127" t="str">
        <f>IF(I162="","",IF(COLUMN(I163)-1&lt;&gt;COUNT($3:$3),IF(ROW(I163)-3&gt;$A$2,"",IF(MOD((ROW(I163)-3),(PRODUCT($3:$3)/PRODUCT($B$3:I$3)))=1,IF(MOD((ROW(I163)-3),(PRODUCT($3:$3)/PRODUCT($B$3:H$3)))=1,1,I162+1),I162)),IF(ROW(I163)-3&gt;$A$2,"",IF(MOD((ROW(I163)-3),I$3)=1,1,I162+1))))</f>
        <v/>
      </c>
      <c r="J163" s="127" t="str">
        <f>IF(J162="","",IF(COLUMN(J163)-1&lt;&gt;COUNT($3:$3),IF(ROW(J163)-3&gt;$A$2,"",IF(MOD((ROW(J163)-3),(PRODUCT($3:$3)/PRODUCT($B$3:J$3)))=1,IF(MOD((ROW(J163)-3),(PRODUCT($3:$3)/PRODUCT($B$3:I$3)))=1,1,J162+1),J162)),IF(ROW(J163)-3&gt;$A$2,"",IF(MOD((ROW(J163)-3),J$3)=1,1,J162+1))))</f>
        <v/>
      </c>
      <c r="K163" t="str">
        <f>IF(K162="","",IF(COLUMN(K163)-1&lt;&gt;COUNT($3:$3),IF(ROW(K163)-2&gt;$A$2,"",IF(MOD((ROW(K163)-2),(PRODUCT($3:$3)/PRODUCT($B$3:K$3)))=1,IF(MOD((ROW(K163)-2),(PRODUCT($3:$3)/PRODUCT($B$3:J$3)))=1,1,K162+1),K162)),IF(ROW(K163)-2&gt;$A$2,"",IF(MOD((ROW(K163)-2),K$3)=1,1,K162+1))))</f>
        <v/>
      </c>
    </row>
    <row r="164" spans="2:11">
      <c r="B164" s="127" t="str">
        <f>IF(B163="","",IF(COLUMN(B164)-1&lt;&gt;COUNT($3:$3),IF(ROW(B164)-3&gt;$A$2,"",IF(MOD((ROW(B164)-3),(PRODUCT($3:$3)/PRODUCT($B$3:B$3)))=1,B163+1,B163)),IF(ROW(B164)-3&gt;$A$2,"",IF(MOD((ROW(B164)-3),B$3)=1,1,B163+1))))</f>
        <v/>
      </c>
      <c r="C164" s="127" t="str">
        <f>IF(C163="","",IF(COLUMN(C164)-1&lt;&gt;COUNT($3:$3),IF(ROW(C164)-3&gt;$A$2,"",IF(MOD((ROW(C164)-3),(PRODUCT($3:$3)/PRODUCT($B$3:C$3)))=1,IF(MOD((ROW(C164)-3),(PRODUCT($3:$3)/PRODUCT(B$3:$B$3)))=1,1,C163+1),C163)),IF(ROW(C164)-3&gt;$A$2,"",IF(MOD((ROW(C164)-3),C$3)=1,1,C163+1))))</f>
        <v/>
      </c>
      <c r="D164" s="127" t="str">
        <f>IF(D163="","",IF(COLUMN(D164)-1&lt;&gt;COUNT($3:$3),IF(ROW(D164)-3&gt;$A$2,"",IF(MOD((ROW(D164)-3),(PRODUCT($3:$3)/PRODUCT($B$3:D$3)))=1,IF(MOD((ROW(D164)-3),(PRODUCT($3:$3)/PRODUCT($B$3:C$3)))=1,1,D163+1),D163)),IF(ROW(D164)-3&gt;$A$2,"",IF(MOD((ROW(D164)-3),D$3)=1,1,D163+1))))</f>
        <v/>
      </c>
      <c r="E164" s="127" t="str">
        <f>IF(E163="","",IF(COLUMN(E164)-1&lt;&gt;COUNT($3:$3),IF(ROW(E164)-3&gt;$A$2,"",IF(MOD((ROW(E164)-3),(PRODUCT($3:$3)/PRODUCT($B$3:E$3)))=1,IF(MOD((ROW(E164)-3),(PRODUCT($3:$3)/PRODUCT($B$3:D$3)))=1,1,E163+1),E163)),IF(ROW(E164)-3&gt;$A$2,"",IF(MOD((ROW(E164)-3),E$3)=1,1,E163+1))))</f>
        <v/>
      </c>
      <c r="F164" s="127" t="str">
        <f>IF(F163="","",IF(COLUMN(F164)-1&lt;&gt;COUNT($3:$3),IF(ROW(F164)-3&gt;$A$2,"",IF(MOD((ROW(F164)-3),(PRODUCT($3:$3)/PRODUCT($B$3:F$3)))=1,IF(MOD((ROW(F164)-3),(PRODUCT($3:$3)/PRODUCT($B$3:E$3)))=1,1,F163+1),F163)),IF(ROW(F164)-3&gt;$A$2,"",IF(MOD((ROW(F164)-3),F$3)=1,1,F163+1))))</f>
        <v/>
      </c>
      <c r="G164" s="127" t="str">
        <f>IF(G163="","",IF(COLUMN(G164)-1&lt;&gt;COUNT($3:$3),IF(ROW(G164)-3&gt;$A$2,"",IF(MOD((ROW(G164)-3),(PRODUCT($3:$3)/PRODUCT($B$3:G$3)))=1,IF(MOD((ROW(G164)-3),(PRODUCT($3:$3)/PRODUCT($B$3:F$3)))=1,1,G163+1),G163)),IF(ROW(G164)-3&gt;$A$2,"",IF(MOD((ROW(G164)-3),G$3)=1,1,G163+1))))</f>
        <v/>
      </c>
      <c r="H164" s="127" t="str">
        <f>IF(H163="","",IF(COLUMN(H164)-1&lt;&gt;COUNT($3:$3),IF(ROW(H164)-3&gt;$A$2,"",IF(MOD((ROW(H164)-3),(PRODUCT($3:$3)/PRODUCT($B$3:H$3)))=1,IF(MOD((ROW(H164)-3),(PRODUCT($3:$3)/PRODUCT($B$3:G$3)))=1,1,H163+1),H163)),IF(ROW(H164)-3&gt;$A$2,"",IF(MOD((ROW(H164)-3),H$3)=1,1,H163+1))))</f>
        <v/>
      </c>
      <c r="I164" s="127" t="str">
        <f>IF(I163="","",IF(COLUMN(I164)-1&lt;&gt;COUNT($3:$3),IF(ROW(I164)-3&gt;$A$2,"",IF(MOD((ROW(I164)-3),(PRODUCT($3:$3)/PRODUCT($B$3:I$3)))=1,IF(MOD((ROW(I164)-3),(PRODUCT($3:$3)/PRODUCT($B$3:H$3)))=1,1,I163+1),I163)),IF(ROW(I164)-3&gt;$A$2,"",IF(MOD((ROW(I164)-3),I$3)=1,1,I163+1))))</f>
        <v/>
      </c>
      <c r="J164" s="127" t="str">
        <f>IF(J163="","",IF(COLUMN(J164)-1&lt;&gt;COUNT($3:$3),IF(ROW(J164)-3&gt;$A$2,"",IF(MOD((ROW(J164)-3),(PRODUCT($3:$3)/PRODUCT($B$3:J$3)))=1,IF(MOD((ROW(J164)-3),(PRODUCT($3:$3)/PRODUCT($B$3:I$3)))=1,1,J163+1),J163)),IF(ROW(J164)-3&gt;$A$2,"",IF(MOD((ROW(J164)-3),J$3)=1,1,J163+1))))</f>
        <v/>
      </c>
      <c r="K164" t="str">
        <f>IF(K163="","",IF(COLUMN(K164)-1&lt;&gt;COUNT($3:$3),IF(ROW(K164)-2&gt;$A$2,"",IF(MOD((ROW(K164)-2),(PRODUCT($3:$3)/PRODUCT($B$3:K$3)))=1,IF(MOD((ROW(K164)-2),(PRODUCT($3:$3)/PRODUCT($B$3:J$3)))=1,1,K163+1),K163)),IF(ROW(K164)-2&gt;$A$2,"",IF(MOD((ROW(K164)-2),K$3)=1,1,K163+1))))</f>
        <v/>
      </c>
    </row>
    <row r="165" spans="2:11">
      <c r="B165" s="127" t="str">
        <f>IF(B164="","",IF(COLUMN(B165)-1&lt;&gt;COUNT($3:$3),IF(ROW(B165)-3&gt;$A$2,"",IF(MOD((ROW(B165)-3),(PRODUCT($3:$3)/PRODUCT($B$3:B$3)))=1,B164+1,B164)),IF(ROW(B165)-3&gt;$A$2,"",IF(MOD((ROW(B165)-3),B$3)=1,1,B164+1))))</f>
        <v/>
      </c>
      <c r="C165" s="127" t="str">
        <f>IF(C164="","",IF(COLUMN(C165)-1&lt;&gt;COUNT($3:$3),IF(ROW(C165)-3&gt;$A$2,"",IF(MOD((ROW(C165)-3),(PRODUCT($3:$3)/PRODUCT($B$3:C$3)))=1,IF(MOD((ROW(C165)-3),(PRODUCT($3:$3)/PRODUCT(B$3:$B$3)))=1,1,C164+1),C164)),IF(ROW(C165)-3&gt;$A$2,"",IF(MOD((ROW(C165)-3),C$3)=1,1,C164+1))))</f>
        <v/>
      </c>
      <c r="D165" s="127" t="str">
        <f>IF(D164="","",IF(COLUMN(D165)-1&lt;&gt;COUNT($3:$3),IF(ROW(D165)-3&gt;$A$2,"",IF(MOD((ROW(D165)-3),(PRODUCT($3:$3)/PRODUCT($B$3:D$3)))=1,IF(MOD((ROW(D165)-3),(PRODUCT($3:$3)/PRODUCT($B$3:C$3)))=1,1,D164+1),D164)),IF(ROW(D165)-3&gt;$A$2,"",IF(MOD((ROW(D165)-3),D$3)=1,1,D164+1))))</f>
        <v/>
      </c>
      <c r="E165" s="127" t="str">
        <f>IF(E164="","",IF(COLUMN(E165)-1&lt;&gt;COUNT($3:$3),IF(ROW(E165)-3&gt;$A$2,"",IF(MOD((ROW(E165)-3),(PRODUCT($3:$3)/PRODUCT($B$3:E$3)))=1,IF(MOD((ROW(E165)-3),(PRODUCT($3:$3)/PRODUCT($B$3:D$3)))=1,1,E164+1),E164)),IF(ROW(E165)-3&gt;$A$2,"",IF(MOD((ROW(E165)-3),E$3)=1,1,E164+1))))</f>
        <v/>
      </c>
      <c r="F165" s="127" t="str">
        <f>IF(F164="","",IF(COLUMN(F165)-1&lt;&gt;COUNT($3:$3),IF(ROW(F165)-3&gt;$A$2,"",IF(MOD((ROW(F165)-3),(PRODUCT($3:$3)/PRODUCT($B$3:F$3)))=1,IF(MOD((ROW(F165)-3),(PRODUCT($3:$3)/PRODUCT($B$3:E$3)))=1,1,F164+1),F164)),IF(ROW(F165)-3&gt;$A$2,"",IF(MOD((ROW(F165)-3),F$3)=1,1,F164+1))))</f>
        <v/>
      </c>
      <c r="G165" s="127" t="str">
        <f>IF(G164="","",IF(COLUMN(G165)-1&lt;&gt;COUNT($3:$3),IF(ROW(G165)-3&gt;$A$2,"",IF(MOD((ROW(G165)-3),(PRODUCT($3:$3)/PRODUCT($B$3:G$3)))=1,IF(MOD((ROW(G165)-3),(PRODUCT($3:$3)/PRODUCT($B$3:F$3)))=1,1,G164+1),G164)),IF(ROW(G165)-3&gt;$A$2,"",IF(MOD((ROW(G165)-3),G$3)=1,1,G164+1))))</f>
        <v/>
      </c>
      <c r="H165" s="127" t="str">
        <f>IF(H164="","",IF(COLUMN(H165)-1&lt;&gt;COUNT($3:$3),IF(ROW(H165)-3&gt;$A$2,"",IF(MOD((ROW(H165)-3),(PRODUCT($3:$3)/PRODUCT($B$3:H$3)))=1,IF(MOD((ROW(H165)-3),(PRODUCT($3:$3)/PRODUCT($B$3:G$3)))=1,1,H164+1),H164)),IF(ROW(H165)-3&gt;$A$2,"",IF(MOD((ROW(H165)-3),H$3)=1,1,H164+1))))</f>
        <v/>
      </c>
      <c r="I165" s="127" t="str">
        <f>IF(I164="","",IF(COLUMN(I165)-1&lt;&gt;COUNT($3:$3),IF(ROW(I165)-3&gt;$A$2,"",IF(MOD((ROW(I165)-3),(PRODUCT($3:$3)/PRODUCT($B$3:I$3)))=1,IF(MOD((ROW(I165)-3),(PRODUCT($3:$3)/PRODUCT($B$3:H$3)))=1,1,I164+1),I164)),IF(ROW(I165)-3&gt;$A$2,"",IF(MOD((ROW(I165)-3),I$3)=1,1,I164+1))))</f>
        <v/>
      </c>
      <c r="J165" s="127" t="str">
        <f>IF(J164="","",IF(COLUMN(J165)-1&lt;&gt;COUNT($3:$3),IF(ROW(J165)-3&gt;$A$2,"",IF(MOD((ROW(J165)-3),(PRODUCT($3:$3)/PRODUCT($B$3:J$3)))=1,IF(MOD((ROW(J165)-3),(PRODUCT($3:$3)/PRODUCT($B$3:I$3)))=1,1,J164+1),J164)),IF(ROW(J165)-3&gt;$A$2,"",IF(MOD((ROW(J165)-3),J$3)=1,1,J164+1))))</f>
        <v/>
      </c>
      <c r="K165" t="str">
        <f>IF(K164="","",IF(COLUMN(K165)-1&lt;&gt;COUNT($3:$3),IF(ROW(K165)-2&gt;$A$2,"",IF(MOD((ROW(K165)-2),(PRODUCT($3:$3)/PRODUCT($B$3:K$3)))=1,IF(MOD((ROW(K165)-2),(PRODUCT($3:$3)/PRODUCT($B$3:J$3)))=1,1,K164+1),K164)),IF(ROW(K165)-2&gt;$A$2,"",IF(MOD((ROW(K165)-2),K$3)=1,1,K164+1))))</f>
        <v/>
      </c>
    </row>
    <row r="166" spans="2:11">
      <c r="B166" s="127" t="str">
        <f>IF(B165="","",IF(COLUMN(B166)-1&lt;&gt;COUNT($3:$3),IF(ROW(B166)-3&gt;$A$2,"",IF(MOD((ROW(B166)-3),(PRODUCT($3:$3)/PRODUCT($B$3:B$3)))=1,B165+1,B165)),IF(ROW(B166)-3&gt;$A$2,"",IF(MOD((ROW(B166)-3),B$3)=1,1,B165+1))))</f>
        <v/>
      </c>
      <c r="C166" s="127" t="str">
        <f>IF(C165="","",IF(COLUMN(C166)-1&lt;&gt;COUNT($3:$3),IF(ROW(C166)-3&gt;$A$2,"",IF(MOD((ROW(C166)-3),(PRODUCT($3:$3)/PRODUCT($B$3:C$3)))=1,IF(MOD((ROW(C166)-3),(PRODUCT($3:$3)/PRODUCT(B$3:$B$3)))=1,1,C165+1),C165)),IF(ROW(C166)-3&gt;$A$2,"",IF(MOD((ROW(C166)-3),C$3)=1,1,C165+1))))</f>
        <v/>
      </c>
      <c r="D166" s="127" t="str">
        <f>IF(D165="","",IF(COLUMN(D166)-1&lt;&gt;COUNT($3:$3),IF(ROW(D166)-3&gt;$A$2,"",IF(MOD((ROW(D166)-3),(PRODUCT($3:$3)/PRODUCT($B$3:D$3)))=1,IF(MOD((ROW(D166)-3),(PRODUCT($3:$3)/PRODUCT($B$3:C$3)))=1,1,D165+1),D165)),IF(ROW(D166)-3&gt;$A$2,"",IF(MOD((ROW(D166)-3),D$3)=1,1,D165+1))))</f>
        <v/>
      </c>
      <c r="E166" s="127" t="str">
        <f>IF(E165="","",IF(COLUMN(E166)-1&lt;&gt;COUNT($3:$3),IF(ROW(E166)-3&gt;$A$2,"",IF(MOD((ROW(E166)-3),(PRODUCT($3:$3)/PRODUCT($B$3:E$3)))=1,IF(MOD((ROW(E166)-3),(PRODUCT($3:$3)/PRODUCT($B$3:D$3)))=1,1,E165+1),E165)),IF(ROW(E166)-3&gt;$A$2,"",IF(MOD((ROW(E166)-3),E$3)=1,1,E165+1))))</f>
        <v/>
      </c>
      <c r="F166" s="127" t="str">
        <f>IF(F165="","",IF(COLUMN(F166)-1&lt;&gt;COUNT($3:$3),IF(ROW(F166)-3&gt;$A$2,"",IF(MOD((ROW(F166)-3),(PRODUCT($3:$3)/PRODUCT($B$3:F$3)))=1,IF(MOD((ROW(F166)-3),(PRODUCT($3:$3)/PRODUCT($B$3:E$3)))=1,1,F165+1),F165)),IF(ROW(F166)-3&gt;$A$2,"",IF(MOD((ROW(F166)-3),F$3)=1,1,F165+1))))</f>
        <v/>
      </c>
      <c r="G166" s="127" t="str">
        <f>IF(G165="","",IF(COLUMN(G166)-1&lt;&gt;COUNT($3:$3),IF(ROW(G166)-3&gt;$A$2,"",IF(MOD((ROW(G166)-3),(PRODUCT($3:$3)/PRODUCT($B$3:G$3)))=1,IF(MOD((ROW(G166)-3),(PRODUCT($3:$3)/PRODUCT($B$3:F$3)))=1,1,G165+1),G165)),IF(ROW(G166)-3&gt;$A$2,"",IF(MOD((ROW(G166)-3),G$3)=1,1,G165+1))))</f>
        <v/>
      </c>
      <c r="H166" s="127" t="str">
        <f>IF(H165="","",IF(COLUMN(H166)-1&lt;&gt;COUNT($3:$3),IF(ROW(H166)-3&gt;$A$2,"",IF(MOD((ROW(H166)-3),(PRODUCT($3:$3)/PRODUCT($B$3:H$3)))=1,IF(MOD((ROW(H166)-3),(PRODUCT($3:$3)/PRODUCT($B$3:G$3)))=1,1,H165+1),H165)),IF(ROW(H166)-3&gt;$A$2,"",IF(MOD((ROW(H166)-3),H$3)=1,1,H165+1))))</f>
        <v/>
      </c>
      <c r="I166" s="127" t="str">
        <f>IF(I165="","",IF(COLUMN(I166)-1&lt;&gt;COUNT($3:$3),IF(ROW(I166)-3&gt;$A$2,"",IF(MOD((ROW(I166)-3),(PRODUCT($3:$3)/PRODUCT($B$3:I$3)))=1,IF(MOD((ROW(I166)-3),(PRODUCT($3:$3)/PRODUCT($B$3:H$3)))=1,1,I165+1),I165)),IF(ROW(I166)-3&gt;$A$2,"",IF(MOD((ROW(I166)-3),I$3)=1,1,I165+1))))</f>
        <v/>
      </c>
      <c r="J166" s="127" t="str">
        <f>IF(J165="","",IF(COLUMN(J166)-1&lt;&gt;COUNT($3:$3),IF(ROW(J166)-3&gt;$A$2,"",IF(MOD((ROW(J166)-3),(PRODUCT($3:$3)/PRODUCT($B$3:J$3)))=1,IF(MOD((ROW(J166)-3),(PRODUCT($3:$3)/PRODUCT($B$3:I$3)))=1,1,J165+1),J165)),IF(ROW(J166)-3&gt;$A$2,"",IF(MOD((ROW(J166)-3),J$3)=1,1,J165+1))))</f>
        <v/>
      </c>
      <c r="K166" t="str">
        <f>IF(K165="","",IF(COLUMN(K166)-1&lt;&gt;COUNT($3:$3),IF(ROW(K166)-2&gt;$A$2,"",IF(MOD((ROW(K166)-2),(PRODUCT($3:$3)/PRODUCT($B$3:K$3)))=1,IF(MOD((ROW(K166)-2),(PRODUCT($3:$3)/PRODUCT($B$3:J$3)))=1,1,K165+1),K165)),IF(ROW(K166)-2&gt;$A$2,"",IF(MOD((ROW(K166)-2),K$3)=1,1,K165+1))))</f>
        <v/>
      </c>
    </row>
    <row r="167" spans="2:11">
      <c r="B167" s="127" t="str">
        <f>IF(B166="","",IF(COLUMN(B167)-1&lt;&gt;COUNT($3:$3),IF(ROW(B167)-3&gt;$A$2,"",IF(MOD((ROW(B167)-3),(PRODUCT($3:$3)/PRODUCT($B$3:B$3)))=1,B166+1,B166)),IF(ROW(B167)-3&gt;$A$2,"",IF(MOD((ROW(B167)-3),B$3)=1,1,B166+1))))</f>
        <v/>
      </c>
      <c r="C167" s="127" t="str">
        <f>IF(C166="","",IF(COLUMN(C167)-1&lt;&gt;COUNT($3:$3),IF(ROW(C167)-3&gt;$A$2,"",IF(MOD((ROW(C167)-3),(PRODUCT($3:$3)/PRODUCT($B$3:C$3)))=1,IF(MOD((ROW(C167)-3),(PRODUCT($3:$3)/PRODUCT(B$3:$B$3)))=1,1,C166+1),C166)),IF(ROW(C167)-3&gt;$A$2,"",IF(MOD((ROW(C167)-3),C$3)=1,1,C166+1))))</f>
        <v/>
      </c>
      <c r="D167" s="127" t="str">
        <f>IF(D166="","",IF(COLUMN(D167)-1&lt;&gt;COUNT($3:$3),IF(ROW(D167)-3&gt;$A$2,"",IF(MOD((ROW(D167)-3),(PRODUCT($3:$3)/PRODUCT($B$3:D$3)))=1,IF(MOD((ROW(D167)-3),(PRODUCT($3:$3)/PRODUCT($B$3:C$3)))=1,1,D166+1),D166)),IF(ROW(D167)-3&gt;$A$2,"",IF(MOD((ROW(D167)-3),D$3)=1,1,D166+1))))</f>
        <v/>
      </c>
      <c r="E167" s="127" t="str">
        <f>IF(E166="","",IF(COLUMN(E167)-1&lt;&gt;COUNT($3:$3),IF(ROW(E167)-3&gt;$A$2,"",IF(MOD((ROW(E167)-3),(PRODUCT($3:$3)/PRODUCT($B$3:E$3)))=1,IF(MOD((ROW(E167)-3),(PRODUCT($3:$3)/PRODUCT($B$3:D$3)))=1,1,E166+1),E166)),IF(ROW(E167)-3&gt;$A$2,"",IF(MOD((ROW(E167)-3),E$3)=1,1,E166+1))))</f>
        <v/>
      </c>
      <c r="F167" s="127" t="str">
        <f>IF(F166="","",IF(COLUMN(F167)-1&lt;&gt;COUNT($3:$3),IF(ROW(F167)-3&gt;$A$2,"",IF(MOD((ROW(F167)-3),(PRODUCT($3:$3)/PRODUCT($B$3:F$3)))=1,IF(MOD((ROW(F167)-3),(PRODUCT($3:$3)/PRODUCT($B$3:E$3)))=1,1,F166+1),F166)),IF(ROW(F167)-3&gt;$A$2,"",IF(MOD((ROW(F167)-3),F$3)=1,1,F166+1))))</f>
        <v/>
      </c>
      <c r="G167" s="127" t="str">
        <f>IF(G166="","",IF(COLUMN(G167)-1&lt;&gt;COUNT($3:$3),IF(ROW(G167)-3&gt;$A$2,"",IF(MOD((ROW(G167)-3),(PRODUCT($3:$3)/PRODUCT($B$3:G$3)))=1,IF(MOD((ROW(G167)-3),(PRODUCT($3:$3)/PRODUCT($B$3:F$3)))=1,1,G166+1),G166)),IF(ROW(G167)-3&gt;$A$2,"",IF(MOD((ROW(G167)-3),G$3)=1,1,G166+1))))</f>
        <v/>
      </c>
      <c r="H167" s="127" t="str">
        <f>IF(H166="","",IF(COLUMN(H167)-1&lt;&gt;COUNT($3:$3),IF(ROW(H167)-3&gt;$A$2,"",IF(MOD((ROW(H167)-3),(PRODUCT($3:$3)/PRODUCT($B$3:H$3)))=1,IF(MOD((ROW(H167)-3),(PRODUCT($3:$3)/PRODUCT($B$3:G$3)))=1,1,H166+1),H166)),IF(ROW(H167)-3&gt;$A$2,"",IF(MOD((ROW(H167)-3),H$3)=1,1,H166+1))))</f>
        <v/>
      </c>
      <c r="I167" s="127" t="str">
        <f>IF(I166="","",IF(COLUMN(I167)-1&lt;&gt;COUNT($3:$3),IF(ROW(I167)-3&gt;$A$2,"",IF(MOD((ROW(I167)-3),(PRODUCT($3:$3)/PRODUCT($B$3:I$3)))=1,IF(MOD((ROW(I167)-3),(PRODUCT($3:$3)/PRODUCT($B$3:H$3)))=1,1,I166+1),I166)),IF(ROW(I167)-3&gt;$A$2,"",IF(MOD((ROW(I167)-3),I$3)=1,1,I166+1))))</f>
        <v/>
      </c>
      <c r="J167" s="127" t="str">
        <f>IF(J166="","",IF(COLUMN(J167)-1&lt;&gt;COUNT($3:$3),IF(ROW(J167)-3&gt;$A$2,"",IF(MOD((ROW(J167)-3),(PRODUCT($3:$3)/PRODUCT($B$3:J$3)))=1,IF(MOD((ROW(J167)-3),(PRODUCT($3:$3)/PRODUCT($B$3:I$3)))=1,1,J166+1),J166)),IF(ROW(J167)-3&gt;$A$2,"",IF(MOD((ROW(J167)-3),J$3)=1,1,J166+1))))</f>
        <v/>
      </c>
      <c r="K167" t="str">
        <f>IF(K166="","",IF(COLUMN(K167)-1&lt;&gt;COUNT($3:$3),IF(ROW(K167)-2&gt;$A$2,"",IF(MOD((ROW(K167)-2),(PRODUCT($3:$3)/PRODUCT($B$3:K$3)))=1,IF(MOD((ROW(K167)-2),(PRODUCT($3:$3)/PRODUCT($B$3:J$3)))=1,1,K166+1),K166)),IF(ROW(K167)-2&gt;$A$2,"",IF(MOD((ROW(K167)-2),K$3)=1,1,K166+1))))</f>
        <v/>
      </c>
    </row>
    <row r="168" spans="2:11">
      <c r="B168" s="127" t="str">
        <f>IF(B167="","",IF(COLUMN(B168)-1&lt;&gt;COUNT($3:$3),IF(ROW(B168)-3&gt;$A$2,"",IF(MOD((ROW(B168)-3),(PRODUCT($3:$3)/PRODUCT($B$3:B$3)))=1,B167+1,B167)),IF(ROW(B168)-3&gt;$A$2,"",IF(MOD((ROW(B168)-3),B$3)=1,1,B167+1))))</f>
        <v/>
      </c>
      <c r="C168" s="127" t="str">
        <f>IF(C167="","",IF(COLUMN(C168)-1&lt;&gt;COUNT($3:$3),IF(ROW(C168)-3&gt;$A$2,"",IF(MOD((ROW(C168)-3),(PRODUCT($3:$3)/PRODUCT($B$3:C$3)))=1,IF(MOD((ROW(C168)-3),(PRODUCT($3:$3)/PRODUCT(B$3:$B$3)))=1,1,C167+1),C167)),IF(ROW(C168)-3&gt;$A$2,"",IF(MOD((ROW(C168)-3),C$3)=1,1,C167+1))))</f>
        <v/>
      </c>
      <c r="D168" s="127" t="str">
        <f>IF(D167="","",IF(COLUMN(D168)-1&lt;&gt;COUNT($3:$3),IF(ROW(D168)-3&gt;$A$2,"",IF(MOD((ROW(D168)-3),(PRODUCT($3:$3)/PRODUCT($B$3:D$3)))=1,IF(MOD((ROW(D168)-3),(PRODUCT($3:$3)/PRODUCT($B$3:C$3)))=1,1,D167+1),D167)),IF(ROW(D168)-3&gt;$A$2,"",IF(MOD((ROW(D168)-3),D$3)=1,1,D167+1))))</f>
        <v/>
      </c>
      <c r="E168" s="127" t="str">
        <f>IF(E167="","",IF(COLUMN(E168)-1&lt;&gt;COUNT($3:$3),IF(ROW(E168)-3&gt;$A$2,"",IF(MOD((ROW(E168)-3),(PRODUCT($3:$3)/PRODUCT($B$3:E$3)))=1,IF(MOD((ROW(E168)-3),(PRODUCT($3:$3)/PRODUCT($B$3:D$3)))=1,1,E167+1),E167)),IF(ROW(E168)-3&gt;$A$2,"",IF(MOD((ROW(E168)-3),E$3)=1,1,E167+1))))</f>
        <v/>
      </c>
      <c r="F168" s="127" t="str">
        <f>IF(F167="","",IF(COLUMN(F168)-1&lt;&gt;COUNT($3:$3),IF(ROW(F168)-3&gt;$A$2,"",IF(MOD((ROW(F168)-3),(PRODUCT($3:$3)/PRODUCT($B$3:F$3)))=1,IF(MOD((ROW(F168)-3),(PRODUCT($3:$3)/PRODUCT($B$3:E$3)))=1,1,F167+1),F167)),IF(ROW(F168)-3&gt;$A$2,"",IF(MOD((ROW(F168)-3),F$3)=1,1,F167+1))))</f>
        <v/>
      </c>
      <c r="G168" s="127" t="str">
        <f>IF(G167="","",IF(COLUMN(G168)-1&lt;&gt;COUNT($3:$3),IF(ROW(G168)-3&gt;$A$2,"",IF(MOD((ROW(G168)-3),(PRODUCT($3:$3)/PRODUCT($B$3:G$3)))=1,IF(MOD((ROW(G168)-3),(PRODUCT($3:$3)/PRODUCT($B$3:F$3)))=1,1,G167+1),G167)),IF(ROW(G168)-3&gt;$A$2,"",IF(MOD((ROW(G168)-3),G$3)=1,1,G167+1))))</f>
        <v/>
      </c>
      <c r="H168" s="127" t="str">
        <f>IF(H167="","",IF(COLUMN(H168)-1&lt;&gt;COUNT($3:$3),IF(ROW(H168)-3&gt;$A$2,"",IF(MOD((ROW(H168)-3),(PRODUCT($3:$3)/PRODUCT($B$3:H$3)))=1,IF(MOD((ROW(H168)-3),(PRODUCT($3:$3)/PRODUCT($B$3:G$3)))=1,1,H167+1),H167)),IF(ROW(H168)-3&gt;$A$2,"",IF(MOD((ROW(H168)-3),H$3)=1,1,H167+1))))</f>
        <v/>
      </c>
      <c r="I168" s="127" t="str">
        <f>IF(I167="","",IF(COLUMN(I168)-1&lt;&gt;COUNT($3:$3),IF(ROW(I168)-3&gt;$A$2,"",IF(MOD((ROW(I168)-3),(PRODUCT($3:$3)/PRODUCT($B$3:I$3)))=1,IF(MOD((ROW(I168)-3),(PRODUCT($3:$3)/PRODUCT($B$3:H$3)))=1,1,I167+1),I167)),IF(ROW(I168)-3&gt;$A$2,"",IF(MOD((ROW(I168)-3),I$3)=1,1,I167+1))))</f>
        <v/>
      </c>
      <c r="J168" s="127" t="str">
        <f>IF(J167="","",IF(COLUMN(J168)-1&lt;&gt;COUNT($3:$3),IF(ROW(J168)-3&gt;$A$2,"",IF(MOD((ROW(J168)-3),(PRODUCT($3:$3)/PRODUCT($B$3:J$3)))=1,IF(MOD((ROW(J168)-3),(PRODUCT($3:$3)/PRODUCT($B$3:I$3)))=1,1,J167+1),J167)),IF(ROW(J168)-3&gt;$A$2,"",IF(MOD((ROW(J168)-3),J$3)=1,1,J167+1))))</f>
        <v/>
      </c>
      <c r="K168" t="str">
        <f>IF(K167="","",IF(COLUMN(K168)-1&lt;&gt;COUNT($3:$3),IF(ROW(K168)-2&gt;$A$2,"",IF(MOD((ROW(K168)-2),(PRODUCT($3:$3)/PRODUCT($B$3:K$3)))=1,IF(MOD((ROW(K168)-2),(PRODUCT($3:$3)/PRODUCT($B$3:J$3)))=1,1,K167+1),K167)),IF(ROW(K168)-2&gt;$A$2,"",IF(MOD((ROW(K168)-2),K$3)=1,1,K167+1))))</f>
        <v/>
      </c>
    </row>
    <row r="169" spans="2:11">
      <c r="B169" s="127" t="str">
        <f>IF(B168="","",IF(COLUMN(B169)-1&lt;&gt;COUNT($3:$3),IF(ROW(B169)-3&gt;$A$2,"",IF(MOD((ROW(B169)-3),(PRODUCT($3:$3)/PRODUCT($B$3:B$3)))=1,B168+1,B168)),IF(ROW(B169)-3&gt;$A$2,"",IF(MOD((ROW(B169)-3),B$3)=1,1,B168+1))))</f>
        <v/>
      </c>
      <c r="C169" s="127" t="str">
        <f>IF(C168="","",IF(COLUMN(C169)-1&lt;&gt;COUNT($3:$3),IF(ROW(C169)-3&gt;$A$2,"",IF(MOD((ROW(C169)-3),(PRODUCT($3:$3)/PRODUCT($B$3:C$3)))=1,IF(MOD((ROW(C169)-3),(PRODUCT($3:$3)/PRODUCT(B$3:$B$3)))=1,1,C168+1),C168)),IF(ROW(C169)-3&gt;$A$2,"",IF(MOD((ROW(C169)-3),C$3)=1,1,C168+1))))</f>
        <v/>
      </c>
      <c r="D169" s="127" t="str">
        <f>IF(D168="","",IF(COLUMN(D169)-1&lt;&gt;COUNT($3:$3),IF(ROW(D169)-3&gt;$A$2,"",IF(MOD((ROW(D169)-3),(PRODUCT($3:$3)/PRODUCT($B$3:D$3)))=1,IF(MOD((ROW(D169)-3),(PRODUCT($3:$3)/PRODUCT($B$3:C$3)))=1,1,D168+1),D168)),IF(ROW(D169)-3&gt;$A$2,"",IF(MOD((ROW(D169)-3),D$3)=1,1,D168+1))))</f>
        <v/>
      </c>
      <c r="E169" s="127" t="str">
        <f>IF(E168="","",IF(COLUMN(E169)-1&lt;&gt;COUNT($3:$3),IF(ROW(E169)-3&gt;$A$2,"",IF(MOD((ROW(E169)-3),(PRODUCT($3:$3)/PRODUCT($B$3:E$3)))=1,IF(MOD((ROW(E169)-3),(PRODUCT($3:$3)/PRODUCT($B$3:D$3)))=1,1,E168+1),E168)),IF(ROW(E169)-3&gt;$A$2,"",IF(MOD((ROW(E169)-3),E$3)=1,1,E168+1))))</f>
        <v/>
      </c>
      <c r="F169" s="127" t="str">
        <f>IF(F168="","",IF(COLUMN(F169)-1&lt;&gt;COUNT($3:$3),IF(ROW(F169)-3&gt;$A$2,"",IF(MOD((ROW(F169)-3),(PRODUCT($3:$3)/PRODUCT($B$3:F$3)))=1,IF(MOD((ROW(F169)-3),(PRODUCT($3:$3)/PRODUCT($B$3:E$3)))=1,1,F168+1),F168)),IF(ROW(F169)-3&gt;$A$2,"",IF(MOD((ROW(F169)-3),F$3)=1,1,F168+1))))</f>
        <v/>
      </c>
      <c r="G169" s="127" t="str">
        <f>IF(G168="","",IF(COLUMN(G169)-1&lt;&gt;COUNT($3:$3),IF(ROW(G169)-3&gt;$A$2,"",IF(MOD((ROW(G169)-3),(PRODUCT($3:$3)/PRODUCT($B$3:G$3)))=1,IF(MOD((ROW(G169)-3),(PRODUCT($3:$3)/PRODUCT($B$3:F$3)))=1,1,G168+1),G168)),IF(ROW(G169)-3&gt;$A$2,"",IF(MOD((ROW(G169)-3),G$3)=1,1,G168+1))))</f>
        <v/>
      </c>
      <c r="H169" s="127" t="str">
        <f>IF(H168="","",IF(COLUMN(H169)-1&lt;&gt;COUNT($3:$3),IF(ROW(H169)-3&gt;$A$2,"",IF(MOD((ROW(H169)-3),(PRODUCT($3:$3)/PRODUCT($B$3:H$3)))=1,IF(MOD((ROW(H169)-3),(PRODUCT($3:$3)/PRODUCT($B$3:G$3)))=1,1,H168+1),H168)),IF(ROW(H169)-3&gt;$A$2,"",IF(MOD((ROW(H169)-3),H$3)=1,1,H168+1))))</f>
        <v/>
      </c>
      <c r="I169" s="127" t="str">
        <f>IF(I168="","",IF(COLUMN(I169)-1&lt;&gt;COUNT($3:$3),IF(ROW(I169)-3&gt;$A$2,"",IF(MOD((ROW(I169)-3),(PRODUCT($3:$3)/PRODUCT($B$3:I$3)))=1,IF(MOD((ROW(I169)-3),(PRODUCT($3:$3)/PRODUCT($B$3:H$3)))=1,1,I168+1),I168)),IF(ROW(I169)-3&gt;$A$2,"",IF(MOD((ROW(I169)-3),I$3)=1,1,I168+1))))</f>
        <v/>
      </c>
      <c r="J169" s="127" t="str">
        <f>IF(J168="","",IF(COLUMN(J169)-1&lt;&gt;COUNT($3:$3),IF(ROW(J169)-3&gt;$A$2,"",IF(MOD((ROW(J169)-3),(PRODUCT($3:$3)/PRODUCT($B$3:J$3)))=1,IF(MOD((ROW(J169)-3),(PRODUCT($3:$3)/PRODUCT($B$3:I$3)))=1,1,J168+1),J168)),IF(ROW(J169)-3&gt;$A$2,"",IF(MOD((ROW(J169)-3),J$3)=1,1,J168+1))))</f>
        <v/>
      </c>
      <c r="K169" t="str">
        <f>IF(K168="","",IF(COLUMN(K169)-1&lt;&gt;COUNT($3:$3),IF(ROW(K169)-2&gt;$A$2,"",IF(MOD((ROW(K169)-2),(PRODUCT($3:$3)/PRODUCT($B$3:K$3)))=1,IF(MOD((ROW(K169)-2),(PRODUCT($3:$3)/PRODUCT($B$3:J$3)))=1,1,K168+1),K168)),IF(ROW(K169)-2&gt;$A$2,"",IF(MOD((ROW(K169)-2),K$3)=1,1,K168+1))))</f>
        <v/>
      </c>
    </row>
    <row r="170" spans="2:11">
      <c r="B170" s="127" t="str">
        <f>IF(B169="","",IF(COLUMN(B170)-1&lt;&gt;COUNT($3:$3),IF(ROW(B170)-3&gt;$A$2,"",IF(MOD((ROW(B170)-3),(PRODUCT($3:$3)/PRODUCT($B$3:B$3)))=1,B169+1,B169)),IF(ROW(B170)-3&gt;$A$2,"",IF(MOD((ROW(B170)-3),B$3)=1,1,B169+1))))</f>
        <v/>
      </c>
      <c r="C170" s="127" t="str">
        <f>IF(C169="","",IF(COLUMN(C170)-1&lt;&gt;COUNT($3:$3),IF(ROW(C170)-3&gt;$A$2,"",IF(MOD((ROW(C170)-3),(PRODUCT($3:$3)/PRODUCT($B$3:C$3)))=1,IF(MOD((ROW(C170)-3),(PRODUCT($3:$3)/PRODUCT(B$3:$B$3)))=1,1,C169+1),C169)),IF(ROW(C170)-3&gt;$A$2,"",IF(MOD((ROW(C170)-3),C$3)=1,1,C169+1))))</f>
        <v/>
      </c>
      <c r="D170" s="127" t="str">
        <f>IF(D169="","",IF(COLUMN(D170)-1&lt;&gt;COUNT($3:$3),IF(ROW(D170)-3&gt;$A$2,"",IF(MOD((ROW(D170)-3),(PRODUCT($3:$3)/PRODUCT($B$3:D$3)))=1,IF(MOD((ROW(D170)-3),(PRODUCT($3:$3)/PRODUCT($B$3:C$3)))=1,1,D169+1),D169)),IF(ROW(D170)-3&gt;$A$2,"",IF(MOD((ROW(D170)-3),D$3)=1,1,D169+1))))</f>
        <v/>
      </c>
      <c r="E170" s="127" t="str">
        <f>IF(E169="","",IF(COLUMN(E170)-1&lt;&gt;COUNT($3:$3),IF(ROW(E170)-3&gt;$A$2,"",IF(MOD((ROW(E170)-3),(PRODUCT($3:$3)/PRODUCT($B$3:E$3)))=1,IF(MOD((ROW(E170)-3),(PRODUCT($3:$3)/PRODUCT($B$3:D$3)))=1,1,E169+1),E169)),IF(ROW(E170)-3&gt;$A$2,"",IF(MOD((ROW(E170)-3),E$3)=1,1,E169+1))))</f>
        <v/>
      </c>
      <c r="F170" s="127" t="str">
        <f>IF(F169="","",IF(COLUMN(F170)-1&lt;&gt;COUNT($3:$3),IF(ROW(F170)-3&gt;$A$2,"",IF(MOD((ROW(F170)-3),(PRODUCT($3:$3)/PRODUCT($B$3:F$3)))=1,IF(MOD((ROW(F170)-3),(PRODUCT($3:$3)/PRODUCT($B$3:E$3)))=1,1,F169+1),F169)),IF(ROW(F170)-3&gt;$A$2,"",IF(MOD((ROW(F170)-3),F$3)=1,1,F169+1))))</f>
        <v/>
      </c>
      <c r="G170" s="127" t="str">
        <f>IF(G169="","",IF(COLUMN(G170)-1&lt;&gt;COUNT($3:$3),IF(ROW(G170)-3&gt;$A$2,"",IF(MOD((ROW(G170)-3),(PRODUCT($3:$3)/PRODUCT($B$3:G$3)))=1,IF(MOD((ROW(G170)-3),(PRODUCT($3:$3)/PRODUCT($B$3:F$3)))=1,1,G169+1),G169)),IF(ROW(G170)-3&gt;$A$2,"",IF(MOD((ROW(G170)-3),G$3)=1,1,G169+1))))</f>
        <v/>
      </c>
      <c r="H170" s="127" t="str">
        <f>IF(H169="","",IF(COLUMN(H170)-1&lt;&gt;COUNT($3:$3),IF(ROW(H170)-3&gt;$A$2,"",IF(MOD((ROW(H170)-3),(PRODUCT($3:$3)/PRODUCT($B$3:H$3)))=1,IF(MOD((ROW(H170)-3),(PRODUCT($3:$3)/PRODUCT($B$3:G$3)))=1,1,H169+1),H169)),IF(ROW(H170)-3&gt;$A$2,"",IF(MOD((ROW(H170)-3),H$3)=1,1,H169+1))))</f>
        <v/>
      </c>
      <c r="I170" s="127" t="str">
        <f>IF(I169="","",IF(COLUMN(I170)-1&lt;&gt;COUNT($3:$3),IF(ROW(I170)-3&gt;$A$2,"",IF(MOD((ROW(I170)-3),(PRODUCT($3:$3)/PRODUCT($B$3:I$3)))=1,IF(MOD((ROW(I170)-3),(PRODUCT($3:$3)/PRODUCT($B$3:H$3)))=1,1,I169+1),I169)),IF(ROW(I170)-3&gt;$A$2,"",IF(MOD((ROW(I170)-3),I$3)=1,1,I169+1))))</f>
        <v/>
      </c>
      <c r="J170" s="127" t="str">
        <f>IF(J169="","",IF(COLUMN(J170)-1&lt;&gt;COUNT($3:$3),IF(ROW(J170)-3&gt;$A$2,"",IF(MOD((ROW(J170)-3),(PRODUCT($3:$3)/PRODUCT($B$3:J$3)))=1,IF(MOD((ROW(J170)-3),(PRODUCT($3:$3)/PRODUCT($B$3:I$3)))=1,1,J169+1),J169)),IF(ROW(J170)-3&gt;$A$2,"",IF(MOD((ROW(J170)-3),J$3)=1,1,J169+1))))</f>
        <v/>
      </c>
      <c r="K170" t="str">
        <f>IF(K169="","",IF(COLUMN(K170)-1&lt;&gt;COUNT($3:$3),IF(ROW(K170)-2&gt;$A$2,"",IF(MOD((ROW(K170)-2),(PRODUCT($3:$3)/PRODUCT($B$3:K$3)))=1,IF(MOD((ROW(K170)-2),(PRODUCT($3:$3)/PRODUCT($B$3:J$3)))=1,1,K169+1),K169)),IF(ROW(K170)-2&gt;$A$2,"",IF(MOD((ROW(K170)-2),K$3)=1,1,K169+1))))</f>
        <v/>
      </c>
    </row>
    <row r="171" spans="2:11">
      <c r="B171" s="127" t="str">
        <f>IF(B170="","",IF(COLUMN(B171)-1&lt;&gt;COUNT($3:$3),IF(ROW(B171)-3&gt;$A$2,"",IF(MOD((ROW(B171)-3),(PRODUCT($3:$3)/PRODUCT($B$3:B$3)))=1,B170+1,B170)),IF(ROW(B171)-3&gt;$A$2,"",IF(MOD((ROW(B171)-3),B$3)=1,1,B170+1))))</f>
        <v/>
      </c>
      <c r="C171" s="127" t="str">
        <f>IF(C170="","",IF(COLUMN(C171)-1&lt;&gt;COUNT($3:$3),IF(ROW(C171)-3&gt;$A$2,"",IF(MOD((ROW(C171)-3),(PRODUCT($3:$3)/PRODUCT($B$3:C$3)))=1,IF(MOD((ROW(C171)-3),(PRODUCT($3:$3)/PRODUCT(B$3:$B$3)))=1,1,C170+1),C170)),IF(ROW(C171)-3&gt;$A$2,"",IF(MOD((ROW(C171)-3),C$3)=1,1,C170+1))))</f>
        <v/>
      </c>
      <c r="D171" s="127" t="str">
        <f>IF(D170="","",IF(COLUMN(D171)-1&lt;&gt;COUNT($3:$3),IF(ROW(D171)-3&gt;$A$2,"",IF(MOD((ROW(D171)-3),(PRODUCT($3:$3)/PRODUCT($B$3:D$3)))=1,IF(MOD((ROW(D171)-3),(PRODUCT($3:$3)/PRODUCT($B$3:C$3)))=1,1,D170+1),D170)),IF(ROW(D171)-3&gt;$A$2,"",IF(MOD((ROW(D171)-3),D$3)=1,1,D170+1))))</f>
        <v/>
      </c>
      <c r="E171" s="127" t="str">
        <f>IF(E170="","",IF(COLUMN(E171)-1&lt;&gt;COUNT($3:$3),IF(ROW(E171)-3&gt;$A$2,"",IF(MOD((ROW(E171)-3),(PRODUCT($3:$3)/PRODUCT($B$3:E$3)))=1,IF(MOD((ROW(E171)-3),(PRODUCT($3:$3)/PRODUCT($B$3:D$3)))=1,1,E170+1),E170)),IF(ROW(E171)-3&gt;$A$2,"",IF(MOD((ROW(E171)-3),E$3)=1,1,E170+1))))</f>
        <v/>
      </c>
      <c r="F171" s="127" t="str">
        <f>IF(F170="","",IF(COLUMN(F171)-1&lt;&gt;COUNT($3:$3),IF(ROW(F171)-3&gt;$A$2,"",IF(MOD((ROW(F171)-3),(PRODUCT($3:$3)/PRODUCT($B$3:F$3)))=1,IF(MOD((ROW(F171)-3),(PRODUCT($3:$3)/PRODUCT($B$3:E$3)))=1,1,F170+1),F170)),IF(ROW(F171)-3&gt;$A$2,"",IF(MOD((ROW(F171)-3),F$3)=1,1,F170+1))))</f>
        <v/>
      </c>
      <c r="G171" s="127" t="str">
        <f>IF(G170="","",IF(COLUMN(G171)-1&lt;&gt;COUNT($3:$3),IF(ROW(G171)-3&gt;$A$2,"",IF(MOD((ROW(G171)-3),(PRODUCT($3:$3)/PRODUCT($B$3:G$3)))=1,IF(MOD((ROW(G171)-3),(PRODUCT($3:$3)/PRODUCT($B$3:F$3)))=1,1,G170+1),G170)),IF(ROW(G171)-3&gt;$A$2,"",IF(MOD((ROW(G171)-3),G$3)=1,1,G170+1))))</f>
        <v/>
      </c>
      <c r="H171" s="127" t="str">
        <f>IF(H170="","",IF(COLUMN(H171)-1&lt;&gt;COUNT($3:$3),IF(ROW(H171)-3&gt;$A$2,"",IF(MOD((ROW(H171)-3),(PRODUCT($3:$3)/PRODUCT($B$3:H$3)))=1,IF(MOD((ROW(H171)-3),(PRODUCT($3:$3)/PRODUCT($B$3:G$3)))=1,1,H170+1),H170)),IF(ROW(H171)-3&gt;$A$2,"",IF(MOD((ROW(H171)-3),H$3)=1,1,H170+1))))</f>
        <v/>
      </c>
      <c r="I171" s="127" t="str">
        <f>IF(I170="","",IF(COLUMN(I171)-1&lt;&gt;COUNT($3:$3),IF(ROW(I171)-3&gt;$A$2,"",IF(MOD((ROW(I171)-3),(PRODUCT($3:$3)/PRODUCT($B$3:I$3)))=1,IF(MOD((ROW(I171)-3),(PRODUCT($3:$3)/PRODUCT($B$3:H$3)))=1,1,I170+1),I170)),IF(ROW(I171)-3&gt;$A$2,"",IF(MOD((ROW(I171)-3),I$3)=1,1,I170+1))))</f>
        <v/>
      </c>
      <c r="J171" s="127" t="str">
        <f>IF(J170="","",IF(COLUMN(J171)-1&lt;&gt;COUNT($3:$3),IF(ROW(J171)-3&gt;$A$2,"",IF(MOD((ROW(J171)-3),(PRODUCT($3:$3)/PRODUCT($B$3:J$3)))=1,IF(MOD((ROW(J171)-3),(PRODUCT($3:$3)/PRODUCT($B$3:I$3)))=1,1,J170+1),J170)),IF(ROW(J171)-3&gt;$A$2,"",IF(MOD((ROW(J171)-3),J$3)=1,1,J170+1))))</f>
        <v/>
      </c>
      <c r="K171" t="str">
        <f>IF(K170="","",IF(COLUMN(K171)-1&lt;&gt;COUNT($3:$3),IF(ROW(K171)-2&gt;$A$2,"",IF(MOD((ROW(K171)-2),(PRODUCT($3:$3)/PRODUCT($B$3:K$3)))=1,IF(MOD((ROW(K171)-2),(PRODUCT($3:$3)/PRODUCT($B$3:J$3)))=1,1,K170+1),K170)),IF(ROW(K171)-2&gt;$A$2,"",IF(MOD((ROW(K171)-2),K$3)=1,1,K170+1))))</f>
        <v/>
      </c>
    </row>
    <row r="172" spans="2:11">
      <c r="B172" s="127" t="str">
        <f>IF(B171="","",IF(COLUMN(B172)-1&lt;&gt;COUNT($3:$3),IF(ROW(B172)-3&gt;$A$2,"",IF(MOD((ROW(B172)-3),(PRODUCT($3:$3)/PRODUCT($B$3:B$3)))=1,B171+1,B171)),IF(ROW(B172)-3&gt;$A$2,"",IF(MOD((ROW(B172)-3),B$3)=1,1,B171+1))))</f>
        <v/>
      </c>
      <c r="C172" s="127" t="str">
        <f>IF(C171="","",IF(COLUMN(C172)-1&lt;&gt;COUNT($3:$3),IF(ROW(C172)-3&gt;$A$2,"",IF(MOD((ROW(C172)-3),(PRODUCT($3:$3)/PRODUCT($B$3:C$3)))=1,IF(MOD((ROW(C172)-3),(PRODUCT($3:$3)/PRODUCT(B$3:$B$3)))=1,1,C171+1),C171)),IF(ROW(C172)-3&gt;$A$2,"",IF(MOD((ROW(C172)-3),C$3)=1,1,C171+1))))</f>
        <v/>
      </c>
      <c r="D172" s="127" t="str">
        <f>IF(D171="","",IF(COLUMN(D172)-1&lt;&gt;COUNT($3:$3),IF(ROW(D172)-3&gt;$A$2,"",IF(MOD((ROW(D172)-3),(PRODUCT($3:$3)/PRODUCT($B$3:D$3)))=1,IF(MOD((ROW(D172)-3),(PRODUCT($3:$3)/PRODUCT($B$3:C$3)))=1,1,D171+1),D171)),IF(ROW(D172)-3&gt;$A$2,"",IF(MOD((ROW(D172)-3),D$3)=1,1,D171+1))))</f>
        <v/>
      </c>
      <c r="E172" s="127" t="str">
        <f>IF(E171="","",IF(COLUMN(E172)-1&lt;&gt;COUNT($3:$3),IF(ROW(E172)-3&gt;$A$2,"",IF(MOD((ROW(E172)-3),(PRODUCT($3:$3)/PRODUCT($B$3:E$3)))=1,IF(MOD((ROW(E172)-3),(PRODUCT($3:$3)/PRODUCT($B$3:D$3)))=1,1,E171+1),E171)),IF(ROW(E172)-3&gt;$A$2,"",IF(MOD((ROW(E172)-3),E$3)=1,1,E171+1))))</f>
        <v/>
      </c>
      <c r="F172" s="127" t="str">
        <f>IF(F171="","",IF(COLUMN(F172)-1&lt;&gt;COUNT($3:$3),IF(ROW(F172)-3&gt;$A$2,"",IF(MOD((ROW(F172)-3),(PRODUCT($3:$3)/PRODUCT($B$3:F$3)))=1,IF(MOD((ROW(F172)-3),(PRODUCT($3:$3)/PRODUCT($B$3:E$3)))=1,1,F171+1),F171)),IF(ROW(F172)-3&gt;$A$2,"",IF(MOD((ROW(F172)-3),F$3)=1,1,F171+1))))</f>
        <v/>
      </c>
      <c r="G172" s="127" t="str">
        <f>IF(G171="","",IF(COLUMN(G172)-1&lt;&gt;COUNT($3:$3),IF(ROW(G172)-3&gt;$A$2,"",IF(MOD((ROW(G172)-3),(PRODUCT($3:$3)/PRODUCT($B$3:G$3)))=1,IF(MOD((ROW(G172)-3),(PRODUCT($3:$3)/PRODUCT($B$3:F$3)))=1,1,G171+1),G171)),IF(ROW(G172)-3&gt;$A$2,"",IF(MOD((ROW(G172)-3),G$3)=1,1,G171+1))))</f>
        <v/>
      </c>
      <c r="H172" s="127" t="str">
        <f>IF(H171="","",IF(COLUMN(H172)-1&lt;&gt;COUNT($3:$3),IF(ROW(H172)-3&gt;$A$2,"",IF(MOD((ROW(H172)-3),(PRODUCT($3:$3)/PRODUCT($B$3:H$3)))=1,IF(MOD((ROW(H172)-3),(PRODUCT($3:$3)/PRODUCT($B$3:G$3)))=1,1,H171+1),H171)),IF(ROW(H172)-3&gt;$A$2,"",IF(MOD((ROW(H172)-3),H$3)=1,1,H171+1))))</f>
        <v/>
      </c>
      <c r="I172" s="127" t="str">
        <f>IF(I171="","",IF(COLUMN(I172)-1&lt;&gt;COUNT($3:$3),IF(ROW(I172)-3&gt;$A$2,"",IF(MOD((ROW(I172)-3),(PRODUCT($3:$3)/PRODUCT($B$3:I$3)))=1,IF(MOD((ROW(I172)-3),(PRODUCT($3:$3)/PRODUCT($B$3:H$3)))=1,1,I171+1),I171)),IF(ROW(I172)-3&gt;$A$2,"",IF(MOD((ROW(I172)-3),I$3)=1,1,I171+1))))</f>
        <v/>
      </c>
      <c r="J172" s="127" t="str">
        <f>IF(J171="","",IF(COLUMN(J172)-1&lt;&gt;COUNT($3:$3),IF(ROW(J172)-3&gt;$A$2,"",IF(MOD((ROW(J172)-3),(PRODUCT($3:$3)/PRODUCT($B$3:J$3)))=1,IF(MOD((ROW(J172)-3),(PRODUCT($3:$3)/PRODUCT($B$3:I$3)))=1,1,J171+1),J171)),IF(ROW(J172)-3&gt;$A$2,"",IF(MOD((ROW(J172)-3),J$3)=1,1,J171+1))))</f>
        <v/>
      </c>
      <c r="K172" t="str">
        <f>IF(K171="","",IF(COLUMN(K172)-1&lt;&gt;COUNT($3:$3),IF(ROW(K172)-2&gt;$A$2,"",IF(MOD((ROW(K172)-2),(PRODUCT($3:$3)/PRODUCT($B$3:K$3)))=1,IF(MOD((ROW(K172)-2),(PRODUCT($3:$3)/PRODUCT($B$3:J$3)))=1,1,K171+1),K171)),IF(ROW(K172)-2&gt;$A$2,"",IF(MOD((ROW(K172)-2),K$3)=1,1,K171+1))))</f>
        <v/>
      </c>
    </row>
    <row r="173" spans="2:11">
      <c r="B173" s="127" t="str">
        <f>IF(B172="","",IF(COLUMN(B173)-1&lt;&gt;COUNT($3:$3),IF(ROW(B173)-3&gt;$A$2,"",IF(MOD((ROW(B173)-3),(PRODUCT($3:$3)/PRODUCT($B$3:B$3)))=1,B172+1,B172)),IF(ROW(B173)-3&gt;$A$2,"",IF(MOD((ROW(B173)-3),B$3)=1,1,B172+1))))</f>
        <v/>
      </c>
      <c r="C173" s="127" t="str">
        <f>IF(C172="","",IF(COLUMN(C173)-1&lt;&gt;COUNT($3:$3),IF(ROW(C173)-3&gt;$A$2,"",IF(MOD((ROW(C173)-3),(PRODUCT($3:$3)/PRODUCT($B$3:C$3)))=1,IF(MOD((ROW(C173)-3),(PRODUCT($3:$3)/PRODUCT(B$3:$B$3)))=1,1,C172+1),C172)),IF(ROW(C173)-3&gt;$A$2,"",IF(MOD((ROW(C173)-3),C$3)=1,1,C172+1))))</f>
        <v/>
      </c>
      <c r="D173" s="127" t="str">
        <f>IF(D172="","",IF(COLUMN(D173)-1&lt;&gt;COUNT($3:$3),IF(ROW(D173)-3&gt;$A$2,"",IF(MOD((ROW(D173)-3),(PRODUCT($3:$3)/PRODUCT($B$3:D$3)))=1,IF(MOD((ROW(D173)-3),(PRODUCT($3:$3)/PRODUCT($B$3:C$3)))=1,1,D172+1),D172)),IF(ROW(D173)-3&gt;$A$2,"",IF(MOD((ROW(D173)-3),D$3)=1,1,D172+1))))</f>
        <v/>
      </c>
      <c r="E173" s="127" t="str">
        <f>IF(E172="","",IF(COLUMN(E173)-1&lt;&gt;COUNT($3:$3),IF(ROW(E173)-3&gt;$A$2,"",IF(MOD((ROW(E173)-3),(PRODUCT($3:$3)/PRODUCT($B$3:E$3)))=1,IF(MOD((ROW(E173)-3),(PRODUCT($3:$3)/PRODUCT($B$3:D$3)))=1,1,E172+1),E172)),IF(ROW(E173)-3&gt;$A$2,"",IF(MOD((ROW(E173)-3),E$3)=1,1,E172+1))))</f>
        <v/>
      </c>
      <c r="F173" s="127" t="str">
        <f>IF(F172="","",IF(COLUMN(F173)-1&lt;&gt;COUNT($3:$3),IF(ROW(F173)-3&gt;$A$2,"",IF(MOD((ROW(F173)-3),(PRODUCT($3:$3)/PRODUCT($B$3:F$3)))=1,IF(MOD((ROW(F173)-3),(PRODUCT($3:$3)/PRODUCT($B$3:E$3)))=1,1,F172+1),F172)),IF(ROW(F173)-3&gt;$A$2,"",IF(MOD((ROW(F173)-3),F$3)=1,1,F172+1))))</f>
        <v/>
      </c>
      <c r="G173" s="127" t="str">
        <f>IF(G172="","",IF(COLUMN(G173)-1&lt;&gt;COUNT($3:$3),IF(ROW(G173)-3&gt;$A$2,"",IF(MOD((ROW(G173)-3),(PRODUCT($3:$3)/PRODUCT($B$3:G$3)))=1,IF(MOD((ROW(G173)-3),(PRODUCT($3:$3)/PRODUCT($B$3:F$3)))=1,1,G172+1),G172)),IF(ROW(G173)-3&gt;$A$2,"",IF(MOD((ROW(G173)-3),G$3)=1,1,G172+1))))</f>
        <v/>
      </c>
      <c r="H173" s="127" t="str">
        <f>IF(H172="","",IF(COLUMN(H173)-1&lt;&gt;COUNT($3:$3),IF(ROW(H173)-3&gt;$A$2,"",IF(MOD((ROW(H173)-3),(PRODUCT($3:$3)/PRODUCT($B$3:H$3)))=1,IF(MOD((ROW(H173)-3),(PRODUCT($3:$3)/PRODUCT($B$3:G$3)))=1,1,H172+1),H172)),IF(ROW(H173)-3&gt;$A$2,"",IF(MOD((ROW(H173)-3),H$3)=1,1,H172+1))))</f>
        <v/>
      </c>
      <c r="I173" s="127" t="str">
        <f>IF(I172="","",IF(COLUMN(I173)-1&lt;&gt;COUNT($3:$3),IF(ROW(I173)-3&gt;$A$2,"",IF(MOD((ROW(I173)-3),(PRODUCT($3:$3)/PRODUCT($B$3:I$3)))=1,IF(MOD((ROW(I173)-3),(PRODUCT($3:$3)/PRODUCT($B$3:H$3)))=1,1,I172+1),I172)),IF(ROW(I173)-3&gt;$A$2,"",IF(MOD((ROW(I173)-3),I$3)=1,1,I172+1))))</f>
        <v/>
      </c>
      <c r="J173" s="127" t="str">
        <f>IF(J172="","",IF(COLUMN(J173)-1&lt;&gt;COUNT($3:$3),IF(ROW(J173)-3&gt;$A$2,"",IF(MOD((ROW(J173)-3),(PRODUCT($3:$3)/PRODUCT($B$3:J$3)))=1,IF(MOD((ROW(J173)-3),(PRODUCT($3:$3)/PRODUCT($B$3:I$3)))=1,1,J172+1),J172)),IF(ROW(J173)-3&gt;$A$2,"",IF(MOD((ROW(J173)-3),J$3)=1,1,J172+1))))</f>
        <v/>
      </c>
      <c r="K173" t="str">
        <f>IF(K172="","",IF(COLUMN(K173)-1&lt;&gt;COUNT($3:$3),IF(ROW(K173)-2&gt;$A$2,"",IF(MOD((ROW(K173)-2),(PRODUCT($3:$3)/PRODUCT($B$3:K$3)))=1,IF(MOD((ROW(K173)-2),(PRODUCT($3:$3)/PRODUCT($B$3:J$3)))=1,1,K172+1),K172)),IF(ROW(K173)-2&gt;$A$2,"",IF(MOD((ROW(K173)-2),K$3)=1,1,K172+1))))</f>
        <v/>
      </c>
    </row>
    <row r="174" spans="2:11">
      <c r="B174" s="127" t="str">
        <f>IF(B173="","",IF(COLUMN(B174)-1&lt;&gt;COUNT($3:$3),IF(ROW(B174)-3&gt;$A$2,"",IF(MOD((ROW(B174)-3),(PRODUCT($3:$3)/PRODUCT($B$3:B$3)))=1,B173+1,B173)),IF(ROW(B174)-3&gt;$A$2,"",IF(MOD((ROW(B174)-3),B$3)=1,1,B173+1))))</f>
        <v/>
      </c>
      <c r="C174" s="127" t="str">
        <f>IF(C173="","",IF(COLUMN(C174)-1&lt;&gt;COUNT($3:$3),IF(ROW(C174)-3&gt;$A$2,"",IF(MOD((ROW(C174)-3),(PRODUCT($3:$3)/PRODUCT($B$3:C$3)))=1,IF(MOD((ROW(C174)-3),(PRODUCT($3:$3)/PRODUCT(B$3:$B$3)))=1,1,C173+1),C173)),IF(ROW(C174)-3&gt;$A$2,"",IF(MOD((ROW(C174)-3),C$3)=1,1,C173+1))))</f>
        <v/>
      </c>
      <c r="D174" s="127" t="str">
        <f>IF(D173="","",IF(COLUMN(D174)-1&lt;&gt;COUNT($3:$3),IF(ROW(D174)-3&gt;$A$2,"",IF(MOD((ROW(D174)-3),(PRODUCT($3:$3)/PRODUCT($B$3:D$3)))=1,IF(MOD((ROW(D174)-3),(PRODUCT($3:$3)/PRODUCT($B$3:C$3)))=1,1,D173+1),D173)),IF(ROW(D174)-3&gt;$A$2,"",IF(MOD((ROW(D174)-3),D$3)=1,1,D173+1))))</f>
        <v/>
      </c>
      <c r="E174" s="127" t="str">
        <f>IF(E173="","",IF(COLUMN(E174)-1&lt;&gt;COUNT($3:$3),IF(ROW(E174)-3&gt;$A$2,"",IF(MOD((ROW(E174)-3),(PRODUCT($3:$3)/PRODUCT($B$3:E$3)))=1,IF(MOD((ROW(E174)-3),(PRODUCT($3:$3)/PRODUCT($B$3:D$3)))=1,1,E173+1),E173)),IF(ROW(E174)-3&gt;$A$2,"",IF(MOD((ROW(E174)-3),E$3)=1,1,E173+1))))</f>
        <v/>
      </c>
      <c r="F174" s="127" t="str">
        <f>IF(F173="","",IF(COLUMN(F174)-1&lt;&gt;COUNT($3:$3),IF(ROW(F174)-3&gt;$A$2,"",IF(MOD((ROW(F174)-3),(PRODUCT($3:$3)/PRODUCT($B$3:F$3)))=1,IF(MOD((ROW(F174)-3),(PRODUCT($3:$3)/PRODUCT($B$3:E$3)))=1,1,F173+1),F173)),IF(ROW(F174)-3&gt;$A$2,"",IF(MOD((ROW(F174)-3),F$3)=1,1,F173+1))))</f>
        <v/>
      </c>
      <c r="G174" s="127" t="str">
        <f>IF(G173="","",IF(COLUMN(G174)-1&lt;&gt;COUNT($3:$3),IF(ROW(G174)-3&gt;$A$2,"",IF(MOD((ROW(G174)-3),(PRODUCT($3:$3)/PRODUCT($B$3:G$3)))=1,IF(MOD((ROW(G174)-3),(PRODUCT($3:$3)/PRODUCT($B$3:F$3)))=1,1,G173+1),G173)),IF(ROW(G174)-3&gt;$A$2,"",IF(MOD((ROW(G174)-3),G$3)=1,1,G173+1))))</f>
        <v/>
      </c>
      <c r="H174" s="127" t="str">
        <f>IF(H173="","",IF(COLUMN(H174)-1&lt;&gt;COUNT($3:$3),IF(ROW(H174)-3&gt;$A$2,"",IF(MOD((ROW(H174)-3),(PRODUCT($3:$3)/PRODUCT($B$3:H$3)))=1,IF(MOD((ROW(H174)-3),(PRODUCT($3:$3)/PRODUCT($B$3:G$3)))=1,1,H173+1),H173)),IF(ROW(H174)-3&gt;$A$2,"",IF(MOD((ROW(H174)-3),H$3)=1,1,H173+1))))</f>
        <v/>
      </c>
      <c r="I174" s="127" t="str">
        <f>IF(I173="","",IF(COLUMN(I174)-1&lt;&gt;COUNT($3:$3),IF(ROW(I174)-3&gt;$A$2,"",IF(MOD((ROW(I174)-3),(PRODUCT($3:$3)/PRODUCT($B$3:I$3)))=1,IF(MOD((ROW(I174)-3),(PRODUCT($3:$3)/PRODUCT($B$3:H$3)))=1,1,I173+1),I173)),IF(ROW(I174)-3&gt;$A$2,"",IF(MOD((ROW(I174)-3),I$3)=1,1,I173+1))))</f>
        <v/>
      </c>
      <c r="J174" s="127" t="str">
        <f>IF(J173="","",IF(COLUMN(J174)-1&lt;&gt;COUNT($3:$3),IF(ROW(J174)-3&gt;$A$2,"",IF(MOD((ROW(J174)-3),(PRODUCT($3:$3)/PRODUCT($B$3:J$3)))=1,IF(MOD((ROW(J174)-3),(PRODUCT($3:$3)/PRODUCT($B$3:I$3)))=1,1,J173+1),J173)),IF(ROW(J174)-3&gt;$A$2,"",IF(MOD((ROW(J174)-3),J$3)=1,1,J173+1))))</f>
        <v/>
      </c>
      <c r="K174" t="str">
        <f>IF(K173="","",IF(COLUMN(K174)-1&lt;&gt;COUNT($3:$3),IF(ROW(K174)-2&gt;$A$2,"",IF(MOD((ROW(K174)-2),(PRODUCT($3:$3)/PRODUCT($B$3:K$3)))=1,IF(MOD((ROW(K174)-2),(PRODUCT($3:$3)/PRODUCT($B$3:J$3)))=1,1,K173+1),K173)),IF(ROW(K174)-2&gt;$A$2,"",IF(MOD((ROW(K174)-2),K$3)=1,1,K173+1))))</f>
        <v/>
      </c>
    </row>
    <row r="175" spans="2:11">
      <c r="B175" s="127" t="str">
        <f>IF(B174="","",IF(COLUMN(B175)-1&lt;&gt;COUNT($3:$3),IF(ROW(B175)-3&gt;$A$2,"",IF(MOD((ROW(B175)-3),(PRODUCT($3:$3)/PRODUCT($B$3:B$3)))=1,B174+1,B174)),IF(ROW(B175)-3&gt;$A$2,"",IF(MOD((ROW(B175)-3),B$3)=1,1,B174+1))))</f>
        <v/>
      </c>
      <c r="C175" s="127" t="str">
        <f>IF(C174="","",IF(COLUMN(C175)-1&lt;&gt;COUNT($3:$3),IF(ROW(C175)-3&gt;$A$2,"",IF(MOD((ROW(C175)-3),(PRODUCT($3:$3)/PRODUCT($B$3:C$3)))=1,IF(MOD((ROW(C175)-3),(PRODUCT($3:$3)/PRODUCT(B$3:$B$3)))=1,1,C174+1),C174)),IF(ROW(C175)-3&gt;$A$2,"",IF(MOD((ROW(C175)-3),C$3)=1,1,C174+1))))</f>
        <v/>
      </c>
      <c r="D175" s="127" t="str">
        <f>IF(D174="","",IF(COLUMN(D175)-1&lt;&gt;COUNT($3:$3),IF(ROW(D175)-3&gt;$A$2,"",IF(MOD((ROW(D175)-3),(PRODUCT($3:$3)/PRODUCT($B$3:D$3)))=1,IF(MOD((ROW(D175)-3),(PRODUCT($3:$3)/PRODUCT($B$3:C$3)))=1,1,D174+1),D174)),IF(ROW(D175)-3&gt;$A$2,"",IF(MOD((ROW(D175)-3),D$3)=1,1,D174+1))))</f>
        <v/>
      </c>
      <c r="E175" s="127" t="str">
        <f>IF(E174="","",IF(COLUMN(E175)-1&lt;&gt;COUNT($3:$3),IF(ROW(E175)-3&gt;$A$2,"",IF(MOD((ROW(E175)-3),(PRODUCT($3:$3)/PRODUCT($B$3:E$3)))=1,IF(MOD((ROW(E175)-3),(PRODUCT($3:$3)/PRODUCT($B$3:D$3)))=1,1,E174+1),E174)),IF(ROW(E175)-3&gt;$A$2,"",IF(MOD((ROW(E175)-3),E$3)=1,1,E174+1))))</f>
        <v/>
      </c>
      <c r="F175" s="127" t="str">
        <f>IF(F174="","",IF(COLUMN(F175)-1&lt;&gt;COUNT($3:$3),IF(ROW(F175)-3&gt;$A$2,"",IF(MOD((ROW(F175)-3),(PRODUCT($3:$3)/PRODUCT($B$3:F$3)))=1,IF(MOD((ROW(F175)-3),(PRODUCT($3:$3)/PRODUCT($B$3:E$3)))=1,1,F174+1),F174)),IF(ROW(F175)-3&gt;$A$2,"",IF(MOD((ROW(F175)-3),F$3)=1,1,F174+1))))</f>
        <v/>
      </c>
      <c r="G175" s="127" t="str">
        <f>IF(G174="","",IF(COLUMN(G175)-1&lt;&gt;COUNT($3:$3),IF(ROW(G175)-3&gt;$A$2,"",IF(MOD((ROW(G175)-3),(PRODUCT($3:$3)/PRODUCT($B$3:G$3)))=1,IF(MOD((ROW(G175)-3),(PRODUCT($3:$3)/PRODUCT($B$3:F$3)))=1,1,G174+1),G174)),IF(ROW(G175)-3&gt;$A$2,"",IF(MOD((ROW(G175)-3),G$3)=1,1,G174+1))))</f>
        <v/>
      </c>
      <c r="H175" s="127" t="str">
        <f>IF(H174="","",IF(COLUMN(H175)-1&lt;&gt;COUNT($3:$3),IF(ROW(H175)-3&gt;$A$2,"",IF(MOD((ROW(H175)-3),(PRODUCT($3:$3)/PRODUCT($B$3:H$3)))=1,IF(MOD((ROW(H175)-3),(PRODUCT($3:$3)/PRODUCT($B$3:G$3)))=1,1,H174+1),H174)),IF(ROW(H175)-3&gt;$A$2,"",IF(MOD((ROW(H175)-3),H$3)=1,1,H174+1))))</f>
        <v/>
      </c>
      <c r="I175" s="127" t="str">
        <f>IF(I174="","",IF(COLUMN(I175)-1&lt;&gt;COUNT($3:$3),IF(ROW(I175)-3&gt;$A$2,"",IF(MOD((ROW(I175)-3),(PRODUCT($3:$3)/PRODUCT($B$3:I$3)))=1,IF(MOD((ROW(I175)-3),(PRODUCT($3:$3)/PRODUCT($B$3:H$3)))=1,1,I174+1),I174)),IF(ROW(I175)-3&gt;$A$2,"",IF(MOD((ROW(I175)-3),I$3)=1,1,I174+1))))</f>
        <v/>
      </c>
      <c r="J175" s="127" t="str">
        <f>IF(J174="","",IF(COLUMN(J175)-1&lt;&gt;COUNT($3:$3),IF(ROW(J175)-3&gt;$A$2,"",IF(MOD((ROW(J175)-3),(PRODUCT($3:$3)/PRODUCT($B$3:J$3)))=1,IF(MOD((ROW(J175)-3),(PRODUCT($3:$3)/PRODUCT($B$3:I$3)))=1,1,J174+1),J174)),IF(ROW(J175)-3&gt;$A$2,"",IF(MOD((ROW(J175)-3),J$3)=1,1,J174+1))))</f>
        <v/>
      </c>
      <c r="K175" t="str">
        <f>IF(K174="","",IF(COLUMN(K175)-1&lt;&gt;COUNT($3:$3),IF(ROW(K175)-2&gt;$A$2,"",IF(MOD((ROW(K175)-2),(PRODUCT($3:$3)/PRODUCT($B$3:K$3)))=1,IF(MOD((ROW(K175)-2),(PRODUCT($3:$3)/PRODUCT($B$3:J$3)))=1,1,K174+1),K174)),IF(ROW(K175)-2&gt;$A$2,"",IF(MOD((ROW(K175)-2),K$3)=1,1,K174+1))))</f>
        <v/>
      </c>
    </row>
    <row r="176" spans="2:11">
      <c r="B176" s="127" t="str">
        <f>IF(B175="","",IF(COLUMN(B176)-1&lt;&gt;COUNT($3:$3),IF(ROW(B176)-3&gt;$A$2,"",IF(MOD((ROW(B176)-3),(PRODUCT($3:$3)/PRODUCT($B$3:B$3)))=1,B175+1,B175)),IF(ROW(B176)-3&gt;$A$2,"",IF(MOD((ROW(B176)-3),B$3)=1,1,B175+1))))</f>
        <v/>
      </c>
      <c r="C176" s="127" t="str">
        <f>IF(C175="","",IF(COLUMN(C176)-1&lt;&gt;COUNT($3:$3),IF(ROW(C176)-3&gt;$A$2,"",IF(MOD((ROW(C176)-3),(PRODUCT($3:$3)/PRODUCT($B$3:C$3)))=1,IF(MOD((ROW(C176)-3),(PRODUCT($3:$3)/PRODUCT(B$3:$B$3)))=1,1,C175+1),C175)),IF(ROW(C176)-3&gt;$A$2,"",IF(MOD((ROW(C176)-3),C$3)=1,1,C175+1))))</f>
        <v/>
      </c>
      <c r="D176" s="127" t="str">
        <f>IF(D175="","",IF(COLUMN(D176)-1&lt;&gt;COUNT($3:$3),IF(ROW(D176)-3&gt;$A$2,"",IF(MOD((ROW(D176)-3),(PRODUCT($3:$3)/PRODUCT($B$3:D$3)))=1,IF(MOD((ROW(D176)-3),(PRODUCT($3:$3)/PRODUCT($B$3:C$3)))=1,1,D175+1),D175)),IF(ROW(D176)-3&gt;$A$2,"",IF(MOD((ROW(D176)-3),D$3)=1,1,D175+1))))</f>
        <v/>
      </c>
      <c r="E176" s="127" t="str">
        <f>IF(E175="","",IF(COLUMN(E176)-1&lt;&gt;COUNT($3:$3),IF(ROW(E176)-3&gt;$A$2,"",IF(MOD((ROW(E176)-3),(PRODUCT($3:$3)/PRODUCT($B$3:E$3)))=1,IF(MOD((ROW(E176)-3),(PRODUCT($3:$3)/PRODUCT($B$3:D$3)))=1,1,E175+1),E175)),IF(ROW(E176)-3&gt;$A$2,"",IF(MOD((ROW(E176)-3),E$3)=1,1,E175+1))))</f>
        <v/>
      </c>
      <c r="F176" s="127" t="str">
        <f>IF(F175="","",IF(COLUMN(F176)-1&lt;&gt;COUNT($3:$3),IF(ROW(F176)-3&gt;$A$2,"",IF(MOD((ROW(F176)-3),(PRODUCT($3:$3)/PRODUCT($B$3:F$3)))=1,IF(MOD((ROW(F176)-3),(PRODUCT($3:$3)/PRODUCT($B$3:E$3)))=1,1,F175+1),F175)),IF(ROW(F176)-3&gt;$A$2,"",IF(MOD((ROW(F176)-3),F$3)=1,1,F175+1))))</f>
        <v/>
      </c>
      <c r="G176" s="127" t="str">
        <f>IF(G175="","",IF(COLUMN(G176)-1&lt;&gt;COUNT($3:$3),IF(ROW(G176)-3&gt;$A$2,"",IF(MOD((ROW(G176)-3),(PRODUCT($3:$3)/PRODUCT($B$3:G$3)))=1,IF(MOD((ROW(G176)-3),(PRODUCT($3:$3)/PRODUCT($B$3:F$3)))=1,1,G175+1),G175)),IF(ROW(G176)-3&gt;$A$2,"",IF(MOD((ROW(G176)-3),G$3)=1,1,G175+1))))</f>
        <v/>
      </c>
      <c r="H176" s="127" t="str">
        <f>IF(H175="","",IF(COLUMN(H176)-1&lt;&gt;COUNT($3:$3),IF(ROW(H176)-3&gt;$A$2,"",IF(MOD((ROW(H176)-3),(PRODUCT($3:$3)/PRODUCT($B$3:H$3)))=1,IF(MOD((ROW(H176)-3),(PRODUCT($3:$3)/PRODUCT($B$3:G$3)))=1,1,H175+1),H175)),IF(ROW(H176)-3&gt;$A$2,"",IF(MOD((ROW(H176)-3),H$3)=1,1,H175+1))))</f>
        <v/>
      </c>
      <c r="I176" s="127" t="str">
        <f>IF(I175="","",IF(COLUMN(I176)-1&lt;&gt;COUNT($3:$3),IF(ROW(I176)-3&gt;$A$2,"",IF(MOD((ROW(I176)-3),(PRODUCT($3:$3)/PRODUCT($B$3:I$3)))=1,IF(MOD((ROW(I176)-3),(PRODUCT($3:$3)/PRODUCT($B$3:H$3)))=1,1,I175+1),I175)),IF(ROW(I176)-3&gt;$A$2,"",IF(MOD((ROW(I176)-3),I$3)=1,1,I175+1))))</f>
        <v/>
      </c>
      <c r="J176" s="127" t="str">
        <f>IF(J175="","",IF(COLUMN(J176)-1&lt;&gt;COUNT($3:$3),IF(ROW(J176)-3&gt;$A$2,"",IF(MOD((ROW(J176)-3),(PRODUCT($3:$3)/PRODUCT($B$3:J$3)))=1,IF(MOD((ROW(J176)-3),(PRODUCT($3:$3)/PRODUCT($B$3:I$3)))=1,1,J175+1),J175)),IF(ROW(J176)-3&gt;$A$2,"",IF(MOD((ROW(J176)-3),J$3)=1,1,J175+1))))</f>
        <v/>
      </c>
      <c r="K176" t="str">
        <f>IF(K175="","",IF(COLUMN(K176)-1&lt;&gt;COUNT($3:$3),IF(ROW(K176)-2&gt;$A$2,"",IF(MOD((ROW(K176)-2),(PRODUCT($3:$3)/PRODUCT($B$3:K$3)))=1,IF(MOD((ROW(K176)-2),(PRODUCT($3:$3)/PRODUCT($B$3:J$3)))=1,1,K175+1),K175)),IF(ROW(K176)-2&gt;$A$2,"",IF(MOD((ROW(K176)-2),K$3)=1,1,K175+1))))</f>
        <v/>
      </c>
    </row>
    <row r="177" spans="2:11">
      <c r="B177" s="127" t="str">
        <f>IF(B176="","",IF(COLUMN(B177)-1&lt;&gt;COUNT($3:$3),IF(ROW(B177)-3&gt;$A$2,"",IF(MOD((ROW(B177)-3),(PRODUCT($3:$3)/PRODUCT($B$3:B$3)))=1,B176+1,B176)),IF(ROW(B177)-3&gt;$A$2,"",IF(MOD((ROW(B177)-3),B$3)=1,1,B176+1))))</f>
        <v/>
      </c>
      <c r="C177" s="127" t="str">
        <f>IF(C176="","",IF(COLUMN(C177)-1&lt;&gt;COUNT($3:$3),IF(ROW(C177)-3&gt;$A$2,"",IF(MOD((ROW(C177)-3),(PRODUCT($3:$3)/PRODUCT($B$3:C$3)))=1,IF(MOD((ROW(C177)-3),(PRODUCT($3:$3)/PRODUCT(B$3:$B$3)))=1,1,C176+1),C176)),IF(ROW(C177)-3&gt;$A$2,"",IF(MOD((ROW(C177)-3),C$3)=1,1,C176+1))))</f>
        <v/>
      </c>
      <c r="D177" s="127" t="str">
        <f>IF(D176="","",IF(COLUMN(D177)-1&lt;&gt;COUNT($3:$3),IF(ROW(D177)-3&gt;$A$2,"",IF(MOD((ROW(D177)-3),(PRODUCT($3:$3)/PRODUCT($B$3:D$3)))=1,IF(MOD((ROW(D177)-3),(PRODUCT($3:$3)/PRODUCT($B$3:C$3)))=1,1,D176+1),D176)),IF(ROW(D177)-3&gt;$A$2,"",IF(MOD((ROW(D177)-3),D$3)=1,1,D176+1))))</f>
        <v/>
      </c>
      <c r="E177" s="127" t="str">
        <f>IF(E176="","",IF(COLUMN(E177)-1&lt;&gt;COUNT($3:$3),IF(ROW(E177)-3&gt;$A$2,"",IF(MOD((ROW(E177)-3),(PRODUCT($3:$3)/PRODUCT($B$3:E$3)))=1,IF(MOD((ROW(E177)-3),(PRODUCT($3:$3)/PRODUCT($B$3:D$3)))=1,1,E176+1),E176)),IF(ROW(E177)-3&gt;$A$2,"",IF(MOD((ROW(E177)-3),E$3)=1,1,E176+1))))</f>
        <v/>
      </c>
      <c r="F177" s="127" t="str">
        <f>IF(F176="","",IF(COLUMN(F177)-1&lt;&gt;COUNT($3:$3),IF(ROW(F177)-3&gt;$A$2,"",IF(MOD((ROW(F177)-3),(PRODUCT($3:$3)/PRODUCT($B$3:F$3)))=1,IF(MOD((ROW(F177)-3),(PRODUCT($3:$3)/PRODUCT($B$3:E$3)))=1,1,F176+1),F176)),IF(ROW(F177)-3&gt;$A$2,"",IF(MOD((ROW(F177)-3),F$3)=1,1,F176+1))))</f>
        <v/>
      </c>
      <c r="G177" s="127" t="str">
        <f>IF(G176="","",IF(COLUMN(G177)-1&lt;&gt;COUNT($3:$3),IF(ROW(G177)-3&gt;$A$2,"",IF(MOD((ROW(G177)-3),(PRODUCT($3:$3)/PRODUCT($B$3:G$3)))=1,IF(MOD((ROW(G177)-3),(PRODUCT($3:$3)/PRODUCT($B$3:F$3)))=1,1,G176+1),G176)),IF(ROW(G177)-3&gt;$A$2,"",IF(MOD((ROW(G177)-3),G$3)=1,1,G176+1))))</f>
        <v/>
      </c>
      <c r="H177" s="127" t="str">
        <f>IF(H176="","",IF(COLUMN(H177)-1&lt;&gt;COUNT($3:$3),IF(ROW(H177)-3&gt;$A$2,"",IF(MOD((ROW(H177)-3),(PRODUCT($3:$3)/PRODUCT($B$3:H$3)))=1,IF(MOD((ROW(H177)-3),(PRODUCT($3:$3)/PRODUCT($B$3:G$3)))=1,1,H176+1),H176)),IF(ROW(H177)-3&gt;$A$2,"",IF(MOD((ROW(H177)-3),H$3)=1,1,H176+1))))</f>
        <v/>
      </c>
      <c r="I177" s="127" t="str">
        <f>IF(I176="","",IF(COLUMN(I177)-1&lt;&gt;COUNT($3:$3),IF(ROW(I177)-3&gt;$A$2,"",IF(MOD((ROW(I177)-3),(PRODUCT($3:$3)/PRODUCT($B$3:I$3)))=1,IF(MOD((ROW(I177)-3),(PRODUCT($3:$3)/PRODUCT($B$3:H$3)))=1,1,I176+1),I176)),IF(ROW(I177)-3&gt;$A$2,"",IF(MOD((ROW(I177)-3),I$3)=1,1,I176+1))))</f>
        <v/>
      </c>
      <c r="J177" s="127" t="str">
        <f>IF(J176="","",IF(COLUMN(J177)-1&lt;&gt;COUNT($3:$3),IF(ROW(J177)-3&gt;$A$2,"",IF(MOD((ROW(J177)-3),(PRODUCT($3:$3)/PRODUCT($B$3:J$3)))=1,IF(MOD((ROW(J177)-3),(PRODUCT($3:$3)/PRODUCT($B$3:I$3)))=1,1,J176+1),J176)),IF(ROW(J177)-3&gt;$A$2,"",IF(MOD((ROW(J177)-3),J$3)=1,1,J176+1))))</f>
        <v/>
      </c>
      <c r="K177" t="str">
        <f>IF(K176="","",IF(COLUMN(K177)-1&lt;&gt;COUNT($3:$3),IF(ROW(K177)-2&gt;$A$2,"",IF(MOD((ROW(K177)-2),(PRODUCT($3:$3)/PRODUCT($B$3:K$3)))=1,IF(MOD((ROW(K177)-2),(PRODUCT($3:$3)/PRODUCT($B$3:J$3)))=1,1,K176+1),K176)),IF(ROW(K177)-2&gt;$A$2,"",IF(MOD((ROW(K177)-2),K$3)=1,1,K176+1))))</f>
        <v/>
      </c>
    </row>
    <row r="178" spans="2:11">
      <c r="B178" s="127" t="str">
        <f>IF(B177="","",IF(COLUMN(B178)-1&lt;&gt;COUNT($3:$3),IF(ROW(B178)-3&gt;$A$2,"",IF(MOD((ROW(B178)-3),(PRODUCT($3:$3)/PRODUCT($B$3:B$3)))=1,B177+1,B177)),IF(ROW(B178)-3&gt;$A$2,"",IF(MOD((ROW(B178)-3),B$3)=1,1,B177+1))))</f>
        <v/>
      </c>
      <c r="C178" s="127" t="str">
        <f>IF(C177="","",IF(COLUMN(C178)-1&lt;&gt;COUNT($3:$3),IF(ROW(C178)-3&gt;$A$2,"",IF(MOD((ROW(C178)-3),(PRODUCT($3:$3)/PRODUCT($B$3:C$3)))=1,IF(MOD((ROW(C178)-3),(PRODUCT($3:$3)/PRODUCT(B$3:$B$3)))=1,1,C177+1),C177)),IF(ROW(C178)-3&gt;$A$2,"",IF(MOD((ROW(C178)-3),C$3)=1,1,C177+1))))</f>
        <v/>
      </c>
      <c r="D178" s="127" t="str">
        <f>IF(D177="","",IF(COLUMN(D178)-1&lt;&gt;COUNT($3:$3),IF(ROW(D178)-3&gt;$A$2,"",IF(MOD((ROW(D178)-3),(PRODUCT($3:$3)/PRODUCT($B$3:D$3)))=1,IF(MOD((ROW(D178)-3),(PRODUCT($3:$3)/PRODUCT($B$3:C$3)))=1,1,D177+1),D177)),IF(ROW(D178)-3&gt;$A$2,"",IF(MOD((ROW(D178)-3),D$3)=1,1,D177+1))))</f>
        <v/>
      </c>
      <c r="E178" s="127" t="str">
        <f>IF(E177="","",IF(COLUMN(E178)-1&lt;&gt;COUNT($3:$3),IF(ROW(E178)-3&gt;$A$2,"",IF(MOD((ROW(E178)-3),(PRODUCT($3:$3)/PRODUCT($B$3:E$3)))=1,IF(MOD((ROW(E178)-3),(PRODUCT($3:$3)/PRODUCT($B$3:D$3)))=1,1,E177+1),E177)),IF(ROW(E178)-3&gt;$A$2,"",IF(MOD((ROW(E178)-3),E$3)=1,1,E177+1))))</f>
        <v/>
      </c>
      <c r="F178" s="127" t="str">
        <f>IF(F177="","",IF(COLUMN(F178)-1&lt;&gt;COUNT($3:$3),IF(ROW(F178)-3&gt;$A$2,"",IF(MOD((ROW(F178)-3),(PRODUCT($3:$3)/PRODUCT($B$3:F$3)))=1,IF(MOD((ROW(F178)-3),(PRODUCT($3:$3)/PRODUCT($B$3:E$3)))=1,1,F177+1),F177)),IF(ROW(F178)-3&gt;$A$2,"",IF(MOD((ROW(F178)-3),F$3)=1,1,F177+1))))</f>
        <v/>
      </c>
      <c r="G178" s="127" t="str">
        <f>IF(G177="","",IF(COLUMN(G178)-1&lt;&gt;COUNT($3:$3),IF(ROW(G178)-3&gt;$A$2,"",IF(MOD((ROW(G178)-3),(PRODUCT($3:$3)/PRODUCT($B$3:G$3)))=1,IF(MOD((ROW(G178)-3),(PRODUCT($3:$3)/PRODUCT($B$3:F$3)))=1,1,G177+1),G177)),IF(ROW(G178)-3&gt;$A$2,"",IF(MOD((ROW(G178)-3),G$3)=1,1,G177+1))))</f>
        <v/>
      </c>
      <c r="H178" s="127" t="str">
        <f>IF(H177="","",IF(COLUMN(H178)-1&lt;&gt;COUNT($3:$3),IF(ROW(H178)-3&gt;$A$2,"",IF(MOD((ROW(H178)-3),(PRODUCT($3:$3)/PRODUCT($B$3:H$3)))=1,IF(MOD((ROW(H178)-3),(PRODUCT($3:$3)/PRODUCT($B$3:G$3)))=1,1,H177+1),H177)),IF(ROW(H178)-3&gt;$A$2,"",IF(MOD((ROW(H178)-3),H$3)=1,1,H177+1))))</f>
        <v/>
      </c>
      <c r="I178" s="127" t="str">
        <f>IF(I177="","",IF(COLUMN(I178)-1&lt;&gt;COUNT($3:$3),IF(ROW(I178)-3&gt;$A$2,"",IF(MOD((ROW(I178)-3),(PRODUCT($3:$3)/PRODUCT($B$3:I$3)))=1,IF(MOD((ROW(I178)-3),(PRODUCT($3:$3)/PRODUCT($B$3:H$3)))=1,1,I177+1),I177)),IF(ROW(I178)-3&gt;$A$2,"",IF(MOD((ROW(I178)-3),I$3)=1,1,I177+1))))</f>
        <v/>
      </c>
      <c r="J178" s="127" t="str">
        <f>IF(J177="","",IF(COLUMN(J178)-1&lt;&gt;COUNT($3:$3),IF(ROW(J178)-3&gt;$A$2,"",IF(MOD((ROW(J178)-3),(PRODUCT($3:$3)/PRODUCT($B$3:J$3)))=1,IF(MOD((ROW(J178)-3),(PRODUCT($3:$3)/PRODUCT($B$3:I$3)))=1,1,J177+1),J177)),IF(ROW(J178)-3&gt;$A$2,"",IF(MOD((ROW(J178)-3),J$3)=1,1,J177+1))))</f>
        <v/>
      </c>
      <c r="K178" t="str">
        <f>IF(K177="","",IF(COLUMN(K178)-1&lt;&gt;COUNT($3:$3),IF(ROW(K178)-2&gt;$A$2,"",IF(MOD((ROW(K178)-2),(PRODUCT($3:$3)/PRODUCT($B$3:K$3)))=1,IF(MOD((ROW(K178)-2),(PRODUCT($3:$3)/PRODUCT($B$3:J$3)))=1,1,K177+1),K177)),IF(ROW(K178)-2&gt;$A$2,"",IF(MOD((ROW(K178)-2),K$3)=1,1,K177+1))))</f>
        <v/>
      </c>
    </row>
    <row r="179" spans="2:11">
      <c r="B179" s="127" t="str">
        <f>IF(B178="","",IF(COLUMN(B179)-1&lt;&gt;COUNT($3:$3),IF(ROW(B179)-3&gt;$A$2,"",IF(MOD((ROW(B179)-3),(PRODUCT($3:$3)/PRODUCT($B$3:B$3)))=1,B178+1,B178)),IF(ROW(B179)-3&gt;$A$2,"",IF(MOD((ROW(B179)-3),B$3)=1,1,B178+1))))</f>
        <v/>
      </c>
      <c r="C179" s="127" t="str">
        <f>IF(C178="","",IF(COLUMN(C179)-1&lt;&gt;COUNT($3:$3),IF(ROW(C179)-3&gt;$A$2,"",IF(MOD((ROW(C179)-3),(PRODUCT($3:$3)/PRODUCT($B$3:C$3)))=1,IF(MOD((ROW(C179)-3),(PRODUCT($3:$3)/PRODUCT(B$3:$B$3)))=1,1,C178+1),C178)),IF(ROW(C179)-3&gt;$A$2,"",IF(MOD((ROW(C179)-3),C$3)=1,1,C178+1))))</f>
        <v/>
      </c>
      <c r="D179" s="127" t="str">
        <f>IF(D178="","",IF(COLUMN(D179)-1&lt;&gt;COUNT($3:$3),IF(ROW(D179)-3&gt;$A$2,"",IF(MOD((ROW(D179)-3),(PRODUCT($3:$3)/PRODUCT($B$3:D$3)))=1,IF(MOD((ROW(D179)-3),(PRODUCT($3:$3)/PRODUCT($B$3:C$3)))=1,1,D178+1),D178)),IF(ROW(D179)-3&gt;$A$2,"",IF(MOD((ROW(D179)-3),D$3)=1,1,D178+1))))</f>
        <v/>
      </c>
      <c r="E179" s="127" t="str">
        <f>IF(E178="","",IF(COLUMN(E179)-1&lt;&gt;COUNT($3:$3),IF(ROW(E179)-3&gt;$A$2,"",IF(MOD((ROW(E179)-3),(PRODUCT($3:$3)/PRODUCT($B$3:E$3)))=1,IF(MOD((ROW(E179)-3),(PRODUCT($3:$3)/PRODUCT($B$3:D$3)))=1,1,E178+1),E178)),IF(ROW(E179)-3&gt;$A$2,"",IF(MOD((ROW(E179)-3),E$3)=1,1,E178+1))))</f>
        <v/>
      </c>
      <c r="F179" s="127" t="str">
        <f>IF(F178="","",IF(COLUMN(F179)-1&lt;&gt;COUNT($3:$3),IF(ROW(F179)-3&gt;$A$2,"",IF(MOD((ROW(F179)-3),(PRODUCT($3:$3)/PRODUCT($B$3:F$3)))=1,IF(MOD((ROW(F179)-3),(PRODUCT($3:$3)/PRODUCT($B$3:E$3)))=1,1,F178+1),F178)),IF(ROW(F179)-3&gt;$A$2,"",IF(MOD((ROW(F179)-3),F$3)=1,1,F178+1))))</f>
        <v/>
      </c>
      <c r="G179" s="127" t="str">
        <f>IF(G178="","",IF(COLUMN(G179)-1&lt;&gt;COUNT($3:$3),IF(ROW(G179)-3&gt;$A$2,"",IF(MOD((ROW(G179)-3),(PRODUCT($3:$3)/PRODUCT($B$3:G$3)))=1,IF(MOD((ROW(G179)-3),(PRODUCT($3:$3)/PRODUCT($B$3:F$3)))=1,1,G178+1),G178)),IF(ROW(G179)-3&gt;$A$2,"",IF(MOD((ROW(G179)-3),G$3)=1,1,G178+1))))</f>
        <v/>
      </c>
      <c r="H179" s="127" t="str">
        <f>IF(H178="","",IF(COLUMN(H179)-1&lt;&gt;COUNT($3:$3),IF(ROW(H179)-3&gt;$A$2,"",IF(MOD((ROW(H179)-3),(PRODUCT($3:$3)/PRODUCT($B$3:H$3)))=1,IF(MOD((ROW(H179)-3),(PRODUCT($3:$3)/PRODUCT($B$3:G$3)))=1,1,H178+1),H178)),IF(ROW(H179)-3&gt;$A$2,"",IF(MOD((ROW(H179)-3),H$3)=1,1,H178+1))))</f>
        <v/>
      </c>
      <c r="I179" s="127" t="str">
        <f>IF(I178="","",IF(COLUMN(I179)-1&lt;&gt;COUNT($3:$3),IF(ROW(I179)-3&gt;$A$2,"",IF(MOD((ROW(I179)-3),(PRODUCT($3:$3)/PRODUCT($B$3:I$3)))=1,IF(MOD((ROW(I179)-3),(PRODUCT($3:$3)/PRODUCT($B$3:H$3)))=1,1,I178+1),I178)),IF(ROW(I179)-3&gt;$A$2,"",IF(MOD((ROW(I179)-3),I$3)=1,1,I178+1))))</f>
        <v/>
      </c>
      <c r="J179" s="127" t="str">
        <f>IF(J178="","",IF(COLUMN(J179)-1&lt;&gt;COUNT($3:$3),IF(ROW(J179)-3&gt;$A$2,"",IF(MOD((ROW(J179)-3),(PRODUCT($3:$3)/PRODUCT($B$3:J$3)))=1,IF(MOD((ROW(J179)-3),(PRODUCT($3:$3)/PRODUCT($B$3:I$3)))=1,1,J178+1),J178)),IF(ROW(J179)-3&gt;$A$2,"",IF(MOD((ROW(J179)-3),J$3)=1,1,J178+1))))</f>
        <v/>
      </c>
      <c r="K179" t="str">
        <f>IF(K178="","",IF(COLUMN(K179)-1&lt;&gt;COUNT($3:$3),IF(ROW(K179)-2&gt;$A$2,"",IF(MOD((ROW(K179)-2),(PRODUCT($3:$3)/PRODUCT($B$3:K$3)))=1,IF(MOD((ROW(K179)-2),(PRODUCT($3:$3)/PRODUCT($B$3:J$3)))=1,1,K178+1),K178)),IF(ROW(K179)-2&gt;$A$2,"",IF(MOD((ROW(K179)-2),K$3)=1,1,K178+1))))</f>
        <v/>
      </c>
    </row>
    <row r="180" spans="2:11">
      <c r="B180" s="127" t="str">
        <f>IF(B179="","",IF(COLUMN(B180)-1&lt;&gt;COUNT($3:$3),IF(ROW(B180)-3&gt;$A$2,"",IF(MOD((ROW(B180)-3),(PRODUCT($3:$3)/PRODUCT($B$3:B$3)))=1,B179+1,B179)),IF(ROW(B180)-3&gt;$A$2,"",IF(MOD((ROW(B180)-3),B$3)=1,1,B179+1))))</f>
        <v/>
      </c>
      <c r="C180" s="127" t="str">
        <f>IF(C179="","",IF(COLUMN(C180)-1&lt;&gt;COUNT($3:$3),IF(ROW(C180)-3&gt;$A$2,"",IF(MOD((ROW(C180)-3),(PRODUCT($3:$3)/PRODUCT($B$3:C$3)))=1,IF(MOD((ROW(C180)-3),(PRODUCT($3:$3)/PRODUCT(B$3:$B$3)))=1,1,C179+1),C179)),IF(ROW(C180)-3&gt;$A$2,"",IF(MOD((ROW(C180)-3),C$3)=1,1,C179+1))))</f>
        <v/>
      </c>
      <c r="D180" s="127" t="str">
        <f>IF(D179="","",IF(COLUMN(D180)-1&lt;&gt;COUNT($3:$3),IF(ROW(D180)-3&gt;$A$2,"",IF(MOD((ROW(D180)-3),(PRODUCT($3:$3)/PRODUCT($B$3:D$3)))=1,IF(MOD((ROW(D180)-3),(PRODUCT($3:$3)/PRODUCT($B$3:C$3)))=1,1,D179+1),D179)),IF(ROW(D180)-3&gt;$A$2,"",IF(MOD((ROW(D180)-3),D$3)=1,1,D179+1))))</f>
        <v/>
      </c>
      <c r="E180" s="127" t="str">
        <f>IF(E179="","",IF(COLUMN(E180)-1&lt;&gt;COUNT($3:$3),IF(ROW(E180)-3&gt;$A$2,"",IF(MOD((ROW(E180)-3),(PRODUCT($3:$3)/PRODUCT($B$3:E$3)))=1,IF(MOD((ROW(E180)-3),(PRODUCT($3:$3)/PRODUCT($B$3:D$3)))=1,1,E179+1),E179)),IF(ROW(E180)-3&gt;$A$2,"",IF(MOD((ROW(E180)-3),E$3)=1,1,E179+1))))</f>
        <v/>
      </c>
      <c r="F180" s="127" t="str">
        <f>IF(F179="","",IF(COLUMN(F180)-1&lt;&gt;COUNT($3:$3),IF(ROW(F180)-3&gt;$A$2,"",IF(MOD((ROW(F180)-3),(PRODUCT($3:$3)/PRODUCT($B$3:F$3)))=1,IF(MOD((ROW(F180)-3),(PRODUCT($3:$3)/PRODUCT($B$3:E$3)))=1,1,F179+1),F179)),IF(ROW(F180)-3&gt;$A$2,"",IF(MOD((ROW(F180)-3),F$3)=1,1,F179+1))))</f>
        <v/>
      </c>
      <c r="G180" s="127" t="str">
        <f>IF(G179="","",IF(COLUMN(G180)-1&lt;&gt;COUNT($3:$3),IF(ROW(G180)-3&gt;$A$2,"",IF(MOD((ROW(G180)-3),(PRODUCT($3:$3)/PRODUCT($B$3:G$3)))=1,IF(MOD((ROW(G180)-3),(PRODUCT($3:$3)/PRODUCT($B$3:F$3)))=1,1,G179+1),G179)),IF(ROW(G180)-3&gt;$A$2,"",IF(MOD((ROW(G180)-3),G$3)=1,1,G179+1))))</f>
        <v/>
      </c>
      <c r="H180" s="127" t="str">
        <f>IF(H179="","",IF(COLUMN(H180)-1&lt;&gt;COUNT($3:$3),IF(ROW(H180)-3&gt;$A$2,"",IF(MOD((ROW(H180)-3),(PRODUCT($3:$3)/PRODUCT($B$3:H$3)))=1,IF(MOD((ROW(H180)-3),(PRODUCT($3:$3)/PRODUCT($B$3:G$3)))=1,1,H179+1),H179)),IF(ROW(H180)-3&gt;$A$2,"",IF(MOD((ROW(H180)-3),H$3)=1,1,H179+1))))</f>
        <v/>
      </c>
      <c r="I180" s="127" t="str">
        <f>IF(I179="","",IF(COLUMN(I180)-1&lt;&gt;COUNT($3:$3),IF(ROW(I180)-3&gt;$A$2,"",IF(MOD((ROW(I180)-3),(PRODUCT($3:$3)/PRODUCT($B$3:I$3)))=1,IF(MOD((ROW(I180)-3),(PRODUCT($3:$3)/PRODUCT($B$3:H$3)))=1,1,I179+1),I179)),IF(ROW(I180)-3&gt;$A$2,"",IF(MOD((ROW(I180)-3),I$3)=1,1,I179+1))))</f>
        <v/>
      </c>
      <c r="J180" s="127" t="str">
        <f>IF(J179="","",IF(COLUMN(J180)-1&lt;&gt;COUNT($3:$3),IF(ROW(J180)-3&gt;$A$2,"",IF(MOD((ROW(J180)-3),(PRODUCT($3:$3)/PRODUCT($B$3:J$3)))=1,IF(MOD((ROW(J180)-3),(PRODUCT($3:$3)/PRODUCT($B$3:I$3)))=1,1,J179+1),J179)),IF(ROW(J180)-3&gt;$A$2,"",IF(MOD((ROW(J180)-3),J$3)=1,1,J179+1))))</f>
        <v/>
      </c>
      <c r="K180" t="str">
        <f>IF(K179="","",IF(COLUMN(K180)-1&lt;&gt;COUNT($3:$3),IF(ROW(K180)-2&gt;$A$2,"",IF(MOD((ROW(K180)-2),(PRODUCT($3:$3)/PRODUCT($B$3:K$3)))=1,IF(MOD((ROW(K180)-2),(PRODUCT($3:$3)/PRODUCT($B$3:J$3)))=1,1,K179+1),K179)),IF(ROW(K180)-2&gt;$A$2,"",IF(MOD((ROW(K180)-2),K$3)=1,1,K179+1))))</f>
        <v/>
      </c>
    </row>
    <row r="181" spans="2:11">
      <c r="B181" s="127" t="str">
        <f>IF(B180="","",IF(COLUMN(B181)-1&lt;&gt;COUNT($3:$3),IF(ROW(B181)-3&gt;$A$2,"",IF(MOD((ROW(B181)-3),(PRODUCT($3:$3)/PRODUCT($B$3:B$3)))=1,B180+1,B180)),IF(ROW(B181)-3&gt;$A$2,"",IF(MOD((ROW(B181)-3),B$3)=1,1,B180+1))))</f>
        <v/>
      </c>
      <c r="C181" s="127" t="str">
        <f>IF(C180="","",IF(COLUMN(C181)-1&lt;&gt;COUNT($3:$3),IF(ROW(C181)-3&gt;$A$2,"",IF(MOD((ROW(C181)-3),(PRODUCT($3:$3)/PRODUCT($B$3:C$3)))=1,IF(MOD((ROW(C181)-3),(PRODUCT($3:$3)/PRODUCT(B$3:$B$3)))=1,1,C180+1),C180)),IF(ROW(C181)-3&gt;$A$2,"",IF(MOD((ROW(C181)-3),C$3)=1,1,C180+1))))</f>
        <v/>
      </c>
      <c r="D181" s="127" t="str">
        <f>IF(D180="","",IF(COLUMN(D181)-1&lt;&gt;COUNT($3:$3),IF(ROW(D181)-3&gt;$A$2,"",IF(MOD((ROW(D181)-3),(PRODUCT($3:$3)/PRODUCT($B$3:D$3)))=1,IF(MOD((ROW(D181)-3),(PRODUCT($3:$3)/PRODUCT($B$3:C$3)))=1,1,D180+1),D180)),IF(ROW(D181)-3&gt;$A$2,"",IF(MOD((ROW(D181)-3),D$3)=1,1,D180+1))))</f>
        <v/>
      </c>
      <c r="E181" s="127" t="str">
        <f>IF(E180="","",IF(COLUMN(E181)-1&lt;&gt;COUNT($3:$3),IF(ROW(E181)-3&gt;$A$2,"",IF(MOD((ROW(E181)-3),(PRODUCT($3:$3)/PRODUCT($B$3:E$3)))=1,IF(MOD((ROW(E181)-3),(PRODUCT($3:$3)/PRODUCT($B$3:D$3)))=1,1,E180+1),E180)),IF(ROW(E181)-3&gt;$A$2,"",IF(MOD((ROW(E181)-3),E$3)=1,1,E180+1))))</f>
        <v/>
      </c>
      <c r="F181" s="127" t="str">
        <f>IF(F180="","",IF(COLUMN(F181)-1&lt;&gt;COUNT($3:$3),IF(ROW(F181)-3&gt;$A$2,"",IF(MOD((ROW(F181)-3),(PRODUCT($3:$3)/PRODUCT($B$3:F$3)))=1,IF(MOD((ROW(F181)-3),(PRODUCT($3:$3)/PRODUCT($B$3:E$3)))=1,1,F180+1),F180)),IF(ROW(F181)-3&gt;$A$2,"",IF(MOD((ROW(F181)-3),F$3)=1,1,F180+1))))</f>
        <v/>
      </c>
      <c r="G181" s="127" t="str">
        <f>IF(G180="","",IF(COLUMN(G181)-1&lt;&gt;COUNT($3:$3),IF(ROW(G181)-3&gt;$A$2,"",IF(MOD((ROW(G181)-3),(PRODUCT($3:$3)/PRODUCT($B$3:G$3)))=1,IF(MOD((ROW(G181)-3),(PRODUCT($3:$3)/PRODUCT($B$3:F$3)))=1,1,G180+1),G180)),IF(ROW(G181)-3&gt;$A$2,"",IF(MOD((ROW(G181)-3),G$3)=1,1,G180+1))))</f>
        <v/>
      </c>
      <c r="H181" s="127" t="str">
        <f>IF(H180="","",IF(COLUMN(H181)-1&lt;&gt;COUNT($3:$3),IF(ROW(H181)-3&gt;$A$2,"",IF(MOD((ROW(H181)-3),(PRODUCT($3:$3)/PRODUCT($B$3:H$3)))=1,IF(MOD((ROW(H181)-3),(PRODUCT($3:$3)/PRODUCT($B$3:G$3)))=1,1,H180+1),H180)),IF(ROW(H181)-3&gt;$A$2,"",IF(MOD((ROW(H181)-3),H$3)=1,1,H180+1))))</f>
        <v/>
      </c>
      <c r="I181" s="127" t="str">
        <f>IF(I180="","",IF(COLUMN(I181)-1&lt;&gt;COUNT($3:$3),IF(ROW(I181)-3&gt;$A$2,"",IF(MOD((ROW(I181)-3),(PRODUCT($3:$3)/PRODUCT($B$3:I$3)))=1,IF(MOD((ROW(I181)-3),(PRODUCT($3:$3)/PRODUCT($B$3:H$3)))=1,1,I180+1),I180)),IF(ROW(I181)-3&gt;$A$2,"",IF(MOD((ROW(I181)-3),I$3)=1,1,I180+1))))</f>
        <v/>
      </c>
      <c r="J181" s="127" t="str">
        <f>IF(J180="","",IF(COLUMN(J181)-1&lt;&gt;COUNT($3:$3),IF(ROW(J181)-3&gt;$A$2,"",IF(MOD((ROW(J181)-3),(PRODUCT($3:$3)/PRODUCT($B$3:J$3)))=1,IF(MOD((ROW(J181)-3),(PRODUCT($3:$3)/PRODUCT($B$3:I$3)))=1,1,J180+1),J180)),IF(ROW(J181)-3&gt;$A$2,"",IF(MOD((ROW(J181)-3),J$3)=1,1,J180+1))))</f>
        <v/>
      </c>
      <c r="K181" t="str">
        <f>IF(K180="","",IF(COLUMN(K181)-1&lt;&gt;COUNT($3:$3),IF(ROW(K181)-2&gt;$A$2,"",IF(MOD((ROW(K181)-2),(PRODUCT($3:$3)/PRODUCT($B$3:K$3)))=1,IF(MOD((ROW(K181)-2),(PRODUCT($3:$3)/PRODUCT($B$3:J$3)))=1,1,K180+1),K180)),IF(ROW(K181)-2&gt;$A$2,"",IF(MOD((ROW(K181)-2),K$3)=1,1,K180+1))))</f>
        <v/>
      </c>
    </row>
    <row r="182" spans="2:11">
      <c r="B182" s="127" t="str">
        <f>IF(B181="","",IF(COLUMN(B182)-1&lt;&gt;COUNT($3:$3),IF(ROW(B182)-3&gt;$A$2,"",IF(MOD((ROW(B182)-3),(PRODUCT($3:$3)/PRODUCT($B$3:B$3)))=1,B181+1,B181)),IF(ROW(B182)-3&gt;$A$2,"",IF(MOD((ROW(B182)-3),B$3)=1,1,B181+1))))</f>
        <v/>
      </c>
      <c r="C182" s="127" t="str">
        <f>IF(C181="","",IF(COLUMN(C182)-1&lt;&gt;COUNT($3:$3),IF(ROW(C182)-3&gt;$A$2,"",IF(MOD((ROW(C182)-3),(PRODUCT($3:$3)/PRODUCT($B$3:C$3)))=1,IF(MOD((ROW(C182)-3),(PRODUCT($3:$3)/PRODUCT(B$3:$B$3)))=1,1,C181+1),C181)),IF(ROW(C182)-3&gt;$A$2,"",IF(MOD((ROW(C182)-3),C$3)=1,1,C181+1))))</f>
        <v/>
      </c>
      <c r="D182" s="127" t="str">
        <f>IF(D181="","",IF(COLUMN(D182)-1&lt;&gt;COUNT($3:$3),IF(ROW(D182)-3&gt;$A$2,"",IF(MOD((ROW(D182)-3),(PRODUCT($3:$3)/PRODUCT($B$3:D$3)))=1,IF(MOD((ROW(D182)-3),(PRODUCT($3:$3)/PRODUCT($B$3:C$3)))=1,1,D181+1),D181)),IF(ROW(D182)-3&gt;$A$2,"",IF(MOD((ROW(D182)-3),D$3)=1,1,D181+1))))</f>
        <v/>
      </c>
      <c r="E182" s="127" t="str">
        <f>IF(E181="","",IF(COLUMN(E182)-1&lt;&gt;COUNT($3:$3),IF(ROW(E182)-3&gt;$A$2,"",IF(MOD((ROW(E182)-3),(PRODUCT($3:$3)/PRODUCT($B$3:E$3)))=1,IF(MOD((ROW(E182)-3),(PRODUCT($3:$3)/PRODUCT($B$3:D$3)))=1,1,E181+1),E181)),IF(ROW(E182)-3&gt;$A$2,"",IF(MOD((ROW(E182)-3),E$3)=1,1,E181+1))))</f>
        <v/>
      </c>
      <c r="F182" s="127" t="str">
        <f>IF(F181="","",IF(COLUMN(F182)-1&lt;&gt;COUNT($3:$3),IF(ROW(F182)-3&gt;$A$2,"",IF(MOD((ROW(F182)-3),(PRODUCT($3:$3)/PRODUCT($B$3:F$3)))=1,IF(MOD((ROW(F182)-3),(PRODUCT($3:$3)/PRODUCT($B$3:E$3)))=1,1,F181+1),F181)),IF(ROW(F182)-3&gt;$A$2,"",IF(MOD((ROW(F182)-3),F$3)=1,1,F181+1))))</f>
        <v/>
      </c>
      <c r="G182" s="127" t="str">
        <f>IF(G181="","",IF(COLUMN(G182)-1&lt;&gt;COUNT($3:$3),IF(ROW(G182)-3&gt;$A$2,"",IF(MOD((ROW(G182)-3),(PRODUCT($3:$3)/PRODUCT($B$3:G$3)))=1,IF(MOD((ROW(G182)-3),(PRODUCT($3:$3)/PRODUCT($B$3:F$3)))=1,1,G181+1),G181)),IF(ROW(G182)-3&gt;$A$2,"",IF(MOD((ROW(G182)-3),G$3)=1,1,G181+1))))</f>
        <v/>
      </c>
      <c r="H182" s="127" t="str">
        <f>IF(H181="","",IF(COLUMN(H182)-1&lt;&gt;COUNT($3:$3),IF(ROW(H182)-3&gt;$A$2,"",IF(MOD((ROW(H182)-3),(PRODUCT($3:$3)/PRODUCT($B$3:H$3)))=1,IF(MOD((ROW(H182)-3),(PRODUCT($3:$3)/PRODUCT($B$3:G$3)))=1,1,H181+1),H181)),IF(ROW(H182)-3&gt;$A$2,"",IF(MOD((ROW(H182)-3),H$3)=1,1,H181+1))))</f>
        <v/>
      </c>
      <c r="I182" s="127" t="str">
        <f>IF(I181="","",IF(COLUMN(I182)-1&lt;&gt;COUNT($3:$3),IF(ROW(I182)-3&gt;$A$2,"",IF(MOD((ROW(I182)-3),(PRODUCT($3:$3)/PRODUCT($B$3:I$3)))=1,IF(MOD((ROW(I182)-3),(PRODUCT($3:$3)/PRODUCT($B$3:H$3)))=1,1,I181+1),I181)),IF(ROW(I182)-3&gt;$A$2,"",IF(MOD((ROW(I182)-3),I$3)=1,1,I181+1))))</f>
        <v/>
      </c>
      <c r="J182" s="127" t="str">
        <f>IF(J181="","",IF(COLUMN(J182)-1&lt;&gt;COUNT($3:$3),IF(ROW(J182)-3&gt;$A$2,"",IF(MOD((ROW(J182)-3),(PRODUCT($3:$3)/PRODUCT($B$3:J$3)))=1,IF(MOD((ROW(J182)-3),(PRODUCT($3:$3)/PRODUCT($B$3:I$3)))=1,1,J181+1),J181)),IF(ROW(J182)-3&gt;$A$2,"",IF(MOD((ROW(J182)-3),J$3)=1,1,J181+1))))</f>
        <v/>
      </c>
      <c r="K182" t="str">
        <f>IF(K181="","",IF(COLUMN(K182)-1&lt;&gt;COUNT($3:$3),IF(ROW(K182)-2&gt;$A$2,"",IF(MOD((ROW(K182)-2),(PRODUCT($3:$3)/PRODUCT($B$3:K$3)))=1,IF(MOD((ROW(K182)-2),(PRODUCT($3:$3)/PRODUCT($B$3:J$3)))=1,1,K181+1),K181)),IF(ROW(K182)-2&gt;$A$2,"",IF(MOD((ROW(K182)-2),K$3)=1,1,K181+1))))</f>
        <v/>
      </c>
    </row>
    <row r="183" spans="2:11">
      <c r="B183" s="127" t="str">
        <f>IF(B182="","",IF(COLUMN(B183)-1&lt;&gt;COUNT($3:$3),IF(ROW(B183)-3&gt;$A$2,"",IF(MOD((ROW(B183)-3),(PRODUCT($3:$3)/PRODUCT($B$3:B$3)))=1,B182+1,B182)),IF(ROW(B183)-3&gt;$A$2,"",IF(MOD((ROW(B183)-3),B$3)=1,1,B182+1))))</f>
        <v/>
      </c>
      <c r="C183" s="127" t="str">
        <f>IF(C182="","",IF(COLUMN(C183)-1&lt;&gt;COUNT($3:$3),IF(ROW(C183)-3&gt;$A$2,"",IF(MOD((ROW(C183)-3),(PRODUCT($3:$3)/PRODUCT($B$3:C$3)))=1,IF(MOD((ROW(C183)-3),(PRODUCT($3:$3)/PRODUCT(B$3:$B$3)))=1,1,C182+1),C182)),IF(ROW(C183)-3&gt;$A$2,"",IF(MOD((ROW(C183)-3),C$3)=1,1,C182+1))))</f>
        <v/>
      </c>
      <c r="D183" s="127" t="str">
        <f>IF(D182="","",IF(COLUMN(D183)-1&lt;&gt;COUNT($3:$3),IF(ROW(D183)-3&gt;$A$2,"",IF(MOD((ROW(D183)-3),(PRODUCT($3:$3)/PRODUCT($B$3:D$3)))=1,IF(MOD((ROW(D183)-3),(PRODUCT($3:$3)/PRODUCT($B$3:C$3)))=1,1,D182+1),D182)),IF(ROW(D183)-3&gt;$A$2,"",IF(MOD((ROW(D183)-3),D$3)=1,1,D182+1))))</f>
        <v/>
      </c>
      <c r="E183" s="127" t="str">
        <f>IF(E182="","",IF(COLUMN(E183)-1&lt;&gt;COUNT($3:$3),IF(ROW(E183)-3&gt;$A$2,"",IF(MOD((ROW(E183)-3),(PRODUCT($3:$3)/PRODUCT($B$3:E$3)))=1,IF(MOD((ROW(E183)-3),(PRODUCT($3:$3)/PRODUCT($B$3:D$3)))=1,1,E182+1),E182)),IF(ROW(E183)-3&gt;$A$2,"",IF(MOD((ROW(E183)-3),E$3)=1,1,E182+1))))</f>
        <v/>
      </c>
      <c r="F183" s="127" t="str">
        <f>IF(F182="","",IF(COLUMN(F183)-1&lt;&gt;COUNT($3:$3),IF(ROW(F183)-3&gt;$A$2,"",IF(MOD((ROW(F183)-3),(PRODUCT($3:$3)/PRODUCT($B$3:F$3)))=1,IF(MOD((ROW(F183)-3),(PRODUCT($3:$3)/PRODUCT($B$3:E$3)))=1,1,F182+1),F182)),IF(ROW(F183)-3&gt;$A$2,"",IF(MOD((ROW(F183)-3),F$3)=1,1,F182+1))))</f>
        <v/>
      </c>
      <c r="G183" s="127" t="str">
        <f>IF(G182="","",IF(COLUMN(G183)-1&lt;&gt;COUNT($3:$3),IF(ROW(G183)-3&gt;$A$2,"",IF(MOD((ROW(G183)-3),(PRODUCT($3:$3)/PRODUCT($B$3:G$3)))=1,IF(MOD((ROW(G183)-3),(PRODUCT($3:$3)/PRODUCT($B$3:F$3)))=1,1,G182+1),G182)),IF(ROW(G183)-3&gt;$A$2,"",IF(MOD((ROW(G183)-3),G$3)=1,1,G182+1))))</f>
        <v/>
      </c>
      <c r="H183" s="127" t="str">
        <f>IF(H182="","",IF(COLUMN(H183)-1&lt;&gt;COUNT($3:$3),IF(ROW(H183)-3&gt;$A$2,"",IF(MOD((ROW(H183)-3),(PRODUCT($3:$3)/PRODUCT($B$3:H$3)))=1,IF(MOD((ROW(H183)-3),(PRODUCT($3:$3)/PRODUCT($B$3:G$3)))=1,1,H182+1),H182)),IF(ROW(H183)-3&gt;$A$2,"",IF(MOD((ROW(H183)-3),H$3)=1,1,H182+1))))</f>
        <v/>
      </c>
      <c r="I183" s="127" t="str">
        <f>IF(I182="","",IF(COLUMN(I183)-1&lt;&gt;COUNT($3:$3),IF(ROW(I183)-3&gt;$A$2,"",IF(MOD((ROW(I183)-3),(PRODUCT($3:$3)/PRODUCT($B$3:I$3)))=1,IF(MOD((ROW(I183)-3),(PRODUCT($3:$3)/PRODUCT($B$3:H$3)))=1,1,I182+1),I182)),IF(ROW(I183)-3&gt;$A$2,"",IF(MOD((ROW(I183)-3),I$3)=1,1,I182+1))))</f>
        <v/>
      </c>
      <c r="J183" s="127" t="str">
        <f>IF(J182="","",IF(COLUMN(J183)-1&lt;&gt;COUNT($3:$3),IF(ROW(J183)-3&gt;$A$2,"",IF(MOD((ROW(J183)-3),(PRODUCT($3:$3)/PRODUCT($B$3:J$3)))=1,IF(MOD((ROW(J183)-3),(PRODUCT($3:$3)/PRODUCT($B$3:I$3)))=1,1,J182+1),J182)),IF(ROW(J183)-3&gt;$A$2,"",IF(MOD((ROW(J183)-3),J$3)=1,1,J182+1))))</f>
        <v/>
      </c>
      <c r="K183" t="str">
        <f>IF(K182="","",IF(COLUMN(K183)-1&lt;&gt;COUNT($3:$3),IF(ROW(K183)-2&gt;$A$2,"",IF(MOD((ROW(K183)-2),(PRODUCT($3:$3)/PRODUCT($B$3:K$3)))=1,IF(MOD((ROW(K183)-2),(PRODUCT($3:$3)/PRODUCT($B$3:J$3)))=1,1,K182+1),K182)),IF(ROW(K183)-2&gt;$A$2,"",IF(MOD((ROW(K183)-2),K$3)=1,1,K182+1))))</f>
        <v/>
      </c>
    </row>
    <row r="184" spans="2:11">
      <c r="B184" s="127" t="str">
        <f>IF(B183="","",IF(COLUMN(B184)-1&lt;&gt;COUNT($3:$3),IF(ROW(B184)-3&gt;$A$2,"",IF(MOD((ROW(B184)-3),(PRODUCT($3:$3)/PRODUCT($B$3:B$3)))=1,B183+1,B183)),IF(ROW(B184)-3&gt;$A$2,"",IF(MOD((ROW(B184)-3),B$3)=1,1,B183+1))))</f>
        <v/>
      </c>
      <c r="C184" s="127" t="str">
        <f>IF(C183="","",IF(COLUMN(C184)-1&lt;&gt;COUNT($3:$3),IF(ROW(C184)-3&gt;$A$2,"",IF(MOD((ROW(C184)-3),(PRODUCT($3:$3)/PRODUCT($B$3:C$3)))=1,IF(MOD((ROW(C184)-3),(PRODUCT($3:$3)/PRODUCT(B$3:$B$3)))=1,1,C183+1),C183)),IF(ROW(C184)-3&gt;$A$2,"",IF(MOD((ROW(C184)-3),C$3)=1,1,C183+1))))</f>
        <v/>
      </c>
      <c r="D184" s="127" t="str">
        <f>IF(D183="","",IF(COLUMN(D184)-1&lt;&gt;COUNT($3:$3),IF(ROW(D184)-3&gt;$A$2,"",IF(MOD((ROW(D184)-3),(PRODUCT($3:$3)/PRODUCT($B$3:D$3)))=1,IF(MOD((ROW(D184)-3),(PRODUCT($3:$3)/PRODUCT($B$3:C$3)))=1,1,D183+1),D183)),IF(ROW(D184)-3&gt;$A$2,"",IF(MOD((ROW(D184)-3),D$3)=1,1,D183+1))))</f>
        <v/>
      </c>
      <c r="E184" s="127" t="str">
        <f>IF(E183="","",IF(COLUMN(E184)-1&lt;&gt;COUNT($3:$3),IF(ROW(E184)-3&gt;$A$2,"",IF(MOD((ROW(E184)-3),(PRODUCT($3:$3)/PRODUCT($B$3:E$3)))=1,IF(MOD((ROW(E184)-3),(PRODUCT($3:$3)/PRODUCT($B$3:D$3)))=1,1,E183+1),E183)),IF(ROW(E184)-3&gt;$A$2,"",IF(MOD((ROW(E184)-3),E$3)=1,1,E183+1))))</f>
        <v/>
      </c>
      <c r="F184" s="127" t="str">
        <f>IF(F183="","",IF(COLUMN(F184)-1&lt;&gt;COUNT($3:$3),IF(ROW(F184)-3&gt;$A$2,"",IF(MOD((ROW(F184)-3),(PRODUCT($3:$3)/PRODUCT($B$3:F$3)))=1,IF(MOD((ROW(F184)-3),(PRODUCT($3:$3)/PRODUCT($B$3:E$3)))=1,1,F183+1),F183)),IF(ROW(F184)-3&gt;$A$2,"",IF(MOD((ROW(F184)-3),F$3)=1,1,F183+1))))</f>
        <v/>
      </c>
      <c r="G184" s="127" t="str">
        <f>IF(G183="","",IF(COLUMN(G184)-1&lt;&gt;COUNT($3:$3),IF(ROW(G184)-3&gt;$A$2,"",IF(MOD((ROW(G184)-3),(PRODUCT($3:$3)/PRODUCT($B$3:G$3)))=1,IF(MOD((ROW(G184)-3),(PRODUCT($3:$3)/PRODUCT($B$3:F$3)))=1,1,G183+1),G183)),IF(ROW(G184)-3&gt;$A$2,"",IF(MOD((ROW(G184)-3),G$3)=1,1,G183+1))))</f>
        <v/>
      </c>
      <c r="H184" s="127" t="str">
        <f>IF(H183="","",IF(COLUMN(H184)-1&lt;&gt;COUNT($3:$3),IF(ROW(H184)-3&gt;$A$2,"",IF(MOD((ROW(H184)-3),(PRODUCT($3:$3)/PRODUCT($B$3:H$3)))=1,IF(MOD((ROW(H184)-3),(PRODUCT($3:$3)/PRODUCT($B$3:G$3)))=1,1,H183+1),H183)),IF(ROW(H184)-3&gt;$A$2,"",IF(MOD((ROW(H184)-3),H$3)=1,1,H183+1))))</f>
        <v/>
      </c>
      <c r="I184" s="127" t="str">
        <f>IF(I183="","",IF(COLUMN(I184)-1&lt;&gt;COUNT($3:$3),IF(ROW(I184)-3&gt;$A$2,"",IF(MOD((ROW(I184)-3),(PRODUCT($3:$3)/PRODUCT($B$3:I$3)))=1,IF(MOD((ROW(I184)-3),(PRODUCT($3:$3)/PRODUCT($B$3:H$3)))=1,1,I183+1),I183)),IF(ROW(I184)-3&gt;$A$2,"",IF(MOD((ROW(I184)-3),I$3)=1,1,I183+1))))</f>
        <v/>
      </c>
      <c r="J184" s="127" t="str">
        <f>IF(J183="","",IF(COLUMN(J184)-1&lt;&gt;COUNT($3:$3),IF(ROW(J184)-3&gt;$A$2,"",IF(MOD((ROW(J184)-3),(PRODUCT($3:$3)/PRODUCT($B$3:J$3)))=1,IF(MOD((ROW(J184)-3),(PRODUCT($3:$3)/PRODUCT($B$3:I$3)))=1,1,J183+1),J183)),IF(ROW(J184)-3&gt;$A$2,"",IF(MOD((ROW(J184)-3),J$3)=1,1,J183+1))))</f>
        <v/>
      </c>
      <c r="K184" t="str">
        <f>IF(K183="","",IF(COLUMN(K184)-1&lt;&gt;COUNT($3:$3),IF(ROW(K184)-2&gt;$A$2,"",IF(MOD((ROW(K184)-2),(PRODUCT($3:$3)/PRODUCT($B$3:K$3)))=1,IF(MOD((ROW(K184)-2),(PRODUCT($3:$3)/PRODUCT($B$3:J$3)))=1,1,K183+1),K183)),IF(ROW(K184)-2&gt;$A$2,"",IF(MOD((ROW(K184)-2),K$3)=1,1,K183+1))))</f>
        <v/>
      </c>
    </row>
    <row r="185" spans="2:11">
      <c r="B185" s="127" t="str">
        <f>IF(B184="","",IF(COLUMN(B185)-1&lt;&gt;COUNT($3:$3),IF(ROW(B185)-3&gt;$A$2,"",IF(MOD((ROW(B185)-3),(PRODUCT($3:$3)/PRODUCT($B$3:B$3)))=1,B184+1,B184)),IF(ROW(B185)-3&gt;$A$2,"",IF(MOD((ROW(B185)-3),B$3)=1,1,B184+1))))</f>
        <v/>
      </c>
      <c r="C185" s="127" t="str">
        <f>IF(C184="","",IF(COLUMN(C185)-1&lt;&gt;COUNT($3:$3),IF(ROW(C185)-3&gt;$A$2,"",IF(MOD((ROW(C185)-3),(PRODUCT($3:$3)/PRODUCT($B$3:C$3)))=1,IF(MOD((ROW(C185)-3),(PRODUCT($3:$3)/PRODUCT(B$3:$B$3)))=1,1,C184+1),C184)),IF(ROW(C185)-3&gt;$A$2,"",IF(MOD((ROW(C185)-3),C$3)=1,1,C184+1))))</f>
        <v/>
      </c>
      <c r="D185" s="127" t="str">
        <f>IF(D184="","",IF(COLUMN(D185)-1&lt;&gt;COUNT($3:$3),IF(ROW(D185)-3&gt;$A$2,"",IF(MOD((ROW(D185)-3),(PRODUCT($3:$3)/PRODUCT($B$3:D$3)))=1,IF(MOD((ROW(D185)-3),(PRODUCT($3:$3)/PRODUCT($B$3:C$3)))=1,1,D184+1),D184)),IF(ROW(D185)-3&gt;$A$2,"",IF(MOD((ROW(D185)-3),D$3)=1,1,D184+1))))</f>
        <v/>
      </c>
      <c r="E185" s="127" t="str">
        <f>IF(E184="","",IF(COLUMN(E185)-1&lt;&gt;COUNT($3:$3),IF(ROW(E185)-3&gt;$A$2,"",IF(MOD((ROW(E185)-3),(PRODUCT($3:$3)/PRODUCT($B$3:E$3)))=1,IF(MOD((ROW(E185)-3),(PRODUCT($3:$3)/PRODUCT($B$3:D$3)))=1,1,E184+1),E184)),IF(ROW(E185)-3&gt;$A$2,"",IF(MOD((ROW(E185)-3),E$3)=1,1,E184+1))))</f>
        <v/>
      </c>
      <c r="F185" s="127" t="str">
        <f>IF(F184="","",IF(COLUMN(F185)-1&lt;&gt;COUNT($3:$3),IF(ROW(F185)-3&gt;$A$2,"",IF(MOD((ROW(F185)-3),(PRODUCT($3:$3)/PRODUCT($B$3:F$3)))=1,IF(MOD((ROW(F185)-3),(PRODUCT($3:$3)/PRODUCT($B$3:E$3)))=1,1,F184+1),F184)),IF(ROW(F185)-3&gt;$A$2,"",IF(MOD((ROW(F185)-3),F$3)=1,1,F184+1))))</f>
        <v/>
      </c>
      <c r="G185" s="127" t="str">
        <f>IF(G184="","",IF(COLUMN(G185)-1&lt;&gt;COUNT($3:$3),IF(ROW(G185)-3&gt;$A$2,"",IF(MOD((ROW(G185)-3),(PRODUCT($3:$3)/PRODUCT($B$3:G$3)))=1,IF(MOD((ROW(G185)-3),(PRODUCT($3:$3)/PRODUCT($B$3:F$3)))=1,1,G184+1),G184)),IF(ROW(G185)-3&gt;$A$2,"",IF(MOD((ROW(G185)-3),G$3)=1,1,G184+1))))</f>
        <v/>
      </c>
      <c r="H185" s="127" t="str">
        <f>IF(H184="","",IF(COLUMN(H185)-1&lt;&gt;COUNT($3:$3),IF(ROW(H185)-3&gt;$A$2,"",IF(MOD((ROW(H185)-3),(PRODUCT($3:$3)/PRODUCT($B$3:H$3)))=1,IF(MOD((ROW(H185)-3),(PRODUCT($3:$3)/PRODUCT($B$3:G$3)))=1,1,H184+1),H184)),IF(ROW(H185)-3&gt;$A$2,"",IF(MOD((ROW(H185)-3),H$3)=1,1,H184+1))))</f>
        <v/>
      </c>
      <c r="I185" s="127" t="str">
        <f>IF(I184="","",IF(COLUMN(I185)-1&lt;&gt;COUNT($3:$3),IF(ROW(I185)-3&gt;$A$2,"",IF(MOD((ROW(I185)-3),(PRODUCT($3:$3)/PRODUCT($B$3:I$3)))=1,IF(MOD((ROW(I185)-3),(PRODUCT($3:$3)/PRODUCT($B$3:H$3)))=1,1,I184+1),I184)),IF(ROW(I185)-3&gt;$A$2,"",IF(MOD((ROW(I185)-3),I$3)=1,1,I184+1))))</f>
        <v/>
      </c>
      <c r="J185" s="127" t="str">
        <f>IF(J184="","",IF(COLUMN(J185)-1&lt;&gt;COUNT($3:$3),IF(ROW(J185)-3&gt;$A$2,"",IF(MOD((ROW(J185)-3),(PRODUCT($3:$3)/PRODUCT($B$3:J$3)))=1,IF(MOD((ROW(J185)-3),(PRODUCT($3:$3)/PRODUCT($B$3:I$3)))=1,1,J184+1),J184)),IF(ROW(J185)-3&gt;$A$2,"",IF(MOD((ROW(J185)-3),J$3)=1,1,J184+1))))</f>
        <v/>
      </c>
      <c r="K185" t="str">
        <f>IF(K184="","",IF(COLUMN(K185)-1&lt;&gt;COUNT($3:$3),IF(ROW(K185)-2&gt;$A$2,"",IF(MOD((ROW(K185)-2),(PRODUCT($3:$3)/PRODUCT($B$3:K$3)))=1,IF(MOD((ROW(K185)-2),(PRODUCT($3:$3)/PRODUCT($B$3:J$3)))=1,1,K184+1),K184)),IF(ROW(K185)-2&gt;$A$2,"",IF(MOD((ROW(K185)-2),K$3)=1,1,K184+1))))</f>
        <v/>
      </c>
    </row>
    <row r="186" spans="2:11">
      <c r="B186" s="127" t="str">
        <f>IF(B185="","",IF(COLUMN(B186)-1&lt;&gt;COUNT($3:$3),IF(ROW(B186)-3&gt;$A$2,"",IF(MOD((ROW(B186)-3),(PRODUCT($3:$3)/PRODUCT($B$3:B$3)))=1,B185+1,B185)),IF(ROW(B186)-3&gt;$A$2,"",IF(MOD((ROW(B186)-3),B$3)=1,1,B185+1))))</f>
        <v/>
      </c>
      <c r="C186" s="127" t="str">
        <f>IF(C185="","",IF(COLUMN(C186)-1&lt;&gt;COUNT($3:$3),IF(ROW(C186)-3&gt;$A$2,"",IF(MOD((ROW(C186)-3),(PRODUCT($3:$3)/PRODUCT($B$3:C$3)))=1,IF(MOD((ROW(C186)-3),(PRODUCT($3:$3)/PRODUCT(B$3:$B$3)))=1,1,C185+1),C185)),IF(ROW(C186)-3&gt;$A$2,"",IF(MOD((ROW(C186)-3),C$3)=1,1,C185+1))))</f>
        <v/>
      </c>
      <c r="D186" s="127" t="str">
        <f>IF(D185="","",IF(COLUMN(D186)-1&lt;&gt;COUNT($3:$3),IF(ROW(D186)-3&gt;$A$2,"",IF(MOD((ROW(D186)-3),(PRODUCT($3:$3)/PRODUCT($B$3:D$3)))=1,IF(MOD((ROW(D186)-3),(PRODUCT($3:$3)/PRODUCT($B$3:C$3)))=1,1,D185+1),D185)),IF(ROW(D186)-3&gt;$A$2,"",IF(MOD((ROW(D186)-3),D$3)=1,1,D185+1))))</f>
        <v/>
      </c>
      <c r="E186" s="127" t="str">
        <f>IF(E185="","",IF(COLUMN(E186)-1&lt;&gt;COUNT($3:$3),IF(ROW(E186)-3&gt;$A$2,"",IF(MOD((ROW(E186)-3),(PRODUCT($3:$3)/PRODUCT($B$3:E$3)))=1,IF(MOD((ROW(E186)-3),(PRODUCT($3:$3)/PRODUCT($B$3:D$3)))=1,1,E185+1),E185)),IF(ROW(E186)-3&gt;$A$2,"",IF(MOD((ROW(E186)-3),E$3)=1,1,E185+1))))</f>
        <v/>
      </c>
      <c r="F186" s="127" t="str">
        <f>IF(F185="","",IF(COLUMN(F186)-1&lt;&gt;COUNT($3:$3),IF(ROW(F186)-3&gt;$A$2,"",IF(MOD((ROW(F186)-3),(PRODUCT($3:$3)/PRODUCT($B$3:F$3)))=1,IF(MOD((ROW(F186)-3),(PRODUCT($3:$3)/PRODUCT($B$3:E$3)))=1,1,F185+1),F185)),IF(ROW(F186)-3&gt;$A$2,"",IF(MOD((ROW(F186)-3),F$3)=1,1,F185+1))))</f>
        <v/>
      </c>
      <c r="G186" s="127" t="str">
        <f>IF(G185="","",IF(COLUMN(G186)-1&lt;&gt;COUNT($3:$3),IF(ROW(G186)-3&gt;$A$2,"",IF(MOD((ROW(G186)-3),(PRODUCT($3:$3)/PRODUCT($B$3:G$3)))=1,IF(MOD((ROW(G186)-3),(PRODUCT($3:$3)/PRODUCT($B$3:F$3)))=1,1,G185+1),G185)),IF(ROW(G186)-3&gt;$A$2,"",IF(MOD((ROW(G186)-3),G$3)=1,1,G185+1))))</f>
        <v/>
      </c>
      <c r="H186" s="127" t="str">
        <f>IF(H185="","",IF(COLUMN(H186)-1&lt;&gt;COUNT($3:$3),IF(ROW(H186)-3&gt;$A$2,"",IF(MOD((ROW(H186)-3),(PRODUCT($3:$3)/PRODUCT($B$3:H$3)))=1,IF(MOD((ROW(H186)-3),(PRODUCT($3:$3)/PRODUCT($B$3:G$3)))=1,1,H185+1),H185)),IF(ROW(H186)-3&gt;$A$2,"",IF(MOD((ROW(H186)-3),H$3)=1,1,H185+1))))</f>
        <v/>
      </c>
      <c r="I186" s="127" t="str">
        <f>IF(I185="","",IF(COLUMN(I186)-1&lt;&gt;COUNT($3:$3),IF(ROW(I186)-3&gt;$A$2,"",IF(MOD((ROW(I186)-3),(PRODUCT($3:$3)/PRODUCT($B$3:I$3)))=1,IF(MOD((ROW(I186)-3),(PRODUCT($3:$3)/PRODUCT($B$3:H$3)))=1,1,I185+1),I185)),IF(ROW(I186)-3&gt;$A$2,"",IF(MOD((ROW(I186)-3),I$3)=1,1,I185+1))))</f>
        <v/>
      </c>
      <c r="J186" s="127" t="str">
        <f>IF(J185="","",IF(COLUMN(J186)-1&lt;&gt;COUNT($3:$3),IF(ROW(J186)-3&gt;$A$2,"",IF(MOD((ROW(J186)-3),(PRODUCT($3:$3)/PRODUCT($B$3:J$3)))=1,IF(MOD((ROW(J186)-3),(PRODUCT($3:$3)/PRODUCT($B$3:I$3)))=1,1,J185+1),J185)),IF(ROW(J186)-3&gt;$A$2,"",IF(MOD((ROW(J186)-3),J$3)=1,1,J185+1))))</f>
        <v/>
      </c>
      <c r="K186" t="str">
        <f>IF(K185="","",IF(COLUMN(K186)-1&lt;&gt;COUNT($3:$3),IF(ROW(K186)-2&gt;$A$2,"",IF(MOD((ROW(K186)-2),(PRODUCT($3:$3)/PRODUCT($B$3:K$3)))=1,IF(MOD((ROW(K186)-2),(PRODUCT($3:$3)/PRODUCT($B$3:J$3)))=1,1,K185+1),K185)),IF(ROW(K186)-2&gt;$A$2,"",IF(MOD((ROW(K186)-2),K$3)=1,1,K185+1))))</f>
        <v/>
      </c>
    </row>
    <row r="187" spans="2:11">
      <c r="B187" s="127" t="str">
        <f>IF(B186="","",IF(COLUMN(B187)-1&lt;&gt;COUNT($3:$3),IF(ROW(B187)-3&gt;$A$2,"",IF(MOD((ROW(B187)-3),(PRODUCT($3:$3)/PRODUCT($B$3:B$3)))=1,B186+1,B186)),IF(ROW(B187)-3&gt;$A$2,"",IF(MOD((ROW(B187)-3),B$3)=1,1,B186+1))))</f>
        <v/>
      </c>
      <c r="C187" s="127" t="str">
        <f>IF(C186="","",IF(COLUMN(C187)-1&lt;&gt;COUNT($3:$3),IF(ROW(C187)-3&gt;$A$2,"",IF(MOD((ROW(C187)-3),(PRODUCT($3:$3)/PRODUCT($B$3:C$3)))=1,IF(MOD((ROW(C187)-3),(PRODUCT($3:$3)/PRODUCT(B$3:$B$3)))=1,1,C186+1),C186)),IF(ROW(C187)-3&gt;$A$2,"",IF(MOD((ROW(C187)-3),C$3)=1,1,C186+1))))</f>
        <v/>
      </c>
      <c r="D187" s="127" t="str">
        <f>IF(D186="","",IF(COLUMN(D187)-1&lt;&gt;COUNT($3:$3),IF(ROW(D187)-3&gt;$A$2,"",IF(MOD((ROW(D187)-3),(PRODUCT($3:$3)/PRODUCT($B$3:D$3)))=1,IF(MOD((ROW(D187)-3),(PRODUCT($3:$3)/PRODUCT($B$3:C$3)))=1,1,D186+1),D186)),IF(ROW(D187)-3&gt;$A$2,"",IF(MOD((ROW(D187)-3),D$3)=1,1,D186+1))))</f>
        <v/>
      </c>
      <c r="E187" s="127" t="str">
        <f>IF(E186="","",IF(COLUMN(E187)-1&lt;&gt;COUNT($3:$3),IF(ROW(E187)-3&gt;$A$2,"",IF(MOD((ROW(E187)-3),(PRODUCT($3:$3)/PRODUCT($B$3:E$3)))=1,IF(MOD((ROW(E187)-3),(PRODUCT($3:$3)/PRODUCT($B$3:D$3)))=1,1,E186+1),E186)),IF(ROW(E187)-3&gt;$A$2,"",IF(MOD((ROW(E187)-3),E$3)=1,1,E186+1))))</f>
        <v/>
      </c>
      <c r="F187" s="127" t="str">
        <f>IF(F186="","",IF(COLUMN(F187)-1&lt;&gt;COUNT($3:$3),IF(ROW(F187)-3&gt;$A$2,"",IF(MOD((ROW(F187)-3),(PRODUCT($3:$3)/PRODUCT($B$3:F$3)))=1,IF(MOD((ROW(F187)-3),(PRODUCT($3:$3)/PRODUCT($B$3:E$3)))=1,1,F186+1),F186)),IF(ROW(F187)-3&gt;$A$2,"",IF(MOD((ROW(F187)-3),F$3)=1,1,F186+1))))</f>
        <v/>
      </c>
      <c r="G187" s="127" t="str">
        <f>IF(G186="","",IF(COLUMN(G187)-1&lt;&gt;COUNT($3:$3),IF(ROW(G187)-3&gt;$A$2,"",IF(MOD((ROW(G187)-3),(PRODUCT($3:$3)/PRODUCT($B$3:G$3)))=1,IF(MOD((ROW(G187)-3),(PRODUCT($3:$3)/PRODUCT($B$3:F$3)))=1,1,G186+1),G186)),IF(ROW(G187)-3&gt;$A$2,"",IF(MOD((ROW(G187)-3),G$3)=1,1,G186+1))))</f>
        <v/>
      </c>
      <c r="H187" s="127" t="str">
        <f>IF(H186="","",IF(COLUMN(H187)-1&lt;&gt;COUNT($3:$3),IF(ROW(H187)-3&gt;$A$2,"",IF(MOD((ROW(H187)-3),(PRODUCT($3:$3)/PRODUCT($B$3:H$3)))=1,IF(MOD((ROW(H187)-3),(PRODUCT($3:$3)/PRODUCT($B$3:G$3)))=1,1,H186+1),H186)),IF(ROW(H187)-3&gt;$A$2,"",IF(MOD((ROW(H187)-3),H$3)=1,1,H186+1))))</f>
        <v/>
      </c>
      <c r="I187" s="127" t="str">
        <f>IF(I186="","",IF(COLUMN(I187)-1&lt;&gt;COUNT($3:$3),IF(ROW(I187)-3&gt;$A$2,"",IF(MOD((ROW(I187)-3),(PRODUCT($3:$3)/PRODUCT($B$3:I$3)))=1,IF(MOD((ROW(I187)-3),(PRODUCT($3:$3)/PRODUCT($B$3:H$3)))=1,1,I186+1),I186)),IF(ROW(I187)-3&gt;$A$2,"",IF(MOD((ROW(I187)-3),I$3)=1,1,I186+1))))</f>
        <v/>
      </c>
      <c r="J187" s="127" t="str">
        <f>IF(J186="","",IF(COLUMN(J187)-1&lt;&gt;COUNT($3:$3),IF(ROW(J187)-3&gt;$A$2,"",IF(MOD((ROW(J187)-3),(PRODUCT($3:$3)/PRODUCT($B$3:J$3)))=1,IF(MOD((ROW(J187)-3),(PRODUCT($3:$3)/PRODUCT($B$3:I$3)))=1,1,J186+1),J186)),IF(ROW(J187)-3&gt;$A$2,"",IF(MOD((ROW(J187)-3),J$3)=1,1,J186+1))))</f>
        <v/>
      </c>
      <c r="K187" t="str">
        <f>IF(K186="","",IF(COLUMN(K187)-1&lt;&gt;COUNT($3:$3),IF(ROW(K187)-2&gt;$A$2,"",IF(MOD((ROW(K187)-2),(PRODUCT($3:$3)/PRODUCT($B$3:K$3)))=1,IF(MOD((ROW(K187)-2),(PRODUCT($3:$3)/PRODUCT($B$3:J$3)))=1,1,K186+1),K186)),IF(ROW(K187)-2&gt;$A$2,"",IF(MOD((ROW(K187)-2),K$3)=1,1,K186+1))))</f>
        <v/>
      </c>
    </row>
    <row r="188" spans="2:11">
      <c r="B188" s="127" t="str">
        <f>IF(B187="","",IF(COLUMN(B188)-1&lt;&gt;COUNT($3:$3),IF(ROW(B188)-3&gt;$A$2,"",IF(MOD((ROW(B188)-3),(PRODUCT($3:$3)/PRODUCT($B$3:B$3)))=1,B187+1,B187)),IF(ROW(B188)-3&gt;$A$2,"",IF(MOD((ROW(B188)-3),B$3)=1,1,B187+1))))</f>
        <v/>
      </c>
      <c r="C188" s="127" t="str">
        <f>IF(C187="","",IF(COLUMN(C188)-1&lt;&gt;COUNT($3:$3),IF(ROW(C188)-3&gt;$A$2,"",IF(MOD((ROW(C188)-3),(PRODUCT($3:$3)/PRODUCT($B$3:C$3)))=1,IF(MOD((ROW(C188)-3),(PRODUCT($3:$3)/PRODUCT(B$3:$B$3)))=1,1,C187+1),C187)),IF(ROW(C188)-3&gt;$A$2,"",IF(MOD((ROW(C188)-3),C$3)=1,1,C187+1))))</f>
        <v/>
      </c>
      <c r="D188" s="127" t="str">
        <f>IF(D187="","",IF(COLUMN(D188)-1&lt;&gt;COUNT($3:$3),IF(ROW(D188)-3&gt;$A$2,"",IF(MOD((ROW(D188)-3),(PRODUCT($3:$3)/PRODUCT($B$3:D$3)))=1,IF(MOD((ROW(D188)-3),(PRODUCT($3:$3)/PRODUCT($B$3:C$3)))=1,1,D187+1),D187)),IF(ROW(D188)-3&gt;$A$2,"",IF(MOD((ROW(D188)-3),D$3)=1,1,D187+1))))</f>
        <v/>
      </c>
      <c r="E188" s="127" t="str">
        <f>IF(E187="","",IF(COLUMN(E188)-1&lt;&gt;COUNT($3:$3),IF(ROW(E188)-3&gt;$A$2,"",IF(MOD((ROW(E188)-3),(PRODUCT($3:$3)/PRODUCT($B$3:E$3)))=1,IF(MOD((ROW(E188)-3),(PRODUCT($3:$3)/PRODUCT($B$3:D$3)))=1,1,E187+1),E187)),IF(ROW(E188)-3&gt;$A$2,"",IF(MOD((ROW(E188)-3),E$3)=1,1,E187+1))))</f>
        <v/>
      </c>
      <c r="F188" s="127" t="str">
        <f>IF(F187="","",IF(COLUMN(F188)-1&lt;&gt;COUNT($3:$3),IF(ROW(F188)-3&gt;$A$2,"",IF(MOD((ROW(F188)-3),(PRODUCT($3:$3)/PRODUCT($B$3:F$3)))=1,IF(MOD((ROW(F188)-3),(PRODUCT($3:$3)/PRODUCT($B$3:E$3)))=1,1,F187+1),F187)),IF(ROW(F188)-3&gt;$A$2,"",IF(MOD((ROW(F188)-3),F$3)=1,1,F187+1))))</f>
        <v/>
      </c>
      <c r="G188" s="127" t="str">
        <f>IF(G187="","",IF(COLUMN(G188)-1&lt;&gt;COUNT($3:$3),IF(ROW(G188)-3&gt;$A$2,"",IF(MOD((ROW(G188)-3),(PRODUCT($3:$3)/PRODUCT($B$3:G$3)))=1,IF(MOD((ROW(G188)-3),(PRODUCT($3:$3)/PRODUCT($B$3:F$3)))=1,1,G187+1),G187)),IF(ROW(G188)-3&gt;$A$2,"",IF(MOD((ROW(G188)-3),G$3)=1,1,G187+1))))</f>
        <v/>
      </c>
      <c r="H188" s="127" t="str">
        <f>IF(H187="","",IF(COLUMN(H188)-1&lt;&gt;COUNT($3:$3),IF(ROW(H188)-3&gt;$A$2,"",IF(MOD((ROW(H188)-3),(PRODUCT($3:$3)/PRODUCT($B$3:H$3)))=1,IF(MOD((ROW(H188)-3),(PRODUCT($3:$3)/PRODUCT($B$3:G$3)))=1,1,H187+1),H187)),IF(ROW(H188)-3&gt;$A$2,"",IF(MOD((ROW(H188)-3),H$3)=1,1,H187+1))))</f>
        <v/>
      </c>
      <c r="I188" s="127" t="str">
        <f>IF(I187="","",IF(COLUMN(I188)-1&lt;&gt;COUNT($3:$3),IF(ROW(I188)-3&gt;$A$2,"",IF(MOD((ROW(I188)-3),(PRODUCT($3:$3)/PRODUCT($B$3:I$3)))=1,IF(MOD((ROW(I188)-3),(PRODUCT($3:$3)/PRODUCT($B$3:H$3)))=1,1,I187+1),I187)),IF(ROW(I188)-3&gt;$A$2,"",IF(MOD((ROW(I188)-3),I$3)=1,1,I187+1))))</f>
        <v/>
      </c>
      <c r="J188" s="127" t="str">
        <f>IF(J187="","",IF(COLUMN(J188)-1&lt;&gt;COUNT($3:$3),IF(ROW(J188)-3&gt;$A$2,"",IF(MOD((ROW(J188)-3),(PRODUCT($3:$3)/PRODUCT($B$3:J$3)))=1,IF(MOD((ROW(J188)-3),(PRODUCT($3:$3)/PRODUCT($B$3:I$3)))=1,1,J187+1),J187)),IF(ROW(J188)-3&gt;$A$2,"",IF(MOD((ROW(J188)-3),J$3)=1,1,J187+1))))</f>
        <v/>
      </c>
      <c r="K188" t="str">
        <f>IF(K187="","",IF(COLUMN(K188)-1&lt;&gt;COUNT($3:$3),IF(ROW(K188)-2&gt;$A$2,"",IF(MOD((ROW(K188)-2),(PRODUCT($3:$3)/PRODUCT($B$3:K$3)))=1,IF(MOD((ROW(K188)-2),(PRODUCT($3:$3)/PRODUCT($B$3:J$3)))=1,1,K187+1),K187)),IF(ROW(K188)-2&gt;$A$2,"",IF(MOD((ROW(K188)-2),K$3)=1,1,K187+1))))</f>
        <v/>
      </c>
    </row>
    <row r="189" spans="2:11">
      <c r="B189" s="127" t="str">
        <f>IF(B188="","",IF(COLUMN(B189)-1&lt;&gt;COUNT($3:$3),IF(ROW(B189)-3&gt;$A$2,"",IF(MOD((ROW(B189)-3),(PRODUCT($3:$3)/PRODUCT($B$3:B$3)))=1,B188+1,B188)),IF(ROW(B189)-3&gt;$A$2,"",IF(MOD((ROW(B189)-3),B$3)=1,1,B188+1))))</f>
        <v/>
      </c>
      <c r="C189" s="127" t="str">
        <f>IF(C188="","",IF(COLUMN(C189)-1&lt;&gt;COUNT($3:$3),IF(ROW(C189)-3&gt;$A$2,"",IF(MOD((ROW(C189)-3),(PRODUCT($3:$3)/PRODUCT($B$3:C$3)))=1,IF(MOD((ROW(C189)-3),(PRODUCT($3:$3)/PRODUCT(B$3:$B$3)))=1,1,C188+1),C188)),IF(ROW(C189)-3&gt;$A$2,"",IF(MOD((ROW(C189)-3),C$3)=1,1,C188+1))))</f>
        <v/>
      </c>
      <c r="D189" s="127" t="str">
        <f>IF(D188="","",IF(COLUMN(D189)-1&lt;&gt;COUNT($3:$3),IF(ROW(D189)-3&gt;$A$2,"",IF(MOD((ROW(D189)-3),(PRODUCT($3:$3)/PRODUCT($B$3:D$3)))=1,IF(MOD((ROW(D189)-3),(PRODUCT($3:$3)/PRODUCT($B$3:C$3)))=1,1,D188+1),D188)),IF(ROW(D189)-3&gt;$A$2,"",IF(MOD((ROW(D189)-3),D$3)=1,1,D188+1))))</f>
        <v/>
      </c>
      <c r="E189" s="127" t="str">
        <f>IF(E188="","",IF(COLUMN(E189)-1&lt;&gt;COUNT($3:$3),IF(ROW(E189)-3&gt;$A$2,"",IF(MOD((ROW(E189)-3),(PRODUCT($3:$3)/PRODUCT($B$3:E$3)))=1,IF(MOD((ROW(E189)-3),(PRODUCT($3:$3)/PRODUCT($B$3:D$3)))=1,1,E188+1),E188)),IF(ROW(E189)-3&gt;$A$2,"",IF(MOD((ROW(E189)-3),E$3)=1,1,E188+1))))</f>
        <v/>
      </c>
      <c r="F189" s="127" t="str">
        <f>IF(F188="","",IF(COLUMN(F189)-1&lt;&gt;COUNT($3:$3),IF(ROW(F189)-3&gt;$A$2,"",IF(MOD((ROW(F189)-3),(PRODUCT($3:$3)/PRODUCT($B$3:F$3)))=1,IF(MOD((ROW(F189)-3),(PRODUCT($3:$3)/PRODUCT($B$3:E$3)))=1,1,F188+1),F188)),IF(ROW(F189)-3&gt;$A$2,"",IF(MOD((ROW(F189)-3),F$3)=1,1,F188+1))))</f>
        <v/>
      </c>
      <c r="G189" s="127" t="str">
        <f>IF(G188="","",IF(COLUMN(G189)-1&lt;&gt;COUNT($3:$3),IF(ROW(G189)-3&gt;$A$2,"",IF(MOD((ROW(G189)-3),(PRODUCT($3:$3)/PRODUCT($B$3:G$3)))=1,IF(MOD((ROW(G189)-3),(PRODUCT($3:$3)/PRODUCT($B$3:F$3)))=1,1,G188+1),G188)),IF(ROW(G189)-3&gt;$A$2,"",IF(MOD((ROW(G189)-3),G$3)=1,1,G188+1))))</f>
        <v/>
      </c>
      <c r="H189" s="127" t="str">
        <f>IF(H188="","",IF(COLUMN(H189)-1&lt;&gt;COUNT($3:$3),IF(ROW(H189)-3&gt;$A$2,"",IF(MOD((ROW(H189)-3),(PRODUCT($3:$3)/PRODUCT($B$3:H$3)))=1,IF(MOD((ROW(H189)-3),(PRODUCT($3:$3)/PRODUCT($B$3:G$3)))=1,1,H188+1),H188)),IF(ROW(H189)-3&gt;$A$2,"",IF(MOD((ROW(H189)-3),H$3)=1,1,H188+1))))</f>
        <v/>
      </c>
      <c r="I189" s="127" t="str">
        <f>IF(I188="","",IF(COLUMN(I189)-1&lt;&gt;COUNT($3:$3),IF(ROW(I189)-3&gt;$A$2,"",IF(MOD((ROW(I189)-3),(PRODUCT($3:$3)/PRODUCT($B$3:I$3)))=1,IF(MOD((ROW(I189)-3),(PRODUCT($3:$3)/PRODUCT($B$3:H$3)))=1,1,I188+1),I188)),IF(ROW(I189)-3&gt;$A$2,"",IF(MOD((ROW(I189)-3),I$3)=1,1,I188+1))))</f>
        <v/>
      </c>
      <c r="J189" s="127" t="str">
        <f>IF(J188="","",IF(COLUMN(J189)-1&lt;&gt;COUNT($3:$3),IF(ROW(J189)-3&gt;$A$2,"",IF(MOD((ROW(J189)-3),(PRODUCT($3:$3)/PRODUCT($B$3:J$3)))=1,IF(MOD((ROW(J189)-3),(PRODUCT($3:$3)/PRODUCT($B$3:I$3)))=1,1,J188+1),J188)),IF(ROW(J189)-3&gt;$A$2,"",IF(MOD((ROW(J189)-3),J$3)=1,1,J188+1))))</f>
        <v/>
      </c>
      <c r="K189" t="str">
        <f>IF(K188="","",IF(COLUMN(K189)-1&lt;&gt;COUNT($3:$3),IF(ROW(K189)-2&gt;$A$2,"",IF(MOD((ROW(K189)-2),(PRODUCT($3:$3)/PRODUCT($B$3:K$3)))=1,IF(MOD((ROW(K189)-2),(PRODUCT($3:$3)/PRODUCT($B$3:J$3)))=1,1,K188+1),K188)),IF(ROW(K189)-2&gt;$A$2,"",IF(MOD((ROW(K189)-2),K$3)=1,1,K188+1))))</f>
        <v/>
      </c>
    </row>
    <row r="190" spans="2:11">
      <c r="B190" s="127" t="str">
        <f>IF(B189="","",IF(COLUMN(B190)-1&lt;&gt;COUNT($3:$3),IF(ROW(B190)-3&gt;$A$2,"",IF(MOD((ROW(B190)-3),(PRODUCT($3:$3)/PRODUCT($B$3:B$3)))=1,B189+1,B189)),IF(ROW(B190)-3&gt;$A$2,"",IF(MOD((ROW(B190)-3),B$3)=1,1,B189+1))))</f>
        <v/>
      </c>
      <c r="C190" s="127" t="str">
        <f>IF(C189="","",IF(COLUMN(C190)-1&lt;&gt;COUNT($3:$3),IF(ROW(C190)-3&gt;$A$2,"",IF(MOD((ROW(C190)-3),(PRODUCT($3:$3)/PRODUCT($B$3:C$3)))=1,IF(MOD((ROW(C190)-3),(PRODUCT($3:$3)/PRODUCT(B$3:$B$3)))=1,1,C189+1),C189)),IF(ROW(C190)-3&gt;$A$2,"",IF(MOD((ROW(C190)-3),C$3)=1,1,C189+1))))</f>
        <v/>
      </c>
      <c r="D190" s="127" t="str">
        <f>IF(D189="","",IF(COLUMN(D190)-1&lt;&gt;COUNT($3:$3),IF(ROW(D190)-3&gt;$A$2,"",IF(MOD((ROW(D190)-3),(PRODUCT($3:$3)/PRODUCT($B$3:D$3)))=1,IF(MOD((ROW(D190)-3),(PRODUCT($3:$3)/PRODUCT($B$3:C$3)))=1,1,D189+1),D189)),IF(ROW(D190)-3&gt;$A$2,"",IF(MOD((ROW(D190)-3),D$3)=1,1,D189+1))))</f>
        <v/>
      </c>
      <c r="E190" s="127" t="str">
        <f>IF(E189="","",IF(COLUMN(E190)-1&lt;&gt;COUNT($3:$3),IF(ROW(E190)-3&gt;$A$2,"",IF(MOD((ROW(E190)-3),(PRODUCT($3:$3)/PRODUCT($B$3:E$3)))=1,IF(MOD((ROW(E190)-3),(PRODUCT($3:$3)/PRODUCT($B$3:D$3)))=1,1,E189+1),E189)),IF(ROW(E190)-3&gt;$A$2,"",IF(MOD((ROW(E190)-3),E$3)=1,1,E189+1))))</f>
        <v/>
      </c>
      <c r="F190" s="127" t="str">
        <f>IF(F189="","",IF(COLUMN(F190)-1&lt;&gt;COUNT($3:$3),IF(ROW(F190)-3&gt;$A$2,"",IF(MOD((ROW(F190)-3),(PRODUCT($3:$3)/PRODUCT($B$3:F$3)))=1,IF(MOD((ROW(F190)-3),(PRODUCT($3:$3)/PRODUCT($B$3:E$3)))=1,1,F189+1),F189)),IF(ROW(F190)-3&gt;$A$2,"",IF(MOD((ROW(F190)-3),F$3)=1,1,F189+1))))</f>
        <v/>
      </c>
      <c r="G190" s="127" t="str">
        <f>IF(G189="","",IF(COLUMN(G190)-1&lt;&gt;COUNT($3:$3),IF(ROW(G190)-3&gt;$A$2,"",IF(MOD((ROW(G190)-3),(PRODUCT($3:$3)/PRODUCT($B$3:G$3)))=1,IF(MOD((ROW(G190)-3),(PRODUCT($3:$3)/PRODUCT($B$3:F$3)))=1,1,G189+1),G189)),IF(ROW(G190)-3&gt;$A$2,"",IF(MOD((ROW(G190)-3),G$3)=1,1,G189+1))))</f>
        <v/>
      </c>
      <c r="H190" s="127" t="str">
        <f>IF(H189="","",IF(COLUMN(H190)-1&lt;&gt;COUNT($3:$3),IF(ROW(H190)-3&gt;$A$2,"",IF(MOD((ROW(H190)-3),(PRODUCT($3:$3)/PRODUCT($B$3:H$3)))=1,IF(MOD((ROW(H190)-3),(PRODUCT($3:$3)/PRODUCT($B$3:G$3)))=1,1,H189+1),H189)),IF(ROW(H190)-3&gt;$A$2,"",IF(MOD((ROW(H190)-3),H$3)=1,1,H189+1))))</f>
        <v/>
      </c>
      <c r="I190" s="127" t="str">
        <f>IF(I189="","",IF(COLUMN(I190)-1&lt;&gt;COUNT($3:$3),IF(ROW(I190)-3&gt;$A$2,"",IF(MOD((ROW(I190)-3),(PRODUCT($3:$3)/PRODUCT($B$3:I$3)))=1,IF(MOD((ROW(I190)-3),(PRODUCT($3:$3)/PRODUCT($B$3:H$3)))=1,1,I189+1),I189)),IF(ROW(I190)-3&gt;$A$2,"",IF(MOD((ROW(I190)-3),I$3)=1,1,I189+1))))</f>
        <v/>
      </c>
      <c r="J190" s="127" t="str">
        <f>IF(J189="","",IF(COLUMN(J190)-1&lt;&gt;COUNT($3:$3),IF(ROW(J190)-3&gt;$A$2,"",IF(MOD((ROW(J190)-3),(PRODUCT($3:$3)/PRODUCT($B$3:J$3)))=1,IF(MOD((ROW(J190)-3),(PRODUCT($3:$3)/PRODUCT($B$3:I$3)))=1,1,J189+1),J189)),IF(ROW(J190)-3&gt;$A$2,"",IF(MOD((ROW(J190)-3),J$3)=1,1,J189+1))))</f>
        <v/>
      </c>
      <c r="K190" t="str">
        <f>IF(K189="","",IF(COLUMN(K190)-1&lt;&gt;COUNT($3:$3),IF(ROW(K190)-2&gt;$A$2,"",IF(MOD((ROW(K190)-2),(PRODUCT($3:$3)/PRODUCT($B$3:K$3)))=1,IF(MOD((ROW(K190)-2),(PRODUCT($3:$3)/PRODUCT($B$3:J$3)))=1,1,K189+1),K189)),IF(ROW(K190)-2&gt;$A$2,"",IF(MOD((ROW(K190)-2),K$3)=1,1,K189+1))))</f>
        <v/>
      </c>
    </row>
    <row r="191" spans="2:11">
      <c r="B191" s="127" t="str">
        <f>IF(B190="","",IF(COLUMN(B191)-1&lt;&gt;COUNT($3:$3),IF(ROW(B191)-3&gt;$A$2,"",IF(MOD((ROW(B191)-3),(PRODUCT($3:$3)/PRODUCT($B$3:B$3)))=1,B190+1,B190)),IF(ROW(B191)-3&gt;$A$2,"",IF(MOD((ROW(B191)-3),B$3)=1,1,B190+1))))</f>
        <v/>
      </c>
      <c r="C191" s="127" t="str">
        <f>IF(C190="","",IF(COLUMN(C191)-1&lt;&gt;COUNT($3:$3),IF(ROW(C191)-3&gt;$A$2,"",IF(MOD((ROW(C191)-3),(PRODUCT($3:$3)/PRODUCT($B$3:C$3)))=1,IF(MOD((ROW(C191)-3),(PRODUCT($3:$3)/PRODUCT(B$3:$B$3)))=1,1,C190+1),C190)),IF(ROW(C191)-3&gt;$A$2,"",IF(MOD((ROW(C191)-3),C$3)=1,1,C190+1))))</f>
        <v/>
      </c>
      <c r="D191" s="127" t="str">
        <f>IF(D190="","",IF(COLUMN(D191)-1&lt;&gt;COUNT($3:$3),IF(ROW(D191)-3&gt;$A$2,"",IF(MOD((ROW(D191)-3),(PRODUCT($3:$3)/PRODUCT($B$3:D$3)))=1,IF(MOD((ROW(D191)-3),(PRODUCT($3:$3)/PRODUCT($B$3:C$3)))=1,1,D190+1),D190)),IF(ROW(D191)-3&gt;$A$2,"",IF(MOD((ROW(D191)-3),D$3)=1,1,D190+1))))</f>
        <v/>
      </c>
      <c r="E191" s="127" t="str">
        <f>IF(E190="","",IF(COLUMN(E191)-1&lt;&gt;COUNT($3:$3),IF(ROW(E191)-3&gt;$A$2,"",IF(MOD((ROW(E191)-3),(PRODUCT($3:$3)/PRODUCT($B$3:E$3)))=1,IF(MOD((ROW(E191)-3),(PRODUCT($3:$3)/PRODUCT($B$3:D$3)))=1,1,E190+1),E190)),IF(ROW(E191)-3&gt;$A$2,"",IF(MOD((ROW(E191)-3),E$3)=1,1,E190+1))))</f>
        <v/>
      </c>
      <c r="F191" s="127" t="str">
        <f>IF(F190="","",IF(COLUMN(F191)-1&lt;&gt;COUNT($3:$3),IF(ROW(F191)-3&gt;$A$2,"",IF(MOD((ROW(F191)-3),(PRODUCT($3:$3)/PRODUCT($B$3:F$3)))=1,IF(MOD((ROW(F191)-3),(PRODUCT($3:$3)/PRODUCT($B$3:E$3)))=1,1,F190+1),F190)),IF(ROW(F191)-3&gt;$A$2,"",IF(MOD((ROW(F191)-3),F$3)=1,1,F190+1))))</f>
        <v/>
      </c>
      <c r="G191" s="127" t="str">
        <f>IF(G190="","",IF(COLUMN(G191)-1&lt;&gt;COUNT($3:$3),IF(ROW(G191)-3&gt;$A$2,"",IF(MOD((ROW(G191)-3),(PRODUCT($3:$3)/PRODUCT($B$3:G$3)))=1,IF(MOD((ROW(G191)-3),(PRODUCT($3:$3)/PRODUCT($B$3:F$3)))=1,1,G190+1),G190)),IF(ROW(G191)-3&gt;$A$2,"",IF(MOD((ROW(G191)-3),G$3)=1,1,G190+1))))</f>
        <v/>
      </c>
      <c r="H191" s="127" t="str">
        <f>IF(H190="","",IF(COLUMN(H191)-1&lt;&gt;COUNT($3:$3),IF(ROW(H191)-3&gt;$A$2,"",IF(MOD((ROW(H191)-3),(PRODUCT($3:$3)/PRODUCT($B$3:H$3)))=1,IF(MOD((ROW(H191)-3),(PRODUCT($3:$3)/PRODUCT($B$3:G$3)))=1,1,H190+1),H190)),IF(ROW(H191)-3&gt;$A$2,"",IF(MOD((ROW(H191)-3),H$3)=1,1,H190+1))))</f>
        <v/>
      </c>
      <c r="I191" s="127" t="str">
        <f>IF(I190="","",IF(COLUMN(I191)-1&lt;&gt;COUNT($3:$3),IF(ROW(I191)-3&gt;$A$2,"",IF(MOD((ROW(I191)-3),(PRODUCT($3:$3)/PRODUCT($B$3:I$3)))=1,IF(MOD((ROW(I191)-3),(PRODUCT($3:$3)/PRODUCT($B$3:H$3)))=1,1,I190+1),I190)),IF(ROW(I191)-3&gt;$A$2,"",IF(MOD((ROW(I191)-3),I$3)=1,1,I190+1))))</f>
        <v/>
      </c>
      <c r="J191" s="127" t="str">
        <f>IF(J190="","",IF(COLUMN(J191)-1&lt;&gt;COUNT($3:$3),IF(ROW(J191)-3&gt;$A$2,"",IF(MOD((ROW(J191)-3),(PRODUCT($3:$3)/PRODUCT($B$3:J$3)))=1,IF(MOD((ROW(J191)-3),(PRODUCT($3:$3)/PRODUCT($B$3:I$3)))=1,1,J190+1),J190)),IF(ROW(J191)-3&gt;$A$2,"",IF(MOD((ROW(J191)-3),J$3)=1,1,J190+1))))</f>
        <v/>
      </c>
      <c r="K191" t="str">
        <f>IF(K190="","",IF(COLUMN(K191)-1&lt;&gt;COUNT($3:$3),IF(ROW(K191)-2&gt;$A$2,"",IF(MOD((ROW(K191)-2),(PRODUCT($3:$3)/PRODUCT($B$3:K$3)))=1,IF(MOD((ROW(K191)-2),(PRODUCT($3:$3)/PRODUCT($B$3:J$3)))=1,1,K190+1),K190)),IF(ROW(K191)-2&gt;$A$2,"",IF(MOD((ROW(K191)-2),K$3)=1,1,K190+1))))</f>
        <v/>
      </c>
    </row>
    <row r="192" spans="2:11">
      <c r="B192" s="127" t="str">
        <f>IF(B191="","",IF(COLUMN(B192)-1&lt;&gt;COUNT($3:$3),IF(ROW(B192)-3&gt;$A$2,"",IF(MOD((ROW(B192)-3),(PRODUCT($3:$3)/PRODUCT($B$3:B$3)))=1,B191+1,B191)),IF(ROW(B192)-3&gt;$A$2,"",IF(MOD((ROW(B192)-3),B$3)=1,1,B191+1))))</f>
        <v/>
      </c>
      <c r="C192" s="127" t="str">
        <f>IF(C191="","",IF(COLUMN(C192)-1&lt;&gt;COUNT($3:$3),IF(ROW(C192)-3&gt;$A$2,"",IF(MOD((ROW(C192)-3),(PRODUCT($3:$3)/PRODUCT($B$3:C$3)))=1,IF(MOD((ROW(C192)-3),(PRODUCT($3:$3)/PRODUCT(B$3:$B$3)))=1,1,C191+1),C191)),IF(ROW(C192)-3&gt;$A$2,"",IF(MOD((ROW(C192)-3),C$3)=1,1,C191+1))))</f>
        <v/>
      </c>
      <c r="D192" s="127" t="str">
        <f>IF(D191="","",IF(COLUMN(D192)-1&lt;&gt;COUNT($3:$3),IF(ROW(D192)-3&gt;$A$2,"",IF(MOD((ROW(D192)-3),(PRODUCT($3:$3)/PRODUCT($B$3:D$3)))=1,IF(MOD((ROW(D192)-3),(PRODUCT($3:$3)/PRODUCT($B$3:C$3)))=1,1,D191+1),D191)),IF(ROW(D192)-3&gt;$A$2,"",IF(MOD((ROW(D192)-3),D$3)=1,1,D191+1))))</f>
        <v/>
      </c>
      <c r="E192" s="127" t="str">
        <f>IF(E191="","",IF(COLUMN(E192)-1&lt;&gt;COUNT($3:$3),IF(ROW(E192)-3&gt;$A$2,"",IF(MOD((ROW(E192)-3),(PRODUCT($3:$3)/PRODUCT($B$3:E$3)))=1,IF(MOD((ROW(E192)-3),(PRODUCT($3:$3)/PRODUCT($B$3:D$3)))=1,1,E191+1),E191)),IF(ROW(E192)-3&gt;$A$2,"",IF(MOD((ROW(E192)-3),E$3)=1,1,E191+1))))</f>
        <v/>
      </c>
      <c r="F192" s="127" t="str">
        <f>IF(F191="","",IF(COLUMN(F192)-1&lt;&gt;COUNT($3:$3),IF(ROW(F192)-3&gt;$A$2,"",IF(MOD((ROW(F192)-3),(PRODUCT($3:$3)/PRODUCT($B$3:F$3)))=1,IF(MOD((ROW(F192)-3),(PRODUCT($3:$3)/PRODUCT($B$3:E$3)))=1,1,F191+1),F191)),IF(ROW(F192)-3&gt;$A$2,"",IF(MOD((ROW(F192)-3),F$3)=1,1,F191+1))))</f>
        <v/>
      </c>
      <c r="G192" s="127" t="str">
        <f>IF(G191="","",IF(COLUMN(G192)-1&lt;&gt;COUNT($3:$3),IF(ROW(G192)-3&gt;$A$2,"",IF(MOD((ROW(G192)-3),(PRODUCT($3:$3)/PRODUCT($B$3:G$3)))=1,IF(MOD((ROW(G192)-3),(PRODUCT($3:$3)/PRODUCT($B$3:F$3)))=1,1,G191+1),G191)),IF(ROW(G192)-3&gt;$A$2,"",IF(MOD((ROW(G192)-3),G$3)=1,1,G191+1))))</f>
        <v/>
      </c>
      <c r="H192" s="127" t="str">
        <f>IF(H191="","",IF(COLUMN(H192)-1&lt;&gt;COUNT($3:$3),IF(ROW(H192)-3&gt;$A$2,"",IF(MOD((ROW(H192)-3),(PRODUCT($3:$3)/PRODUCT($B$3:H$3)))=1,IF(MOD((ROW(H192)-3),(PRODUCT($3:$3)/PRODUCT($B$3:G$3)))=1,1,H191+1),H191)),IF(ROW(H192)-3&gt;$A$2,"",IF(MOD((ROW(H192)-3),H$3)=1,1,H191+1))))</f>
        <v/>
      </c>
      <c r="I192" s="127" t="str">
        <f>IF(I191="","",IF(COLUMN(I192)-1&lt;&gt;COUNT($3:$3),IF(ROW(I192)-3&gt;$A$2,"",IF(MOD((ROW(I192)-3),(PRODUCT($3:$3)/PRODUCT($B$3:I$3)))=1,IF(MOD((ROW(I192)-3),(PRODUCT($3:$3)/PRODUCT($B$3:H$3)))=1,1,I191+1),I191)),IF(ROW(I192)-3&gt;$A$2,"",IF(MOD((ROW(I192)-3),I$3)=1,1,I191+1))))</f>
        <v/>
      </c>
      <c r="J192" s="127" t="str">
        <f>IF(J191="","",IF(COLUMN(J192)-1&lt;&gt;COUNT($3:$3),IF(ROW(J192)-3&gt;$A$2,"",IF(MOD((ROW(J192)-3),(PRODUCT($3:$3)/PRODUCT($B$3:J$3)))=1,IF(MOD((ROW(J192)-3),(PRODUCT($3:$3)/PRODUCT($B$3:I$3)))=1,1,J191+1),J191)),IF(ROW(J192)-3&gt;$A$2,"",IF(MOD((ROW(J192)-3),J$3)=1,1,J191+1))))</f>
        <v/>
      </c>
      <c r="K192" t="str">
        <f>IF(K191="","",IF(COLUMN(K192)-1&lt;&gt;COUNT($3:$3),IF(ROW(K192)-2&gt;$A$2,"",IF(MOD((ROW(K192)-2),(PRODUCT($3:$3)/PRODUCT($B$3:K$3)))=1,IF(MOD((ROW(K192)-2),(PRODUCT($3:$3)/PRODUCT($B$3:J$3)))=1,1,K191+1),K191)),IF(ROW(K192)-2&gt;$A$2,"",IF(MOD((ROW(K192)-2),K$3)=1,1,K191+1))))</f>
        <v/>
      </c>
    </row>
    <row r="193" spans="2:11">
      <c r="B193" s="127" t="str">
        <f>IF(B192="","",IF(COLUMN(B193)-1&lt;&gt;COUNT($3:$3),IF(ROW(B193)-3&gt;$A$2,"",IF(MOD((ROW(B193)-3),(PRODUCT($3:$3)/PRODUCT($B$3:B$3)))=1,B192+1,B192)),IF(ROW(B193)-3&gt;$A$2,"",IF(MOD((ROW(B193)-3),B$3)=1,1,B192+1))))</f>
        <v/>
      </c>
      <c r="C193" s="127" t="str">
        <f>IF(C192="","",IF(COLUMN(C193)-1&lt;&gt;COUNT($3:$3),IF(ROW(C193)-3&gt;$A$2,"",IF(MOD((ROW(C193)-3),(PRODUCT($3:$3)/PRODUCT($B$3:C$3)))=1,IF(MOD((ROW(C193)-3),(PRODUCT($3:$3)/PRODUCT(B$3:$B$3)))=1,1,C192+1),C192)),IF(ROW(C193)-3&gt;$A$2,"",IF(MOD((ROW(C193)-3),C$3)=1,1,C192+1))))</f>
        <v/>
      </c>
      <c r="D193" s="127" t="str">
        <f>IF(D192="","",IF(COLUMN(D193)-1&lt;&gt;COUNT($3:$3),IF(ROW(D193)-3&gt;$A$2,"",IF(MOD((ROW(D193)-3),(PRODUCT($3:$3)/PRODUCT($B$3:D$3)))=1,IF(MOD((ROW(D193)-3),(PRODUCT($3:$3)/PRODUCT($B$3:C$3)))=1,1,D192+1),D192)),IF(ROW(D193)-3&gt;$A$2,"",IF(MOD((ROW(D193)-3),D$3)=1,1,D192+1))))</f>
        <v/>
      </c>
      <c r="E193" s="127" t="str">
        <f>IF(E192="","",IF(COLUMN(E193)-1&lt;&gt;COUNT($3:$3),IF(ROW(E193)-3&gt;$A$2,"",IF(MOD((ROW(E193)-3),(PRODUCT($3:$3)/PRODUCT($B$3:E$3)))=1,IF(MOD((ROW(E193)-3),(PRODUCT($3:$3)/PRODUCT($B$3:D$3)))=1,1,E192+1),E192)),IF(ROW(E193)-3&gt;$A$2,"",IF(MOD((ROW(E193)-3),E$3)=1,1,E192+1))))</f>
        <v/>
      </c>
      <c r="F193" s="127" t="str">
        <f>IF(F192="","",IF(COLUMN(F193)-1&lt;&gt;COUNT($3:$3),IF(ROW(F193)-3&gt;$A$2,"",IF(MOD((ROW(F193)-3),(PRODUCT($3:$3)/PRODUCT($B$3:F$3)))=1,IF(MOD((ROW(F193)-3),(PRODUCT($3:$3)/PRODUCT($B$3:E$3)))=1,1,F192+1),F192)),IF(ROW(F193)-3&gt;$A$2,"",IF(MOD((ROW(F193)-3),F$3)=1,1,F192+1))))</f>
        <v/>
      </c>
      <c r="G193" s="127" t="str">
        <f>IF(G192="","",IF(COLUMN(G193)-1&lt;&gt;COUNT($3:$3),IF(ROW(G193)-3&gt;$A$2,"",IF(MOD((ROW(G193)-3),(PRODUCT($3:$3)/PRODUCT($B$3:G$3)))=1,IF(MOD((ROW(G193)-3),(PRODUCT($3:$3)/PRODUCT($B$3:F$3)))=1,1,G192+1),G192)),IF(ROW(G193)-3&gt;$A$2,"",IF(MOD((ROW(G193)-3),G$3)=1,1,G192+1))))</f>
        <v/>
      </c>
      <c r="H193" s="127" t="str">
        <f>IF(H192="","",IF(COLUMN(H193)-1&lt;&gt;COUNT($3:$3),IF(ROW(H193)-3&gt;$A$2,"",IF(MOD((ROW(H193)-3),(PRODUCT($3:$3)/PRODUCT($B$3:H$3)))=1,IF(MOD((ROW(H193)-3),(PRODUCT($3:$3)/PRODUCT($B$3:G$3)))=1,1,H192+1),H192)),IF(ROW(H193)-3&gt;$A$2,"",IF(MOD((ROW(H193)-3),H$3)=1,1,H192+1))))</f>
        <v/>
      </c>
      <c r="I193" s="127" t="str">
        <f>IF(I192="","",IF(COLUMN(I193)-1&lt;&gt;COUNT($3:$3),IF(ROW(I193)-3&gt;$A$2,"",IF(MOD((ROW(I193)-3),(PRODUCT($3:$3)/PRODUCT($B$3:I$3)))=1,IF(MOD((ROW(I193)-3),(PRODUCT($3:$3)/PRODUCT($B$3:H$3)))=1,1,I192+1),I192)),IF(ROW(I193)-3&gt;$A$2,"",IF(MOD((ROW(I193)-3),I$3)=1,1,I192+1))))</f>
        <v/>
      </c>
      <c r="J193" s="127" t="str">
        <f>IF(J192="","",IF(COLUMN(J193)-1&lt;&gt;COUNT($3:$3),IF(ROW(J193)-3&gt;$A$2,"",IF(MOD((ROW(J193)-3),(PRODUCT($3:$3)/PRODUCT($B$3:J$3)))=1,IF(MOD((ROW(J193)-3),(PRODUCT($3:$3)/PRODUCT($B$3:I$3)))=1,1,J192+1),J192)),IF(ROW(J193)-3&gt;$A$2,"",IF(MOD((ROW(J193)-3),J$3)=1,1,J192+1))))</f>
        <v/>
      </c>
      <c r="K193" t="str">
        <f>IF(K192="","",IF(COLUMN(K193)-1&lt;&gt;COUNT($3:$3),IF(ROW(K193)-2&gt;$A$2,"",IF(MOD((ROW(K193)-2),(PRODUCT($3:$3)/PRODUCT($B$3:K$3)))=1,IF(MOD((ROW(K193)-2),(PRODUCT($3:$3)/PRODUCT($B$3:J$3)))=1,1,K192+1),K192)),IF(ROW(K193)-2&gt;$A$2,"",IF(MOD((ROW(K193)-2),K$3)=1,1,K192+1))))</f>
        <v/>
      </c>
    </row>
    <row r="194" spans="2:11">
      <c r="B194" s="127" t="str">
        <f>IF(B193="","",IF(COLUMN(B194)-1&lt;&gt;COUNT($3:$3),IF(ROW(B194)-3&gt;$A$2,"",IF(MOD((ROW(B194)-3),(PRODUCT($3:$3)/PRODUCT($B$3:B$3)))=1,B193+1,B193)),IF(ROW(B194)-3&gt;$A$2,"",IF(MOD((ROW(B194)-3),B$3)=1,1,B193+1))))</f>
        <v/>
      </c>
      <c r="C194" s="127" t="str">
        <f>IF(C193="","",IF(COLUMN(C194)-1&lt;&gt;COUNT($3:$3),IF(ROW(C194)-3&gt;$A$2,"",IF(MOD((ROW(C194)-3),(PRODUCT($3:$3)/PRODUCT($B$3:C$3)))=1,IF(MOD((ROW(C194)-3),(PRODUCT($3:$3)/PRODUCT(B$3:$B$3)))=1,1,C193+1),C193)),IF(ROW(C194)-3&gt;$A$2,"",IF(MOD((ROW(C194)-3),C$3)=1,1,C193+1))))</f>
        <v/>
      </c>
      <c r="D194" s="127" t="str">
        <f>IF(D193="","",IF(COLUMN(D194)-1&lt;&gt;COUNT($3:$3),IF(ROW(D194)-3&gt;$A$2,"",IF(MOD((ROW(D194)-3),(PRODUCT($3:$3)/PRODUCT($B$3:D$3)))=1,IF(MOD((ROW(D194)-3),(PRODUCT($3:$3)/PRODUCT($B$3:C$3)))=1,1,D193+1),D193)),IF(ROW(D194)-3&gt;$A$2,"",IF(MOD((ROW(D194)-3),D$3)=1,1,D193+1))))</f>
        <v/>
      </c>
      <c r="E194" s="127" t="str">
        <f>IF(E193="","",IF(COLUMN(E194)-1&lt;&gt;COUNT($3:$3),IF(ROW(E194)-3&gt;$A$2,"",IF(MOD((ROW(E194)-3),(PRODUCT($3:$3)/PRODUCT($B$3:E$3)))=1,IF(MOD((ROW(E194)-3),(PRODUCT($3:$3)/PRODUCT($B$3:D$3)))=1,1,E193+1),E193)),IF(ROW(E194)-3&gt;$A$2,"",IF(MOD((ROW(E194)-3),E$3)=1,1,E193+1))))</f>
        <v/>
      </c>
      <c r="F194" s="127" t="str">
        <f>IF(F193="","",IF(COLUMN(F194)-1&lt;&gt;COUNT($3:$3),IF(ROW(F194)-3&gt;$A$2,"",IF(MOD((ROW(F194)-3),(PRODUCT($3:$3)/PRODUCT($B$3:F$3)))=1,IF(MOD((ROW(F194)-3),(PRODUCT($3:$3)/PRODUCT($B$3:E$3)))=1,1,F193+1),F193)),IF(ROW(F194)-3&gt;$A$2,"",IF(MOD((ROW(F194)-3),F$3)=1,1,F193+1))))</f>
        <v/>
      </c>
      <c r="G194" s="127" t="str">
        <f>IF(G193="","",IF(COLUMN(G194)-1&lt;&gt;COUNT($3:$3),IF(ROW(G194)-3&gt;$A$2,"",IF(MOD((ROW(G194)-3),(PRODUCT($3:$3)/PRODUCT($B$3:G$3)))=1,IF(MOD((ROW(G194)-3),(PRODUCT($3:$3)/PRODUCT($B$3:F$3)))=1,1,G193+1),G193)),IF(ROW(G194)-3&gt;$A$2,"",IF(MOD((ROW(G194)-3),G$3)=1,1,G193+1))))</f>
        <v/>
      </c>
      <c r="H194" s="127" t="str">
        <f>IF(H193="","",IF(COLUMN(H194)-1&lt;&gt;COUNT($3:$3),IF(ROW(H194)-3&gt;$A$2,"",IF(MOD((ROW(H194)-3),(PRODUCT($3:$3)/PRODUCT($B$3:H$3)))=1,IF(MOD((ROW(H194)-3),(PRODUCT($3:$3)/PRODUCT($B$3:G$3)))=1,1,H193+1),H193)),IF(ROW(H194)-3&gt;$A$2,"",IF(MOD((ROW(H194)-3),H$3)=1,1,H193+1))))</f>
        <v/>
      </c>
      <c r="I194" s="127" t="str">
        <f>IF(I193="","",IF(COLUMN(I194)-1&lt;&gt;COUNT($3:$3),IF(ROW(I194)-3&gt;$A$2,"",IF(MOD((ROW(I194)-3),(PRODUCT($3:$3)/PRODUCT($B$3:I$3)))=1,IF(MOD((ROW(I194)-3),(PRODUCT($3:$3)/PRODUCT($B$3:H$3)))=1,1,I193+1),I193)),IF(ROW(I194)-3&gt;$A$2,"",IF(MOD((ROW(I194)-3),I$3)=1,1,I193+1))))</f>
        <v/>
      </c>
      <c r="J194" s="127" t="str">
        <f>IF(J193="","",IF(COLUMN(J194)-1&lt;&gt;COUNT($3:$3),IF(ROW(J194)-3&gt;$A$2,"",IF(MOD((ROW(J194)-3),(PRODUCT($3:$3)/PRODUCT($B$3:J$3)))=1,IF(MOD((ROW(J194)-3),(PRODUCT($3:$3)/PRODUCT($B$3:I$3)))=1,1,J193+1),J193)),IF(ROW(J194)-3&gt;$A$2,"",IF(MOD((ROW(J194)-3),J$3)=1,1,J193+1))))</f>
        <v/>
      </c>
      <c r="K194" t="str">
        <f>IF(K193="","",IF(COLUMN(K194)-1&lt;&gt;COUNT($3:$3),IF(ROW(K194)-2&gt;$A$2,"",IF(MOD((ROW(K194)-2),(PRODUCT($3:$3)/PRODUCT($B$3:K$3)))=1,IF(MOD((ROW(K194)-2),(PRODUCT($3:$3)/PRODUCT($B$3:J$3)))=1,1,K193+1),K193)),IF(ROW(K194)-2&gt;$A$2,"",IF(MOD((ROW(K194)-2),K$3)=1,1,K193+1))))</f>
        <v/>
      </c>
    </row>
    <row r="195" spans="2:11">
      <c r="B195" s="127" t="str">
        <f>IF(B194="","",IF(COLUMN(B195)-1&lt;&gt;COUNT($3:$3),IF(ROW(B195)-3&gt;$A$2,"",IF(MOD((ROW(B195)-3),(PRODUCT($3:$3)/PRODUCT($B$3:B$3)))=1,B194+1,B194)),IF(ROW(B195)-3&gt;$A$2,"",IF(MOD((ROW(B195)-3),B$3)=1,1,B194+1))))</f>
        <v/>
      </c>
      <c r="C195" s="127" t="str">
        <f>IF(C194="","",IF(COLUMN(C195)-1&lt;&gt;COUNT($3:$3),IF(ROW(C195)-3&gt;$A$2,"",IF(MOD((ROW(C195)-3),(PRODUCT($3:$3)/PRODUCT($B$3:C$3)))=1,IF(MOD((ROW(C195)-3),(PRODUCT($3:$3)/PRODUCT(B$3:$B$3)))=1,1,C194+1),C194)),IF(ROW(C195)-3&gt;$A$2,"",IF(MOD((ROW(C195)-3),C$3)=1,1,C194+1))))</f>
        <v/>
      </c>
      <c r="D195" s="127" t="str">
        <f>IF(D194="","",IF(COLUMN(D195)-1&lt;&gt;COUNT($3:$3),IF(ROW(D195)-3&gt;$A$2,"",IF(MOD((ROW(D195)-3),(PRODUCT($3:$3)/PRODUCT($B$3:D$3)))=1,IF(MOD((ROW(D195)-3),(PRODUCT($3:$3)/PRODUCT($B$3:C$3)))=1,1,D194+1),D194)),IF(ROW(D195)-3&gt;$A$2,"",IF(MOD((ROW(D195)-3),D$3)=1,1,D194+1))))</f>
        <v/>
      </c>
      <c r="E195" s="127" t="str">
        <f>IF(E194="","",IF(COLUMN(E195)-1&lt;&gt;COUNT($3:$3),IF(ROW(E195)-3&gt;$A$2,"",IF(MOD((ROW(E195)-3),(PRODUCT($3:$3)/PRODUCT($B$3:E$3)))=1,IF(MOD((ROW(E195)-3),(PRODUCT($3:$3)/PRODUCT($B$3:D$3)))=1,1,E194+1),E194)),IF(ROW(E195)-3&gt;$A$2,"",IF(MOD((ROW(E195)-3),E$3)=1,1,E194+1))))</f>
        <v/>
      </c>
      <c r="F195" s="127" t="str">
        <f>IF(F194="","",IF(COLUMN(F195)-1&lt;&gt;COUNT($3:$3),IF(ROW(F195)-3&gt;$A$2,"",IF(MOD((ROW(F195)-3),(PRODUCT($3:$3)/PRODUCT($B$3:F$3)))=1,IF(MOD((ROW(F195)-3),(PRODUCT($3:$3)/PRODUCT($B$3:E$3)))=1,1,F194+1),F194)),IF(ROW(F195)-3&gt;$A$2,"",IF(MOD((ROW(F195)-3),F$3)=1,1,F194+1))))</f>
        <v/>
      </c>
      <c r="G195" s="127" t="str">
        <f>IF(G194="","",IF(COLUMN(G195)-1&lt;&gt;COUNT($3:$3),IF(ROW(G195)-3&gt;$A$2,"",IF(MOD((ROW(G195)-3),(PRODUCT($3:$3)/PRODUCT($B$3:G$3)))=1,IF(MOD((ROW(G195)-3),(PRODUCT($3:$3)/PRODUCT($B$3:F$3)))=1,1,G194+1),G194)),IF(ROW(G195)-3&gt;$A$2,"",IF(MOD((ROW(G195)-3),G$3)=1,1,G194+1))))</f>
        <v/>
      </c>
      <c r="H195" s="127" t="str">
        <f>IF(H194="","",IF(COLUMN(H195)-1&lt;&gt;COUNT($3:$3),IF(ROW(H195)-3&gt;$A$2,"",IF(MOD((ROW(H195)-3),(PRODUCT($3:$3)/PRODUCT($B$3:H$3)))=1,IF(MOD((ROW(H195)-3),(PRODUCT($3:$3)/PRODUCT($B$3:G$3)))=1,1,H194+1),H194)),IF(ROW(H195)-3&gt;$A$2,"",IF(MOD((ROW(H195)-3),H$3)=1,1,H194+1))))</f>
        <v/>
      </c>
      <c r="I195" s="127" t="str">
        <f>IF(I194="","",IF(COLUMN(I195)-1&lt;&gt;COUNT($3:$3),IF(ROW(I195)-3&gt;$A$2,"",IF(MOD((ROW(I195)-3),(PRODUCT($3:$3)/PRODUCT($B$3:I$3)))=1,IF(MOD((ROW(I195)-3),(PRODUCT($3:$3)/PRODUCT($B$3:H$3)))=1,1,I194+1),I194)),IF(ROW(I195)-3&gt;$A$2,"",IF(MOD((ROW(I195)-3),I$3)=1,1,I194+1))))</f>
        <v/>
      </c>
      <c r="J195" s="127" t="str">
        <f>IF(J194="","",IF(COLUMN(J195)-1&lt;&gt;COUNT($3:$3),IF(ROW(J195)-3&gt;$A$2,"",IF(MOD((ROW(J195)-3),(PRODUCT($3:$3)/PRODUCT($B$3:J$3)))=1,IF(MOD((ROW(J195)-3),(PRODUCT($3:$3)/PRODUCT($B$3:I$3)))=1,1,J194+1),J194)),IF(ROW(J195)-3&gt;$A$2,"",IF(MOD((ROW(J195)-3),J$3)=1,1,J194+1))))</f>
        <v/>
      </c>
      <c r="K195" t="str">
        <f>IF(K194="","",IF(COLUMN(K195)-1&lt;&gt;COUNT($3:$3),IF(ROW(K195)-2&gt;$A$2,"",IF(MOD((ROW(K195)-2),(PRODUCT($3:$3)/PRODUCT($B$3:K$3)))=1,IF(MOD((ROW(K195)-2),(PRODUCT($3:$3)/PRODUCT($B$3:J$3)))=1,1,K194+1),K194)),IF(ROW(K195)-2&gt;$A$2,"",IF(MOD((ROW(K195)-2),K$3)=1,1,K194+1))))</f>
        <v/>
      </c>
    </row>
    <row r="196" spans="2:11">
      <c r="B196" s="127" t="str">
        <f>IF(B195="","",IF(COLUMN(B196)-1&lt;&gt;COUNT($3:$3),IF(ROW(B196)-3&gt;$A$2,"",IF(MOD((ROW(B196)-3),(PRODUCT($3:$3)/PRODUCT($B$3:B$3)))=1,B195+1,B195)),IF(ROW(B196)-3&gt;$A$2,"",IF(MOD((ROW(B196)-3),B$3)=1,1,B195+1))))</f>
        <v/>
      </c>
      <c r="C196" s="127" t="str">
        <f>IF(C195="","",IF(COLUMN(C196)-1&lt;&gt;COUNT($3:$3),IF(ROW(C196)-3&gt;$A$2,"",IF(MOD((ROW(C196)-3),(PRODUCT($3:$3)/PRODUCT($B$3:C$3)))=1,IF(MOD((ROW(C196)-3),(PRODUCT($3:$3)/PRODUCT(B$3:$B$3)))=1,1,C195+1),C195)),IF(ROW(C196)-3&gt;$A$2,"",IF(MOD((ROW(C196)-3),C$3)=1,1,C195+1))))</f>
        <v/>
      </c>
      <c r="D196" s="127" t="str">
        <f>IF(D195="","",IF(COLUMN(D196)-1&lt;&gt;COUNT($3:$3),IF(ROW(D196)-3&gt;$A$2,"",IF(MOD((ROW(D196)-3),(PRODUCT($3:$3)/PRODUCT($B$3:D$3)))=1,IF(MOD((ROW(D196)-3),(PRODUCT($3:$3)/PRODUCT($B$3:C$3)))=1,1,D195+1),D195)),IF(ROW(D196)-3&gt;$A$2,"",IF(MOD((ROW(D196)-3),D$3)=1,1,D195+1))))</f>
        <v/>
      </c>
      <c r="E196" s="127" t="str">
        <f>IF(E195="","",IF(COLUMN(E196)-1&lt;&gt;COUNT($3:$3),IF(ROW(E196)-3&gt;$A$2,"",IF(MOD((ROW(E196)-3),(PRODUCT($3:$3)/PRODUCT($B$3:E$3)))=1,IF(MOD((ROW(E196)-3),(PRODUCT($3:$3)/PRODUCT($B$3:D$3)))=1,1,E195+1),E195)),IF(ROW(E196)-3&gt;$A$2,"",IF(MOD((ROW(E196)-3),E$3)=1,1,E195+1))))</f>
        <v/>
      </c>
      <c r="F196" s="127" t="str">
        <f>IF(F195="","",IF(COLUMN(F196)-1&lt;&gt;COUNT($3:$3),IF(ROW(F196)-3&gt;$A$2,"",IF(MOD((ROW(F196)-3),(PRODUCT($3:$3)/PRODUCT($B$3:F$3)))=1,IF(MOD((ROW(F196)-3),(PRODUCT($3:$3)/PRODUCT($B$3:E$3)))=1,1,F195+1),F195)),IF(ROW(F196)-3&gt;$A$2,"",IF(MOD((ROW(F196)-3),F$3)=1,1,F195+1))))</f>
        <v/>
      </c>
      <c r="G196" s="127" t="str">
        <f>IF(G195="","",IF(COLUMN(G196)-1&lt;&gt;COUNT($3:$3),IF(ROW(G196)-3&gt;$A$2,"",IF(MOD((ROW(G196)-3),(PRODUCT($3:$3)/PRODUCT($B$3:G$3)))=1,IF(MOD((ROW(G196)-3),(PRODUCT($3:$3)/PRODUCT($B$3:F$3)))=1,1,G195+1),G195)),IF(ROW(G196)-3&gt;$A$2,"",IF(MOD((ROW(G196)-3),G$3)=1,1,G195+1))))</f>
        <v/>
      </c>
      <c r="H196" s="127" t="str">
        <f>IF(H195="","",IF(COLUMN(H196)-1&lt;&gt;COUNT($3:$3),IF(ROW(H196)-3&gt;$A$2,"",IF(MOD((ROW(H196)-3),(PRODUCT($3:$3)/PRODUCT($B$3:H$3)))=1,IF(MOD((ROW(H196)-3),(PRODUCT($3:$3)/PRODUCT($B$3:G$3)))=1,1,H195+1),H195)),IF(ROW(H196)-3&gt;$A$2,"",IF(MOD((ROW(H196)-3),H$3)=1,1,H195+1))))</f>
        <v/>
      </c>
      <c r="I196" s="127" t="str">
        <f>IF(I195="","",IF(COLUMN(I196)-1&lt;&gt;COUNT($3:$3),IF(ROW(I196)-3&gt;$A$2,"",IF(MOD((ROW(I196)-3),(PRODUCT($3:$3)/PRODUCT($B$3:I$3)))=1,IF(MOD((ROW(I196)-3),(PRODUCT($3:$3)/PRODUCT($B$3:H$3)))=1,1,I195+1),I195)),IF(ROW(I196)-3&gt;$A$2,"",IF(MOD((ROW(I196)-3),I$3)=1,1,I195+1))))</f>
        <v/>
      </c>
      <c r="J196" s="127" t="str">
        <f>IF(J195="","",IF(COLUMN(J196)-1&lt;&gt;COUNT($3:$3),IF(ROW(J196)-3&gt;$A$2,"",IF(MOD((ROW(J196)-3),(PRODUCT($3:$3)/PRODUCT($B$3:J$3)))=1,IF(MOD((ROW(J196)-3),(PRODUCT($3:$3)/PRODUCT($B$3:I$3)))=1,1,J195+1),J195)),IF(ROW(J196)-3&gt;$A$2,"",IF(MOD((ROW(J196)-3),J$3)=1,1,J195+1))))</f>
        <v/>
      </c>
      <c r="K196" t="str">
        <f>IF(K195="","",IF(COLUMN(K196)-1&lt;&gt;COUNT($3:$3),IF(ROW(K196)-2&gt;$A$2,"",IF(MOD((ROW(K196)-2),(PRODUCT($3:$3)/PRODUCT($B$3:K$3)))=1,IF(MOD((ROW(K196)-2),(PRODUCT($3:$3)/PRODUCT($B$3:J$3)))=1,1,K195+1),K195)),IF(ROW(K196)-2&gt;$A$2,"",IF(MOD((ROW(K196)-2),K$3)=1,1,K195+1))))</f>
        <v/>
      </c>
    </row>
    <row r="197" spans="2:11">
      <c r="B197" s="127" t="str">
        <f>IF(B196="","",IF(COLUMN(B197)-1&lt;&gt;COUNT($3:$3),IF(ROW(B197)-3&gt;$A$2,"",IF(MOD((ROW(B197)-3),(PRODUCT($3:$3)/PRODUCT($B$3:B$3)))=1,B196+1,B196)),IF(ROW(B197)-3&gt;$A$2,"",IF(MOD((ROW(B197)-3),B$3)=1,1,B196+1))))</f>
        <v/>
      </c>
      <c r="C197" s="127" t="str">
        <f>IF(C196="","",IF(COLUMN(C197)-1&lt;&gt;COUNT($3:$3),IF(ROW(C197)-3&gt;$A$2,"",IF(MOD((ROW(C197)-3),(PRODUCT($3:$3)/PRODUCT($B$3:C$3)))=1,IF(MOD((ROW(C197)-3),(PRODUCT($3:$3)/PRODUCT(B$3:$B$3)))=1,1,C196+1),C196)),IF(ROW(C197)-3&gt;$A$2,"",IF(MOD((ROW(C197)-3),C$3)=1,1,C196+1))))</f>
        <v/>
      </c>
      <c r="D197" s="127" t="str">
        <f>IF(D196="","",IF(COLUMN(D197)-1&lt;&gt;COUNT($3:$3),IF(ROW(D197)-3&gt;$A$2,"",IF(MOD((ROW(D197)-3),(PRODUCT($3:$3)/PRODUCT($B$3:D$3)))=1,IF(MOD((ROW(D197)-3),(PRODUCT($3:$3)/PRODUCT($B$3:C$3)))=1,1,D196+1),D196)),IF(ROW(D197)-3&gt;$A$2,"",IF(MOD((ROW(D197)-3),D$3)=1,1,D196+1))))</f>
        <v/>
      </c>
      <c r="E197" s="127" t="str">
        <f>IF(E196="","",IF(COLUMN(E197)-1&lt;&gt;COUNT($3:$3),IF(ROW(E197)-3&gt;$A$2,"",IF(MOD((ROW(E197)-3),(PRODUCT($3:$3)/PRODUCT($B$3:E$3)))=1,IF(MOD((ROW(E197)-3),(PRODUCT($3:$3)/PRODUCT($B$3:D$3)))=1,1,E196+1),E196)),IF(ROW(E197)-3&gt;$A$2,"",IF(MOD((ROW(E197)-3),E$3)=1,1,E196+1))))</f>
        <v/>
      </c>
      <c r="F197" s="127" t="str">
        <f>IF(F196="","",IF(COLUMN(F197)-1&lt;&gt;COUNT($3:$3),IF(ROW(F197)-3&gt;$A$2,"",IF(MOD((ROW(F197)-3),(PRODUCT($3:$3)/PRODUCT($B$3:F$3)))=1,IF(MOD((ROW(F197)-3),(PRODUCT($3:$3)/PRODUCT($B$3:E$3)))=1,1,F196+1),F196)),IF(ROW(F197)-3&gt;$A$2,"",IF(MOD((ROW(F197)-3),F$3)=1,1,F196+1))))</f>
        <v/>
      </c>
      <c r="G197" s="127" t="str">
        <f>IF(G196="","",IF(COLUMN(G197)-1&lt;&gt;COUNT($3:$3),IF(ROW(G197)-3&gt;$A$2,"",IF(MOD((ROW(G197)-3),(PRODUCT($3:$3)/PRODUCT($B$3:G$3)))=1,IF(MOD((ROW(G197)-3),(PRODUCT($3:$3)/PRODUCT($B$3:F$3)))=1,1,G196+1),G196)),IF(ROW(G197)-3&gt;$A$2,"",IF(MOD((ROW(G197)-3),G$3)=1,1,G196+1))))</f>
        <v/>
      </c>
      <c r="H197" s="127" t="str">
        <f>IF(H196="","",IF(COLUMN(H197)-1&lt;&gt;COUNT($3:$3),IF(ROW(H197)-3&gt;$A$2,"",IF(MOD((ROW(H197)-3),(PRODUCT($3:$3)/PRODUCT($B$3:H$3)))=1,IF(MOD((ROW(H197)-3),(PRODUCT($3:$3)/PRODUCT($B$3:G$3)))=1,1,H196+1),H196)),IF(ROW(H197)-3&gt;$A$2,"",IF(MOD((ROW(H197)-3),H$3)=1,1,H196+1))))</f>
        <v/>
      </c>
      <c r="I197" s="127" t="str">
        <f>IF(I196="","",IF(COLUMN(I197)-1&lt;&gt;COUNT($3:$3),IF(ROW(I197)-3&gt;$A$2,"",IF(MOD((ROW(I197)-3),(PRODUCT($3:$3)/PRODUCT($B$3:I$3)))=1,IF(MOD((ROW(I197)-3),(PRODUCT($3:$3)/PRODUCT($B$3:H$3)))=1,1,I196+1),I196)),IF(ROW(I197)-3&gt;$A$2,"",IF(MOD((ROW(I197)-3),I$3)=1,1,I196+1))))</f>
        <v/>
      </c>
      <c r="J197" s="127" t="str">
        <f>IF(J196="","",IF(COLUMN(J197)-1&lt;&gt;COUNT($3:$3),IF(ROW(J197)-3&gt;$A$2,"",IF(MOD((ROW(J197)-3),(PRODUCT($3:$3)/PRODUCT($B$3:J$3)))=1,IF(MOD((ROW(J197)-3),(PRODUCT($3:$3)/PRODUCT($B$3:I$3)))=1,1,J196+1),J196)),IF(ROW(J197)-3&gt;$A$2,"",IF(MOD((ROW(J197)-3),J$3)=1,1,J196+1))))</f>
        <v/>
      </c>
      <c r="K197" t="str">
        <f>IF(K196="","",IF(COLUMN(K197)-1&lt;&gt;COUNT($3:$3),IF(ROW(K197)-2&gt;$A$2,"",IF(MOD((ROW(K197)-2),(PRODUCT($3:$3)/PRODUCT($B$3:K$3)))=1,IF(MOD((ROW(K197)-2),(PRODUCT($3:$3)/PRODUCT($B$3:J$3)))=1,1,K196+1),K196)),IF(ROW(K197)-2&gt;$A$2,"",IF(MOD((ROW(K197)-2),K$3)=1,1,K196+1))))</f>
        <v/>
      </c>
    </row>
    <row r="198" spans="2:11">
      <c r="B198" s="127" t="str">
        <f>IF(B197="","",IF(COLUMN(B198)-1&lt;&gt;COUNT($3:$3),IF(ROW(B198)-3&gt;$A$2,"",IF(MOD((ROW(B198)-3),(PRODUCT($3:$3)/PRODUCT($B$3:B$3)))=1,B197+1,B197)),IF(ROW(B198)-3&gt;$A$2,"",IF(MOD((ROW(B198)-3),B$3)=1,1,B197+1))))</f>
        <v/>
      </c>
      <c r="C198" s="127" t="str">
        <f>IF(C197="","",IF(COLUMN(C198)-1&lt;&gt;COUNT($3:$3),IF(ROW(C198)-3&gt;$A$2,"",IF(MOD((ROW(C198)-3),(PRODUCT($3:$3)/PRODUCT($B$3:C$3)))=1,IF(MOD((ROW(C198)-3),(PRODUCT($3:$3)/PRODUCT(B$3:$B$3)))=1,1,C197+1),C197)),IF(ROW(C198)-3&gt;$A$2,"",IF(MOD((ROW(C198)-3),C$3)=1,1,C197+1))))</f>
        <v/>
      </c>
      <c r="D198" s="127" t="str">
        <f>IF(D197="","",IF(COLUMN(D198)-1&lt;&gt;COUNT($3:$3),IF(ROW(D198)-3&gt;$A$2,"",IF(MOD((ROW(D198)-3),(PRODUCT($3:$3)/PRODUCT($B$3:D$3)))=1,IF(MOD((ROW(D198)-3),(PRODUCT($3:$3)/PRODUCT($B$3:C$3)))=1,1,D197+1),D197)),IF(ROW(D198)-3&gt;$A$2,"",IF(MOD((ROW(D198)-3),D$3)=1,1,D197+1))))</f>
        <v/>
      </c>
      <c r="E198" s="127" t="str">
        <f>IF(E197="","",IF(COLUMN(E198)-1&lt;&gt;COUNT($3:$3),IF(ROW(E198)-3&gt;$A$2,"",IF(MOD((ROW(E198)-3),(PRODUCT($3:$3)/PRODUCT($B$3:E$3)))=1,IF(MOD((ROW(E198)-3),(PRODUCT($3:$3)/PRODUCT($B$3:D$3)))=1,1,E197+1),E197)),IF(ROW(E198)-3&gt;$A$2,"",IF(MOD((ROW(E198)-3),E$3)=1,1,E197+1))))</f>
        <v/>
      </c>
      <c r="F198" s="127" t="str">
        <f>IF(F197="","",IF(COLUMN(F198)-1&lt;&gt;COUNT($3:$3),IF(ROW(F198)-3&gt;$A$2,"",IF(MOD((ROW(F198)-3),(PRODUCT($3:$3)/PRODUCT($B$3:F$3)))=1,IF(MOD((ROW(F198)-3),(PRODUCT($3:$3)/PRODUCT($B$3:E$3)))=1,1,F197+1),F197)),IF(ROW(F198)-3&gt;$A$2,"",IF(MOD((ROW(F198)-3),F$3)=1,1,F197+1))))</f>
        <v/>
      </c>
      <c r="G198" s="127" t="str">
        <f>IF(G197="","",IF(COLUMN(G198)-1&lt;&gt;COUNT($3:$3),IF(ROW(G198)-3&gt;$A$2,"",IF(MOD((ROW(G198)-3),(PRODUCT($3:$3)/PRODUCT($B$3:G$3)))=1,IF(MOD((ROW(G198)-3),(PRODUCT($3:$3)/PRODUCT($B$3:F$3)))=1,1,G197+1),G197)),IF(ROW(G198)-3&gt;$A$2,"",IF(MOD((ROW(G198)-3),G$3)=1,1,G197+1))))</f>
        <v/>
      </c>
      <c r="H198" s="127" t="str">
        <f>IF(H197="","",IF(COLUMN(H198)-1&lt;&gt;COUNT($3:$3),IF(ROW(H198)-3&gt;$A$2,"",IF(MOD((ROW(H198)-3),(PRODUCT($3:$3)/PRODUCT($B$3:H$3)))=1,IF(MOD((ROW(H198)-3),(PRODUCT($3:$3)/PRODUCT($B$3:G$3)))=1,1,H197+1),H197)),IF(ROW(H198)-3&gt;$A$2,"",IF(MOD((ROW(H198)-3),H$3)=1,1,H197+1))))</f>
        <v/>
      </c>
      <c r="I198" s="127" t="str">
        <f>IF(I197="","",IF(COLUMN(I198)-1&lt;&gt;COUNT($3:$3),IF(ROW(I198)-3&gt;$A$2,"",IF(MOD((ROW(I198)-3),(PRODUCT($3:$3)/PRODUCT($B$3:I$3)))=1,IF(MOD((ROW(I198)-3),(PRODUCT($3:$3)/PRODUCT($B$3:H$3)))=1,1,I197+1),I197)),IF(ROW(I198)-3&gt;$A$2,"",IF(MOD((ROW(I198)-3),I$3)=1,1,I197+1))))</f>
        <v/>
      </c>
      <c r="J198" s="127" t="str">
        <f>IF(J197="","",IF(COLUMN(J198)-1&lt;&gt;COUNT($3:$3),IF(ROW(J198)-3&gt;$A$2,"",IF(MOD((ROW(J198)-3),(PRODUCT($3:$3)/PRODUCT($B$3:J$3)))=1,IF(MOD((ROW(J198)-3),(PRODUCT($3:$3)/PRODUCT($B$3:I$3)))=1,1,J197+1),J197)),IF(ROW(J198)-3&gt;$A$2,"",IF(MOD((ROW(J198)-3),J$3)=1,1,J197+1))))</f>
        <v/>
      </c>
      <c r="K198" t="str">
        <f>IF(K197="","",IF(COLUMN(K198)-1&lt;&gt;COUNT($3:$3),IF(ROW(K198)-2&gt;$A$2,"",IF(MOD((ROW(K198)-2),(PRODUCT($3:$3)/PRODUCT($B$3:K$3)))=1,IF(MOD((ROW(K198)-2),(PRODUCT($3:$3)/PRODUCT($B$3:J$3)))=1,1,K197+1),K197)),IF(ROW(K198)-2&gt;$A$2,"",IF(MOD((ROW(K198)-2),K$3)=1,1,K197+1))))</f>
        <v/>
      </c>
    </row>
    <row r="199" spans="2:11">
      <c r="B199" s="127" t="str">
        <f>IF(B198="","",IF(COLUMN(B199)-1&lt;&gt;COUNT($3:$3),IF(ROW(B199)-3&gt;$A$2,"",IF(MOD((ROW(B199)-3),(PRODUCT($3:$3)/PRODUCT($B$3:B$3)))=1,B198+1,B198)),IF(ROW(B199)-3&gt;$A$2,"",IF(MOD((ROW(B199)-3),B$3)=1,1,B198+1))))</f>
        <v/>
      </c>
      <c r="C199" s="127" t="str">
        <f>IF(C198="","",IF(COLUMN(C199)-1&lt;&gt;COUNT($3:$3),IF(ROW(C199)-3&gt;$A$2,"",IF(MOD((ROW(C199)-3),(PRODUCT($3:$3)/PRODUCT($B$3:C$3)))=1,IF(MOD((ROW(C199)-3),(PRODUCT($3:$3)/PRODUCT(B$3:$B$3)))=1,1,C198+1),C198)),IF(ROW(C199)-3&gt;$A$2,"",IF(MOD((ROW(C199)-3),C$3)=1,1,C198+1))))</f>
        <v/>
      </c>
      <c r="D199" s="127" t="str">
        <f>IF(D198="","",IF(COLUMN(D199)-1&lt;&gt;COUNT($3:$3),IF(ROW(D199)-3&gt;$A$2,"",IF(MOD((ROW(D199)-3),(PRODUCT($3:$3)/PRODUCT($B$3:D$3)))=1,IF(MOD((ROW(D199)-3),(PRODUCT($3:$3)/PRODUCT($B$3:C$3)))=1,1,D198+1),D198)),IF(ROW(D199)-3&gt;$A$2,"",IF(MOD((ROW(D199)-3),D$3)=1,1,D198+1))))</f>
        <v/>
      </c>
      <c r="E199" s="127" t="str">
        <f>IF(E198="","",IF(COLUMN(E199)-1&lt;&gt;COUNT($3:$3),IF(ROW(E199)-3&gt;$A$2,"",IF(MOD((ROW(E199)-3),(PRODUCT($3:$3)/PRODUCT($B$3:E$3)))=1,IF(MOD((ROW(E199)-3),(PRODUCT($3:$3)/PRODUCT($B$3:D$3)))=1,1,E198+1),E198)),IF(ROW(E199)-3&gt;$A$2,"",IF(MOD((ROW(E199)-3),E$3)=1,1,E198+1))))</f>
        <v/>
      </c>
      <c r="F199" s="127" t="str">
        <f>IF(F198="","",IF(COLUMN(F199)-1&lt;&gt;COUNT($3:$3),IF(ROW(F199)-3&gt;$A$2,"",IF(MOD((ROW(F199)-3),(PRODUCT($3:$3)/PRODUCT($B$3:F$3)))=1,IF(MOD((ROW(F199)-3),(PRODUCT($3:$3)/PRODUCT($B$3:E$3)))=1,1,F198+1),F198)),IF(ROW(F199)-3&gt;$A$2,"",IF(MOD((ROW(F199)-3),F$3)=1,1,F198+1))))</f>
        <v/>
      </c>
      <c r="G199" s="127" t="str">
        <f>IF(G198="","",IF(COLUMN(G199)-1&lt;&gt;COUNT($3:$3),IF(ROW(G199)-3&gt;$A$2,"",IF(MOD((ROW(G199)-3),(PRODUCT($3:$3)/PRODUCT($B$3:G$3)))=1,IF(MOD((ROW(G199)-3),(PRODUCT($3:$3)/PRODUCT($B$3:F$3)))=1,1,G198+1),G198)),IF(ROW(G199)-3&gt;$A$2,"",IF(MOD((ROW(G199)-3),G$3)=1,1,G198+1))))</f>
        <v/>
      </c>
      <c r="H199" s="127" t="str">
        <f>IF(H198="","",IF(COLUMN(H199)-1&lt;&gt;COUNT($3:$3),IF(ROW(H199)-3&gt;$A$2,"",IF(MOD((ROW(H199)-3),(PRODUCT($3:$3)/PRODUCT($B$3:H$3)))=1,IF(MOD((ROW(H199)-3),(PRODUCT($3:$3)/PRODUCT($B$3:G$3)))=1,1,H198+1),H198)),IF(ROW(H199)-3&gt;$A$2,"",IF(MOD((ROW(H199)-3),H$3)=1,1,H198+1))))</f>
        <v/>
      </c>
      <c r="I199" s="127" t="str">
        <f>IF(I198="","",IF(COLUMN(I199)-1&lt;&gt;COUNT($3:$3),IF(ROW(I199)-3&gt;$A$2,"",IF(MOD((ROW(I199)-3),(PRODUCT($3:$3)/PRODUCT($B$3:I$3)))=1,IF(MOD((ROW(I199)-3),(PRODUCT($3:$3)/PRODUCT($B$3:H$3)))=1,1,I198+1),I198)),IF(ROW(I199)-3&gt;$A$2,"",IF(MOD((ROW(I199)-3),I$3)=1,1,I198+1))))</f>
        <v/>
      </c>
      <c r="J199" s="127" t="str">
        <f>IF(J198="","",IF(COLUMN(J199)-1&lt;&gt;COUNT($3:$3),IF(ROW(J199)-3&gt;$A$2,"",IF(MOD((ROW(J199)-3),(PRODUCT($3:$3)/PRODUCT($B$3:J$3)))=1,IF(MOD((ROW(J199)-3),(PRODUCT($3:$3)/PRODUCT($B$3:I$3)))=1,1,J198+1),J198)),IF(ROW(J199)-3&gt;$A$2,"",IF(MOD((ROW(J199)-3),J$3)=1,1,J198+1))))</f>
        <v/>
      </c>
      <c r="K199" t="str">
        <f>IF(K198="","",IF(COLUMN(K199)-1&lt;&gt;COUNT($3:$3),IF(ROW(K199)-2&gt;$A$2,"",IF(MOD((ROW(K199)-2),(PRODUCT($3:$3)/PRODUCT($B$3:K$3)))=1,IF(MOD((ROW(K199)-2),(PRODUCT($3:$3)/PRODUCT($B$3:J$3)))=1,1,K198+1),K198)),IF(ROW(K199)-2&gt;$A$2,"",IF(MOD((ROW(K199)-2),K$3)=1,1,K198+1))))</f>
        <v/>
      </c>
    </row>
    <row r="200" spans="2:11">
      <c r="B200" s="127" t="str">
        <f>IF(B199="","",IF(COLUMN(B200)-1&lt;&gt;COUNT($3:$3),IF(ROW(B200)-3&gt;$A$2,"",IF(MOD((ROW(B200)-3),(PRODUCT($3:$3)/PRODUCT($B$3:B$3)))=1,B199+1,B199)),IF(ROW(B200)-3&gt;$A$2,"",IF(MOD((ROW(B200)-3),B$3)=1,1,B199+1))))</f>
        <v/>
      </c>
      <c r="C200" s="127" t="str">
        <f>IF(C199="","",IF(COLUMN(C200)-1&lt;&gt;COUNT($3:$3),IF(ROW(C200)-3&gt;$A$2,"",IF(MOD((ROW(C200)-3),(PRODUCT($3:$3)/PRODUCT($B$3:C$3)))=1,IF(MOD((ROW(C200)-3),(PRODUCT($3:$3)/PRODUCT(B$3:$B$3)))=1,1,C199+1),C199)),IF(ROW(C200)-3&gt;$A$2,"",IF(MOD((ROW(C200)-3),C$3)=1,1,C199+1))))</f>
        <v/>
      </c>
      <c r="D200" s="127" t="str">
        <f>IF(D199="","",IF(COLUMN(D200)-1&lt;&gt;COUNT($3:$3),IF(ROW(D200)-3&gt;$A$2,"",IF(MOD((ROW(D200)-3),(PRODUCT($3:$3)/PRODUCT($B$3:D$3)))=1,IF(MOD((ROW(D200)-3),(PRODUCT($3:$3)/PRODUCT($B$3:C$3)))=1,1,D199+1),D199)),IF(ROW(D200)-3&gt;$A$2,"",IF(MOD((ROW(D200)-3),D$3)=1,1,D199+1))))</f>
        <v/>
      </c>
      <c r="E200" s="127" t="str">
        <f>IF(E199="","",IF(COLUMN(E200)-1&lt;&gt;COUNT($3:$3),IF(ROW(E200)-3&gt;$A$2,"",IF(MOD((ROW(E200)-3),(PRODUCT($3:$3)/PRODUCT($B$3:E$3)))=1,IF(MOD((ROW(E200)-3),(PRODUCT($3:$3)/PRODUCT($B$3:D$3)))=1,1,E199+1),E199)),IF(ROW(E200)-3&gt;$A$2,"",IF(MOD((ROW(E200)-3),E$3)=1,1,E199+1))))</f>
        <v/>
      </c>
      <c r="F200" s="127" t="str">
        <f>IF(F199="","",IF(COLUMN(F200)-1&lt;&gt;COUNT($3:$3),IF(ROW(F200)-3&gt;$A$2,"",IF(MOD((ROW(F200)-3),(PRODUCT($3:$3)/PRODUCT($B$3:F$3)))=1,IF(MOD((ROW(F200)-3),(PRODUCT($3:$3)/PRODUCT($B$3:E$3)))=1,1,F199+1),F199)),IF(ROW(F200)-3&gt;$A$2,"",IF(MOD((ROW(F200)-3),F$3)=1,1,F199+1))))</f>
        <v/>
      </c>
      <c r="G200" s="127" t="str">
        <f>IF(G199="","",IF(COLUMN(G200)-1&lt;&gt;COUNT($3:$3),IF(ROW(G200)-3&gt;$A$2,"",IF(MOD((ROW(G200)-3),(PRODUCT($3:$3)/PRODUCT($B$3:G$3)))=1,IF(MOD((ROW(G200)-3),(PRODUCT($3:$3)/PRODUCT($B$3:F$3)))=1,1,G199+1),G199)),IF(ROW(G200)-3&gt;$A$2,"",IF(MOD((ROW(G200)-3),G$3)=1,1,G199+1))))</f>
        <v/>
      </c>
      <c r="H200" s="127" t="str">
        <f>IF(H199="","",IF(COLUMN(H200)-1&lt;&gt;COUNT($3:$3),IF(ROW(H200)-3&gt;$A$2,"",IF(MOD((ROW(H200)-3),(PRODUCT($3:$3)/PRODUCT($B$3:H$3)))=1,IF(MOD((ROW(H200)-3),(PRODUCT($3:$3)/PRODUCT($B$3:G$3)))=1,1,H199+1),H199)),IF(ROW(H200)-3&gt;$A$2,"",IF(MOD((ROW(H200)-3),H$3)=1,1,H199+1))))</f>
        <v/>
      </c>
      <c r="I200" s="127" t="str">
        <f>IF(I199="","",IF(COLUMN(I200)-1&lt;&gt;COUNT($3:$3),IF(ROW(I200)-3&gt;$A$2,"",IF(MOD((ROW(I200)-3),(PRODUCT($3:$3)/PRODUCT($B$3:I$3)))=1,IF(MOD((ROW(I200)-3),(PRODUCT($3:$3)/PRODUCT($B$3:H$3)))=1,1,I199+1),I199)),IF(ROW(I200)-3&gt;$A$2,"",IF(MOD((ROW(I200)-3),I$3)=1,1,I199+1))))</f>
        <v/>
      </c>
      <c r="J200" s="127" t="str">
        <f>IF(J199="","",IF(COLUMN(J200)-1&lt;&gt;COUNT($3:$3),IF(ROW(J200)-3&gt;$A$2,"",IF(MOD((ROW(J200)-3),(PRODUCT($3:$3)/PRODUCT($B$3:J$3)))=1,IF(MOD((ROW(J200)-3),(PRODUCT($3:$3)/PRODUCT($B$3:I$3)))=1,1,J199+1),J199)),IF(ROW(J200)-3&gt;$A$2,"",IF(MOD((ROW(J200)-3),J$3)=1,1,J199+1))))</f>
        <v/>
      </c>
      <c r="K200" t="str">
        <f>IF(K199="","",IF(COLUMN(K200)-1&lt;&gt;COUNT($3:$3),IF(ROW(K200)-2&gt;$A$2,"",IF(MOD((ROW(K200)-2),(PRODUCT($3:$3)/PRODUCT($B$3:K$3)))=1,IF(MOD((ROW(K200)-2),(PRODUCT($3:$3)/PRODUCT($B$3:J$3)))=1,1,K199+1),K199)),IF(ROW(K200)-2&gt;$A$2,"",IF(MOD((ROW(K200)-2),K$3)=1,1,K199+1))))</f>
        <v/>
      </c>
    </row>
    <row r="201" spans="2:11">
      <c r="B201" s="127" t="str">
        <f>IF(B200="","",IF(COLUMN(B201)-1&lt;&gt;COUNT($3:$3),IF(ROW(B201)-3&gt;$A$2,"",IF(MOD((ROW(B201)-3),(PRODUCT($3:$3)/PRODUCT($B$3:B$3)))=1,B200+1,B200)),IF(ROW(B201)-3&gt;$A$2,"",IF(MOD((ROW(B201)-3),B$3)=1,1,B200+1))))</f>
        <v/>
      </c>
      <c r="C201" s="127" t="str">
        <f>IF(C200="","",IF(COLUMN(C201)-1&lt;&gt;COUNT($3:$3),IF(ROW(C201)-3&gt;$A$2,"",IF(MOD((ROW(C201)-3),(PRODUCT($3:$3)/PRODUCT($B$3:C$3)))=1,IF(MOD((ROW(C201)-3),(PRODUCT($3:$3)/PRODUCT(B$3:$B$3)))=1,1,C200+1),C200)),IF(ROW(C201)-3&gt;$A$2,"",IF(MOD((ROW(C201)-3),C$3)=1,1,C200+1))))</f>
        <v/>
      </c>
      <c r="D201" s="127" t="str">
        <f>IF(D200="","",IF(COLUMN(D201)-1&lt;&gt;COUNT($3:$3),IF(ROW(D201)-3&gt;$A$2,"",IF(MOD((ROW(D201)-3),(PRODUCT($3:$3)/PRODUCT($B$3:D$3)))=1,IF(MOD((ROW(D201)-3),(PRODUCT($3:$3)/PRODUCT($B$3:C$3)))=1,1,D200+1),D200)),IF(ROW(D201)-3&gt;$A$2,"",IF(MOD((ROW(D201)-3),D$3)=1,1,D200+1))))</f>
        <v/>
      </c>
      <c r="E201" s="127" t="str">
        <f>IF(E200="","",IF(COLUMN(E201)-1&lt;&gt;COUNT($3:$3),IF(ROW(E201)-3&gt;$A$2,"",IF(MOD((ROW(E201)-3),(PRODUCT($3:$3)/PRODUCT($B$3:E$3)))=1,IF(MOD((ROW(E201)-3),(PRODUCT($3:$3)/PRODUCT($B$3:D$3)))=1,1,E200+1),E200)),IF(ROW(E201)-3&gt;$A$2,"",IF(MOD((ROW(E201)-3),E$3)=1,1,E200+1))))</f>
        <v/>
      </c>
      <c r="F201" s="127" t="str">
        <f>IF(F200="","",IF(COLUMN(F201)-1&lt;&gt;COUNT($3:$3),IF(ROW(F201)-3&gt;$A$2,"",IF(MOD((ROW(F201)-3),(PRODUCT($3:$3)/PRODUCT($B$3:F$3)))=1,IF(MOD((ROW(F201)-3),(PRODUCT($3:$3)/PRODUCT($B$3:E$3)))=1,1,F200+1),F200)),IF(ROW(F201)-3&gt;$A$2,"",IF(MOD((ROW(F201)-3),F$3)=1,1,F200+1))))</f>
        <v/>
      </c>
      <c r="G201" s="127" t="str">
        <f>IF(G200="","",IF(COLUMN(G201)-1&lt;&gt;COUNT($3:$3),IF(ROW(G201)-3&gt;$A$2,"",IF(MOD((ROW(G201)-3),(PRODUCT($3:$3)/PRODUCT($B$3:G$3)))=1,IF(MOD((ROW(G201)-3),(PRODUCT($3:$3)/PRODUCT($B$3:F$3)))=1,1,G200+1),G200)),IF(ROW(G201)-3&gt;$A$2,"",IF(MOD((ROW(G201)-3),G$3)=1,1,G200+1))))</f>
        <v/>
      </c>
      <c r="H201" s="127" t="str">
        <f>IF(H200="","",IF(COLUMN(H201)-1&lt;&gt;COUNT($3:$3),IF(ROW(H201)-3&gt;$A$2,"",IF(MOD((ROW(H201)-3),(PRODUCT($3:$3)/PRODUCT($B$3:H$3)))=1,IF(MOD((ROW(H201)-3),(PRODUCT($3:$3)/PRODUCT($B$3:G$3)))=1,1,H200+1),H200)),IF(ROW(H201)-3&gt;$A$2,"",IF(MOD((ROW(H201)-3),H$3)=1,1,H200+1))))</f>
        <v/>
      </c>
      <c r="I201" s="127" t="str">
        <f>IF(I200="","",IF(COLUMN(I201)-1&lt;&gt;COUNT($3:$3),IF(ROW(I201)-3&gt;$A$2,"",IF(MOD((ROW(I201)-3),(PRODUCT($3:$3)/PRODUCT($B$3:I$3)))=1,IF(MOD((ROW(I201)-3),(PRODUCT($3:$3)/PRODUCT($B$3:H$3)))=1,1,I200+1),I200)),IF(ROW(I201)-3&gt;$A$2,"",IF(MOD((ROW(I201)-3),I$3)=1,1,I200+1))))</f>
        <v/>
      </c>
      <c r="J201" s="127" t="str">
        <f>IF(J200="","",IF(COLUMN(J201)-1&lt;&gt;COUNT($3:$3),IF(ROW(J201)-3&gt;$A$2,"",IF(MOD((ROW(J201)-3),(PRODUCT($3:$3)/PRODUCT($B$3:J$3)))=1,IF(MOD((ROW(J201)-3),(PRODUCT($3:$3)/PRODUCT($B$3:I$3)))=1,1,J200+1),J200)),IF(ROW(J201)-3&gt;$A$2,"",IF(MOD((ROW(J201)-3),J$3)=1,1,J200+1))))</f>
        <v/>
      </c>
      <c r="K201" t="str">
        <f>IF(K200="","",IF(COLUMN(K201)-1&lt;&gt;COUNT($3:$3),IF(ROW(K201)-2&gt;$A$2,"",IF(MOD((ROW(K201)-2),(PRODUCT($3:$3)/PRODUCT($B$3:K$3)))=1,IF(MOD((ROW(K201)-2),(PRODUCT($3:$3)/PRODUCT($B$3:J$3)))=1,1,K200+1),K200)),IF(ROW(K201)-2&gt;$A$2,"",IF(MOD((ROW(K201)-2),K$3)=1,1,K200+1))))</f>
        <v/>
      </c>
    </row>
    <row r="202" spans="2:11">
      <c r="B202" s="127" t="str">
        <f>IF(B201="","",IF(COLUMN(B202)-1&lt;&gt;COUNT($3:$3),IF(ROW(B202)-3&gt;$A$2,"",IF(MOD((ROW(B202)-3),(PRODUCT($3:$3)/PRODUCT($B$3:B$3)))=1,B201+1,B201)),IF(ROW(B202)-3&gt;$A$2,"",IF(MOD((ROW(B202)-3),B$3)=1,1,B201+1))))</f>
        <v/>
      </c>
      <c r="C202" s="127" t="str">
        <f>IF(C201="","",IF(COLUMN(C202)-1&lt;&gt;COUNT($3:$3),IF(ROW(C202)-3&gt;$A$2,"",IF(MOD((ROW(C202)-3),(PRODUCT($3:$3)/PRODUCT($B$3:C$3)))=1,IF(MOD((ROW(C202)-3),(PRODUCT($3:$3)/PRODUCT(B$3:$B$3)))=1,1,C201+1),C201)),IF(ROW(C202)-3&gt;$A$2,"",IF(MOD((ROW(C202)-3),C$3)=1,1,C201+1))))</f>
        <v/>
      </c>
      <c r="D202" s="127" t="str">
        <f>IF(D201="","",IF(COLUMN(D202)-1&lt;&gt;COUNT($3:$3),IF(ROW(D202)-3&gt;$A$2,"",IF(MOD((ROW(D202)-3),(PRODUCT($3:$3)/PRODUCT($B$3:D$3)))=1,IF(MOD((ROW(D202)-3),(PRODUCT($3:$3)/PRODUCT($B$3:C$3)))=1,1,D201+1),D201)),IF(ROW(D202)-3&gt;$A$2,"",IF(MOD((ROW(D202)-3),D$3)=1,1,D201+1))))</f>
        <v/>
      </c>
      <c r="E202" s="127" t="str">
        <f>IF(E201="","",IF(COLUMN(E202)-1&lt;&gt;COUNT($3:$3),IF(ROW(E202)-3&gt;$A$2,"",IF(MOD((ROW(E202)-3),(PRODUCT($3:$3)/PRODUCT($B$3:E$3)))=1,IF(MOD((ROW(E202)-3),(PRODUCT($3:$3)/PRODUCT($B$3:D$3)))=1,1,E201+1),E201)),IF(ROW(E202)-3&gt;$A$2,"",IF(MOD((ROW(E202)-3),E$3)=1,1,E201+1))))</f>
        <v/>
      </c>
      <c r="F202" s="127" t="str">
        <f>IF(F201="","",IF(COLUMN(F202)-1&lt;&gt;COUNT($3:$3),IF(ROW(F202)-3&gt;$A$2,"",IF(MOD((ROW(F202)-3),(PRODUCT($3:$3)/PRODUCT($B$3:F$3)))=1,IF(MOD((ROW(F202)-3),(PRODUCT($3:$3)/PRODUCT($B$3:E$3)))=1,1,F201+1),F201)),IF(ROW(F202)-3&gt;$A$2,"",IF(MOD((ROW(F202)-3),F$3)=1,1,F201+1))))</f>
        <v/>
      </c>
      <c r="G202" s="127" t="str">
        <f>IF(G201="","",IF(COLUMN(G202)-1&lt;&gt;COUNT($3:$3),IF(ROW(G202)-3&gt;$A$2,"",IF(MOD((ROW(G202)-3),(PRODUCT($3:$3)/PRODUCT($B$3:G$3)))=1,IF(MOD((ROW(G202)-3),(PRODUCT($3:$3)/PRODUCT($B$3:F$3)))=1,1,G201+1),G201)),IF(ROW(G202)-3&gt;$A$2,"",IF(MOD((ROW(G202)-3),G$3)=1,1,G201+1))))</f>
        <v/>
      </c>
      <c r="H202" s="127" t="str">
        <f>IF(H201="","",IF(COLUMN(H202)-1&lt;&gt;COUNT($3:$3),IF(ROW(H202)-3&gt;$A$2,"",IF(MOD((ROW(H202)-3),(PRODUCT($3:$3)/PRODUCT($B$3:H$3)))=1,IF(MOD((ROW(H202)-3),(PRODUCT($3:$3)/PRODUCT($B$3:G$3)))=1,1,H201+1),H201)),IF(ROW(H202)-3&gt;$A$2,"",IF(MOD((ROW(H202)-3),H$3)=1,1,H201+1))))</f>
        <v/>
      </c>
      <c r="I202" s="127" t="str">
        <f>IF(I201="","",IF(COLUMN(I202)-1&lt;&gt;COUNT($3:$3),IF(ROW(I202)-3&gt;$A$2,"",IF(MOD((ROW(I202)-3),(PRODUCT($3:$3)/PRODUCT($B$3:I$3)))=1,IF(MOD((ROW(I202)-3),(PRODUCT($3:$3)/PRODUCT($B$3:H$3)))=1,1,I201+1),I201)),IF(ROW(I202)-3&gt;$A$2,"",IF(MOD((ROW(I202)-3),I$3)=1,1,I201+1))))</f>
        <v/>
      </c>
      <c r="J202" s="127" t="str">
        <f>IF(J201="","",IF(COLUMN(J202)-1&lt;&gt;COUNT($3:$3),IF(ROW(J202)-3&gt;$A$2,"",IF(MOD((ROW(J202)-3),(PRODUCT($3:$3)/PRODUCT($B$3:J$3)))=1,IF(MOD((ROW(J202)-3),(PRODUCT($3:$3)/PRODUCT($B$3:I$3)))=1,1,J201+1),J201)),IF(ROW(J202)-3&gt;$A$2,"",IF(MOD((ROW(J202)-3),J$3)=1,1,J201+1))))</f>
        <v/>
      </c>
      <c r="K202" t="str">
        <f>IF(K201="","",IF(COLUMN(K202)-1&lt;&gt;COUNT($3:$3),IF(ROW(K202)-2&gt;$A$2,"",IF(MOD((ROW(K202)-2),(PRODUCT($3:$3)/PRODUCT($B$3:K$3)))=1,IF(MOD((ROW(K202)-2),(PRODUCT($3:$3)/PRODUCT($B$3:J$3)))=1,1,K201+1),K201)),IF(ROW(K202)-2&gt;$A$2,"",IF(MOD((ROW(K202)-2),K$3)=1,1,K201+1))))</f>
        <v/>
      </c>
    </row>
    <row r="203" spans="2:11">
      <c r="B203" s="127" t="str">
        <f>IF(B202="","",IF(COLUMN(B203)-1&lt;&gt;COUNT($3:$3),IF(ROW(B203)-3&gt;$A$2,"",IF(MOD((ROW(B203)-3),(PRODUCT($3:$3)/PRODUCT($B$3:B$3)))=1,B202+1,B202)),IF(ROW(B203)-3&gt;$A$2,"",IF(MOD((ROW(B203)-3),B$3)=1,1,B202+1))))</f>
        <v/>
      </c>
      <c r="C203" s="127" t="str">
        <f>IF(C202="","",IF(COLUMN(C203)-1&lt;&gt;COUNT($3:$3),IF(ROW(C203)-3&gt;$A$2,"",IF(MOD((ROW(C203)-3),(PRODUCT($3:$3)/PRODUCT($B$3:C$3)))=1,IF(MOD((ROW(C203)-3),(PRODUCT($3:$3)/PRODUCT(B$3:$B$3)))=1,1,C202+1),C202)),IF(ROW(C203)-3&gt;$A$2,"",IF(MOD((ROW(C203)-3),C$3)=1,1,C202+1))))</f>
        <v/>
      </c>
      <c r="D203" s="127" t="str">
        <f>IF(D202="","",IF(COLUMN(D203)-1&lt;&gt;COUNT($3:$3),IF(ROW(D203)-3&gt;$A$2,"",IF(MOD((ROW(D203)-3),(PRODUCT($3:$3)/PRODUCT($B$3:D$3)))=1,IF(MOD((ROW(D203)-3),(PRODUCT($3:$3)/PRODUCT($B$3:C$3)))=1,1,D202+1),D202)),IF(ROW(D203)-3&gt;$A$2,"",IF(MOD((ROW(D203)-3),D$3)=1,1,D202+1))))</f>
        <v/>
      </c>
      <c r="E203" s="127" t="str">
        <f>IF(E202="","",IF(COLUMN(E203)-1&lt;&gt;COUNT($3:$3),IF(ROW(E203)-3&gt;$A$2,"",IF(MOD((ROW(E203)-3),(PRODUCT($3:$3)/PRODUCT($B$3:E$3)))=1,IF(MOD((ROW(E203)-3),(PRODUCT($3:$3)/PRODUCT($B$3:D$3)))=1,1,E202+1),E202)),IF(ROW(E203)-3&gt;$A$2,"",IF(MOD((ROW(E203)-3),E$3)=1,1,E202+1))))</f>
        <v/>
      </c>
      <c r="F203" s="127" t="str">
        <f>IF(F202="","",IF(COLUMN(F203)-1&lt;&gt;COUNT($3:$3),IF(ROW(F203)-3&gt;$A$2,"",IF(MOD((ROW(F203)-3),(PRODUCT($3:$3)/PRODUCT($B$3:F$3)))=1,IF(MOD((ROW(F203)-3),(PRODUCT($3:$3)/PRODUCT($B$3:E$3)))=1,1,F202+1),F202)),IF(ROW(F203)-3&gt;$A$2,"",IF(MOD((ROW(F203)-3),F$3)=1,1,F202+1))))</f>
        <v/>
      </c>
      <c r="G203" s="127" t="str">
        <f>IF(G202="","",IF(COLUMN(G203)-1&lt;&gt;COUNT($3:$3),IF(ROW(G203)-3&gt;$A$2,"",IF(MOD((ROW(G203)-3),(PRODUCT($3:$3)/PRODUCT($B$3:G$3)))=1,IF(MOD((ROW(G203)-3),(PRODUCT($3:$3)/PRODUCT($B$3:F$3)))=1,1,G202+1),G202)),IF(ROW(G203)-3&gt;$A$2,"",IF(MOD((ROW(G203)-3),G$3)=1,1,G202+1))))</f>
        <v/>
      </c>
      <c r="H203" s="127" t="str">
        <f>IF(H202="","",IF(COLUMN(H203)-1&lt;&gt;COUNT($3:$3),IF(ROW(H203)-3&gt;$A$2,"",IF(MOD((ROW(H203)-3),(PRODUCT($3:$3)/PRODUCT($B$3:H$3)))=1,IF(MOD((ROW(H203)-3),(PRODUCT($3:$3)/PRODUCT($B$3:G$3)))=1,1,H202+1),H202)),IF(ROW(H203)-3&gt;$A$2,"",IF(MOD((ROW(H203)-3),H$3)=1,1,H202+1))))</f>
        <v/>
      </c>
      <c r="I203" s="127" t="str">
        <f>IF(I202="","",IF(COLUMN(I203)-1&lt;&gt;COUNT($3:$3),IF(ROW(I203)-3&gt;$A$2,"",IF(MOD((ROW(I203)-3),(PRODUCT($3:$3)/PRODUCT($B$3:I$3)))=1,IF(MOD((ROW(I203)-3),(PRODUCT($3:$3)/PRODUCT($B$3:H$3)))=1,1,I202+1),I202)),IF(ROW(I203)-3&gt;$A$2,"",IF(MOD((ROW(I203)-3),I$3)=1,1,I202+1))))</f>
        <v/>
      </c>
      <c r="J203" s="127" t="str">
        <f>IF(J202="","",IF(COLUMN(J203)-1&lt;&gt;COUNT($3:$3),IF(ROW(J203)-3&gt;$A$2,"",IF(MOD((ROW(J203)-3),(PRODUCT($3:$3)/PRODUCT($B$3:J$3)))=1,IF(MOD((ROW(J203)-3),(PRODUCT($3:$3)/PRODUCT($B$3:I$3)))=1,1,J202+1),J202)),IF(ROW(J203)-3&gt;$A$2,"",IF(MOD((ROW(J203)-3),J$3)=1,1,J202+1))))</f>
        <v/>
      </c>
      <c r="K203" t="str">
        <f>IF(K202="","",IF(COLUMN(K203)-1&lt;&gt;COUNT($3:$3),IF(ROW(K203)-2&gt;$A$2,"",IF(MOD((ROW(K203)-2),(PRODUCT($3:$3)/PRODUCT($B$3:K$3)))=1,IF(MOD((ROW(K203)-2),(PRODUCT($3:$3)/PRODUCT($B$3:J$3)))=1,1,K202+1),K202)),IF(ROW(K203)-2&gt;$A$2,"",IF(MOD((ROW(K203)-2),K$3)=1,1,K202+1))))</f>
        <v/>
      </c>
    </row>
    <row r="204" spans="2:11">
      <c r="B204" s="127" t="str">
        <f>IF(B203="","",IF(COLUMN(B204)-1&lt;&gt;COUNT($3:$3),IF(ROW(B204)-3&gt;$A$2,"",IF(MOD((ROW(B204)-3),(PRODUCT($3:$3)/PRODUCT($B$3:B$3)))=1,B203+1,B203)),IF(ROW(B204)-3&gt;$A$2,"",IF(MOD((ROW(B204)-3),B$3)=1,1,B203+1))))</f>
        <v/>
      </c>
      <c r="C204" s="127" t="str">
        <f>IF(C203="","",IF(COLUMN(C204)-1&lt;&gt;COUNT($3:$3),IF(ROW(C204)-3&gt;$A$2,"",IF(MOD((ROW(C204)-3),(PRODUCT($3:$3)/PRODUCT($B$3:C$3)))=1,IF(MOD((ROW(C204)-3),(PRODUCT($3:$3)/PRODUCT(B$3:$B$3)))=1,1,C203+1),C203)),IF(ROW(C204)-3&gt;$A$2,"",IF(MOD((ROW(C204)-3),C$3)=1,1,C203+1))))</f>
        <v/>
      </c>
      <c r="D204" s="127" t="str">
        <f>IF(D203="","",IF(COLUMN(D204)-1&lt;&gt;COUNT($3:$3),IF(ROW(D204)-3&gt;$A$2,"",IF(MOD((ROW(D204)-3),(PRODUCT($3:$3)/PRODUCT($B$3:D$3)))=1,IF(MOD((ROW(D204)-3),(PRODUCT($3:$3)/PRODUCT($B$3:C$3)))=1,1,D203+1),D203)),IF(ROW(D204)-3&gt;$A$2,"",IF(MOD((ROW(D204)-3),D$3)=1,1,D203+1))))</f>
        <v/>
      </c>
      <c r="E204" s="127" t="str">
        <f>IF(E203="","",IF(COLUMN(E204)-1&lt;&gt;COUNT($3:$3),IF(ROW(E204)-3&gt;$A$2,"",IF(MOD((ROW(E204)-3),(PRODUCT($3:$3)/PRODUCT($B$3:E$3)))=1,IF(MOD((ROW(E204)-3),(PRODUCT($3:$3)/PRODUCT($B$3:D$3)))=1,1,E203+1),E203)),IF(ROW(E204)-3&gt;$A$2,"",IF(MOD((ROW(E204)-3),E$3)=1,1,E203+1))))</f>
        <v/>
      </c>
      <c r="F204" s="127" t="str">
        <f>IF(F203="","",IF(COLUMN(F204)-1&lt;&gt;COUNT($3:$3),IF(ROW(F204)-3&gt;$A$2,"",IF(MOD((ROW(F204)-3),(PRODUCT($3:$3)/PRODUCT($B$3:F$3)))=1,IF(MOD((ROW(F204)-3),(PRODUCT($3:$3)/PRODUCT($B$3:E$3)))=1,1,F203+1),F203)),IF(ROW(F204)-3&gt;$A$2,"",IF(MOD((ROW(F204)-3),F$3)=1,1,F203+1))))</f>
        <v/>
      </c>
      <c r="G204" s="127" t="str">
        <f>IF(G203="","",IF(COLUMN(G204)-1&lt;&gt;COUNT($3:$3),IF(ROW(G204)-3&gt;$A$2,"",IF(MOD((ROW(G204)-3),(PRODUCT($3:$3)/PRODUCT($B$3:G$3)))=1,IF(MOD((ROW(G204)-3),(PRODUCT($3:$3)/PRODUCT($B$3:F$3)))=1,1,G203+1),G203)),IF(ROW(G204)-3&gt;$A$2,"",IF(MOD((ROW(G204)-3),G$3)=1,1,G203+1))))</f>
        <v/>
      </c>
      <c r="H204" s="127" t="str">
        <f>IF(H203="","",IF(COLUMN(H204)-1&lt;&gt;COUNT($3:$3),IF(ROW(H204)-3&gt;$A$2,"",IF(MOD((ROW(H204)-3),(PRODUCT($3:$3)/PRODUCT($B$3:H$3)))=1,IF(MOD((ROW(H204)-3),(PRODUCT($3:$3)/PRODUCT($B$3:G$3)))=1,1,H203+1),H203)),IF(ROW(H204)-3&gt;$A$2,"",IF(MOD((ROW(H204)-3),H$3)=1,1,H203+1))))</f>
        <v/>
      </c>
      <c r="I204" s="127" t="str">
        <f>IF(I203="","",IF(COLUMN(I204)-1&lt;&gt;COUNT($3:$3),IF(ROW(I204)-3&gt;$A$2,"",IF(MOD((ROW(I204)-3),(PRODUCT($3:$3)/PRODUCT($B$3:I$3)))=1,IF(MOD((ROW(I204)-3),(PRODUCT($3:$3)/PRODUCT($B$3:H$3)))=1,1,I203+1),I203)),IF(ROW(I204)-3&gt;$A$2,"",IF(MOD((ROW(I204)-3),I$3)=1,1,I203+1))))</f>
        <v/>
      </c>
      <c r="J204" s="127" t="str">
        <f>IF(J203="","",IF(COLUMN(J204)-1&lt;&gt;COUNT($3:$3),IF(ROW(J204)-3&gt;$A$2,"",IF(MOD((ROW(J204)-3),(PRODUCT($3:$3)/PRODUCT($B$3:J$3)))=1,IF(MOD((ROW(J204)-3),(PRODUCT($3:$3)/PRODUCT($B$3:I$3)))=1,1,J203+1),J203)),IF(ROW(J204)-3&gt;$A$2,"",IF(MOD((ROW(J204)-3),J$3)=1,1,J203+1))))</f>
        <v/>
      </c>
      <c r="K204" t="str">
        <f>IF(K203="","",IF(COLUMN(K204)-1&lt;&gt;COUNT($3:$3),IF(ROW(K204)-2&gt;$A$2,"",IF(MOD((ROW(K204)-2),(PRODUCT($3:$3)/PRODUCT($B$3:K$3)))=1,IF(MOD((ROW(K204)-2),(PRODUCT($3:$3)/PRODUCT($B$3:J$3)))=1,1,K203+1),K203)),IF(ROW(K204)-2&gt;$A$2,"",IF(MOD((ROW(K204)-2),K$3)=1,1,K203+1))))</f>
        <v/>
      </c>
    </row>
    <row r="205" spans="2:11">
      <c r="B205" s="127" t="str">
        <f>IF(B204="","",IF(COLUMN(B205)-1&lt;&gt;COUNT($3:$3),IF(ROW(B205)-3&gt;$A$2,"",IF(MOD((ROW(B205)-3),(PRODUCT($3:$3)/PRODUCT($B$3:B$3)))=1,B204+1,B204)),IF(ROW(B205)-3&gt;$A$2,"",IF(MOD((ROW(B205)-3),B$3)=1,1,B204+1))))</f>
        <v/>
      </c>
      <c r="C205" s="127" t="str">
        <f>IF(C204="","",IF(COLUMN(C205)-1&lt;&gt;COUNT($3:$3),IF(ROW(C205)-3&gt;$A$2,"",IF(MOD((ROW(C205)-3),(PRODUCT($3:$3)/PRODUCT($B$3:C$3)))=1,IF(MOD((ROW(C205)-3),(PRODUCT($3:$3)/PRODUCT(B$3:$B$3)))=1,1,C204+1),C204)),IF(ROW(C205)-3&gt;$A$2,"",IF(MOD((ROW(C205)-3),C$3)=1,1,C204+1))))</f>
        <v/>
      </c>
      <c r="D205" s="127" t="str">
        <f>IF(D204="","",IF(COLUMN(D205)-1&lt;&gt;COUNT($3:$3),IF(ROW(D205)-3&gt;$A$2,"",IF(MOD((ROW(D205)-3),(PRODUCT($3:$3)/PRODUCT($B$3:D$3)))=1,IF(MOD((ROW(D205)-3),(PRODUCT($3:$3)/PRODUCT($B$3:C$3)))=1,1,D204+1),D204)),IF(ROW(D205)-3&gt;$A$2,"",IF(MOD((ROW(D205)-3),D$3)=1,1,D204+1))))</f>
        <v/>
      </c>
      <c r="E205" s="127" t="str">
        <f>IF(E204="","",IF(COLUMN(E205)-1&lt;&gt;COUNT($3:$3),IF(ROW(E205)-3&gt;$A$2,"",IF(MOD((ROW(E205)-3),(PRODUCT($3:$3)/PRODUCT($B$3:E$3)))=1,IF(MOD((ROW(E205)-3),(PRODUCT($3:$3)/PRODUCT($B$3:D$3)))=1,1,E204+1),E204)),IF(ROW(E205)-3&gt;$A$2,"",IF(MOD((ROW(E205)-3),E$3)=1,1,E204+1))))</f>
        <v/>
      </c>
      <c r="F205" s="127" t="str">
        <f>IF(F204="","",IF(COLUMN(F205)-1&lt;&gt;COUNT($3:$3),IF(ROW(F205)-3&gt;$A$2,"",IF(MOD((ROW(F205)-3),(PRODUCT($3:$3)/PRODUCT($B$3:F$3)))=1,IF(MOD((ROW(F205)-3),(PRODUCT($3:$3)/PRODUCT($B$3:E$3)))=1,1,F204+1),F204)),IF(ROW(F205)-3&gt;$A$2,"",IF(MOD((ROW(F205)-3),F$3)=1,1,F204+1))))</f>
        <v/>
      </c>
      <c r="G205" s="127" t="str">
        <f>IF(G204="","",IF(COLUMN(G205)-1&lt;&gt;COUNT($3:$3),IF(ROW(G205)-3&gt;$A$2,"",IF(MOD((ROW(G205)-3),(PRODUCT($3:$3)/PRODUCT($B$3:G$3)))=1,IF(MOD((ROW(G205)-3),(PRODUCT($3:$3)/PRODUCT($B$3:F$3)))=1,1,G204+1),G204)),IF(ROW(G205)-3&gt;$A$2,"",IF(MOD((ROW(G205)-3),G$3)=1,1,G204+1))))</f>
        <v/>
      </c>
      <c r="H205" s="127" t="str">
        <f>IF(H204="","",IF(COLUMN(H205)-1&lt;&gt;COUNT($3:$3),IF(ROW(H205)-3&gt;$A$2,"",IF(MOD((ROW(H205)-3),(PRODUCT($3:$3)/PRODUCT($B$3:H$3)))=1,IF(MOD((ROW(H205)-3),(PRODUCT($3:$3)/PRODUCT($B$3:G$3)))=1,1,H204+1),H204)),IF(ROW(H205)-3&gt;$A$2,"",IF(MOD((ROW(H205)-3),H$3)=1,1,H204+1))))</f>
        <v/>
      </c>
      <c r="I205" s="127" t="str">
        <f>IF(I204="","",IF(COLUMN(I205)-1&lt;&gt;COUNT($3:$3),IF(ROW(I205)-3&gt;$A$2,"",IF(MOD((ROW(I205)-3),(PRODUCT($3:$3)/PRODUCT($B$3:I$3)))=1,IF(MOD((ROW(I205)-3),(PRODUCT($3:$3)/PRODUCT($B$3:H$3)))=1,1,I204+1),I204)),IF(ROW(I205)-3&gt;$A$2,"",IF(MOD((ROW(I205)-3),I$3)=1,1,I204+1))))</f>
        <v/>
      </c>
      <c r="J205" s="127" t="str">
        <f>IF(J204="","",IF(COLUMN(J205)-1&lt;&gt;COUNT($3:$3),IF(ROW(J205)-3&gt;$A$2,"",IF(MOD((ROW(J205)-3),(PRODUCT($3:$3)/PRODUCT($B$3:J$3)))=1,IF(MOD((ROW(J205)-3),(PRODUCT($3:$3)/PRODUCT($B$3:I$3)))=1,1,J204+1),J204)),IF(ROW(J205)-3&gt;$A$2,"",IF(MOD((ROW(J205)-3),J$3)=1,1,J204+1))))</f>
        <v/>
      </c>
      <c r="K205" t="str">
        <f>IF(K204="","",IF(COLUMN(K205)-1&lt;&gt;COUNT($3:$3),IF(ROW(K205)-2&gt;$A$2,"",IF(MOD((ROW(K205)-2),(PRODUCT($3:$3)/PRODUCT($B$3:K$3)))=1,IF(MOD((ROW(K205)-2),(PRODUCT($3:$3)/PRODUCT($B$3:J$3)))=1,1,K204+1),K204)),IF(ROW(K205)-2&gt;$A$2,"",IF(MOD((ROW(K205)-2),K$3)=1,1,K204+1))))</f>
        <v/>
      </c>
    </row>
    <row r="206" spans="2:11">
      <c r="B206" s="127" t="str">
        <f>IF(B205="","",IF(COLUMN(B206)-1&lt;&gt;COUNT($3:$3),IF(ROW(B206)-3&gt;$A$2,"",IF(MOD((ROW(B206)-3),(PRODUCT($3:$3)/PRODUCT($B$3:B$3)))=1,B205+1,B205)),IF(ROW(B206)-3&gt;$A$2,"",IF(MOD((ROW(B206)-3),B$3)=1,1,B205+1))))</f>
        <v/>
      </c>
      <c r="C206" s="127" t="str">
        <f>IF(C205="","",IF(COLUMN(C206)-1&lt;&gt;COUNT($3:$3),IF(ROW(C206)-3&gt;$A$2,"",IF(MOD((ROW(C206)-3),(PRODUCT($3:$3)/PRODUCT($B$3:C$3)))=1,IF(MOD((ROW(C206)-3),(PRODUCT($3:$3)/PRODUCT(B$3:$B$3)))=1,1,C205+1),C205)),IF(ROW(C206)-3&gt;$A$2,"",IF(MOD((ROW(C206)-3),C$3)=1,1,C205+1))))</f>
        <v/>
      </c>
      <c r="D206" s="127" t="str">
        <f>IF(D205="","",IF(COLUMN(D206)-1&lt;&gt;COUNT($3:$3),IF(ROW(D206)-3&gt;$A$2,"",IF(MOD((ROW(D206)-3),(PRODUCT($3:$3)/PRODUCT($B$3:D$3)))=1,IF(MOD((ROW(D206)-3),(PRODUCT($3:$3)/PRODUCT($B$3:C$3)))=1,1,D205+1),D205)),IF(ROW(D206)-3&gt;$A$2,"",IF(MOD((ROW(D206)-3),D$3)=1,1,D205+1))))</f>
        <v/>
      </c>
      <c r="E206" s="127" t="str">
        <f>IF(E205="","",IF(COLUMN(E206)-1&lt;&gt;COUNT($3:$3),IF(ROW(E206)-3&gt;$A$2,"",IF(MOD((ROW(E206)-3),(PRODUCT($3:$3)/PRODUCT($B$3:E$3)))=1,IF(MOD((ROW(E206)-3),(PRODUCT($3:$3)/PRODUCT($B$3:D$3)))=1,1,E205+1),E205)),IF(ROW(E206)-3&gt;$A$2,"",IF(MOD((ROW(E206)-3),E$3)=1,1,E205+1))))</f>
        <v/>
      </c>
      <c r="F206" s="127" t="str">
        <f>IF(F205="","",IF(COLUMN(F206)-1&lt;&gt;COUNT($3:$3),IF(ROW(F206)-3&gt;$A$2,"",IF(MOD((ROW(F206)-3),(PRODUCT($3:$3)/PRODUCT($B$3:F$3)))=1,IF(MOD((ROW(F206)-3),(PRODUCT($3:$3)/PRODUCT($B$3:E$3)))=1,1,F205+1),F205)),IF(ROW(F206)-3&gt;$A$2,"",IF(MOD((ROW(F206)-3),F$3)=1,1,F205+1))))</f>
        <v/>
      </c>
      <c r="G206" s="127" t="str">
        <f>IF(G205="","",IF(COLUMN(G206)-1&lt;&gt;COUNT($3:$3),IF(ROW(G206)-3&gt;$A$2,"",IF(MOD((ROW(G206)-3),(PRODUCT($3:$3)/PRODUCT($B$3:G$3)))=1,IF(MOD((ROW(G206)-3),(PRODUCT($3:$3)/PRODUCT($B$3:F$3)))=1,1,G205+1),G205)),IF(ROW(G206)-3&gt;$A$2,"",IF(MOD((ROW(G206)-3),G$3)=1,1,G205+1))))</f>
        <v/>
      </c>
      <c r="H206" s="127" t="str">
        <f>IF(H205="","",IF(COLUMN(H206)-1&lt;&gt;COUNT($3:$3),IF(ROW(H206)-3&gt;$A$2,"",IF(MOD((ROW(H206)-3),(PRODUCT($3:$3)/PRODUCT($B$3:H$3)))=1,IF(MOD((ROW(H206)-3),(PRODUCT($3:$3)/PRODUCT($B$3:G$3)))=1,1,H205+1),H205)),IF(ROW(H206)-3&gt;$A$2,"",IF(MOD((ROW(H206)-3),H$3)=1,1,H205+1))))</f>
        <v/>
      </c>
      <c r="I206" s="127" t="str">
        <f>IF(I205="","",IF(COLUMN(I206)-1&lt;&gt;COUNT($3:$3),IF(ROW(I206)-3&gt;$A$2,"",IF(MOD((ROW(I206)-3),(PRODUCT($3:$3)/PRODUCT($B$3:I$3)))=1,IF(MOD((ROW(I206)-3),(PRODUCT($3:$3)/PRODUCT($B$3:H$3)))=1,1,I205+1),I205)),IF(ROW(I206)-3&gt;$A$2,"",IF(MOD((ROW(I206)-3),I$3)=1,1,I205+1))))</f>
        <v/>
      </c>
      <c r="J206" s="127" t="str">
        <f>IF(J205="","",IF(COLUMN(J206)-1&lt;&gt;COUNT($3:$3),IF(ROW(J206)-3&gt;$A$2,"",IF(MOD((ROW(J206)-3),(PRODUCT($3:$3)/PRODUCT($B$3:J$3)))=1,IF(MOD((ROW(J206)-3),(PRODUCT($3:$3)/PRODUCT($B$3:I$3)))=1,1,J205+1),J205)),IF(ROW(J206)-3&gt;$A$2,"",IF(MOD((ROW(J206)-3),J$3)=1,1,J205+1))))</f>
        <v/>
      </c>
      <c r="K206" t="str">
        <f>IF(K205="","",IF(COLUMN(K206)-1&lt;&gt;COUNT($3:$3),IF(ROW(K206)-2&gt;$A$2,"",IF(MOD((ROW(K206)-2),(PRODUCT($3:$3)/PRODUCT($B$3:K$3)))=1,IF(MOD((ROW(K206)-2),(PRODUCT($3:$3)/PRODUCT($B$3:J$3)))=1,1,K205+1),K205)),IF(ROW(K206)-2&gt;$A$2,"",IF(MOD((ROW(K206)-2),K$3)=1,1,K205+1))))</f>
        <v/>
      </c>
    </row>
    <row r="207" spans="2:11">
      <c r="B207" s="127" t="str">
        <f>IF(B206="","",IF(COLUMN(B207)-1&lt;&gt;COUNT($3:$3),IF(ROW(B207)-3&gt;$A$2,"",IF(MOD((ROW(B207)-3),(PRODUCT($3:$3)/PRODUCT($B$3:B$3)))=1,B206+1,B206)),IF(ROW(B207)-3&gt;$A$2,"",IF(MOD((ROW(B207)-3),B$3)=1,1,B206+1))))</f>
        <v/>
      </c>
      <c r="C207" s="127" t="str">
        <f>IF(C206="","",IF(COLUMN(C207)-1&lt;&gt;COUNT($3:$3),IF(ROW(C207)-3&gt;$A$2,"",IF(MOD((ROW(C207)-3),(PRODUCT($3:$3)/PRODUCT($B$3:C$3)))=1,IF(MOD((ROW(C207)-3),(PRODUCT($3:$3)/PRODUCT(B$3:$B$3)))=1,1,C206+1),C206)),IF(ROW(C207)-3&gt;$A$2,"",IF(MOD((ROW(C207)-3),C$3)=1,1,C206+1))))</f>
        <v/>
      </c>
      <c r="D207" s="127" t="str">
        <f>IF(D206="","",IF(COLUMN(D207)-1&lt;&gt;COUNT($3:$3),IF(ROW(D207)-3&gt;$A$2,"",IF(MOD((ROW(D207)-3),(PRODUCT($3:$3)/PRODUCT($B$3:D$3)))=1,IF(MOD((ROW(D207)-3),(PRODUCT($3:$3)/PRODUCT($B$3:C$3)))=1,1,D206+1),D206)),IF(ROW(D207)-3&gt;$A$2,"",IF(MOD((ROW(D207)-3),D$3)=1,1,D206+1))))</f>
        <v/>
      </c>
      <c r="E207" s="127" t="str">
        <f>IF(E206="","",IF(COLUMN(E207)-1&lt;&gt;COUNT($3:$3),IF(ROW(E207)-3&gt;$A$2,"",IF(MOD((ROW(E207)-3),(PRODUCT($3:$3)/PRODUCT($B$3:E$3)))=1,IF(MOD((ROW(E207)-3),(PRODUCT($3:$3)/PRODUCT($B$3:D$3)))=1,1,E206+1),E206)),IF(ROW(E207)-3&gt;$A$2,"",IF(MOD((ROW(E207)-3),E$3)=1,1,E206+1))))</f>
        <v/>
      </c>
      <c r="F207" s="127" t="str">
        <f>IF(F206="","",IF(COLUMN(F207)-1&lt;&gt;COUNT($3:$3),IF(ROW(F207)-3&gt;$A$2,"",IF(MOD((ROW(F207)-3),(PRODUCT($3:$3)/PRODUCT($B$3:F$3)))=1,IF(MOD((ROW(F207)-3),(PRODUCT($3:$3)/PRODUCT($B$3:E$3)))=1,1,F206+1),F206)),IF(ROW(F207)-3&gt;$A$2,"",IF(MOD((ROW(F207)-3),F$3)=1,1,F206+1))))</f>
        <v/>
      </c>
      <c r="G207" s="127" t="str">
        <f>IF(G206="","",IF(COLUMN(G207)-1&lt;&gt;COUNT($3:$3),IF(ROW(G207)-3&gt;$A$2,"",IF(MOD((ROW(G207)-3),(PRODUCT($3:$3)/PRODUCT($B$3:G$3)))=1,IF(MOD((ROW(G207)-3),(PRODUCT($3:$3)/PRODUCT($B$3:F$3)))=1,1,G206+1),G206)),IF(ROW(G207)-3&gt;$A$2,"",IF(MOD((ROW(G207)-3),G$3)=1,1,G206+1))))</f>
        <v/>
      </c>
      <c r="H207" s="127" t="str">
        <f>IF(H206="","",IF(COLUMN(H207)-1&lt;&gt;COUNT($3:$3),IF(ROW(H207)-3&gt;$A$2,"",IF(MOD((ROW(H207)-3),(PRODUCT($3:$3)/PRODUCT($B$3:H$3)))=1,IF(MOD((ROW(H207)-3),(PRODUCT($3:$3)/PRODUCT($B$3:G$3)))=1,1,H206+1),H206)),IF(ROW(H207)-3&gt;$A$2,"",IF(MOD((ROW(H207)-3),H$3)=1,1,H206+1))))</f>
        <v/>
      </c>
      <c r="I207" s="127" t="str">
        <f>IF(I206="","",IF(COLUMN(I207)-1&lt;&gt;COUNT($3:$3),IF(ROW(I207)-3&gt;$A$2,"",IF(MOD((ROW(I207)-3),(PRODUCT($3:$3)/PRODUCT($B$3:I$3)))=1,IF(MOD((ROW(I207)-3),(PRODUCT($3:$3)/PRODUCT($B$3:H$3)))=1,1,I206+1),I206)),IF(ROW(I207)-3&gt;$A$2,"",IF(MOD((ROW(I207)-3),I$3)=1,1,I206+1))))</f>
        <v/>
      </c>
      <c r="J207" s="127" t="str">
        <f>IF(J206="","",IF(COLUMN(J207)-1&lt;&gt;COUNT($3:$3),IF(ROW(J207)-3&gt;$A$2,"",IF(MOD((ROW(J207)-3),(PRODUCT($3:$3)/PRODUCT($B$3:J$3)))=1,IF(MOD((ROW(J207)-3),(PRODUCT($3:$3)/PRODUCT($B$3:I$3)))=1,1,J206+1),J206)),IF(ROW(J207)-3&gt;$A$2,"",IF(MOD((ROW(J207)-3),J$3)=1,1,J206+1))))</f>
        <v/>
      </c>
      <c r="K207" t="str">
        <f>IF(K206="","",IF(COLUMN(K207)-1&lt;&gt;COUNT($3:$3),IF(ROW(K207)-2&gt;$A$2,"",IF(MOD((ROW(K207)-2),(PRODUCT($3:$3)/PRODUCT($B$3:K$3)))=1,IF(MOD((ROW(K207)-2),(PRODUCT($3:$3)/PRODUCT($B$3:J$3)))=1,1,K206+1),K206)),IF(ROW(K207)-2&gt;$A$2,"",IF(MOD((ROW(K207)-2),K$3)=1,1,K206+1))))</f>
        <v/>
      </c>
    </row>
    <row r="208" spans="2:11">
      <c r="B208" s="127" t="str">
        <f>IF(B207="","",IF(COLUMN(B208)-1&lt;&gt;COUNT($3:$3),IF(ROW(B208)-3&gt;$A$2,"",IF(MOD((ROW(B208)-3),(PRODUCT($3:$3)/PRODUCT($B$3:B$3)))=1,B207+1,B207)),IF(ROW(B208)-3&gt;$A$2,"",IF(MOD((ROW(B208)-3),B$3)=1,1,B207+1))))</f>
        <v/>
      </c>
      <c r="C208" s="127" t="str">
        <f>IF(C207="","",IF(COLUMN(C208)-1&lt;&gt;COUNT($3:$3),IF(ROW(C208)-3&gt;$A$2,"",IF(MOD((ROW(C208)-3),(PRODUCT($3:$3)/PRODUCT($B$3:C$3)))=1,IF(MOD((ROW(C208)-3),(PRODUCT($3:$3)/PRODUCT(B$3:$B$3)))=1,1,C207+1),C207)),IF(ROW(C208)-3&gt;$A$2,"",IF(MOD((ROW(C208)-3),C$3)=1,1,C207+1))))</f>
        <v/>
      </c>
      <c r="D208" s="127" t="str">
        <f>IF(D207="","",IF(COLUMN(D208)-1&lt;&gt;COUNT($3:$3),IF(ROW(D208)-3&gt;$A$2,"",IF(MOD((ROW(D208)-3),(PRODUCT($3:$3)/PRODUCT($B$3:D$3)))=1,IF(MOD((ROW(D208)-3),(PRODUCT($3:$3)/PRODUCT($B$3:C$3)))=1,1,D207+1),D207)),IF(ROW(D208)-3&gt;$A$2,"",IF(MOD((ROW(D208)-3),D$3)=1,1,D207+1))))</f>
        <v/>
      </c>
      <c r="E208" s="127" t="str">
        <f>IF(E207="","",IF(COLUMN(E208)-1&lt;&gt;COUNT($3:$3),IF(ROW(E208)-3&gt;$A$2,"",IF(MOD((ROW(E208)-3),(PRODUCT($3:$3)/PRODUCT($B$3:E$3)))=1,IF(MOD((ROW(E208)-3),(PRODUCT($3:$3)/PRODUCT($B$3:D$3)))=1,1,E207+1),E207)),IF(ROW(E208)-3&gt;$A$2,"",IF(MOD((ROW(E208)-3),E$3)=1,1,E207+1))))</f>
        <v/>
      </c>
      <c r="F208" s="127" t="str">
        <f>IF(F207="","",IF(COLUMN(F208)-1&lt;&gt;COUNT($3:$3),IF(ROW(F208)-3&gt;$A$2,"",IF(MOD((ROW(F208)-3),(PRODUCT($3:$3)/PRODUCT($B$3:F$3)))=1,IF(MOD((ROW(F208)-3),(PRODUCT($3:$3)/PRODUCT($B$3:E$3)))=1,1,F207+1),F207)),IF(ROW(F208)-3&gt;$A$2,"",IF(MOD((ROW(F208)-3),F$3)=1,1,F207+1))))</f>
        <v/>
      </c>
      <c r="G208" s="127" t="str">
        <f>IF(G207="","",IF(COLUMN(G208)-1&lt;&gt;COUNT($3:$3),IF(ROW(G208)-3&gt;$A$2,"",IF(MOD((ROW(G208)-3),(PRODUCT($3:$3)/PRODUCT($B$3:G$3)))=1,IF(MOD((ROW(G208)-3),(PRODUCT($3:$3)/PRODUCT($B$3:F$3)))=1,1,G207+1),G207)),IF(ROW(G208)-3&gt;$A$2,"",IF(MOD((ROW(G208)-3),G$3)=1,1,G207+1))))</f>
        <v/>
      </c>
      <c r="H208" s="127" t="str">
        <f>IF(H207="","",IF(COLUMN(H208)-1&lt;&gt;COUNT($3:$3),IF(ROW(H208)-3&gt;$A$2,"",IF(MOD((ROW(H208)-3),(PRODUCT($3:$3)/PRODUCT($B$3:H$3)))=1,IF(MOD((ROW(H208)-3),(PRODUCT($3:$3)/PRODUCT($B$3:G$3)))=1,1,H207+1),H207)),IF(ROW(H208)-3&gt;$A$2,"",IF(MOD((ROW(H208)-3),H$3)=1,1,H207+1))))</f>
        <v/>
      </c>
      <c r="I208" s="127" t="str">
        <f>IF(I207="","",IF(COLUMN(I208)-1&lt;&gt;COUNT($3:$3),IF(ROW(I208)-3&gt;$A$2,"",IF(MOD((ROW(I208)-3),(PRODUCT($3:$3)/PRODUCT($B$3:I$3)))=1,IF(MOD((ROW(I208)-3),(PRODUCT($3:$3)/PRODUCT($B$3:H$3)))=1,1,I207+1),I207)),IF(ROW(I208)-3&gt;$A$2,"",IF(MOD((ROW(I208)-3),I$3)=1,1,I207+1))))</f>
        <v/>
      </c>
      <c r="J208" s="127" t="str">
        <f>IF(J207="","",IF(COLUMN(J208)-1&lt;&gt;COUNT($3:$3),IF(ROW(J208)-3&gt;$A$2,"",IF(MOD((ROW(J208)-3),(PRODUCT($3:$3)/PRODUCT($B$3:J$3)))=1,IF(MOD((ROW(J208)-3),(PRODUCT($3:$3)/PRODUCT($B$3:I$3)))=1,1,J207+1),J207)),IF(ROW(J208)-3&gt;$A$2,"",IF(MOD((ROW(J208)-3),J$3)=1,1,J207+1))))</f>
        <v/>
      </c>
      <c r="K208" t="str">
        <f>IF(K207="","",IF(COLUMN(K208)-1&lt;&gt;COUNT($3:$3),IF(ROW(K208)-2&gt;$A$2,"",IF(MOD((ROW(K208)-2),(PRODUCT($3:$3)/PRODUCT($B$3:K$3)))=1,IF(MOD((ROW(K208)-2),(PRODUCT($3:$3)/PRODUCT($B$3:J$3)))=1,1,K207+1),K207)),IF(ROW(K208)-2&gt;$A$2,"",IF(MOD((ROW(K208)-2),K$3)=1,1,K207+1))))</f>
        <v/>
      </c>
    </row>
    <row r="209" spans="2:11">
      <c r="B209" s="127" t="str">
        <f>IF(B208="","",IF(COLUMN(B209)-1&lt;&gt;COUNT($3:$3),IF(ROW(B209)-3&gt;$A$2,"",IF(MOD((ROW(B209)-3),(PRODUCT($3:$3)/PRODUCT($B$3:B$3)))=1,B208+1,B208)),IF(ROW(B209)-3&gt;$A$2,"",IF(MOD((ROW(B209)-3),B$3)=1,1,B208+1))))</f>
        <v/>
      </c>
      <c r="C209" s="127" t="str">
        <f>IF(C208="","",IF(COLUMN(C209)-1&lt;&gt;COUNT($3:$3),IF(ROW(C209)-3&gt;$A$2,"",IF(MOD((ROW(C209)-3),(PRODUCT($3:$3)/PRODUCT($B$3:C$3)))=1,IF(MOD((ROW(C209)-3),(PRODUCT($3:$3)/PRODUCT(B$3:$B$3)))=1,1,C208+1),C208)),IF(ROW(C209)-3&gt;$A$2,"",IF(MOD((ROW(C209)-3),C$3)=1,1,C208+1))))</f>
        <v/>
      </c>
      <c r="D209" s="127" t="str">
        <f>IF(D208="","",IF(COLUMN(D209)-1&lt;&gt;COUNT($3:$3),IF(ROW(D209)-3&gt;$A$2,"",IF(MOD((ROW(D209)-3),(PRODUCT($3:$3)/PRODUCT($B$3:D$3)))=1,IF(MOD((ROW(D209)-3),(PRODUCT($3:$3)/PRODUCT($B$3:C$3)))=1,1,D208+1),D208)),IF(ROW(D209)-3&gt;$A$2,"",IF(MOD((ROW(D209)-3),D$3)=1,1,D208+1))))</f>
        <v/>
      </c>
      <c r="E209" s="127" t="str">
        <f>IF(E208="","",IF(COLUMN(E209)-1&lt;&gt;COUNT($3:$3),IF(ROW(E209)-3&gt;$A$2,"",IF(MOD((ROW(E209)-3),(PRODUCT($3:$3)/PRODUCT($B$3:E$3)))=1,IF(MOD((ROW(E209)-3),(PRODUCT($3:$3)/PRODUCT($B$3:D$3)))=1,1,E208+1),E208)),IF(ROW(E209)-3&gt;$A$2,"",IF(MOD((ROW(E209)-3),E$3)=1,1,E208+1))))</f>
        <v/>
      </c>
      <c r="F209" s="127" t="str">
        <f>IF(F208="","",IF(COLUMN(F209)-1&lt;&gt;COUNT($3:$3),IF(ROW(F209)-3&gt;$A$2,"",IF(MOD((ROW(F209)-3),(PRODUCT($3:$3)/PRODUCT($B$3:F$3)))=1,IF(MOD((ROW(F209)-3),(PRODUCT($3:$3)/PRODUCT($B$3:E$3)))=1,1,F208+1),F208)),IF(ROW(F209)-3&gt;$A$2,"",IF(MOD((ROW(F209)-3),F$3)=1,1,F208+1))))</f>
        <v/>
      </c>
      <c r="G209" s="127" t="str">
        <f>IF(G208="","",IF(COLUMN(G209)-1&lt;&gt;COUNT($3:$3),IF(ROW(G209)-3&gt;$A$2,"",IF(MOD((ROW(G209)-3),(PRODUCT($3:$3)/PRODUCT($B$3:G$3)))=1,IF(MOD((ROW(G209)-3),(PRODUCT($3:$3)/PRODUCT($B$3:F$3)))=1,1,G208+1),G208)),IF(ROW(G209)-3&gt;$A$2,"",IF(MOD((ROW(G209)-3),G$3)=1,1,G208+1))))</f>
        <v/>
      </c>
      <c r="H209" s="127" t="str">
        <f>IF(H208="","",IF(COLUMN(H209)-1&lt;&gt;COUNT($3:$3),IF(ROW(H209)-3&gt;$A$2,"",IF(MOD((ROW(H209)-3),(PRODUCT($3:$3)/PRODUCT($B$3:H$3)))=1,IF(MOD((ROW(H209)-3),(PRODUCT($3:$3)/PRODUCT($B$3:G$3)))=1,1,H208+1),H208)),IF(ROW(H209)-3&gt;$A$2,"",IF(MOD((ROW(H209)-3),H$3)=1,1,H208+1))))</f>
        <v/>
      </c>
      <c r="I209" s="127" t="str">
        <f>IF(I208="","",IF(COLUMN(I209)-1&lt;&gt;COUNT($3:$3),IF(ROW(I209)-3&gt;$A$2,"",IF(MOD((ROW(I209)-3),(PRODUCT($3:$3)/PRODUCT($B$3:I$3)))=1,IF(MOD((ROW(I209)-3),(PRODUCT($3:$3)/PRODUCT($B$3:H$3)))=1,1,I208+1),I208)),IF(ROW(I209)-3&gt;$A$2,"",IF(MOD((ROW(I209)-3),I$3)=1,1,I208+1))))</f>
        <v/>
      </c>
      <c r="J209" s="127" t="str">
        <f>IF(J208="","",IF(COLUMN(J209)-1&lt;&gt;COUNT($3:$3),IF(ROW(J209)-3&gt;$A$2,"",IF(MOD((ROW(J209)-3),(PRODUCT($3:$3)/PRODUCT($B$3:J$3)))=1,IF(MOD((ROW(J209)-3),(PRODUCT($3:$3)/PRODUCT($B$3:I$3)))=1,1,J208+1),J208)),IF(ROW(J209)-3&gt;$A$2,"",IF(MOD((ROW(J209)-3),J$3)=1,1,J208+1))))</f>
        <v/>
      </c>
      <c r="K209" t="str">
        <f>IF(K208="","",IF(COLUMN(K209)-1&lt;&gt;COUNT($3:$3),IF(ROW(K209)-2&gt;$A$2,"",IF(MOD((ROW(K209)-2),(PRODUCT($3:$3)/PRODUCT($B$3:K$3)))=1,IF(MOD((ROW(K209)-2),(PRODUCT($3:$3)/PRODUCT($B$3:J$3)))=1,1,K208+1),K208)),IF(ROW(K209)-2&gt;$A$2,"",IF(MOD((ROW(K209)-2),K$3)=1,1,K208+1))))</f>
        <v/>
      </c>
    </row>
    <row r="210" spans="2:11">
      <c r="B210" s="127" t="str">
        <f>IF(B209="","",IF(COLUMN(B210)-1&lt;&gt;COUNT($3:$3),IF(ROW(B210)-3&gt;$A$2,"",IF(MOD((ROW(B210)-3),(PRODUCT($3:$3)/PRODUCT($B$3:B$3)))=1,B209+1,B209)),IF(ROW(B210)-3&gt;$A$2,"",IF(MOD((ROW(B210)-3),B$3)=1,1,B209+1))))</f>
        <v/>
      </c>
      <c r="C210" s="127" t="str">
        <f>IF(C209="","",IF(COLUMN(C210)-1&lt;&gt;COUNT($3:$3),IF(ROW(C210)-3&gt;$A$2,"",IF(MOD((ROW(C210)-3),(PRODUCT($3:$3)/PRODUCT($B$3:C$3)))=1,IF(MOD((ROW(C210)-3),(PRODUCT($3:$3)/PRODUCT(B$3:$B$3)))=1,1,C209+1),C209)),IF(ROW(C210)-3&gt;$A$2,"",IF(MOD((ROW(C210)-3),C$3)=1,1,C209+1))))</f>
        <v/>
      </c>
      <c r="D210" s="127" t="str">
        <f>IF(D209="","",IF(COLUMN(D210)-1&lt;&gt;COUNT($3:$3),IF(ROW(D210)-3&gt;$A$2,"",IF(MOD((ROW(D210)-3),(PRODUCT($3:$3)/PRODUCT($B$3:D$3)))=1,IF(MOD((ROW(D210)-3),(PRODUCT($3:$3)/PRODUCT($B$3:C$3)))=1,1,D209+1),D209)),IF(ROW(D210)-3&gt;$A$2,"",IF(MOD((ROW(D210)-3),D$3)=1,1,D209+1))))</f>
        <v/>
      </c>
      <c r="E210" s="127" t="str">
        <f>IF(E209="","",IF(COLUMN(E210)-1&lt;&gt;COUNT($3:$3),IF(ROW(E210)-3&gt;$A$2,"",IF(MOD((ROW(E210)-3),(PRODUCT($3:$3)/PRODUCT($B$3:E$3)))=1,IF(MOD((ROW(E210)-3),(PRODUCT($3:$3)/PRODUCT($B$3:D$3)))=1,1,E209+1),E209)),IF(ROW(E210)-3&gt;$A$2,"",IF(MOD((ROW(E210)-3),E$3)=1,1,E209+1))))</f>
        <v/>
      </c>
      <c r="F210" s="127" t="str">
        <f>IF(F209="","",IF(COLUMN(F210)-1&lt;&gt;COUNT($3:$3),IF(ROW(F210)-3&gt;$A$2,"",IF(MOD((ROW(F210)-3),(PRODUCT($3:$3)/PRODUCT($B$3:F$3)))=1,IF(MOD((ROW(F210)-3),(PRODUCT($3:$3)/PRODUCT($B$3:E$3)))=1,1,F209+1),F209)),IF(ROW(F210)-3&gt;$A$2,"",IF(MOD((ROW(F210)-3),F$3)=1,1,F209+1))))</f>
        <v/>
      </c>
      <c r="G210" s="127" t="str">
        <f>IF(G209="","",IF(COLUMN(G210)-1&lt;&gt;COUNT($3:$3),IF(ROW(G210)-3&gt;$A$2,"",IF(MOD((ROW(G210)-3),(PRODUCT($3:$3)/PRODUCT($B$3:G$3)))=1,IF(MOD((ROW(G210)-3),(PRODUCT($3:$3)/PRODUCT($B$3:F$3)))=1,1,G209+1),G209)),IF(ROW(G210)-3&gt;$A$2,"",IF(MOD((ROW(G210)-3),G$3)=1,1,G209+1))))</f>
        <v/>
      </c>
      <c r="H210" s="127" t="str">
        <f>IF(H209="","",IF(COLUMN(H210)-1&lt;&gt;COUNT($3:$3),IF(ROW(H210)-3&gt;$A$2,"",IF(MOD((ROW(H210)-3),(PRODUCT($3:$3)/PRODUCT($B$3:H$3)))=1,IF(MOD((ROW(H210)-3),(PRODUCT($3:$3)/PRODUCT($B$3:G$3)))=1,1,H209+1),H209)),IF(ROW(H210)-3&gt;$A$2,"",IF(MOD((ROW(H210)-3),H$3)=1,1,H209+1))))</f>
        <v/>
      </c>
      <c r="I210" s="127" t="str">
        <f>IF(I209="","",IF(COLUMN(I210)-1&lt;&gt;COUNT($3:$3),IF(ROW(I210)-3&gt;$A$2,"",IF(MOD((ROW(I210)-3),(PRODUCT($3:$3)/PRODUCT($B$3:I$3)))=1,IF(MOD((ROW(I210)-3),(PRODUCT($3:$3)/PRODUCT($B$3:H$3)))=1,1,I209+1),I209)),IF(ROW(I210)-3&gt;$A$2,"",IF(MOD((ROW(I210)-3),I$3)=1,1,I209+1))))</f>
        <v/>
      </c>
      <c r="J210" s="127" t="str">
        <f>IF(J209="","",IF(COLUMN(J210)-1&lt;&gt;COUNT($3:$3),IF(ROW(J210)-3&gt;$A$2,"",IF(MOD((ROW(J210)-3),(PRODUCT($3:$3)/PRODUCT($B$3:J$3)))=1,IF(MOD((ROW(J210)-3),(PRODUCT($3:$3)/PRODUCT($B$3:I$3)))=1,1,J209+1),J209)),IF(ROW(J210)-3&gt;$A$2,"",IF(MOD((ROW(J210)-3),J$3)=1,1,J209+1))))</f>
        <v/>
      </c>
      <c r="K210" t="str">
        <f>IF(K209="","",IF(COLUMN(K210)-1&lt;&gt;COUNT($3:$3),IF(ROW(K210)-2&gt;$A$2,"",IF(MOD((ROW(K210)-2),(PRODUCT($3:$3)/PRODUCT($B$3:K$3)))=1,IF(MOD((ROW(K210)-2),(PRODUCT($3:$3)/PRODUCT($B$3:J$3)))=1,1,K209+1),K209)),IF(ROW(K210)-2&gt;$A$2,"",IF(MOD((ROW(K210)-2),K$3)=1,1,K209+1))))</f>
        <v/>
      </c>
    </row>
    <row r="211" spans="2:11">
      <c r="B211" s="127" t="str">
        <f>IF(B210="","",IF(COLUMN(B211)-1&lt;&gt;COUNT($3:$3),IF(ROW(B211)-3&gt;$A$2,"",IF(MOD((ROW(B211)-3),(PRODUCT($3:$3)/PRODUCT($B$3:B$3)))=1,B210+1,B210)),IF(ROW(B211)-3&gt;$A$2,"",IF(MOD((ROW(B211)-3),B$3)=1,1,B210+1))))</f>
        <v/>
      </c>
      <c r="C211" s="127" t="str">
        <f>IF(C210="","",IF(COLUMN(C211)-1&lt;&gt;COUNT($3:$3),IF(ROW(C211)-3&gt;$A$2,"",IF(MOD((ROW(C211)-3),(PRODUCT($3:$3)/PRODUCT($B$3:C$3)))=1,IF(MOD((ROW(C211)-3),(PRODUCT($3:$3)/PRODUCT(B$3:$B$3)))=1,1,C210+1),C210)),IF(ROW(C211)-3&gt;$A$2,"",IF(MOD((ROW(C211)-3),C$3)=1,1,C210+1))))</f>
        <v/>
      </c>
      <c r="D211" s="127" t="str">
        <f>IF(D210="","",IF(COLUMN(D211)-1&lt;&gt;COUNT($3:$3),IF(ROW(D211)-3&gt;$A$2,"",IF(MOD((ROW(D211)-3),(PRODUCT($3:$3)/PRODUCT($B$3:D$3)))=1,IF(MOD((ROW(D211)-3),(PRODUCT($3:$3)/PRODUCT($B$3:C$3)))=1,1,D210+1),D210)),IF(ROW(D211)-3&gt;$A$2,"",IF(MOD((ROW(D211)-3),D$3)=1,1,D210+1))))</f>
        <v/>
      </c>
      <c r="E211" s="127" t="str">
        <f>IF(E210="","",IF(COLUMN(E211)-1&lt;&gt;COUNT($3:$3),IF(ROW(E211)-3&gt;$A$2,"",IF(MOD((ROW(E211)-3),(PRODUCT($3:$3)/PRODUCT($B$3:E$3)))=1,IF(MOD((ROW(E211)-3),(PRODUCT($3:$3)/PRODUCT($B$3:D$3)))=1,1,E210+1),E210)),IF(ROW(E211)-3&gt;$A$2,"",IF(MOD((ROW(E211)-3),E$3)=1,1,E210+1))))</f>
        <v/>
      </c>
      <c r="F211" s="127" t="str">
        <f>IF(F210="","",IF(COLUMN(F211)-1&lt;&gt;COUNT($3:$3),IF(ROW(F211)-3&gt;$A$2,"",IF(MOD((ROW(F211)-3),(PRODUCT($3:$3)/PRODUCT($B$3:F$3)))=1,IF(MOD((ROW(F211)-3),(PRODUCT($3:$3)/PRODUCT($B$3:E$3)))=1,1,F210+1),F210)),IF(ROW(F211)-3&gt;$A$2,"",IF(MOD((ROW(F211)-3),F$3)=1,1,F210+1))))</f>
        <v/>
      </c>
      <c r="G211" s="127" t="str">
        <f>IF(G210="","",IF(COLUMN(G211)-1&lt;&gt;COUNT($3:$3),IF(ROW(G211)-3&gt;$A$2,"",IF(MOD((ROW(G211)-3),(PRODUCT($3:$3)/PRODUCT($B$3:G$3)))=1,IF(MOD((ROW(G211)-3),(PRODUCT($3:$3)/PRODUCT($B$3:F$3)))=1,1,G210+1),G210)),IF(ROW(G211)-3&gt;$A$2,"",IF(MOD((ROW(G211)-3),G$3)=1,1,G210+1))))</f>
        <v/>
      </c>
      <c r="H211" s="127" t="str">
        <f>IF(H210="","",IF(COLUMN(H211)-1&lt;&gt;COUNT($3:$3),IF(ROW(H211)-3&gt;$A$2,"",IF(MOD((ROW(H211)-3),(PRODUCT($3:$3)/PRODUCT($B$3:H$3)))=1,IF(MOD((ROW(H211)-3),(PRODUCT($3:$3)/PRODUCT($B$3:G$3)))=1,1,H210+1),H210)),IF(ROW(H211)-3&gt;$A$2,"",IF(MOD((ROW(H211)-3),H$3)=1,1,H210+1))))</f>
        <v/>
      </c>
      <c r="I211" s="127" t="str">
        <f>IF(I210="","",IF(COLUMN(I211)-1&lt;&gt;COUNT($3:$3),IF(ROW(I211)-3&gt;$A$2,"",IF(MOD((ROW(I211)-3),(PRODUCT($3:$3)/PRODUCT($B$3:I$3)))=1,IF(MOD((ROW(I211)-3),(PRODUCT($3:$3)/PRODUCT($B$3:H$3)))=1,1,I210+1),I210)),IF(ROW(I211)-3&gt;$A$2,"",IF(MOD((ROW(I211)-3),I$3)=1,1,I210+1))))</f>
        <v/>
      </c>
      <c r="J211" s="127" t="str">
        <f>IF(J210="","",IF(COLUMN(J211)-1&lt;&gt;COUNT($3:$3),IF(ROW(J211)-3&gt;$A$2,"",IF(MOD((ROW(J211)-3),(PRODUCT($3:$3)/PRODUCT($B$3:J$3)))=1,IF(MOD((ROW(J211)-3),(PRODUCT($3:$3)/PRODUCT($B$3:I$3)))=1,1,J210+1),J210)),IF(ROW(J211)-3&gt;$A$2,"",IF(MOD((ROW(J211)-3),J$3)=1,1,J210+1))))</f>
        <v/>
      </c>
      <c r="K211" t="str">
        <f>IF(K210="","",IF(COLUMN(K211)-1&lt;&gt;COUNT($3:$3),IF(ROW(K211)-2&gt;$A$2,"",IF(MOD((ROW(K211)-2),(PRODUCT($3:$3)/PRODUCT($B$3:K$3)))=1,IF(MOD((ROW(K211)-2),(PRODUCT($3:$3)/PRODUCT($B$3:J$3)))=1,1,K210+1),K210)),IF(ROW(K211)-2&gt;$A$2,"",IF(MOD((ROW(K211)-2),K$3)=1,1,K210+1))))</f>
        <v/>
      </c>
    </row>
    <row r="212" spans="2:11">
      <c r="B212" s="127" t="str">
        <f>IF(B211="","",IF(COLUMN(B212)-1&lt;&gt;COUNT($3:$3),IF(ROW(B212)-3&gt;$A$2,"",IF(MOD((ROW(B212)-3),(PRODUCT($3:$3)/PRODUCT($B$3:B$3)))=1,B211+1,B211)),IF(ROW(B212)-3&gt;$A$2,"",IF(MOD((ROW(B212)-3),B$3)=1,1,B211+1))))</f>
        <v/>
      </c>
      <c r="C212" s="127" t="str">
        <f>IF(C211="","",IF(COLUMN(C212)-1&lt;&gt;COUNT($3:$3),IF(ROW(C212)-3&gt;$A$2,"",IF(MOD((ROW(C212)-3),(PRODUCT($3:$3)/PRODUCT($B$3:C$3)))=1,IF(MOD((ROW(C212)-3),(PRODUCT($3:$3)/PRODUCT(B$3:$B$3)))=1,1,C211+1),C211)),IF(ROW(C212)-3&gt;$A$2,"",IF(MOD((ROW(C212)-3),C$3)=1,1,C211+1))))</f>
        <v/>
      </c>
      <c r="D212" s="127" t="str">
        <f>IF(D211="","",IF(COLUMN(D212)-1&lt;&gt;COUNT($3:$3),IF(ROW(D212)-3&gt;$A$2,"",IF(MOD((ROW(D212)-3),(PRODUCT($3:$3)/PRODUCT($B$3:D$3)))=1,IF(MOD((ROW(D212)-3),(PRODUCT($3:$3)/PRODUCT($B$3:C$3)))=1,1,D211+1),D211)),IF(ROW(D212)-3&gt;$A$2,"",IF(MOD((ROW(D212)-3),D$3)=1,1,D211+1))))</f>
        <v/>
      </c>
      <c r="E212" s="127" t="str">
        <f>IF(E211="","",IF(COLUMN(E212)-1&lt;&gt;COUNT($3:$3),IF(ROW(E212)-3&gt;$A$2,"",IF(MOD((ROW(E212)-3),(PRODUCT($3:$3)/PRODUCT($B$3:E$3)))=1,IF(MOD((ROW(E212)-3),(PRODUCT($3:$3)/PRODUCT($B$3:D$3)))=1,1,E211+1),E211)),IF(ROW(E212)-3&gt;$A$2,"",IF(MOD((ROW(E212)-3),E$3)=1,1,E211+1))))</f>
        <v/>
      </c>
      <c r="F212" s="127" t="str">
        <f>IF(F211="","",IF(COLUMN(F212)-1&lt;&gt;COUNT($3:$3),IF(ROW(F212)-3&gt;$A$2,"",IF(MOD((ROW(F212)-3),(PRODUCT($3:$3)/PRODUCT($B$3:F$3)))=1,IF(MOD((ROW(F212)-3),(PRODUCT($3:$3)/PRODUCT($B$3:E$3)))=1,1,F211+1),F211)),IF(ROW(F212)-3&gt;$A$2,"",IF(MOD((ROW(F212)-3),F$3)=1,1,F211+1))))</f>
        <v/>
      </c>
      <c r="G212" s="127" t="str">
        <f>IF(G211="","",IF(COLUMN(G212)-1&lt;&gt;COUNT($3:$3),IF(ROW(G212)-3&gt;$A$2,"",IF(MOD((ROW(G212)-3),(PRODUCT($3:$3)/PRODUCT($B$3:G$3)))=1,IF(MOD((ROW(G212)-3),(PRODUCT($3:$3)/PRODUCT($B$3:F$3)))=1,1,G211+1),G211)),IF(ROW(G212)-3&gt;$A$2,"",IF(MOD((ROW(G212)-3),G$3)=1,1,G211+1))))</f>
        <v/>
      </c>
      <c r="H212" s="127" t="str">
        <f>IF(H211="","",IF(COLUMN(H212)-1&lt;&gt;COUNT($3:$3),IF(ROW(H212)-3&gt;$A$2,"",IF(MOD((ROW(H212)-3),(PRODUCT($3:$3)/PRODUCT($B$3:H$3)))=1,IF(MOD((ROW(H212)-3),(PRODUCT($3:$3)/PRODUCT($B$3:G$3)))=1,1,H211+1),H211)),IF(ROW(H212)-3&gt;$A$2,"",IF(MOD((ROW(H212)-3),H$3)=1,1,H211+1))))</f>
        <v/>
      </c>
      <c r="I212" s="127" t="str">
        <f>IF(I211="","",IF(COLUMN(I212)-1&lt;&gt;COUNT($3:$3),IF(ROW(I212)-3&gt;$A$2,"",IF(MOD((ROW(I212)-3),(PRODUCT($3:$3)/PRODUCT($B$3:I$3)))=1,IF(MOD((ROW(I212)-3),(PRODUCT($3:$3)/PRODUCT($B$3:H$3)))=1,1,I211+1),I211)),IF(ROW(I212)-3&gt;$A$2,"",IF(MOD((ROW(I212)-3),I$3)=1,1,I211+1))))</f>
        <v/>
      </c>
      <c r="J212" s="127" t="str">
        <f>IF(J211="","",IF(COLUMN(J212)-1&lt;&gt;COUNT($3:$3),IF(ROW(J212)-3&gt;$A$2,"",IF(MOD((ROW(J212)-3),(PRODUCT($3:$3)/PRODUCT($B$3:J$3)))=1,IF(MOD((ROW(J212)-3),(PRODUCT($3:$3)/PRODUCT($B$3:I$3)))=1,1,J211+1),J211)),IF(ROW(J212)-3&gt;$A$2,"",IF(MOD((ROW(J212)-3),J$3)=1,1,J211+1))))</f>
        <v/>
      </c>
      <c r="K212" t="str">
        <f>IF(K211="","",IF(COLUMN(K212)-1&lt;&gt;COUNT($3:$3),IF(ROW(K212)-2&gt;$A$2,"",IF(MOD((ROW(K212)-2),(PRODUCT($3:$3)/PRODUCT($B$3:K$3)))=1,IF(MOD((ROW(K212)-2),(PRODUCT($3:$3)/PRODUCT($B$3:J$3)))=1,1,K211+1),K211)),IF(ROW(K212)-2&gt;$A$2,"",IF(MOD((ROW(K212)-2),K$3)=1,1,K211+1))))</f>
        <v/>
      </c>
    </row>
    <row r="213" spans="2:11">
      <c r="B213" s="127" t="str">
        <f>IF(B212="","",IF(COLUMN(B213)-1&lt;&gt;COUNT($3:$3),IF(ROW(B213)-3&gt;$A$2,"",IF(MOD((ROW(B213)-3),(PRODUCT($3:$3)/PRODUCT($B$3:B$3)))=1,B212+1,B212)),IF(ROW(B213)-3&gt;$A$2,"",IF(MOD((ROW(B213)-3),B$3)=1,1,B212+1))))</f>
        <v/>
      </c>
      <c r="C213" s="127" t="str">
        <f>IF(C212="","",IF(COLUMN(C213)-1&lt;&gt;COUNT($3:$3),IF(ROW(C213)-3&gt;$A$2,"",IF(MOD((ROW(C213)-3),(PRODUCT($3:$3)/PRODUCT($B$3:C$3)))=1,IF(MOD((ROW(C213)-3),(PRODUCT($3:$3)/PRODUCT(B$3:$B$3)))=1,1,C212+1),C212)),IF(ROW(C213)-3&gt;$A$2,"",IF(MOD((ROW(C213)-3),C$3)=1,1,C212+1))))</f>
        <v/>
      </c>
      <c r="D213" s="127" t="str">
        <f>IF(D212="","",IF(COLUMN(D213)-1&lt;&gt;COUNT($3:$3),IF(ROW(D213)-3&gt;$A$2,"",IF(MOD((ROW(D213)-3),(PRODUCT($3:$3)/PRODUCT($B$3:D$3)))=1,IF(MOD((ROW(D213)-3),(PRODUCT($3:$3)/PRODUCT($B$3:C$3)))=1,1,D212+1),D212)),IF(ROW(D213)-3&gt;$A$2,"",IF(MOD((ROW(D213)-3),D$3)=1,1,D212+1))))</f>
        <v/>
      </c>
      <c r="E213" s="127" t="str">
        <f>IF(E212="","",IF(COLUMN(E213)-1&lt;&gt;COUNT($3:$3),IF(ROW(E213)-3&gt;$A$2,"",IF(MOD((ROW(E213)-3),(PRODUCT($3:$3)/PRODUCT($B$3:E$3)))=1,IF(MOD((ROW(E213)-3),(PRODUCT($3:$3)/PRODUCT($B$3:D$3)))=1,1,E212+1),E212)),IF(ROW(E213)-3&gt;$A$2,"",IF(MOD((ROW(E213)-3),E$3)=1,1,E212+1))))</f>
        <v/>
      </c>
      <c r="F213" s="127" t="str">
        <f>IF(F212="","",IF(COLUMN(F213)-1&lt;&gt;COUNT($3:$3),IF(ROW(F213)-3&gt;$A$2,"",IF(MOD((ROW(F213)-3),(PRODUCT($3:$3)/PRODUCT($B$3:F$3)))=1,IF(MOD((ROW(F213)-3),(PRODUCT($3:$3)/PRODUCT($B$3:E$3)))=1,1,F212+1),F212)),IF(ROW(F213)-3&gt;$A$2,"",IF(MOD((ROW(F213)-3),F$3)=1,1,F212+1))))</f>
        <v/>
      </c>
      <c r="G213" s="127" t="str">
        <f>IF(G212="","",IF(COLUMN(G213)-1&lt;&gt;COUNT($3:$3),IF(ROW(G213)-3&gt;$A$2,"",IF(MOD((ROW(G213)-3),(PRODUCT($3:$3)/PRODUCT($B$3:G$3)))=1,IF(MOD((ROW(G213)-3),(PRODUCT($3:$3)/PRODUCT($B$3:F$3)))=1,1,G212+1),G212)),IF(ROW(G213)-3&gt;$A$2,"",IF(MOD((ROW(G213)-3),G$3)=1,1,G212+1))))</f>
        <v/>
      </c>
      <c r="H213" s="127" t="str">
        <f>IF(H212="","",IF(COLUMN(H213)-1&lt;&gt;COUNT($3:$3),IF(ROW(H213)-3&gt;$A$2,"",IF(MOD((ROW(H213)-3),(PRODUCT($3:$3)/PRODUCT($B$3:H$3)))=1,IF(MOD((ROW(H213)-3),(PRODUCT($3:$3)/PRODUCT($B$3:G$3)))=1,1,H212+1),H212)),IF(ROW(H213)-3&gt;$A$2,"",IF(MOD((ROW(H213)-3),H$3)=1,1,H212+1))))</f>
        <v/>
      </c>
      <c r="I213" s="127" t="str">
        <f>IF(I212="","",IF(COLUMN(I213)-1&lt;&gt;COUNT($3:$3),IF(ROW(I213)-3&gt;$A$2,"",IF(MOD((ROW(I213)-3),(PRODUCT($3:$3)/PRODUCT($B$3:I$3)))=1,IF(MOD((ROW(I213)-3),(PRODUCT($3:$3)/PRODUCT($B$3:H$3)))=1,1,I212+1),I212)),IF(ROW(I213)-3&gt;$A$2,"",IF(MOD((ROW(I213)-3),I$3)=1,1,I212+1))))</f>
        <v/>
      </c>
      <c r="J213" s="127" t="str">
        <f>IF(J212="","",IF(COLUMN(J213)-1&lt;&gt;COUNT($3:$3),IF(ROW(J213)-3&gt;$A$2,"",IF(MOD((ROW(J213)-3),(PRODUCT($3:$3)/PRODUCT($B$3:J$3)))=1,IF(MOD((ROW(J213)-3),(PRODUCT($3:$3)/PRODUCT($B$3:I$3)))=1,1,J212+1),J212)),IF(ROW(J213)-3&gt;$A$2,"",IF(MOD((ROW(J213)-3),J$3)=1,1,J212+1))))</f>
        <v/>
      </c>
      <c r="K213" t="str">
        <f>IF(K212="","",IF(COLUMN(K213)-1&lt;&gt;COUNT($3:$3),IF(ROW(K213)-2&gt;$A$2,"",IF(MOD((ROW(K213)-2),(PRODUCT($3:$3)/PRODUCT($B$3:K$3)))=1,IF(MOD((ROW(K213)-2),(PRODUCT($3:$3)/PRODUCT($B$3:J$3)))=1,1,K212+1),K212)),IF(ROW(K213)-2&gt;$A$2,"",IF(MOD((ROW(K213)-2),K$3)=1,1,K212+1))))</f>
        <v/>
      </c>
    </row>
    <row r="214" spans="2:11">
      <c r="B214" s="127" t="str">
        <f>IF(B213="","",IF(COLUMN(B214)-1&lt;&gt;COUNT($3:$3),IF(ROW(B214)-3&gt;$A$2,"",IF(MOD((ROW(B214)-3),(PRODUCT($3:$3)/PRODUCT($B$3:B$3)))=1,B213+1,B213)),IF(ROW(B214)-3&gt;$A$2,"",IF(MOD((ROW(B214)-3),B$3)=1,1,B213+1))))</f>
        <v/>
      </c>
      <c r="C214" s="127" t="str">
        <f>IF(C213="","",IF(COLUMN(C214)-1&lt;&gt;COUNT($3:$3),IF(ROW(C214)-3&gt;$A$2,"",IF(MOD((ROW(C214)-3),(PRODUCT($3:$3)/PRODUCT($B$3:C$3)))=1,IF(MOD((ROW(C214)-3),(PRODUCT($3:$3)/PRODUCT(B$3:$B$3)))=1,1,C213+1),C213)),IF(ROW(C214)-3&gt;$A$2,"",IF(MOD((ROW(C214)-3),C$3)=1,1,C213+1))))</f>
        <v/>
      </c>
      <c r="D214" s="127" t="str">
        <f>IF(D213="","",IF(COLUMN(D214)-1&lt;&gt;COUNT($3:$3),IF(ROW(D214)-3&gt;$A$2,"",IF(MOD((ROW(D214)-3),(PRODUCT($3:$3)/PRODUCT($B$3:D$3)))=1,IF(MOD((ROW(D214)-3),(PRODUCT($3:$3)/PRODUCT($B$3:C$3)))=1,1,D213+1),D213)),IF(ROW(D214)-3&gt;$A$2,"",IF(MOD((ROW(D214)-3),D$3)=1,1,D213+1))))</f>
        <v/>
      </c>
      <c r="E214" s="127" t="str">
        <f>IF(E213="","",IF(COLUMN(E214)-1&lt;&gt;COUNT($3:$3),IF(ROW(E214)-3&gt;$A$2,"",IF(MOD((ROW(E214)-3),(PRODUCT($3:$3)/PRODUCT($B$3:E$3)))=1,IF(MOD((ROW(E214)-3),(PRODUCT($3:$3)/PRODUCT($B$3:D$3)))=1,1,E213+1),E213)),IF(ROW(E214)-3&gt;$A$2,"",IF(MOD((ROW(E214)-3),E$3)=1,1,E213+1))))</f>
        <v/>
      </c>
      <c r="F214" s="127" t="str">
        <f>IF(F213="","",IF(COLUMN(F214)-1&lt;&gt;COUNT($3:$3),IF(ROW(F214)-3&gt;$A$2,"",IF(MOD((ROW(F214)-3),(PRODUCT($3:$3)/PRODUCT($B$3:F$3)))=1,IF(MOD((ROW(F214)-3),(PRODUCT($3:$3)/PRODUCT($B$3:E$3)))=1,1,F213+1),F213)),IF(ROW(F214)-3&gt;$A$2,"",IF(MOD((ROW(F214)-3),F$3)=1,1,F213+1))))</f>
        <v/>
      </c>
      <c r="G214" s="127" t="str">
        <f>IF(G213="","",IF(COLUMN(G214)-1&lt;&gt;COUNT($3:$3),IF(ROW(G214)-3&gt;$A$2,"",IF(MOD((ROW(G214)-3),(PRODUCT($3:$3)/PRODUCT($B$3:G$3)))=1,IF(MOD((ROW(G214)-3),(PRODUCT($3:$3)/PRODUCT($B$3:F$3)))=1,1,G213+1),G213)),IF(ROW(G214)-3&gt;$A$2,"",IF(MOD((ROW(G214)-3),G$3)=1,1,G213+1))))</f>
        <v/>
      </c>
      <c r="H214" s="127" t="str">
        <f>IF(H213="","",IF(COLUMN(H214)-1&lt;&gt;COUNT($3:$3),IF(ROW(H214)-3&gt;$A$2,"",IF(MOD((ROW(H214)-3),(PRODUCT($3:$3)/PRODUCT($B$3:H$3)))=1,IF(MOD((ROW(H214)-3),(PRODUCT($3:$3)/PRODUCT($B$3:G$3)))=1,1,H213+1),H213)),IF(ROW(H214)-3&gt;$A$2,"",IF(MOD((ROW(H214)-3),H$3)=1,1,H213+1))))</f>
        <v/>
      </c>
      <c r="I214" s="127" t="str">
        <f>IF(I213="","",IF(COLUMN(I214)-1&lt;&gt;COUNT($3:$3),IF(ROW(I214)-3&gt;$A$2,"",IF(MOD((ROW(I214)-3),(PRODUCT($3:$3)/PRODUCT($B$3:I$3)))=1,IF(MOD((ROW(I214)-3),(PRODUCT($3:$3)/PRODUCT($B$3:H$3)))=1,1,I213+1),I213)),IF(ROW(I214)-3&gt;$A$2,"",IF(MOD((ROW(I214)-3),I$3)=1,1,I213+1))))</f>
        <v/>
      </c>
      <c r="J214" s="127" t="str">
        <f>IF(J213="","",IF(COLUMN(J214)-1&lt;&gt;COUNT($3:$3),IF(ROW(J214)-3&gt;$A$2,"",IF(MOD((ROW(J214)-3),(PRODUCT($3:$3)/PRODUCT($B$3:J$3)))=1,IF(MOD((ROW(J214)-3),(PRODUCT($3:$3)/PRODUCT($B$3:I$3)))=1,1,J213+1),J213)),IF(ROW(J214)-3&gt;$A$2,"",IF(MOD((ROW(J214)-3),J$3)=1,1,J213+1))))</f>
        <v/>
      </c>
      <c r="K214" t="str">
        <f>IF(K213="","",IF(COLUMN(K214)-1&lt;&gt;COUNT($3:$3),IF(ROW(K214)-2&gt;$A$2,"",IF(MOD((ROW(K214)-2),(PRODUCT($3:$3)/PRODUCT($B$3:K$3)))=1,IF(MOD((ROW(K214)-2),(PRODUCT($3:$3)/PRODUCT($B$3:J$3)))=1,1,K213+1),K213)),IF(ROW(K214)-2&gt;$A$2,"",IF(MOD((ROW(K214)-2),K$3)=1,1,K213+1))))</f>
        <v/>
      </c>
    </row>
    <row r="215" spans="2:11">
      <c r="B215" s="127" t="str">
        <f>IF(B214="","",IF(COLUMN(B215)-1&lt;&gt;COUNT($3:$3),IF(ROW(B215)-3&gt;$A$2,"",IF(MOD((ROW(B215)-3),(PRODUCT($3:$3)/PRODUCT($B$3:B$3)))=1,B214+1,B214)),IF(ROW(B215)-3&gt;$A$2,"",IF(MOD((ROW(B215)-3),B$3)=1,1,B214+1))))</f>
        <v/>
      </c>
      <c r="C215" s="127" t="str">
        <f>IF(C214="","",IF(COLUMN(C215)-1&lt;&gt;COUNT($3:$3),IF(ROW(C215)-3&gt;$A$2,"",IF(MOD((ROW(C215)-3),(PRODUCT($3:$3)/PRODUCT($B$3:C$3)))=1,IF(MOD((ROW(C215)-3),(PRODUCT($3:$3)/PRODUCT(B$3:$B$3)))=1,1,C214+1),C214)),IF(ROW(C215)-3&gt;$A$2,"",IF(MOD((ROW(C215)-3),C$3)=1,1,C214+1))))</f>
        <v/>
      </c>
      <c r="D215" s="127" t="str">
        <f>IF(D214="","",IF(COLUMN(D215)-1&lt;&gt;COUNT($3:$3),IF(ROW(D215)-3&gt;$A$2,"",IF(MOD((ROW(D215)-3),(PRODUCT($3:$3)/PRODUCT($B$3:D$3)))=1,IF(MOD((ROW(D215)-3),(PRODUCT($3:$3)/PRODUCT($B$3:C$3)))=1,1,D214+1),D214)),IF(ROW(D215)-3&gt;$A$2,"",IF(MOD((ROW(D215)-3),D$3)=1,1,D214+1))))</f>
        <v/>
      </c>
      <c r="E215" s="127" t="str">
        <f>IF(E214="","",IF(COLUMN(E215)-1&lt;&gt;COUNT($3:$3),IF(ROW(E215)-3&gt;$A$2,"",IF(MOD((ROW(E215)-3),(PRODUCT($3:$3)/PRODUCT($B$3:E$3)))=1,IF(MOD((ROW(E215)-3),(PRODUCT($3:$3)/PRODUCT($B$3:D$3)))=1,1,E214+1),E214)),IF(ROW(E215)-3&gt;$A$2,"",IF(MOD((ROW(E215)-3),E$3)=1,1,E214+1))))</f>
        <v/>
      </c>
      <c r="F215" s="127" t="str">
        <f>IF(F214="","",IF(COLUMN(F215)-1&lt;&gt;COUNT($3:$3),IF(ROW(F215)-3&gt;$A$2,"",IF(MOD((ROW(F215)-3),(PRODUCT($3:$3)/PRODUCT($B$3:F$3)))=1,IF(MOD((ROW(F215)-3),(PRODUCT($3:$3)/PRODUCT($B$3:E$3)))=1,1,F214+1),F214)),IF(ROW(F215)-3&gt;$A$2,"",IF(MOD((ROW(F215)-3),F$3)=1,1,F214+1))))</f>
        <v/>
      </c>
      <c r="G215" s="127" t="str">
        <f>IF(G214="","",IF(COLUMN(G215)-1&lt;&gt;COUNT($3:$3),IF(ROW(G215)-3&gt;$A$2,"",IF(MOD((ROW(G215)-3),(PRODUCT($3:$3)/PRODUCT($B$3:G$3)))=1,IF(MOD((ROW(G215)-3),(PRODUCT($3:$3)/PRODUCT($B$3:F$3)))=1,1,G214+1),G214)),IF(ROW(G215)-3&gt;$A$2,"",IF(MOD((ROW(G215)-3),G$3)=1,1,G214+1))))</f>
        <v/>
      </c>
      <c r="H215" s="127" t="str">
        <f>IF(H214="","",IF(COLUMN(H215)-1&lt;&gt;COUNT($3:$3),IF(ROW(H215)-3&gt;$A$2,"",IF(MOD((ROW(H215)-3),(PRODUCT($3:$3)/PRODUCT($B$3:H$3)))=1,IF(MOD((ROW(H215)-3),(PRODUCT($3:$3)/PRODUCT($B$3:G$3)))=1,1,H214+1),H214)),IF(ROW(H215)-3&gt;$A$2,"",IF(MOD((ROW(H215)-3),H$3)=1,1,H214+1))))</f>
        <v/>
      </c>
      <c r="I215" s="127" t="str">
        <f>IF(I214="","",IF(COLUMN(I215)-1&lt;&gt;COUNT($3:$3),IF(ROW(I215)-3&gt;$A$2,"",IF(MOD((ROW(I215)-3),(PRODUCT($3:$3)/PRODUCT($B$3:I$3)))=1,IF(MOD((ROW(I215)-3),(PRODUCT($3:$3)/PRODUCT($B$3:H$3)))=1,1,I214+1),I214)),IF(ROW(I215)-3&gt;$A$2,"",IF(MOD((ROW(I215)-3),I$3)=1,1,I214+1))))</f>
        <v/>
      </c>
      <c r="J215" s="127" t="str">
        <f>IF(J214="","",IF(COLUMN(J215)-1&lt;&gt;COUNT($3:$3),IF(ROW(J215)-3&gt;$A$2,"",IF(MOD((ROW(J215)-3),(PRODUCT($3:$3)/PRODUCT($B$3:J$3)))=1,IF(MOD((ROW(J215)-3),(PRODUCT($3:$3)/PRODUCT($B$3:I$3)))=1,1,J214+1),J214)),IF(ROW(J215)-3&gt;$A$2,"",IF(MOD((ROW(J215)-3),J$3)=1,1,J214+1))))</f>
        <v/>
      </c>
      <c r="K215" t="str">
        <f>IF(K214="","",IF(COLUMN(K215)-1&lt;&gt;COUNT($3:$3),IF(ROW(K215)-2&gt;$A$2,"",IF(MOD((ROW(K215)-2),(PRODUCT($3:$3)/PRODUCT($B$3:K$3)))=1,IF(MOD((ROW(K215)-2),(PRODUCT($3:$3)/PRODUCT($B$3:J$3)))=1,1,K214+1),K214)),IF(ROW(K215)-2&gt;$A$2,"",IF(MOD((ROW(K215)-2),K$3)=1,1,K214+1))))</f>
        <v/>
      </c>
    </row>
    <row r="216" spans="2:11">
      <c r="B216" s="127" t="str">
        <f>IF(B215="","",IF(COLUMN(B216)-1&lt;&gt;COUNT($3:$3),IF(ROW(B216)-3&gt;$A$2,"",IF(MOD((ROW(B216)-3),(PRODUCT($3:$3)/PRODUCT($B$3:B$3)))=1,B215+1,B215)),IF(ROW(B216)-3&gt;$A$2,"",IF(MOD((ROW(B216)-3),B$3)=1,1,B215+1))))</f>
        <v/>
      </c>
      <c r="C216" s="127" t="str">
        <f>IF(C215="","",IF(COLUMN(C216)-1&lt;&gt;COUNT($3:$3),IF(ROW(C216)-3&gt;$A$2,"",IF(MOD((ROW(C216)-3),(PRODUCT($3:$3)/PRODUCT($B$3:C$3)))=1,IF(MOD((ROW(C216)-3),(PRODUCT($3:$3)/PRODUCT(B$3:$B$3)))=1,1,C215+1),C215)),IF(ROW(C216)-3&gt;$A$2,"",IF(MOD((ROW(C216)-3),C$3)=1,1,C215+1))))</f>
        <v/>
      </c>
      <c r="D216" s="127" t="str">
        <f>IF(D215="","",IF(COLUMN(D216)-1&lt;&gt;COUNT($3:$3),IF(ROW(D216)-3&gt;$A$2,"",IF(MOD((ROW(D216)-3),(PRODUCT($3:$3)/PRODUCT($B$3:D$3)))=1,IF(MOD((ROW(D216)-3),(PRODUCT($3:$3)/PRODUCT($B$3:C$3)))=1,1,D215+1),D215)),IF(ROW(D216)-3&gt;$A$2,"",IF(MOD((ROW(D216)-3),D$3)=1,1,D215+1))))</f>
        <v/>
      </c>
      <c r="E216" s="127" t="str">
        <f>IF(E215="","",IF(COLUMN(E216)-1&lt;&gt;COUNT($3:$3),IF(ROW(E216)-3&gt;$A$2,"",IF(MOD((ROW(E216)-3),(PRODUCT($3:$3)/PRODUCT($B$3:E$3)))=1,IF(MOD((ROW(E216)-3),(PRODUCT($3:$3)/PRODUCT($B$3:D$3)))=1,1,E215+1),E215)),IF(ROW(E216)-3&gt;$A$2,"",IF(MOD((ROW(E216)-3),E$3)=1,1,E215+1))))</f>
        <v/>
      </c>
      <c r="F216" s="127" t="str">
        <f>IF(F215="","",IF(COLUMN(F216)-1&lt;&gt;COUNT($3:$3),IF(ROW(F216)-3&gt;$A$2,"",IF(MOD((ROW(F216)-3),(PRODUCT($3:$3)/PRODUCT($B$3:F$3)))=1,IF(MOD((ROW(F216)-3),(PRODUCT($3:$3)/PRODUCT($B$3:E$3)))=1,1,F215+1),F215)),IF(ROW(F216)-3&gt;$A$2,"",IF(MOD((ROW(F216)-3),F$3)=1,1,F215+1))))</f>
        <v/>
      </c>
      <c r="G216" s="127" t="str">
        <f>IF(G215="","",IF(COLUMN(G216)-1&lt;&gt;COUNT($3:$3),IF(ROW(G216)-3&gt;$A$2,"",IF(MOD((ROW(G216)-3),(PRODUCT($3:$3)/PRODUCT($B$3:G$3)))=1,IF(MOD((ROW(G216)-3),(PRODUCT($3:$3)/PRODUCT($B$3:F$3)))=1,1,G215+1),G215)),IF(ROW(G216)-3&gt;$A$2,"",IF(MOD((ROW(G216)-3),G$3)=1,1,G215+1))))</f>
        <v/>
      </c>
      <c r="H216" s="127" t="str">
        <f>IF(H215="","",IF(COLUMN(H216)-1&lt;&gt;COUNT($3:$3),IF(ROW(H216)-3&gt;$A$2,"",IF(MOD((ROW(H216)-3),(PRODUCT($3:$3)/PRODUCT($B$3:H$3)))=1,IF(MOD((ROW(H216)-3),(PRODUCT($3:$3)/PRODUCT($B$3:G$3)))=1,1,H215+1),H215)),IF(ROW(H216)-3&gt;$A$2,"",IF(MOD((ROW(H216)-3),H$3)=1,1,H215+1))))</f>
        <v/>
      </c>
      <c r="I216" s="127" t="str">
        <f>IF(I215="","",IF(COLUMN(I216)-1&lt;&gt;COUNT($3:$3),IF(ROW(I216)-3&gt;$A$2,"",IF(MOD((ROW(I216)-3),(PRODUCT($3:$3)/PRODUCT($B$3:I$3)))=1,IF(MOD((ROW(I216)-3),(PRODUCT($3:$3)/PRODUCT($B$3:H$3)))=1,1,I215+1),I215)),IF(ROW(I216)-3&gt;$A$2,"",IF(MOD((ROW(I216)-3),I$3)=1,1,I215+1))))</f>
        <v/>
      </c>
      <c r="J216" s="127" t="str">
        <f>IF(J215="","",IF(COLUMN(J216)-1&lt;&gt;COUNT($3:$3),IF(ROW(J216)-3&gt;$A$2,"",IF(MOD((ROW(J216)-3),(PRODUCT($3:$3)/PRODUCT($B$3:J$3)))=1,IF(MOD((ROW(J216)-3),(PRODUCT($3:$3)/PRODUCT($B$3:I$3)))=1,1,J215+1),J215)),IF(ROW(J216)-3&gt;$A$2,"",IF(MOD((ROW(J216)-3),J$3)=1,1,J215+1))))</f>
        <v/>
      </c>
      <c r="K216" t="str">
        <f>IF(K215="","",IF(COLUMN(K216)-1&lt;&gt;COUNT($3:$3),IF(ROW(K216)-2&gt;$A$2,"",IF(MOD((ROW(K216)-2),(PRODUCT($3:$3)/PRODUCT($B$3:K$3)))=1,IF(MOD((ROW(K216)-2),(PRODUCT($3:$3)/PRODUCT($B$3:J$3)))=1,1,K215+1),K215)),IF(ROW(K216)-2&gt;$A$2,"",IF(MOD((ROW(K216)-2),K$3)=1,1,K215+1))))</f>
        <v/>
      </c>
    </row>
    <row r="217" spans="2:11">
      <c r="B217" s="127" t="str">
        <f>IF(B216="","",IF(COLUMN(B217)-1&lt;&gt;COUNT($3:$3),IF(ROW(B217)-3&gt;$A$2,"",IF(MOD((ROW(B217)-3),(PRODUCT($3:$3)/PRODUCT($B$3:B$3)))=1,B216+1,B216)),IF(ROW(B217)-3&gt;$A$2,"",IF(MOD((ROW(B217)-3),B$3)=1,1,B216+1))))</f>
        <v/>
      </c>
      <c r="C217" s="127" t="str">
        <f>IF(C216="","",IF(COLUMN(C217)-1&lt;&gt;COUNT($3:$3),IF(ROW(C217)-3&gt;$A$2,"",IF(MOD((ROW(C217)-3),(PRODUCT($3:$3)/PRODUCT($B$3:C$3)))=1,IF(MOD((ROW(C217)-3),(PRODUCT($3:$3)/PRODUCT(B$3:$B$3)))=1,1,C216+1),C216)),IF(ROW(C217)-3&gt;$A$2,"",IF(MOD((ROW(C217)-3),C$3)=1,1,C216+1))))</f>
        <v/>
      </c>
      <c r="D217" s="127" t="str">
        <f>IF(D216="","",IF(COLUMN(D217)-1&lt;&gt;COUNT($3:$3),IF(ROW(D217)-3&gt;$A$2,"",IF(MOD((ROW(D217)-3),(PRODUCT($3:$3)/PRODUCT($B$3:D$3)))=1,IF(MOD((ROW(D217)-3),(PRODUCT($3:$3)/PRODUCT($B$3:C$3)))=1,1,D216+1),D216)),IF(ROW(D217)-3&gt;$A$2,"",IF(MOD((ROW(D217)-3),D$3)=1,1,D216+1))))</f>
        <v/>
      </c>
      <c r="E217" s="127" t="str">
        <f>IF(E216="","",IF(COLUMN(E217)-1&lt;&gt;COUNT($3:$3),IF(ROW(E217)-3&gt;$A$2,"",IF(MOD((ROW(E217)-3),(PRODUCT($3:$3)/PRODUCT($B$3:E$3)))=1,IF(MOD((ROW(E217)-3),(PRODUCT($3:$3)/PRODUCT($B$3:D$3)))=1,1,E216+1),E216)),IF(ROW(E217)-3&gt;$A$2,"",IF(MOD((ROW(E217)-3),E$3)=1,1,E216+1))))</f>
        <v/>
      </c>
      <c r="F217" s="127" t="str">
        <f>IF(F216="","",IF(COLUMN(F217)-1&lt;&gt;COUNT($3:$3),IF(ROW(F217)-3&gt;$A$2,"",IF(MOD((ROW(F217)-3),(PRODUCT($3:$3)/PRODUCT($B$3:F$3)))=1,IF(MOD((ROW(F217)-3),(PRODUCT($3:$3)/PRODUCT($B$3:E$3)))=1,1,F216+1),F216)),IF(ROW(F217)-3&gt;$A$2,"",IF(MOD((ROW(F217)-3),F$3)=1,1,F216+1))))</f>
        <v/>
      </c>
      <c r="G217" s="127" t="str">
        <f>IF(G216="","",IF(COLUMN(G217)-1&lt;&gt;COUNT($3:$3),IF(ROW(G217)-3&gt;$A$2,"",IF(MOD((ROW(G217)-3),(PRODUCT($3:$3)/PRODUCT($B$3:G$3)))=1,IF(MOD((ROW(G217)-3),(PRODUCT($3:$3)/PRODUCT($B$3:F$3)))=1,1,G216+1),G216)),IF(ROW(G217)-3&gt;$A$2,"",IF(MOD((ROW(G217)-3),G$3)=1,1,G216+1))))</f>
        <v/>
      </c>
      <c r="H217" s="127" t="str">
        <f>IF(H216="","",IF(COLUMN(H217)-1&lt;&gt;COUNT($3:$3),IF(ROW(H217)-3&gt;$A$2,"",IF(MOD((ROW(H217)-3),(PRODUCT($3:$3)/PRODUCT($B$3:H$3)))=1,IF(MOD((ROW(H217)-3),(PRODUCT($3:$3)/PRODUCT($B$3:G$3)))=1,1,H216+1),H216)),IF(ROW(H217)-3&gt;$A$2,"",IF(MOD((ROW(H217)-3),H$3)=1,1,H216+1))))</f>
        <v/>
      </c>
      <c r="I217" s="127" t="str">
        <f>IF(I216="","",IF(COLUMN(I217)-1&lt;&gt;COUNT($3:$3),IF(ROW(I217)-3&gt;$A$2,"",IF(MOD((ROW(I217)-3),(PRODUCT($3:$3)/PRODUCT($B$3:I$3)))=1,IF(MOD((ROW(I217)-3),(PRODUCT($3:$3)/PRODUCT($B$3:H$3)))=1,1,I216+1),I216)),IF(ROW(I217)-3&gt;$A$2,"",IF(MOD((ROW(I217)-3),I$3)=1,1,I216+1))))</f>
        <v/>
      </c>
      <c r="J217" s="127" t="str">
        <f>IF(J216="","",IF(COLUMN(J217)-1&lt;&gt;COUNT($3:$3),IF(ROW(J217)-3&gt;$A$2,"",IF(MOD((ROW(J217)-3),(PRODUCT($3:$3)/PRODUCT($B$3:J$3)))=1,IF(MOD((ROW(J217)-3),(PRODUCT($3:$3)/PRODUCT($B$3:I$3)))=1,1,J216+1),J216)),IF(ROW(J217)-3&gt;$A$2,"",IF(MOD((ROW(J217)-3),J$3)=1,1,J216+1))))</f>
        <v/>
      </c>
      <c r="K217" t="str">
        <f>IF(K216="","",IF(COLUMN(K217)-1&lt;&gt;COUNT($3:$3),IF(ROW(K217)-2&gt;$A$2,"",IF(MOD((ROW(K217)-2),(PRODUCT($3:$3)/PRODUCT($B$3:K$3)))=1,IF(MOD((ROW(K217)-2),(PRODUCT($3:$3)/PRODUCT($B$3:J$3)))=1,1,K216+1),K216)),IF(ROW(K217)-2&gt;$A$2,"",IF(MOD((ROW(K217)-2),K$3)=1,1,K216+1))))</f>
        <v/>
      </c>
    </row>
    <row r="218" spans="2:11">
      <c r="B218" s="127" t="str">
        <f>IF(B217="","",IF(COLUMN(B218)-1&lt;&gt;COUNT($3:$3),IF(ROW(B218)-3&gt;$A$2,"",IF(MOD((ROW(B218)-3),(PRODUCT($3:$3)/PRODUCT($B$3:B$3)))=1,B217+1,B217)),IF(ROW(B218)-3&gt;$A$2,"",IF(MOD((ROW(B218)-3),B$3)=1,1,B217+1))))</f>
        <v/>
      </c>
      <c r="C218" s="127" t="str">
        <f>IF(C217="","",IF(COLUMN(C218)-1&lt;&gt;COUNT($3:$3),IF(ROW(C218)-3&gt;$A$2,"",IF(MOD((ROW(C218)-3),(PRODUCT($3:$3)/PRODUCT($B$3:C$3)))=1,IF(MOD((ROW(C218)-3),(PRODUCT($3:$3)/PRODUCT(B$3:$B$3)))=1,1,C217+1),C217)),IF(ROW(C218)-3&gt;$A$2,"",IF(MOD((ROW(C218)-3),C$3)=1,1,C217+1))))</f>
        <v/>
      </c>
      <c r="D218" s="127" t="str">
        <f>IF(D217="","",IF(COLUMN(D218)-1&lt;&gt;COUNT($3:$3),IF(ROW(D218)-3&gt;$A$2,"",IF(MOD((ROW(D218)-3),(PRODUCT($3:$3)/PRODUCT($B$3:D$3)))=1,IF(MOD((ROW(D218)-3),(PRODUCT($3:$3)/PRODUCT($B$3:C$3)))=1,1,D217+1),D217)),IF(ROW(D218)-3&gt;$A$2,"",IF(MOD((ROW(D218)-3),D$3)=1,1,D217+1))))</f>
        <v/>
      </c>
      <c r="E218" s="127" t="str">
        <f>IF(E217="","",IF(COLUMN(E218)-1&lt;&gt;COUNT($3:$3),IF(ROW(E218)-3&gt;$A$2,"",IF(MOD((ROW(E218)-3),(PRODUCT($3:$3)/PRODUCT($B$3:E$3)))=1,IF(MOD((ROW(E218)-3),(PRODUCT($3:$3)/PRODUCT($B$3:D$3)))=1,1,E217+1),E217)),IF(ROW(E218)-3&gt;$A$2,"",IF(MOD((ROW(E218)-3),E$3)=1,1,E217+1))))</f>
        <v/>
      </c>
      <c r="F218" s="127" t="str">
        <f>IF(F217="","",IF(COLUMN(F218)-1&lt;&gt;COUNT($3:$3),IF(ROW(F218)-3&gt;$A$2,"",IF(MOD((ROW(F218)-3),(PRODUCT($3:$3)/PRODUCT($B$3:F$3)))=1,IF(MOD((ROW(F218)-3),(PRODUCT($3:$3)/PRODUCT($B$3:E$3)))=1,1,F217+1),F217)),IF(ROW(F218)-3&gt;$A$2,"",IF(MOD((ROW(F218)-3),F$3)=1,1,F217+1))))</f>
        <v/>
      </c>
      <c r="G218" s="127" t="str">
        <f>IF(G217="","",IF(COLUMN(G218)-1&lt;&gt;COUNT($3:$3),IF(ROW(G218)-3&gt;$A$2,"",IF(MOD((ROW(G218)-3),(PRODUCT($3:$3)/PRODUCT($B$3:G$3)))=1,IF(MOD((ROW(G218)-3),(PRODUCT($3:$3)/PRODUCT($B$3:F$3)))=1,1,G217+1),G217)),IF(ROW(G218)-3&gt;$A$2,"",IF(MOD((ROW(G218)-3),G$3)=1,1,G217+1))))</f>
        <v/>
      </c>
      <c r="H218" s="127" t="str">
        <f>IF(H217="","",IF(COLUMN(H218)-1&lt;&gt;COUNT($3:$3),IF(ROW(H218)-3&gt;$A$2,"",IF(MOD((ROW(H218)-3),(PRODUCT($3:$3)/PRODUCT($B$3:H$3)))=1,IF(MOD((ROW(H218)-3),(PRODUCT($3:$3)/PRODUCT($B$3:G$3)))=1,1,H217+1),H217)),IF(ROW(H218)-3&gt;$A$2,"",IF(MOD((ROW(H218)-3),H$3)=1,1,H217+1))))</f>
        <v/>
      </c>
      <c r="I218" s="127" t="str">
        <f>IF(I217="","",IF(COLUMN(I218)-1&lt;&gt;COUNT($3:$3),IF(ROW(I218)-3&gt;$A$2,"",IF(MOD((ROW(I218)-3),(PRODUCT($3:$3)/PRODUCT($B$3:I$3)))=1,IF(MOD((ROW(I218)-3),(PRODUCT($3:$3)/PRODUCT($B$3:H$3)))=1,1,I217+1),I217)),IF(ROW(I218)-3&gt;$A$2,"",IF(MOD((ROW(I218)-3),I$3)=1,1,I217+1))))</f>
        <v/>
      </c>
      <c r="J218" s="127" t="str">
        <f>IF(J217="","",IF(COLUMN(J218)-1&lt;&gt;COUNT($3:$3),IF(ROW(J218)-3&gt;$A$2,"",IF(MOD((ROW(J218)-3),(PRODUCT($3:$3)/PRODUCT($B$3:J$3)))=1,IF(MOD((ROW(J218)-3),(PRODUCT($3:$3)/PRODUCT($B$3:I$3)))=1,1,J217+1),J217)),IF(ROW(J218)-3&gt;$A$2,"",IF(MOD((ROW(J218)-3),J$3)=1,1,J217+1))))</f>
        <v/>
      </c>
      <c r="K218" t="str">
        <f>IF(K217="","",IF(COLUMN(K218)-1&lt;&gt;COUNT($3:$3),IF(ROW(K218)-2&gt;$A$2,"",IF(MOD((ROW(K218)-2),(PRODUCT($3:$3)/PRODUCT($B$3:K$3)))=1,IF(MOD((ROW(K218)-2),(PRODUCT($3:$3)/PRODUCT($B$3:J$3)))=1,1,K217+1),K217)),IF(ROW(K218)-2&gt;$A$2,"",IF(MOD((ROW(K218)-2),K$3)=1,1,K217+1))))</f>
        <v/>
      </c>
    </row>
    <row r="219" spans="2:11">
      <c r="B219" s="127" t="str">
        <f>IF(B218="","",IF(COLUMN(B219)-1&lt;&gt;COUNT($3:$3),IF(ROW(B219)-3&gt;$A$2,"",IF(MOD((ROW(B219)-3),(PRODUCT($3:$3)/PRODUCT($B$3:B$3)))=1,B218+1,B218)),IF(ROW(B219)-3&gt;$A$2,"",IF(MOD((ROW(B219)-3),B$3)=1,1,B218+1))))</f>
        <v/>
      </c>
      <c r="C219" s="127" t="str">
        <f>IF(C218="","",IF(COLUMN(C219)-1&lt;&gt;COUNT($3:$3),IF(ROW(C219)-3&gt;$A$2,"",IF(MOD((ROW(C219)-3),(PRODUCT($3:$3)/PRODUCT($B$3:C$3)))=1,IF(MOD((ROW(C219)-3),(PRODUCT($3:$3)/PRODUCT(B$3:$B$3)))=1,1,C218+1),C218)),IF(ROW(C219)-3&gt;$A$2,"",IF(MOD((ROW(C219)-3),C$3)=1,1,C218+1))))</f>
        <v/>
      </c>
      <c r="D219" s="127" t="str">
        <f>IF(D218="","",IF(COLUMN(D219)-1&lt;&gt;COUNT($3:$3),IF(ROW(D219)-3&gt;$A$2,"",IF(MOD((ROW(D219)-3),(PRODUCT($3:$3)/PRODUCT($B$3:D$3)))=1,IF(MOD((ROW(D219)-3),(PRODUCT($3:$3)/PRODUCT($B$3:C$3)))=1,1,D218+1),D218)),IF(ROW(D219)-3&gt;$A$2,"",IF(MOD((ROW(D219)-3),D$3)=1,1,D218+1))))</f>
        <v/>
      </c>
      <c r="E219" s="127" t="str">
        <f>IF(E218="","",IF(COLUMN(E219)-1&lt;&gt;COUNT($3:$3),IF(ROW(E219)-3&gt;$A$2,"",IF(MOD((ROW(E219)-3),(PRODUCT($3:$3)/PRODUCT($B$3:E$3)))=1,IF(MOD((ROW(E219)-3),(PRODUCT($3:$3)/PRODUCT($B$3:D$3)))=1,1,E218+1),E218)),IF(ROW(E219)-3&gt;$A$2,"",IF(MOD((ROW(E219)-3),E$3)=1,1,E218+1))))</f>
        <v/>
      </c>
      <c r="F219" s="127" t="str">
        <f>IF(F218="","",IF(COLUMN(F219)-1&lt;&gt;COUNT($3:$3),IF(ROW(F219)-3&gt;$A$2,"",IF(MOD((ROW(F219)-3),(PRODUCT($3:$3)/PRODUCT($B$3:F$3)))=1,IF(MOD((ROW(F219)-3),(PRODUCT($3:$3)/PRODUCT($B$3:E$3)))=1,1,F218+1),F218)),IF(ROW(F219)-3&gt;$A$2,"",IF(MOD((ROW(F219)-3),F$3)=1,1,F218+1))))</f>
        <v/>
      </c>
      <c r="G219" s="127" t="str">
        <f>IF(G218="","",IF(COLUMN(G219)-1&lt;&gt;COUNT($3:$3),IF(ROW(G219)-3&gt;$A$2,"",IF(MOD((ROW(G219)-3),(PRODUCT($3:$3)/PRODUCT($B$3:G$3)))=1,IF(MOD((ROW(G219)-3),(PRODUCT($3:$3)/PRODUCT($B$3:F$3)))=1,1,G218+1),G218)),IF(ROW(G219)-3&gt;$A$2,"",IF(MOD((ROW(G219)-3),G$3)=1,1,G218+1))))</f>
        <v/>
      </c>
      <c r="H219" s="127" t="str">
        <f>IF(H218="","",IF(COLUMN(H219)-1&lt;&gt;COUNT($3:$3),IF(ROW(H219)-3&gt;$A$2,"",IF(MOD((ROW(H219)-3),(PRODUCT($3:$3)/PRODUCT($B$3:H$3)))=1,IF(MOD((ROW(H219)-3),(PRODUCT($3:$3)/PRODUCT($B$3:G$3)))=1,1,H218+1),H218)),IF(ROW(H219)-3&gt;$A$2,"",IF(MOD((ROW(H219)-3),H$3)=1,1,H218+1))))</f>
        <v/>
      </c>
      <c r="I219" s="127" t="str">
        <f>IF(I218="","",IF(COLUMN(I219)-1&lt;&gt;COUNT($3:$3),IF(ROW(I219)-3&gt;$A$2,"",IF(MOD((ROW(I219)-3),(PRODUCT($3:$3)/PRODUCT($B$3:I$3)))=1,IF(MOD((ROW(I219)-3),(PRODUCT($3:$3)/PRODUCT($B$3:H$3)))=1,1,I218+1),I218)),IF(ROW(I219)-3&gt;$A$2,"",IF(MOD((ROW(I219)-3),I$3)=1,1,I218+1))))</f>
        <v/>
      </c>
      <c r="J219" s="127" t="str">
        <f>IF(J218="","",IF(COLUMN(J219)-1&lt;&gt;COUNT($3:$3),IF(ROW(J219)-3&gt;$A$2,"",IF(MOD((ROW(J219)-3),(PRODUCT($3:$3)/PRODUCT($B$3:J$3)))=1,IF(MOD((ROW(J219)-3),(PRODUCT($3:$3)/PRODUCT($B$3:I$3)))=1,1,J218+1),J218)),IF(ROW(J219)-3&gt;$A$2,"",IF(MOD((ROW(J219)-3),J$3)=1,1,J218+1))))</f>
        <v/>
      </c>
      <c r="K219" t="str">
        <f>IF(K218="","",IF(COLUMN(K219)-1&lt;&gt;COUNT($3:$3),IF(ROW(K219)-2&gt;$A$2,"",IF(MOD((ROW(K219)-2),(PRODUCT($3:$3)/PRODUCT($B$3:K$3)))=1,IF(MOD((ROW(K219)-2),(PRODUCT($3:$3)/PRODUCT($B$3:J$3)))=1,1,K218+1),K218)),IF(ROW(K219)-2&gt;$A$2,"",IF(MOD((ROW(K219)-2),K$3)=1,1,K218+1))))</f>
        <v/>
      </c>
    </row>
    <row r="220" spans="2:11">
      <c r="B220" s="127" t="str">
        <f>IF(B219="","",IF(COLUMN(B220)-1&lt;&gt;COUNT($3:$3),IF(ROW(B220)-3&gt;$A$2,"",IF(MOD((ROW(B220)-3),(PRODUCT($3:$3)/PRODUCT($B$3:B$3)))=1,B219+1,B219)),IF(ROW(B220)-3&gt;$A$2,"",IF(MOD((ROW(B220)-3),B$3)=1,1,B219+1))))</f>
        <v/>
      </c>
      <c r="C220" s="127" t="str">
        <f>IF(C219="","",IF(COLUMN(C220)-1&lt;&gt;COUNT($3:$3),IF(ROW(C220)-3&gt;$A$2,"",IF(MOD((ROW(C220)-3),(PRODUCT($3:$3)/PRODUCT($B$3:C$3)))=1,IF(MOD((ROW(C220)-3),(PRODUCT($3:$3)/PRODUCT(B$3:$B$3)))=1,1,C219+1),C219)),IF(ROW(C220)-3&gt;$A$2,"",IF(MOD((ROW(C220)-3),C$3)=1,1,C219+1))))</f>
        <v/>
      </c>
      <c r="D220" s="127" t="str">
        <f>IF(D219="","",IF(COLUMN(D220)-1&lt;&gt;COUNT($3:$3),IF(ROW(D220)-3&gt;$A$2,"",IF(MOD((ROW(D220)-3),(PRODUCT($3:$3)/PRODUCT($B$3:D$3)))=1,IF(MOD((ROW(D220)-3),(PRODUCT($3:$3)/PRODUCT($B$3:C$3)))=1,1,D219+1),D219)),IF(ROW(D220)-3&gt;$A$2,"",IF(MOD((ROW(D220)-3),D$3)=1,1,D219+1))))</f>
        <v/>
      </c>
      <c r="E220" s="127" t="str">
        <f>IF(E219="","",IF(COLUMN(E220)-1&lt;&gt;COUNT($3:$3),IF(ROW(E220)-3&gt;$A$2,"",IF(MOD((ROW(E220)-3),(PRODUCT($3:$3)/PRODUCT($B$3:E$3)))=1,IF(MOD((ROW(E220)-3),(PRODUCT($3:$3)/PRODUCT($B$3:D$3)))=1,1,E219+1),E219)),IF(ROW(E220)-3&gt;$A$2,"",IF(MOD((ROW(E220)-3),E$3)=1,1,E219+1))))</f>
        <v/>
      </c>
      <c r="F220" s="127" t="str">
        <f>IF(F219="","",IF(COLUMN(F220)-1&lt;&gt;COUNT($3:$3),IF(ROW(F220)-3&gt;$A$2,"",IF(MOD((ROW(F220)-3),(PRODUCT($3:$3)/PRODUCT($B$3:F$3)))=1,IF(MOD((ROW(F220)-3),(PRODUCT($3:$3)/PRODUCT($B$3:E$3)))=1,1,F219+1),F219)),IF(ROW(F220)-3&gt;$A$2,"",IF(MOD((ROW(F220)-3),F$3)=1,1,F219+1))))</f>
        <v/>
      </c>
      <c r="G220" s="127" t="str">
        <f>IF(G219="","",IF(COLUMN(G220)-1&lt;&gt;COUNT($3:$3),IF(ROW(G220)-3&gt;$A$2,"",IF(MOD((ROW(G220)-3),(PRODUCT($3:$3)/PRODUCT($B$3:G$3)))=1,IF(MOD((ROW(G220)-3),(PRODUCT($3:$3)/PRODUCT($B$3:F$3)))=1,1,G219+1),G219)),IF(ROW(G220)-3&gt;$A$2,"",IF(MOD((ROW(G220)-3),G$3)=1,1,G219+1))))</f>
        <v/>
      </c>
      <c r="H220" s="127" t="str">
        <f>IF(H219="","",IF(COLUMN(H220)-1&lt;&gt;COUNT($3:$3),IF(ROW(H220)-3&gt;$A$2,"",IF(MOD((ROW(H220)-3),(PRODUCT($3:$3)/PRODUCT($B$3:H$3)))=1,IF(MOD((ROW(H220)-3),(PRODUCT($3:$3)/PRODUCT($B$3:G$3)))=1,1,H219+1),H219)),IF(ROW(H220)-3&gt;$A$2,"",IF(MOD((ROW(H220)-3),H$3)=1,1,H219+1))))</f>
        <v/>
      </c>
      <c r="I220" s="127" t="str">
        <f>IF(I219="","",IF(COLUMN(I220)-1&lt;&gt;COUNT($3:$3),IF(ROW(I220)-3&gt;$A$2,"",IF(MOD((ROW(I220)-3),(PRODUCT($3:$3)/PRODUCT($B$3:I$3)))=1,IF(MOD((ROW(I220)-3),(PRODUCT($3:$3)/PRODUCT($B$3:H$3)))=1,1,I219+1),I219)),IF(ROW(I220)-3&gt;$A$2,"",IF(MOD((ROW(I220)-3),I$3)=1,1,I219+1))))</f>
        <v/>
      </c>
      <c r="J220" s="127" t="str">
        <f>IF(J219="","",IF(COLUMN(J220)-1&lt;&gt;COUNT($3:$3),IF(ROW(J220)-3&gt;$A$2,"",IF(MOD((ROW(J220)-3),(PRODUCT($3:$3)/PRODUCT($B$3:J$3)))=1,IF(MOD((ROW(J220)-3),(PRODUCT($3:$3)/PRODUCT($B$3:I$3)))=1,1,J219+1),J219)),IF(ROW(J220)-3&gt;$A$2,"",IF(MOD((ROW(J220)-3),J$3)=1,1,J219+1))))</f>
        <v/>
      </c>
      <c r="K220" t="str">
        <f>IF(K219="","",IF(COLUMN(K220)-1&lt;&gt;COUNT($3:$3),IF(ROW(K220)-2&gt;$A$2,"",IF(MOD((ROW(K220)-2),(PRODUCT($3:$3)/PRODUCT($B$3:K$3)))=1,IF(MOD((ROW(K220)-2),(PRODUCT($3:$3)/PRODUCT($B$3:J$3)))=1,1,K219+1),K219)),IF(ROW(K220)-2&gt;$A$2,"",IF(MOD((ROW(K220)-2),K$3)=1,1,K219+1))))</f>
        <v/>
      </c>
    </row>
    <row r="221" spans="2:11">
      <c r="B221" s="127" t="str">
        <f>IF(B220="","",IF(COLUMN(B221)-1&lt;&gt;COUNT($3:$3),IF(ROW(B221)-3&gt;$A$2,"",IF(MOD((ROW(B221)-3),(PRODUCT($3:$3)/PRODUCT($B$3:B$3)))=1,B220+1,B220)),IF(ROW(B221)-3&gt;$A$2,"",IF(MOD((ROW(B221)-3),B$3)=1,1,B220+1))))</f>
        <v/>
      </c>
      <c r="C221" s="127" t="str">
        <f>IF(C220="","",IF(COLUMN(C221)-1&lt;&gt;COUNT($3:$3),IF(ROW(C221)-3&gt;$A$2,"",IF(MOD((ROW(C221)-3),(PRODUCT($3:$3)/PRODUCT($B$3:C$3)))=1,IF(MOD((ROW(C221)-3),(PRODUCT($3:$3)/PRODUCT(B$3:$B$3)))=1,1,C220+1),C220)),IF(ROW(C221)-3&gt;$A$2,"",IF(MOD((ROW(C221)-3),C$3)=1,1,C220+1))))</f>
        <v/>
      </c>
      <c r="D221" s="127" t="str">
        <f>IF(D220="","",IF(COLUMN(D221)-1&lt;&gt;COUNT($3:$3),IF(ROW(D221)-3&gt;$A$2,"",IF(MOD((ROW(D221)-3),(PRODUCT($3:$3)/PRODUCT($B$3:D$3)))=1,IF(MOD((ROW(D221)-3),(PRODUCT($3:$3)/PRODUCT($B$3:C$3)))=1,1,D220+1),D220)),IF(ROW(D221)-3&gt;$A$2,"",IF(MOD((ROW(D221)-3),D$3)=1,1,D220+1))))</f>
        <v/>
      </c>
      <c r="E221" s="127" t="str">
        <f>IF(E220="","",IF(COLUMN(E221)-1&lt;&gt;COUNT($3:$3),IF(ROW(E221)-3&gt;$A$2,"",IF(MOD((ROW(E221)-3),(PRODUCT($3:$3)/PRODUCT($B$3:E$3)))=1,IF(MOD((ROW(E221)-3),(PRODUCT($3:$3)/PRODUCT($B$3:D$3)))=1,1,E220+1),E220)),IF(ROW(E221)-3&gt;$A$2,"",IF(MOD((ROW(E221)-3),E$3)=1,1,E220+1))))</f>
        <v/>
      </c>
      <c r="F221" s="127" t="str">
        <f>IF(F220="","",IF(COLUMN(F221)-1&lt;&gt;COUNT($3:$3),IF(ROW(F221)-3&gt;$A$2,"",IF(MOD((ROW(F221)-3),(PRODUCT($3:$3)/PRODUCT($B$3:F$3)))=1,IF(MOD((ROW(F221)-3),(PRODUCT($3:$3)/PRODUCT($B$3:E$3)))=1,1,F220+1),F220)),IF(ROW(F221)-3&gt;$A$2,"",IF(MOD((ROW(F221)-3),F$3)=1,1,F220+1))))</f>
        <v/>
      </c>
      <c r="G221" s="127" t="str">
        <f>IF(G220="","",IF(COLUMN(G221)-1&lt;&gt;COUNT($3:$3),IF(ROW(G221)-3&gt;$A$2,"",IF(MOD((ROW(G221)-3),(PRODUCT($3:$3)/PRODUCT($B$3:G$3)))=1,IF(MOD((ROW(G221)-3),(PRODUCT($3:$3)/PRODUCT($B$3:F$3)))=1,1,G220+1),G220)),IF(ROW(G221)-3&gt;$A$2,"",IF(MOD((ROW(G221)-3),G$3)=1,1,G220+1))))</f>
        <v/>
      </c>
      <c r="H221" s="127" t="str">
        <f>IF(H220="","",IF(COLUMN(H221)-1&lt;&gt;COUNT($3:$3),IF(ROW(H221)-3&gt;$A$2,"",IF(MOD((ROW(H221)-3),(PRODUCT($3:$3)/PRODUCT($B$3:H$3)))=1,IF(MOD((ROW(H221)-3),(PRODUCT($3:$3)/PRODUCT($B$3:G$3)))=1,1,H220+1),H220)),IF(ROW(H221)-3&gt;$A$2,"",IF(MOD((ROW(H221)-3),H$3)=1,1,H220+1))))</f>
        <v/>
      </c>
      <c r="I221" s="127" t="str">
        <f>IF(I220="","",IF(COLUMN(I221)-1&lt;&gt;COUNT($3:$3),IF(ROW(I221)-3&gt;$A$2,"",IF(MOD((ROW(I221)-3),(PRODUCT($3:$3)/PRODUCT($B$3:I$3)))=1,IF(MOD((ROW(I221)-3),(PRODUCT($3:$3)/PRODUCT($B$3:H$3)))=1,1,I220+1),I220)),IF(ROW(I221)-3&gt;$A$2,"",IF(MOD((ROW(I221)-3),I$3)=1,1,I220+1))))</f>
        <v/>
      </c>
      <c r="J221" s="127" t="str">
        <f>IF(J220="","",IF(COLUMN(J221)-1&lt;&gt;COUNT($3:$3),IF(ROW(J221)-3&gt;$A$2,"",IF(MOD((ROW(J221)-3),(PRODUCT($3:$3)/PRODUCT($B$3:J$3)))=1,IF(MOD((ROW(J221)-3),(PRODUCT($3:$3)/PRODUCT($B$3:I$3)))=1,1,J220+1),J220)),IF(ROW(J221)-3&gt;$A$2,"",IF(MOD((ROW(J221)-3),J$3)=1,1,J220+1))))</f>
        <v/>
      </c>
      <c r="K221" t="str">
        <f>IF(K220="","",IF(COLUMN(K221)-1&lt;&gt;COUNT($3:$3),IF(ROW(K221)-2&gt;$A$2,"",IF(MOD((ROW(K221)-2),(PRODUCT($3:$3)/PRODUCT($B$3:K$3)))=1,IF(MOD((ROW(K221)-2),(PRODUCT($3:$3)/PRODUCT($B$3:J$3)))=1,1,K220+1),K220)),IF(ROW(K221)-2&gt;$A$2,"",IF(MOD((ROW(K221)-2),K$3)=1,1,K220+1))))</f>
        <v/>
      </c>
    </row>
    <row r="222" spans="2:11">
      <c r="B222" s="127" t="str">
        <f>IF(B221="","",IF(COLUMN(B222)-1&lt;&gt;COUNT($3:$3),IF(ROW(B222)-3&gt;$A$2,"",IF(MOD((ROW(B222)-3),(PRODUCT($3:$3)/PRODUCT($B$3:B$3)))=1,B221+1,B221)),IF(ROW(B222)-3&gt;$A$2,"",IF(MOD((ROW(B222)-3),B$3)=1,1,B221+1))))</f>
        <v/>
      </c>
      <c r="C222" s="127" t="str">
        <f>IF(C221="","",IF(COLUMN(C222)-1&lt;&gt;COUNT($3:$3),IF(ROW(C222)-3&gt;$A$2,"",IF(MOD((ROW(C222)-3),(PRODUCT($3:$3)/PRODUCT($B$3:C$3)))=1,IF(MOD((ROW(C222)-3),(PRODUCT($3:$3)/PRODUCT(B$3:$B$3)))=1,1,C221+1),C221)),IF(ROW(C222)-3&gt;$A$2,"",IF(MOD((ROW(C222)-3),C$3)=1,1,C221+1))))</f>
        <v/>
      </c>
      <c r="D222" s="127" t="str">
        <f>IF(D221="","",IF(COLUMN(D222)-1&lt;&gt;COUNT($3:$3),IF(ROW(D222)-3&gt;$A$2,"",IF(MOD((ROW(D222)-3),(PRODUCT($3:$3)/PRODUCT($B$3:D$3)))=1,IF(MOD((ROW(D222)-3),(PRODUCT($3:$3)/PRODUCT($B$3:C$3)))=1,1,D221+1),D221)),IF(ROW(D222)-3&gt;$A$2,"",IF(MOD((ROW(D222)-3),D$3)=1,1,D221+1))))</f>
        <v/>
      </c>
      <c r="E222" s="127" t="str">
        <f>IF(E221="","",IF(COLUMN(E222)-1&lt;&gt;COUNT($3:$3),IF(ROW(E222)-3&gt;$A$2,"",IF(MOD((ROW(E222)-3),(PRODUCT($3:$3)/PRODUCT($B$3:E$3)))=1,IF(MOD((ROW(E222)-3),(PRODUCT($3:$3)/PRODUCT($B$3:D$3)))=1,1,E221+1),E221)),IF(ROW(E222)-3&gt;$A$2,"",IF(MOD((ROW(E222)-3),E$3)=1,1,E221+1))))</f>
        <v/>
      </c>
      <c r="F222" s="127" t="str">
        <f>IF(F221="","",IF(COLUMN(F222)-1&lt;&gt;COUNT($3:$3),IF(ROW(F222)-3&gt;$A$2,"",IF(MOD((ROW(F222)-3),(PRODUCT($3:$3)/PRODUCT($B$3:F$3)))=1,IF(MOD((ROW(F222)-3),(PRODUCT($3:$3)/PRODUCT($B$3:E$3)))=1,1,F221+1),F221)),IF(ROW(F222)-3&gt;$A$2,"",IF(MOD((ROW(F222)-3),F$3)=1,1,F221+1))))</f>
        <v/>
      </c>
      <c r="G222" s="127" t="str">
        <f>IF(G221="","",IF(COLUMN(G222)-1&lt;&gt;COUNT($3:$3),IF(ROW(G222)-3&gt;$A$2,"",IF(MOD((ROW(G222)-3),(PRODUCT($3:$3)/PRODUCT($B$3:G$3)))=1,IF(MOD((ROW(G222)-3),(PRODUCT($3:$3)/PRODUCT($B$3:F$3)))=1,1,G221+1),G221)),IF(ROW(G222)-3&gt;$A$2,"",IF(MOD((ROW(G222)-3),G$3)=1,1,G221+1))))</f>
        <v/>
      </c>
      <c r="H222" s="127" t="str">
        <f>IF(H221="","",IF(COLUMN(H222)-1&lt;&gt;COUNT($3:$3),IF(ROW(H222)-3&gt;$A$2,"",IF(MOD((ROW(H222)-3),(PRODUCT($3:$3)/PRODUCT($B$3:H$3)))=1,IF(MOD((ROW(H222)-3),(PRODUCT($3:$3)/PRODUCT($B$3:G$3)))=1,1,H221+1),H221)),IF(ROW(H222)-3&gt;$A$2,"",IF(MOD((ROW(H222)-3),H$3)=1,1,H221+1))))</f>
        <v/>
      </c>
      <c r="I222" s="127" t="str">
        <f>IF(I221="","",IF(COLUMN(I222)-1&lt;&gt;COUNT($3:$3),IF(ROW(I222)-3&gt;$A$2,"",IF(MOD((ROW(I222)-3),(PRODUCT($3:$3)/PRODUCT($B$3:I$3)))=1,IF(MOD((ROW(I222)-3),(PRODUCT($3:$3)/PRODUCT($B$3:H$3)))=1,1,I221+1),I221)),IF(ROW(I222)-3&gt;$A$2,"",IF(MOD((ROW(I222)-3),I$3)=1,1,I221+1))))</f>
        <v/>
      </c>
      <c r="J222" s="127" t="str">
        <f>IF(J221="","",IF(COLUMN(J222)-1&lt;&gt;COUNT($3:$3),IF(ROW(J222)-3&gt;$A$2,"",IF(MOD((ROW(J222)-3),(PRODUCT($3:$3)/PRODUCT($B$3:J$3)))=1,IF(MOD((ROW(J222)-3),(PRODUCT($3:$3)/PRODUCT($B$3:I$3)))=1,1,J221+1),J221)),IF(ROW(J222)-3&gt;$A$2,"",IF(MOD((ROW(J222)-3),J$3)=1,1,J221+1))))</f>
        <v/>
      </c>
      <c r="K222" t="str">
        <f>IF(K221="","",IF(COLUMN(K222)-1&lt;&gt;COUNT($3:$3),IF(ROW(K222)-2&gt;$A$2,"",IF(MOD((ROW(K222)-2),(PRODUCT($3:$3)/PRODUCT($B$3:K$3)))=1,IF(MOD((ROW(K222)-2),(PRODUCT($3:$3)/PRODUCT($B$3:J$3)))=1,1,K221+1),K221)),IF(ROW(K222)-2&gt;$A$2,"",IF(MOD((ROW(K222)-2),K$3)=1,1,K221+1))))</f>
        <v/>
      </c>
    </row>
    <row r="223" spans="2:11">
      <c r="B223" s="127" t="str">
        <f>IF(B222="","",IF(COLUMN(B223)-1&lt;&gt;COUNT($3:$3),IF(ROW(B223)-3&gt;$A$2,"",IF(MOD((ROW(B223)-3),(PRODUCT($3:$3)/PRODUCT($B$3:B$3)))=1,B222+1,B222)),IF(ROW(B223)-3&gt;$A$2,"",IF(MOD((ROW(B223)-3),B$3)=1,1,B222+1))))</f>
        <v/>
      </c>
      <c r="C223" s="127" t="str">
        <f>IF(C222="","",IF(COLUMN(C223)-1&lt;&gt;COUNT($3:$3),IF(ROW(C223)-3&gt;$A$2,"",IF(MOD((ROW(C223)-3),(PRODUCT($3:$3)/PRODUCT($B$3:C$3)))=1,IF(MOD((ROW(C223)-3),(PRODUCT($3:$3)/PRODUCT(B$3:$B$3)))=1,1,C222+1),C222)),IF(ROW(C223)-3&gt;$A$2,"",IF(MOD((ROW(C223)-3),C$3)=1,1,C222+1))))</f>
        <v/>
      </c>
      <c r="D223" s="127" t="str">
        <f>IF(D222="","",IF(COLUMN(D223)-1&lt;&gt;COUNT($3:$3),IF(ROW(D223)-3&gt;$A$2,"",IF(MOD((ROW(D223)-3),(PRODUCT($3:$3)/PRODUCT($B$3:D$3)))=1,IF(MOD((ROW(D223)-3),(PRODUCT($3:$3)/PRODUCT($B$3:C$3)))=1,1,D222+1),D222)),IF(ROW(D223)-3&gt;$A$2,"",IF(MOD((ROW(D223)-3),D$3)=1,1,D222+1))))</f>
        <v/>
      </c>
      <c r="E223" s="127" t="str">
        <f>IF(E222="","",IF(COLUMN(E223)-1&lt;&gt;COUNT($3:$3),IF(ROW(E223)-3&gt;$A$2,"",IF(MOD((ROW(E223)-3),(PRODUCT($3:$3)/PRODUCT($B$3:E$3)))=1,IF(MOD((ROW(E223)-3),(PRODUCT($3:$3)/PRODUCT($B$3:D$3)))=1,1,E222+1),E222)),IF(ROW(E223)-3&gt;$A$2,"",IF(MOD((ROW(E223)-3),E$3)=1,1,E222+1))))</f>
        <v/>
      </c>
      <c r="F223" s="127" t="str">
        <f>IF(F222="","",IF(COLUMN(F223)-1&lt;&gt;COUNT($3:$3),IF(ROW(F223)-3&gt;$A$2,"",IF(MOD((ROW(F223)-3),(PRODUCT($3:$3)/PRODUCT($B$3:F$3)))=1,IF(MOD((ROW(F223)-3),(PRODUCT($3:$3)/PRODUCT($B$3:E$3)))=1,1,F222+1),F222)),IF(ROW(F223)-3&gt;$A$2,"",IF(MOD((ROW(F223)-3),F$3)=1,1,F222+1))))</f>
        <v/>
      </c>
      <c r="G223" s="127" t="str">
        <f>IF(G222="","",IF(COLUMN(G223)-1&lt;&gt;COUNT($3:$3),IF(ROW(G223)-3&gt;$A$2,"",IF(MOD((ROW(G223)-3),(PRODUCT($3:$3)/PRODUCT($B$3:G$3)))=1,IF(MOD((ROW(G223)-3),(PRODUCT($3:$3)/PRODUCT($B$3:F$3)))=1,1,G222+1),G222)),IF(ROW(G223)-3&gt;$A$2,"",IF(MOD((ROW(G223)-3),G$3)=1,1,G222+1))))</f>
        <v/>
      </c>
      <c r="H223" s="127" t="str">
        <f>IF(H222="","",IF(COLUMN(H223)-1&lt;&gt;COUNT($3:$3),IF(ROW(H223)-3&gt;$A$2,"",IF(MOD((ROW(H223)-3),(PRODUCT($3:$3)/PRODUCT($B$3:H$3)))=1,IF(MOD((ROW(H223)-3),(PRODUCT($3:$3)/PRODUCT($B$3:G$3)))=1,1,H222+1),H222)),IF(ROW(H223)-3&gt;$A$2,"",IF(MOD((ROW(H223)-3),H$3)=1,1,H222+1))))</f>
        <v/>
      </c>
      <c r="I223" s="127" t="str">
        <f>IF(I222="","",IF(COLUMN(I223)-1&lt;&gt;COUNT($3:$3),IF(ROW(I223)-3&gt;$A$2,"",IF(MOD((ROW(I223)-3),(PRODUCT($3:$3)/PRODUCT($B$3:I$3)))=1,IF(MOD((ROW(I223)-3),(PRODUCT($3:$3)/PRODUCT($B$3:H$3)))=1,1,I222+1),I222)),IF(ROW(I223)-3&gt;$A$2,"",IF(MOD((ROW(I223)-3),I$3)=1,1,I222+1))))</f>
        <v/>
      </c>
      <c r="J223" s="127" t="str">
        <f>IF(J222="","",IF(COLUMN(J223)-1&lt;&gt;COUNT($3:$3),IF(ROW(J223)-3&gt;$A$2,"",IF(MOD((ROW(J223)-3),(PRODUCT($3:$3)/PRODUCT($B$3:J$3)))=1,IF(MOD((ROW(J223)-3),(PRODUCT($3:$3)/PRODUCT($B$3:I$3)))=1,1,J222+1),J222)),IF(ROW(J223)-3&gt;$A$2,"",IF(MOD((ROW(J223)-3),J$3)=1,1,J222+1))))</f>
        <v/>
      </c>
      <c r="K223" t="str">
        <f>IF(K222="","",IF(COLUMN(K223)-1&lt;&gt;COUNT($3:$3),IF(ROW(K223)-2&gt;$A$2,"",IF(MOD((ROW(K223)-2),(PRODUCT($3:$3)/PRODUCT($B$3:K$3)))=1,IF(MOD((ROW(K223)-2),(PRODUCT($3:$3)/PRODUCT($B$3:J$3)))=1,1,K222+1),K222)),IF(ROW(K223)-2&gt;$A$2,"",IF(MOD((ROW(K223)-2),K$3)=1,1,K222+1))))</f>
        <v/>
      </c>
    </row>
    <row r="224" spans="2:11">
      <c r="B224" s="127" t="str">
        <f>IF(B223="","",IF(COLUMN(B224)-1&lt;&gt;COUNT($3:$3),IF(ROW(B224)-3&gt;$A$2,"",IF(MOD((ROW(B224)-3),(PRODUCT($3:$3)/PRODUCT($B$3:B$3)))=1,B223+1,B223)),IF(ROW(B224)-3&gt;$A$2,"",IF(MOD((ROW(B224)-3),B$3)=1,1,B223+1))))</f>
        <v/>
      </c>
      <c r="C224" s="127" t="str">
        <f>IF(C223="","",IF(COLUMN(C224)-1&lt;&gt;COUNT($3:$3),IF(ROW(C224)-3&gt;$A$2,"",IF(MOD((ROW(C224)-3),(PRODUCT($3:$3)/PRODUCT($B$3:C$3)))=1,IF(MOD((ROW(C224)-3),(PRODUCT($3:$3)/PRODUCT(B$3:$B$3)))=1,1,C223+1),C223)),IF(ROW(C224)-3&gt;$A$2,"",IF(MOD((ROW(C224)-3),C$3)=1,1,C223+1))))</f>
        <v/>
      </c>
      <c r="D224" s="127" t="str">
        <f>IF(D223="","",IF(COLUMN(D224)-1&lt;&gt;COUNT($3:$3),IF(ROW(D224)-3&gt;$A$2,"",IF(MOD((ROW(D224)-3),(PRODUCT($3:$3)/PRODUCT($B$3:D$3)))=1,IF(MOD((ROW(D224)-3),(PRODUCT($3:$3)/PRODUCT($B$3:C$3)))=1,1,D223+1),D223)),IF(ROW(D224)-3&gt;$A$2,"",IF(MOD((ROW(D224)-3),D$3)=1,1,D223+1))))</f>
        <v/>
      </c>
      <c r="E224" s="127" t="str">
        <f>IF(E223="","",IF(COLUMN(E224)-1&lt;&gt;COUNT($3:$3),IF(ROW(E224)-3&gt;$A$2,"",IF(MOD((ROW(E224)-3),(PRODUCT($3:$3)/PRODUCT($B$3:E$3)))=1,IF(MOD((ROW(E224)-3),(PRODUCT($3:$3)/PRODUCT($B$3:D$3)))=1,1,E223+1),E223)),IF(ROW(E224)-3&gt;$A$2,"",IF(MOD((ROW(E224)-3),E$3)=1,1,E223+1))))</f>
        <v/>
      </c>
      <c r="F224" s="127" t="str">
        <f>IF(F223="","",IF(COLUMN(F224)-1&lt;&gt;COUNT($3:$3),IF(ROW(F224)-3&gt;$A$2,"",IF(MOD((ROW(F224)-3),(PRODUCT($3:$3)/PRODUCT($B$3:F$3)))=1,IF(MOD((ROW(F224)-3),(PRODUCT($3:$3)/PRODUCT($B$3:E$3)))=1,1,F223+1),F223)),IF(ROW(F224)-3&gt;$A$2,"",IF(MOD((ROW(F224)-3),F$3)=1,1,F223+1))))</f>
        <v/>
      </c>
      <c r="G224" s="127" t="str">
        <f>IF(G223="","",IF(COLUMN(G224)-1&lt;&gt;COUNT($3:$3),IF(ROW(G224)-3&gt;$A$2,"",IF(MOD((ROW(G224)-3),(PRODUCT($3:$3)/PRODUCT($B$3:G$3)))=1,IF(MOD((ROW(G224)-3),(PRODUCT($3:$3)/PRODUCT($B$3:F$3)))=1,1,G223+1),G223)),IF(ROW(G224)-3&gt;$A$2,"",IF(MOD((ROW(G224)-3),G$3)=1,1,G223+1))))</f>
        <v/>
      </c>
      <c r="H224" s="127" t="str">
        <f>IF(H223="","",IF(COLUMN(H224)-1&lt;&gt;COUNT($3:$3),IF(ROW(H224)-3&gt;$A$2,"",IF(MOD((ROW(H224)-3),(PRODUCT($3:$3)/PRODUCT($B$3:H$3)))=1,IF(MOD((ROW(H224)-3),(PRODUCT($3:$3)/PRODUCT($B$3:G$3)))=1,1,H223+1),H223)),IF(ROW(H224)-3&gt;$A$2,"",IF(MOD((ROW(H224)-3),H$3)=1,1,H223+1))))</f>
        <v/>
      </c>
      <c r="I224" s="127" t="str">
        <f>IF(I223="","",IF(COLUMN(I224)-1&lt;&gt;COUNT($3:$3),IF(ROW(I224)-3&gt;$A$2,"",IF(MOD((ROW(I224)-3),(PRODUCT($3:$3)/PRODUCT($B$3:I$3)))=1,IF(MOD((ROW(I224)-3),(PRODUCT($3:$3)/PRODUCT($B$3:H$3)))=1,1,I223+1),I223)),IF(ROW(I224)-3&gt;$A$2,"",IF(MOD((ROW(I224)-3),I$3)=1,1,I223+1))))</f>
        <v/>
      </c>
      <c r="J224" s="127" t="str">
        <f>IF(J223="","",IF(COLUMN(J224)-1&lt;&gt;COUNT($3:$3),IF(ROW(J224)-3&gt;$A$2,"",IF(MOD((ROW(J224)-3),(PRODUCT($3:$3)/PRODUCT($B$3:J$3)))=1,IF(MOD((ROW(J224)-3),(PRODUCT($3:$3)/PRODUCT($B$3:I$3)))=1,1,J223+1),J223)),IF(ROW(J224)-3&gt;$A$2,"",IF(MOD((ROW(J224)-3),J$3)=1,1,J223+1))))</f>
        <v/>
      </c>
      <c r="K224" t="str">
        <f>IF(K223="","",IF(COLUMN(K224)-1&lt;&gt;COUNT($3:$3),IF(ROW(K224)-2&gt;$A$2,"",IF(MOD((ROW(K224)-2),(PRODUCT($3:$3)/PRODUCT($B$3:K$3)))=1,IF(MOD((ROW(K224)-2),(PRODUCT($3:$3)/PRODUCT($B$3:J$3)))=1,1,K223+1),K223)),IF(ROW(K224)-2&gt;$A$2,"",IF(MOD((ROW(K224)-2),K$3)=1,1,K223+1))))</f>
        <v/>
      </c>
    </row>
    <row r="225" spans="2:11">
      <c r="B225" s="127" t="str">
        <f>IF(B224="","",IF(COLUMN(B225)-1&lt;&gt;COUNT($3:$3),IF(ROW(B225)-3&gt;$A$2,"",IF(MOD((ROW(B225)-3),(PRODUCT($3:$3)/PRODUCT($B$3:B$3)))=1,B224+1,B224)),IF(ROW(B225)-3&gt;$A$2,"",IF(MOD((ROW(B225)-3),B$3)=1,1,B224+1))))</f>
        <v/>
      </c>
      <c r="C225" s="127" t="str">
        <f>IF(C224="","",IF(COLUMN(C225)-1&lt;&gt;COUNT($3:$3),IF(ROW(C225)-3&gt;$A$2,"",IF(MOD((ROW(C225)-3),(PRODUCT($3:$3)/PRODUCT($B$3:C$3)))=1,IF(MOD((ROW(C225)-3),(PRODUCT($3:$3)/PRODUCT(B$3:$B$3)))=1,1,C224+1),C224)),IF(ROW(C225)-3&gt;$A$2,"",IF(MOD((ROW(C225)-3),C$3)=1,1,C224+1))))</f>
        <v/>
      </c>
      <c r="D225" s="127" t="str">
        <f>IF(D224="","",IF(COLUMN(D225)-1&lt;&gt;COUNT($3:$3),IF(ROW(D225)-3&gt;$A$2,"",IF(MOD((ROW(D225)-3),(PRODUCT($3:$3)/PRODUCT($B$3:D$3)))=1,IF(MOD((ROW(D225)-3),(PRODUCT($3:$3)/PRODUCT($B$3:C$3)))=1,1,D224+1),D224)),IF(ROW(D225)-3&gt;$A$2,"",IF(MOD((ROW(D225)-3),D$3)=1,1,D224+1))))</f>
        <v/>
      </c>
      <c r="E225" s="127" t="str">
        <f>IF(E224="","",IF(COLUMN(E225)-1&lt;&gt;COUNT($3:$3),IF(ROW(E225)-3&gt;$A$2,"",IF(MOD((ROW(E225)-3),(PRODUCT($3:$3)/PRODUCT($B$3:E$3)))=1,IF(MOD((ROW(E225)-3),(PRODUCT($3:$3)/PRODUCT($B$3:D$3)))=1,1,E224+1),E224)),IF(ROW(E225)-3&gt;$A$2,"",IF(MOD((ROW(E225)-3),E$3)=1,1,E224+1))))</f>
        <v/>
      </c>
      <c r="F225" s="127" t="str">
        <f>IF(F224="","",IF(COLUMN(F225)-1&lt;&gt;COUNT($3:$3),IF(ROW(F225)-3&gt;$A$2,"",IF(MOD((ROW(F225)-3),(PRODUCT($3:$3)/PRODUCT($B$3:F$3)))=1,IF(MOD((ROW(F225)-3),(PRODUCT($3:$3)/PRODUCT($B$3:E$3)))=1,1,F224+1),F224)),IF(ROW(F225)-3&gt;$A$2,"",IF(MOD((ROW(F225)-3),F$3)=1,1,F224+1))))</f>
        <v/>
      </c>
      <c r="G225" s="127" t="str">
        <f>IF(G224="","",IF(COLUMN(G225)-1&lt;&gt;COUNT($3:$3),IF(ROW(G225)-3&gt;$A$2,"",IF(MOD((ROW(G225)-3),(PRODUCT($3:$3)/PRODUCT($B$3:G$3)))=1,IF(MOD((ROW(G225)-3),(PRODUCT($3:$3)/PRODUCT($B$3:F$3)))=1,1,G224+1),G224)),IF(ROW(G225)-3&gt;$A$2,"",IF(MOD((ROW(G225)-3),G$3)=1,1,G224+1))))</f>
        <v/>
      </c>
      <c r="H225" s="127" t="str">
        <f>IF(H224="","",IF(COLUMN(H225)-1&lt;&gt;COUNT($3:$3),IF(ROW(H225)-3&gt;$A$2,"",IF(MOD((ROW(H225)-3),(PRODUCT($3:$3)/PRODUCT($B$3:H$3)))=1,IF(MOD((ROW(H225)-3),(PRODUCT($3:$3)/PRODUCT($B$3:G$3)))=1,1,H224+1),H224)),IF(ROW(H225)-3&gt;$A$2,"",IF(MOD((ROW(H225)-3),H$3)=1,1,H224+1))))</f>
        <v/>
      </c>
      <c r="I225" s="127" t="str">
        <f>IF(I224="","",IF(COLUMN(I225)-1&lt;&gt;COUNT($3:$3),IF(ROW(I225)-3&gt;$A$2,"",IF(MOD((ROW(I225)-3),(PRODUCT($3:$3)/PRODUCT($B$3:I$3)))=1,IF(MOD((ROW(I225)-3),(PRODUCT($3:$3)/PRODUCT($B$3:H$3)))=1,1,I224+1),I224)),IF(ROW(I225)-3&gt;$A$2,"",IF(MOD((ROW(I225)-3),I$3)=1,1,I224+1))))</f>
        <v/>
      </c>
      <c r="J225" s="127" t="str">
        <f>IF(J224="","",IF(COLUMN(J225)-1&lt;&gt;COUNT($3:$3),IF(ROW(J225)-3&gt;$A$2,"",IF(MOD((ROW(J225)-3),(PRODUCT($3:$3)/PRODUCT($B$3:J$3)))=1,IF(MOD((ROW(J225)-3),(PRODUCT($3:$3)/PRODUCT($B$3:I$3)))=1,1,J224+1),J224)),IF(ROW(J225)-3&gt;$A$2,"",IF(MOD((ROW(J225)-3),J$3)=1,1,J224+1))))</f>
        <v/>
      </c>
      <c r="K225" t="str">
        <f>IF(K224="","",IF(COLUMN(K225)-1&lt;&gt;COUNT($3:$3),IF(ROW(K225)-2&gt;$A$2,"",IF(MOD((ROW(K225)-2),(PRODUCT($3:$3)/PRODUCT($B$3:K$3)))=1,IF(MOD((ROW(K225)-2),(PRODUCT($3:$3)/PRODUCT($B$3:J$3)))=1,1,K224+1),K224)),IF(ROW(K225)-2&gt;$A$2,"",IF(MOD((ROW(K225)-2),K$3)=1,1,K224+1))))</f>
        <v/>
      </c>
    </row>
    <row r="226" spans="2:11">
      <c r="B226" s="127" t="str">
        <f>IF(B225="","",IF(COLUMN(B226)-1&lt;&gt;COUNT($3:$3),IF(ROW(B226)-3&gt;$A$2,"",IF(MOD((ROW(B226)-3),(PRODUCT($3:$3)/PRODUCT($B$3:B$3)))=1,B225+1,B225)),IF(ROW(B226)-3&gt;$A$2,"",IF(MOD((ROW(B226)-3),B$3)=1,1,B225+1))))</f>
        <v/>
      </c>
      <c r="C226" s="127" t="str">
        <f>IF(C225="","",IF(COLUMN(C226)-1&lt;&gt;COUNT($3:$3),IF(ROW(C226)-3&gt;$A$2,"",IF(MOD((ROW(C226)-3),(PRODUCT($3:$3)/PRODUCT($B$3:C$3)))=1,IF(MOD((ROW(C226)-3),(PRODUCT($3:$3)/PRODUCT(B$3:$B$3)))=1,1,C225+1),C225)),IF(ROW(C226)-3&gt;$A$2,"",IF(MOD((ROW(C226)-3),C$3)=1,1,C225+1))))</f>
        <v/>
      </c>
      <c r="D226" s="127" t="str">
        <f>IF(D225="","",IF(COLUMN(D226)-1&lt;&gt;COUNT($3:$3),IF(ROW(D226)-3&gt;$A$2,"",IF(MOD((ROW(D226)-3),(PRODUCT($3:$3)/PRODUCT($B$3:D$3)))=1,IF(MOD((ROW(D226)-3),(PRODUCT($3:$3)/PRODUCT($B$3:C$3)))=1,1,D225+1),D225)),IF(ROW(D226)-3&gt;$A$2,"",IF(MOD((ROW(D226)-3),D$3)=1,1,D225+1))))</f>
        <v/>
      </c>
      <c r="E226" s="127" t="str">
        <f>IF(E225="","",IF(COLUMN(E226)-1&lt;&gt;COUNT($3:$3),IF(ROW(E226)-3&gt;$A$2,"",IF(MOD((ROW(E226)-3),(PRODUCT($3:$3)/PRODUCT($B$3:E$3)))=1,IF(MOD((ROW(E226)-3),(PRODUCT($3:$3)/PRODUCT($B$3:D$3)))=1,1,E225+1),E225)),IF(ROW(E226)-3&gt;$A$2,"",IF(MOD((ROW(E226)-3),E$3)=1,1,E225+1))))</f>
        <v/>
      </c>
      <c r="F226" s="127" t="str">
        <f>IF(F225="","",IF(COLUMN(F226)-1&lt;&gt;COUNT($3:$3),IF(ROW(F226)-3&gt;$A$2,"",IF(MOD((ROW(F226)-3),(PRODUCT($3:$3)/PRODUCT($B$3:F$3)))=1,IF(MOD((ROW(F226)-3),(PRODUCT($3:$3)/PRODUCT($B$3:E$3)))=1,1,F225+1),F225)),IF(ROW(F226)-3&gt;$A$2,"",IF(MOD((ROW(F226)-3),F$3)=1,1,F225+1))))</f>
        <v/>
      </c>
      <c r="G226" s="127" t="str">
        <f>IF(G225="","",IF(COLUMN(G226)-1&lt;&gt;COUNT($3:$3),IF(ROW(G226)-3&gt;$A$2,"",IF(MOD((ROW(G226)-3),(PRODUCT($3:$3)/PRODUCT($B$3:G$3)))=1,IF(MOD((ROW(G226)-3),(PRODUCT($3:$3)/PRODUCT($B$3:F$3)))=1,1,G225+1),G225)),IF(ROW(G226)-3&gt;$A$2,"",IF(MOD((ROW(G226)-3),G$3)=1,1,G225+1))))</f>
        <v/>
      </c>
      <c r="H226" s="127" t="str">
        <f>IF(H225="","",IF(COLUMN(H226)-1&lt;&gt;COUNT($3:$3),IF(ROW(H226)-3&gt;$A$2,"",IF(MOD((ROW(H226)-3),(PRODUCT($3:$3)/PRODUCT($B$3:H$3)))=1,IF(MOD((ROW(H226)-3),(PRODUCT($3:$3)/PRODUCT($B$3:G$3)))=1,1,H225+1),H225)),IF(ROW(H226)-3&gt;$A$2,"",IF(MOD((ROW(H226)-3),H$3)=1,1,H225+1))))</f>
        <v/>
      </c>
      <c r="I226" s="127" t="str">
        <f>IF(I225="","",IF(COLUMN(I226)-1&lt;&gt;COUNT($3:$3),IF(ROW(I226)-3&gt;$A$2,"",IF(MOD((ROW(I226)-3),(PRODUCT($3:$3)/PRODUCT($B$3:I$3)))=1,IF(MOD((ROW(I226)-3),(PRODUCT($3:$3)/PRODUCT($B$3:H$3)))=1,1,I225+1),I225)),IF(ROW(I226)-3&gt;$A$2,"",IF(MOD((ROW(I226)-3),I$3)=1,1,I225+1))))</f>
        <v/>
      </c>
      <c r="J226" s="127" t="str">
        <f>IF(J225="","",IF(COLUMN(J226)-1&lt;&gt;COUNT($3:$3),IF(ROW(J226)-3&gt;$A$2,"",IF(MOD((ROW(J226)-3),(PRODUCT($3:$3)/PRODUCT($B$3:J$3)))=1,IF(MOD((ROW(J226)-3),(PRODUCT($3:$3)/PRODUCT($B$3:I$3)))=1,1,J225+1),J225)),IF(ROW(J226)-3&gt;$A$2,"",IF(MOD((ROW(J226)-3),J$3)=1,1,J225+1))))</f>
        <v/>
      </c>
      <c r="K226" t="str">
        <f>IF(K225="","",IF(COLUMN(K226)-1&lt;&gt;COUNT($3:$3),IF(ROW(K226)-2&gt;$A$2,"",IF(MOD((ROW(K226)-2),(PRODUCT($3:$3)/PRODUCT($B$3:K$3)))=1,IF(MOD((ROW(K226)-2),(PRODUCT($3:$3)/PRODUCT($B$3:J$3)))=1,1,K225+1),K225)),IF(ROW(K226)-2&gt;$A$2,"",IF(MOD((ROW(K226)-2),K$3)=1,1,K225+1))))</f>
        <v/>
      </c>
    </row>
    <row r="227" spans="2:11">
      <c r="B227" s="127" t="str">
        <f>IF(B226="","",IF(COLUMN(B227)-1&lt;&gt;COUNT($3:$3),IF(ROW(B227)-3&gt;$A$2,"",IF(MOD((ROW(B227)-3),(PRODUCT($3:$3)/PRODUCT($B$3:B$3)))=1,B226+1,B226)),IF(ROW(B227)-3&gt;$A$2,"",IF(MOD((ROW(B227)-3),B$3)=1,1,B226+1))))</f>
        <v/>
      </c>
      <c r="C227" s="127" t="str">
        <f>IF(C226="","",IF(COLUMN(C227)-1&lt;&gt;COUNT($3:$3),IF(ROW(C227)-3&gt;$A$2,"",IF(MOD((ROW(C227)-3),(PRODUCT($3:$3)/PRODUCT($B$3:C$3)))=1,IF(MOD((ROW(C227)-3),(PRODUCT($3:$3)/PRODUCT(B$3:$B$3)))=1,1,C226+1),C226)),IF(ROW(C227)-3&gt;$A$2,"",IF(MOD((ROW(C227)-3),C$3)=1,1,C226+1))))</f>
        <v/>
      </c>
      <c r="D227" s="127" t="str">
        <f>IF(D226="","",IF(COLUMN(D227)-1&lt;&gt;COUNT($3:$3),IF(ROW(D227)-3&gt;$A$2,"",IF(MOD((ROW(D227)-3),(PRODUCT($3:$3)/PRODUCT($B$3:D$3)))=1,IF(MOD((ROW(D227)-3),(PRODUCT($3:$3)/PRODUCT($B$3:C$3)))=1,1,D226+1),D226)),IF(ROW(D227)-3&gt;$A$2,"",IF(MOD((ROW(D227)-3),D$3)=1,1,D226+1))))</f>
        <v/>
      </c>
      <c r="E227" s="127" t="str">
        <f>IF(E226="","",IF(COLUMN(E227)-1&lt;&gt;COUNT($3:$3),IF(ROW(E227)-3&gt;$A$2,"",IF(MOD((ROW(E227)-3),(PRODUCT($3:$3)/PRODUCT($B$3:E$3)))=1,IF(MOD((ROW(E227)-3),(PRODUCT($3:$3)/PRODUCT($B$3:D$3)))=1,1,E226+1),E226)),IF(ROW(E227)-3&gt;$A$2,"",IF(MOD((ROW(E227)-3),E$3)=1,1,E226+1))))</f>
        <v/>
      </c>
      <c r="F227" s="127" t="str">
        <f>IF(F226="","",IF(COLUMN(F227)-1&lt;&gt;COUNT($3:$3),IF(ROW(F227)-3&gt;$A$2,"",IF(MOD((ROW(F227)-3),(PRODUCT($3:$3)/PRODUCT($B$3:F$3)))=1,IF(MOD((ROW(F227)-3),(PRODUCT($3:$3)/PRODUCT($B$3:E$3)))=1,1,F226+1),F226)),IF(ROW(F227)-3&gt;$A$2,"",IF(MOD((ROW(F227)-3),F$3)=1,1,F226+1))))</f>
        <v/>
      </c>
      <c r="G227" s="127" t="str">
        <f>IF(G226="","",IF(COLUMN(G227)-1&lt;&gt;COUNT($3:$3),IF(ROW(G227)-3&gt;$A$2,"",IF(MOD((ROW(G227)-3),(PRODUCT($3:$3)/PRODUCT($B$3:G$3)))=1,IF(MOD((ROW(G227)-3),(PRODUCT($3:$3)/PRODUCT($B$3:F$3)))=1,1,G226+1),G226)),IF(ROW(G227)-3&gt;$A$2,"",IF(MOD((ROW(G227)-3),G$3)=1,1,G226+1))))</f>
        <v/>
      </c>
      <c r="H227" s="127" t="str">
        <f>IF(H226="","",IF(COLUMN(H227)-1&lt;&gt;COUNT($3:$3),IF(ROW(H227)-3&gt;$A$2,"",IF(MOD((ROW(H227)-3),(PRODUCT($3:$3)/PRODUCT($B$3:H$3)))=1,IF(MOD((ROW(H227)-3),(PRODUCT($3:$3)/PRODUCT($B$3:G$3)))=1,1,H226+1),H226)),IF(ROW(H227)-3&gt;$A$2,"",IF(MOD((ROW(H227)-3),H$3)=1,1,H226+1))))</f>
        <v/>
      </c>
      <c r="I227" s="127" t="str">
        <f>IF(I226="","",IF(COLUMN(I227)-1&lt;&gt;COUNT($3:$3),IF(ROW(I227)-3&gt;$A$2,"",IF(MOD((ROW(I227)-3),(PRODUCT($3:$3)/PRODUCT($B$3:I$3)))=1,IF(MOD((ROW(I227)-3),(PRODUCT($3:$3)/PRODUCT($B$3:H$3)))=1,1,I226+1),I226)),IF(ROW(I227)-3&gt;$A$2,"",IF(MOD((ROW(I227)-3),I$3)=1,1,I226+1))))</f>
        <v/>
      </c>
      <c r="J227" s="127" t="str">
        <f>IF(J226="","",IF(COLUMN(J227)-1&lt;&gt;COUNT($3:$3),IF(ROW(J227)-3&gt;$A$2,"",IF(MOD((ROW(J227)-3),(PRODUCT($3:$3)/PRODUCT($B$3:J$3)))=1,IF(MOD((ROW(J227)-3),(PRODUCT($3:$3)/PRODUCT($B$3:I$3)))=1,1,J226+1),J226)),IF(ROW(J227)-3&gt;$A$2,"",IF(MOD((ROW(J227)-3),J$3)=1,1,J226+1))))</f>
        <v/>
      </c>
      <c r="K227" t="str">
        <f>IF(K226="","",IF(COLUMN(K227)-1&lt;&gt;COUNT($3:$3),IF(ROW(K227)-2&gt;$A$2,"",IF(MOD((ROW(K227)-2),(PRODUCT($3:$3)/PRODUCT($B$3:K$3)))=1,IF(MOD((ROW(K227)-2),(PRODUCT($3:$3)/PRODUCT($B$3:J$3)))=1,1,K226+1),K226)),IF(ROW(K227)-2&gt;$A$2,"",IF(MOD((ROW(K227)-2),K$3)=1,1,K226+1))))</f>
        <v/>
      </c>
    </row>
    <row r="228" spans="2:11">
      <c r="B228" s="127" t="str">
        <f>IF(B227="","",IF(COLUMN(B228)-1&lt;&gt;COUNT($3:$3),IF(ROW(B228)-3&gt;$A$2,"",IF(MOD((ROW(B228)-3),(PRODUCT($3:$3)/PRODUCT($B$3:B$3)))=1,B227+1,B227)),IF(ROW(B228)-3&gt;$A$2,"",IF(MOD((ROW(B228)-3),B$3)=1,1,B227+1))))</f>
        <v/>
      </c>
      <c r="C228" s="127" t="str">
        <f>IF(C227="","",IF(COLUMN(C228)-1&lt;&gt;COUNT($3:$3),IF(ROW(C228)-3&gt;$A$2,"",IF(MOD((ROW(C228)-3),(PRODUCT($3:$3)/PRODUCT($B$3:C$3)))=1,IF(MOD((ROW(C228)-3),(PRODUCT($3:$3)/PRODUCT(B$3:$B$3)))=1,1,C227+1),C227)),IF(ROW(C228)-3&gt;$A$2,"",IF(MOD((ROW(C228)-3),C$3)=1,1,C227+1))))</f>
        <v/>
      </c>
      <c r="D228" s="127" t="str">
        <f>IF(D227="","",IF(COLUMN(D228)-1&lt;&gt;COUNT($3:$3),IF(ROW(D228)-3&gt;$A$2,"",IF(MOD((ROW(D228)-3),(PRODUCT($3:$3)/PRODUCT($B$3:D$3)))=1,IF(MOD((ROW(D228)-3),(PRODUCT($3:$3)/PRODUCT($B$3:C$3)))=1,1,D227+1),D227)),IF(ROW(D228)-3&gt;$A$2,"",IF(MOD((ROW(D228)-3),D$3)=1,1,D227+1))))</f>
        <v/>
      </c>
      <c r="E228" s="127" t="str">
        <f>IF(E227="","",IF(COLUMN(E228)-1&lt;&gt;COUNT($3:$3),IF(ROW(E228)-3&gt;$A$2,"",IF(MOD((ROW(E228)-3),(PRODUCT($3:$3)/PRODUCT($B$3:E$3)))=1,IF(MOD((ROW(E228)-3),(PRODUCT($3:$3)/PRODUCT($B$3:D$3)))=1,1,E227+1),E227)),IF(ROW(E228)-3&gt;$A$2,"",IF(MOD((ROW(E228)-3),E$3)=1,1,E227+1))))</f>
        <v/>
      </c>
      <c r="F228" s="127" t="str">
        <f>IF(F227="","",IF(COLUMN(F228)-1&lt;&gt;COUNT($3:$3),IF(ROW(F228)-3&gt;$A$2,"",IF(MOD((ROW(F228)-3),(PRODUCT($3:$3)/PRODUCT($B$3:F$3)))=1,IF(MOD((ROW(F228)-3),(PRODUCT($3:$3)/PRODUCT($B$3:E$3)))=1,1,F227+1),F227)),IF(ROW(F228)-3&gt;$A$2,"",IF(MOD((ROW(F228)-3),F$3)=1,1,F227+1))))</f>
        <v/>
      </c>
      <c r="G228" s="127" t="str">
        <f>IF(G227="","",IF(COLUMN(G228)-1&lt;&gt;COUNT($3:$3),IF(ROW(G228)-3&gt;$A$2,"",IF(MOD((ROW(G228)-3),(PRODUCT($3:$3)/PRODUCT($B$3:G$3)))=1,IF(MOD((ROW(G228)-3),(PRODUCT($3:$3)/PRODUCT($B$3:F$3)))=1,1,G227+1),G227)),IF(ROW(G228)-3&gt;$A$2,"",IF(MOD((ROW(G228)-3),G$3)=1,1,G227+1))))</f>
        <v/>
      </c>
      <c r="H228" s="127" t="str">
        <f>IF(H227="","",IF(COLUMN(H228)-1&lt;&gt;COUNT($3:$3),IF(ROW(H228)-3&gt;$A$2,"",IF(MOD((ROW(H228)-3),(PRODUCT($3:$3)/PRODUCT($B$3:H$3)))=1,IF(MOD((ROW(H228)-3),(PRODUCT($3:$3)/PRODUCT($B$3:G$3)))=1,1,H227+1),H227)),IF(ROW(H228)-3&gt;$A$2,"",IF(MOD((ROW(H228)-3),H$3)=1,1,H227+1))))</f>
        <v/>
      </c>
      <c r="I228" s="127" t="str">
        <f>IF(I227="","",IF(COLUMN(I228)-1&lt;&gt;COUNT($3:$3),IF(ROW(I228)-3&gt;$A$2,"",IF(MOD((ROW(I228)-3),(PRODUCT($3:$3)/PRODUCT($B$3:I$3)))=1,IF(MOD((ROW(I228)-3),(PRODUCT($3:$3)/PRODUCT($B$3:H$3)))=1,1,I227+1),I227)),IF(ROW(I228)-3&gt;$A$2,"",IF(MOD((ROW(I228)-3),I$3)=1,1,I227+1))))</f>
        <v/>
      </c>
      <c r="J228" s="127" t="str">
        <f>IF(J227="","",IF(COLUMN(J228)-1&lt;&gt;COUNT($3:$3),IF(ROW(J228)-3&gt;$A$2,"",IF(MOD((ROW(J228)-3),(PRODUCT($3:$3)/PRODUCT($B$3:J$3)))=1,IF(MOD((ROW(J228)-3),(PRODUCT($3:$3)/PRODUCT($B$3:I$3)))=1,1,J227+1),J227)),IF(ROW(J228)-3&gt;$A$2,"",IF(MOD((ROW(J228)-3),J$3)=1,1,J227+1))))</f>
        <v/>
      </c>
      <c r="K228" t="str">
        <f>IF(K227="","",IF(COLUMN(K228)-1&lt;&gt;COUNT($3:$3),IF(ROW(K228)-2&gt;$A$2,"",IF(MOD((ROW(K228)-2),(PRODUCT($3:$3)/PRODUCT($B$3:K$3)))=1,IF(MOD((ROW(K228)-2),(PRODUCT($3:$3)/PRODUCT($B$3:J$3)))=1,1,K227+1),K227)),IF(ROW(K228)-2&gt;$A$2,"",IF(MOD((ROW(K228)-2),K$3)=1,1,K227+1))))</f>
        <v/>
      </c>
    </row>
    <row r="229" spans="2:11">
      <c r="B229" s="127" t="str">
        <f>IF(B228="","",IF(COLUMN(B229)-1&lt;&gt;COUNT($3:$3),IF(ROW(B229)-3&gt;$A$2,"",IF(MOD((ROW(B229)-3),(PRODUCT($3:$3)/PRODUCT($B$3:B$3)))=1,B228+1,B228)),IF(ROW(B229)-3&gt;$A$2,"",IF(MOD((ROW(B229)-3),B$3)=1,1,B228+1))))</f>
        <v/>
      </c>
      <c r="C229" s="127" t="str">
        <f>IF(C228="","",IF(COLUMN(C229)-1&lt;&gt;COUNT($3:$3),IF(ROW(C229)-3&gt;$A$2,"",IF(MOD((ROW(C229)-3),(PRODUCT($3:$3)/PRODUCT($B$3:C$3)))=1,IF(MOD((ROW(C229)-3),(PRODUCT($3:$3)/PRODUCT(B$3:$B$3)))=1,1,C228+1),C228)),IF(ROW(C229)-3&gt;$A$2,"",IF(MOD((ROW(C229)-3),C$3)=1,1,C228+1))))</f>
        <v/>
      </c>
      <c r="D229" s="127" t="str">
        <f>IF(D228="","",IF(COLUMN(D229)-1&lt;&gt;COUNT($3:$3),IF(ROW(D229)-3&gt;$A$2,"",IF(MOD((ROW(D229)-3),(PRODUCT($3:$3)/PRODUCT($B$3:D$3)))=1,IF(MOD((ROW(D229)-3),(PRODUCT($3:$3)/PRODUCT($B$3:C$3)))=1,1,D228+1),D228)),IF(ROW(D229)-3&gt;$A$2,"",IF(MOD((ROW(D229)-3),D$3)=1,1,D228+1))))</f>
        <v/>
      </c>
      <c r="E229" s="127" t="str">
        <f>IF(E228="","",IF(COLUMN(E229)-1&lt;&gt;COUNT($3:$3),IF(ROW(E229)-3&gt;$A$2,"",IF(MOD((ROW(E229)-3),(PRODUCT($3:$3)/PRODUCT($B$3:E$3)))=1,IF(MOD((ROW(E229)-3),(PRODUCT($3:$3)/PRODUCT($B$3:D$3)))=1,1,E228+1),E228)),IF(ROW(E229)-3&gt;$A$2,"",IF(MOD((ROW(E229)-3),E$3)=1,1,E228+1))))</f>
        <v/>
      </c>
      <c r="F229" s="127" t="str">
        <f>IF(F228="","",IF(COLUMN(F229)-1&lt;&gt;COUNT($3:$3),IF(ROW(F229)-3&gt;$A$2,"",IF(MOD((ROW(F229)-3),(PRODUCT($3:$3)/PRODUCT($B$3:F$3)))=1,IF(MOD((ROW(F229)-3),(PRODUCT($3:$3)/PRODUCT($B$3:E$3)))=1,1,F228+1),F228)),IF(ROW(F229)-3&gt;$A$2,"",IF(MOD((ROW(F229)-3),F$3)=1,1,F228+1))))</f>
        <v/>
      </c>
      <c r="G229" s="127" t="str">
        <f>IF(G228="","",IF(COLUMN(G229)-1&lt;&gt;COUNT($3:$3),IF(ROW(G229)-3&gt;$A$2,"",IF(MOD((ROW(G229)-3),(PRODUCT($3:$3)/PRODUCT($B$3:G$3)))=1,IF(MOD((ROW(G229)-3),(PRODUCT($3:$3)/PRODUCT($B$3:F$3)))=1,1,G228+1),G228)),IF(ROW(G229)-3&gt;$A$2,"",IF(MOD((ROW(G229)-3),G$3)=1,1,G228+1))))</f>
        <v/>
      </c>
      <c r="H229" s="127" t="str">
        <f>IF(H228="","",IF(COLUMN(H229)-1&lt;&gt;COUNT($3:$3),IF(ROW(H229)-3&gt;$A$2,"",IF(MOD((ROW(H229)-3),(PRODUCT($3:$3)/PRODUCT($B$3:H$3)))=1,IF(MOD((ROW(H229)-3),(PRODUCT($3:$3)/PRODUCT($B$3:G$3)))=1,1,H228+1),H228)),IF(ROW(H229)-3&gt;$A$2,"",IF(MOD((ROW(H229)-3),H$3)=1,1,H228+1))))</f>
        <v/>
      </c>
      <c r="I229" s="127" t="str">
        <f>IF(I228="","",IF(COLUMN(I229)-1&lt;&gt;COUNT($3:$3),IF(ROW(I229)-3&gt;$A$2,"",IF(MOD((ROW(I229)-3),(PRODUCT($3:$3)/PRODUCT($B$3:I$3)))=1,IF(MOD((ROW(I229)-3),(PRODUCT($3:$3)/PRODUCT($B$3:H$3)))=1,1,I228+1),I228)),IF(ROW(I229)-3&gt;$A$2,"",IF(MOD((ROW(I229)-3),I$3)=1,1,I228+1))))</f>
        <v/>
      </c>
      <c r="J229" s="127" t="str">
        <f>IF(J228="","",IF(COLUMN(J229)-1&lt;&gt;COUNT($3:$3),IF(ROW(J229)-3&gt;$A$2,"",IF(MOD((ROW(J229)-3),(PRODUCT($3:$3)/PRODUCT($B$3:J$3)))=1,IF(MOD((ROW(J229)-3),(PRODUCT($3:$3)/PRODUCT($B$3:I$3)))=1,1,J228+1),J228)),IF(ROW(J229)-3&gt;$A$2,"",IF(MOD((ROW(J229)-3),J$3)=1,1,J228+1))))</f>
        <v/>
      </c>
      <c r="K229" t="str">
        <f>IF(K228="","",IF(COLUMN(K229)-1&lt;&gt;COUNT($3:$3),IF(ROW(K229)-2&gt;$A$2,"",IF(MOD((ROW(K229)-2),(PRODUCT($3:$3)/PRODUCT($B$3:K$3)))=1,IF(MOD((ROW(K229)-2),(PRODUCT($3:$3)/PRODUCT($B$3:J$3)))=1,1,K228+1),K228)),IF(ROW(K229)-2&gt;$A$2,"",IF(MOD((ROW(K229)-2),K$3)=1,1,K228+1))))</f>
        <v/>
      </c>
    </row>
    <row r="230" spans="2:11">
      <c r="B230" s="127" t="str">
        <f>IF(B229="","",IF(COLUMN(B230)-1&lt;&gt;COUNT($3:$3),IF(ROW(B230)-3&gt;$A$2,"",IF(MOD((ROW(B230)-3),(PRODUCT($3:$3)/PRODUCT($B$3:B$3)))=1,B229+1,B229)),IF(ROW(B230)-3&gt;$A$2,"",IF(MOD((ROW(B230)-3),B$3)=1,1,B229+1))))</f>
        <v/>
      </c>
      <c r="C230" s="127" t="str">
        <f>IF(C229="","",IF(COLUMN(C230)-1&lt;&gt;COUNT($3:$3),IF(ROW(C230)-3&gt;$A$2,"",IF(MOD((ROW(C230)-3),(PRODUCT($3:$3)/PRODUCT($B$3:C$3)))=1,IF(MOD((ROW(C230)-3),(PRODUCT($3:$3)/PRODUCT(B$3:$B$3)))=1,1,C229+1),C229)),IF(ROW(C230)-3&gt;$A$2,"",IF(MOD((ROW(C230)-3),C$3)=1,1,C229+1))))</f>
        <v/>
      </c>
      <c r="D230" s="127" t="str">
        <f>IF(D229="","",IF(COLUMN(D230)-1&lt;&gt;COUNT($3:$3),IF(ROW(D230)-3&gt;$A$2,"",IF(MOD((ROW(D230)-3),(PRODUCT($3:$3)/PRODUCT($B$3:D$3)))=1,IF(MOD((ROW(D230)-3),(PRODUCT($3:$3)/PRODUCT($B$3:C$3)))=1,1,D229+1),D229)),IF(ROW(D230)-3&gt;$A$2,"",IF(MOD((ROW(D230)-3),D$3)=1,1,D229+1))))</f>
        <v/>
      </c>
      <c r="E230" s="127" t="str">
        <f>IF(E229="","",IF(COLUMN(E230)-1&lt;&gt;COUNT($3:$3),IF(ROW(E230)-3&gt;$A$2,"",IF(MOD((ROW(E230)-3),(PRODUCT($3:$3)/PRODUCT($B$3:E$3)))=1,IF(MOD((ROW(E230)-3),(PRODUCT($3:$3)/PRODUCT($B$3:D$3)))=1,1,E229+1),E229)),IF(ROW(E230)-3&gt;$A$2,"",IF(MOD((ROW(E230)-3),E$3)=1,1,E229+1))))</f>
        <v/>
      </c>
      <c r="F230" s="127" t="str">
        <f>IF(F229="","",IF(COLUMN(F230)-1&lt;&gt;COUNT($3:$3),IF(ROW(F230)-3&gt;$A$2,"",IF(MOD((ROW(F230)-3),(PRODUCT($3:$3)/PRODUCT($B$3:F$3)))=1,IF(MOD((ROW(F230)-3),(PRODUCT($3:$3)/PRODUCT($B$3:E$3)))=1,1,F229+1),F229)),IF(ROW(F230)-3&gt;$A$2,"",IF(MOD((ROW(F230)-3),F$3)=1,1,F229+1))))</f>
        <v/>
      </c>
      <c r="G230" s="127" t="str">
        <f>IF(G229="","",IF(COLUMN(G230)-1&lt;&gt;COUNT($3:$3),IF(ROW(G230)-3&gt;$A$2,"",IF(MOD((ROW(G230)-3),(PRODUCT($3:$3)/PRODUCT($B$3:G$3)))=1,IF(MOD((ROW(G230)-3),(PRODUCT($3:$3)/PRODUCT($B$3:F$3)))=1,1,G229+1),G229)),IF(ROW(G230)-3&gt;$A$2,"",IF(MOD((ROW(G230)-3),G$3)=1,1,G229+1))))</f>
        <v/>
      </c>
      <c r="H230" s="127" t="str">
        <f>IF(H229="","",IF(COLUMN(H230)-1&lt;&gt;COUNT($3:$3),IF(ROW(H230)-3&gt;$A$2,"",IF(MOD((ROW(H230)-3),(PRODUCT($3:$3)/PRODUCT($B$3:H$3)))=1,IF(MOD((ROW(H230)-3),(PRODUCT($3:$3)/PRODUCT($B$3:G$3)))=1,1,H229+1),H229)),IF(ROW(H230)-3&gt;$A$2,"",IF(MOD((ROW(H230)-3),H$3)=1,1,H229+1))))</f>
        <v/>
      </c>
      <c r="I230" s="127" t="str">
        <f>IF(I229="","",IF(COLUMN(I230)-1&lt;&gt;COUNT($3:$3),IF(ROW(I230)-3&gt;$A$2,"",IF(MOD((ROW(I230)-3),(PRODUCT($3:$3)/PRODUCT($B$3:I$3)))=1,IF(MOD((ROW(I230)-3),(PRODUCT($3:$3)/PRODUCT($B$3:H$3)))=1,1,I229+1),I229)),IF(ROW(I230)-3&gt;$A$2,"",IF(MOD((ROW(I230)-3),I$3)=1,1,I229+1))))</f>
        <v/>
      </c>
      <c r="J230" s="127" t="str">
        <f>IF(J229="","",IF(COLUMN(J230)-1&lt;&gt;COUNT($3:$3),IF(ROW(J230)-3&gt;$A$2,"",IF(MOD((ROW(J230)-3),(PRODUCT($3:$3)/PRODUCT($B$3:J$3)))=1,IF(MOD((ROW(J230)-3),(PRODUCT($3:$3)/PRODUCT($B$3:I$3)))=1,1,J229+1),J229)),IF(ROW(J230)-3&gt;$A$2,"",IF(MOD((ROW(J230)-3),J$3)=1,1,J229+1))))</f>
        <v/>
      </c>
      <c r="K230" t="str">
        <f>IF(K229="","",IF(COLUMN(K230)-1&lt;&gt;COUNT($3:$3),IF(ROW(K230)-2&gt;$A$2,"",IF(MOD((ROW(K230)-2),(PRODUCT($3:$3)/PRODUCT($B$3:K$3)))=1,IF(MOD((ROW(K230)-2),(PRODUCT($3:$3)/PRODUCT($B$3:J$3)))=1,1,K229+1),K229)),IF(ROW(K230)-2&gt;$A$2,"",IF(MOD((ROW(K230)-2),K$3)=1,1,K229+1))))</f>
        <v/>
      </c>
    </row>
    <row r="231" spans="2:11">
      <c r="B231" s="127" t="str">
        <f>IF(B230="","",IF(COLUMN(B231)-1&lt;&gt;COUNT($3:$3),IF(ROW(B231)-3&gt;$A$2,"",IF(MOD((ROW(B231)-3),(PRODUCT($3:$3)/PRODUCT($B$3:B$3)))=1,B230+1,B230)),IF(ROW(B231)-3&gt;$A$2,"",IF(MOD((ROW(B231)-3),B$3)=1,1,B230+1))))</f>
        <v/>
      </c>
      <c r="C231" s="127" t="str">
        <f>IF(C230="","",IF(COLUMN(C231)-1&lt;&gt;COUNT($3:$3),IF(ROW(C231)-3&gt;$A$2,"",IF(MOD((ROW(C231)-3),(PRODUCT($3:$3)/PRODUCT($B$3:C$3)))=1,IF(MOD((ROW(C231)-3),(PRODUCT($3:$3)/PRODUCT(B$3:$B$3)))=1,1,C230+1),C230)),IF(ROW(C231)-3&gt;$A$2,"",IF(MOD((ROW(C231)-3),C$3)=1,1,C230+1))))</f>
        <v/>
      </c>
      <c r="D231" s="127" t="str">
        <f>IF(D230="","",IF(COLUMN(D231)-1&lt;&gt;COUNT($3:$3),IF(ROW(D231)-3&gt;$A$2,"",IF(MOD((ROW(D231)-3),(PRODUCT($3:$3)/PRODUCT($B$3:D$3)))=1,IF(MOD((ROW(D231)-3),(PRODUCT($3:$3)/PRODUCT($B$3:C$3)))=1,1,D230+1),D230)),IF(ROW(D231)-3&gt;$A$2,"",IF(MOD((ROW(D231)-3),D$3)=1,1,D230+1))))</f>
        <v/>
      </c>
      <c r="E231" s="127" t="str">
        <f>IF(E230="","",IF(COLUMN(E231)-1&lt;&gt;COUNT($3:$3),IF(ROW(E231)-3&gt;$A$2,"",IF(MOD((ROW(E231)-3),(PRODUCT($3:$3)/PRODUCT($B$3:E$3)))=1,IF(MOD((ROW(E231)-3),(PRODUCT($3:$3)/PRODUCT($B$3:D$3)))=1,1,E230+1),E230)),IF(ROW(E231)-3&gt;$A$2,"",IF(MOD((ROW(E231)-3),E$3)=1,1,E230+1))))</f>
        <v/>
      </c>
      <c r="F231" s="127" t="str">
        <f>IF(F230="","",IF(COLUMN(F231)-1&lt;&gt;COUNT($3:$3),IF(ROW(F231)-3&gt;$A$2,"",IF(MOD((ROW(F231)-3),(PRODUCT($3:$3)/PRODUCT($B$3:F$3)))=1,IF(MOD((ROW(F231)-3),(PRODUCT($3:$3)/PRODUCT($B$3:E$3)))=1,1,F230+1),F230)),IF(ROW(F231)-3&gt;$A$2,"",IF(MOD((ROW(F231)-3),F$3)=1,1,F230+1))))</f>
        <v/>
      </c>
      <c r="G231" s="127" t="str">
        <f>IF(G230="","",IF(COLUMN(G231)-1&lt;&gt;COUNT($3:$3),IF(ROW(G231)-3&gt;$A$2,"",IF(MOD((ROW(G231)-3),(PRODUCT($3:$3)/PRODUCT($B$3:G$3)))=1,IF(MOD((ROW(G231)-3),(PRODUCT($3:$3)/PRODUCT($B$3:F$3)))=1,1,G230+1),G230)),IF(ROW(G231)-3&gt;$A$2,"",IF(MOD((ROW(G231)-3),G$3)=1,1,G230+1))))</f>
        <v/>
      </c>
      <c r="H231" s="127" t="str">
        <f>IF(H230="","",IF(COLUMN(H231)-1&lt;&gt;COUNT($3:$3),IF(ROW(H231)-3&gt;$A$2,"",IF(MOD((ROW(H231)-3),(PRODUCT($3:$3)/PRODUCT($B$3:H$3)))=1,IF(MOD((ROW(H231)-3),(PRODUCT($3:$3)/PRODUCT($B$3:G$3)))=1,1,H230+1),H230)),IF(ROW(H231)-3&gt;$A$2,"",IF(MOD((ROW(H231)-3),H$3)=1,1,H230+1))))</f>
        <v/>
      </c>
      <c r="I231" s="127" t="str">
        <f>IF(I230="","",IF(COLUMN(I231)-1&lt;&gt;COUNT($3:$3),IF(ROW(I231)-3&gt;$A$2,"",IF(MOD((ROW(I231)-3),(PRODUCT($3:$3)/PRODUCT($B$3:I$3)))=1,IF(MOD((ROW(I231)-3),(PRODUCT($3:$3)/PRODUCT($B$3:H$3)))=1,1,I230+1),I230)),IF(ROW(I231)-3&gt;$A$2,"",IF(MOD((ROW(I231)-3),I$3)=1,1,I230+1))))</f>
        <v/>
      </c>
      <c r="J231" s="127" t="str">
        <f>IF(J230="","",IF(COLUMN(J231)-1&lt;&gt;COUNT($3:$3),IF(ROW(J231)-3&gt;$A$2,"",IF(MOD((ROW(J231)-3),(PRODUCT($3:$3)/PRODUCT($B$3:J$3)))=1,IF(MOD((ROW(J231)-3),(PRODUCT($3:$3)/PRODUCT($B$3:I$3)))=1,1,J230+1),J230)),IF(ROW(J231)-3&gt;$A$2,"",IF(MOD((ROW(J231)-3),J$3)=1,1,J230+1))))</f>
        <v/>
      </c>
      <c r="K231" t="str">
        <f>IF(K230="","",IF(COLUMN(K231)-1&lt;&gt;COUNT($3:$3),IF(ROW(K231)-2&gt;$A$2,"",IF(MOD((ROW(K231)-2),(PRODUCT($3:$3)/PRODUCT($B$3:K$3)))=1,IF(MOD((ROW(K231)-2),(PRODUCT($3:$3)/PRODUCT($B$3:J$3)))=1,1,K230+1),K230)),IF(ROW(K231)-2&gt;$A$2,"",IF(MOD((ROW(K231)-2),K$3)=1,1,K230+1))))</f>
        <v/>
      </c>
    </row>
    <row r="232" spans="2:11">
      <c r="B232" s="127" t="str">
        <f>IF(B231="","",IF(COLUMN(B232)-1&lt;&gt;COUNT($3:$3),IF(ROW(B232)-3&gt;$A$2,"",IF(MOD((ROW(B232)-3),(PRODUCT($3:$3)/PRODUCT($B$3:B$3)))=1,B231+1,B231)),IF(ROW(B232)-3&gt;$A$2,"",IF(MOD((ROW(B232)-3),B$3)=1,1,B231+1))))</f>
        <v/>
      </c>
      <c r="C232" s="127" t="str">
        <f>IF(C231="","",IF(COLUMN(C232)-1&lt;&gt;COUNT($3:$3),IF(ROW(C232)-3&gt;$A$2,"",IF(MOD((ROW(C232)-3),(PRODUCT($3:$3)/PRODUCT($B$3:C$3)))=1,IF(MOD((ROW(C232)-3),(PRODUCT($3:$3)/PRODUCT(B$3:$B$3)))=1,1,C231+1),C231)),IF(ROW(C232)-3&gt;$A$2,"",IF(MOD((ROW(C232)-3),C$3)=1,1,C231+1))))</f>
        <v/>
      </c>
      <c r="D232" s="127" t="str">
        <f>IF(D231="","",IF(COLUMN(D232)-1&lt;&gt;COUNT($3:$3),IF(ROW(D232)-3&gt;$A$2,"",IF(MOD((ROW(D232)-3),(PRODUCT($3:$3)/PRODUCT($B$3:D$3)))=1,IF(MOD((ROW(D232)-3),(PRODUCT($3:$3)/PRODUCT($B$3:C$3)))=1,1,D231+1),D231)),IF(ROW(D232)-3&gt;$A$2,"",IF(MOD((ROW(D232)-3),D$3)=1,1,D231+1))))</f>
        <v/>
      </c>
      <c r="E232" s="127" t="str">
        <f>IF(E231="","",IF(COLUMN(E232)-1&lt;&gt;COUNT($3:$3),IF(ROW(E232)-3&gt;$A$2,"",IF(MOD((ROW(E232)-3),(PRODUCT($3:$3)/PRODUCT($B$3:E$3)))=1,IF(MOD((ROW(E232)-3),(PRODUCT($3:$3)/PRODUCT($B$3:D$3)))=1,1,E231+1),E231)),IF(ROW(E232)-3&gt;$A$2,"",IF(MOD((ROW(E232)-3),E$3)=1,1,E231+1))))</f>
        <v/>
      </c>
      <c r="F232" s="127" t="str">
        <f>IF(F231="","",IF(COLUMN(F232)-1&lt;&gt;COUNT($3:$3),IF(ROW(F232)-3&gt;$A$2,"",IF(MOD((ROW(F232)-3),(PRODUCT($3:$3)/PRODUCT($B$3:F$3)))=1,IF(MOD((ROW(F232)-3),(PRODUCT($3:$3)/PRODUCT($B$3:E$3)))=1,1,F231+1),F231)),IF(ROW(F232)-3&gt;$A$2,"",IF(MOD((ROW(F232)-3),F$3)=1,1,F231+1))))</f>
        <v/>
      </c>
      <c r="G232" s="127" t="str">
        <f>IF(G231="","",IF(COLUMN(G232)-1&lt;&gt;COUNT($3:$3),IF(ROW(G232)-3&gt;$A$2,"",IF(MOD((ROW(G232)-3),(PRODUCT($3:$3)/PRODUCT($B$3:G$3)))=1,IF(MOD((ROW(G232)-3),(PRODUCT($3:$3)/PRODUCT($B$3:F$3)))=1,1,G231+1),G231)),IF(ROW(G232)-3&gt;$A$2,"",IF(MOD((ROW(G232)-3),G$3)=1,1,G231+1))))</f>
        <v/>
      </c>
      <c r="H232" s="127" t="str">
        <f>IF(H231="","",IF(COLUMN(H232)-1&lt;&gt;COUNT($3:$3),IF(ROW(H232)-3&gt;$A$2,"",IF(MOD((ROW(H232)-3),(PRODUCT($3:$3)/PRODUCT($B$3:H$3)))=1,IF(MOD((ROW(H232)-3),(PRODUCT($3:$3)/PRODUCT($B$3:G$3)))=1,1,H231+1),H231)),IF(ROW(H232)-3&gt;$A$2,"",IF(MOD((ROW(H232)-3),H$3)=1,1,H231+1))))</f>
        <v/>
      </c>
      <c r="I232" s="127" t="str">
        <f>IF(I231="","",IF(COLUMN(I232)-1&lt;&gt;COUNT($3:$3),IF(ROW(I232)-3&gt;$A$2,"",IF(MOD((ROW(I232)-3),(PRODUCT($3:$3)/PRODUCT($B$3:I$3)))=1,IF(MOD((ROW(I232)-3),(PRODUCT($3:$3)/PRODUCT($B$3:H$3)))=1,1,I231+1),I231)),IF(ROW(I232)-3&gt;$A$2,"",IF(MOD((ROW(I232)-3),I$3)=1,1,I231+1))))</f>
        <v/>
      </c>
      <c r="J232" s="127" t="str">
        <f>IF(J231="","",IF(COLUMN(J232)-1&lt;&gt;COUNT($3:$3),IF(ROW(J232)-3&gt;$A$2,"",IF(MOD((ROW(J232)-3),(PRODUCT($3:$3)/PRODUCT($B$3:J$3)))=1,IF(MOD((ROW(J232)-3),(PRODUCT($3:$3)/PRODUCT($B$3:I$3)))=1,1,J231+1),J231)),IF(ROW(J232)-3&gt;$A$2,"",IF(MOD((ROW(J232)-3),J$3)=1,1,J231+1))))</f>
        <v/>
      </c>
      <c r="K232" t="str">
        <f>IF(K231="","",IF(COLUMN(K232)-1&lt;&gt;COUNT($3:$3),IF(ROW(K232)-2&gt;$A$2,"",IF(MOD((ROW(K232)-2),(PRODUCT($3:$3)/PRODUCT($B$3:K$3)))=1,IF(MOD((ROW(K232)-2),(PRODUCT($3:$3)/PRODUCT($B$3:J$3)))=1,1,K231+1),K231)),IF(ROW(K232)-2&gt;$A$2,"",IF(MOD((ROW(K232)-2),K$3)=1,1,K231+1))))</f>
        <v/>
      </c>
    </row>
    <row r="233" spans="2:11">
      <c r="B233" s="127" t="str">
        <f>IF(B232="","",IF(COLUMN(B233)-1&lt;&gt;COUNT($3:$3),IF(ROW(B233)-3&gt;$A$2,"",IF(MOD((ROW(B233)-3),(PRODUCT($3:$3)/PRODUCT($B$3:B$3)))=1,B232+1,B232)),IF(ROW(B233)-3&gt;$A$2,"",IF(MOD((ROW(B233)-3),B$3)=1,1,B232+1))))</f>
        <v/>
      </c>
      <c r="C233" s="127" t="str">
        <f>IF(C232="","",IF(COLUMN(C233)-1&lt;&gt;COUNT($3:$3),IF(ROW(C233)-3&gt;$A$2,"",IF(MOD((ROW(C233)-3),(PRODUCT($3:$3)/PRODUCT($B$3:C$3)))=1,IF(MOD((ROW(C233)-3),(PRODUCT($3:$3)/PRODUCT(B$3:$B$3)))=1,1,C232+1),C232)),IF(ROW(C233)-3&gt;$A$2,"",IF(MOD((ROW(C233)-3),C$3)=1,1,C232+1))))</f>
        <v/>
      </c>
      <c r="D233" s="127" t="str">
        <f>IF(D232="","",IF(COLUMN(D233)-1&lt;&gt;COUNT($3:$3),IF(ROW(D233)-3&gt;$A$2,"",IF(MOD((ROW(D233)-3),(PRODUCT($3:$3)/PRODUCT($B$3:D$3)))=1,IF(MOD((ROW(D233)-3),(PRODUCT($3:$3)/PRODUCT($B$3:C$3)))=1,1,D232+1),D232)),IF(ROW(D233)-3&gt;$A$2,"",IF(MOD((ROW(D233)-3),D$3)=1,1,D232+1))))</f>
        <v/>
      </c>
      <c r="E233" s="127" t="str">
        <f>IF(E232="","",IF(COLUMN(E233)-1&lt;&gt;COUNT($3:$3),IF(ROW(E233)-3&gt;$A$2,"",IF(MOD((ROW(E233)-3),(PRODUCT($3:$3)/PRODUCT($B$3:E$3)))=1,IF(MOD((ROW(E233)-3),(PRODUCT($3:$3)/PRODUCT($B$3:D$3)))=1,1,E232+1),E232)),IF(ROW(E233)-3&gt;$A$2,"",IF(MOD((ROW(E233)-3),E$3)=1,1,E232+1))))</f>
        <v/>
      </c>
      <c r="F233" s="127" t="str">
        <f>IF(F232="","",IF(COLUMN(F233)-1&lt;&gt;COUNT($3:$3),IF(ROW(F233)-3&gt;$A$2,"",IF(MOD((ROW(F233)-3),(PRODUCT($3:$3)/PRODUCT($B$3:F$3)))=1,IF(MOD((ROW(F233)-3),(PRODUCT($3:$3)/PRODUCT($B$3:E$3)))=1,1,F232+1),F232)),IF(ROW(F233)-3&gt;$A$2,"",IF(MOD((ROW(F233)-3),F$3)=1,1,F232+1))))</f>
        <v/>
      </c>
      <c r="G233" s="127" t="str">
        <f>IF(G232="","",IF(COLUMN(G233)-1&lt;&gt;COUNT($3:$3),IF(ROW(G233)-3&gt;$A$2,"",IF(MOD((ROW(G233)-3),(PRODUCT($3:$3)/PRODUCT($B$3:G$3)))=1,IF(MOD((ROW(G233)-3),(PRODUCT($3:$3)/PRODUCT($B$3:F$3)))=1,1,G232+1),G232)),IF(ROW(G233)-3&gt;$A$2,"",IF(MOD((ROW(G233)-3),G$3)=1,1,G232+1))))</f>
        <v/>
      </c>
      <c r="H233" s="127" t="str">
        <f>IF(H232="","",IF(COLUMN(H233)-1&lt;&gt;COUNT($3:$3),IF(ROW(H233)-3&gt;$A$2,"",IF(MOD((ROW(H233)-3),(PRODUCT($3:$3)/PRODUCT($B$3:H$3)))=1,IF(MOD((ROW(H233)-3),(PRODUCT($3:$3)/PRODUCT($B$3:G$3)))=1,1,H232+1),H232)),IF(ROW(H233)-3&gt;$A$2,"",IF(MOD((ROW(H233)-3),H$3)=1,1,H232+1))))</f>
        <v/>
      </c>
      <c r="I233" s="127" t="str">
        <f>IF(I232="","",IF(COLUMN(I233)-1&lt;&gt;COUNT($3:$3),IF(ROW(I233)-3&gt;$A$2,"",IF(MOD((ROW(I233)-3),(PRODUCT($3:$3)/PRODUCT($B$3:I$3)))=1,IF(MOD((ROW(I233)-3),(PRODUCT($3:$3)/PRODUCT($B$3:H$3)))=1,1,I232+1),I232)),IF(ROW(I233)-3&gt;$A$2,"",IF(MOD((ROW(I233)-3),I$3)=1,1,I232+1))))</f>
        <v/>
      </c>
      <c r="J233" s="127" t="str">
        <f>IF(J232="","",IF(COLUMN(J233)-1&lt;&gt;COUNT($3:$3),IF(ROW(J233)-3&gt;$A$2,"",IF(MOD((ROW(J233)-3),(PRODUCT($3:$3)/PRODUCT($B$3:J$3)))=1,IF(MOD((ROW(J233)-3),(PRODUCT($3:$3)/PRODUCT($B$3:I$3)))=1,1,J232+1),J232)),IF(ROW(J233)-3&gt;$A$2,"",IF(MOD((ROW(J233)-3),J$3)=1,1,J232+1))))</f>
        <v/>
      </c>
      <c r="K233" t="str">
        <f>IF(K232="","",IF(COLUMN(K233)-1&lt;&gt;COUNT($3:$3),IF(ROW(K233)-2&gt;$A$2,"",IF(MOD((ROW(K233)-2),(PRODUCT($3:$3)/PRODUCT($B$3:K$3)))=1,IF(MOD((ROW(K233)-2),(PRODUCT($3:$3)/PRODUCT($B$3:J$3)))=1,1,K232+1),K232)),IF(ROW(K233)-2&gt;$A$2,"",IF(MOD((ROW(K233)-2),K$3)=1,1,K232+1))))</f>
        <v/>
      </c>
    </row>
    <row r="234" spans="2:11">
      <c r="B234" s="127" t="str">
        <f>IF(B233="","",IF(COLUMN(B234)-1&lt;&gt;COUNT($3:$3),IF(ROW(B234)-3&gt;$A$2,"",IF(MOD((ROW(B234)-3),(PRODUCT($3:$3)/PRODUCT($B$3:B$3)))=1,B233+1,B233)),IF(ROW(B234)-3&gt;$A$2,"",IF(MOD((ROW(B234)-3),B$3)=1,1,B233+1))))</f>
        <v/>
      </c>
      <c r="C234" s="127" t="str">
        <f>IF(C233="","",IF(COLUMN(C234)-1&lt;&gt;COUNT($3:$3),IF(ROW(C234)-3&gt;$A$2,"",IF(MOD((ROW(C234)-3),(PRODUCT($3:$3)/PRODUCT($B$3:C$3)))=1,IF(MOD((ROW(C234)-3),(PRODUCT($3:$3)/PRODUCT(B$3:$B$3)))=1,1,C233+1),C233)),IF(ROW(C234)-3&gt;$A$2,"",IF(MOD((ROW(C234)-3),C$3)=1,1,C233+1))))</f>
        <v/>
      </c>
      <c r="D234" s="127" t="str">
        <f>IF(D233="","",IF(COLUMN(D234)-1&lt;&gt;COUNT($3:$3),IF(ROW(D234)-3&gt;$A$2,"",IF(MOD((ROW(D234)-3),(PRODUCT($3:$3)/PRODUCT($B$3:D$3)))=1,IF(MOD((ROW(D234)-3),(PRODUCT($3:$3)/PRODUCT($B$3:C$3)))=1,1,D233+1),D233)),IF(ROW(D234)-3&gt;$A$2,"",IF(MOD((ROW(D234)-3),D$3)=1,1,D233+1))))</f>
        <v/>
      </c>
      <c r="E234" s="127" t="str">
        <f>IF(E233="","",IF(COLUMN(E234)-1&lt;&gt;COUNT($3:$3),IF(ROW(E234)-3&gt;$A$2,"",IF(MOD((ROW(E234)-3),(PRODUCT($3:$3)/PRODUCT($B$3:E$3)))=1,IF(MOD((ROW(E234)-3),(PRODUCT($3:$3)/PRODUCT($B$3:D$3)))=1,1,E233+1),E233)),IF(ROW(E234)-3&gt;$A$2,"",IF(MOD((ROW(E234)-3),E$3)=1,1,E233+1))))</f>
        <v/>
      </c>
      <c r="F234" s="127" t="str">
        <f>IF(F233="","",IF(COLUMN(F234)-1&lt;&gt;COUNT($3:$3),IF(ROW(F234)-3&gt;$A$2,"",IF(MOD((ROW(F234)-3),(PRODUCT($3:$3)/PRODUCT($B$3:F$3)))=1,IF(MOD((ROW(F234)-3),(PRODUCT($3:$3)/PRODUCT($B$3:E$3)))=1,1,F233+1),F233)),IF(ROW(F234)-3&gt;$A$2,"",IF(MOD((ROW(F234)-3),F$3)=1,1,F233+1))))</f>
        <v/>
      </c>
      <c r="G234" s="127" t="str">
        <f>IF(G233="","",IF(COLUMN(G234)-1&lt;&gt;COUNT($3:$3),IF(ROW(G234)-3&gt;$A$2,"",IF(MOD((ROW(G234)-3),(PRODUCT($3:$3)/PRODUCT($B$3:G$3)))=1,IF(MOD((ROW(G234)-3),(PRODUCT($3:$3)/PRODUCT($B$3:F$3)))=1,1,G233+1),G233)),IF(ROW(G234)-3&gt;$A$2,"",IF(MOD((ROW(G234)-3),G$3)=1,1,G233+1))))</f>
        <v/>
      </c>
      <c r="H234" s="127" t="str">
        <f>IF(H233="","",IF(COLUMN(H234)-1&lt;&gt;COUNT($3:$3),IF(ROW(H234)-3&gt;$A$2,"",IF(MOD((ROW(H234)-3),(PRODUCT($3:$3)/PRODUCT($B$3:H$3)))=1,IF(MOD((ROW(H234)-3),(PRODUCT($3:$3)/PRODUCT($B$3:G$3)))=1,1,H233+1),H233)),IF(ROW(H234)-3&gt;$A$2,"",IF(MOD((ROW(H234)-3),H$3)=1,1,H233+1))))</f>
        <v/>
      </c>
      <c r="I234" s="127" t="str">
        <f>IF(I233="","",IF(COLUMN(I234)-1&lt;&gt;COUNT($3:$3),IF(ROW(I234)-3&gt;$A$2,"",IF(MOD((ROW(I234)-3),(PRODUCT($3:$3)/PRODUCT($B$3:I$3)))=1,IF(MOD((ROW(I234)-3),(PRODUCT($3:$3)/PRODUCT($B$3:H$3)))=1,1,I233+1),I233)),IF(ROW(I234)-3&gt;$A$2,"",IF(MOD((ROW(I234)-3),I$3)=1,1,I233+1))))</f>
        <v/>
      </c>
      <c r="J234" s="127" t="str">
        <f>IF(J233="","",IF(COLUMN(J234)-1&lt;&gt;COUNT($3:$3),IF(ROW(J234)-3&gt;$A$2,"",IF(MOD((ROW(J234)-3),(PRODUCT($3:$3)/PRODUCT($B$3:J$3)))=1,IF(MOD((ROW(J234)-3),(PRODUCT($3:$3)/PRODUCT($B$3:I$3)))=1,1,J233+1),J233)),IF(ROW(J234)-3&gt;$A$2,"",IF(MOD((ROW(J234)-3),J$3)=1,1,J233+1))))</f>
        <v/>
      </c>
      <c r="K234" t="str">
        <f>IF(K233="","",IF(COLUMN(K234)-1&lt;&gt;COUNT($3:$3),IF(ROW(K234)-2&gt;$A$2,"",IF(MOD((ROW(K234)-2),(PRODUCT($3:$3)/PRODUCT($B$3:K$3)))=1,IF(MOD((ROW(K234)-2),(PRODUCT($3:$3)/PRODUCT($B$3:J$3)))=1,1,K233+1),K233)),IF(ROW(K234)-2&gt;$A$2,"",IF(MOD((ROW(K234)-2),K$3)=1,1,K233+1))))</f>
        <v/>
      </c>
    </row>
    <row r="235" spans="2:11">
      <c r="B235" s="127" t="str">
        <f>IF(B234="","",IF(COLUMN(B235)-1&lt;&gt;COUNT($3:$3),IF(ROW(B235)-3&gt;$A$2,"",IF(MOD((ROW(B235)-3),(PRODUCT($3:$3)/PRODUCT($B$3:B$3)))=1,B234+1,B234)),IF(ROW(B235)-3&gt;$A$2,"",IF(MOD((ROW(B235)-3),B$3)=1,1,B234+1))))</f>
        <v/>
      </c>
      <c r="C235" s="127" t="str">
        <f>IF(C234="","",IF(COLUMN(C235)-1&lt;&gt;COUNT($3:$3),IF(ROW(C235)-3&gt;$A$2,"",IF(MOD((ROW(C235)-3),(PRODUCT($3:$3)/PRODUCT($B$3:C$3)))=1,IF(MOD((ROW(C235)-3),(PRODUCT($3:$3)/PRODUCT(B$3:$B$3)))=1,1,C234+1),C234)),IF(ROW(C235)-3&gt;$A$2,"",IF(MOD((ROW(C235)-3),C$3)=1,1,C234+1))))</f>
        <v/>
      </c>
      <c r="D235" s="127" t="str">
        <f>IF(D234="","",IF(COLUMN(D235)-1&lt;&gt;COUNT($3:$3),IF(ROW(D235)-3&gt;$A$2,"",IF(MOD((ROW(D235)-3),(PRODUCT($3:$3)/PRODUCT($B$3:D$3)))=1,IF(MOD((ROW(D235)-3),(PRODUCT($3:$3)/PRODUCT($B$3:C$3)))=1,1,D234+1),D234)),IF(ROW(D235)-3&gt;$A$2,"",IF(MOD((ROW(D235)-3),D$3)=1,1,D234+1))))</f>
        <v/>
      </c>
      <c r="E235" s="127" t="str">
        <f>IF(E234="","",IF(COLUMN(E235)-1&lt;&gt;COUNT($3:$3),IF(ROW(E235)-3&gt;$A$2,"",IF(MOD((ROW(E235)-3),(PRODUCT($3:$3)/PRODUCT($B$3:E$3)))=1,IF(MOD((ROW(E235)-3),(PRODUCT($3:$3)/PRODUCT($B$3:D$3)))=1,1,E234+1),E234)),IF(ROW(E235)-3&gt;$A$2,"",IF(MOD((ROW(E235)-3),E$3)=1,1,E234+1))))</f>
        <v/>
      </c>
      <c r="F235" s="127" t="str">
        <f>IF(F234="","",IF(COLUMN(F235)-1&lt;&gt;COUNT($3:$3),IF(ROW(F235)-3&gt;$A$2,"",IF(MOD((ROW(F235)-3),(PRODUCT($3:$3)/PRODUCT($B$3:F$3)))=1,IF(MOD((ROW(F235)-3),(PRODUCT($3:$3)/PRODUCT($B$3:E$3)))=1,1,F234+1),F234)),IF(ROW(F235)-3&gt;$A$2,"",IF(MOD((ROW(F235)-3),F$3)=1,1,F234+1))))</f>
        <v/>
      </c>
      <c r="G235" s="127" t="str">
        <f>IF(G234="","",IF(COLUMN(G235)-1&lt;&gt;COUNT($3:$3),IF(ROW(G235)-3&gt;$A$2,"",IF(MOD((ROW(G235)-3),(PRODUCT($3:$3)/PRODUCT($B$3:G$3)))=1,IF(MOD((ROW(G235)-3),(PRODUCT($3:$3)/PRODUCT($B$3:F$3)))=1,1,G234+1),G234)),IF(ROW(G235)-3&gt;$A$2,"",IF(MOD((ROW(G235)-3),G$3)=1,1,G234+1))))</f>
        <v/>
      </c>
      <c r="H235" s="127" t="str">
        <f>IF(H234="","",IF(COLUMN(H235)-1&lt;&gt;COUNT($3:$3),IF(ROW(H235)-3&gt;$A$2,"",IF(MOD((ROW(H235)-3),(PRODUCT($3:$3)/PRODUCT($B$3:H$3)))=1,IF(MOD((ROW(H235)-3),(PRODUCT($3:$3)/PRODUCT($B$3:G$3)))=1,1,H234+1),H234)),IF(ROW(H235)-3&gt;$A$2,"",IF(MOD((ROW(H235)-3),H$3)=1,1,H234+1))))</f>
        <v/>
      </c>
      <c r="I235" s="127" t="str">
        <f>IF(I234="","",IF(COLUMN(I235)-1&lt;&gt;COUNT($3:$3),IF(ROW(I235)-3&gt;$A$2,"",IF(MOD((ROW(I235)-3),(PRODUCT($3:$3)/PRODUCT($B$3:I$3)))=1,IF(MOD((ROW(I235)-3),(PRODUCT($3:$3)/PRODUCT($B$3:H$3)))=1,1,I234+1),I234)),IF(ROW(I235)-3&gt;$A$2,"",IF(MOD((ROW(I235)-3),I$3)=1,1,I234+1))))</f>
        <v/>
      </c>
      <c r="J235" s="127" t="str">
        <f>IF(J234="","",IF(COLUMN(J235)-1&lt;&gt;COUNT($3:$3),IF(ROW(J235)-3&gt;$A$2,"",IF(MOD((ROW(J235)-3),(PRODUCT($3:$3)/PRODUCT($B$3:J$3)))=1,IF(MOD((ROW(J235)-3),(PRODUCT($3:$3)/PRODUCT($B$3:I$3)))=1,1,J234+1),J234)),IF(ROW(J235)-3&gt;$A$2,"",IF(MOD((ROW(J235)-3),J$3)=1,1,J234+1))))</f>
        <v/>
      </c>
      <c r="K235" t="str">
        <f>IF(K234="","",IF(COLUMN(K235)-1&lt;&gt;COUNT($3:$3),IF(ROW(K235)-2&gt;$A$2,"",IF(MOD((ROW(K235)-2),(PRODUCT($3:$3)/PRODUCT($B$3:K$3)))=1,IF(MOD((ROW(K235)-2),(PRODUCT($3:$3)/PRODUCT($B$3:J$3)))=1,1,K234+1),K234)),IF(ROW(K235)-2&gt;$A$2,"",IF(MOD((ROW(K235)-2),K$3)=1,1,K234+1))))</f>
        <v/>
      </c>
    </row>
    <row r="236" spans="2:11">
      <c r="B236" s="127" t="str">
        <f>IF(B235="","",IF(COLUMN(B236)-1&lt;&gt;COUNT($3:$3),IF(ROW(B236)-3&gt;$A$2,"",IF(MOD((ROW(B236)-3),(PRODUCT($3:$3)/PRODUCT($B$3:B$3)))=1,B235+1,B235)),IF(ROW(B236)-3&gt;$A$2,"",IF(MOD((ROW(B236)-3),B$3)=1,1,B235+1))))</f>
        <v/>
      </c>
      <c r="C236" s="127" t="str">
        <f>IF(C235="","",IF(COLUMN(C236)-1&lt;&gt;COUNT($3:$3),IF(ROW(C236)-3&gt;$A$2,"",IF(MOD((ROW(C236)-3),(PRODUCT($3:$3)/PRODUCT($B$3:C$3)))=1,IF(MOD((ROW(C236)-3),(PRODUCT($3:$3)/PRODUCT(B$3:$B$3)))=1,1,C235+1),C235)),IF(ROW(C236)-3&gt;$A$2,"",IF(MOD((ROW(C236)-3),C$3)=1,1,C235+1))))</f>
        <v/>
      </c>
      <c r="D236" s="127" t="str">
        <f>IF(D235="","",IF(COLUMN(D236)-1&lt;&gt;COUNT($3:$3),IF(ROW(D236)-3&gt;$A$2,"",IF(MOD((ROW(D236)-3),(PRODUCT($3:$3)/PRODUCT($B$3:D$3)))=1,IF(MOD((ROW(D236)-3),(PRODUCT($3:$3)/PRODUCT($B$3:C$3)))=1,1,D235+1),D235)),IF(ROW(D236)-3&gt;$A$2,"",IF(MOD((ROW(D236)-3),D$3)=1,1,D235+1))))</f>
        <v/>
      </c>
      <c r="E236" s="127" t="str">
        <f>IF(E235="","",IF(COLUMN(E236)-1&lt;&gt;COUNT($3:$3),IF(ROW(E236)-3&gt;$A$2,"",IF(MOD((ROW(E236)-3),(PRODUCT($3:$3)/PRODUCT($B$3:E$3)))=1,IF(MOD((ROW(E236)-3),(PRODUCT($3:$3)/PRODUCT($B$3:D$3)))=1,1,E235+1),E235)),IF(ROW(E236)-3&gt;$A$2,"",IF(MOD((ROW(E236)-3),E$3)=1,1,E235+1))))</f>
        <v/>
      </c>
      <c r="F236" s="127" t="str">
        <f>IF(F235="","",IF(COLUMN(F236)-1&lt;&gt;COUNT($3:$3),IF(ROW(F236)-3&gt;$A$2,"",IF(MOD((ROW(F236)-3),(PRODUCT($3:$3)/PRODUCT($B$3:F$3)))=1,IF(MOD((ROW(F236)-3),(PRODUCT($3:$3)/PRODUCT($B$3:E$3)))=1,1,F235+1),F235)),IF(ROW(F236)-3&gt;$A$2,"",IF(MOD((ROW(F236)-3),F$3)=1,1,F235+1))))</f>
        <v/>
      </c>
      <c r="G236" s="127" t="str">
        <f>IF(G235="","",IF(COLUMN(G236)-1&lt;&gt;COUNT($3:$3),IF(ROW(G236)-3&gt;$A$2,"",IF(MOD((ROW(G236)-3),(PRODUCT($3:$3)/PRODUCT($B$3:G$3)))=1,IF(MOD((ROW(G236)-3),(PRODUCT($3:$3)/PRODUCT($B$3:F$3)))=1,1,G235+1),G235)),IF(ROW(G236)-3&gt;$A$2,"",IF(MOD((ROW(G236)-3),G$3)=1,1,G235+1))))</f>
        <v/>
      </c>
      <c r="H236" s="127" t="str">
        <f>IF(H235="","",IF(COLUMN(H236)-1&lt;&gt;COUNT($3:$3),IF(ROW(H236)-3&gt;$A$2,"",IF(MOD((ROW(H236)-3),(PRODUCT($3:$3)/PRODUCT($B$3:H$3)))=1,IF(MOD((ROW(H236)-3),(PRODUCT($3:$3)/PRODUCT($B$3:G$3)))=1,1,H235+1),H235)),IF(ROW(H236)-3&gt;$A$2,"",IF(MOD((ROW(H236)-3),H$3)=1,1,H235+1))))</f>
        <v/>
      </c>
      <c r="I236" s="127" t="str">
        <f>IF(I235="","",IF(COLUMN(I236)-1&lt;&gt;COUNT($3:$3),IF(ROW(I236)-3&gt;$A$2,"",IF(MOD((ROW(I236)-3),(PRODUCT($3:$3)/PRODUCT($B$3:I$3)))=1,IF(MOD((ROW(I236)-3),(PRODUCT($3:$3)/PRODUCT($B$3:H$3)))=1,1,I235+1),I235)),IF(ROW(I236)-3&gt;$A$2,"",IF(MOD((ROW(I236)-3),I$3)=1,1,I235+1))))</f>
        <v/>
      </c>
      <c r="J236" s="127" t="str">
        <f>IF(J235="","",IF(COLUMN(J236)-1&lt;&gt;COUNT($3:$3),IF(ROW(J236)-3&gt;$A$2,"",IF(MOD((ROW(J236)-3),(PRODUCT($3:$3)/PRODUCT($B$3:J$3)))=1,IF(MOD((ROW(J236)-3),(PRODUCT($3:$3)/PRODUCT($B$3:I$3)))=1,1,J235+1),J235)),IF(ROW(J236)-3&gt;$A$2,"",IF(MOD((ROW(J236)-3),J$3)=1,1,J235+1))))</f>
        <v/>
      </c>
      <c r="K236" t="str">
        <f>IF(K235="","",IF(COLUMN(K236)-1&lt;&gt;COUNT($3:$3),IF(ROW(K236)-2&gt;$A$2,"",IF(MOD((ROW(K236)-2),(PRODUCT($3:$3)/PRODUCT($B$3:K$3)))=1,IF(MOD((ROW(K236)-2),(PRODUCT($3:$3)/PRODUCT($B$3:J$3)))=1,1,K235+1),K235)),IF(ROW(K236)-2&gt;$A$2,"",IF(MOD((ROW(K236)-2),K$3)=1,1,K235+1))))</f>
        <v/>
      </c>
    </row>
    <row r="237" spans="2:11">
      <c r="B237" s="127" t="str">
        <f>IF(B236="","",IF(COLUMN(B237)-1&lt;&gt;COUNT($3:$3),IF(ROW(B237)-3&gt;$A$2,"",IF(MOD((ROW(B237)-3),(PRODUCT($3:$3)/PRODUCT($B$3:B$3)))=1,B236+1,B236)),IF(ROW(B237)-3&gt;$A$2,"",IF(MOD((ROW(B237)-3),B$3)=1,1,B236+1))))</f>
        <v/>
      </c>
      <c r="C237" s="127" t="str">
        <f>IF(C236="","",IF(COLUMN(C237)-1&lt;&gt;COUNT($3:$3),IF(ROW(C237)-3&gt;$A$2,"",IF(MOD((ROW(C237)-3),(PRODUCT($3:$3)/PRODUCT($B$3:C$3)))=1,IF(MOD((ROW(C237)-3),(PRODUCT($3:$3)/PRODUCT(B$3:$B$3)))=1,1,C236+1),C236)),IF(ROW(C237)-3&gt;$A$2,"",IF(MOD((ROW(C237)-3),C$3)=1,1,C236+1))))</f>
        <v/>
      </c>
      <c r="D237" s="127" t="str">
        <f>IF(D236="","",IF(COLUMN(D237)-1&lt;&gt;COUNT($3:$3),IF(ROW(D237)-3&gt;$A$2,"",IF(MOD((ROW(D237)-3),(PRODUCT($3:$3)/PRODUCT($B$3:D$3)))=1,IF(MOD((ROW(D237)-3),(PRODUCT($3:$3)/PRODUCT($B$3:C$3)))=1,1,D236+1),D236)),IF(ROW(D237)-3&gt;$A$2,"",IF(MOD((ROW(D237)-3),D$3)=1,1,D236+1))))</f>
        <v/>
      </c>
      <c r="E237" s="127" t="str">
        <f>IF(E236="","",IF(COLUMN(E237)-1&lt;&gt;COUNT($3:$3),IF(ROW(E237)-3&gt;$A$2,"",IF(MOD((ROW(E237)-3),(PRODUCT($3:$3)/PRODUCT($B$3:E$3)))=1,IF(MOD((ROW(E237)-3),(PRODUCT($3:$3)/PRODUCT($B$3:D$3)))=1,1,E236+1),E236)),IF(ROW(E237)-3&gt;$A$2,"",IF(MOD((ROW(E237)-3),E$3)=1,1,E236+1))))</f>
        <v/>
      </c>
      <c r="F237" s="127" t="str">
        <f>IF(F236="","",IF(COLUMN(F237)-1&lt;&gt;COUNT($3:$3),IF(ROW(F237)-3&gt;$A$2,"",IF(MOD((ROW(F237)-3),(PRODUCT($3:$3)/PRODUCT($B$3:F$3)))=1,IF(MOD((ROW(F237)-3),(PRODUCT($3:$3)/PRODUCT($B$3:E$3)))=1,1,F236+1),F236)),IF(ROW(F237)-3&gt;$A$2,"",IF(MOD((ROW(F237)-3),F$3)=1,1,F236+1))))</f>
        <v/>
      </c>
      <c r="G237" s="127" t="str">
        <f>IF(G236="","",IF(COLUMN(G237)-1&lt;&gt;COUNT($3:$3),IF(ROW(G237)-3&gt;$A$2,"",IF(MOD((ROW(G237)-3),(PRODUCT($3:$3)/PRODUCT($B$3:G$3)))=1,IF(MOD((ROW(G237)-3),(PRODUCT($3:$3)/PRODUCT($B$3:F$3)))=1,1,G236+1),G236)),IF(ROW(G237)-3&gt;$A$2,"",IF(MOD((ROW(G237)-3),G$3)=1,1,G236+1))))</f>
        <v/>
      </c>
      <c r="H237" s="127" t="str">
        <f>IF(H236="","",IF(COLUMN(H237)-1&lt;&gt;COUNT($3:$3),IF(ROW(H237)-3&gt;$A$2,"",IF(MOD((ROW(H237)-3),(PRODUCT($3:$3)/PRODUCT($B$3:H$3)))=1,IF(MOD((ROW(H237)-3),(PRODUCT($3:$3)/PRODUCT($B$3:G$3)))=1,1,H236+1),H236)),IF(ROW(H237)-3&gt;$A$2,"",IF(MOD((ROW(H237)-3),H$3)=1,1,H236+1))))</f>
        <v/>
      </c>
      <c r="I237" s="127" t="str">
        <f>IF(I236="","",IF(COLUMN(I237)-1&lt;&gt;COUNT($3:$3),IF(ROW(I237)-3&gt;$A$2,"",IF(MOD((ROW(I237)-3),(PRODUCT($3:$3)/PRODUCT($B$3:I$3)))=1,IF(MOD((ROW(I237)-3),(PRODUCT($3:$3)/PRODUCT($B$3:H$3)))=1,1,I236+1),I236)),IF(ROW(I237)-3&gt;$A$2,"",IF(MOD((ROW(I237)-3),I$3)=1,1,I236+1))))</f>
        <v/>
      </c>
      <c r="J237" s="127" t="str">
        <f>IF(J236="","",IF(COLUMN(J237)-1&lt;&gt;COUNT($3:$3),IF(ROW(J237)-3&gt;$A$2,"",IF(MOD((ROW(J237)-3),(PRODUCT($3:$3)/PRODUCT($B$3:J$3)))=1,IF(MOD((ROW(J237)-3),(PRODUCT($3:$3)/PRODUCT($B$3:I$3)))=1,1,J236+1),J236)),IF(ROW(J237)-3&gt;$A$2,"",IF(MOD((ROW(J237)-3),J$3)=1,1,J236+1))))</f>
        <v/>
      </c>
      <c r="K237" t="str">
        <f>IF(K236="","",IF(COLUMN(K237)-1&lt;&gt;COUNT($3:$3),IF(ROW(K237)-2&gt;$A$2,"",IF(MOD((ROW(K237)-2),(PRODUCT($3:$3)/PRODUCT($B$3:K$3)))=1,IF(MOD((ROW(K237)-2),(PRODUCT($3:$3)/PRODUCT($B$3:J$3)))=1,1,K236+1),K236)),IF(ROW(K237)-2&gt;$A$2,"",IF(MOD((ROW(K237)-2),K$3)=1,1,K236+1))))</f>
        <v/>
      </c>
    </row>
    <row r="238" spans="2:11">
      <c r="B238" s="127" t="str">
        <f>IF(B237="","",IF(COLUMN(B238)-1&lt;&gt;COUNT($3:$3),IF(ROW(B238)-3&gt;$A$2,"",IF(MOD((ROW(B238)-3),(PRODUCT($3:$3)/PRODUCT($B$3:B$3)))=1,B237+1,B237)),IF(ROW(B238)-3&gt;$A$2,"",IF(MOD((ROW(B238)-3),B$3)=1,1,B237+1))))</f>
        <v/>
      </c>
      <c r="C238" s="127" t="str">
        <f>IF(C237="","",IF(COLUMN(C238)-1&lt;&gt;COUNT($3:$3),IF(ROW(C238)-3&gt;$A$2,"",IF(MOD((ROW(C238)-3),(PRODUCT($3:$3)/PRODUCT($B$3:C$3)))=1,IF(MOD((ROW(C238)-3),(PRODUCT($3:$3)/PRODUCT(B$3:$B$3)))=1,1,C237+1),C237)),IF(ROW(C238)-3&gt;$A$2,"",IF(MOD((ROW(C238)-3),C$3)=1,1,C237+1))))</f>
        <v/>
      </c>
      <c r="D238" s="127" t="str">
        <f>IF(D237="","",IF(COLUMN(D238)-1&lt;&gt;COUNT($3:$3),IF(ROW(D238)-3&gt;$A$2,"",IF(MOD((ROW(D238)-3),(PRODUCT($3:$3)/PRODUCT($B$3:D$3)))=1,IF(MOD((ROW(D238)-3),(PRODUCT($3:$3)/PRODUCT($B$3:C$3)))=1,1,D237+1),D237)),IF(ROW(D238)-3&gt;$A$2,"",IF(MOD((ROW(D238)-3),D$3)=1,1,D237+1))))</f>
        <v/>
      </c>
      <c r="E238" s="127" t="str">
        <f>IF(E237="","",IF(COLUMN(E238)-1&lt;&gt;COUNT($3:$3),IF(ROW(E238)-3&gt;$A$2,"",IF(MOD((ROW(E238)-3),(PRODUCT($3:$3)/PRODUCT($B$3:E$3)))=1,IF(MOD((ROW(E238)-3),(PRODUCT($3:$3)/PRODUCT($B$3:D$3)))=1,1,E237+1),E237)),IF(ROW(E238)-3&gt;$A$2,"",IF(MOD((ROW(E238)-3),E$3)=1,1,E237+1))))</f>
        <v/>
      </c>
      <c r="F238" s="127" t="str">
        <f>IF(F237="","",IF(COLUMN(F238)-1&lt;&gt;COUNT($3:$3),IF(ROW(F238)-3&gt;$A$2,"",IF(MOD((ROW(F238)-3),(PRODUCT($3:$3)/PRODUCT($B$3:F$3)))=1,IF(MOD((ROW(F238)-3),(PRODUCT($3:$3)/PRODUCT($B$3:E$3)))=1,1,F237+1),F237)),IF(ROW(F238)-3&gt;$A$2,"",IF(MOD((ROW(F238)-3),F$3)=1,1,F237+1))))</f>
        <v/>
      </c>
      <c r="G238" s="127" t="str">
        <f>IF(G237="","",IF(COLUMN(G238)-1&lt;&gt;COUNT($3:$3),IF(ROW(G238)-3&gt;$A$2,"",IF(MOD((ROW(G238)-3),(PRODUCT($3:$3)/PRODUCT($B$3:G$3)))=1,IF(MOD((ROW(G238)-3),(PRODUCT($3:$3)/PRODUCT($B$3:F$3)))=1,1,G237+1),G237)),IF(ROW(G238)-3&gt;$A$2,"",IF(MOD((ROW(G238)-3),G$3)=1,1,G237+1))))</f>
        <v/>
      </c>
      <c r="H238" s="127" t="str">
        <f>IF(H237="","",IF(COLUMN(H238)-1&lt;&gt;COUNT($3:$3),IF(ROW(H238)-3&gt;$A$2,"",IF(MOD((ROW(H238)-3),(PRODUCT($3:$3)/PRODUCT($B$3:H$3)))=1,IF(MOD((ROW(H238)-3),(PRODUCT($3:$3)/PRODUCT($B$3:G$3)))=1,1,H237+1),H237)),IF(ROW(H238)-3&gt;$A$2,"",IF(MOD((ROW(H238)-3),H$3)=1,1,H237+1))))</f>
        <v/>
      </c>
      <c r="I238" s="127" t="str">
        <f>IF(I237="","",IF(COLUMN(I238)-1&lt;&gt;COUNT($3:$3),IF(ROW(I238)-3&gt;$A$2,"",IF(MOD((ROW(I238)-3),(PRODUCT($3:$3)/PRODUCT($B$3:I$3)))=1,IF(MOD((ROW(I238)-3),(PRODUCT($3:$3)/PRODUCT($B$3:H$3)))=1,1,I237+1),I237)),IF(ROW(I238)-3&gt;$A$2,"",IF(MOD((ROW(I238)-3),I$3)=1,1,I237+1))))</f>
        <v/>
      </c>
      <c r="J238" s="127" t="str">
        <f>IF(J237="","",IF(COLUMN(J238)-1&lt;&gt;COUNT($3:$3),IF(ROW(J238)-3&gt;$A$2,"",IF(MOD((ROW(J238)-3),(PRODUCT($3:$3)/PRODUCT($B$3:J$3)))=1,IF(MOD((ROW(J238)-3),(PRODUCT($3:$3)/PRODUCT($B$3:I$3)))=1,1,J237+1),J237)),IF(ROW(J238)-3&gt;$A$2,"",IF(MOD((ROW(J238)-3),J$3)=1,1,J237+1))))</f>
        <v/>
      </c>
      <c r="K238" t="str">
        <f>IF(K237="","",IF(COLUMN(K238)-1&lt;&gt;COUNT($3:$3),IF(ROW(K238)-2&gt;$A$2,"",IF(MOD((ROW(K238)-2),(PRODUCT($3:$3)/PRODUCT($B$3:K$3)))=1,IF(MOD((ROW(K238)-2),(PRODUCT($3:$3)/PRODUCT($B$3:J$3)))=1,1,K237+1),K237)),IF(ROW(K238)-2&gt;$A$2,"",IF(MOD((ROW(K238)-2),K$3)=1,1,K237+1))))</f>
        <v/>
      </c>
    </row>
    <row r="239" spans="2:11">
      <c r="B239" s="127" t="str">
        <f>IF(B238="","",IF(COLUMN(B239)-1&lt;&gt;COUNT($3:$3),IF(ROW(B239)-3&gt;$A$2,"",IF(MOD((ROW(B239)-3),(PRODUCT($3:$3)/PRODUCT($B$3:B$3)))=1,B238+1,B238)),IF(ROW(B239)-3&gt;$A$2,"",IF(MOD((ROW(B239)-3),B$3)=1,1,B238+1))))</f>
        <v/>
      </c>
      <c r="C239" s="127" t="str">
        <f>IF(C238="","",IF(COLUMN(C239)-1&lt;&gt;COUNT($3:$3),IF(ROW(C239)-3&gt;$A$2,"",IF(MOD((ROW(C239)-3),(PRODUCT($3:$3)/PRODUCT($B$3:C$3)))=1,IF(MOD((ROW(C239)-3),(PRODUCT($3:$3)/PRODUCT(B$3:$B$3)))=1,1,C238+1),C238)),IF(ROW(C239)-3&gt;$A$2,"",IF(MOD((ROW(C239)-3),C$3)=1,1,C238+1))))</f>
        <v/>
      </c>
      <c r="D239" s="127" t="str">
        <f>IF(D238="","",IF(COLUMN(D239)-1&lt;&gt;COUNT($3:$3),IF(ROW(D239)-3&gt;$A$2,"",IF(MOD((ROW(D239)-3),(PRODUCT($3:$3)/PRODUCT($B$3:D$3)))=1,IF(MOD((ROW(D239)-3),(PRODUCT($3:$3)/PRODUCT($B$3:C$3)))=1,1,D238+1),D238)),IF(ROW(D239)-3&gt;$A$2,"",IF(MOD((ROW(D239)-3),D$3)=1,1,D238+1))))</f>
        <v/>
      </c>
      <c r="E239" s="127" t="str">
        <f>IF(E238="","",IF(COLUMN(E239)-1&lt;&gt;COUNT($3:$3),IF(ROW(E239)-3&gt;$A$2,"",IF(MOD((ROW(E239)-3),(PRODUCT($3:$3)/PRODUCT($B$3:E$3)))=1,IF(MOD((ROW(E239)-3),(PRODUCT($3:$3)/PRODUCT($B$3:D$3)))=1,1,E238+1),E238)),IF(ROW(E239)-3&gt;$A$2,"",IF(MOD((ROW(E239)-3),E$3)=1,1,E238+1))))</f>
        <v/>
      </c>
      <c r="F239" s="127" t="str">
        <f>IF(F238="","",IF(COLUMN(F239)-1&lt;&gt;COUNT($3:$3),IF(ROW(F239)-3&gt;$A$2,"",IF(MOD((ROW(F239)-3),(PRODUCT($3:$3)/PRODUCT($B$3:F$3)))=1,IF(MOD((ROW(F239)-3),(PRODUCT($3:$3)/PRODUCT($B$3:E$3)))=1,1,F238+1),F238)),IF(ROW(F239)-3&gt;$A$2,"",IF(MOD((ROW(F239)-3),F$3)=1,1,F238+1))))</f>
        <v/>
      </c>
      <c r="G239" s="127" t="str">
        <f>IF(G238="","",IF(COLUMN(G239)-1&lt;&gt;COUNT($3:$3),IF(ROW(G239)-3&gt;$A$2,"",IF(MOD((ROW(G239)-3),(PRODUCT($3:$3)/PRODUCT($B$3:G$3)))=1,IF(MOD((ROW(G239)-3),(PRODUCT($3:$3)/PRODUCT($B$3:F$3)))=1,1,G238+1),G238)),IF(ROW(G239)-3&gt;$A$2,"",IF(MOD((ROW(G239)-3),G$3)=1,1,G238+1))))</f>
        <v/>
      </c>
      <c r="H239" s="127" t="str">
        <f>IF(H238="","",IF(COLUMN(H239)-1&lt;&gt;COUNT($3:$3),IF(ROW(H239)-3&gt;$A$2,"",IF(MOD((ROW(H239)-3),(PRODUCT($3:$3)/PRODUCT($B$3:H$3)))=1,IF(MOD((ROW(H239)-3),(PRODUCT($3:$3)/PRODUCT($B$3:G$3)))=1,1,H238+1),H238)),IF(ROW(H239)-3&gt;$A$2,"",IF(MOD((ROW(H239)-3),H$3)=1,1,H238+1))))</f>
        <v/>
      </c>
      <c r="I239" s="127" t="str">
        <f>IF(I238="","",IF(COLUMN(I239)-1&lt;&gt;COUNT($3:$3),IF(ROW(I239)-3&gt;$A$2,"",IF(MOD((ROW(I239)-3),(PRODUCT($3:$3)/PRODUCT($B$3:I$3)))=1,IF(MOD((ROW(I239)-3),(PRODUCT($3:$3)/PRODUCT($B$3:H$3)))=1,1,I238+1),I238)),IF(ROW(I239)-3&gt;$A$2,"",IF(MOD((ROW(I239)-3),I$3)=1,1,I238+1))))</f>
        <v/>
      </c>
      <c r="J239" s="127" t="str">
        <f>IF(J238="","",IF(COLUMN(J239)-1&lt;&gt;COUNT($3:$3),IF(ROW(J239)-3&gt;$A$2,"",IF(MOD((ROW(J239)-3),(PRODUCT($3:$3)/PRODUCT($B$3:J$3)))=1,IF(MOD((ROW(J239)-3),(PRODUCT($3:$3)/PRODUCT($B$3:I$3)))=1,1,J238+1),J238)),IF(ROW(J239)-3&gt;$A$2,"",IF(MOD((ROW(J239)-3),J$3)=1,1,J238+1))))</f>
        <v/>
      </c>
      <c r="K239" t="str">
        <f>IF(K238="","",IF(COLUMN(K239)-1&lt;&gt;COUNT($3:$3),IF(ROW(K239)-2&gt;$A$2,"",IF(MOD((ROW(K239)-2),(PRODUCT($3:$3)/PRODUCT($B$3:K$3)))=1,IF(MOD((ROW(K239)-2),(PRODUCT($3:$3)/PRODUCT($B$3:J$3)))=1,1,K238+1),K238)),IF(ROW(K239)-2&gt;$A$2,"",IF(MOD((ROW(K239)-2),K$3)=1,1,K238+1))))</f>
        <v/>
      </c>
    </row>
    <row r="240" spans="2:11">
      <c r="B240" s="127" t="str">
        <f>IF(B239="","",IF(COLUMN(B240)-1&lt;&gt;COUNT($3:$3),IF(ROW(B240)-3&gt;$A$2,"",IF(MOD((ROW(B240)-3),(PRODUCT($3:$3)/PRODUCT($B$3:B$3)))=1,B239+1,B239)),IF(ROW(B240)-3&gt;$A$2,"",IF(MOD((ROW(B240)-3),B$3)=1,1,B239+1))))</f>
        <v/>
      </c>
      <c r="C240" s="127" t="str">
        <f>IF(C239="","",IF(COLUMN(C240)-1&lt;&gt;COUNT($3:$3),IF(ROW(C240)-3&gt;$A$2,"",IF(MOD((ROW(C240)-3),(PRODUCT($3:$3)/PRODUCT($B$3:C$3)))=1,IF(MOD((ROW(C240)-3),(PRODUCT($3:$3)/PRODUCT(B$3:$B$3)))=1,1,C239+1),C239)),IF(ROW(C240)-3&gt;$A$2,"",IF(MOD((ROW(C240)-3),C$3)=1,1,C239+1))))</f>
        <v/>
      </c>
      <c r="D240" s="127" t="str">
        <f>IF(D239="","",IF(COLUMN(D240)-1&lt;&gt;COUNT($3:$3),IF(ROW(D240)-3&gt;$A$2,"",IF(MOD((ROW(D240)-3),(PRODUCT($3:$3)/PRODUCT($B$3:D$3)))=1,IF(MOD((ROW(D240)-3),(PRODUCT($3:$3)/PRODUCT($B$3:C$3)))=1,1,D239+1),D239)),IF(ROW(D240)-3&gt;$A$2,"",IF(MOD((ROW(D240)-3),D$3)=1,1,D239+1))))</f>
        <v/>
      </c>
      <c r="E240" s="127" t="str">
        <f>IF(E239="","",IF(COLUMN(E240)-1&lt;&gt;COUNT($3:$3),IF(ROW(E240)-3&gt;$A$2,"",IF(MOD((ROW(E240)-3),(PRODUCT($3:$3)/PRODUCT($B$3:E$3)))=1,IF(MOD((ROW(E240)-3),(PRODUCT($3:$3)/PRODUCT($B$3:D$3)))=1,1,E239+1),E239)),IF(ROW(E240)-3&gt;$A$2,"",IF(MOD((ROW(E240)-3),E$3)=1,1,E239+1))))</f>
        <v/>
      </c>
      <c r="F240" s="127" t="str">
        <f>IF(F239="","",IF(COLUMN(F240)-1&lt;&gt;COUNT($3:$3),IF(ROW(F240)-3&gt;$A$2,"",IF(MOD((ROW(F240)-3),(PRODUCT($3:$3)/PRODUCT($B$3:F$3)))=1,IF(MOD((ROW(F240)-3),(PRODUCT($3:$3)/PRODUCT($B$3:E$3)))=1,1,F239+1),F239)),IF(ROW(F240)-3&gt;$A$2,"",IF(MOD((ROW(F240)-3),F$3)=1,1,F239+1))))</f>
        <v/>
      </c>
      <c r="G240" s="127" t="str">
        <f>IF(G239="","",IF(COLUMN(G240)-1&lt;&gt;COUNT($3:$3),IF(ROW(G240)-3&gt;$A$2,"",IF(MOD((ROW(G240)-3),(PRODUCT($3:$3)/PRODUCT($B$3:G$3)))=1,IF(MOD((ROW(G240)-3),(PRODUCT($3:$3)/PRODUCT($B$3:F$3)))=1,1,G239+1),G239)),IF(ROW(G240)-3&gt;$A$2,"",IF(MOD((ROW(G240)-3),G$3)=1,1,G239+1))))</f>
        <v/>
      </c>
      <c r="H240" s="127" t="str">
        <f>IF(H239="","",IF(COLUMN(H240)-1&lt;&gt;COUNT($3:$3),IF(ROW(H240)-3&gt;$A$2,"",IF(MOD((ROW(H240)-3),(PRODUCT($3:$3)/PRODUCT($B$3:H$3)))=1,IF(MOD((ROW(H240)-3),(PRODUCT($3:$3)/PRODUCT($B$3:G$3)))=1,1,H239+1),H239)),IF(ROW(H240)-3&gt;$A$2,"",IF(MOD((ROW(H240)-3),H$3)=1,1,H239+1))))</f>
        <v/>
      </c>
      <c r="I240" s="127" t="str">
        <f>IF(I239="","",IF(COLUMN(I240)-1&lt;&gt;COUNT($3:$3),IF(ROW(I240)-3&gt;$A$2,"",IF(MOD((ROW(I240)-3),(PRODUCT($3:$3)/PRODUCT($B$3:I$3)))=1,IF(MOD((ROW(I240)-3),(PRODUCT($3:$3)/PRODUCT($B$3:H$3)))=1,1,I239+1),I239)),IF(ROW(I240)-3&gt;$A$2,"",IF(MOD((ROW(I240)-3),I$3)=1,1,I239+1))))</f>
        <v/>
      </c>
      <c r="J240" s="127" t="str">
        <f>IF(J239="","",IF(COLUMN(J240)-1&lt;&gt;COUNT($3:$3),IF(ROW(J240)-3&gt;$A$2,"",IF(MOD((ROW(J240)-3),(PRODUCT($3:$3)/PRODUCT($B$3:J$3)))=1,IF(MOD((ROW(J240)-3),(PRODUCT($3:$3)/PRODUCT($B$3:I$3)))=1,1,J239+1),J239)),IF(ROW(J240)-3&gt;$A$2,"",IF(MOD((ROW(J240)-3),J$3)=1,1,J239+1))))</f>
        <v/>
      </c>
      <c r="K240" t="str">
        <f>IF(K239="","",IF(COLUMN(K240)-1&lt;&gt;COUNT($3:$3),IF(ROW(K240)-2&gt;$A$2,"",IF(MOD((ROW(K240)-2),(PRODUCT($3:$3)/PRODUCT($B$3:K$3)))=1,IF(MOD((ROW(K240)-2),(PRODUCT($3:$3)/PRODUCT($B$3:J$3)))=1,1,K239+1),K239)),IF(ROW(K240)-2&gt;$A$2,"",IF(MOD((ROW(K240)-2),K$3)=1,1,K239+1))))</f>
        <v/>
      </c>
    </row>
    <row r="241" spans="2:11">
      <c r="B241" s="127" t="str">
        <f>IF(B240="","",IF(COLUMN(B241)-1&lt;&gt;COUNT($3:$3),IF(ROW(B241)-3&gt;$A$2,"",IF(MOD((ROW(B241)-3),(PRODUCT($3:$3)/PRODUCT($B$3:B$3)))=1,B240+1,B240)),IF(ROW(B241)-3&gt;$A$2,"",IF(MOD((ROW(B241)-3),B$3)=1,1,B240+1))))</f>
        <v/>
      </c>
      <c r="C241" s="127" t="str">
        <f>IF(C240="","",IF(COLUMN(C241)-1&lt;&gt;COUNT($3:$3),IF(ROW(C241)-3&gt;$A$2,"",IF(MOD((ROW(C241)-3),(PRODUCT($3:$3)/PRODUCT($B$3:C$3)))=1,IF(MOD((ROW(C241)-3),(PRODUCT($3:$3)/PRODUCT(B$3:$B$3)))=1,1,C240+1),C240)),IF(ROW(C241)-3&gt;$A$2,"",IF(MOD((ROW(C241)-3),C$3)=1,1,C240+1))))</f>
        <v/>
      </c>
      <c r="D241" s="127" t="str">
        <f>IF(D240="","",IF(COLUMN(D241)-1&lt;&gt;COUNT($3:$3),IF(ROW(D241)-3&gt;$A$2,"",IF(MOD((ROW(D241)-3),(PRODUCT($3:$3)/PRODUCT($B$3:D$3)))=1,IF(MOD((ROW(D241)-3),(PRODUCT($3:$3)/PRODUCT($B$3:C$3)))=1,1,D240+1),D240)),IF(ROW(D241)-3&gt;$A$2,"",IF(MOD((ROW(D241)-3),D$3)=1,1,D240+1))))</f>
        <v/>
      </c>
      <c r="E241" s="127" t="str">
        <f>IF(E240="","",IF(COLUMN(E241)-1&lt;&gt;COUNT($3:$3),IF(ROW(E241)-3&gt;$A$2,"",IF(MOD((ROW(E241)-3),(PRODUCT($3:$3)/PRODUCT($B$3:E$3)))=1,IF(MOD((ROW(E241)-3),(PRODUCT($3:$3)/PRODUCT($B$3:D$3)))=1,1,E240+1),E240)),IF(ROW(E241)-3&gt;$A$2,"",IF(MOD((ROW(E241)-3),E$3)=1,1,E240+1))))</f>
        <v/>
      </c>
      <c r="F241" s="127" t="str">
        <f>IF(F240="","",IF(COLUMN(F241)-1&lt;&gt;COUNT($3:$3),IF(ROW(F241)-3&gt;$A$2,"",IF(MOD((ROW(F241)-3),(PRODUCT($3:$3)/PRODUCT($B$3:F$3)))=1,IF(MOD((ROW(F241)-3),(PRODUCT($3:$3)/PRODUCT($B$3:E$3)))=1,1,F240+1),F240)),IF(ROW(F241)-3&gt;$A$2,"",IF(MOD((ROW(F241)-3),F$3)=1,1,F240+1))))</f>
        <v/>
      </c>
      <c r="G241" s="127" t="str">
        <f>IF(G240="","",IF(COLUMN(G241)-1&lt;&gt;COUNT($3:$3),IF(ROW(G241)-3&gt;$A$2,"",IF(MOD((ROW(G241)-3),(PRODUCT($3:$3)/PRODUCT($B$3:G$3)))=1,IF(MOD((ROW(G241)-3),(PRODUCT($3:$3)/PRODUCT($B$3:F$3)))=1,1,G240+1),G240)),IF(ROW(G241)-3&gt;$A$2,"",IF(MOD((ROW(G241)-3),G$3)=1,1,G240+1))))</f>
        <v/>
      </c>
      <c r="H241" s="127" t="str">
        <f>IF(H240="","",IF(COLUMN(H241)-1&lt;&gt;COUNT($3:$3),IF(ROW(H241)-3&gt;$A$2,"",IF(MOD((ROW(H241)-3),(PRODUCT($3:$3)/PRODUCT($B$3:H$3)))=1,IF(MOD((ROW(H241)-3),(PRODUCT($3:$3)/PRODUCT($B$3:G$3)))=1,1,H240+1),H240)),IF(ROW(H241)-3&gt;$A$2,"",IF(MOD((ROW(H241)-3),H$3)=1,1,H240+1))))</f>
        <v/>
      </c>
      <c r="I241" s="127" t="str">
        <f>IF(I240="","",IF(COLUMN(I241)-1&lt;&gt;COUNT($3:$3),IF(ROW(I241)-3&gt;$A$2,"",IF(MOD((ROW(I241)-3),(PRODUCT($3:$3)/PRODUCT($B$3:I$3)))=1,IF(MOD((ROW(I241)-3),(PRODUCT($3:$3)/PRODUCT($B$3:H$3)))=1,1,I240+1),I240)),IF(ROW(I241)-3&gt;$A$2,"",IF(MOD((ROW(I241)-3),I$3)=1,1,I240+1))))</f>
        <v/>
      </c>
      <c r="J241" s="127" t="str">
        <f>IF(J240="","",IF(COLUMN(J241)-1&lt;&gt;COUNT($3:$3),IF(ROW(J241)-3&gt;$A$2,"",IF(MOD((ROW(J241)-3),(PRODUCT($3:$3)/PRODUCT($B$3:J$3)))=1,IF(MOD((ROW(J241)-3),(PRODUCT($3:$3)/PRODUCT($B$3:I$3)))=1,1,J240+1),J240)),IF(ROW(J241)-3&gt;$A$2,"",IF(MOD((ROW(J241)-3),J$3)=1,1,J240+1))))</f>
        <v/>
      </c>
      <c r="K241" t="str">
        <f>IF(K240="","",IF(COLUMN(K241)-1&lt;&gt;COUNT($3:$3),IF(ROW(K241)-2&gt;$A$2,"",IF(MOD((ROW(K241)-2),(PRODUCT($3:$3)/PRODUCT($B$3:K$3)))=1,IF(MOD((ROW(K241)-2),(PRODUCT($3:$3)/PRODUCT($B$3:J$3)))=1,1,K240+1),K240)),IF(ROW(K241)-2&gt;$A$2,"",IF(MOD((ROW(K241)-2),K$3)=1,1,K240+1))))</f>
        <v/>
      </c>
    </row>
    <row r="242" spans="2:11">
      <c r="B242" s="127" t="str">
        <f>IF(B241="","",IF(COLUMN(B242)-1&lt;&gt;COUNT($3:$3),IF(ROW(B242)-3&gt;$A$2,"",IF(MOD((ROW(B242)-3),(PRODUCT($3:$3)/PRODUCT($B$3:B$3)))=1,B241+1,B241)),IF(ROW(B242)-3&gt;$A$2,"",IF(MOD((ROW(B242)-3),B$3)=1,1,B241+1))))</f>
        <v/>
      </c>
      <c r="C242" s="127" t="str">
        <f>IF(C241="","",IF(COLUMN(C242)-1&lt;&gt;COUNT($3:$3),IF(ROW(C242)-3&gt;$A$2,"",IF(MOD((ROW(C242)-3),(PRODUCT($3:$3)/PRODUCT($B$3:C$3)))=1,IF(MOD((ROW(C242)-3),(PRODUCT($3:$3)/PRODUCT(B$3:$B$3)))=1,1,C241+1),C241)),IF(ROW(C242)-3&gt;$A$2,"",IF(MOD((ROW(C242)-3),C$3)=1,1,C241+1))))</f>
        <v/>
      </c>
      <c r="D242" s="127" t="str">
        <f>IF(D241="","",IF(COLUMN(D242)-1&lt;&gt;COUNT($3:$3),IF(ROW(D242)-3&gt;$A$2,"",IF(MOD((ROW(D242)-3),(PRODUCT($3:$3)/PRODUCT($B$3:D$3)))=1,IF(MOD((ROW(D242)-3),(PRODUCT($3:$3)/PRODUCT($B$3:C$3)))=1,1,D241+1),D241)),IF(ROW(D242)-3&gt;$A$2,"",IF(MOD((ROW(D242)-3),D$3)=1,1,D241+1))))</f>
        <v/>
      </c>
      <c r="E242" s="127" t="str">
        <f>IF(E241="","",IF(COLUMN(E242)-1&lt;&gt;COUNT($3:$3),IF(ROW(E242)-3&gt;$A$2,"",IF(MOD((ROW(E242)-3),(PRODUCT($3:$3)/PRODUCT($B$3:E$3)))=1,IF(MOD((ROW(E242)-3),(PRODUCT($3:$3)/PRODUCT($B$3:D$3)))=1,1,E241+1),E241)),IF(ROW(E242)-3&gt;$A$2,"",IF(MOD((ROW(E242)-3),E$3)=1,1,E241+1))))</f>
        <v/>
      </c>
      <c r="F242" s="127" t="str">
        <f>IF(F241="","",IF(COLUMN(F242)-1&lt;&gt;COUNT($3:$3),IF(ROW(F242)-3&gt;$A$2,"",IF(MOD((ROW(F242)-3),(PRODUCT($3:$3)/PRODUCT($B$3:F$3)))=1,IF(MOD((ROW(F242)-3),(PRODUCT($3:$3)/PRODUCT($B$3:E$3)))=1,1,F241+1),F241)),IF(ROW(F242)-3&gt;$A$2,"",IF(MOD((ROW(F242)-3),F$3)=1,1,F241+1))))</f>
        <v/>
      </c>
      <c r="G242" s="127" t="str">
        <f>IF(G241="","",IF(COLUMN(G242)-1&lt;&gt;COUNT($3:$3),IF(ROW(G242)-3&gt;$A$2,"",IF(MOD((ROW(G242)-3),(PRODUCT($3:$3)/PRODUCT($B$3:G$3)))=1,IF(MOD((ROW(G242)-3),(PRODUCT($3:$3)/PRODUCT($B$3:F$3)))=1,1,G241+1),G241)),IF(ROW(G242)-3&gt;$A$2,"",IF(MOD((ROW(G242)-3),G$3)=1,1,G241+1))))</f>
        <v/>
      </c>
      <c r="H242" s="127" t="str">
        <f>IF(H241="","",IF(COLUMN(H242)-1&lt;&gt;COUNT($3:$3),IF(ROW(H242)-3&gt;$A$2,"",IF(MOD((ROW(H242)-3),(PRODUCT($3:$3)/PRODUCT($B$3:H$3)))=1,IF(MOD((ROW(H242)-3),(PRODUCT($3:$3)/PRODUCT($B$3:G$3)))=1,1,H241+1),H241)),IF(ROW(H242)-3&gt;$A$2,"",IF(MOD((ROW(H242)-3),H$3)=1,1,H241+1))))</f>
        <v/>
      </c>
      <c r="I242" s="127" t="str">
        <f>IF(I241="","",IF(COLUMN(I242)-1&lt;&gt;COUNT($3:$3),IF(ROW(I242)-3&gt;$A$2,"",IF(MOD((ROW(I242)-3),(PRODUCT($3:$3)/PRODUCT($B$3:I$3)))=1,IF(MOD((ROW(I242)-3),(PRODUCT($3:$3)/PRODUCT($B$3:H$3)))=1,1,I241+1),I241)),IF(ROW(I242)-3&gt;$A$2,"",IF(MOD((ROW(I242)-3),I$3)=1,1,I241+1))))</f>
        <v/>
      </c>
      <c r="J242" s="127" t="str">
        <f>IF(J241="","",IF(COLUMN(J242)-1&lt;&gt;COUNT($3:$3),IF(ROW(J242)-3&gt;$A$2,"",IF(MOD((ROW(J242)-3),(PRODUCT($3:$3)/PRODUCT($B$3:J$3)))=1,IF(MOD((ROW(J242)-3),(PRODUCT($3:$3)/PRODUCT($B$3:I$3)))=1,1,J241+1),J241)),IF(ROW(J242)-3&gt;$A$2,"",IF(MOD((ROW(J242)-3),J$3)=1,1,J241+1))))</f>
        <v/>
      </c>
      <c r="K242" t="str">
        <f>IF(K241="","",IF(COLUMN(K242)-1&lt;&gt;COUNT($3:$3),IF(ROW(K242)-2&gt;$A$2,"",IF(MOD((ROW(K242)-2),(PRODUCT($3:$3)/PRODUCT($B$3:K$3)))=1,IF(MOD((ROW(K242)-2),(PRODUCT($3:$3)/PRODUCT($B$3:J$3)))=1,1,K241+1),K241)),IF(ROW(K242)-2&gt;$A$2,"",IF(MOD((ROW(K242)-2),K$3)=1,1,K241+1))))</f>
        <v/>
      </c>
    </row>
    <row r="243" spans="2:11">
      <c r="B243" s="127" t="str">
        <f>IF(B242="","",IF(COLUMN(B243)-1&lt;&gt;COUNT($3:$3),IF(ROW(B243)-3&gt;$A$2,"",IF(MOD((ROW(B243)-3),(PRODUCT($3:$3)/PRODUCT($B$3:B$3)))=1,B242+1,B242)),IF(ROW(B243)-3&gt;$A$2,"",IF(MOD((ROW(B243)-3),B$3)=1,1,B242+1))))</f>
        <v/>
      </c>
      <c r="C243" s="127" t="str">
        <f>IF(C242="","",IF(COLUMN(C243)-1&lt;&gt;COUNT($3:$3),IF(ROW(C243)-3&gt;$A$2,"",IF(MOD((ROW(C243)-3),(PRODUCT($3:$3)/PRODUCT($B$3:C$3)))=1,IF(MOD((ROW(C243)-3),(PRODUCT($3:$3)/PRODUCT(B$3:$B$3)))=1,1,C242+1),C242)),IF(ROW(C243)-3&gt;$A$2,"",IF(MOD((ROW(C243)-3),C$3)=1,1,C242+1))))</f>
        <v/>
      </c>
      <c r="D243" s="127" t="str">
        <f>IF(D242="","",IF(COLUMN(D243)-1&lt;&gt;COUNT($3:$3),IF(ROW(D243)-3&gt;$A$2,"",IF(MOD((ROW(D243)-3),(PRODUCT($3:$3)/PRODUCT($B$3:D$3)))=1,IF(MOD((ROW(D243)-3),(PRODUCT($3:$3)/PRODUCT($B$3:C$3)))=1,1,D242+1),D242)),IF(ROW(D243)-3&gt;$A$2,"",IF(MOD((ROW(D243)-3),D$3)=1,1,D242+1))))</f>
        <v/>
      </c>
      <c r="E243" s="127" t="str">
        <f>IF(E242="","",IF(COLUMN(E243)-1&lt;&gt;COUNT($3:$3),IF(ROW(E243)-3&gt;$A$2,"",IF(MOD((ROW(E243)-3),(PRODUCT($3:$3)/PRODUCT($B$3:E$3)))=1,IF(MOD((ROW(E243)-3),(PRODUCT($3:$3)/PRODUCT($B$3:D$3)))=1,1,E242+1),E242)),IF(ROW(E243)-3&gt;$A$2,"",IF(MOD((ROW(E243)-3),E$3)=1,1,E242+1))))</f>
        <v/>
      </c>
      <c r="F243" s="127" t="str">
        <f>IF(F242="","",IF(COLUMN(F243)-1&lt;&gt;COUNT($3:$3),IF(ROW(F243)-3&gt;$A$2,"",IF(MOD((ROW(F243)-3),(PRODUCT($3:$3)/PRODUCT($B$3:F$3)))=1,IF(MOD((ROW(F243)-3),(PRODUCT($3:$3)/PRODUCT($B$3:E$3)))=1,1,F242+1),F242)),IF(ROW(F243)-3&gt;$A$2,"",IF(MOD((ROW(F243)-3),F$3)=1,1,F242+1))))</f>
        <v/>
      </c>
      <c r="G243" s="127" t="str">
        <f>IF(G242="","",IF(COLUMN(G243)-1&lt;&gt;COUNT($3:$3),IF(ROW(G243)-3&gt;$A$2,"",IF(MOD((ROW(G243)-3),(PRODUCT($3:$3)/PRODUCT($B$3:G$3)))=1,IF(MOD((ROW(G243)-3),(PRODUCT($3:$3)/PRODUCT($B$3:F$3)))=1,1,G242+1),G242)),IF(ROW(G243)-3&gt;$A$2,"",IF(MOD((ROW(G243)-3),G$3)=1,1,G242+1))))</f>
        <v/>
      </c>
      <c r="H243" s="127" t="str">
        <f>IF(H242="","",IF(COLUMN(H243)-1&lt;&gt;COUNT($3:$3),IF(ROW(H243)-3&gt;$A$2,"",IF(MOD((ROW(H243)-3),(PRODUCT($3:$3)/PRODUCT($B$3:H$3)))=1,IF(MOD((ROW(H243)-3),(PRODUCT($3:$3)/PRODUCT($B$3:G$3)))=1,1,H242+1),H242)),IF(ROW(H243)-3&gt;$A$2,"",IF(MOD((ROW(H243)-3),H$3)=1,1,H242+1))))</f>
        <v/>
      </c>
      <c r="I243" s="127" t="str">
        <f>IF(I242="","",IF(COLUMN(I243)-1&lt;&gt;COUNT($3:$3),IF(ROW(I243)-3&gt;$A$2,"",IF(MOD((ROW(I243)-3),(PRODUCT($3:$3)/PRODUCT($B$3:I$3)))=1,IF(MOD((ROW(I243)-3),(PRODUCT($3:$3)/PRODUCT($B$3:H$3)))=1,1,I242+1),I242)),IF(ROW(I243)-3&gt;$A$2,"",IF(MOD((ROW(I243)-3),I$3)=1,1,I242+1))))</f>
        <v/>
      </c>
      <c r="J243" s="127" t="str">
        <f>IF(J242="","",IF(COLUMN(J243)-1&lt;&gt;COUNT($3:$3),IF(ROW(J243)-3&gt;$A$2,"",IF(MOD((ROW(J243)-3),(PRODUCT($3:$3)/PRODUCT($B$3:J$3)))=1,IF(MOD((ROW(J243)-3),(PRODUCT($3:$3)/PRODUCT($B$3:I$3)))=1,1,J242+1),J242)),IF(ROW(J243)-3&gt;$A$2,"",IF(MOD((ROW(J243)-3),J$3)=1,1,J242+1))))</f>
        <v/>
      </c>
      <c r="K243" t="str">
        <f>IF(K242="","",IF(COLUMN(K243)-1&lt;&gt;COUNT($3:$3),IF(ROW(K243)-2&gt;$A$2,"",IF(MOD((ROW(K243)-2),(PRODUCT($3:$3)/PRODUCT($B$3:K$3)))=1,IF(MOD((ROW(K243)-2),(PRODUCT($3:$3)/PRODUCT($B$3:J$3)))=1,1,K242+1),K242)),IF(ROW(K243)-2&gt;$A$2,"",IF(MOD((ROW(K243)-2),K$3)=1,1,K242+1))))</f>
        <v/>
      </c>
    </row>
    <row r="244" spans="2:11">
      <c r="B244" s="127" t="str">
        <f>IF(B243="","",IF(COLUMN(B244)-1&lt;&gt;COUNT($3:$3),IF(ROW(B244)-3&gt;$A$2,"",IF(MOD((ROW(B244)-3),(PRODUCT($3:$3)/PRODUCT($B$3:B$3)))=1,B243+1,B243)),IF(ROW(B244)-3&gt;$A$2,"",IF(MOD((ROW(B244)-3),B$3)=1,1,B243+1))))</f>
        <v/>
      </c>
      <c r="C244" s="127" t="str">
        <f>IF(C243="","",IF(COLUMN(C244)-1&lt;&gt;COUNT($3:$3),IF(ROW(C244)-3&gt;$A$2,"",IF(MOD((ROW(C244)-3),(PRODUCT($3:$3)/PRODUCT($B$3:C$3)))=1,IF(MOD((ROW(C244)-3),(PRODUCT($3:$3)/PRODUCT(B$3:$B$3)))=1,1,C243+1),C243)),IF(ROW(C244)-3&gt;$A$2,"",IF(MOD((ROW(C244)-3),C$3)=1,1,C243+1))))</f>
        <v/>
      </c>
      <c r="D244" s="127" t="str">
        <f>IF(D243="","",IF(COLUMN(D244)-1&lt;&gt;COUNT($3:$3),IF(ROW(D244)-3&gt;$A$2,"",IF(MOD((ROW(D244)-3),(PRODUCT($3:$3)/PRODUCT($B$3:D$3)))=1,IF(MOD((ROW(D244)-3),(PRODUCT($3:$3)/PRODUCT($B$3:C$3)))=1,1,D243+1),D243)),IF(ROW(D244)-3&gt;$A$2,"",IF(MOD((ROW(D244)-3),D$3)=1,1,D243+1))))</f>
        <v/>
      </c>
      <c r="E244" s="127" t="str">
        <f>IF(E243="","",IF(COLUMN(E244)-1&lt;&gt;COUNT($3:$3),IF(ROW(E244)-3&gt;$A$2,"",IF(MOD((ROW(E244)-3),(PRODUCT($3:$3)/PRODUCT($B$3:E$3)))=1,IF(MOD((ROW(E244)-3),(PRODUCT($3:$3)/PRODUCT($B$3:D$3)))=1,1,E243+1),E243)),IF(ROW(E244)-3&gt;$A$2,"",IF(MOD((ROW(E244)-3),E$3)=1,1,E243+1))))</f>
        <v/>
      </c>
      <c r="F244" s="127" t="str">
        <f>IF(F243="","",IF(COLUMN(F244)-1&lt;&gt;COUNT($3:$3),IF(ROW(F244)-3&gt;$A$2,"",IF(MOD((ROW(F244)-3),(PRODUCT($3:$3)/PRODUCT($B$3:F$3)))=1,IF(MOD((ROW(F244)-3),(PRODUCT($3:$3)/PRODUCT($B$3:E$3)))=1,1,F243+1),F243)),IF(ROW(F244)-3&gt;$A$2,"",IF(MOD((ROW(F244)-3),F$3)=1,1,F243+1))))</f>
        <v/>
      </c>
      <c r="G244" s="127" t="str">
        <f>IF(G243="","",IF(COLUMN(G244)-1&lt;&gt;COUNT($3:$3),IF(ROW(G244)-3&gt;$A$2,"",IF(MOD((ROW(G244)-3),(PRODUCT($3:$3)/PRODUCT($B$3:G$3)))=1,IF(MOD((ROW(G244)-3),(PRODUCT($3:$3)/PRODUCT($B$3:F$3)))=1,1,G243+1),G243)),IF(ROW(G244)-3&gt;$A$2,"",IF(MOD((ROW(G244)-3),G$3)=1,1,G243+1))))</f>
        <v/>
      </c>
      <c r="H244" s="127" t="str">
        <f>IF(H243="","",IF(COLUMN(H244)-1&lt;&gt;COUNT($3:$3),IF(ROW(H244)-3&gt;$A$2,"",IF(MOD((ROW(H244)-3),(PRODUCT($3:$3)/PRODUCT($B$3:H$3)))=1,IF(MOD((ROW(H244)-3),(PRODUCT($3:$3)/PRODUCT($B$3:G$3)))=1,1,H243+1),H243)),IF(ROW(H244)-3&gt;$A$2,"",IF(MOD((ROW(H244)-3),H$3)=1,1,H243+1))))</f>
        <v/>
      </c>
      <c r="I244" s="127" t="str">
        <f>IF(I243="","",IF(COLUMN(I244)-1&lt;&gt;COUNT($3:$3),IF(ROW(I244)-3&gt;$A$2,"",IF(MOD((ROW(I244)-3),(PRODUCT($3:$3)/PRODUCT($B$3:I$3)))=1,IF(MOD((ROW(I244)-3),(PRODUCT($3:$3)/PRODUCT($B$3:H$3)))=1,1,I243+1),I243)),IF(ROW(I244)-3&gt;$A$2,"",IF(MOD((ROW(I244)-3),I$3)=1,1,I243+1))))</f>
        <v/>
      </c>
      <c r="J244" s="127" t="str">
        <f>IF(J243="","",IF(COLUMN(J244)-1&lt;&gt;COUNT($3:$3),IF(ROW(J244)-3&gt;$A$2,"",IF(MOD((ROW(J244)-3),(PRODUCT($3:$3)/PRODUCT($B$3:J$3)))=1,IF(MOD((ROW(J244)-3),(PRODUCT($3:$3)/PRODUCT($B$3:I$3)))=1,1,J243+1),J243)),IF(ROW(J244)-3&gt;$A$2,"",IF(MOD((ROW(J244)-3),J$3)=1,1,J243+1))))</f>
        <v/>
      </c>
      <c r="K244" t="str">
        <f>IF(K243="","",IF(COLUMN(K244)-1&lt;&gt;COUNT($3:$3),IF(ROW(K244)-2&gt;$A$2,"",IF(MOD((ROW(K244)-2),(PRODUCT($3:$3)/PRODUCT($B$3:K$3)))=1,IF(MOD((ROW(K244)-2),(PRODUCT($3:$3)/PRODUCT($B$3:J$3)))=1,1,K243+1),K243)),IF(ROW(K244)-2&gt;$A$2,"",IF(MOD((ROW(K244)-2),K$3)=1,1,K243+1))))</f>
        <v/>
      </c>
    </row>
    <row r="245" spans="2:11">
      <c r="B245" s="127" t="str">
        <f>IF(B244="","",IF(COLUMN(B245)-1&lt;&gt;COUNT($3:$3),IF(ROW(B245)-3&gt;$A$2,"",IF(MOD((ROW(B245)-3),(PRODUCT($3:$3)/PRODUCT($B$3:B$3)))=1,B244+1,B244)),IF(ROW(B245)-3&gt;$A$2,"",IF(MOD((ROW(B245)-3),B$3)=1,1,B244+1))))</f>
        <v/>
      </c>
      <c r="C245" s="127" t="str">
        <f>IF(C244="","",IF(COLUMN(C245)-1&lt;&gt;COUNT($3:$3),IF(ROW(C245)-3&gt;$A$2,"",IF(MOD((ROW(C245)-3),(PRODUCT($3:$3)/PRODUCT($B$3:C$3)))=1,IF(MOD((ROW(C245)-3),(PRODUCT($3:$3)/PRODUCT(B$3:$B$3)))=1,1,C244+1),C244)),IF(ROW(C245)-3&gt;$A$2,"",IF(MOD((ROW(C245)-3),C$3)=1,1,C244+1))))</f>
        <v/>
      </c>
      <c r="D245" s="127" t="str">
        <f>IF(D244="","",IF(COLUMN(D245)-1&lt;&gt;COUNT($3:$3),IF(ROW(D245)-3&gt;$A$2,"",IF(MOD((ROW(D245)-3),(PRODUCT($3:$3)/PRODUCT($B$3:D$3)))=1,IF(MOD((ROW(D245)-3),(PRODUCT($3:$3)/PRODUCT($B$3:C$3)))=1,1,D244+1),D244)),IF(ROW(D245)-3&gt;$A$2,"",IF(MOD((ROW(D245)-3),D$3)=1,1,D244+1))))</f>
        <v/>
      </c>
      <c r="E245" s="127" t="str">
        <f>IF(E244="","",IF(COLUMN(E245)-1&lt;&gt;COUNT($3:$3),IF(ROW(E245)-3&gt;$A$2,"",IF(MOD((ROW(E245)-3),(PRODUCT($3:$3)/PRODUCT($B$3:E$3)))=1,IF(MOD((ROW(E245)-3),(PRODUCT($3:$3)/PRODUCT($B$3:D$3)))=1,1,E244+1),E244)),IF(ROW(E245)-3&gt;$A$2,"",IF(MOD((ROW(E245)-3),E$3)=1,1,E244+1))))</f>
        <v/>
      </c>
      <c r="F245" s="127" t="str">
        <f>IF(F244="","",IF(COLUMN(F245)-1&lt;&gt;COUNT($3:$3),IF(ROW(F245)-3&gt;$A$2,"",IF(MOD((ROW(F245)-3),(PRODUCT($3:$3)/PRODUCT($B$3:F$3)))=1,IF(MOD((ROW(F245)-3),(PRODUCT($3:$3)/PRODUCT($B$3:E$3)))=1,1,F244+1),F244)),IF(ROW(F245)-3&gt;$A$2,"",IF(MOD((ROW(F245)-3),F$3)=1,1,F244+1))))</f>
        <v/>
      </c>
      <c r="G245" s="127" t="str">
        <f>IF(G244="","",IF(COLUMN(G245)-1&lt;&gt;COUNT($3:$3),IF(ROW(G245)-3&gt;$A$2,"",IF(MOD((ROW(G245)-3),(PRODUCT($3:$3)/PRODUCT($B$3:G$3)))=1,IF(MOD((ROW(G245)-3),(PRODUCT($3:$3)/PRODUCT($B$3:F$3)))=1,1,G244+1),G244)),IF(ROW(G245)-3&gt;$A$2,"",IF(MOD((ROW(G245)-3),G$3)=1,1,G244+1))))</f>
        <v/>
      </c>
      <c r="H245" s="127" t="str">
        <f>IF(H244="","",IF(COLUMN(H245)-1&lt;&gt;COUNT($3:$3),IF(ROW(H245)-3&gt;$A$2,"",IF(MOD((ROW(H245)-3),(PRODUCT($3:$3)/PRODUCT($B$3:H$3)))=1,IF(MOD((ROW(H245)-3),(PRODUCT($3:$3)/PRODUCT($B$3:G$3)))=1,1,H244+1),H244)),IF(ROW(H245)-3&gt;$A$2,"",IF(MOD((ROW(H245)-3),H$3)=1,1,H244+1))))</f>
        <v/>
      </c>
      <c r="I245" s="127" t="str">
        <f>IF(I244="","",IF(COLUMN(I245)-1&lt;&gt;COUNT($3:$3),IF(ROW(I245)-3&gt;$A$2,"",IF(MOD((ROW(I245)-3),(PRODUCT($3:$3)/PRODUCT($B$3:I$3)))=1,IF(MOD((ROW(I245)-3),(PRODUCT($3:$3)/PRODUCT($B$3:H$3)))=1,1,I244+1),I244)),IF(ROW(I245)-3&gt;$A$2,"",IF(MOD((ROW(I245)-3),I$3)=1,1,I244+1))))</f>
        <v/>
      </c>
      <c r="J245" s="127" t="str">
        <f>IF(J244="","",IF(COLUMN(J245)-1&lt;&gt;COUNT($3:$3),IF(ROW(J245)-3&gt;$A$2,"",IF(MOD((ROW(J245)-3),(PRODUCT($3:$3)/PRODUCT($B$3:J$3)))=1,IF(MOD((ROW(J245)-3),(PRODUCT($3:$3)/PRODUCT($B$3:I$3)))=1,1,J244+1),J244)),IF(ROW(J245)-3&gt;$A$2,"",IF(MOD((ROW(J245)-3),J$3)=1,1,J244+1))))</f>
        <v/>
      </c>
      <c r="K245" t="str">
        <f>IF(K244="","",IF(COLUMN(K245)-1&lt;&gt;COUNT($3:$3),IF(ROW(K245)-2&gt;$A$2,"",IF(MOD((ROW(K245)-2),(PRODUCT($3:$3)/PRODUCT($B$3:K$3)))=1,IF(MOD((ROW(K245)-2),(PRODUCT($3:$3)/PRODUCT($B$3:J$3)))=1,1,K244+1),K244)),IF(ROW(K245)-2&gt;$A$2,"",IF(MOD((ROW(K245)-2),K$3)=1,1,K244+1))))</f>
        <v/>
      </c>
    </row>
    <row r="246" spans="2:11">
      <c r="B246" s="127" t="str">
        <f>IF(B245="","",IF(COLUMN(B246)-1&lt;&gt;COUNT($3:$3),IF(ROW(B246)-3&gt;$A$2,"",IF(MOD((ROW(B246)-3),(PRODUCT($3:$3)/PRODUCT($B$3:B$3)))=1,B245+1,B245)),IF(ROW(B246)-3&gt;$A$2,"",IF(MOD((ROW(B246)-3),B$3)=1,1,B245+1))))</f>
        <v/>
      </c>
      <c r="C246" s="127" t="str">
        <f>IF(C245="","",IF(COLUMN(C246)-1&lt;&gt;COUNT($3:$3),IF(ROW(C246)-3&gt;$A$2,"",IF(MOD((ROW(C246)-3),(PRODUCT($3:$3)/PRODUCT($B$3:C$3)))=1,IF(MOD((ROW(C246)-3),(PRODUCT($3:$3)/PRODUCT(B$3:$B$3)))=1,1,C245+1),C245)),IF(ROW(C246)-3&gt;$A$2,"",IF(MOD((ROW(C246)-3),C$3)=1,1,C245+1))))</f>
        <v/>
      </c>
      <c r="D246" s="127" t="str">
        <f>IF(D245="","",IF(COLUMN(D246)-1&lt;&gt;COUNT($3:$3),IF(ROW(D246)-3&gt;$A$2,"",IF(MOD((ROW(D246)-3),(PRODUCT($3:$3)/PRODUCT($B$3:D$3)))=1,IF(MOD((ROW(D246)-3),(PRODUCT($3:$3)/PRODUCT($B$3:C$3)))=1,1,D245+1),D245)),IF(ROW(D246)-3&gt;$A$2,"",IF(MOD((ROW(D246)-3),D$3)=1,1,D245+1))))</f>
        <v/>
      </c>
      <c r="E246" s="127" t="str">
        <f>IF(E245="","",IF(COLUMN(E246)-1&lt;&gt;COUNT($3:$3),IF(ROW(E246)-3&gt;$A$2,"",IF(MOD((ROW(E246)-3),(PRODUCT($3:$3)/PRODUCT($B$3:E$3)))=1,IF(MOD((ROW(E246)-3),(PRODUCT($3:$3)/PRODUCT($B$3:D$3)))=1,1,E245+1),E245)),IF(ROW(E246)-3&gt;$A$2,"",IF(MOD((ROW(E246)-3),E$3)=1,1,E245+1))))</f>
        <v/>
      </c>
      <c r="F246" s="127" t="str">
        <f>IF(F245="","",IF(COLUMN(F246)-1&lt;&gt;COUNT($3:$3),IF(ROW(F246)-3&gt;$A$2,"",IF(MOD((ROW(F246)-3),(PRODUCT($3:$3)/PRODUCT($B$3:F$3)))=1,IF(MOD((ROW(F246)-3),(PRODUCT($3:$3)/PRODUCT($B$3:E$3)))=1,1,F245+1),F245)),IF(ROW(F246)-3&gt;$A$2,"",IF(MOD((ROW(F246)-3),F$3)=1,1,F245+1))))</f>
        <v/>
      </c>
      <c r="G246" s="127" t="str">
        <f>IF(G245="","",IF(COLUMN(G246)-1&lt;&gt;COUNT($3:$3),IF(ROW(G246)-3&gt;$A$2,"",IF(MOD((ROW(G246)-3),(PRODUCT($3:$3)/PRODUCT($B$3:G$3)))=1,IF(MOD((ROW(G246)-3),(PRODUCT($3:$3)/PRODUCT($B$3:F$3)))=1,1,G245+1),G245)),IF(ROW(G246)-3&gt;$A$2,"",IF(MOD((ROW(G246)-3),G$3)=1,1,G245+1))))</f>
        <v/>
      </c>
      <c r="H246" s="127" t="str">
        <f>IF(H245="","",IF(COLUMN(H246)-1&lt;&gt;COUNT($3:$3),IF(ROW(H246)-3&gt;$A$2,"",IF(MOD((ROW(H246)-3),(PRODUCT($3:$3)/PRODUCT($B$3:H$3)))=1,IF(MOD((ROW(H246)-3),(PRODUCT($3:$3)/PRODUCT($B$3:G$3)))=1,1,H245+1),H245)),IF(ROW(H246)-3&gt;$A$2,"",IF(MOD((ROW(H246)-3),H$3)=1,1,H245+1))))</f>
        <v/>
      </c>
      <c r="I246" s="127" t="str">
        <f>IF(I245="","",IF(COLUMN(I246)-1&lt;&gt;COUNT($3:$3),IF(ROW(I246)-3&gt;$A$2,"",IF(MOD((ROW(I246)-3),(PRODUCT($3:$3)/PRODUCT($B$3:I$3)))=1,IF(MOD((ROW(I246)-3),(PRODUCT($3:$3)/PRODUCT($B$3:H$3)))=1,1,I245+1),I245)),IF(ROW(I246)-3&gt;$A$2,"",IF(MOD((ROW(I246)-3),I$3)=1,1,I245+1))))</f>
        <v/>
      </c>
      <c r="J246" s="127" t="str">
        <f>IF(J245="","",IF(COLUMN(J246)-1&lt;&gt;COUNT($3:$3),IF(ROW(J246)-3&gt;$A$2,"",IF(MOD((ROW(J246)-3),(PRODUCT($3:$3)/PRODUCT($B$3:J$3)))=1,IF(MOD((ROW(J246)-3),(PRODUCT($3:$3)/PRODUCT($B$3:I$3)))=1,1,J245+1),J245)),IF(ROW(J246)-3&gt;$A$2,"",IF(MOD((ROW(J246)-3),J$3)=1,1,J245+1))))</f>
        <v/>
      </c>
      <c r="K246" t="str">
        <f>IF(K245="","",IF(COLUMN(K246)-1&lt;&gt;COUNT($3:$3),IF(ROW(K246)-2&gt;$A$2,"",IF(MOD((ROW(K246)-2),(PRODUCT($3:$3)/PRODUCT($B$3:K$3)))=1,IF(MOD((ROW(K246)-2),(PRODUCT($3:$3)/PRODUCT($B$3:J$3)))=1,1,K245+1),K245)),IF(ROW(K246)-2&gt;$A$2,"",IF(MOD((ROW(K246)-2),K$3)=1,1,K245+1))))</f>
        <v/>
      </c>
    </row>
    <row r="247" spans="2:11">
      <c r="B247" s="127" t="str">
        <f>IF(B246="","",IF(COLUMN(B247)-1&lt;&gt;COUNT($3:$3),IF(ROW(B247)-3&gt;$A$2,"",IF(MOD((ROW(B247)-3),(PRODUCT($3:$3)/PRODUCT($B$3:B$3)))=1,B246+1,B246)),IF(ROW(B247)-3&gt;$A$2,"",IF(MOD((ROW(B247)-3),B$3)=1,1,B246+1))))</f>
        <v/>
      </c>
      <c r="C247" s="127" t="str">
        <f>IF(C246="","",IF(COLUMN(C247)-1&lt;&gt;COUNT($3:$3),IF(ROW(C247)-3&gt;$A$2,"",IF(MOD((ROW(C247)-3),(PRODUCT($3:$3)/PRODUCT($B$3:C$3)))=1,IF(MOD((ROW(C247)-3),(PRODUCT($3:$3)/PRODUCT(B$3:$B$3)))=1,1,C246+1),C246)),IF(ROW(C247)-3&gt;$A$2,"",IF(MOD((ROW(C247)-3),C$3)=1,1,C246+1))))</f>
        <v/>
      </c>
      <c r="D247" s="127" t="str">
        <f>IF(D246="","",IF(COLUMN(D247)-1&lt;&gt;COUNT($3:$3),IF(ROW(D247)-3&gt;$A$2,"",IF(MOD((ROW(D247)-3),(PRODUCT($3:$3)/PRODUCT($B$3:D$3)))=1,IF(MOD((ROW(D247)-3),(PRODUCT($3:$3)/PRODUCT($B$3:C$3)))=1,1,D246+1),D246)),IF(ROW(D247)-3&gt;$A$2,"",IF(MOD((ROW(D247)-3),D$3)=1,1,D246+1))))</f>
        <v/>
      </c>
      <c r="E247" s="127" t="str">
        <f>IF(E246="","",IF(COLUMN(E247)-1&lt;&gt;COUNT($3:$3),IF(ROW(E247)-3&gt;$A$2,"",IF(MOD((ROW(E247)-3),(PRODUCT($3:$3)/PRODUCT($B$3:E$3)))=1,IF(MOD((ROW(E247)-3),(PRODUCT($3:$3)/PRODUCT($B$3:D$3)))=1,1,E246+1),E246)),IF(ROW(E247)-3&gt;$A$2,"",IF(MOD((ROW(E247)-3),E$3)=1,1,E246+1))))</f>
        <v/>
      </c>
      <c r="F247" s="127" t="str">
        <f>IF(F246="","",IF(COLUMN(F247)-1&lt;&gt;COUNT($3:$3),IF(ROW(F247)-3&gt;$A$2,"",IF(MOD((ROW(F247)-3),(PRODUCT($3:$3)/PRODUCT($B$3:F$3)))=1,IF(MOD((ROW(F247)-3),(PRODUCT($3:$3)/PRODUCT($B$3:E$3)))=1,1,F246+1),F246)),IF(ROW(F247)-3&gt;$A$2,"",IF(MOD((ROW(F247)-3),F$3)=1,1,F246+1))))</f>
        <v/>
      </c>
      <c r="G247" s="127" t="str">
        <f>IF(G246="","",IF(COLUMN(G247)-1&lt;&gt;COUNT($3:$3),IF(ROW(G247)-3&gt;$A$2,"",IF(MOD((ROW(G247)-3),(PRODUCT($3:$3)/PRODUCT($B$3:G$3)))=1,IF(MOD((ROW(G247)-3),(PRODUCT($3:$3)/PRODUCT($B$3:F$3)))=1,1,G246+1),G246)),IF(ROW(G247)-3&gt;$A$2,"",IF(MOD((ROW(G247)-3),G$3)=1,1,G246+1))))</f>
        <v/>
      </c>
      <c r="H247" s="127" t="str">
        <f>IF(H246="","",IF(COLUMN(H247)-1&lt;&gt;COUNT($3:$3),IF(ROW(H247)-3&gt;$A$2,"",IF(MOD((ROW(H247)-3),(PRODUCT($3:$3)/PRODUCT($B$3:H$3)))=1,IF(MOD((ROW(H247)-3),(PRODUCT($3:$3)/PRODUCT($B$3:G$3)))=1,1,H246+1),H246)),IF(ROW(H247)-3&gt;$A$2,"",IF(MOD((ROW(H247)-3),H$3)=1,1,H246+1))))</f>
        <v/>
      </c>
      <c r="I247" s="127" t="str">
        <f>IF(I246="","",IF(COLUMN(I247)-1&lt;&gt;COUNT($3:$3),IF(ROW(I247)-3&gt;$A$2,"",IF(MOD((ROW(I247)-3),(PRODUCT($3:$3)/PRODUCT($B$3:I$3)))=1,IF(MOD((ROW(I247)-3),(PRODUCT($3:$3)/PRODUCT($B$3:H$3)))=1,1,I246+1),I246)),IF(ROW(I247)-3&gt;$A$2,"",IF(MOD((ROW(I247)-3),I$3)=1,1,I246+1))))</f>
        <v/>
      </c>
      <c r="J247" s="127" t="str">
        <f>IF(J246="","",IF(COLUMN(J247)-1&lt;&gt;COUNT($3:$3),IF(ROW(J247)-3&gt;$A$2,"",IF(MOD((ROW(J247)-3),(PRODUCT($3:$3)/PRODUCT($B$3:J$3)))=1,IF(MOD((ROW(J247)-3),(PRODUCT($3:$3)/PRODUCT($B$3:I$3)))=1,1,J246+1),J246)),IF(ROW(J247)-3&gt;$A$2,"",IF(MOD((ROW(J247)-3),J$3)=1,1,J246+1))))</f>
        <v/>
      </c>
      <c r="K247" t="str">
        <f>IF(K246="","",IF(COLUMN(K247)-1&lt;&gt;COUNT($3:$3),IF(ROW(K247)-2&gt;$A$2,"",IF(MOD((ROW(K247)-2),(PRODUCT($3:$3)/PRODUCT($B$3:K$3)))=1,IF(MOD((ROW(K247)-2),(PRODUCT($3:$3)/PRODUCT($B$3:J$3)))=1,1,K246+1),K246)),IF(ROW(K247)-2&gt;$A$2,"",IF(MOD((ROW(K247)-2),K$3)=1,1,K246+1))))</f>
        <v/>
      </c>
    </row>
    <row r="248" spans="2:11">
      <c r="B248" s="127" t="str">
        <f>IF(B247="","",IF(COLUMN(B248)-1&lt;&gt;COUNT($3:$3),IF(ROW(B248)-3&gt;$A$2,"",IF(MOD((ROW(B248)-3),(PRODUCT($3:$3)/PRODUCT($B$3:B$3)))=1,B247+1,B247)),IF(ROW(B248)-3&gt;$A$2,"",IF(MOD((ROW(B248)-3),B$3)=1,1,B247+1))))</f>
        <v/>
      </c>
      <c r="C248" s="127" t="str">
        <f>IF(C247="","",IF(COLUMN(C248)-1&lt;&gt;COUNT($3:$3),IF(ROW(C248)-3&gt;$A$2,"",IF(MOD((ROW(C248)-3),(PRODUCT($3:$3)/PRODUCT($B$3:C$3)))=1,IF(MOD((ROW(C248)-3),(PRODUCT($3:$3)/PRODUCT(B$3:$B$3)))=1,1,C247+1),C247)),IF(ROW(C248)-3&gt;$A$2,"",IF(MOD((ROW(C248)-3),C$3)=1,1,C247+1))))</f>
        <v/>
      </c>
      <c r="D248" s="127" t="str">
        <f>IF(D247="","",IF(COLUMN(D248)-1&lt;&gt;COUNT($3:$3),IF(ROW(D248)-3&gt;$A$2,"",IF(MOD((ROW(D248)-3),(PRODUCT($3:$3)/PRODUCT($B$3:D$3)))=1,IF(MOD((ROW(D248)-3),(PRODUCT($3:$3)/PRODUCT($B$3:C$3)))=1,1,D247+1),D247)),IF(ROW(D248)-3&gt;$A$2,"",IF(MOD((ROW(D248)-3),D$3)=1,1,D247+1))))</f>
        <v/>
      </c>
      <c r="E248" s="127" t="str">
        <f>IF(E247="","",IF(COLUMN(E248)-1&lt;&gt;COUNT($3:$3),IF(ROW(E248)-3&gt;$A$2,"",IF(MOD((ROW(E248)-3),(PRODUCT($3:$3)/PRODUCT($B$3:E$3)))=1,IF(MOD((ROW(E248)-3),(PRODUCT($3:$3)/PRODUCT($B$3:D$3)))=1,1,E247+1),E247)),IF(ROW(E248)-3&gt;$A$2,"",IF(MOD((ROW(E248)-3),E$3)=1,1,E247+1))))</f>
        <v/>
      </c>
      <c r="F248" s="127" t="str">
        <f>IF(F247="","",IF(COLUMN(F248)-1&lt;&gt;COUNT($3:$3),IF(ROW(F248)-3&gt;$A$2,"",IF(MOD((ROW(F248)-3),(PRODUCT($3:$3)/PRODUCT($B$3:F$3)))=1,IF(MOD((ROW(F248)-3),(PRODUCT($3:$3)/PRODUCT($B$3:E$3)))=1,1,F247+1),F247)),IF(ROW(F248)-3&gt;$A$2,"",IF(MOD((ROW(F248)-3),F$3)=1,1,F247+1))))</f>
        <v/>
      </c>
      <c r="G248" s="127" t="str">
        <f>IF(G247="","",IF(COLUMN(G248)-1&lt;&gt;COUNT($3:$3),IF(ROW(G248)-3&gt;$A$2,"",IF(MOD((ROW(G248)-3),(PRODUCT($3:$3)/PRODUCT($B$3:G$3)))=1,IF(MOD((ROW(G248)-3),(PRODUCT($3:$3)/PRODUCT($B$3:F$3)))=1,1,G247+1),G247)),IF(ROW(G248)-3&gt;$A$2,"",IF(MOD((ROW(G248)-3),G$3)=1,1,G247+1))))</f>
        <v/>
      </c>
      <c r="H248" s="127" t="str">
        <f>IF(H247="","",IF(COLUMN(H248)-1&lt;&gt;COUNT($3:$3),IF(ROW(H248)-3&gt;$A$2,"",IF(MOD((ROW(H248)-3),(PRODUCT($3:$3)/PRODUCT($B$3:H$3)))=1,IF(MOD((ROW(H248)-3),(PRODUCT($3:$3)/PRODUCT($B$3:G$3)))=1,1,H247+1),H247)),IF(ROW(H248)-3&gt;$A$2,"",IF(MOD((ROW(H248)-3),H$3)=1,1,H247+1))))</f>
        <v/>
      </c>
      <c r="I248" s="127" t="str">
        <f>IF(I247="","",IF(COLUMN(I248)-1&lt;&gt;COUNT($3:$3),IF(ROW(I248)-3&gt;$A$2,"",IF(MOD((ROW(I248)-3),(PRODUCT($3:$3)/PRODUCT($B$3:I$3)))=1,IF(MOD((ROW(I248)-3),(PRODUCT($3:$3)/PRODUCT($B$3:H$3)))=1,1,I247+1),I247)),IF(ROW(I248)-3&gt;$A$2,"",IF(MOD((ROW(I248)-3),I$3)=1,1,I247+1))))</f>
        <v/>
      </c>
      <c r="J248" s="127" t="str">
        <f>IF(J247="","",IF(COLUMN(J248)-1&lt;&gt;COUNT($3:$3),IF(ROW(J248)-3&gt;$A$2,"",IF(MOD((ROW(J248)-3),(PRODUCT($3:$3)/PRODUCT($B$3:J$3)))=1,IF(MOD((ROW(J248)-3),(PRODUCT($3:$3)/PRODUCT($B$3:I$3)))=1,1,J247+1),J247)),IF(ROW(J248)-3&gt;$A$2,"",IF(MOD((ROW(J248)-3),J$3)=1,1,J247+1))))</f>
        <v/>
      </c>
      <c r="K248" t="str">
        <f>IF(K247="","",IF(COLUMN(K248)-1&lt;&gt;COUNT($3:$3),IF(ROW(K248)-2&gt;$A$2,"",IF(MOD((ROW(K248)-2),(PRODUCT($3:$3)/PRODUCT($B$3:K$3)))=1,IF(MOD((ROW(K248)-2),(PRODUCT($3:$3)/PRODUCT($B$3:J$3)))=1,1,K247+1),K247)),IF(ROW(K248)-2&gt;$A$2,"",IF(MOD((ROW(K248)-2),K$3)=1,1,K247+1))))</f>
        <v/>
      </c>
    </row>
    <row r="249" spans="2:11">
      <c r="B249" s="127" t="str">
        <f>IF(B248="","",IF(COLUMN(B249)-1&lt;&gt;COUNT($3:$3),IF(ROW(B249)-3&gt;$A$2,"",IF(MOD((ROW(B249)-3),(PRODUCT($3:$3)/PRODUCT($B$3:B$3)))=1,B248+1,B248)),IF(ROW(B249)-3&gt;$A$2,"",IF(MOD((ROW(B249)-3),B$3)=1,1,B248+1))))</f>
        <v/>
      </c>
      <c r="C249" s="127" t="str">
        <f>IF(C248="","",IF(COLUMN(C249)-1&lt;&gt;COUNT($3:$3),IF(ROW(C249)-3&gt;$A$2,"",IF(MOD((ROW(C249)-3),(PRODUCT($3:$3)/PRODUCT($B$3:C$3)))=1,IF(MOD((ROW(C249)-3),(PRODUCT($3:$3)/PRODUCT(B$3:$B$3)))=1,1,C248+1),C248)),IF(ROW(C249)-3&gt;$A$2,"",IF(MOD((ROW(C249)-3),C$3)=1,1,C248+1))))</f>
        <v/>
      </c>
      <c r="D249" s="127" t="str">
        <f>IF(D248="","",IF(COLUMN(D249)-1&lt;&gt;COUNT($3:$3),IF(ROW(D249)-3&gt;$A$2,"",IF(MOD((ROW(D249)-3),(PRODUCT($3:$3)/PRODUCT($B$3:D$3)))=1,IF(MOD((ROW(D249)-3),(PRODUCT($3:$3)/PRODUCT($B$3:C$3)))=1,1,D248+1),D248)),IF(ROW(D249)-3&gt;$A$2,"",IF(MOD((ROW(D249)-3),D$3)=1,1,D248+1))))</f>
        <v/>
      </c>
      <c r="E249" s="127" t="str">
        <f>IF(E248="","",IF(COLUMN(E249)-1&lt;&gt;COUNT($3:$3),IF(ROW(E249)-3&gt;$A$2,"",IF(MOD((ROW(E249)-3),(PRODUCT($3:$3)/PRODUCT($B$3:E$3)))=1,IF(MOD((ROW(E249)-3),(PRODUCT($3:$3)/PRODUCT($B$3:D$3)))=1,1,E248+1),E248)),IF(ROW(E249)-3&gt;$A$2,"",IF(MOD((ROW(E249)-3),E$3)=1,1,E248+1))))</f>
        <v/>
      </c>
      <c r="F249" s="127" t="str">
        <f>IF(F248="","",IF(COLUMN(F249)-1&lt;&gt;COUNT($3:$3),IF(ROW(F249)-3&gt;$A$2,"",IF(MOD((ROW(F249)-3),(PRODUCT($3:$3)/PRODUCT($B$3:F$3)))=1,IF(MOD((ROW(F249)-3),(PRODUCT($3:$3)/PRODUCT($B$3:E$3)))=1,1,F248+1),F248)),IF(ROW(F249)-3&gt;$A$2,"",IF(MOD((ROW(F249)-3),F$3)=1,1,F248+1))))</f>
        <v/>
      </c>
      <c r="G249" s="127" t="str">
        <f>IF(G248="","",IF(COLUMN(G249)-1&lt;&gt;COUNT($3:$3),IF(ROW(G249)-3&gt;$A$2,"",IF(MOD((ROW(G249)-3),(PRODUCT($3:$3)/PRODUCT($B$3:G$3)))=1,IF(MOD((ROW(G249)-3),(PRODUCT($3:$3)/PRODUCT($B$3:F$3)))=1,1,G248+1),G248)),IF(ROW(G249)-3&gt;$A$2,"",IF(MOD((ROW(G249)-3),G$3)=1,1,G248+1))))</f>
        <v/>
      </c>
      <c r="H249" s="127" t="str">
        <f>IF(H248="","",IF(COLUMN(H249)-1&lt;&gt;COUNT($3:$3),IF(ROW(H249)-3&gt;$A$2,"",IF(MOD((ROW(H249)-3),(PRODUCT($3:$3)/PRODUCT($B$3:H$3)))=1,IF(MOD((ROW(H249)-3),(PRODUCT($3:$3)/PRODUCT($B$3:G$3)))=1,1,H248+1),H248)),IF(ROW(H249)-3&gt;$A$2,"",IF(MOD((ROW(H249)-3),H$3)=1,1,H248+1))))</f>
        <v/>
      </c>
      <c r="I249" s="127" t="str">
        <f>IF(I248="","",IF(COLUMN(I249)-1&lt;&gt;COUNT($3:$3),IF(ROW(I249)-3&gt;$A$2,"",IF(MOD((ROW(I249)-3),(PRODUCT($3:$3)/PRODUCT($B$3:I$3)))=1,IF(MOD((ROW(I249)-3),(PRODUCT($3:$3)/PRODUCT($B$3:H$3)))=1,1,I248+1),I248)),IF(ROW(I249)-3&gt;$A$2,"",IF(MOD((ROW(I249)-3),I$3)=1,1,I248+1))))</f>
        <v/>
      </c>
      <c r="J249" s="127" t="str">
        <f>IF(J248="","",IF(COLUMN(J249)-1&lt;&gt;COUNT($3:$3),IF(ROW(J249)-3&gt;$A$2,"",IF(MOD((ROW(J249)-3),(PRODUCT($3:$3)/PRODUCT($B$3:J$3)))=1,IF(MOD((ROW(J249)-3),(PRODUCT($3:$3)/PRODUCT($B$3:I$3)))=1,1,J248+1),J248)),IF(ROW(J249)-3&gt;$A$2,"",IF(MOD((ROW(J249)-3),J$3)=1,1,J248+1))))</f>
        <v/>
      </c>
      <c r="K249" t="str">
        <f>IF(K248="","",IF(COLUMN(K249)-1&lt;&gt;COUNT($3:$3),IF(ROW(K249)-2&gt;$A$2,"",IF(MOD((ROW(K249)-2),(PRODUCT($3:$3)/PRODUCT($B$3:K$3)))=1,IF(MOD((ROW(K249)-2),(PRODUCT($3:$3)/PRODUCT($B$3:J$3)))=1,1,K248+1),K248)),IF(ROW(K249)-2&gt;$A$2,"",IF(MOD((ROW(K249)-2),K$3)=1,1,K248+1))))</f>
        <v/>
      </c>
    </row>
    <row r="250" spans="2:11">
      <c r="B250" s="127" t="str">
        <f>IF(B249="","",IF(COLUMN(B250)-1&lt;&gt;COUNT($3:$3),IF(ROW(B250)-3&gt;$A$2,"",IF(MOD((ROW(B250)-3),(PRODUCT($3:$3)/PRODUCT($B$3:B$3)))=1,B249+1,B249)),IF(ROW(B250)-3&gt;$A$2,"",IF(MOD((ROW(B250)-3),B$3)=1,1,B249+1))))</f>
        <v/>
      </c>
      <c r="C250" s="127" t="str">
        <f>IF(C249="","",IF(COLUMN(C250)-1&lt;&gt;COUNT($3:$3),IF(ROW(C250)-3&gt;$A$2,"",IF(MOD((ROW(C250)-3),(PRODUCT($3:$3)/PRODUCT($B$3:C$3)))=1,IF(MOD((ROW(C250)-3),(PRODUCT($3:$3)/PRODUCT(B$3:$B$3)))=1,1,C249+1),C249)),IF(ROW(C250)-3&gt;$A$2,"",IF(MOD((ROW(C250)-3),C$3)=1,1,C249+1))))</f>
        <v/>
      </c>
      <c r="D250" s="127" t="str">
        <f>IF(D249="","",IF(COLUMN(D250)-1&lt;&gt;COUNT($3:$3),IF(ROW(D250)-3&gt;$A$2,"",IF(MOD((ROW(D250)-3),(PRODUCT($3:$3)/PRODUCT($B$3:D$3)))=1,IF(MOD((ROW(D250)-3),(PRODUCT($3:$3)/PRODUCT($B$3:C$3)))=1,1,D249+1),D249)),IF(ROW(D250)-3&gt;$A$2,"",IF(MOD((ROW(D250)-3),D$3)=1,1,D249+1))))</f>
        <v/>
      </c>
      <c r="E250" s="127" t="str">
        <f>IF(E249="","",IF(COLUMN(E250)-1&lt;&gt;COUNT($3:$3),IF(ROW(E250)-3&gt;$A$2,"",IF(MOD((ROW(E250)-3),(PRODUCT($3:$3)/PRODUCT($B$3:E$3)))=1,IF(MOD((ROW(E250)-3),(PRODUCT($3:$3)/PRODUCT($B$3:D$3)))=1,1,E249+1),E249)),IF(ROW(E250)-3&gt;$A$2,"",IF(MOD((ROW(E250)-3),E$3)=1,1,E249+1))))</f>
        <v/>
      </c>
      <c r="F250" s="127" t="str">
        <f>IF(F249="","",IF(COLUMN(F250)-1&lt;&gt;COUNT($3:$3),IF(ROW(F250)-3&gt;$A$2,"",IF(MOD((ROW(F250)-3),(PRODUCT($3:$3)/PRODUCT($B$3:F$3)))=1,IF(MOD((ROW(F250)-3),(PRODUCT($3:$3)/PRODUCT($B$3:E$3)))=1,1,F249+1),F249)),IF(ROW(F250)-3&gt;$A$2,"",IF(MOD((ROW(F250)-3),F$3)=1,1,F249+1))))</f>
        <v/>
      </c>
      <c r="G250" s="127" t="str">
        <f>IF(G249="","",IF(COLUMN(G250)-1&lt;&gt;COUNT($3:$3),IF(ROW(G250)-3&gt;$A$2,"",IF(MOD((ROW(G250)-3),(PRODUCT($3:$3)/PRODUCT($B$3:G$3)))=1,IF(MOD((ROW(G250)-3),(PRODUCT($3:$3)/PRODUCT($B$3:F$3)))=1,1,G249+1),G249)),IF(ROW(G250)-3&gt;$A$2,"",IF(MOD((ROW(G250)-3),G$3)=1,1,G249+1))))</f>
        <v/>
      </c>
      <c r="H250" s="127" t="str">
        <f>IF(H249="","",IF(COLUMN(H250)-1&lt;&gt;COUNT($3:$3),IF(ROW(H250)-3&gt;$A$2,"",IF(MOD((ROW(H250)-3),(PRODUCT($3:$3)/PRODUCT($B$3:H$3)))=1,IF(MOD((ROW(H250)-3),(PRODUCT($3:$3)/PRODUCT($B$3:G$3)))=1,1,H249+1),H249)),IF(ROW(H250)-3&gt;$A$2,"",IF(MOD((ROW(H250)-3),H$3)=1,1,H249+1))))</f>
        <v/>
      </c>
      <c r="I250" s="127" t="str">
        <f>IF(I249="","",IF(COLUMN(I250)-1&lt;&gt;COUNT($3:$3),IF(ROW(I250)-3&gt;$A$2,"",IF(MOD((ROW(I250)-3),(PRODUCT($3:$3)/PRODUCT($B$3:I$3)))=1,IF(MOD((ROW(I250)-3),(PRODUCT($3:$3)/PRODUCT($B$3:H$3)))=1,1,I249+1),I249)),IF(ROW(I250)-3&gt;$A$2,"",IF(MOD((ROW(I250)-3),I$3)=1,1,I249+1))))</f>
        <v/>
      </c>
      <c r="J250" s="127" t="str">
        <f>IF(J249="","",IF(COLUMN(J250)-1&lt;&gt;COUNT($3:$3),IF(ROW(J250)-3&gt;$A$2,"",IF(MOD((ROW(J250)-3),(PRODUCT($3:$3)/PRODUCT($B$3:J$3)))=1,IF(MOD((ROW(J250)-3),(PRODUCT($3:$3)/PRODUCT($B$3:I$3)))=1,1,J249+1),J249)),IF(ROW(J250)-3&gt;$A$2,"",IF(MOD((ROW(J250)-3),J$3)=1,1,J249+1))))</f>
        <v/>
      </c>
      <c r="K250" t="str">
        <f>IF(K249="","",IF(COLUMN(K250)-1&lt;&gt;COUNT($3:$3),IF(ROW(K250)-2&gt;$A$2,"",IF(MOD((ROW(K250)-2),(PRODUCT($3:$3)/PRODUCT($B$3:K$3)))=1,IF(MOD((ROW(K250)-2),(PRODUCT($3:$3)/PRODUCT($B$3:J$3)))=1,1,K249+1),K249)),IF(ROW(K250)-2&gt;$A$2,"",IF(MOD((ROW(K250)-2),K$3)=1,1,K249+1))))</f>
        <v/>
      </c>
    </row>
    <row r="251" spans="2:11">
      <c r="B251" s="127" t="str">
        <f>IF(B250="","",IF(COLUMN(B251)-1&lt;&gt;COUNT($3:$3),IF(ROW(B251)-3&gt;$A$2,"",IF(MOD((ROW(B251)-3),(PRODUCT($3:$3)/PRODUCT($B$3:B$3)))=1,B250+1,B250)),IF(ROW(B251)-3&gt;$A$2,"",IF(MOD((ROW(B251)-3),B$3)=1,1,B250+1))))</f>
        <v/>
      </c>
      <c r="C251" s="127" t="str">
        <f>IF(C250="","",IF(COLUMN(C251)-1&lt;&gt;COUNT($3:$3),IF(ROW(C251)-3&gt;$A$2,"",IF(MOD((ROW(C251)-3),(PRODUCT($3:$3)/PRODUCT($B$3:C$3)))=1,IF(MOD((ROW(C251)-3),(PRODUCT($3:$3)/PRODUCT(B$3:$B$3)))=1,1,C250+1),C250)),IF(ROW(C251)-3&gt;$A$2,"",IF(MOD((ROW(C251)-3),C$3)=1,1,C250+1))))</f>
        <v/>
      </c>
      <c r="D251" s="127" t="str">
        <f>IF(D250="","",IF(COLUMN(D251)-1&lt;&gt;COUNT($3:$3),IF(ROW(D251)-3&gt;$A$2,"",IF(MOD((ROW(D251)-3),(PRODUCT($3:$3)/PRODUCT($B$3:D$3)))=1,IF(MOD((ROW(D251)-3),(PRODUCT($3:$3)/PRODUCT($B$3:C$3)))=1,1,D250+1),D250)),IF(ROW(D251)-3&gt;$A$2,"",IF(MOD((ROW(D251)-3),D$3)=1,1,D250+1))))</f>
        <v/>
      </c>
      <c r="E251" s="127" t="str">
        <f>IF(E250="","",IF(COLUMN(E251)-1&lt;&gt;COUNT($3:$3),IF(ROW(E251)-3&gt;$A$2,"",IF(MOD((ROW(E251)-3),(PRODUCT($3:$3)/PRODUCT($B$3:E$3)))=1,IF(MOD((ROW(E251)-3),(PRODUCT($3:$3)/PRODUCT($B$3:D$3)))=1,1,E250+1),E250)),IF(ROW(E251)-3&gt;$A$2,"",IF(MOD((ROW(E251)-3),E$3)=1,1,E250+1))))</f>
        <v/>
      </c>
      <c r="F251" s="127" t="str">
        <f>IF(F250="","",IF(COLUMN(F251)-1&lt;&gt;COUNT($3:$3),IF(ROW(F251)-3&gt;$A$2,"",IF(MOD((ROW(F251)-3),(PRODUCT($3:$3)/PRODUCT($B$3:F$3)))=1,IF(MOD((ROW(F251)-3),(PRODUCT($3:$3)/PRODUCT($B$3:E$3)))=1,1,F250+1),F250)),IF(ROW(F251)-3&gt;$A$2,"",IF(MOD((ROW(F251)-3),F$3)=1,1,F250+1))))</f>
        <v/>
      </c>
      <c r="G251" s="127" t="str">
        <f>IF(G250="","",IF(COLUMN(G251)-1&lt;&gt;COUNT($3:$3),IF(ROW(G251)-3&gt;$A$2,"",IF(MOD((ROW(G251)-3),(PRODUCT($3:$3)/PRODUCT($B$3:G$3)))=1,IF(MOD((ROW(G251)-3),(PRODUCT($3:$3)/PRODUCT($B$3:F$3)))=1,1,G250+1),G250)),IF(ROW(G251)-3&gt;$A$2,"",IF(MOD((ROW(G251)-3),G$3)=1,1,G250+1))))</f>
        <v/>
      </c>
      <c r="H251" s="127" t="str">
        <f>IF(H250="","",IF(COLUMN(H251)-1&lt;&gt;COUNT($3:$3),IF(ROW(H251)-3&gt;$A$2,"",IF(MOD((ROW(H251)-3),(PRODUCT($3:$3)/PRODUCT($B$3:H$3)))=1,IF(MOD((ROW(H251)-3),(PRODUCT($3:$3)/PRODUCT($B$3:G$3)))=1,1,H250+1),H250)),IF(ROW(H251)-3&gt;$A$2,"",IF(MOD((ROW(H251)-3),H$3)=1,1,H250+1))))</f>
        <v/>
      </c>
      <c r="I251" s="127" t="str">
        <f>IF(I250="","",IF(COLUMN(I251)-1&lt;&gt;COUNT($3:$3),IF(ROW(I251)-3&gt;$A$2,"",IF(MOD((ROW(I251)-3),(PRODUCT($3:$3)/PRODUCT($B$3:I$3)))=1,IF(MOD((ROW(I251)-3),(PRODUCT($3:$3)/PRODUCT($B$3:H$3)))=1,1,I250+1),I250)),IF(ROW(I251)-3&gt;$A$2,"",IF(MOD((ROW(I251)-3),I$3)=1,1,I250+1))))</f>
        <v/>
      </c>
      <c r="J251" s="127" t="str">
        <f>IF(J250="","",IF(COLUMN(J251)-1&lt;&gt;COUNT($3:$3),IF(ROW(J251)-3&gt;$A$2,"",IF(MOD((ROW(J251)-3),(PRODUCT($3:$3)/PRODUCT($B$3:J$3)))=1,IF(MOD((ROW(J251)-3),(PRODUCT($3:$3)/PRODUCT($B$3:I$3)))=1,1,J250+1),J250)),IF(ROW(J251)-3&gt;$A$2,"",IF(MOD((ROW(J251)-3),J$3)=1,1,J250+1))))</f>
        <v/>
      </c>
      <c r="K251" t="str">
        <f>IF(K250="","",IF(COLUMN(K251)-1&lt;&gt;COUNT($3:$3),IF(ROW(K251)-2&gt;$A$2,"",IF(MOD((ROW(K251)-2),(PRODUCT($3:$3)/PRODUCT($B$3:K$3)))=1,IF(MOD((ROW(K251)-2),(PRODUCT($3:$3)/PRODUCT($B$3:J$3)))=1,1,K250+1),K250)),IF(ROW(K251)-2&gt;$A$2,"",IF(MOD((ROW(K251)-2),K$3)=1,1,K250+1))))</f>
        <v/>
      </c>
    </row>
    <row r="252" spans="2:11">
      <c r="B252" s="127" t="str">
        <f>IF(B251="","",IF(COLUMN(B252)-1&lt;&gt;COUNT($3:$3),IF(ROW(B252)-3&gt;$A$2,"",IF(MOD((ROW(B252)-3),(PRODUCT($3:$3)/PRODUCT($B$3:B$3)))=1,B251+1,B251)),IF(ROW(B252)-3&gt;$A$2,"",IF(MOD((ROW(B252)-3),B$3)=1,1,B251+1))))</f>
        <v/>
      </c>
      <c r="C252" s="127" t="str">
        <f>IF(C251="","",IF(COLUMN(C252)-1&lt;&gt;COUNT($3:$3),IF(ROW(C252)-3&gt;$A$2,"",IF(MOD((ROW(C252)-3),(PRODUCT($3:$3)/PRODUCT($B$3:C$3)))=1,IF(MOD((ROW(C252)-3),(PRODUCT($3:$3)/PRODUCT(B$3:$B$3)))=1,1,C251+1),C251)),IF(ROW(C252)-3&gt;$A$2,"",IF(MOD((ROW(C252)-3),C$3)=1,1,C251+1))))</f>
        <v/>
      </c>
      <c r="D252" s="127" t="str">
        <f>IF(D251="","",IF(COLUMN(D252)-1&lt;&gt;COUNT($3:$3),IF(ROW(D252)-3&gt;$A$2,"",IF(MOD((ROW(D252)-3),(PRODUCT($3:$3)/PRODUCT($B$3:D$3)))=1,IF(MOD((ROW(D252)-3),(PRODUCT($3:$3)/PRODUCT($B$3:C$3)))=1,1,D251+1),D251)),IF(ROW(D252)-3&gt;$A$2,"",IF(MOD((ROW(D252)-3),D$3)=1,1,D251+1))))</f>
        <v/>
      </c>
      <c r="E252" s="127" t="str">
        <f>IF(E251="","",IF(COLUMN(E252)-1&lt;&gt;COUNT($3:$3),IF(ROW(E252)-3&gt;$A$2,"",IF(MOD((ROW(E252)-3),(PRODUCT($3:$3)/PRODUCT($B$3:E$3)))=1,IF(MOD((ROW(E252)-3),(PRODUCT($3:$3)/PRODUCT($B$3:D$3)))=1,1,E251+1),E251)),IF(ROW(E252)-3&gt;$A$2,"",IF(MOD((ROW(E252)-3),E$3)=1,1,E251+1))))</f>
        <v/>
      </c>
      <c r="F252" s="127" t="str">
        <f>IF(F251="","",IF(COLUMN(F252)-1&lt;&gt;COUNT($3:$3),IF(ROW(F252)-3&gt;$A$2,"",IF(MOD((ROW(F252)-3),(PRODUCT($3:$3)/PRODUCT($B$3:F$3)))=1,IF(MOD((ROW(F252)-3),(PRODUCT($3:$3)/PRODUCT($B$3:E$3)))=1,1,F251+1),F251)),IF(ROW(F252)-3&gt;$A$2,"",IF(MOD((ROW(F252)-3),F$3)=1,1,F251+1))))</f>
        <v/>
      </c>
      <c r="G252" s="127" t="str">
        <f>IF(G251="","",IF(COLUMN(G252)-1&lt;&gt;COUNT($3:$3),IF(ROW(G252)-3&gt;$A$2,"",IF(MOD((ROW(G252)-3),(PRODUCT($3:$3)/PRODUCT($B$3:G$3)))=1,IF(MOD((ROW(G252)-3),(PRODUCT($3:$3)/PRODUCT($B$3:F$3)))=1,1,G251+1),G251)),IF(ROW(G252)-3&gt;$A$2,"",IF(MOD((ROW(G252)-3),G$3)=1,1,G251+1))))</f>
        <v/>
      </c>
      <c r="H252" s="127" t="str">
        <f>IF(H251="","",IF(COLUMN(H252)-1&lt;&gt;COUNT($3:$3),IF(ROW(H252)-3&gt;$A$2,"",IF(MOD((ROW(H252)-3),(PRODUCT($3:$3)/PRODUCT($B$3:H$3)))=1,IF(MOD((ROW(H252)-3),(PRODUCT($3:$3)/PRODUCT($B$3:G$3)))=1,1,H251+1),H251)),IF(ROW(H252)-3&gt;$A$2,"",IF(MOD((ROW(H252)-3),H$3)=1,1,H251+1))))</f>
        <v/>
      </c>
      <c r="I252" s="127" t="str">
        <f>IF(I251="","",IF(COLUMN(I252)-1&lt;&gt;COUNT($3:$3),IF(ROW(I252)-3&gt;$A$2,"",IF(MOD((ROW(I252)-3),(PRODUCT($3:$3)/PRODUCT($B$3:I$3)))=1,IF(MOD((ROW(I252)-3),(PRODUCT($3:$3)/PRODUCT($B$3:H$3)))=1,1,I251+1),I251)),IF(ROW(I252)-3&gt;$A$2,"",IF(MOD((ROW(I252)-3),I$3)=1,1,I251+1))))</f>
        <v/>
      </c>
      <c r="J252" s="127" t="str">
        <f>IF(J251="","",IF(COLUMN(J252)-1&lt;&gt;COUNT($3:$3),IF(ROW(J252)-3&gt;$A$2,"",IF(MOD((ROW(J252)-3),(PRODUCT($3:$3)/PRODUCT($B$3:J$3)))=1,IF(MOD((ROW(J252)-3),(PRODUCT($3:$3)/PRODUCT($B$3:I$3)))=1,1,J251+1),J251)),IF(ROW(J252)-3&gt;$A$2,"",IF(MOD((ROW(J252)-3),J$3)=1,1,J251+1))))</f>
        <v/>
      </c>
      <c r="K252" t="str">
        <f>IF(K251="","",IF(COLUMN(K252)-1&lt;&gt;COUNT($3:$3),IF(ROW(K252)-2&gt;$A$2,"",IF(MOD((ROW(K252)-2),(PRODUCT($3:$3)/PRODUCT($B$3:K$3)))=1,IF(MOD((ROW(K252)-2),(PRODUCT($3:$3)/PRODUCT($B$3:J$3)))=1,1,K251+1),K251)),IF(ROW(K252)-2&gt;$A$2,"",IF(MOD((ROW(K252)-2),K$3)=1,1,K251+1))))</f>
        <v/>
      </c>
    </row>
    <row r="253" spans="2:11">
      <c r="B253" s="127" t="str">
        <f>IF(B252="","",IF(COLUMN(B253)-1&lt;&gt;COUNT($3:$3),IF(ROW(B253)-3&gt;$A$2,"",IF(MOD((ROW(B253)-3),(PRODUCT($3:$3)/PRODUCT($B$3:B$3)))=1,B252+1,B252)),IF(ROW(B253)-3&gt;$A$2,"",IF(MOD((ROW(B253)-3),B$3)=1,1,B252+1))))</f>
        <v/>
      </c>
      <c r="C253" s="127" t="str">
        <f>IF(C252="","",IF(COLUMN(C253)-1&lt;&gt;COUNT($3:$3),IF(ROW(C253)-3&gt;$A$2,"",IF(MOD((ROW(C253)-3),(PRODUCT($3:$3)/PRODUCT($B$3:C$3)))=1,IF(MOD((ROW(C253)-3),(PRODUCT($3:$3)/PRODUCT(B$3:$B$3)))=1,1,C252+1),C252)),IF(ROW(C253)-3&gt;$A$2,"",IF(MOD((ROW(C253)-3),C$3)=1,1,C252+1))))</f>
        <v/>
      </c>
      <c r="D253" s="127" t="str">
        <f>IF(D252="","",IF(COLUMN(D253)-1&lt;&gt;COUNT($3:$3),IF(ROW(D253)-3&gt;$A$2,"",IF(MOD((ROW(D253)-3),(PRODUCT($3:$3)/PRODUCT($B$3:D$3)))=1,IF(MOD((ROW(D253)-3),(PRODUCT($3:$3)/PRODUCT($B$3:C$3)))=1,1,D252+1),D252)),IF(ROW(D253)-3&gt;$A$2,"",IF(MOD((ROW(D253)-3),D$3)=1,1,D252+1))))</f>
        <v/>
      </c>
      <c r="E253" s="127" t="str">
        <f>IF(E252="","",IF(COLUMN(E253)-1&lt;&gt;COUNT($3:$3),IF(ROW(E253)-3&gt;$A$2,"",IF(MOD((ROW(E253)-3),(PRODUCT($3:$3)/PRODUCT($B$3:E$3)))=1,IF(MOD((ROW(E253)-3),(PRODUCT($3:$3)/PRODUCT($B$3:D$3)))=1,1,E252+1),E252)),IF(ROW(E253)-3&gt;$A$2,"",IF(MOD((ROW(E253)-3),E$3)=1,1,E252+1))))</f>
        <v/>
      </c>
      <c r="F253" s="127" t="str">
        <f>IF(F252="","",IF(COLUMN(F253)-1&lt;&gt;COUNT($3:$3),IF(ROW(F253)-3&gt;$A$2,"",IF(MOD((ROW(F253)-3),(PRODUCT($3:$3)/PRODUCT($B$3:F$3)))=1,IF(MOD((ROW(F253)-3),(PRODUCT($3:$3)/PRODUCT($B$3:E$3)))=1,1,F252+1),F252)),IF(ROW(F253)-3&gt;$A$2,"",IF(MOD((ROW(F253)-3),F$3)=1,1,F252+1))))</f>
        <v/>
      </c>
      <c r="G253" s="127" t="str">
        <f>IF(G252="","",IF(COLUMN(G253)-1&lt;&gt;COUNT($3:$3),IF(ROW(G253)-3&gt;$A$2,"",IF(MOD((ROW(G253)-3),(PRODUCT($3:$3)/PRODUCT($B$3:G$3)))=1,IF(MOD((ROW(G253)-3),(PRODUCT($3:$3)/PRODUCT($B$3:F$3)))=1,1,G252+1),G252)),IF(ROW(G253)-3&gt;$A$2,"",IF(MOD((ROW(G253)-3),G$3)=1,1,G252+1))))</f>
        <v/>
      </c>
      <c r="H253" s="127" t="str">
        <f>IF(H252="","",IF(COLUMN(H253)-1&lt;&gt;COUNT($3:$3),IF(ROW(H253)-3&gt;$A$2,"",IF(MOD((ROW(H253)-3),(PRODUCT($3:$3)/PRODUCT($B$3:H$3)))=1,IF(MOD((ROW(H253)-3),(PRODUCT($3:$3)/PRODUCT($B$3:G$3)))=1,1,H252+1),H252)),IF(ROW(H253)-3&gt;$A$2,"",IF(MOD((ROW(H253)-3),H$3)=1,1,H252+1))))</f>
        <v/>
      </c>
      <c r="I253" s="127" t="str">
        <f>IF(I252="","",IF(COLUMN(I253)-1&lt;&gt;COUNT($3:$3),IF(ROW(I253)-3&gt;$A$2,"",IF(MOD((ROW(I253)-3),(PRODUCT($3:$3)/PRODUCT($B$3:I$3)))=1,IF(MOD((ROW(I253)-3),(PRODUCT($3:$3)/PRODUCT($B$3:H$3)))=1,1,I252+1),I252)),IF(ROW(I253)-3&gt;$A$2,"",IF(MOD((ROW(I253)-3),I$3)=1,1,I252+1))))</f>
        <v/>
      </c>
      <c r="J253" s="127" t="str">
        <f>IF(J252="","",IF(COLUMN(J253)-1&lt;&gt;COUNT($3:$3),IF(ROW(J253)-3&gt;$A$2,"",IF(MOD((ROW(J253)-3),(PRODUCT($3:$3)/PRODUCT($B$3:J$3)))=1,IF(MOD((ROW(J253)-3),(PRODUCT($3:$3)/PRODUCT($B$3:I$3)))=1,1,J252+1),J252)),IF(ROW(J253)-3&gt;$A$2,"",IF(MOD((ROW(J253)-3),J$3)=1,1,J252+1))))</f>
        <v/>
      </c>
      <c r="K253" t="str">
        <f>IF(K252="","",IF(COLUMN(K253)-1&lt;&gt;COUNT($3:$3),IF(ROW(K253)-2&gt;$A$2,"",IF(MOD((ROW(K253)-2),(PRODUCT($3:$3)/PRODUCT($B$3:K$3)))=1,IF(MOD((ROW(K253)-2),(PRODUCT($3:$3)/PRODUCT($B$3:J$3)))=1,1,K252+1),K252)),IF(ROW(K253)-2&gt;$A$2,"",IF(MOD((ROW(K253)-2),K$3)=1,1,K252+1))))</f>
        <v/>
      </c>
    </row>
    <row r="254" spans="2:11">
      <c r="B254" s="127" t="str">
        <f>IF(B253="","",IF(COLUMN(B254)-1&lt;&gt;COUNT($3:$3),IF(ROW(B254)-3&gt;$A$2,"",IF(MOD((ROW(B254)-3),(PRODUCT($3:$3)/PRODUCT($B$3:B$3)))=1,B253+1,B253)),IF(ROW(B254)-3&gt;$A$2,"",IF(MOD((ROW(B254)-3),B$3)=1,1,B253+1))))</f>
        <v/>
      </c>
      <c r="C254" s="127" t="str">
        <f>IF(C253="","",IF(COLUMN(C254)-1&lt;&gt;COUNT($3:$3),IF(ROW(C254)-3&gt;$A$2,"",IF(MOD((ROW(C254)-3),(PRODUCT($3:$3)/PRODUCT($B$3:C$3)))=1,IF(MOD((ROW(C254)-3),(PRODUCT($3:$3)/PRODUCT(B$3:$B$3)))=1,1,C253+1),C253)),IF(ROW(C254)-3&gt;$A$2,"",IF(MOD((ROW(C254)-3),C$3)=1,1,C253+1))))</f>
        <v/>
      </c>
      <c r="D254" s="127" t="str">
        <f>IF(D253="","",IF(COLUMN(D254)-1&lt;&gt;COUNT($3:$3),IF(ROW(D254)-3&gt;$A$2,"",IF(MOD((ROW(D254)-3),(PRODUCT($3:$3)/PRODUCT($B$3:D$3)))=1,IF(MOD((ROW(D254)-3),(PRODUCT($3:$3)/PRODUCT($B$3:C$3)))=1,1,D253+1),D253)),IF(ROW(D254)-3&gt;$A$2,"",IF(MOD((ROW(D254)-3),D$3)=1,1,D253+1))))</f>
        <v/>
      </c>
      <c r="E254" s="127" t="str">
        <f>IF(E253="","",IF(COLUMN(E254)-1&lt;&gt;COUNT($3:$3),IF(ROW(E254)-3&gt;$A$2,"",IF(MOD((ROW(E254)-3),(PRODUCT($3:$3)/PRODUCT($B$3:E$3)))=1,IF(MOD((ROW(E254)-3),(PRODUCT($3:$3)/PRODUCT($B$3:D$3)))=1,1,E253+1),E253)),IF(ROW(E254)-3&gt;$A$2,"",IF(MOD((ROW(E254)-3),E$3)=1,1,E253+1))))</f>
        <v/>
      </c>
      <c r="F254" s="127" t="str">
        <f>IF(F253="","",IF(COLUMN(F254)-1&lt;&gt;COUNT($3:$3),IF(ROW(F254)-3&gt;$A$2,"",IF(MOD((ROW(F254)-3),(PRODUCT($3:$3)/PRODUCT($B$3:F$3)))=1,IF(MOD((ROW(F254)-3),(PRODUCT($3:$3)/PRODUCT($B$3:E$3)))=1,1,F253+1),F253)),IF(ROW(F254)-3&gt;$A$2,"",IF(MOD((ROW(F254)-3),F$3)=1,1,F253+1))))</f>
        <v/>
      </c>
      <c r="G254" s="127" t="str">
        <f>IF(G253="","",IF(COLUMN(G254)-1&lt;&gt;COUNT($3:$3),IF(ROW(G254)-3&gt;$A$2,"",IF(MOD((ROW(G254)-3),(PRODUCT($3:$3)/PRODUCT($B$3:G$3)))=1,IF(MOD((ROW(G254)-3),(PRODUCT($3:$3)/PRODUCT($B$3:F$3)))=1,1,G253+1),G253)),IF(ROW(G254)-3&gt;$A$2,"",IF(MOD((ROW(G254)-3),G$3)=1,1,G253+1))))</f>
        <v/>
      </c>
      <c r="H254" s="127" t="str">
        <f>IF(H253="","",IF(COLUMN(H254)-1&lt;&gt;COUNT($3:$3),IF(ROW(H254)-3&gt;$A$2,"",IF(MOD((ROW(H254)-3),(PRODUCT($3:$3)/PRODUCT($B$3:H$3)))=1,IF(MOD((ROW(H254)-3),(PRODUCT($3:$3)/PRODUCT($B$3:G$3)))=1,1,H253+1),H253)),IF(ROW(H254)-3&gt;$A$2,"",IF(MOD((ROW(H254)-3),H$3)=1,1,H253+1))))</f>
        <v/>
      </c>
      <c r="I254" s="127" t="str">
        <f>IF(I253="","",IF(COLUMN(I254)-1&lt;&gt;COUNT($3:$3),IF(ROW(I254)-3&gt;$A$2,"",IF(MOD((ROW(I254)-3),(PRODUCT($3:$3)/PRODUCT($B$3:I$3)))=1,IF(MOD((ROW(I254)-3),(PRODUCT($3:$3)/PRODUCT($B$3:H$3)))=1,1,I253+1),I253)),IF(ROW(I254)-3&gt;$A$2,"",IF(MOD((ROW(I254)-3),I$3)=1,1,I253+1))))</f>
        <v/>
      </c>
      <c r="J254" s="127" t="str">
        <f>IF(J253="","",IF(COLUMN(J254)-1&lt;&gt;COUNT($3:$3),IF(ROW(J254)-3&gt;$A$2,"",IF(MOD((ROW(J254)-3),(PRODUCT($3:$3)/PRODUCT($B$3:J$3)))=1,IF(MOD((ROW(J254)-3),(PRODUCT($3:$3)/PRODUCT($B$3:I$3)))=1,1,J253+1),J253)),IF(ROW(J254)-3&gt;$A$2,"",IF(MOD((ROW(J254)-3),J$3)=1,1,J253+1))))</f>
        <v/>
      </c>
      <c r="K254" t="str">
        <f>IF(K253="","",IF(COLUMN(K254)-1&lt;&gt;COUNT($3:$3),IF(ROW(K254)-2&gt;$A$2,"",IF(MOD((ROW(K254)-2),(PRODUCT($3:$3)/PRODUCT($B$3:K$3)))=1,IF(MOD((ROW(K254)-2),(PRODUCT($3:$3)/PRODUCT($B$3:J$3)))=1,1,K253+1),K253)),IF(ROW(K254)-2&gt;$A$2,"",IF(MOD((ROW(K254)-2),K$3)=1,1,K253+1))))</f>
        <v/>
      </c>
    </row>
    <row r="255" spans="2:11">
      <c r="B255" s="127" t="str">
        <f>IF(B254="","",IF(COLUMN(B255)-1&lt;&gt;COUNT($3:$3),IF(ROW(B255)-3&gt;$A$2,"",IF(MOD((ROW(B255)-3),(PRODUCT($3:$3)/PRODUCT($B$3:B$3)))=1,B254+1,B254)),IF(ROW(B255)-3&gt;$A$2,"",IF(MOD((ROW(B255)-3),B$3)=1,1,B254+1))))</f>
        <v/>
      </c>
      <c r="C255" s="127" t="str">
        <f>IF(C254="","",IF(COLUMN(C255)-1&lt;&gt;COUNT($3:$3),IF(ROW(C255)-3&gt;$A$2,"",IF(MOD((ROW(C255)-3),(PRODUCT($3:$3)/PRODUCT($B$3:C$3)))=1,IF(MOD((ROW(C255)-3),(PRODUCT($3:$3)/PRODUCT(B$3:$B$3)))=1,1,C254+1),C254)),IF(ROW(C255)-3&gt;$A$2,"",IF(MOD((ROW(C255)-3),C$3)=1,1,C254+1))))</f>
        <v/>
      </c>
      <c r="D255" s="127" t="str">
        <f>IF(D254="","",IF(COLUMN(D255)-1&lt;&gt;COUNT($3:$3),IF(ROW(D255)-3&gt;$A$2,"",IF(MOD((ROW(D255)-3),(PRODUCT($3:$3)/PRODUCT($B$3:D$3)))=1,IF(MOD((ROW(D255)-3),(PRODUCT($3:$3)/PRODUCT($B$3:C$3)))=1,1,D254+1),D254)),IF(ROW(D255)-3&gt;$A$2,"",IF(MOD((ROW(D255)-3),D$3)=1,1,D254+1))))</f>
        <v/>
      </c>
      <c r="E255" s="127" t="str">
        <f>IF(E254="","",IF(COLUMN(E255)-1&lt;&gt;COUNT($3:$3),IF(ROW(E255)-3&gt;$A$2,"",IF(MOD((ROW(E255)-3),(PRODUCT($3:$3)/PRODUCT($B$3:E$3)))=1,IF(MOD((ROW(E255)-3),(PRODUCT($3:$3)/PRODUCT($B$3:D$3)))=1,1,E254+1),E254)),IF(ROW(E255)-3&gt;$A$2,"",IF(MOD((ROW(E255)-3),E$3)=1,1,E254+1))))</f>
        <v/>
      </c>
      <c r="F255" s="127" t="str">
        <f>IF(F254="","",IF(COLUMN(F255)-1&lt;&gt;COUNT($3:$3),IF(ROW(F255)-3&gt;$A$2,"",IF(MOD((ROW(F255)-3),(PRODUCT($3:$3)/PRODUCT($B$3:F$3)))=1,IF(MOD((ROW(F255)-3),(PRODUCT($3:$3)/PRODUCT($B$3:E$3)))=1,1,F254+1),F254)),IF(ROW(F255)-3&gt;$A$2,"",IF(MOD((ROW(F255)-3),F$3)=1,1,F254+1))))</f>
        <v/>
      </c>
      <c r="G255" s="127" t="str">
        <f>IF(G254="","",IF(COLUMN(G255)-1&lt;&gt;COUNT($3:$3),IF(ROW(G255)-3&gt;$A$2,"",IF(MOD((ROW(G255)-3),(PRODUCT($3:$3)/PRODUCT($B$3:G$3)))=1,IF(MOD((ROW(G255)-3),(PRODUCT($3:$3)/PRODUCT($B$3:F$3)))=1,1,G254+1),G254)),IF(ROW(G255)-3&gt;$A$2,"",IF(MOD((ROW(G255)-3),G$3)=1,1,G254+1))))</f>
        <v/>
      </c>
      <c r="H255" s="127" t="str">
        <f>IF(H254="","",IF(COLUMN(H255)-1&lt;&gt;COUNT($3:$3),IF(ROW(H255)-3&gt;$A$2,"",IF(MOD((ROW(H255)-3),(PRODUCT($3:$3)/PRODUCT($B$3:H$3)))=1,IF(MOD((ROW(H255)-3),(PRODUCT($3:$3)/PRODUCT($B$3:G$3)))=1,1,H254+1),H254)),IF(ROW(H255)-3&gt;$A$2,"",IF(MOD((ROW(H255)-3),H$3)=1,1,H254+1))))</f>
        <v/>
      </c>
      <c r="I255" s="127" t="str">
        <f>IF(I254="","",IF(COLUMN(I255)-1&lt;&gt;COUNT($3:$3),IF(ROW(I255)-3&gt;$A$2,"",IF(MOD((ROW(I255)-3),(PRODUCT($3:$3)/PRODUCT($B$3:I$3)))=1,IF(MOD((ROW(I255)-3),(PRODUCT($3:$3)/PRODUCT($B$3:H$3)))=1,1,I254+1),I254)),IF(ROW(I255)-3&gt;$A$2,"",IF(MOD((ROW(I255)-3),I$3)=1,1,I254+1))))</f>
        <v/>
      </c>
      <c r="J255" s="127" t="str">
        <f>IF(J254="","",IF(COLUMN(J255)-1&lt;&gt;COUNT($3:$3),IF(ROW(J255)-3&gt;$A$2,"",IF(MOD((ROW(J255)-3),(PRODUCT($3:$3)/PRODUCT($B$3:J$3)))=1,IF(MOD((ROW(J255)-3),(PRODUCT($3:$3)/PRODUCT($B$3:I$3)))=1,1,J254+1),J254)),IF(ROW(J255)-3&gt;$A$2,"",IF(MOD((ROW(J255)-3),J$3)=1,1,J254+1))))</f>
        <v/>
      </c>
      <c r="K255" t="str">
        <f>IF(K254="","",IF(COLUMN(K255)-1&lt;&gt;COUNT($3:$3),IF(ROW(K255)-2&gt;$A$2,"",IF(MOD((ROW(K255)-2),(PRODUCT($3:$3)/PRODUCT($B$3:K$3)))=1,IF(MOD((ROW(K255)-2),(PRODUCT($3:$3)/PRODUCT($B$3:J$3)))=1,1,K254+1),K254)),IF(ROW(K255)-2&gt;$A$2,"",IF(MOD((ROW(K255)-2),K$3)=1,1,K254+1))))</f>
        <v/>
      </c>
    </row>
    <row r="256" spans="2:11">
      <c r="B256" s="127" t="str">
        <f>IF(B255="","",IF(COLUMN(B256)-1&lt;&gt;COUNT($3:$3),IF(ROW(B256)-3&gt;$A$2,"",IF(MOD((ROW(B256)-3),(PRODUCT($3:$3)/PRODUCT($B$3:B$3)))=1,B255+1,B255)),IF(ROW(B256)-3&gt;$A$2,"",IF(MOD((ROW(B256)-3),B$3)=1,1,B255+1))))</f>
        <v/>
      </c>
      <c r="C256" s="127" t="str">
        <f>IF(C255="","",IF(COLUMN(C256)-1&lt;&gt;COUNT($3:$3),IF(ROW(C256)-3&gt;$A$2,"",IF(MOD((ROW(C256)-3),(PRODUCT($3:$3)/PRODUCT($B$3:C$3)))=1,IF(MOD((ROW(C256)-3),(PRODUCT($3:$3)/PRODUCT(B$3:$B$3)))=1,1,C255+1),C255)),IF(ROW(C256)-3&gt;$A$2,"",IF(MOD((ROW(C256)-3),C$3)=1,1,C255+1))))</f>
        <v/>
      </c>
      <c r="D256" s="127" t="str">
        <f>IF(D255="","",IF(COLUMN(D256)-1&lt;&gt;COUNT($3:$3),IF(ROW(D256)-3&gt;$A$2,"",IF(MOD((ROW(D256)-3),(PRODUCT($3:$3)/PRODUCT($B$3:D$3)))=1,IF(MOD((ROW(D256)-3),(PRODUCT($3:$3)/PRODUCT($B$3:C$3)))=1,1,D255+1),D255)),IF(ROW(D256)-3&gt;$A$2,"",IF(MOD((ROW(D256)-3),D$3)=1,1,D255+1))))</f>
        <v/>
      </c>
      <c r="E256" s="127" t="str">
        <f>IF(E255="","",IF(COLUMN(E256)-1&lt;&gt;COUNT($3:$3),IF(ROW(E256)-3&gt;$A$2,"",IF(MOD((ROW(E256)-3),(PRODUCT($3:$3)/PRODUCT($B$3:E$3)))=1,IF(MOD((ROW(E256)-3),(PRODUCT($3:$3)/PRODUCT($B$3:D$3)))=1,1,E255+1),E255)),IF(ROW(E256)-3&gt;$A$2,"",IF(MOD((ROW(E256)-3),E$3)=1,1,E255+1))))</f>
        <v/>
      </c>
      <c r="F256" s="127" t="str">
        <f>IF(F255="","",IF(COLUMN(F256)-1&lt;&gt;COUNT($3:$3),IF(ROW(F256)-3&gt;$A$2,"",IF(MOD((ROW(F256)-3),(PRODUCT($3:$3)/PRODUCT($B$3:F$3)))=1,IF(MOD((ROW(F256)-3),(PRODUCT($3:$3)/PRODUCT($B$3:E$3)))=1,1,F255+1),F255)),IF(ROW(F256)-3&gt;$A$2,"",IF(MOD((ROW(F256)-3),F$3)=1,1,F255+1))))</f>
        <v/>
      </c>
      <c r="G256" s="127" t="str">
        <f>IF(G255="","",IF(COLUMN(G256)-1&lt;&gt;COUNT($3:$3),IF(ROW(G256)-3&gt;$A$2,"",IF(MOD((ROW(G256)-3),(PRODUCT($3:$3)/PRODUCT($B$3:G$3)))=1,IF(MOD((ROW(G256)-3),(PRODUCT($3:$3)/PRODUCT($B$3:F$3)))=1,1,G255+1),G255)),IF(ROW(G256)-3&gt;$A$2,"",IF(MOD((ROW(G256)-3),G$3)=1,1,G255+1))))</f>
        <v/>
      </c>
      <c r="H256" s="127" t="str">
        <f>IF(H255="","",IF(COLUMN(H256)-1&lt;&gt;COUNT($3:$3),IF(ROW(H256)-3&gt;$A$2,"",IF(MOD((ROW(H256)-3),(PRODUCT($3:$3)/PRODUCT($B$3:H$3)))=1,IF(MOD((ROW(H256)-3),(PRODUCT($3:$3)/PRODUCT($B$3:G$3)))=1,1,H255+1),H255)),IF(ROW(H256)-3&gt;$A$2,"",IF(MOD((ROW(H256)-3),H$3)=1,1,H255+1))))</f>
        <v/>
      </c>
      <c r="I256" s="127" t="str">
        <f>IF(I255="","",IF(COLUMN(I256)-1&lt;&gt;COUNT($3:$3),IF(ROW(I256)-3&gt;$A$2,"",IF(MOD((ROW(I256)-3),(PRODUCT($3:$3)/PRODUCT($B$3:I$3)))=1,IF(MOD((ROW(I256)-3),(PRODUCT($3:$3)/PRODUCT($B$3:H$3)))=1,1,I255+1),I255)),IF(ROW(I256)-3&gt;$A$2,"",IF(MOD((ROW(I256)-3),I$3)=1,1,I255+1))))</f>
        <v/>
      </c>
      <c r="J256" s="127" t="str">
        <f>IF(J255="","",IF(COLUMN(J256)-1&lt;&gt;COUNT($3:$3),IF(ROW(J256)-3&gt;$A$2,"",IF(MOD((ROW(J256)-3),(PRODUCT($3:$3)/PRODUCT($B$3:J$3)))=1,IF(MOD((ROW(J256)-3),(PRODUCT($3:$3)/PRODUCT($B$3:I$3)))=1,1,J255+1),J255)),IF(ROW(J256)-3&gt;$A$2,"",IF(MOD((ROW(J256)-3),J$3)=1,1,J255+1))))</f>
        <v/>
      </c>
      <c r="K256" t="str">
        <f>IF(K255="","",IF(COLUMN(K256)-1&lt;&gt;COUNT($3:$3),IF(ROW(K256)-2&gt;$A$2,"",IF(MOD((ROW(K256)-2),(PRODUCT($3:$3)/PRODUCT($B$3:K$3)))=1,IF(MOD((ROW(K256)-2),(PRODUCT($3:$3)/PRODUCT($B$3:J$3)))=1,1,K255+1),K255)),IF(ROW(K256)-2&gt;$A$2,"",IF(MOD((ROW(K256)-2),K$3)=1,1,K255+1))))</f>
        <v/>
      </c>
    </row>
    <row r="257" spans="2:11">
      <c r="B257" s="127" t="str">
        <f>IF(B256="","",IF(COLUMN(B257)-1&lt;&gt;COUNT($3:$3),IF(ROW(B257)-3&gt;$A$2,"",IF(MOD((ROW(B257)-3),(PRODUCT($3:$3)/PRODUCT($B$3:B$3)))=1,B256+1,B256)),IF(ROW(B257)-3&gt;$A$2,"",IF(MOD((ROW(B257)-3),B$3)=1,1,B256+1))))</f>
        <v/>
      </c>
      <c r="C257" s="127" t="str">
        <f>IF(C256="","",IF(COLUMN(C257)-1&lt;&gt;COUNT($3:$3),IF(ROW(C257)-3&gt;$A$2,"",IF(MOD((ROW(C257)-3),(PRODUCT($3:$3)/PRODUCT($B$3:C$3)))=1,IF(MOD((ROW(C257)-3),(PRODUCT($3:$3)/PRODUCT(B$3:$B$3)))=1,1,C256+1),C256)),IF(ROW(C257)-3&gt;$A$2,"",IF(MOD((ROW(C257)-3),C$3)=1,1,C256+1))))</f>
        <v/>
      </c>
      <c r="D257" s="127" t="str">
        <f>IF(D256="","",IF(COLUMN(D257)-1&lt;&gt;COUNT($3:$3),IF(ROW(D257)-3&gt;$A$2,"",IF(MOD((ROW(D257)-3),(PRODUCT($3:$3)/PRODUCT($B$3:D$3)))=1,IF(MOD((ROW(D257)-3),(PRODUCT($3:$3)/PRODUCT($B$3:C$3)))=1,1,D256+1),D256)),IF(ROW(D257)-3&gt;$A$2,"",IF(MOD((ROW(D257)-3),D$3)=1,1,D256+1))))</f>
        <v/>
      </c>
      <c r="E257" s="127" t="str">
        <f>IF(E256="","",IF(COLUMN(E257)-1&lt;&gt;COUNT($3:$3),IF(ROW(E257)-3&gt;$A$2,"",IF(MOD((ROW(E257)-3),(PRODUCT($3:$3)/PRODUCT($B$3:E$3)))=1,IF(MOD((ROW(E257)-3),(PRODUCT($3:$3)/PRODUCT($B$3:D$3)))=1,1,E256+1),E256)),IF(ROW(E257)-3&gt;$A$2,"",IF(MOD((ROW(E257)-3),E$3)=1,1,E256+1))))</f>
        <v/>
      </c>
      <c r="F257" s="127" t="str">
        <f>IF(F256="","",IF(COLUMN(F257)-1&lt;&gt;COUNT($3:$3),IF(ROW(F257)-3&gt;$A$2,"",IF(MOD((ROW(F257)-3),(PRODUCT($3:$3)/PRODUCT($B$3:F$3)))=1,IF(MOD((ROW(F257)-3),(PRODUCT($3:$3)/PRODUCT($B$3:E$3)))=1,1,F256+1),F256)),IF(ROW(F257)-3&gt;$A$2,"",IF(MOD((ROW(F257)-3),F$3)=1,1,F256+1))))</f>
        <v/>
      </c>
      <c r="G257" s="127" t="str">
        <f>IF(G256="","",IF(COLUMN(G257)-1&lt;&gt;COUNT($3:$3),IF(ROW(G257)-3&gt;$A$2,"",IF(MOD((ROW(G257)-3),(PRODUCT($3:$3)/PRODUCT($B$3:G$3)))=1,IF(MOD((ROW(G257)-3),(PRODUCT($3:$3)/PRODUCT($B$3:F$3)))=1,1,G256+1),G256)),IF(ROW(G257)-3&gt;$A$2,"",IF(MOD((ROW(G257)-3),G$3)=1,1,G256+1))))</f>
        <v/>
      </c>
      <c r="H257" s="127" t="str">
        <f>IF(H256="","",IF(COLUMN(H257)-1&lt;&gt;COUNT($3:$3),IF(ROW(H257)-3&gt;$A$2,"",IF(MOD((ROW(H257)-3),(PRODUCT($3:$3)/PRODUCT($B$3:H$3)))=1,IF(MOD((ROW(H257)-3),(PRODUCT($3:$3)/PRODUCT($B$3:G$3)))=1,1,H256+1),H256)),IF(ROW(H257)-3&gt;$A$2,"",IF(MOD((ROW(H257)-3),H$3)=1,1,H256+1))))</f>
        <v/>
      </c>
      <c r="I257" s="127" t="str">
        <f>IF(I256="","",IF(COLUMN(I257)-1&lt;&gt;COUNT($3:$3),IF(ROW(I257)-3&gt;$A$2,"",IF(MOD((ROW(I257)-3),(PRODUCT($3:$3)/PRODUCT($B$3:I$3)))=1,IF(MOD((ROW(I257)-3),(PRODUCT($3:$3)/PRODUCT($B$3:H$3)))=1,1,I256+1),I256)),IF(ROW(I257)-3&gt;$A$2,"",IF(MOD((ROW(I257)-3),I$3)=1,1,I256+1))))</f>
        <v/>
      </c>
      <c r="J257" s="127" t="str">
        <f>IF(J256="","",IF(COLUMN(J257)-1&lt;&gt;COUNT($3:$3),IF(ROW(J257)-3&gt;$A$2,"",IF(MOD((ROW(J257)-3),(PRODUCT($3:$3)/PRODUCT($B$3:J$3)))=1,IF(MOD((ROW(J257)-3),(PRODUCT($3:$3)/PRODUCT($B$3:I$3)))=1,1,J256+1),J256)),IF(ROW(J257)-3&gt;$A$2,"",IF(MOD((ROW(J257)-3),J$3)=1,1,J256+1))))</f>
        <v/>
      </c>
      <c r="K257" t="str">
        <f>IF(K256="","",IF(COLUMN(K257)-1&lt;&gt;COUNT($3:$3),IF(ROW(K257)-2&gt;$A$2,"",IF(MOD((ROW(K257)-2),(PRODUCT($3:$3)/PRODUCT($B$3:K$3)))=1,IF(MOD((ROW(K257)-2),(PRODUCT($3:$3)/PRODUCT($B$3:J$3)))=1,1,K256+1),K256)),IF(ROW(K257)-2&gt;$A$2,"",IF(MOD((ROW(K257)-2),K$3)=1,1,K256+1))))</f>
        <v/>
      </c>
    </row>
    <row r="258" spans="2:11">
      <c r="B258" s="127" t="str">
        <f>IF(B257="","",IF(COLUMN(B258)-1&lt;&gt;COUNT($3:$3),IF(ROW(B258)-3&gt;$A$2,"",IF(MOD((ROW(B258)-3),(PRODUCT($3:$3)/PRODUCT($B$3:B$3)))=1,B257+1,B257)),IF(ROW(B258)-3&gt;$A$2,"",IF(MOD((ROW(B258)-3),B$3)=1,1,B257+1))))</f>
        <v/>
      </c>
      <c r="C258" s="127" t="str">
        <f>IF(C257="","",IF(COLUMN(C258)-1&lt;&gt;COUNT($3:$3),IF(ROW(C258)-3&gt;$A$2,"",IF(MOD((ROW(C258)-3),(PRODUCT($3:$3)/PRODUCT($B$3:C$3)))=1,IF(MOD((ROW(C258)-3),(PRODUCT($3:$3)/PRODUCT(B$3:$B$3)))=1,1,C257+1),C257)),IF(ROW(C258)-3&gt;$A$2,"",IF(MOD((ROW(C258)-3),C$3)=1,1,C257+1))))</f>
        <v/>
      </c>
      <c r="D258" s="127" t="str">
        <f>IF(D257="","",IF(COLUMN(D258)-1&lt;&gt;COUNT($3:$3),IF(ROW(D258)-3&gt;$A$2,"",IF(MOD((ROW(D258)-3),(PRODUCT($3:$3)/PRODUCT($B$3:D$3)))=1,IF(MOD((ROW(D258)-3),(PRODUCT($3:$3)/PRODUCT($B$3:C$3)))=1,1,D257+1),D257)),IF(ROW(D258)-3&gt;$A$2,"",IF(MOD((ROW(D258)-3),D$3)=1,1,D257+1))))</f>
        <v/>
      </c>
      <c r="E258" s="127" t="str">
        <f>IF(E257="","",IF(COLUMN(E258)-1&lt;&gt;COUNT($3:$3),IF(ROW(E258)-3&gt;$A$2,"",IF(MOD((ROW(E258)-3),(PRODUCT($3:$3)/PRODUCT($B$3:E$3)))=1,IF(MOD((ROW(E258)-3),(PRODUCT($3:$3)/PRODUCT($B$3:D$3)))=1,1,E257+1),E257)),IF(ROW(E258)-3&gt;$A$2,"",IF(MOD((ROW(E258)-3),E$3)=1,1,E257+1))))</f>
        <v/>
      </c>
      <c r="F258" s="127" t="str">
        <f>IF(F257="","",IF(COLUMN(F258)-1&lt;&gt;COUNT($3:$3),IF(ROW(F258)-3&gt;$A$2,"",IF(MOD((ROW(F258)-3),(PRODUCT($3:$3)/PRODUCT($B$3:F$3)))=1,IF(MOD((ROW(F258)-3),(PRODUCT($3:$3)/PRODUCT($B$3:E$3)))=1,1,F257+1),F257)),IF(ROW(F258)-3&gt;$A$2,"",IF(MOD((ROW(F258)-3),F$3)=1,1,F257+1))))</f>
        <v/>
      </c>
      <c r="G258" s="127" t="str">
        <f>IF(G257="","",IF(COLUMN(G258)-1&lt;&gt;COUNT($3:$3),IF(ROW(G258)-3&gt;$A$2,"",IF(MOD((ROW(G258)-3),(PRODUCT($3:$3)/PRODUCT($B$3:G$3)))=1,IF(MOD((ROW(G258)-3),(PRODUCT($3:$3)/PRODUCT($B$3:F$3)))=1,1,G257+1),G257)),IF(ROW(G258)-3&gt;$A$2,"",IF(MOD((ROW(G258)-3),G$3)=1,1,G257+1))))</f>
        <v/>
      </c>
      <c r="H258" s="127" t="str">
        <f>IF(H257="","",IF(COLUMN(H258)-1&lt;&gt;COUNT($3:$3),IF(ROW(H258)-3&gt;$A$2,"",IF(MOD((ROW(H258)-3),(PRODUCT($3:$3)/PRODUCT($B$3:H$3)))=1,IF(MOD((ROW(H258)-3),(PRODUCT($3:$3)/PRODUCT($B$3:G$3)))=1,1,H257+1),H257)),IF(ROW(H258)-3&gt;$A$2,"",IF(MOD((ROW(H258)-3),H$3)=1,1,H257+1))))</f>
        <v/>
      </c>
      <c r="I258" s="127" t="str">
        <f>IF(I257="","",IF(COLUMN(I258)-1&lt;&gt;COUNT($3:$3),IF(ROW(I258)-3&gt;$A$2,"",IF(MOD((ROW(I258)-3),(PRODUCT($3:$3)/PRODUCT($B$3:I$3)))=1,IF(MOD((ROW(I258)-3),(PRODUCT($3:$3)/PRODUCT($B$3:H$3)))=1,1,I257+1),I257)),IF(ROW(I258)-3&gt;$A$2,"",IF(MOD((ROW(I258)-3),I$3)=1,1,I257+1))))</f>
        <v/>
      </c>
      <c r="J258" s="127" t="str">
        <f>IF(J257="","",IF(COLUMN(J258)-1&lt;&gt;COUNT($3:$3),IF(ROW(J258)-3&gt;$A$2,"",IF(MOD((ROW(J258)-3),(PRODUCT($3:$3)/PRODUCT($B$3:J$3)))=1,IF(MOD((ROW(J258)-3),(PRODUCT($3:$3)/PRODUCT($B$3:I$3)))=1,1,J257+1),J257)),IF(ROW(J258)-3&gt;$A$2,"",IF(MOD((ROW(J258)-3),J$3)=1,1,J257+1))))</f>
        <v/>
      </c>
      <c r="K258" t="str">
        <f>IF(K257="","",IF(COLUMN(K258)-1&lt;&gt;COUNT($3:$3),IF(ROW(K258)-2&gt;$A$2,"",IF(MOD((ROW(K258)-2),(PRODUCT($3:$3)/PRODUCT($B$3:K$3)))=1,IF(MOD((ROW(K258)-2),(PRODUCT($3:$3)/PRODUCT($B$3:J$3)))=1,1,K257+1),K257)),IF(ROW(K258)-2&gt;$A$2,"",IF(MOD((ROW(K258)-2),K$3)=1,1,K257+1))))</f>
        <v/>
      </c>
    </row>
    <row r="259" spans="2:11">
      <c r="B259" s="127" t="str">
        <f>IF(B258="","",IF(COLUMN(B259)-1&lt;&gt;COUNT($3:$3),IF(ROW(B259)-3&gt;$A$2,"",IF(MOD((ROW(B259)-3),(PRODUCT($3:$3)/PRODUCT($B$3:B$3)))=1,B258+1,B258)),IF(ROW(B259)-3&gt;$A$2,"",IF(MOD((ROW(B259)-3),B$3)=1,1,B258+1))))</f>
        <v/>
      </c>
      <c r="C259" s="127" t="str">
        <f>IF(C258="","",IF(COLUMN(C259)-1&lt;&gt;COUNT($3:$3),IF(ROW(C259)-3&gt;$A$2,"",IF(MOD((ROW(C259)-3),(PRODUCT($3:$3)/PRODUCT($B$3:C$3)))=1,IF(MOD((ROW(C259)-3),(PRODUCT($3:$3)/PRODUCT(B$3:$B$3)))=1,1,C258+1),C258)),IF(ROW(C259)-3&gt;$A$2,"",IF(MOD((ROW(C259)-3),C$3)=1,1,C258+1))))</f>
        <v/>
      </c>
      <c r="D259" s="127" t="str">
        <f>IF(D258="","",IF(COLUMN(D259)-1&lt;&gt;COUNT($3:$3),IF(ROW(D259)-3&gt;$A$2,"",IF(MOD((ROW(D259)-3),(PRODUCT($3:$3)/PRODUCT($B$3:D$3)))=1,IF(MOD((ROW(D259)-3),(PRODUCT($3:$3)/PRODUCT($B$3:C$3)))=1,1,D258+1),D258)),IF(ROW(D259)-3&gt;$A$2,"",IF(MOD((ROW(D259)-3),D$3)=1,1,D258+1))))</f>
        <v/>
      </c>
      <c r="E259" s="127" t="str">
        <f>IF(E258="","",IF(COLUMN(E259)-1&lt;&gt;COUNT($3:$3),IF(ROW(E259)-3&gt;$A$2,"",IF(MOD((ROW(E259)-3),(PRODUCT($3:$3)/PRODUCT($B$3:E$3)))=1,IF(MOD((ROW(E259)-3),(PRODUCT($3:$3)/PRODUCT($B$3:D$3)))=1,1,E258+1),E258)),IF(ROW(E259)-3&gt;$A$2,"",IF(MOD((ROW(E259)-3),E$3)=1,1,E258+1))))</f>
        <v/>
      </c>
      <c r="F259" s="127" t="str">
        <f>IF(F258="","",IF(COLUMN(F259)-1&lt;&gt;COUNT($3:$3),IF(ROW(F259)-3&gt;$A$2,"",IF(MOD((ROW(F259)-3),(PRODUCT($3:$3)/PRODUCT($B$3:F$3)))=1,IF(MOD((ROW(F259)-3),(PRODUCT($3:$3)/PRODUCT($B$3:E$3)))=1,1,F258+1),F258)),IF(ROW(F259)-3&gt;$A$2,"",IF(MOD((ROW(F259)-3),F$3)=1,1,F258+1))))</f>
        <v/>
      </c>
      <c r="G259" s="127" t="str">
        <f>IF(G258="","",IF(COLUMN(G259)-1&lt;&gt;COUNT($3:$3),IF(ROW(G259)-3&gt;$A$2,"",IF(MOD((ROW(G259)-3),(PRODUCT($3:$3)/PRODUCT($B$3:G$3)))=1,IF(MOD((ROW(G259)-3),(PRODUCT($3:$3)/PRODUCT($B$3:F$3)))=1,1,G258+1),G258)),IF(ROW(G259)-3&gt;$A$2,"",IF(MOD((ROW(G259)-3),G$3)=1,1,G258+1))))</f>
        <v/>
      </c>
      <c r="H259" s="127" t="str">
        <f>IF(H258="","",IF(COLUMN(H259)-1&lt;&gt;COUNT($3:$3),IF(ROW(H259)-3&gt;$A$2,"",IF(MOD((ROW(H259)-3),(PRODUCT($3:$3)/PRODUCT($B$3:H$3)))=1,IF(MOD((ROW(H259)-3),(PRODUCT($3:$3)/PRODUCT($B$3:G$3)))=1,1,H258+1),H258)),IF(ROW(H259)-3&gt;$A$2,"",IF(MOD((ROW(H259)-3),H$3)=1,1,H258+1))))</f>
        <v/>
      </c>
      <c r="I259" s="127" t="str">
        <f>IF(I258="","",IF(COLUMN(I259)-1&lt;&gt;COUNT($3:$3),IF(ROW(I259)-3&gt;$A$2,"",IF(MOD((ROW(I259)-3),(PRODUCT($3:$3)/PRODUCT($B$3:I$3)))=1,IF(MOD((ROW(I259)-3),(PRODUCT($3:$3)/PRODUCT($B$3:H$3)))=1,1,I258+1),I258)),IF(ROW(I259)-3&gt;$A$2,"",IF(MOD((ROW(I259)-3),I$3)=1,1,I258+1))))</f>
        <v/>
      </c>
      <c r="J259" s="127" t="str">
        <f>IF(J258="","",IF(COLUMN(J259)-1&lt;&gt;COUNT($3:$3),IF(ROW(J259)-3&gt;$A$2,"",IF(MOD((ROW(J259)-3),(PRODUCT($3:$3)/PRODUCT($B$3:J$3)))=1,IF(MOD((ROW(J259)-3),(PRODUCT($3:$3)/PRODUCT($B$3:I$3)))=1,1,J258+1),J258)),IF(ROW(J259)-3&gt;$A$2,"",IF(MOD((ROW(J259)-3),J$3)=1,1,J258+1))))</f>
        <v/>
      </c>
      <c r="K259" t="str">
        <f>IF(K258="","",IF(COLUMN(K259)-1&lt;&gt;COUNT($3:$3),IF(ROW(K259)-2&gt;$A$2,"",IF(MOD((ROW(K259)-2),(PRODUCT($3:$3)/PRODUCT($B$3:K$3)))=1,IF(MOD((ROW(K259)-2),(PRODUCT($3:$3)/PRODUCT($B$3:J$3)))=1,1,K258+1),K258)),IF(ROW(K259)-2&gt;$A$2,"",IF(MOD((ROW(K259)-2),K$3)=1,1,K258+1))))</f>
        <v/>
      </c>
    </row>
    <row r="260" spans="2:11">
      <c r="B260" s="127" t="str">
        <f>IF(B259="","",IF(COLUMN(B260)-1&lt;&gt;COUNT($3:$3),IF(ROW(B260)-3&gt;$A$2,"",IF(MOD((ROW(B260)-3),(PRODUCT($3:$3)/PRODUCT($B$3:B$3)))=1,B259+1,B259)),IF(ROW(B260)-3&gt;$A$2,"",IF(MOD((ROW(B260)-3),B$3)=1,1,B259+1))))</f>
        <v/>
      </c>
      <c r="C260" s="127" t="str">
        <f>IF(C259="","",IF(COLUMN(C260)-1&lt;&gt;COUNT($3:$3),IF(ROW(C260)-3&gt;$A$2,"",IF(MOD((ROW(C260)-3),(PRODUCT($3:$3)/PRODUCT($B$3:C$3)))=1,IF(MOD((ROW(C260)-3),(PRODUCT($3:$3)/PRODUCT(B$3:$B$3)))=1,1,C259+1),C259)),IF(ROW(C260)-3&gt;$A$2,"",IF(MOD((ROW(C260)-3),C$3)=1,1,C259+1))))</f>
        <v/>
      </c>
      <c r="D260" s="127" t="str">
        <f>IF(D259="","",IF(COLUMN(D260)-1&lt;&gt;COUNT($3:$3),IF(ROW(D260)-3&gt;$A$2,"",IF(MOD((ROW(D260)-3),(PRODUCT($3:$3)/PRODUCT($B$3:D$3)))=1,IF(MOD((ROW(D260)-3),(PRODUCT($3:$3)/PRODUCT($B$3:C$3)))=1,1,D259+1),D259)),IF(ROW(D260)-3&gt;$A$2,"",IF(MOD((ROW(D260)-3),D$3)=1,1,D259+1))))</f>
        <v/>
      </c>
      <c r="E260" s="127" t="str">
        <f>IF(E259="","",IF(COLUMN(E260)-1&lt;&gt;COUNT($3:$3),IF(ROW(E260)-3&gt;$A$2,"",IF(MOD((ROW(E260)-3),(PRODUCT($3:$3)/PRODUCT($B$3:E$3)))=1,IF(MOD((ROW(E260)-3),(PRODUCT($3:$3)/PRODUCT($B$3:D$3)))=1,1,E259+1),E259)),IF(ROW(E260)-3&gt;$A$2,"",IF(MOD((ROW(E260)-3),E$3)=1,1,E259+1))))</f>
        <v/>
      </c>
      <c r="F260" s="127" t="str">
        <f>IF(F259="","",IF(COLUMN(F260)-1&lt;&gt;COUNT($3:$3),IF(ROW(F260)-3&gt;$A$2,"",IF(MOD((ROW(F260)-3),(PRODUCT($3:$3)/PRODUCT($B$3:F$3)))=1,IF(MOD((ROW(F260)-3),(PRODUCT($3:$3)/PRODUCT($B$3:E$3)))=1,1,F259+1),F259)),IF(ROW(F260)-3&gt;$A$2,"",IF(MOD((ROW(F260)-3),F$3)=1,1,F259+1))))</f>
        <v/>
      </c>
      <c r="G260" s="127" t="str">
        <f>IF(G259="","",IF(COLUMN(G260)-1&lt;&gt;COUNT($3:$3),IF(ROW(G260)-3&gt;$A$2,"",IF(MOD((ROW(G260)-3),(PRODUCT($3:$3)/PRODUCT($B$3:G$3)))=1,IF(MOD((ROW(G260)-3),(PRODUCT($3:$3)/PRODUCT($B$3:F$3)))=1,1,G259+1),G259)),IF(ROW(G260)-3&gt;$A$2,"",IF(MOD((ROW(G260)-3),G$3)=1,1,G259+1))))</f>
        <v/>
      </c>
      <c r="H260" s="127" t="str">
        <f>IF(H259="","",IF(COLUMN(H260)-1&lt;&gt;COUNT($3:$3),IF(ROW(H260)-3&gt;$A$2,"",IF(MOD((ROW(H260)-3),(PRODUCT($3:$3)/PRODUCT($B$3:H$3)))=1,IF(MOD((ROW(H260)-3),(PRODUCT($3:$3)/PRODUCT($B$3:G$3)))=1,1,H259+1),H259)),IF(ROW(H260)-3&gt;$A$2,"",IF(MOD((ROW(H260)-3),H$3)=1,1,H259+1))))</f>
        <v/>
      </c>
      <c r="I260" s="127" t="str">
        <f>IF(I259="","",IF(COLUMN(I260)-1&lt;&gt;COUNT($3:$3),IF(ROW(I260)-3&gt;$A$2,"",IF(MOD((ROW(I260)-3),(PRODUCT($3:$3)/PRODUCT($B$3:I$3)))=1,IF(MOD((ROW(I260)-3),(PRODUCT($3:$3)/PRODUCT($B$3:H$3)))=1,1,I259+1),I259)),IF(ROW(I260)-3&gt;$A$2,"",IF(MOD((ROW(I260)-3),I$3)=1,1,I259+1))))</f>
        <v/>
      </c>
      <c r="J260" s="127" t="str">
        <f>IF(J259="","",IF(COLUMN(J260)-1&lt;&gt;COUNT($3:$3),IF(ROW(J260)-3&gt;$A$2,"",IF(MOD((ROW(J260)-3),(PRODUCT($3:$3)/PRODUCT($B$3:J$3)))=1,IF(MOD((ROW(J260)-3),(PRODUCT($3:$3)/PRODUCT($B$3:I$3)))=1,1,J259+1),J259)),IF(ROW(J260)-3&gt;$A$2,"",IF(MOD((ROW(J260)-3),J$3)=1,1,J259+1))))</f>
        <v/>
      </c>
      <c r="K260" t="str">
        <f>IF(K259="","",IF(COLUMN(K260)-1&lt;&gt;COUNT($3:$3),IF(ROW(K260)-2&gt;$A$2,"",IF(MOD((ROW(K260)-2),(PRODUCT($3:$3)/PRODUCT($B$3:K$3)))=1,IF(MOD((ROW(K260)-2),(PRODUCT($3:$3)/PRODUCT($B$3:J$3)))=1,1,K259+1),K259)),IF(ROW(K260)-2&gt;$A$2,"",IF(MOD((ROW(K260)-2),K$3)=1,1,K259+1))))</f>
        <v/>
      </c>
    </row>
    <row r="261" spans="2:11">
      <c r="B261" s="127" t="str">
        <f>IF(B260="","",IF(COLUMN(B261)-1&lt;&gt;COUNT($3:$3),IF(ROW(B261)-3&gt;$A$2,"",IF(MOD((ROW(B261)-3),(PRODUCT($3:$3)/PRODUCT($B$3:B$3)))=1,B260+1,B260)),IF(ROW(B261)-3&gt;$A$2,"",IF(MOD((ROW(B261)-3),B$3)=1,1,B260+1))))</f>
        <v/>
      </c>
      <c r="C261" s="127" t="str">
        <f>IF(C260="","",IF(COLUMN(C261)-1&lt;&gt;COUNT($3:$3),IF(ROW(C261)-3&gt;$A$2,"",IF(MOD((ROW(C261)-3),(PRODUCT($3:$3)/PRODUCT($B$3:C$3)))=1,IF(MOD((ROW(C261)-3),(PRODUCT($3:$3)/PRODUCT(B$3:$B$3)))=1,1,C260+1),C260)),IF(ROW(C261)-3&gt;$A$2,"",IF(MOD((ROW(C261)-3),C$3)=1,1,C260+1))))</f>
        <v/>
      </c>
      <c r="D261" s="127" t="str">
        <f>IF(D260="","",IF(COLUMN(D261)-1&lt;&gt;COUNT($3:$3),IF(ROW(D261)-3&gt;$A$2,"",IF(MOD((ROW(D261)-3),(PRODUCT($3:$3)/PRODUCT($B$3:D$3)))=1,IF(MOD((ROW(D261)-3),(PRODUCT($3:$3)/PRODUCT($B$3:C$3)))=1,1,D260+1),D260)),IF(ROW(D261)-3&gt;$A$2,"",IF(MOD((ROW(D261)-3),D$3)=1,1,D260+1))))</f>
        <v/>
      </c>
      <c r="E261" s="127" t="str">
        <f>IF(E260="","",IF(COLUMN(E261)-1&lt;&gt;COUNT($3:$3),IF(ROW(E261)-3&gt;$A$2,"",IF(MOD((ROW(E261)-3),(PRODUCT($3:$3)/PRODUCT($B$3:E$3)))=1,IF(MOD((ROW(E261)-3),(PRODUCT($3:$3)/PRODUCT($B$3:D$3)))=1,1,E260+1),E260)),IF(ROW(E261)-3&gt;$A$2,"",IF(MOD((ROW(E261)-3),E$3)=1,1,E260+1))))</f>
        <v/>
      </c>
      <c r="F261" s="127" t="str">
        <f>IF(F260="","",IF(COLUMN(F261)-1&lt;&gt;COUNT($3:$3),IF(ROW(F261)-3&gt;$A$2,"",IF(MOD((ROW(F261)-3),(PRODUCT($3:$3)/PRODUCT($B$3:F$3)))=1,IF(MOD((ROW(F261)-3),(PRODUCT($3:$3)/PRODUCT($B$3:E$3)))=1,1,F260+1),F260)),IF(ROW(F261)-3&gt;$A$2,"",IF(MOD((ROW(F261)-3),F$3)=1,1,F260+1))))</f>
        <v/>
      </c>
      <c r="G261" s="127" t="str">
        <f>IF(G260="","",IF(COLUMN(G261)-1&lt;&gt;COUNT($3:$3),IF(ROW(G261)-3&gt;$A$2,"",IF(MOD((ROW(G261)-3),(PRODUCT($3:$3)/PRODUCT($B$3:G$3)))=1,IF(MOD((ROW(G261)-3),(PRODUCT($3:$3)/PRODUCT($B$3:F$3)))=1,1,G260+1),G260)),IF(ROW(G261)-3&gt;$A$2,"",IF(MOD((ROW(G261)-3),G$3)=1,1,G260+1))))</f>
        <v/>
      </c>
      <c r="H261" s="127" t="str">
        <f>IF(H260="","",IF(COLUMN(H261)-1&lt;&gt;COUNT($3:$3),IF(ROW(H261)-3&gt;$A$2,"",IF(MOD((ROW(H261)-3),(PRODUCT($3:$3)/PRODUCT($B$3:H$3)))=1,IF(MOD((ROW(H261)-3),(PRODUCT($3:$3)/PRODUCT($B$3:G$3)))=1,1,H260+1),H260)),IF(ROW(H261)-3&gt;$A$2,"",IF(MOD((ROW(H261)-3),H$3)=1,1,H260+1))))</f>
        <v/>
      </c>
      <c r="I261" s="127" t="str">
        <f>IF(I260="","",IF(COLUMN(I261)-1&lt;&gt;COUNT($3:$3),IF(ROW(I261)-3&gt;$A$2,"",IF(MOD((ROW(I261)-3),(PRODUCT($3:$3)/PRODUCT($B$3:I$3)))=1,IF(MOD((ROW(I261)-3),(PRODUCT($3:$3)/PRODUCT($B$3:H$3)))=1,1,I260+1),I260)),IF(ROW(I261)-3&gt;$A$2,"",IF(MOD((ROW(I261)-3),I$3)=1,1,I260+1))))</f>
        <v/>
      </c>
      <c r="J261" s="127" t="str">
        <f>IF(J260="","",IF(COLUMN(J261)-1&lt;&gt;COUNT($3:$3),IF(ROW(J261)-3&gt;$A$2,"",IF(MOD((ROW(J261)-3),(PRODUCT($3:$3)/PRODUCT($B$3:J$3)))=1,IF(MOD((ROW(J261)-3),(PRODUCT($3:$3)/PRODUCT($B$3:I$3)))=1,1,J260+1),J260)),IF(ROW(J261)-3&gt;$A$2,"",IF(MOD((ROW(J261)-3),J$3)=1,1,J260+1))))</f>
        <v/>
      </c>
      <c r="K261" t="str">
        <f>IF(K260="","",IF(COLUMN(K261)-1&lt;&gt;COUNT($3:$3),IF(ROW(K261)-2&gt;$A$2,"",IF(MOD((ROW(K261)-2),(PRODUCT($3:$3)/PRODUCT($B$3:K$3)))=1,IF(MOD((ROW(K261)-2),(PRODUCT($3:$3)/PRODUCT($B$3:J$3)))=1,1,K260+1),K260)),IF(ROW(K261)-2&gt;$A$2,"",IF(MOD((ROW(K261)-2),K$3)=1,1,K260+1))))</f>
        <v/>
      </c>
    </row>
    <row r="262" spans="2:11">
      <c r="B262" s="127" t="str">
        <f>IF(B261="","",IF(COLUMN(B262)-1&lt;&gt;COUNT($3:$3),IF(ROW(B262)-3&gt;$A$2,"",IF(MOD((ROW(B262)-3),(PRODUCT($3:$3)/PRODUCT($B$3:B$3)))=1,B261+1,B261)),IF(ROW(B262)-3&gt;$A$2,"",IF(MOD((ROW(B262)-3),B$3)=1,1,B261+1))))</f>
        <v/>
      </c>
      <c r="C262" s="127" t="str">
        <f>IF(C261="","",IF(COLUMN(C262)-1&lt;&gt;COUNT($3:$3),IF(ROW(C262)-3&gt;$A$2,"",IF(MOD((ROW(C262)-3),(PRODUCT($3:$3)/PRODUCT($B$3:C$3)))=1,IF(MOD((ROW(C262)-3),(PRODUCT($3:$3)/PRODUCT(B$3:$B$3)))=1,1,C261+1),C261)),IF(ROW(C262)-3&gt;$A$2,"",IF(MOD((ROW(C262)-3),C$3)=1,1,C261+1))))</f>
        <v/>
      </c>
      <c r="D262" s="127" t="str">
        <f>IF(D261="","",IF(COLUMN(D262)-1&lt;&gt;COUNT($3:$3),IF(ROW(D262)-3&gt;$A$2,"",IF(MOD((ROW(D262)-3),(PRODUCT($3:$3)/PRODUCT($B$3:D$3)))=1,IF(MOD((ROW(D262)-3),(PRODUCT($3:$3)/PRODUCT($B$3:C$3)))=1,1,D261+1),D261)),IF(ROW(D262)-3&gt;$A$2,"",IF(MOD((ROW(D262)-3),D$3)=1,1,D261+1))))</f>
        <v/>
      </c>
      <c r="E262" s="127" t="str">
        <f>IF(E261="","",IF(COLUMN(E262)-1&lt;&gt;COUNT($3:$3),IF(ROW(E262)-3&gt;$A$2,"",IF(MOD((ROW(E262)-3),(PRODUCT($3:$3)/PRODUCT($B$3:E$3)))=1,IF(MOD((ROW(E262)-3),(PRODUCT($3:$3)/PRODUCT($B$3:D$3)))=1,1,E261+1),E261)),IF(ROW(E262)-3&gt;$A$2,"",IF(MOD((ROW(E262)-3),E$3)=1,1,E261+1))))</f>
        <v/>
      </c>
      <c r="F262" s="127" t="str">
        <f>IF(F261="","",IF(COLUMN(F262)-1&lt;&gt;COUNT($3:$3),IF(ROW(F262)-3&gt;$A$2,"",IF(MOD((ROW(F262)-3),(PRODUCT($3:$3)/PRODUCT($B$3:F$3)))=1,IF(MOD((ROW(F262)-3),(PRODUCT($3:$3)/PRODUCT($B$3:E$3)))=1,1,F261+1),F261)),IF(ROW(F262)-3&gt;$A$2,"",IF(MOD((ROW(F262)-3),F$3)=1,1,F261+1))))</f>
        <v/>
      </c>
      <c r="G262" s="127" t="str">
        <f>IF(G261="","",IF(COLUMN(G262)-1&lt;&gt;COUNT($3:$3),IF(ROW(G262)-3&gt;$A$2,"",IF(MOD((ROW(G262)-3),(PRODUCT($3:$3)/PRODUCT($B$3:G$3)))=1,IF(MOD((ROW(G262)-3),(PRODUCT($3:$3)/PRODUCT($B$3:F$3)))=1,1,G261+1),G261)),IF(ROW(G262)-3&gt;$A$2,"",IF(MOD((ROW(G262)-3),G$3)=1,1,G261+1))))</f>
        <v/>
      </c>
      <c r="H262" s="127" t="str">
        <f>IF(H261="","",IF(COLUMN(H262)-1&lt;&gt;COUNT($3:$3),IF(ROW(H262)-3&gt;$A$2,"",IF(MOD((ROW(H262)-3),(PRODUCT($3:$3)/PRODUCT($B$3:H$3)))=1,IF(MOD((ROW(H262)-3),(PRODUCT($3:$3)/PRODUCT($B$3:G$3)))=1,1,H261+1),H261)),IF(ROW(H262)-3&gt;$A$2,"",IF(MOD((ROW(H262)-3),H$3)=1,1,H261+1))))</f>
        <v/>
      </c>
      <c r="I262" s="127" t="str">
        <f>IF(I261="","",IF(COLUMN(I262)-1&lt;&gt;COUNT($3:$3),IF(ROW(I262)-3&gt;$A$2,"",IF(MOD((ROW(I262)-3),(PRODUCT($3:$3)/PRODUCT($B$3:I$3)))=1,IF(MOD((ROW(I262)-3),(PRODUCT($3:$3)/PRODUCT($B$3:H$3)))=1,1,I261+1),I261)),IF(ROW(I262)-3&gt;$A$2,"",IF(MOD((ROW(I262)-3),I$3)=1,1,I261+1))))</f>
        <v/>
      </c>
      <c r="J262" s="127" t="str">
        <f>IF(J261="","",IF(COLUMN(J262)-1&lt;&gt;COUNT($3:$3),IF(ROW(J262)-3&gt;$A$2,"",IF(MOD((ROW(J262)-3),(PRODUCT($3:$3)/PRODUCT($B$3:J$3)))=1,IF(MOD((ROW(J262)-3),(PRODUCT($3:$3)/PRODUCT($B$3:I$3)))=1,1,J261+1),J261)),IF(ROW(J262)-3&gt;$A$2,"",IF(MOD((ROW(J262)-3),J$3)=1,1,J261+1))))</f>
        <v/>
      </c>
      <c r="K262" t="str">
        <f>IF(K261="","",IF(COLUMN(K262)-1&lt;&gt;COUNT($3:$3),IF(ROW(K262)-2&gt;$A$2,"",IF(MOD((ROW(K262)-2),(PRODUCT($3:$3)/PRODUCT($B$3:K$3)))=1,IF(MOD((ROW(K262)-2),(PRODUCT($3:$3)/PRODUCT($B$3:J$3)))=1,1,K261+1),K261)),IF(ROW(K262)-2&gt;$A$2,"",IF(MOD((ROW(K262)-2),K$3)=1,1,K261+1))))</f>
        <v/>
      </c>
    </row>
    <row r="263" spans="2:11">
      <c r="B263" s="127" t="str">
        <f>IF(B262="","",IF(COLUMN(B263)-1&lt;&gt;COUNT($3:$3),IF(ROW(B263)-3&gt;$A$2,"",IF(MOD((ROW(B263)-3),(PRODUCT($3:$3)/PRODUCT($B$3:B$3)))=1,B262+1,B262)),IF(ROW(B263)-3&gt;$A$2,"",IF(MOD((ROW(B263)-3),B$3)=1,1,B262+1))))</f>
        <v/>
      </c>
      <c r="C263" s="127" t="str">
        <f>IF(C262="","",IF(COLUMN(C263)-1&lt;&gt;COUNT($3:$3),IF(ROW(C263)-3&gt;$A$2,"",IF(MOD((ROW(C263)-3),(PRODUCT($3:$3)/PRODUCT($B$3:C$3)))=1,IF(MOD((ROW(C263)-3),(PRODUCT($3:$3)/PRODUCT(B$3:$B$3)))=1,1,C262+1),C262)),IF(ROW(C263)-3&gt;$A$2,"",IF(MOD((ROW(C263)-3),C$3)=1,1,C262+1))))</f>
        <v/>
      </c>
      <c r="D263" s="127" t="str">
        <f>IF(D262="","",IF(COLUMN(D263)-1&lt;&gt;COUNT($3:$3),IF(ROW(D263)-3&gt;$A$2,"",IF(MOD((ROW(D263)-3),(PRODUCT($3:$3)/PRODUCT($B$3:D$3)))=1,IF(MOD((ROW(D263)-3),(PRODUCT($3:$3)/PRODUCT($B$3:C$3)))=1,1,D262+1),D262)),IF(ROW(D263)-3&gt;$A$2,"",IF(MOD((ROW(D263)-3),D$3)=1,1,D262+1))))</f>
        <v/>
      </c>
      <c r="E263" s="127" t="str">
        <f>IF(E262="","",IF(COLUMN(E263)-1&lt;&gt;COUNT($3:$3),IF(ROW(E263)-3&gt;$A$2,"",IF(MOD((ROW(E263)-3),(PRODUCT($3:$3)/PRODUCT($B$3:E$3)))=1,IF(MOD((ROW(E263)-3),(PRODUCT($3:$3)/PRODUCT($B$3:D$3)))=1,1,E262+1),E262)),IF(ROW(E263)-3&gt;$A$2,"",IF(MOD((ROW(E263)-3),E$3)=1,1,E262+1))))</f>
        <v/>
      </c>
      <c r="F263" s="127" t="str">
        <f>IF(F262="","",IF(COLUMN(F263)-1&lt;&gt;COUNT($3:$3),IF(ROW(F263)-3&gt;$A$2,"",IF(MOD((ROW(F263)-3),(PRODUCT($3:$3)/PRODUCT($B$3:F$3)))=1,IF(MOD((ROW(F263)-3),(PRODUCT($3:$3)/PRODUCT($B$3:E$3)))=1,1,F262+1),F262)),IF(ROW(F263)-3&gt;$A$2,"",IF(MOD((ROW(F263)-3),F$3)=1,1,F262+1))))</f>
        <v/>
      </c>
      <c r="G263" s="127" t="str">
        <f>IF(G262="","",IF(COLUMN(G263)-1&lt;&gt;COUNT($3:$3),IF(ROW(G263)-3&gt;$A$2,"",IF(MOD((ROW(G263)-3),(PRODUCT($3:$3)/PRODUCT($B$3:G$3)))=1,IF(MOD((ROW(G263)-3),(PRODUCT($3:$3)/PRODUCT($B$3:F$3)))=1,1,G262+1),G262)),IF(ROW(G263)-3&gt;$A$2,"",IF(MOD((ROW(G263)-3),G$3)=1,1,G262+1))))</f>
        <v/>
      </c>
      <c r="H263" s="127" t="str">
        <f>IF(H262="","",IF(COLUMN(H263)-1&lt;&gt;COUNT($3:$3),IF(ROW(H263)-3&gt;$A$2,"",IF(MOD((ROW(H263)-3),(PRODUCT($3:$3)/PRODUCT($B$3:H$3)))=1,IF(MOD((ROW(H263)-3),(PRODUCT($3:$3)/PRODUCT($B$3:G$3)))=1,1,H262+1),H262)),IF(ROW(H263)-3&gt;$A$2,"",IF(MOD((ROW(H263)-3),H$3)=1,1,H262+1))))</f>
        <v/>
      </c>
      <c r="I263" s="127" t="str">
        <f>IF(I262="","",IF(COLUMN(I263)-1&lt;&gt;COUNT($3:$3),IF(ROW(I263)-3&gt;$A$2,"",IF(MOD((ROW(I263)-3),(PRODUCT($3:$3)/PRODUCT($B$3:I$3)))=1,IF(MOD((ROW(I263)-3),(PRODUCT($3:$3)/PRODUCT($B$3:H$3)))=1,1,I262+1),I262)),IF(ROW(I263)-3&gt;$A$2,"",IF(MOD((ROW(I263)-3),I$3)=1,1,I262+1))))</f>
        <v/>
      </c>
      <c r="J263" s="127" t="str">
        <f>IF(J262="","",IF(COLUMN(J263)-1&lt;&gt;COUNT($3:$3),IF(ROW(J263)-3&gt;$A$2,"",IF(MOD((ROW(J263)-3),(PRODUCT($3:$3)/PRODUCT($B$3:J$3)))=1,IF(MOD((ROW(J263)-3),(PRODUCT($3:$3)/PRODUCT($B$3:I$3)))=1,1,J262+1),J262)),IF(ROW(J263)-3&gt;$A$2,"",IF(MOD((ROW(J263)-3),J$3)=1,1,J262+1))))</f>
        <v/>
      </c>
      <c r="K263" t="str">
        <f>IF(K262="","",IF(COLUMN(K263)-1&lt;&gt;COUNT($3:$3),IF(ROW(K263)-2&gt;$A$2,"",IF(MOD((ROW(K263)-2),(PRODUCT($3:$3)/PRODUCT($B$3:K$3)))=1,IF(MOD((ROW(K263)-2),(PRODUCT($3:$3)/PRODUCT($B$3:J$3)))=1,1,K262+1),K262)),IF(ROW(K263)-2&gt;$A$2,"",IF(MOD((ROW(K263)-2),K$3)=1,1,K262+1))))</f>
        <v/>
      </c>
    </row>
    <row r="264" spans="2:11">
      <c r="B264" s="127" t="str">
        <f>IF(B263="","",IF(COLUMN(B264)-1&lt;&gt;COUNT($3:$3),IF(ROW(B264)-3&gt;$A$2,"",IF(MOD((ROW(B264)-3),(PRODUCT($3:$3)/PRODUCT($B$3:B$3)))=1,B263+1,B263)),IF(ROW(B264)-3&gt;$A$2,"",IF(MOD((ROW(B264)-3),B$3)=1,1,B263+1))))</f>
        <v/>
      </c>
      <c r="C264" s="127" t="str">
        <f>IF(C263="","",IF(COLUMN(C264)-1&lt;&gt;COUNT($3:$3),IF(ROW(C264)-3&gt;$A$2,"",IF(MOD((ROW(C264)-3),(PRODUCT($3:$3)/PRODUCT($B$3:C$3)))=1,IF(MOD((ROW(C264)-3),(PRODUCT($3:$3)/PRODUCT(B$3:$B$3)))=1,1,C263+1),C263)),IF(ROW(C264)-3&gt;$A$2,"",IF(MOD((ROW(C264)-3),C$3)=1,1,C263+1))))</f>
        <v/>
      </c>
      <c r="D264" s="127" t="str">
        <f>IF(D263="","",IF(COLUMN(D264)-1&lt;&gt;COUNT($3:$3),IF(ROW(D264)-3&gt;$A$2,"",IF(MOD((ROW(D264)-3),(PRODUCT($3:$3)/PRODUCT($B$3:D$3)))=1,IF(MOD((ROW(D264)-3),(PRODUCT($3:$3)/PRODUCT($B$3:C$3)))=1,1,D263+1),D263)),IF(ROW(D264)-3&gt;$A$2,"",IF(MOD((ROW(D264)-3),D$3)=1,1,D263+1))))</f>
        <v/>
      </c>
      <c r="E264" s="127" t="str">
        <f>IF(E263="","",IF(COLUMN(E264)-1&lt;&gt;COUNT($3:$3),IF(ROW(E264)-3&gt;$A$2,"",IF(MOD((ROW(E264)-3),(PRODUCT($3:$3)/PRODUCT($B$3:E$3)))=1,IF(MOD((ROW(E264)-3),(PRODUCT($3:$3)/PRODUCT($B$3:D$3)))=1,1,E263+1),E263)),IF(ROW(E264)-3&gt;$A$2,"",IF(MOD((ROW(E264)-3),E$3)=1,1,E263+1))))</f>
        <v/>
      </c>
      <c r="F264" s="127" t="str">
        <f>IF(F263="","",IF(COLUMN(F264)-1&lt;&gt;COUNT($3:$3),IF(ROW(F264)-3&gt;$A$2,"",IF(MOD((ROW(F264)-3),(PRODUCT($3:$3)/PRODUCT($B$3:F$3)))=1,IF(MOD((ROW(F264)-3),(PRODUCT($3:$3)/PRODUCT($B$3:E$3)))=1,1,F263+1),F263)),IF(ROW(F264)-3&gt;$A$2,"",IF(MOD((ROW(F264)-3),F$3)=1,1,F263+1))))</f>
        <v/>
      </c>
      <c r="G264" s="127" t="str">
        <f>IF(G263="","",IF(COLUMN(G264)-1&lt;&gt;COUNT($3:$3),IF(ROW(G264)-3&gt;$A$2,"",IF(MOD((ROW(G264)-3),(PRODUCT($3:$3)/PRODUCT($B$3:G$3)))=1,IF(MOD((ROW(G264)-3),(PRODUCT($3:$3)/PRODUCT($B$3:F$3)))=1,1,G263+1),G263)),IF(ROW(G264)-3&gt;$A$2,"",IF(MOD((ROW(G264)-3),G$3)=1,1,G263+1))))</f>
        <v/>
      </c>
      <c r="H264" s="127" t="str">
        <f>IF(H263="","",IF(COLUMN(H264)-1&lt;&gt;COUNT($3:$3),IF(ROW(H264)-3&gt;$A$2,"",IF(MOD((ROW(H264)-3),(PRODUCT($3:$3)/PRODUCT($B$3:H$3)))=1,IF(MOD((ROW(H264)-3),(PRODUCT($3:$3)/PRODUCT($B$3:G$3)))=1,1,H263+1),H263)),IF(ROW(H264)-3&gt;$A$2,"",IF(MOD((ROW(H264)-3),H$3)=1,1,H263+1))))</f>
        <v/>
      </c>
      <c r="I264" s="127" t="str">
        <f>IF(I263="","",IF(COLUMN(I264)-1&lt;&gt;COUNT($3:$3),IF(ROW(I264)-3&gt;$A$2,"",IF(MOD((ROW(I264)-3),(PRODUCT($3:$3)/PRODUCT($B$3:I$3)))=1,IF(MOD((ROW(I264)-3),(PRODUCT($3:$3)/PRODUCT($B$3:H$3)))=1,1,I263+1),I263)),IF(ROW(I264)-3&gt;$A$2,"",IF(MOD((ROW(I264)-3),I$3)=1,1,I263+1))))</f>
        <v/>
      </c>
      <c r="J264" s="127" t="str">
        <f>IF(J263="","",IF(COLUMN(J264)-1&lt;&gt;COUNT($3:$3),IF(ROW(J264)-3&gt;$A$2,"",IF(MOD((ROW(J264)-3),(PRODUCT($3:$3)/PRODUCT($B$3:J$3)))=1,IF(MOD((ROW(J264)-3),(PRODUCT($3:$3)/PRODUCT($B$3:I$3)))=1,1,J263+1),J263)),IF(ROW(J264)-3&gt;$A$2,"",IF(MOD((ROW(J264)-3),J$3)=1,1,J263+1))))</f>
        <v/>
      </c>
      <c r="K264" t="str">
        <f>IF(K263="","",IF(COLUMN(K264)-1&lt;&gt;COUNT($3:$3),IF(ROW(K264)-2&gt;$A$2,"",IF(MOD((ROW(K264)-2),(PRODUCT($3:$3)/PRODUCT($B$3:K$3)))=1,IF(MOD((ROW(K264)-2),(PRODUCT($3:$3)/PRODUCT($B$3:J$3)))=1,1,K263+1),K263)),IF(ROW(K264)-2&gt;$A$2,"",IF(MOD((ROW(K264)-2),K$3)=1,1,K263+1))))</f>
        <v/>
      </c>
    </row>
    <row r="265" spans="2:11">
      <c r="B265" s="127" t="str">
        <f>IF(B264="","",IF(COLUMN(B265)-1&lt;&gt;COUNT($3:$3),IF(ROW(B265)-3&gt;$A$2,"",IF(MOD((ROW(B265)-3),(PRODUCT($3:$3)/PRODUCT($B$3:B$3)))=1,B264+1,B264)),IF(ROW(B265)-3&gt;$A$2,"",IF(MOD((ROW(B265)-3),B$3)=1,1,B264+1))))</f>
        <v/>
      </c>
      <c r="C265" s="127" t="str">
        <f>IF(C264="","",IF(COLUMN(C265)-1&lt;&gt;COUNT($3:$3),IF(ROW(C265)-3&gt;$A$2,"",IF(MOD((ROW(C265)-3),(PRODUCT($3:$3)/PRODUCT($B$3:C$3)))=1,IF(MOD((ROW(C265)-3),(PRODUCT($3:$3)/PRODUCT(B$3:$B$3)))=1,1,C264+1),C264)),IF(ROW(C265)-3&gt;$A$2,"",IF(MOD((ROW(C265)-3),C$3)=1,1,C264+1))))</f>
        <v/>
      </c>
      <c r="D265" s="127" t="str">
        <f>IF(D264="","",IF(COLUMN(D265)-1&lt;&gt;COUNT($3:$3),IF(ROW(D265)-3&gt;$A$2,"",IF(MOD((ROW(D265)-3),(PRODUCT($3:$3)/PRODUCT($B$3:D$3)))=1,IF(MOD((ROW(D265)-3),(PRODUCT($3:$3)/PRODUCT($B$3:C$3)))=1,1,D264+1),D264)),IF(ROW(D265)-3&gt;$A$2,"",IF(MOD((ROW(D265)-3),D$3)=1,1,D264+1))))</f>
        <v/>
      </c>
      <c r="E265" s="127" t="str">
        <f>IF(E264="","",IF(COLUMN(E265)-1&lt;&gt;COUNT($3:$3),IF(ROW(E265)-3&gt;$A$2,"",IF(MOD((ROW(E265)-3),(PRODUCT($3:$3)/PRODUCT($B$3:E$3)))=1,IF(MOD((ROW(E265)-3),(PRODUCT($3:$3)/PRODUCT($B$3:D$3)))=1,1,E264+1),E264)),IF(ROW(E265)-3&gt;$A$2,"",IF(MOD((ROW(E265)-3),E$3)=1,1,E264+1))))</f>
        <v/>
      </c>
      <c r="F265" s="127" t="str">
        <f>IF(F264="","",IF(COLUMN(F265)-1&lt;&gt;COUNT($3:$3),IF(ROW(F265)-3&gt;$A$2,"",IF(MOD((ROW(F265)-3),(PRODUCT($3:$3)/PRODUCT($B$3:F$3)))=1,IF(MOD((ROW(F265)-3),(PRODUCT($3:$3)/PRODUCT($B$3:E$3)))=1,1,F264+1),F264)),IF(ROW(F265)-3&gt;$A$2,"",IF(MOD((ROW(F265)-3),F$3)=1,1,F264+1))))</f>
        <v/>
      </c>
      <c r="G265" s="127" t="str">
        <f>IF(G264="","",IF(COLUMN(G265)-1&lt;&gt;COUNT($3:$3),IF(ROW(G265)-3&gt;$A$2,"",IF(MOD((ROW(G265)-3),(PRODUCT($3:$3)/PRODUCT($B$3:G$3)))=1,IF(MOD((ROW(G265)-3),(PRODUCT($3:$3)/PRODUCT($B$3:F$3)))=1,1,G264+1),G264)),IF(ROW(G265)-3&gt;$A$2,"",IF(MOD((ROW(G265)-3),G$3)=1,1,G264+1))))</f>
        <v/>
      </c>
      <c r="H265" s="127" t="str">
        <f>IF(H264="","",IF(COLUMN(H265)-1&lt;&gt;COUNT($3:$3),IF(ROW(H265)-3&gt;$A$2,"",IF(MOD((ROW(H265)-3),(PRODUCT($3:$3)/PRODUCT($B$3:H$3)))=1,IF(MOD((ROW(H265)-3),(PRODUCT($3:$3)/PRODUCT($B$3:G$3)))=1,1,H264+1),H264)),IF(ROW(H265)-3&gt;$A$2,"",IF(MOD((ROW(H265)-3),H$3)=1,1,H264+1))))</f>
        <v/>
      </c>
      <c r="I265" s="127" t="str">
        <f>IF(I264="","",IF(COLUMN(I265)-1&lt;&gt;COUNT($3:$3),IF(ROW(I265)-3&gt;$A$2,"",IF(MOD((ROW(I265)-3),(PRODUCT($3:$3)/PRODUCT($B$3:I$3)))=1,IF(MOD((ROW(I265)-3),(PRODUCT($3:$3)/PRODUCT($B$3:H$3)))=1,1,I264+1),I264)),IF(ROW(I265)-3&gt;$A$2,"",IF(MOD((ROW(I265)-3),I$3)=1,1,I264+1))))</f>
        <v/>
      </c>
      <c r="J265" s="127" t="str">
        <f>IF(J264="","",IF(COLUMN(J265)-1&lt;&gt;COUNT($3:$3),IF(ROW(J265)-3&gt;$A$2,"",IF(MOD((ROW(J265)-3),(PRODUCT($3:$3)/PRODUCT($B$3:J$3)))=1,IF(MOD((ROW(J265)-3),(PRODUCT($3:$3)/PRODUCT($B$3:I$3)))=1,1,J264+1),J264)),IF(ROW(J265)-3&gt;$A$2,"",IF(MOD((ROW(J265)-3),J$3)=1,1,J264+1))))</f>
        <v/>
      </c>
      <c r="K265" t="str">
        <f>IF(K264="","",IF(COLUMN(K265)-1&lt;&gt;COUNT($3:$3),IF(ROW(K265)-2&gt;$A$2,"",IF(MOD((ROW(K265)-2),(PRODUCT($3:$3)/PRODUCT($B$3:K$3)))=1,IF(MOD((ROW(K265)-2),(PRODUCT($3:$3)/PRODUCT($B$3:J$3)))=1,1,K264+1),K264)),IF(ROW(K265)-2&gt;$A$2,"",IF(MOD((ROW(K265)-2),K$3)=1,1,K264+1))))</f>
        <v/>
      </c>
    </row>
    <row r="266" spans="2:11">
      <c r="B266" s="127" t="str">
        <f>IF(B265="","",IF(COLUMN(B266)-1&lt;&gt;COUNT($3:$3),IF(ROW(B266)-3&gt;$A$2,"",IF(MOD((ROW(B266)-3),(PRODUCT($3:$3)/PRODUCT($B$3:B$3)))=1,B265+1,B265)),IF(ROW(B266)-3&gt;$A$2,"",IF(MOD((ROW(B266)-3),B$3)=1,1,B265+1))))</f>
        <v/>
      </c>
      <c r="C266" s="127" t="str">
        <f>IF(C265="","",IF(COLUMN(C266)-1&lt;&gt;COUNT($3:$3),IF(ROW(C266)-3&gt;$A$2,"",IF(MOD((ROW(C266)-3),(PRODUCT($3:$3)/PRODUCT($B$3:C$3)))=1,IF(MOD((ROW(C266)-3),(PRODUCT($3:$3)/PRODUCT(B$3:$B$3)))=1,1,C265+1),C265)),IF(ROW(C266)-3&gt;$A$2,"",IF(MOD((ROW(C266)-3),C$3)=1,1,C265+1))))</f>
        <v/>
      </c>
      <c r="D266" s="127" t="str">
        <f>IF(D265="","",IF(COLUMN(D266)-1&lt;&gt;COUNT($3:$3),IF(ROW(D266)-3&gt;$A$2,"",IF(MOD((ROW(D266)-3),(PRODUCT($3:$3)/PRODUCT($B$3:D$3)))=1,IF(MOD((ROW(D266)-3),(PRODUCT($3:$3)/PRODUCT($B$3:C$3)))=1,1,D265+1),D265)),IF(ROW(D266)-3&gt;$A$2,"",IF(MOD((ROW(D266)-3),D$3)=1,1,D265+1))))</f>
        <v/>
      </c>
      <c r="E266" s="127" t="str">
        <f>IF(E265="","",IF(COLUMN(E266)-1&lt;&gt;COUNT($3:$3),IF(ROW(E266)-3&gt;$A$2,"",IF(MOD((ROW(E266)-3),(PRODUCT($3:$3)/PRODUCT($B$3:E$3)))=1,IF(MOD((ROW(E266)-3),(PRODUCT($3:$3)/PRODUCT($B$3:D$3)))=1,1,E265+1),E265)),IF(ROW(E266)-3&gt;$A$2,"",IF(MOD((ROW(E266)-3),E$3)=1,1,E265+1))))</f>
        <v/>
      </c>
      <c r="F266" s="127" t="str">
        <f>IF(F265="","",IF(COLUMN(F266)-1&lt;&gt;COUNT($3:$3),IF(ROW(F266)-3&gt;$A$2,"",IF(MOD((ROW(F266)-3),(PRODUCT($3:$3)/PRODUCT($B$3:F$3)))=1,IF(MOD((ROW(F266)-3),(PRODUCT($3:$3)/PRODUCT($B$3:E$3)))=1,1,F265+1),F265)),IF(ROW(F266)-3&gt;$A$2,"",IF(MOD((ROW(F266)-3),F$3)=1,1,F265+1))))</f>
        <v/>
      </c>
      <c r="G266" s="127" t="str">
        <f>IF(G265="","",IF(COLUMN(G266)-1&lt;&gt;COUNT($3:$3),IF(ROW(G266)-3&gt;$A$2,"",IF(MOD((ROW(G266)-3),(PRODUCT($3:$3)/PRODUCT($B$3:G$3)))=1,IF(MOD((ROW(G266)-3),(PRODUCT($3:$3)/PRODUCT($B$3:F$3)))=1,1,G265+1),G265)),IF(ROW(G266)-3&gt;$A$2,"",IF(MOD((ROW(G266)-3),G$3)=1,1,G265+1))))</f>
        <v/>
      </c>
      <c r="H266" s="127" t="str">
        <f>IF(H265="","",IF(COLUMN(H266)-1&lt;&gt;COUNT($3:$3),IF(ROW(H266)-3&gt;$A$2,"",IF(MOD((ROW(H266)-3),(PRODUCT($3:$3)/PRODUCT($B$3:H$3)))=1,IF(MOD((ROW(H266)-3),(PRODUCT($3:$3)/PRODUCT($B$3:G$3)))=1,1,H265+1),H265)),IF(ROW(H266)-3&gt;$A$2,"",IF(MOD((ROW(H266)-3),H$3)=1,1,H265+1))))</f>
        <v/>
      </c>
      <c r="I266" s="127" t="str">
        <f>IF(I265="","",IF(COLUMN(I266)-1&lt;&gt;COUNT($3:$3),IF(ROW(I266)-3&gt;$A$2,"",IF(MOD((ROW(I266)-3),(PRODUCT($3:$3)/PRODUCT($B$3:I$3)))=1,IF(MOD((ROW(I266)-3),(PRODUCT($3:$3)/PRODUCT($B$3:H$3)))=1,1,I265+1),I265)),IF(ROW(I266)-3&gt;$A$2,"",IF(MOD((ROW(I266)-3),I$3)=1,1,I265+1))))</f>
        <v/>
      </c>
      <c r="J266" s="127" t="str">
        <f>IF(J265="","",IF(COLUMN(J266)-1&lt;&gt;COUNT($3:$3),IF(ROW(J266)-3&gt;$A$2,"",IF(MOD((ROW(J266)-3),(PRODUCT($3:$3)/PRODUCT($B$3:J$3)))=1,IF(MOD((ROW(J266)-3),(PRODUCT($3:$3)/PRODUCT($B$3:I$3)))=1,1,J265+1),J265)),IF(ROW(J266)-3&gt;$A$2,"",IF(MOD((ROW(J266)-3),J$3)=1,1,J265+1))))</f>
        <v/>
      </c>
      <c r="K266" t="str">
        <f>IF(K265="","",IF(COLUMN(K266)-1&lt;&gt;COUNT($3:$3),IF(ROW(K266)-2&gt;$A$2,"",IF(MOD((ROW(K266)-2),(PRODUCT($3:$3)/PRODUCT($B$3:K$3)))=1,IF(MOD((ROW(K266)-2),(PRODUCT($3:$3)/PRODUCT($B$3:J$3)))=1,1,K265+1),K265)),IF(ROW(K266)-2&gt;$A$2,"",IF(MOD((ROW(K266)-2),K$3)=1,1,K265+1))))</f>
        <v/>
      </c>
    </row>
    <row r="267" spans="2:11">
      <c r="B267" s="127" t="str">
        <f>IF(B266="","",IF(COLUMN(B267)-1&lt;&gt;COUNT($3:$3),IF(ROW(B267)-3&gt;$A$2,"",IF(MOD((ROW(B267)-3),(PRODUCT($3:$3)/PRODUCT($B$3:B$3)))=1,B266+1,B266)),IF(ROW(B267)-3&gt;$A$2,"",IF(MOD((ROW(B267)-3),B$3)=1,1,B266+1))))</f>
        <v/>
      </c>
      <c r="C267" s="127" t="str">
        <f>IF(C266="","",IF(COLUMN(C267)-1&lt;&gt;COUNT($3:$3),IF(ROW(C267)-3&gt;$A$2,"",IF(MOD((ROW(C267)-3),(PRODUCT($3:$3)/PRODUCT($B$3:C$3)))=1,IF(MOD((ROW(C267)-3),(PRODUCT($3:$3)/PRODUCT(B$3:$B$3)))=1,1,C266+1),C266)),IF(ROW(C267)-3&gt;$A$2,"",IF(MOD((ROW(C267)-3),C$3)=1,1,C266+1))))</f>
        <v/>
      </c>
      <c r="D267" s="127" t="str">
        <f>IF(D266="","",IF(COLUMN(D267)-1&lt;&gt;COUNT($3:$3),IF(ROW(D267)-3&gt;$A$2,"",IF(MOD((ROW(D267)-3),(PRODUCT($3:$3)/PRODUCT($B$3:D$3)))=1,IF(MOD((ROW(D267)-3),(PRODUCT($3:$3)/PRODUCT($B$3:C$3)))=1,1,D266+1),D266)),IF(ROW(D267)-3&gt;$A$2,"",IF(MOD((ROW(D267)-3),D$3)=1,1,D266+1))))</f>
        <v/>
      </c>
      <c r="E267" s="127" t="str">
        <f>IF(E266="","",IF(COLUMN(E267)-1&lt;&gt;COUNT($3:$3),IF(ROW(E267)-3&gt;$A$2,"",IF(MOD((ROW(E267)-3),(PRODUCT($3:$3)/PRODUCT($B$3:E$3)))=1,IF(MOD((ROW(E267)-3),(PRODUCT($3:$3)/PRODUCT($B$3:D$3)))=1,1,E266+1),E266)),IF(ROW(E267)-3&gt;$A$2,"",IF(MOD((ROW(E267)-3),E$3)=1,1,E266+1))))</f>
        <v/>
      </c>
      <c r="F267" s="127" t="str">
        <f>IF(F266="","",IF(COLUMN(F267)-1&lt;&gt;COUNT($3:$3),IF(ROW(F267)-3&gt;$A$2,"",IF(MOD((ROW(F267)-3),(PRODUCT($3:$3)/PRODUCT($B$3:F$3)))=1,IF(MOD((ROW(F267)-3),(PRODUCT($3:$3)/PRODUCT($B$3:E$3)))=1,1,F266+1),F266)),IF(ROW(F267)-3&gt;$A$2,"",IF(MOD((ROW(F267)-3),F$3)=1,1,F266+1))))</f>
        <v/>
      </c>
      <c r="G267" s="127" t="str">
        <f>IF(G266="","",IF(COLUMN(G267)-1&lt;&gt;COUNT($3:$3),IF(ROW(G267)-3&gt;$A$2,"",IF(MOD((ROW(G267)-3),(PRODUCT($3:$3)/PRODUCT($B$3:G$3)))=1,IF(MOD((ROW(G267)-3),(PRODUCT($3:$3)/PRODUCT($B$3:F$3)))=1,1,G266+1),G266)),IF(ROW(G267)-3&gt;$A$2,"",IF(MOD((ROW(G267)-3),G$3)=1,1,G266+1))))</f>
        <v/>
      </c>
      <c r="H267" s="127" t="str">
        <f>IF(H266="","",IF(COLUMN(H267)-1&lt;&gt;COUNT($3:$3),IF(ROW(H267)-3&gt;$A$2,"",IF(MOD((ROW(H267)-3),(PRODUCT($3:$3)/PRODUCT($B$3:H$3)))=1,IF(MOD((ROW(H267)-3),(PRODUCT($3:$3)/PRODUCT($B$3:G$3)))=1,1,H266+1),H266)),IF(ROW(H267)-3&gt;$A$2,"",IF(MOD((ROW(H267)-3),H$3)=1,1,H266+1))))</f>
        <v/>
      </c>
      <c r="I267" s="127" t="str">
        <f>IF(I266="","",IF(COLUMN(I267)-1&lt;&gt;COUNT($3:$3),IF(ROW(I267)-3&gt;$A$2,"",IF(MOD((ROW(I267)-3),(PRODUCT($3:$3)/PRODUCT($B$3:I$3)))=1,IF(MOD((ROW(I267)-3),(PRODUCT($3:$3)/PRODUCT($B$3:H$3)))=1,1,I266+1),I266)),IF(ROW(I267)-3&gt;$A$2,"",IF(MOD((ROW(I267)-3),I$3)=1,1,I266+1))))</f>
        <v/>
      </c>
      <c r="J267" s="127" t="str">
        <f>IF(J266="","",IF(COLUMN(J267)-1&lt;&gt;COUNT($3:$3),IF(ROW(J267)-3&gt;$A$2,"",IF(MOD((ROW(J267)-3),(PRODUCT($3:$3)/PRODUCT($B$3:J$3)))=1,IF(MOD((ROW(J267)-3),(PRODUCT($3:$3)/PRODUCT($B$3:I$3)))=1,1,J266+1),J266)),IF(ROW(J267)-3&gt;$A$2,"",IF(MOD((ROW(J267)-3),J$3)=1,1,J266+1))))</f>
        <v/>
      </c>
      <c r="K267" t="str">
        <f>IF(K266="","",IF(COLUMN(K267)-1&lt;&gt;COUNT($3:$3),IF(ROW(K267)-2&gt;$A$2,"",IF(MOD((ROW(K267)-2),(PRODUCT($3:$3)/PRODUCT($B$3:K$3)))=1,IF(MOD((ROW(K267)-2),(PRODUCT($3:$3)/PRODUCT($B$3:J$3)))=1,1,K266+1),K266)),IF(ROW(K267)-2&gt;$A$2,"",IF(MOD((ROW(K267)-2),K$3)=1,1,K266+1))))</f>
        <v/>
      </c>
    </row>
    <row r="268" spans="2:11">
      <c r="B268" s="127" t="str">
        <f>IF(B267="","",IF(COLUMN(B268)-1&lt;&gt;COUNT($3:$3),IF(ROW(B268)-3&gt;$A$2,"",IF(MOD((ROW(B268)-3),(PRODUCT($3:$3)/PRODUCT($B$3:B$3)))=1,B267+1,B267)),IF(ROW(B268)-3&gt;$A$2,"",IF(MOD((ROW(B268)-3),B$3)=1,1,B267+1))))</f>
        <v/>
      </c>
      <c r="C268" s="127" t="str">
        <f>IF(C267="","",IF(COLUMN(C268)-1&lt;&gt;COUNT($3:$3),IF(ROW(C268)-3&gt;$A$2,"",IF(MOD((ROW(C268)-3),(PRODUCT($3:$3)/PRODUCT($B$3:C$3)))=1,IF(MOD((ROW(C268)-3),(PRODUCT($3:$3)/PRODUCT(B$3:$B$3)))=1,1,C267+1),C267)),IF(ROW(C268)-3&gt;$A$2,"",IF(MOD((ROW(C268)-3),C$3)=1,1,C267+1))))</f>
        <v/>
      </c>
      <c r="D268" s="127" t="str">
        <f>IF(D267="","",IF(COLUMN(D268)-1&lt;&gt;COUNT($3:$3),IF(ROW(D268)-3&gt;$A$2,"",IF(MOD((ROW(D268)-3),(PRODUCT($3:$3)/PRODUCT($B$3:D$3)))=1,IF(MOD((ROW(D268)-3),(PRODUCT($3:$3)/PRODUCT($B$3:C$3)))=1,1,D267+1),D267)),IF(ROW(D268)-3&gt;$A$2,"",IF(MOD((ROW(D268)-3),D$3)=1,1,D267+1))))</f>
        <v/>
      </c>
      <c r="E268" s="127" t="str">
        <f>IF(E267="","",IF(COLUMN(E268)-1&lt;&gt;COUNT($3:$3),IF(ROW(E268)-3&gt;$A$2,"",IF(MOD((ROW(E268)-3),(PRODUCT($3:$3)/PRODUCT($B$3:E$3)))=1,IF(MOD((ROW(E268)-3),(PRODUCT($3:$3)/PRODUCT($B$3:D$3)))=1,1,E267+1),E267)),IF(ROW(E268)-3&gt;$A$2,"",IF(MOD((ROW(E268)-3),E$3)=1,1,E267+1))))</f>
        <v/>
      </c>
      <c r="F268" s="127" t="str">
        <f>IF(F267="","",IF(COLUMN(F268)-1&lt;&gt;COUNT($3:$3),IF(ROW(F268)-3&gt;$A$2,"",IF(MOD((ROW(F268)-3),(PRODUCT($3:$3)/PRODUCT($B$3:F$3)))=1,IF(MOD((ROW(F268)-3),(PRODUCT($3:$3)/PRODUCT($B$3:E$3)))=1,1,F267+1),F267)),IF(ROW(F268)-3&gt;$A$2,"",IF(MOD((ROW(F268)-3),F$3)=1,1,F267+1))))</f>
        <v/>
      </c>
      <c r="G268" s="127" t="str">
        <f>IF(G267="","",IF(COLUMN(G268)-1&lt;&gt;COUNT($3:$3),IF(ROW(G268)-3&gt;$A$2,"",IF(MOD((ROW(G268)-3),(PRODUCT($3:$3)/PRODUCT($B$3:G$3)))=1,IF(MOD((ROW(G268)-3),(PRODUCT($3:$3)/PRODUCT($B$3:F$3)))=1,1,G267+1),G267)),IF(ROW(G268)-3&gt;$A$2,"",IF(MOD((ROW(G268)-3),G$3)=1,1,G267+1))))</f>
        <v/>
      </c>
      <c r="H268" s="127" t="str">
        <f>IF(H267="","",IF(COLUMN(H268)-1&lt;&gt;COUNT($3:$3),IF(ROW(H268)-3&gt;$A$2,"",IF(MOD((ROW(H268)-3),(PRODUCT($3:$3)/PRODUCT($B$3:H$3)))=1,IF(MOD((ROW(H268)-3),(PRODUCT($3:$3)/PRODUCT($B$3:G$3)))=1,1,H267+1),H267)),IF(ROW(H268)-3&gt;$A$2,"",IF(MOD((ROW(H268)-3),H$3)=1,1,H267+1))))</f>
        <v/>
      </c>
      <c r="I268" s="127" t="str">
        <f>IF(I267="","",IF(COLUMN(I268)-1&lt;&gt;COUNT($3:$3),IF(ROW(I268)-3&gt;$A$2,"",IF(MOD((ROW(I268)-3),(PRODUCT($3:$3)/PRODUCT($B$3:I$3)))=1,IF(MOD((ROW(I268)-3),(PRODUCT($3:$3)/PRODUCT($B$3:H$3)))=1,1,I267+1),I267)),IF(ROW(I268)-3&gt;$A$2,"",IF(MOD((ROW(I268)-3),I$3)=1,1,I267+1))))</f>
        <v/>
      </c>
      <c r="J268" s="127" t="str">
        <f>IF(J267="","",IF(COLUMN(J268)-1&lt;&gt;COUNT($3:$3),IF(ROW(J268)-3&gt;$A$2,"",IF(MOD((ROW(J268)-3),(PRODUCT($3:$3)/PRODUCT($B$3:J$3)))=1,IF(MOD((ROW(J268)-3),(PRODUCT($3:$3)/PRODUCT($B$3:I$3)))=1,1,J267+1),J267)),IF(ROW(J268)-3&gt;$A$2,"",IF(MOD((ROW(J268)-3),J$3)=1,1,J267+1))))</f>
        <v/>
      </c>
      <c r="K268" t="str">
        <f>IF(K267="","",IF(COLUMN(K268)-1&lt;&gt;COUNT($3:$3),IF(ROW(K268)-2&gt;$A$2,"",IF(MOD((ROW(K268)-2),(PRODUCT($3:$3)/PRODUCT($B$3:K$3)))=1,IF(MOD((ROW(K268)-2),(PRODUCT($3:$3)/PRODUCT($B$3:J$3)))=1,1,K267+1),K267)),IF(ROW(K268)-2&gt;$A$2,"",IF(MOD((ROW(K268)-2),K$3)=1,1,K267+1))))</f>
        <v/>
      </c>
    </row>
    <row r="269" spans="2:11">
      <c r="B269" s="127" t="str">
        <f>IF(B268="","",IF(COLUMN(B269)-1&lt;&gt;COUNT($3:$3),IF(ROW(B269)-3&gt;$A$2,"",IF(MOD((ROW(B269)-3),(PRODUCT($3:$3)/PRODUCT($B$3:B$3)))=1,B268+1,B268)),IF(ROW(B269)-3&gt;$A$2,"",IF(MOD((ROW(B269)-3),B$3)=1,1,B268+1))))</f>
        <v/>
      </c>
      <c r="C269" s="127" t="str">
        <f>IF(C268="","",IF(COLUMN(C269)-1&lt;&gt;COUNT($3:$3),IF(ROW(C269)-3&gt;$A$2,"",IF(MOD((ROW(C269)-3),(PRODUCT($3:$3)/PRODUCT($B$3:C$3)))=1,IF(MOD((ROW(C269)-3),(PRODUCT($3:$3)/PRODUCT(B$3:$B$3)))=1,1,C268+1),C268)),IF(ROW(C269)-3&gt;$A$2,"",IF(MOD((ROW(C269)-3),C$3)=1,1,C268+1))))</f>
        <v/>
      </c>
      <c r="D269" s="127" t="str">
        <f>IF(D268="","",IF(COLUMN(D269)-1&lt;&gt;COUNT($3:$3),IF(ROW(D269)-3&gt;$A$2,"",IF(MOD((ROW(D269)-3),(PRODUCT($3:$3)/PRODUCT($B$3:D$3)))=1,IF(MOD((ROW(D269)-3),(PRODUCT($3:$3)/PRODUCT($B$3:C$3)))=1,1,D268+1),D268)),IF(ROW(D269)-3&gt;$A$2,"",IF(MOD((ROW(D269)-3),D$3)=1,1,D268+1))))</f>
        <v/>
      </c>
      <c r="E269" s="127" t="str">
        <f>IF(E268="","",IF(COLUMN(E269)-1&lt;&gt;COUNT($3:$3),IF(ROW(E269)-3&gt;$A$2,"",IF(MOD((ROW(E269)-3),(PRODUCT($3:$3)/PRODUCT($B$3:E$3)))=1,IF(MOD((ROW(E269)-3),(PRODUCT($3:$3)/PRODUCT($B$3:D$3)))=1,1,E268+1),E268)),IF(ROW(E269)-3&gt;$A$2,"",IF(MOD((ROW(E269)-3),E$3)=1,1,E268+1))))</f>
        <v/>
      </c>
      <c r="F269" s="127" t="str">
        <f>IF(F268="","",IF(COLUMN(F269)-1&lt;&gt;COUNT($3:$3),IF(ROW(F269)-3&gt;$A$2,"",IF(MOD((ROW(F269)-3),(PRODUCT($3:$3)/PRODUCT($B$3:F$3)))=1,IF(MOD((ROW(F269)-3),(PRODUCT($3:$3)/PRODUCT($B$3:E$3)))=1,1,F268+1),F268)),IF(ROW(F269)-3&gt;$A$2,"",IF(MOD((ROW(F269)-3),F$3)=1,1,F268+1))))</f>
        <v/>
      </c>
      <c r="G269" s="127" t="str">
        <f>IF(G268="","",IF(COLUMN(G269)-1&lt;&gt;COUNT($3:$3),IF(ROW(G269)-3&gt;$A$2,"",IF(MOD((ROW(G269)-3),(PRODUCT($3:$3)/PRODUCT($B$3:G$3)))=1,IF(MOD((ROW(G269)-3),(PRODUCT($3:$3)/PRODUCT($B$3:F$3)))=1,1,G268+1),G268)),IF(ROW(G269)-3&gt;$A$2,"",IF(MOD((ROW(G269)-3),G$3)=1,1,G268+1))))</f>
        <v/>
      </c>
      <c r="H269" s="127" t="str">
        <f>IF(H268="","",IF(COLUMN(H269)-1&lt;&gt;COUNT($3:$3),IF(ROW(H269)-3&gt;$A$2,"",IF(MOD((ROW(H269)-3),(PRODUCT($3:$3)/PRODUCT($B$3:H$3)))=1,IF(MOD((ROW(H269)-3),(PRODUCT($3:$3)/PRODUCT($B$3:G$3)))=1,1,H268+1),H268)),IF(ROW(H269)-3&gt;$A$2,"",IF(MOD((ROW(H269)-3),H$3)=1,1,H268+1))))</f>
        <v/>
      </c>
      <c r="I269" s="127" t="str">
        <f>IF(I268="","",IF(COLUMN(I269)-1&lt;&gt;COUNT($3:$3),IF(ROW(I269)-3&gt;$A$2,"",IF(MOD((ROW(I269)-3),(PRODUCT($3:$3)/PRODUCT($B$3:I$3)))=1,IF(MOD((ROW(I269)-3),(PRODUCT($3:$3)/PRODUCT($B$3:H$3)))=1,1,I268+1),I268)),IF(ROW(I269)-3&gt;$A$2,"",IF(MOD((ROW(I269)-3),I$3)=1,1,I268+1))))</f>
        <v/>
      </c>
      <c r="J269" s="127" t="str">
        <f>IF(J268="","",IF(COLUMN(J269)-1&lt;&gt;COUNT($3:$3),IF(ROW(J269)-3&gt;$A$2,"",IF(MOD((ROW(J269)-3),(PRODUCT($3:$3)/PRODUCT($B$3:J$3)))=1,IF(MOD((ROW(J269)-3),(PRODUCT($3:$3)/PRODUCT($B$3:I$3)))=1,1,J268+1),J268)),IF(ROW(J269)-3&gt;$A$2,"",IF(MOD((ROW(J269)-3),J$3)=1,1,J268+1))))</f>
        <v/>
      </c>
      <c r="K269" t="str">
        <f>IF(K268="","",IF(COLUMN(K269)-1&lt;&gt;COUNT($3:$3),IF(ROW(K269)-2&gt;$A$2,"",IF(MOD((ROW(K269)-2),(PRODUCT($3:$3)/PRODUCT($B$3:K$3)))=1,IF(MOD((ROW(K269)-2),(PRODUCT($3:$3)/PRODUCT($B$3:J$3)))=1,1,K268+1),K268)),IF(ROW(K269)-2&gt;$A$2,"",IF(MOD((ROW(K269)-2),K$3)=1,1,K268+1))))</f>
        <v/>
      </c>
    </row>
    <row r="270" spans="2:11">
      <c r="B270" s="127" t="str">
        <f>IF(B269="","",IF(COLUMN(B270)-1&lt;&gt;COUNT($3:$3),IF(ROW(B270)-3&gt;$A$2,"",IF(MOD((ROW(B270)-3),(PRODUCT($3:$3)/PRODUCT($B$3:B$3)))=1,B269+1,B269)),IF(ROW(B270)-3&gt;$A$2,"",IF(MOD((ROW(B270)-3),B$3)=1,1,B269+1))))</f>
        <v/>
      </c>
      <c r="C270" s="127" t="str">
        <f>IF(C269="","",IF(COLUMN(C270)-1&lt;&gt;COUNT($3:$3),IF(ROW(C270)-3&gt;$A$2,"",IF(MOD((ROW(C270)-3),(PRODUCT($3:$3)/PRODUCT($B$3:C$3)))=1,IF(MOD((ROW(C270)-3),(PRODUCT($3:$3)/PRODUCT(B$3:$B$3)))=1,1,C269+1),C269)),IF(ROW(C270)-3&gt;$A$2,"",IF(MOD((ROW(C270)-3),C$3)=1,1,C269+1))))</f>
        <v/>
      </c>
      <c r="D270" s="127" t="str">
        <f>IF(D269="","",IF(COLUMN(D270)-1&lt;&gt;COUNT($3:$3),IF(ROW(D270)-3&gt;$A$2,"",IF(MOD((ROW(D270)-3),(PRODUCT($3:$3)/PRODUCT($B$3:D$3)))=1,IF(MOD((ROW(D270)-3),(PRODUCT($3:$3)/PRODUCT($B$3:C$3)))=1,1,D269+1),D269)),IF(ROW(D270)-3&gt;$A$2,"",IF(MOD((ROW(D270)-3),D$3)=1,1,D269+1))))</f>
        <v/>
      </c>
      <c r="E270" s="127" t="str">
        <f>IF(E269="","",IF(COLUMN(E270)-1&lt;&gt;COUNT($3:$3),IF(ROW(E270)-3&gt;$A$2,"",IF(MOD((ROW(E270)-3),(PRODUCT($3:$3)/PRODUCT($B$3:E$3)))=1,IF(MOD((ROW(E270)-3),(PRODUCT($3:$3)/PRODUCT($B$3:D$3)))=1,1,E269+1),E269)),IF(ROW(E270)-3&gt;$A$2,"",IF(MOD((ROW(E270)-3),E$3)=1,1,E269+1))))</f>
        <v/>
      </c>
      <c r="F270" s="127" t="str">
        <f>IF(F269="","",IF(COLUMN(F270)-1&lt;&gt;COUNT($3:$3),IF(ROW(F270)-3&gt;$A$2,"",IF(MOD((ROW(F270)-3),(PRODUCT($3:$3)/PRODUCT($B$3:F$3)))=1,IF(MOD((ROW(F270)-3),(PRODUCT($3:$3)/PRODUCT($B$3:E$3)))=1,1,F269+1),F269)),IF(ROW(F270)-3&gt;$A$2,"",IF(MOD((ROW(F270)-3),F$3)=1,1,F269+1))))</f>
        <v/>
      </c>
      <c r="G270" s="127" t="str">
        <f>IF(G269="","",IF(COLUMN(G270)-1&lt;&gt;COUNT($3:$3),IF(ROW(G270)-3&gt;$A$2,"",IF(MOD((ROW(G270)-3),(PRODUCT($3:$3)/PRODUCT($B$3:G$3)))=1,IF(MOD((ROW(G270)-3),(PRODUCT($3:$3)/PRODUCT($B$3:F$3)))=1,1,G269+1),G269)),IF(ROW(G270)-3&gt;$A$2,"",IF(MOD((ROW(G270)-3),G$3)=1,1,G269+1))))</f>
        <v/>
      </c>
      <c r="H270" s="127" t="str">
        <f>IF(H269="","",IF(COLUMN(H270)-1&lt;&gt;COUNT($3:$3),IF(ROW(H270)-3&gt;$A$2,"",IF(MOD((ROW(H270)-3),(PRODUCT($3:$3)/PRODUCT($B$3:H$3)))=1,IF(MOD((ROW(H270)-3),(PRODUCT($3:$3)/PRODUCT($B$3:G$3)))=1,1,H269+1),H269)),IF(ROW(H270)-3&gt;$A$2,"",IF(MOD((ROW(H270)-3),H$3)=1,1,H269+1))))</f>
        <v/>
      </c>
      <c r="I270" s="127" t="str">
        <f>IF(I269="","",IF(COLUMN(I270)-1&lt;&gt;COUNT($3:$3),IF(ROW(I270)-3&gt;$A$2,"",IF(MOD((ROW(I270)-3),(PRODUCT($3:$3)/PRODUCT($B$3:I$3)))=1,IF(MOD((ROW(I270)-3),(PRODUCT($3:$3)/PRODUCT($B$3:H$3)))=1,1,I269+1),I269)),IF(ROW(I270)-3&gt;$A$2,"",IF(MOD((ROW(I270)-3),I$3)=1,1,I269+1))))</f>
        <v/>
      </c>
      <c r="J270" s="127" t="str">
        <f>IF(J269="","",IF(COLUMN(J270)-1&lt;&gt;COUNT($3:$3),IF(ROW(J270)-3&gt;$A$2,"",IF(MOD((ROW(J270)-3),(PRODUCT($3:$3)/PRODUCT($B$3:J$3)))=1,IF(MOD((ROW(J270)-3),(PRODUCT($3:$3)/PRODUCT($B$3:I$3)))=1,1,J269+1),J269)),IF(ROW(J270)-3&gt;$A$2,"",IF(MOD((ROW(J270)-3),J$3)=1,1,J269+1))))</f>
        <v/>
      </c>
      <c r="K270" t="str">
        <f>IF(K269="","",IF(COLUMN(K270)-1&lt;&gt;COUNT($3:$3),IF(ROW(K270)-2&gt;$A$2,"",IF(MOD((ROW(K270)-2),(PRODUCT($3:$3)/PRODUCT($B$3:K$3)))=1,IF(MOD((ROW(K270)-2),(PRODUCT($3:$3)/PRODUCT($B$3:J$3)))=1,1,K269+1),K269)),IF(ROW(K270)-2&gt;$A$2,"",IF(MOD((ROW(K270)-2),K$3)=1,1,K269+1))))</f>
        <v/>
      </c>
    </row>
    <row r="271" spans="2:11">
      <c r="B271" s="127" t="str">
        <f>IF(B270="","",IF(COLUMN(B271)-1&lt;&gt;COUNT($3:$3),IF(ROW(B271)-3&gt;$A$2,"",IF(MOD((ROW(B271)-3),(PRODUCT($3:$3)/PRODUCT($B$3:B$3)))=1,B270+1,B270)),IF(ROW(B271)-3&gt;$A$2,"",IF(MOD((ROW(B271)-3),B$3)=1,1,B270+1))))</f>
        <v/>
      </c>
      <c r="C271" s="127" t="str">
        <f>IF(C270="","",IF(COLUMN(C271)-1&lt;&gt;COUNT($3:$3),IF(ROW(C271)-3&gt;$A$2,"",IF(MOD((ROW(C271)-3),(PRODUCT($3:$3)/PRODUCT($B$3:C$3)))=1,IF(MOD((ROW(C271)-3),(PRODUCT($3:$3)/PRODUCT(B$3:$B$3)))=1,1,C270+1),C270)),IF(ROW(C271)-3&gt;$A$2,"",IF(MOD((ROW(C271)-3),C$3)=1,1,C270+1))))</f>
        <v/>
      </c>
      <c r="D271" s="127" t="str">
        <f>IF(D270="","",IF(COLUMN(D271)-1&lt;&gt;COUNT($3:$3),IF(ROW(D271)-3&gt;$A$2,"",IF(MOD((ROW(D271)-3),(PRODUCT($3:$3)/PRODUCT($B$3:D$3)))=1,IF(MOD((ROW(D271)-3),(PRODUCT($3:$3)/PRODUCT($B$3:C$3)))=1,1,D270+1),D270)),IF(ROW(D271)-3&gt;$A$2,"",IF(MOD((ROW(D271)-3),D$3)=1,1,D270+1))))</f>
        <v/>
      </c>
      <c r="E271" s="127" t="str">
        <f>IF(E270="","",IF(COLUMN(E271)-1&lt;&gt;COUNT($3:$3),IF(ROW(E271)-3&gt;$A$2,"",IF(MOD((ROW(E271)-3),(PRODUCT($3:$3)/PRODUCT($B$3:E$3)))=1,IF(MOD((ROW(E271)-3),(PRODUCT($3:$3)/PRODUCT($B$3:D$3)))=1,1,E270+1),E270)),IF(ROW(E271)-3&gt;$A$2,"",IF(MOD((ROW(E271)-3),E$3)=1,1,E270+1))))</f>
        <v/>
      </c>
      <c r="F271" s="127" t="str">
        <f>IF(F270="","",IF(COLUMN(F271)-1&lt;&gt;COUNT($3:$3),IF(ROW(F271)-3&gt;$A$2,"",IF(MOD((ROW(F271)-3),(PRODUCT($3:$3)/PRODUCT($B$3:F$3)))=1,IF(MOD((ROW(F271)-3),(PRODUCT($3:$3)/PRODUCT($B$3:E$3)))=1,1,F270+1),F270)),IF(ROW(F271)-3&gt;$A$2,"",IF(MOD((ROW(F271)-3),F$3)=1,1,F270+1))))</f>
        <v/>
      </c>
      <c r="G271" s="127" t="str">
        <f>IF(G270="","",IF(COLUMN(G271)-1&lt;&gt;COUNT($3:$3),IF(ROW(G271)-3&gt;$A$2,"",IF(MOD((ROW(G271)-3),(PRODUCT($3:$3)/PRODUCT($B$3:G$3)))=1,IF(MOD((ROW(G271)-3),(PRODUCT($3:$3)/PRODUCT($B$3:F$3)))=1,1,G270+1),G270)),IF(ROW(G271)-3&gt;$A$2,"",IF(MOD((ROW(G271)-3),G$3)=1,1,G270+1))))</f>
        <v/>
      </c>
      <c r="H271" s="127" t="str">
        <f>IF(H270="","",IF(COLUMN(H271)-1&lt;&gt;COUNT($3:$3),IF(ROW(H271)-3&gt;$A$2,"",IF(MOD((ROW(H271)-3),(PRODUCT($3:$3)/PRODUCT($B$3:H$3)))=1,IF(MOD((ROW(H271)-3),(PRODUCT($3:$3)/PRODUCT($B$3:G$3)))=1,1,H270+1),H270)),IF(ROW(H271)-3&gt;$A$2,"",IF(MOD((ROW(H271)-3),H$3)=1,1,H270+1))))</f>
        <v/>
      </c>
      <c r="I271" s="127" t="str">
        <f>IF(I270="","",IF(COLUMN(I271)-1&lt;&gt;COUNT($3:$3),IF(ROW(I271)-3&gt;$A$2,"",IF(MOD((ROW(I271)-3),(PRODUCT($3:$3)/PRODUCT($B$3:I$3)))=1,IF(MOD((ROW(I271)-3),(PRODUCT($3:$3)/PRODUCT($B$3:H$3)))=1,1,I270+1),I270)),IF(ROW(I271)-3&gt;$A$2,"",IF(MOD((ROW(I271)-3),I$3)=1,1,I270+1))))</f>
        <v/>
      </c>
      <c r="J271" s="127" t="str">
        <f>IF(J270="","",IF(COLUMN(J271)-1&lt;&gt;COUNT($3:$3),IF(ROW(J271)-3&gt;$A$2,"",IF(MOD((ROW(J271)-3),(PRODUCT($3:$3)/PRODUCT($B$3:J$3)))=1,IF(MOD((ROW(J271)-3),(PRODUCT($3:$3)/PRODUCT($B$3:I$3)))=1,1,J270+1),J270)),IF(ROW(J271)-3&gt;$A$2,"",IF(MOD((ROW(J271)-3),J$3)=1,1,J270+1))))</f>
        <v/>
      </c>
      <c r="K271" t="str">
        <f>IF(K270="","",IF(COLUMN(K271)-1&lt;&gt;COUNT($3:$3),IF(ROW(K271)-2&gt;$A$2,"",IF(MOD((ROW(K271)-2),(PRODUCT($3:$3)/PRODUCT($B$3:K$3)))=1,IF(MOD((ROW(K271)-2),(PRODUCT($3:$3)/PRODUCT($B$3:J$3)))=1,1,K270+1),K270)),IF(ROW(K271)-2&gt;$A$2,"",IF(MOD((ROW(K271)-2),K$3)=1,1,K270+1))))</f>
        <v/>
      </c>
    </row>
    <row r="272" spans="2:11">
      <c r="B272" s="127" t="str">
        <f>IF(B271="","",IF(COLUMN(B272)-1&lt;&gt;COUNT($3:$3),IF(ROW(B272)-3&gt;$A$2,"",IF(MOD((ROW(B272)-3),(PRODUCT($3:$3)/PRODUCT($B$3:B$3)))=1,B271+1,B271)),IF(ROW(B272)-3&gt;$A$2,"",IF(MOD((ROW(B272)-3),B$3)=1,1,B271+1))))</f>
        <v/>
      </c>
      <c r="C272" s="127" t="str">
        <f>IF(C271="","",IF(COLUMN(C272)-1&lt;&gt;COUNT($3:$3),IF(ROW(C272)-3&gt;$A$2,"",IF(MOD((ROW(C272)-3),(PRODUCT($3:$3)/PRODUCT($B$3:C$3)))=1,IF(MOD((ROW(C272)-3),(PRODUCT($3:$3)/PRODUCT(B$3:$B$3)))=1,1,C271+1),C271)),IF(ROW(C272)-3&gt;$A$2,"",IF(MOD((ROW(C272)-3),C$3)=1,1,C271+1))))</f>
        <v/>
      </c>
      <c r="D272" s="127" t="str">
        <f>IF(D271="","",IF(COLUMN(D272)-1&lt;&gt;COUNT($3:$3),IF(ROW(D272)-3&gt;$A$2,"",IF(MOD((ROW(D272)-3),(PRODUCT($3:$3)/PRODUCT($B$3:D$3)))=1,IF(MOD((ROW(D272)-3),(PRODUCT($3:$3)/PRODUCT($B$3:C$3)))=1,1,D271+1),D271)),IF(ROW(D272)-3&gt;$A$2,"",IF(MOD((ROW(D272)-3),D$3)=1,1,D271+1))))</f>
        <v/>
      </c>
      <c r="E272" s="127" t="str">
        <f>IF(E271="","",IF(COLUMN(E272)-1&lt;&gt;COUNT($3:$3),IF(ROW(E272)-3&gt;$A$2,"",IF(MOD((ROW(E272)-3),(PRODUCT($3:$3)/PRODUCT($B$3:E$3)))=1,IF(MOD((ROW(E272)-3),(PRODUCT($3:$3)/PRODUCT($B$3:D$3)))=1,1,E271+1),E271)),IF(ROW(E272)-3&gt;$A$2,"",IF(MOD((ROW(E272)-3),E$3)=1,1,E271+1))))</f>
        <v/>
      </c>
      <c r="F272" s="127" t="str">
        <f>IF(F271="","",IF(COLUMN(F272)-1&lt;&gt;COUNT($3:$3),IF(ROW(F272)-3&gt;$A$2,"",IF(MOD((ROW(F272)-3),(PRODUCT($3:$3)/PRODUCT($B$3:F$3)))=1,IF(MOD((ROW(F272)-3),(PRODUCT($3:$3)/PRODUCT($B$3:E$3)))=1,1,F271+1),F271)),IF(ROW(F272)-3&gt;$A$2,"",IF(MOD((ROW(F272)-3),F$3)=1,1,F271+1))))</f>
        <v/>
      </c>
      <c r="G272" s="127" t="str">
        <f>IF(G271="","",IF(COLUMN(G272)-1&lt;&gt;COUNT($3:$3),IF(ROW(G272)-3&gt;$A$2,"",IF(MOD((ROW(G272)-3),(PRODUCT($3:$3)/PRODUCT($B$3:G$3)))=1,IF(MOD((ROW(G272)-3),(PRODUCT($3:$3)/PRODUCT($B$3:F$3)))=1,1,G271+1),G271)),IF(ROW(G272)-3&gt;$A$2,"",IF(MOD((ROW(G272)-3),G$3)=1,1,G271+1))))</f>
        <v/>
      </c>
      <c r="H272" s="127" t="str">
        <f>IF(H271="","",IF(COLUMN(H272)-1&lt;&gt;COUNT($3:$3),IF(ROW(H272)-3&gt;$A$2,"",IF(MOD((ROW(H272)-3),(PRODUCT($3:$3)/PRODUCT($B$3:H$3)))=1,IF(MOD((ROW(H272)-3),(PRODUCT($3:$3)/PRODUCT($B$3:G$3)))=1,1,H271+1),H271)),IF(ROW(H272)-3&gt;$A$2,"",IF(MOD((ROW(H272)-3),H$3)=1,1,H271+1))))</f>
        <v/>
      </c>
      <c r="I272" s="127" t="str">
        <f>IF(I271="","",IF(COLUMN(I272)-1&lt;&gt;COUNT($3:$3),IF(ROW(I272)-3&gt;$A$2,"",IF(MOD((ROW(I272)-3),(PRODUCT($3:$3)/PRODUCT($B$3:I$3)))=1,IF(MOD((ROW(I272)-3),(PRODUCT($3:$3)/PRODUCT($B$3:H$3)))=1,1,I271+1),I271)),IF(ROW(I272)-3&gt;$A$2,"",IF(MOD((ROW(I272)-3),I$3)=1,1,I271+1))))</f>
        <v/>
      </c>
      <c r="J272" s="127" t="str">
        <f>IF(J271="","",IF(COLUMN(J272)-1&lt;&gt;COUNT($3:$3),IF(ROW(J272)-3&gt;$A$2,"",IF(MOD((ROW(J272)-3),(PRODUCT($3:$3)/PRODUCT($B$3:J$3)))=1,IF(MOD((ROW(J272)-3),(PRODUCT($3:$3)/PRODUCT($B$3:I$3)))=1,1,J271+1),J271)),IF(ROW(J272)-3&gt;$A$2,"",IF(MOD((ROW(J272)-3),J$3)=1,1,J271+1))))</f>
        <v/>
      </c>
      <c r="K272" t="str">
        <f>IF(K271="","",IF(COLUMN(K272)-1&lt;&gt;COUNT($3:$3),IF(ROW(K272)-2&gt;$A$2,"",IF(MOD((ROW(K272)-2),(PRODUCT($3:$3)/PRODUCT($B$3:K$3)))=1,IF(MOD((ROW(K272)-2),(PRODUCT($3:$3)/PRODUCT($B$3:J$3)))=1,1,K271+1),K271)),IF(ROW(K272)-2&gt;$A$2,"",IF(MOD((ROW(K272)-2),K$3)=1,1,K271+1))))</f>
        <v/>
      </c>
    </row>
    <row r="273" spans="2:11">
      <c r="B273" s="127" t="str">
        <f>IF(B272="","",IF(COLUMN(B273)-1&lt;&gt;COUNT($3:$3),IF(ROW(B273)-3&gt;$A$2,"",IF(MOD((ROW(B273)-3),(PRODUCT($3:$3)/PRODUCT($B$3:B$3)))=1,B272+1,B272)),IF(ROW(B273)-3&gt;$A$2,"",IF(MOD((ROW(B273)-3),B$3)=1,1,B272+1))))</f>
        <v/>
      </c>
      <c r="C273" s="127" t="str">
        <f>IF(C272="","",IF(COLUMN(C273)-1&lt;&gt;COUNT($3:$3),IF(ROW(C273)-3&gt;$A$2,"",IF(MOD((ROW(C273)-3),(PRODUCT($3:$3)/PRODUCT($B$3:C$3)))=1,IF(MOD((ROW(C273)-3),(PRODUCT($3:$3)/PRODUCT(B$3:$B$3)))=1,1,C272+1),C272)),IF(ROW(C273)-3&gt;$A$2,"",IF(MOD((ROW(C273)-3),C$3)=1,1,C272+1))))</f>
        <v/>
      </c>
      <c r="D273" s="127" t="str">
        <f>IF(D272="","",IF(COLUMN(D273)-1&lt;&gt;COUNT($3:$3),IF(ROW(D273)-3&gt;$A$2,"",IF(MOD((ROW(D273)-3),(PRODUCT($3:$3)/PRODUCT($B$3:D$3)))=1,IF(MOD((ROW(D273)-3),(PRODUCT($3:$3)/PRODUCT($B$3:C$3)))=1,1,D272+1),D272)),IF(ROW(D273)-3&gt;$A$2,"",IF(MOD((ROW(D273)-3),D$3)=1,1,D272+1))))</f>
        <v/>
      </c>
      <c r="E273" s="127" t="str">
        <f>IF(E272="","",IF(COLUMN(E273)-1&lt;&gt;COUNT($3:$3),IF(ROW(E273)-3&gt;$A$2,"",IF(MOD((ROW(E273)-3),(PRODUCT($3:$3)/PRODUCT($B$3:E$3)))=1,IF(MOD((ROW(E273)-3),(PRODUCT($3:$3)/PRODUCT($B$3:D$3)))=1,1,E272+1),E272)),IF(ROW(E273)-3&gt;$A$2,"",IF(MOD((ROW(E273)-3),E$3)=1,1,E272+1))))</f>
        <v/>
      </c>
      <c r="F273" s="127" t="str">
        <f>IF(F272="","",IF(COLUMN(F273)-1&lt;&gt;COUNT($3:$3),IF(ROW(F273)-3&gt;$A$2,"",IF(MOD((ROW(F273)-3),(PRODUCT($3:$3)/PRODUCT($B$3:F$3)))=1,IF(MOD((ROW(F273)-3),(PRODUCT($3:$3)/PRODUCT($B$3:E$3)))=1,1,F272+1),F272)),IF(ROW(F273)-3&gt;$A$2,"",IF(MOD((ROW(F273)-3),F$3)=1,1,F272+1))))</f>
        <v/>
      </c>
      <c r="G273" s="127" t="str">
        <f>IF(G272="","",IF(COLUMN(G273)-1&lt;&gt;COUNT($3:$3),IF(ROW(G273)-3&gt;$A$2,"",IF(MOD((ROW(G273)-3),(PRODUCT($3:$3)/PRODUCT($B$3:G$3)))=1,IF(MOD((ROW(G273)-3),(PRODUCT($3:$3)/PRODUCT($B$3:F$3)))=1,1,G272+1),G272)),IF(ROW(G273)-3&gt;$A$2,"",IF(MOD((ROW(G273)-3),G$3)=1,1,G272+1))))</f>
        <v/>
      </c>
      <c r="H273" s="127" t="str">
        <f>IF(H272="","",IF(COLUMN(H273)-1&lt;&gt;COUNT($3:$3),IF(ROW(H273)-3&gt;$A$2,"",IF(MOD((ROW(H273)-3),(PRODUCT($3:$3)/PRODUCT($B$3:H$3)))=1,IF(MOD((ROW(H273)-3),(PRODUCT($3:$3)/PRODUCT($B$3:G$3)))=1,1,H272+1),H272)),IF(ROW(H273)-3&gt;$A$2,"",IF(MOD((ROW(H273)-3),H$3)=1,1,H272+1))))</f>
        <v/>
      </c>
      <c r="I273" s="127" t="str">
        <f>IF(I272="","",IF(COLUMN(I273)-1&lt;&gt;COUNT($3:$3),IF(ROW(I273)-3&gt;$A$2,"",IF(MOD((ROW(I273)-3),(PRODUCT($3:$3)/PRODUCT($B$3:I$3)))=1,IF(MOD((ROW(I273)-3),(PRODUCT($3:$3)/PRODUCT($B$3:H$3)))=1,1,I272+1),I272)),IF(ROW(I273)-3&gt;$A$2,"",IF(MOD((ROW(I273)-3),I$3)=1,1,I272+1))))</f>
        <v/>
      </c>
      <c r="J273" s="127" t="str">
        <f>IF(J272="","",IF(COLUMN(J273)-1&lt;&gt;COUNT($3:$3),IF(ROW(J273)-3&gt;$A$2,"",IF(MOD((ROW(J273)-3),(PRODUCT($3:$3)/PRODUCT($B$3:J$3)))=1,IF(MOD((ROW(J273)-3),(PRODUCT($3:$3)/PRODUCT($B$3:I$3)))=1,1,J272+1),J272)),IF(ROW(J273)-3&gt;$A$2,"",IF(MOD((ROW(J273)-3),J$3)=1,1,J272+1))))</f>
        <v/>
      </c>
      <c r="K273" t="str">
        <f>IF(K272="","",IF(COLUMN(K273)-1&lt;&gt;COUNT($3:$3),IF(ROW(K273)-2&gt;$A$2,"",IF(MOD((ROW(K273)-2),(PRODUCT($3:$3)/PRODUCT($B$3:K$3)))=1,IF(MOD((ROW(K273)-2),(PRODUCT($3:$3)/PRODUCT($B$3:J$3)))=1,1,K272+1),K272)),IF(ROW(K273)-2&gt;$A$2,"",IF(MOD((ROW(K273)-2),K$3)=1,1,K272+1))))</f>
        <v/>
      </c>
    </row>
    <row r="274" spans="2:11">
      <c r="B274" s="127" t="str">
        <f>IF(B273="","",IF(COLUMN(B274)-1&lt;&gt;COUNT($3:$3),IF(ROW(B274)-3&gt;$A$2,"",IF(MOD((ROW(B274)-3),(PRODUCT($3:$3)/PRODUCT($B$3:B$3)))=1,B273+1,B273)),IF(ROW(B274)-3&gt;$A$2,"",IF(MOD((ROW(B274)-3),B$3)=1,1,B273+1))))</f>
        <v/>
      </c>
      <c r="C274" s="127" t="str">
        <f>IF(C273="","",IF(COLUMN(C274)-1&lt;&gt;COUNT($3:$3),IF(ROW(C274)-3&gt;$A$2,"",IF(MOD((ROW(C274)-3),(PRODUCT($3:$3)/PRODUCT($B$3:C$3)))=1,IF(MOD((ROW(C274)-3),(PRODUCT($3:$3)/PRODUCT(B$3:$B$3)))=1,1,C273+1),C273)),IF(ROW(C274)-3&gt;$A$2,"",IF(MOD((ROW(C274)-3),C$3)=1,1,C273+1))))</f>
        <v/>
      </c>
      <c r="D274" s="127" t="str">
        <f>IF(D273="","",IF(COLUMN(D274)-1&lt;&gt;COUNT($3:$3),IF(ROW(D274)-3&gt;$A$2,"",IF(MOD((ROW(D274)-3),(PRODUCT($3:$3)/PRODUCT($B$3:D$3)))=1,IF(MOD((ROW(D274)-3),(PRODUCT($3:$3)/PRODUCT($B$3:C$3)))=1,1,D273+1),D273)),IF(ROW(D274)-3&gt;$A$2,"",IF(MOD((ROW(D274)-3),D$3)=1,1,D273+1))))</f>
        <v/>
      </c>
      <c r="E274" s="127" t="str">
        <f>IF(E273="","",IF(COLUMN(E274)-1&lt;&gt;COUNT($3:$3),IF(ROW(E274)-3&gt;$A$2,"",IF(MOD((ROW(E274)-3),(PRODUCT($3:$3)/PRODUCT($B$3:E$3)))=1,IF(MOD((ROW(E274)-3),(PRODUCT($3:$3)/PRODUCT($B$3:D$3)))=1,1,E273+1),E273)),IF(ROW(E274)-3&gt;$A$2,"",IF(MOD((ROW(E274)-3),E$3)=1,1,E273+1))))</f>
        <v/>
      </c>
      <c r="F274" s="127" t="str">
        <f>IF(F273="","",IF(COLUMN(F274)-1&lt;&gt;COUNT($3:$3),IF(ROW(F274)-3&gt;$A$2,"",IF(MOD((ROW(F274)-3),(PRODUCT($3:$3)/PRODUCT($B$3:F$3)))=1,IF(MOD((ROW(F274)-3),(PRODUCT($3:$3)/PRODUCT($B$3:E$3)))=1,1,F273+1),F273)),IF(ROW(F274)-3&gt;$A$2,"",IF(MOD((ROW(F274)-3),F$3)=1,1,F273+1))))</f>
        <v/>
      </c>
      <c r="G274" s="127" t="str">
        <f>IF(G273="","",IF(COLUMN(G274)-1&lt;&gt;COUNT($3:$3),IF(ROW(G274)-3&gt;$A$2,"",IF(MOD((ROW(G274)-3),(PRODUCT($3:$3)/PRODUCT($B$3:G$3)))=1,IF(MOD((ROW(G274)-3),(PRODUCT($3:$3)/PRODUCT($B$3:F$3)))=1,1,G273+1),G273)),IF(ROW(G274)-3&gt;$A$2,"",IF(MOD((ROW(G274)-3),G$3)=1,1,G273+1))))</f>
        <v/>
      </c>
      <c r="H274" s="127" t="str">
        <f>IF(H273="","",IF(COLUMN(H274)-1&lt;&gt;COUNT($3:$3),IF(ROW(H274)-3&gt;$A$2,"",IF(MOD((ROW(H274)-3),(PRODUCT($3:$3)/PRODUCT($B$3:H$3)))=1,IF(MOD((ROW(H274)-3),(PRODUCT($3:$3)/PRODUCT($B$3:G$3)))=1,1,H273+1),H273)),IF(ROW(H274)-3&gt;$A$2,"",IF(MOD((ROW(H274)-3),H$3)=1,1,H273+1))))</f>
        <v/>
      </c>
      <c r="I274" s="127" t="str">
        <f>IF(I273="","",IF(COLUMN(I274)-1&lt;&gt;COUNT($3:$3),IF(ROW(I274)-3&gt;$A$2,"",IF(MOD((ROW(I274)-3),(PRODUCT($3:$3)/PRODUCT($B$3:I$3)))=1,IF(MOD((ROW(I274)-3),(PRODUCT($3:$3)/PRODUCT($B$3:H$3)))=1,1,I273+1),I273)),IF(ROW(I274)-3&gt;$A$2,"",IF(MOD((ROW(I274)-3),I$3)=1,1,I273+1))))</f>
        <v/>
      </c>
      <c r="J274" s="127" t="str">
        <f>IF(J273="","",IF(COLUMN(J274)-1&lt;&gt;COUNT($3:$3),IF(ROW(J274)-3&gt;$A$2,"",IF(MOD((ROW(J274)-3),(PRODUCT($3:$3)/PRODUCT($B$3:J$3)))=1,IF(MOD((ROW(J274)-3),(PRODUCT($3:$3)/PRODUCT($B$3:I$3)))=1,1,J273+1),J273)),IF(ROW(J274)-3&gt;$A$2,"",IF(MOD((ROW(J274)-3),J$3)=1,1,J273+1))))</f>
        <v/>
      </c>
      <c r="K274" t="str">
        <f>IF(K273="","",IF(COLUMN(K274)-1&lt;&gt;COUNT($3:$3),IF(ROW(K274)-2&gt;$A$2,"",IF(MOD((ROW(K274)-2),(PRODUCT($3:$3)/PRODUCT($B$3:K$3)))=1,IF(MOD((ROW(K274)-2),(PRODUCT($3:$3)/PRODUCT($B$3:J$3)))=1,1,K273+1),K273)),IF(ROW(K274)-2&gt;$A$2,"",IF(MOD((ROW(K274)-2),K$3)=1,1,K273+1))))</f>
        <v/>
      </c>
    </row>
    <row r="275" spans="2:11">
      <c r="B275" s="127" t="str">
        <f>IF(B274="","",IF(COLUMN(B275)-1&lt;&gt;COUNT($3:$3),IF(ROW(B275)-3&gt;$A$2,"",IF(MOD((ROW(B275)-3),(PRODUCT($3:$3)/PRODUCT($B$3:B$3)))=1,B274+1,B274)),IF(ROW(B275)-3&gt;$A$2,"",IF(MOD((ROW(B275)-3),B$3)=1,1,B274+1))))</f>
        <v/>
      </c>
      <c r="C275" s="127" t="str">
        <f>IF(C274="","",IF(COLUMN(C275)-1&lt;&gt;COUNT($3:$3),IF(ROW(C275)-3&gt;$A$2,"",IF(MOD((ROW(C275)-3),(PRODUCT($3:$3)/PRODUCT($B$3:C$3)))=1,IF(MOD((ROW(C275)-3),(PRODUCT($3:$3)/PRODUCT(B$3:$B$3)))=1,1,C274+1),C274)),IF(ROW(C275)-3&gt;$A$2,"",IF(MOD((ROW(C275)-3),C$3)=1,1,C274+1))))</f>
        <v/>
      </c>
      <c r="D275" s="127" t="str">
        <f>IF(D274="","",IF(COLUMN(D275)-1&lt;&gt;COUNT($3:$3),IF(ROW(D275)-3&gt;$A$2,"",IF(MOD((ROW(D275)-3),(PRODUCT($3:$3)/PRODUCT($B$3:D$3)))=1,IF(MOD((ROW(D275)-3),(PRODUCT($3:$3)/PRODUCT($B$3:C$3)))=1,1,D274+1),D274)),IF(ROW(D275)-3&gt;$A$2,"",IF(MOD((ROW(D275)-3),D$3)=1,1,D274+1))))</f>
        <v/>
      </c>
      <c r="E275" s="127" t="str">
        <f>IF(E274="","",IF(COLUMN(E275)-1&lt;&gt;COUNT($3:$3),IF(ROW(E275)-3&gt;$A$2,"",IF(MOD((ROW(E275)-3),(PRODUCT($3:$3)/PRODUCT($B$3:E$3)))=1,IF(MOD((ROW(E275)-3),(PRODUCT($3:$3)/PRODUCT($B$3:D$3)))=1,1,E274+1),E274)),IF(ROW(E275)-3&gt;$A$2,"",IF(MOD((ROW(E275)-3),E$3)=1,1,E274+1))))</f>
        <v/>
      </c>
      <c r="F275" s="127" t="str">
        <f>IF(F274="","",IF(COLUMN(F275)-1&lt;&gt;COUNT($3:$3),IF(ROW(F275)-3&gt;$A$2,"",IF(MOD((ROW(F275)-3),(PRODUCT($3:$3)/PRODUCT($B$3:F$3)))=1,IF(MOD((ROW(F275)-3),(PRODUCT($3:$3)/PRODUCT($B$3:E$3)))=1,1,F274+1),F274)),IF(ROW(F275)-3&gt;$A$2,"",IF(MOD((ROW(F275)-3),F$3)=1,1,F274+1))))</f>
        <v/>
      </c>
      <c r="G275" s="127" t="str">
        <f>IF(G274="","",IF(COLUMN(G275)-1&lt;&gt;COUNT($3:$3),IF(ROW(G275)-3&gt;$A$2,"",IF(MOD((ROW(G275)-3),(PRODUCT($3:$3)/PRODUCT($B$3:G$3)))=1,IF(MOD((ROW(G275)-3),(PRODUCT($3:$3)/PRODUCT($B$3:F$3)))=1,1,G274+1),G274)),IF(ROW(G275)-3&gt;$A$2,"",IF(MOD((ROW(G275)-3),G$3)=1,1,G274+1))))</f>
        <v/>
      </c>
      <c r="H275" s="127" t="str">
        <f>IF(H274="","",IF(COLUMN(H275)-1&lt;&gt;COUNT($3:$3),IF(ROW(H275)-3&gt;$A$2,"",IF(MOD((ROW(H275)-3),(PRODUCT($3:$3)/PRODUCT($B$3:H$3)))=1,IF(MOD((ROW(H275)-3),(PRODUCT($3:$3)/PRODUCT($B$3:G$3)))=1,1,H274+1),H274)),IF(ROW(H275)-3&gt;$A$2,"",IF(MOD((ROW(H275)-3),H$3)=1,1,H274+1))))</f>
        <v/>
      </c>
      <c r="I275" s="127" t="str">
        <f>IF(I274="","",IF(COLUMN(I275)-1&lt;&gt;COUNT($3:$3),IF(ROW(I275)-3&gt;$A$2,"",IF(MOD((ROW(I275)-3),(PRODUCT($3:$3)/PRODUCT($B$3:I$3)))=1,IF(MOD((ROW(I275)-3),(PRODUCT($3:$3)/PRODUCT($B$3:H$3)))=1,1,I274+1),I274)),IF(ROW(I275)-3&gt;$A$2,"",IF(MOD((ROW(I275)-3),I$3)=1,1,I274+1))))</f>
        <v/>
      </c>
      <c r="J275" s="127" t="str">
        <f>IF(J274="","",IF(COLUMN(J275)-1&lt;&gt;COUNT($3:$3),IF(ROW(J275)-3&gt;$A$2,"",IF(MOD((ROW(J275)-3),(PRODUCT($3:$3)/PRODUCT($B$3:J$3)))=1,IF(MOD((ROW(J275)-3),(PRODUCT($3:$3)/PRODUCT($B$3:I$3)))=1,1,J274+1),J274)),IF(ROW(J275)-3&gt;$A$2,"",IF(MOD((ROW(J275)-3),J$3)=1,1,J274+1))))</f>
        <v/>
      </c>
      <c r="K275" t="str">
        <f>IF(K274="","",IF(COLUMN(K275)-1&lt;&gt;COUNT($3:$3),IF(ROW(K275)-2&gt;$A$2,"",IF(MOD((ROW(K275)-2),(PRODUCT($3:$3)/PRODUCT($B$3:K$3)))=1,IF(MOD((ROW(K275)-2),(PRODUCT($3:$3)/PRODUCT($B$3:J$3)))=1,1,K274+1),K274)),IF(ROW(K275)-2&gt;$A$2,"",IF(MOD((ROW(K275)-2),K$3)=1,1,K274+1))))</f>
        <v/>
      </c>
    </row>
    <row r="276" spans="2:11">
      <c r="B276" s="127" t="str">
        <f>IF(B275="","",IF(COLUMN(B276)-1&lt;&gt;COUNT($3:$3),IF(ROW(B276)-3&gt;$A$2,"",IF(MOD((ROW(B276)-3),(PRODUCT($3:$3)/PRODUCT($B$3:B$3)))=1,B275+1,B275)),IF(ROW(B276)-3&gt;$A$2,"",IF(MOD((ROW(B276)-3),B$3)=1,1,B275+1))))</f>
        <v/>
      </c>
      <c r="C276" s="127" t="str">
        <f>IF(C275="","",IF(COLUMN(C276)-1&lt;&gt;COUNT($3:$3),IF(ROW(C276)-3&gt;$A$2,"",IF(MOD((ROW(C276)-3),(PRODUCT($3:$3)/PRODUCT($B$3:C$3)))=1,IF(MOD((ROW(C276)-3),(PRODUCT($3:$3)/PRODUCT(B$3:$B$3)))=1,1,C275+1),C275)),IF(ROW(C276)-3&gt;$A$2,"",IF(MOD((ROW(C276)-3),C$3)=1,1,C275+1))))</f>
        <v/>
      </c>
      <c r="D276" s="127" t="str">
        <f>IF(D275="","",IF(COLUMN(D276)-1&lt;&gt;COUNT($3:$3),IF(ROW(D276)-3&gt;$A$2,"",IF(MOD((ROW(D276)-3),(PRODUCT($3:$3)/PRODUCT($B$3:D$3)))=1,IF(MOD((ROW(D276)-3),(PRODUCT($3:$3)/PRODUCT($B$3:C$3)))=1,1,D275+1),D275)),IF(ROW(D276)-3&gt;$A$2,"",IF(MOD((ROW(D276)-3),D$3)=1,1,D275+1))))</f>
        <v/>
      </c>
      <c r="E276" s="127" t="str">
        <f>IF(E275="","",IF(COLUMN(E276)-1&lt;&gt;COUNT($3:$3),IF(ROW(E276)-3&gt;$A$2,"",IF(MOD((ROW(E276)-3),(PRODUCT($3:$3)/PRODUCT($B$3:E$3)))=1,IF(MOD((ROW(E276)-3),(PRODUCT($3:$3)/PRODUCT($B$3:D$3)))=1,1,E275+1),E275)),IF(ROW(E276)-3&gt;$A$2,"",IF(MOD((ROW(E276)-3),E$3)=1,1,E275+1))))</f>
        <v/>
      </c>
      <c r="F276" s="127" t="str">
        <f>IF(F275="","",IF(COLUMN(F276)-1&lt;&gt;COUNT($3:$3),IF(ROW(F276)-3&gt;$A$2,"",IF(MOD((ROW(F276)-3),(PRODUCT($3:$3)/PRODUCT($B$3:F$3)))=1,IF(MOD((ROW(F276)-3),(PRODUCT($3:$3)/PRODUCT($B$3:E$3)))=1,1,F275+1),F275)),IF(ROW(F276)-3&gt;$A$2,"",IF(MOD((ROW(F276)-3),F$3)=1,1,F275+1))))</f>
        <v/>
      </c>
      <c r="G276" s="127" t="str">
        <f>IF(G275="","",IF(COLUMN(G276)-1&lt;&gt;COUNT($3:$3),IF(ROW(G276)-3&gt;$A$2,"",IF(MOD((ROW(G276)-3),(PRODUCT($3:$3)/PRODUCT($B$3:G$3)))=1,IF(MOD((ROW(G276)-3),(PRODUCT($3:$3)/PRODUCT($B$3:F$3)))=1,1,G275+1),G275)),IF(ROW(G276)-3&gt;$A$2,"",IF(MOD((ROW(G276)-3),G$3)=1,1,G275+1))))</f>
        <v/>
      </c>
      <c r="H276" s="127" t="str">
        <f>IF(H275="","",IF(COLUMN(H276)-1&lt;&gt;COUNT($3:$3),IF(ROW(H276)-3&gt;$A$2,"",IF(MOD((ROW(H276)-3),(PRODUCT($3:$3)/PRODUCT($B$3:H$3)))=1,IF(MOD((ROW(H276)-3),(PRODUCT($3:$3)/PRODUCT($B$3:G$3)))=1,1,H275+1),H275)),IF(ROW(H276)-3&gt;$A$2,"",IF(MOD((ROW(H276)-3),H$3)=1,1,H275+1))))</f>
        <v/>
      </c>
      <c r="I276" s="127" t="str">
        <f>IF(I275="","",IF(COLUMN(I276)-1&lt;&gt;COUNT($3:$3),IF(ROW(I276)-3&gt;$A$2,"",IF(MOD((ROW(I276)-3),(PRODUCT($3:$3)/PRODUCT($B$3:I$3)))=1,IF(MOD((ROW(I276)-3),(PRODUCT($3:$3)/PRODUCT($B$3:H$3)))=1,1,I275+1),I275)),IF(ROW(I276)-3&gt;$A$2,"",IF(MOD((ROW(I276)-3),I$3)=1,1,I275+1))))</f>
        <v/>
      </c>
      <c r="J276" s="127" t="str">
        <f>IF(J275="","",IF(COLUMN(J276)-1&lt;&gt;COUNT($3:$3),IF(ROW(J276)-3&gt;$A$2,"",IF(MOD((ROW(J276)-3),(PRODUCT($3:$3)/PRODUCT($B$3:J$3)))=1,IF(MOD((ROW(J276)-3),(PRODUCT($3:$3)/PRODUCT($B$3:I$3)))=1,1,J275+1),J275)),IF(ROW(J276)-3&gt;$A$2,"",IF(MOD((ROW(J276)-3),J$3)=1,1,J275+1))))</f>
        <v/>
      </c>
      <c r="K276" t="str">
        <f>IF(K275="","",IF(COLUMN(K276)-1&lt;&gt;COUNT($3:$3),IF(ROW(K276)-2&gt;$A$2,"",IF(MOD((ROW(K276)-2),(PRODUCT($3:$3)/PRODUCT($B$3:K$3)))=1,IF(MOD((ROW(K276)-2),(PRODUCT($3:$3)/PRODUCT($B$3:J$3)))=1,1,K275+1),K275)),IF(ROW(K276)-2&gt;$A$2,"",IF(MOD((ROW(K276)-2),K$3)=1,1,K275+1))))</f>
        <v/>
      </c>
    </row>
    <row r="277" spans="2:11">
      <c r="B277" s="127" t="str">
        <f>IF(B276="","",IF(COLUMN(B277)-1&lt;&gt;COUNT($3:$3),IF(ROW(B277)-3&gt;$A$2,"",IF(MOD((ROW(B277)-3),(PRODUCT($3:$3)/PRODUCT($B$3:B$3)))=1,B276+1,B276)),IF(ROW(B277)-3&gt;$A$2,"",IF(MOD((ROW(B277)-3),B$3)=1,1,B276+1))))</f>
        <v/>
      </c>
      <c r="C277" s="127" t="str">
        <f>IF(C276="","",IF(COLUMN(C277)-1&lt;&gt;COUNT($3:$3),IF(ROW(C277)-3&gt;$A$2,"",IF(MOD((ROW(C277)-3),(PRODUCT($3:$3)/PRODUCT($B$3:C$3)))=1,IF(MOD((ROW(C277)-3),(PRODUCT($3:$3)/PRODUCT(B$3:$B$3)))=1,1,C276+1),C276)),IF(ROW(C277)-3&gt;$A$2,"",IF(MOD((ROW(C277)-3),C$3)=1,1,C276+1))))</f>
        <v/>
      </c>
      <c r="D277" s="127" t="str">
        <f>IF(D276="","",IF(COLUMN(D277)-1&lt;&gt;COUNT($3:$3),IF(ROW(D277)-3&gt;$A$2,"",IF(MOD((ROW(D277)-3),(PRODUCT($3:$3)/PRODUCT($B$3:D$3)))=1,IF(MOD((ROW(D277)-3),(PRODUCT($3:$3)/PRODUCT($B$3:C$3)))=1,1,D276+1),D276)),IF(ROW(D277)-3&gt;$A$2,"",IF(MOD((ROW(D277)-3),D$3)=1,1,D276+1))))</f>
        <v/>
      </c>
      <c r="E277" s="127" t="str">
        <f>IF(E276="","",IF(COLUMN(E277)-1&lt;&gt;COUNT($3:$3),IF(ROW(E277)-3&gt;$A$2,"",IF(MOD((ROW(E277)-3),(PRODUCT($3:$3)/PRODUCT($B$3:E$3)))=1,IF(MOD((ROW(E277)-3),(PRODUCT($3:$3)/PRODUCT($B$3:D$3)))=1,1,E276+1),E276)),IF(ROW(E277)-3&gt;$A$2,"",IF(MOD((ROW(E277)-3),E$3)=1,1,E276+1))))</f>
        <v/>
      </c>
      <c r="F277" s="127" t="str">
        <f>IF(F276="","",IF(COLUMN(F277)-1&lt;&gt;COUNT($3:$3),IF(ROW(F277)-3&gt;$A$2,"",IF(MOD((ROW(F277)-3),(PRODUCT($3:$3)/PRODUCT($B$3:F$3)))=1,IF(MOD((ROW(F277)-3),(PRODUCT($3:$3)/PRODUCT($B$3:E$3)))=1,1,F276+1),F276)),IF(ROW(F277)-3&gt;$A$2,"",IF(MOD((ROW(F277)-3),F$3)=1,1,F276+1))))</f>
        <v/>
      </c>
      <c r="G277" s="127" t="str">
        <f>IF(G276="","",IF(COLUMN(G277)-1&lt;&gt;COUNT($3:$3),IF(ROW(G277)-3&gt;$A$2,"",IF(MOD((ROW(G277)-3),(PRODUCT($3:$3)/PRODUCT($B$3:G$3)))=1,IF(MOD((ROW(G277)-3),(PRODUCT($3:$3)/PRODUCT($B$3:F$3)))=1,1,G276+1),G276)),IF(ROW(G277)-3&gt;$A$2,"",IF(MOD((ROW(G277)-3),G$3)=1,1,G276+1))))</f>
        <v/>
      </c>
      <c r="H277" s="127" t="str">
        <f>IF(H276="","",IF(COLUMN(H277)-1&lt;&gt;COUNT($3:$3),IF(ROW(H277)-3&gt;$A$2,"",IF(MOD((ROW(H277)-3),(PRODUCT($3:$3)/PRODUCT($B$3:H$3)))=1,IF(MOD((ROW(H277)-3),(PRODUCT($3:$3)/PRODUCT($B$3:G$3)))=1,1,H276+1),H276)),IF(ROW(H277)-3&gt;$A$2,"",IF(MOD((ROW(H277)-3),H$3)=1,1,H276+1))))</f>
        <v/>
      </c>
      <c r="I277" s="127" t="str">
        <f>IF(I276="","",IF(COLUMN(I277)-1&lt;&gt;COUNT($3:$3),IF(ROW(I277)-3&gt;$A$2,"",IF(MOD((ROW(I277)-3),(PRODUCT($3:$3)/PRODUCT($B$3:I$3)))=1,IF(MOD((ROW(I277)-3),(PRODUCT($3:$3)/PRODUCT($B$3:H$3)))=1,1,I276+1),I276)),IF(ROW(I277)-3&gt;$A$2,"",IF(MOD((ROW(I277)-3),I$3)=1,1,I276+1))))</f>
        <v/>
      </c>
      <c r="J277" s="127" t="str">
        <f>IF(J276="","",IF(COLUMN(J277)-1&lt;&gt;COUNT($3:$3),IF(ROW(J277)-3&gt;$A$2,"",IF(MOD((ROW(J277)-3),(PRODUCT($3:$3)/PRODUCT($B$3:J$3)))=1,IF(MOD((ROW(J277)-3),(PRODUCT($3:$3)/PRODUCT($B$3:I$3)))=1,1,J276+1),J276)),IF(ROW(J277)-3&gt;$A$2,"",IF(MOD((ROW(J277)-3),J$3)=1,1,J276+1))))</f>
        <v/>
      </c>
      <c r="K277" t="str">
        <f>IF(K276="","",IF(COLUMN(K277)-1&lt;&gt;COUNT($3:$3),IF(ROW(K277)-2&gt;$A$2,"",IF(MOD((ROW(K277)-2),(PRODUCT($3:$3)/PRODUCT($B$3:K$3)))=1,IF(MOD((ROW(K277)-2),(PRODUCT($3:$3)/PRODUCT($B$3:J$3)))=1,1,K276+1),K276)),IF(ROW(K277)-2&gt;$A$2,"",IF(MOD((ROW(K277)-2),K$3)=1,1,K276+1))))</f>
        <v/>
      </c>
    </row>
    <row r="278" spans="2:11">
      <c r="B278" s="127" t="str">
        <f>IF(B277="","",IF(COLUMN(B278)-1&lt;&gt;COUNT($3:$3),IF(ROW(B278)-3&gt;$A$2,"",IF(MOD((ROW(B278)-3),(PRODUCT($3:$3)/PRODUCT($B$3:B$3)))=1,B277+1,B277)),IF(ROW(B278)-3&gt;$A$2,"",IF(MOD((ROW(B278)-3),B$3)=1,1,B277+1))))</f>
        <v/>
      </c>
      <c r="C278" s="127" t="str">
        <f>IF(C277="","",IF(COLUMN(C278)-1&lt;&gt;COUNT($3:$3),IF(ROW(C278)-3&gt;$A$2,"",IF(MOD((ROW(C278)-3),(PRODUCT($3:$3)/PRODUCT($B$3:C$3)))=1,IF(MOD((ROW(C278)-3),(PRODUCT($3:$3)/PRODUCT(B$3:$B$3)))=1,1,C277+1),C277)),IF(ROW(C278)-3&gt;$A$2,"",IF(MOD((ROW(C278)-3),C$3)=1,1,C277+1))))</f>
        <v/>
      </c>
      <c r="D278" s="127" t="str">
        <f>IF(D277="","",IF(COLUMN(D278)-1&lt;&gt;COUNT($3:$3),IF(ROW(D278)-3&gt;$A$2,"",IF(MOD((ROW(D278)-3),(PRODUCT($3:$3)/PRODUCT($B$3:D$3)))=1,IF(MOD((ROW(D278)-3),(PRODUCT($3:$3)/PRODUCT($B$3:C$3)))=1,1,D277+1),D277)),IF(ROW(D278)-3&gt;$A$2,"",IF(MOD((ROW(D278)-3),D$3)=1,1,D277+1))))</f>
        <v/>
      </c>
      <c r="E278" s="127" t="str">
        <f>IF(E277="","",IF(COLUMN(E278)-1&lt;&gt;COUNT($3:$3),IF(ROW(E278)-3&gt;$A$2,"",IF(MOD((ROW(E278)-3),(PRODUCT($3:$3)/PRODUCT($B$3:E$3)))=1,IF(MOD((ROW(E278)-3),(PRODUCT($3:$3)/PRODUCT($B$3:D$3)))=1,1,E277+1),E277)),IF(ROW(E278)-3&gt;$A$2,"",IF(MOD((ROW(E278)-3),E$3)=1,1,E277+1))))</f>
        <v/>
      </c>
      <c r="F278" s="127" t="str">
        <f>IF(F277="","",IF(COLUMN(F278)-1&lt;&gt;COUNT($3:$3),IF(ROW(F278)-3&gt;$A$2,"",IF(MOD((ROW(F278)-3),(PRODUCT($3:$3)/PRODUCT($B$3:F$3)))=1,IF(MOD((ROW(F278)-3),(PRODUCT($3:$3)/PRODUCT($B$3:E$3)))=1,1,F277+1),F277)),IF(ROW(F278)-3&gt;$A$2,"",IF(MOD((ROW(F278)-3),F$3)=1,1,F277+1))))</f>
        <v/>
      </c>
      <c r="G278" s="127" t="str">
        <f>IF(G277="","",IF(COLUMN(G278)-1&lt;&gt;COUNT($3:$3),IF(ROW(G278)-3&gt;$A$2,"",IF(MOD((ROW(G278)-3),(PRODUCT($3:$3)/PRODUCT($B$3:G$3)))=1,IF(MOD((ROW(G278)-3),(PRODUCT($3:$3)/PRODUCT($B$3:F$3)))=1,1,G277+1),G277)),IF(ROW(G278)-3&gt;$A$2,"",IF(MOD((ROW(G278)-3),G$3)=1,1,G277+1))))</f>
        <v/>
      </c>
      <c r="H278" s="127" t="str">
        <f>IF(H277="","",IF(COLUMN(H278)-1&lt;&gt;COUNT($3:$3),IF(ROW(H278)-3&gt;$A$2,"",IF(MOD((ROW(H278)-3),(PRODUCT($3:$3)/PRODUCT($B$3:H$3)))=1,IF(MOD((ROW(H278)-3),(PRODUCT($3:$3)/PRODUCT($B$3:G$3)))=1,1,H277+1),H277)),IF(ROW(H278)-3&gt;$A$2,"",IF(MOD((ROW(H278)-3),H$3)=1,1,H277+1))))</f>
        <v/>
      </c>
      <c r="I278" s="127" t="str">
        <f>IF(I277="","",IF(COLUMN(I278)-1&lt;&gt;COUNT($3:$3),IF(ROW(I278)-3&gt;$A$2,"",IF(MOD((ROW(I278)-3),(PRODUCT($3:$3)/PRODUCT($B$3:I$3)))=1,IF(MOD((ROW(I278)-3),(PRODUCT($3:$3)/PRODUCT($B$3:H$3)))=1,1,I277+1),I277)),IF(ROW(I278)-3&gt;$A$2,"",IF(MOD((ROW(I278)-3),I$3)=1,1,I277+1))))</f>
        <v/>
      </c>
      <c r="J278" s="127" t="str">
        <f>IF(J277="","",IF(COLUMN(J278)-1&lt;&gt;COUNT($3:$3),IF(ROW(J278)-3&gt;$A$2,"",IF(MOD((ROW(J278)-3),(PRODUCT($3:$3)/PRODUCT($B$3:J$3)))=1,IF(MOD((ROW(J278)-3),(PRODUCT($3:$3)/PRODUCT($B$3:I$3)))=1,1,J277+1),J277)),IF(ROW(J278)-3&gt;$A$2,"",IF(MOD((ROW(J278)-3),J$3)=1,1,J277+1))))</f>
        <v/>
      </c>
      <c r="K278" t="str">
        <f>IF(K277="","",IF(COLUMN(K278)-1&lt;&gt;COUNT($3:$3),IF(ROW(K278)-2&gt;$A$2,"",IF(MOD((ROW(K278)-2),(PRODUCT($3:$3)/PRODUCT($B$3:K$3)))=1,IF(MOD((ROW(K278)-2),(PRODUCT($3:$3)/PRODUCT($B$3:J$3)))=1,1,K277+1),K277)),IF(ROW(K278)-2&gt;$A$2,"",IF(MOD((ROW(K278)-2),K$3)=1,1,K277+1))))</f>
        <v/>
      </c>
    </row>
    <row r="279" spans="2:11">
      <c r="B279" s="127" t="str">
        <f>IF(B278="","",IF(COLUMN(B279)-1&lt;&gt;COUNT($3:$3),IF(ROW(B279)-3&gt;$A$2,"",IF(MOD((ROW(B279)-3),(PRODUCT($3:$3)/PRODUCT($B$3:B$3)))=1,B278+1,B278)),IF(ROW(B279)-3&gt;$A$2,"",IF(MOD((ROW(B279)-3),B$3)=1,1,B278+1))))</f>
        <v/>
      </c>
      <c r="C279" s="127" t="str">
        <f>IF(C278="","",IF(COLUMN(C279)-1&lt;&gt;COUNT($3:$3),IF(ROW(C279)-3&gt;$A$2,"",IF(MOD((ROW(C279)-3),(PRODUCT($3:$3)/PRODUCT($B$3:C$3)))=1,IF(MOD((ROW(C279)-3),(PRODUCT($3:$3)/PRODUCT(B$3:$B$3)))=1,1,C278+1),C278)),IF(ROW(C279)-3&gt;$A$2,"",IF(MOD((ROW(C279)-3),C$3)=1,1,C278+1))))</f>
        <v/>
      </c>
      <c r="D279" s="127" t="str">
        <f>IF(D278="","",IF(COLUMN(D279)-1&lt;&gt;COUNT($3:$3),IF(ROW(D279)-3&gt;$A$2,"",IF(MOD((ROW(D279)-3),(PRODUCT($3:$3)/PRODUCT($B$3:D$3)))=1,IF(MOD((ROW(D279)-3),(PRODUCT($3:$3)/PRODUCT($B$3:C$3)))=1,1,D278+1),D278)),IF(ROW(D279)-3&gt;$A$2,"",IF(MOD((ROW(D279)-3),D$3)=1,1,D278+1))))</f>
        <v/>
      </c>
      <c r="E279" s="127" t="str">
        <f>IF(E278="","",IF(COLUMN(E279)-1&lt;&gt;COUNT($3:$3),IF(ROW(E279)-3&gt;$A$2,"",IF(MOD((ROW(E279)-3),(PRODUCT($3:$3)/PRODUCT($B$3:E$3)))=1,IF(MOD((ROW(E279)-3),(PRODUCT($3:$3)/PRODUCT($B$3:D$3)))=1,1,E278+1),E278)),IF(ROW(E279)-3&gt;$A$2,"",IF(MOD((ROW(E279)-3),E$3)=1,1,E278+1))))</f>
        <v/>
      </c>
      <c r="F279" s="127" t="str">
        <f>IF(F278="","",IF(COLUMN(F279)-1&lt;&gt;COUNT($3:$3),IF(ROW(F279)-3&gt;$A$2,"",IF(MOD((ROW(F279)-3),(PRODUCT($3:$3)/PRODUCT($B$3:F$3)))=1,IF(MOD((ROW(F279)-3),(PRODUCT($3:$3)/PRODUCT($B$3:E$3)))=1,1,F278+1),F278)),IF(ROW(F279)-3&gt;$A$2,"",IF(MOD((ROW(F279)-3),F$3)=1,1,F278+1))))</f>
        <v/>
      </c>
      <c r="G279" s="127" t="str">
        <f>IF(G278="","",IF(COLUMN(G279)-1&lt;&gt;COUNT($3:$3),IF(ROW(G279)-3&gt;$A$2,"",IF(MOD((ROW(G279)-3),(PRODUCT($3:$3)/PRODUCT($B$3:G$3)))=1,IF(MOD((ROW(G279)-3),(PRODUCT($3:$3)/PRODUCT($B$3:F$3)))=1,1,G278+1),G278)),IF(ROW(G279)-3&gt;$A$2,"",IF(MOD((ROW(G279)-3),G$3)=1,1,G278+1))))</f>
        <v/>
      </c>
      <c r="H279" s="127" t="str">
        <f>IF(H278="","",IF(COLUMN(H279)-1&lt;&gt;COUNT($3:$3),IF(ROW(H279)-3&gt;$A$2,"",IF(MOD((ROW(H279)-3),(PRODUCT($3:$3)/PRODUCT($B$3:H$3)))=1,IF(MOD((ROW(H279)-3),(PRODUCT($3:$3)/PRODUCT($B$3:G$3)))=1,1,H278+1),H278)),IF(ROW(H279)-3&gt;$A$2,"",IF(MOD((ROW(H279)-3),H$3)=1,1,H278+1))))</f>
        <v/>
      </c>
      <c r="I279" s="127" t="str">
        <f>IF(I278="","",IF(COLUMN(I279)-1&lt;&gt;COUNT($3:$3),IF(ROW(I279)-3&gt;$A$2,"",IF(MOD((ROW(I279)-3),(PRODUCT($3:$3)/PRODUCT($B$3:I$3)))=1,IF(MOD((ROW(I279)-3),(PRODUCT($3:$3)/PRODUCT($B$3:H$3)))=1,1,I278+1),I278)),IF(ROW(I279)-3&gt;$A$2,"",IF(MOD((ROW(I279)-3),I$3)=1,1,I278+1))))</f>
        <v/>
      </c>
      <c r="J279" s="127" t="str">
        <f>IF(J278="","",IF(COLUMN(J279)-1&lt;&gt;COUNT($3:$3),IF(ROW(J279)-3&gt;$A$2,"",IF(MOD((ROW(J279)-3),(PRODUCT($3:$3)/PRODUCT($B$3:J$3)))=1,IF(MOD((ROW(J279)-3),(PRODUCT($3:$3)/PRODUCT($B$3:I$3)))=1,1,J278+1),J278)),IF(ROW(J279)-3&gt;$A$2,"",IF(MOD((ROW(J279)-3),J$3)=1,1,J278+1))))</f>
        <v/>
      </c>
      <c r="K279" t="str">
        <f>IF(K278="","",IF(COLUMN(K279)-1&lt;&gt;COUNT($3:$3),IF(ROW(K279)-2&gt;$A$2,"",IF(MOD((ROW(K279)-2),(PRODUCT($3:$3)/PRODUCT($B$3:K$3)))=1,IF(MOD((ROW(K279)-2),(PRODUCT($3:$3)/PRODUCT($B$3:J$3)))=1,1,K278+1),K278)),IF(ROW(K279)-2&gt;$A$2,"",IF(MOD((ROW(K279)-2),K$3)=1,1,K278+1))))</f>
        <v/>
      </c>
    </row>
    <row r="280" spans="2:11">
      <c r="B280" s="127" t="str">
        <f>IF(B279="","",IF(COLUMN(B280)-1&lt;&gt;COUNT($3:$3),IF(ROW(B280)-3&gt;$A$2,"",IF(MOD((ROW(B280)-3),(PRODUCT($3:$3)/PRODUCT($B$3:B$3)))=1,B279+1,B279)),IF(ROW(B280)-3&gt;$A$2,"",IF(MOD((ROW(B280)-3),B$3)=1,1,B279+1))))</f>
        <v/>
      </c>
      <c r="C280" s="127" t="str">
        <f>IF(C279="","",IF(COLUMN(C280)-1&lt;&gt;COUNT($3:$3),IF(ROW(C280)-3&gt;$A$2,"",IF(MOD((ROW(C280)-3),(PRODUCT($3:$3)/PRODUCT($B$3:C$3)))=1,IF(MOD((ROW(C280)-3),(PRODUCT($3:$3)/PRODUCT(B$3:$B$3)))=1,1,C279+1),C279)),IF(ROW(C280)-3&gt;$A$2,"",IF(MOD((ROW(C280)-3),C$3)=1,1,C279+1))))</f>
        <v/>
      </c>
      <c r="D280" s="127" t="str">
        <f>IF(D279="","",IF(COLUMN(D280)-1&lt;&gt;COUNT($3:$3),IF(ROW(D280)-3&gt;$A$2,"",IF(MOD((ROW(D280)-3),(PRODUCT($3:$3)/PRODUCT($B$3:D$3)))=1,IF(MOD((ROW(D280)-3),(PRODUCT($3:$3)/PRODUCT($B$3:C$3)))=1,1,D279+1),D279)),IF(ROW(D280)-3&gt;$A$2,"",IF(MOD((ROW(D280)-3),D$3)=1,1,D279+1))))</f>
        <v/>
      </c>
      <c r="E280" s="127" t="str">
        <f>IF(E279="","",IF(COLUMN(E280)-1&lt;&gt;COUNT($3:$3),IF(ROW(E280)-3&gt;$A$2,"",IF(MOD((ROW(E280)-3),(PRODUCT($3:$3)/PRODUCT($B$3:E$3)))=1,IF(MOD((ROW(E280)-3),(PRODUCT($3:$3)/PRODUCT($B$3:D$3)))=1,1,E279+1),E279)),IF(ROW(E280)-3&gt;$A$2,"",IF(MOD((ROW(E280)-3),E$3)=1,1,E279+1))))</f>
        <v/>
      </c>
      <c r="F280" s="127" t="str">
        <f>IF(F279="","",IF(COLUMN(F280)-1&lt;&gt;COUNT($3:$3),IF(ROW(F280)-3&gt;$A$2,"",IF(MOD((ROW(F280)-3),(PRODUCT($3:$3)/PRODUCT($B$3:F$3)))=1,IF(MOD((ROW(F280)-3),(PRODUCT($3:$3)/PRODUCT($B$3:E$3)))=1,1,F279+1),F279)),IF(ROW(F280)-3&gt;$A$2,"",IF(MOD((ROW(F280)-3),F$3)=1,1,F279+1))))</f>
        <v/>
      </c>
      <c r="G280" s="127" t="str">
        <f>IF(G279="","",IF(COLUMN(G280)-1&lt;&gt;COUNT($3:$3),IF(ROW(G280)-3&gt;$A$2,"",IF(MOD((ROW(G280)-3),(PRODUCT($3:$3)/PRODUCT($B$3:G$3)))=1,IF(MOD((ROW(G280)-3),(PRODUCT($3:$3)/PRODUCT($B$3:F$3)))=1,1,G279+1),G279)),IF(ROW(G280)-3&gt;$A$2,"",IF(MOD((ROW(G280)-3),G$3)=1,1,G279+1))))</f>
        <v/>
      </c>
      <c r="H280" s="127" t="str">
        <f>IF(H279="","",IF(COLUMN(H280)-1&lt;&gt;COUNT($3:$3),IF(ROW(H280)-3&gt;$A$2,"",IF(MOD((ROW(H280)-3),(PRODUCT($3:$3)/PRODUCT($B$3:H$3)))=1,IF(MOD((ROW(H280)-3),(PRODUCT($3:$3)/PRODUCT($B$3:G$3)))=1,1,H279+1),H279)),IF(ROW(H280)-3&gt;$A$2,"",IF(MOD((ROW(H280)-3),H$3)=1,1,H279+1))))</f>
        <v/>
      </c>
      <c r="I280" s="127" t="str">
        <f>IF(I279="","",IF(COLUMN(I280)-1&lt;&gt;COUNT($3:$3),IF(ROW(I280)-3&gt;$A$2,"",IF(MOD((ROW(I280)-3),(PRODUCT($3:$3)/PRODUCT($B$3:I$3)))=1,IF(MOD((ROW(I280)-3),(PRODUCT($3:$3)/PRODUCT($B$3:H$3)))=1,1,I279+1),I279)),IF(ROW(I280)-3&gt;$A$2,"",IF(MOD((ROW(I280)-3),I$3)=1,1,I279+1))))</f>
        <v/>
      </c>
      <c r="J280" s="127" t="str">
        <f>IF(J279="","",IF(COLUMN(J280)-1&lt;&gt;COUNT($3:$3),IF(ROW(J280)-3&gt;$A$2,"",IF(MOD((ROW(J280)-3),(PRODUCT($3:$3)/PRODUCT($B$3:J$3)))=1,IF(MOD((ROW(J280)-3),(PRODUCT($3:$3)/PRODUCT($B$3:I$3)))=1,1,J279+1),J279)),IF(ROW(J280)-3&gt;$A$2,"",IF(MOD((ROW(J280)-3),J$3)=1,1,J279+1))))</f>
        <v/>
      </c>
      <c r="K280" t="str">
        <f>IF(K279="","",IF(COLUMN(K280)-1&lt;&gt;COUNT($3:$3),IF(ROW(K280)-2&gt;$A$2,"",IF(MOD((ROW(K280)-2),(PRODUCT($3:$3)/PRODUCT($B$3:K$3)))=1,IF(MOD((ROW(K280)-2),(PRODUCT($3:$3)/PRODUCT($B$3:J$3)))=1,1,K279+1),K279)),IF(ROW(K280)-2&gt;$A$2,"",IF(MOD((ROW(K280)-2),K$3)=1,1,K279+1))))</f>
        <v/>
      </c>
    </row>
    <row r="281" spans="2:11">
      <c r="B281" s="127" t="str">
        <f>IF(B280="","",IF(COLUMN(B281)-1&lt;&gt;COUNT($3:$3),IF(ROW(B281)-3&gt;$A$2,"",IF(MOD((ROW(B281)-3),(PRODUCT($3:$3)/PRODUCT($B$3:B$3)))=1,B280+1,B280)),IF(ROW(B281)-3&gt;$A$2,"",IF(MOD((ROW(B281)-3),B$3)=1,1,B280+1))))</f>
        <v/>
      </c>
      <c r="C281" s="127" t="str">
        <f>IF(C280="","",IF(COLUMN(C281)-1&lt;&gt;COUNT($3:$3),IF(ROW(C281)-3&gt;$A$2,"",IF(MOD((ROW(C281)-3),(PRODUCT($3:$3)/PRODUCT($B$3:C$3)))=1,IF(MOD((ROW(C281)-3),(PRODUCT($3:$3)/PRODUCT(B$3:$B$3)))=1,1,C280+1),C280)),IF(ROW(C281)-3&gt;$A$2,"",IF(MOD((ROW(C281)-3),C$3)=1,1,C280+1))))</f>
        <v/>
      </c>
      <c r="D281" s="127" t="str">
        <f>IF(D280="","",IF(COLUMN(D281)-1&lt;&gt;COUNT($3:$3),IF(ROW(D281)-3&gt;$A$2,"",IF(MOD((ROW(D281)-3),(PRODUCT($3:$3)/PRODUCT($B$3:D$3)))=1,IF(MOD((ROW(D281)-3),(PRODUCT($3:$3)/PRODUCT($B$3:C$3)))=1,1,D280+1),D280)),IF(ROW(D281)-3&gt;$A$2,"",IF(MOD((ROW(D281)-3),D$3)=1,1,D280+1))))</f>
        <v/>
      </c>
      <c r="E281" s="127" t="str">
        <f>IF(E280="","",IF(COLUMN(E281)-1&lt;&gt;COUNT($3:$3),IF(ROW(E281)-3&gt;$A$2,"",IF(MOD((ROW(E281)-3),(PRODUCT($3:$3)/PRODUCT($B$3:E$3)))=1,IF(MOD((ROW(E281)-3),(PRODUCT($3:$3)/PRODUCT($B$3:D$3)))=1,1,E280+1),E280)),IF(ROW(E281)-3&gt;$A$2,"",IF(MOD((ROW(E281)-3),E$3)=1,1,E280+1))))</f>
        <v/>
      </c>
      <c r="F281" s="127" t="str">
        <f>IF(F280="","",IF(COLUMN(F281)-1&lt;&gt;COUNT($3:$3),IF(ROW(F281)-3&gt;$A$2,"",IF(MOD((ROW(F281)-3),(PRODUCT($3:$3)/PRODUCT($B$3:F$3)))=1,IF(MOD((ROW(F281)-3),(PRODUCT($3:$3)/PRODUCT($B$3:E$3)))=1,1,F280+1),F280)),IF(ROW(F281)-3&gt;$A$2,"",IF(MOD((ROW(F281)-3),F$3)=1,1,F280+1))))</f>
        <v/>
      </c>
      <c r="G281" s="127" t="str">
        <f>IF(G280="","",IF(COLUMN(G281)-1&lt;&gt;COUNT($3:$3),IF(ROW(G281)-3&gt;$A$2,"",IF(MOD((ROW(G281)-3),(PRODUCT($3:$3)/PRODUCT($B$3:G$3)))=1,IF(MOD((ROW(G281)-3),(PRODUCT($3:$3)/PRODUCT($B$3:F$3)))=1,1,G280+1),G280)),IF(ROW(G281)-3&gt;$A$2,"",IF(MOD((ROW(G281)-3),G$3)=1,1,G280+1))))</f>
        <v/>
      </c>
      <c r="H281" s="127" t="str">
        <f>IF(H280="","",IF(COLUMN(H281)-1&lt;&gt;COUNT($3:$3),IF(ROW(H281)-3&gt;$A$2,"",IF(MOD((ROW(H281)-3),(PRODUCT($3:$3)/PRODUCT($B$3:H$3)))=1,IF(MOD((ROW(H281)-3),(PRODUCT($3:$3)/PRODUCT($B$3:G$3)))=1,1,H280+1),H280)),IF(ROW(H281)-3&gt;$A$2,"",IF(MOD((ROW(H281)-3),H$3)=1,1,H280+1))))</f>
        <v/>
      </c>
      <c r="I281" s="127" t="str">
        <f>IF(I280="","",IF(COLUMN(I281)-1&lt;&gt;COUNT($3:$3),IF(ROW(I281)-3&gt;$A$2,"",IF(MOD((ROW(I281)-3),(PRODUCT($3:$3)/PRODUCT($B$3:I$3)))=1,IF(MOD((ROW(I281)-3),(PRODUCT($3:$3)/PRODUCT($B$3:H$3)))=1,1,I280+1),I280)),IF(ROW(I281)-3&gt;$A$2,"",IF(MOD((ROW(I281)-3),I$3)=1,1,I280+1))))</f>
        <v/>
      </c>
      <c r="J281" s="127" t="str">
        <f>IF(J280="","",IF(COLUMN(J281)-1&lt;&gt;COUNT($3:$3),IF(ROW(J281)-3&gt;$A$2,"",IF(MOD((ROW(J281)-3),(PRODUCT($3:$3)/PRODUCT($B$3:J$3)))=1,IF(MOD((ROW(J281)-3),(PRODUCT($3:$3)/PRODUCT($B$3:I$3)))=1,1,J280+1),J280)),IF(ROW(J281)-3&gt;$A$2,"",IF(MOD((ROW(J281)-3),J$3)=1,1,J280+1))))</f>
        <v/>
      </c>
      <c r="K281" t="str">
        <f>IF(K280="","",IF(COLUMN(K281)-1&lt;&gt;COUNT($3:$3),IF(ROW(K281)-2&gt;$A$2,"",IF(MOD((ROW(K281)-2),(PRODUCT($3:$3)/PRODUCT($B$3:K$3)))=1,IF(MOD((ROW(K281)-2),(PRODUCT($3:$3)/PRODUCT($B$3:J$3)))=1,1,K280+1),K280)),IF(ROW(K281)-2&gt;$A$2,"",IF(MOD((ROW(K281)-2),K$3)=1,1,K280+1))))</f>
        <v/>
      </c>
    </row>
    <row r="282" spans="2:11">
      <c r="B282" s="127" t="str">
        <f>IF(B281="","",IF(COLUMN(B282)-1&lt;&gt;COUNT($3:$3),IF(ROW(B282)-3&gt;$A$2,"",IF(MOD((ROW(B282)-3),(PRODUCT($3:$3)/PRODUCT($B$3:B$3)))=1,B281+1,B281)),IF(ROW(B282)-3&gt;$A$2,"",IF(MOD((ROW(B282)-3),B$3)=1,1,B281+1))))</f>
        <v/>
      </c>
      <c r="C282" s="127" t="str">
        <f>IF(C281="","",IF(COLUMN(C282)-1&lt;&gt;COUNT($3:$3),IF(ROW(C282)-3&gt;$A$2,"",IF(MOD((ROW(C282)-3),(PRODUCT($3:$3)/PRODUCT($B$3:C$3)))=1,IF(MOD((ROW(C282)-3),(PRODUCT($3:$3)/PRODUCT(B$3:$B$3)))=1,1,C281+1),C281)),IF(ROW(C282)-3&gt;$A$2,"",IF(MOD((ROW(C282)-3),C$3)=1,1,C281+1))))</f>
        <v/>
      </c>
      <c r="D282" s="127" t="str">
        <f>IF(D281="","",IF(COLUMN(D282)-1&lt;&gt;COUNT($3:$3),IF(ROW(D282)-3&gt;$A$2,"",IF(MOD((ROW(D282)-3),(PRODUCT($3:$3)/PRODUCT($B$3:D$3)))=1,IF(MOD((ROW(D282)-3),(PRODUCT($3:$3)/PRODUCT($B$3:C$3)))=1,1,D281+1),D281)),IF(ROW(D282)-3&gt;$A$2,"",IF(MOD((ROW(D282)-3),D$3)=1,1,D281+1))))</f>
        <v/>
      </c>
      <c r="E282" s="127" t="str">
        <f>IF(E281="","",IF(COLUMN(E282)-1&lt;&gt;COUNT($3:$3),IF(ROW(E282)-3&gt;$A$2,"",IF(MOD((ROW(E282)-3),(PRODUCT($3:$3)/PRODUCT($B$3:E$3)))=1,IF(MOD((ROW(E282)-3),(PRODUCT($3:$3)/PRODUCT($B$3:D$3)))=1,1,E281+1),E281)),IF(ROW(E282)-3&gt;$A$2,"",IF(MOD((ROW(E282)-3),E$3)=1,1,E281+1))))</f>
        <v/>
      </c>
      <c r="F282" s="127" t="str">
        <f>IF(F281="","",IF(COLUMN(F282)-1&lt;&gt;COUNT($3:$3),IF(ROW(F282)-3&gt;$A$2,"",IF(MOD((ROW(F282)-3),(PRODUCT($3:$3)/PRODUCT($B$3:F$3)))=1,IF(MOD((ROW(F282)-3),(PRODUCT($3:$3)/PRODUCT($B$3:E$3)))=1,1,F281+1),F281)),IF(ROW(F282)-3&gt;$A$2,"",IF(MOD((ROW(F282)-3),F$3)=1,1,F281+1))))</f>
        <v/>
      </c>
      <c r="G282" s="127" t="str">
        <f>IF(G281="","",IF(COLUMN(G282)-1&lt;&gt;COUNT($3:$3),IF(ROW(G282)-3&gt;$A$2,"",IF(MOD((ROW(G282)-3),(PRODUCT($3:$3)/PRODUCT($B$3:G$3)))=1,IF(MOD((ROW(G282)-3),(PRODUCT($3:$3)/PRODUCT($B$3:F$3)))=1,1,G281+1),G281)),IF(ROW(G282)-3&gt;$A$2,"",IF(MOD((ROW(G282)-3),G$3)=1,1,G281+1))))</f>
        <v/>
      </c>
      <c r="H282" s="127" t="str">
        <f>IF(H281="","",IF(COLUMN(H282)-1&lt;&gt;COUNT($3:$3),IF(ROW(H282)-3&gt;$A$2,"",IF(MOD((ROW(H282)-3),(PRODUCT($3:$3)/PRODUCT($B$3:H$3)))=1,IF(MOD((ROW(H282)-3),(PRODUCT($3:$3)/PRODUCT($B$3:G$3)))=1,1,H281+1),H281)),IF(ROW(H282)-3&gt;$A$2,"",IF(MOD((ROW(H282)-3),H$3)=1,1,H281+1))))</f>
        <v/>
      </c>
      <c r="I282" s="127" t="str">
        <f>IF(I281="","",IF(COLUMN(I282)-1&lt;&gt;COUNT($3:$3),IF(ROW(I282)-3&gt;$A$2,"",IF(MOD((ROW(I282)-3),(PRODUCT($3:$3)/PRODUCT($B$3:I$3)))=1,IF(MOD((ROW(I282)-3),(PRODUCT($3:$3)/PRODUCT($B$3:H$3)))=1,1,I281+1),I281)),IF(ROW(I282)-3&gt;$A$2,"",IF(MOD((ROW(I282)-3),I$3)=1,1,I281+1))))</f>
        <v/>
      </c>
      <c r="J282" s="127" t="str">
        <f>IF(J281="","",IF(COLUMN(J282)-1&lt;&gt;COUNT($3:$3),IF(ROW(J282)-3&gt;$A$2,"",IF(MOD((ROW(J282)-3),(PRODUCT($3:$3)/PRODUCT($B$3:J$3)))=1,IF(MOD((ROW(J282)-3),(PRODUCT($3:$3)/PRODUCT($B$3:I$3)))=1,1,J281+1),J281)),IF(ROW(J282)-3&gt;$A$2,"",IF(MOD((ROW(J282)-3),J$3)=1,1,J281+1))))</f>
        <v/>
      </c>
      <c r="K282" t="str">
        <f>IF(K281="","",IF(COLUMN(K282)-1&lt;&gt;COUNT($3:$3),IF(ROW(K282)-2&gt;$A$2,"",IF(MOD((ROW(K282)-2),(PRODUCT($3:$3)/PRODUCT($B$3:K$3)))=1,IF(MOD((ROW(K282)-2),(PRODUCT($3:$3)/PRODUCT($B$3:J$3)))=1,1,K281+1),K281)),IF(ROW(K282)-2&gt;$A$2,"",IF(MOD((ROW(K282)-2),K$3)=1,1,K281+1))))</f>
        <v/>
      </c>
    </row>
    <row r="283" spans="2:11">
      <c r="B283" s="127" t="str">
        <f>IF(B282="","",IF(COLUMN(B283)-1&lt;&gt;COUNT($3:$3),IF(ROW(B283)-3&gt;$A$2,"",IF(MOD((ROW(B283)-3),(PRODUCT($3:$3)/PRODUCT($B$3:B$3)))=1,B282+1,B282)),IF(ROW(B283)-3&gt;$A$2,"",IF(MOD((ROW(B283)-3),B$3)=1,1,B282+1))))</f>
        <v/>
      </c>
      <c r="C283" s="127" t="str">
        <f>IF(C282="","",IF(COLUMN(C283)-1&lt;&gt;COUNT($3:$3),IF(ROW(C283)-3&gt;$A$2,"",IF(MOD((ROW(C283)-3),(PRODUCT($3:$3)/PRODUCT($B$3:C$3)))=1,IF(MOD((ROW(C283)-3),(PRODUCT($3:$3)/PRODUCT(B$3:$B$3)))=1,1,C282+1),C282)),IF(ROW(C283)-3&gt;$A$2,"",IF(MOD((ROW(C283)-3),C$3)=1,1,C282+1))))</f>
        <v/>
      </c>
      <c r="D283" s="127" t="str">
        <f>IF(D282="","",IF(COLUMN(D283)-1&lt;&gt;COUNT($3:$3),IF(ROW(D283)-3&gt;$A$2,"",IF(MOD((ROW(D283)-3),(PRODUCT($3:$3)/PRODUCT($B$3:D$3)))=1,IF(MOD((ROW(D283)-3),(PRODUCT($3:$3)/PRODUCT($B$3:C$3)))=1,1,D282+1),D282)),IF(ROW(D283)-3&gt;$A$2,"",IF(MOD((ROW(D283)-3),D$3)=1,1,D282+1))))</f>
        <v/>
      </c>
      <c r="E283" s="127" t="str">
        <f>IF(E282="","",IF(COLUMN(E283)-1&lt;&gt;COUNT($3:$3),IF(ROW(E283)-3&gt;$A$2,"",IF(MOD((ROW(E283)-3),(PRODUCT($3:$3)/PRODUCT($B$3:E$3)))=1,IF(MOD((ROW(E283)-3),(PRODUCT($3:$3)/PRODUCT($B$3:D$3)))=1,1,E282+1),E282)),IF(ROW(E283)-3&gt;$A$2,"",IF(MOD((ROW(E283)-3),E$3)=1,1,E282+1))))</f>
        <v/>
      </c>
      <c r="F283" s="127" t="str">
        <f>IF(F282="","",IF(COLUMN(F283)-1&lt;&gt;COUNT($3:$3),IF(ROW(F283)-3&gt;$A$2,"",IF(MOD((ROW(F283)-3),(PRODUCT($3:$3)/PRODUCT($B$3:F$3)))=1,IF(MOD((ROW(F283)-3),(PRODUCT($3:$3)/PRODUCT($B$3:E$3)))=1,1,F282+1),F282)),IF(ROW(F283)-3&gt;$A$2,"",IF(MOD((ROW(F283)-3),F$3)=1,1,F282+1))))</f>
        <v/>
      </c>
      <c r="G283" s="127" t="str">
        <f>IF(G282="","",IF(COLUMN(G283)-1&lt;&gt;COUNT($3:$3),IF(ROW(G283)-3&gt;$A$2,"",IF(MOD((ROW(G283)-3),(PRODUCT($3:$3)/PRODUCT($B$3:G$3)))=1,IF(MOD((ROW(G283)-3),(PRODUCT($3:$3)/PRODUCT($B$3:F$3)))=1,1,G282+1),G282)),IF(ROW(G283)-3&gt;$A$2,"",IF(MOD((ROW(G283)-3),G$3)=1,1,G282+1))))</f>
        <v/>
      </c>
      <c r="H283" s="127" t="str">
        <f>IF(H282="","",IF(COLUMN(H283)-1&lt;&gt;COUNT($3:$3),IF(ROW(H283)-3&gt;$A$2,"",IF(MOD((ROW(H283)-3),(PRODUCT($3:$3)/PRODUCT($B$3:H$3)))=1,IF(MOD((ROW(H283)-3),(PRODUCT($3:$3)/PRODUCT($B$3:G$3)))=1,1,H282+1),H282)),IF(ROW(H283)-3&gt;$A$2,"",IF(MOD((ROW(H283)-3),H$3)=1,1,H282+1))))</f>
        <v/>
      </c>
      <c r="I283" s="127" t="str">
        <f>IF(I282="","",IF(COLUMN(I283)-1&lt;&gt;COUNT($3:$3),IF(ROW(I283)-3&gt;$A$2,"",IF(MOD((ROW(I283)-3),(PRODUCT($3:$3)/PRODUCT($B$3:I$3)))=1,IF(MOD((ROW(I283)-3),(PRODUCT($3:$3)/PRODUCT($B$3:H$3)))=1,1,I282+1),I282)),IF(ROW(I283)-3&gt;$A$2,"",IF(MOD((ROW(I283)-3),I$3)=1,1,I282+1))))</f>
        <v/>
      </c>
      <c r="J283" s="127" t="str">
        <f>IF(J282="","",IF(COLUMN(J283)-1&lt;&gt;COUNT($3:$3),IF(ROW(J283)-3&gt;$A$2,"",IF(MOD((ROW(J283)-3),(PRODUCT($3:$3)/PRODUCT($B$3:J$3)))=1,IF(MOD((ROW(J283)-3),(PRODUCT($3:$3)/PRODUCT($B$3:I$3)))=1,1,J282+1),J282)),IF(ROW(J283)-3&gt;$A$2,"",IF(MOD((ROW(J283)-3),J$3)=1,1,J282+1))))</f>
        <v/>
      </c>
      <c r="K283" t="str">
        <f>IF(K282="","",IF(COLUMN(K283)-1&lt;&gt;COUNT($3:$3),IF(ROW(K283)-2&gt;$A$2,"",IF(MOD((ROW(K283)-2),(PRODUCT($3:$3)/PRODUCT($B$3:K$3)))=1,IF(MOD((ROW(K283)-2),(PRODUCT($3:$3)/PRODUCT($B$3:J$3)))=1,1,K282+1),K282)),IF(ROW(K283)-2&gt;$A$2,"",IF(MOD((ROW(K283)-2),K$3)=1,1,K282+1))))</f>
        <v/>
      </c>
    </row>
    <row r="284" spans="2:11">
      <c r="B284" s="127" t="str">
        <f>IF(B283="","",IF(COLUMN(B284)-1&lt;&gt;COUNT($3:$3),IF(ROW(B284)-3&gt;$A$2,"",IF(MOD((ROW(B284)-3),(PRODUCT($3:$3)/PRODUCT($B$3:B$3)))=1,B283+1,B283)),IF(ROW(B284)-3&gt;$A$2,"",IF(MOD((ROW(B284)-3),B$3)=1,1,B283+1))))</f>
        <v/>
      </c>
      <c r="C284" s="127" t="str">
        <f>IF(C283="","",IF(COLUMN(C284)-1&lt;&gt;COUNT($3:$3),IF(ROW(C284)-3&gt;$A$2,"",IF(MOD((ROW(C284)-3),(PRODUCT($3:$3)/PRODUCT($B$3:C$3)))=1,IF(MOD((ROW(C284)-3),(PRODUCT($3:$3)/PRODUCT(B$3:$B$3)))=1,1,C283+1),C283)),IF(ROW(C284)-3&gt;$A$2,"",IF(MOD((ROW(C284)-3),C$3)=1,1,C283+1))))</f>
        <v/>
      </c>
      <c r="D284" s="127" t="str">
        <f>IF(D283="","",IF(COLUMN(D284)-1&lt;&gt;COUNT($3:$3),IF(ROW(D284)-3&gt;$A$2,"",IF(MOD((ROW(D284)-3),(PRODUCT($3:$3)/PRODUCT($B$3:D$3)))=1,IF(MOD((ROW(D284)-3),(PRODUCT($3:$3)/PRODUCT($B$3:C$3)))=1,1,D283+1),D283)),IF(ROW(D284)-3&gt;$A$2,"",IF(MOD((ROW(D284)-3),D$3)=1,1,D283+1))))</f>
        <v/>
      </c>
      <c r="E284" s="127" t="str">
        <f>IF(E283="","",IF(COLUMN(E284)-1&lt;&gt;COUNT($3:$3),IF(ROW(E284)-3&gt;$A$2,"",IF(MOD((ROW(E284)-3),(PRODUCT($3:$3)/PRODUCT($B$3:E$3)))=1,IF(MOD((ROW(E284)-3),(PRODUCT($3:$3)/PRODUCT($B$3:D$3)))=1,1,E283+1),E283)),IF(ROW(E284)-3&gt;$A$2,"",IF(MOD((ROW(E284)-3),E$3)=1,1,E283+1))))</f>
        <v/>
      </c>
      <c r="F284" s="127" t="str">
        <f>IF(F283="","",IF(COLUMN(F284)-1&lt;&gt;COUNT($3:$3),IF(ROW(F284)-3&gt;$A$2,"",IF(MOD((ROW(F284)-3),(PRODUCT($3:$3)/PRODUCT($B$3:F$3)))=1,IF(MOD((ROW(F284)-3),(PRODUCT($3:$3)/PRODUCT($B$3:E$3)))=1,1,F283+1),F283)),IF(ROW(F284)-3&gt;$A$2,"",IF(MOD((ROW(F284)-3),F$3)=1,1,F283+1))))</f>
        <v/>
      </c>
      <c r="G284" s="127" t="str">
        <f>IF(G283="","",IF(COLUMN(G284)-1&lt;&gt;COUNT($3:$3),IF(ROW(G284)-3&gt;$A$2,"",IF(MOD((ROW(G284)-3),(PRODUCT($3:$3)/PRODUCT($B$3:G$3)))=1,IF(MOD((ROW(G284)-3),(PRODUCT($3:$3)/PRODUCT($B$3:F$3)))=1,1,G283+1),G283)),IF(ROW(G284)-3&gt;$A$2,"",IF(MOD((ROW(G284)-3),G$3)=1,1,G283+1))))</f>
        <v/>
      </c>
      <c r="H284" s="127" t="str">
        <f>IF(H283="","",IF(COLUMN(H284)-1&lt;&gt;COUNT($3:$3),IF(ROW(H284)-3&gt;$A$2,"",IF(MOD((ROW(H284)-3),(PRODUCT($3:$3)/PRODUCT($B$3:H$3)))=1,IF(MOD((ROW(H284)-3),(PRODUCT($3:$3)/PRODUCT($B$3:G$3)))=1,1,H283+1),H283)),IF(ROW(H284)-3&gt;$A$2,"",IF(MOD((ROW(H284)-3),H$3)=1,1,H283+1))))</f>
        <v/>
      </c>
      <c r="I284" s="127" t="str">
        <f>IF(I283="","",IF(COLUMN(I284)-1&lt;&gt;COUNT($3:$3),IF(ROW(I284)-3&gt;$A$2,"",IF(MOD((ROW(I284)-3),(PRODUCT($3:$3)/PRODUCT($B$3:I$3)))=1,IF(MOD((ROW(I284)-3),(PRODUCT($3:$3)/PRODUCT($B$3:H$3)))=1,1,I283+1),I283)),IF(ROW(I284)-3&gt;$A$2,"",IF(MOD((ROW(I284)-3),I$3)=1,1,I283+1))))</f>
        <v/>
      </c>
      <c r="J284" s="127" t="str">
        <f>IF(J283="","",IF(COLUMN(J284)-1&lt;&gt;COUNT($3:$3),IF(ROW(J284)-3&gt;$A$2,"",IF(MOD((ROW(J284)-3),(PRODUCT($3:$3)/PRODUCT($B$3:J$3)))=1,IF(MOD((ROW(J284)-3),(PRODUCT($3:$3)/PRODUCT($B$3:I$3)))=1,1,J283+1),J283)),IF(ROW(J284)-3&gt;$A$2,"",IF(MOD((ROW(J284)-3),J$3)=1,1,J283+1))))</f>
        <v/>
      </c>
      <c r="K284" t="str">
        <f>IF(K283="","",IF(COLUMN(K284)-1&lt;&gt;COUNT($3:$3),IF(ROW(K284)-2&gt;$A$2,"",IF(MOD((ROW(K284)-2),(PRODUCT($3:$3)/PRODUCT($B$3:K$3)))=1,IF(MOD((ROW(K284)-2),(PRODUCT($3:$3)/PRODUCT($B$3:J$3)))=1,1,K283+1),K283)),IF(ROW(K284)-2&gt;$A$2,"",IF(MOD((ROW(K284)-2),K$3)=1,1,K283+1))))</f>
        <v/>
      </c>
    </row>
    <row r="285" spans="2:11">
      <c r="B285" s="127" t="str">
        <f>IF(B284="","",IF(COLUMN(B285)-1&lt;&gt;COUNT($3:$3),IF(ROW(B285)-3&gt;$A$2,"",IF(MOD((ROW(B285)-3),(PRODUCT($3:$3)/PRODUCT($B$3:B$3)))=1,B284+1,B284)),IF(ROW(B285)-3&gt;$A$2,"",IF(MOD((ROW(B285)-3),B$3)=1,1,B284+1))))</f>
        <v/>
      </c>
      <c r="C285" s="127" t="str">
        <f>IF(C284="","",IF(COLUMN(C285)-1&lt;&gt;COUNT($3:$3),IF(ROW(C285)-3&gt;$A$2,"",IF(MOD((ROW(C285)-3),(PRODUCT($3:$3)/PRODUCT($B$3:C$3)))=1,IF(MOD((ROW(C285)-3),(PRODUCT($3:$3)/PRODUCT(B$3:$B$3)))=1,1,C284+1),C284)),IF(ROW(C285)-3&gt;$A$2,"",IF(MOD((ROW(C285)-3),C$3)=1,1,C284+1))))</f>
        <v/>
      </c>
      <c r="D285" s="127" t="str">
        <f>IF(D284="","",IF(COLUMN(D285)-1&lt;&gt;COUNT($3:$3),IF(ROW(D285)-3&gt;$A$2,"",IF(MOD((ROW(D285)-3),(PRODUCT($3:$3)/PRODUCT($B$3:D$3)))=1,IF(MOD((ROW(D285)-3),(PRODUCT($3:$3)/PRODUCT($B$3:C$3)))=1,1,D284+1),D284)),IF(ROW(D285)-3&gt;$A$2,"",IF(MOD((ROW(D285)-3),D$3)=1,1,D284+1))))</f>
        <v/>
      </c>
      <c r="E285" s="127" t="str">
        <f>IF(E284="","",IF(COLUMN(E285)-1&lt;&gt;COUNT($3:$3),IF(ROW(E285)-3&gt;$A$2,"",IF(MOD((ROW(E285)-3),(PRODUCT($3:$3)/PRODUCT($B$3:E$3)))=1,IF(MOD((ROW(E285)-3),(PRODUCT($3:$3)/PRODUCT($B$3:D$3)))=1,1,E284+1),E284)),IF(ROW(E285)-3&gt;$A$2,"",IF(MOD((ROW(E285)-3),E$3)=1,1,E284+1))))</f>
        <v/>
      </c>
      <c r="F285" s="127" t="str">
        <f>IF(F284="","",IF(COLUMN(F285)-1&lt;&gt;COUNT($3:$3),IF(ROW(F285)-3&gt;$A$2,"",IF(MOD((ROW(F285)-3),(PRODUCT($3:$3)/PRODUCT($B$3:F$3)))=1,IF(MOD((ROW(F285)-3),(PRODUCT($3:$3)/PRODUCT($B$3:E$3)))=1,1,F284+1),F284)),IF(ROW(F285)-3&gt;$A$2,"",IF(MOD((ROW(F285)-3),F$3)=1,1,F284+1))))</f>
        <v/>
      </c>
      <c r="G285" s="127" t="str">
        <f>IF(G284="","",IF(COLUMN(G285)-1&lt;&gt;COUNT($3:$3),IF(ROW(G285)-3&gt;$A$2,"",IF(MOD((ROW(G285)-3),(PRODUCT($3:$3)/PRODUCT($B$3:G$3)))=1,IF(MOD((ROW(G285)-3),(PRODUCT($3:$3)/PRODUCT($B$3:F$3)))=1,1,G284+1),G284)),IF(ROW(G285)-3&gt;$A$2,"",IF(MOD((ROW(G285)-3),G$3)=1,1,G284+1))))</f>
        <v/>
      </c>
      <c r="H285" s="127" t="str">
        <f>IF(H284="","",IF(COLUMN(H285)-1&lt;&gt;COUNT($3:$3),IF(ROW(H285)-3&gt;$A$2,"",IF(MOD((ROW(H285)-3),(PRODUCT($3:$3)/PRODUCT($B$3:H$3)))=1,IF(MOD((ROW(H285)-3),(PRODUCT($3:$3)/PRODUCT($B$3:G$3)))=1,1,H284+1),H284)),IF(ROW(H285)-3&gt;$A$2,"",IF(MOD((ROW(H285)-3),H$3)=1,1,H284+1))))</f>
        <v/>
      </c>
      <c r="I285" s="127" t="str">
        <f>IF(I284="","",IF(COLUMN(I285)-1&lt;&gt;COUNT($3:$3),IF(ROW(I285)-3&gt;$A$2,"",IF(MOD((ROW(I285)-3),(PRODUCT($3:$3)/PRODUCT($B$3:I$3)))=1,IF(MOD((ROW(I285)-3),(PRODUCT($3:$3)/PRODUCT($B$3:H$3)))=1,1,I284+1),I284)),IF(ROW(I285)-3&gt;$A$2,"",IF(MOD((ROW(I285)-3),I$3)=1,1,I284+1))))</f>
        <v/>
      </c>
      <c r="J285" s="127" t="str">
        <f>IF(J284="","",IF(COLUMN(J285)-1&lt;&gt;COUNT($3:$3),IF(ROW(J285)-3&gt;$A$2,"",IF(MOD((ROW(J285)-3),(PRODUCT($3:$3)/PRODUCT($B$3:J$3)))=1,IF(MOD((ROW(J285)-3),(PRODUCT($3:$3)/PRODUCT($B$3:I$3)))=1,1,J284+1),J284)),IF(ROW(J285)-3&gt;$A$2,"",IF(MOD((ROW(J285)-3),J$3)=1,1,J284+1))))</f>
        <v/>
      </c>
      <c r="K285" t="str">
        <f>IF(K284="","",IF(COLUMN(K285)-1&lt;&gt;COUNT($3:$3),IF(ROW(K285)-2&gt;$A$2,"",IF(MOD((ROW(K285)-2),(PRODUCT($3:$3)/PRODUCT($B$3:K$3)))=1,IF(MOD((ROW(K285)-2),(PRODUCT($3:$3)/PRODUCT($B$3:J$3)))=1,1,K284+1),K284)),IF(ROW(K285)-2&gt;$A$2,"",IF(MOD((ROW(K285)-2),K$3)=1,1,K284+1))))</f>
        <v/>
      </c>
    </row>
    <row r="286" spans="2:11">
      <c r="B286" s="127" t="str">
        <f>IF(B285="","",IF(COLUMN(B286)-1&lt;&gt;COUNT($3:$3),IF(ROW(B286)-3&gt;$A$2,"",IF(MOD((ROW(B286)-3),(PRODUCT($3:$3)/PRODUCT($B$3:B$3)))=1,B285+1,B285)),IF(ROW(B286)-3&gt;$A$2,"",IF(MOD((ROW(B286)-3),B$3)=1,1,B285+1))))</f>
        <v/>
      </c>
      <c r="C286" s="127" t="str">
        <f>IF(C285="","",IF(COLUMN(C286)-1&lt;&gt;COUNT($3:$3),IF(ROW(C286)-3&gt;$A$2,"",IF(MOD((ROW(C286)-3),(PRODUCT($3:$3)/PRODUCT($B$3:C$3)))=1,IF(MOD((ROW(C286)-3),(PRODUCT($3:$3)/PRODUCT(B$3:$B$3)))=1,1,C285+1),C285)),IF(ROW(C286)-3&gt;$A$2,"",IF(MOD((ROW(C286)-3),C$3)=1,1,C285+1))))</f>
        <v/>
      </c>
      <c r="D286" s="127" t="str">
        <f>IF(D285="","",IF(COLUMN(D286)-1&lt;&gt;COUNT($3:$3),IF(ROW(D286)-3&gt;$A$2,"",IF(MOD((ROW(D286)-3),(PRODUCT($3:$3)/PRODUCT($B$3:D$3)))=1,IF(MOD((ROW(D286)-3),(PRODUCT($3:$3)/PRODUCT($B$3:C$3)))=1,1,D285+1),D285)),IF(ROW(D286)-3&gt;$A$2,"",IF(MOD((ROW(D286)-3),D$3)=1,1,D285+1))))</f>
        <v/>
      </c>
      <c r="E286" s="127" t="str">
        <f>IF(E285="","",IF(COLUMN(E286)-1&lt;&gt;COUNT($3:$3),IF(ROW(E286)-3&gt;$A$2,"",IF(MOD((ROW(E286)-3),(PRODUCT($3:$3)/PRODUCT($B$3:E$3)))=1,IF(MOD((ROW(E286)-3),(PRODUCT($3:$3)/PRODUCT($B$3:D$3)))=1,1,E285+1),E285)),IF(ROW(E286)-3&gt;$A$2,"",IF(MOD((ROW(E286)-3),E$3)=1,1,E285+1))))</f>
        <v/>
      </c>
      <c r="F286" s="127" t="str">
        <f>IF(F285="","",IF(COLUMN(F286)-1&lt;&gt;COUNT($3:$3),IF(ROW(F286)-3&gt;$A$2,"",IF(MOD((ROW(F286)-3),(PRODUCT($3:$3)/PRODUCT($B$3:F$3)))=1,IF(MOD((ROW(F286)-3),(PRODUCT($3:$3)/PRODUCT($B$3:E$3)))=1,1,F285+1),F285)),IF(ROW(F286)-3&gt;$A$2,"",IF(MOD((ROW(F286)-3),F$3)=1,1,F285+1))))</f>
        <v/>
      </c>
      <c r="G286" s="127" t="str">
        <f>IF(G285="","",IF(COLUMN(G286)-1&lt;&gt;COUNT($3:$3),IF(ROW(G286)-3&gt;$A$2,"",IF(MOD((ROW(G286)-3),(PRODUCT($3:$3)/PRODUCT($B$3:G$3)))=1,IF(MOD((ROW(G286)-3),(PRODUCT($3:$3)/PRODUCT($B$3:F$3)))=1,1,G285+1),G285)),IF(ROW(G286)-3&gt;$A$2,"",IF(MOD((ROW(G286)-3),G$3)=1,1,G285+1))))</f>
        <v/>
      </c>
      <c r="H286" s="127" t="str">
        <f>IF(H285="","",IF(COLUMN(H286)-1&lt;&gt;COUNT($3:$3),IF(ROW(H286)-3&gt;$A$2,"",IF(MOD((ROW(H286)-3),(PRODUCT($3:$3)/PRODUCT($B$3:H$3)))=1,IF(MOD((ROW(H286)-3),(PRODUCT($3:$3)/PRODUCT($B$3:G$3)))=1,1,H285+1),H285)),IF(ROW(H286)-3&gt;$A$2,"",IF(MOD((ROW(H286)-3),H$3)=1,1,H285+1))))</f>
        <v/>
      </c>
      <c r="I286" s="127" t="str">
        <f>IF(I285="","",IF(COLUMN(I286)-1&lt;&gt;COUNT($3:$3),IF(ROW(I286)-3&gt;$A$2,"",IF(MOD((ROW(I286)-3),(PRODUCT($3:$3)/PRODUCT($B$3:I$3)))=1,IF(MOD((ROW(I286)-3),(PRODUCT($3:$3)/PRODUCT($B$3:H$3)))=1,1,I285+1),I285)),IF(ROW(I286)-3&gt;$A$2,"",IF(MOD((ROW(I286)-3),I$3)=1,1,I285+1))))</f>
        <v/>
      </c>
      <c r="J286" s="127" t="str">
        <f>IF(J285="","",IF(COLUMN(J286)-1&lt;&gt;COUNT($3:$3),IF(ROW(J286)-3&gt;$A$2,"",IF(MOD((ROW(J286)-3),(PRODUCT($3:$3)/PRODUCT($B$3:J$3)))=1,IF(MOD((ROW(J286)-3),(PRODUCT($3:$3)/PRODUCT($B$3:I$3)))=1,1,J285+1),J285)),IF(ROW(J286)-3&gt;$A$2,"",IF(MOD((ROW(J286)-3),J$3)=1,1,J285+1))))</f>
        <v/>
      </c>
      <c r="K286" t="str">
        <f>IF(K285="","",IF(COLUMN(K286)-1&lt;&gt;COUNT($3:$3),IF(ROW(K286)-2&gt;$A$2,"",IF(MOD((ROW(K286)-2),(PRODUCT($3:$3)/PRODUCT($B$3:K$3)))=1,IF(MOD((ROW(K286)-2),(PRODUCT($3:$3)/PRODUCT($B$3:J$3)))=1,1,K285+1),K285)),IF(ROW(K286)-2&gt;$A$2,"",IF(MOD((ROW(K286)-2),K$3)=1,1,K285+1))))</f>
        <v/>
      </c>
    </row>
    <row r="287" spans="2:11">
      <c r="B287" s="127" t="str">
        <f>IF(B286="","",IF(COLUMN(B287)-1&lt;&gt;COUNT($3:$3),IF(ROW(B287)-3&gt;$A$2,"",IF(MOD((ROW(B287)-3),(PRODUCT($3:$3)/PRODUCT($B$3:B$3)))=1,B286+1,B286)),IF(ROW(B287)-3&gt;$A$2,"",IF(MOD((ROW(B287)-3),B$3)=1,1,B286+1))))</f>
        <v/>
      </c>
      <c r="C287" s="127" t="str">
        <f>IF(C286="","",IF(COLUMN(C287)-1&lt;&gt;COUNT($3:$3),IF(ROW(C287)-3&gt;$A$2,"",IF(MOD((ROW(C287)-3),(PRODUCT($3:$3)/PRODUCT($B$3:C$3)))=1,IF(MOD((ROW(C287)-3),(PRODUCT($3:$3)/PRODUCT(B$3:$B$3)))=1,1,C286+1),C286)),IF(ROW(C287)-3&gt;$A$2,"",IF(MOD((ROW(C287)-3),C$3)=1,1,C286+1))))</f>
        <v/>
      </c>
      <c r="D287" s="127" t="str">
        <f>IF(D286="","",IF(COLUMN(D287)-1&lt;&gt;COUNT($3:$3),IF(ROW(D287)-3&gt;$A$2,"",IF(MOD((ROW(D287)-3),(PRODUCT($3:$3)/PRODUCT($B$3:D$3)))=1,IF(MOD((ROW(D287)-3),(PRODUCT($3:$3)/PRODUCT($B$3:C$3)))=1,1,D286+1),D286)),IF(ROW(D287)-3&gt;$A$2,"",IF(MOD((ROW(D287)-3),D$3)=1,1,D286+1))))</f>
        <v/>
      </c>
      <c r="E287" s="127" t="str">
        <f>IF(E286="","",IF(COLUMN(E287)-1&lt;&gt;COUNT($3:$3),IF(ROW(E287)-3&gt;$A$2,"",IF(MOD((ROW(E287)-3),(PRODUCT($3:$3)/PRODUCT($B$3:E$3)))=1,IF(MOD((ROW(E287)-3),(PRODUCT($3:$3)/PRODUCT($B$3:D$3)))=1,1,E286+1),E286)),IF(ROW(E287)-3&gt;$A$2,"",IF(MOD((ROW(E287)-3),E$3)=1,1,E286+1))))</f>
        <v/>
      </c>
      <c r="F287" s="127" t="str">
        <f>IF(F286="","",IF(COLUMN(F287)-1&lt;&gt;COUNT($3:$3),IF(ROW(F287)-3&gt;$A$2,"",IF(MOD((ROW(F287)-3),(PRODUCT($3:$3)/PRODUCT($B$3:F$3)))=1,IF(MOD((ROW(F287)-3),(PRODUCT($3:$3)/PRODUCT($B$3:E$3)))=1,1,F286+1),F286)),IF(ROW(F287)-3&gt;$A$2,"",IF(MOD((ROW(F287)-3),F$3)=1,1,F286+1))))</f>
        <v/>
      </c>
      <c r="G287" s="127" t="str">
        <f>IF(G286="","",IF(COLUMN(G287)-1&lt;&gt;COUNT($3:$3),IF(ROW(G287)-3&gt;$A$2,"",IF(MOD((ROW(G287)-3),(PRODUCT($3:$3)/PRODUCT($B$3:G$3)))=1,IF(MOD((ROW(G287)-3),(PRODUCT($3:$3)/PRODUCT($B$3:F$3)))=1,1,G286+1),G286)),IF(ROW(G287)-3&gt;$A$2,"",IF(MOD((ROW(G287)-3),G$3)=1,1,G286+1))))</f>
        <v/>
      </c>
      <c r="H287" s="127" t="str">
        <f>IF(H286="","",IF(COLUMN(H287)-1&lt;&gt;COUNT($3:$3),IF(ROW(H287)-3&gt;$A$2,"",IF(MOD((ROW(H287)-3),(PRODUCT($3:$3)/PRODUCT($B$3:H$3)))=1,IF(MOD((ROW(H287)-3),(PRODUCT($3:$3)/PRODUCT($B$3:G$3)))=1,1,H286+1),H286)),IF(ROW(H287)-3&gt;$A$2,"",IF(MOD((ROW(H287)-3),H$3)=1,1,H286+1))))</f>
        <v/>
      </c>
      <c r="I287" s="127" t="str">
        <f>IF(I286="","",IF(COLUMN(I287)-1&lt;&gt;COUNT($3:$3),IF(ROW(I287)-3&gt;$A$2,"",IF(MOD((ROW(I287)-3),(PRODUCT($3:$3)/PRODUCT($B$3:I$3)))=1,IF(MOD((ROW(I287)-3),(PRODUCT($3:$3)/PRODUCT($B$3:H$3)))=1,1,I286+1),I286)),IF(ROW(I287)-3&gt;$A$2,"",IF(MOD((ROW(I287)-3),I$3)=1,1,I286+1))))</f>
        <v/>
      </c>
      <c r="J287" s="127" t="str">
        <f>IF(J286="","",IF(COLUMN(J287)-1&lt;&gt;COUNT($3:$3),IF(ROW(J287)-3&gt;$A$2,"",IF(MOD((ROW(J287)-3),(PRODUCT($3:$3)/PRODUCT($B$3:J$3)))=1,IF(MOD((ROW(J287)-3),(PRODUCT($3:$3)/PRODUCT($B$3:I$3)))=1,1,J286+1),J286)),IF(ROW(J287)-3&gt;$A$2,"",IF(MOD((ROW(J287)-3),J$3)=1,1,J286+1))))</f>
        <v/>
      </c>
      <c r="K287" t="str">
        <f>IF(K286="","",IF(COLUMN(K287)-1&lt;&gt;COUNT($3:$3),IF(ROW(K287)-2&gt;$A$2,"",IF(MOD((ROW(K287)-2),(PRODUCT($3:$3)/PRODUCT($B$3:K$3)))=1,IF(MOD((ROW(K287)-2),(PRODUCT($3:$3)/PRODUCT($B$3:J$3)))=1,1,K286+1),K286)),IF(ROW(K287)-2&gt;$A$2,"",IF(MOD((ROW(K287)-2),K$3)=1,1,K286+1))))</f>
        <v/>
      </c>
    </row>
    <row r="288" spans="2:11">
      <c r="B288" s="127" t="str">
        <f>IF(B287="","",IF(COLUMN(B288)-1&lt;&gt;COUNT($3:$3),IF(ROW(B288)-3&gt;$A$2,"",IF(MOD((ROW(B288)-3),(PRODUCT($3:$3)/PRODUCT($B$3:B$3)))=1,B287+1,B287)),IF(ROW(B288)-3&gt;$A$2,"",IF(MOD((ROW(B288)-3),B$3)=1,1,B287+1))))</f>
        <v/>
      </c>
      <c r="C288" s="127" t="str">
        <f>IF(C287="","",IF(COLUMN(C288)-1&lt;&gt;COUNT($3:$3),IF(ROW(C288)-3&gt;$A$2,"",IF(MOD((ROW(C288)-3),(PRODUCT($3:$3)/PRODUCT($B$3:C$3)))=1,IF(MOD((ROW(C288)-3),(PRODUCT($3:$3)/PRODUCT(B$3:$B$3)))=1,1,C287+1),C287)),IF(ROW(C288)-3&gt;$A$2,"",IF(MOD((ROW(C288)-3),C$3)=1,1,C287+1))))</f>
        <v/>
      </c>
      <c r="D288" s="127" t="str">
        <f>IF(D287="","",IF(COLUMN(D288)-1&lt;&gt;COUNT($3:$3),IF(ROW(D288)-3&gt;$A$2,"",IF(MOD((ROW(D288)-3),(PRODUCT($3:$3)/PRODUCT($B$3:D$3)))=1,IF(MOD((ROW(D288)-3),(PRODUCT($3:$3)/PRODUCT($B$3:C$3)))=1,1,D287+1),D287)),IF(ROW(D288)-3&gt;$A$2,"",IF(MOD((ROW(D288)-3),D$3)=1,1,D287+1))))</f>
        <v/>
      </c>
      <c r="E288" s="127" t="str">
        <f>IF(E287="","",IF(COLUMN(E288)-1&lt;&gt;COUNT($3:$3),IF(ROW(E288)-3&gt;$A$2,"",IF(MOD((ROW(E288)-3),(PRODUCT($3:$3)/PRODUCT($B$3:E$3)))=1,IF(MOD((ROW(E288)-3),(PRODUCT($3:$3)/PRODUCT($B$3:D$3)))=1,1,E287+1),E287)),IF(ROW(E288)-3&gt;$A$2,"",IF(MOD((ROW(E288)-3),E$3)=1,1,E287+1))))</f>
        <v/>
      </c>
      <c r="F288" s="127" t="str">
        <f>IF(F287="","",IF(COLUMN(F288)-1&lt;&gt;COUNT($3:$3),IF(ROW(F288)-3&gt;$A$2,"",IF(MOD((ROW(F288)-3),(PRODUCT($3:$3)/PRODUCT($B$3:F$3)))=1,IF(MOD((ROW(F288)-3),(PRODUCT($3:$3)/PRODUCT($B$3:E$3)))=1,1,F287+1),F287)),IF(ROW(F288)-3&gt;$A$2,"",IF(MOD((ROW(F288)-3),F$3)=1,1,F287+1))))</f>
        <v/>
      </c>
      <c r="G288" s="127" t="str">
        <f>IF(G287="","",IF(COLUMN(G288)-1&lt;&gt;COUNT($3:$3),IF(ROW(G288)-3&gt;$A$2,"",IF(MOD((ROW(G288)-3),(PRODUCT($3:$3)/PRODUCT($B$3:G$3)))=1,IF(MOD((ROW(G288)-3),(PRODUCT($3:$3)/PRODUCT($B$3:F$3)))=1,1,G287+1),G287)),IF(ROW(G288)-3&gt;$A$2,"",IF(MOD((ROW(G288)-3),G$3)=1,1,G287+1))))</f>
        <v/>
      </c>
      <c r="H288" s="127" t="str">
        <f>IF(H287="","",IF(COLUMN(H288)-1&lt;&gt;COUNT($3:$3),IF(ROW(H288)-3&gt;$A$2,"",IF(MOD((ROW(H288)-3),(PRODUCT($3:$3)/PRODUCT($B$3:H$3)))=1,IF(MOD((ROW(H288)-3),(PRODUCT($3:$3)/PRODUCT($B$3:G$3)))=1,1,H287+1),H287)),IF(ROW(H288)-3&gt;$A$2,"",IF(MOD((ROW(H288)-3),H$3)=1,1,H287+1))))</f>
        <v/>
      </c>
      <c r="I288" s="127" t="str">
        <f>IF(I287="","",IF(COLUMN(I288)-1&lt;&gt;COUNT($3:$3),IF(ROW(I288)-3&gt;$A$2,"",IF(MOD((ROW(I288)-3),(PRODUCT($3:$3)/PRODUCT($B$3:I$3)))=1,IF(MOD((ROW(I288)-3),(PRODUCT($3:$3)/PRODUCT($B$3:H$3)))=1,1,I287+1),I287)),IF(ROW(I288)-3&gt;$A$2,"",IF(MOD((ROW(I288)-3),I$3)=1,1,I287+1))))</f>
        <v/>
      </c>
      <c r="J288" s="127" t="str">
        <f>IF(J287="","",IF(COLUMN(J288)-1&lt;&gt;COUNT($3:$3),IF(ROW(J288)-3&gt;$A$2,"",IF(MOD((ROW(J288)-3),(PRODUCT($3:$3)/PRODUCT($B$3:J$3)))=1,IF(MOD((ROW(J288)-3),(PRODUCT($3:$3)/PRODUCT($B$3:I$3)))=1,1,J287+1),J287)),IF(ROW(J288)-3&gt;$A$2,"",IF(MOD((ROW(J288)-3),J$3)=1,1,J287+1))))</f>
        <v/>
      </c>
      <c r="K288" t="str">
        <f>IF(K287="","",IF(COLUMN(K288)-1&lt;&gt;COUNT($3:$3),IF(ROW(K288)-2&gt;$A$2,"",IF(MOD((ROW(K288)-2),(PRODUCT($3:$3)/PRODUCT($B$3:K$3)))=1,IF(MOD((ROW(K288)-2),(PRODUCT($3:$3)/PRODUCT($B$3:J$3)))=1,1,K287+1),K287)),IF(ROW(K288)-2&gt;$A$2,"",IF(MOD((ROW(K288)-2),K$3)=1,1,K287+1))))</f>
        <v/>
      </c>
    </row>
    <row r="289" spans="2:11">
      <c r="B289" s="127" t="str">
        <f>IF(B288="","",IF(COLUMN(B289)-1&lt;&gt;COUNT($3:$3),IF(ROW(B289)-3&gt;$A$2,"",IF(MOD((ROW(B289)-3),(PRODUCT($3:$3)/PRODUCT($B$3:B$3)))=1,B288+1,B288)),IF(ROW(B289)-3&gt;$A$2,"",IF(MOD((ROW(B289)-3),B$3)=1,1,B288+1))))</f>
        <v/>
      </c>
      <c r="C289" s="127" t="str">
        <f>IF(C288="","",IF(COLUMN(C289)-1&lt;&gt;COUNT($3:$3),IF(ROW(C289)-3&gt;$A$2,"",IF(MOD((ROW(C289)-3),(PRODUCT($3:$3)/PRODUCT($B$3:C$3)))=1,IF(MOD((ROW(C289)-3),(PRODUCT($3:$3)/PRODUCT(B$3:$B$3)))=1,1,C288+1),C288)),IF(ROW(C289)-3&gt;$A$2,"",IF(MOD((ROW(C289)-3),C$3)=1,1,C288+1))))</f>
        <v/>
      </c>
      <c r="D289" s="127" t="str">
        <f>IF(D288="","",IF(COLUMN(D289)-1&lt;&gt;COUNT($3:$3),IF(ROW(D289)-3&gt;$A$2,"",IF(MOD((ROW(D289)-3),(PRODUCT($3:$3)/PRODUCT($B$3:D$3)))=1,IF(MOD((ROW(D289)-3),(PRODUCT($3:$3)/PRODUCT($B$3:C$3)))=1,1,D288+1),D288)),IF(ROW(D289)-3&gt;$A$2,"",IF(MOD((ROW(D289)-3),D$3)=1,1,D288+1))))</f>
        <v/>
      </c>
      <c r="E289" s="127" t="str">
        <f>IF(E288="","",IF(COLUMN(E289)-1&lt;&gt;COUNT($3:$3),IF(ROW(E289)-3&gt;$A$2,"",IF(MOD((ROW(E289)-3),(PRODUCT($3:$3)/PRODUCT($B$3:E$3)))=1,IF(MOD((ROW(E289)-3),(PRODUCT($3:$3)/PRODUCT($B$3:D$3)))=1,1,E288+1),E288)),IF(ROW(E289)-3&gt;$A$2,"",IF(MOD((ROW(E289)-3),E$3)=1,1,E288+1))))</f>
        <v/>
      </c>
      <c r="F289" s="127" t="str">
        <f>IF(F288="","",IF(COLUMN(F289)-1&lt;&gt;COUNT($3:$3),IF(ROW(F289)-3&gt;$A$2,"",IF(MOD((ROW(F289)-3),(PRODUCT($3:$3)/PRODUCT($B$3:F$3)))=1,IF(MOD((ROW(F289)-3),(PRODUCT($3:$3)/PRODUCT($B$3:E$3)))=1,1,F288+1),F288)),IF(ROW(F289)-3&gt;$A$2,"",IF(MOD((ROW(F289)-3),F$3)=1,1,F288+1))))</f>
        <v/>
      </c>
      <c r="G289" s="127" t="str">
        <f>IF(G288="","",IF(COLUMN(G289)-1&lt;&gt;COUNT($3:$3),IF(ROW(G289)-3&gt;$A$2,"",IF(MOD((ROW(G289)-3),(PRODUCT($3:$3)/PRODUCT($B$3:G$3)))=1,IF(MOD((ROW(G289)-3),(PRODUCT($3:$3)/PRODUCT($B$3:F$3)))=1,1,G288+1),G288)),IF(ROW(G289)-3&gt;$A$2,"",IF(MOD((ROW(G289)-3),G$3)=1,1,G288+1))))</f>
        <v/>
      </c>
      <c r="H289" s="127" t="str">
        <f>IF(H288="","",IF(COLUMN(H289)-1&lt;&gt;COUNT($3:$3),IF(ROW(H289)-3&gt;$A$2,"",IF(MOD((ROW(H289)-3),(PRODUCT($3:$3)/PRODUCT($B$3:H$3)))=1,IF(MOD((ROW(H289)-3),(PRODUCT($3:$3)/PRODUCT($B$3:G$3)))=1,1,H288+1),H288)),IF(ROW(H289)-3&gt;$A$2,"",IF(MOD((ROW(H289)-3),H$3)=1,1,H288+1))))</f>
        <v/>
      </c>
      <c r="I289" s="127" t="str">
        <f>IF(I288="","",IF(COLUMN(I289)-1&lt;&gt;COUNT($3:$3),IF(ROW(I289)-3&gt;$A$2,"",IF(MOD((ROW(I289)-3),(PRODUCT($3:$3)/PRODUCT($B$3:I$3)))=1,IF(MOD((ROW(I289)-3),(PRODUCT($3:$3)/PRODUCT($B$3:H$3)))=1,1,I288+1),I288)),IF(ROW(I289)-3&gt;$A$2,"",IF(MOD((ROW(I289)-3),I$3)=1,1,I288+1))))</f>
        <v/>
      </c>
      <c r="J289" s="127" t="str">
        <f>IF(J288="","",IF(COLUMN(J289)-1&lt;&gt;COUNT($3:$3),IF(ROW(J289)-3&gt;$A$2,"",IF(MOD((ROW(J289)-3),(PRODUCT($3:$3)/PRODUCT($B$3:J$3)))=1,IF(MOD((ROW(J289)-3),(PRODUCT($3:$3)/PRODUCT($B$3:I$3)))=1,1,J288+1),J288)),IF(ROW(J289)-3&gt;$A$2,"",IF(MOD((ROW(J289)-3),J$3)=1,1,J288+1))))</f>
        <v/>
      </c>
      <c r="K289" t="str">
        <f>IF(K288="","",IF(COLUMN(K289)-1&lt;&gt;COUNT($3:$3),IF(ROW(K289)-2&gt;$A$2,"",IF(MOD((ROW(K289)-2),(PRODUCT($3:$3)/PRODUCT($B$3:K$3)))=1,IF(MOD((ROW(K289)-2),(PRODUCT($3:$3)/PRODUCT($B$3:J$3)))=1,1,K288+1),K288)),IF(ROW(K289)-2&gt;$A$2,"",IF(MOD((ROW(K289)-2),K$3)=1,1,K288+1))))</f>
        <v/>
      </c>
    </row>
    <row r="290" spans="2:11">
      <c r="B290" s="127" t="str">
        <f>IF(B289="","",IF(COLUMN(B290)-1&lt;&gt;COUNT($3:$3),IF(ROW(B290)-3&gt;$A$2,"",IF(MOD((ROW(B290)-3),(PRODUCT($3:$3)/PRODUCT($B$3:B$3)))=1,B289+1,B289)),IF(ROW(B290)-3&gt;$A$2,"",IF(MOD((ROW(B290)-3),B$3)=1,1,B289+1))))</f>
        <v/>
      </c>
      <c r="C290" s="127" t="str">
        <f>IF(C289="","",IF(COLUMN(C290)-1&lt;&gt;COUNT($3:$3),IF(ROW(C290)-3&gt;$A$2,"",IF(MOD((ROW(C290)-3),(PRODUCT($3:$3)/PRODUCT($B$3:C$3)))=1,IF(MOD((ROW(C290)-3),(PRODUCT($3:$3)/PRODUCT(B$3:$B$3)))=1,1,C289+1),C289)),IF(ROW(C290)-3&gt;$A$2,"",IF(MOD((ROW(C290)-3),C$3)=1,1,C289+1))))</f>
        <v/>
      </c>
      <c r="D290" s="127" t="str">
        <f>IF(D289="","",IF(COLUMN(D290)-1&lt;&gt;COUNT($3:$3),IF(ROW(D290)-3&gt;$A$2,"",IF(MOD((ROW(D290)-3),(PRODUCT($3:$3)/PRODUCT($B$3:D$3)))=1,IF(MOD((ROW(D290)-3),(PRODUCT($3:$3)/PRODUCT($B$3:C$3)))=1,1,D289+1),D289)),IF(ROW(D290)-3&gt;$A$2,"",IF(MOD((ROW(D290)-3),D$3)=1,1,D289+1))))</f>
        <v/>
      </c>
      <c r="E290" s="127" t="str">
        <f>IF(E289="","",IF(COLUMN(E290)-1&lt;&gt;COUNT($3:$3),IF(ROW(E290)-3&gt;$A$2,"",IF(MOD((ROW(E290)-3),(PRODUCT($3:$3)/PRODUCT($B$3:E$3)))=1,IF(MOD((ROW(E290)-3),(PRODUCT($3:$3)/PRODUCT($B$3:D$3)))=1,1,E289+1),E289)),IF(ROW(E290)-3&gt;$A$2,"",IF(MOD((ROW(E290)-3),E$3)=1,1,E289+1))))</f>
        <v/>
      </c>
      <c r="F290" s="127" t="str">
        <f>IF(F289="","",IF(COLUMN(F290)-1&lt;&gt;COUNT($3:$3),IF(ROW(F290)-3&gt;$A$2,"",IF(MOD((ROW(F290)-3),(PRODUCT($3:$3)/PRODUCT($B$3:F$3)))=1,IF(MOD((ROW(F290)-3),(PRODUCT($3:$3)/PRODUCT($B$3:E$3)))=1,1,F289+1),F289)),IF(ROW(F290)-3&gt;$A$2,"",IF(MOD((ROW(F290)-3),F$3)=1,1,F289+1))))</f>
        <v/>
      </c>
      <c r="G290" s="127" t="str">
        <f>IF(G289="","",IF(COLUMN(G290)-1&lt;&gt;COUNT($3:$3),IF(ROW(G290)-3&gt;$A$2,"",IF(MOD((ROW(G290)-3),(PRODUCT($3:$3)/PRODUCT($B$3:G$3)))=1,IF(MOD((ROW(G290)-3),(PRODUCT($3:$3)/PRODUCT($B$3:F$3)))=1,1,G289+1),G289)),IF(ROW(G290)-3&gt;$A$2,"",IF(MOD((ROW(G290)-3),G$3)=1,1,G289+1))))</f>
        <v/>
      </c>
      <c r="H290" s="127" t="str">
        <f>IF(H289="","",IF(COLUMN(H290)-1&lt;&gt;COUNT($3:$3),IF(ROW(H290)-3&gt;$A$2,"",IF(MOD((ROW(H290)-3),(PRODUCT($3:$3)/PRODUCT($B$3:H$3)))=1,IF(MOD((ROW(H290)-3),(PRODUCT($3:$3)/PRODUCT($B$3:G$3)))=1,1,H289+1),H289)),IF(ROW(H290)-3&gt;$A$2,"",IF(MOD((ROW(H290)-3),H$3)=1,1,H289+1))))</f>
        <v/>
      </c>
      <c r="I290" s="127" t="str">
        <f>IF(I289="","",IF(COLUMN(I290)-1&lt;&gt;COUNT($3:$3),IF(ROW(I290)-3&gt;$A$2,"",IF(MOD((ROW(I290)-3),(PRODUCT($3:$3)/PRODUCT($B$3:I$3)))=1,IF(MOD((ROW(I290)-3),(PRODUCT($3:$3)/PRODUCT($B$3:H$3)))=1,1,I289+1),I289)),IF(ROW(I290)-3&gt;$A$2,"",IF(MOD((ROW(I290)-3),I$3)=1,1,I289+1))))</f>
        <v/>
      </c>
      <c r="J290" s="127" t="str">
        <f>IF(J289="","",IF(COLUMN(J290)-1&lt;&gt;COUNT($3:$3),IF(ROW(J290)-3&gt;$A$2,"",IF(MOD((ROW(J290)-3),(PRODUCT($3:$3)/PRODUCT($B$3:J$3)))=1,IF(MOD((ROW(J290)-3),(PRODUCT($3:$3)/PRODUCT($B$3:I$3)))=1,1,J289+1),J289)),IF(ROW(J290)-3&gt;$A$2,"",IF(MOD((ROW(J290)-3),J$3)=1,1,J289+1))))</f>
        <v/>
      </c>
      <c r="K290" t="str">
        <f>IF(K289="","",IF(COLUMN(K290)-1&lt;&gt;COUNT($3:$3),IF(ROW(K290)-2&gt;$A$2,"",IF(MOD((ROW(K290)-2),(PRODUCT($3:$3)/PRODUCT($B$3:K$3)))=1,IF(MOD((ROW(K290)-2),(PRODUCT($3:$3)/PRODUCT($B$3:J$3)))=1,1,K289+1),K289)),IF(ROW(K290)-2&gt;$A$2,"",IF(MOD((ROW(K290)-2),K$3)=1,1,K289+1))))</f>
        <v/>
      </c>
    </row>
    <row r="291" spans="2:11">
      <c r="B291" s="127" t="str">
        <f>IF(B290="","",IF(COLUMN(B291)-1&lt;&gt;COUNT($3:$3),IF(ROW(B291)-3&gt;$A$2,"",IF(MOD((ROW(B291)-3),(PRODUCT($3:$3)/PRODUCT($B$3:B$3)))=1,B290+1,B290)),IF(ROW(B291)-3&gt;$A$2,"",IF(MOD((ROW(B291)-3),B$3)=1,1,B290+1))))</f>
        <v/>
      </c>
      <c r="C291" s="127" t="str">
        <f>IF(C290="","",IF(COLUMN(C291)-1&lt;&gt;COUNT($3:$3),IF(ROW(C291)-3&gt;$A$2,"",IF(MOD((ROW(C291)-3),(PRODUCT($3:$3)/PRODUCT($B$3:C$3)))=1,IF(MOD((ROW(C291)-3),(PRODUCT($3:$3)/PRODUCT(B$3:$B$3)))=1,1,C290+1),C290)),IF(ROW(C291)-3&gt;$A$2,"",IF(MOD((ROW(C291)-3),C$3)=1,1,C290+1))))</f>
        <v/>
      </c>
      <c r="D291" s="127" t="str">
        <f>IF(D290="","",IF(COLUMN(D291)-1&lt;&gt;COUNT($3:$3),IF(ROW(D291)-3&gt;$A$2,"",IF(MOD((ROW(D291)-3),(PRODUCT($3:$3)/PRODUCT($B$3:D$3)))=1,IF(MOD((ROW(D291)-3),(PRODUCT($3:$3)/PRODUCT($B$3:C$3)))=1,1,D290+1),D290)),IF(ROW(D291)-3&gt;$A$2,"",IF(MOD((ROW(D291)-3),D$3)=1,1,D290+1))))</f>
        <v/>
      </c>
      <c r="E291" s="127" t="str">
        <f>IF(E290="","",IF(COLUMN(E291)-1&lt;&gt;COUNT($3:$3),IF(ROW(E291)-3&gt;$A$2,"",IF(MOD((ROW(E291)-3),(PRODUCT($3:$3)/PRODUCT($B$3:E$3)))=1,IF(MOD((ROW(E291)-3),(PRODUCT($3:$3)/PRODUCT($B$3:D$3)))=1,1,E290+1),E290)),IF(ROW(E291)-3&gt;$A$2,"",IF(MOD((ROW(E291)-3),E$3)=1,1,E290+1))))</f>
        <v/>
      </c>
      <c r="F291" s="127" t="str">
        <f>IF(F290="","",IF(COLUMN(F291)-1&lt;&gt;COUNT($3:$3),IF(ROW(F291)-3&gt;$A$2,"",IF(MOD((ROW(F291)-3),(PRODUCT($3:$3)/PRODUCT($B$3:F$3)))=1,IF(MOD((ROW(F291)-3),(PRODUCT($3:$3)/PRODUCT($B$3:E$3)))=1,1,F290+1),F290)),IF(ROW(F291)-3&gt;$A$2,"",IF(MOD((ROW(F291)-3),F$3)=1,1,F290+1))))</f>
        <v/>
      </c>
      <c r="G291" s="127" t="str">
        <f>IF(G290="","",IF(COLUMN(G291)-1&lt;&gt;COUNT($3:$3),IF(ROW(G291)-3&gt;$A$2,"",IF(MOD((ROW(G291)-3),(PRODUCT($3:$3)/PRODUCT($B$3:G$3)))=1,IF(MOD((ROW(G291)-3),(PRODUCT($3:$3)/PRODUCT($B$3:F$3)))=1,1,G290+1),G290)),IF(ROW(G291)-3&gt;$A$2,"",IF(MOD((ROW(G291)-3),G$3)=1,1,G290+1))))</f>
        <v/>
      </c>
      <c r="H291" s="127" t="str">
        <f>IF(H290="","",IF(COLUMN(H291)-1&lt;&gt;COUNT($3:$3),IF(ROW(H291)-3&gt;$A$2,"",IF(MOD((ROW(H291)-3),(PRODUCT($3:$3)/PRODUCT($B$3:H$3)))=1,IF(MOD((ROW(H291)-3),(PRODUCT($3:$3)/PRODUCT($B$3:G$3)))=1,1,H290+1),H290)),IF(ROW(H291)-3&gt;$A$2,"",IF(MOD((ROW(H291)-3),H$3)=1,1,H290+1))))</f>
        <v/>
      </c>
      <c r="I291" s="127" t="str">
        <f>IF(I290="","",IF(COLUMN(I291)-1&lt;&gt;COUNT($3:$3),IF(ROW(I291)-3&gt;$A$2,"",IF(MOD((ROW(I291)-3),(PRODUCT($3:$3)/PRODUCT($B$3:I$3)))=1,IF(MOD((ROW(I291)-3),(PRODUCT($3:$3)/PRODUCT($B$3:H$3)))=1,1,I290+1),I290)),IF(ROW(I291)-3&gt;$A$2,"",IF(MOD((ROW(I291)-3),I$3)=1,1,I290+1))))</f>
        <v/>
      </c>
      <c r="J291" s="127" t="str">
        <f>IF(J290="","",IF(COLUMN(J291)-1&lt;&gt;COUNT($3:$3),IF(ROW(J291)-3&gt;$A$2,"",IF(MOD((ROW(J291)-3),(PRODUCT($3:$3)/PRODUCT($B$3:J$3)))=1,IF(MOD((ROW(J291)-3),(PRODUCT($3:$3)/PRODUCT($B$3:I$3)))=1,1,J290+1),J290)),IF(ROW(J291)-3&gt;$A$2,"",IF(MOD((ROW(J291)-3),J$3)=1,1,J290+1))))</f>
        <v/>
      </c>
      <c r="K291" t="str">
        <f>IF(K290="","",IF(COLUMN(K291)-1&lt;&gt;COUNT($3:$3),IF(ROW(K291)-2&gt;$A$2,"",IF(MOD((ROW(K291)-2),(PRODUCT($3:$3)/PRODUCT($B$3:K$3)))=1,IF(MOD((ROW(K291)-2),(PRODUCT($3:$3)/PRODUCT($B$3:J$3)))=1,1,K290+1),K290)),IF(ROW(K291)-2&gt;$A$2,"",IF(MOD((ROW(K291)-2),K$3)=1,1,K290+1))))</f>
        <v/>
      </c>
    </row>
    <row r="292" spans="2:11">
      <c r="B292" s="127" t="str">
        <f>IF(B291="","",IF(COLUMN(B292)-1&lt;&gt;COUNT($3:$3),IF(ROW(B292)-3&gt;$A$2,"",IF(MOD((ROW(B292)-3),(PRODUCT($3:$3)/PRODUCT($B$3:B$3)))=1,B291+1,B291)),IF(ROW(B292)-3&gt;$A$2,"",IF(MOD((ROW(B292)-3),B$3)=1,1,B291+1))))</f>
        <v/>
      </c>
      <c r="C292" s="127" t="str">
        <f>IF(C291="","",IF(COLUMN(C292)-1&lt;&gt;COUNT($3:$3),IF(ROW(C292)-3&gt;$A$2,"",IF(MOD((ROW(C292)-3),(PRODUCT($3:$3)/PRODUCT($B$3:C$3)))=1,IF(MOD((ROW(C292)-3),(PRODUCT($3:$3)/PRODUCT(B$3:$B$3)))=1,1,C291+1),C291)),IF(ROW(C292)-3&gt;$A$2,"",IF(MOD((ROW(C292)-3),C$3)=1,1,C291+1))))</f>
        <v/>
      </c>
      <c r="D292" s="127" t="str">
        <f>IF(D291="","",IF(COLUMN(D292)-1&lt;&gt;COUNT($3:$3),IF(ROW(D292)-3&gt;$A$2,"",IF(MOD((ROW(D292)-3),(PRODUCT($3:$3)/PRODUCT($B$3:D$3)))=1,IF(MOD((ROW(D292)-3),(PRODUCT($3:$3)/PRODUCT($B$3:C$3)))=1,1,D291+1),D291)),IF(ROW(D292)-3&gt;$A$2,"",IF(MOD((ROW(D292)-3),D$3)=1,1,D291+1))))</f>
        <v/>
      </c>
      <c r="E292" s="127" t="str">
        <f>IF(E291="","",IF(COLUMN(E292)-1&lt;&gt;COUNT($3:$3),IF(ROW(E292)-3&gt;$A$2,"",IF(MOD((ROW(E292)-3),(PRODUCT($3:$3)/PRODUCT($B$3:E$3)))=1,IF(MOD((ROW(E292)-3),(PRODUCT($3:$3)/PRODUCT($B$3:D$3)))=1,1,E291+1),E291)),IF(ROW(E292)-3&gt;$A$2,"",IF(MOD((ROW(E292)-3),E$3)=1,1,E291+1))))</f>
        <v/>
      </c>
      <c r="F292" s="127" t="str">
        <f>IF(F291="","",IF(COLUMN(F292)-1&lt;&gt;COUNT($3:$3),IF(ROW(F292)-3&gt;$A$2,"",IF(MOD((ROW(F292)-3),(PRODUCT($3:$3)/PRODUCT($B$3:F$3)))=1,IF(MOD((ROW(F292)-3),(PRODUCT($3:$3)/PRODUCT($B$3:E$3)))=1,1,F291+1),F291)),IF(ROW(F292)-3&gt;$A$2,"",IF(MOD((ROW(F292)-3),F$3)=1,1,F291+1))))</f>
        <v/>
      </c>
      <c r="G292" s="127" t="str">
        <f>IF(G291="","",IF(COLUMN(G292)-1&lt;&gt;COUNT($3:$3),IF(ROW(G292)-3&gt;$A$2,"",IF(MOD((ROW(G292)-3),(PRODUCT($3:$3)/PRODUCT($B$3:G$3)))=1,IF(MOD((ROW(G292)-3),(PRODUCT($3:$3)/PRODUCT($B$3:F$3)))=1,1,G291+1),G291)),IF(ROW(G292)-3&gt;$A$2,"",IF(MOD((ROW(G292)-3),G$3)=1,1,G291+1))))</f>
        <v/>
      </c>
      <c r="H292" s="127" t="str">
        <f>IF(H291="","",IF(COLUMN(H292)-1&lt;&gt;COUNT($3:$3),IF(ROW(H292)-3&gt;$A$2,"",IF(MOD((ROW(H292)-3),(PRODUCT($3:$3)/PRODUCT($B$3:H$3)))=1,IF(MOD((ROW(H292)-3),(PRODUCT($3:$3)/PRODUCT($B$3:G$3)))=1,1,H291+1),H291)),IF(ROW(H292)-3&gt;$A$2,"",IF(MOD((ROW(H292)-3),H$3)=1,1,H291+1))))</f>
        <v/>
      </c>
      <c r="I292" s="127" t="str">
        <f>IF(I291="","",IF(COLUMN(I292)-1&lt;&gt;COUNT($3:$3),IF(ROW(I292)-3&gt;$A$2,"",IF(MOD((ROW(I292)-3),(PRODUCT($3:$3)/PRODUCT($B$3:I$3)))=1,IF(MOD((ROW(I292)-3),(PRODUCT($3:$3)/PRODUCT($B$3:H$3)))=1,1,I291+1),I291)),IF(ROW(I292)-3&gt;$A$2,"",IF(MOD((ROW(I292)-3),I$3)=1,1,I291+1))))</f>
        <v/>
      </c>
      <c r="J292" s="127" t="str">
        <f>IF(J291="","",IF(COLUMN(J292)-1&lt;&gt;COUNT($3:$3),IF(ROW(J292)-3&gt;$A$2,"",IF(MOD((ROW(J292)-3),(PRODUCT($3:$3)/PRODUCT($B$3:J$3)))=1,IF(MOD((ROW(J292)-3),(PRODUCT($3:$3)/PRODUCT($B$3:I$3)))=1,1,J291+1),J291)),IF(ROW(J292)-3&gt;$A$2,"",IF(MOD((ROW(J292)-3),J$3)=1,1,J291+1))))</f>
        <v/>
      </c>
      <c r="K292" t="str">
        <f>IF(K291="","",IF(COLUMN(K292)-1&lt;&gt;COUNT($3:$3),IF(ROW(K292)-2&gt;$A$2,"",IF(MOD((ROW(K292)-2),(PRODUCT($3:$3)/PRODUCT($B$3:K$3)))=1,IF(MOD((ROW(K292)-2),(PRODUCT($3:$3)/PRODUCT($B$3:J$3)))=1,1,K291+1),K291)),IF(ROW(K292)-2&gt;$A$2,"",IF(MOD((ROW(K292)-2),K$3)=1,1,K291+1))))</f>
        <v/>
      </c>
    </row>
    <row r="293" spans="2:11">
      <c r="B293" s="127" t="str">
        <f>IF(B292="","",IF(COLUMN(B293)-1&lt;&gt;COUNT($3:$3),IF(ROW(B293)-3&gt;$A$2,"",IF(MOD((ROW(B293)-3),(PRODUCT($3:$3)/PRODUCT($B$3:B$3)))=1,B292+1,B292)),IF(ROW(B293)-3&gt;$A$2,"",IF(MOD((ROW(B293)-3),B$3)=1,1,B292+1))))</f>
        <v/>
      </c>
      <c r="C293" s="127" t="str">
        <f>IF(C292="","",IF(COLUMN(C293)-1&lt;&gt;COUNT($3:$3),IF(ROW(C293)-3&gt;$A$2,"",IF(MOD((ROW(C293)-3),(PRODUCT($3:$3)/PRODUCT($B$3:C$3)))=1,IF(MOD((ROW(C293)-3),(PRODUCT($3:$3)/PRODUCT(B$3:$B$3)))=1,1,C292+1),C292)),IF(ROW(C293)-3&gt;$A$2,"",IF(MOD((ROW(C293)-3),C$3)=1,1,C292+1))))</f>
        <v/>
      </c>
      <c r="D293" s="127" t="str">
        <f>IF(D292="","",IF(COLUMN(D293)-1&lt;&gt;COUNT($3:$3),IF(ROW(D293)-3&gt;$A$2,"",IF(MOD((ROW(D293)-3),(PRODUCT($3:$3)/PRODUCT($B$3:D$3)))=1,IF(MOD((ROW(D293)-3),(PRODUCT($3:$3)/PRODUCT($B$3:C$3)))=1,1,D292+1),D292)),IF(ROW(D293)-3&gt;$A$2,"",IF(MOD((ROW(D293)-3),D$3)=1,1,D292+1))))</f>
        <v/>
      </c>
      <c r="E293" s="127" t="str">
        <f>IF(E292="","",IF(COLUMN(E293)-1&lt;&gt;COUNT($3:$3),IF(ROW(E293)-3&gt;$A$2,"",IF(MOD((ROW(E293)-3),(PRODUCT($3:$3)/PRODUCT($B$3:E$3)))=1,IF(MOD((ROW(E293)-3),(PRODUCT($3:$3)/PRODUCT($B$3:D$3)))=1,1,E292+1),E292)),IF(ROW(E293)-3&gt;$A$2,"",IF(MOD((ROW(E293)-3),E$3)=1,1,E292+1))))</f>
        <v/>
      </c>
      <c r="F293" s="127" t="str">
        <f>IF(F292="","",IF(COLUMN(F293)-1&lt;&gt;COUNT($3:$3),IF(ROW(F293)-3&gt;$A$2,"",IF(MOD((ROW(F293)-3),(PRODUCT($3:$3)/PRODUCT($B$3:F$3)))=1,IF(MOD((ROW(F293)-3),(PRODUCT($3:$3)/PRODUCT($B$3:E$3)))=1,1,F292+1),F292)),IF(ROW(F293)-3&gt;$A$2,"",IF(MOD((ROW(F293)-3),F$3)=1,1,F292+1))))</f>
        <v/>
      </c>
      <c r="G293" s="127" t="str">
        <f>IF(G292="","",IF(COLUMN(G293)-1&lt;&gt;COUNT($3:$3),IF(ROW(G293)-3&gt;$A$2,"",IF(MOD((ROW(G293)-3),(PRODUCT($3:$3)/PRODUCT($B$3:G$3)))=1,IF(MOD((ROW(G293)-3),(PRODUCT($3:$3)/PRODUCT($B$3:F$3)))=1,1,G292+1),G292)),IF(ROW(G293)-3&gt;$A$2,"",IF(MOD((ROW(G293)-3),G$3)=1,1,G292+1))))</f>
        <v/>
      </c>
      <c r="H293" s="127" t="str">
        <f>IF(H292="","",IF(COLUMN(H293)-1&lt;&gt;COUNT($3:$3),IF(ROW(H293)-3&gt;$A$2,"",IF(MOD((ROW(H293)-3),(PRODUCT($3:$3)/PRODUCT($B$3:H$3)))=1,IF(MOD((ROW(H293)-3),(PRODUCT($3:$3)/PRODUCT($B$3:G$3)))=1,1,H292+1),H292)),IF(ROW(H293)-3&gt;$A$2,"",IF(MOD((ROW(H293)-3),H$3)=1,1,H292+1))))</f>
        <v/>
      </c>
      <c r="I293" s="127" t="str">
        <f>IF(I292="","",IF(COLUMN(I293)-1&lt;&gt;COUNT($3:$3),IF(ROW(I293)-3&gt;$A$2,"",IF(MOD((ROW(I293)-3),(PRODUCT($3:$3)/PRODUCT($B$3:I$3)))=1,IF(MOD((ROW(I293)-3),(PRODUCT($3:$3)/PRODUCT($B$3:H$3)))=1,1,I292+1),I292)),IF(ROW(I293)-3&gt;$A$2,"",IF(MOD((ROW(I293)-3),I$3)=1,1,I292+1))))</f>
        <v/>
      </c>
      <c r="J293" s="127" t="str">
        <f>IF(J292="","",IF(COLUMN(J293)-1&lt;&gt;COUNT($3:$3),IF(ROW(J293)-3&gt;$A$2,"",IF(MOD((ROW(J293)-3),(PRODUCT($3:$3)/PRODUCT($B$3:J$3)))=1,IF(MOD((ROW(J293)-3),(PRODUCT($3:$3)/PRODUCT($B$3:I$3)))=1,1,J292+1),J292)),IF(ROW(J293)-3&gt;$A$2,"",IF(MOD((ROW(J293)-3),J$3)=1,1,J292+1))))</f>
        <v/>
      </c>
      <c r="K293" t="str">
        <f>IF(K292="","",IF(COLUMN(K293)-1&lt;&gt;COUNT($3:$3),IF(ROW(K293)-2&gt;$A$2,"",IF(MOD((ROW(K293)-2),(PRODUCT($3:$3)/PRODUCT($B$3:K$3)))=1,IF(MOD((ROW(K293)-2),(PRODUCT($3:$3)/PRODUCT($B$3:J$3)))=1,1,K292+1),K292)),IF(ROW(K293)-2&gt;$A$2,"",IF(MOD((ROW(K293)-2),K$3)=1,1,K292+1))))</f>
        <v/>
      </c>
    </row>
    <row r="294" spans="2:11">
      <c r="B294" s="127" t="str">
        <f>IF(B293="","",IF(COLUMN(B294)-1&lt;&gt;COUNT($3:$3),IF(ROW(B294)-3&gt;$A$2,"",IF(MOD((ROW(B294)-3),(PRODUCT($3:$3)/PRODUCT($B$3:B$3)))=1,B293+1,B293)),IF(ROW(B294)-3&gt;$A$2,"",IF(MOD((ROW(B294)-3),B$3)=1,1,B293+1))))</f>
        <v/>
      </c>
      <c r="C294" s="127" t="str">
        <f>IF(C293="","",IF(COLUMN(C294)-1&lt;&gt;COUNT($3:$3),IF(ROW(C294)-3&gt;$A$2,"",IF(MOD((ROW(C294)-3),(PRODUCT($3:$3)/PRODUCT($B$3:C$3)))=1,IF(MOD((ROW(C294)-3),(PRODUCT($3:$3)/PRODUCT(B$3:$B$3)))=1,1,C293+1),C293)),IF(ROW(C294)-3&gt;$A$2,"",IF(MOD((ROW(C294)-3),C$3)=1,1,C293+1))))</f>
        <v/>
      </c>
      <c r="D294" s="127" t="str">
        <f>IF(D293="","",IF(COLUMN(D294)-1&lt;&gt;COUNT($3:$3),IF(ROW(D294)-3&gt;$A$2,"",IF(MOD((ROW(D294)-3),(PRODUCT($3:$3)/PRODUCT($B$3:D$3)))=1,IF(MOD((ROW(D294)-3),(PRODUCT($3:$3)/PRODUCT($B$3:C$3)))=1,1,D293+1),D293)),IF(ROW(D294)-3&gt;$A$2,"",IF(MOD((ROW(D294)-3),D$3)=1,1,D293+1))))</f>
        <v/>
      </c>
      <c r="E294" s="127" t="str">
        <f>IF(E293="","",IF(COLUMN(E294)-1&lt;&gt;COUNT($3:$3),IF(ROW(E294)-3&gt;$A$2,"",IF(MOD((ROW(E294)-3),(PRODUCT($3:$3)/PRODUCT($B$3:E$3)))=1,IF(MOD((ROW(E294)-3),(PRODUCT($3:$3)/PRODUCT($B$3:D$3)))=1,1,E293+1),E293)),IF(ROW(E294)-3&gt;$A$2,"",IF(MOD((ROW(E294)-3),E$3)=1,1,E293+1))))</f>
        <v/>
      </c>
      <c r="F294" s="127" t="str">
        <f>IF(F293="","",IF(COLUMN(F294)-1&lt;&gt;COUNT($3:$3),IF(ROW(F294)-3&gt;$A$2,"",IF(MOD((ROW(F294)-3),(PRODUCT($3:$3)/PRODUCT($B$3:F$3)))=1,IF(MOD((ROW(F294)-3),(PRODUCT($3:$3)/PRODUCT($B$3:E$3)))=1,1,F293+1),F293)),IF(ROW(F294)-3&gt;$A$2,"",IF(MOD((ROW(F294)-3),F$3)=1,1,F293+1))))</f>
        <v/>
      </c>
      <c r="G294" s="127" t="str">
        <f>IF(G293="","",IF(COLUMN(G294)-1&lt;&gt;COUNT($3:$3),IF(ROW(G294)-3&gt;$A$2,"",IF(MOD((ROW(G294)-3),(PRODUCT($3:$3)/PRODUCT($B$3:G$3)))=1,IF(MOD((ROW(G294)-3),(PRODUCT($3:$3)/PRODUCT($B$3:F$3)))=1,1,G293+1),G293)),IF(ROW(G294)-3&gt;$A$2,"",IF(MOD((ROW(G294)-3),G$3)=1,1,G293+1))))</f>
        <v/>
      </c>
      <c r="H294" s="127" t="str">
        <f>IF(H293="","",IF(COLUMN(H294)-1&lt;&gt;COUNT($3:$3),IF(ROW(H294)-3&gt;$A$2,"",IF(MOD((ROW(H294)-3),(PRODUCT($3:$3)/PRODUCT($B$3:H$3)))=1,IF(MOD((ROW(H294)-3),(PRODUCT($3:$3)/PRODUCT($B$3:G$3)))=1,1,H293+1),H293)),IF(ROW(H294)-3&gt;$A$2,"",IF(MOD((ROW(H294)-3),H$3)=1,1,H293+1))))</f>
        <v/>
      </c>
      <c r="I294" s="127" t="str">
        <f>IF(I293="","",IF(COLUMN(I294)-1&lt;&gt;COUNT($3:$3),IF(ROW(I294)-3&gt;$A$2,"",IF(MOD((ROW(I294)-3),(PRODUCT($3:$3)/PRODUCT($B$3:I$3)))=1,IF(MOD((ROW(I294)-3),(PRODUCT($3:$3)/PRODUCT($B$3:H$3)))=1,1,I293+1),I293)),IF(ROW(I294)-3&gt;$A$2,"",IF(MOD((ROW(I294)-3),I$3)=1,1,I293+1))))</f>
        <v/>
      </c>
      <c r="J294" s="127" t="str">
        <f>IF(J293="","",IF(COLUMN(J294)-1&lt;&gt;COUNT($3:$3),IF(ROW(J294)-3&gt;$A$2,"",IF(MOD((ROW(J294)-3),(PRODUCT($3:$3)/PRODUCT($B$3:J$3)))=1,IF(MOD((ROW(J294)-3),(PRODUCT($3:$3)/PRODUCT($B$3:I$3)))=1,1,J293+1),J293)),IF(ROW(J294)-3&gt;$A$2,"",IF(MOD((ROW(J294)-3),J$3)=1,1,J293+1))))</f>
        <v/>
      </c>
      <c r="K294" t="str">
        <f>IF(K293="","",IF(COLUMN(K294)-1&lt;&gt;COUNT($3:$3),IF(ROW(K294)-2&gt;$A$2,"",IF(MOD((ROW(K294)-2),(PRODUCT($3:$3)/PRODUCT($B$3:K$3)))=1,IF(MOD((ROW(K294)-2),(PRODUCT($3:$3)/PRODUCT($B$3:J$3)))=1,1,K293+1),K293)),IF(ROW(K294)-2&gt;$A$2,"",IF(MOD((ROW(K294)-2),K$3)=1,1,K293+1))))</f>
        <v/>
      </c>
    </row>
    <row r="295" spans="2:11">
      <c r="B295" s="127" t="str">
        <f>IF(B294="","",IF(COLUMN(B295)-1&lt;&gt;COUNT($3:$3),IF(ROW(B295)-3&gt;$A$2,"",IF(MOD((ROW(B295)-3),(PRODUCT($3:$3)/PRODUCT($B$3:B$3)))=1,B294+1,B294)),IF(ROW(B295)-3&gt;$A$2,"",IF(MOD((ROW(B295)-3),B$3)=1,1,B294+1))))</f>
        <v/>
      </c>
      <c r="C295" s="127" t="str">
        <f>IF(C294="","",IF(COLUMN(C295)-1&lt;&gt;COUNT($3:$3),IF(ROW(C295)-3&gt;$A$2,"",IF(MOD((ROW(C295)-3),(PRODUCT($3:$3)/PRODUCT($B$3:C$3)))=1,IF(MOD((ROW(C295)-3),(PRODUCT($3:$3)/PRODUCT(B$3:$B$3)))=1,1,C294+1),C294)),IF(ROW(C295)-3&gt;$A$2,"",IF(MOD((ROW(C295)-3),C$3)=1,1,C294+1))))</f>
        <v/>
      </c>
      <c r="D295" s="127" t="str">
        <f>IF(D294="","",IF(COLUMN(D295)-1&lt;&gt;COUNT($3:$3),IF(ROW(D295)-3&gt;$A$2,"",IF(MOD((ROW(D295)-3),(PRODUCT($3:$3)/PRODUCT($B$3:D$3)))=1,IF(MOD((ROW(D295)-3),(PRODUCT($3:$3)/PRODUCT($B$3:C$3)))=1,1,D294+1),D294)),IF(ROW(D295)-3&gt;$A$2,"",IF(MOD((ROW(D295)-3),D$3)=1,1,D294+1))))</f>
        <v/>
      </c>
      <c r="E295" s="127" t="str">
        <f>IF(E294="","",IF(COLUMN(E295)-1&lt;&gt;COUNT($3:$3),IF(ROW(E295)-3&gt;$A$2,"",IF(MOD((ROW(E295)-3),(PRODUCT($3:$3)/PRODUCT($B$3:E$3)))=1,IF(MOD((ROW(E295)-3),(PRODUCT($3:$3)/PRODUCT($B$3:D$3)))=1,1,E294+1),E294)),IF(ROW(E295)-3&gt;$A$2,"",IF(MOD((ROW(E295)-3),E$3)=1,1,E294+1))))</f>
        <v/>
      </c>
      <c r="F295" s="127" t="str">
        <f>IF(F294="","",IF(COLUMN(F295)-1&lt;&gt;COUNT($3:$3),IF(ROW(F295)-3&gt;$A$2,"",IF(MOD((ROW(F295)-3),(PRODUCT($3:$3)/PRODUCT($B$3:F$3)))=1,IF(MOD((ROW(F295)-3),(PRODUCT($3:$3)/PRODUCT($B$3:E$3)))=1,1,F294+1),F294)),IF(ROW(F295)-3&gt;$A$2,"",IF(MOD((ROW(F295)-3),F$3)=1,1,F294+1))))</f>
        <v/>
      </c>
      <c r="G295" s="127" t="str">
        <f>IF(G294="","",IF(COLUMN(G295)-1&lt;&gt;COUNT($3:$3),IF(ROW(G295)-3&gt;$A$2,"",IF(MOD((ROW(G295)-3),(PRODUCT($3:$3)/PRODUCT($B$3:G$3)))=1,IF(MOD((ROW(G295)-3),(PRODUCT($3:$3)/PRODUCT($B$3:F$3)))=1,1,G294+1),G294)),IF(ROW(G295)-3&gt;$A$2,"",IF(MOD((ROW(G295)-3),G$3)=1,1,G294+1))))</f>
        <v/>
      </c>
      <c r="H295" s="127" t="str">
        <f>IF(H294="","",IF(COLUMN(H295)-1&lt;&gt;COUNT($3:$3),IF(ROW(H295)-3&gt;$A$2,"",IF(MOD((ROW(H295)-3),(PRODUCT($3:$3)/PRODUCT($B$3:H$3)))=1,IF(MOD((ROW(H295)-3),(PRODUCT($3:$3)/PRODUCT($B$3:G$3)))=1,1,H294+1),H294)),IF(ROW(H295)-3&gt;$A$2,"",IF(MOD((ROW(H295)-3),H$3)=1,1,H294+1))))</f>
        <v/>
      </c>
      <c r="I295" s="127" t="str">
        <f>IF(I294="","",IF(COLUMN(I295)-1&lt;&gt;COUNT($3:$3),IF(ROW(I295)-3&gt;$A$2,"",IF(MOD((ROW(I295)-3),(PRODUCT($3:$3)/PRODUCT($B$3:I$3)))=1,IF(MOD((ROW(I295)-3),(PRODUCT($3:$3)/PRODUCT($B$3:H$3)))=1,1,I294+1),I294)),IF(ROW(I295)-3&gt;$A$2,"",IF(MOD((ROW(I295)-3),I$3)=1,1,I294+1))))</f>
        <v/>
      </c>
      <c r="J295" s="127" t="str">
        <f>IF(J294="","",IF(COLUMN(J295)-1&lt;&gt;COUNT($3:$3),IF(ROW(J295)-3&gt;$A$2,"",IF(MOD((ROW(J295)-3),(PRODUCT($3:$3)/PRODUCT($B$3:J$3)))=1,IF(MOD((ROW(J295)-3),(PRODUCT($3:$3)/PRODUCT($B$3:I$3)))=1,1,J294+1),J294)),IF(ROW(J295)-3&gt;$A$2,"",IF(MOD((ROW(J295)-3),J$3)=1,1,J294+1))))</f>
        <v/>
      </c>
      <c r="K295" t="str">
        <f>IF(K294="","",IF(COLUMN(K295)-1&lt;&gt;COUNT($3:$3),IF(ROW(K295)-2&gt;$A$2,"",IF(MOD((ROW(K295)-2),(PRODUCT($3:$3)/PRODUCT($B$3:K$3)))=1,IF(MOD((ROW(K295)-2),(PRODUCT($3:$3)/PRODUCT($B$3:J$3)))=1,1,K294+1),K294)),IF(ROW(K295)-2&gt;$A$2,"",IF(MOD((ROW(K295)-2),K$3)=1,1,K294+1))))</f>
        <v/>
      </c>
    </row>
    <row r="296" spans="2:11">
      <c r="B296" s="127" t="str">
        <f>IF(B295="","",IF(COLUMN(B296)-1&lt;&gt;COUNT($3:$3),IF(ROW(B296)-3&gt;$A$2,"",IF(MOD((ROW(B296)-3),(PRODUCT($3:$3)/PRODUCT($B$3:B$3)))=1,B295+1,B295)),IF(ROW(B296)-3&gt;$A$2,"",IF(MOD((ROW(B296)-3),B$3)=1,1,B295+1))))</f>
        <v/>
      </c>
      <c r="C296" s="127" t="str">
        <f>IF(C295="","",IF(COLUMN(C296)-1&lt;&gt;COUNT($3:$3),IF(ROW(C296)-3&gt;$A$2,"",IF(MOD((ROW(C296)-3),(PRODUCT($3:$3)/PRODUCT($B$3:C$3)))=1,IF(MOD((ROW(C296)-3),(PRODUCT($3:$3)/PRODUCT(B$3:$B$3)))=1,1,C295+1),C295)),IF(ROW(C296)-3&gt;$A$2,"",IF(MOD((ROW(C296)-3),C$3)=1,1,C295+1))))</f>
        <v/>
      </c>
      <c r="D296" s="127" t="str">
        <f>IF(D295="","",IF(COLUMN(D296)-1&lt;&gt;COUNT($3:$3),IF(ROW(D296)-3&gt;$A$2,"",IF(MOD((ROW(D296)-3),(PRODUCT($3:$3)/PRODUCT($B$3:D$3)))=1,IF(MOD((ROW(D296)-3),(PRODUCT($3:$3)/PRODUCT($B$3:C$3)))=1,1,D295+1),D295)),IF(ROW(D296)-3&gt;$A$2,"",IF(MOD((ROW(D296)-3),D$3)=1,1,D295+1))))</f>
        <v/>
      </c>
      <c r="E296" s="127" t="str">
        <f>IF(E295="","",IF(COLUMN(E296)-1&lt;&gt;COUNT($3:$3),IF(ROW(E296)-3&gt;$A$2,"",IF(MOD((ROW(E296)-3),(PRODUCT($3:$3)/PRODUCT($B$3:E$3)))=1,IF(MOD((ROW(E296)-3),(PRODUCT($3:$3)/PRODUCT($B$3:D$3)))=1,1,E295+1),E295)),IF(ROW(E296)-3&gt;$A$2,"",IF(MOD((ROW(E296)-3),E$3)=1,1,E295+1))))</f>
        <v/>
      </c>
      <c r="F296" s="127" t="str">
        <f>IF(F295="","",IF(COLUMN(F296)-1&lt;&gt;COUNT($3:$3),IF(ROW(F296)-3&gt;$A$2,"",IF(MOD((ROW(F296)-3),(PRODUCT($3:$3)/PRODUCT($B$3:F$3)))=1,IF(MOD((ROW(F296)-3),(PRODUCT($3:$3)/PRODUCT($B$3:E$3)))=1,1,F295+1),F295)),IF(ROW(F296)-3&gt;$A$2,"",IF(MOD((ROW(F296)-3),F$3)=1,1,F295+1))))</f>
        <v/>
      </c>
      <c r="G296" s="127" t="str">
        <f>IF(G295="","",IF(COLUMN(G296)-1&lt;&gt;COUNT($3:$3),IF(ROW(G296)-3&gt;$A$2,"",IF(MOD((ROW(G296)-3),(PRODUCT($3:$3)/PRODUCT($B$3:G$3)))=1,IF(MOD((ROW(G296)-3),(PRODUCT($3:$3)/PRODUCT($B$3:F$3)))=1,1,G295+1),G295)),IF(ROW(G296)-3&gt;$A$2,"",IF(MOD((ROW(G296)-3),G$3)=1,1,G295+1))))</f>
        <v/>
      </c>
      <c r="H296" s="127" t="str">
        <f>IF(H295="","",IF(COLUMN(H296)-1&lt;&gt;COUNT($3:$3),IF(ROW(H296)-3&gt;$A$2,"",IF(MOD((ROW(H296)-3),(PRODUCT($3:$3)/PRODUCT($B$3:H$3)))=1,IF(MOD((ROW(H296)-3),(PRODUCT($3:$3)/PRODUCT($B$3:G$3)))=1,1,H295+1),H295)),IF(ROW(H296)-3&gt;$A$2,"",IF(MOD((ROW(H296)-3),H$3)=1,1,H295+1))))</f>
        <v/>
      </c>
      <c r="I296" s="127" t="str">
        <f>IF(I295="","",IF(COLUMN(I296)-1&lt;&gt;COUNT($3:$3),IF(ROW(I296)-3&gt;$A$2,"",IF(MOD((ROW(I296)-3),(PRODUCT($3:$3)/PRODUCT($B$3:I$3)))=1,IF(MOD((ROW(I296)-3),(PRODUCT($3:$3)/PRODUCT($B$3:H$3)))=1,1,I295+1),I295)),IF(ROW(I296)-3&gt;$A$2,"",IF(MOD((ROW(I296)-3),I$3)=1,1,I295+1))))</f>
        <v/>
      </c>
      <c r="J296" s="127" t="str">
        <f>IF(J295="","",IF(COLUMN(J296)-1&lt;&gt;COUNT($3:$3),IF(ROW(J296)-3&gt;$A$2,"",IF(MOD((ROW(J296)-3),(PRODUCT($3:$3)/PRODUCT($B$3:J$3)))=1,IF(MOD((ROW(J296)-3),(PRODUCT($3:$3)/PRODUCT($B$3:I$3)))=1,1,J295+1),J295)),IF(ROW(J296)-3&gt;$A$2,"",IF(MOD((ROW(J296)-3),J$3)=1,1,J295+1))))</f>
        <v/>
      </c>
      <c r="K296" t="str">
        <f>IF(K295="","",IF(COLUMN(K296)-1&lt;&gt;COUNT($3:$3),IF(ROW(K296)-2&gt;$A$2,"",IF(MOD((ROW(K296)-2),(PRODUCT($3:$3)/PRODUCT($B$3:K$3)))=1,IF(MOD((ROW(K296)-2),(PRODUCT($3:$3)/PRODUCT($B$3:J$3)))=1,1,K295+1),K295)),IF(ROW(K296)-2&gt;$A$2,"",IF(MOD((ROW(K296)-2),K$3)=1,1,K295+1))))</f>
        <v/>
      </c>
    </row>
    <row r="297" spans="2:11">
      <c r="B297" s="127" t="str">
        <f>IF(B296="","",IF(COLUMN(B297)-1&lt;&gt;COUNT($3:$3),IF(ROW(B297)-3&gt;$A$2,"",IF(MOD((ROW(B297)-3),(PRODUCT($3:$3)/PRODUCT($B$3:B$3)))=1,B296+1,B296)),IF(ROW(B297)-3&gt;$A$2,"",IF(MOD((ROW(B297)-3),B$3)=1,1,B296+1))))</f>
        <v/>
      </c>
      <c r="C297" s="127" t="str">
        <f>IF(C296="","",IF(COLUMN(C297)-1&lt;&gt;COUNT($3:$3),IF(ROW(C297)-3&gt;$A$2,"",IF(MOD((ROW(C297)-3),(PRODUCT($3:$3)/PRODUCT($B$3:C$3)))=1,IF(MOD((ROW(C297)-3),(PRODUCT($3:$3)/PRODUCT(B$3:$B$3)))=1,1,C296+1),C296)),IF(ROW(C297)-3&gt;$A$2,"",IF(MOD((ROW(C297)-3),C$3)=1,1,C296+1))))</f>
        <v/>
      </c>
      <c r="D297" s="127" t="str">
        <f>IF(D296="","",IF(COLUMN(D297)-1&lt;&gt;COUNT($3:$3),IF(ROW(D297)-3&gt;$A$2,"",IF(MOD((ROW(D297)-3),(PRODUCT($3:$3)/PRODUCT($B$3:D$3)))=1,IF(MOD((ROW(D297)-3),(PRODUCT($3:$3)/PRODUCT($B$3:C$3)))=1,1,D296+1),D296)),IF(ROW(D297)-3&gt;$A$2,"",IF(MOD((ROW(D297)-3),D$3)=1,1,D296+1))))</f>
        <v/>
      </c>
      <c r="E297" s="127" t="str">
        <f>IF(E296="","",IF(COLUMN(E297)-1&lt;&gt;COUNT($3:$3),IF(ROW(E297)-3&gt;$A$2,"",IF(MOD((ROW(E297)-3),(PRODUCT($3:$3)/PRODUCT($B$3:E$3)))=1,IF(MOD((ROW(E297)-3),(PRODUCT($3:$3)/PRODUCT($B$3:D$3)))=1,1,E296+1),E296)),IF(ROW(E297)-3&gt;$A$2,"",IF(MOD((ROW(E297)-3),E$3)=1,1,E296+1))))</f>
        <v/>
      </c>
      <c r="F297" s="127" t="str">
        <f>IF(F296="","",IF(COLUMN(F297)-1&lt;&gt;COUNT($3:$3),IF(ROW(F297)-3&gt;$A$2,"",IF(MOD((ROW(F297)-3),(PRODUCT($3:$3)/PRODUCT($B$3:F$3)))=1,IF(MOD((ROW(F297)-3),(PRODUCT($3:$3)/PRODUCT($B$3:E$3)))=1,1,F296+1),F296)),IF(ROW(F297)-3&gt;$A$2,"",IF(MOD((ROW(F297)-3),F$3)=1,1,F296+1))))</f>
        <v/>
      </c>
      <c r="G297" s="127" t="str">
        <f>IF(G296="","",IF(COLUMN(G297)-1&lt;&gt;COUNT($3:$3),IF(ROW(G297)-3&gt;$A$2,"",IF(MOD((ROW(G297)-3),(PRODUCT($3:$3)/PRODUCT($B$3:G$3)))=1,IF(MOD((ROW(G297)-3),(PRODUCT($3:$3)/PRODUCT($B$3:F$3)))=1,1,G296+1),G296)),IF(ROW(G297)-3&gt;$A$2,"",IF(MOD((ROW(G297)-3),G$3)=1,1,G296+1))))</f>
        <v/>
      </c>
      <c r="H297" s="127" t="str">
        <f>IF(H296="","",IF(COLUMN(H297)-1&lt;&gt;COUNT($3:$3),IF(ROW(H297)-3&gt;$A$2,"",IF(MOD((ROW(H297)-3),(PRODUCT($3:$3)/PRODUCT($B$3:H$3)))=1,IF(MOD((ROW(H297)-3),(PRODUCT($3:$3)/PRODUCT($B$3:G$3)))=1,1,H296+1),H296)),IF(ROW(H297)-3&gt;$A$2,"",IF(MOD((ROW(H297)-3),H$3)=1,1,H296+1))))</f>
        <v/>
      </c>
      <c r="I297" s="127" t="str">
        <f>IF(I296="","",IF(COLUMN(I297)-1&lt;&gt;COUNT($3:$3),IF(ROW(I297)-3&gt;$A$2,"",IF(MOD((ROW(I297)-3),(PRODUCT($3:$3)/PRODUCT($B$3:I$3)))=1,IF(MOD((ROW(I297)-3),(PRODUCT($3:$3)/PRODUCT($B$3:H$3)))=1,1,I296+1),I296)),IF(ROW(I297)-3&gt;$A$2,"",IF(MOD((ROW(I297)-3),I$3)=1,1,I296+1))))</f>
        <v/>
      </c>
      <c r="J297" s="127" t="str">
        <f>IF(J296="","",IF(COLUMN(J297)-1&lt;&gt;COUNT($3:$3),IF(ROW(J297)-3&gt;$A$2,"",IF(MOD((ROW(J297)-3),(PRODUCT($3:$3)/PRODUCT($B$3:J$3)))=1,IF(MOD((ROW(J297)-3),(PRODUCT($3:$3)/PRODUCT($B$3:I$3)))=1,1,J296+1),J296)),IF(ROW(J297)-3&gt;$A$2,"",IF(MOD((ROW(J297)-3),J$3)=1,1,J296+1))))</f>
        <v/>
      </c>
      <c r="K297" t="str">
        <f>IF(K296="","",IF(COLUMN(K297)-1&lt;&gt;COUNT($3:$3),IF(ROW(K297)-2&gt;$A$2,"",IF(MOD((ROW(K297)-2),(PRODUCT($3:$3)/PRODUCT($B$3:K$3)))=1,IF(MOD((ROW(K297)-2),(PRODUCT($3:$3)/PRODUCT($B$3:J$3)))=1,1,K296+1),K296)),IF(ROW(K297)-2&gt;$A$2,"",IF(MOD((ROW(K297)-2),K$3)=1,1,K296+1))))</f>
        <v/>
      </c>
    </row>
    <row r="298" spans="2:11">
      <c r="B298" s="127" t="str">
        <f>IF(B297="","",IF(COLUMN(B298)-1&lt;&gt;COUNT($3:$3),IF(ROW(B298)-3&gt;$A$2,"",IF(MOD((ROW(B298)-3),(PRODUCT($3:$3)/PRODUCT($B$3:B$3)))=1,B297+1,B297)),IF(ROW(B298)-3&gt;$A$2,"",IF(MOD((ROW(B298)-3),B$3)=1,1,B297+1))))</f>
        <v/>
      </c>
      <c r="C298" s="127" t="str">
        <f>IF(C297="","",IF(COLUMN(C298)-1&lt;&gt;COUNT($3:$3),IF(ROW(C298)-3&gt;$A$2,"",IF(MOD((ROW(C298)-3),(PRODUCT($3:$3)/PRODUCT($B$3:C$3)))=1,IF(MOD((ROW(C298)-3),(PRODUCT($3:$3)/PRODUCT(B$3:$B$3)))=1,1,C297+1),C297)),IF(ROW(C298)-3&gt;$A$2,"",IF(MOD((ROW(C298)-3),C$3)=1,1,C297+1))))</f>
        <v/>
      </c>
      <c r="D298" s="127" t="str">
        <f>IF(D297="","",IF(COLUMN(D298)-1&lt;&gt;COUNT($3:$3),IF(ROW(D298)-3&gt;$A$2,"",IF(MOD((ROW(D298)-3),(PRODUCT($3:$3)/PRODUCT($B$3:D$3)))=1,IF(MOD((ROW(D298)-3),(PRODUCT($3:$3)/PRODUCT($B$3:C$3)))=1,1,D297+1),D297)),IF(ROW(D298)-3&gt;$A$2,"",IF(MOD((ROW(D298)-3),D$3)=1,1,D297+1))))</f>
        <v/>
      </c>
      <c r="E298" s="127" t="str">
        <f>IF(E297="","",IF(COLUMN(E298)-1&lt;&gt;COUNT($3:$3),IF(ROW(E298)-3&gt;$A$2,"",IF(MOD((ROW(E298)-3),(PRODUCT($3:$3)/PRODUCT($B$3:E$3)))=1,IF(MOD((ROW(E298)-3),(PRODUCT($3:$3)/PRODUCT($B$3:D$3)))=1,1,E297+1),E297)),IF(ROW(E298)-3&gt;$A$2,"",IF(MOD((ROW(E298)-3),E$3)=1,1,E297+1))))</f>
        <v/>
      </c>
      <c r="F298" s="127" t="str">
        <f>IF(F297="","",IF(COLUMN(F298)-1&lt;&gt;COUNT($3:$3),IF(ROW(F298)-3&gt;$A$2,"",IF(MOD((ROW(F298)-3),(PRODUCT($3:$3)/PRODUCT($B$3:F$3)))=1,IF(MOD((ROW(F298)-3),(PRODUCT($3:$3)/PRODUCT($B$3:E$3)))=1,1,F297+1),F297)),IF(ROW(F298)-3&gt;$A$2,"",IF(MOD((ROW(F298)-3),F$3)=1,1,F297+1))))</f>
        <v/>
      </c>
      <c r="G298" s="127" t="str">
        <f>IF(G297="","",IF(COLUMN(G298)-1&lt;&gt;COUNT($3:$3),IF(ROW(G298)-3&gt;$A$2,"",IF(MOD((ROW(G298)-3),(PRODUCT($3:$3)/PRODUCT($B$3:G$3)))=1,IF(MOD((ROW(G298)-3),(PRODUCT($3:$3)/PRODUCT($B$3:F$3)))=1,1,G297+1),G297)),IF(ROW(G298)-3&gt;$A$2,"",IF(MOD((ROW(G298)-3),G$3)=1,1,G297+1))))</f>
        <v/>
      </c>
      <c r="H298" s="127" t="str">
        <f>IF(H297="","",IF(COLUMN(H298)-1&lt;&gt;COUNT($3:$3),IF(ROW(H298)-3&gt;$A$2,"",IF(MOD((ROW(H298)-3),(PRODUCT($3:$3)/PRODUCT($B$3:H$3)))=1,IF(MOD((ROW(H298)-3),(PRODUCT($3:$3)/PRODUCT($B$3:G$3)))=1,1,H297+1),H297)),IF(ROW(H298)-3&gt;$A$2,"",IF(MOD((ROW(H298)-3),H$3)=1,1,H297+1))))</f>
        <v/>
      </c>
      <c r="I298" s="127" t="str">
        <f>IF(I297="","",IF(COLUMN(I298)-1&lt;&gt;COUNT($3:$3),IF(ROW(I298)-3&gt;$A$2,"",IF(MOD((ROW(I298)-3),(PRODUCT($3:$3)/PRODUCT($B$3:I$3)))=1,IF(MOD((ROW(I298)-3),(PRODUCT($3:$3)/PRODUCT($B$3:H$3)))=1,1,I297+1),I297)),IF(ROW(I298)-3&gt;$A$2,"",IF(MOD((ROW(I298)-3),I$3)=1,1,I297+1))))</f>
        <v/>
      </c>
      <c r="J298" s="127" t="str">
        <f>IF(J297="","",IF(COLUMN(J298)-1&lt;&gt;COUNT($3:$3),IF(ROW(J298)-3&gt;$A$2,"",IF(MOD((ROW(J298)-3),(PRODUCT($3:$3)/PRODUCT($B$3:J$3)))=1,IF(MOD((ROW(J298)-3),(PRODUCT($3:$3)/PRODUCT($B$3:I$3)))=1,1,J297+1),J297)),IF(ROW(J298)-3&gt;$A$2,"",IF(MOD((ROW(J298)-3),J$3)=1,1,J297+1))))</f>
        <v/>
      </c>
      <c r="K298" t="str">
        <f>IF(K297="","",IF(COLUMN(K298)-1&lt;&gt;COUNT($3:$3),IF(ROW(K298)-2&gt;$A$2,"",IF(MOD((ROW(K298)-2),(PRODUCT($3:$3)/PRODUCT($B$3:K$3)))=1,IF(MOD((ROW(K298)-2),(PRODUCT($3:$3)/PRODUCT($B$3:J$3)))=1,1,K297+1),K297)),IF(ROW(K298)-2&gt;$A$2,"",IF(MOD((ROW(K298)-2),K$3)=1,1,K297+1))))</f>
        <v/>
      </c>
    </row>
    <row r="299" spans="2:11">
      <c r="B299" s="127" t="str">
        <f>IF(B298="","",IF(COLUMN(B299)-1&lt;&gt;COUNT($3:$3),IF(ROW(B299)-3&gt;$A$2,"",IF(MOD((ROW(B299)-3),(PRODUCT($3:$3)/PRODUCT($B$3:B$3)))=1,B298+1,B298)),IF(ROW(B299)-3&gt;$A$2,"",IF(MOD((ROW(B299)-3),B$3)=1,1,B298+1))))</f>
        <v/>
      </c>
      <c r="C299" s="127" t="str">
        <f>IF(C298="","",IF(COLUMN(C299)-1&lt;&gt;COUNT($3:$3),IF(ROW(C299)-3&gt;$A$2,"",IF(MOD((ROW(C299)-3),(PRODUCT($3:$3)/PRODUCT($B$3:C$3)))=1,IF(MOD((ROW(C299)-3),(PRODUCT($3:$3)/PRODUCT(B$3:$B$3)))=1,1,C298+1),C298)),IF(ROW(C299)-3&gt;$A$2,"",IF(MOD((ROW(C299)-3),C$3)=1,1,C298+1))))</f>
        <v/>
      </c>
      <c r="D299" s="127" t="str">
        <f>IF(D298="","",IF(COLUMN(D299)-1&lt;&gt;COUNT($3:$3),IF(ROW(D299)-3&gt;$A$2,"",IF(MOD((ROW(D299)-3),(PRODUCT($3:$3)/PRODUCT($B$3:D$3)))=1,IF(MOD((ROW(D299)-3),(PRODUCT($3:$3)/PRODUCT($B$3:C$3)))=1,1,D298+1),D298)),IF(ROW(D299)-3&gt;$A$2,"",IF(MOD((ROW(D299)-3),D$3)=1,1,D298+1))))</f>
        <v/>
      </c>
      <c r="E299" s="127" t="str">
        <f>IF(E298="","",IF(COLUMN(E299)-1&lt;&gt;COUNT($3:$3),IF(ROW(E299)-3&gt;$A$2,"",IF(MOD((ROW(E299)-3),(PRODUCT($3:$3)/PRODUCT($B$3:E$3)))=1,IF(MOD((ROW(E299)-3),(PRODUCT($3:$3)/PRODUCT($B$3:D$3)))=1,1,E298+1),E298)),IF(ROW(E299)-3&gt;$A$2,"",IF(MOD((ROW(E299)-3),E$3)=1,1,E298+1))))</f>
        <v/>
      </c>
      <c r="F299" s="127" t="str">
        <f>IF(F298="","",IF(COLUMN(F299)-1&lt;&gt;COUNT($3:$3),IF(ROW(F299)-3&gt;$A$2,"",IF(MOD((ROW(F299)-3),(PRODUCT($3:$3)/PRODUCT($B$3:F$3)))=1,IF(MOD((ROW(F299)-3),(PRODUCT($3:$3)/PRODUCT($B$3:E$3)))=1,1,F298+1),F298)),IF(ROW(F299)-3&gt;$A$2,"",IF(MOD((ROW(F299)-3),F$3)=1,1,F298+1))))</f>
        <v/>
      </c>
      <c r="G299" s="127" t="str">
        <f>IF(G298="","",IF(COLUMN(G299)-1&lt;&gt;COUNT($3:$3),IF(ROW(G299)-3&gt;$A$2,"",IF(MOD((ROW(G299)-3),(PRODUCT($3:$3)/PRODUCT($B$3:G$3)))=1,IF(MOD((ROW(G299)-3),(PRODUCT($3:$3)/PRODUCT($B$3:F$3)))=1,1,G298+1),G298)),IF(ROW(G299)-3&gt;$A$2,"",IF(MOD((ROW(G299)-3),G$3)=1,1,G298+1))))</f>
        <v/>
      </c>
      <c r="H299" s="127" t="str">
        <f>IF(H298="","",IF(COLUMN(H299)-1&lt;&gt;COUNT($3:$3),IF(ROW(H299)-3&gt;$A$2,"",IF(MOD((ROW(H299)-3),(PRODUCT($3:$3)/PRODUCT($B$3:H$3)))=1,IF(MOD((ROW(H299)-3),(PRODUCT($3:$3)/PRODUCT($B$3:G$3)))=1,1,H298+1),H298)),IF(ROW(H299)-3&gt;$A$2,"",IF(MOD((ROW(H299)-3),H$3)=1,1,H298+1))))</f>
        <v/>
      </c>
      <c r="I299" s="127" t="str">
        <f>IF(I298="","",IF(COLUMN(I299)-1&lt;&gt;COUNT($3:$3),IF(ROW(I299)-3&gt;$A$2,"",IF(MOD((ROW(I299)-3),(PRODUCT($3:$3)/PRODUCT($B$3:I$3)))=1,IF(MOD((ROW(I299)-3),(PRODUCT($3:$3)/PRODUCT($B$3:H$3)))=1,1,I298+1),I298)),IF(ROW(I299)-3&gt;$A$2,"",IF(MOD((ROW(I299)-3),I$3)=1,1,I298+1))))</f>
        <v/>
      </c>
      <c r="J299" s="127" t="str">
        <f>IF(J298="","",IF(COLUMN(J299)-1&lt;&gt;COUNT($3:$3),IF(ROW(J299)-3&gt;$A$2,"",IF(MOD((ROW(J299)-3),(PRODUCT($3:$3)/PRODUCT($B$3:J$3)))=1,IF(MOD((ROW(J299)-3),(PRODUCT($3:$3)/PRODUCT($B$3:I$3)))=1,1,J298+1),J298)),IF(ROW(J299)-3&gt;$A$2,"",IF(MOD((ROW(J299)-3),J$3)=1,1,J298+1))))</f>
        <v/>
      </c>
      <c r="K299" t="str">
        <f>IF(K298="","",IF(COLUMN(K299)-1&lt;&gt;COUNT($3:$3),IF(ROW(K299)-2&gt;$A$2,"",IF(MOD((ROW(K299)-2),(PRODUCT($3:$3)/PRODUCT($B$3:K$3)))=1,IF(MOD((ROW(K299)-2),(PRODUCT($3:$3)/PRODUCT($B$3:J$3)))=1,1,K298+1),K298)),IF(ROW(K299)-2&gt;$A$2,"",IF(MOD((ROW(K299)-2),K$3)=1,1,K298+1))))</f>
        <v/>
      </c>
    </row>
    <row r="300" spans="2:11">
      <c r="B300" s="127" t="str">
        <f>IF(B299="","",IF(COLUMN(B300)-1&lt;&gt;COUNT($3:$3),IF(ROW(B300)-3&gt;$A$2,"",IF(MOD((ROW(B300)-3),(PRODUCT($3:$3)/PRODUCT($B$3:B$3)))=1,B299+1,B299)),IF(ROW(B300)-3&gt;$A$2,"",IF(MOD((ROW(B300)-3),B$3)=1,1,B299+1))))</f>
        <v/>
      </c>
      <c r="C300" s="127" t="str">
        <f>IF(C299="","",IF(COLUMN(C300)-1&lt;&gt;COUNT($3:$3),IF(ROW(C300)-3&gt;$A$2,"",IF(MOD((ROW(C300)-3),(PRODUCT($3:$3)/PRODUCT($B$3:C$3)))=1,IF(MOD((ROW(C300)-3),(PRODUCT($3:$3)/PRODUCT(B$3:$B$3)))=1,1,C299+1),C299)),IF(ROW(C300)-3&gt;$A$2,"",IF(MOD((ROW(C300)-3),C$3)=1,1,C299+1))))</f>
        <v/>
      </c>
      <c r="D300" s="127" t="str">
        <f>IF(D299="","",IF(COLUMN(D300)-1&lt;&gt;COUNT($3:$3),IF(ROW(D300)-3&gt;$A$2,"",IF(MOD((ROW(D300)-3),(PRODUCT($3:$3)/PRODUCT($B$3:D$3)))=1,IF(MOD((ROW(D300)-3),(PRODUCT($3:$3)/PRODUCT($B$3:C$3)))=1,1,D299+1),D299)),IF(ROW(D300)-3&gt;$A$2,"",IF(MOD((ROW(D300)-3),D$3)=1,1,D299+1))))</f>
        <v/>
      </c>
      <c r="E300" s="127" t="str">
        <f>IF(E299="","",IF(COLUMN(E300)-1&lt;&gt;COUNT($3:$3),IF(ROW(E300)-3&gt;$A$2,"",IF(MOD((ROW(E300)-3),(PRODUCT($3:$3)/PRODUCT($B$3:E$3)))=1,IF(MOD((ROW(E300)-3),(PRODUCT($3:$3)/PRODUCT($B$3:D$3)))=1,1,E299+1),E299)),IF(ROW(E300)-3&gt;$A$2,"",IF(MOD((ROW(E300)-3),E$3)=1,1,E299+1))))</f>
        <v/>
      </c>
      <c r="F300" s="127" t="str">
        <f>IF(F299="","",IF(COLUMN(F300)-1&lt;&gt;COUNT($3:$3),IF(ROW(F300)-3&gt;$A$2,"",IF(MOD((ROW(F300)-3),(PRODUCT($3:$3)/PRODUCT($B$3:F$3)))=1,IF(MOD((ROW(F300)-3),(PRODUCT($3:$3)/PRODUCT($B$3:E$3)))=1,1,F299+1),F299)),IF(ROW(F300)-3&gt;$A$2,"",IF(MOD((ROW(F300)-3),F$3)=1,1,F299+1))))</f>
        <v/>
      </c>
      <c r="G300" s="127" t="str">
        <f>IF(G299="","",IF(COLUMN(G300)-1&lt;&gt;COUNT($3:$3),IF(ROW(G300)-3&gt;$A$2,"",IF(MOD((ROW(G300)-3),(PRODUCT($3:$3)/PRODUCT($B$3:G$3)))=1,IF(MOD((ROW(G300)-3),(PRODUCT($3:$3)/PRODUCT($B$3:F$3)))=1,1,G299+1),G299)),IF(ROW(G300)-3&gt;$A$2,"",IF(MOD((ROW(G300)-3),G$3)=1,1,G299+1))))</f>
        <v/>
      </c>
      <c r="H300" s="127" t="str">
        <f>IF(H299="","",IF(COLUMN(H300)-1&lt;&gt;COUNT($3:$3),IF(ROW(H300)-3&gt;$A$2,"",IF(MOD((ROW(H300)-3),(PRODUCT($3:$3)/PRODUCT($B$3:H$3)))=1,IF(MOD((ROW(H300)-3),(PRODUCT($3:$3)/PRODUCT($B$3:G$3)))=1,1,H299+1),H299)),IF(ROW(H300)-3&gt;$A$2,"",IF(MOD((ROW(H300)-3),H$3)=1,1,H299+1))))</f>
        <v/>
      </c>
      <c r="I300" s="127" t="str">
        <f>IF(I299="","",IF(COLUMN(I300)-1&lt;&gt;COUNT($3:$3),IF(ROW(I300)-3&gt;$A$2,"",IF(MOD((ROW(I300)-3),(PRODUCT($3:$3)/PRODUCT($B$3:I$3)))=1,IF(MOD((ROW(I300)-3),(PRODUCT($3:$3)/PRODUCT($B$3:H$3)))=1,1,I299+1),I299)),IF(ROW(I300)-3&gt;$A$2,"",IF(MOD((ROW(I300)-3),I$3)=1,1,I299+1))))</f>
        <v/>
      </c>
      <c r="J300" s="127" t="str">
        <f>IF(J299="","",IF(COLUMN(J300)-1&lt;&gt;COUNT($3:$3),IF(ROW(J300)-3&gt;$A$2,"",IF(MOD((ROW(J300)-3),(PRODUCT($3:$3)/PRODUCT($B$3:J$3)))=1,IF(MOD((ROW(J300)-3),(PRODUCT($3:$3)/PRODUCT($B$3:I$3)))=1,1,J299+1),J299)),IF(ROW(J300)-3&gt;$A$2,"",IF(MOD((ROW(J300)-3),J$3)=1,1,J299+1))))</f>
        <v/>
      </c>
      <c r="K300" t="str">
        <f>IF(K299="","",IF(COLUMN(K300)-1&lt;&gt;COUNT($3:$3),IF(ROW(K300)-2&gt;$A$2,"",IF(MOD((ROW(K300)-2),(PRODUCT($3:$3)/PRODUCT($B$3:K$3)))=1,IF(MOD((ROW(K300)-2),(PRODUCT($3:$3)/PRODUCT($B$3:J$3)))=1,1,K299+1),K299)),IF(ROW(K300)-2&gt;$A$2,"",IF(MOD((ROW(K300)-2),K$3)=1,1,K299+1))))</f>
        <v/>
      </c>
    </row>
    <row r="301" spans="2:11">
      <c r="B301" s="127" t="str">
        <f>IF(B300="","",IF(COLUMN(B301)-1&lt;&gt;COUNT($3:$3),IF(ROW(B301)-3&gt;$A$2,"",IF(MOD((ROW(B301)-3),(PRODUCT($3:$3)/PRODUCT($B$3:B$3)))=1,B300+1,B300)),IF(ROW(B301)-3&gt;$A$2,"",IF(MOD((ROW(B301)-3),B$3)=1,1,B300+1))))</f>
        <v/>
      </c>
      <c r="C301" s="127" t="str">
        <f>IF(C300="","",IF(COLUMN(C301)-1&lt;&gt;COUNT($3:$3),IF(ROW(C301)-3&gt;$A$2,"",IF(MOD((ROW(C301)-3),(PRODUCT($3:$3)/PRODUCT($B$3:C$3)))=1,IF(MOD((ROW(C301)-3),(PRODUCT($3:$3)/PRODUCT(B$3:$B$3)))=1,1,C300+1),C300)),IF(ROW(C301)-3&gt;$A$2,"",IF(MOD((ROW(C301)-3),C$3)=1,1,C300+1))))</f>
        <v/>
      </c>
      <c r="D301" s="127" t="str">
        <f>IF(D300="","",IF(COLUMN(D301)-1&lt;&gt;COUNT($3:$3),IF(ROW(D301)-3&gt;$A$2,"",IF(MOD((ROW(D301)-3),(PRODUCT($3:$3)/PRODUCT($B$3:D$3)))=1,IF(MOD((ROW(D301)-3),(PRODUCT($3:$3)/PRODUCT($B$3:C$3)))=1,1,D300+1),D300)),IF(ROW(D301)-3&gt;$A$2,"",IF(MOD((ROW(D301)-3),D$3)=1,1,D300+1))))</f>
        <v/>
      </c>
      <c r="E301" s="127" t="str">
        <f>IF(E300="","",IF(COLUMN(E301)-1&lt;&gt;COUNT($3:$3),IF(ROW(E301)-3&gt;$A$2,"",IF(MOD((ROW(E301)-3),(PRODUCT($3:$3)/PRODUCT($B$3:E$3)))=1,IF(MOD((ROW(E301)-3),(PRODUCT($3:$3)/PRODUCT($B$3:D$3)))=1,1,E300+1),E300)),IF(ROW(E301)-3&gt;$A$2,"",IF(MOD((ROW(E301)-3),E$3)=1,1,E300+1))))</f>
        <v/>
      </c>
      <c r="F301" s="127" t="str">
        <f>IF(F300="","",IF(COLUMN(F301)-1&lt;&gt;COUNT($3:$3),IF(ROW(F301)-3&gt;$A$2,"",IF(MOD((ROW(F301)-3),(PRODUCT($3:$3)/PRODUCT($B$3:F$3)))=1,IF(MOD((ROW(F301)-3),(PRODUCT($3:$3)/PRODUCT($B$3:E$3)))=1,1,F300+1),F300)),IF(ROW(F301)-3&gt;$A$2,"",IF(MOD((ROW(F301)-3),F$3)=1,1,F300+1))))</f>
        <v/>
      </c>
      <c r="G301" s="127" t="str">
        <f>IF(G300="","",IF(COLUMN(G301)-1&lt;&gt;COUNT($3:$3),IF(ROW(G301)-3&gt;$A$2,"",IF(MOD((ROW(G301)-3),(PRODUCT($3:$3)/PRODUCT($B$3:G$3)))=1,IF(MOD((ROW(G301)-3),(PRODUCT($3:$3)/PRODUCT($B$3:F$3)))=1,1,G300+1),G300)),IF(ROW(G301)-3&gt;$A$2,"",IF(MOD((ROW(G301)-3),G$3)=1,1,G300+1))))</f>
        <v/>
      </c>
      <c r="H301" s="127" t="str">
        <f>IF(H300="","",IF(COLUMN(H301)-1&lt;&gt;COUNT($3:$3),IF(ROW(H301)-3&gt;$A$2,"",IF(MOD((ROW(H301)-3),(PRODUCT($3:$3)/PRODUCT($B$3:H$3)))=1,IF(MOD((ROW(H301)-3),(PRODUCT($3:$3)/PRODUCT($B$3:G$3)))=1,1,H300+1),H300)),IF(ROW(H301)-3&gt;$A$2,"",IF(MOD((ROW(H301)-3),H$3)=1,1,H300+1))))</f>
        <v/>
      </c>
      <c r="I301" s="127" t="str">
        <f>IF(I300="","",IF(COLUMN(I301)-1&lt;&gt;COUNT($3:$3),IF(ROW(I301)-3&gt;$A$2,"",IF(MOD((ROW(I301)-3),(PRODUCT($3:$3)/PRODUCT($B$3:I$3)))=1,IF(MOD((ROW(I301)-3),(PRODUCT($3:$3)/PRODUCT($B$3:H$3)))=1,1,I300+1),I300)),IF(ROW(I301)-3&gt;$A$2,"",IF(MOD((ROW(I301)-3),I$3)=1,1,I300+1))))</f>
        <v/>
      </c>
      <c r="J301" s="127" t="str">
        <f>IF(J300="","",IF(COLUMN(J301)-1&lt;&gt;COUNT($3:$3),IF(ROW(J301)-3&gt;$A$2,"",IF(MOD((ROW(J301)-3),(PRODUCT($3:$3)/PRODUCT($B$3:J$3)))=1,IF(MOD((ROW(J301)-3),(PRODUCT($3:$3)/PRODUCT($B$3:I$3)))=1,1,J300+1),J300)),IF(ROW(J301)-3&gt;$A$2,"",IF(MOD((ROW(J301)-3),J$3)=1,1,J300+1))))</f>
        <v/>
      </c>
      <c r="K301" t="str">
        <f>IF(K300="","",IF(COLUMN(K301)-1&lt;&gt;COUNT($3:$3),IF(ROW(K301)-2&gt;$A$2,"",IF(MOD((ROW(K301)-2),(PRODUCT($3:$3)/PRODUCT($B$3:K$3)))=1,IF(MOD((ROW(K301)-2),(PRODUCT($3:$3)/PRODUCT($B$3:J$3)))=1,1,K300+1),K300)),IF(ROW(K301)-2&gt;$A$2,"",IF(MOD((ROW(K301)-2),K$3)=1,1,K300+1))))</f>
        <v/>
      </c>
    </row>
    <row r="302" spans="2:11">
      <c r="B302" s="127" t="str">
        <f>IF(B301="","",IF(COLUMN(B302)-1&lt;&gt;COUNT($3:$3),IF(ROW(B302)-3&gt;$A$2,"",IF(MOD((ROW(B302)-3),(PRODUCT($3:$3)/PRODUCT($B$3:B$3)))=1,B301+1,B301)),IF(ROW(B302)-3&gt;$A$2,"",IF(MOD((ROW(B302)-3),B$3)=1,1,B301+1))))</f>
        <v/>
      </c>
      <c r="C302" s="127" t="str">
        <f>IF(C301="","",IF(COLUMN(C302)-1&lt;&gt;COUNT($3:$3),IF(ROW(C302)-3&gt;$A$2,"",IF(MOD((ROW(C302)-3),(PRODUCT($3:$3)/PRODUCT($B$3:C$3)))=1,IF(MOD((ROW(C302)-3),(PRODUCT($3:$3)/PRODUCT(B$3:$B$3)))=1,1,C301+1),C301)),IF(ROW(C302)-3&gt;$A$2,"",IF(MOD((ROW(C302)-3),C$3)=1,1,C301+1))))</f>
        <v/>
      </c>
      <c r="D302" s="127" t="str">
        <f>IF(D301="","",IF(COLUMN(D302)-1&lt;&gt;COUNT($3:$3),IF(ROW(D302)-3&gt;$A$2,"",IF(MOD((ROW(D302)-3),(PRODUCT($3:$3)/PRODUCT($B$3:D$3)))=1,IF(MOD((ROW(D302)-3),(PRODUCT($3:$3)/PRODUCT($B$3:C$3)))=1,1,D301+1),D301)),IF(ROW(D302)-3&gt;$A$2,"",IF(MOD((ROW(D302)-3),D$3)=1,1,D301+1))))</f>
        <v/>
      </c>
      <c r="E302" s="127" t="str">
        <f>IF(E301="","",IF(COLUMN(E302)-1&lt;&gt;COUNT($3:$3),IF(ROW(E302)-3&gt;$A$2,"",IF(MOD((ROW(E302)-3),(PRODUCT($3:$3)/PRODUCT($B$3:E$3)))=1,IF(MOD((ROW(E302)-3),(PRODUCT($3:$3)/PRODUCT($B$3:D$3)))=1,1,E301+1),E301)),IF(ROW(E302)-3&gt;$A$2,"",IF(MOD((ROW(E302)-3),E$3)=1,1,E301+1))))</f>
        <v/>
      </c>
      <c r="F302" s="127" t="str">
        <f>IF(F301="","",IF(COLUMN(F302)-1&lt;&gt;COUNT($3:$3),IF(ROW(F302)-3&gt;$A$2,"",IF(MOD((ROW(F302)-3),(PRODUCT($3:$3)/PRODUCT($B$3:F$3)))=1,IF(MOD((ROW(F302)-3),(PRODUCT($3:$3)/PRODUCT($B$3:E$3)))=1,1,F301+1),F301)),IF(ROW(F302)-3&gt;$A$2,"",IF(MOD((ROW(F302)-3),F$3)=1,1,F301+1))))</f>
        <v/>
      </c>
      <c r="G302" s="127" t="str">
        <f>IF(G301="","",IF(COLUMN(G302)-1&lt;&gt;COUNT($3:$3),IF(ROW(G302)-3&gt;$A$2,"",IF(MOD((ROW(G302)-3),(PRODUCT($3:$3)/PRODUCT($B$3:G$3)))=1,IF(MOD((ROW(G302)-3),(PRODUCT($3:$3)/PRODUCT($B$3:F$3)))=1,1,G301+1),G301)),IF(ROW(G302)-3&gt;$A$2,"",IF(MOD((ROW(G302)-3),G$3)=1,1,G301+1))))</f>
        <v/>
      </c>
      <c r="H302" s="127" t="str">
        <f>IF(H301="","",IF(COLUMN(H302)-1&lt;&gt;COUNT($3:$3),IF(ROW(H302)-3&gt;$A$2,"",IF(MOD((ROW(H302)-3),(PRODUCT($3:$3)/PRODUCT($B$3:H$3)))=1,IF(MOD((ROW(H302)-3),(PRODUCT($3:$3)/PRODUCT($B$3:G$3)))=1,1,H301+1),H301)),IF(ROW(H302)-3&gt;$A$2,"",IF(MOD((ROW(H302)-3),H$3)=1,1,H301+1))))</f>
        <v/>
      </c>
      <c r="I302" s="127" t="str">
        <f>IF(I301="","",IF(COLUMN(I302)-1&lt;&gt;COUNT($3:$3),IF(ROW(I302)-3&gt;$A$2,"",IF(MOD((ROW(I302)-3),(PRODUCT($3:$3)/PRODUCT($B$3:I$3)))=1,IF(MOD((ROW(I302)-3),(PRODUCT($3:$3)/PRODUCT($B$3:H$3)))=1,1,I301+1),I301)),IF(ROW(I302)-3&gt;$A$2,"",IF(MOD((ROW(I302)-3),I$3)=1,1,I301+1))))</f>
        <v/>
      </c>
      <c r="J302" s="127" t="str">
        <f>IF(J301="","",IF(COLUMN(J302)-1&lt;&gt;COUNT($3:$3),IF(ROW(J302)-3&gt;$A$2,"",IF(MOD((ROW(J302)-3),(PRODUCT($3:$3)/PRODUCT($B$3:J$3)))=1,IF(MOD((ROW(J302)-3),(PRODUCT($3:$3)/PRODUCT($B$3:I$3)))=1,1,J301+1),J301)),IF(ROW(J302)-3&gt;$A$2,"",IF(MOD((ROW(J302)-3),J$3)=1,1,J301+1))))</f>
        <v/>
      </c>
      <c r="K302" t="str">
        <f>IF(K301="","",IF(COLUMN(K302)-1&lt;&gt;COUNT($3:$3),IF(ROW(K302)-2&gt;$A$2,"",IF(MOD((ROW(K302)-2),(PRODUCT($3:$3)/PRODUCT($B$3:K$3)))=1,IF(MOD((ROW(K302)-2),(PRODUCT($3:$3)/PRODUCT($B$3:J$3)))=1,1,K301+1),K301)),IF(ROW(K302)-2&gt;$A$2,"",IF(MOD((ROW(K302)-2),K$3)=1,1,K301+1))))</f>
        <v/>
      </c>
    </row>
    <row r="303" spans="2:11">
      <c r="B303" s="127" t="str">
        <f>IF(B302="","",IF(COLUMN(B303)-1&lt;&gt;COUNT($3:$3),IF(ROW(B303)-3&gt;$A$2,"",IF(MOD((ROW(B303)-3),(PRODUCT($3:$3)/PRODUCT($B$3:B$3)))=1,B302+1,B302)),IF(ROW(B303)-3&gt;$A$2,"",IF(MOD((ROW(B303)-3),B$3)=1,1,B302+1))))</f>
        <v/>
      </c>
      <c r="C303" s="127" t="str">
        <f>IF(C302="","",IF(COLUMN(C303)-1&lt;&gt;COUNT($3:$3),IF(ROW(C303)-3&gt;$A$2,"",IF(MOD((ROW(C303)-3),(PRODUCT($3:$3)/PRODUCT($B$3:C$3)))=1,IF(MOD((ROW(C303)-3),(PRODUCT($3:$3)/PRODUCT(B$3:$B$3)))=1,1,C302+1),C302)),IF(ROW(C303)-3&gt;$A$2,"",IF(MOD((ROW(C303)-3),C$3)=1,1,C302+1))))</f>
        <v/>
      </c>
      <c r="D303" s="127" t="str">
        <f>IF(D302="","",IF(COLUMN(D303)-1&lt;&gt;COUNT($3:$3),IF(ROW(D303)-3&gt;$A$2,"",IF(MOD((ROW(D303)-3),(PRODUCT($3:$3)/PRODUCT($B$3:D$3)))=1,IF(MOD((ROW(D303)-3),(PRODUCT($3:$3)/PRODUCT($B$3:C$3)))=1,1,D302+1),D302)),IF(ROW(D303)-3&gt;$A$2,"",IF(MOD((ROW(D303)-3),D$3)=1,1,D302+1))))</f>
        <v/>
      </c>
      <c r="E303" s="127" t="str">
        <f>IF(E302="","",IF(COLUMN(E303)-1&lt;&gt;COUNT($3:$3),IF(ROW(E303)-3&gt;$A$2,"",IF(MOD((ROW(E303)-3),(PRODUCT($3:$3)/PRODUCT($B$3:E$3)))=1,IF(MOD((ROW(E303)-3),(PRODUCT($3:$3)/PRODUCT($B$3:D$3)))=1,1,E302+1),E302)),IF(ROW(E303)-3&gt;$A$2,"",IF(MOD((ROW(E303)-3),E$3)=1,1,E302+1))))</f>
        <v/>
      </c>
      <c r="F303" s="127" t="str">
        <f>IF(F302="","",IF(COLUMN(F303)-1&lt;&gt;COUNT($3:$3),IF(ROW(F303)-3&gt;$A$2,"",IF(MOD((ROW(F303)-3),(PRODUCT($3:$3)/PRODUCT($B$3:F$3)))=1,IF(MOD((ROW(F303)-3),(PRODUCT($3:$3)/PRODUCT($B$3:E$3)))=1,1,F302+1),F302)),IF(ROW(F303)-3&gt;$A$2,"",IF(MOD((ROW(F303)-3),F$3)=1,1,F302+1))))</f>
        <v/>
      </c>
      <c r="G303" s="127" t="str">
        <f>IF(G302="","",IF(COLUMN(G303)-1&lt;&gt;COUNT($3:$3),IF(ROW(G303)-3&gt;$A$2,"",IF(MOD((ROW(G303)-3),(PRODUCT($3:$3)/PRODUCT($B$3:G$3)))=1,IF(MOD((ROW(G303)-3),(PRODUCT($3:$3)/PRODUCT($B$3:F$3)))=1,1,G302+1),G302)),IF(ROW(G303)-3&gt;$A$2,"",IF(MOD((ROW(G303)-3),G$3)=1,1,G302+1))))</f>
        <v/>
      </c>
      <c r="H303" s="127" t="str">
        <f>IF(H302="","",IF(COLUMN(H303)-1&lt;&gt;COUNT($3:$3),IF(ROW(H303)-3&gt;$A$2,"",IF(MOD((ROW(H303)-3),(PRODUCT($3:$3)/PRODUCT($B$3:H$3)))=1,IF(MOD((ROW(H303)-3),(PRODUCT($3:$3)/PRODUCT($B$3:G$3)))=1,1,H302+1),H302)),IF(ROW(H303)-3&gt;$A$2,"",IF(MOD((ROW(H303)-3),H$3)=1,1,H302+1))))</f>
        <v/>
      </c>
      <c r="I303" s="127" t="str">
        <f>IF(I302="","",IF(COLUMN(I303)-1&lt;&gt;COUNT($3:$3),IF(ROW(I303)-3&gt;$A$2,"",IF(MOD((ROW(I303)-3),(PRODUCT($3:$3)/PRODUCT($B$3:I$3)))=1,IF(MOD((ROW(I303)-3),(PRODUCT($3:$3)/PRODUCT($B$3:H$3)))=1,1,I302+1),I302)),IF(ROW(I303)-3&gt;$A$2,"",IF(MOD((ROW(I303)-3),I$3)=1,1,I302+1))))</f>
        <v/>
      </c>
      <c r="J303" s="127" t="str">
        <f>IF(J302="","",IF(COLUMN(J303)-1&lt;&gt;COUNT($3:$3),IF(ROW(J303)-3&gt;$A$2,"",IF(MOD((ROW(J303)-3),(PRODUCT($3:$3)/PRODUCT($B$3:J$3)))=1,IF(MOD((ROW(J303)-3),(PRODUCT($3:$3)/PRODUCT($B$3:I$3)))=1,1,J302+1),J302)),IF(ROW(J303)-3&gt;$A$2,"",IF(MOD((ROW(J303)-3),J$3)=1,1,J302+1))))</f>
        <v/>
      </c>
      <c r="K303" t="str">
        <f>IF(K302="","",IF(COLUMN(K303)-1&lt;&gt;COUNT($3:$3),IF(ROW(K303)-2&gt;$A$2,"",IF(MOD((ROW(K303)-2),(PRODUCT($3:$3)/PRODUCT($B$3:K$3)))=1,IF(MOD((ROW(K303)-2),(PRODUCT($3:$3)/PRODUCT($B$3:J$3)))=1,1,K302+1),K302)),IF(ROW(K303)-2&gt;$A$2,"",IF(MOD((ROW(K303)-2),K$3)=1,1,K302+1))))</f>
        <v/>
      </c>
    </row>
    <row r="304" spans="2:11">
      <c r="B304" s="127" t="str">
        <f>IF(B303="","",IF(COLUMN(B304)-1&lt;&gt;COUNT($3:$3),IF(ROW(B304)-3&gt;$A$2,"",IF(MOD((ROW(B304)-3),(PRODUCT($3:$3)/PRODUCT($B$3:B$3)))=1,B303+1,B303)),IF(ROW(B304)-3&gt;$A$2,"",IF(MOD((ROW(B304)-3),B$3)=1,1,B303+1))))</f>
        <v/>
      </c>
      <c r="C304" s="127" t="str">
        <f>IF(C303="","",IF(COLUMN(C304)-1&lt;&gt;COUNT($3:$3),IF(ROW(C304)-3&gt;$A$2,"",IF(MOD((ROW(C304)-3),(PRODUCT($3:$3)/PRODUCT($B$3:C$3)))=1,IF(MOD((ROW(C304)-3),(PRODUCT($3:$3)/PRODUCT(B$3:$B$3)))=1,1,C303+1),C303)),IF(ROW(C304)-3&gt;$A$2,"",IF(MOD((ROW(C304)-3),C$3)=1,1,C303+1))))</f>
        <v/>
      </c>
      <c r="D304" s="127" t="str">
        <f>IF(D303="","",IF(COLUMN(D304)-1&lt;&gt;COUNT($3:$3),IF(ROW(D304)-3&gt;$A$2,"",IF(MOD((ROW(D304)-3),(PRODUCT($3:$3)/PRODUCT($B$3:D$3)))=1,IF(MOD((ROW(D304)-3),(PRODUCT($3:$3)/PRODUCT($B$3:C$3)))=1,1,D303+1),D303)),IF(ROW(D304)-3&gt;$A$2,"",IF(MOD((ROW(D304)-3),D$3)=1,1,D303+1))))</f>
        <v/>
      </c>
      <c r="E304" s="127" t="str">
        <f>IF(E303="","",IF(COLUMN(E304)-1&lt;&gt;COUNT($3:$3),IF(ROW(E304)-3&gt;$A$2,"",IF(MOD((ROW(E304)-3),(PRODUCT($3:$3)/PRODUCT($B$3:E$3)))=1,IF(MOD((ROW(E304)-3),(PRODUCT($3:$3)/PRODUCT($B$3:D$3)))=1,1,E303+1),E303)),IF(ROW(E304)-3&gt;$A$2,"",IF(MOD((ROW(E304)-3),E$3)=1,1,E303+1))))</f>
        <v/>
      </c>
      <c r="F304" s="127" t="str">
        <f>IF(F303="","",IF(COLUMN(F304)-1&lt;&gt;COUNT($3:$3),IF(ROW(F304)-3&gt;$A$2,"",IF(MOD((ROW(F304)-3),(PRODUCT($3:$3)/PRODUCT($B$3:F$3)))=1,IF(MOD((ROW(F304)-3),(PRODUCT($3:$3)/PRODUCT($B$3:E$3)))=1,1,F303+1),F303)),IF(ROW(F304)-3&gt;$A$2,"",IF(MOD((ROW(F304)-3),F$3)=1,1,F303+1))))</f>
        <v/>
      </c>
      <c r="G304" s="127" t="str">
        <f>IF(G303="","",IF(COLUMN(G304)-1&lt;&gt;COUNT($3:$3),IF(ROW(G304)-3&gt;$A$2,"",IF(MOD((ROW(G304)-3),(PRODUCT($3:$3)/PRODUCT($B$3:G$3)))=1,IF(MOD((ROW(G304)-3),(PRODUCT($3:$3)/PRODUCT($B$3:F$3)))=1,1,G303+1),G303)),IF(ROW(G304)-3&gt;$A$2,"",IF(MOD((ROW(G304)-3),G$3)=1,1,G303+1))))</f>
        <v/>
      </c>
      <c r="H304" s="127" t="str">
        <f>IF(H303="","",IF(COLUMN(H304)-1&lt;&gt;COUNT($3:$3),IF(ROW(H304)-3&gt;$A$2,"",IF(MOD((ROW(H304)-3),(PRODUCT($3:$3)/PRODUCT($B$3:H$3)))=1,IF(MOD((ROW(H304)-3),(PRODUCT($3:$3)/PRODUCT($B$3:G$3)))=1,1,H303+1),H303)),IF(ROW(H304)-3&gt;$A$2,"",IF(MOD((ROW(H304)-3),H$3)=1,1,H303+1))))</f>
        <v/>
      </c>
      <c r="I304" s="127" t="str">
        <f>IF(I303="","",IF(COLUMN(I304)-1&lt;&gt;COUNT($3:$3),IF(ROW(I304)-3&gt;$A$2,"",IF(MOD((ROW(I304)-3),(PRODUCT($3:$3)/PRODUCT($B$3:I$3)))=1,IF(MOD((ROW(I304)-3),(PRODUCT($3:$3)/PRODUCT($B$3:H$3)))=1,1,I303+1),I303)),IF(ROW(I304)-3&gt;$A$2,"",IF(MOD((ROW(I304)-3),I$3)=1,1,I303+1))))</f>
        <v/>
      </c>
      <c r="J304" s="127" t="str">
        <f>IF(J303="","",IF(COLUMN(J304)-1&lt;&gt;COUNT($3:$3),IF(ROW(J304)-3&gt;$A$2,"",IF(MOD((ROW(J304)-3),(PRODUCT($3:$3)/PRODUCT($B$3:J$3)))=1,IF(MOD((ROW(J304)-3),(PRODUCT($3:$3)/PRODUCT($B$3:I$3)))=1,1,J303+1),J303)),IF(ROW(J304)-3&gt;$A$2,"",IF(MOD((ROW(J304)-3),J$3)=1,1,J303+1))))</f>
        <v/>
      </c>
      <c r="K304" t="str">
        <f>IF(K303="","",IF(COLUMN(K304)-1&lt;&gt;COUNT($3:$3),IF(ROW(K304)-2&gt;$A$2,"",IF(MOD((ROW(K304)-2),(PRODUCT($3:$3)/PRODUCT($B$3:K$3)))=1,IF(MOD((ROW(K304)-2),(PRODUCT($3:$3)/PRODUCT($B$3:J$3)))=1,1,K303+1),K303)),IF(ROW(K304)-2&gt;$A$2,"",IF(MOD((ROW(K304)-2),K$3)=1,1,K303+1))))</f>
        <v/>
      </c>
    </row>
    <row r="305" spans="2:11">
      <c r="B305" s="127" t="str">
        <f>IF(B304="","",IF(COLUMN(B305)-1&lt;&gt;COUNT($3:$3),IF(ROW(B305)-3&gt;$A$2,"",IF(MOD((ROW(B305)-3),(PRODUCT($3:$3)/PRODUCT($B$3:B$3)))=1,B304+1,B304)),IF(ROW(B305)-3&gt;$A$2,"",IF(MOD((ROW(B305)-3),B$3)=1,1,B304+1))))</f>
        <v/>
      </c>
      <c r="C305" s="127" t="str">
        <f>IF(C304="","",IF(COLUMN(C305)-1&lt;&gt;COUNT($3:$3),IF(ROW(C305)-3&gt;$A$2,"",IF(MOD((ROW(C305)-3),(PRODUCT($3:$3)/PRODUCT($B$3:C$3)))=1,IF(MOD((ROW(C305)-3),(PRODUCT($3:$3)/PRODUCT(B$3:$B$3)))=1,1,C304+1),C304)),IF(ROW(C305)-3&gt;$A$2,"",IF(MOD((ROW(C305)-3),C$3)=1,1,C304+1))))</f>
        <v/>
      </c>
      <c r="D305" s="127" t="str">
        <f>IF(D304="","",IF(COLUMN(D305)-1&lt;&gt;COUNT($3:$3),IF(ROW(D305)-3&gt;$A$2,"",IF(MOD((ROW(D305)-3),(PRODUCT($3:$3)/PRODUCT($B$3:D$3)))=1,IF(MOD((ROW(D305)-3),(PRODUCT($3:$3)/PRODUCT($B$3:C$3)))=1,1,D304+1),D304)),IF(ROW(D305)-3&gt;$A$2,"",IF(MOD((ROW(D305)-3),D$3)=1,1,D304+1))))</f>
        <v/>
      </c>
      <c r="E305" s="127" t="str">
        <f>IF(E304="","",IF(COLUMN(E305)-1&lt;&gt;COUNT($3:$3),IF(ROW(E305)-3&gt;$A$2,"",IF(MOD((ROW(E305)-3),(PRODUCT($3:$3)/PRODUCT($B$3:E$3)))=1,IF(MOD((ROW(E305)-3),(PRODUCT($3:$3)/PRODUCT($B$3:D$3)))=1,1,E304+1),E304)),IF(ROW(E305)-3&gt;$A$2,"",IF(MOD((ROW(E305)-3),E$3)=1,1,E304+1))))</f>
        <v/>
      </c>
      <c r="F305" s="127" t="str">
        <f>IF(F304="","",IF(COLUMN(F305)-1&lt;&gt;COUNT($3:$3),IF(ROW(F305)-3&gt;$A$2,"",IF(MOD((ROW(F305)-3),(PRODUCT($3:$3)/PRODUCT($B$3:F$3)))=1,IF(MOD((ROW(F305)-3),(PRODUCT($3:$3)/PRODUCT($B$3:E$3)))=1,1,F304+1),F304)),IF(ROW(F305)-3&gt;$A$2,"",IF(MOD((ROW(F305)-3),F$3)=1,1,F304+1))))</f>
        <v/>
      </c>
      <c r="G305" s="127" t="str">
        <f>IF(G304="","",IF(COLUMN(G305)-1&lt;&gt;COUNT($3:$3),IF(ROW(G305)-3&gt;$A$2,"",IF(MOD((ROW(G305)-3),(PRODUCT($3:$3)/PRODUCT($B$3:G$3)))=1,IF(MOD((ROW(G305)-3),(PRODUCT($3:$3)/PRODUCT($B$3:F$3)))=1,1,G304+1),G304)),IF(ROW(G305)-3&gt;$A$2,"",IF(MOD((ROW(G305)-3),G$3)=1,1,G304+1))))</f>
        <v/>
      </c>
      <c r="H305" s="127" t="str">
        <f>IF(H304="","",IF(COLUMN(H305)-1&lt;&gt;COUNT($3:$3),IF(ROW(H305)-3&gt;$A$2,"",IF(MOD((ROW(H305)-3),(PRODUCT($3:$3)/PRODUCT($B$3:H$3)))=1,IF(MOD((ROW(H305)-3),(PRODUCT($3:$3)/PRODUCT($B$3:G$3)))=1,1,H304+1),H304)),IF(ROW(H305)-3&gt;$A$2,"",IF(MOD((ROW(H305)-3),H$3)=1,1,H304+1))))</f>
        <v/>
      </c>
      <c r="I305" s="127" t="str">
        <f>IF(I304="","",IF(COLUMN(I305)-1&lt;&gt;COUNT($3:$3),IF(ROW(I305)-3&gt;$A$2,"",IF(MOD((ROW(I305)-3),(PRODUCT($3:$3)/PRODUCT($B$3:I$3)))=1,IF(MOD((ROW(I305)-3),(PRODUCT($3:$3)/PRODUCT($B$3:H$3)))=1,1,I304+1),I304)),IF(ROW(I305)-3&gt;$A$2,"",IF(MOD((ROW(I305)-3),I$3)=1,1,I304+1))))</f>
        <v/>
      </c>
      <c r="J305" s="127" t="str">
        <f>IF(J304="","",IF(COLUMN(J305)-1&lt;&gt;COUNT($3:$3),IF(ROW(J305)-3&gt;$A$2,"",IF(MOD((ROW(J305)-3),(PRODUCT($3:$3)/PRODUCT($B$3:J$3)))=1,IF(MOD((ROW(J305)-3),(PRODUCT($3:$3)/PRODUCT($B$3:I$3)))=1,1,J304+1),J304)),IF(ROW(J305)-3&gt;$A$2,"",IF(MOD((ROW(J305)-3),J$3)=1,1,J304+1))))</f>
        <v/>
      </c>
      <c r="K305" t="str">
        <f>IF(K304="","",IF(COLUMN(K305)-1&lt;&gt;COUNT($3:$3),IF(ROW(K305)-2&gt;$A$2,"",IF(MOD((ROW(K305)-2),(PRODUCT($3:$3)/PRODUCT($B$3:K$3)))=1,IF(MOD((ROW(K305)-2),(PRODUCT($3:$3)/PRODUCT($B$3:J$3)))=1,1,K304+1),K304)),IF(ROW(K305)-2&gt;$A$2,"",IF(MOD((ROW(K305)-2),K$3)=1,1,K304+1))))</f>
        <v/>
      </c>
    </row>
    <row r="306" spans="2:11">
      <c r="B306" s="127" t="str">
        <f>IF(B305="","",IF(COLUMN(B306)-1&lt;&gt;COUNT($3:$3),IF(ROW(B306)-3&gt;$A$2,"",IF(MOD((ROW(B306)-3),(PRODUCT($3:$3)/PRODUCT($B$3:B$3)))=1,B305+1,B305)),IF(ROW(B306)-3&gt;$A$2,"",IF(MOD((ROW(B306)-3),B$3)=1,1,B305+1))))</f>
        <v/>
      </c>
      <c r="C306" s="127" t="str">
        <f>IF(C305="","",IF(COLUMN(C306)-1&lt;&gt;COUNT($3:$3),IF(ROW(C306)-3&gt;$A$2,"",IF(MOD((ROW(C306)-3),(PRODUCT($3:$3)/PRODUCT($B$3:C$3)))=1,IF(MOD((ROW(C306)-3),(PRODUCT($3:$3)/PRODUCT(B$3:$B$3)))=1,1,C305+1),C305)),IF(ROW(C306)-3&gt;$A$2,"",IF(MOD((ROW(C306)-3),C$3)=1,1,C305+1))))</f>
        <v/>
      </c>
      <c r="D306" s="127" t="str">
        <f>IF(D305="","",IF(COLUMN(D306)-1&lt;&gt;COUNT($3:$3),IF(ROW(D306)-3&gt;$A$2,"",IF(MOD((ROW(D306)-3),(PRODUCT($3:$3)/PRODUCT($B$3:D$3)))=1,IF(MOD((ROW(D306)-3),(PRODUCT($3:$3)/PRODUCT($B$3:C$3)))=1,1,D305+1),D305)),IF(ROW(D306)-3&gt;$A$2,"",IF(MOD((ROW(D306)-3),D$3)=1,1,D305+1))))</f>
        <v/>
      </c>
      <c r="E306" s="127" t="str">
        <f>IF(E305="","",IF(COLUMN(E306)-1&lt;&gt;COUNT($3:$3),IF(ROW(E306)-3&gt;$A$2,"",IF(MOD((ROW(E306)-3),(PRODUCT($3:$3)/PRODUCT($B$3:E$3)))=1,IF(MOD((ROW(E306)-3),(PRODUCT($3:$3)/PRODUCT($B$3:D$3)))=1,1,E305+1),E305)),IF(ROW(E306)-3&gt;$A$2,"",IF(MOD((ROW(E306)-3),E$3)=1,1,E305+1))))</f>
        <v/>
      </c>
      <c r="F306" s="127" t="str">
        <f>IF(F305="","",IF(COLUMN(F306)-1&lt;&gt;COUNT($3:$3),IF(ROW(F306)-3&gt;$A$2,"",IF(MOD((ROW(F306)-3),(PRODUCT($3:$3)/PRODUCT($B$3:F$3)))=1,IF(MOD((ROW(F306)-3),(PRODUCT($3:$3)/PRODUCT($B$3:E$3)))=1,1,F305+1),F305)),IF(ROW(F306)-3&gt;$A$2,"",IF(MOD((ROW(F306)-3),F$3)=1,1,F305+1))))</f>
        <v/>
      </c>
      <c r="G306" s="127" t="str">
        <f>IF(G305="","",IF(COLUMN(G306)-1&lt;&gt;COUNT($3:$3),IF(ROW(G306)-3&gt;$A$2,"",IF(MOD((ROW(G306)-3),(PRODUCT($3:$3)/PRODUCT($B$3:G$3)))=1,IF(MOD((ROW(G306)-3),(PRODUCT($3:$3)/PRODUCT($B$3:F$3)))=1,1,G305+1),G305)),IF(ROW(G306)-3&gt;$A$2,"",IF(MOD((ROW(G306)-3),G$3)=1,1,G305+1))))</f>
        <v/>
      </c>
      <c r="H306" s="127" t="str">
        <f>IF(H305="","",IF(COLUMN(H306)-1&lt;&gt;COUNT($3:$3),IF(ROW(H306)-3&gt;$A$2,"",IF(MOD((ROW(H306)-3),(PRODUCT($3:$3)/PRODUCT($B$3:H$3)))=1,IF(MOD((ROW(H306)-3),(PRODUCT($3:$3)/PRODUCT($B$3:G$3)))=1,1,H305+1),H305)),IF(ROW(H306)-3&gt;$A$2,"",IF(MOD((ROW(H306)-3),H$3)=1,1,H305+1))))</f>
        <v/>
      </c>
      <c r="I306" s="127" t="str">
        <f>IF(I305="","",IF(COLUMN(I306)-1&lt;&gt;COUNT($3:$3),IF(ROW(I306)-3&gt;$A$2,"",IF(MOD((ROW(I306)-3),(PRODUCT($3:$3)/PRODUCT($B$3:I$3)))=1,IF(MOD((ROW(I306)-3),(PRODUCT($3:$3)/PRODUCT($B$3:H$3)))=1,1,I305+1),I305)),IF(ROW(I306)-3&gt;$A$2,"",IF(MOD((ROW(I306)-3),I$3)=1,1,I305+1))))</f>
        <v/>
      </c>
      <c r="J306" s="127" t="str">
        <f>IF(J305="","",IF(COLUMN(J306)-1&lt;&gt;COUNT($3:$3),IF(ROW(J306)-3&gt;$A$2,"",IF(MOD((ROW(J306)-3),(PRODUCT($3:$3)/PRODUCT($B$3:J$3)))=1,IF(MOD((ROW(J306)-3),(PRODUCT($3:$3)/PRODUCT($B$3:I$3)))=1,1,J305+1),J305)),IF(ROW(J306)-3&gt;$A$2,"",IF(MOD((ROW(J306)-3),J$3)=1,1,J305+1))))</f>
        <v/>
      </c>
      <c r="K306" t="str">
        <f>IF(K305="","",IF(COLUMN(K306)-1&lt;&gt;COUNT($3:$3),IF(ROW(K306)-2&gt;$A$2,"",IF(MOD((ROW(K306)-2),(PRODUCT($3:$3)/PRODUCT($B$3:K$3)))=1,IF(MOD((ROW(K306)-2),(PRODUCT($3:$3)/PRODUCT($B$3:J$3)))=1,1,K305+1),K305)),IF(ROW(K306)-2&gt;$A$2,"",IF(MOD((ROW(K306)-2),K$3)=1,1,K305+1))))</f>
        <v/>
      </c>
    </row>
    <row r="307" spans="2:11">
      <c r="B307" s="127" t="str">
        <f>IF(B306="","",IF(COLUMN(B307)-1&lt;&gt;COUNT($3:$3),IF(ROW(B307)-3&gt;$A$2,"",IF(MOD((ROW(B307)-3),(PRODUCT($3:$3)/PRODUCT($B$3:B$3)))=1,B306+1,B306)),IF(ROW(B307)-3&gt;$A$2,"",IF(MOD((ROW(B307)-3),B$3)=1,1,B306+1))))</f>
        <v/>
      </c>
      <c r="C307" s="127" t="str">
        <f>IF(C306="","",IF(COLUMN(C307)-1&lt;&gt;COUNT($3:$3),IF(ROW(C307)-3&gt;$A$2,"",IF(MOD((ROW(C307)-3),(PRODUCT($3:$3)/PRODUCT($B$3:C$3)))=1,IF(MOD((ROW(C307)-3),(PRODUCT($3:$3)/PRODUCT(B$3:$B$3)))=1,1,C306+1),C306)),IF(ROW(C307)-3&gt;$A$2,"",IF(MOD((ROW(C307)-3),C$3)=1,1,C306+1))))</f>
        <v/>
      </c>
      <c r="D307" s="127" t="str">
        <f>IF(D306="","",IF(COLUMN(D307)-1&lt;&gt;COUNT($3:$3),IF(ROW(D307)-3&gt;$A$2,"",IF(MOD((ROW(D307)-3),(PRODUCT($3:$3)/PRODUCT($B$3:D$3)))=1,IF(MOD((ROW(D307)-3),(PRODUCT($3:$3)/PRODUCT($B$3:C$3)))=1,1,D306+1),D306)),IF(ROW(D307)-3&gt;$A$2,"",IF(MOD((ROW(D307)-3),D$3)=1,1,D306+1))))</f>
        <v/>
      </c>
      <c r="E307" s="127" t="str">
        <f>IF(E306="","",IF(COLUMN(E307)-1&lt;&gt;COUNT($3:$3),IF(ROW(E307)-3&gt;$A$2,"",IF(MOD((ROW(E307)-3),(PRODUCT($3:$3)/PRODUCT($B$3:E$3)))=1,IF(MOD((ROW(E307)-3),(PRODUCT($3:$3)/PRODUCT($B$3:D$3)))=1,1,E306+1),E306)),IF(ROW(E307)-3&gt;$A$2,"",IF(MOD((ROW(E307)-3),E$3)=1,1,E306+1))))</f>
        <v/>
      </c>
      <c r="F307" s="127" t="str">
        <f>IF(F306="","",IF(COLUMN(F307)-1&lt;&gt;COUNT($3:$3),IF(ROW(F307)-3&gt;$A$2,"",IF(MOD((ROW(F307)-3),(PRODUCT($3:$3)/PRODUCT($B$3:F$3)))=1,IF(MOD((ROW(F307)-3),(PRODUCT($3:$3)/PRODUCT($B$3:E$3)))=1,1,F306+1),F306)),IF(ROW(F307)-3&gt;$A$2,"",IF(MOD((ROW(F307)-3),F$3)=1,1,F306+1))))</f>
        <v/>
      </c>
      <c r="G307" s="127" t="str">
        <f>IF(G306="","",IF(COLUMN(G307)-1&lt;&gt;COUNT($3:$3),IF(ROW(G307)-3&gt;$A$2,"",IF(MOD((ROW(G307)-3),(PRODUCT($3:$3)/PRODUCT($B$3:G$3)))=1,IF(MOD((ROW(G307)-3),(PRODUCT($3:$3)/PRODUCT($B$3:F$3)))=1,1,G306+1),G306)),IF(ROW(G307)-3&gt;$A$2,"",IF(MOD((ROW(G307)-3),G$3)=1,1,G306+1))))</f>
        <v/>
      </c>
      <c r="H307" s="127" t="str">
        <f>IF(H306="","",IF(COLUMN(H307)-1&lt;&gt;COUNT($3:$3),IF(ROW(H307)-3&gt;$A$2,"",IF(MOD((ROW(H307)-3),(PRODUCT($3:$3)/PRODUCT($B$3:H$3)))=1,IF(MOD((ROW(H307)-3),(PRODUCT($3:$3)/PRODUCT($B$3:G$3)))=1,1,H306+1),H306)),IF(ROW(H307)-3&gt;$A$2,"",IF(MOD((ROW(H307)-3),H$3)=1,1,H306+1))))</f>
        <v/>
      </c>
      <c r="I307" s="127" t="str">
        <f>IF(I306="","",IF(COLUMN(I307)-1&lt;&gt;COUNT($3:$3),IF(ROW(I307)-3&gt;$A$2,"",IF(MOD((ROW(I307)-3),(PRODUCT($3:$3)/PRODUCT($B$3:I$3)))=1,IF(MOD((ROW(I307)-3),(PRODUCT($3:$3)/PRODUCT($B$3:H$3)))=1,1,I306+1),I306)),IF(ROW(I307)-3&gt;$A$2,"",IF(MOD((ROW(I307)-3),I$3)=1,1,I306+1))))</f>
        <v/>
      </c>
      <c r="J307" s="127" t="str">
        <f>IF(J306="","",IF(COLUMN(J307)-1&lt;&gt;COUNT($3:$3),IF(ROW(J307)-3&gt;$A$2,"",IF(MOD((ROW(J307)-3),(PRODUCT($3:$3)/PRODUCT($B$3:J$3)))=1,IF(MOD((ROW(J307)-3),(PRODUCT($3:$3)/PRODUCT($B$3:I$3)))=1,1,J306+1),J306)),IF(ROW(J307)-3&gt;$A$2,"",IF(MOD((ROW(J307)-3),J$3)=1,1,J306+1))))</f>
        <v/>
      </c>
      <c r="K307" t="str">
        <f>IF(K306="","",IF(COLUMN(K307)-1&lt;&gt;COUNT($3:$3),IF(ROW(K307)-2&gt;$A$2,"",IF(MOD((ROW(K307)-2),(PRODUCT($3:$3)/PRODUCT($B$3:K$3)))=1,IF(MOD((ROW(K307)-2),(PRODUCT($3:$3)/PRODUCT($B$3:J$3)))=1,1,K306+1),K306)),IF(ROW(K307)-2&gt;$A$2,"",IF(MOD((ROW(K307)-2),K$3)=1,1,K306+1))))</f>
        <v/>
      </c>
    </row>
    <row r="308" spans="2:11">
      <c r="B308" s="127" t="str">
        <f>IF(B307="","",IF(COLUMN(B308)-1&lt;&gt;COUNT($3:$3),IF(ROW(B308)-3&gt;$A$2,"",IF(MOD((ROW(B308)-3),(PRODUCT($3:$3)/PRODUCT($B$3:B$3)))=1,B307+1,B307)),IF(ROW(B308)-3&gt;$A$2,"",IF(MOD((ROW(B308)-3),B$3)=1,1,B307+1))))</f>
        <v/>
      </c>
      <c r="C308" s="127" t="str">
        <f>IF(C307="","",IF(COLUMN(C308)-1&lt;&gt;COUNT($3:$3),IF(ROW(C308)-3&gt;$A$2,"",IF(MOD((ROW(C308)-3),(PRODUCT($3:$3)/PRODUCT($B$3:C$3)))=1,IF(MOD((ROW(C308)-3),(PRODUCT($3:$3)/PRODUCT(B$3:$B$3)))=1,1,C307+1),C307)),IF(ROW(C308)-3&gt;$A$2,"",IF(MOD((ROW(C308)-3),C$3)=1,1,C307+1))))</f>
        <v/>
      </c>
      <c r="D308" s="127" t="str">
        <f>IF(D307="","",IF(COLUMN(D308)-1&lt;&gt;COUNT($3:$3),IF(ROW(D308)-3&gt;$A$2,"",IF(MOD((ROW(D308)-3),(PRODUCT($3:$3)/PRODUCT($B$3:D$3)))=1,IF(MOD((ROW(D308)-3),(PRODUCT($3:$3)/PRODUCT($B$3:C$3)))=1,1,D307+1),D307)),IF(ROW(D308)-3&gt;$A$2,"",IF(MOD((ROW(D308)-3),D$3)=1,1,D307+1))))</f>
        <v/>
      </c>
      <c r="E308" s="127" t="str">
        <f>IF(E307="","",IF(COLUMN(E308)-1&lt;&gt;COUNT($3:$3),IF(ROW(E308)-3&gt;$A$2,"",IF(MOD((ROW(E308)-3),(PRODUCT($3:$3)/PRODUCT($B$3:E$3)))=1,IF(MOD((ROW(E308)-3),(PRODUCT($3:$3)/PRODUCT($B$3:D$3)))=1,1,E307+1),E307)),IF(ROW(E308)-3&gt;$A$2,"",IF(MOD((ROW(E308)-3),E$3)=1,1,E307+1))))</f>
        <v/>
      </c>
      <c r="F308" s="127" t="str">
        <f>IF(F307="","",IF(COLUMN(F308)-1&lt;&gt;COUNT($3:$3),IF(ROW(F308)-3&gt;$A$2,"",IF(MOD((ROW(F308)-3),(PRODUCT($3:$3)/PRODUCT($B$3:F$3)))=1,IF(MOD((ROW(F308)-3),(PRODUCT($3:$3)/PRODUCT($B$3:E$3)))=1,1,F307+1),F307)),IF(ROW(F308)-3&gt;$A$2,"",IF(MOD((ROW(F308)-3),F$3)=1,1,F307+1))))</f>
        <v/>
      </c>
      <c r="G308" s="127" t="str">
        <f>IF(G307="","",IF(COLUMN(G308)-1&lt;&gt;COUNT($3:$3),IF(ROW(G308)-3&gt;$A$2,"",IF(MOD((ROW(G308)-3),(PRODUCT($3:$3)/PRODUCT($B$3:G$3)))=1,IF(MOD((ROW(G308)-3),(PRODUCT($3:$3)/PRODUCT($B$3:F$3)))=1,1,G307+1),G307)),IF(ROW(G308)-3&gt;$A$2,"",IF(MOD((ROW(G308)-3),G$3)=1,1,G307+1))))</f>
        <v/>
      </c>
      <c r="H308" s="127" t="str">
        <f>IF(H307="","",IF(COLUMN(H308)-1&lt;&gt;COUNT($3:$3),IF(ROW(H308)-3&gt;$A$2,"",IF(MOD((ROW(H308)-3),(PRODUCT($3:$3)/PRODUCT($B$3:H$3)))=1,IF(MOD((ROW(H308)-3),(PRODUCT($3:$3)/PRODUCT($B$3:G$3)))=1,1,H307+1),H307)),IF(ROW(H308)-3&gt;$A$2,"",IF(MOD((ROW(H308)-3),H$3)=1,1,H307+1))))</f>
        <v/>
      </c>
      <c r="I308" s="127" t="str">
        <f>IF(I307="","",IF(COLUMN(I308)-1&lt;&gt;COUNT($3:$3),IF(ROW(I308)-3&gt;$A$2,"",IF(MOD((ROW(I308)-3),(PRODUCT($3:$3)/PRODUCT($B$3:I$3)))=1,IF(MOD((ROW(I308)-3),(PRODUCT($3:$3)/PRODUCT($B$3:H$3)))=1,1,I307+1),I307)),IF(ROW(I308)-3&gt;$A$2,"",IF(MOD((ROW(I308)-3),I$3)=1,1,I307+1))))</f>
        <v/>
      </c>
      <c r="J308" s="127" t="str">
        <f>IF(J307="","",IF(COLUMN(J308)-1&lt;&gt;COUNT($3:$3),IF(ROW(J308)-3&gt;$A$2,"",IF(MOD((ROW(J308)-3),(PRODUCT($3:$3)/PRODUCT($B$3:J$3)))=1,IF(MOD((ROW(J308)-3),(PRODUCT($3:$3)/PRODUCT($B$3:I$3)))=1,1,J307+1),J307)),IF(ROW(J308)-3&gt;$A$2,"",IF(MOD((ROW(J308)-3),J$3)=1,1,J307+1))))</f>
        <v/>
      </c>
      <c r="K308" t="str">
        <f>IF(K307="","",IF(COLUMN(K308)-1&lt;&gt;COUNT($3:$3),IF(ROW(K308)-2&gt;$A$2,"",IF(MOD((ROW(K308)-2),(PRODUCT($3:$3)/PRODUCT($B$3:K$3)))=1,IF(MOD((ROW(K308)-2),(PRODUCT($3:$3)/PRODUCT($B$3:J$3)))=1,1,K307+1),K307)),IF(ROW(K308)-2&gt;$A$2,"",IF(MOD((ROW(K308)-2),K$3)=1,1,K307+1))))</f>
        <v/>
      </c>
    </row>
    <row r="309" spans="2:11">
      <c r="B309" s="127" t="str">
        <f>IF(B308="","",IF(COLUMN(B309)-1&lt;&gt;COUNT($3:$3),IF(ROW(B309)-3&gt;$A$2,"",IF(MOD((ROW(B309)-3),(PRODUCT($3:$3)/PRODUCT($B$3:B$3)))=1,B308+1,B308)),IF(ROW(B309)-3&gt;$A$2,"",IF(MOD((ROW(B309)-3),B$3)=1,1,B308+1))))</f>
        <v/>
      </c>
      <c r="C309" s="127" t="str">
        <f>IF(C308="","",IF(COLUMN(C309)-1&lt;&gt;COUNT($3:$3),IF(ROW(C309)-3&gt;$A$2,"",IF(MOD((ROW(C309)-3),(PRODUCT($3:$3)/PRODUCT($B$3:C$3)))=1,IF(MOD((ROW(C309)-3),(PRODUCT($3:$3)/PRODUCT(B$3:$B$3)))=1,1,C308+1),C308)),IF(ROW(C309)-3&gt;$A$2,"",IF(MOD((ROW(C309)-3),C$3)=1,1,C308+1))))</f>
        <v/>
      </c>
      <c r="D309" s="127" t="str">
        <f>IF(D308="","",IF(COLUMN(D309)-1&lt;&gt;COUNT($3:$3),IF(ROW(D309)-3&gt;$A$2,"",IF(MOD((ROW(D309)-3),(PRODUCT($3:$3)/PRODUCT($B$3:D$3)))=1,IF(MOD((ROW(D309)-3),(PRODUCT($3:$3)/PRODUCT($B$3:C$3)))=1,1,D308+1),D308)),IF(ROW(D309)-3&gt;$A$2,"",IF(MOD((ROW(D309)-3),D$3)=1,1,D308+1))))</f>
        <v/>
      </c>
      <c r="E309" s="127" t="str">
        <f>IF(E308="","",IF(COLUMN(E309)-1&lt;&gt;COUNT($3:$3),IF(ROW(E309)-3&gt;$A$2,"",IF(MOD((ROW(E309)-3),(PRODUCT($3:$3)/PRODUCT($B$3:E$3)))=1,IF(MOD((ROW(E309)-3),(PRODUCT($3:$3)/PRODUCT($B$3:D$3)))=1,1,E308+1),E308)),IF(ROW(E309)-3&gt;$A$2,"",IF(MOD((ROW(E309)-3),E$3)=1,1,E308+1))))</f>
        <v/>
      </c>
      <c r="F309" s="127" t="str">
        <f>IF(F308="","",IF(COLUMN(F309)-1&lt;&gt;COUNT($3:$3),IF(ROW(F309)-3&gt;$A$2,"",IF(MOD((ROW(F309)-3),(PRODUCT($3:$3)/PRODUCT($B$3:F$3)))=1,IF(MOD((ROW(F309)-3),(PRODUCT($3:$3)/PRODUCT($B$3:E$3)))=1,1,F308+1),F308)),IF(ROW(F309)-3&gt;$A$2,"",IF(MOD((ROW(F309)-3),F$3)=1,1,F308+1))))</f>
        <v/>
      </c>
      <c r="G309" s="127" t="str">
        <f>IF(G308="","",IF(COLUMN(G309)-1&lt;&gt;COUNT($3:$3),IF(ROW(G309)-3&gt;$A$2,"",IF(MOD((ROW(G309)-3),(PRODUCT($3:$3)/PRODUCT($B$3:G$3)))=1,IF(MOD((ROW(G309)-3),(PRODUCT($3:$3)/PRODUCT($B$3:F$3)))=1,1,G308+1),G308)),IF(ROW(G309)-3&gt;$A$2,"",IF(MOD((ROW(G309)-3),G$3)=1,1,G308+1))))</f>
        <v/>
      </c>
      <c r="H309" s="127" t="str">
        <f>IF(H308="","",IF(COLUMN(H309)-1&lt;&gt;COUNT($3:$3),IF(ROW(H309)-3&gt;$A$2,"",IF(MOD((ROW(H309)-3),(PRODUCT($3:$3)/PRODUCT($B$3:H$3)))=1,IF(MOD((ROW(H309)-3),(PRODUCT($3:$3)/PRODUCT($B$3:G$3)))=1,1,H308+1),H308)),IF(ROW(H309)-3&gt;$A$2,"",IF(MOD((ROW(H309)-3),H$3)=1,1,H308+1))))</f>
        <v/>
      </c>
      <c r="I309" s="127" t="str">
        <f>IF(I308="","",IF(COLUMN(I309)-1&lt;&gt;COUNT($3:$3),IF(ROW(I309)-3&gt;$A$2,"",IF(MOD((ROW(I309)-3),(PRODUCT($3:$3)/PRODUCT($B$3:I$3)))=1,IF(MOD((ROW(I309)-3),(PRODUCT($3:$3)/PRODUCT($B$3:H$3)))=1,1,I308+1),I308)),IF(ROW(I309)-3&gt;$A$2,"",IF(MOD((ROW(I309)-3),I$3)=1,1,I308+1))))</f>
        <v/>
      </c>
      <c r="J309" s="127" t="str">
        <f>IF(J308="","",IF(COLUMN(J309)-1&lt;&gt;COUNT($3:$3),IF(ROW(J309)-3&gt;$A$2,"",IF(MOD((ROW(J309)-3),(PRODUCT($3:$3)/PRODUCT($B$3:J$3)))=1,IF(MOD((ROW(J309)-3),(PRODUCT($3:$3)/PRODUCT($B$3:I$3)))=1,1,J308+1),J308)),IF(ROW(J309)-3&gt;$A$2,"",IF(MOD((ROW(J309)-3),J$3)=1,1,J308+1))))</f>
        <v/>
      </c>
      <c r="K309" t="str">
        <f>IF(K308="","",IF(COLUMN(K309)-1&lt;&gt;COUNT($3:$3),IF(ROW(K309)-2&gt;$A$2,"",IF(MOD((ROW(K309)-2),(PRODUCT($3:$3)/PRODUCT($B$3:K$3)))=1,IF(MOD((ROW(K309)-2),(PRODUCT($3:$3)/PRODUCT($B$3:J$3)))=1,1,K308+1),K308)),IF(ROW(K309)-2&gt;$A$2,"",IF(MOD((ROW(K309)-2),K$3)=1,1,K308+1))))</f>
        <v/>
      </c>
    </row>
    <row r="310" spans="2:11">
      <c r="B310" s="127" t="str">
        <f>IF(B309="","",IF(COLUMN(B310)-1&lt;&gt;COUNT($3:$3),IF(ROW(B310)-3&gt;$A$2,"",IF(MOD((ROW(B310)-3),(PRODUCT($3:$3)/PRODUCT($B$3:B$3)))=1,B309+1,B309)),IF(ROW(B310)-3&gt;$A$2,"",IF(MOD((ROW(B310)-3),B$3)=1,1,B309+1))))</f>
        <v/>
      </c>
      <c r="C310" s="127" t="str">
        <f>IF(C309="","",IF(COLUMN(C310)-1&lt;&gt;COUNT($3:$3),IF(ROW(C310)-3&gt;$A$2,"",IF(MOD((ROW(C310)-3),(PRODUCT($3:$3)/PRODUCT($B$3:C$3)))=1,IF(MOD((ROW(C310)-3),(PRODUCT($3:$3)/PRODUCT(B$3:$B$3)))=1,1,C309+1),C309)),IF(ROW(C310)-3&gt;$A$2,"",IF(MOD((ROW(C310)-3),C$3)=1,1,C309+1))))</f>
        <v/>
      </c>
      <c r="D310" s="127" t="str">
        <f>IF(D309="","",IF(COLUMN(D310)-1&lt;&gt;COUNT($3:$3),IF(ROW(D310)-3&gt;$A$2,"",IF(MOD((ROW(D310)-3),(PRODUCT($3:$3)/PRODUCT($B$3:D$3)))=1,IF(MOD((ROW(D310)-3),(PRODUCT($3:$3)/PRODUCT($B$3:C$3)))=1,1,D309+1),D309)),IF(ROW(D310)-3&gt;$A$2,"",IF(MOD((ROW(D310)-3),D$3)=1,1,D309+1))))</f>
        <v/>
      </c>
      <c r="E310" s="127" t="str">
        <f>IF(E309="","",IF(COLUMN(E310)-1&lt;&gt;COUNT($3:$3),IF(ROW(E310)-3&gt;$A$2,"",IF(MOD((ROW(E310)-3),(PRODUCT($3:$3)/PRODUCT($B$3:E$3)))=1,IF(MOD((ROW(E310)-3),(PRODUCT($3:$3)/PRODUCT($B$3:D$3)))=1,1,E309+1),E309)),IF(ROW(E310)-3&gt;$A$2,"",IF(MOD((ROW(E310)-3),E$3)=1,1,E309+1))))</f>
        <v/>
      </c>
      <c r="F310" s="127" t="str">
        <f>IF(F309="","",IF(COLUMN(F310)-1&lt;&gt;COUNT($3:$3),IF(ROW(F310)-3&gt;$A$2,"",IF(MOD((ROW(F310)-3),(PRODUCT($3:$3)/PRODUCT($B$3:F$3)))=1,IF(MOD((ROW(F310)-3),(PRODUCT($3:$3)/PRODUCT($B$3:E$3)))=1,1,F309+1),F309)),IF(ROW(F310)-3&gt;$A$2,"",IF(MOD((ROW(F310)-3),F$3)=1,1,F309+1))))</f>
        <v/>
      </c>
      <c r="G310" s="127" t="str">
        <f>IF(G309="","",IF(COLUMN(G310)-1&lt;&gt;COUNT($3:$3),IF(ROW(G310)-3&gt;$A$2,"",IF(MOD((ROW(G310)-3),(PRODUCT($3:$3)/PRODUCT($B$3:G$3)))=1,IF(MOD((ROW(G310)-3),(PRODUCT($3:$3)/PRODUCT($B$3:F$3)))=1,1,G309+1),G309)),IF(ROW(G310)-3&gt;$A$2,"",IF(MOD((ROW(G310)-3),G$3)=1,1,G309+1))))</f>
        <v/>
      </c>
      <c r="H310" s="127" t="str">
        <f>IF(H309="","",IF(COLUMN(H310)-1&lt;&gt;COUNT($3:$3),IF(ROW(H310)-3&gt;$A$2,"",IF(MOD((ROW(H310)-3),(PRODUCT($3:$3)/PRODUCT($B$3:H$3)))=1,IF(MOD((ROW(H310)-3),(PRODUCT($3:$3)/PRODUCT($B$3:G$3)))=1,1,H309+1),H309)),IF(ROW(H310)-3&gt;$A$2,"",IF(MOD((ROW(H310)-3),H$3)=1,1,H309+1))))</f>
        <v/>
      </c>
      <c r="I310" s="127" t="str">
        <f>IF(I309="","",IF(COLUMN(I310)-1&lt;&gt;COUNT($3:$3),IF(ROW(I310)-3&gt;$A$2,"",IF(MOD((ROW(I310)-3),(PRODUCT($3:$3)/PRODUCT($B$3:I$3)))=1,IF(MOD((ROW(I310)-3),(PRODUCT($3:$3)/PRODUCT($B$3:H$3)))=1,1,I309+1),I309)),IF(ROW(I310)-3&gt;$A$2,"",IF(MOD((ROW(I310)-3),I$3)=1,1,I309+1))))</f>
        <v/>
      </c>
      <c r="J310" s="127" t="str">
        <f>IF(J309="","",IF(COLUMN(J310)-1&lt;&gt;COUNT($3:$3),IF(ROW(J310)-3&gt;$A$2,"",IF(MOD((ROW(J310)-3),(PRODUCT($3:$3)/PRODUCT($B$3:J$3)))=1,IF(MOD((ROW(J310)-3),(PRODUCT($3:$3)/PRODUCT($B$3:I$3)))=1,1,J309+1),J309)),IF(ROW(J310)-3&gt;$A$2,"",IF(MOD((ROW(J310)-3),J$3)=1,1,J309+1))))</f>
        <v/>
      </c>
      <c r="K310" t="str">
        <f>IF(K309="","",IF(COLUMN(K310)-1&lt;&gt;COUNT($3:$3),IF(ROW(K310)-2&gt;$A$2,"",IF(MOD((ROW(K310)-2),(PRODUCT($3:$3)/PRODUCT($B$3:K$3)))=1,IF(MOD((ROW(K310)-2),(PRODUCT($3:$3)/PRODUCT($B$3:J$3)))=1,1,K309+1),K309)),IF(ROW(K310)-2&gt;$A$2,"",IF(MOD((ROW(K310)-2),K$3)=1,1,K309+1))))</f>
        <v/>
      </c>
    </row>
    <row r="311" spans="2:11">
      <c r="B311" s="127" t="str">
        <f>IF(B310="","",IF(COLUMN(B311)-1&lt;&gt;COUNT($3:$3),IF(ROW(B311)-3&gt;$A$2,"",IF(MOD((ROW(B311)-3),(PRODUCT($3:$3)/PRODUCT($B$3:B$3)))=1,B310+1,B310)),IF(ROW(B311)-3&gt;$A$2,"",IF(MOD((ROW(B311)-3),B$3)=1,1,B310+1))))</f>
        <v/>
      </c>
      <c r="C311" s="127" t="str">
        <f>IF(C310="","",IF(COLUMN(C311)-1&lt;&gt;COUNT($3:$3),IF(ROW(C311)-3&gt;$A$2,"",IF(MOD((ROW(C311)-3),(PRODUCT($3:$3)/PRODUCT($B$3:C$3)))=1,IF(MOD((ROW(C311)-3),(PRODUCT($3:$3)/PRODUCT(B$3:$B$3)))=1,1,C310+1),C310)),IF(ROW(C311)-3&gt;$A$2,"",IF(MOD((ROW(C311)-3),C$3)=1,1,C310+1))))</f>
        <v/>
      </c>
      <c r="D311" s="127" t="str">
        <f>IF(D310="","",IF(COLUMN(D311)-1&lt;&gt;COUNT($3:$3),IF(ROW(D311)-3&gt;$A$2,"",IF(MOD((ROW(D311)-3),(PRODUCT($3:$3)/PRODUCT($B$3:D$3)))=1,IF(MOD((ROW(D311)-3),(PRODUCT($3:$3)/PRODUCT($B$3:C$3)))=1,1,D310+1),D310)),IF(ROW(D311)-3&gt;$A$2,"",IF(MOD((ROW(D311)-3),D$3)=1,1,D310+1))))</f>
        <v/>
      </c>
      <c r="E311" s="127" t="str">
        <f>IF(E310="","",IF(COLUMN(E311)-1&lt;&gt;COUNT($3:$3),IF(ROW(E311)-3&gt;$A$2,"",IF(MOD((ROW(E311)-3),(PRODUCT($3:$3)/PRODUCT($B$3:E$3)))=1,IF(MOD((ROW(E311)-3),(PRODUCT($3:$3)/PRODUCT($B$3:D$3)))=1,1,E310+1),E310)),IF(ROW(E311)-3&gt;$A$2,"",IF(MOD((ROW(E311)-3),E$3)=1,1,E310+1))))</f>
        <v/>
      </c>
      <c r="F311" s="127" t="str">
        <f>IF(F310="","",IF(COLUMN(F311)-1&lt;&gt;COUNT($3:$3),IF(ROW(F311)-3&gt;$A$2,"",IF(MOD((ROW(F311)-3),(PRODUCT($3:$3)/PRODUCT($B$3:F$3)))=1,IF(MOD((ROW(F311)-3),(PRODUCT($3:$3)/PRODUCT($B$3:E$3)))=1,1,F310+1),F310)),IF(ROW(F311)-3&gt;$A$2,"",IF(MOD((ROW(F311)-3),F$3)=1,1,F310+1))))</f>
        <v/>
      </c>
      <c r="G311" s="127" t="str">
        <f>IF(G310="","",IF(COLUMN(G311)-1&lt;&gt;COUNT($3:$3),IF(ROW(G311)-3&gt;$A$2,"",IF(MOD((ROW(G311)-3),(PRODUCT($3:$3)/PRODUCT($B$3:G$3)))=1,IF(MOD((ROW(G311)-3),(PRODUCT($3:$3)/PRODUCT($B$3:F$3)))=1,1,G310+1),G310)),IF(ROW(G311)-3&gt;$A$2,"",IF(MOD((ROW(G311)-3),G$3)=1,1,G310+1))))</f>
        <v/>
      </c>
      <c r="H311" s="127" t="str">
        <f>IF(H310="","",IF(COLUMN(H311)-1&lt;&gt;COUNT($3:$3),IF(ROW(H311)-3&gt;$A$2,"",IF(MOD((ROW(H311)-3),(PRODUCT($3:$3)/PRODUCT($B$3:H$3)))=1,IF(MOD((ROW(H311)-3),(PRODUCT($3:$3)/PRODUCT($B$3:G$3)))=1,1,H310+1),H310)),IF(ROW(H311)-3&gt;$A$2,"",IF(MOD((ROW(H311)-3),H$3)=1,1,H310+1))))</f>
        <v/>
      </c>
      <c r="I311" s="127" t="str">
        <f>IF(I310="","",IF(COLUMN(I311)-1&lt;&gt;COUNT($3:$3),IF(ROW(I311)-3&gt;$A$2,"",IF(MOD((ROW(I311)-3),(PRODUCT($3:$3)/PRODUCT($B$3:I$3)))=1,IF(MOD((ROW(I311)-3),(PRODUCT($3:$3)/PRODUCT($B$3:H$3)))=1,1,I310+1),I310)),IF(ROW(I311)-3&gt;$A$2,"",IF(MOD((ROW(I311)-3),I$3)=1,1,I310+1))))</f>
        <v/>
      </c>
      <c r="J311" s="127" t="str">
        <f>IF(J310="","",IF(COLUMN(J311)-1&lt;&gt;COUNT($3:$3),IF(ROW(J311)-3&gt;$A$2,"",IF(MOD((ROW(J311)-3),(PRODUCT($3:$3)/PRODUCT($B$3:J$3)))=1,IF(MOD((ROW(J311)-3),(PRODUCT($3:$3)/PRODUCT($B$3:I$3)))=1,1,J310+1),J310)),IF(ROW(J311)-3&gt;$A$2,"",IF(MOD((ROW(J311)-3),J$3)=1,1,J310+1))))</f>
        <v/>
      </c>
      <c r="K311" t="str">
        <f>IF(K310="","",IF(COLUMN(K311)-1&lt;&gt;COUNT($3:$3),IF(ROW(K311)-2&gt;$A$2,"",IF(MOD((ROW(K311)-2),(PRODUCT($3:$3)/PRODUCT($B$3:K$3)))=1,IF(MOD((ROW(K311)-2),(PRODUCT($3:$3)/PRODUCT($B$3:J$3)))=1,1,K310+1),K310)),IF(ROW(K311)-2&gt;$A$2,"",IF(MOD((ROW(K311)-2),K$3)=1,1,K310+1))))</f>
        <v/>
      </c>
    </row>
    <row r="312" spans="2:11">
      <c r="B312" s="127" t="str">
        <f>IF(B311="","",IF(COLUMN(B312)-1&lt;&gt;COUNT($3:$3),IF(ROW(B312)-3&gt;$A$2,"",IF(MOD((ROW(B312)-3),(PRODUCT($3:$3)/PRODUCT($B$3:B$3)))=1,B311+1,B311)),IF(ROW(B312)-3&gt;$A$2,"",IF(MOD((ROW(B312)-3),B$3)=1,1,B311+1))))</f>
        <v/>
      </c>
      <c r="C312" s="127" t="str">
        <f>IF(C311="","",IF(COLUMN(C312)-1&lt;&gt;COUNT($3:$3),IF(ROW(C312)-3&gt;$A$2,"",IF(MOD((ROW(C312)-3),(PRODUCT($3:$3)/PRODUCT($B$3:C$3)))=1,IF(MOD((ROW(C312)-3),(PRODUCT($3:$3)/PRODUCT(B$3:$B$3)))=1,1,C311+1),C311)),IF(ROW(C312)-3&gt;$A$2,"",IF(MOD((ROW(C312)-3),C$3)=1,1,C311+1))))</f>
        <v/>
      </c>
      <c r="D312" s="127" t="str">
        <f>IF(D311="","",IF(COLUMN(D312)-1&lt;&gt;COUNT($3:$3),IF(ROW(D312)-3&gt;$A$2,"",IF(MOD((ROW(D312)-3),(PRODUCT($3:$3)/PRODUCT($B$3:D$3)))=1,IF(MOD((ROW(D312)-3),(PRODUCT($3:$3)/PRODUCT($B$3:C$3)))=1,1,D311+1),D311)),IF(ROW(D312)-3&gt;$A$2,"",IF(MOD((ROW(D312)-3),D$3)=1,1,D311+1))))</f>
        <v/>
      </c>
      <c r="E312" s="127" t="str">
        <f>IF(E311="","",IF(COLUMN(E312)-1&lt;&gt;COUNT($3:$3),IF(ROW(E312)-3&gt;$A$2,"",IF(MOD((ROW(E312)-3),(PRODUCT($3:$3)/PRODUCT($B$3:E$3)))=1,IF(MOD((ROW(E312)-3),(PRODUCT($3:$3)/PRODUCT($B$3:D$3)))=1,1,E311+1),E311)),IF(ROW(E312)-3&gt;$A$2,"",IF(MOD((ROW(E312)-3),E$3)=1,1,E311+1))))</f>
        <v/>
      </c>
      <c r="F312" s="127" t="str">
        <f>IF(F311="","",IF(COLUMN(F312)-1&lt;&gt;COUNT($3:$3),IF(ROW(F312)-3&gt;$A$2,"",IF(MOD((ROW(F312)-3),(PRODUCT($3:$3)/PRODUCT($B$3:F$3)))=1,IF(MOD((ROW(F312)-3),(PRODUCT($3:$3)/PRODUCT($B$3:E$3)))=1,1,F311+1),F311)),IF(ROW(F312)-3&gt;$A$2,"",IF(MOD((ROW(F312)-3),F$3)=1,1,F311+1))))</f>
        <v/>
      </c>
      <c r="G312" s="127" t="str">
        <f>IF(G311="","",IF(COLUMN(G312)-1&lt;&gt;COUNT($3:$3),IF(ROW(G312)-3&gt;$A$2,"",IF(MOD((ROW(G312)-3),(PRODUCT($3:$3)/PRODUCT($B$3:G$3)))=1,IF(MOD((ROW(G312)-3),(PRODUCT($3:$3)/PRODUCT($B$3:F$3)))=1,1,G311+1),G311)),IF(ROW(G312)-3&gt;$A$2,"",IF(MOD((ROW(G312)-3),G$3)=1,1,G311+1))))</f>
        <v/>
      </c>
      <c r="H312" s="127" t="str">
        <f>IF(H311="","",IF(COLUMN(H312)-1&lt;&gt;COUNT($3:$3),IF(ROW(H312)-3&gt;$A$2,"",IF(MOD((ROW(H312)-3),(PRODUCT($3:$3)/PRODUCT($B$3:H$3)))=1,IF(MOD((ROW(H312)-3),(PRODUCT($3:$3)/PRODUCT($B$3:G$3)))=1,1,H311+1),H311)),IF(ROW(H312)-3&gt;$A$2,"",IF(MOD((ROW(H312)-3),H$3)=1,1,H311+1))))</f>
        <v/>
      </c>
      <c r="I312" s="127" t="str">
        <f>IF(I311="","",IF(COLUMN(I312)-1&lt;&gt;COUNT($3:$3),IF(ROW(I312)-3&gt;$A$2,"",IF(MOD((ROW(I312)-3),(PRODUCT($3:$3)/PRODUCT($B$3:I$3)))=1,IF(MOD((ROW(I312)-3),(PRODUCT($3:$3)/PRODUCT($B$3:H$3)))=1,1,I311+1),I311)),IF(ROW(I312)-3&gt;$A$2,"",IF(MOD((ROW(I312)-3),I$3)=1,1,I311+1))))</f>
        <v/>
      </c>
      <c r="J312" s="127" t="str">
        <f>IF(J311="","",IF(COLUMN(J312)-1&lt;&gt;COUNT($3:$3),IF(ROW(J312)-3&gt;$A$2,"",IF(MOD((ROW(J312)-3),(PRODUCT($3:$3)/PRODUCT($B$3:J$3)))=1,IF(MOD((ROW(J312)-3),(PRODUCT($3:$3)/PRODUCT($B$3:I$3)))=1,1,J311+1),J311)),IF(ROW(J312)-3&gt;$A$2,"",IF(MOD((ROW(J312)-3),J$3)=1,1,J311+1))))</f>
        <v/>
      </c>
      <c r="K312" t="str">
        <f>IF(K311="","",IF(COLUMN(K312)-1&lt;&gt;COUNT($3:$3),IF(ROW(K312)-2&gt;$A$2,"",IF(MOD((ROW(K312)-2),(PRODUCT($3:$3)/PRODUCT($B$3:K$3)))=1,IF(MOD((ROW(K312)-2),(PRODUCT($3:$3)/PRODUCT($B$3:J$3)))=1,1,K311+1),K311)),IF(ROW(K312)-2&gt;$A$2,"",IF(MOD((ROW(K312)-2),K$3)=1,1,K311+1))))</f>
        <v/>
      </c>
    </row>
    <row r="313" spans="2:11">
      <c r="B313" s="127" t="str">
        <f>IF(B312="","",IF(COLUMN(B313)-1&lt;&gt;COUNT($3:$3),IF(ROW(B313)-3&gt;$A$2,"",IF(MOD((ROW(B313)-3),(PRODUCT($3:$3)/PRODUCT($B$3:B$3)))=1,B312+1,B312)),IF(ROW(B313)-3&gt;$A$2,"",IF(MOD((ROW(B313)-3),B$3)=1,1,B312+1))))</f>
        <v/>
      </c>
      <c r="C313" s="127" t="str">
        <f>IF(C312="","",IF(COLUMN(C313)-1&lt;&gt;COUNT($3:$3),IF(ROW(C313)-3&gt;$A$2,"",IF(MOD((ROW(C313)-3),(PRODUCT($3:$3)/PRODUCT($B$3:C$3)))=1,IF(MOD((ROW(C313)-3),(PRODUCT($3:$3)/PRODUCT(B$3:$B$3)))=1,1,C312+1),C312)),IF(ROW(C313)-3&gt;$A$2,"",IF(MOD((ROW(C313)-3),C$3)=1,1,C312+1))))</f>
        <v/>
      </c>
      <c r="D313" s="127" t="str">
        <f>IF(D312="","",IF(COLUMN(D313)-1&lt;&gt;COUNT($3:$3),IF(ROW(D313)-3&gt;$A$2,"",IF(MOD((ROW(D313)-3),(PRODUCT($3:$3)/PRODUCT($B$3:D$3)))=1,IF(MOD((ROW(D313)-3),(PRODUCT($3:$3)/PRODUCT($B$3:C$3)))=1,1,D312+1),D312)),IF(ROW(D313)-3&gt;$A$2,"",IF(MOD((ROW(D313)-3),D$3)=1,1,D312+1))))</f>
        <v/>
      </c>
      <c r="E313" s="127" t="str">
        <f>IF(E312="","",IF(COLUMN(E313)-1&lt;&gt;COUNT($3:$3),IF(ROW(E313)-3&gt;$A$2,"",IF(MOD((ROW(E313)-3),(PRODUCT($3:$3)/PRODUCT($B$3:E$3)))=1,IF(MOD((ROW(E313)-3),(PRODUCT($3:$3)/PRODUCT($B$3:D$3)))=1,1,E312+1),E312)),IF(ROW(E313)-3&gt;$A$2,"",IF(MOD((ROW(E313)-3),E$3)=1,1,E312+1))))</f>
        <v/>
      </c>
      <c r="F313" s="127" t="str">
        <f>IF(F312="","",IF(COLUMN(F313)-1&lt;&gt;COUNT($3:$3),IF(ROW(F313)-3&gt;$A$2,"",IF(MOD((ROW(F313)-3),(PRODUCT($3:$3)/PRODUCT($B$3:F$3)))=1,IF(MOD((ROW(F313)-3),(PRODUCT($3:$3)/PRODUCT($B$3:E$3)))=1,1,F312+1),F312)),IF(ROW(F313)-3&gt;$A$2,"",IF(MOD((ROW(F313)-3),F$3)=1,1,F312+1))))</f>
        <v/>
      </c>
      <c r="G313" s="127" t="str">
        <f>IF(G312="","",IF(COLUMN(G313)-1&lt;&gt;COUNT($3:$3),IF(ROW(G313)-3&gt;$A$2,"",IF(MOD((ROW(G313)-3),(PRODUCT($3:$3)/PRODUCT($B$3:G$3)))=1,IF(MOD((ROW(G313)-3),(PRODUCT($3:$3)/PRODUCT($B$3:F$3)))=1,1,G312+1),G312)),IF(ROW(G313)-3&gt;$A$2,"",IF(MOD((ROW(G313)-3),G$3)=1,1,G312+1))))</f>
        <v/>
      </c>
      <c r="H313" s="127" t="str">
        <f>IF(H312="","",IF(COLUMN(H313)-1&lt;&gt;COUNT($3:$3),IF(ROW(H313)-3&gt;$A$2,"",IF(MOD((ROW(H313)-3),(PRODUCT($3:$3)/PRODUCT($B$3:H$3)))=1,IF(MOD((ROW(H313)-3),(PRODUCT($3:$3)/PRODUCT($B$3:G$3)))=1,1,H312+1),H312)),IF(ROW(H313)-3&gt;$A$2,"",IF(MOD((ROW(H313)-3),H$3)=1,1,H312+1))))</f>
        <v/>
      </c>
      <c r="I313" s="127" t="str">
        <f>IF(I312="","",IF(COLUMN(I313)-1&lt;&gt;COUNT($3:$3),IF(ROW(I313)-3&gt;$A$2,"",IF(MOD((ROW(I313)-3),(PRODUCT($3:$3)/PRODUCT($B$3:I$3)))=1,IF(MOD((ROW(I313)-3),(PRODUCT($3:$3)/PRODUCT($B$3:H$3)))=1,1,I312+1),I312)),IF(ROW(I313)-3&gt;$A$2,"",IF(MOD((ROW(I313)-3),I$3)=1,1,I312+1))))</f>
        <v/>
      </c>
      <c r="J313" s="127" t="str">
        <f>IF(J312="","",IF(COLUMN(J313)-1&lt;&gt;COUNT($3:$3),IF(ROW(J313)-3&gt;$A$2,"",IF(MOD((ROW(J313)-3),(PRODUCT($3:$3)/PRODUCT($B$3:J$3)))=1,IF(MOD((ROW(J313)-3),(PRODUCT($3:$3)/PRODUCT($B$3:I$3)))=1,1,J312+1),J312)),IF(ROW(J313)-3&gt;$A$2,"",IF(MOD((ROW(J313)-3),J$3)=1,1,J312+1))))</f>
        <v/>
      </c>
      <c r="K313" t="str">
        <f>IF(K312="","",IF(COLUMN(K313)-1&lt;&gt;COUNT($3:$3),IF(ROW(K313)-2&gt;$A$2,"",IF(MOD((ROW(K313)-2),(PRODUCT($3:$3)/PRODUCT($B$3:K$3)))=1,IF(MOD((ROW(K313)-2),(PRODUCT($3:$3)/PRODUCT($B$3:J$3)))=1,1,K312+1),K312)),IF(ROW(K313)-2&gt;$A$2,"",IF(MOD((ROW(K313)-2),K$3)=1,1,K312+1))))</f>
        <v/>
      </c>
    </row>
    <row r="314" spans="2:11">
      <c r="B314" s="127" t="str">
        <f>IF(B313="","",IF(COLUMN(B314)-1&lt;&gt;COUNT($3:$3),IF(ROW(B314)-3&gt;$A$2,"",IF(MOD((ROW(B314)-3),(PRODUCT($3:$3)/PRODUCT($B$3:B$3)))=1,B313+1,B313)),IF(ROW(B314)-3&gt;$A$2,"",IF(MOD((ROW(B314)-3),B$3)=1,1,B313+1))))</f>
        <v/>
      </c>
      <c r="C314" s="127" t="str">
        <f>IF(C313="","",IF(COLUMN(C314)-1&lt;&gt;COUNT($3:$3),IF(ROW(C314)-3&gt;$A$2,"",IF(MOD((ROW(C314)-3),(PRODUCT($3:$3)/PRODUCT($B$3:C$3)))=1,IF(MOD((ROW(C314)-3),(PRODUCT($3:$3)/PRODUCT(B$3:$B$3)))=1,1,C313+1),C313)),IF(ROW(C314)-3&gt;$A$2,"",IF(MOD((ROW(C314)-3),C$3)=1,1,C313+1))))</f>
        <v/>
      </c>
      <c r="D314" s="127" t="str">
        <f>IF(D313="","",IF(COLUMN(D314)-1&lt;&gt;COUNT($3:$3),IF(ROW(D314)-3&gt;$A$2,"",IF(MOD((ROW(D314)-3),(PRODUCT($3:$3)/PRODUCT($B$3:D$3)))=1,IF(MOD((ROW(D314)-3),(PRODUCT($3:$3)/PRODUCT($B$3:C$3)))=1,1,D313+1),D313)),IF(ROW(D314)-3&gt;$A$2,"",IF(MOD((ROW(D314)-3),D$3)=1,1,D313+1))))</f>
        <v/>
      </c>
      <c r="E314" s="127" t="str">
        <f>IF(E313="","",IF(COLUMN(E314)-1&lt;&gt;COUNT($3:$3),IF(ROW(E314)-3&gt;$A$2,"",IF(MOD((ROW(E314)-3),(PRODUCT($3:$3)/PRODUCT($B$3:E$3)))=1,IF(MOD((ROW(E314)-3),(PRODUCT($3:$3)/PRODUCT($B$3:D$3)))=1,1,E313+1),E313)),IF(ROW(E314)-3&gt;$A$2,"",IF(MOD((ROW(E314)-3),E$3)=1,1,E313+1))))</f>
        <v/>
      </c>
      <c r="F314" s="127" t="str">
        <f>IF(F313="","",IF(COLUMN(F314)-1&lt;&gt;COUNT($3:$3),IF(ROW(F314)-3&gt;$A$2,"",IF(MOD((ROW(F314)-3),(PRODUCT($3:$3)/PRODUCT($B$3:F$3)))=1,IF(MOD((ROW(F314)-3),(PRODUCT($3:$3)/PRODUCT($B$3:E$3)))=1,1,F313+1),F313)),IF(ROW(F314)-3&gt;$A$2,"",IF(MOD((ROW(F314)-3),F$3)=1,1,F313+1))))</f>
        <v/>
      </c>
      <c r="G314" s="127" t="str">
        <f>IF(G313="","",IF(COLUMN(G314)-1&lt;&gt;COUNT($3:$3),IF(ROW(G314)-3&gt;$A$2,"",IF(MOD((ROW(G314)-3),(PRODUCT($3:$3)/PRODUCT($B$3:G$3)))=1,IF(MOD((ROW(G314)-3),(PRODUCT($3:$3)/PRODUCT($B$3:F$3)))=1,1,G313+1),G313)),IF(ROW(G314)-3&gt;$A$2,"",IF(MOD((ROW(G314)-3),G$3)=1,1,G313+1))))</f>
        <v/>
      </c>
      <c r="H314" s="127" t="str">
        <f>IF(H313="","",IF(COLUMN(H314)-1&lt;&gt;COUNT($3:$3),IF(ROW(H314)-3&gt;$A$2,"",IF(MOD((ROW(H314)-3),(PRODUCT($3:$3)/PRODUCT($B$3:H$3)))=1,IF(MOD((ROW(H314)-3),(PRODUCT($3:$3)/PRODUCT($B$3:G$3)))=1,1,H313+1),H313)),IF(ROW(H314)-3&gt;$A$2,"",IF(MOD((ROW(H314)-3),H$3)=1,1,H313+1))))</f>
        <v/>
      </c>
      <c r="I314" s="127" t="str">
        <f>IF(I313="","",IF(COLUMN(I314)-1&lt;&gt;COUNT($3:$3),IF(ROW(I314)-3&gt;$A$2,"",IF(MOD((ROW(I314)-3),(PRODUCT($3:$3)/PRODUCT($B$3:I$3)))=1,IF(MOD((ROW(I314)-3),(PRODUCT($3:$3)/PRODUCT($B$3:H$3)))=1,1,I313+1),I313)),IF(ROW(I314)-3&gt;$A$2,"",IF(MOD((ROW(I314)-3),I$3)=1,1,I313+1))))</f>
        <v/>
      </c>
      <c r="J314" s="127" t="str">
        <f>IF(J313="","",IF(COLUMN(J314)-1&lt;&gt;COUNT($3:$3),IF(ROW(J314)-3&gt;$A$2,"",IF(MOD((ROW(J314)-3),(PRODUCT($3:$3)/PRODUCT($B$3:J$3)))=1,IF(MOD((ROW(J314)-3),(PRODUCT($3:$3)/PRODUCT($B$3:I$3)))=1,1,J313+1),J313)),IF(ROW(J314)-3&gt;$A$2,"",IF(MOD((ROW(J314)-3),J$3)=1,1,J313+1))))</f>
        <v/>
      </c>
      <c r="K314" t="str">
        <f>IF(K313="","",IF(COLUMN(K314)-1&lt;&gt;COUNT($3:$3),IF(ROW(K314)-2&gt;$A$2,"",IF(MOD((ROW(K314)-2),(PRODUCT($3:$3)/PRODUCT($B$3:K$3)))=1,IF(MOD((ROW(K314)-2),(PRODUCT($3:$3)/PRODUCT($B$3:J$3)))=1,1,K313+1),K313)),IF(ROW(K314)-2&gt;$A$2,"",IF(MOD((ROW(K314)-2),K$3)=1,1,K313+1))))</f>
        <v/>
      </c>
    </row>
    <row r="315" spans="2:11">
      <c r="B315" s="127" t="str">
        <f>IF(B314="","",IF(COLUMN(B315)-1&lt;&gt;COUNT($3:$3),IF(ROW(B315)-3&gt;$A$2,"",IF(MOD((ROW(B315)-3),(PRODUCT($3:$3)/PRODUCT($B$3:B$3)))=1,B314+1,B314)),IF(ROW(B315)-3&gt;$A$2,"",IF(MOD((ROW(B315)-3),B$3)=1,1,B314+1))))</f>
        <v/>
      </c>
      <c r="C315" s="127" t="str">
        <f>IF(C314="","",IF(COLUMN(C315)-1&lt;&gt;COUNT($3:$3),IF(ROW(C315)-3&gt;$A$2,"",IF(MOD((ROW(C315)-3),(PRODUCT($3:$3)/PRODUCT($B$3:C$3)))=1,IF(MOD((ROW(C315)-3),(PRODUCT($3:$3)/PRODUCT(B$3:$B$3)))=1,1,C314+1),C314)),IF(ROW(C315)-3&gt;$A$2,"",IF(MOD((ROW(C315)-3),C$3)=1,1,C314+1))))</f>
        <v/>
      </c>
      <c r="D315" s="127" t="str">
        <f>IF(D314="","",IF(COLUMN(D315)-1&lt;&gt;COUNT($3:$3),IF(ROW(D315)-3&gt;$A$2,"",IF(MOD((ROW(D315)-3),(PRODUCT($3:$3)/PRODUCT($B$3:D$3)))=1,IF(MOD((ROW(D315)-3),(PRODUCT($3:$3)/PRODUCT($B$3:C$3)))=1,1,D314+1),D314)),IF(ROW(D315)-3&gt;$A$2,"",IF(MOD((ROW(D315)-3),D$3)=1,1,D314+1))))</f>
        <v/>
      </c>
      <c r="E315" s="127" t="str">
        <f>IF(E314="","",IF(COLUMN(E315)-1&lt;&gt;COUNT($3:$3),IF(ROW(E315)-3&gt;$A$2,"",IF(MOD((ROW(E315)-3),(PRODUCT($3:$3)/PRODUCT($B$3:E$3)))=1,IF(MOD((ROW(E315)-3),(PRODUCT($3:$3)/PRODUCT($B$3:D$3)))=1,1,E314+1),E314)),IF(ROW(E315)-3&gt;$A$2,"",IF(MOD((ROW(E315)-3),E$3)=1,1,E314+1))))</f>
        <v/>
      </c>
      <c r="F315" s="127" t="str">
        <f>IF(F314="","",IF(COLUMN(F315)-1&lt;&gt;COUNT($3:$3),IF(ROW(F315)-3&gt;$A$2,"",IF(MOD((ROW(F315)-3),(PRODUCT($3:$3)/PRODUCT($B$3:F$3)))=1,IF(MOD((ROW(F315)-3),(PRODUCT($3:$3)/PRODUCT($B$3:E$3)))=1,1,F314+1),F314)),IF(ROW(F315)-3&gt;$A$2,"",IF(MOD((ROW(F315)-3),F$3)=1,1,F314+1))))</f>
        <v/>
      </c>
      <c r="G315" s="127" t="str">
        <f>IF(G314="","",IF(COLUMN(G315)-1&lt;&gt;COUNT($3:$3),IF(ROW(G315)-3&gt;$A$2,"",IF(MOD((ROW(G315)-3),(PRODUCT($3:$3)/PRODUCT($B$3:G$3)))=1,IF(MOD((ROW(G315)-3),(PRODUCT($3:$3)/PRODUCT($B$3:F$3)))=1,1,G314+1),G314)),IF(ROW(G315)-3&gt;$A$2,"",IF(MOD((ROW(G315)-3),G$3)=1,1,G314+1))))</f>
        <v/>
      </c>
      <c r="H315" s="127" t="str">
        <f>IF(H314="","",IF(COLUMN(H315)-1&lt;&gt;COUNT($3:$3),IF(ROW(H315)-3&gt;$A$2,"",IF(MOD((ROW(H315)-3),(PRODUCT($3:$3)/PRODUCT($B$3:H$3)))=1,IF(MOD((ROW(H315)-3),(PRODUCT($3:$3)/PRODUCT($B$3:G$3)))=1,1,H314+1),H314)),IF(ROW(H315)-3&gt;$A$2,"",IF(MOD((ROW(H315)-3),H$3)=1,1,H314+1))))</f>
        <v/>
      </c>
      <c r="I315" s="127" t="str">
        <f>IF(I314="","",IF(COLUMN(I315)-1&lt;&gt;COUNT($3:$3),IF(ROW(I315)-3&gt;$A$2,"",IF(MOD((ROW(I315)-3),(PRODUCT($3:$3)/PRODUCT($B$3:I$3)))=1,IF(MOD((ROW(I315)-3),(PRODUCT($3:$3)/PRODUCT($B$3:H$3)))=1,1,I314+1),I314)),IF(ROW(I315)-3&gt;$A$2,"",IF(MOD((ROW(I315)-3),I$3)=1,1,I314+1))))</f>
        <v/>
      </c>
      <c r="J315" s="127" t="str">
        <f>IF(J314="","",IF(COLUMN(J315)-1&lt;&gt;COUNT($3:$3),IF(ROW(J315)-3&gt;$A$2,"",IF(MOD((ROW(J315)-3),(PRODUCT($3:$3)/PRODUCT($B$3:J$3)))=1,IF(MOD((ROW(J315)-3),(PRODUCT($3:$3)/PRODUCT($B$3:I$3)))=1,1,J314+1),J314)),IF(ROW(J315)-3&gt;$A$2,"",IF(MOD((ROW(J315)-3),J$3)=1,1,J314+1))))</f>
        <v/>
      </c>
      <c r="K315" t="str">
        <f>IF(K314="","",IF(COLUMN(K315)-1&lt;&gt;COUNT($3:$3),IF(ROW(K315)-2&gt;$A$2,"",IF(MOD((ROW(K315)-2),(PRODUCT($3:$3)/PRODUCT($B$3:K$3)))=1,IF(MOD((ROW(K315)-2),(PRODUCT($3:$3)/PRODUCT($B$3:J$3)))=1,1,K314+1),K314)),IF(ROW(K315)-2&gt;$A$2,"",IF(MOD((ROW(K315)-2),K$3)=1,1,K314+1))))</f>
        <v/>
      </c>
    </row>
    <row r="316" spans="2:11">
      <c r="B316" s="127" t="str">
        <f>IF(B315="","",IF(COLUMN(B316)-1&lt;&gt;COUNT($3:$3),IF(ROW(B316)-3&gt;$A$2,"",IF(MOD((ROW(B316)-3),(PRODUCT($3:$3)/PRODUCT($B$3:B$3)))=1,B315+1,B315)),IF(ROW(B316)-3&gt;$A$2,"",IF(MOD((ROW(B316)-3),B$3)=1,1,B315+1))))</f>
        <v/>
      </c>
      <c r="C316" s="127" t="str">
        <f>IF(C315="","",IF(COLUMN(C316)-1&lt;&gt;COUNT($3:$3),IF(ROW(C316)-3&gt;$A$2,"",IF(MOD((ROW(C316)-3),(PRODUCT($3:$3)/PRODUCT($B$3:C$3)))=1,IF(MOD((ROW(C316)-3),(PRODUCT($3:$3)/PRODUCT(B$3:$B$3)))=1,1,C315+1),C315)),IF(ROW(C316)-3&gt;$A$2,"",IF(MOD((ROW(C316)-3),C$3)=1,1,C315+1))))</f>
        <v/>
      </c>
      <c r="D316" s="127" t="str">
        <f>IF(D315="","",IF(COLUMN(D316)-1&lt;&gt;COUNT($3:$3),IF(ROW(D316)-3&gt;$A$2,"",IF(MOD((ROW(D316)-3),(PRODUCT($3:$3)/PRODUCT($B$3:D$3)))=1,IF(MOD((ROW(D316)-3),(PRODUCT($3:$3)/PRODUCT($B$3:C$3)))=1,1,D315+1),D315)),IF(ROW(D316)-3&gt;$A$2,"",IF(MOD((ROW(D316)-3),D$3)=1,1,D315+1))))</f>
        <v/>
      </c>
      <c r="E316" s="127" t="str">
        <f>IF(E315="","",IF(COLUMN(E316)-1&lt;&gt;COUNT($3:$3),IF(ROW(E316)-3&gt;$A$2,"",IF(MOD((ROW(E316)-3),(PRODUCT($3:$3)/PRODUCT($B$3:E$3)))=1,IF(MOD((ROW(E316)-3),(PRODUCT($3:$3)/PRODUCT($B$3:D$3)))=1,1,E315+1),E315)),IF(ROW(E316)-3&gt;$A$2,"",IF(MOD((ROW(E316)-3),E$3)=1,1,E315+1))))</f>
        <v/>
      </c>
      <c r="F316" s="127" t="str">
        <f>IF(F315="","",IF(COLUMN(F316)-1&lt;&gt;COUNT($3:$3),IF(ROW(F316)-3&gt;$A$2,"",IF(MOD((ROW(F316)-3),(PRODUCT($3:$3)/PRODUCT($B$3:F$3)))=1,IF(MOD((ROW(F316)-3),(PRODUCT($3:$3)/PRODUCT($B$3:E$3)))=1,1,F315+1),F315)),IF(ROW(F316)-3&gt;$A$2,"",IF(MOD((ROW(F316)-3),F$3)=1,1,F315+1))))</f>
        <v/>
      </c>
      <c r="G316" s="127" t="str">
        <f>IF(G315="","",IF(COLUMN(G316)-1&lt;&gt;COUNT($3:$3),IF(ROW(G316)-3&gt;$A$2,"",IF(MOD((ROW(G316)-3),(PRODUCT($3:$3)/PRODUCT($B$3:G$3)))=1,IF(MOD((ROW(G316)-3),(PRODUCT($3:$3)/PRODUCT($B$3:F$3)))=1,1,G315+1),G315)),IF(ROW(G316)-3&gt;$A$2,"",IF(MOD((ROW(G316)-3),G$3)=1,1,G315+1))))</f>
        <v/>
      </c>
      <c r="H316" s="127" t="str">
        <f>IF(H315="","",IF(COLUMN(H316)-1&lt;&gt;COUNT($3:$3),IF(ROW(H316)-3&gt;$A$2,"",IF(MOD((ROW(H316)-3),(PRODUCT($3:$3)/PRODUCT($B$3:H$3)))=1,IF(MOD((ROW(H316)-3),(PRODUCT($3:$3)/PRODUCT($B$3:G$3)))=1,1,H315+1),H315)),IF(ROW(H316)-3&gt;$A$2,"",IF(MOD((ROW(H316)-3),H$3)=1,1,H315+1))))</f>
        <v/>
      </c>
      <c r="I316" s="127" t="str">
        <f>IF(I315="","",IF(COLUMN(I316)-1&lt;&gt;COUNT($3:$3),IF(ROW(I316)-3&gt;$A$2,"",IF(MOD((ROW(I316)-3),(PRODUCT($3:$3)/PRODUCT($B$3:I$3)))=1,IF(MOD((ROW(I316)-3),(PRODUCT($3:$3)/PRODUCT($B$3:H$3)))=1,1,I315+1),I315)),IF(ROW(I316)-3&gt;$A$2,"",IF(MOD((ROW(I316)-3),I$3)=1,1,I315+1))))</f>
        <v/>
      </c>
      <c r="J316" s="127" t="str">
        <f>IF(J315="","",IF(COLUMN(J316)-1&lt;&gt;COUNT($3:$3),IF(ROW(J316)-3&gt;$A$2,"",IF(MOD((ROW(J316)-3),(PRODUCT($3:$3)/PRODUCT($B$3:J$3)))=1,IF(MOD((ROW(J316)-3),(PRODUCT($3:$3)/PRODUCT($B$3:I$3)))=1,1,J315+1),J315)),IF(ROW(J316)-3&gt;$A$2,"",IF(MOD((ROW(J316)-3),J$3)=1,1,J315+1))))</f>
        <v/>
      </c>
      <c r="K316" t="str">
        <f>IF(K315="","",IF(COLUMN(K316)-1&lt;&gt;COUNT($3:$3),IF(ROW(K316)-2&gt;$A$2,"",IF(MOD((ROW(K316)-2),(PRODUCT($3:$3)/PRODUCT($B$3:K$3)))=1,IF(MOD((ROW(K316)-2),(PRODUCT($3:$3)/PRODUCT($B$3:J$3)))=1,1,K315+1),K315)),IF(ROW(K316)-2&gt;$A$2,"",IF(MOD((ROW(K316)-2),K$3)=1,1,K315+1))))</f>
        <v/>
      </c>
    </row>
    <row r="317" spans="2:11">
      <c r="B317" s="127" t="str">
        <f>IF(B316="","",IF(COLUMN(B317)-1&lt;&gt;COUNT($3:$3),IF(ROW(B317)-3&gt;$A$2,"",IF(MOD((ROW(B317)-3),(PRODUCT($3:$3)/PRODUCT($B$3:B$3)))=1,B316+1,B316)),IF(ROW(B317)-3&gt;$A$2,"",IF(MOD((ROW(B317)-3),B$3)=1,1,B316+1))))</f>
        <v/>
      </c>
      <c r="C317" s="127" t="str">
        <f>IF(C316="","",IF(COLUMN(C317)-1&lt;&gt;COUNT($3:$3),IF(ROW(C317)-3&gt;$A$2,"",IF(MOD((ROW(C317)-3),(PRODUCT($3:$3)/PRODUCT($B$3:C$3)))=1,IF(MOD((ROW(C317)-3),(PRODUCT($3:$3)/PRODUCT(B$3:$B$3)))=1,1,C316+1),C316)),IF(ROW(C317)-3&gt;$A$2,"",IF(MOD((ROW(C317)-3),C$3)=1,1,C316+1))))</f>
        <v/>
      </c>
      <c r="D317" s="127" t="str">
        <f>IF(D316="","",IF(COLUMN(D317)-1&lt;&gt;COUNT($3:$3),IF(ROW(D317)-3&gt;$A$2,"",IF(MOD((ROW(D317)-3),(PRODUCT($3:$3)/PRODUCT($B$3:D$3)))=1,IF(MOD((ROW(D317)-3),(PRODUCT($3:$3)/PRODUCT($B$3:C$3)))=1,1,D316+1),D316)),IF(ROW(D317)-3&gt;$A$2,"",IF(MOD((ROW(D317)-3),D$3)=1,1,D316+1))))</f>
        <v/>
      </c>
      <c r="E317" s="127" t="str">
        <f>IF(E316="","",IF(COLUMN(E317)-1&lt;&gt;COUNT($3:$3),IF(ROW(E317)-3&gt;$A$2,"",IF(MOD((ROW(E317)-3),(PRODUCT($3:$3)/PRODUCT($B$3:E$3)))=1,IF(MOD((ROW(E317)-3),(PRODUCT($3:$3)/PRODUCT($B$3:D$3)))=1,1,E316+1),E316)),IF(ROW(E317)-3&gt;$A$2,"",IF(MOD((ROW(E317)-3),E$3)=1,1,E316+1))))</f>
        <v/>
      </c>
      <c r="F317" s="127" t="str">
        <f>IF(F316="","",IF(COLUMN(F317)-1&lt;&gt;COUNT($3:$3),IF(ROW(F317)-3&gt;$A$2,"",IF(MOD((ROW(F317)-3),(PRODUCT($3:$3)/PRODUCT($B$3:F$3)))=1,IF(MOD((ROW(F317)-3),(PRODUCT($3:$3)/PRODUCT($B$3:E$3)))=1,1,F316+1),F316)),IF(ROW(F317)-3&gt;$A$2,"",IF(MOD((ROW(F317)-3),F$3)=1,1,F316+1))))</f>
        <v/>
      </c>
      <c r="G317" s="127" t="str">
        <f>IF(G316="","",IF(COLUMN(G317)-1&lt;&gt;COUNT($3:$3),IF(ROW(G317)-3&gt;$A$2,"",IF(MOD((ROW(G317)-3),(PRODUCT($3:$3)/PRODUCT($B$3:G$3)))=1,IF(MOD((ROW(G317)-3),(PRODUCT($3:$3)/PRODUCT($B$3:F$3)))=1,1,G316+1),G316)),IF(ROW(G317)-3&gt;$A$2,"",IF(MOD((ROW(G317)-3),G$3)=1,1,G316+1))))</f>
        <v/>
      </c>
      <c r="H317" s="127" t="str">
        <f>IF(H316="","",IF(COLUMN(H317)-1&lt;&gt;COUNT($3:$3),IF(ROW(H317)-3&gt;$A$2,"",IF(MOD((ROW(H317)-3),(PRODUCT($3:$3)/PRODUCT($B$3:H$3)))=1,IF(MOD((ROW(H317)-3),(PRODUCT($3:$3)/PRODUCT($B$3:G$3)))=1,1,H316+1),H316)),IF(ROW(H317)-3&gt;$A$2,"",IF(MOD((ROW(H317)-3),H$3)=1,1,H316+1))))</f>
        <v/>
      </c>
      <c r="I317" s="127" t="str">
        <f>IF(I316="","",IF(COLUMN(I317)-1&lt;&gt;COUNT($3:$3),IF(ROW(I317)-3&gt;$A$2,"",IF(MOD((ROW(I317)-3),(PRODUCT($3:$3)/PRODUCT($B$3:I$3)))=1,IF(MOD((ROW(I317)-3),(PRODUCT($3:$3)/PRODUCT($B$3:H$3)))=1,1,I316+1),I316)),IF(ROW(I317)-3&gt;$A$2,"",IF(MOD((ROW(I317)-3),I$3)=1,1,I316+1))))</f>
        <v/>
      </c>
      <c r="J317" s="127" t="str">
        <f>IF(J316="","",IF(COLUMN(J317)-1&lt;&gt;COUNT($3:$3),IF(ROW(J317)-3&gt;$A$2,"",IF(MOD((ROW(J317)-3),(PRODUCT($3:$3)/PRODUCT($B$3:J$3)))=1,IF(MOD((ROW(J317)-3),(PRODUCT($3:$3)/PRODUCT($B$3:I$3)))=1,1,J316+1),J316)),IF(ROW(J317)-3&gt;$A$2,"",IF(MOD((ROW(J317)-3),J$3)=1,1,J316+1))))</f>
        <v/>
      </c>
      <c r="K317" t="str">
        <f>IF(K316="","",IF(COLUMN(K317)-1&lt;&gt;COUNT($3:$3),IF(ROW(K317)-2&gt;$A$2,"",IF(MOD((ROW(K317)-2),(PRODUCT($3:$3)/PRODUCT($B$3:K$3)))=1,IF(MOD((ROW(K317)-2),(PRODUCT($3:$3)/PRODUCT($B$3:J$3)))=1,1,K316+1),K316)),IF(ROW(K317)-2&gt;$A$2,"",IF(MOD((ROW(K317)-2),K$3)=1,1,K316+1))))</f>
        <v/>
      </c>
    </row>
    <row r="318" spans="2:11">
      <c r="B318" s="127" t="str">
        <f>IF(B317="","",IF(COLUMN(B318)-1&lt;&gt;COUNT($3:$3),IF(ROW(B318)-3&gt;$A$2,"",IF(MOD((ROW(B318)-3),(PRODUCT($3:$3)/PRODUCT($B$3:B$3)))=1,B317+1,B317)),IF(ROW(B318)-3&gt;$A$2,"",IF(MOD((ROW(B318)-3),B$3)=1,1,B317+1))))</f>
        <v/>
      </c>
      <c r="C318" s="127" t="str">
        <f>IF(C317="","",IF(COLUMN(C318)-1&lt;&gt;COUNT($3:$3),IF(ROW(C318)-3&gt;$A$2,"",IF(MOD((ROW(C318)-3),(PRODUCT($3:$3)/PRODUCT($B$3:C$3)))=1,IF(MOD((ROW(C318)-3),(PRODUCT($3:$3)/PRODUCT(B$3:$B$3)))=1,1,C317+1),C317)),IF(ROW(C318)-3&gt;$A$2,"",IF(MOD((ROW(C318)-3),C$3)=1,1,C317+1))))</f>
        <v/>
      </c>
      <c r="D318" s="127" t="str">
        <f>IF(D317="","",IF(COLUMN(D318)-1&lt;&gt;COUNT($3:$3),IF(ROW(D318)-3&gt;$A$2,"",IF(MOD((ROW(D318)-3),(PRODUCT($3:$3)/PRODUCT($B$3:D$3)))=1,IF(MOD((ROW(D318)-3),(PRODUCT($3:$3)/PRODUCT($B$3:C$3)))=1,1,D317+1),D317)),IF(ROW(D318)-3&gt;$A$2,"",IF(MOD((ROW(D318)-3),D$3)=1,1,D317+1))))</f>
        <v/>
      </c>
      <c r="E318" s="127" t="str">
        <f>IF(E317="","",IF(COLUMN(E318)-1&lt;&gt;COUNT($3:$3),IF(ROW(E318)-3&gt;$A$2,"",IF(MOD((ROW(E318)-3),(PRODUCT($3:$3)/PRODUCT($B$3:E$3)))=1,IF(MOD((ROW(E318)-3),(PRODUCT($3:$3)/PRODUCT($B$3:D$3)))=1,1,E317+1),E317)),IF(ROW(E318)-3&gt;$A$2,"",IF(MOD((ROW(E318)-3),E$3)=1,1,E317+1))))</f>
        <v/>
      </c>
      <c r="F318" s="127" t="str">
        <f>IF(F317="","",IF(COLUMN(F318)-1&lt;&gt;COUNT($3:$3),IF(ROW(F318)-3&gt;$A$2,"",IF(MOD((ROW(F318)-3),(PRODUCT($3:$3)/PRODUCT($B$3:F$3)))=1,IF(MOD((ROW(F318)-3),(PRODUCT($3:$3)/PRODUCT($B$3:E$3)))=1,1,F317+1),F317)),IF(ROW(F318)-3&gt;$A$2,"",IF(MOD((ROW(F318)-3),F$3)=1,1,F317+1))))</f>
        <v/>
      </c>
      <c r="G318" s="127" t="str">
        <f>IF(G317="","",IF(COLUMN(G318)-1&lt;&gt;COUNT($3:$3),IF(ROW(G318)-3&gt;$A$2,"",IF(MOD((ROW(G318)-3),(PRODUCT($3:$3)/PRODUCT($B$3:G$3)))=1,IF(MOD((ROW(G318)-3),(PRODUCT($3:$3)/PRODUCT($B$3:F$3)))=1,1,G317+1),G317)),IF(ROW(G318)-3&gt;$A$2,"",IF(MOD((ROW(G318)-3),G$3)=1,1,G317+1))))</f>
        <v/>
      </c>
      <c r="H318" s="127" t="str">
        <f>IF(H317="","",IF(COLUMN(H318)-1&lt;&gt;COUNT($3:$3),IF(ROW(H318)-3&gt;$A$2,"",IF(MOD((ROW(H318)-3),(PRODUCT($3:$3)/PRODUCT($B$3:H$3)))=1,IF(MOD((ROW(H318)-3),(PRODUCT($3:$3)/PRODUCT($B$3:G$3)))=1,1,H317+1),H317)),IF(ROW(H318)-3&gt;$A$2,"",IF(MOD((ROW(H318)-3),H$3)=1,1,H317+1))))</f>
        <v/>
      </c>
      <c r="I318" s="127" t="str">
        <f>IF(I317="","",IF(COLUMN(I318)-1&lt;&gt;COUNT($3:$3),IF(ROW(I318)-3&gt;$A$2,"",IF(MOD((ROW(I318)-3),(PRODUCT($3:$3)/PRODUCT($B$3:I$3)))=1,IF(MOD((ROW(I318)-3),(PRODUCT($3:$3)/PRODUCT($B$3:H$3)))=1,1,I317+1),I317)),IF(ROW(I318)-3&gt;$A$2,"",IF(MOD((ROW(I318)-3),I$3)=1,1,I317+1))))</f>
        <v/>
      </c>
      <c r="J318" s="127" t="str">
        <f>IF(J317="","",IF(COLUMN(J318)-1&lt;&gt;COUNT($3:$3),IF(ROW(J318)-3&gt;$A$2,"",IF(MOD((ROW(J318)-3),(PRODUCT($3:$3)/PRODUCT($B$3:J$3)))=1,IF(MOD((ROW(J318)-3),(PRODUCT($3:$3)/PRODUCT($B$3:I$3)))=1,1,J317+1),J317)),IF(ROW(J318)-3&gt;$A$2,"",IF(MOD((ROW(J318)-3),J$3)=1,1,J317+1))))</f>
        <v/>
      </c>
      <c r="K318" t="str">
        <f>IF(K317="","",IF(COLUMN(K318)-1&lt;&gt;COUNT($3:$3),IF(ROW(K318)-2&gt;$A$2,"",IF(MOD((ROW(K318)-2),(PRODUCT($3:$3)/PRODUCT($B$3:K$3)))=1,IF(MOD((ROW(K318)-2),(PRODUCT($3:$3)/PRODUCT($B$3:J$3)))=1,1,K317+1),K317)),IF(ROW(K318)-2&gt;$A$2,"",IF(MOD((ROW(K318)-2),K$3)=1,1,K317+1))))</f>
        <v/>
      </c>
    </row>
    <row r="319" spans="2:11">
      <c r="B319" s="127" t="str">
        <f>IF(B318="","",IF(COLUMN(B319)-1&lt;&gt;COUNT($3:$3),IF(ROW(B319)-3&gt;$A$2,"",IF(MOD((ROW(B319)-3),(PRODUCT($3:$3)/PRODUCT($B$3:B$3)))=1,B318+1,B318)),IF(ROW(B319)-3&gt;$A$2,"",IF(MOD((ROW(B319)-3),B$3)=1,1,B318+1))))</f>
        <v/>
      </c>
      <c r="C319" s="127" t="str">
        <f>IF(C318="","",IF(COLUMN(C319)-1&lt;&gt;COUNT($3:$3),IF(ROW(C319)-3&gt;$A$2,"",IF(MOD((ROW(C319)-3),(PRODUCT($3:$3)/PRODUCT($B$3:C$3)))=1,IF(MOD((ROW(C319)-3),(PRODUCT($3:$3)/PRODUCT(B$3:$B$3)))=1,1,C318+1),C318)),IF(ROW(C319)-3&gt;$A$2,"",IF(MOD((ROW(C319)-3),C$3)=1,1,C318+1))))</f>
        <v/>
      </c>
      <c r="D319" s="127" t="str">
        <f>IF(D318="","",IF(COLUMN(D319)-1&lt;&gt;COUNT($3:$3),IF(ROW(D319)-3&gt;$A$2,"",IF(MOD((ROW(D319)-3),(PRODUCT($3:$3)/PRODUCT($B$3:D$3)))=1,IF(MOD((ROW(D319)-3),(PRODUCT($3:$3)/PRODUCT($B$3:C$3)))=1,1,D318+1),D318)),IF(ROW(D319)-3&gt;$A$2,"",IF(MOD((ROW(D319)-3),D$3)=1,1,D318+1))))</f>
        <v/>
      </c>
      <c r="E319" s="127" t="str">
        <f>IF(E318="","",IF(COLUMN(E319)-1&lt;&gt;COUNT($3:$3),IF(ROW(E319)-3&gt;$A$2,"",IF(MOD((ROW(E319)-3),(PRODUCT($3:$3)/PRODUCT($B$3:E$3)))=1,IF(MOD((ROW(E319)-3),(PRODUCT($3:$3)/PRODUCT($B$3:D$3)))=1,1,E318+1),E318)),IF(ROW(E319)-3&gt;$A$2,"",IF(MOD((ROW(E319)-3),E$3)=1,1,E318+1))))</f>
        <v/>
      </c>
      <c r="F319" s="127" t="str">
        <f>IF(F318="","",IF(COLUMN(F319)-1&lt;&gt;COUNT($3:$3),IF(ROW(F319)-3&gt;$A$2,"",IF(MOD((ROW(F319)-3),(PRODUCT($3:$3)/PRODUCT($B$3:F$3)))=1,IF(MOD((ROW(F319)-3),(PRODUCT($3:$3)/PRODUCT($B$3:E$3)))=1,1,F318+1),F318)),IF(ROW(F319)-3&gt;$A$2,"",IF(MOD((ROW(F319)-3),F$3)=1,1,F318+1))))</f>
        <v/>
      </c>
      <c r="G319" s="127" t="str">
        <f>IF(G318="","",IF(COLUMN(G319)-1&lt;&gt;COUNT($3:$3),IF(ROW(G319)-3&gt;$A$2,"",IF(MOD((ROW(G319)-3),(PRODUCT($3:$3)/PRODUCT($B$3:G$3)))=1,IF(MOD((ROW(G319)-3),(PRODUCT($3:$3)/PRODUCT($B$3:F$3)))=1,1,G318+1),G318)),IF(ROW(G319)-3&gt;$A$2,"",IF(MOD((ROW(G319)-3),G$3)=1,1,G318+1))))</f>
        <v/>
      </c>
      <c r="H319" s="127" t="str">
        <f>IF(H318="","",IF(COLUMN(H319)-1&lt;&gt;COUNT($3:$3),IF(ROW(H319)-3&gt;$A$2,"",IF(MOD((ROW(H319)-3),(PRODUCT($3:$3)/PRODUCT($B$3:H$3)))=1,IF(MOD((ROW(H319)-3),(PRODUCT($3:$3)/PRODUCT($B$3:G$3)))=1,1,H318+1),H318)),IF(ROW(H319)-3&gt;$A$2,"",IF(MOD((ROW(H319)-3),H$3)=1,1,H318+1))))</f>
        <v/>
      </c>
      <c r="I319" s="127" t="str">
        <f>IF(I318="","",IF(COLUMN(I319)-1&lt;&gt;COUNT($3:$3),IF(ROW(I319)-3&gt;$A$2,"",IF(MOD((ROW(I319)-3),(PRODUCT($3:$3)/PRODUCT($B$3:I$3)))=1,IF(MOD((ROW(I319)-3),(PRODUCT($3:$3)/PRODUCT($B$3:H$3)))=1,1,I318+1),I318)),IF(ROW(I319)-3&gt;$A$2,"",IF(MOD((ROW(I319)-3),I$3)=1,1,I318+1))))</f>
        <v/>
      </c>
      <c r="J319" s="127" t="str">
        <f>IF(J318="","",IF(COLUMN(J319)-1&lt;&gt;COUNT($3:$3),IF(ROW(J319)-3&gt;$A$2,"",IF(MOD((ROW(J319)-3),(PRODUCT($3:$3)/PRODUCT($B$3:J$3)))=1,IF(MOD((ROW(J319)-3),(PRODUCT($3:$3)/PRODUCT($B$3:I$3)))=1,1,J318+1),J318)),IF(ROW(J319)-3&gt;$A$2,"",IF(MOD((ROW(J319)-3),J$3)=1,1,J318+1))))</f>
        <v/>
      </c>
      <c r="K319" t="str">
        <f>IF(K318="","",IF(COLUMN(K319)-1&lt;&gt;COUNT($3:$3),IF(ROW(K319)-2&gt;$A$2,"",IF(MOD((ROW(K319)-2),(PRODUCT($3:$3)/PRODUCT($B$3:K$3)))=1,IF(MOD((ROW(K319)-2),(PRODUCT($3:$3)/PRODUCT($B$3:J$3)))=1,1,K318+1),K318)),IF(ROW(K319)-2&gt;$A$2,"",IF(MOD((ROW(K319)-2),K$3)=1,1,K318+1))))</f>
        <v/>
      </c>
    </row>
    <row r="320" spans="2:11">
      <c r="B320" s="127" t="str">
        <f>IF(B319="","",IF(COLUMN(B320)-1&lt;&gt;COUNT($3:$3),IF(ROW(B320)-3&gt;$A$2,"",IF(MOD((ROW(B320)-3),(PRODUCT($3:$3)/PRODUCT($B$3:B$3)))=1,B319+1,B319)),IF(ROW(B320)-3&gt;$A$2,"",IF(MOD((ROW(B320)-3),B$3)=1,1,B319+1))))</f>
        <v/>
      </c>
      <c r="C320" s="127" t="str">
        <f>IF(C319="","",IF(COLUMN(C320)-1&lt;&gt;COUNT($3:$3),IF(ROW(C320)-3&gt;$A$2,"",IF(MOD((ROW(C320)-3),(PRODUCT($3:$3)/PRODUCT($B$3:C$3)))=1,IF(MOD((ROW(C320)-3),(PRODUCT($3:$3)/PRODUCT(B$3:$B$3)))=1,1,C319+1),C319)),IF(ROW(C320)-3&gt;$A$2,"",IF(MOD((ROW(C320)-3),C$3)=1,1,C319+1))))</f>
        <v/>
      </c>
      <c r="D320" s="127" t="str">
        <f>IF(D319="","",IF(COLUMN(D320)-1&lt;&gt;COUNT($3:$3),IF(ROW(D320)-3&gt;$A$2,"",IF(MOD((ROW(D320)-3),(PRODUCT($3:$3)/PRODUCT($B$3:D$3)))=1,IF(MOD((ROW(D320)-3),(PRODUCT($3:$3)/PRODUCT($B$3:C$3)))=1,1,D319+1),D319)),IF(ROW(D320)-3&gt;$A$2,"",IF(MOD((ROW(D320)-3),D$3)=1,1,D319+1))))</f>
        <v/>
      </c>
      <c r="E320" s="127" t="str">
        <f>IF(E319="","",IF(COLUMN(E320)-1&lt;&gt;COUNT($3:$3),IF(ROW(E320)-3&gt;$A$2,"",IF(MOD((ROW(E320)-3),(PRODUCT($3:$3)/PRODUCT($B$3:E$3)))=1,IF(MOD((ROW(E320)-3),(PRODUCT($3:$3)/PRODUCT($B$3:D$3)))=1,1,E319+1),E319)),IF(ROW(E320)-3&gt;$A$2,"",IF(MOD((ROW(E320)-3),E$3)=1,1,E319+1))))</f>
        <v/>
      </c>
      <c r="F320" s="127" t="str">
        <f>IF(F319="","",IF(COLUMN(F320)-1&lt;&gt;COUNT($3:$3),IF(ROW(F320)-3&gt;$A$2,"",IF(MOD((ROW(F320)-3),(PRODUCT($3:$3)/PRODUCT($B$3:F$3)))=1,IF(MOD((ROW(F320)-3),(PRODUCT($3:$3)/PRODUCT($B$3:E$3)))=1,1,F319+1),F319)),IF(ROW(F320)-3&gt;$A$2,"",IF(MOD((ROW(F320)-3),F$3)=1,1,F319+1))))</f>
        <v/>
      </c>
      <c r="G320" s="127" t="str">
        <f>IF(G319="","",IF(COLUMN(G320)-1&lt;&gt;COUNT($3:$3),IF(ROW(G320)-3&gt;$A$2,"",IF(MOD((ROW(G320)-3),(PRODUCT($3:$3)/PRODUCT($B$3:G$3)))=1,IF(MOD((ROW(G320)-3),(PRODUCT($3:$3)/PRODUCT($B$3:F$3)))=1,1,G319+1),G319)),IF(ROW(G320)-3&gt;$A$2,"",IF(MOD((ROW(G320)-3),G$3)=1,1,G319+1))))</f>
        <v/>
      </c>
      <c r="H320" s="127" t="str">
        <f>IF(H319="","",IF(COLUMN(H320)-1&lt;&gt;COUNT($3:$3),IF(ROW(H320)-3&gt;$A$2,"",IF(MOD((ROW(H320)-3),(PRODUCT($3:$3)/PRODUCT($B$3:H$3)))=1,IF(MOD((ROW(H320)-3),(PRODUCT($3:$3)/PRODUCT($B$3:G$3)))=1,1,H319+1),H319)),IF(ROW(H320)-3&gt;$A$2,"",IF(MOD((ROW(H320)-3),H$3)=1,1,H319+1))))</f>
        <v/>
      </c>
      <c r="I320" s="127" t="str">
        <f>IF(I319="","",IF(COLUMN(I320)-1&lt;&gt;COUNT($3:$3),IF(ROW(I320)-3&gt;$A$2,"",IF(MOD((ROW(I320)-3),(PRODUCT($3:$3)/PRODUCT($B$3:I$3)))=1,IF(MOD((ROW(I320)-3),(PRODUCT($3:$3)/PRODUCT($B$3:H$3)))=1,1,I319+1),I319)),IF(ROW(I320)-3&gt;$A$2,"",IF(MOD((ROW(I320)-3),I$3)=1,1,I319+1))))</f>
        <v/>
      </c>
      <c r="J320" s="127" t="str">
        <f>IF(J319="","",IF(COLUMN(J320)-1&lt;&gt;COUNT($3:$3),IF(ROW(J320)-3&gt;$A$2,"",IF(MOD((ROW(J320)-3),(PRODUCT($3:$3)/PRODUCT($B$3:J$3)))=1,IF(MOD((ROW(J320)-3),(PRODUCT($3:$3)/PRODUCT($B$3:I$3)))=1,1,J319+1),J319)),IF(ROW(J320)-3&gt;$A$2,"",IF(MOD((ROW(J320)-3),J$3)=1,1,J319+1))))</f>
        <v/>
      </c>
      <c r="K320" t="str">
        <f>IF(K319="","",IF(COLUMN(K320)-1&lt;&gt;COUNT($3:$3),IF(ROW(K320)-2&gt;$A$2,"",IF(MOD((ROW(K320)-2),(PRODUCT($3:$3)/PRODUCT($B$3:K$3)))=1,IF(MOD((ROW(K320)-2),(PRODUCT($3:$3)/PRODUCT($B$3:J$3)))=1,1,K319+1),K319)),IF(ROW(K320)-2&gt;$A$2,"",IF(MOD((ROW(K320)-2),K$3)=1,1,K319+1))))</f>
        <v/>
      </c>
    </row>
    <row r="321" spans="2:11">
      <c r="B321" s="127" t="str">
        <f>IF(B320="","",IF(COLUMN(B321)-1&lt;&gt;COUNT($3:$3),IF(ROW(B321)-3&gt;$A$2,"",IF(MOD((ROW(B321)-3),(PRODUCT($3:$3)/PRODUCT($B$3:B$3)))=1,B320+1,B320)),IF(ROW(B321)-3&gt;$A$2,"",IF(MOD((ROW(B321)-3),B$3)=1,1,B320+1))))</f>
        <v/>
      </c>
      <c r="C321" s="127" t="str">
        <f>IF(C320="","",IF(COLUMN(C321)-1&lt;&gt;COUNT($3:$3),IF(ROW(C321)-3&gt;$A$2,"",IF(MOD((ROW(C321)-3),(PRODUCT($3:$3)/PRODUCT($B$3:C$3)))=1,IF(MOD((ROW(C321)-3),(PRODUCT($3:$3)/PRODUCT(B$3:$B$3)))=1,1,C320+1),C320)),IF(ROW(C321)-3&gt;$A$2,"",IF(MOD((ROW(C321)-3),C$3)=1,1,C320+1))))</f>
        <v/>
      </c>
      <c r="D321" s="127" t="str">
        <f>IF(D320="","",IF(COLUMN(D321)-1&lt;&gt;COUNT($3:$3),IF(ROW(D321)-3&gt;$A$2,"",IF(MOD((ROW(D321)-3),(PRODUCT($3:$3)/PRODUCT($B$3:D$3)))=1,IF(MOD((ROW(D321)-3),(PRODUCT($3:$3)/PRODUCT($B$3:C$3)))=1,1,D320+1),D320)),IF(ROW(D321)-3&gt;$A$2,"",IF(MOD((ROW(D321)-3),D$3)=1,1,D320+1))))</f>
        <v/>
      </c>
      <c r="E321" s="127" t="str">
        <f>IF(E320="","",IF(COLUMN(E321)-1&lt;&gt;COUNT($3:$3),IF(ROW(E321)-3&gt;$A$2,"",IF(MOD((ROW(E321)-3),(PRODUCT($3:$3)/PRODUCT($B$3:E$3)))=1,IF(MOD((ROW(E321)-3),(PRODUCT($3:$3)/PRODUCT($B$3:D$3)))=1,1,E320+1),E320)),IF(ROW(E321)-3&gt;$A$2,"",IF(MOD((ROW(E321)-3),E$3)=1,1,E320+1))))</f>
        <v/>
      </c>
      <c r="F321" s="127" t="str">
        <f>IF(F320="","",IF(COLUMN(F321)-1&lt;&gt;COUNT($3:$3),IF(ROW(F321)-3&gt;$A$2,"",IF(MOD((ROW(F321)-3),(PRODUCT($3:$3)/PRODUCT($B$3:F$3)))=1,IF(MOD((ROW(F321)-3),(PRODUCT($3:$3)/PRODUCT($B$3:E$3)))=1,1,F320+1),F320)),IF(ROW(F321)-3&gt;$A$2,"",IF(MOD((ROW(F321)-3),F$3)=1,1,F320+1))))</f>
        <v/>
      </c>
      <c r="G321" s="127" t="str">
        <f>IF(G320="","",IF(COLUMN(G321)-1&lt;&gt;COUNT($3:$3),IF(ROW(G321)-3&gt;$A$2,"",IF(MOD((ROW(G321)-3),(PRODUCT($3:$3)/PRODUCT($B$3:G$3)))=1,IF(MOD((ROW(G321)-3),(PRODUCT($3:$3)/PRODUCT($B$3:F$3)))=1,1,G320+1),G320)),IF(ROW(G321)-3&gt;$A$2,"",IF(MOD((ROW(G321)-3),G$3)=1,1,G320+1))))</f>
        <v/>
      </c>
      <c r="H321" s="127" t="str">
        <f>IF(H320="","",IF(COLUMN(H321)-1&lt;&gt;COUNT($3:$3),IF(ROW(H321)-3&gt;$A$2,"",IF(MOD((ROW(H321)-3),(PRODUCT($3:$3)/PRODUCT($B$3:H$3)))=1,IF(MOD((ROW(H321)-3),(PRODUCT($3:$3)/PRODUCT($B$3:G$3)))=1,1,H320+1),H320)),IF(ROW(H321)-3&gt;$A$2,"",IF(MOD((ROW(H321)-3),H$3)=1,1,H320+1))))</f>
        <v/>
      </c>
      <c r="I321" s="127" t="str">
        <f>IF(I320="","",IF(COLUMN(I321)-1&lt;&gt;COUNT($3:$3),IF(ROW(I321)-3&gt;$A$2,"",IF(MOD((ROW(I321)-3),(PRODUCT($3:$3)/PRODUCT($B$3:I$3)))=1,IF(MOD((ROW(I321)-3),(PRODUCT($3:$3)/PRODUCT($B$3:H$3)))=1,1,I320+1),I320)),IF(ROW(I321)-3&gt;$A$2,"",IF(MOD((ROW(I321)-3),I$3)=1,1,I320+1))))</f>
        <v/>
      </c>
      <c r="J321" s="127" t="str">
        <f>IF(J320="","",IF(COLUMN(J321)-1&lt;&gt;COUNT($3:$3),IF(ROW(J321)-3&gt;$A$2,"",IF(MOD((ROW(J321)-3),(PRODUCT($3:$3)/PRODUCT($B$3:J$3)))=1,IF(MOD((ROW(J321)-3),(PRODUCT($3:$3)/PRODUCT($B$3:I$3)))=1,1,J320+1),J320)),IF(ROW(J321)-3&gt;$A$2,"",IF(MOD((ROW(J321)-3),J$3)=1,1,J320+1))))</f>
        <v/>
      </c>
      <c r="K321" t="str">
        <f>IF(K320="","",IF(COLUMN(K321)-1&lt;&gt;COUNT($3:$3),IF(ROW(K321)-2&gt;$A$2,"",IF(MOD((ROW(K321)-2),(PRODUCT($3:$3)/PRODUCT($B$3:K$3)))=1,IF(MOD((ROW(K321)-2),(PRODUCT($3:$3)/PRODUCT($B$3:J$3)))=1,1,K320+1),K320)),IF(ROW(K321)-2&gt;$A$2,"",IF(MOD((ROW(K321)-2),K$3)=1,1,K320+1))))</f>
        <v/>
      </c>
    </row>
    <row r="322" spans="2:11">
      <c r="B322" s="127" t="str">
        <f>IF(B321="","",IF(COLUMN(B322)-1&lt;&gt;COUNT($3:$3),IF(ROW(B322)-3&gt;$A$2,"",IF(MOD((ROW(B322)-3),(PRODUCT($3:$3)/PRODUCT($B$3:B$3)))=1,B321+1,B321)),IF(ROW(B322)-3&gt;$A$2,"",IF(MOD((ROW(B322)-3),B$3)=1,1,B321+1))))</f>
        <v/>
      </c>
      <c r="C322" s="127" t="str">
        <f>IF(C321="","",IF(COLUMN(C322)-1&lt;&gt;COUNT($3:$3),IF(ROW(C322)-3&gt;$A$2,"",IF(MOD((ROW(C322)-3),(PRODUCT($3:$3)/PRODUCT($B$3:C$3)))=1,IF(MOD((ROW(C322)-3),(PRODUCT($3:$3)/PRODUCT(B$3:$B$3)))=1,1,C321+1),C321)),IF(ROW(C322)-3&gt;$A$2,"",IF(MOD((ROW(C322)-3),C$3)=1,1,C321+1))))</f>
        <v/>
      </c>
      <c r="D322" s="127" t="str">
        <f>IF(D321="","",IF(COLUMN(D322)-1&lt;&gt;COUNT($3:$3),IF(ROW(D322)-3&gt;$A$2,"",IF(MOD((ROW(D322)-3),(PRODUCT($3:$3)/PRODUCT($B$3:D$3)))=1,IF(MOD((ROW(D322)-3),(PRODUCT($3:$3)/PRODUCT($B$3:C$3)))=1,1,D321+1),D321)),IF(ROW(D322)-3&gt;$A$2,"",IF(MOD((ROW(D322)-3),D$3)=1,1,D321+1))))</f>
        <v/>
      </c>
      <c r="E322" s="127" t="str">
        <f>IF(E321="","",IF(COLUMN(E322)-1&lt;&gt;COUNT($3:$3),IF(ROW(E322)-3&gt;$A$2,"",IF(MOD((ROW(E322)-3),(PRODUCT($3:$3)/PRODUCT($B$3:E$3)))=1,IF(MOD((ROW(E322)-3),(PRODUCT($3:$3)/PRODUCT($B$3:D$3)))=1,1,E321+1),E321)),IF(ROW(E322)-3&gt;$A$2,"",IF(MOD((ROW(E322)-3),E$3)=1,1,E321+1))))</f>
        <v/>
      </c>
      <c r="F322" s="127" t="str">
        <f>IF(F321="","",IF(COLUMN(F322)-1&lt;&gt;COUNT($3:$3),IF(ROW(F322)-3&gt;$A$2,"",IF(MOD((ROW(F322)-3),(PRODUCT($3:$3)/PRODUCT($B$3:F$3)))=1,IF(MOD((ROW(F322)-3),(PRODUCT($3:$3)/PRODUCT($B$3:E$3)))=1,1,F321+1),F321)),IF(ROW(F322)-3&gt;$A$2,"",IF(MOD((ROW(F322)-3),F$3)=1,1,F321+1))))</f>
        <v/>
      </c>
      <c r="G322" s="127" t="str">
        <f>IF(G321="","",IF(COLUMN(G322)-1&lt;&gt;COUNT($3:$3),IF(ROW(G322)-3&gt;$A$2,"",IF(MOD((ROW(G322)-3),(PRODUCT($3:$3)/PRODUCT($B$3:G$3)))=1,IF(MOD((ROW(G322)-3),(PRODUCT($3:$3)/PRODUCT($B$3:F$3)))=1,1,G321+1),G321)),IF(ROW(G322)-3&gt;$A$2,"",IF(MOD((ROW(G322)-3),G$3)=1,1,G321+1))))</f>
        <v/>
      </c>
      <c r="H322" s="127" t="str">
        <f>IF(H321="","",IF(COLUMN(H322)-1&lt;&gt;COUNT($3:$3),IF(ROW(H322)-3&gt;$A$2,"",IF(MOD((ROW(H322)-3),(PRODUCT($3:$3)/PRODUCT($B$3:H$3)))=1,IF(MOD((ROW(H322)-3),(PRODUCT($3:$3)/PRODUCT($B$3:G$3)))=1,1,H321+1),H321)),IF(ROW(H322)-3&gt;$A$2,"",IF(MOD((ROW(H322)-3),H$3)=1,1,H321+1))))</f>
        <v/>
      </c>
      <c r="I322" s="127" t="str">
        <f>IF(I321="","",IF(COLUMN(I322)-1&lt;&gt;COUNT($3:$3),IF(ROW(I322)-3&gt;$A$2,"",IF(MOD((ROW(I322)-3),(PRODUCT($3:$3)/PRODUCT($B$3:I$3)))=1,IF(MOD((ROW(I322)-3),(PRODUCT($3:$3)/PRODUCT($B$3:H$3)))=1,1,I321+1),I321)),IF(ROW(I322)-3&gt;$A$2,"",IF(MOD((ROW(I322)-3),I$3)=1,1,I321+1))))</f>
        <v/>
      </c>
      <c r="J322" s="127" t="str">
        <f>IF(J321="","",IF(COLUMN(J322)-1&lt;&gt;COUNT($3:$3),IF(ROW(J322)-3&gt;$A$2,"",IF(MOD((ROW(J322)-3),(PRODUCT($3:$3)/PRODUCT($B$3:J$3)))=1,IF(MOD((ROW(J322)-3),(PRODUCT($3:$3)/PRODUCT($B$3:I$3)))=1,1,J321+1),J321)),IF(ROW(J322)-3&gt;$A$2,"",IF(MOD((ROW(J322)-3),J$3)=1,1,J321+1))))</f>
        <v/>
      </c>
      <c r="K322" t="str">
        <f>IF(K321="","",IF(COLUMN(K322)-1&lt;&gt;COUNT($3:$3),IF(ROW(K322)-2&gt;$A$2,"",IF(MOD((ROW(K322)-2),(PRODUCT($3:$3)/PRODUCT($B$3:K$3)))=1,IF(MOD((ROW(K322)-2),(PRODUCT($3:$3)/PRODUCT($B$3:J$3)))=1,1,K321+1),K321)),IF(ROW(K322)-2&gt;$A$2,"",IF(MOD((ROW(K322)-2),K$3)=1,1,K321+1))))</f>
        <v/>
      </c>
    </row>
    <row r="323" spans="2:11">
      <c r="B323" s="127" t="str">
        <f>IF(B322="","",IF(COLUMN(B323)-1&lt;&gt;COUNT($3:$3),IF(ROW(B323)-3&gt;$A$2,"",IF(MOD((ROW(B323)-3),(PRODUCT($3:$3)/PRODUCT($B$3:B$3)))=1,B322+1,B322)),IF(ROW(B323)-3&gt;$A$2,"",IF(MOD((ROW(B323)-3),B$3)=1,1,B322+1))))</f>
        <v/>
      </c>
      <c r="C323" s="127" t="str">
        <f>IF(C322="","",IF(COLUMN(C323)-1&lt;&gt;COUNT($3:$3),IF(ROW(C323)-3&gt;$A$2,"",IF(MOD((ROW(C323)-3),(PRODUCT($3:$3)/PRODUCT($B$3:C$3)))=1,IF(MOD((ROW(C323)-3),(PRODUCT($3:$3)/PRODUCT(B$3:$B$3)))=1,1,C322+1),C322)),IF(ROW(C323)-3&gt;$A$2,"",IF(MOD((ROW(C323)-3),C$3)=1,1,C322+1))))</f>
        <v/>
      </c>
      <c r="D323" s="127" t="str">
        <f>IF(D322="","",IF(COLUMN(D323)-1&lt;&gt;COUNT($3:$3),IF(ROW(D323)-3&gt;$A$2,"",IF(MOD((ROW(D323)-3),(PRODUCT($3:$3)/PRODUCT($B$3:D$3)))=1,IF(MOD((ROW(D323)-3),(PRODUCT($3:$3)/PRODUCT($B$3:C$3)))=1,1,D322+1),D322)),IF(ROW(D323)-3&gt;$A$2,"",IF(MOD((ROW(D323)-3),D$3)=1,1,D322+1))))</f>
        <v/>
      </c>
      <c r="E323" s="127" t="str">
        <f>IF(E322="","",IF(COLUMN(E323)-1&lt;&gt;COUNT($3:$3),IF(ROW(E323)-3&gt;$A$2,"",IF(MOD((ROW(E323)-3),(PRODUCT($3:$3)/PRODUCT($B$3:E$3)))=1,IF(MOD((ROW(E323)-3),(PRODUCT($3:$3)/PRODUCT($B$3:D$3)))=1,1,E322+1),E322)),IF(ROW(E323)-3&gt;$A$2,"",IF(MOD((ROW(E323)-3),E$3)=1,1,E322+1))))</f>
        <v/>
      </c>
      <c r="F323" s="127" t="str">
        <f>IF(F322="","",IF(COLUMN(F323)-1&lt;&gt;COUNT($3:$3),IF(ROW(F323)-3&gt;$A$2,"",IF(MOD((ROW(F323)-3),(PRODUCT($3:$3)/PRODUCT($B$3:F$3)))=1,IF(MOD((ROW(F323)-3),(PRODUCT($3:$3)/PRODUCT($B$3:E$3)))=1,1,F322+1),F322)),IF(ROW(F323)-3&gt;$A$2,"",IF(MOD((ROW(F323)-3),F$3)=1,1,F322+1))))</f>
        <v/>
      </c>
      <c r="G323" s="127" t="str">
        <f>IF(G322="","",IF(COLUMN(G323)-1&lt;&gt;COUNT($3:$3),IF(ROW(G323)-3&gt;$A$2,"",IF(MOD((ROW(G323)-3),(PRODUCT($3:$3)/PRODUCT($B$3:G$3)))=1,IF(MOD((ROW(G323)-3),(PRODUCT($3:$3)/PRODUCT($B$3:F$3)))=1,1,G322+1),G322)),IF(ROW(G323)-3&gt;$A$2,"",IF(MOD((ROW(G323)-3),G$3)=1,1,G322+1))))</f>
        <v/>
      </c>
      <c r="H323" s="127" t="str">
        <f>IF(H322="","",IF(COLUMN(H323)-1&lt;&gt;COUNT($3:$3),IF(ROW(H323)-3&gt;$A$2,"",IF(MOD((ROW(H323)-3),(PRODUCT($3:$3)/PRODUCT($B$3:H$3)))=1,IF(MOD((ROW(H323)-3),(PRODUCT($3:$3)/PRODUCT($B$3:G$3)))=1,1,H322+1),H322)),IF(ROW(H323)-3&gt;$A$2,"",IF(MOD((ROW(H323)-3),H$3)=1,1,H322+1))))</f>
        <v/>
      </c>
      <c r="I323" s="127" t="str">
        <f>IF(I322="","",IF(COLUMN(I323)-1&lt;&gt;COUNT($3:$3),IF(ROW(I323)-3&gt;$A$2,"",IF(MOD((ROW(I323)-3),(PRODUCT($3:$3)/PRODUCT($B$3:I$3)))=1,IF(MOD((ROW(I323)-3),(PRODUCT($3:$3)/PRODUCT($B$3:H$3)))=1,1,I322+1),I322)),IF(ROW(I323)-3&gt;$A$2,"",IF(MOD((ROW(I323)-3),I$3)=1,1,I322+1))))</f>
        <v/>
      </c>
      <c r="J323" s="127" t="str">
        <f>IF(J322="","",IF(COLUMN(J323)-1&lt;&gt;COUNT($3:$3),IF(ROW(J323)-3&gt;$A$2,"",IF(MOD((ROW(J323)-3),(PRODUCT($3:$3)/PRODUCT($B$3:J$3)))=1,IF(MOD((ROW(J323)-3),(PRODUCT($3:$3)/PRODUCT($B$3:I$3)))=1,1,J322+1),J322)),IF(ROW(J323)-3&gt;$A$2,"",IF(MOD((ROW(J323)-3),J$3)=1,1,J322+1))))</f>
        <v/>
      </c>
      <c r="K323" t="str">
        <f>IF(K322="","",IF(COLUMN(K323)-1&lt;&gt;COUNT($3:$3),IF(ROW(K323)-2&gt;$A$2,"",IF(MOD((ROW(K323)-2),(PRODUCT($3:$3)/PRODUCT($B$3:K$3)))=1,IF(MOD((ROW(K323)-2),(PRODUCT($3:$3)/PRODUCT($B$3:J$3)))=1,1,K322+1),K322)),IF(ROW(K323)-2&gt;$A$2,"",IF(MOD((ROW(K323)-2),K$3)=1,1,K322+1))))</f>
        <v/>
      </c>
    </row>
    <row r="324" spans="2:11">
      <c r="B324" s="127" t="str">
        <f>IF(B323="","",IF(COLUMN(B324)-1&lt;&gt;COUNT($3:$3),IF(ROW(B324)-3&gt;$A$2,"",IF(MOD((ROW(B324)-3),(PRODUCT($3:$3)/PRODUCT($B$3:B$3)))=1,B323+1,B323)),IF(ROW(B324)-3&gt;$A$2,"",IF(MOD((ROW(B324)-3),B$3)=1,1,B323+1))))</f>
        <v/>
      </c>
      <c r="C324" s="127" t="str">
        <f>IF(C323="","",IF(COLUMN(C324)-1&lt;&gt;COUNT($3:$3),IF(ROW(C324)-3&gt;$A$2,"",IF(MOD((ROW(C324)-3),(PRODUCT($3:$3)/PRODUCT($B$3:C$3)))=1,IF(MOD((ROW(C324)-3),(PRODUCT($3:$3)/PRODUCT(B$3:$B$3)))=1,1,C323+1),C323)),IF(ROW(C324)-3&gt;$A$2,"",IF(MOD((ROW(C324)-3),C$3)=1,1,C323+1))))</f>
        <v/>
      </c>
      <c r="D324" s="127" t="str">
        <f>IF(D323="","",IF(COLUMN(D324)-1&lt;&gt;COUNT($3:$3),IF(ROW(D324)-3&gt;$A$2,"",IF(MOD((ROW(D324)-3),(PRODUCT($3:$3)/PRODUCT($B$3:D$3)))=1,IF(MOD((ROW(D324)-3),(PRODUCT($3:$3)/PRODUCT($B$3:C$3)))=1,1,D323+1),D323)),IF(ROW(D324)-3&gt;$A$2,"",IF(MOD((ROW(D324)-3),D$3)=1,1,D323+1))))</f>
        <v/>
      </c>
      <c r="E324" s="127" t="str">
        <f>IF(E323="","",IF(COLUMN(E324)-1&lt;&gt;COUNT($3:$3),IF(ROW(E324)-3&gt;$A$2,"",IF(MOD((ROW(E324)-3),(PRODUCT($3:$3)/PRODUCT($B$3:E$3)))=1,IF(MOD((ROW(E324)-3),(PRODUCT($3:$3)/PRODUCT($B$3:D$3)))=1,1,E323+1),E323)),IF(ROW(E324)-3&gt;$A$2,"",IF(MOD((ROW(E324)-3),E$3)=1,1,E323+1))))</f>
        <v/>
      </c>
      <c r="F324" s="127" t="str">
        <f>IF(F323="","",IF(COLUMN(F324)-1&lt;&gt;COUNT($3:$3),IF(ROW(F324)-3&gt;$A$2,"",IF(MOD((ROW(F324)-3),(PRODUCT($3:$3)/PRODUCT($B$3:F$3)))=1,IF(MOD((ROW(F324)-3),(PRODUCT($3:$3)/PRODUCT($B$3:E$3)))=1,1,F323+1),F323)),IF(ROW(F324)-3&gt;$A$2,"",IF(MOD((ROW(F324)-3),F$3)=1,1,F323+1))))</f>
        <v/>
      </c>
      <c r="G324" s="127" t="str">
        <f>IF(G323="","",IF(COLUMN(G324)-1&lt;&gt;COUNT($3:$3),IF(ROW(G324)-3&gt;$A$2,"",IF(MOD((ROW(G324)-3),(PRODUCT($3:$3)/PRODUCT($B$3:G$3)))=1,IF(MOD((ROW(G324)-3),(PRODUCT($3:$3)/PRODUCT($B$3:F$3)))=1,1,G323+1),G323)),IF(ROW(G324)-3&gt;$A$2,"",IF(MOD((ROW(G324)-3),G$3)=1,1,G323+1))))</f>
        <v/>
      </c>
      <c r="H324" s="127" t="str">
        <f>IF(H323="","",IF(COLUMN(H324)-1&lt;&gt;COUNT($3:$3),IF(ROW(H324)-3&gt;$A$2,"",IF(MOD((ROW(H324)-3),(PRODUCT($3:$3)/PRODUCT($B$3:H$3)))=1,IF(MOD((ROW(H324)-3),(PRODUCT($3:$3)/PRODUCT($B$3:G$3)))=1,1,H323+1),H323)),IF(ROW(H324)-3&gt;$A$2,"",IF(MOD((ROW(H324)-3),H$3)=1,1,H323+1))))</f>
        <v/>
      </c>
      <c r="I324" s="127" t="str">
        <f>IF(I323="","",IF(COLUMN(I324)-1&lt;&gt;COUNT($3:$3),IF(ROW(I324)-3&gt;$A$2,"",IF(MOD((ROW(I324)-3),(PRODUCT($3:$3)/PRODUCT($B$3:I$3)))=1,IF(MOD((ROW(I324)-3),(PRODUCT($3:$3)/PRODUCT($B$3:H$3)))=1,1,I323+1),I323)),IF(ROW(I324)-3&gt;$A$2,"",IF(MOD((ROW(I324)-3),I$3)=1,1,I323+1))))</f>
        <v/>
      </c>
      <c r="J324" s="127" t="str">
        <f>IF(J323="","",IF(COLUMN(J324)-1&lt;&gt;COUNT($3:$3),IF(ROW(J324)-3&gt;$A$2,"",IF(MOD((ROW(J324)-3),(PRODUCT($3:$3)/PRODUCT($B$3:J$3)))=1,IF(MOD((ROW(J324)-3),(PRODUCT($3:$3)/PRODUCT($B$3:I$3)))=1,1,J323+1),J323)),IF(ROW(J324)-3&gt;$A$2,"",IF(MOD((ROW(J324)-3),J$3)=1,1,J323+1))))</f>
        <v/>
      </c>
      <c r="K324" t="str">
        <f>IF(K323="","",IF(COLUMN(K324)-1&lt;&gt;COUNT($3:$3),IF(ROW(K324)-2&gt;$A$2,"",IF(MOD((ROW(K324)-2),(PRODUCT($3:$3)/PRODUCT($B$3:K$3)))=1,IF(MOD((ROW(K324)-2),(PRODUCT($3:$3)/PRODUCT($B$3:J$3)))=1,1,K323+1),K323)),IF(ROW(K324)-2&gt;$A$2,"",IF(MOD((ROW(K324)-2),K$3)=1,1,K323+1))))</f>
        <v/>
      </c>
    </row>
    <row r="325" spans="2:11">
      <c r="B325" s="127" t="str">
        <f>IF(B324="","",IF(COLUMN(B325)-1&lt;&gt;COUNT($3:$3),IF(ROW(B325)-3&gt;$A$2,"",IF(MOD((ROW(B325)-3),(PRODUCT($3:$3)/PRODUCT($B$3:B$3)))=1,B324+1,B324)),IF(ROW(B325)-3&gt;$A$2,"",IF(MOD((ROW(B325)-3),B$3)=1,1,B324+1))))</f>
        <v/>
      </c>
      <c r="C325" s="127" t="str">
        <f>IF(C324="","",IF(COLUMN(C325)-1&lt;&gt;COUNT($3:$3),IF(ROW(C325)-3&gt;$A$2,"",IF(MOD((ROW(C325)-3),(PRODUCT($3:$3)/PRODUCT($B$3:C$3)))=1,IF(MOD((ROW(C325)-3),(PRODUCT($3:$3)/PRODUCT(B$3:$B$3)))=1,1,C324+1),C324)),IF(ROW(C325)-3&gt;$A$2,"",IF(MOD((ROW(C325)-3),C$3)=1,1,C324+1))))</f>
        <v/>
      </c>
      <c r="D325" s="127" t="str">
        <f>IF(D324="","",IF(COLUMN(D325)-1&lt;&gt;COUNT($3:$3),IF(ROW(D325)-3&gt;$A$2,"",IF(MOD((ROW(D325)-3),(PRODUCT($3:$3)/PRODUCT($B$3:D$3)))=1,IF(MOD((ROW(D325)-3),(PRODUCT($3:$3)/PRODUCT($B$3:C$3)))=1,1,D324+1),D324)),IF(ROW(D325)-3&gt;$A$2,"",IF(MOD((ROW(D325)-3),D$3)=1,1,D324+1))))</f>
        <v/>
      </c>
      <c r="E325" s="127" t="str">
        <f>IF(E324="","",IF(COLUMN(E325)-1&lt;&gt;COUNT($3:$3),IF(ROW(E325)-3&gt;$A$2,"",IF(MOD((ROW(E325)-3),(PRODUCT($3:$3)/PRODUCT($B$3:E$3)))=1,IF(MOD((ROW(E325)-3),(PRODUCT($3:$3)/PRODUCT($B$3:D$3)))=1,1,E324+1),E324)),IF(ROW(E325)-3&gt;$A$2,"",IF(MOD((ROW(E325)-3),E$3)=1,1,E324+1))))</f>
        <v/>
      </c>
      <c r="F325" s="127" t="str">
        <f>IF(F324="","",IF(COLUMN(F325)-1&lt;&gt;COUNT($3:$3),IF(ROW(F325)-3&gt;$A$2,"",IF(MOD((ROW(F325)-3),(PRODUCT($3:$3)/PRODUCT($B$3:F$3)))=1,IF(MOD((ROW(F325)-3),(PRODUCT($3:$3)/PRODUCT($B$3:E$3)))=1,1,F324+1),F324)),IF(ROW(F325)-3&gt;$A$2,"",IF(MOD((ROW(F325)-3),F$3)=1,1,F324+1))))</f>
        <v/>
      </c>
      <c r="G325" s="127" t="str">
        <f>IF(G324="","",IF(COLUMN(G325)-1&lt;&gt;COUNT($3:$3),IF(ROW(G325)-3&gt;$A$2,"",IF(MOD((ROW(G325)-3),(PRODUCT($3:$3)/PRODUCT($B$3:G$3)))=1,IF(MOD((ROW(G325)-3),(PRODUCT($3:$3)/PRODUCT($B$3:F$3)))=1,1,G324+1),G324)),IF(ROW(G325)-3&gt;$A$2,"",IF(MOD((ROW(G325)-3),G$3)=1,1,G324+1))))</f>
        <v/>
      </c>
      <c r="H325" s="127" t="str">
        <f>IF(H324="","",IF(COLUMN(H325)-1&lt;&gt;COUNT($3:$3),IF(ROW(H325)-3&gt;$A$2,"",IF(MOD((ROW(H325)-3),(PRODUCT($3:$3)/PRODUCT($B$3:H$3)))=1,IF(MOD((ROW(H325)-3),(PRODUCT($3:$3)/PRODUCT($B$3:G$3)))=1,1,H324+1),H324)),IF(ROW(H325)-3&gt;$A$2,"",IF(MOD((ROW(H325)-3),H$3)=1,1,H324+1))))</f>
        <v/>
      </c>
      <c r="I325" s="127" t="str">
        <f>IF(I324="","",IF(COLUMN(I325)-1&lt;&gt;COUNT($3:$3),IF(ROW(I325)-3&gt;$A$2,"",IF(MOD((ROW(I325)-3),(PRODUCT($3:$3)/PRODUCT($B$3:I$3)))=1,IF(MOD((ROW(I325)-3),(PRODUCT($3:$3)/PRODUCT($B$3:H$3)))=1,1,I324+1),I324)),IF(ROW(I325)-3&gt;$A$2,"",IF(MOD((ROW(I325)-3),I$3)=1,1,I324+1))))</f>
        <v/>
      </c>
      <c r="J325" s="127" t="str">
        <f>IF(J324="","",IF(COLUMN(J325)-1&lt;&gt;COUNT($3:$3),IF(ROW(J325)-3&gt;$A$2,"",IF(MOD((ROW(J325)-3),(PRODUCT($3:$3)/PRODUCT($B$3:J$3)))=1,IF(MOD((ROW(J325)-3),(PRODUCT($3:$3)/PRODUCT($B$3:I$3)))=1,1,J324+1),J324)),IF(ROW(J325)-3&gt;$A$2,"",IF(MOD((ROW(J325)-3),J$3)=1,1,J324+1))))</f>
        <v/>
      </c>
      <c r="K325" t="str">
        <f>IF(K324="","",IF(COLUMN(K325)-1&lt;&gt;COUNT($3:$3),IF(ROW(K325)-2&gt;$A$2,"",IF(MOD((ROW(K325)-2),(PRODUCT($3:$3)/PRODUCT($B$3:K$3)))=1,IF(MOD((ROW(K325)-2),(PRODUCT($3:$3)/PRODUCT($B$3:J$3)))=1,1,K324+1),K324)),IF(ROW(K325)-2&gt;$A$2,"",IF(MOD((ROW(K325)-2),K$3)=1,1,K324+1))))</f>
        <v/>
      </c>
    </row>
    <row r="326" spans="2:11">
      <c r="B326" s="127" t="str">
        <f>IF(B325="","",IF(COLUMN(B326)-1&lt;&gt;COUNT($3:$3),IF(ROW(B326)-3&gt;$A$2,"",IF(MOD((ROW(B326)-3),(PRODUCT($3:$3)/PRODUCT($B$3:B$3)))=1,B325+1,B325)),IF(ROW(B326)-3&gt;$A$2,"",IF(MOD((ROW(B326)-3),B$3)=1,1,B325+1))))</f>
        <v/>
      </c>
      <c r="C326" s="127" t="str">
        <f>IF(C325="","",IF(COLUMN(C326)-1&lt;&gt;COUNT($3:$3),IF(ROW(C326)-3&gt;$A$2,"",IF(MOD((ROW(C326)-3),(PRODUCT($3:$3)/PRODUCT($B$3:C$3)))=1,IF(MOD((ROW(C326)-3),(PRODUCT($3:$3)/PRODUCT(B$3:$B$3)))=1,1,C325+1),C325)),IF(ROW(C326)-3&gt;$A$2,"",IF(MOD((ROW(C326)-3),C$3)=1,1,C325+1))))</f>
        <v/>
      </c>
      <c r="D326" s="127" t="str">
        <f>IF(D325="","",IF(COLUMN(D326)-1&lt;&gt;COUNT($3:$3),IF(ROW(D326)-3&gt;$A$2,"",IF(MOD((ROW(D326)-3),(PRODUCT($3:$3)/PRODUCT($B$3:D$3)))=1,IF(MOD((ROW(D326)-3),(PRODUCT($3:$3)/PRODUCT($B$3:C$3)))=1,1,D325+1),D325)),IF(ROW(D326)-3&gt;$A$2,"",IF(MOD((ROW(D326)-3),D$3)=1,1,D325+1))))</f>
        <v/>
      </c>
      <c r="E326" s="127" t="str">
        <f>IF(E325="","",IF(COLUMN(E326)-1&lt;&gt;COUNT($3:$3),IF(ROW(E326)-3&gt;$A$2,"",IF(MOD((ROW(E326)-3),(PRODUCT($3:$3)/PRODUCT($B$3:E$3)))=1,IF(MOD((ROW(E326)-3),(PRODUCT($3:$3)/PRODUCT($B$3:D$3)))=1,1,E325+1),E325)),IF(ROW(E326)-3&gt;$A$2,"",IF(MOD((ROW(E326)-3),E$3)=1,1,E325+1))))</f>
        <v/>
      </c>
      <c r="F326" s="127" t="str">
        <f>IF(F325="","",IF(COLUMN(F326)-1&lt;&gt;COUNT($3:$3),IF(ROW(F326)-3&gt;$A$2,"",IF(MOD((ROW(F326)-3),(PRODUCT($3:$3)/PRODUCT($B$3:F$3)))=1,IF(MOD((ROW(F326)-3),(PRODUCT($3:$3)/PRODUCT($B$3:E$3)))=1,1,F325+1),F325)),IF(ROW(F326)-3&gt;$A$2,"",IF(MOD((ROW(F326)-3),F$3)=1,1,F325+1))))</f>
        <v/>
      </c>
      <c r="G326" s="127" t="str">
        <f>IF(G325="","",IF(COLUMN(G326)-1&lt;&gt;COUNT($3:$3),IF(ROW(G326)-3&gt;$A$2,"",IF(MOD((ROW(G326)-3),(PRODUCT($3:$3)/PRODUCT($B$3:G$3)))=1,IF(MOD((ROW(G326)-3),(PRODUCT($3:$3)/PRODUCT($B$3:F$3)))=1,1,G325+1),G325)),IF(ROW(G326)-3&gt;$A$2,"",IF(MOD((ROW(G326)-3),G$3)=1,1,G325+1))))</f>
        <v/>
      </c>
      <c r="H326" s="127" t="str">
        <f>IF(H325="","",IF(COLUMN(H326)-1&lt;&gt;COUNT($3:$3),IF(ROW(H326)-3&gt;$A$2,"",IF(MOD((ROW(H326)-3),(PRODUCT($3:$3)/PRODUCT($B$3:H$3)))=1,IF(MOD((ROW(H326)-3),(PRODUCT($3:$3)/PRODUCT($B$3:G$3)))=1,1,H325+1),H325)),IF(ROW(H326)-3&gt;$A$2,"",IF(MOD((ROW(H326)-3),H$3)=1,1,H325+1))))</f>
        <v/>
      </c>
      <c r="I326" s="127" t="str">
        <f>IF(I325="","",IF(COLUMN(I326)-1&lt;&gt;COUNT($3:$3),IF(ROW(I326)-3&gt;$A$2,"",IF(MOD((ROW(I326)-3),(PRODUCT($3:$3)/PRODUCT($B$3:I$3)))=1,IF(MOD((ROW(I326)-3),(PRODUCT($3:$3)/PRODUCT($B$3:H$3)))=1,1,I325+1),I325)),IF(ROW(I326)-3&gt;$A$2,"",IF(MOD((ROW(I326)-3),I$3)=1,1,I325+1))))</f>
        <v/>
      </c>
      <c r="J326" s="127" t="str">
        <f>IF(J325="","",IF(COLUMN(J326)-1&lt;&gt;COUNT($3:$3),IF(ROW(J326)-3&gt;$A$2,"",IF(MOD((ROW(J326)-3),(PRODUCT($3:$3)/PRODUCT($B$3:J$3)))=1,IF(MOD((ROW(J326)-3),(PRODUCT($3:$3)/PRODUCT($B$3:I$3)))=1,1,J325+1),J325)),IF(ROW(J326)-3&gt;$A$2,"",IF(MOD((ROW(J326)-3),J$3)=1,1,J325+1))))</f>
        <v/>
      </c>
      <c r="K326" t="str">
        <f>IF(K325="","",IF(COLUMN(K326)-1&lt;&gt;COUNT($3:$3),IF(ROW(K326)-2&gt;$A$2,"",IF(MOD((ROW(K326)-2),(PRODUCT($3:$3)/PRODUCT($B$3:K$3)))=1,IF(MOD((ROW(K326)-2),(PRODUCT($3:$3)/PRODUCT($B$3:J$3)))=1,1,K325+1),K325)),IF(ROW(K326)-2&gt;$A$2,"",IF(MOD((ROW(K326)-2),K$3)=1,1,K325+1))))</f>
        <v/>
      </c>
    </row>
    <row r="327" spans="2:11">
      <c r="B327" s="127" t="str">
        <f>IF(B326="","",IF(COLUMN(B327)-1&lt;&gt;COUNT($3:$3),IF(ROW(B327)-3&gt;$A$2,"",IF(MOD((ROW(B327)-3),(PRODUCT($3:$3)/PRODUCT($B$3:B$3)))=1,B326+1,B326)),IF(ROW(B327)-3&gt;$A$2,"",IF(MOD((ROW(B327)-3),B$3)=1,1,B326+1))))</f>
        <v/>
      </c>
      <c r="C327" s="127" t="str">
        <f>IF(C326="","",IF(COLUMN(C327)-1&lt;&gt;COUNT($3:$3),IF(ROW(C327)-3&gt;$A$2,"",IF(MOD((ROW(C327)-3),(PRODUCT($3:$3)/PRODUCT($B$3:C$3)))=1,IF(MOD((ROW(C327)-3),(PRODUCT($3:$3)/PRODUCT(B$3:$B$3)))=1,1,C326+1),C326)),IF(ROW(C327)-3&gt;$A$2,"",IF(MOD((ROW(C327)-3),C$3)=1,1,C326+1))))</f>
        <v/>
      </c>
      <c r="D327" s="127" t="str">
        <f>IF(D326="","",IF(COLUMN(D327)-1&lt;&gt;COUNT($3:$3),IF(ROW(D327)-3&gt;$A$2,"",IF(MOD((ROW(D327)-3),(PRODUCT($3:$3)/PRODUCT($B$3:D$3)))=1,IF(MOD((ROW(D327)-3),(PRODUCT($3:$3)/PRODUCT($B$3:C$3)))=1,1,D326+1),D326)),IF(ROW(D327)-3&gt;$A$2,"",IF(MOD((ROW(D327)-3),D$3)=1,1,D326+1))))</f>
        <v/>
      </c>
      <c r="E327" s="127" t="str">
        <f>IF(E326="","",IF(COLUMN(E327)-1&lt;&gt;COUNT($3:$3),IF(ROW(E327)-3&gt;$A$2,"",IF(MOD((ROW(E327)-3),(PRODUCT($3:$3)/PRODUCT($B$3:E$3)))=1,IF(MOD((ROW(E327)-3),(PRODUCT($3:$3)/PRODUCT($B$3:D$3)))=1,1,E326+1),E326)),IF(ROW(E327)-3&gt;$A$2,"",IF(MOD((ROW(E327)-3),E$3)=1,1,E326+1))))</f>
        <v/>
      </c>
      <c r="F327" s="127" t="str">
        <f>IF(F326="","",IF(COLUMN(F327)-1&lt;&gt;COUNT($3:$3),IF(ROW(F327)-3&gt;$A$2,"",IF(MOD((ROW(F327)-3),(PRODUCT($3:$3)/PRODUCT($B$3:F$3)))=1,IF(MOD((ROW(F327)-3),(PRODUCT($3:$3)/PRODUCT($B$3:E$3)))=1,1,F326+1),F326)),IF(ROW(F327)-3&gt;$A$2,"",IF(MOD((ROW(F327)-3),F$3)=1,1,F326+1))))</f>
        <v/>
      </c>
      <c r="G327" s="127" t="str">
        <f>IF(G326="","",IF(COLUMN(G327)-1&lt;&gt;COUNT($3:$3),IF(ROW(G327)-3&gt;$A$2,"",IF(MOD((ROW(G327)-3),(PRODUCT($3:$3)/PRODUCT($B$3:G$3)))=1,IF(MOD((ROW(G327)-3),(PRODUCT($3:$3)/PRODUCT($B$3:F$3)))=1,1,G326+1),G326)),IF(ROW(G327)-3&gt;$A$2,"",IF(MOD((ROW(G327)-3),G$3)=1,1,G326+1))))</f>
        <v/>
      </c>
      <c r="H327" s="127" t="str">
        <f>IF(H326="","",IF(COLUMN(H327)-1&lt;&gt;COUNT($3:$3),IF(ROW(H327)-3&gt;$A$2,"",IF(MOD((ROW(H327)-3),(PRODUCT($3:$3)/PRODUCT($B$3:H$3)))=1,IF(MOD((ROW(H327)-3),(PRODUCT($3:$3)/PRODUCT($B$3:G$3)))=1,1,H326+1),H326)),IF(ROW(H327)-3&gt;$A$2,"",IF(MOD((ROW(H327)-3),H$3)=1,1,H326+1))))</f>
        <v/>
      </c>
      <c r="I327" s="127" t="str">
        <f>IF(I326="","",IF(COLUMN(I327)-1&lt;&gt;COUNT($3:$3),IF(ROW(I327)-3&gt;$A$2,"",IF(MOD((ROW(I327)-3),(PRODUCT($3:$3)/PRODUCT($B$3:I$3)))=1,IF(MOD((ROW(I327)-3),(PRODUCT($3:$3)/PRODUCT($B$3:H$3)))=1,1,I326+1),I326)),IF(ROW(I327)-3&gt;$A$2,"",IF(MOD((ROW(I327)-3),I$3)=1,1,I326+1))))</f>
        <v/>
      </c>
      <c r="J327" s="127" t="str">
        <f>IF(J326="","",IF(COLUMN(J327)-1&lt;&gt;COUNT($3:$3),IF(ROW(J327)-3&gt;$A$2,"",IF(MOD((ROW(J327)-3),(PRODUCT($3:$3)/PRODUCT($B$3:J$3)))=1,IF(MOD((ROW(J327)-3),(PRODUCT($3:$3)/PRODUCT($B$3:I$3)))=1,1,J326+1),J326)),IF(ROW(J327)-3&gt;$A$2,"",IF(MOD((ROW(J327)-3),J$3)=1,1,J326+1))))</f>
        <v/>
      </c>
      <c r="K327" t="str">
        <f>IF(K326="","",IF(COLUMN(K327)-1&lt;&gt;COUNT($3:$3),IF(ROW(K327)-2&gt;$A$2,"",IF(MOD((ROW(K327)-2),(PRODUCT($3:$3)/PRODUCT($B$3:K$3)))=1,IF(MOD((ROW(K327)-2),(PRODUCT($3:$3)/PRODUCT($B$3:J$3)))=1,1,K326+1),K326)),IF(ROW(K327)-2&gt;$A$2,"",IF(MOD((ROW(K327)-2),K$3)=1,1,K326+1))))</f>
        <v/>
      </c>
    </row>
    <row r="328" spans="2:11">
      <c r="B328" s="127" t="str">
        <f>IF(B327="","",IF(COLUMN(B328)-1&lt;&gt;COUNT($3:$3),IF(ROW(B328)-3&gt;$A$2,"",IF(MOD((ROW(B328)-3),(PRODUCT($3:$3)/PRODUCT($B$3:B$3)))=1,B327+1,B327)),IF(ROW(B328)-3&gt;$A$2,"",IF(MOD((ROW(B328)-3),B$3)=1,1,B327+1))))</f>
        <v/>
      </c>
      <c r="C328" s="127" t="str">
        <f>IF(C327="","",IF(COLUMN(C328)-1&lt;&gt;COUNT($3:$3),IF(ROW(C328)-3&gt;$A$2,"",IF(MOD((ROW(C328)-3),(PRODUCT($3:$3)/PRODUCT($B$3:C$3)))=1,IF(MOD((ROW(C328)-3),(PRODUCT($3:$3)/PRODUCT(B$3:$B$3)))=1,1,C327+1),C327)),IF(ROW(C328)-3&gt;$A$2,"",IF(MOD((ROW(C328)-3),C$3)=1,1,C327+1))))</f>
        <v/>
      </c>
      <c r="D328" s="127" t="str">
        <f>IF(D327="","",IF(COLUMN(D328)-1&lt;&gt;COUNT($3:$3),IF(ROW(D328)-3&gt;$A$2,"",IF(MOD((ROW(D328)-3),(PRODUCT($3:$3)/PRODUCT($B$3:D$3)))=1,IF(MOD((ROW(D328)-3),(PRODUCT($3:$3)/PRODUCT($B$3:C$3)))=1,1,D327+1),D327)),IF(ROW(D328)-3&gt;$A$2,"",IF(MOD((ROW(D328)-3),D$3)=1,1,D327+1))))</f>
        <v/>
      </c>
      <c r="E328" s="127" t="str">
        <f>IF(E327="","",IF(COLUMN(E328)-1&lt;&gt;COUNT($3:$3),IF(ROW(E328)-3&gt;$A$2,"",IF(MOD((ROW(E328)-3),(PRODUCT($3:$3)/PRODUCT($B$3:E$3)))=1,IF(MOD((ROW(E328)-3),(PRODUCT($3:$3)/PRODUCT($B$3:D$3)))=1,1,E327+1),E327)),IF(ROW(E328)-3&gt;$A$2,"",IF(MOD((ROW(E328)-3),E$3)=1,1,E327+1))))</f>
        <v/>
      </c>
      <c r="F328" s="127" t="str">
        <f>IF(F327="","",IF(COLUMN(F328)-1&lt;&gt;COUNT($3:$3),IF(ROW(F328)-3&gt;$A$2,"",IF(MOD((ROW(F328)-3),(PRODUCT($3:$3)/PRODUCT($B$3:F$3)))=1,IF(MOD((ROW(F328)-3),(PRODUCT($3:$3)/PRODUCT($B$3:E$3)))=1,1,F327+1),F327)),IF(ROW(F328)-3&gt;$A$2,"",IF(MOD((ROW(F328)-3),F$3)=1,1,F327+1))))</f>
        <v/>
      </c>
      <c r="G328" s="127" t="str">
        <f>IF(G327="","",IF(COLUMN(G328)-1&lt;&gt;COUNT($3:$3),IF(ROW(G328)-3&gt;$A$2,"",IF(MOD((ROW(G328)-3),(PRODUCT($3:$3)/PRODUCT($B$3:G$3)))=1,IF(MOD((ROW(G328)-3),(PRODUCT($3:$3)/PRODUCT($B$3:F$3)))=1,1,G327+1),G327)),IF(ROW(G328)-3&gt;$A$2,"",IF(MOD((ROW(G328)-3),G$3)=1,1,G327+1))))</f>
        <v/>
      </c>
      <c r="H328" s="127" t="str">
        <f>IF(H327="","",IF(COLUMN(H328)-1&lt;&gt;COUNT($3:$3),IF(ROW(H328)-3&gt;$A$2,"",IF(MOD((ROW(H328)-3),(PRODUCT($3:$3)/PRODUCT($B$3:H$3)))=1,IF(MOD((ROW(H328)-3),(PRODUCT($3:$3)/PRODUCT($B$3:G$3)))=1,1,H327+1),H327)),IF(ROW(H328)-3&gt;$A$2,"",IF(MOD((ROW(H328)-3),H$3)=1,1,H327+1))))</f>
        <v/>
      </c>
      <c r="I328" s="127" t="str">
        <f>IF(I327="","",IF(COLUMN(I328)-1&lt;&gt;COUNT($3:$3),IF(ROW(I328)-3&gt;$A$2,"",IF(MOD((ROW(I328)-3),(PRODUCT($3:$3)/PRODUCT($B$3:I$3)))=1,IF(MOD((ROW(I328)-3),(PRODUCT($3:$3)/PRODUCT($B$3:H$3)))=1,1,I327+1),I327)),IF(ROW(I328)-3&gt;$A$2,"",IF(MOD((ROW(I328)-3),I$3)=1,1,I327+1))))</f>
        <v/>
      </c>
      <c r="J328" s="127" t="str">
        <f>IF(J327="","",IF(COLUMN(J328)-1&lt;&gt;COUNT($3:$3),IF(ROW(J328)-3&gt;$A$2,"",IF(MOD((ROW(J328)-3),(PRODUCT($3:$3)/PRODUCT($B$3:J$3)))=1,IF(MOD((ROW(J328)-3),(PRODUCT($3:$3)/PRODUCT($B$3:I$3)))=1,1,J327+1),J327)),IF(ROW(J328)-3&gt;$A$2,"",IF(MOD((ROW(J328)-3),J$3)=1,1,J327+1))))</f>
        <v/>
      </c>
      <c r="K328" t="str">
        <f>IF(K327="","",IF(COLUMN(K328)-1&lt;&gt;COUNT($3:$3),IF(ROW(K328)-2&gt;$A$2,"",IF(MOD((ROW(K328)-2),(PRODUCT($3:$3)/PRODUCT($B$3:K$3)))=1,IF(MOD((ROW(K328)-2),(PRODUCT($3:$3)/PRODUCT($B$3:J$3)))=1,1,K327+1),K327)),IF(ROW(K328)-2&gt;$A$2,"",IF(MOD((ROW(K328)-2),K$3)=1,1,K327+1))))</f>
        <v/>
      </c>
    </row>
    <row r="329" spans="2:11">
      <c r="B329" s="127" t="str">
        <f>IF(B328="","",IF(COLUMN(B329)-1&lt;&gt;COUNT($3:$3),IF(ROW(B329)-3&gt;$A$2,"",IF(MOD((ROW(B329)-3),(PRODUCT($3:$3)/PRODUCT($B$3:B$3)))=1,B328+1,B328)),IF(ROW(B329)-3&gt;$A$2,"",IF(MOD((ROW(B329)-3),B$3)=1,1,B328+1))))</f>
        <v/>
      </c>
      <c r="C329" s="127" t="str">
        <f>IF(C328="","",IF(COLUMN(C329)-1&lt;&gt;COUNT($3:$3),IF(ROW(C329)-3&gt;$A$2,"",IF(MOD((ROW(C329)-3),(PRODUCT($3:$3)/PRODUCT($B$3:C$3)))=1,IF(MOD((ROW(C329)-3),(PRODUCT($3:$3)/PRODUCT(B$3:$B$3)))=1,1,C328+1),C328)),IF(ROW(C329)-3&gt;$A$2,"",IF(MOD((ROW(C329)-3),C$3)=1,1,C328+1))))</f>
        <v/>
      </c>
      <c r="D329" s="127" t="str">
        <f>IF(D328="","",IF(COLUMN(D329)-1&lt;&gt;COUNT($3:$3),IF(ROW(D329)-3&gt;$A$2,"",IF(MOD((ROW(D329)-3),(PRODUCT($3:$3)/PRODUCT($B$3:D$3)))=1,IF(MOD((ROW(D329)-3),(PRODUCT($3:$3)/PRODUCT($B$3:C$3)))=1,1,D328+1),D328)),IF(ROW(D329)-3&gt;$A$2,"",IF(MOD((ROW(D329)-3),D$3)=1,1,D328+1))))</f>
        <v/>
      </c>
      <c r="E329" s="127" t="str">
        <f>IF(E328="","",IF(COLUMN(E329)-1&lt;&gt;COUNT($3:$3),IF(ROW(E329)-3&gt;$A$2,"",IF(MOD((ROW(E329)-3),(PRODUCT($3:$3)/PRODUCT($B$3:E$3)))=1,IF(MOD((ROW(E329)-3),(PRODUCT($3:$3)/PRODUCT($B$3:D$3)))=1,1,E328+1),E328)),IF(ROW(E329)-3&gt;$A$2,"",IF(MOD((ROW(E329)-3),E$3)=1,1,E328+1))))</f>
        <v/>
      </c>
      <c r="F329" s="127" t="str">
        <f>IF(F328="","",IF(COLUMN(F329)-1&lt;&gt;COUNT($3:$3),IF(ROW(F329)-3&gt;$A$2,"",IF(MOD((ROW(F329)-3),(PRODUCT($3:$3)/PRODUCT($B$3:F$3)))=1,IF(MOD((ROW(F329)-3),(PRODUCT($3:$3)/PRODUCT($B$3:E$3)))=1,1,F328+1),F328)),IF(ROW(F329)-3&gt;$A$2,"",IF(MOD((ROW(F329)-3),F$3)=1,1,F328+1))))</f>
        <v/>
      </c>
      <c r="G329" s="127" t="str">
        <f>IF(G328="","",IF(COLUMN(G329)-1&lt;&gt;COUNT($3:$3),IF(ROW(G329)-3&gt;$A$2,"",IF(MOD((ROW(G329)-3),(PRODUCT($3:$3)/PRODUCT($B$3:G$3)))=1,IF(MOD((ROW(G329)-3),(PRODUCT($3:$3)/PRODUCT($B$3:F$3)))=1,1,G328+1),G328)),IF(ROW(G329)-3&gt;$A$2,"",IF(MOD((ROW(G329)-3),G$3)=1,1,G328+1))))</f>
        <v/>
      </c>
      <c r="H329" s="127" t="str">
        <f>IF(H328="","",IF(COLUMN(H329)-1&lt;&gt;COUNT($3:$3),IF(ROW(H329)-3&gt;$A$2,"",IF(MOD((ROW(H329)-3),(PRODUCT($3:$3)/PRODUCT($B$3:H$3)))=1,IF(MOD((ROW(H329)-3),(PRODUCT($3:$3)/PRODUCT($B$3:G$3)))=1,1,H328+1),H328)),IF(ROW(H329)-3&gt;$A$2,"",IF(MOD((ROW(H329)-3),H$3)=1,1,H328+1))))</f>
        <v/>
      </c>
      <c r="I329" s="127" t="str">
        <f>IF(I328="","",IF(COLUMN(I329)-1&lt;&gt;COUNT($3:$3),IF(ROW(I329)-3&gt;$A$2,"",IF(MOD((ROW(I329)-3),(PRODUCT($3:$3)/PRODUCT($B$3:I$3)))=1,IF(MOD((ROW(I329)-3),(PRODUCT($3:$3)/PRODUCT($B$3:H$3)))=1,1,I328+1),I328)),IF(ROW(I329)-3&gt;$A$2,"",IF(MOD((ROW(I329)-3),I$3)=1,1,I328+1))))</f>
        <v/>
      </c>
      <c r="J329" s="127" t="str">
        <f>IF(J328="","",IF(COLUMN(J329)-1&lt;&gt;COUNT($3:$3),IF(ROW(J329)-3&gt;$A$2,"",IF(MOD((ROW(J329)-3),(PRODUCT($3:$3)/PRODUCT($B$3:J$3)))=1,IF(MOD((ROW(J329)-3),(PRODUCT($3:$3)/PRODUCT($B$3:I$3)))=1,1,J328+1),J328)),IF(ROW(J329)-3&gt;$A$2,"",IF(MOD((ROW(J329)-3),J$3)=1,1,J328+1))))</f>
        <v/>
      </c>
      <c r="K329" t="str">
        <f>IF(K328="","",IF(COLUMN(K329)-1&lt;&gt;COUNT($3:$3),IF(ROW(K329)-2&gt;$A$2,"",IF(MOD((ROW(K329)-2),(PRODUCT($3:$3)/PRODUCT($B$3:K$3)))=1,IF(MOD((ROW(K329)-2),(PRODUCT($3:$3)/PRODUCT($B$3:J$3)))=1,1,K328+1),K328)),IF(ROW(K329)-2&gt;$A$2,"",IF(MOD((ROW(K329)-2),K$3)=1,1,K328+1))))</f>
        <v/>
      </c>
    </row>
    <row r="330" spans="2:11">
      <c r="B330" s="127" t="str">
        <f>IF(B329="","",IF(COLUMN(B330)-1&lt;&gt;COUNT($3:$3),IF(ROW(B330)-3&gt;$A$2,"",IF(MOD((ROW(B330)-3),(PRODUCT($3:$3)/PRODUCT($B$3:B$3)))=1,B329+1,B329)),IF(ROW(B330)-3&gt;$A$2,"",IF(MOD((ROW(B330)-3),B$3)=1,1,B329+1))))</f>
        <v/>
      </c>
      <c r="C330" s="127" t="str">
        <f>IF(C329="","",IF(COLUMN(C330)-1&lt;&gt;COUNT($3:$3),IF(ROW(C330)-3&gt;$A$2,"",IF(MOD((ROW(C330)-3),(PRODUCT($3:$3)/PRODUCT($B$3:C$3)))=1,IF(MOD((ROW(C330)-3),(PRODUCT($3:$3)/PRODUCT(B$3:$B$3)))=1,1,C329+1),C329)),IF(ROW(C330)-3&gt;$A$2,"",IF(MOD((ROW(C330)-3),C$3)=1,1,C329+1))))</f>
        <v/>
      </c>
      <c r="D330" s="127" t="str">
        <f>IF(D329="","",IF(COLUMN(D330)-1&lt;&gt;COUNT($3:$3),IF(ROW(D330)-3&gt;$A$2,"",IF(MOD((ROW(D330)-3),(PRODUCT($3:$3)/PRODUCT($B$3:D$3)))=1,IF(MOD((ROW(D330)-3),(PRODUCT($3:$3)/PRODUCT($B$3:C$3)))=1,1,D329+1),D329)),IF(ROW(D330)-3&gt;$A$2,"",IF(MOD((ROW(D330)-3),D$3)=1,1,D329+1))))</f>
        <v/>
      </c>
      <c r="E330" s="127" t="str">
        <f>IF(E329="","",IF(COLUMN(E330)-1&lt;&gt;COUNT($3:$3),IF(ROW(E330)-3&gt;$A$2,"",IF(MOD((ROW(E330)-3),(PRODUCT($3:$3)/PRODUCT($B$3:E$3)))=1,IF(MOD((ROW(E330)-3),(PRODUCT($3:$3)/PRODUCT($B$3:D$3)))=1,1,E329+1),E329)),IF(ROW(E330)-3&gt;$A$2,"",IF(MOD((ROW(E330)-3),E$3)=1,1,E329+1))))</f>
        <v/>
      </c>
      <c r="F330" s="127" t="str">
        <f>IF(F329="","",IF(COLUMN(F330)-1&lt;&gt;COUNT($3:$3),IF(ROW(F330)-3&gt;$A$2,"",IF(MOD((ROW(F330)-3),(PRODUCT($3:$3)/PRODUCT($B$3:F$3)))=1,IF(MOD((ROW(F330)-3),(PRODUCT($3:$3)/PRODUCT($B$3:E$3)))=1,1,F329+1),F329)),IF(ROW(F330)-3&gt;$A$2,"",IF(MOD((ROW(F330)-3),F$3)=1,1,F329+1))))</f>
        <v/>
      </c>
      <c r="G330" s="127" t="str">
        <f>IF(G329="","",IF(COLUMN(G330)-1&lt;&gt;COUNT($3:$3),IF(ROW(G330)-3&gt;$A$2,"",IF(MOD((ROW(G330)-3),(PRODUCT($3:$3)/PRODUCT($B$3:G$3)))=1,IF(MOD((ROW(G330)-3),(PRODUCT($3:$3)/PRODUCT($B$3:F$3)))=1,1,G329+1),G329)),IF(ROW(G330)-3&gt;$A$2,"",IF(MOD((ROW(G330)-3),G$3)=1,1,G329+1))))</f>
        <v/>
      </c>
      <c r="H330" s="127" t="str">
        <f>IF(H329="","",IF(COLUMN(H330)-1&lt;&gt;COUNT($3:$3),IF(ROW(H330)-3&gt;$A$2,"",IF(MOD((ROW(H330)-3),(PRODUCT($3:$3)/PRODUCT($B$3:H$3)))=1,IF(MOD((ROW(H330)-3),(PRODUCT($3:$3)/PRODUCT($B$3:G$3)))=1,1,H329+1),H329)),IF(ROW(H330)-3&gt;$A$2,"",IF(MOD((ROW(H330)-3),H$3)=1,1,H329+1))))</f>
        <v/>
      </c>
      <c r="I330" s="127" t="str">
        <f>IF(I329="","",IF(COLUMN(I330)-1&lt;&gt;COUNT($3:$3),IF(ROW(I330)-3&gt;$A$2,"",IF(MOD((ROW(I330)-3),(PRODUCT($3:$3)/PRODUCT($B$3:I$3)))=1,IF(MOD((ROW(I330)-3),(PRODUCT($3:$3)/PRODUCT($B$3:H$3)))=1,1,I329+1),I329)),IF(ROW(I330)-3&gt;$A$2,"",IF(MOD((ROW(I330)-3),I$3)=1,1,I329+1))))</f>
        <v/>
      </c>
      <c r="J330" s="127" t="str">
        <f>IF(J329="","",IF(COLUMN(J330)-1&lt;&gt;COUNT($3:$3),IF(ROW(J330)-3&gt;$A$2,"",IF(MOD((ROW(J330)-3),(PRODUCT($3:$3)/PRODUCT($B$3:J$3)))=1,IF(MOD((ROW(J330)-3),(PRODUCT($3:$3)/PRODUCT($B$3:I$3)))=1,1,J329+1),J329)),IF(ROW(J330)-3&gt;$A$2,"",IF(MOD((ROW(J330)-3),J$3)=1,1,J329+1))))</f>
        <v/>
      </c>
      <c r="K330" t="str">
        <f>IF(K329="","",IF(COLUMN(K330)-1&lt;&gt;COUNT($3:$3),IF(ROW(K330)-2&gt;$A$2,"",IF(MOD((ROW(K330)-2),(PRODUCT($3:$3)/PRODUCT($B$3:K$3)))=1,IF(MOD((ROW(K330)-2),(PRODUCT($3:$3)/PRODUCT($B$3:J$3)))=1,1,K329+1),K329)),IF(ROW(K330)-2&gt;$A$2,"",IF(MOD((ROW(K330)-2),K$3)=1,1,K329+1))))</f>
        <v/>
      </c>
    </row>
    <row r="331" spans="2:11">
      <c r="B331" s="127" t="str">
        <f>IF(B330="","",IF(COLUMN(B331)-1&lt;&gt;COUNT($3:$3),IF(ROW(B331)-3&gt;$A$2,"",IF(MOD((ROW(B331)-3),(PRODUCT($3:$3)/PRODUCT($B$3:B$3)))=1,B330+1,B330)),IF(ROW(B331)-3&gt;$A$2,"",IF(MOD((ROW(B331)-3),B$3)=1,1,B330+1))))</f>
        <v/>
      </c>
      <c r="C331" s="127" t="str">
        <f>IF(C330="","",IF(COLUMN(C331)-1&lt;&gt;COUNT($3:$3),IF(ROW(C331)-3&gt;$A$2,"",IF(MOD((ROW(C331)-3),(PRODUCT($3:$3)/PRODUCT($B$3:C$3)))=1,IF(MOD((ROW(C331)-3),(PRODUCT($3:$3)/PRODUCT(B$3:$B$3)))=1,1,C330+1),C330)),IF(ROW(C331)-3&gt;$A$2,"",IF(MOD((ROW(C331)-3),C$3)=1,1,C330+1))))</f>
        <v/>
      </c>
      <c r="D331" s="127" t="str">
        <f>IF(D330="","",IF(COLUMN(D331)-1&lt;&gt;COUNT($3:$3),IF(ROW(D331)-3&gt;$A$2,"",IF(MOD((ROW(D331)-3),(PRODUCT($3:$3)/PRODUCT($B$3:D$3)))=1,IF(MOD((ROW(D331)-3),(PRODUCT($3:$3)/PRODUCT($B$3:C$3)))=1,1,D330+1),D330)),IF(ROW(D331)-3&gt;$A$2,"",IF(MOD((ROW(D331)-3),D$3)=1,1,D330+1))))</f>
        <v/>
      </c>
      <c r="E331" s="127" t="str">
        <f>IF(E330="","",IF(COLUMN(E331)-1&lt;&gt;COUNT($3:$3),IF(ROW(E331)-3&gt;$A$2,"",IF(MOD((ROW(E331)-3),(PRODUCT($3:$3)/PRODUCT($B$3:E$3)))=1,IF(MOD((ROW(E331)-3),(PRODUCT($3:$3)/PRODUCT($B$3:D$3)))=1,1,E330+1),E330)),IF(ROW(E331)-3&gt;$A$2,"",IF(MOD((ROW(E331)-3),E$3)=1,1,E330+1))))</f>
        <v/>
      </c>
      <c r="F331" s="127" t="str">
        <f>IF(F330="","",IF(COLUMN(F331)-1&lt;&gt;COUNT($3:$3),IF(ROW(F331)-3&gt;$A$2,"",IF(MOD((ROW(F331)-3),(PRODUCT($3:$3)/PRODUCT($B$3:F$3)))=1,IF(MOD((ROW(F331)-3),(PRODUCT($3:$3)/PRODUCT($B$3:E$3)))=1,1,F330+1),F330)),IF(ROW(F331)-3&gt;$A$2,"",IF(MOD((ROW(F331)-3),F$3)=1,1,F330+1))))</f>
        <v/>
      </c>
      <c r="G331" s="127" t="str">
        <f>IF(G330="","",IF(COLUMN(G331)-1&lt;&gt;COUNT($3:$3),IF(ROW(G331)-3&gt;$A$2,"",IF(MOD((ROW(G331)-3),(PRODUCT($3:$3)/PRODUCT($B$3:G$3)))=1,IF(MOD((ROW(G331)-3),(PRODUCT($3:$3)/PRODUCT($B$3:F$3)))=1,1,G330+1),G330)),IF(ROW(G331)-3&gt;$A$2,"",IF(MOD((ROW(G331)-3),G$3)=1,1,G330+1))))</f>
        <v/>
      </c>
      <c r="H331" s="127" t="str">
        <f>IF(H330="","",IF(COLUMN(H331)-1&lt;&gt;COUNT($3:$3),IF(ROW(H331)-3&gt;$A$2,"",IF(MOD((ROW(H331)-3),(PRODUCT($3:$3)/PRODUCT($B$3:H$3)))=1,IF(MOD((ROW(H331)-3),(PRODUCT($3:$3)/PRODUCT($B$3:G$3)))=1,1,H330+1),H330)),IF(ROW(H331)-3&gt;$A$2,"",IF(MOD((ROW(H331)-3),H$3)=1,1,H330+1))))</f>
        <v/>
      </c>
      <c r="I331" s="127" t="str">
        <f>IF(I330="","",IF(COLUMN(I331)-1&lt;&gt;COUNT($3:$3),IF(ROW(I331)-3&gt;$A$2,"",IF(MOD((ROW(I331)-3),(PRODUCT($3:$3)/PRODUCT($B$3:I$3)))=1,IF(MOD((ROW(I331)-3),(PRODUCT($3:$3)/PRODUCT($B$3:H$3)))=1,1,I330+1),I330)),IF(ROW(I331)-3&gt;$A$2,"",IF(MOD((ROW(I331)-3),I$3)=1,1,I330+1))))</f>
        <v/>
      </c>
      <c r="J331" s="127" t="str">
        <f>IF(J330="","",IF(COLUMN(J331)-1&lt;&gt;COUNT($3:$3),IF(ROW(J331)-3&gt;$A$2,"",IF(MOD((ROW(J331)-3),(PRODUCT($3:$3)/PRODUCT($B$3:J$3)))=1,IF(MOD((ROW(J331)-3),(PRODUCT($3:$3)/PRODUCT($B$3:I$3)))=1,1,J330+1),J330)),IF(ROW(J331)-3&gt;$A$2,"",IF(MOD((ROW(J331)-3),J$3)=1,1,J330+1))))</f>
        <v/>
      </c>
      <c r="K331" t="str">
        <f>IF(K330="","",IF(COLUMN(K331)-1&lt;&gt;COUNT($3:$3),IF(ROW(K331)-2&gt;$A$2,"",IF(MOD((ROW(K331)-2),(PRODUCT($3:$3)/PRODUCT($B$3:K$3)))=1,IF(MOD((ROW(K331)-2),(PRODUCT($3:$3)/PRODUCT($B$3:J$3)))=1,1,K330+1),K330)),IF(ROW(K331)-2&gt;$A$2,"",IF(MOD((ROW(K331)-2),K$3)=1,1,K330+1))))</f>
        <v/>
      </c>
    </row>
    <row r="332" spans="2:11">
      <c r="B332" s="127" t="str">
        <f>IF(B331="","",IF(COLUMN(B332)-1&lt;&gt;COUNT($3:$3),IF(ROW(B332)-3&gt;$A$2,"",IF(MOD((ROW(B332)-3),(PRODUCT($3:$3)/PRODUCT($B$3:B$3)))=1,B331+1,B331)),IF(ROW(B332)-3&gt;$A$2,"",IF(MOD((ROW(B332)-3),B$3)=1,1,B331+1))))</f>
        <v/>
      </c>
      <c r="C332" s="127" t="str">
        <f>IF(C331="","",IF(COLUMN(C332)-1&lt;&gt;COUNT($3:$3),IF(ROW(C332)-3&gt;$A$2,"",IF(MOD((ROW(C332)-3),(PRODUCT($3:$3)/PRODUCT($B$3:C$3)))=1,IF(MOD((ROW(C332)-3),(PRODUCT($3:$3)/PRODUCT(B$3:$B$3)))=1,1,C331+1),C331)),IF(ROW(C332)-3&gt;$A$2,"",IF(MOD((ROW(C332)-3),C$3)=1,1,C331+1))))</f>
        <v/>
      </c>
      <c r="D332" s="127" t="str">
        <f>IF(D331="","",IF(COLUMN(D332)-1&lt;&gt;COUNT($3:$3),IF(ROW(D332)-3&gt;$A$2,"",IF(MOD((ROW(D332)-3),(PRODUCT($3:$3)/PRODUCT($B$3:D$3)))=1,IF(MOD((ROW(D332)-3),(PRODUCT($3:$3)/PRODUCT($B$3:C$3)))=1,1,D331+1),D331)),IF(ROW(D332)-3&gt;$A$2,"",IF(MOD((ROW(D332)-3),D$3)=1,1,D331+1))))</f>
        <v/>
      </c>
      <c r="E332" s="127" t="str">
        <f>IF(E331="","",IF(COLUMN(E332)-1&lt;&gt;COUNT($3:$3),IF(ROW(E332)-3&gt;$A$2,"",IF(MOD((ROW(E332)-3),(PRODUCT($3:$3)/PRODUCT($B$3:E$3)))=1,IF(MOD((ROW(E332)-3),(PRODUCT($3:$3)/PRODUCT($B$3:D$3)))=1,1,E331+1),E331)),IF(ROW(E332)-3&gt;$A$2,"",IF(MOD((ROW(E332)-3),E$3)=1,1,E331+1))))</f>
        <v/>
      </c>
      <c r="F332" s="127" t="str">
        <f>IF(F331="","",IF(COLUMN(F332)-1&lt;&gt;COUNT($3:$3),IF(ROW(F332)-3&gt;$A$2,"",IF(MOD((ROW(F332)-3),(PRODUCT($3:$3)/PRODUCT($B$3:F$3)))=1,IF(MOD((ROW(F332)-3),(PRODUCT($3:$3)/PRODUCT($B$3:E$3)))=1,1,F331+1),F331)),IF(ROW(F332)-3&gt;$A$2,"",IF(MOD((ROW(F332)-3),F$3)=1,1,F331+1))))</f>
        <v/>
      </c>
      <c r="G332" s="127" t="str">
        <f>IF(G331="","",IF(COLUMN(G332)-1&lt;&gt;COUNT($3:$3),IF(ROW(G332)-3&gt;$A$2,"",IF(MOD((ROW(G332)-3),(PRODUCT($3:$3)/PRODUCT($B$3:G$3)))=1,IF(MOD((ROW(G332)-3),(PRODUCT($3:$3)/PRODUCT($B$3:F$3)))=1,1,G331+1),G331)),IF(ROW(G332)-3&gt;$A$2,"",IF(MOD((ROW(G332)-3),G$3)=1,1,G331+1))))</f>
        <v/>
      </c>
      <c r="H332" s="127" t="str">
        <f>IF(H331="","",IF(COLUMN(H332)-1&lt;&gt;COUNT($3:$3),IF(ROW(H332)-3&gt;$A$2,"",IF(MOD((ROW(H332)-3),(PRODUCT($3:$3)/PRODUCT($B$3:H$3)))=1,IF(MOD((ROW(H332)-3),(PRODUCT($3:$3)/PRODUCT($B$3:G$3)))=1,1,H331+1),H331)),IF(ROW(H332)-3&gt;$A$2,"",IF(MOD((ROW(H332)-3),H$3)=1,1,H331+1))))</f>
        <v/>
      </c>
      <c r="I332" s="127" t="str">
        <f>IF(I331="","",IF(COLUMN(I332)-1&lt;&gt;COUNT($3:$3),IF(ROW(I332)-3&gt;$A$2,"",IF(MOD((ROW(I332)-3),(PRODUCT($3:$3)/PRODUCT($B$3:I$3)))=1,IF(MOD((ROW(I332)-3),(PRODUCT($3:$3)/PRODUCT($B$3:H$3)))=1,1,I331+1),I331)),IF(ROW(I332)-3&gt;$A$2,"",IF(MOD((ROW(I332)-3),I$3)=1,1,I331+1))))</f>
        <v/>
      </c>
      <c r="J332" s="127" t="str">
        <f>IF(J331="","",IF(COLUMN(J332)-1&lt;&gt;COUNT($3:$3),IF(ROW(J332)-3&gt;$A$2,"",IF(MOD((ROW(J332)-3),(PRODUCT($3:$3)/PRODUCT($B$3:J$3)))=1,IF(MOD((ROW(J332)-3),(PRODUCT($3:$3)/PRODUCT($B$3:I$3)))=1,1,J331+1),J331)),IF(ROW(J332)-3&gt;$A$2,"",IF(MOD((ROW(J332)-3),J$3)=1,1,J331+1))))</f>
        <v/>
      </c>
      <c r="K332" t="str">
        <f>IF(K331="","",IF(COLUMN(K332)-1&lt;&gt;COUNT($3:$3),IF(ROW(K332)-2&gt;$A$2,"",IF(MOD((ROW(K332)-2),(PRODUCT($3:$3)/PRODUCT($B$3:K$3)))=1,IF(MOD((ROW(K332)-2),(PRODUCT($3:$3)/PRODUCT($B$3:J$3)))=1,1,K331+1),K331)),IF(ROW(K332)-2&gt;$A$2,"",IF(MOD((ROW(K332)-2),K$3)=1,1,K331+1))))</f>
        <v/>
      </c>
    </row>
    <row r="333" spans="2:11">
      <c r="B333" s="127" t="str">
        <f>IF(B332="","",IF(COLUMN(B333)-1&lt;&gt;COUNT($3:$3),IF(ROW(B333)-3&gt;$A$2,"",IF(MOD((ROW(B333)-3),(PRODUCT($3:$3)/PRODUCT($B$3:B$3)))=1,B332+1,B332)),IF(ROW(B333)-3&gt;$A$2,"",IF(MOD((ROW(B333)-3),B$3)=1,1,B332+1))))</f>
        <v/>
      </c>
      <c r="C333" s="127" t="str">
        <f>IF(C332="","",IF(COLUMN(C333)-1&lt;&gt;COUNT($3:$3),IF(ROW(C333)-3&gt;$A$2,"",IF(MOD((ROW(C333)-3),(PRODUCT($3:$3)/PRODUCT($B$3:C$3)))=1,IF(MOD((ROW(C333)-3),(PRODUCT($3:$3)/PRODUCT(B$3:$B$3)))=1,1,C332+1),C332)),IF(ROW(C333)-3&gt;$A$2,"",IF(MOD((ROW(C333)-3),C$3)=1,1,C332+1))))</f>
        <v/>
      </c>
      <c r="D333" s="127" t="str">
        <f>IF(D332="","",IF(COLUMN(D333)-1&lt;&gt;COUNT($3:$3),IF(ROW(D333)-3&gt;$A$2,"",IF(MOD((ROW(D333)-3),(PRODUCT($3:$3)/PRODUCT($B$3:D$3)))=1,IF(MOD((ROW(D333)-3),(PRODUCT($3:$3)/PRODUCT($B$3:C$3)))=1,1,D332+1),D332)),IF(ROW(D333)-3&gt;$A$2,"",IF(MOD((ROW(D333)-3),D$3)=1,1,D332+1))))</f>
        <v/>
      </c>
      <c r="E333" s="127" t="str">
        <f>IF(E332="","",IF(COLUMN(E333)-1&lt;&gt;COUNT($3:$3),IF(ROW(E333)-3&gt;$A$2,"",IF(MOD((ROW(E333)-3),(PRODUCT($3:$3)/PRODUCT($B$3:E$3)))=1,IF(MOD((ROW(E333)-3),(PRODUCT($3:$3)/PRODUCT($B$3:D$3)))=1,1,E332+1),E332)),IF(ROW(E333)-3&gt;$A$2,"",IF(MOD((ROW(E333)-3),E$3)=1,1,E332+1))))</f>
        <v/>
      </c>
      <c r="F333" s="127" t="str">
        <f>IF(F332="","",IF(COLUMN(F333)-1&lt;&gt;COUNT($3:$3),IF(ROW(F333)-3&gt;$A$2,"",IF(MOD((ROW(F333)-3),(PRODUCT($3:$3)/PRODUCT($B$3:F$3)))=1,IF(MOD((ROW(F333)-3),(PRODUCT($3:$3)/PRODUCT($B$3:E$3)))=1,1,F332+1),F332)),IF(ROW(F333)-3&gt;$A$2,"",IF(MOD((ROW(F333)-3),F$3)=1,1,F332+1))))</f>
        <v/>
      </c>
      <c r="G333" s="127" t="str">
        <f>IF(G332="","",IF(COLUMN(G333)-1&lt;&gt;COUNT($3:$3),IF(ROW(G333)-3&gt;$A$2,"",IF(MOD((ROW(G333)-3),(PRODUCT($3:$3)/PRODUCT($B$3:G$3)))=1,IF(MOD((ROW(G333)-3),(PRODUCT($3:$3)/PRODUCT($B$3:F$3)))=1,1,G332+1),G332)),IF(ROW(G333)-3&gt;$A$2,"",IF(MOD((ROW(G333)-3),G$3)=1,1,G332+1))))</f>
        <v/>
      </c>
      <c r="H333" s="127" t="str">
        <f>IF(H332="","",IF(COLUMN(H333)-1&lt;&gt;COUNT($3:$3),IF(ROW(H333)-3&gt;$A$2,"",IF(MOD((ROW(H333)-3),(PRODUCT($3:$3)/PRODUCT($B$3:H$3)))=1,IF(MOD((ROW(H333)-3),(PRODUCT($3:$3)/PRODUCT($B$3:G$3)))=1,1,H332+1),H332)),IF(ROW(H333)-3&gt;$A$2,"",IF(MOD((ROW(H333)-3),H$3)=1,1,H332+1))))</f>
        <v/>
      </c>
      <c r="I333" s="127" t="str">
        <f>IF(I332="","",IF(COLUMN(I333)-1&lt;&gt;COUNT($3:$3),IF(ROW(I333)-3&gt;$A$2,"",IF(MOD((ROW(I333)-3),(PRODUCT($3:$3)/PRODUCT($B$3:I$3)))=1,IF(MOD((ROW(I333)-3),(PRODUCT($3:$3)/PRODUCT($B$3:H$3)))=1,1,I332+1),I332)),IF(ROW(I333)-3&gt;$A$2,"",IF(MOD((ROW(I333)-3),I$3)=1,1,I332+1))))</f>
        <v/>
      </c>
      <c r="J333" s="127" t="str">
        <f>IF(J332="","",IF(COLUMN(J333)-1&lt;&gt;COUNT($3:$3),IF(ROW(J333)-3&gt;$A$2,"",IF(MOD((ROW(J333)-3),(PRODUCT($3:$3)/PRODUCT($B$3:J$3)))=1,IF(MOD((ROW(J333)-3),(PRODUCT($3:$3)/PRODUCT($B$3:I$3)))=1,1,J332+1),J332)),IF(ROW(J333)-3&gt;$A$2,"",IF(MOD((ROW(J333)-3),J$3)=1,1,J332+1))))</f>
        <v/>
      </c>
      <c r="K333" t="str">
        <f>IF(K332="","",IF(COLUMN(K333)-1&lt;&gt;COUNT($3:$3),IF(ROW(K333)-2&gt;$A$2,"",IF(MOD((ROW(K333)-2),(PRODUCT($3:$3)/PRODUCT($B$3:K$3)))=1,IF(MOD((ROW(K333)-2),(PRODUCT($3:$3)/PRODUCT($B$3:J$3)))=1,1,K332+1),K332)),IF(ROW(K333)-2&gt;$A$2,"",IF(MOD((ROW(K333)-2),K$3)=1,1,K332+1))))</f>
        <v/>
      </c>
    </row>
    <row r="334" spans="2:11">
      <c r="B334" s="127" t="str">
        <f>IF(B333="","",IF(COLUMN(B334)-1&lt;&gt;COUNT($3:$3),IF(ROW(B334)-3&gt;$A$2,"",IF(MOD((ROW(B334)-3),(PRODUCT($3:$3)/PRODUCT($B$3:B$3)))=1,B333+1,B333)),IF(ROW(B334)-3&gt;$A$2,"",IF(MOD((ROW(B334)-3),B$3)=1,1,B333+1))))</f>
        <v/>
      </c>
      <c r="C334" s="127" t="str">
        <f>IF(C333="","",IF(COLUMN(C334)-1&lt;&gt;COUNT($3:$3),IF(ROW(C334)-3&gt;$A$2,"",IF(MOD((ROW(C334)-3),(PRODUCT($3:$3)/PRODUCT($B$3:C$3)))=1,IF(MOD((ROW(C334)-3),(PRODUCT($3:$3)/PRODUCT(B$3:$B$3)))=1,1,C333+1),C333)),IF(ROW(C334)-3&gt;$A$2,"",IF(MOD((ROW(C334)-3),C$3)=1,1,C333+1))))</f>
        <v/>
      </c>
      <c r="D334" s="127" t="str">
        <f>IF(D333="","",IF(COLUMN(D334)-1&lt;&gt;COUNT($3:$3),IF(ROW(D334)-3&gt;$A$2,"",IF(MOD((ROW(D334)-3),(PRODUCT($3:$3)/PRODUCT($B$3:D$3)))=1,IF(MOD((ROW(D334)-3),(PRODUCT($3:$3)/PRODUCT($B$3:C$3)))=1,1,D333+1),D333)),IF(ROW(D334)-3&gt;$A$2,"",IF(MOD((ROW(D334)-3),D$3)=1,1,D333+1))))</f>
        <v/>
      </c>
      <c r="E334" s="127" t="str">
        <f>IF(E333="","",IF(COLUMN(E334)-1&lt;&gt;COUNT($3:$3),IF(ROW(E334)-3&gt;$A$2,"",IF(MOD((ROW(E334)-3),(PRODUCT($3:$3)/PRODUCT($B$3:E$3)))=1,IF(MOD((ROW(E334)-3),(PRODUCT($3:$3)/PRODUCT($B$3:D$3)))=1,1,E333+1),E333)),IF(ROW(E334)-3&gt;$A$2,"",IF(MOD((ROW(E334)-3),E$3)=1,1,E333+1))))</f>
        <v/>
      </c>
      <c r="F334" s="127" t="str">
        <f>IF(F333="","",IF(COLUMN(F334)-1&lt;&gt;COUNT($3:$3),IF(ROW(F334)-3&gt;$A$2,"",IF(MOD((ROW(F334)-3),(PRODUCT($3:$3)/PRODUCT($B$3:F$3)))=1,IF(MOD((ROW(F334)-3),(PRODUCT($3:$3)/PRODUCT($B$3:E$3)))=1,1,F333+1),F333)),IF(ROW(F334)-3&gt;$A$2,"",IF(MOD((ROW(F334)-3),F$3)=1,1,F333+1))))</f>
        <v/>
      </c>
      <c r="G334" s="127" t="str">
        <f>IF(G333="","",IF(COLUMN(G334)-1&lt;&gt;COUNT($3:$3),IF(ROW(G334)-3&gt;$A$2,"",IF(MOD((ROW(G334)-3),(PRODUCT($3:$3)/PRODUCT($B$3:G$3)))=1,IF(MOD((ROW(G334)-3),(PRODUCT($3:$3)/PRODUCT($B$3:F$3)))=1,1,G333+1),G333)),IF(ROW(G334)-3&gt;$A$2,"",IF(MOD((ROW(G334)-3),G$3)=1,1,G333+1))))</f>
        <v/>
      </c>
      <c r="H334" s="127" t="str">
        <f>IF(H333="","",IF(COLUMN(H334)-1&lt;&gt;COUNT($3:$3),IF(ROW(H334)-3&gt;$A$2,"",IF(MOD((ROW(H334)-3),(PRODUCT($3:$3)/PRODUCT($B$3:H$3)))=1,IF(MOD((ROW(H334)-3),(PRODUCT($3:$3)/PRODUCT($B$3:G$3)))=1,1,H333+1),H333)),IF(ROW(H334)-3&gt;$A$2,"",IF(MOD((ROW(H334)-3),H$3)=1,1,H333+1))))</f>
        <v/>
      </c>
      <c r="I334" s="127" t="str">
        <f>IF(I333="","",IF(COLUMN(I334)-1&lt;&gt;COUNT($3:$3),IF(ROW(I334)-3&gt;$A$2,"",IF(MOD((ROW(I334)-3),(PRODUCT($3:$3)/PRODUCT($B$3:I$3)))=1,IF(MOD((ROW(I334)-3),(PRODUCT($3:$3)/PRODUCT($B$3:H$3)))=1,1,I333+1),I333)),IF(ROW(I334)-3&gt;$A$2,"",IF(MOD((ROW(I334)-3),I$3)=1,1,I333+1))))</f>
        <v/>
      </c>
      <c r="J334" s="127" t="str">
        <f>IF(J333="","",IF(COLUMN(J334)-1&lt;&gt;COUNT($3:$3),IF(ROW(J334)-3&gt;$A$2,"",IF(MOD((ROW(J334)-3),(PRODUCT($3:$3)/PRODUCT($B$3:J$3)))=1,IF(MOD((ROW(J334)-3),(PRODUCT($3:$3)/PRODUCT($B$3:I$3)))=1,1,J333+1),J333)),IF(ROW(J334)-3&gt;$A$2,"",IF(MOD((ROW(J334)-3),J$3)=1,1,J333+1))))</f>
        <v/>
      </c>
      <c r="K334" t="str">
        <f>IF(K333="","",IF(COLUMN(K334)-1&lt;&gt;COUNT($3:$3),IF(ROW(K334)-2&gt;$A$2,"",IF(MOD((ROW(K334)-2),(PRODUCT($3:$3)/PRODUCT($B$3:K$3)))=1,IF(MOD((ROW(K334)-2),(PRODUCT($3:$3)/PRODUCT($B$3:J$3)))=1,1,K333+1),K333)),IF(ROW(K334)-2&gt;$A$2,"",IF(MOD((ROW(K334)-2),K$3)=1,1,K333+1))))</f>
        <v/>
      </c>
    </row>
    <row r="335" spans="2:11">
      <c r="B335" s="127" t="str">
        <f>IF(B334="","",IF(COLUMN(B335)-1&lt;&gt;COUNT($3:$3),IF(ROW(B335)-3&gt;$A$2,"",IF(MOD((ROW(B335)-3),(PRODUCT($3:$3)/PRODUCT($B$3:B$3)))=1,B334+1,B334)),IF(ROW(B335)-3&gt;$A$2,"",IF(MOD((ROW(B335)-3),B$3)=1,1,B334+1))))</f>
        <v/>
      </c>
      <c r="C335" s="127" t="str">
        <f>IF(C334="","",IF(COLUMN(C335)-1&lt;&gt;COUNT($3:$3),IF(ROW(C335)-3&gt;$A$2,"",IF(MOD((ROW(C335)-3),(PRODUCT($3:$3)/PRODUCT($B$3:C$3)))=1,IF(MOD((ROW(C335)-3),(PRODUCT($3:$3)/PRODUCT(B$3:$B$3)))=1,1,C334+1),C334)),IF(ROW(C335)-3&gt;$A$2,"",IF(MOD((ROW(C335)-3),C$3)=1,1,C334+1))))</f>
        <v/>
      </c>
      <c r="D335" s="127" t="str">
        <f>IF(D334="","",IF(COLUMN(D335)-1&lt;&gt;COUNT($3:$3),IF(ROW(D335)-3&gt;$A$2,"",IF(MOD((ROW(D335)-3),(PRODUCT($3:$3)/PRODUCT($B$3:D$3)))=1,IF(MOD((ROW(D335)-3),(PRODUCT($3:$3)/PRODUCT($B$3:C$3)))=1,1,D334+1),D334)),IF(ROW(D335)-3&gt;$A$2,"",IF(MOD((ROW(D335)-3),D$3)=1,1,D334+1))))</f>
        <v/>
      </c>
      <c r="E335" s="127" t="str">
        <f>IF(E334="","",IF(COLUMN(E335)-1&lt;&gt;COUNT($3:$3),IF(ROW(E335)-3&gt;$A$2,"",IF(MOD((ROW(E335)-3),(PRODUCT($3:$3)/PRODUCT($B$3:E$3)))=1,IF(MOD((ROW(E335)-3),(PRODUCT($3:$3)/PRODUCT($B$3:D$3)))=1,1,E334+1),E334)),IF(ROW(E335)-3&gt;$A$2,"",IF(MOD((ROW(E335)-3),E$3)=1,1,E334+1))))</f>
        <v/>
      </c>
      <c r="F335" s="127" t="str">
        <f>IF(F334="","",IF(COLUMN(F335)-1&lt;&gt;COUNT($3:$3),IF(ROW(F335)-3&gt;$A$2,"",IF(MOD((ROW(F335)-3),(PRODUCT($3:$3)/PRODUCT($B$3:F$3)))=1,IF(MOD((ROW(F335)-3),(PRODUCT($3:$3)/PRODUCT($B$3:E$3)))=1,1,F334+1),F334)),IF(ROW(F335)-3&gt;$A$2,"",IF(MOD((ROW(F335)-3),F$3)=1,1,F334+1))))</f>
        <v/>
      </c>
      <c r="G335" s="127" t="str">
        <f>IF(G334="","",IF(COLUMN(G335)-1&lt;&gt;COUNT($3:$3),IF(ROW(G335)-3&gt;$A$2,"",IF(MOD((ROW(G335)-3),(PRODUCT($3:$3)/PRODUCT($B$3:G$3)))=1,IF(MOD((ROW(G335)-3),(PRODUCT($3:$3)/PRODUCT($B$3:F$3)))=1,1,G334+1),G334)),IF(ROW(G335)-3&gt;$A$2,"",IF(MOD((ROW(G335)-3),G$3)=1,1,G334+1))))</f>
        <v/>
      </c>
      <c r="H335" s="127" t="str">
        <f>IF(H334="","",IF(COLUMN(H335)-1&lt;&gt;COUNT($3:$3),IF(ROW(H335)-3&gt;$A$2,"",IF(MOD((ROW(H335)-3),(PRODUCT($3:$3)/PRODUCT($B$3:H$3)))=1,IF(MOD((ROW(H335)-3),(PRODUCT($3:$3)/PRODUCT($B$3:G$3)))=1,1,H334+1),H334)),IF(ROW(H335)-3&gt;$A$2,"",IF(MOD((ROW(H335)-3),H$3)=1,1,H334+1))))</f>
        <v/>
      </c>
      <c r="I335" s="127" t="str">
        <f>IF(I334="","",IF(COLUMN(I335)-1&lt;&gt;COUNT($3:$3),IF(ROW(I335)-3&gt;$A$2,"",IF(MOD((ROW(I335)-3),(PRODUCT($3:$3)/PRODUCT($B$3:I$3)))=1,IF(MOD((ROW(I335)-3),(PRODUCT($3:$3)/PRODUCT($B$3:H$3)))=1,1,I334+1),I334)),IF(ROW(I335)-3&gt;$A$2,"",IF(MOD((ROW(I335)-3),I$3)=1,1,I334+1))))</f>
        <v/>
      </c>
      <c r="J335" s="127" t="str">
        <f>IF(J334="","",IF(COLUMN(J335)-1&lt;&gt;COUNT($3:$3),IF(ROW(J335)-3&gt;$A$2,"",IF(MOD((ROW(J335)-3),(PRODUCT($3:$3)/PRODUCT($B$3:J$3)))=1,IF(MOD((ROW(J335)-3),(PRODUCT($3:$3)/PRODUCT($B$3:I$3)))=1,1,J334+1),J334)),IF(ROW(J335)-3&gt;$A$2,"",IF(MOD((ROW(J335)-3),J$3)=1,1,J334+1))))</f>
        <v/>
      </c>
      <c r="K335" t="str">
        <f>IF(K334="","",IF(COLUMN(K335)-1&lt;&gt;COUNT($3:$3),IF(ROW(K335)-2&gt;$A$2,"",IF(MOD((ROW(K335)-2),(PRODUCT($3:$3)/PRODUCT($B$3:K$3)))=1,IF(MOD((ROW(K335)-2),(PRODUCT($3:$3)/PRODUCT($B$3:J$3)))=1,1,K334+1),K334)),IF(ROW(K335)-2&gt;$A$2,"",IF(MOD((ROW(K335)-2),K$3)=1,1,K334+1))))</f>
        <v/>
      </c>
    </row>
    <row r="336" spans="2:11">
      <c r="B336" s="127" t="str">
        <f>IF(B335="","",IF(COLUMN(B336)-1&lt;&gt;COUNT($3:$3),IF(ROW(B336)-3&gt;$A$2,"",IF(MOD((ROW(B336)-3),(PRODUCT($3:$3)/PRODUCT($B$3:B$3)))=1,B335+1,B335)),IF(ROW(B336)-3&gt;$A$2,"",IF(MOD((ROW(B336)-3),B$3)=1,1,B335+1))))</f>
        <v/>
      </c>
      <c r="C336" s="127" t="str">
        <f>IF(C335="","",IF(COLUMN(C336)-1&lt;&gt;COUNT($3:$3),IF(ROW(C336)-3&gt;$A$2,"",IF(MOD((ROW(C336)-3),(PRODUCT($3:$3)/PRODUCT($B$3:C$3)))=1,IF(MOD((ROW(C336)-3),(PRODUCT($3:$3)/PRODUCT(B$3:$B$3)))=1,1,C335+1),C335)),IF(ROW(C336)-3&gt;$A$2,"",IF(MOD((ROW(C336)-3),C$3)=1,1,C335+1))))</f>
        <v/>
      </c>
      <c r="D336" s="127" t="str">
        <f>IF(D335="","",IF(COLUMN(D336)-1&lt;&gt;COUNT($3:$3),IF(ROW(D336)-3&gt;$A$2,"",IF(MOD((ROW(D336)-3),(PRODUCT($3:$3)/PRODUCT($B$3:D$3)))=1,IF(MOD((ROW(D336)-3),(PRODUCT($3:$3)/PRODUCT($B$3:C$3)))=1,1,D335+1),D335)),IF(ROW(D336)-3&gt;$A$2,"",IF(MOD((ROW(D336)-3),D$3)=1,1,D335+1))))</f>
        <v/>
      </c>
      <c r="E336" s="127" t="str">
        <f>IF(E335="","",IF(COLUMN(E336)-1&lt;&gt;COUNT($3:$3),IF(ROW(E336)-3&gt;$A$2,"",IF(MOD((ROW(E336)-3),(PRODUCT($3:$3)/PRODUCT($B$3:E$3)))=1,IF(MOD((ROW(E336)-3),(PRODUCT($3:$3)/PRODUCT($B$3:D$3)))=1,1,E335+1),E335)),IF(ROW(E336)-3&gt;$A$2,"",IF(MOD((ROW(E336)-3),E$3)=1,1,E335+1))))</f>
        <v/>
      </c>
      <c r="F336" s="127" t="str">
        <f>IF(F335="","",IF(COLUMN(F336)-1&lt;&gt;COUNT($3:$3),IF(ROW(F336)-3&gt;$A$2,"",IF(MOD((ROW(F336)-3),(PRODUCT($3:$3)/PRODUCT($B$3:F$3)))=1,IF(MOD((ROW(F336)-3),(PRODUCT($3:$3)/PRODUCT($B$3:E$3)))=1,1,F335+1),F335)),IF(ROW(F336)-3&gt;$A$2,"",IF(MOD((ROW(F336)-3),F$3)=1,1,F335+1))))</f>
        <v/>
      </c>
      <c r="G336" s="127" t="str">
        <f>IF(G335="","",IF(COLUMN(G336)-1&lt;&gt;COUNT($3:$3),IF(ROW(G336)-3&gt;$A$2,"",IF(MOD((ROW(G336)-3),(PRODUCT($3:$3)/PRODUCT($B$3:G$3)))=1,IF(MOD((ROW(G336)-3),(PRODUCT($3:$3)/PRODUCT($B$3:F$3)))=1,1,G335+1),G335)),IF(ROW(G336)-3&gt;$A$2,"",IF(MOD((ROW(G336)-3),G$3)=1,1,G335+1))))</f>
        <v/>
      </c>
      <c r="H336" s="127" t="str">
        <f>IF(H335="","",IF(COLUMN(H336)-1&lt;&gt;COUNT($3:$3),IF(ROW(H336)-3&gt;$A$2,"",IF(MOD((ROW(H336)-3),(PRODUCT($3:$3)/PRODUCT($B$3:H$3)))=1,IF(MOD((ROW(H336)-3),(PRODUCT($3:$3)/PRODUCT($B$3:G$3)))=1,1,H335+1),H335)),IF(ROW(H336)-3&gt;$A$2,"",IF(MOD((ROW(H336)-3),H$3)=1,1,H335+1))))</f>
        <v/>
      </c>
      <c r="I336" s="127" t="str">
        <f>IF(I335="","",IF(COLUMN(I336)-1&lt;&gt;COUNT($3:$3),IF(ROW(I336)-3&gt;$A$2,"",IF(MOD((ROW(I336)-3),(PRODUCT($3:$3)/PRODUCT($B$3:I$3)))=1,IF(MOD((ROW(I336)-3),(PRODUCT($3:$3)/PRODUCT($B$3:H$3)))=1,1,I335+1),I335)),IF(ROW(I336)-3&gt;$A$2,"",IF(MOD((ROW(I336)-3),I$3)=1,1,I335+1))))</f>
        <v/>
      </c>
      <c r="J336" s="127" t="str">
        <f>IF(J335="","",IF(COLUMN(J336)-1&lt;&gt;COUNT($3:$3),IF(ROW(J336)-3&gt;$A$2,"",IF(MOD((ROW(J336)-3),(PRODUCT($3:$3)/PRODUCT($B$3:J$3)))=1,IF(MOD((ROW(J336)-3),(PRODUCT($3:$3)/PRODUCT($B$3:I$3)))=1,1,J335+1),J335)),IF(ROW(J336)-3&gt;$A$2,"",IF(MOD((ROW(J336)-3),J$3)=1,1,J335+1))))</f>
        <v/>
      </c>
      <c r="K336" t="str">
        <f>IF(K335="","",IF(COLUMN(K336)-1&lt;&gt;COUNT($3:$3),IF(ROW(K336)-2&gt;$A$2,"",IF(MOD((ROW(K336)-2),(PRODUCT($3:$3)/PRODUCT($B$3:K$3)))=1,IF(MOD((ROW(K336)-2),(PRODUCT($3:$3)/PRODUCT($B$3:J$3)))=1,1,K335+1),K335)),IF(ROW(K336)-2&gt;$A$2,"",IF(MOD((ROW(K336)-2),K$3)=1,1,K335+1))))</f>
        <v/>
      </c>
    </row>
    <row r="337" spans="2:11">
      <c r="B337" s="127" t="str">
        <f>IF(B336="","",IF(COLUMN(B337)-1&lt;&gt;COUNT($3:$3),IF(ROW(B337)-3&gt;$A$2,"",IF(MOD((ROW(B337)-3),(PRODUCT($3:$3)/PRODUCT($B$3:B$3)))=1,B336+1,B336)),IF(ROW(B337)-3&gt;$A$2,"",IF(MOD((ROW(B337)-3),B$3)=1,1,B336+1))))</f>
        <v/>
      </c>
      <c r="C337" s="127" t="str">
        <f>IF(C336="","",IF(COLUMN(C337)-1&lt;&gt;COUNT($3:$3),IF(ROW(C337)-3&gt;$A$2,"",IF(MOD((ROW(C337)-3),(PRODUCT($3:$3)/PRODUCT($B$3:C$3)))=1,IF(MOD((ROW(C337)-3),(PRODUCT($3:$3)/PRODUCT(B$3:$B$3)))=1,1,C336+1),C336)),IF(ROW(C337)-3&gt;$A$2,"",IF(MOD((ROW(C337)-3),C$3)=1,1,C336+1))))</f>
        <v/>
      </c>
      <c r="D337" s="127" t="str">
        <f>IF(D336="","",IF(COLUMN(D337)-1&lt;&gt;COUNT($3:$3),IF(ROW(D337)-3&gt;$A$2,"",IF(MOD((ROW(D337)-3),(PRODUCT($3:$3)/PRODUCT($B$3:D$3)))=1,IF(MOD((ROW(D337)-3),(PRODUCT($3:$3)/PRODUCT($B$3:C$3)))=1,1,D336+1),D336)),IF(ROW(D337)-3&gt;$A$2,"",IF(MOD((ROW(D337)-3),D$3)=1,1,D336+1))))</f>
        <v/>
      </c>
      <c r="E337" s="127" t="str">
        <f>IF(E336="","",IF(COLUMN(E337)-1&lt;&gt;COUNT($3:$3),IF(ROW(E337)-3&gt;$A$2,"",IF(MOD((ROW(E337)-3),(PRODUCT($3:$3)/PRODUCT($B$3:E$3)))=1,IF(MOD((ROW(E337)-3),(PRODUCT($3:$3)/PRODUCT($B$3:D$3)))=1,1,E336+1),E336)),IF(ROW(E337)-3&gt;$A$2,"",IF(MOD((ROW(E337)-3),E$3)=1,1,E336+1))))</f>
        <v/>
      </c>
      <c r="F337" s="127" t="str">
        <f>IF(F336="","",IF(COLUMN(F337)-1&lt;&gt;COUNT($3:$3),IF(ROW(F337)-3&gt;$A$2,"",IF(MOD((ROW(F337)-3),(PRODUCT($3:$3)/PRODUCT($B$3:F$3)))=1,IF(MOD((ROW(F337)-3),(PRODUCT($3:$3)/PRODUCT($B$3:E$3)))=1,1,F336+1),F336)),IF(ROW(F337)-3&gt;$A$2,"",IF(MOD((ROW(F337)-3),F$3)=1,1,F336+1))))</f>
        <v/>
      </c>
      <c r="G337" s="127" t="str">
        <f>IF(G336="","",IF(COLUMN(G337)-1&lt;&gt;COUNT($3:$3),IF(ROW(G337)-3&gt;$A$2,"",IF(MOD((ROW(G337)-3),(PRODUCT($3:$3)/PRODUCT($B$3:G$3)))=1,IF(MOD((ROW(G337)-3),(PRODUCT($3:$3)/PRODUCT($B$3:F$3)))=1,1,G336+1),G336)),IF(ROW(G337)-3&gt;$A$2,"",IF(MOD((ROW(G337)-3),G$3)=1,1,G336+1))))</f>
        <v/>
      </c>
      <c r="H337" s="127" t="str">
        <f>IF(H336="","",IF(COLUMN(H337)-1&lt;&gt;COUNT($3:$3),IF(ROW(H337)-3&gt;$A$2,"",IF(MOD((ROW(H337)-3),(PRODUCT($3:$3)/PRODUCT($B$3:H$3)))=1,IF(MOD((ROW(H337)-3),(PRODUCT($3:$3)/PRODUCT($B$3:G$3)))=1,1,H336+1),H336)),IF(ROW(H337)-3&gt;$A$2,"",IF(MOD((ROW(H337)-3),H$3)=1,1,H336+1))))</f>
        <v/>
      </c>
      <c r="I337" s="127" t="str">
        <f>IF(I336="","",IF(COLUMN(I337)-1&lt;&gt;COUNT($3:$3),IF(ROW(I337)-3&gt;$A$2,"",IF(MOD((ROW(I337)-3),(PRODUCT($3:$3)/PRODUCT($B$3:I$3)))=1,IF(MOD((ROW(I337)-3),(PRODUCT($3:$3)/PRODUCT($B$3:H$3)))=1,1,I336+1),I336)),IF(ROW(I337)-3&gt;$A$2,"",IF(MOD((ROW(I337)-3),I$3)=1,1,I336+1))))</f>
        <v/>
      </c>
      <c r="J337" s="127" t="str">
        <f>IF(J336="","",IF(COLUMN(J337)-1&lt;&gt;COUNT($3:$3),IF(ROW(J337)-3&gt;$A$2,"",IF(MOD((ROW(J337)-3),(PRODUCT($3:$3)/PRODUCT($B$3:J$3)))=1,IF(MOD((ROW(J337)-3),(PRODUCT($3:$3)/PRODUCT($B$3:I$3)))=1,1,J336+1),J336)),IF(ROW(J337)-3&gt;$A$2,"",IF(MOD((ROW(J337)-3),J$3)=1,1,J336+1))))</f>
        <v/>
      </c>
      <c r="K337" t="str">
        <f>IF(K336="","",IF(COLUMN(K337)-1&lt;&gt;COUNT($3:$3),IF(ROW(K337)-2&gt;$A$2,"",IF(MOD((ROW(K337)-2),(PRODUCT($3:$3)/PRODUCT($B$3:K$3)))=1,IF(MOD((ROW(K337)-2),(PRODUCT($3:$3)/PRODUCT($B$3:J$3)))=1,1,K336+1),K336)),IF(ROW(K337)-2&gt;$A$2,"",IF(MOD((ROW(K337)-2),K$3)=1,1,K336+1))))</f>
        <v/>
      </c>
    </row>
    <row r="338" spans="2:11">
      <c r="B338" s="127" t="str">
        <f>IF(B337="","",IF(COLUMN(B338)-1&lt;&gt;COUNT($3:$3),IF(ROW(B338)-3&gt;$A$2,"",IF(MOD((ROW(B338)-3),(PRODUCT($3:$3)/PRODUCT($B$3:B$3)))=1,B337+1,B337)),IF(ROW(B338)-3&gt;$A$2,"",IF(MOD((ROW(B338)-3),B$3)=1,1,B337+1))))</f>
        <v/>
      </c>
      <c r="C338" s="127" t="str">
        <f>IF(C337="","",IF(COLUMN(C338)-1&lt;&gt;COUNT($3:$3),IF(ROW(C338)-3&gt;$A$2,"",IF(MOD((ROW(C338)-3),(PRODUCT($3:$3)/PRODUCT($B$3:C$3)))=1,IF(MOD((ROW(C338)-3),(PRODUCT($3:$3)/PRODUCT(B$3:$B$3)))=1,1,C337+1),C337)),IF(ROW(C338)-3&gt;$A$2,"",IF(MOD((ROW(C338)-3),C$3)=1,1,C337+1))))</f>
        <v/>
      </c>
      <c r="D338" s="127" t="str">
        <f>IF(D337="","",IF(COLUMN(D338)-1&lt;&gt;COUNT($3:$3),IF(ROW(D338)-3&gt;$A$2,"",IF(MOD((ROW(D338)-3),(PRODUCT($3:$3)/PRODUCT($B$3:D$3)))=1,IF(MOD((ROW(D338)-3),(PRODUCT($3:$3)/PRODUCT($B$3:C$3)))=1,1,D337+1),D337)),IF(ROW(D338)-3&gt;$A$2,"",IF(MOD((ROW(D338)-3),D$3)=1,1,D337+1))))</f>
        <v/>
      </c>
      <c r="E338" s="127" t="str">
        <f>IF(E337="","",IF(COLUMN(E338)-1&lt;&gt;COUNT($3:$3),IF(ROW(E338)-3&gt;$A$2,"",IF(MOD((ROW(E338)-3),(PRODUCT($3:$3)/PRODUCT($B$3:E$3)))=1,IF(MOD((ROW(E338)-3),(PRODUCT($3:$3)/PRODUCT($B$3:D$3)))=1,1,E337+1),E337)),IF(ROW(E338)-3&gt;$A$2,"",IF(MOD((ROW(E338)-3),E$3)=1,1,E337+1))))</f>
        <v/>
      </c>
      <c r="F338" s="127" t="str">
        <f>IF(F337="","",IF(COLUMN(F338)-1&lt;&gt;COUNT($3:$3),IF(ROW(F338)-3&gt;$A$2,"",IF(MOD((ROW(F338)-3),(PRODUCT($3:$3)/PRODUCT($B$3:F$3)))=1,IF(MOD((ROW(F338)-3),(PRODUCT($3:$3)/PRODUCT($B$3:E$3)))=1,1,F337+1),F337)),IF(ROW(F338)-3&gt;$A$2,"",IF(MOD((ROW(F338)-3),F$3)=1,1,F337+1))))</f>
        <v/>
      </c>
      <c r="G338" s="127" t="str">
        <f>IF(G337="","",IF(COLUMN(G338)-1&lt;&gt;COUNT($3:$3),IF(ROW(G338)-3&gt;$A$2,"",IF(MOD((ROW(G338)-3),(PRODUCT($3:$3)/PRODUCT($B$3:G$3)))=1,IF(MOD((ROW(G338)-3),(PRODUCT($3:$3)/PRODUCT($B$3:F$3)))=1,1,G337+1),G337)),IF(ROW(G338)-3&gt;$A$2,"",IF(MOD((ROW(G338)-3),G$3)=1,1,G337+1))))</f>
        <v/>
      </c>
      <c r="H338" s="127" t="str">
        <f>IF(H337="","",IF(COLUMN(H338)-1&lt;&gt;COUNT($3:$3),IF(ROW(H338)-3&gt;$A$2,"",IF(MOD((ROW(H338)-3),(PRODUCT($3:$3)/PRODUCT($B$3:H$3)))=1,IF(MOD((ROW(H338)-3),(PRODUCT($3:$3)/PRODUCT($B$3:G$3)))=1,1,H337+1),H337)),IF(ROW(H338)-3&gt;$A$2,"",IF(MOD((ROW(H338)-3),H$3)=1,1,H337+1))))</f>
        <v/>
      </c>
      <c r="I338" s="127" t="str">
        <f>IF(I337="","",IF(COLUMN(I338)-1&lt;&gt;COUNT($3:$3),IF(ROW(I338)-3&gt;$A$2,"",IF(MOD((ROW(I338)-3),(PRODUCT($3:$3)/PRODUCT($B$3:I$3)))=1,IF(MOD((ROW(I338)-3),(PRODUCT($3:$3)/PRODUCT($B$3:H$3)))=1,1,I337+1),I337)),IF(ROW(I338)-3&gt;$A$2,"",IF(MOD((ROW(I338)-3),I$3)=1,1,I337+1))))</f>
        <v/>
      </c>
      <c r="J338" s="127" t="str">
        <f>IF(J337="","",IF(COLUMN(J338)-1&lt;&gt;COUNT($3:$3),IF(ROW(J338)-3&gt;$A$2,"",IF(MOD((ROW(J338)-3),(PRODUCT($3:$3)/PRODUCT($B$3:J$3)))=1,IF(MOD((ROW(J338)-3),(PRODUCT($3:$3)/PRODUCT($B$3:I$3)))=1,1,J337+1),J337)),IF(ROW(J338)-3&gt;$A$2,"",IF(MOD((ROW(J338)-3),J$3)=1,1,J337+1))))</f>
        <v/>
      </c>
      <c r="K338" t="str">
        <f>IF(K337="","",IF(COLUMN(K338)-1&lt;&gt;COUNT($3:$3),IF(ROW(K338)-2&gt;$A$2,"",IF(MOD((ROW(K338)-2),(PRODUCT($3:$3)/PRODUCT($B$3:K$3)))=1,IF(MOD((ROW(K338)-2),(PRODUCT($3:$3)/PRODUCT($B$3:J$3)))=1,1,K337+1),K337)),IF(ROW(K338)-2&gt;$A$2,"",IF(MOD((ROW(K338)-2),K$3)=1,1,K337+1))))</f>
        <v/>
      </c>
    </row>
    <row r="339" spans="2:11">
      <c r="B339" s="127" t="str">
        <f>IF(B338="","",IF(COLUMN(B339)-1&lt;&gt;COUNT($3:$3),IF(ROW(B339)-3&gt;$A$2,"",IF(MOD((ROW(B339)-3),(PRODUCT($3:$3)/PRODUCT($B$3:B$3)))=1,B338+1,B338)),IF(ROW(B339)-3&gt;$A$2,"",IF(MOD((ROW(B339)-3),B$3)=1,1,B338+1))))</f>
        <v/>
      </c>
      <c r="C339" s="127" t="str">
        <f>IF(C338="","",IF(COLUMN(C339)-1&lt;&gt;COUNT($3:$3),IF(ROW(C339)-3&gt;$A$2,"",IF(MOD((ROW(C339)-3),(PRODUCT($3:$3)/PRODUCT($B$3:C$3)))=1,IF(MOD((ROW(C339)-3),(PRODUCT($3:$3)/PRODUCT(B$3:$B$3)))=1,1,C338+1),C338)),IF(ROW(C339)-3&gt;$A$2,"",IF(MOD((ROW(C339)-3),C$3)=1,1,C338+1))))</f>
        <v/>
      </c>
      <c r="D339" s="127" t="str">
        <f>IF(D338="","",IF(COLUMN(D339)-1&lt;&gt;COUNT($3:$3),IF(ROW(D339)-3&gt;$A$2,"",IF(MOD((ROW(D339)-3),(PRODUCT($3:$3)/PRODUCT($B$3:D$3)))=1,IF(MOD((ROW(D339)-3),(PRODUCT($3:$3)/PRODUCT($B$3:C$3)))=1,1,D338+1),D338)),IF(ROW(D339)-3&gt;$A$2,"",IF(MOD((ROW(D339)-3),D$3)=1,1,D338+1))))</f>
        <v/>
      </c>
      <c r="E339" s="127" t="str">
        <f>IF(E338="","",IF(COLUMN(E339)-1&lt;&gt;COUNT($3:$3),IF(ROW(E339)-3&gt;$A$2,"",IF(MOD((ROW(E339)-3),(PRODUCT($3:$3)/PRODUCT($B$3:E$3)))=1,IF(MOD((ROW(E339)-3),(PRODUCT($3:$3)/PRODUCT($B$3:D$3)))=1,1,E338+1),E338)),IF(ROW(E339)-3&gt;$A$2,"",IF(MOD((ROW(E339)-3),E$3)=1,1,E338+1))))</f>
        <v/>
      </c>
      <c r="F339" s="127" t="str">
        <f>IF(F338="","",IF(COLUMN(F339)-1&lt;&gt;COUNT($3:$3),IF(ROW(F339)-3&gt;$A$2,"",IF(MOD((ROW(F339)-3),(PRODUCT($3:$3)/PRODUCT($B$3:F$3)))=1,IF(MOD((ROW(F339)-3),(PRODUCT($3:$3)/PRODUCT($B$3:E$3)))=1,1,F338+1),F338)),IF(ROW(F339)-3&gt;$A$2,"",IF(MOD((ROW(F339)-3),F$3)=1,1,F338+1))))</f>
        <v/>
      </c>
      <c r="G339" s="127" t="str">
        <f>IF(G338="","",IF(COLUMN(G339)-1&lt;&gt;COUNT($3:$3),IF(ROW(G339)-3&gt;$A$2,"",IF(MOD((ROW(G339)-3),(PRODUCT($3:$3)/PRODUCT($B$3:G$3)))=1,IF(MOD((ROW(G339)-3),(PRODUCT($3:$3)/PRODUCT($B$3:F$3)))=1,1,G338+1),G338)),IF(ROW(G339)-3&gt;$A$2,"",IF(MOD((ROW(G339)-3),G$3)=1,1,G338+1))))</f>
        <v/>
      </c>
      <c r="H339" s="127" t="str">
        <f>IF(H338="","",IF(COLUMN(H339)-1&lt;&gt;COUNT($3:$3),IF(ROW(H339)-3&gt;$A$2,"",IF(MOD((ROW(H339)-3),(PRODUCT($3:$3)/PRODUCT($B$3:H$3)))=1,IF(MOD((ROW(H339)-3),(PRODUCT($3:$3)/PRODUCT($B$3:G$3)))=1,1,H338+1),H338)),IF(ROW(H339)-3&gt;$A$2,"",IF(MOD((ROW(H339)-3),H$3)=1,1,H338+1))))</f>
        <v/>
      </c>
      <c r="I339" s="127" t="str">
        <f>IF(I338="","",IF(COLUMN(I339)-1&lt;&gt;COUNT($3:$3),IF(ROW(I339)-3&gt;$A$2,"",IF(MOD((ROW(I339)-3),(PRODUCT($3:$3)/PRODUCT($B$3:I$3)))=1,IF(MOD((ROW(I339)-3),(PRODUCT($3:$3)/PRODUCT($B$3:H$3)))=1,1,I338+1),I338)),IF(ROW(I339)-3&gt;$A$2,"",IF(MOD((ROW(I339)-3),I$3)=1,1,I338+1))))</f>
        <v/>
      </c>
      <c r="J339" s="127" t="str">
        <f>IF(J338="","",IF(COLUMN(J339)-1&lt;&gt;COUNT($3:$3),IF(ROW(J339)-3&gt;$A$2,"",IF(MOD((ROW(J339)-3),(PRODUCT($3:$3)/PRODUCT($B$3:J$3)))=1,IF(MOD((ROW(J339)-3),(PRODUCT($3:$3)/PRODUCT($B$3:I$3)))=1,1,J338+1),J338)),IF(ROW(J339)-3&gt;$A$2,"",IF(MOD((ROW(J339)-3),J$3)=1,1,J338+1))))</f>
        <v/>
      </c>
      <c r="K339" t="str">
        <f>IF(K338="","",IF(COLUMN(K339)-1&lt;&gt;COUNT($3:$3),IF(ROW(K339)-2&gt;$A$2,"",IF(MOD((ROW(K339)-2),(PRODUCT($3:$3)/PRODUCT($B$3:K$3)))=1,IF(MOD((ROW(K339)-2),(PRODUCT($3:$3)/PRODUCT($B$3:J$3)))=1,1,K338+1),K338)),IF(ROW(K339)-2&gt;$A$2,"",IF(MOD((ROW(K339)-2),K$3)=1,1,K338+1))))</f>
        <v/>
      </c>
    </row>
    <row r="340" spans="2:11">
      <c r="B340" s="127" t="str">
        <f>IF(B339="","",IF(COLUMN(B340)-1&lt;&gt;COUNT($3:$3),IF(ROW(B340)-3&gt;$A$2,"",IF(MOD((ROW(B340)-3),(PRODUCT($3:$3)/PRODUCT($B$3:B$3)))=1,B339+1,B339)),IF(ROW(B340)-3&gt;$A$2,"",IF(MOD((ROW(B340)-3),B$3)=1,1,B339+1))))</f>
        <v/>
      </c>
      <c r="C340" s="127" t="str">
        <f>IF(C339="","",IF(COLUMN(C340)-1&lt;&gt;COUNT($3:$3),IF(ROW(C340)-3&gt;$A$2,"",IF(MOD((ROW(C340)-3),(PRODUCT($3:$3)/PRODUCT($B$3:C$3)))=1,IF(MOD((ROW(C340)-3),(PRODUCT($3:$3)/PRODUCT(B$3:$B$3)))=1,1,C339+1),C339)),IF(ROW(C340)-3&gt;$A$2,"",IF(MOD((ROW(C340)-3),C$3)=1,1,C339+1))))</f>
        <v/>
      </c>
      <c r="D340" s="127" t="str">
        <f>IF(D339="","",IF(COLUMN(D340)-1&lt;&gt;COUNT($3:$3),IF(ROW(D340)-3&gt;$A$2,"",IF(MOD((ROW(D340)-3),(PRODUCT($3:$3)/PRODUCT($B$3:D$3)))=1,IF(MOD((ROW(D340)-3),(PRODUCT($3:$3)/PRODUCT($B$3:C$3)))=1,1,D339+1),D339)),IF(ROW(D340)-3&gt;$A$2,"",IF(MOD((ROW(D340)-3),D$3)=1,1,D339+1))))</f>
        <v/>
      </c>
      <c r="E340" s="127" t="str">
        <f>IF(E339="","",IF(COLUMN(E340)-1&lt;&gt;COUNT($3:$3),IF(ROW(E340)-3&gt;$A$2,"",IF(MOD((ROW(E340)-3),(PRODUCT($3:$3)/PRODUCT($B$3:E$3)))=1,IF(MOD((ROW(E340)-3),(PRODUCT($3:$3)/PRODUCT($B$3:D$3)))=1,1,E339+1),E339)),IF(ROW(E340)-3&gt;$A$2,"",IF(MOD((ROW(E340)-3),E$3)=1,1,E339+1))))</f>
        <v/>
      </c>
      <c r="F340" s="127" t="str">
        <f>IF(F339="","",IF(COLUMN(F340)-1&lt;&gt;COUNT($3:$3),IF(ROW(F340)-3&gt;$A$2,"",IF(MOD((ROW(F340)-3),(PRODUCT($3:$3)/PRODUCT($B$3:F$3)))=1,IF(MOD((ROW(F340)-3),(PRODUCT($3:$3)/PRODUCT($B$3:E$3)))=1,1,F339+1),F339)),IF(ROW(F340)-3&gt;$A$2,"",IF(MOD((ROW(F340)-3),F$3)=1,1,F339+1))))</f>
        <v/>
      </c>
      <c r="G340" s="127" t="str">
        <f>IF(G339="","",IF(COLUMN(G340)-1&lt;&gt;COUNT($3:$3),IF(ROW(G340)-3&gt;$A$2,"",IF(MOD((ROW(G340)-3),(PRODUCT($3:$3)/PRODUCT($B$3:G$3)))=1,IF(MOD((ROW(G340)-3),(PRODUCT($3:$3)/PRODUCT($B$3:F$3)))=1,1,G339+1),G339)),IF(ROW(G340)-3&gt;$A$2,"",IF(MOD((ROW(G340)-3),G$3)=1,1,G339+1))))</f>
        <v/>
      </c>
      <c r="H340" s="127" t="str">
        <f>IF(H339="","",IF(COLUMN(H340)-1&lt;&gt;COUNT($3:$3),IF(ROW(H340)-3&gt;$A$2,"",IF(MOD((ROW(H340)-3),(PRODUCT($3:$3)/PRODUCT($B$3:H$3)))=1,IF(MOD((ROW(H340)-3),(PRODUCT($3:$3)/PRODUCT($B$3:G$3)))=1,1,H339+1),H339)),IF(ROW(H340)-3&gt;$A$2,"",IF(MOD((ROW(H340)-3),H$3)=1,1,H339+1))))</f>
        <v/>
      </c>
      <c r="I340" s="127" t="str">
        <f>IF(I339="","",IF(COLUMN(I340)-1&lt;&gt;COUNT($3:$3),IF(ROW(I340)-3&gt;$A$2,"",IF(MOD((ROW(I340)-3),(PRODUCT($3:$3)/PRODUCT($B$3:I$3)))=1,IF(MOD((ROW(I340)-3),(PRODUCT($3:$3)/PRODUCT($B$3:H$3)))=1,1,I339+1),I339)),IF(ROW(I340)-3&gt;$A$2,"",IF(MOD((ROW(I340)-3),I$3)=1,1,I339+1))))</f>
        <v/>
      </c>
      <c r="J340" s="127" t="str">
        <f>IF(J339="","",IF(COLUMN(J340)-1&lt;&gt;COUNT($3:$3),IF(ROW(J340)-3&gt;$A$2,"",IF(MOD((ROW(J340)-3),(PRODUCT($3:$3)/PRODUCT($B$3:J$3)))=1,IF(MOD((ROW(J340)-3),(PRODUCT($3:$3)/PRODUCT($B$3:I$3)))=1,1,J339+1),J339)),IF(ROW(J340)-3&gt;$A$2,"",IF(MOD((ROW(J340)-3),J$3)=1,1,J339+1))))</f>
        <v/>
      </c>
      <c r="K340" t="str">
        <f>IF(K339="","",IF(COLUMN(K340)-1&lt;&gt;COUNT($3:$3),IF(ROW(K340)-2&gt;$A$2,"",IF(MOD((ROW(K340)-2),(PRODUCT($3:$3)/PRODUCT($B$3:K$3)))=1,IF(MOD((ROW(K340)-2),(PRODUCT($3:$3)/PRODUCT($B$3:J$3)))=1,1,K339+1),K339)),IF(ROW(K340)-2&gt;$A$2,"",IF(MOD((ROW(K340)-2),K$3)=1,1,K339+1))))</f>
        <v/>
      </c>
    </row>
    <row r="341" spans="2:11">
      <c r="B341" s="127" t="str">
        <f>IF(B340="","",IF(COLUMN(B341)-1&lt;&gt;COUNT($3:$3),IF(ROW(B341)-3&gt;$A$2,"",IF(MOD((ROW(B341)-3),(PRODUCT($3:$3)/PRODUCT($B$3:B$3)))=1,B340+1,B340)),IF(ROW(B341)-3&gt;$A$2,"",IF(MOD((ROW(B341)-3),B$3)=1,1,B340+1))))</f>
        <v/>
      </c>
      <c r="C341" s="127" t="str">
        <f>IF(C340="","",IF(COLUMN(C341)-1&lt;&gt;COUNT($3:$3),IF(ROW(C341)-3&gt;$A$2,"",IF(MOD((ROW(C341)-3),(PRODUCT($3:$3)/PRODUCT($B$3:C$3)))=1,IF(MOD((ROW(C341)-3),(PRODUCT($3:$3)/PRODUCT(B$3:$B$3)))=1,1,C340+1),C340)),IF(ROW(C341)-3&gt;$A$2,"",IF(MOD((ROW(C341)-3),C$3)=1,1,C340+1))))</f>
        <v/>
      </c>
      <c r="D341" s="127" t="str">
        <f>IF(D340="","",IF(COLUMN(D341)-1&lt;&gt;COUNT($3:$3),IF(ROW(D341)-3&gt;$A$2,"",IF(MOD((ROW(D341)-3),(PRODUCT($3:$3)/PRODUCT($B$3:D$3)))=1,IF(MOD((ROW(D341)-3),(PRODUCT($3:$3)/PRODUCT($B$3:C$3)))=1,1,D340+1),D340)),IF(ROW(D341)-3&gt;$A$2,"",IF(MOD((ROW(D341)-3),D$3)=1,1,D340+1))))</f>
        <v/>
      </c>
      <c r="E341" s="127" t="str">
        <f>IF(E340="","",IF(COLUMN(E341)-1&lt;&gt;COUNT($3:$3),IF(ROW(E341)-3&gt;$A$2,"",IF(MOD((ROW(E341)-3),(PRODUCT($3:$3)/PRODUCT($B$3:E$3)))=1,IF(MOD((ROW(E341)-3),(PRODUCT($3:$3)/PRODUCT($B$3:D$3)))=1,1,E340+1),E340)),IF(ROW(E341)-3&gt;$A$2,"",IF(MOD((ROW(E341)-3),E$3)=1,1,E340+1))))</f>
        <v/>
      </c>
      <c r="F341" s="127" t="str">
        <f>IF(F340="","",IF(COLUMN(F341)-1&lt;&gt;COUNT($3:$3),IF(ROW(F341)-3&gt;$A$2,"",IF(MOD((ROW(F341)-3),(PRODUCT($3:$3)/PRODUCT($B$3:F$3)))=1,IF(MOD((ROW(F341)-3),(PRODUCT($3:$3)/PRODUCT($B$3:E$3)))=1,1,F340+1),F340)),IF(ROW(F341)-3&gt;$A$2,"",IF(MOD((ROW(F341)-3),F$3)=1,1,F340+1))))</f>
        <v/>
      </c>
      <c r="G341" s="127" t="str">
        <f>IF(G340="","",IF(COLUMN(G341)-1&lt;&gt;COUNT($3:$3),IF(ROW(G341)-3&gt;$A$2,"",IF(MOD((ROW(G341)-3),(PRODUCT($3:$3)/PRODUCT($B$3:G$3)))=1,IF(MOD((ROW(G341)-3),(PRODUCT($3:$3)/PRODUCT($B$3:F$3)))=1,1,G340+1),G340)),IF(ROW(G341)-3&gt;$A$2,"",IF(MOD((ROW(G341)-3),G$3)=1,1,G340+1))))</f>
        <v/>
      </c>
      <c r="H341" s="127" t="str">
        <f>IF(H340="","",IF(COLUMN(H341)-1&lt;&gt;COUNT($3:$3),IF(ROW(H341)-3&gt;$A$2,"",IF(MOD((ROW(H341)-3),(PRODUCT($3:$3)/PRODUCT($B$3:H$3)))=1,IF(MOD((ROW(H341)-3),(PRODUCT($3:$3)/PRODUCT($B$3:G$3)))=1,1,H340+1),H340)),IF(ROW(H341)-3&gt;$A$2,"",IF(MOD((ROW(H341)-3),H$3)=1,1,H340+1))))</f>
        <v/>
      </c>
      <c r="I341" s="127" t="str">
        <f>IF(I340="","",IF(COLUMN(I341)-1&lt;&gt;COUNT($3:$3),IF(ROW(I341)-3&gt;$A$2,"",IF(MOD((ROW(I341)-3),(PRODUCT($3:$3)/PRODUCT($B$3:I$3)))=1,IF(MOD((ROW(I341)-3),(PRODUCT($3:$3)/PRODUCT($B$3:H$3)))=1,1,I340+1),I340)),IF(ROW(I341)-3&gt;$A$2,"",IF(MOD((ROW(I341)-3),I$3)=1,1,I340+1))))</f>
        <v/>
      </c>
      <c r="J341" s="127" t="str">
        <f>IF(J340="","",IF(COLUMN(J341)-1&lt;&gt;COUNT($3:$3),IF(ROW(J341)-3&gt;$A$2,"",IF(MOD((ROW(J341)-3),(PRODUCT($3:$3)/PRODUCT($B$3:J$3)))=1,IF(MOD((ROW(J341)-3),(PRODUCT($3:$3)/PRODUCT($B$3:I$3)))=1,1,J340+1),J340)),IF(ROW(J341)-3&gt;$A$2,"",IF(MOD((ROW(J341)-3),J$3)=1,1,J340+1))))</f>
        <v/>
      </c>
      <c r="K341" t="str">
        <f>IF(K340="","",IF(COLUMN(K341)-1&lt;&gt;COUNT($3:$3),IF(ROW(K341)-2&gt;$A$2,"",IF(MOD((ROW(K341)-2),(PRODUCT($3:$3)/PRODUCT($B$3:K$3)))=1,IF(MOD((ROW(K341)-2),(PRODUCT($3:$3)/PRODUCT($B$3:J$3)))=1,1,K340+1),K340)),IF(ROW(K341)-2&gt;$A$2,"",IF(MOD((ROW(K341)-2),K$3)=1,1,K340+1))))</f>
        <v/>
      </c>
    </row>
    <row r="342" spans="2:11">
      <c r="B342" s="127" t="str">
        <f>IF(B341="","",IF(COLUMN(B342)-1&lt;&gt;COUNT($3:$3),IF(ROW(B342)-3&gt;$A$2,"",IF(MOD((ROW(B342)-3),(PRODUCT($3:$3)/PRODUCT($B$3:B$3)))=1,B341+1,B341)),IF(ROW(B342)-3&gt;$A$2,"",IF(MOD((ROW(B342)-3),B$3)=1,1,B341+1))))</f>
        <v/>
      </c>
      <c r="C342" s="127" t="str">
        <f>IF(C341="","",IF(COLUMN(C342)-1&lt;&gt;COUNT($3:$3),IF(ROW(C342)-3&gt;$A$2,"",IF(MOD((ROW(C342)-3),(PRODUCT($3:$3)/PRODUCT($B$3:C$3)))=1,IF(MOD((ROW(C342)-3),(PRODUCT($3:$3)/PRODUCT(B$3:$B$3)))=1,1,C341+1),C341)),IF(ROW(C342)-3&gt;$A$2,"",IF(MOD((ROW(C342)-3),C$3)=1,1,C341+1))))</f>
        <v/>
      </c>
      <c r="D342" s="127" t="str">
        <f>IF(D341="","",IF(COLUMN(D342)-1&lt;&gt;COUNT($3:$3),IF(ROW(D342)-3&gt;$A$2,"",IF(MOD((ROW(D342)-3),(PRODUCT($3:$3)/PRODUCT($B$3:D$3)))=1,IF(MOD((ROW(D342)-3),(PRODUCT($3:$3)/PRODUCT($B$3:C$3)))=1,1,D341+1),D341)),IF(ROW(D342)-3&gt;$A$2,"",IF(MOD((ROW(D342)-3),D$3)=1,1,D341+1))))</f>
        <v/>
      </c>
      <c r="E342" s="127" t="str">
        <f>IF(E341="","",IF(COLUMN(E342)-1&lt;&gt;COUNT($3:$3),IF(ROW(E342)-3&gt;$A$2,"",IF(MOD((ROW(E342)-3),(PRODUCT($3:$3)/PRODUCT($B$3:E$3)))=1,IF(MOD((ROW(E342)-3),(PRODUCT($3:$3)/PRODUCT($B$3:D$3)))=1,1,E341+1),E341)),IF(ROW(E342)-3&gt;$A$2,"",IF(MOD((ROW(E342)-3),E$3)=1,1,E341+1))))</f>
        <v/>
      </c>
      <c r="F342" s="127" t="str">
        <f>IF(F341="","",IF(COLUMN(F342)-1&lt;&gt;COUNT($3:$3),IF(ROW(F342)-3&gt;$A$2,"",IF(MOD((ROW(F342)-3),(PRODUCT($3:$3)/PRODUCT($B$3:F$3)))=1,IF(MOD((ROW(F342)-3),(PRODUCT($3:$3)/PRODUCT($B$3:E$3)))=1,1,F341+1),F341)),IF(ROW(F342)-3&gt;$A$2,"",IF(MOD((ROW(F342)-3),F$3)=1,1,F341+1))))</f>
        <v/>
      </c>
      <c r="G342" s="127" t="str">
        <f>IF(G341="","",IF(COLUMN(G342)-1&lt;&gt;COUNT($3:$3),IF(ROW(G342)-3&gt;$A$2,"",IF(MOD((ROW(G342)-3),(PRODUCT($3:$3)/PRODUCT($B$3:G$3)))=1,IF(MOD((ROW(G342)-3),(PRODUCT($3:$3)/PRODUCT($B$3:F$3)))=1,1,G341+1),G341)),IF(ROW(G342)-3&gt;$A$2,"",IF(MOD((ROW(G342)-3),G$3)=1,1,G341+1))))</f>
        <v/>
      </c>
      <c r="H342" s="127" t="str">
        <f>IF(H341="","",IF(COLUMN(H342)-1&lt;&gt;COUNT($3:$3),IF(ROW(H342)-3&gt;$A$2,"",IF(MOD((ROW(H342)-3),(PRODUCT($3:$3)/PRODUCT($B$3:H$3)))=1,IF(MOD((ROW(H342)-3),(PRODUCT($3:$3)/PRODUCT($B$3:G$3)))=1,1,H341+1),H341)),IF(ROW(H342)-3&gt;$A$2,"",IF(MOD((ROW(H342)-3),H$3)=1,1,H341+1))))</f>
        <v/>
      </c>
      <c r="I342" s="127" t="str">
        <f>IF(I341="","",IF(COLUMN(I342)-1&lt;&gt;COUNT($3:$3),IF(ROW(I342)-3&gt;$A$2,"",IF(MOD((ROW(I342)-3),(PRODUCT($3:$3)/PRODUCT($B$3:I$3)))=1,IF(MOD((ROW(I342)-3),(PRODUCT($3:$3)/PRODUCT($B$3:H$3)))=1,1,I341+1),I341)),IF(ROW(I342)-3&gt;$A$2,"",IF(MOD((ROW(I342)-3),I$3)=1,1,I341+1))))</f>
        <v/>
      </c>
      <c r="J342" s="127" t="str">
        <f>IF(J341="","",IF(COLUMN(J342)-1&lt;&gt;COUNT($3:$3),IF(ROW(J342)-3&gt;$A$2,"",IF(MOD((ROW(J342)-3),(PRODUCT($3:$3)/PRODUCT($B$3:J$3)))=1,IF(MOD((ROW(J342)-3),(PRODUCT($3:$3)/PRODUCT($B$3:I$3)))=1,1,J341+1),J341)),IF(ROW(J342)-3&gt;$A$2,"",IF(MOD((ROW(J342)-3),J$3)=1,1,J341+1))))</f>
        <v/>
      </c>
      <c r="K342" t="str">
        <f>IF(K341="","",IF(COLUMN(K342)-1&lt;&gt;COUNT($3:$3),IF(ROW(K342)-2&gt;$A$2,"",IF(MOD((ROW(K342)-2),(PRODUCT($3:$3)/PRODUCT($B$3:K$3)))=1,IF(MOD((ROW(K342)-2),(PRODUCT($3:$3)/PRODUCT($B$3:J$3)))=1,1,K341+1),K341)),IF(ROW(K342)-2&gt;$A$2,"",IF(MOD((ROW(K342)-2),K$3)=1,1,K341+1))))</f>
        <v/>
      </c>
    </row>
    <row r="343" spans="2:11">
      <c r="B343" s="127" t="str">
        <f>IF(B342="","",IF(COLUMN(B343)-1&lt;&gt;COUNT($3:$3),IF(ROW(B343)-3&gt;$A$2,"",IF(MOD((ROW(B343)-3),(PRODUCT($3:$3)/PRODUCT($B$3:B$3)))=1,B342+1,B342)),IF(ROW(B343)-3&gt;$A$2,"",IF(MOD((ROW(B343)-3),B$3)=1,1,B342+1))))</f>
        <v/>
      </c>
      <c r="C343" s="127" t="str">
        <f>IF(C342="","",IF(COLUMN(C343)-1&lt;&gt;COUNT($3:$3),IF(ROW(C343)-3&gt;$A$2,"",IF(MOD((ROW(C343)-3),(PRODUCT($3:$3)/PRODUCT($B$3:C$3)))=1,IF(MOD((ROW(C343)-3),(PRODUCT($3:$3)/PRODUCT(B$3:$B$3)))=1,1,C342+1),C342)),IF(ROW(C343)-3&gt;$A$2,"",IF(MOD((ROW(C343)-3),C$3)=1,1,C342+1))))</f>
        <v/>
      </c>
      <c r="D343" s="127" t="str">
        <f>IF(D342="","",IF(COLUMN(D343)-1&lt;&gt;COUNT($3:$3),IF(ROW(D343)-3&gt;$A$2,"",IF(MOD((ROW(D343)-3),(PRODUCT($3:$3)/PRODUCT($B$3:D$3)))=1,IF(MOD((ROW(D343)-3),(PRODUCT($3:$3)/PRODUCT($B$3:C$3)))=1,1,D342+1),D342)),IF(ROW(D343)-3&gt;$A$2,"",IF(MOD((ROW(D343)-3),D$3)=1,1,D342+1))))</f>
        <v/>
      </c>
      <c r="E343" s="127" t="str">
        <f>IF(E342="","",IF(COLUMN(E343)-1&lt;&gt;COUNT($3:$3),IF(ROW(E343)-3&gt;$A$2,"",IF(MOD((ROW(E343)-3),(PRODUCT($3:$3)/PRODUCT($B$3:E$3)))=1,IF(MOD((ROW(E343)-3),(PRODUCT($3:$3)/PRODUCT($B$3:D$3)))=1,1,E342+1),E342)),IF(ROW(E343)-3&gt;$A$2,"",IF(MOD((ROW(E343)-3),E$3)=1,1,E342+1))))</f>
        <v/>
      </c>
      <c r="F343" s="127" t="str">
        <f>IF(F342="","",IF(COLUMN(F343)-1&lt;&gt;COUNT($3:$3),IF(ROW(F343)-3&gt;$A$2,"",IF(MOD((ROW(F343)-3),(PRODUCT($3:$3)/PRODUCT($B$3:F$3)))=1,IF(MOD((ROW(F343)-3),(PRODUCT($3:$3)/PRODUCT($B$3:E$3)))=1,1,F342+1),F342)),IF(ROW(F343)-3&gt;$A$2,"",IF(MOD((ROW(F343)-3),F$3)=1,1,F342+1))))</f>
        <v/>
      </c>
      <c r="G343" s="127" t="str">
        <f>IF(G342="","",IF(COLUMN(G343)-1&lt;&gt;COUNT($3:$3),IF(ROW(G343)-3&gt;$A$2,"",IF(MOD((ROW(G343)-3),(PRODUCT($3:$3)/PRODUCT($B$3:G$3)))=1,IF(MOD((ROW(G343)-3),(PRODUCT($3:$3)/PRODUCT($B$3:F$3)))=1,1,G342+1),G342)),IF(ROW(G343)-3&gt;$A$2,"",IF(MOD((ROW(G343)-3),G$3)=1,1,G342+1))))</f>
        <v/>
      </c>
      <c r="H343" s="127" t="str">
        <f>IF(H342="","",IF(COLUMN(H343)-1&lt;&gt;COUNT($3:$3),IF(ROW(H343)-3&gt;$A$2,"",IF(MOD((ROW(H343)-3),(PRODUCT($3:$3)/PRODUCT($B$3:H$3)))=1,IF(MOD((ROW(H343)-3),(PRODUCT($3:$3)/PRODUCT($B$3:G$3)))=1,1,H342+1),H342)),IF(ROW(H343)-3&gt;$A$2,"",IF(MOD((ROW(H343)-3),H$3)=1,1,H342+1))))</f>
        <v/>
      </c>
      <c r="I343" s="127" t="str">
        <f>IF(I342="","",IF(COLUMN(I343)-1&lt;&gt;COUNT($3:$3),IF(ROW(I343)-3&gt;$A$2,"",IF(MOD((ROW(I343)-3),(PRODUCT($3:$3)/PRODUCT($B$3:I$3)))=1,IF(MOD((ROW(I343)-3),(PRODUCT($3:$3)/PRODUCT($B$3:H$3)))=1,1,I342+1),I342)),IF(ROW(I343)-3&gt;$A$2,"",IF(MOD((ROW(I343)-3),I$3)=1,1,I342+1))))</f>
        <v/>
      </c>
      <c r="J343" s="127" t="str">
        <f>IF(J342="","",IF(COLUMN(J343)-1&lt;&gt;COUNT($3:$3),IF(ROW(J343)-3&gt;$A$2,"",IF(MOD((ROW(J343)-3),(PRODUCT($3:$3)/PRODUCT($B$3:J$3)))=1,IF(MOD((ROW(J343)-3),(PRODUCT($3:$3)/PRODUCT($B$3:I$3)))=1,1,J342+1),J342)),IF(ROW(J343)-3&gt;$A$2,"",IF(MOD((ROW(J343)-3),J$3)=1,1,J342+1))))</f>
        <v/>
      </c>
      <c r="K343" t="str">
        <f>IF(K342="","",IF(COLUMN(K343)-1&lt;&gt;COUNT($3:$3),IF(ROW(K343)-2&gt;$A$2,"",IF(MOD((ROW(K343)-2),(PRODUCT($3:$3)/PRODUCT($B$3:K$3)))=1,IF(MOD((ROW(K343)-2),(PRODUCT($3:$3)/PRODUCT($B$3:J$3)))=1,1,K342+1),K342)),IF(ROW(K343)-2&gt;$A$2,"",IF(MOD((ROW(K343)-2),K$3)=1,1,K342+1))))</f>
        <v/>
      </c>
    </row>
    <row r="344" spans="2:11">
      <c r="B344" s="127" t="str">
        <f>IF(B343="","",IF(COLUMN(B344)-1&lt;&gt;COUNT($3:$3),IF(ROW(B344)-3&gt;$A$2,"",IF(MOD((ROW(B344)-3),(PRODUCT($3:$3)/PRODUCT($B$3:B$3)))=1,B343+1,B343)),IF(ROW(B344)-3&gt;$A$2,"",IF(MOD((ROW(B344)-3),B$3)=1,1,B343+1))))</f>
        <v/>
      </c>
      <c r="C344" s="127" t="str">
        <f>IF(C343="","",IF(COLUMN(C344)-1&lt;&gt;COUNT($3:$3),IF(ROW(C344)-3&gt;$A$2,"",IF(MOD((ROW(C344)-3),(PRODUCT($3:$3)/PRODUCT($B$3:C$3)))=1,IF(MOD((ROW(C344)-3),(PRODUCT($3:$3)/PRODUCT(B$3:$B$3)))=1,1,C343+1),C343)),IF(ROW(C344)-3&gt;$A$2,"",IF(MOD((ROW(C344)-3),C$3)=1,1,C343+1))))</f>
        <v/>
      </c>
      <c r="D344" s="127" t="str">
        <f>IF(D343="","",IF(COLUMN(D344)-1&lt;&gt;COUNT($3:$3),IF(ROW(D344)-3&gt;$A$2,"",IF(MOD((ROW(D344)-3),(PRODUCT($3:$3)/PRODUCT($B$3:D$3)))=1,IF(MOD((ROW(D344)-3),(PRODUCT($3:$3)/PRODUCT($B$3:C$3)))=1,1,D343+1),D343)),IF(ROW(D344)-3&gt;$A$2,"",IF(MOD((ROW(D344)-3),D$3)=1,1,D343+1))))</f>
        <v/>
      </c>
      <c r="E344" s="127" t="str">
        <f>IF(E343="","",IF(COLUMN(E344)-1&lt;&gt;COUNT($3:$3),IF(ROW(E344)-3&gt;$A$2,"",IF(MOD((ROW(E344)-3),(PRODUCT($3:$3)/PRODUCT($B$3:E$3)))=1,IF(MOD((ROW(E344)-3),(PRODUCT($3:$3)/PRODUCT($B$3:D$3)))=1,1,E343+1),E343)),IF(ROW(E344)-3&gt;$A$2,"",IF(MOD((ROW(E344)-3),E$3)=1,1,E343+1))))</f>
        <v/>
      </c>
      <c r="F344" s="127" t="str">
        <f>IF(F343="","",IF(COLUMN(F344)-1&lt;&gt;COUNT($3:$3),IF(ROW(F344)-3&gt;$A$2,"",IF(MOD((ROW(F344)-3),(PRODUCT($3:$3)/PRODUCT($B$3:F$3)))=1,IF(MOD((ROW(F344)-3),(PRODUCT($3:$3)/PRODUCT($B$3:E$3)))=1,1,F343+1),F343)),IF(ROW(F344)-3&gt;$A$2,"",IF(MOD((ROW(F344)-3),F$3)=1,1,F343+1))))</f>
        <v/>
      </c>
      <c r="G344" s="127" t="str">
        <f>IF(G343="","",IF(COLUMN(G344)-1&lt;&gt;COUNT($3:$3),IF(ROW(G344)-3&gt;$A$2,"",IF(MOD((ROW(G344)-3),(PRODUCT($3:$3)/PRODUCT($B$3:G$3)))=1,IF(MOD((ROW(G344)-3),(PRODUCT($3:$3)/PRODUCT($B$3:F$3)))=1,1,G343+1),G343)),IF(ROW(G344)-3&gt;$A$2,"",IF(MOD((ROW(G344)-3),G$3)=1,1,G343+1))))</f>
        <v/>
      </c>
      <c r="H344" s="127" t="str">
        <f>IF(H343="","",IF(COLUMN(H344)-1&lt;&gt;COUNT($3:$3),IF(ROW(H344)-3&gt;$A$2,"",IF(MOD((ROW(H344)-3),(PRODUCT($3:$3)/PRODUCT($B$3:H$3)))=1,IF(MOD((ROW(H344)-3),(PRODUCT($3:$3)/PRODUCT($B$3:G$3)))=1,1,H343+1),H343)),IF(ROW(H344)-3&gt;$A$2,"",IF(MOD((ROW(H344)-3),H$3)=1,1,H343+1))))</f>
        <v/>
      </c>
      <c r="I344" s="127" t="str">
        <f>IF(I343="","",IF(COLUMN(I344)-1&lt;&gt;COUNT($3:$3),IF(ROW(I344)-3&gt;$A$2,"",IF(MOD((ROW(I344)-3),(PRODUCT($3:$3)/PRODUCT($B$3:I$3)))=1,IF(MOD((ROW(I344)-3),(PRODUCT($3:$3)/PRODUCT($B$3:H$3)))=1,1,I343+1),I343)),IF(ROW(I344)-3&gt;$A$2,"",IF(MOD((ROW(I344)-3),I$3)=1,1,I343+1))))</f>
        <v/>
      </c>
      <c r="J344" s="127" t="str">
        <f>IF(J343="","",IF(COLUMN(J344)-1&lt;&gt;COUNT($3:$3),IF(ROW(J344)-3&gt;$A$2,"",IF(MOD((ROW(J344)-3),(PRODUCT($3:$3)/PRODUCT($B$3:J$3)))=1,IF(MOD((ROW(J344)-3),(PRODUCT($3:$3)/PRODUCT($B$3:I$3)))=1,1,J343+1),J343)),IF(ROW(J344)-3&gt;$A$2,"",IF(MOD((ROW(J344)-3),J$3)=1,1,J343+1))))</f>
        <v/>
      </c>
      <c r="K344" t="str">
        <f>IF(K343="","",IF(COLUMN(K344)-1&lt;&gt;COUNT($3:$3),IF(ROW(K344)-2&gt;$A$2,"",IF(MOD((ROW(K344)-2),(PRODUCT($3:$3)/PRODUCT($B$3:K$3)))=1,IF(MOD((ROW(K344)-2),(PRODUCT($3:$3)/PRODUCT($B$3:J$3)))=1,1,K343+1),K343)),IF(ROW(K344)-2&gt;$A$2,"",IF(MOD((ROW(K344)-2),K$3)=1,1,K343+1))))</f>
        <v/>
      </c>
    </row>
    <row r="345" spans="2:11">
      <c r="B345" s="127" t="str">
        <f>IF(B344="","",IF(COLUMN(B345)-1&lt;&gt;COUNT($3:$3),IF(ROW(B345)-3&gt;$A$2,"",IF(MOD((ROW(B345)-3),(PRODUCT($3:$3)/PRODUCT($B$3:B$3)))=1,B344+1,B344)),IF(ROW(B345)-3&gt;$A$2,"",IF(MOD((ROW(B345)-3),B$3)=1,1,B344+1))))</f>
        <v/>
      </c>
      <c r="C345" s="127" t="str">
        <f>IF(C344="","",IF(COLUMN(C345)-1&lt;&gt;COUNT($3:$3),IF(ROW(C345)-3&gt;$A$2,"",IF(MOD((ROW(C345)-3),(PRODUCT($3:$3)/PRODUCT($B$3:C$3)))=1,IF(MOD((ROW(C345)-3),(PRODUCT($3:$3)/PRODUCT(B$3:$B$3)))=1,1,C344+1),C344)),IF(ROW(C345)-3&gt;$A$2,"",IF(MOD((ROW(C345)-3),C$3)=1,1,C344+1))))</f>
        <v/>
      </c>
      <c r="D345" s="127" t="str">
        <f>IF(D344="","",IF(COLUMN(D345)-1&lt;&gt;COUNT($3:$3),IF(ROW(D345)-3&gt;$A$2,"",IF(MOD((ROW(D345)-3),(PRODUCT($3:$3)/PRODUCT($B$3:D$3)))=1,IF(MOD((ROW(D345)-3),(PRODUCT($3:$3)/PRODUCT($B$3:C$3)))=1,1,D344+1),D344)),IF(ROW(D345)-3&gt;$A$2,"",IF(MOD((ROW(D345)-3),D$3)=1,1,D344+1))))</f>
        <v/>
      </c>
      <c r="E345" s="127" t="str">
        <f>IF(E344="","",IF(COLUMN(E345)-1&lt;&gt;COUNT($3:$3),IF(ROW(E345)-3&gt;$A$2,"",IF(MOD((ROW(E345)-3),(PRODUCT($3:$3)/PRODUCT($B$3:E$3)))=1,IF(MOD((ROW(E345)-3),(PRODUCT($3:$3)/PRODUCT($B$3:D$3)))=1,1,E344+1),E344)),IF(ROW(E345)-3&gt;$A$2,"",IF(MOD((ROW(E345)-3),E$3)=1,1,E344+1))))</f>
        <v/>
      </c>
      <c r="F345" s="127" t="str">
        <f>IF(F344="","",IF(COLUMN(F345)-1&lt;&gt;COUNT($3:$3),IF(ROW(F345)-3&gt;$A$2,"",IF(MOD((ROW(F345)-3),(PRODUCT($3:$3)/PRODUCT($B$3:F$3)))=1,IF(MOD((ROW(F345)-3),(PRODUCT($3:$3)/PRODUCT($B$3:E$3)))=1,1,F344+1),F344)),IF(ROW(F345)-3&gt;$A$2,"",IF(MOD((ROW(F345)-3),F$3)=1,1,F344+1))))</f>
        <v/>
      </c>
      <c r="G345" s="127" t="str">
        <f>IF(G344="","",IF(COLUMN(G345)-1&lt;&gt;COUNT($3:$3),IF(ROW(G345)-3&gt;$A$2,"",IF(MOD((ROW(G345)-3),(PRODUCT($3:$3)/PRODUCT($B$3:G$3)))=1,IF(MOD((ROW(G345)-3),(PRODUCT($3:$3)/PRODUCT($B$3:F$3)))=1,1,G344+1),G344)),IF(ROW(G345)-3&gt;$A$2,"",IF(MOD((ROW(G345)-3),G$3)=1,1,G344+1))))</f>
        <v/>
      </c>
      <c r="H345" s="127" t="str">
        <f>IF(H344="","",IF(COLUMN(H345)-1&lt;&gt;COUNT($3:$3),IF(ROW(H345)-3&gt;$A$2,"",IF(MOD((ROW(H345)-3),(PRODUCT($3:$3)/PRODUCT($B$3:H$3)))=1,IF(MOD((ROW(H345)-3),(PRODUCT($3:$3)/PRODUCT($B$3:G$3)))=1,1,H344+1),H344)),IF(ROW(H345)-3&gt;$A$2,"",IF(MOD((ROW(H345)-3),H$3)=1,1,H344+1))))</f>
        <v/>
      </c>
      <c r="I345" s="127" t="str">
        <f>IF(I344="","",IF(COLUMN(I345)-1&lt;&gt;COUNT($3:$3),IF(ROW(I345)-3&gt;$A$2,"",IF(MOD((ROW(I345)-3),(PRODUCT($3:$3)/PRODUCT($B$3:I$3)))=1,IF(MOD((ROW(I345)-3),(PRODUCT($3:$3)/PRODUCT($B$3:H$3)))=1,1,I344+1),I344)),IF(ROW(I345)-3&gt;$A$2,"",IF(MOD((ROW(I345)-3),I$3)=1,1,I344+1))))</f>
        <v/>
      </c>
      <c r="J345" s="127" t="str">
        <f>IF(J344="","",IF(COLUMN(J345)-1&lt;&gt;COUNT($3:$3),IF(ROW(J345)-3&gt;$A$2,"",IF(MOD((ROW(J345)-3),(PRODUCT($3:$3)/PRODUCT($B$3:J$3)))=1,IF(MOD((ROW(J345)-3),(PRODUCT($3:$3)/PRODUCT($B$3:I$3)))=1,1,J344+1),J344)),IF(ROW(J345)-3&gt;$A$2,"",IF(MOD((ROW(J345)-3),J$3)=1,1,J344+1))))</f>
        <v/>
      </c>
      <c r="K345" t="str">
        <f>IF(K344="","",IF(COLUMN(K345)-1&lt;&gt;COUNT($3:$3),IF(ROW(K345)-2&gt;$A$2,"",IF(MOD((ROW(K345)-2),(PRODUCT($3:$3)/PRODUCT($B$3:K$3)))=1,IF(MOD((ROW(K345)-2),(PRODUCT($3:$3)/PRODUCT($B$3:J$3)))=1,1,K344+1),K344)),IF(ROW(K345)-2&gt;$A$2,"",IF(MOD((ROW(K345)-2),K$3)=1,1,K344+1))))</f>
        <v/>
      </c>
    </row>
    <row r="346" spans="2:11">
      <c r="B346" s="127" t="str">
        <f>IF(B345="","",IF(COLUMN(B346)-1&lt;&gt;COUNT($3:$3),IF(ROW(B346)-3&gt;$A$2,"",IF(MOD((ROW(B346)-3),(PRODUCT($3:$3)/PRODUCT($B$3:B$3)))=1,B345+1,B345)),IF(ROW(B346)-3&gt;$A$2,"",IF(MOD((ROW(B346)-3),B$3)=1,1,B345+1))))</f>
        <v/>
      </c>
      <c r="C346" s="127" t="str">
        <f>IF(C345="","",IF(COLUMN(C346)-1&lt;&gt;COUNT($3:$3),IF(ROW(C346)-3&gt;$A$2,"",IF(MOD((ROW(C346)-3),(PRODUCT($3:$3)/PRODUCT($B$3:C$3)))=1,IF(MOD((ROW(C346)-3),(PRODUCT($3:$3)/PRODUCT(B$3:$B$3)))=1,1,C345+1),C345)),IF(ROW(C346)-3&gt;$A$2,"",IF(MOD((ROW(C346)-3),C$3)=1,1,C345+1))))</f>
        <v/>
      </c>
      <c r="D346" s="127" t="str">
        <f>IF(D345="","",IF(COLUMN(D346)-1&lt;&gt;COUNT($3:$3),IF(ROW(D346)-3&gt;$A$2,"",IF(MOD((ROW(D346)-3),(PRODUCT($3:$3)/PRODUCT($B$3:D$3)))=1,IF(MOD((ROW(D346)-3),(PRODUCT($3:$3)/PRODUCT($B$3:C$3)))=1,1,D345+1),D345)),IF(ROW(D346)-3&gt;$A$2,"",IF(MOD((ROW(D346)-3),D$3)=1,1,D345+1))))</f>
        <v/>
      </c>
      <c r="E346" s="127" t="str">
        <f>IF(E345="","",IF(COLUMN(E346)-1&lt;&gt;COUNT($3:$3),IF(ROW(E346)-3&gt;$A$2,"",IF(MOD((ROW(E346)-3),(PRODUCT($3:$3)/PRODUCT($B$3:E$3)))=1,IF(MOD((ROW(E346)-3),(PRODUCT($3:$3)/PRODUCT($B$3:D$3)))=1,1,E345+1),E345)),IF(ROW(E346)-3&gt;$A$2,"",IF(MOD((ROW(E346)-3),E$3)=1,1,E345+1))))</f>
        <v/>
      </c>
      <c r="F346" s="127" t="str">
        <f>IF(F345="","",IF(COLUMN(F346)-1&lt;&gt;COUNT($3:$3),IF(ROW(F346)-3&gt;$A$2,"",IF(MOD((ROW(F346)-3),(PRODUCT($3:$3)/PRODUCT($B$3:F$3)))=1,IF(MOD((ROW(F346)-3),(PRODUCT($3:$3)/PRODUCT($B$3:E$3)))=1,1,F345+1),F345)),IF(ROW(F346)-3&gt;$A$2,"",IF(MOD((ROW(F346)-3),F$3)=1,1,F345+1))))</f>
        <v/>
      </c>
      <c r="G346" s="127" t="str">
        <f>IF(G345="","",IF(COLUMN(G346)-1&lt;&gt;COUNT($3:$3),IF(ROW(G346)-3&gt;$A$2,"",IF(MOD((ROW(G346)-3),(PRODUCT($3:$3)/PRODUCT($B$3:G$3)))=1,IF(MOD((ROW(G346)-3),(PRODUCT($3:$3)/PRODUCT($B$3:F$3)))=1,1,G345+1),G345)),IF(ROW(G346)-3&gt;$A$2,"",IF(MOD((ROW(G346)-3),G$3)=1,1,G345+1))))</f>
        <v/>
      </c>
      <c r="H346" s="127" t="str">
        <f>IF(H345="","",IF(COLUMN(H346)-1&lt;&gt;COUNT($3:$3),IF(ROW(H346)-3&gt;$A$2,"",IF(MOD((ROW(H346)-3),(PRODUCT($3:$3)/PRODUCT($B$3:H$3)))=1,IF(MOD((ROW(H346)-3),(PRODUCT($3:$3)/PRODUCT($B$3:G$3)))=1,1,H345+1),H345)),IF(ROW(H346)-3&gt;$A$2,"",IF(MOD((ROW(H346)-3),H$3)=1,1,H345+1))))</f>
        <v/>
      </c>
      <c r="I346" s="127" t="str">
        <f>IF(I345="","",IF(COLUMN(I346)-1&lt;&gt;COUNT($3:$3),IF(ROW(I346)-3&gt;$A$2,"",IF(MOD((ROW(I346)-3),(PRODUCT($3:$3)/PRODUCT($B$3:I$3)))=1,IF(MOD((ROW(I346)-3),(PRODUCT($3:$3)/PRODUCT($B$3:H$3)))=1,1,I345+1),I345)),IF(ROW(I346)-3&gt;$A$2,"",IF(MOD((ROW(I346)-3),I$3)=1,1,I345+1))))</f>
        <v/>
      </c>
      <c r="J346" s="127" t="str">
        <f>IF(J345="","",IF(COLUMN(J346)-1&lt;&gt;COUNT($3:$3),IF(ROW(J346)-3&gt;$A$2,"",IF(MOD((ROW(J346)-3),(PRODUCT($3:$3)/PRODUCT($B$3:J$3)))=1,IF(MOD((ROW(J346)-3),(PRODUCT($3:$3)/PRODUCT($B$3:I$3)))=1,1,J345+1),J345)),IF(ROW(J346)-3&gt;$A$2,"",IF(MOD((ROW(J346)-3),J$3)=1,1,J345+1))))</f>
        <v/>
      </c>
      <c r="K346" t="str">
        <f>IF(K345="","",IF(COLUMN(K346)-1&lt;&gt;COUNT($3:$3),IF(ROW(K346)-2&gt;$A$2,"",IF(MOD((ROW(K346)-2),(PRODUCT($3:$3)/PRODUCT($B$3:K$3)))=1,IF(MOD((ROW(K346)-2),(PRODUCT($3:$3)/PRODUCT($B$3:J$3)))=1,1,K345+1),K345)),IF(ROW(K346)-2&gt;$A$2,"",IF(MOD((ROW(K346)-2),K$3)=1,1,K345+1))))</f>
        <v/>
      </c>
    </row>
    <row r="347" spans="2:11">
      <c r="B347" s="127" t="str">
        <f>IF(B346="","",IF(COLUMN(B347)-1&lt;&gt;COUNT($3:$3),IF(ROW(B347)-3&gt;$A$2,"",IF(MOD((ROW(B347)-3),(PRODUCT($3:$3)/PRODUCT($B$3:B$3)))=1,B346+1,B346)),IF(ROW(B347)-3&gt;$A$2,"",IF(MOD((ROW(B347)-3),B$3)=1,1,B346+1))))</f>
        <v/>
      </c>
      <c r="C347" s="127" t="str">
        <f>IF(C346="","",IF(COLUMN(C347)-1&lt;&gt;COUNT($3:$3),IF(ROW(C347)-3&gt;$A$2,"",IF(MOD((ROW(C347)-3),(PRODUCT($3:$3)/PRODUCT($B$3:C$3)))=1,IF(MOD((ROW(C347)-3),(PRODUCT($3:$3)/PRODUCT(B$3:$B$3)))=1,1,C346+1),C346)),IF(ROW(C347)-3&gt;$A$2,"",IF(MOD((ROW(C347)-3),C$3)=1,1,C346+1))))</f>
        <v/>
      </c>
      <c r="D347" s="127" t="str">
        <f>IF(D346="","",IF(COLUMN(D347)-1&lt;&gt;COUNT($3:$3),IF(ROW(D347)-3&gt;$A$2,"",IF(MOD((ROW(D347)-3),(PRODUCT($3:$3)/PRODUCT($B$3:D$3)))=1,IF(MOD((ROW(D347)-3),(PRODUCT($3:$3)/PRODUCT($B$3:C$3)))=1,1,D346+1),D346)),IF(ROW(D347)-3&gt;$A$2,"",IF(MOD((ROW(D347)-3),D$3)=1,1,D346+1))))</f>
        <v/>
      </c>
      <c r="E347" s="127" t="str">
        <f>IF(E346="","",IF(COLUMN(E347)-1&lt;&gt;COUNT($3:$3),IF(ROW(E347)-3&gt;$A$2,"",IF(MOD((ROW(E347)-3),(PRODUCT($3:$3)/PRODUCT($B$3:E$3)))=1,IF(MOD((ROW(E347)-3),(PRODUCT($3:$3)/PRODUCT($B$3:D$3)))=1,1,E346+1),E346)),IF(ROW(E347)-3&gt;$A$2,"",IF(MOD((ROW(E347)-3),E$3)=1,1,E346+1))))</f>
        <v/>
      </c>
      <c r="F347" s="127" t="str">
        <f>IF(F346="","",IF(COLUMN(F347)-1&lt;&gt;COUNT($3:$3),IF(ROW(F347)-3&gt;$A$2,"",IF(MOD((ROW(F347)-3),(PRODUCT($3:$3)/PRODUCT($B$3:F$3)))=1,IF(MOD((ROW(F347)-3),(PRODUCT($3:$3)/PRODUCT($B$3:E$3)))=1,1,F346+1),F346)),IF(ROW(F347)-3&gt;$A$2,"",IF(MOD((ROW(F347)-3),F$3)=1,1,F346+1))))</f>
        <v/>
      </c>
      <c r="G347" s="127" t="str">
        <f>IF(G346="","",IF(COLUMN(G347)-1&lt;&gt;COUNT($3:$3),IF(ROW(G347)-3&gt;$A$2,"",IF(MOD((ROW(G347)-3),(PRODUCT($3:$3)/PRODUCT($B$3:G$3)))=1,IF(MOD((ROW(G347)-3),(PRODUCT($3:$3)/PRODUCT($B$3:F$3)))=1,1,G346+1),G346)),IF(ROW(G347)-3&gt;$A$2,"",IF(MOD((ROW(G347)-3),G$3)=1,1,G346+1))))</f>
        <v/>
      </c>
      <c r="H347" s="127" t="str">
        <f>IF(H346="","",IF(COLUMN(H347)-1&lt;&gt;COUNT($3:$3),IF(ROW(H347)-3&gt;$A$2,"",IF(MOD((ROW(H347)-3),(PRODUCT($3:$3)/PRODUCT($B$3:H$3)))=1,IF(MOD((ROW(H347)-3),(PRODUCT($3:$3)/PRODUCT($B$3:G$3)))=1,1,H346+1),H346)),IF(ROW(H347)-3&gt;$A$2,"",IF(MOD((ROW(H347)-3),H$3)=1,1,H346+1))))</f>
        <v/>
      </c>
      <c r="I347" s="127" t="str">
        <f>IF(I346="","",IF(COLUMN(I347)-1&lt;&gt;COUNT($3:$3),IF(ROW(I347)-3&gt;$A$2,"",IF(MOD((ROW(I347)-3),(PRODUCT($3:$3)/PRODUCT($B$3:I$3)))=1,IF(MOD((ROW(I347)-3),(PRODUCT($3:$3)/PRODUCT($B$3:H$3)))=1,1,I346+1),I346)),IF(ROW(I347)-3&gt;$A$2,"",IF(MOD((ROW(I347)-3),I$3)=1,1,I346+1))))</f>
        <v/>
      </c>
      <c r="J347" s="127" t="str">
        <f>IF(J346="","",IF(COLUMN(J347)-1&lt;&gt;COUNT($3:$3),IF(ROW(J347)-3&gt;$A$2,"",IF(MOD((ROW(J347)-3),(PRODUCT($3:$3)/PRODUCT($B$3:J$3)))=1,IF(MOD((ROW(J347)-3),(PRODUCT($3:$3)/PRODUCT($B$3:I$3)))=1,1,J346+1),J346)),IF(ROW(J347)-3&gt;$A$2,"",IF(MOD((ROW(J347)-3),J$3)=1,1,J346+1))))</f>
        <v/>
      </c>
      <c r="K347" t="str">
        <f>IF(K346="","",IF(COLUMN(K347)-1&lt;&gt;COUNT($3:$3),IF(ROW(K347)-2&gt;$A$2,"",IF(MOD((ROW(K347)-2),(PRODUCT($3:$3)/PRODUCT($B$3:K$3)))=1,IF(MOD((ROW(K347)-2),(PRODUCT($3:$3)/PRODUCT($B$3:J$3)))=1,1,K346+1),K346)),IF(ROW(K347)-2&gt;$A$2,"",IF(MOD((ROW(K347)-2),K$3)=1,1,K346+1))))</f>
        <v/>
      </c>
    </row>
    <row r="348" spans="2:11">
      <c r="B348" s="127" t="str">
        <f>IF(B347="","",IF(COLUMN(B348)-1&lt;&gt;COUNT($3:$3),IF(ROW(B348)-3&gt;$A$2,"",IF(MOD((ROW(B348)-3),(PRODUCT($3:$3)/PRODUCT($B$3:B$3)))=1,B347+1,B347)),IF(ROW(B348)-3&gt;$A$2,"",IF(MOD((ROW(B348)-3),B$3)=1,1,B347+1))))</f>
        <v/>
      </c>
      <c r="C348" s="127" t="str">
        <f>IF(C347="","",IF(COLUMN(C348)-1&lt;&gt;COUNT($3:$3),IF(ROW(C348)-3&gt;$A$2,"",IF(MOD((ROW(C348)-3),(PRODUCT($3:$3)/PRODUCT($B$3:C$3)))=1,IF(MOD((ROW(C348)-3),(PRODUCT($3:$3)/PRODUCT(B$3:$B$3)))=1,1,C347+1),C347)),IF(ROW(C348)-3&gt;$A$2,"",IF(MOD((ROW(C348)-3),C$3)=1,1,C347+1))))</f>
        <v/>
      </c>
      <c r="D348" s="127" t="str">
        <f>IF(D347="","",IF(COLUMN(D348)-1&lt;&gt;COUNT($3:$3),IF(ROW(D348)-3&gt;$A$2,"",IF(MOD((ROW(D348)-3),(PRODUCT($3:$3)/PRODUCT($B$3:D$3)))=1,IF(MOD((ROW(D348)-3),(PRODUCT($3:$3)/PRODUCT($B$3:C$3)))=1,1,D347+1),D347)),IF(ROW(D348)-3&gt;$A$2,"",IF(MOD((ROW(D348)-3),D$3)=1,1,D347+1))))</f>
        <v/>
      </c>
      <c r="E348" s="127" t="str">
        <f>IF(E347="","",IF(COLUMN(E348)-1&lt;&gt;COUNT($3:$3),IF(ROW(E348)-3&gt;$A$2,"",IF(MOD((ROW(E348)-3),(PRODUCT($3:$3)/PRODUCT($B$3:E$3)))=1,IF(MOD((ROW(E348)-3),(PRODUCT($3:$3)/PRODUCT($B$3:D$3)))=1,1,E347+1),E347)),IF(ROW(E348)-3&gt;$A$2,"",IF(MOD((ROW(E348)-3),E$3)=1,1,E347+1))))</f>
        <v/>
      </c>
      <c r="F348" s="127" t="str">
        <f>IF(F347="","",IF(COLUMN(F348)-1&lt;&gt;COUNT($3:$3),IF(ROW(F348)-3&gt;$A$2,"",IF(MOD((ROW(F348)-3),(PRODUCT($3:$3)/PRODUCT($B$3:F$3)))=1,IF(MOD((ROW(F348)-3),(PRODUCT($3:$3)/PRODUCT($B$3:E$3)))=1,1,F347+1),F347)),IF(ROW(F348)-3&gt;$A$2,"",IF(MOD((ROW(F348)-3),F$3)=1,1,F347+1))))</f>
        <v/>
      </c>
      <c r="G348" s="127" t="str">
        <f>IF(G347="","",IF(COLUMN(G348)-1&lt;&gt;COUNT($3:$3),IF(ROW(G348)-3&gt;$A$2,"",IF(MOD((ROW(G348)-3),(PRODUCT($3:$3)/PRODUCT($B$3:G$3)))=1,IF(MOD((ROW(G348)-3),(PRODUCT($3:$3)/PRODUCT($B$3:F$3)))=1,1,G347+1),G347)),IF(ROW(G348)-3&gt;$A$2,"",IF(MOD((ROW(G348)-3),G$3)=1,1,G347+1))))</f>
        <v/>
      </c>
      <c r="H348" s="127" t="str">
        <f>IF(H347="","",IF(COLUMN(H348)-1&lt;&gt;COUNT($3:$3),IF(ROW(H348)-3&gt;$A$2,"",IF(MOD((ROW(H348)-3),(PRODUCT($3:$3)/PRODUCT($B$3:H$3)))=1,IF(MOD((ROW(H348)-3),(PRODUCT($3:$3)/PRODUCT($B$3:G$3)))=1,1,H347+1),H347)),IF(ROW(H348)-3&gt;$A$2,"",IF(MOD((ROW(H348)-3),H$3)=1,1,H347+1))))</f>
        <v/>
      </c>
      <c r="I348" s="127" t="str">
        <f>IF(I347="","",IF(COLUMN(I348)-1&lt;&gt;COUNT($3:$3),IF(ROW(I348)-3&gt;$A$2,"",IF(MOD((ROW(I348)-3),(PRODUCT($3:$3)/PRODUCT($B$3:I$3)))=1,IF(MOD((ROW(I348)-3),(PRODUCT($3:$3)/PRODUCT($B$3:H$3)))=1,1,I347+1),I347)),IF(ROW(I348)-3&gt;$A$2,"",IF(MOD((ROW(I348)-3),I$3)=1,1,I347+1))))</f>
        <v/>
      </c>
      <c r="J348" s="127" t="str">
        <f>IF(J347="","",IF(COLUMN(J348)-1&lt;&gt;COUNT($3:$3),IF(ROW(J348)-3&gt;$A$2,"",IF(MOD((ROW(J348)-3),(PRODUCT($3:$3)/PRODUCT($B$3:J$3)))=1,IF(MOD((ROW(J348)-3),(PRODUCT($3:$3)/PRODUCT($B$3:I$3)))=1,1,J347+1),J347)),IF(ROW(J348)-3&gt;$A$2,"",IF(MOD((ROW(J348)-3),J$3)=1,1,J347+1))))</f>
        <v/>
      </c>
      <c r="K348" t="str">
        <f>IF(K347="","",IF(COLUMN(K348)-1&lt;&gt;COUNT($3:$3),IF(ROW(K348)-2&gt;$A$2,"",IF(MOD((ROW(K348)-2),(PRODUCT($3:$3)/PRODUCT($B$3:K$3)))=1,IF(MOD((ROW(K348)-2),(PRODUCT($3:$3)/PRODUCT($B$3:J$3)))=1,1,K347+1),K347)),IF(ROW(K348)-2&gt;$A$2,"",IF(MOD((ROW(K348)-2),K$3)=1,1,K347+1))))</f>
        <v/>
      </c>
    </row>
    <row r="349" spans="2:11">
      <c r="B349" s="127" t="str">
        <f>IF(B348="","",IF(COLUMN(B349)-1&lt;&gt;COUNT($3:$3),IF(ROW(B349)-3&gt;$A$2,"",IF(MOD((ROW(B349)-3),(PRODUCT($3:$3)/PRODUCT($B$3:B$3)))=1,B348+1,B348)),IF(ROW(B349)-3&gt;$A$2,"",IF(MOD((ROW(B349)-3),B$3)=1,1,B348+1))))</f>
        <v/>
      </c>
      <c r="C349" s="127" t="str">
        <f>IF(C348="","",IF(COLUMN(C349)-1&lt;&gt;COUNT($3:$3),IF(ROW(C349)-3&gt;$A$2,"",IF(MOD((ROW(C349)-3),(PRODUCT($3:$3)/PRODUCT($B$3:C$3)))=1,IF(MOD((ROW(C349)-3),(PRODUCT($3:$3)/PRODUCT(B$3:$B$3)))=1,1,C348+1),C348)),IF(ROW(C349)-3&gt;$A$2,"",IF(MOD((ROW(C349)-3),C$3)=1,1,C348+1))))</f>
        <v/>
      </c>
      <c r="D349" s="127" t="str">
        <f>IF(D348="","",IF(COLUMN(D349)-1&lt;&gt;COUNT($3:$3),IF(ROW(D349)-3&gt;$A$2,"",IF(MOD((ROW(D349)-3),(PRODUCT($3:$3)/PRODUCT($B$3:D$3)))=1,IF(MOD((ROW(D349)-3),(PRODUCT($3:$3)/PRODUCT($B$3:C$3)))=1,1,D348+1),D348)),IF(ROW(D349)-3&gt;$A$2,"",IF(MOD((ROW(D349)-3),D$3)=1,1,D348+1))))</f>
        <v/>
      </c>
      <c r="E349" s="127" t="str">
        <f>IF(E348="","",IF(COLUMN(E349)-1&lt;&gt;COUNT($3:$3),IF(ROW(E349)-3&gt;$A$2,"",IF(MOD((ROW(E349)-3),(PRODUCT($3:$3)/PRODUCT($B$3:E$3)))=1,IF(MOD((ROW(E349)-3),(PRODUCT($3:$3)/PRODUCT($B$3:D$3)))=1,1,E348+1),E348)),IF(ROW(E349)-3&gt;$A$2,"",IF(MOD((ROW(E349)-3),E$3)=1,1,E348+1))))</f>
        <v/>
      </c>
      <c r="F349" s="127" t="str">
        <f>IF(F348="","",IF(COLUMN(F349)-1&lt;&gt;COUNT($3:$3),IF(ROW(F349)-3&gt;$A$2,"",IF(MOD((ROW(F349)-3),(PRODUCT($3:$3)/PRODUCT($B$3:F$3)))=1,IF(MOD((ROW(F349)-3),(PRODUCT($3:$3)/PRODUCT($B$3:E$3)))=1,1,F348+1),F348)),IF(ROW(F349)-3&gt;$A$2,"",IF(MOD((ROW(F349)-3),F$3)=1,1,F348+1))))</f>
        <v/>
      </c>
      <c r="G349" s="127" t="str">
        <f>IF(G348="","",IF(COLUMN(G349)-1&lt;&gt;COUNT($3:$3),IF(ROW(G349)-3&gt;$A$2,"",IF(MOD((ROW(G349)-3),(PRODUCT($3:$3)/PRODUCT($B$3:G$3)))=1,IF(MOD((ROW(G349)-3),(PRODUCT($3:$3)/PRODUCT($B$3:F$3)))=1,1,G348+1),G348)),IF(ROW(G349)-3&gt;$A$2,"",IF(MOD((ROW(G349)-3),G$3)=1,1,G348+1))))</f>
        <v/>
      </c>
      <c r="H349" s="127" t="str">
        <f>IF(H348="","",IF(COLUMN(H349)-1&lt;&gt;COUNT($3:$3),IF(ROW(H349)-3&gt;$A$2,"",IF(MOD((ROW(H349)-3),(PRODUCT($3:$3)/PRODUCT($B$3:H$3)))=1,IF(MOD((ROW(H349)-3),(PRODUCT($3:$3)/PRODUCT($B$3:G$3)))=1,1,H348+1),H348)),IF(ROW(H349)-3&gt;$A$2,"",IF(MOD((ROW(H349)-3),H$3)=1,1,H348+1))))</f>
        <v/>
      </c>
      <c r="I349" s="127" t="str">
        <f>IF(I348="","",IF(COLUMN(I349)-1&lt;&gt;COUNT($3:$3),IF(ROW(I349)-3&gt;$A$2,"",IF(MOD((ROW(I349)-3),(PRODUCT($3:$3)/PRODUCT($B$3:I$3)))=1,IF(MOD((ROW(I349)-3),(PRODUCT($3:$3)/PRODUCT($B$3:H$3)))=1,1,I348+1),I348)),IF(ROW(I349)-3&gt;$A$2,"",IF(MOD((ROW(I349)-3),I$3)=1,1,I348+1))))</f>
        <v/>
      </c>
      <c r="J349" s="127" t="str">
        <f>IF(J348="","",IF(COLUMN(J349)-1&lt;&gt;COUNT($3:$3),IF(ROW(J349)-3&gt;$A$2,"",IF(MOD((ROW(J349)-3),(PRODUCT($3:$3)/PRODUCT($B$3:J$3)))=1,IF(MOD((ROW(J349)-3),(PRODUCT($3:$3)/PRODUCT($B$3:I$3)))=1,1,J348+1),J348)),IF(ROW(J349)-3&gt;$A$2,"",IF(MOD((ROW(J349)-3),J$3)=1,1,J348+1))))</f>
        <v/>
      </c>
      <c r="K349" t="str">
        <f>IF(K348="","",IF(COLUMN(K349)-1&lt;&gt;COUNT($3:$3),IF(ROW(K349)-2&gt;$A$2,"",IF(MOD((ROW(K349)-2),(PRODUCT($3:$3)/PRODUCT($B$3:K$3)))=1,IF(MOD((ROW(K349)-2),(PRODUCT($3:$3)/PRODUCT($B$3:J$3)))=1,1,K348+1),K348)),IF(ROW(K349)-2&gt;$A$2,"",IF(MOD((ROW(K349)-2),K$3)=1,1,K348+1))))</f>
        <v/>
      </c>
    </row>
    <row r="350" spans="2:11">
      <c r="B350" s="127" t="str">
        <f>IF(B349="","",IF(COLUMN(B350)-1&lt;&gt;COUNT($3:$3),IF(ROW(B350)-3&gt;$A$2,"",IF(MOD((ROW(B350)-3),(PRODUCT($3:$3)/PRODUCT($B$3:B$3)))=1,B349+1,B349)),IF(ROW(B350)-3&gt;$A$2,"",IF(MOD((ROW(B350)-3),B$3)=1,1,B349+1))))</f>
        <v/>
      </c>
      <c r="C350" s="127" t="str">
        <f>IF(C349="","",IF(COLUMN(C350)-1&lt;&gt;COUNT($3:$3),IF(ROW(C350)-3&gt;$A$2,"",IF(MOD((ROW(C350)-3),(PRODUCT($3:$3)/PRODUCT($B$3:C$3)))=1,IF(MOD((ROW(C350)-3),(PRODUCT($3:$3)/PRODUCT(B$3:$B$3)))=1,1,C349+1),C349)),IF(ROW(C350)-3&gt;$A$2,"",IF(MOD((ROW(C350)-3),C$3)=1,1,C349+1))))</f>
        <v/>
      </c>
      <c r="D350" s="127" t="str">
        <f>IF(D349="","",IF(COLUMN(D350)-1&lt;&gt;COUNT($3:$3),IF(ROW(D350)-3&gt;$A$2,"",IF(MOD((ROW(D350)-3),(PRODUCT($3:$3)/PRODUCT($B$3:D$3)))=1,IF(MOD((ROW(D350)-3),(PRODUCT($3:$3)/PRODUCT($B$3:C$3)))=1,1,D349+1),D349)),IF(ROW(D350)-3&gt;$A$2,"",IF(MOD((ROW(D350)-3),D$3)=1,1,D349+1))))</f>
        <v/>
      </c>
      <c r="E350" s="127" t="str">
        <f>IF(E349="","",IF(COLUMN(E350)-1&lt;&gt;COUNT($3:$3),IF(ROW(E350)-3&gt;$A$2,"",IF(MOD((ROW(E350)-3),(PRODUCT($3:$3)/PRODUCT($B$3:E$3)))=1,IF(MOD((ROW(E350)-3),(PRODUCT($3:$3)/PRODUCT($B$3:D$3)))=1,1,E349+1),E349)),IF(ROW(E350)-3&gt;$A$2,"",IF(MOD((ROW(E350)-3),E$3)=1,1,E349+1))))</f>
        <v/>
      </c>
      <c r="F350" s="127" t="str">
        <f>IF(F349="","",IF(COLUMN(F350)-1&lt;&gt;COUNT($3:$3),IF(ROW(F350)-3&gt;$A$2,"",IF(MOD((ROW(F350)-3),(PRODUCT($3:$3)/PRODUCT($B$3:F$3)))=1,IF(MOD((ROW(F350)-3),(PRODUCT($3:$3)/PRODUCT($B$3:E$3)))=1,1,F349+1),F349)),IF(ROW(F350)-3&gt;$A$2,"",IF(MOD((ROW(F350)-3),F$3)=1,1,F349+1))))</f>
        <v/>
      </c>
      <c r="G350" s="127" t="str">
        <f>IF(G349="","",IF(COLUMN(G350)-1&lt;&gt;COUNT($3:$3),IF(ROW(G350)-3&gt;$A$2,"",IF(MOD((ROW(G350)-3),(PRODUCT($3:$3)/PRODUCT($B$3:G$3)))=1,IF(MOD((ROW(G350)-3),(PRODUCT($3:$3)/PRODUCT($B$3:F$3)))=1,1,G349+1),G349)),IF(ROW(G350)-3&gt;$A$2,"",IF(MOD((ROW(G350)-3),G$3)=1,1,G349+1))))</f>
        <v/>
      </c>
      <c r="H350" s="127" t="str">
        <f>IF(H349="","",IF(COLUMN(H350)-1&lt;&gt;COUNT($3:$3),IF(ROW(H350)-3&gt;$A$2,"",IF(MOD((ROW(H350)-3),(PRODUCT($3:$3)/PRODUCT($B$3:H$3)))=1,IF(MOD((ROW(H350)-3),(PRODUCT($3:$3)/PRODUCT($B$3:G$3)))=1,1,H349+1),H349)),IF(ROW(H350)-3&gt;$A$2,"",IF(MOD((ROW(H350)-3),H$3)=1,1,H349+1))))</f>
        <v/>
      </c>
      <c r="I350" s="127" t="str">
        <f>IF(I349="","",IF(COLUMN(I350)-1&lt;&gt;COUNT($3:$3),IF(ROW(I350)-3&gt;$A$2,"",IF(MOD((ROW(I350)-3),(PRODUCT($3:$3)/PRODUCT($B$3:I$3)))=1,IF(MOD((ROW(I350)-3),(PRODUCT($3:$3)/PRODUCT($B$3:H$3)))=1,1,I349+1),I349)),IF(ROW(I350)-3&gt;$A$2,"",IF(MOD((ROW(I350)-3),I$3)=1,1,I349+1))))</f>
        <v/>
      </c>
      <c r="J350" s="127" t="str">
        <f>IF(J349="","",IF(COLUMN(J350)-1&lt;&gt;COUNT($3:$3),IF(ROW(J350)-3&gt;$A$2,"",IF(MOD((ROW(J350)-3),(PRODUCT($3:$3)/PRODUCT($B$3:J$3)))=1,IF(MOD((ROW(J350)-3),(PRODUCT($3:$3)/PRODUCT($B$3:I$3)))=1,1,J349+1),J349)),IF(ROW(J350)-3&gt;$A$2,"",IF(MOD((ROW(J350)-3),J$3)=1,1,J349+1))))</f>
        <v/>
      </c>
      <c r="K350" t="str">
        <f>IF(K349="","",IF(COLUMN(K350)-1&lt;&gt;COUNT($3:$3),IF(ROW(K350)-2&gt;$A$2,"",IF(MOD((ROW(K350)-2),(PRODUCT($3:$3)/PRODUCT($B$3:K$3)))=1,IF(MOD((ROW(K350)-2),(PRODUCT($3:$3)/PRODUCT($B$3:J$3)))=1,1,K349+1),K349)),IF(ROW(K350)-2&gt;$A$2,"",IF(MOD((ROW(K350)-2),K$3)=1,1,K349+1))))</f>
        <v/>
      </c>
    </row>
    <row r="351" spans="2:11">
      <c r="B351" s="127" t="str">
        <f>IF(B350="","",IF(COLUMN(B351)-1&lt;&gt;COUNT($3:$3),IF(ROW(B351)-3&gt;$A$2,"",IF(MOD((ROW(B351)-3),(PRODUCT($3:$3)/PRODUCT($B$3:B$3)))=1,B350+1,B350)),IF(ROW(B351)-3&gt;$A$2,"",IF(MOD((ROW(B351)-3),B$3)=1,1,B350+1))))</f>
        <v/>
      </c>
      <c r="C351" s="127" t="str">
        <f>IF(C350="","",IF(COLUMN(C351)-1&lt;&gt;COUNT($3:$3),IF(ROW(C351)-3&gt;$A$2,"",IF(MOD((ROW(C351)-3),(PRODUCT($3:$3)/PRODUCT($B$3:C$3)))=1,IF(MOD((ROW(C351)-3),(PRODUCT($3:$3)/PRODUCT(B$3:$B$3)))=1,1,C350+1),C350)),IF(ROW(C351)-3&gt;$A$2,"",IF(MOD((ROW(C351)-3),C$3)=1,1,C350+1))))</f>
        <v/>
      </c>
      <c r="D351" s="127" t="str">
        <f>IF(D350="","",IF(COLUMN(D351)-1&lt;&gt;COUNT($3:$3),IF(ROW(D351)-3&gt;$A$2,"",IF(MOD((ROW(D351)-3),(PRODUCT($3:$3)/PRODUCT($B$3:D$3)))=1,IF(MOD((ROW(D351)-3),(PRODUCT($3:$3)/PRODUCT($B$3:C$3)))=1,1,D350+1),D350)),IF(ROW(D351)-3&gt;$A$2,"",IF(MOD((ROW(D351)-3),D$3)=1,1,D350+1))))</f>
        <v/>
      </c>
      <c r="E351" s="127" t="str">
        <f>IF(E350="","",IF(COLUMN(E351)-1&lt;&gt;COUNT($3:$3),IF(ROW(E351)-3&gt;$A$2,"",IF(MOD((ROW(E351)-3),(PRODUCT($3:$3)/PRODUCT($B$3:E$3)))=1,IF(MOD((ROW(E351)-3),(PRODUCT($3:$3)/PRODUCT($B$3:D$3)))=1,1,E350+1),E350)),IF(ROW(E351)-3&gt;$A$2,"",IF(MOD((ROW(E351)-3),E$3)=1,1,E350+1))))</f>
        <v/>
      </c>
      <c r="F351" s="127" t="str">
        <f>IF(F350="","",IF(COLUMN(F351)-1&lt;&gt;COUNT($3:$3),IF(ROW(F351)-3&gt;$A$2,"",IF(MOD((ROW(F351)-3),(PRODUCT($3:$3)/PRODUCT($B$3:F$3)))=1,IF(MOD((ROW(F351)-3),(PRODUCT($3:$3)/PRODUCT($B$3:E$3)))=1,1,F350+1),F350)),IF(ROW(F351)-3&gt;$A$2,"",IF(MOD((ROW(F351)-3),F$3)=1,1,F350+1))))</f>
        <v/>
      </c>
      <c r="G351" s="127" t="str">
        <f>IF(G350="","",IF(COLUMN(G351)-1&lt;&gt;COUNT($3:$3),IF(ROW(G351)-3&gt;$A$2,"",IF(MOD((ROW(G351)-3),(PRODUCT($3:$3)/PRODUCT($B$3:G$3)))=1,IF(MOD((ROW(G351)-3),(PRODUCT($3:$3)/PRODUCT($B$3:F$3)))=1,1,G350+1),G350)),IF(ROW(G351)-3&gt;$A$2,"",IF(MOD((ROW(G351)-3),G$3)=1,1,G350+1))))</f>
        <v/>
      </c>
      <c r="H351" s="127" t="str">
        <f>IF(H350="","",IF(COLUMN(H351)-1&lt;&gt;COUNT($3:$3),IF(ROW(H351)-3&gt;$A$2,"",IF(MOD((ROW(H351)-3),(PRODUCT($3:$3)/PRODUCT($B$3:H$3)))=1,IF(MOD((ROW(H351)-3),(PRODUCT($3:$3)/PRODUCT($B$3:G$3)))=1,1,H350+1),H350)),IF(ROW(H351)-3&gt;$A$2,"",IF(MOD((ROW(H351)-3),H$3)=1,1,H350+1))))</f>
        <v/>
      </c>
      <c r="I351" s="127" t="str">
        <f>IF(I350="","",IF(COLUMN(I351)-1&lt;&gt;COUNT($3:$3),IF(ROW(I351)-3&gt;$A$2,"",IF(MOD((ROW(I351)-3),(PRODUCT($3:$3)/PRODUCT($B$3:I$3)))=1,IF(MOD((ROW(I351)-3),(PRODUCT($3:$3)/PRODUCT($B$3:H$3)))=1,1,I350+1),I350)),IF(ROW(I351)-3&gt;$A$2,"",IF(MOD((ROW(I351)-3),I$3)=1,1,I350+1))))</f>
        <v/>
      </c>
      <c r="J351" s="127" t="str">
        <f>IF(J350="","",IF(COLUMN(J351)-1&lt;&gt;COUNT($3:$3),IF(ROW(J351)-3&gt;$A$2,"",IF(MOD((ROW(J351)-3),(PRODUCT($3:$3)/PRODUCT($B$3:J$3)))=1,IF(MOD((ROW(J351)-3),(PRODUCT($3:$3)/PRODUCT($B$3:I$3)))=1,1,J350+1),J350)),IF(ROW(J351)-3&gt;$A$2,"",IF(MOD((ROW(J351)-3),J$3)=1,1,J350+1))))</f>
        <v/>
      </c>
      <c r="K351" t="str">
        <f>IF(K350="","",IF(COLUMN(K351)-1&lt;&gt;COUNT($3:$3),IF(ROW(K351)-2&gt;$A$2,"",IF(MOD((ROW(K351)-2),(PRODUCT($3:$3)/PRODUCT($B$3:K$3)))=1,IF(MOD((ROW(K351)-2),(PRODUCT($3:$3)/PRODUCT($B$3:J$3)))=1,1,K350+1),K350)),IF(ROW(K351)-2&gt;$A$2,"",IF(MOD((ROW(K351)-2),K$3)=1,1,K350+1))))</f>
        <v/>
      </c>
    </row>
    <row r="352" spans="2:11">
      <c r="B352" s="127" t="str">
        <f>IF(B351="","",IF(COLUMN(B352)-1&lt;&gt;COUNT($3:$3),IF(ROW(B352)-3&gt;$A$2,"",IF(MOD((ROW(B352)-3),(PRODUCT($3:$3)/PRODUCT($B$3:B$3)))=1,B351+1,B351)),IF(ROW(B352)-3&gt;$A$2,"",IF(MOD((ROW(B352)-3),B$3)=1,1,B351+1))))</f>
        <v/>
      </c>
      <c r="C352" s="127" t="str">
        <f>IF(C351="","",IF(COLUMN(C352)-1&lt;&gt;COUNT($3:$3),IF(ROW(C352)-3&gt;$A$2,"",IF(MOD((ROW(C352)-3),(PRODUCT($3:$3)/PRODUCT($B$3:C$3)))=1,IF(MOD((ROW(C352)-3),(PRODUCT($3:$3)/PRODUCT(B$3:$B$3)))=1,1,C351+1),C351)),IF(ROW(C352)-3&gt;$A$2,"",IF(MOD((ROW(C352)-3),C$3)=1,1,C351+1))))</f>
        <v/>
      </c>
      <c r="D352" s="127" t="str">
        <f>IF(D351="","",IF(COLUMN(D352)-1&lt;&gt;COUNT($3:$3),IF(ROW(D352)-3&gt;$A$2,"",IF(MOD((ROW(D352)-3),(PRODUCT($3:$3)/PRODUCT($B$3:D$3)))=1,IF(MOD((ROW(D352)-3),(PRODUCT($3:$3)/PRODUCT($B$3:C$3)))=1,1,D351+1),D351)),IF(ROW(D352)-3&gt;$A$2,"",IF(MOD((ROW(D352)-3),D$3)=1,1,D351+1))))</f>
        <v/>
      </c>
      <c r="E352" s="127" t="str">
        <f>IF(E351="","",IF(COLUMN(E352)-1&lt;&gt;COUNT($3:$3),IF(ROW(E352)-3&gt;$A$2,"",IF(MOD((ROW(E352)-3),(PRODUCT($3:$3)/PRODUCT($B$3:E$3)))=1,IF(MOD((ROW(E352)-3),(PRODUCT($3:$3)/PRODUCT($B$3:D$3)))=1,1,E351+1),E351)),IF(ROW(E352)-3&gt;$A$2,"",IF(MOD((ROW(E352)-3),E$3)=1,1,E351+1))))</f>
        <v/>
      </c>
      <c r="F352" s="127" t="str">
        <f>IF(F351="","",IF(COLUMN(F352)-1&lt;&gt;COUNT($3:$3),IF(ROW(F352)-3&gt;$A$2,"",IF(MOD((ROW(F352)-3),(PRODUCT($3:$3)/PRODUCT($B$3:F$3)))=1,IF(MOD((ROW(F352)-3),(PRODUCT($3:$3)/PRODUCT($B$3:E$3)))=1,1,F351+1),F351)),IF(ROW(F352)-3&gt;$A$2,"",IF(MOD((ROW(F352)-3),F$3)=1,1,F351+1))))</f>
        <v/>
      </c>
      <c r="G352" s="127" t="str">
        <f>IF(G351="","",IF(COLUMN(G352)-1&lt;&gt;COUNT($3:$3),IF(ROW(G352)-3&gt;$A$2,"",IF(MOD((ROW(G352)-3),(PRODUCT($3:$3)/PRODUCT($B$3:G$3)))=1,IF(MOD((ROW(G352)-3),(PRODUCT($3:$3)/PRODUCT($B$3:F$3)))=1,1,G351+1),G351)),IF(ROW(G352)-3&gt;$A$2,"",IF(MOD((ROW(G352)-3),G$3)=1,1,G351+1))))</f>
        <v/>
      </c>
      <c r="H352" s="127" t="str">
        <f>IF(H351="","",IF(COLUMN(H352)-1&lt;&gt;COUNT($3:$3),IF(ROW(H352)-3&gt;$A$2,"",IF(MOD((ROW(H352)-3),(PRODUCT($3:$3)/PRODUCT($B$3:H$3)))=1,IF(MOD((ROW(H352)-3),(PRODUCT($3:$3)/PRODUCT($B$3:G$3)))=1,1,H351+1),H351)),IF(ROW(H352)-3&gt;$A$2,"",IF(MOD((ROW(H352)-3),H$3)=1,1,H351+1))))</f>
        <v/>
      </c>
      <c r="I352" s="127" t="str">
        <f>IF(I351="","",IF(COLUMN(I352)-1&lt;&gt;COUNT($3:$3),IF(ROW(I352)-3&gt;$A$2,"",IF(MOD((ROW(I352)-3),(PRODUCT($3:$3)/PRODUCT($B$3:I$3)))=1,IF(MOD((ROW(I352)-3),(PRODUCT($3:$3)/PRODUCT($B$3:H$3)))=1,1,I351+1),I351)),IF(ROW(I352)-3&gt;$A$2,"",IF(MOD((ROW(I352)-3),I$3)=1,1,I351+1))))</f>
        <v/>
      </c>
      <c r="J352" s="127" t="str">
        <f>IF(J351="","",IF(COLUMN(J352)-1&lt;&gt;COUNT($3:$3),IF(ROW(J352)-3&gt;$A$2,"",IF(MOD((ROW(J352)-3),(PRODUCT($3:$3)/PRODUCT($B$3:J$3)))=1,IF(MOD((ROW(J352)-3),(PRODUCT($3:$3)/PRODUCT($B$3:I$3)))=1,1,J351+1),J351)),IF(ROW(J352)-3&gt;$A$2,"",IF(MOD((ROW(J352)-3),J$3)=1,1,J351+1))))</f>
        <v/>
      </c>
      <c r="K352" t="str">
        <f>IF(K351="","",IF(COLUMN(K352)-1&lt;&gt;COUNT($3:$3),IF(ROW(K352)-2&gt;$A$2,"",IF(MOD((ROW(K352)-2),(PRODUCT($3:$3)/PRODUCT($B$3:K$3)))=1,IF(MOD((ROW(K352)-2),(PRODUCT($3:$3)/PRODUCT($B$3:J$3)))=1,1,K351+1),K351)),IF(ROW(K352)-2&gt;$A$2,"",IF(MOD((ROW(K352)-2),K$3)=1,1,K351+1))))</f>
        <v/>
      </c>
    </row>
    <row r="353" spans="2:11">
      <c r="B353" s="127" t="str">
        <f>IF(B352="","",IF(COLUMN(B353)-1&lt;&gt;COUNT($3:$3),IF(ROW(B353)-3&gt;$A$2,"",IF(MOD((ROW(B353)-3),(PRODUCT($3:$3)/PRODUCT($B$3:B$3)))=1,B352+1,B352)),IF(ROW(B353)-3&gt;$A$2,"",IF(MOD((ROW(B353)-3),B$3)=1,1,B352+1))))</f>
        <v/>
      </c>
      <c r="C353" s="127" t="str">
        <f>IF(C352="","",IF(COLUMN(C353)-1&lt;&gt;COUNT($3:$3),IF(ROW(C353)-3&gt;$A$2,"",IF(MOD((ROW(C353)-3),(PRODUCT($3:$3)/PRODUCT($B$3:C$3)))=1,IF(MOD((ROW(C353)-3),(PRODUCT($3:$3)/PRODUCT(B$3:$B$3)))=1,1,C352+1),C352)),IF(ROW(C353)-3&gt;$A$2,"",IF(MOD((ROW(C353)-3),C$3)=1,1,C352+1))))</f>
        <v/>
      </c>
      <c r="D353" s="127" t="str">
        <f>IF(D352="","",IF(COLUMN(D353)-1&lt;&gt;COUNT($3:$3),IF(ROW(D353)-3&gt;$A$2,"",IF(MOD((ROW(D353)-3),(PRODUCT($3:$3)/PRODUCT($B$3:D$3)))=1,IF(MOD((ROW(D353)-3),(PRODUCT($3:$3)/PRODUCT($B$3:C$3)))=1,1,D352+1),D352)),IF(ROW(D353)-3&gt;$A$2,"",IF(MOD((ROW(D353)-3),D$3)=1,1,D352+1))))</f>
        <v/>
      </c>
      <c r="E353" s="127" t="str">
        <f>IF(E352="","",IF(COLUMN(E353)-1&lt;&gt;COUNT($3:$3),IF(ROW(E353)-3&gt;$A$2,"",IF(MOD((ROW(E353)-3),(PRODUCT($3:$3)/PRODUCT($B$3:E$3)))=1,IF(MOD((ROW(E353)-3),(PRODUCT($3:$3)/PRODUCT($B$3:D$3)))=1,1,E352+1),E352)),IF(ROW(E353)-3&gt;$A$2,"",IF(MOD((ROW(E353)-3),E$3)=1,1,E352+1))))</f>
        <v/>
      </c>
      <c r="F353" s="127" t="str">
        <f>IF(F352="","",IF(COLUMN(F353)-1&lt;&gt;COUNT($3:$3),IF(ROW(F353)-3&gt;$A$2,"",IF(MOD((ROW(F353)-3),(PRODUCT($3:$3)/PRODUCT($B$3:F$3)))=1,IF(MOD((ROW(F353)-3),(PRODUCT($3:$3)/PRODUCT($B$3:E$3)))=1,1,F352+1),F352)),IF(ROW(F353)-3&gt;$A$2,"",IF(MOD((ROW(F353)-3),F$3)=1,1,F352+1))))</f>
        <v/>
      </c>
      <c r="G353" s="127" t="str">
        <f>IF(G352="","",IF(COLUMN(G353)-1&lt;&gt;COUNT($3:$3),IF(ROW(G353)-3&gt;$A$2,"",IF(MOD((ROW(G353)-3),(PRODUCT($3:$3)/PRODUCT($B$3:G$3)))=1,IF(MOD((ROW(G353)-3),(PRODUCT($3:$3)/PRODUCT($B$3:F$3)))=1,1,G352+1),G352)),IF(ROW(G353)-3&gt;$A$2,"",IF(MOD((ROW(G353)-3),G$3)=1,1,G352+1))))</f>
        <v/>
      </c>
      <c r="H353" s="127" t="str">
        <f>IF(H352="","",IF(COLUMN(H353)-1&lt;&gt;COUNT($3:$3),IF(ROW(H353)-3&gt;$A$2,"",IF(MOD((ROW(H353)-3),(PRODUCT($3:$3)/PRODUCT($B$3:H$3)))=1,IF(MOD((ROW(H353)-3),(PRODUCT($3:$3)/PRODUCT($B$3:G$3)))=1,1,H352+1),H352)),IF(ROW(H353)-3&gt;$A$2,"",IF(MOD((ROW(H353)-3),H$3)=1,1,H352+1))))</f>
        <v/>
      </c>
      <c r="I353" s="127" t="str">
        <f>IF(I352="","",IF(COLUMN(I353)-1&lt;&gt;COUNT($3:$3),IF(ROW(I353)-3&gt;$A$2,"",IF(MOD((ROW(I353)-3),(PRODUCT($3:$3)/PRODUCT($B$3:I$3)))=1,IF(MOD((ROW(I353)-3),(PRODUCT($3:$3)/PRODUCT($B$3:H$3)))=1,1,I352+1),I352)),IF(ROW(I353)-3&gt;$A$2,"",IF(MOD((ROW(I353)-3),I$3)=1,1,I352+1))))</f>
        <v/>
      </c>
      <c r="J353" s="127" t="str">
        <f>IF(J352="","",IF(COLUMN(J353)-1&lt;&gt;COUNT($3:$3),IF(ROW(J353)-3&gt;$A$2,"",IF(MOD((ROW(J353)-3),(PRODUCT($3:$3)/PRODUCT($B$3:J$3)))=1,IF(MOD((ROW(J353)-3),(PRODUCT($3:$3)/PRODUCT($B$3:I$3)))=1,1,J352+1),J352)),IF(ROW(J353)-3&gt;$A$2,"",IF(MOD((ROW(J353)-3),J$3)=1,1,J352+1))))</f>
        <v/>
      </c>
      <c r="K353" t="str">
        <f>IF(K352="","",IF(COLUMN(K353)-1&lt;&gt;COUNT($3:$3),IF(ROW(K353)-2&gt;$A$2,"",IF(MOD((ROW(K353)-2),(PRODUCT($3:$3)/PRODUCT($B$3:K$3)))=1,IF(MOD((ROW(K353)-2),(PRODUCT($3:$3)/PRODUCT($B$3:J$3)))=1,1,K352+1),K352)),IF(ROW(K353)-2&gt;$A$2,"",IF(MOD((ROW(K353)-2),K$3)=1,1,K352+1))))</f>
        <v/>
      </c>
    </row>
    <row r="354" spans="2:11">
      <c r="B354" s="127" t="str">
        <f>IF(B353="","",IF(COLUMN(B354)-1&lt;&gt;COUNT($3:$3),IF(ROW(B354)-3&gt;$A$2,"",IF(MOD((ROW(B354)-3),(PRODUCT($3:$3)/PRODUCT($B$3:B$3)))=1,B353+1,B353)),IF(ROW(B354)-3&gt;$A$2,"",IF(MOD((ROW(B354)-3),B$3)=1,1,B353+1))))</f>
        <v/>
      </c>
      <c r="C354" s="127" t="str">
        <f>IF(C353="","",IF(COLUMN(C354)-1&lt;&gt;COUNT($3:$3),IF(ROW(C354)-3&gt;$A$2,"",IF(MOD((ROW(C354)-3),(PRODUCT($3:$3)/PRODUCT($B$3:C$3)))=1,IF(MOD((ROW(C354)-3),(PRODUCT($3:$3)/PRODUCT(B$3:$B$3)))=1,1,C353+1),C353)),IF(ROW(C354)-3&gt;$A$2,"",IF(MOD((ROW(C354)-3),C$3)=1,1,C353+1))))</f>
        <v/>
      </c>
      <c r="D354" s="127" t="str">
        <f>IF(D353="","",IF(COLUMN(D354)-1&lt;&gt;COUNT($3:$3),IF(ROW(D354)-3&gt;$A$2,"",IF(MOD((ROW(D354)-3),(PRODUCT($3:$3)/PRODUCT($B$3:D$3)))=1,IF(MOD((ROW(D354)-3),(PRODUCT($3:$3)/PRODUCT($B$3:C$3)))=1,1,D353+1),D353)),IF(ROW(D354)-3&gt;$A$2,"",IF(MOD((ROW(D354)-3),D$3)=1,1,D353+1))))</f>
        <v/>
      </c>
      <c r="E354" s="127" t="str">
        <f>IF(E353="","",IF(COLUMN(E354)-1&lt;&gt;COUNT($3:$3),IF(ROW(E354)-3&gt;$A$2,"",IF(MOD((ROW(E354)-3),(PRODUCT($3:$3)/PRODUCT($B$3:E$3)))=1,IF(MOD((ROW(E354)-3),(PRODUCT($3:$3)/PRODUCT($B$3:D$3)))=1,1,E353+1),E353)),IF(ROW(E354)-3&gt;$A$2,"",IF(MOD((ROW(E354)-3),E$3)=1,1,E353+1))))</f>
        <v/>
      </c>
      <c r="F354" s="127" t="str">
        <f>IF(F353="","",IF(COLUMN(F354)-1&lt;&gt;COUNT($3:$3),IF(ROW(F354)-3&gt;$A$2,"",IF(MOD((ROW(F354)-3),(PRODUCT($3:$3)/PRODUCT($B$3:F$3)))=1,IF(MOD((ROW(F354)-3),(PRODUCT($3:$3)/PRODUCT($B$3:E$3)))=1,1,F353+1),F353)),IF(ROW(F354)-3&gt;$A$2,"",IF(MOD((ROW(F354)-3),F$3)=1,1,F353+1))))</f>
        <v/>
      </c>
      <c r="G354" s="127" t="str">
        <f>IF(G353="","",IF(COLUMN(G354)-1&lt;&gt;COUNT($3:$3),IF(ROW(G354)-3&gt;$A$2,"",IF(MOD((ROW(G354)-3),(PRODUCT($3:$3)/PRODUCT($B$3:G$3)))=1,IF(MOD((ROW(G354)-3),(PRODUCT($3:$3)/PRODUCT($B$3:F$3)))=1,1,G353+1),G353)),IF(ROW(G354)-3&gt;$A$2,"",IF(MOD((ROW(G354)-3),G$3)=1,1,G353+1))))</f>
        <v/>
      </c>
      <c r="H354" s="127" t="str">
        <f>IF(H353="","",IF(COLUMN(H354)-1&lt;&gt;COUNT($3:$3),IF(ROW(H354)-3&gt;$A$2,"",IF(MOD((ROW(H354)-3),(PRODUCT($3:$3)/PRODUCT($B$3:H$3)))=1,IF(MOD((ROW(H354)-3),(PRODUCT($3:$3)/PRODUCT($B$3:G$3)))=1,1,H353+1),H353)),IF(ROW(H354)-3&gt;$A$2,"",IF(MOD((ROW(H354)-3),H$3)=1,1,H353+1))))</f>
        <v/>
      </c>
      <c r="I354" s="127" t="str">
        <f>IF(I353="","",IF(COLUMN(I354)-1&lt;&gt;COUNT($3:$3),IF(ROW(I354)-3&gt;$A$2,"",IF(MOD((ROW(I354)-3),(PRODUCT($3:$3)/PRODUCT($B$3:I$3)))=1,IF(MOD((ROW(I354)-3),(PRODUCT($3:$3)/PRODUCT($B$3:H$3)))=1,1,I353+1),I353)),IF(ROW(I354)-3&gt;$A$2,"",IF(MOD((ROW(I354)-3),I$3)=1,1,I353+1))))</f>
        <v/>
      </c>
      <c r="J354" s="127" t="str">
        <f>IF(J353="","",IF(COLUMN(J354)-1&lt;&gt;COUNT($3:$3),IF(ROW(J354)-3&gt;$A$2,"",IF(MOD((ROW(J354)-3),(PRODUCT($3:$3)/PRODUCT($B$3:J$3)))=1,IF(MOD((ROW(J354)-3),(PRODUCT($3:$3)/PRODUCT($B$3:I$3)))=1,1,J353+1),J353)),IF(ROW(J354)-3&gt;$A$2,"",IF(MOD((ROW(J354)-3),J$3)=1,1,J353+1))))</f>
        <v/>
      </c>
      <c r="K354" t="str">
        <f>IF(K353="","",IF(COLUMN(K354)-1&lt;&gt;COUNT($3:$3),IF(ROW(K354)-2&gt;$A$2,"",IF(MOD((ROW(K354)-2),(PRODUCT($3:$3)/PRODUCT($B$3:K$3)))=1,IF(MOD((ROW(K354)-2),(PRODUCT($3:$3)/PRODUCT($B$3:J$3)))=1,1,K353+1),K353)),IF(ROW(K354)-2&gt;$A$2,"",IF(MOD((ROW(K354)-2),K$3)=1,1,K353+1))))</f>
        <v/>
      </c>
    </row>
    <row r="355" spans="2:11">
      <c r="B355" s="127" t="str">
        <f>IF(B354="","",IF(COLUMN(B355)-1&lt;&gt;COUNT($3:$3),IF(ROW(B355)-3&gt;$A$2,"",IF(MOD((ROW(B355)-3),(PRODUCT($3:$3)/PRODUCT($B$3:B$3)))=1,B354+1,B354)),IF(ROW(B355)-3&gt;$A$2,"",IF(MOD((ROW(B355)-3),B$3)=1,1,B354+1))))</f>
        <v/>
      </c>
      <c r="C355" s="127" t="str">
        <f>IF(C354="","",IF(COLUMN(C355)-1&lt;&gt;COUNT($3:$3),IF(ROW(C355)-3&gt;$A$2,"",IF(MOD((ROW(C355)-3),(PRODUCT($3:$3)/PRODUCT($B$3:C$3)))=1,IF(MOD((ROW(C355)-3),(PRODUCT($3:$3)/PRODUCT(B$3:$B$3)))=1,1,C354+1),C354)),IF(ROW(C355)-3&gt;$A$2,"",IF(MOD((ROW(C355)-3),C$3)=1,1,C354+1))))</f>
        <v/>
      </c>
      <c r="D355" s="127" t="str">
        <f>IF(D354="","",IF(COLUMN(D355)-1&lt;&gt;COUNT($3:$3),IF(ROW(D355)-3&gt;$A$2,"",IF(MOD((ROW(D355)-3),(PRODUCT($3:$3)/PRODUCT($B$3:D$3)))=1,IF(MOD((ROW(D355)-3),(PRODUCT($3:$3)/PRODUCT($B$3:C$3)))=1,1,D354+1),D354)),IF(ROW(D355)-3&gt;$A$2,"",IF(MOD((ROW(D355)-3),D$3)=1,1,D354+1))))</f>
        <v/>
      </c>
      <c r="E355" s="127" t="str">
        <f>IF(E354="","",IF(COLUMN(E355)-1&lt;&gt;COUNT($3:$3),IF(ROW(E355)-3&gt;$A$2,"",IF(MOD((ROW(E355)-3),(PRODUCT($3:$3)/PRODUCT($B$3:E$3)))=1,IF(MOD((ROW(E355)-3),(PRODUCT($3:$3)/PRODUCT($B$3:D$3)))=1,1,E354+1),E354)),IF(ROW(E355)-3&gt;$A$2,"",IF(MOD((ROW(E355)-3),E$3)=1,1,E354+1))))</f>
        <v/>
      </c>
      <c r="F355" s="127" t="str">
        <f>IF(F354="","",IF(COLUMN(F355)-1&lt;&gt;COUNT($3:$3),IF(ROW(F355)-3&gt;$A$2,"",IF(MOD((ROW(F355)-3),(PRODUCT($3:$3)/PRODUCT($B$3:F$3)))=1,IF(MOD((ROW(F355)-3),(PRODUCT($3:$3)/PRODUCT($B$3:E$3)))=1,1,F354+1),F354)),IF(ROW(F355)-3&gt;$A$2,"",IF(MOD((ROW(F355)-3),F$3)=1,1,F354+1))))</f>
        <v/>
      </c>
      <c r="G355" s="127" t="str">
        <f>IF(G354="","",IF(COLUMN(G355)-1&lt;&gt;COUNT($3:$3),IF(ROW(G355)-3&gt;$A$2,"",IF(MOD((ROW(G355)-3),(PRODUCT($3:$3)/PRODUCT($B$3:G$3)))=1,IF(MOD((ROW(G355)-3),(PRODUCT($3:$3)/PRODUCT($B$3:F$3)))=1,1,G354+1),G354)),IF(ROW(G355)-3&gt;$A$2,"",IF(MOD((ROW(G355)-3),G$3)=1,1,G354+1))))</f>
        <v/>
      </c>
      <c r="H355" s="127" t="str">
        <f>IF(H354="","",IF(COLUMN(H355)-1&lt;&gt;COUNT($3:$3),IF(ROW(H355)-3&gt;$A$2,"",IF(MOD((ROW(H355)-3),(PRODUCT($3:$3)/PRODUCT($B$3:H$3)))=1,IF(MOD((ROW(H355)-3),(PRODUCT($3:$3)/PRODUCT($B$3:G$3)))=1,1,H354+1),H354)),IF(ROW(H355)-3&gt;$A$2,"",IF(MOD((ROW(H355)-3),H$3)=1,1,H354+1))))</f>
        <v/>
      </c>
      <c r="I355" s="127" t="str">
        <f>IF(I354="","",IF(COLUMN(I355)-1&lt;&gt;COUNT($3:$3),IF(ROW(I355)-3&gt;$A$2,"",IF(MOD((ROW(I355)-3),(PRODUCT($3:$3)/PRODUCT($B$3:I$3)))=1,IF(MOD((ROW(I355)-3),(PRODUCT($3:$3)/PRODUCT($B$3:H$3)))=1,1,I354+1),I354)),IF(ROW(I355)-3&gt;$A$2,"",IF(MOD((ROW(I355)-3),I$3)=1,1,I354+1))))</f>
        <v/>
      </c>
      <c r="J355" s="127" t="str">
        <f>IF(J354="","",IF(COLUMN(J355)-1&lt;&gt;COUNT($3:$3),IF(ROW(J355)-3&gt;$A$2,"",IF(MOD((ROW(J355)-3),(PRODUCT($3:$3)/PRODUCT($B$3:J$3)))=1,IF(MOD((ROW(J355)-3),(PRODUCT($3:$3)/PRODUCT($B$3:I$3)))=1,1,J354+1),J354)),IF(ROW(J355)-3&gt;$A$2,"",IF(MOD((ROW(J355)-3),J$3)=1,1,J354+1))))</f>
        <v/>
      </c>
      <c r="K355" t="str">
        <f>IF(K354="","",IF(COLUMN(K355)-1&lt;&gt;COUNT($3:$3),IF(ROW(K355)-2&gt;$A$2,"",IF(MOD((ROW(K355)-2),(PRODUCT($3:$3)/PRODUCT($B$3:K$3)))=1,IF(MOD((ROW(K355)-2),(PRODUCT($3:$3)/PRODUCT($B$3:J$3)))=1,1,K354+1),K354)),IF(ROW(K355)-2&gt;$A$2,"",IF(MOD((ROW(K355)-2),K$3)=1,1,K354+1))))</f>
        <v/>
      </c>
    </row>
    <row r="356" spans="2:11">
      <c r="B356" s="127" t="str">
        <f>IF(B355="","",IF(COLUMN(B356)-1&lt;&gt;COUNT($3:$3),IF(ROW(B356)-3&gt;$A$2,"",IF(MOD((ROW(B356)-3),(PRODUCT($3:$3)/PRODUCT($B$3:B$3)))=1,B355+1,B355)),IF(ROW(B356)-3&gt;$A$2,"",IF(MOD((ROW(B356)-3),B$3)=1,1,B355+1))))</f>
        <v/>
      </c>
      <c r="C356" s="127" t="str">
        <f>IF(C355="","",IF(COLUMN(C356)-1&lt;&gt;COUNT($3:$3),IF(ROW(C356)-3&gt;$A$2,"",IF(MOD((ROW(C356)-3),(PRODUCT($3:$3)/PRODUCT($B$3:C$3)))=1,IF(MOD((ROW(C356)-3),(PRODUCT($3:$3)/PRODUCT(B$3:$B$3)))=1,1,C355+1),C355)),IF(ROW(C356)-3&gt;$A$2,"",IF(MOD((ROW(C356)-3),C$3)=1,1,C355+1))))</f>
        <v/>
      </c>
      <c r="D356" s="127" t="str">
        <f>IF(D355="","",IF(COLUMN(D356)-1&lt;&gt;COUNT($3:$3),IF(ROW(D356)-3&gt;$A$2,"",IF(MOD((ROW(D356)-3),(PRODUCT($3:$3)/PRODUCT($B$3:D$3)))=1,IF(MOD((ROW(D356)-3),(PRODUCT($3:$3)/PRODUCT($B$3:C$3)))=1,1,D355+1),D355)),IF(ROW(D356)-3&gt;$A$2,"",IF(MOD((ROW(D356)-3),D$3)=1,1,D355+1))))</f>
        <v/>
      </c>
      <c r="E356" s="127" t="str">
        <f>IF(E355="","",IF(COLUMN(E356)-1&lt;&gt;COUNT($3:$3),IF(ROW(E356)-3&gt;$A$2,"",IF(MOD((ROW(E356)-3),(PRODUCT($3:$3)/PRODUCT($B$3:E$3)))=1,IF(MOD((ROW(E356)-3),(PRODUCT($3:$3)/PRODUCT($B$3:D$3)))=1,1,E355+1),E355)),IF(ROW(E356)-3&gt;$A$2,"",IF(MOD((ROW(E356)-3),E$3)=1,1,E355+1))))</f>
        <v/>
      </c>
      <c r="F356" s="127" t="str">
        <f>IF(F355="","",IF(COLUMN(F356)-1&lt;&gt;COUNT($3:$3),IF(ROW(F356)-3&gt;$A$2,"",IF(MOD((ROW(F356)-3),(PRODUCT($3:$3)/PRODUCT($B$3:F$3)))=1,IF(MOD((ROW(F356)-3),(PRODUCT($3:$3)/PRODUCT($B$3:E$3)))=1,1,F355+1),F355)),IF(ROW(F356)-3&gt;$A$2,"",IF(MOD((ROW(F356)-3),F$3)=1,1,F355+1))))</f>
        <v/>
      </c>
      <c r="G356" s="127" t="str">
        <f>IF(G355="","",IF(COLUMN(G356)-1&lt;&gt;COUNT($3:$3),IF(ROW(G356)-3&gt;$A$2,"",IF(MOD((ROW(G356)-3),(PRODUCT($3:$3)/PRODUCT($B$3:G$3)))=1,IF(MOD((ROW(G356)-3),(PRODUCT($3:$3)/PRODUCT($B$3:F$3)))=1,1,G355+1),G355)),IF(ROW(G356)-3&gt;$A$2,"",IF(MOD((ROW(G356)-3),G$3)=1,1,G355+1))))</f>
        <v/>
      </c>
      <c r="H356" s="127" t="str">
        <f>IF(H355="","",IF(COLUMN(H356)-1&lt;&gt;COUNT($3:$3),IF(ROW(H356)-3&gt;$A$2,"",IF(MOD((ROW(H356)-3),(PRODUCT($3:$3)/PRODUCT($B$3:H$3)))=1,IF(MOD((ROW(H356)-3),(PRODUCT($3:$3)/PRODUCT($B$3:G$3)))=1,1,H355+1),H355)),IF(ROW(H356)-3&gt;$A$2,"",IF(MOD((ROW(H356)-3),H$3)=1,1,H355+1))))</f>
        <v/>
      </c>
      <c r="I356" s="127" t="str">
        <f>IF(I355="","",IF(COLUMN(I356)-1&lt;&gt;COUNT($3:$3),IF(ROW(I356)-3&gt;$A$2,"",IF(MOD((ROW(I356)-3),(PRODUCT($3:$3)/PRODUCT($B$3:I$3)))=1,IF(MOD((ROW(I356)-3),(PRODUCT($3:$3)/PRODUCT($B$3:H$3)))=1,1,I355+1),I355)),IF(ROW(I356)-3&gt;$A$2,"",IF(MOD((ROW(I356)-3),I$3)=1,1,I355+1))))</f>
        <v/>
      </c>
      <c r="J356" s="127" t="str">
        <f>IF(J355="","",IF(COLUMN(J356)-1&lt;&gt;COUNT($3:$3),IF(ROW(J356)-3&gt;$A$2,"",IF(MOD((ROW(J356)-3),(PRODUCT($3:$3)/PRODUCT($B$3:J$3)))=1,IF(MOD((ROW(J356)-3),(PRODUCT($3:$3)/PRODUCT($B$3:I$3)))=1,1,J355+1),J355)),IF(ROW(J356)-3&gt;$A$2,"",IF(MOD((ROW(J356)-3),J$3)=1,1,J355+1))))</f>
        <v/>
      </c>
      <c r="K356" t="str">
        <f>IF(K355="","",IF(COLUMN(K356)-1&lt;&gt;COUNT($3:$3),IF(ROW(K356)-2&gt;$A$2,"",IF(MOD((ROW(K356)-2),(PRODUCT($3:$3)/PRODUCT($B$3:K$3)))=1,IF(MOD((ROW(K356)-2),(PRODUCT($3:$3)/PRODUCT($B$3:J$3)))=1,1,K355+1),K355)),IF(ROW(K356)-2&gt;$A$2,"",IF(MOD((ROW(K356)-2),K$3)=1,1,K355+1))))</f>
        <v/>
      </c>
    </row>
    <row r="357" spans="2:11">
      <c r="B357" s="127" t="str">
        <f>IF(B356="","",IF(COLUMN(B357)-1&lt;&gt;COUNT($3:$3),IF(ROW(B357)-3&gt;$A$2,"",IF(MOD((ROW(B357)-3),(PRODUCT($3:$3)/PRODUCT($B$3:B$3)))=1,B356+1,B356)),IF(ROW(B357)-3&gt;$A$2,"",IF(MOD((ROW(B357)-3),B$3)=1,1,B356+1))))</f>
        <v/>
      </c>
      <c r="C357" s="127" t="str">
        <f>IF(C356="","",IF(COLUMN(C357)-1&lt;&gt;COUNT($3:$3),IF(ROW(C357)-3&gt;$A$2,"",IF(MOD((ROW(C357)-3),(PRODUCT($3:$3)/PRODUCT($B$3:C$3)))=1,IF(MOD((ROW(C357)-3),(PRODUCT($3:$3)/PRODUCT(B$3:$B$3)))=1,1,C356+1),C356)),IF(ROW(C357)-3&gt;$A$2,"",IF(MOD((ROW(C357)-3),C$3)=1,1,C356+1))))</f>
        <v/>
      </c>
      <c r="D357" s="127" t="str">
        <f>IF(D356="","",IF(COLUMN(D357)-1&lt;&gt;COUNT($3:$3),IF(ROW(D357)-3&gt;$A$2,"",IF(MOD((ROW(D357)-3),(PRODUCT($3:$3)/PRODUCT($B$3:D$3)))=1,IF(MOD((ROW(D357)-3),(PRODUCT($3:$3)/PRODUCT($B$3:C$3)))=1,1,D356+1),D356)),IF(ROW(D357)-3&gt;$A$2,"",IF(MOD((ROW(D357)-3),D$3)=1,1,D356+1))))</f>
        <v/>
      </c>
      <c r="E357" s="127" t="str">
        <f>IF(E356="","",IF(COLUMN(E357)-1&lt;&gt;COUNT($3:$3),IF(ROW(E357)-3&gt;$A$2,"",IF(MOD((ROW(E357)-3),(PRODUCT($3:$3)/PRODUCT($B$3:E$3)))=1,IF(MOD((ROW(E357)-3),(PRODUCT($3:$3)/PRODUCT($B$3:D$3)))=1,1,E356+1),E356)),IF(ROW(E357)-3&gt;$A$2,"",IF(MOD((ROW(E357)-3),E$3)=1,1,E356+1))))</f>
        <v/>
      </c>
      <c r="F357" s="127" t="str">
        <f>IF(F356="","",IF(COLUMN(F357)-1&lt;&gt;COUNT($3:$3),IF(ROW(F357)-3&gt;$A$2,"",IF(MOD((ROW(F357)-3),(PRODUCT($3:$3)/PRODUCT($B$3:F$3)))=1,IF(MOD((ROW(F357)-3),(PRODUCT($3:$3)/PRODUCT($B$3:E$3)))=1,1,F356+1),F356)),IF(ROW(F357)-3&gt;$A$2,"",IF(MOD((ROW(F357)-3),F$3)=1,1,F356+1))))</f>
        <v/>
      </c>
      <c r="G357" s="127" t="str">
        <f>IF(G356="","",IF(COLUMN(G357)-1&lt;&gt;COUNT($3:$3),IF(ROW(G357)-3&gt;$A$2,"",IF(MOD((ROW(G357)-3),(PRODUCT($3:$3)/PRODUCT($B$3:G$3)))=1,IF(MOD((ROW(G357)-3),(PRODUCT($3:$3)/PRODUCT($B$3:F$3)))=1,1,G356+1),G356)),IF(ROW(G357)-3&gt;$A$2,"",IF(MOD((ROW(G357)-3),G$3)=1,1,G356+1))))</f>
        <v/>
      </c>
      <c r="H357" s="127" t="str">
        <f>IF(H356="","",IF(COLUMN(H357)-1&lt;&gt;COUNT($3:$3),IF(ROW(H357)-3&gt;$A$2,"",IF(MOD((ROW(H357)-3),(PRODUCT($3:$3)/PRODUCT($B$3:H$3)))=1,IF(MOD((ROW(H357)-3),(PRODUCT($3:$3)/PRODUCT($B$3:G$3)))=1,1,H356+1),H356)),IF(ROW(H357)-3&gt;$A$2,"",IF(MOD((ROW(H357)-3),H$3)=1,1,H356+1))))</f>
        <v/>
      </c>
      <c r="I357" s="127" t="str">
        <f>IF(I356="","",IF(COLUMN(I357)-1&lt;&gt;COUNT($3:$3),IF(ROW(I357)-3&gt;$A$2,"",IF(MOD((ROW(I357)-3),(PRODUCT($3:$3)/PRODUCT($B$3:I$3)))=1,IF(MOD((ROW(I357)-3),(PRODUCT($3:$3)/PRODUCT($B$3:H$3)))=1,1,I356+1),I356)),IF(ROW(I357)-3&gt;$A$2,"",IF(MOD((ROW(I357)-3),I$3)=1,1,I356+1))))</f>
        <v/>
      </c>
      <c r="J357" s="127" t="str">
        <f>IF(J356="","",IF(COLUMN(J357)-1&lt;&gt;COUNT($3:$3),IF(ROW(J357)-3&gt;$A$2,"",IF(MOD((ROW(J357)-3),(PRODUCT($3:$3)/PRODUCT($B$3:J$3)))=1,IF(MOD((ROW(J357)-3),(PRODUCT($3:$3)/PRODUCT($B$3:I$3)))=1,1,J356+1),J356)),IF(ROW(J357)-3&gt;$A$2,"",IF(MOD((ROW(J357)-3),J$3)=1,1,J356+1))))</f>
        <v/>
      </c>
      <c r="K357" t="str">
        <f>IF(K356="","",IF(COLUMN(K357)-1&lt;&gt;COUNT($3:$3),IF(ROW(K357)-2&gt;$A$2,"",IF(MOD((ROW(K357)-2),(PRODUCT($3:$3)/PRODUCT($B$3:K$3)))=1,IF(MOD((ROW(K357)-2),(PRODUCT($3:$3)/PRODUCT($B$3:J$3)))=1,1,K356+1),K356)),IF(ROW(K357)-2&gt;$A$2,"",IF(MOD((ROW(K357)-2),K$3)=1,1,K356+1))))</f>
        <v/>
      </c>
    </row>
    <row r="358" spans="2:11">
      <c r="B358" s="127" t="str">
        <f>IF(B357="","",IF(COLUMN(B358)-1&lt;&gt;COUNT($3:$3),IF(ROW(B358)-3&gt;$A$2,"",IF(MOD((ROW(B358)-3),(PRODUCT($3:$3)/PRODUCT($B$3:B$3)))=1,B357+1,B357)),IF(ROW(B358)-3&gt;$A$2,"",IF(MOD((ROW(B358)-3),B$3)=1,1,B357+1))))</f>
        <v/>
      </c>
      <c r="C358" s="127" t="str">
        <f>IF(C357="","",IF(COLUMN(C358)-1&lt;&gt;COUNT($3:$3),IF(ROW(C358)-3&gt;$A$2,"",IF(MOD((ROW(C358)-3),(PRODUCT($3:$3)/PRODUCT($B$3:C$3)))=1,IF(MOD((ROW(C358)-3),(PRODUCT($3:$3)/PRODUCT(B$3:$B$3)))=1,1,C357+1),C357)),IF(ROW(C358)-3&gt;$A$2,"",IF(MOD((ROW(C358)-3),C$3)=1,1,C357+1))))</f>
        <v/>
      </c>
      <c r="D358" s="127" t="str">
        <f>IF(D357="","",IF(COLUMN(D358)-1&lt;&gt;COUNT($3:$3),IF(ROW(D358)-3&gt;$A$2,"",IF(MOD((ROW(D358)-3),(PRODUCT($3:$3)/PRODUCT($B$3:D$3)))=1,IF(MOD((ROW(D358)-3),(PRODUCT($3:$3)/PRODUCT($B$3:C$3)))=1,1,D357+1),D357)),IF(ROW(D358)-3&gt;$A$2,"",IF(MOD((ROW(D358)-3),D$3)=1,1,D357+1))))</f>
        <v/>
      </c>
      <c r="E358" s="127" t="str">
        <f>IF(E357="","",IF(COLUMN(E358)-1&lt;&gt;COUNT($3:$3),IF(ROW(E358)-3&gt;$A$2,"",IF(MOD((ROW(E358)-3),(PRODUCT($3:$3)/PRODUCT($B$3:E$3)))=1,IF(MOD((ROW(E358)-3),(PRODUCT($3:$3)/PRODUCT($B$3:D$3)))=1,1,E357+1),E357)),IF(ROW(E358)-3&gt;$A$2,"",IF(MOD((ROW(E358)-3),E$3)=1,1,E357+1))))</f>
        <v/>
      </c>
      <c r="F358" s="127" t="str">
        <f>IF(F357="","",IF(COLUMN(F358)-1&lt;&gt;COUNT($3:$3),IF(ROW(F358)-3&gt;$A$2,"",IF(MOD((ROW(F358)-3),(PRODUCT($3:$3)/PRODUCT($B$3:F$3)))=1,IF(MOD((ROW(F358)-3),(PRODUCT($3:$3)/PRODUCT($B$3:E$3)))=1,1,F357+1),F357)),IF(ROW(F358)-3&gt;$A$2,"",IF(MOD((ROW(F358)-3),F$3)=1,1,F357+1))))</f>
        <v/>
      </c>
      <c r="G358" s="127" t="str">
        <f>IF(G357="","",IF(COLUMN(G358)-1&lt;&gt;COUNT($3:$3),IF(ROW(G358)-3&gt;$A$2,"",IF(MOD((ROW(G358)-3),(PRODUCT($3:$3)/PRODUCT($B$3:G$3)))=1,IF(MOD((ROW(G358)-3),(PRODUCT($3:$3)/PRODUCT($B$3:F$3)))=1,1,G357+1),G357)),IF(ROW(G358)-3&gt;$A$2,"",IF(MOD((ROW(G358)-3),G$3)=1,1,G357+1))))</f>
        <v/>
      </c>
      <c r="H358" s="127" t="str">
        <f>IF(H357="","",IF(COLUMN(H358)-1&lt;&gt;COUNT($3:$3),IF(ROW(H358)-3&gt;$A$2,"",IF(MOD((ROW(H358)-3),(PRODUCT($3:$3)/PRODUCT($B$3:H$3)))=1,IF(MOD((ROW(H358)-3),(PRODUCT($3:$3)/PRODUCT($B$3:G$3)))=1,1,H357+1),H357)),IF(ROW(H358)-3&gt;$A$2,"",IF(MOD((ROW(H358)-3),H$3)=1,1,H357+1))))</f>
        <v/>
      </c>
      <c r="I358" s="127" t="str">
        <f>IF(I357="","",IF(COLUMN(I358)-1&lt;&gt;COUNT($3:$3),IF(ROW(I358)-3&gt;$A$2,"",IF(MOD((ROW(I358)-3),(PRODUCT($3:$3)/PRODUCT($B$3:I$3)))=1,IF(MOD((ROW(I358)-3),(PRODUCT($3:$3)/PRODUCT($B$3:H$3)))=1,1,I357+1),I357)),IF(ROW(I358)-3&gt;$A$2,"",IF(MOD((ROW(I358)-3),I$3)=1,1,I357+1))))</f>
        <v/>
      </c>
      <c r="J358" s="127" t="str">
        <f>IF(J357="","",IF(COLUMN(J358)-1&lt;&gt;COUNT($3:$3),IF(ROW(J358)-3&gt;$A$2,"",IF(MOD((ROW(J358)-3),(PRODUCT($3:$3)/PRODUCT($B$3:J$3)))=1,IF(MOD((ROW(J358)-3),(PRODUCT($3:$3)/PRODUCT($B$3:I$3)))=1,1,J357+1),J357)),IF(ROW(J358)-3&gt;$A$2,"",IF(MOD((ROW(J358)-3),J$3)=1,1,J357+1))))</f>
        <v/>
      </c>
      <c r="K358" t="str">
        <f>IF(K357="","",IF(COLUMN(K358)-1&lt;&gt;COUNT($3:$3),IF(ROW(K358)-2&gt;$A$2,"",IF(MOD((ROW(K358)-2),(PRODUCT($3:$3)/PRODUCT($B$3:K$3)))=1,IF(MOD((ROW(K358)-2),(PRODUCT($3:$3)/PRODUCT($B$3:J$3)))=1,1,K357+1),K357)),IF(ROW(K358)-2&gt;$A$2,"",IF(MOD((ROW(K358)-2),K$3)=1,1,K357+1))))</f>
        <v/>
      </c>
    </row>
    <row r="359" spans="2:11">
      <c r="B359" s="127" t="str">
        <f>IF(B358="","",IF(COLUMN(B359)-1&lt;&gt;COUNT($3:$3),IF(ROW(B359)-3&gt;$A$2,"",IF(MOD((ROW(B359)-3),(PRODUCT($3:$3)/PRODUCT($B$3:B$3)))=1,B358+1,B358)),IF(ROW(B359)-3&gt;$A$2,"",IF(MOD((ROW(B359)-3),B$3)=1,1,B358+1))))</f>
        <v/>
      </c>
      <c r="C359" s="127" t="str">
        <f>IF(C358="","",IF(COLUMN(C359)-1&lt;&gt;COUNT($3:$3),IF(ROW(C359)-3&gt;$A$2,"",IF(MOD((ROW(C359)-3),(PRODUCT($3:$3)/PRODUCT($B$3:C$3)))=1,IF(MOD((ROW(C359)-3),(PRODUCT($3:$3)/PRODUCT(B$3:$B$3)))=1,1,C358+1),C358)),IF(ROW(C359)-3&gt;$A$2,"",IF(MOD((ROW(C359)-3),C$3)=1,1,C358+1))))</f>
        <v/>
      </c>
      <c r="D359" s="127" t="str">
        <f>IF(D358="","",IF(COLUMN(D359)-1&lt;&gt;COUNT($3:$3),IF(ROW(D359)-3&gt;$A$2,"",IF(MOD((ROW(D359)-3),(PRODUCT($3:$3)/PRODUCT($B$3:D$3)))=1,IF(MOD((ROW(D359)-3),(PRODUCT($3:$3)/PRODUCT($B$3:C$3)))=1,1,D358+1),D358)),IF(ROW(D359)-3&gt;$A$2,"",IF(MOD((ROW(D359)-3),D$3)=1,1,D358+1))))</f>
        <v/>
      </c>
      <c r="E359" s="127" t="str">
        <f>IF(E358="","",IF(COLUMN(E359)-1&lt;&gt;COUNT($3:$3),IF(ROW(E359)-3&gt;$A$2,"",IF(MOD((ROW(E359)-3),(PRODUCT($3:$3)/PRODUCT($B$3:E$3)))=1,IF(MOD((ROW(E359)-3),(PRODUCT($3:$3)/PRODUCT($B$3:D$3)))=1,1,E358+1),E358)),IF(ROW(E359)-3&gt;$A$2,"",IF(MOD((ROW(E359)-3),E$3)=1,1,E358+1))))</f>
        <v/>
      </c>
      <c r="F359" s="127" t="str">
        <f>IF(F358="","",IF(COLUMN(F359)-1&lt;&gt;COUNT($3:$3),IF(ROW(F359)-3&gt;$A$2,"",IF(MOD((ROW(F359)-3),(PRODUCT($3:$3)/PRODUCT($B$3:F$3)))=1,IF(MOD((ROW(F359)-3),(PRODUCT($3:$3)/PRODUCT($B$3:E$3)))=1,1,F358+1),F358)),IF(ROW(F359)-3&gt;$A$2,"",IF(MOD((ROW(F359)-3),F$3)=1,1,F358+1))))</f>
        <v/>
      </c>
      <c r="G359" s="127" t="str">
        <f>IF(G358="","",IF(COLUMN(G359)-1&lt;&gt;COUNT($3:$3),IF(ROW(G359)-3&gt;$A$2,"",IF(MOD((ROW(G359)-3),(PRODUCT($3:$3)/PRODUCT($B$3:G$3)))=1,IF(MOD((ROW(G359)-3),(PRODUCT($3:$3)/PRODUCT($B$3:F$3)))=1,1,G358+1),G358)),IF(ROW(G359)-3&gt;$A$2,"",IF(MOD((ROW(G359)-3),G$3)=1,1,G358+1))))</f>
        <v/>
      </c>
      <c r="H359" s="127" t="str">
        <f>IF(H358="","",IF(COLUMN(H359)-1&lt;&gt;COUNT($3:$3),IF(ROW(H359)-3&gt;$A$2,"",IF(MOD((ROW(H359)-3),(PRODUCT($3:$3)/PRODUCT($B$3:H$3)))=1,IF(MOD((ROW(H359)-3),(PRODUCT($3:$3)/PRODUCT($B$3:G$3)))=1,1,H358+1),H358)),IF(ROW(H359)-3&gt;$A$2,"",IF(MOD((ROW(H359)-3),H$3)=1,1,H358+1))))</f>
        <v/>
      </c>
      <c r="I359" s="127" t="str">
        <f>IF(I358="","",IF(COLUMN(I359)-1&lt;&gt;COUNT($3:$3),IF(ROW(I359)-3&gt;$A$2,"",IF(MOD((ROW(I359)-3),(PRODUCT($3:$3)/PRODUCT($B$3:I$3)))=1,IF(MOD((ROW(I359)-3),(PRODUCT($3:$3)/PRODUCT($B$3:H$3)))=1,1,I358+1),I358)),IF(ROW(I359)-3&gt;$A$2,"",IF(MOD((ROW(I359)-3),I$3)=1,1,I358+1))))</f>
        <v/>
      </c>
      <c r="J359" s="127" t="str">
        <f>IF(J358="","",IF(COLUMN(J359)-1&lt;&gt;COUNT($3:$3),IF(ROW(J359)-3&gt;$A$2,"",IF(MOD((ROW(J359)-3),(PRODUCT($3:$3)/PRODUCT($B$3:J$3)))=1,IF(MOD((ROW(J359)-3),(PRODUCT($3:$3)/PRODUCT($B$3:I$3)))=1,1,J358+1),J358)),IF(ROW(J359)-3&gt;$A$2,"",IF(MOD((ROW(J359)-3),J$3)=1,1,J358+1))))</f>
        <v/>
      </c>
      <c r="K359" t="str">
        <f>IF(K358="","",IF(COLUMN(K359)-1&lt;&gt;COUNT($3:$3),IF(ROW(K359)-2&gt;$A$2,"",IF(MOD((ROW(K359)-2),(PRODUCT($3:$3)/PRODUCT($B$3:K$3)))=1,IF(MOD((ROW(K359)-2),(PRODUCT($3:$3)/PRODUCT($B$3:J$3)))=1,1,K358+1),K358)),IF(ROW(K359)-2&gt;$A$2,"",IF(MOD((ROW(K359)-2),K$3)=1,1,K358+1))))</f>
        <v/>
      </c>
    </row>
    <row r="360" spans="2:11">
      <c r="B360" s="127" t="str">
        <f>IF(B359="","",IF(COLUMN(B360)-1&lt;&gt;COUNT($3:$3),IF(ROW(B360)-3&gt;$A$2,"",IF(MOD((ROW(B360)-3),(PRODUCT($3:$3)/PRODUCT($B$3:B$3)))=1,B359+1,B359)),IF(ROW(B360)-3&gt;$A$2,"",IF(MOD((ROW(B360)-3),B$3)=1,1,B359+1))))</f>
        <v/>
      </c>
      <c r="C360" s="127" t="str">
        <f>IF(C359="","",IF(COLUMN(C360)-1&lt;&gt;COUNT($3:$3),IF(ROW(C360)-3&gt;$A$2,"",IF(MOD((ROW(C360)-3),(PRODUCT($3:$3)/PRODUCT($B$3:C$3)))=1,IF(MOD((ROW(C360)-3),(PRODUCT($3:$3)/PRODUCT(B$3:$B$3)))=1,1,C359+1),C359)),IF(ROW(C360)-3&gt;$A$2,"",IF(MOD((ROW(C360)-3),C$3)=1,1,C359+1))))</f>
        <v/>
      </c>
      <c r="D360" s="127" t="str">
        <f>IF(D359="","",IF(COLUMN(D360)-1&lt;&gt;COUNT($3:$3),IF(ROW(D360)-3&gt;$A$2,"",IF(MOD((ROW(D360)-3),(PRODUCT($3:$3)/PRODUCT($B$3:D$3)))=1,IF(MOD((ROW(D360)-3),(PRODUCT($3:$3)/PRODUCT($B$3:C$3)))=1,1,D359+1),D359)),IF(ROW(D360)-3&gt;$A$2,"",IF(MOD((ROW(D360)-3),D$3)=1,1,D359+1))))</f>
        <v/>
      </c>
      <c r="E360" s="127" t="str">
        <f>IF(E359="","",IF(COLUMN(E360)-1&lt;&gt;COUNT($3:$3),IF(ROW(E360)-3&gt;$A$2,"",IF(MOD((ROW(E360)-3),(PRODUCT($3:$3)/PRODUCT($B$3:E$3)))=1,IF(MOD((ROW(E360)-3),(PRODUCT($3:$3)/PRODUCT($B$3:D$3)))=1,1,E359+1),E359)),IF(ROW(E360)-3&gt;$A$2,"",IF(MOD((ROW(E360)-3),E$3)=1,1,E359+1))))</f>
        <v/>
      </c>
      <c r="F360" s="127" t="str">
        <f>IF(F359="","",IF(COLUMN(F360)-1&lt;&gt;COUNT($3:$3),IF(ROW(F360)-3&gt;$A$2,"",IF(MOD((ROW(F360)-3),(PRODUCT($3:$3)/PRODUCT($B$3:F$3)))=1,IF(MOD((ROW(F360)-3),(PRODUCT($3:$3)/PRODUCT($B$3:E$3)))=1,1,F359+1),F359)),IF(ROW(F360)-3&gt;$A$2,"",IF(MOD((ROW(F360)-3),F$3)=1,1,F359+1))))</f>
        <v/>
      </c>
      <c r="G360" s="127" t="str">
        <f>IF(G359="","",IF(COLUMN(G360)-1&lt;&gt;COUNT($3:$3),IF(ROW(G360)-3&gt;$A$2,"",IF(MOD((ROW(G360)-3),(PRODUCT($3:$3)/PRODUCT($B$3:G$3)))=1,IF(MOD((ROW(G360)-3),(PRODUCT($3:$3)/PRODUCT($B$3:F$3)))=1,1,G359+1),G359)),IF(ROW(G360)-3&gt;$A$2,"",IF(MOD((ROW(G360)-3),G$3)=1,1,G359+1))))</f>
        <v/>
      </c>
      <c r="H360" s="127" t="str">
        <f>IF(H359="","",IF(COLUMN(H360)-1&lt;&gt;COUNT($3:$3),IF(ROW(H360)-3&gt;$A$2,"",IF(MOD((ROW(H360)-3),(PRODUCT($3:$3)/PRODUCT($B$3:H$3)))=1,IF(MOD((ROW(H360)-3),(PRODUCT($3:$3)/PRODUCT($B$3:G$3)))=1,1,H359+1),H359)),IF(ROW(H360)-3&gt;$A$2,"",IF(MOD((ROW(H360)-3),H$3)=1,1,H359+1))))</f>
        <v/>
      </c>
      <c r="I360" s="127" t="str">
        <f>IF(I359="","",IF(COLUMN(I360)-1&lt;&gt;COUNT($3:$3),IF(ROW(I360)-3&gt;$A$2,"",IF(MOD((ROW(I360)-3),(PRODUCT($3:$3)/PRODUCT($B$3:I$3)))=1,IF(MOD((ROW(I360)-3),(PRODUCT($3:$3)/PRODUCT($B$3:H$3)))=1,1,I359+1),I359)),IF(ROW(I360)-3&gt;$A$2,"",IF(MOD((ROW(I360)-3),I$3)=1,1,I359+1))))</f>
        <v/>
      </c>
      <c r="J360" s="127" t="str">
        <f>IF(J359="","",IF(COLUMN(J360)-1&lt;&gt;COUNT($3:$3),IF(ROW(J360)-3&gt;$A$2,"",IF(MOD((ROW(J360)-3),(PRODUCT($3:$3)/PRODUCT($B$3:J$3)))=1,IF(MOD((ROW(J360)-3),(PRODUCT($3:$3)/PRODUCT($B$3:I$3)))=1,1,J359+1),J359)),IF(ROW(J360)-3&gt;$A$2,"",IF(MOD((ROW(J360)-3),J$3)=1,1,J359+1))))</f>
        <v/>
      </c>
      <c r="K360" t="str">
        <f>IF(K359="","",IF(COLUMN(K360)-1&lt;&gt;COUNT($3:$3),IF(ROW(K360)-2&gt;$A$2,"",IF(MOD((ROW(K360)-2),(PRODUCT($3:$3)/PRODUCT($B$3:K$3)))=1,IF(MOD((ROW(K360)-2),(PRODUCT($3:$3)/PRODUCT($B$3:J$3)))=1,1,K359+1),K359)),IF(ROW(K360)-2&gt;$A$2,"",IF(MOD((ROW(K360)-2),K$3)=1,1,K359+1))))</f>
        <v/>
      </c>
    </row>
    <row r="361" spans="2:11">
      <c r="B361" s="127" t="str">
        <f>IF(B360="","",IF(COLUMN(B361)-1&lt;&gt;COUNT($3:$3),IF(ROW(B361)-3&gt;$A$2,"",IF(MOD((ROW(B361)-3),(PRODUCT($3:$3)/PRODUCT($B$3:B$3)))=1,B360+1,B360)),IF(ROW(B361)-3&gt;$A$2,"",IF(MOD((ROW(B361)-3),B$3)=1,1,B360+1))))</f>
        <v/>
      </c>
      <c r="C361" s="127" t="str">
        <f>IF(C360="","",IF(COLUMN(C361)-1&lt;&gt;COUNT($3:$3),IF(ROW(C361)-3&gt;$A$2,"",IF(MOD((ROW(C361)-3),(PRODUCT($3:$3)/PRODUCT($B$3:C$3)))=1,IF(MOD((ROW(C361)-3),(PRODUCT($3:$3)/PRODUCT(B$3:$B$3)))=1,1,C360+1),C360)),IF(ROW(C361)-3&gt;$A$2,"",IF(MOD((ROW(C361)-3),C$3)=1,1,C360+1))))</f>
        <v/>
      </c>
      <c r="D361" s="127" t="str">
        <f>IF(D360="","",IF(COLUMN(D361)-1&lt;&gt;COUNT($3:$3),IF(ROW(D361)-3&gt;$A$2,"",IF(MOD((ROW(D361)-3),(PRODUCT($3:$3)/PRODUCT($B$3:D$3)))=1,IF(MOD((ROW(D361)-3),(PRODUCT($3:$3)/PRODUCT($B$3:C$3)))=1,1,D360+1),D360)),IF(ROW(D361)-3&gt;$A$2,"",IF(MOD((ROW(D361)-3),D$3)=1,1,D360+1))))</f>
        <v/>
      </c>
      <c r="E361" s="127" t="str">
        <f>IF(E360="","",IF(COLUMN(E361)-1&lt;&gt;COUNT($3:$3),IF(ROW(E361)-3&gt;$A$2,"",IF(MOD((ROW(E361)-3),(PRODUCT($3:$3)/PRODUCT($B$3:E$3)))=1,IF(MOD((ROW(E361)-3),(PRODUCT($3:$3)/PRODUCT($B$3:D$3)))=1,1,E360+1),E360)),IF(ROW(E361)-3&gt;$A$2,"",IF(MOD((ROW(E361)-3),E$3)=1,1,E360+1))))</f>
        <v/>
      </c>
      <c r="F361" s="127" t="str">
        <f>IF(F360="","",IF(COLUMN(F361)-1&lt;&gt;COUNT($3:$3),IF(ROW(F361)-3&gt;$A$2,"",IF(MOD((ROW(F361)-3),(PRODUCT($3:$3)/PRODUCT($B$3:F$3)))=1,IF(MOD((ROW(F361)-3),(PRODUCT($3:$3)/PRODUCT($B$3:E$3)))=1,1,F360+1),F360)),IF(ROW(F361)-3&gt;$A$2,"",IF(MOD((ROW(F361)-3),F$3)=1,1,F360+1))))</f>
        <v/>
      </c>
      <c r="G361" s="127" t="str">
        <f>IF(G360="","",IF(COLUMN(G361)-1&lt;&gt;COUNT($3:$3),IF(ROW(G361)-3&gt;$A$2,"",IF(MOD((ROW(G361)-3),(PRODUCT($3:$3)/PRODUCT($B$3:G$3)))=1,IF(MOD((ROW(G361)-3),(PRODUCT($3:$3)/PRODUCT($B$3:F$3)))=1,1,G360+1),G360)),IF(ROW(G361)-3&gt;$A$2,"",IF(MOD((ROW(G361)-3),G$3)=1,1,G360+1))))</f>
        <v/>
      </c>
      <c r="H361" s="127" t="str">
        <f>IF(H360="","",IF(COLUMN(H361)-1&lt;&gt;COUNT($3:$3),IF(ROW(H361)-3&gt;$A$2,"",IF(MOD((ROW(H361)-3),(PRODUCT($3:$3)/PRODUCT($B$3:H$3)))=1,IF(MOD((ROW(H361)-3),(PRODUCT($3:$3)/PRODUCT($B$3:G$3)))=1,1,H360+1),H360)),IF(ROW(H361)-3&gt;$A$2,"",IF(MOD((ROW(H361)-3),H$3)=1,1,H360+1))))</f>
        <v/>
      </c>
      <c r="I361" s="127" t="str">
        <f>IF(I360="","",IF(COLUMN(I361)-1&lt;&gt;COUNT($3:$3),IF(ROW(I361)-3&gt;$A$2,"",IF(MOD((ROW(I361)-3),(PRODUCT($3:$3)/PRODUCT($B$3:I$3)))=1,IF(MOD((ROW(I361)-3),(PRODUCT($3:$3)/PRODUCT($B$3:H$3)))=1,1,I360+1),I360)),IF(ROW(I361)-3&gt;$A$2,"",IF(MOD((ROW(I361)-3),I$3)=1,1,I360+1))))</f>
        <v/>
      </c>
      <c r="J361" s="127" t="str">
        <f>IF(J360="","",IF(COLUMN(J361)-1&lt;&gt;COUNT($3:$3),IF(ROW(J361)-3&gt;$A$2,"",IF(MOD((ROW(J361)-3),(PRODUCT($3:$3)/PRODUCT($B$3:J$3)))=1,IF(MOD((ROW(J361)-3),(PRODUCT($3:$3)/PRODUCT($B$3:I$3)))=1,1,J360+1),J360)),IF(ROW(J361)-3&gt;$A$2,"",IF(MOD((ROW(J361)-3),J$3)=1,1,J360+1))))</f>
        <v/>
      </c>
      <c r="K361" t="str">
        <f>IF(K360="","",IF(COLUMN(K361)-1&lt;&gt;COUNT($3:$3),IF(ROW(K361)-2&gt;$A$2,"",IF(MOD((ROW(K361)-2),(PRODUCT($3:$3)/PRODUCT($B$3:K$3)))=1,IF(MOD((ROW(K361)-2),(PRODUCT($3:$3)/PRODUCT($B$3:J$3)))=1,1,K360+1),K360)),IF(ROW(K361)-2&gt;$A$2,"",IF(MOD((ROW(K361)-2),K$3)=1,1,K360+1))))</f>
        <v/>
      </c>
    </row>
    <row r="362" spans="2:11">
      <c r="B362" s="127" t="str">
        <f>IF(B361="","",IF(COLUMN(B362)-1&lt;&gt;COUNT($3:$3),IF(ROW(B362)-3&gt;$A$2,"",IF(MOD((ROW(B362)-3),(PRODUCT($3:$3)/PRODUCT($B$3:B$3)))=1,B361+1,B361)),IF(ROW(B362)-3&gt;$A$2,"",IF(MOD((ROW(B362)-3),B$3)=1,1,B361+1))))</f>
        <v/>
      </c>
      <c r="C362" s="127" t="str">
        <f>IF(C361="","",IF(COLUMN(C362)-1&lt;&gt;COUNT($3:$3),IF(ROW(C362)-3&gt;$A$2,"",IF(MOD((ROW(C362)-3),(PRODUCT($3:$3)/PRODUCT($B$3:C$3)))=1,IF(MOD((ROW(C362)-3),(PRODUCT($3:$3)/PRODUCT(B$3:$B$3)))=1,1,C361+1),C361)),IF(ROW(C362)-3&gt;$A$2,"",IF(MOD((ROW(C362)-3),C$3)=1,1,C361+1))))</f>
        <v/>
      </c>
      <c r="D362" s="127" t="str">
        <f>IF(D361="","",IF(COLUMN(D362)-1&lt;&gt;COUNT($3:$3),IF(ROW(D362)-3&gt;$A$2,"",IF(MOD((ROW(D362)-3),(PRODUCT($3:$3)/PRODUCT($B$3:D$3)))=1,IF(MOD((ROW(D362)-3),(PRODUCT($3:$3)/PRODUCT($B$3:C$3)))=1,1,D361+1),D361)),IF(ROW(D362)-3&gt;$A$2,"",IF(MOD((ROW(D362)-3),D$3)=1,1,D361+1))))</f>
        <v/>
      </c>
      <c r="E362" s="127" t="str">
        <f>IF(E361="","",IF(COLUMN(E362)-1&lt;&gt;COUNT($3:$3),IF(ROW(E362)-3&gt;$A$2,"",IF(MOD((ROW(E362)-3),(PRODUCT($3:$3)/PRODUCT($B$3:E$3)))=1,IF(MOD((ROW(E362)-3),(PRODUCT($3:$3)/PRODUCT($B$3:D$3)))=1,1,E361+1),E361)),IF(ROW(E362)-3&gt;$A$2,"",IF(MOD((ROW(E362)-3),E$3)=1,1,E361+1))))</f>
        <v/>
      </c>
      <c r="F362" s="127" t="str">
        <f>IF(F361="","",IF(COLUMN(F362)-1&lt;&gt;COUNT($3:$3),IF(ROW(F362)-3&gt;$A$2,"",IF(MOD((ROW(F362)-3),(PRODUCT($3:$3)/PRODUCT($B$3:F$3)))=1,IF(MOD((ROW(F362)-3),(PRODUCT($3:$3)/PRODUCT($B$3:E$3)))=1,1,F361+1),F361)),IF(ROW(F362)-3&gt;$A$2,"",IF(MOD((ROW(F362)-3),F$3)=1,1,F361+1))))</f>
        <v/>
      </c>
      <c r="G362" s="127" t="str">
        <f>IF(G361="","",IF(COLUMN(G362)-1&lt;&gt;COUNT($3:$3),IF(ROW(G362)-3&gt;$A$2,"",IF(MOD((ROW(G362)-3),(PRODUCT($3:$3)/PRODUCT($B$3:G$3)))=1,IF(MOD((ROW(G362)-3),(PRODUCT($3:$3)/PRODUCT($B$3:F$3)))=1,1,G361+1),G361)),IF(ROW(G362)-3&gt;$A$2,"",IF(MOD((ROW(G362)-3),G$3)=1,1,G361+1))))</f>
        <v/>
      </c>
      <c r="H362" s="127" t="str">
        <f>IF(H361="","",IF(COLUMN(H362)-1&lt;&gt;COUNT($3:$3),IF(ROW(H362)-3&gt;$A$2,"",IF(MOD((ROW(H362)-3),(PRODUCT($3:$3)/PRODUCT($B$3:H$3)))=1,IF(MOD((ROW(H362)-3),(PRODUCT($3:$3)/PRODUCT($B$3:G$3)))=1,1,H361+1),H361)),IF(ROW(H362)-3&gt;$A$2,"",IF(MOD((ROW(H362)-3),H$3)=1,1,H361+1))))</f>
        <v/>
      </c>
      <c r="I362" s="127" t="str">
        <f>IF(I361="","",IF(COLUMN(I362)-1&lt;&gt;COUNT($3:$3),IF(ROW(I362)-3&gt;$A$2,"",IF(MOD((ROW(I362)-3),(PRODUCT($3:$3)/PRODUCT($B$3:I$3)))=1,IF(MOD((ROW(I362)-3),(PRODUCT($3:$3)/PRODUCT($B$3:H$3)))=1,1,I361+1),I361)),IF(ROW(I362)-3&gt;$A$2,"",IF(MOD((ROW(I362)-3),I$3)=1,1,I361+1))))</f>
        <v/>
      </c>
      <c r="J362" s="127" t="str">
        <f>IF(J361="","",IF(COLUMN(J362)-1&lt;&gt;COUNT($3:$3),IF(ROW(J362)-3&gt;$A$2,"",IF(MOD((ROW(J362)-3),(PRODUCT($3:$3)/PRODUCT($B$3:J$3)))=1,IF(MOD((ROW(J362)-3),(PRODUCT($3:$3)/PRODUCT($B$3:I$3)))=1,1,J361+1),J361)),IF(ROW(J362)-3&gt;$A$2,"",IF(MOD((ROW(J362)-3),J$3)=1,1,J361+1))))</f>
        <v/>
      </c>
      <c r="K362" t="str">
        <f>IF(K361="","",IF(COLUMN(K362)-1&lt;&gt;COUNT($3:$3),IF(ROW(K362)-2&gt;$A$2,"",IF(MOD((ROW(K362)-2),(PRODUCT($3:$3)/PRODUCT($B$3:K$3)))=1,IF(MOD((ROW(K362)-2),(PRODUCT($3:$3)/PRODUCT($B$3:J$3)))=1,1,K361+1),K361)),IF(ROW(K362)-2&gt;$A$2,"",IF(MOD((ROW(K362)-2),K$3)=1,1,K361+1))))</f>
        <v/>
      </c>
    </row>
    <row r="363" spans="2:11">
      <c r="B363" s="127" t="str">
        <f>IF(B362="","",IF(COLUMN(B363)-1&lt;&gt;COUNT($3:$3),IF(ROW(B363)-3&gt;$A$2,"",IF(MOD((ROW(B363)-3),(PRODUCT($3:$3)/PRODUCT($B$3:B$3)))=1,B362+1,B362)),IF(ROW(B363)-3&gt;$A$2,"",IF(MOD((ROW(B363)-3),B$3)=1,1,B362+1))))</f>
        <v/>
      </c>
      <c r="C363" s="127" t="str">
        <f>IF(C362="","",IF(COLUMN(C363)-1&lt;&gt;COUNT($3:$3),IF(ROW(C363)-3&gt;$A$2,"",IF(MOD((ROW(C363)-3),(PRODUCT($3:$3)/PRODUCT($B$3:C$3)))=1,IF(MOD((ROW(C363)-3),(PRODUCT($3:$3)/PRODUCT(B$3:$B$3)))=1,1,C362+1),C362)),IF(ROW(C363)-3&gt;$A$2,"",IF(MOD((ROW(C363)-3),C$3)=1,1,C362+1))))</f>
        <v/>
      </c>
      <c r="D363" s="127" t="str">
        <f>IF(D362="","",IF(COLUMN(D363)-1&lt;&gt;COUNT($3:$3),IF(ROW(D363)-3&gt;$A$2,"",IF(MOD((ROW(D363)-3),(PRODUCT($3:$3)/PRODUCT($B$3:D$3)))=1,IF(MOD((ROW(D363)-3),(PRODUCT($3:$3)/PRODUCT($B$3:C$3)))=1,1,D362+1),D362)),IF(ROW(D363)-3&gt;$A$2,"",IF(MOD((ROW(D363)-3),D$3)=1,1,D362+1))))</f>
        <v/>
      </c>
      <c r="E363" s="127" t="str">
        <f>IF(E362="","",IF(COLUMN(E363)-1&lt;&gt;COUNT($3:$3),IF(ROW(E363)-3&gt;$A$2,"",IF(MOD((ROW(E363)-3),(PRODUCT($3:$3)/PRODUCT($B$3:E$3)))=1,IF(MOD((ROW(E363)-3),(PRODUCT($3:$3)/PRODUCT($B$3:D$3)))=1,1,E362+1),E362)),IF(ROW(E363)-3&gt;$A$2,"",IF(MOD((ROW(E363)-3),E$3)=1,1,E362+1))))</f>
        <v/>
      </c>
      <c r="F363" s="127" t="str">
        <f>IF(F362="","",IF(COLUMN(F363)-1&lt;&gt;COUNT($3:$3),IF(ROW(F363)-3&gt;$A$2,"",IF(MOD((ROW(F363)-3),(PRODUCT($3:$3)/PRODUCT($B$3:F$3)))=1,IF(MOD((ROW(F363)-3),(PRODUCT($3:$3)/PRODUCT($B$3:E$3)))=1,1,F362+1),F362)),IF(ROW(F363)-3&gt;$A$2,"",IF(MOD((ROW(F363)-3),F$3)=1,1,F362+1))))</f>
        <v/>
      </c>
      <c r="G363" s="127" t="str">
        <f>IF(G362="","",IF(COLUMN(G363)-1&lt;&gt;COUNT($3:$3),IF(ROW(G363)-3&gt;$A$2,"",IF(MOD((ROW(G363)-3),(PRODUCT($3:$3)/PRODUCT($B$3:G$3)))=1,IF(MOD((ROW(G363)-3),(PRODUCT($3:$3)/PRODUCT($B$3:F$3)))=1,1,G362+1),G362)),IF(ROW(G363)-3&gt;$A$2,"",IF(MOD((ROW(G363)-3),G$3)=1,1,G362+1))))</f>
        <v/>
      </c>
      <c r="H363" s="127" t="str">
        <f>IF(H362="","",IF(COLUMN(H363)-1&lt;&gt;COUNT($3:$3),IF(ROW(H363)-3&gt;$A$2,"",IF(MOD((ROW(H363)-3),(PRODUCT($3:$3)/PRODUCT($B$3:H$3)))=1,IF(MOD((ROW(H363)-3),(PRODUCT($3:$3)/PRODUCT($B$3:G$3)))=1,1,H362+1),H362)),IF(ROW(H363)-3&gt;$A$2,"",IF(MOD((ROW(H363)-3),H$3)=1,1,H362+1))))</f>
        <v/>
      </c>
      <c r="I363" s="127" t="str">
        <f>IF(I362="","",IF(COLUMN(I363)-1&lt;&gt;COUNT($3:$3),IF(ROW(I363)-3&gt;$A$2,"",IF(MOD((ROW(I363)-3),(PRODUCT($3:$3)/PRODUCT($B$3:I$3)))=1,IF(MOD((ROW(I363)-3),(PRODUCT($3:$3)/PRODUCT($B$3:H$3)))=1,1,I362+1),I362)),IF(ROW(I363)-3&gt;$A$2,"",IF(MOD((ROW(I363)-3),I$3)=1,1,I362+1))))</f>
        <v/>
      </c>
      <c r="J363" s="127" t="str">
        <f>IF(J362="","",IF(COLUMN(J363)-1&lt;&gt;COUNT($3:$3),IF(ROW(J363)-3&gt;$A$2,"",IF(MOD((ROW(J363)-3),(PRODUCT($3:$3)/PRODUCT($B$3:J$3)))=1,IF(MOD((ROW(J363)-3),(PRODUCT($3:$3)/PRODUCT($B$3:I$3)))=1,1,J362+1),J362)),IF(ROW(J363)-3&gt;$A$2,"",IF(MOD((ROW(J363)-3),J$3)=1,1,J362+1))))</f>
        <v/>
      </c>
      <c r="K363" t="str">
        <f>IF(K362="","",IF(COLUMN(K363)-1&lt;&gt;COUNT($3:$3),IF(ROW(K363)-2&gt;$A$2,"",IF(MOD((ROW(K363)-2),(PRODUCT($3:$3)/PRODUCT($B$3:K$3)))=1,IF(MOD((ROW(K363)-2),(PRODUCT($3:$3)/PRODUCT($B$3:J$3)))=1,1,K362+1),K362)),IF(ROW(K363)-2&gt;$A$2,"",IF(MOD((ROW(K363)-2),K$3)=1,1,K362+1))))</f>
        <v/>
      </c>
    </row>
    <row r="364" spans="2:11">
      <c r="B364" s="127" t="str">
        <f>IF(B363="","",IF(COLUMN(B364)-1&lt;&gt;COUNT($3:$3),IF(ROW(B364)-3&gt;$A$2,"",IF(MOD((ROW(B364)-3),(PRODUCT($3:$3)/PRODUCT($B$3:B$3)))=1,B363+1,B363)),IF(ROW(B364)-3&gt;$A$2,"",IF(MOD((ROW(B364)-3),B$3)=1,1,B363+1))))</f>
        <v/>
      </c>
      <c r="C364" s="127" t="str">
        <f>IF(C363="","",IF(COLUMN(C364)-1&lt;&gt;COUNT($3:$3),IF(ROW(C364)-3&gt;$A$2,"",IF(MOD((ROW(C364)-3),(PRODUCT($3:$3)/PRODUCT($B$3:C$3)))=1,IF(MOD((ROW(C364)-3),(PRODUCT($3:$3)/PRODUCT(B$3:$B$3)))=1,1,C363+1),C363)),IF(ROW(C364)-3&gt;$A$2,"",IF(MOD((ROW(C364)-3),C$3)=1,1,C363+1))))</f>
        <v/>
      </c>
      <c r="D364" s="127" t="str">
        <f>IF(D363="","",IF(COLUMN(D364)-1&lt;&gt;COUNT($3:$3),IF(ROW(D364)-3&gt;$A$2,"",IF(MOD((ROW(D364)-3),(PRODUCT($3:$3)/PRODUCT($B$3:D$3)))=1,IF(MOD((ROW(D364)-3),(PRODUCT($3:$3)/PRODUCT($B$3:C$3)))=1,1,D363+1),D363)),IF(ROW(D364)-3&gt;$A$2,"",IF(MOD((ROW(D364)-3),D$3)=1,1,D363+1))))</f>
        <v/>
      </c>
      <c r="E364" s="127" t="str">
        <f>IF(E363="","",IF(COLUMN(E364)-1&lt;&gt;COUNT($3:$3),IF(ROW(E364)-3&gt;$A$2,"",IF(MOD((ROW(E364)-3),(PRODUCT($3:$3)/PRODUCT($B$3:E$3)))=1,IF(MOD((ROW(E364)-3),(PRODUCT($3:$3)/PRODUCT($B$3:D$3)))=1,1,E363+1),E363)),IF(ROW(E364)-3&gt;$A$2,"",IF(MOD((ROW(E364)-3),E$3)=1,1,E363+1))))</f>
        <v/>
      </c>
      <c r="F364" s="127" t="str">
        <f>IF(F363="","",IF(COLUMN(F364)-1&lt;&gt;COUNT($3:$3),IF(ROW(F364)-3&gt;$A$2,"",IF(MOD((ROW(F364)-3),(PRODUCT($3:$3)/PRODUCT($B$3:F$3)))=1,IF(MOD((ROW(F364)-3),(PRODUCT($3:$3)/PRODUCT($B$3:E$3)))=1,1,F363+1),F363)),IF(ROW(F364)-3&gt;$A$2,"",IF(MOD((ROW(F364)-3),F$3)=1,1,F363+1))))</f>
        <v/>
      </c>
      <c r="G364" s="127" t="str">
        <f>IF(G363="","",IF(COLUMN(G364)-1&lt;&gt;COUNT($3:$3),IF(ROW(G364)-3&gt;$A$2,"",IF(MOD((ROW(G364)-3),(PRODUCT($3:$3)/PRODUCT($B$3:G$3)))=1,IF(MOD((ROW(G364)-3),(PRODUCT($3:$3)/PRODUCT($B$3:F$3)))=1,1,G363+1),G363)),IF(ROW(G364)-3&gt;$A$2,"",IF(MOD((ROW(G364)-3),G$3)=1,1,G363+1))))</f>
        <v/>
      </c>
      <c r="H364" s="127" t="str">
        <f>IF(H363="","",IF(COLUMN(H364)-1&lt;&gt;COUNT($3:$3),IF(ROW(H364)-3&gt;$A$2,"",IF(MOD((ROW(H364)-3),(PRODUCT($3:$3)/PRODUCT($B$3:H$3)))=1,IF(MOD((ROW(H364)-3),(PRODUCT($3:$3)/PRODUCT($B$3:G$3)))=1,1,H363+1),H363)),IF(ROW(H364)-3&gt;$A$2,"",IF(MOD((ROW(H364)-3),H$3)=1,1,H363+1))))</f>
        <v/>
      </c>
      <c r="I364" s="127" t="str">
        <f>IF(I363="","",IF(COLUMN(I364)-1&lt;&gt;COUNT($3:$3),IF(ROW(I364)-3&gt;$A$2,"",IF(MOD((ROW(I364)-3),(PRODUCT($3:$3)/PRODUCT($B$3:I$3)))=1,IF(MOD((ROW(I364)-3),(PRODUCT($3:$3)/PRODUCT($B$3:H$3)))=1,1,I363+1),I363)),IF(ROW(I364)-3&gt;$A$2,"",IF(MOD((ROW(I364)-3),I$3)=1,1,I363+1))))</f>
        <v/>
      </c>
      <c r="J364" s="127" t="str">
        <f>IF(J363="","",IF(COLUMN(J364)-1&lt;&gt;COUNT($3:$3),IF(ROW(J364)-3&gt;$A$2,"",IF(MOD((ROW(J364)-3),(PRODUCT($3:$3)/PRODUCT($B$3:J$3)))=1,IF(MOD((ROW(J364)-3),(PRODUCT($3:$3)/PRODUCT($B$3:I$3)))=1,1,J363+1),J363)),IF(ROW(J364)-3&gt;$A$2,"",IF(MOD((ROW(J364)-3),J$3)=1,1,J363+1))))</f>
        <v/>
      </c>
      <c r="K364" t="str">
        <f>IF(K363="","",IF(COLUMN(K364)-1&lt;&gt;COUNT($3:$3),IF(ROW(K364)-2&gt;$A$2,"",IF(MOD((ROW(K364)-2),(PRODUCT($3:$3)/PRODUCT($B$3:K$3)))=1,IF(MOD((ROW(K364)-2),(PRODUCT($3:$3)/PRODUCT($B$3:J$3)))=1,1,K363+1),K363)),IF(ROW(K364)-2&gt;$A$2,"",IF(MOD((ROW(K364)-2),K$3)=1,1,K363+1))))</f>
        <v/>
      </c>
    </row>
    <row r="365" spans="2:11">
      <c r="B365" s="127" t="str">
        <f>IF(B364="","",IF(COLUMN(B365)-1&lt;&gt;COUNT($3:$3),IF(ROW(B365)-3&gt;$A$2,"",IF(MOD((ROW(B365)-3),(PRODUCT($3:$3)/PRODUCT($B$3:B$3)))=1,B364+1,B364)),IF(ROW(B365)-3&gt;$A$2,"",IF(MOD((ROW(B365)-3),B$3)=1,1,B364+1))))</f>
        <v/>
      </c>
      <c r="C365" s="127" t="str">
        <f>IF(C364="","",IF(COLUMN(C365)-1&lt;&gt;COUNT($3:$3),IF(ROW(C365)-3&gt;$A$2,"",IF(MOD((ROW(C365)-3),(PRODUCT($3:$3)/PRODUCT($B$3:C$3)))=1,IF(MOD((ROW(C365)-3),(PRODUCT($3:$3)/PRODUCT(B$3:$B$3)))=1,1,C364+1),C364)),IF(ROW(C365)-3&gt;$A$2,"",IF(MOD((ROW(C365)-3),C$3)=1,1,C364+1))))</f>
        <v/>
      </c>
      <c r="D365" s="127" t="str">
        <f>IF(D364="","",IF(COLUMN(D365)-1&lt;&gt;COUNT($3:$3),IF(ROW(D365)-3&gt;$A$2,"",IF(MOD((ROW(D365)-3),(PRODUCT($3:$3)/PRODUCT($B$3:D$3)))=1,IF(MOD((ROW(D365)-3),(PRODUCT($3:$3)/PRODUCT($B$3:C$3)))=1,1,D364+1),D364)),IF(ROW(D365)-3&gt;$A$2,"",IF(MOD((ROW(D365)-3),D$3)=1,1,D364+1))))</f>
        <v/>
      </c>
      <c r="E365" s="127" t="str">
        <f>IF(E364="","",IF(COLUMN(E365)-1&lt;&gt;COUNT($3:$3),IF(ROW(E365)-3&gt;$A$2,"",IF(MOD((ROW(E365)-3),(PRODUCT($3:$3)/PRODUCT($B$3:E$3)))=1,IF(MOD((ROW(E365)-3),(PRODUCT($3:$3)/PRODUCT($B$3:D$3)))=1,1,E364+1),E364)),IF(ROW(E365)-3&gt;$A$2,"",IF(MOD((ROW(E365)-3),E$3)=1,1,E364+1))))</f>
        <v/>
      </c>
      <c r="F365" s="127" t="str">
        <f>IF(F364="","",IF(COLUMN(F365)-1&lt;&gt;COUNT($3:$3),IF(ROW(F365)-3&gt;$A$2,"",IF(MOD((ROW(F365)-3),(PRODUCT($3:$3)/PRODUCT($B$3:F$3)))=1,IF(MOD((ROW(F365)-3),(PRODUCT($3:$3)/PRODUCT($B$3:E$3)))=1,1,F364+1),F364)),IF(ROW(F365)-3&gt;$A$2,"",IF(MOD((ROW(F365)-3),F$3)=1,1,F364+1))))</f>
        <v/>
      </c>
      <c r="G365" s="127" t="str">
        <f>IF(G364="","",IF(COLUMN(G365)-1&lt;&gt;COUNT($3:$3),IF(ROW(G365)-3&gt;$A$2,"",IF(MOD((ROW(G365)-3),(PRODUCT($3:$3)/PRODUCT($B$3:G$3)))=1,IF(MOD((ROW(G365)-3),(PRODUCT($3:$3)/PRODUCT($B$3:F$3)))=1,1,G364+1),G364)),IF(ROW(G365)-3&gt;$A$2,"",IF(MOD((ROW(G365)-3),G$3)=1,1,G364+1))))</f>
        <v/>
      </c>
      <c r="H365" s="127" t="str">
        <f>IF(H364="","",IF(COLUMN(H365)-1&lt;&gt;COUNT($3:$3),IF(ROW(H365)-3&gt;$A$2,"",IF(MOD((ROW(H365)-3),(PRODUCT($3:$3)/PRODUCT($B$3:H$3)))=1,IF(MOD((ROW(H365)-3),(PRODUCT($3:$3)/PRODUCT($B$3:G$3)))=1,1,H364+1),H364)),IF(ROW(H365)-3&gt;$A$2,"",IF(MOD((ROW(H365)-3),H$3)=1,1,H364+1))))</f>
        <v/>
      </c>
      <c r="I365" s="127" t="str">
        <f>IF(I364="","",IF(COLUMN(I365)-1&lt;&gt;COUNT($3:$3),IF(ROW(I365)-3&gt;$A$2,"",IF(MOD((ROW(I365)-3),(PRODUCT($3:$3)/PRODUCT($B$3:I$3)))=1,IF(MOD((ROW(I365)-3),(PRODUCT($3:$3)/PRODUCT($B$3:H$3)))=1,1,I364+1),I364)),IF(ROW(I365)-3&gt;$A$2,"",IF(MOD((ROW(I365)-3),I$3)=1,1,I364+1))))</f>
        <v/>
      </c>
      <c r="J365" s="127" t="str">
        <f>IF(J364="","",IF(COLUMN(J365)-1&lt;&gt;COUNT($3:$3),IF(ROW(J365)-3&gt;$A$2,"",IF(MOD((ROW(J365)-3),(PRODUCT($3:$3)/PRODUCT($B$3:J$3)))=1,IF(MOD((ROW(J365)-3),(PRODUCT($3:$3)/PRODUCT($B$3:I$3)))=1,1,J364+1),J364)),IF(ROW(J365)-3&gt;$A$2,"",IF(MOD((ROW(J365)-3),J$3)=1,1,J364+1))))</f>
        <v/>
      </c>
      <c r="K365" t="str">
        <f>IF(K364="","",IF(COLUMN(K365)-1&lt;&gt;COUNT($3:$3),IF(ROW(K365)-2&gt;$A$2,"",IF(MOD((ROW(K365)-2),(PRODUCT($3:$3)/PRODUCT($B$3:K$3)))=1,IF(MOD((ROW(K365)-2),(PRODUCT($3:$3)/PRODUCT($B$3:J$3)))=1,1,K364+1),K364)),IF(ROW(K365)-2&gt;$A$2,"",IF(MOD((ROW(K365)-2),K$3)=1,1,K364+1))))</f>
        <v/>
      </c>
    </row>
    <row r="366" spans="2:11">
      <c r="B366" s="127" t="str">
        <f>IF(B365="","",IF(COLUMN(B366)-1&lt;&gt;COUNT($3:$3),IF(ROW(B366)-3&gt;$A$2,"",IF(MOD((ROW(B366)-3),(PRODUCT($3:$3)/PRODUCT($B$3:B$3)))=1,B365+1,B365)),IF(ROW(B366)-3&gt;$A$2,"",IF(MOD((ROW(B366)-3),B$3)=1,1,B365+1))))</f>
        <v/>
      </c>
      <c r="C366" s="127" t="str">
        <f>IF(C365="","",IF(COLUMN(C366)-1&lt;&gt;COUNT($3:$3),IF(ROW(C366)-3&gt;$A$2,"",IF(MOD((ROW(C366)-3),(PRODUCT($3:$3)/PRODUCT($B$3:C$3)))=1,IF(MOD((ROW(C366)-3),(PRODUCT($3:$3)/PRODUCT(B$3:$B$3)))=1,1,C365+1),C365)),IF(ROW(C366)-3&gt;$A$2,"",IF(MOD((ROW(C366)-3),C$3)=1,1,C365+1))))</f>
        <v/>
      </c>
      <c r="D366" s="127" t="str">
        <f>IF(D365="","",IF(COLUMN(D366)-1&lt;&gt;COUNT($3:$3),IF(ROW(D366)-3&gt;$A$2,"",IF(MOD((ROW(D366)-3),(PRODUCT($3:$3)/PRODUCT($B$3:D$3)))=1,IF(MOD((ROW(D366)-3),(PRODUCT($3:$3)/PRODUCT($B$3:C$3)))=1,1,D365+1),D365)),IF(ROW(D366)-3&gt;$A$2,"",IF(MOD((ROW(D366)-3),D$3)=1,1,D365+1))))</f>
        <v/>
      </c>
      <c r="E366" s="127" t="str">
        <f>IF(E365="","",IF(COLUMN(E366)-1&lt;&gt;COUNT($3:$3),IF(ROW(E366)-3&gt;$A$2,"",IF(MOD((ROW(E366)-3),(PRODUCT($3:$3)/PRODUCT($B$3:E$3)))=1,IF(MOD((ROW(E366)-3),(PRODUCT($3:$3)/PRODUCT($B$3:D$3)))=1,1,E365+1),E365)),IF(ROW(E366)-3&gt;$A$2,"",IF(MOD((ROW(E366)-3),E$3)=1,1,E365+1))))</f>
        <v/>
      </c>
      <c r="F366" s="127" t="str">
        <f>IF(F365="","",IF(COLUMN(F366)-1&lt;&gt;COUNT($3:$3),IF(ROW(F366)-3&gt;$A$2,"",IF(MOD((ROW(F366)-3),(PRODUCT($3:$3)/PRODUCT($B$3:F$3)))=1,IF(MOD((ROW(F366)-3),(PRODUCT($3:$3)/PRODUCT($B$3:E$3)))=1,1,F365+1),F365)),IF(ROW(F366)-3&gt;$A$2,"",IF(MOD((ROW(F366)-3),F$3)=1,1,F365+1))))</f>
        <v/>
      </c>
      <c r="G366" s="127" t="str">
        <f>IF(G365="","",IF(COLUMN(G366)-1&lt;&gt;COUNT($3:$3),IF(ROW(G366)-3&gt;$A$2,"",IF(MOD((ROW(G366)-3),(PRODUCT($3:$3)/PRODUCT($B$3:G$3)))=1,IF(MOD((ROW(G366)-3),(PRODUCT($3:$3)/PRODUCT($B$3:F$3)))=1,1,G365+1),G365)),IF(ROW(G366)-3&gt;$A$2,"",IF(MOD((ROW(G366)-3),G$3)=1,1,G365+1))))</f>
        <v/>
      </c>
      <c r="H366" s="127" t="str">
        <f>IF(H365="","",IF(COLUMN(H366)-1&lt;&gt;COUNT($3:$3),IF(ROW(H366)-3&gt;$A$2,"",IF(MOD((ROW(H366)-3),(PRODUCT($3:$3)/PRODUCT($B$3:H$3)))=1,IF(MOD((ROW(H366)-3),(PRODUCT($3:$3)/PRODUCT($B$3:G$3)))=1,1,H365+1),H365)),IF(ROW(H366)-3&gt;$A$2,"",IF(MOD((ROW(H366)-3),H$3)=1,1,H365+1))))</f>
        <v/>
      </c>
      <c r="I366" s="127" t="str">
        <f>IF(I365="","",IF(COLUMN(I366)-1&lt;&gt;COUNT($3:$3),IF(ROW(I366)-3&gt;$A$2,"",IF(MOD((ROW(I366)-3),(PRODUCT($3:$3)/PRODUCT($B$3:I$3)))=1,IF(MOD((ROW(I366)-3),(PRODUCT($3:$3)/PRODUCT($B$3:H$3)))=1,1,I365+1),I365)),IF(ROW(I366)-3&gt;$A$2,"",IF(MOD((ROW(I366)-3),I$3)=1,1,I365+1))))</f>
        <v/>
      </c>
      <c r="J366" s="127" t="str">
        <f>IF(J365="","",IF(COLUMN(J366)-1&lt;&gt;COUNT($3:$3),IF(ROW(J366)-3&gt;$A$2,"",IF(MOD((ROW(J366)-3),(PRODUCT($3:$3)/PRODUCT($B$3:J$3)))=1,IF(MOD((ROW(J366)-3),(PRODUCT($3:$3)/PRODUCT($B$3:I$3)))=1,1,J365+1),J365)),IF(ROW(J366)-3&gt;$A$2,"",IF(MOD((ROW(J366)-3),J$3)=1,1,J365+1))))</f>
        <v/>
      </c>
      <c r="K366" t="str">
        <f>IF(K365="","",IF(COLUMN(K366)-1&lt;&gt;COUNT($3:$3),IF(ROW(K366)-2&gt;$A$2,"",IF(MOD((ROW(K366)-2),(PRODUCT($3:$3)/PRODUCT($B$3:K$3)))=1,IF(MOD((ROW(K366)-2),(PRODUCT($3:$3)/PRODUCT($B$3:J$3)))=1,1,K365+1),K365)),IF(ROW(K366)-2&gt;$A$2,"",IF(MOD((ROW(K366)-2),K$3)=1,1,K365+1))))</f>
        <v/>
      </c>
    </row>
    <row r="367" spans="2:11">
      <c r="B367" s="127" t="str">
        <f>IF(B366="","",IF(COLUMN(B367)-1&lt;&gt;COUNT($3:$3),IF(ROW(B367)-3&gt;$A$2,"",IF(MOD((ROW(B367)-3),(PRODUCT($3:$3)/PRODUCT($B$3:B$3)))=1,B366+1,B366)),IF(ROW(B367)-3&gt;$A$2,"",IF(MOD((ROW(B367)-3),B$3)=1,1,B366+1))))</f>
        <v/>
      </c>
      <c r="C367" s="127" t="str">
        <f>IF(C366="","",IF(COLUMN(C367)-1&lt;&gt;COUNT($3:$3),IF(ROW(C367)-3&gt;$A$2,"",IF(MOD((ROW(C367)-3),(PRODUCT($3:$3)/PRODUCT($B$3:C$3)))=1,IF(MOD((ROW(C367)-3),(PRODUCT($3:$3)/PRODUCT(B$3:$B$3)))=1,1,C366+1),C366)),IF(ROW(C367)-3&gt;$A$2,"",IF(MOD((ROW(C367)-3),C$3)=1,1,C366+1))))</f>
        <v/>
      </c>
      <c r="D367" s="127" t="str">
        <f>IF(D366="","",IF(COLUMN(D367)-1&lt;&gt;COUNT($3:$3),IF(ROW(D367)-3&gt;$A$2,"",IF(MOD((ROW(D367)-3),(PRODUCT($3:$3)/PRODUCT($B$3:D$3)))=1,IF(MOD((ROW(D367)-3),(PRODUCT($3:$3)/PRODUCT($B$3:C$3)))=1,1,D366+1),D366)),IF(ROW(D367)-3&gt;$A$2,"",IF(MOD((ROW(D367)-3),D$3)=1,1,D366+1))))</f>
        <v/>
      </c>
      <c r="E367" s="127" t="str">
        <f>IF(E366="","",IF(COLUMN(E367)-1&lt;&gt;COUNT($3:$3),IF(ROW(E367)-3&gt;$A$2,"",IF(MOD((ROW(E367)-3),(PRODUCT($3:$3)/PRODUCT($B$3:E$3)))=1,IF(MOD((ROW(E367)-3),(PRODUCT($3:$3)/PRODUCT($B$3:D$3)))=1,1,E366+1),E366)),IF(ROW(E367)-3&gt;$A$2,"",IF(MOD((ROW(E367)-3),E$3)=1,1,E366+1))))</f>
        <v/>
      </c>
      <c r="F367" s="127" t="str">
        <f>IF(F366="","",IF(COLUMN(F367)-1&lt;&gt;COUNT($3:$3),IF(ROW(F367)-3&gt;$A$2,"",IF(MOD((ROW(F367)-3),(PRODUCT($3:$3)/PRODUCT($B$3:F$3)))=1,IF(MOD((ROW(F367)-3),(PRODUCT($3:$3)/PRODUCT($B$3:E$3)))=1,1,F366+1),F366)),IF(ROW(F367)-3&gt;$A$2,"",IF(MOD((ROW(F367)-3),F$3)=1,1,F366+1))))</f>
        <v/>
      </c>
      <c r="G367" s="127" t="str">
        <f>IF(G366="","",IF(COLUMN(G367)-1&lt;&gt;COUNT($3:$3),IF(ROW(G367)-3&gt;$A$2,"",IF(MOD((ROW(G367)-3),(PRODUCT($3:$3)/PRODUCT($B$3:G$3)))=1,IF(MOD((ROW(G367)-3),(PRODUCT($3:$3)/PRODUCT($B$3:F$3)))=1,1,G366+1),G366)),IF(ROW(G367)-3&gt;$A$2,"",IF(MOD((ROW(G367)-3),G$3)=1,1,G366+1))))</f>
        <v/>
      </c>
      <c r="H367" s="127" t="str">
        <f>IF(H366="","",IF(COLUMN(H367)-1&lt;&gt;COUNT($3:$3),IF(ROW(H367)-3&gt;$A$2,"",IF(MOD((ROW(H367)-3),(PRODUCT($3:$3)/PRODUCT($B$3:H$3)))=1,IF(MOD((ROW(H367)-3),(PRODUCT($3:$3)/PRODUCT($B$3:G$3)))=1,1,H366+1),H366)),IF(ROW(H367)-3&gt;$A$2,"",IF(MOD((ROW(H367)-3),H$3)=1,1,H366+1))))</f>
        <v/>
      </c>
      <c r="I367" s="127" t="str">
        <f>IF(I366="","",IF(COLUMN(I367)-1&lt;&gt;COUNT($3:$3),IF(ROW(I367)-3&gt;$A$2,"",IF(MOD((ROW(I367)-3),(PRODUCT($3:$3)/PRODUCT($B$3:I$3)))=1,IF(MOD((ROW(I367)-3),(PRODUCT($3:$3)/PRODUCT($B$3:H$3)))=1,1,I366+1),I366)),IF(ROW(I367)-3&gt;$A$2,"",IF(MOD((ROW(I367)-3),I$3)=1,1,I366+1))))</f>
        <v/>
      </c>
      <c r="J367" s="127" t="str">
        <f>IF(J366="","",IF(COLUMN(J367)-1&lt;&gt;COUNT($3:$3),IF(ROW(J367)-3&gt;$A$2,"",IF(MOD((ROW(J367)-3),(PRODUCT($3:$3)/PRODUCT($B$3:J$3)))=1,IF(MOD((ROW(J367)-3),(PRODUCT($3:$3)/PRODUCT($B$3:I$3)))=1,1,J366+1),J366)),IF(ROW(J367)-3&gt;$A$2,"",IF(MOD((ROW(J367)-3),J$3)=1,1,J366+1))))</f>
        <v/>
      </c>
      <c r="K367" t="str">
        <f>IF(K366="","",IF(COLUMN(K367)-1&lt;&gt;COUNT($3:$3),IF(ROW(K367)-2&gt;$A$2,"",IF(MOD((ROW(K367)-2),(PRODUCT($3:$3)/PRODUCT($B$3:K$3)))=1,IF(MOD((ROW(K367)-2),(PRODUCT($3:$3)/PRODUCT($B$3:J$3)))=1,1,K366+1),K366)),IF(ROW(K367)-2&gt;$A$2,"",IF(MOD((ROW(K367)-2),K$3)=1,1,K366+1))))</f>
        <v/>
      </c>
    </row>
    <row r="368" spans="2:11">
      <c r="B368" s="127" t="str">
        <f>IF(B367="","",IF(COLUMN(B368)-1&lt;&gt;COUNT($3:$3),IF(ROW(B368)-3&gt;$A$2,"",IF(MOD((ROW(B368)-3),(PRODUCT($3:$3)/PRODUCT($B$3:B$3)))=1,B367+1,B367)),IF(ROW(B368)-3&gt;$A$2,"",IF(MOD((ROW(B368)-3),B$3)=1,1,B367+1))))</f>
        <v/>
      </c>
      <c r="C368" s="127" t="str">
        <f>IF(C367="","",IF(COLUMN(C368)-1&lt;&gt;COUNT($3:$3),IF(ROW(C368)-3&gt;$A$2,"",IF(MOD((ROW(C368)-3),(PRODUCT($3:$3)/PRODUCT($B$3:C$3)))=1,IF(MOD((ROW(C368)-3),(PRODUCT($3:$3)/PRODUCT(B$3:$B$3)))=1,1,C367+1),C367)),IF(ROW(C368)-3&gt;$A$2,"",IF(MOD((ROW(C368)-3),C$3)=1,1,C367+1))))</f>
        <v/>
      </c>
      <c r="D368" s="127" t="str">
        <f>IF(D367="","",IF(COLUMN(D368)-1&lt;&gt;COUNT($3:$3),IF(ROW(D368)-3&gt;$A$2,"",IF(MOD((ROW(D368)-3),(PRODUCT($3:$3)/PRODUCT($B$3:D$3)))=1,IF(MOD((ROW(D368)-3),(PRODUCT($3:$3)/PRODUCT($B$3:C$3)))=1,1,D367+1),D367)),IF(ROW(D368)-3&gt;$A$2,"",IF(MOD((ROW(D368)-3),D$3)=1,1,D367+1))))</f>
        <v/>
      </c>
      <c r="E368" s="127" t="str">
        <f>IF(E367="","",IF(COLUMN(E368)-1&lt;&gt;COUNT($3:$3),IF(ROW(E368)-3&gt;$A$2,"",IF(MOD((ROW(E368)-3),(PRODUCT($3:$3)/PRODUCT($B$3:E$3)))=1,IF(MOD((ROW(E368)-3),(PRODUCT($3:$3)/PRODUCT($B$3:D$3)))=1,1,E367+1),E367)),IF(ROW(E368)-3&gt;$A$2,"",IF(MOD((ROW(E368)-3),E$3)=1,1,E367+1))))</f>
        <v/>
      </c>
      <c r="F368" s="127" t="str">
        <f>IF(F367="","",IF(COLUMN(F368)-1&lt;&gt;COUNT($3:$3),IF(ROW(F368)-3&gt;$A$2,"",IF(MOD((ROW(F368)-3),(PRODUCT($3:$3)/PRODUCT($B$3:F$3)))=1,IF(MOD((ROW(F368)-3),(PRODUCT($3:$3)/PRODUCT($B$3:E$3)))=1,1,F367+1),F367)),IF(ROW(F368)-3&gt;$A$2,"",IF(MOD((ROW(F368)-3),F$3)=1,1,F367+1))))</f>
        <v/>
      </c>
      <c r="G368" s="127" t="str">
        <f>IF(G367="","",IF(COLUMN(G368)-1&lt;&gt;COUNT($3:$3),IF(ROW(G368)-3&gt;$A$2,"",IF(MOD((ROW(G368)-3),(PRODUCT($3:$3)/PRODUCT($B$3:G$3)))=1,IF(MOD((ROW(G368)-3),(PRODUCT($3:$3)/PRODUCT($B$3:F$3)))=1,1,G367+1),G367)),IF(ROW(G368)-3&gt;$A$2,"",IF(MOD((ROW(G368)-3),G$3)=1,1,G367+1))))</f>
        <v/>
      </c>
      <c r="H368" s="127" t="str">
        <f>IF(H367="","",IF(COLUMN(H368)-1&lt;&gt;COUNT($3:$3),IF(ROW(H368)-3&gt;$A$2,"",IF(MOD((ROW(H368)-3),(PRODUCT($3:$3)/PRODUCT($B$3:H$3)))=1,IF(MOD((ROW(H368)-3),(PRODUCT($3:$3)/PRODUCT($B$3:G$3)))=1,1,H367+1),H367)),IF(ROW(H368)-3&gt;$A$2,"",IF(MOD((ROW(H368)-3),H$3)=1,1,H367+1))))</f>
        <v/>
      </c>
      <c r="I368" s="127" t="str">
        <f>IF(I367="","",IF(COLUMN(I368)-1&lt;&gt;COUNT($3:$3),IF(ROW(I368)-3&gt;$A$2,"",IF(MOD((ROW(I368)-3),(PRODUCT($3:$3)/PRODUCT($B$3:I$3)))=1,IF(MOD((ROW(I368)-3),(PRODUCT($3:$3)/PRODUCT($B$3:H$3)))=1,1,I367+1),I367)),IF(ROW(I368)-3&gt;$A$2,"",IF(MOD((ROW(I368)-3),I$3)=1,1,I367+1))))</f>
        <v/>
      </c>
      <c r="J368" s="127" t="str">
        <f>IF(J367="","",IF(COLUMN(J368)-1&lt;&gt;COUNT($3:$3),IF(ROW(J368)-3&gt;$A$2,"",IF(MOD((ROW(J368)-3),(PRODUCT($3:$3)/PRODUCT($B$3:J$3)))=1,IF(MOD((ROW(J368)-3),(PRODUCT($3:$3)/PRODUCT($B$3:I$3)))=1,1,J367+1),J367)),IF(ROW(J368)-3&gt;$A$2,"",IF(MOD((ROW(J368)-3),J$3)=1,1,J367+1))))</f>
        <v/>
      </c>
      <c r="K368" t="str">
        <f>IF(K367="","",IF(COLUMN(K368)-1&lt;&gt;COUNT($3:$3),IF(ROW(K368)-2&gt;$A$2,"",IF(MOD((ROW(K368)-2),(PRODUCT($3:$3)/PRODUCT($B$3:K$3)))=1,IF(MOD((ROW(K368)-2),(PRODUCT($3:$3)/PRODUCT($B$3:J$3)))=1,1,K367+1),K367)),IF(ROW(K368)-2&gt;$A$2,"",IF(MOD((ROW(K368)-2),K$3)=1,1,K367+1))))</f>
        <v/>
      </c>
    </row>
    <row r="369" spans="2:11">
      <c r="B369" s="127" t="str">
        <f>IF(B368="","",IF(COLUMN(B369)-1&lt;&gt;COUNT($3:$3),IF(ROW(B369)-3&gt;$A$2,"",IF(MOD((ROW(B369)-3),(PRODUCT($3:$3)/PRODUCT($B$3:B$3)))=1,B368+1,B368)),IF(ROW(B369)-3&gt;$A$2,"",IF(MOD((ROW(B369)-3),B$3)=1,1,B368+1))))</f>
        <v/>
      </c>
      <c r="C369" s="127" t="str">
        <f>IF(C368="","",IF(COLUMN(C369)-1&lt;&gt;COUNT($3:$3),IF(ROW(C369)-3&gt;$A$2,"",IF(MOD((ROW(C369)-3),(PRODUCT($3:$3)/PRODUCT($B$3:C$3)))=1,IF(MOD((ROW(C369)-3),(PRODUCT($3:$3)/PRODUCT(B$3:$B$3)))=1,1,C368+1),C368)),IF(ROW(C369)-3&gt;$A$2,"",IF(MOD((ROW(C369)-3),C$3)=1,1,C368+1))))</f>
        <v/>
      </c>
      <c r="D369" s="127" t="str">
        <f>IF(D368="","",IF(COLUMN(D369)-1&lt;&gt;COUNT($3:$3),IF(ROW(D369)-3&gt;$A$2,"",IF(MOD((ROW(D369)-3),(PRODUCT($3:$3)/PRODUCT($B$3:D$3)))=1,IF(MOD((ROW(D369)-3),(PRODUCT($3:$3)/PRODUCT($B$3:C$3)))=1,1,D368+1),D368)),IF(ROW(D369)-3&gt;$A$2,"",IF(MOD((ROW(D369)-3),D$3)=1,1,D368+1))))</f>
        <v/>
      </c>
      <c r="E369" s="127" t="str">
        <f>IF(E368="","",IF(COLUMN(E369)-1&lt;&gt;COUNT($3:$3),IF(ROW(E369)-3&gt;$A$2,"",IF(MOD((ROW(E369)-3),(PRODUCT($3:$3)/PRODUCT($B$3:E$3)))=1,IF(MOD((ROW(E369)-3),(PRODUCT($3:$3)/PRODUCT($B$3:D$3)))=1,1,E368+1),E368)),IF(ROW(E369)-3&gt;$A$2,"",IF(MOD((ROW(E369)-3),E$3)=1,1,E368+1))))</f>
        <v/>
      </c>
      <c r="F369" s="127" t="str">
        <f>IF(F368="","",IF(COLUMN(F369)-1&lt;&gt;COUNT($3:$3),IF(ROW(F369)-3&gt;$A$2,"",IF(MOD((ROW(F369)-3),(PRODUCT($3:$3)/PRODUCT($B$3:F$3)))=1,IF(MOD((ROW(F369)-3),(PRODUCT($3:$3)/PRODUCT($B$3:E$3)))=1,1,F368+1),F368)),IF(ROW(F369)-3&gt;$A$2,"",IF(MOD((ROW(F369)-3),F$3)=1,1,F368+1))))</f>
        <v/>
      </c>
      <c r="G369" s="127" t="str">
        <f>IF(G368="","",IF(COLUMN(G369)-1&lt;&gt;COUNT($3:$3),IF(ROW(G369)-3&gt;$A$2,"",IF(MOD((ROW(G369)-3),(PRODUCT($3:$3)/PRODUCT($B$3:G$3)))=1,IF(MOD((ROW(G369)-3),(PRODUCT($3:$3)/PRODUCT($B$3:F$3)))=1,1,G368+1),G368)),IF(ROW(G369)-3&gt;$A$2,"",IF(MOD((ROW(G369)-3),G$3)=1,1,G368+1))))</f>
        <v/>
      </c>
      <c r="H369" s="127" t="str">
        <f>IF(H368="","",IF(COLUMN(H369)-1&lt;&gt;COUNT($3:$3),IF(ROW(H369)-3&gt;$A$2,"",IF(MOD((ROW(H369)-3),(PRODUCT($3:$3)/PRODUCT($B$3:H$3)))=1,IF(MOD((ROW(H369)-3),(PRODUCT($3:$3)/PRODUCT($B$3:G$3)))=1,1,H368+1),H368)),IF(ROW(H369)-3&gt;$A$2,"",IF(MOD((ROW(H369)-3),H$3)=1,1,H368+1))))</f>
        <v/>
      </c>
      <c r="I369" s="127" t="str">
        <f>IF(I368="","",IF(COLUMN(I369)-1&lt;&gt;COUNT($3:$3),IF(ROW(I369)-3&gt;$A$2,"",IF(MOD((ROW(I369)-3),(PRODUCT($3:$3)/PRODUCT($B$3:I$3)))=1,IF(MOD((ROW(I369)-3),(PRODUCT($3:$3)/PRODUCT($B$3:H$3)))=1,1,I368+1),I368)),IF(ROW(I369)-3&gt;$A$2,"",IF(MOD((ROW(I369)-3),I$3)=1,1,I368+1))))</f>
        <v/>
      </c>
      <c r="J369" s="127" t="str">
        <f>IF(J368="","",IF(COLUMN(J369)-1&lt;&gt;COUNT($3:$3),IF(ROW(J369)-3&gt;$A$2,"",IF(MOD((ROW(J369)-3),(PRODUCT($3:$3)/PRODUCT($B$3:J$3)))=1,IF(MOD((ROW(J369)-3),(PRODUCT($3:$3)/PRODUCT($B$3:I$3)))=1,1,J368+1),J368)),IF(ROW(J369)-3&gt;$A$2,"",IF(MOD((ROW(J369)-3),J$3)=1,1,J368+1))))</f>
        <v/>
      </c>
      <c r="K369" t="str">
        <f>IF(K368="","",IF(COLUMN(K369)-1&lt;&gt;COUNT($3:$3),IF(ROW(K369)-2&gt;$A$2,"",IF(MOD((ROW(K369)-2),(PRODUCT($3:$3)/PRODUCT($B$3:K$3)))=1,IF(MOD((ROW(K369)-2),(PRODUCT($3:$3)/PRODUCT($B$3:J$3)))=1,1,K368+1),K368)),IF(ROW(K369)-2&gt;$A$2,"",IF(MOD((ROW(K369)-2),K$3)=1,1,K368+1))))</f>
        <v/>
      </c>
    </row>
    <row r="370" spans="2:11">
      <c r="B370" s="127" t="str">
        <f>IF(B369="","",IF(COLUMN(B370)-1&lt;&gt;COUNT($3:$3),IF(ROW(B370)-3&gt;$A$2,"",IF(MOD((ROW(B370)-3),(PRODUCT($3:$3)/PRODUCT($B$3:B$3)))=1,B369+1,B369)),IF(ROW(B370)-3&gt;$A$2,"",IF(MOD((ROW(B370)-3),B$3)=1,1,B369+1))))</f>
        <v/>
      </c>
      <c r="C370" s="127" t="str">
        <f>IF(C369="","",IF(COLUMN(C370)-1&lt;&gt;COUNT($3:$3),IF(ROW(C370)-3&gt;$A$2,"",IF(MOD((ROW(C370)-3),(PRODUCT($3:$3)/PRODUCT($B$3:C$3)))=1,IF(MOD((ROW(C370)-3),(PRODUCT($3:$3)/PRODUCT(B$3:$B$3)))=1,1,C369+1),C369)),IF(ROW(C370)-3&gt;$A$2,"",IF(MOD((ROW(C370)-3),C$3)=1,1,C369+1))))</f>
        <v/>
      </c>
      <c r="D370" s="127" t="str">
        <f>IF(D369="","",IF(COLUMN(D370)-1&lt;&gt;COUNT($3:$3),IF(ROW(D370)-3&gt;$A$2,"",IF(MOD((ROW(D370)-3),(PRODUCT($3:$3)/PRODUCT($B$3:D$3)))=1,IF(MOD((ROW(D370)-3),(PRODUCT($3:$3)/PRODUCT($B$3:C$3)))=1,1,D369+1),D369)),IF(ROW(D370)-3&gt;$A$2,"",IF(MOD((ROW(D370)-3),D$3)=1,1,D369+1))))</f>
        <v/>
      </c>
      <c r="E370" s="127" t="str">
        <f>IF(E369="","",IF(COLUMN(E370)-1&lt;&gt;COUNT($3:$3),IF(ROW(E370)-3&gt;$A$2,"",IF(MOD((ROW(E370)-3),(PRODUCT($3:$3)/PRODUCT($B$3:E$3)))=1,IF(MOD((ROW(E370)-3),(PRODUCT($3:$3)/PRODUCT($B$3:D$3)))=1,1,E369+1),E369)),IF(ROW(E370)-3&gt;$A$2,"",IF(MOD((ROW(E370)-3),E$3)=1,1,E369+1))))</f>
        <v/>
      </c>
      <c r="F370" s="127" t="str">
        <f>IF(F369="","",IF(COLUMN(F370)-1&lt;&gt;COUNT($3:$3),IF(ROW(F370)-3&gt;$A$2,"",IF(MOD((ROW(F370)-3),(PRODUCT($3:$3)/PRODUCT($B$3:F$3)))=1,IF(MOD((ROW(F370)-3),(PRODUCT($3:$3)/PRODUCT($B$3:E$3)))=1,1,F369+1),F369)),IF(ROW(F370)-3&gt;$A$2,"",IF(MOD((ROW(F370)-3),F$3)=1,1,F369+1))))</f>
        <v/>
      </c>
      <c r="G370" s="127" t="str">
        <f>IF(G369="","",IF(COLUMN(G370)-1&lt;&gt;COUNT($3:$3),IF(ROW(G370)-3&gt;$A$2,"",IF(MOD((ROW(G370)-3),(PRODUCT($3:$3)/PRODUCT($B$3:G$3)))=1,IF(MOD((ROW(G370)-3),(PRODUCT($3:$3)/PRODUCT($B$3:F$3)))=1,1,G369+1),G369)),IF(ROW(G370)-3&gt;$A$2,"",IF(MOD((ROW(G370)-3),G$3)=1,1,G369+1))))</f>
        <v/>
      </c>
      <c r="H370" s="127" t="str">
        <f>IF(H369="","",IF(COLUMN(H370)-1&lt;&gt;COUNT($3:$3),IF(ROW(H370)-3&gt;$A$2,"",IF(MOD((ROW(H370)-3),(PRODUCT($3:$3)/PRODUCT($B$3:H$3)))=1,IF(MOD((ROW(H370)-3),(PRODUCT($3:$3)/PRODUCT($B$3:G$3)))=1,1,H369+1),H369)),IF(ROW(H370)-3&gt;$A$2,"",IF(MOD((ROW(H370)-3),H$3)=1,1,H369+1))))</f>
        <v/>
      </c>
      <c r="I370" s="127" t="str">
        <f>IF(I369="","",IF(COLUMN(I370)-1&lt;&gt;COUNT($3:$3),IF(ROW(I370)-3&gt;$A$2,"",IF(MOD((ROW(I370)-3),(PRODUCT($3:$3)/PRODUCT($B$3:I$3)))=1,IF(MOD((ROW(I370)-3),(PRODUCT($3:$3)/PRODUCT($B$3:H$3)))=1,1,I369+1),I369)),IF(ROW(I370)-3&gt;$A$2,"",IF(MOD((ROW(I370)-3),I$3)=1,1,I369+1))))</f>
        <v/>
      </c>
      <c r="J370" s="127" t="str">
        <f>IF(J369="","",IF(COLUMN(J370)-1&lt;&gt;COUNT($3:$3),IF(ROW(J370)-3&gt;$A$2,"",IF(MOD((ROW(J370)-3),(PRODUCT($3:$3)/PRODUCT($B$3:J$3)))=1,IF(MOD((ROW(J370)-3),(PRODUCT($3:$3)/PRODUCT($B$3:I$3)))=1,1,J369+1),J369)),IF(ROW(J370)-3&gt;$A$2,"",IF(MOD((ROW(J370)-3),J$3)=1,1,J369+1))))</f>
        <v/>
      </c>
      <c r="K370" t="str">
        <f>IF(K369="","",IF(COLUMN(K370)-1&lt;&gt;COUNT($3:$3),IF(ROW(K370)-2&gt;$A$2,"",IF(MOD((ROW(K370)-2),(PRODUCT($3:$3)/PRODUCT($B$3:K$3)))=1,IF(MOD((ROW(K370)-2),(PRODUCT($3:$3)/PRODUCT($B$3:J$3)))=1,1,K369+1),K369)),IF(ROW(K370)-2&gt;$A$2,"",IF(MOD((ROW(K370)-2),K$3)=1,1,K369+1))))</f>
        <v/>
      </c>
    </row>
    <row r="371" spans="2:11">
      <c r="B371" s="127" t="str">
        <f>IF(B370="","",IF(COLUMN(B371)-1&lt;&gt;COUNT($3:$3),IF(ROW(B371)-3&gt;$A$2,"",IF(MOD((ROW(B371)-3),(PRODUCT($3:$3)/PRODUCT($B$3:B$3)))=1,B370+1,B370)),IF(ROW(B371)-3&gt;$A$2,"",IF(MOD((ROW(B371)-3),B$3)=1,1,B370+1))))</f>
        <v/>
      </c>
      <c r="C371" s="127" t="str">
        <f>IF(C370="","",IF(COLUMN(C371)-1&lt;&gt;COUNT($3:$3),IF(ROW(C371)-3&gt;$A$2,"",IF(MOD((ROW(C371)-3),(PRODUCT($3:$3)/PRODUCT($B$3:C$3)))=1,IF(MOD((ROW(C371)-3),(PRODUCT($3:$3)/PRODUCT(B$3:$B$3)))=1,1,C370+1),C370)),IF(ROW(C371)-3&gt;$A$2,"",IF(MOD((ROW(C371)-3),C$3)=1,1,C370+1))))</f>
        <v/>
      </c>
      <c r="D371" s="127" t="str">
        <f>IF(D370="","",IF(COLUMN(D371)-1&lt;&gt;COUNT($3:$3),IF(ROW(D371)-3&gt;$A$2,"",IF(MOD((ROW(D371)-3),(PRODUCT($3:$3)/PRODUCT($B$3:D$3)))=1,IF(MOD((ROW(D371)-3),(PRODUCT($3:$3)/PRODUCT($B$3:C$3)))=1,1,D370+1),D370)),IF(ROW(D371)-3&gt;$A$2,"",IF(MOD((ROW(D371)-3),D$3)=1,1,D370+1))))</f>
        <v/>
      </c>
      <c r="E371" s="127" t="str">
        <f>IF(E370="","",IF(COLUMN(E371)-1&lt;&gt;COUNT($3:$3),IF(ROW(E371)-3&gt;$A$2,"",IF(MOD((ROW(E371)-3),(PRODUCT($3:$3)/PRODUCT($B$3:E$3)))=1,IF(MOD((ROW(E371)-3),(PRODUCT($3:$3)/PRODUCT($B$3:D$3)))=1,1,E370+1),E370)),IF(ROW(E371)-3&gt;$A$2,"",IF(MOD((ROW(E371)-3),E$3)=1,1,E370+1))))</f>
        <v/>
      </c>
      <c r="F371" s="127" t="str">
        <f>IF(F370="","",IF(COLUMN(F371)-1&lt;&gt;COUNT($3:$3),IF(ROW(F371)-3&gt;$A$2,"",IF(MOD((ROW(F371)-3),(PRODUCT($3:$3)/PRODUCT($B$3:F$3)))=1,IF(MOD((ROW(F371)-3),(PRODUCT($3:$3)/PRODUCT($B$3:E$3)))=1,1,F370+1),F370)),IF(ROW(F371)-3&gt;$A$2,"",IF(MOD((ROW(F371)-3),F$3)=1,1,F370+1))))</f>
        <v/>
      </c>
      <c r="G371" s="127" t="str">
        <f>IF(G370="","",IF(COLUMN(G371)-1&lt;&gt;COUNT($3:$3),IF(ROW(G371)-3&gt;$A$2,"",IF(MOD((ROW(G371)-3),(PRODUCT($3:$3)/PRODUCT($B$3:G$3)))=1,IF(MOD((ROW(G371)-3),(PRODUCT($3:$3)/PRODUCT($B$3:F$3)))=1,1,G370+1),G370)),IF(ROW(G371)-3&gt;$A$2,"",IF(MOD((ROW(G371)-3),G$3)=1,1,G370+1))))</f>
        <v/>
      </c>
      <c r="H371" s="127" t="str">
        <f>IF(H370="","",IF(COLUMN(H371)-1&lt;&gt;COUNT($3:$3),IF(ROW(H371)-3&gt;$A$2,"",IF(MOD((ROW(H371)-3),(PRODUCT($3:$3)/PRODUCT($B$3:H$3)))=1,IF(MOD((ROW(H371)-3),(PRODUCT($3:$3)/PRODUCT($B$3:G$3)))=1,1,H370+1),H370)),IF(ROW(H371)-3&gt;$A$2,"",IF(MOD((ROW(H371)-3),H$3)=1,1,H370+1))))</f>
        <v/>
      </c>
      <c r="I371" s="127" t="str">
        <f>IF(I370="","",IF(COLUMN(I371)-1&lt;&gt;COUNT($3:$3),IF(ROW(I371)-3&gt;$A$2,"",IF(MOD((ROW(I371)-3),(PRODUCT($3:$3)/PRODUCT($B$3:I$3)))=1,IF(MOD((ROW(I371)-3),(PRODUCT($3:$3)/PRODUCT($B$3:H$3)))=1,1,I370+1),I370)),IF(ROW(I371)-3&gt;$A$2,"",IF(MOD((ROW(I371)-3),I$3)=1,1,I370+1))))</f>
        <v/>
      </c>
      <c r="J371" s="127" t="str">
        <f>IF(J370="","",IF(COLUMN(J371)-1&lt;&gt;COUNT($3:$3),IF(ROW(J371)-3&gt;$A$2,"",IF(MOD((ROW(J371)-3),(PRODUCT($3:$3)/PRODUCT($B$3:J$3)))=1,IF(MOD((ROW(J371)-3),(PRODUCT($3:$3)/PRODUCT($B$3:I$3)))=1,1,J370+1),J370)),IF(ROW(J371)-3&gt;$A$2,"",IF(MOD((ROW(J371)-3),J$3)=1,1,J370+1))))</f>
        <v/>
      </c>
      <c r="K371" t="str">
        <f>IF(K370="","",IF(COLUMN(K371)-1&lt;&gt;COUNT($3:$3),IF(ROW(K371)-2&gt;$A$2,"",IF(MOD((ROW(K371)-2),(PRODUCT($3:$3)/PRODUCT($B$3:K$3)))=1,IF(MOD((ROW(K371)-2),(PRODUCT($3:$3)/PRODUCT($B$3:J$3)))=1,1,K370+1),K370)),IF(ROW(K371)-2&gt;$A$2,"",IF(MOD((ROW(K371)-2),K$3)=1,1,K370+1))))</f>
        <v/>
      </c>
    </row>
    <row r="372" spans="2:11">
      <c r="B372" s="127" t="str">
        <f>IF(B371="","",IF(COLUMN(B372)-1&lt;&gt;COUNT($3:$3),IF(ROW(B372)-3&gt;$A$2,"",IF(MOD((ROW(B372)-3),(PRODUCT($3:$3)/PRODUCT($B$3:B$3)))=1,B371+1,B371)),IF(ROW(B372)-3&gt;$A$2,"",IF(MOD((ROW(B372)-3),B$3)=1,1,B371+1))))</f>
        <v/>
      </c>
      <c r="C372" s="127" t="str">
        <f>IF(C371="","",IF(COLUMN(C372)-1&lt;&gt;COUNT($3:$3),IF(ROW(C372)-3&gt;$A$2,"",IF(MOD((ROW(C372)-3),(PRODUCT($3:$3)/PRODUCT($B$3:C$3)))=1,IF(MOD((ROW(C372)-3),(PRODUCT($3:$3)/PRODUCT(B$3:$B$3)))=1,1,C371+1),C371)),IF(ROW(C372)-3&gt;$A$2,"",IF(MOD((ROW(C372)-3),C$3)=1,1,C371+1))))</f>
        <v/>
      </c>
      <c r="D372" s="127" t="str">
        <f>IF(D371="","",IF(COLUMN(D372)-1&lt;&gt;COUNT($3:$3),IF(ROW(D372)-3&gt;$A$2,"",IF(MOD((ROW(D372)-3),(PRODUCT($3:$3)/PRODUCT($B$3:D$3)))=1,IF(MOD((ROW(D372)-3),(PRODUCT($3:$3)/PRODUCT($B$3:C$3)))=1,1,D371+1),D371)),IF(ROW(D372)-3&gt;$A$2,"",IF(MOD((ROW(D372)-3),D$3)=1,1,D371+1))))</f>
        <v/>
      </c>
      <c r="E372" s="127" t="str">
        <f>IF(E371="","",IF(COLUMN(E372)-1&lt;&gt;COUNT($3:$3),IF(ROW(E372)-3&gt;$A$2,"",IF(MOD((ROW(E372)-3),(PRODUCT($3:$3)/PRODUCT($B$3:E$3)))=1,IF(MOD((ROW(E372)-3),(PRODUCT($3:$3)/PRODUCT($B$3:D$3)))=1,1,E371+1),E371)),IF(ROW(E372)-3&gt;$A$2,"",IF(MOD((ROW(E372)-3),E$3)=1,1,E371+1))))</f>
        <v/>
      </c>
      <c r="F372" s="127" t="str">
        <f>IF(F371="","",IF(COLUMN(F372)-1&lt;&gt;COUNT($3:$3),IF(ROW(F372)-3&gt;$A$2,"",IF(MOD((ROW(F372)-3),(PRODUCT($3:$3)/PRODUCT($B$3:F$3)))=1,IF(MOD((ROW(F372)-3),(PRODUCT($3:$3)/PRODUCT($B$3:E$3)))=1,1,F371+1),F371)),IF(ROW(F372)-3&gt;$A$2,"",IF(MOD((ROW(F372)-3),F$3)=1,1,F371+1))))</f>
        <v/>
      </c>
      <c r="G372" s="127" t="str">
        <f>IF(G371="","",IF(COLUMN(G372)-1&lt;&gt;COUNT($3:$3),IF(ROW(G372)-3&gt;$A$2,"",IF(MOD((ROW(G372)-3),(PRODUCT($3:$3)/PRODUCT($B$3:G$3)))=1,IF(MOD((ROW(G372)-3),(PRODUCT($3:$3)/PRODUCT($B$3:F$3)))=1,1,G371+1),G371)),IF(ROW(G372)-3&gt;$A$2,"",IF(MOD((ROW(G372)-3),G$3)=1,1,G371+1))))</f>
        <v/>
      </c>
      <c r="H372" s="127" t="str">
        <f>IF(H371="","",IF(COLUMN(H372)-1&lt;&gt;COUNT($3:$3),IF(ROW(H372)-3&gt;$A$2,"",IF(MOD((ROW(H372)-3),(PRODUCT($3:$3)/PRODUCT($B$3:H$3)))=1,IF(MOD((ROW(H372)-3),(PRODUCT($3:$3)/PRODUCT($B$3:G$3)))=1,1,H371+1),H371)),IF(ROW(H372)-3&gt;$A$2,"",IF(MOD((ROW(H372)-3),H$3)=1,1,H371+1))))</f>
        <v/>
      </c>
      <c r="I372" s="127" t="str">
        <f>IF(I371="","",IF(COLUMN(I372)-1&lt;&gt;COUNT($3:$3),IF(ROW(I372)-3&gt;$A$2,"",IF(MOD((ROW(I372)-3),(PRODUCT($3:$3)/PRODUCT($B$3:I$3)))=1,IF(MOD((ROW(I372)-3),(PRODUCT($3:$3)/PRODUCT($B$3:H$3)))=1,1,I371+1),I371)),IF(ROW(I372)-3&gt;$A$2,"",IF(MOD((ROW(I372)-3),I$3)=1,1,I371+1))))</f>
        <v/>
      </c>
      <c r="J372" s="127" t="str">
        <f>IF(J371="","",IF(COLUMN(J372)-1&lt;&gt;COUNT($3:$3),IF(ROW(J372)-3&gt;$A$2,"",IF(MOD((ROW(J372)-3),(PRODUCT($3:$3)/PRODUCT($B$3:J$3)))=1,IF(MOD((ROW(J372)-3),(PRODUCT($3:$3)/PRODUCT($B$3:I$3)))=1,1,J371+1),J371)),IF(ROW(J372)-3&gt;$A$2,"",IF(MOD((ROW(J372)-3),J$3)=1,1,J371+1))))</f>
        <v/>
      </c>
      <c r="K372" t="str">
        <f>IF(K371="","",IF(COLUMN(K372)-1&lt;&gt;COUNT($3:$3),IF(ROW(K372)-2&gt;$A$2,"",IF(MOD((ROW(K372)-2),(PRODUCT($3:$3)/PRODUCT($B$3:K$3)))=1,IF(MOD((ROW(K372)-2),(PRODUCT($3:$3)/PRODUCT($B$3:J$3)))=1,1,K371+1),K371)),IF(ROW(K372)-2&gt;$A$2,"",IF(MOD((ROW(K372)-2),K$3)=1,1,K371+1))))</f>
        <v/>
      </c>
    </row>
    <row r="373" spans="2:11">
      <c r="B373" s="127" t="str">
        <f>IF(B372="","",IF(COLUMN(B373)-1&lt;&gt;COUNT($3:$3),IF(ROW(B373)-3&gt;$A$2,"",IF(MOD((ROW(B373)-3),(PRODUCT($3:$3)/PRODUCT($B$3:B$3)))=1,B372+1,B372)),IF(ROW(B373)-3&gt;$A$2,"",IF(MOD((ROW(B373)-3),B$3)=1,1,B372+1))))</f>
        <v/>
      </c>
      <c r="C373" s="127" t="str">
        <f>IF(C372="","",IF(COLUMN(C373)-1&lt;&gt;COUNT($3:$3),IF(ROW(C373)-3&gt;$A$2,"",IF(MOD((ROW(C373)-3),(PRODUCT($3:$3)/PRODUCT($B$3:C$3)))=1,IF(MOD((ROW(C373)-3),(PRODUCT($3:$3)/PRODUCT(B$3:$B$3)))=1,1,C372+1),C372)),IF(ROW(C373)-3&gt;$A$2,"",IF(MOD((ROW(C373)-3),C$3)=1,1,C372+1))))</f>
        <v/>
      </c>
      <c r="D373" s="127" t="str">
        <f>IF(D372="","",IF(COLUMN(D373)-1&lt;&gt;COUNT($3:$3),IF(ROW(D373)-3&gt;$A$2,"",IF(MOD((ROW(D373)-3),(PRODUCT($3:$3)/PRODUCT($B$3:D$3)))=1,IF(MOD((ROW(D373)-3),(PRODUCT($3:$3)/PRODUCT($B$3:C$3)))=1,1,D372+1),D372)),IF(ROW(D373)-3&gt;$A$2,"",IF(MOD((ROW(D373)-3),D$3)=1,1,D372+1))))</f>
        <v/>
      </c>
      <c r="E373" s="127" t="str">
        <f>IF(E372="","",IF(COLUMN(E373)-1&lt;&gt;COUNT($3:$3),IF(ROW(E373)-3&gt;$A$2,"",IF(MOD((ROW(E373)-3),(PRODUCT($3:$3)/PRODUCT($B$3:E$3)))=1,IF(MOD((ROW(E373)-3),(PRODUCT($3:$3)/PRODUCT($B$3:D$3)))=1,1,E372+1),E372)),IF(ROW(E373)-3&gt;$A$2,"",IF(MOD((ROW(E373)-3),E$3)=1,1,E372+1))))</f>
        <v/>
      </c>
      <c r="F373" s="127" t="str">
        <f>IF(F372="","",IF(COLUMN(F373)-1&lt;&gt;COUNT($3:$3),IF(ROW(F373)-3&gt;$A$2,"",IF(MOD((ROW(F373)-3),(PRODUCT($3:$3)/PRODUCT($B$3:F$3)))=1,IF(MOD((ROW(F373)-3),(PRODUCT($3:$3)/PRODUCT($B$3:E$3)))=1,1,F372+1),F372)),IF(ROW(F373)-3&gt;$A$2,"",IF(MOD((ROW(F373)-3),F$3)=1,1,F372+1))))</f>
        <v/>
      </c>
      <c r="G373" s="127" t="str">
        <f>IF(G372="","",IF(COLUMN(G373)-1&lt;&gt;COUNT($3:$3),IF(ROW(G373)-3&gt;$A$2,"",IF(MOD((ROW(G373)-3),(PRODUCT($3:$3)/PRODUCT($B$3:G$3)))=1,IF(MOD((ROW(G373)-3),(PRODUCT($3:$3)/PRODUCT($B$3:F$3)))=1,1,G372+1),G372)),IF(ROW(G373)-3&gt;$A$2,"",IF(MOD((ROW(G373)-3),G$3)=1,1,G372+1))))</f>
        <v/>
      </c>
      <c r="H373" s="127" t="str">
        <f>IF(H372="","",IF(COLUMN(H373)-1&lt;&gt;COUNT($3:$3),IF(ROW(H373)-3&gt;$A$2,"",IF(MOD((ROW(H373)-3),(PRODUCT($3:$3)/PRODUCT($B$3:H$3)))=1,IF(MOD((ROW(H373)-3),(PRODUCT($3:$3)/PRODUCT($B$3:G$3)))=1,1,H372+1),H372)),IF(ROW(H373)-3&gt;$A$2,"",IF(MOD((ROW(H373)-3),H$3)=1,1,H372+1))))</f>
        <v/>
      </c>
      <c r="I373" s="127" t="str">
        <f>IF(I372="","",IF(COLUMN(I373)-1&lt;&gt;COUNT($3:$3),IF(ROW(I373)-3&gt;$A$2,"",IF(MOD((ROW(I373)-3),(PRODUCT($3:$3)/PRODUCT($B$3:I$3)))=1,IF(MOD((ROW(I373)-3),(PRODUCT($3:$3)/PRODUCT($B$3:H$3)))=1,1,I372+1),I372)),IF(ROW(I373)-3&gt;$A$2,"",IF(MOD((ROW(I373)-3),I$3)=1,1,I372+1))))</f>
        <v/>
      </c>
      <c r="J373" s="127" t="str">
        <f>IF(J372="","",IF(COLUMN(J373)-1&lt;&gt;COUNT($3:$3),IF(ROW(J373)-3&gt;$A$2,"",IF(MOD((ROW(J373)-3),(PRODUCT($3:$3)/PRODUCT($B$3:J$3)))=1,IF(MOD((ROW(J373)-3),(PRODUCT($3:$3)/PRODUCT($B$3:I$3)))=1,1,J372+1),J372)),IF(ROW(J373)-3&gt;$A$2,"",IF(MOD((ROW(J373)-3),J$3)=1,1,J372+1))))</f>
        <v/>
      </c>
      <c r="K373" t="str">
        <f>IF(K372="","",IF(COLUMN(K373)-1&lt;&gt;COUNT($3:$3),IF(ROW(K373)-2&gt;$A$2,"",IF(MOD((ROW(K373)-2),(PRODUCT($3:$3)/PRODUCT($B$3:K$3)))=1,IF(MOD((ROW(K373)-2),(PRODUCT($3:$3)/PRODUCT($B$3:J$3)))=1,1,K372+1),K372)),IF(ROW(K373)-2&gt;$A$2,"",IF(MOD((ROW(K373)-2),K$3)=1,1,K372+1))))</f>
        <v/>
      </c>
    </row>
    <row r="374" spans="2:11">
      <c r="B374" s="127" t="str">
        <f>IF(B373="","",IF(COLUMN(B374)-1&lt;&gt;COUNT($3:$3),IF(ROW(B374)-3&gt;$A$2,"",IF(MOD((ROW(B374)-3),(PRODUCT($3:$3)/PRODUCT($B$3:B$3)))=1,B373+1,B373)),IF(ROW(B374)-3&gt;$A$2,"",IF(MOD((ROW(B374)-3),B$3)=1,1,B373+1))))</f>
        <v/>
      </c>
      <c r="C374" s="127" t="str">
        <f>IF(C373="","",IF(COLUMN(C374)-1&lt;&gt;COUNT($3:$3),IF(ROW(C374)-3&gt;$A$2,"",IF(MOD((ROW(C374)-3),(PRODUCT($3:$3)/PRODUCT($B$3:C$3)))=1,IF(MOD((ROW(C374)-3),(PRODUCT($3:$3)/PRODUCT(B$3:$B$3)))=1,1,C373+1),C373)),IF(ROW(C374)-3&gt;$A$2,"",IF(MOD((ROW(C374)-3),C$3)=1,1,C373+1))))</f>
        <v/>
      </c>
      <c r="D374" s="127" t="str">
        <f>IF(D373="","",IF(COLUMN(D374)-1&lt;&gt;COUNT($3:$3),IF(ROW(D374)-3&gt;$A$2,"",IF(MOD((ROW(D374)-3),(PRODUCT($3:$3)/PRODUCT($B$3:D$3)))=1,IF(MOD((ROW(D374)-3),(PRODUCT($3:$3)/PRODUCT($B$3:C$3)))=1,1,D373+1),D373)),IF(ROW(D374)-3&gt;$A$2,"",IF(MOD((ROW(D374)-3),D$3)=1,1,D373+1))))</f>
        <v/>
      </c>
      <c r="E374" s="127" t="str">
        <f>IF(E373="","",IF(COLUMN(E374)-1&lt;&gt;COUNT($3:$3),IF(ROW(E374)-3&gt;$A$2,"",IF(MOD((ROW(E374)-3),(PRODUCT($3:$3)/PRODUCT($B$3:E$3)))=1,IF(MOD((ROW(E374)-3),(PRODUCT($3:$3)/PRODUCT($B$3:D$3)))=1,1,E373+1),E373)),IF(ROW(E374)-3&gt;$A$2,"",IF(MOD((ROW(E374)-3),E$3)=1,1,E373+1))))</f>
        <v/>
      </c>
      <c r="F374" s="127" t="str">
        <f>IF(F373="","",IF(COLUMN(F374)-1&lt;&gt;COUNT($3:$3),IF(ROW(F374)-3&gt;$A$2,"",IF(MOD((ROW(F374)-3),(PRODUCT($3:$3)/PRODUCT($B$3:F$3)))=1,IF(MOD((ROW(F374)-3),(PRODUCT($3:$3)/PRODUCT($B$3:E$3)))=1,1,F373+1),F373)),IF(ROW(F374)-3&gt;$A$2,"",IF(MOD((ROW(F374)-3),F$3)=1,1,F373+1))))</f>
        <v/>
      </c>
      <c r="G374" s="127" t="str">
        <f>IF(G373="","",IF(COLUMN(G374)-1&lt;&gt;COUNT($3:$3),IF(ROW(G374)-3&gt;$A$2,"",IF(MOD((ROW(G374)-3),(PRODUCT($3:$3)/PRODUCT($B$3:G$3)))=1,IF(MOD((ROW(G374)-3),(PRODUCT($3:$3)/PRODUCT($B$3:F$3)))=1,1,G373+1),G373)),IF(ROW(G374)-3&gt;$A$2,"",IF(MOD((ROW(G374)-3),G$3)=1,1,G373+1))))</f>
        <v/>
      </c>
      <c r="H374" s="127" t="str">
        <f>IF(H373="","",IF(COLUMN(H374)-1&lt;&gt;COUNT($3:$3),IF(ROW(H374)-3&gt;$A$2,"",IF(MOD((ROW(H374)-3),(PRODUCT($3:$3)/PRODUCT($B$3:H$3)))=1,IF(MOD((ROW(H374)-3),(PRODUCT($3:$3)/PRODUCT($B$3:G$3)))=1,1,H373+1),H373)),IF(ROW(H374)-3&gt;$A$2,"",IF(MOD((ROW(H374)-3),H$3)=1,1,H373+1))))</f>
        <v/>
      </c>
      <c r="I374" s="127" t="str">
        <f>IF(I373="","",IF(COLUMN(I374)-1&lt;&gt;COUNT($3:$3),IF(ROW(I374)-3&gt;$A$2,"",IF(MOD((ROW(I374)-3),(PRODUCT($3:$3)/PRODUCT($B$3:I$3)))=1,IF(MOD((ROW(I374)-3),(PRODUCT($3:$3)/PRODUCT($B$3:H$3)))=1,1,I373+1),I373)),IF(ROW(I374)-3&gt;$A$2,"",IF(MOD((ROW(I374)-3),I$3)=1,1,I373+1))))</f>
        <v/>
      </c>
      <c r="J374" s="127" t="str">
        <f>IF(J373="","",IF(COLUMN(J374)-1&lt;&gt;COUNT($3:$3),IF(ROW(J374)-3&gt;$A$2,"",IF(MOD((ROW(J374)-3),(PRODUCT($3:$3)/PRODUCT($B$3:J$3)))=1,IF(MOD((ROW(J374)-3),(PRODUCT($3:$3)/PRODUCT($B$3:I$3)))=1,1,J373+1),J373)),IF(ROW(J374)-3&gt;$A$2,"",IF(MOD((ROW(J374)-3),J$3)=1,1,J373+1))))</f>
        <v/>
      </c>
      <c r="K374" t="str">
        <f>IF(K373="","",IF(COLUMN(K374)-1&lt;&gt;COUNT($3:$3),IF(ROW(K374)-2&gt;$A$2,"",IF(MOD((ROW(K374)-2),(PRODUCT($3:$3)/PRODUCT($B$3:K$3)))=1,IF(MOD((ROW(K374)-2),(PRODUCT($3:$3)/PRODUCT($B$3:J$3)))=1,1,K373+1),K373)),IF(ROW(K374)-2&gt;$A$2,"",IF(MOD((ROW(K374)-2),K$3)=1,1,K373+1))))</f>
        <v/>
      </c>
    </row>
    <row r="375" spans="2:11">
      <c r="B375" s="127" t="str">
        <f>IF(B374="","",IF(COLUMN(B375)-1&lt;&gt;COUNT($3:$3),IF(ROW(B375)-3&gt;$A$2,"",IF(MOD((ROW(B375)-3),(PRODUCT($3:$3)/PRODUCT($B$3:B$3)))=1,B374+1,B374)),IF(ROW(B375)-3&gt;$A$2,"",IF(MOD((ROW(B375)-3),B$3)=1,1,B374+1))))</f>
        <v/>
      </c>
      <c r="C375" s="127" t="str">
        <f>IF(C374="","",IF(COLUMN(C375)-1&lt;&gt;COUNT($3:$3),IF(ROW(C375)-3&gt;$A$2,"",IF(MOD((ROW(C375)-3),(PRODUCT($3:$3)/PRODUCT($B$3:C$3)))=1,IF(MOD((ROW(C375)-3),(PRODUCT($3:$3)/PRODUCT(B$3:$B$3)))=1,1,C374+1),C374)),IF(ROW(C375)-3&gt;$A$2,"",IF(MOD((ROW(C375)-3),C$3)=1,1,C374+1))))</f>
        <v/>
      </c>
      <c r="D375" s="127" t="str">
        <f>IF(D374="","",IF(COLUMN(D375)-1&lt;&gt;COUNT($3:$3),IF(ROW(D375)-3&gt;$A$2,"",IF(MOD((ROW(D375)-3),(PRODUCT($3:$3)/PRODUCT($B$3:D$3)))=1,IF(MOD((ROW(D375)-3),(PRODUCT($3:$3)/PRODUCT($B$3:C$3)))=1,1,D374+1),D374)),IF(ROW(D375)-3&gt;$A$2,"",IF(MOD((ROW(D375)-3),D$3)=1,1,D374+1))))</f>
        <v/>
      </c>
      <c r="E375" s="127" t="str">
        <f>IF(E374="","",IF(COLUMN(E375)-1&lt;&gt;COUNT($3:$3),IF(ROW(E375)-3&gt;$A$2,"",IF(MOD((ROW(E375)-3),(PRODUCT($3:$3)/PRODUCT($B$3:E$3)))=1,IF(MOD((ROW(E375)-3),(PRODUCT($3:$3)/PRODUCT($B$3:D$3)))=1,1,E374+1),E374)),IF(ROW(E375)-3&gt;$A$2,"",IF(MOD((ROW(E375)-3),E$3)=1,1,E374+1))))</f>
        <v/>
      </c>
      <c r="F375" s="127" t="str">
        <f>IF(F374="","",IF(COLUMN(F375)-1&lt;&gt;COUNT($3:$3),IF(ROW(F375)-3&gt;$A$2,"",IF(MOD((ROW(F375)-3),(PRODUCT($3:$3)/PRODUCT($B$3:F$3)))=1,IF(MOD((ROW(F375)-3),(PRODUCT($3:$3)/PRODUCT($B$3:E$3)))=1,1,F374+1),F374)),IF(ROW(F375)-3&gt;$A$2,"",IF(MOD((ROW(F375)-3),F$3)=1,1,F374+1))))</f>
        <v/>
      </c>
      <c r="G375" s="127" t="str">
        <f>IF(G374="","",IF(COLUMN(G375)-1&lt;&gt;COUNT($3:$3),IF(ROW(G375)-3&gt;$A$2,"",IF(MOD((ROW(G375)-3),(PRODUCT($3:$3)/PRODUCT($B$3:G$3)))=1,IF(MOD((ROW(G375)-3),(PRODUCT($3:$3)/PRODUCT($B$3:F$3)))=1,1,G374+1),G374)),IF(ROW(G375)-3&gt;$A$2,"",IF(MOD((ROW(G375)-3),G$3)=1,1,G374+1))))</f>
        <v/>
      </c>
      <c r="H375" s="127" t="str">
        <f>IF(H374="","",IF(COLUMN(H375)-1&lt;&gt;COUNT($3:$3),IF(ROW(H375)-3&gt;$A$2,"",IF(MOD((ROW(H375)-3),(PRODUCT($3:$3)/PRODUCT($B$3:H$3)))=1,IF(MOD((ROW(H375)-3),(PRODUCT($3:$3)/PRODUCT($B$3:G$3)))=1,1,H374+1),H374)),IF(ROW(H375)-3&gt;$A$2,"",IF(MOD((ROW(H375)-3),H$3)=1,1,H374+1))))</f>
        <v/>
      </c>
      <c r="I375" s="127" t="str">
        <f>IF(I374="","",IF(COLUMN(I375)-1&lt;&gt;COUNT($3:$3),IF(ROW(I375)-3&gt;$A$2,"",IF(MOD((ROW(I375)-3),(PRODUCT($3:$3)/PRODUCT($B$3:I$3)))=1,IF(MOD((ROW(I375)-3),(PRODUCT($3:$3)/PRODUCT($B$3:H$3)))=1,1,I374+1),I374)),IF(ROW(I375)-3&gt;$A$2,"",IF(MOD((ROW(I375)-3),I$3)=1,1,I374+1))))</f>
        <v/>
      </c>
      <c r="J375" s="127" t="str">
        <f>IF(J374="","",IF(COLUMN(J375)-1&lt;&gt;COUNT($3:$3),IF(ROW(J375)-3&gt;$A$2,"",IF(MOD((ROW(J375)-3),(PRODUCT($3:$3)/PRODUCT($B$3:J$3)))=1,IF(MOD((ROW(J375)-3),(PRODUCT($3:$3)/PRODUCT($B$3:I$3)))=1,1,J374+1),J374)),IF(ROW(J375)-3&gt;$A$2,"",IF(MOD((ROW(J375)-3),J$3)=1,1,J374+1))))</f>
        <v/>
      </c>
      <c r="K375" t="str">
        <f>IF(K374="","",IF(COLUMN(K375)-1&lt;&gt;COUNT($3:$3),IF(ROW(K375)-2&gt;$A$2,"",IF(MOD((ROW(K375)-2),(PRODUCT($3:$3)/PRODUCT($B$3:K$3)))=1,IF(MOD((ROW(K375)-2),(PRODUCT($3:$3)/PRODUCT($B$3:J$3)))=1,1,K374+1),K374)),IF(ROW(K375)-2&gt;$A$2,"",IF(MOD((ROW(K375)-2),K$3)=1,1,K374+1))))</f>
        <v/>
      </c>
    </row>
    <row r="376" spans="2:11">
      <c r="B376" s="127" t="str">
        <f>IF(B375="","",IF(COLUMN(B376)-1&lt;&gt;COUNT($3:$3),IF(ROW(B376)-3&gt;$A$2,"",IF(MOD((ROW(B376)-3),(PRODUCT($3:$3)/PRODUCT($B$3:B$3)))=1,B375+1,B375)),IF(ROW(B376)-3&gt;$A$2,"",IF(MOD((ROW(B376)-3),B$3)=1,1,B375+1))))</f>
        <v/>
      </c>
      <c r="C376" s="127" t="str">
        <f>IF(C375="","",IF(COLUMN(C376)-1&lt;&gt;COUNT($3:$3),IF(ROW(C376)-3&gt;$A$2,"",IF(MOD((ROW(C376)-3),(PRODUCT($3:$3)/PRODUCT($B$3:C$3)))=1,IF(MOD((ROW(C376)-3),(PRODUCT($3:$3)/PRODUCT(B$3:$B$3)))=1,1,C375+1),C375)),IF(ROW(C376)-3&gt;$A$2,"",IF(MOD((ROW(C376)-3),C$3)=1,1,C375+1))))</f>
        <v/>
      </c>
      <c r="D376" s="127" t="str">
        <f>IF(D375="","",IF(COLUMN(D376)-1&lt;&gt;COUNT($3:$3),IF(ROW(D376)-3&gt;$A$2,"",IF(MOD((ROW(D376)-3),(PRODUCT($3:$3)/PRODUCT($B$3:D$3)))=1,IF(MOD((ROW(D376)-3),(PRODUCT($3:$3)/PRODUCT($B$3:C$3)))=1,1,D375+1),D375)),IF(ROW(D376)-3&gt;$A$2,"",IF(MOD((ROW(D376)-3),D$3)=1,1,D375+1))))</f>
        <v/>
      </c>
      <c r="E376" s="127" t="str">
        <f>IF(E375="","",IF(COLUMN(E376)-1&lt;&gt;COUNT($3:$3),IF(ROW(E376)-3&gt;$A$2,"",IF(MOD((ROW(E376)-3),(PRODUCT($3:$3)/PRODUCT($B$3:E$3)))=1,IF(MOD((ROW(E376)-3),(PRODUCT($3:$3)/PRODUCT($B$3:D$3)))=1,1,E375+1),E375)),IF(ROW(E376)-3&gt;$A$2,"",IF(MOD((ROW(E376)-3),E$3)=1,1,E375+1))))</f>
        <v/>
      </c>
      <c r="F376" s="127" t="str">
        <f>IF(F375="","",IF(COLUMN(F376)-1&lt;&gt;COUNT($3:$3),IF(ROW(F376)-3&gt;$A$2,"",IF(MOD((ROW(F376)-3),(PRODUCT($3:$3)/PRODUCT($B$3:F$3)))=1,IF(MOD((ROW(F376)-3),(PRODUCT($3:$3)/PRODUCT($B$3:E$3)))=1,1,F375+1),F375)),IF(ROW(F376)-3&gt;$A$2,"",IF(MOD((ROW(F376)-3),F$3)=1,1,F375+1))))</f>
        <v/>
      </c>
      <c r="G376" s="127" t="str">
        <f>IF(G375="","",IF(COLUMN(G376)-1&lt;&gt;COUNT($3:$3),IF(ROW(G376)-3&gt;$A$2,"",IF(MOD((ROW(G376)-3),(PRODUCT($3:$3)/PRODUCT($B$3:G$3)))=1,IF(MOD((ROW(G376)-3),(PRODUCT($3:$3)/PRODUCT($B$3:F$3)))=1,1,G375+1),G375)),IF(ROW(G376)-3&gt;$A$2,"",IF(MOD((ROW(G376)-3),G$3)=1,1,G375+1))))</f>
        <v/>
      </c>
      <c r="H376" s="127" t="str">
        <f>IF(H375="","",IF(COLUMN(H376)-1&lt;&gt;COUNT($3:$3),IF(ROW(H376)-3&gt;$A$2,"",IF(MOD((ROW(H376)-3),(PRODUCT($3:$3)/PRODUCT($B$3:H$3)))=1,IF(MOD((ROW(H376)-3),(PRODUCT($3:$3)/PRODUCT($B$3:G$3)))=1,1,H375+1),H375)),IF(ROW(H376)-3&gt;$A$2,"",IF(MOD((ROW(H376)-3),H$3)=1,1,H375+1))))</f>
        <v/>
      </c>
      <c r="I376" s="127" t="str">
        <f>IF(I375="","",IF(COLUMN(I376)-1&lt;&gt;COUNT($3:$3),IF(ROW(I376)-3&gt;$A$2,"",IF(MOD((ROW(I376)-3),(PRODUCT($3:$3)/PRODUCT($B$3:I$3)))=1,IF(MOD((ROW(I376)-3),(PRODUCT($3:$3)/PRODUCT($B$3:H$3)))=1,1,I375+1),I375)),IF(ROW(I376)-3&gt;$A$2,"",IF(MOD((ROW(I376)-3),I$3)=1,1,I375+1))))</f>
        <v/>
      </c>
      <c r="J376" s="127" t="str">
        <f>IF(J375="","",IF(COLUMN(J376)-1&lt;&gt;COUNT($3:$3),IF(ROW(J376)-3&gt;$A$2,"",IF(MOD((ROW(J376)-3),(PRODUCT($3:$3)/PRODUCT($B$3:J$3)))=1,IF(MOD((ROW(J376)-3),(PRODUCT($3:$3)/PRODUCT($B$3:I$3)))=1,1,J375+1),J375)),IF(ROW(J376)-3&gt;$A$2,"",IF(MOD((ROW(J376)-3),J$3)=1,1,J375+1))))</f>
        <v/>
      </c>
      <c r="K376" t="str">
        <f>IF(K375="","",IF(COLUMN(K376)-1&lt;&gt;COUNT($3:$3),IF(ROW(K376)-2&gt;$A$2,"",IF(MOD((ROW(K376)-2),(PRODUCT($3:$3)/PRODUCT($B$3:K$3)))=1,IF(MOD((ROW(K376)-2),(PRODUCT($3:$3)/PRODUCT($B$3:J$3)))=1,1,K375+1),K375)),IF(ROW(K376)-2&gt;$A$2,"",IF(MOD((ROW(K376)-2),K$3)=1,1,K375+1))))</f>
        <v/>
      </c>
    </row>
    <row r="377" spans="2:11">
      <c r="B377" s="127" t="str">
        <f>IF(B376="","",IF(COLUMN(B377)-1&lt;&gt;COUNT($3:$3),IF(ROW(B377)-3&gt;$A$2,"",IF(MOD((ROW(B377)-3),(PRODUCT($3:$3)/PRODUCT($B$3:B$3)))=1,B376+1,B376)),IF(ROW(B377)-3&gt;$A$2,"",IF(MOD((ROW(B377)-3),B$3)=1,1,B376+1))))</f>
        <v/>
      </c>
      <c r="C377" s="127" t="str">
        <f>IF(C376="","",IF(COLUMN(C377)-1&lt;&gt;COUNT($3:$3),IF(ROW(C377)-3&gt;$A$2,"",IF(MOD((ROW(C377)-3),(PRODUCT($3:$3)/PRODUCT($B$3:C$3)))=1,IF(MOD((ROW(C377)-3),(PRODUCT($3:$3)/PRODUCT(B$3:$B$3)))=1,1,C376+1),C376)),IF(ROW(C377)-3&gt;$A$2,"",IF(MOD((ROW(C377)-3),C$3)=1,1,C376+1))))</f>
        <v/>
      </c>
      <c r="D377" s="127" t="str">
        <f>IF(D376="","",IF(COLUMN(D377)-1&lt;&gt;COUNT($3:$3),IF(ROW(D377)-3&gt;$A$2,"",IF(MOD((ROW(D377)-3),(PRODUCT($3:$3)/PRODUCT($B$3:D$3)))=1,IF(MOD((ROW(D377)-3),(PRODUCT($3:$3)/PRODUCT($B$3:C$3)))=1,1,D376+1),D376)),IF(ROW(D377)-3&gt;$A$2,"",IF(MOD((ROW(D377)-3),D$3)=1,1,D376+1))))</f>
        <v/>
      </c>
      <c r="E377" s="127" t="str">
        <f>IF(E376="","",IF(COLUMN(E377)-1&lt;&gt;COUNT($3:$3),IF(ROW(E377)-3&gt;$A$2,"",IF(MOD((ROW(E377)-3),(PRODUCT($3:$3)/PRODUCT($B$3:E$3)))=1,IF(MOD((ROW(E377)-3),(PRODUCT($3:$3)/PRODUCT($B$3:D$3)))=1,1,E376+1),E376)),IF(ROW(E377)-3&gt;$A$2,"",IF(MOD((ROW(E377)-3),E$3)=1,1,E376+1))))</f>
        <v/>
      </c>
      <c r="F377" s="127" t="str">
        <f>IF(F376="","",IF(COLUMN(F377)-1&lt;&gt;COUNT($3:$3),IF(ROW(F377)-3&gt;$A$2,"",IF(MOD((ROW(F377)-3),(PRODUCT($3:$3)/PRODUCT($B$3:F$3)))=1,IF(MOD((ROW(F377)-3),(PRODUCT($3:$3)/PRODUCT($B$3:E$3)))=1,1,F376+1),F376)),IF(ROW(F377)-3&gt;$A$2,"",IF(MOD((ROW(F377)-3),F$3)=1,1,F376+1))))</f>
        <v/>
      </c>
      <c r="G377" s="127" t="str">
        <f>IF(G376="","",IF(COLUMN(G377)-1&lt;&gt;COUNT($3:$3),IF(ROW(G377)-3&gt;$A$2,"",IF(MOD((ROW(G377)-3),(PRODUCT($3:$3)/PRODUCT($B$3:G$3)))=1,IF(MOD((ROW(G377)-3),(PRODUCT($3:$3)/PRODUCT($B$3:F$3)))=1,1,G376+1),G376)),IF(ROW(G377)-3&gt;$A$2,"",IF(MOD((ROW(G377)-3),G$3)=1,1,G376+1))))</f>
        <v/>
      </c>
      <c r="H377" s="127" t="str">
        <f>IF(H376="","",IF(COLUMN(H377)-1&lt;&gt;COUNT($3:$3),IF(ROW(H377)-3&gt;$A$2,"",IF(MOD((ROW(H377)-3),(PRODUCT($3:$3)/PRODUCT($B$3:H$3)))=1,IF(MOD((ROW(H377)-3),(PRODUCT($3:$3)/PRODUCT($B$3:G$3)))=1,1,H376+1),H376)),IF(ROW(H377)-3&gt;$A$2,"",IF(MOD((ROW(H377)-3),H$3)=1,1,H376+1))))</f>
        <v/>
      </c>
      <c r="I377" s="127" t="str">
        <f>IF(I376="","",IF(COLUMN(I377)-1&lt;&gt;COUNT($3:$3),IF(ROW(I377)-3&gt;$A$2,"",IF(MOD((ROW(I377)-3),(PRODUCT($3:$3)/PRODUCT($B$3:I$3)))=1,IF(MOD((ROW(I377)-3),(PRODUCT($3:$3)/PRODUCT($B$3:H$3)))=1,1,I376+1),I376)),IF(ROW(I377)-3&gt;$A$2,"",IF(MOD((ROW(I377)-3),I$3)=1,1,I376+1))))</f>
        <v/>
      </c>
      <c r="J377" s="127" t="str">
        <f>IF(J376="","",IF(COLUMN(J377)-1&lt;&gt;COUNT($3:$3),IF(ROW(J377)-3&gt;$A$2,"",IF(MOD((ROW(J377)-3),(PRODUCT($3:$3)/PRODUCT($B$3:J$3)))=1,IF(MOD((ROW(J377)-3),(PRODUCT($3:$3)/PRODUCT($B$3:I$3)))=1,1,J376+1),J376)),IF(ROW(J377)-3&gt;$A$2,"",IF(MOD((ROW(J377)-3),J$3)=1,1,J376+1))))</f>
        <v/>
      </c>
      <c r="K377" t="str">
        <f>IF(K376="","",IF(COLUMN(K377)-1&lt;&gt;COUNT($3:$3),IF(ROW(K377)-2&gt;$A$2,"",IF(MOD((ROW(K377)-2),(PRODUCT($3:$3)/PRODUCT($B$3:K$3)))=1,IF(MOD((ROW(K377)-2),(PRODUCT($3:$3)/PRODUCT($B$3:J$3)))=1,1,K376+1),K376)),IF(ROW(K377)-2&gt;$A$2,"",IF(MOD((ROW(K377)-2),K$3)=1,1,K376+1))))</f>
        <v/>
      </c>
    </row>
    <row r="378" spans="2:11">
      <c r="B378" s="127" t="str">
        <f>IF(B377="","",IF(COLUMN(B378)-1&lt;&gt;COUNT($3:$3),IF(ROW(B378)-3&gt;$A$2,"",IF(MOD((ROW(B378)-3),(PRODUCT($3:$3)/PRODUCT($B$3:B$3)))=1,B377+1,B377)),IF(ROW(B378)-3&gt;$A$2,"",IF(MOD((ROW(B378)-3),B$3)=1,1,B377+1))))</f>
        <v/>
      </c>
      <c r="C378" s="127" t="str">
        <f>IF(C377="","",IF(COLUMN(C378)-1&lt;&gt;COUNT($3:$3),IF(ROW(C378)-3&gt;$A$2,"",IF(MOD((ROW(C378)-3),(PRODUCT($3:$3)/PRODUCT($B$3:C$3)))=1,IF(MOD((ROW(C378)-3),(PRODUCT($3:$3)/PRODUCT(B$3:$B$3)))=1,1,C377+1),C377)),IF(ROW(C378)-3&gt;$A$2,"",IF(MOD((ROW(C378)-3),C$3)=1,1,C377+1))))</f>
        <v/>
      </c>
      <c r="D378" s="127" t="str">
        <f>IF(D377="","",IF(COLUMN(D378)-1&lt;&gt;COUNT($3:$3),IF(ROW(D378)-3&gt;$A$2,"",IF(MOD((ROW(D378)-3),(PRODUCT($3:$3)/PRODUCT($B$3:D$3)))=1,IF(MOD((ROW(D378)-3),(PRODUCT($3:$3)/PRODUCT($B$3:C$3)))=1,1,D377+1),D377)),IF(ROW(D378)-3&gt;$A$2,"",IF(MOD((ROW(D378)-3),D$3)=1,1,D377+1))))</f>
        <v/>
      </c>
      <c r="E378" s="127" t="str">
        <f>IF(E377="","",IF(COLUMN(E378)-1&lt;&gt;COUNT($3:$3),IF(ROW(E378)-3&gt;$A$2,"",IF(MOD((ROW(E378)-3),(PRODUCT($3:$3)/PRODUCT($B$3:E$3)))=1,IF(MOD((ROW(E378)-3),(PRODUCT($3:$3)/PRODUCT($B$3:D$3)))=1,1,E377+1),E377)),IF(ROW(E378)-3&gt;$A$2,"",IF(MOD((ROW(E378)-3),E$3)=1,1,E377+1))))</f>
        <v/>
      </c>
      <c r="F378" s="127" t="str">
        <f>IF(F377="","",IF(COLUMN(F378)-1&lt;&gt;COUNT($3:$3),IF(ROW(F378)-3&gt;$A$2,"",IF(MOD((ROW(F378)-3),(PRODUCT($3:$3)/PRODUCT($B$3:F$3)))=1,IF(MOD((ROW(F378)-3),(PRODUCT($3:$3)/PRODUCT($B$3:E$3)))=1,1,F377+1),F377)),IF(ROW(F378)-3&gt;$A$2,"",IF(MOD((ROW(F378)-3),F$3)=1,1,F377+1))))</f>
        <v/>
      </c>
      <c r="G378" s="127" t="str">
        <f>IF(G377="","",IF(COLUMN(G378)-1&lt;&gt;COUNT($3:$3),IF(ROW(G378)-3&gt;$A$2,"",IF(MOD((ROW(G378)-3),(PRODUCT($3:$3)/PRODUCT($B$3:G$3)))=1,IF(MOD((ROW(G378)-3),(PRODUCT($3:$3)/PRODUCT($B$3:F$3)))=1,1,G377+1),G377)),IF(ROW(G378)-3&gt;$A$2,"",IF(MOD((ROW(G378)-3),G$3)=1,1,G377+1))))</f>
        <v/>
      </c>
      <c r="H378" s="127" t="str">
        <f>IF(H377="","",IF(COLUMN(H378)-1&lt;&gt;COUNT($3:$3),IF(ROW(H378)-3&gt;$A$2,"",IF(MOD((ROW(H378)-3),(PRODUCT($3:$3)/PRODUCT($B$3:H$3)))=1,IF(MOD((ROW(H378)-3),(PRODUCT($3:$3)/PRODUCT($B$3:G$3)))=1,1,H377+1),H377)),IF(ROW(H378)-3&gt;$A$2,"",IF(MOD((ROW(H378)-3),H$3)=1,1,H377+1))))</f>
        <v/>
      </c>
      <c r="I378" s="127" t="str">
        <f>IF(I377="","",IF(COLUMN(I378)-1&lt;&gt;COUNT($3:$3),IF(ROW(I378)-3&gt;$A$2,"",IF(MOD((ROW(I378)-3),(PRODUCT($3:$3)/PRODUCT($B$3:I$3)))=1,IF(MOD((ROW(I378)-3),(PRODUCT($3:$3)/PRODUCT($B$3:H$3)))=1,1,I377+1),I377)),IF(ROW(I378)-3&gt;$A$2,"",IF(MOD((ROW(I378)-3),I$3)=1,1,I377+1))))</f>
        <v/>
      </c>
      <c r="J378" s="127" t="str">
        <f>IF(J377="","",IF(COLUMN(J378)-1&lt;&gt;COUNT($3:$3),IF(ROW(J378)-3&gt;$A$2,"",IF(MOD((ROW(J378)-3),(PRODUCT($3:$3)/PRODUCT($B$3:J$3)))=1,IF(MOD((ROW(J378)-3),(PRODUCT($3:$3)/PRODUCT($B$3:I$3)))=1,1,J377+1),J377)),IF(ROW(J378)-3&gt;$A$2,"",IF(MOD((ROW(J378)-3),J$3)=1,1,J377+1))))</f>
        <v/>
      </c>
      <c r="K378" t="str">
        <f>IF(K377="","",IF(COLUMN(K378)-1&lt;&gt;COUNT($3:$3),IF(ROW(K378)-2&gt;$A$2,"",IF(MOD((ROW(K378)-2),(PRODUCT($3:$3)/PRODUCT($B$3:K$3)))=1,IF(MOD((ROW(K378)-2),(PRODUCT($3:$3)/PRODUCT($B$3:J$3)))=1,1,K377+1),K377)),IF(ROW(K378)-2&gt;$A$2,"",IF(MOD((ROW(K378)-2),K$3)=1,1,K377+1))))</f>
        <v/>
      </c>
    </row>
    <row r="379" spans="2:11">
      <c r="B379" s="127" t="str">
        <f>IF(B378="","",IF(COLUMN(B379)-1&lt;&gt;COUNT($3:$3),IF(ROW(B379)-3&gt;$A$2,"",IF(MOD((ROW(B379)-3),(PRODUCT($3:$3)/PRODUCT($B$3:B$3)))=1,B378+1,B378)),IF(ROW(B379)-3&gt;$A$2,"",IF(MOD((ROW(B379)-3),B$3)=1,1,B378+1))))</f>
        <v/>
      </c>
      <c r="C379" s="127" t="str">
        <f>IF(C378="","",IF(COLUMN(C379)-1&lt;&gt;COUNT($3:$3),IF(ROW(C379)-3&gt;$A$2,"",IF(MOD((ROW(C379)-3),(PRODUCT($3:$3)/PRODUCT($B$3:C$3)))=1,IF(MOD((ROW(C379)-3),(PRODUCT($3:$3)/PRODUCT(B$3:$B$3)))=1,1,C378+1),C378)),IF(ROW(C379)-3&gt;$A$2,"",IF(MOD((ROW(C379)-3),C$3)=1,1,C378+1))))</f>
        <v/>
      </c>
      <c r="D379" s="127" t="str">
        <f>IF(D378="","",IF(COLUMN(D379)-1&lt;&gt;COUNT($3:$3),IF(ROW(D379)-3&gt;$A$2,"",IF(MOD((ROW(D379)-3),(PRODUCT($3:$3)/PRODUCT($B$3:D$3)))=1,IF(MOD((ROW(D379)-3),(PRODUCT($3:$3)/PRODUCT($B$3:C$3)))=1,1,D378+1),D378)),IF(ROW(D379)-3&gt;$A$2,"",IF(MOD((ROW(D379)-3),D$3)=1,1,D378+1))))</f>
        <v/>
      </c>
      <c r="E379" s="127" t="str">
        <f>IF(E378="","",IF(COLUMN(E379)-1&lt;&gt;COUNT($3:$3),IF(ROW(E379)-3&gt;$A$2,"",IF(MOD((ROW(E379)-3),(PRODUCT($3:$3)/PRODUCT($B$3:E$3)))=1,IF(MOD((ROW(E379)-3),(PRODUCT($3:$3)/PRODUCT($B$3:D$3)))=1,1,E378+1),E378)),IF(ROW(E379)-3&gt;$A$2,"",IF(MOD((ROW(E379)-3),E$3)=1,1,E378+1))))</f>
        <v/>
      </c>
      <c r="F379" s="127" t="str">
        <f>IF(F378="","",IF(COLUMN(F379)-1&lt;&gt;COUNT($3:$3),IF(ROW(F379)-3&gt;$A$2,"",IF(MOD((ROW(F379)-3),(PRODUCT($3:$3)/PRODUCT($B$3:F$3)))=1,IF(MOD((ROW(F379)-3),(PRODUCT($3:$3)/PRODUCT($B$3:E$3)))=1,1,F378+1),F378)),IF(ROW(F379)-3&gt;$A$2,"",IF(MOD((ROW(F379)-3),F$3)=1,1,F378+1))))</f>
        <v/>
      </c>
      <c r="G379" s="127" t="str">
        <f>IF(G378="","",IF(COLUMN(G379)-1&lt;&gt;COUNT($3:$3),IF(ROW(G379)-3&gt;$A$2,"",IF(MOD((ROW(G379)-3),(PRODUCT($3:$3)/PRODUCT($B$3:G$3)))=1,IF(MOD((ROW(G379)-3),(PRODUCT($3:$3)/PRODUCT($B$3:F$3)))=1,1,G378+1),G378)),IF(ROW(G379)-3&gt;$A$2,"",IF(MOD((ROW(G379)-3),G$3)=1,1,G378+1))))</f>
        <v/>
      </c>
      <c r="H379" s="127" t="str">
        <f>IF(H378="","",IF(COLUMN(H379)-1&lt;&gt;COUNT($3:$3),IF(ROW(H379)-3&gt;$A$2,"",IF(MOD((ROW(H379)-3),(PRODUCT($3:$3)/PRODUCT($B$3:H$3)))=1,IF(MOD((ROW(H379)-3),(PRODUCT($3:$3)/PRODUCT($B$3:G$3)))=1,1,H378+1),H378)),IF(ROW(H379)-3&gt;$A$2,"",IF(MOD((ROW(H379)-3),H$3)=1,1,H378+1))))</f>
        <v/>
      </c>
      <c r="I379" s="127" t="str">
        <f>IF(I378="","",IF(COLUMN(I379)-1&lt;&gt;COUNT($3:$3),IF(ROW(I379)-3&gt;$A$2,"",IF(MOD((ROW(I379)-3),(PRODUCT($3:$3)/PRODUCT($B$3:I$3)))=1,IF(MOD((ROW(I379)-3),(PRODUCT($3:$3)/PRODUCT($B$3:H$3)))=1,1,I378+1),I378)),IF(ROW(I379)-3&gt;$A$2,"",IF(MOD((ROW(I379)-3),I$3)=1,1,I378+1))))</f>
        <v/>
      </c>
      <c r="J379" s="127" t="str">
        <f>IF(J378="","",IF(COLUMN(J379)-1&lt;&gt;COUNT($3:$3),IF(ROW(J379)-3&gt;$A$2,"",IF(MOD((ROW(J379)-3),(PRODUCT($3:$3)/PRODUCT($B$3:J$3)))=1,IF(MOD((ROW(J379)-3),(PRODUCT($3:$3)/PRODUCT($B$3:I$3)))=1,1,J378+1),J378)),IF(ROW(J379)-3&gt;$A$2,"",IF(MOD((ROW(J379)-3),J$3)=1,1,J378+1))))</f>
        <v/>
      </c>
      <c r="K379" t="str">
        <f>IF(K378="","",IF(COLUMN(K379)-1&lt;&gt;COUNT($3:$3),IF(ROW(K379)-2&gt;$A$2,"",IF(MOD((ROW(K379)-2),(PRODUCT($3:$3)/PRODUCT($B$3:K$3)))=1,IF(MOD((ROW(K379)-2),(PRODUCT($3:$3)/PRODUCT($B$3:J$3)))=1,1,K378+1),K378)),IF(ROW(K379)-2&gt;$A$2,"",IF(MOD((ROW(K379)-2),K$3)=1,1,K378+1))))</f>
        <v/>
      </c>
    </row>
    <row r="380" spans="2:11">
      <c r="B380" s="127" t="str">
        <f>IF(B379="","",IF(COLUMN(B380)-1&lt;&gt;COUNT($3:$3),IF(ROW(B380)-3&gt;$A$2,"",IF(MOD((ROW(B380)-3),(PRODUCT($3:$3)/PRODUCT($B$3:B$3)))=1,B379+1,B379)),IF(ROW(B380)-3&gt;$A$2,"",IF(MOD((ROW(B380)-3),B$3)=1,1,B379+1))))</f>
        <v/>
      </c>
      <c r="C380" s="127" t="str">
        <f>IF(C379="","",IF(COLUMN(C380)-1&lt;&gt;COUNT($3:$3),IF(ROW(C380)-3&gt;$A$2,"",IF(MOD((ROW(C380)-3),(PRODUCT($3:$3)/PRODUCT($B$3:C$3)))=1,IF(MOD((ROW(C380)-3),(PRODUCT($3:$3)/PRODUCT(B$3:$B$3)))=1,1,C379+1),C379)),IF(ROW(C380)-3&gt;$A$2,"",IF(MOD((ROW(C380)-3),C$3)=1,1,C379+1))))</f>
        <v/>
      </c>
      <c r="D380" s="127" t="str">
        <f>IF(D379="","",IF(COLUMN(D380)-1&lt;&gt;COUNT($3:$3),IF(ROW(D380)-3&gt;$A$2,"",IF(MOD((ROW(D380)-3),(PRODUCT($3:$3)/PRODUCT($B$3:D$3)))=1,IF(MOD((ROW(D380)-3),(PRODUCT($3:$3)/PRODUCT($B$3:C$3)))=1,1,D379+1),D379)),IF(ROW(D380)-3&gt;$A$2,"",IF(MOD((ROW(D380)-3),D$3)=1,1,D379+1))))</f>
        <v/>
      </c>
      <c r="E380" s="127" t="str">
        <f>IF(E379="","",IF(COLUMN(E380)-1&lt;&gt;COUNT($3:$3),IF(ROW(E380)-3&gt;$A$2,"",IF(MOD((ROW(E380)-3),(PRODUCT($3:$3)/PRODUCT($B$3:E$3)))=1,IF(MOD((ROW(E380)-3),(PRODUCT($3:$3)/PRODUCT($B$3:D$3)))=1,1,E379+1),E379)),IF(ROW(E380)-3&gt;$A$2,"",IF(MOD((ROW(E380)-3),E$3)=1,1,E379+1))))</f>
        <v/>
      </c>
      <c r="F380" s="127" t="str">
        <f>IF(F379="","",IF(COLUMN(F380)-1&lt;&gt;COUNT($3:$3),IF(ROW(F380)-3&gt;$A$2,"",IF(MOD((ROW(F380)-3),(PRODUCT($3:$3)/PRODUCT($B$3:F$3)))=1,IF(MOD((ROW(F380)-3),(PRODUCT($3:$3)/PRODUCT($B$3:E$3)))=1,1,F379+1),F379)),IF(ROW(F380)-3&gt;$A$2,"",IF(MOD((ROW(F380)-3),F$3)=1,1,F379+1))))</f>
        <v/>
      </c>
      <c r="G380" s="127" t="str">
        <f>IF(G379="","",IF(COLUMN(G380)-1&lt;&gt;COUNT($3:$3),IF(ROW(G380)-3&gt;$A$2,"",IF(MOD((ROW(G380)-3),(PRODUCT($3:$3)/PRODUCT($B$3:G$3)))=1,IF(MOD((ROW(G380)-3),(PRODUCT($3:$3)/PRODUCT($B$3:F$3)))=1,1,G379+1),G379)),IF(ROW(G380)-3&gt;$A$2,"",IF(MOD((ROW(G380)-3),G$3)=1,1,G379+1))))</f>
        <v/>
      </c>
      <c r="H380" s="127" t="str">
        <f>IF(H379="","",IF(COLUMN(H380)-1&lt;&gt;COUNT($3:$3),IF(ROW(H380)-3&gt;$A$2,"",IF(MOD((ROW(H380)-3),(PRODUCT($3:$3)/PRODUCT($B$3:H$3)))=1,IF(MOD((ROW(H380)-3),(PRODUCT($3:$3)/PRODUCT($B$3:G$3)))=1,1,H379+1),H379)),IF(ROW(H380)-3&gt;$A$2,"",IF(MOD((ROW(H380)-3),H$3)=1,1,H379+1))))</f>
        <v/>
      </c>
      <c r="I380" s="127" t="str">
        <f>IF(I379="","",IF(COLUMN(I380)-1&lt;&gt;COUNT($3:$3),IF(ROW(I380)-3&gt;$A$2,"",IF(MOD((ROW(I380)-3),(PRODUCT($3:$3)/PRODUCT($B$3:I$3)))=1,IF(MOD((ROW(I380)-3),(PRODUCT($3:$3)/PRODUCT($B$3:H$3)))=1,1,I379+1),I379)),IF(ROW(I380)-3&gt;$A$2,"",IF(MOD((ROW(I380)-3),I$3)=1,1,I379+1))))</f>
        <v/>
      </c>
      <c r="J380" s="127" t="str">
        <f>IF(J379="","",IF(COLUMN(J380)-1&lt;&gt;COUNT($3:$3),IF(ROW(J380)-3&gt;$A$2,"",IF(MOD((ROW(J380)-3),(PRODUCT($3:$3)/PRODUCT($B$3:J$3)))=1,IF(MOD((ROW(J380)-3),(PRODUCT($3:$3)/PRODUCT($B$3:I$3)))=1,1,J379+1),J379)),IF(ROW(J380)-3&gt;$A$2,"",IF(MOD((ROW(J380)-3),J$3)=1,1,J379+1))))</f>
        <v/>
      </c>
      <c r="K380" t="str">
        <f>IF(K379="","",IF(COLUMN(K380)-1&lt;&gt;COUNT($3:$3),IF(ROW(K380)-2&gt;$A$2,"",IF(MOD((ROW(K380)-2),(PRODUCT($3:$3)/PRODUCT($B$3:K$3)))=1,IF(MOD((ROW(K380)-2),(PRODUCT($3:$3)/PRODUCT($B$3:J$3)))=1,1,K379+1),K379)),IF(ROW(K380)-2&gt;$A$2,"",IF(MOD((ROW(K380)-2),K$3)=1,1,K379+1))))</f>
        <v/>
      </c>
    </row>
    <row r="381" spans="2:11">
      <c r="B381" s="127" t="str">
        <f>IF(B380="","",IF(COLUMN(B381)-1&lt;&gt;COUNT($3:$3),IF(ROW(B381)-3&gt;$A$2,"",IF(MOD((ROW(B381)-3),(PRODUCT($3:$3)/PRODUCT($B$3:B$3)))=1,B380+1,B380)),IF(ROW(B381)-3&gt;$A$2,"",IF(MOD((ROW(B381)-3),B$3)=1,1,B380+1))))</f>
        <v/>
      </c>
      <c r="C381" s="127" t="str">
        <f>IF(C380="","",IF(COLUMN(C381)-1&lt;&gt;COUNT($3:$3),IF(ROW(C381)-3&gt;$A$2,"",IF(MOD((ROW(C381)-3),(PRODUCT($3:$3)/PRODUCT($B$3:C$3)))=1,IF(MOD((ROW(C381)-3),(PRODUCT($3:$3)/PRODUCT(B$3:$B$3)))=1,1,C380+1),C380)),IF(ROW(C381)-3&gt;$A$2,"",IF(MOD((ROW(C381)-3),C$3)=1,1,C380+1))))</f>
        <v/>
      </c>
      <c r="D381" s="127" t="str">
        <f>IF(D380="","",IF(COLUMN(D381)-1&lt;&gt;COUNT($3:$3),IF(ROW(D381)-3&gt;$A$2,"",IF(MOD((ROW(D381)-3),(PRODUCT($3:$3)/PRODUCT($B$3:D$3)))=1,IF(MOD((ROW(D381)-3),(PRODUCT($3:$3)/PRODUCT($B$3:C$3)))=1,1,D380+1),D380)),IF(ROW(D381)-3&gt;$A$2,"",IF(MOD((ROW(D381)-3),D$3)=1,1,D380+1))))</f>
        <v/>
      </c>
      <c r="E381" s="127" t="str">
        <f>IF(E380="","",IF(COLUMN(E381)-1&lt;&gt;COUNT($3:$3),IF(ROW(E381)-3&gt;$A$2,"",IF(MOD((ROW(E381)-3),(PRODUCT($3:$3)/PRODUCT($B$3:E$3)))=1,IF(MOD((ROW(E381)-3),(PRODUCT($3:$3)/PRODUCT($B$3:D$3)))=1,1,E380+1),E380)),IF(ROW(E381)-3&gt;$A$2,"",IF(MOD((ROW(E381)-3),E$3)=1,1,E380+1))))</f>
        <v/>
      </c>
      <c r="F381" s="127" t="str">
        <f>IF(F380="","",IF(COLUMN(F381)-1&lt;&gt;COUNT($3:$3),IF(ROW(F381)-3&gt;$A$2,"",IF(MOD((ROW(F381)-3),(PRODUCT($3:$3)/PRODUCT($B$3:F$3)))=1,IF(MOD((ROW(F381)-3),(PRODUCT($3:$3)/PRODUCT($B$3:E$3)))=1,1,F380+1),F380)),IF(ROW(F381)-3&gt;$A$2,"",IF(MOD((ROW(F381)-3),F$3)=1,1,F380+1))))</f>
        <v/>
      </c>
      <c r="G381" s="127" t="str">
        <f>IF(G380="","",IF(COLUMN(G381)-1&lt;&gt;COUNT($3:$3),IF(ROW(G381)-3&gt;$A$2,"",IF(MOD((ROW(G381)-3),(PRODUCT($3:$3)/PRODUCT($B$3:G$3)))=1,IF(MOD((ROW(G381)-3),(PRODUCT($3:$3)/PRODUCT($B$3:F$3)))=1,1,G380+1),G380)),IF(ROW(G381)-3&gt;$A$2,"",IF(MOD((ROW(G381)-3),G$3)=1,1,G380+1))))</f>
        <v/>
      </c>
      <c r="H381" s="127" t="str">
        <f>IF(H380="","",IF(COLUMN(H381)-1&lt;&gt;COUNT($3:$3),IF(ROW(H381)-3&gt;$A$2,"",IF(MOD((ROW(H381)-3),(PRODUCT($3:$3)/PRODUCT($B$3:H$3)))=1,IF(MOD((ROW(H381)-3),(PRODUCT($3:$3)/PRODUCT($B$3:G$3)))=1,1,H380+1),H380)),IF(ROW(H381)-3&gt;$A$2,"",IF(MOD((ROW(H381)-3),H$3)=1,1,H380+1))))</f>
        <v/>
      </c>
      <c r="I381" s="127" t="str">
        <f>IF(I380="","",IF(COLUMN(I381)-1&lt;&gt;COUNT($3:$3),IF(ROW(I381)-3&gt;$A$2,"",IF(MOD((ROW(I381)-3),(PRODUCT($3:$3)/PRODUCT($B$3:I$3)))=1,IF(MOD((ROW(I381)-3),(PRODUCT($3:$3)/PRODUCT($B$3:H$3)))=1,1,I380+1),I380)),IF(ROW(I381)-3&gt;$A$2,"",IF(MOD((ROW(I381)-3),I$3)=1,1,I380+1))))</f>
        <v/>
      </c>
      <c r="J381" s="127" t="str">
        <f>IF(J380="","",IF(COLUMN(J381)-1&lt;&gt;COUNT($3:$3),IF(ROW(J381)-3&gt;$A$2,"",IF(MOD((ROW(J381)-3),(PRODUCT($3:$3)/PRODUCT($B$3:J$3)))=1,IF(MOD((ROW(J381)-3),(PRODUCT($3:$3)/PRODUCT($B$3:I$3)))=1,1,J380+1),J380)),IF(ROW(J381)-3&gt;$A$2,"",IF(MOD((ROW(J381)-3),J$3)=1,1,J380+1))))</f>
        <v/>
      </c>
      <c r="K381" t="str">
        <f>IF(K380="","",IF(COLUMN(K381)-1&lt;&gt;COUNT($3:$3),IF(ROW(K381)-2&gt;$A$2,"",IF(MOD((ROW(K381)-2),(PRODUCT($3:$3)/PRODUCT($B$3:K$3)))=1,IF(MOD((ROW(K381)-2),(PRODUCT($3:$3)/PRODUCT($B$3:J$3)))=1,1,K380+1),K380)),IF(ROW(K381)-2&gt;$A$2,"",IF(MOD((ROW(K381)-2),K$3)=1,1,K380+1))))</f>
        <v/>
      </c>
    </row>
    <row r="382" spans="2:11">
      <c r="B382" s="127" t="str">
        <f>IF(B381="","",IF(COLUMN(B382)-1&lt;&gt;COUNT($3:$3),IF(ROW(B382)-3&gt;$A$2,"",IF(MOD((ROW(B382)-3),(PRODUCT($3:$3)/PRODUCT($B$3:B$3)))=1,B381+1,B381)),IF(ROW(B382)-3&gt;$A$2,"",IF(MOD((ROW(B382)-3),B$3)=1,1,B381+1))))</f>
        <v/>
      </c>
      <c r="C382" s="127" t="str">
        <f>IF(C381="","",IF(COLUMN(C382)-1&lt;&gt;COUNT($3:$3),IF(ROW(C382)-3&gt;$A$2,"",IF(MOD((ROW(C382)-3),(PRODUCT($3:$3)/PRODUCT($B$3:C$3)))=1,IF(MOD((ROW(C382)-3),(PRODUCT($3:$3)/PRODUCT(B$3:$B$3)))=1,1,C381+1),C381)),IF(ROW(C382)-3&gt;$A$2,"",IF(MOD((ROW(C382)-3),C$3)=1,1,C381+1))))</f>
        <v/>
      </c>
      <c r="D382" s="127" t="str">
        <f>IF(D381="","",IF(COLUMN(D382)-1&lt;&gt;COUNT($3:$3),IF(ROW(D382)-3&gt;$A$2,"",IF(MOD((ROW(D382)-3),(PRODUCT($3:$3)/PRODUCT($B$3:D$3)))=1,IF(MOD((ROW(D382)-3),(PRODUCT($3:$3)/PRODUCT($B$3:C$3)))=1,1,D381+1),D381)),IF(ROW(D382)-3&gt;$A$2,"",IF(MOD((ROW(D382)-3),D$3)=1,1,D381+1))))</f>
        <v/>
      </c>
      <c r="E382" s="127" t="str">
        <f>IF(E381="","",IF(COLUMN(E382)-1&lt;&gt;COUNT($3:$3),IF(ROW(E382)-3&gt;$A$2,"",IF(MOD((ROW(E382)-3),(PRODUCT($3:$3)/PRODUCT($B$3:E$3)))=1,IF(MOD((ROW(E382)-3),(PRODUCT($3:$3)/PRODUCT($B$3:D$3)))=1,1,E381+1),E381)),IF(ROW(E382)-3&gt;$A$2,"",IF(MOD((ROW(E382)-3),E$3)=1,1,E381+1))))</f>
        <v/>
      </c>
      <c r="F382" s="127" t="str">
        <f>IF(F381="","",IF(COLUMN(F382)-1&lt;&gt;COUNT($3:$3),IF(ROW(F382)-3&gt;$A$2,"",IF(MOD((ROW(F382)-3),(PRODUCT($3:$3)/PRODUCT($B$3:F$3)))=1,IF(MOD((ROW(F382)-3),(PRODUCT($3:$3)/PRODUCT($B$3:E$3)))=1,1,F381+1),F381)),IF(ROW(F382)-3&gt;$A$2,"",IF(MOD((ROW(F382)-3),F$3)=1,1,F381+1))))</f>
        <v/>
      </c>
      <c r="G382" s="127" t="str">
        <f>IF(G381="","",IF(COLUMN(G382)-1&lt;&gt;COUNT($3:$3),IF(ROW(G382)-3&gt;$A$2,"",IF(MOD((ROW(G382)-3),(PRODUCT($3:$3)/PRODUCT($B$3:G$3)))=1,IF(MOD((ROW(G382)-3),(PRODUCT($3:$3)/PRODUCT($B$3:F$3)))=1,1,G381+1),G381)),IF(ROW(G382)-3&gt;$A$2,"",IF(MOD((ROW(G382)-3),G$3)=1,1,G381+1))))</f>
        <v/>
      </c>
      <c r="H382" s="127" t="str">
        <f>IF(H381="","",IF(COLUMN(H382)-1&lt;&gt;COUNT($3:$3),IF(ROW(H382)-3&gt;$A$2,"",IF(MOD((ROW(H382)-3),(PRODUCT($3:$3)/PRODUCT($B$3:H$3)))=1,IF(MOD((ROW(H382)-3),(PRODUCT($3:$3)/PRODUCT($B$3:G$3)))=1,1,H381+1),H381)),IF(ROW(H382)-3&gt;$A$2,"",IF(MOD((ROW(H382)-3),H$3)=1,1,H381+1))))</f>
        <v/>
      </c>
      <c r="I382" s="127" t="str">
        <f>IF(I381="","",IF(COLUMN(I382)-1&lt;&gt;COUNT($3:$3),IF(ROW(I382)-3&gt;$A$2,"",IF(MOD((ROW(I382)-3),(PRODUCT($3:$3)/PRODUCT($B$3:I$3)))=1,IF(MOD((ROW(I382)-3),(PRODUCT($3:$3)/PRODUCT($B$3:H$3)))=1,1,I381+1),I381)),IF(ROW(I382)-3&gt;$A$2,"",IF(MOD((ROW(I382)-3),I$3)=1,1,I381+1))))</f>
        <v/>
      </c>
      <c r="J382" s="127" t="str">
        <f>IF(J381="","",IF(COLUMN(J382)-1&lt;&gt;COUNT($3:$3),IF(ROW(J382)-3&gt;$A$2,"",IF(MOD((ROW(J382)-3),(PRODUCT($3:$3)/PRODUCT($B$3:J$3)))=1,IF(MOD((ROW(J382)-3),(PRODUCT($3:$3)/PRODUCT($B$3:I$3)))=1,1,J381+1),J381)),IF(ROW(J382)-3&gt;$A$2,"",IF(MOD((ROW(J382)-3),J$3)=1,1,J381+1))))</f>
        <v/>
      </c>
      <c r="K382" t="str">
        <f>IF(K381="","",IF(COLUMN(K382)-1&lt;&gt;COUNT($3:$3),IF(ROW(K382)-2&gt;$A$2,"",IF(MOD((ROW(K382)-2),(PRODUCT($3:$3)/PRODUCT($B$3:K$3)))=1,IF(MOD((ROW(K382)-2),(PRODUCT($3:$3)/PRODUCT($B$3:J$3)))=1,1,K381+1),K381)),IF(ROW(K382)-2&gt;$A$2,"",IF(MOD((ROW(K382)-2),K$3)=1,1,K381+1))))</f>
        <v/>
      </c>
    </row>
    <row r="383" spans="2:11">
      <c r="B383" s="127" t="str">
        <f>IF(B382="","",IF(COLUMN(B383)-1&lt;&gt;COUNT($3:$3),IF(ROW(B383)-3&gt;$A$2,"",IF(MOD((ROW(B383)-3),(PRODUCT($3:$3)/PRODUCT($B$3:B$3)))=1,B382+1,B382)),IF(ROW(B383)-3&gt;$A$2,"",IF(MOD((ROW(B383)-3),B$3)=1,1,B382+1))))</f>
        <v/>
      </c>
      <c r="C383" s="127" t="str">
        <f>IF(C382="","",IF(COLUMN(C383)-1&lt;&gt;COUNT($3:$3),IF(ROW(C383)-3&gt;$A$2,"",IF(MOD((ROW(C383)-3),(PRODUCT($3:$3)/PRODUCT($B$3:C$3)))=1,IF(MOD((ROW(C383)-3),(PRODUCT($3:$3)/PRODUCT(B$3:$B$3)))=1,1,C382+1),C382)),IF(ROW(C383)-3&gt;$A$2,"",IF(MOD((ROW(C383)-3),C$3)=1,1,C382+1))))</f>
        <v/>
      </c>
      <c r="D383" s="127" t="str">
        <f>IF(D382="","",IF(COLUMN(D383)-1&lt;&gt;COUNT($3:$3),IF(ROW(D383)-3&gt;$A$2,"",IF(MOD((ROW(D383)-3),(PRODUCT($3:$3)/PRODUCT($B$3:D$3)))=1,IF(MOD((ROW(D383)-3),(PRODUCT($3:$3)/PRODUCT($B$3:C$3)))=1,1,D382+1),D382)),IF(ROW(D383)-3&gt;$A$2,"",IF(MOD((ROW(D383)-3),D$3)=1,1,D382+1))))</f>
        <v/>
      </c>
      <c r="E383" s="127" t="str">
        <f>IF(E382="","",IF(COLUMN(E383)-1&lt;&gt;COUNT($3:$3),IF(ROW(E383)-3&gt;$A$2,"",IF(MOD((ROW(E383)-3),(PRODUCT($3:$3)/PRODUCT($B$3:E$3)))=1,IF(MOD((ROW(E383)-3),(PRODUCT($3:$3)/PRODUCT($B$3:D$3)))=1,1,E382+1),E382)),IF(ROW(E383)-3&gt;$A$2,"",IF(MOD((ROW(E383)-3),E$3)=1,1,E382+1))))</f>
        <v/>
      </c>
      <c r="F383" s="127" t="str">
        <f>IF(F382="","",IF(COLUMN(F383)-1&lt;&gt;COUNT($3:$3),IF(ROW(F383)-3&gt;$A$2,"",IF(MOD((ROW(F383)-3),(PRODUCT($3:$3)/PRODUCT($B$3:F$3)))=1,IF(MOD((ROW(F383)-3),(PRODUCT($3:$3)/PRODUCT($B$3:E$3)))=1,1,F382+1),F382)),IF(ROW(F383)-3&gt;$A$2,"",IF(MOD((ROW(F383)-3),F$3)=1,1,F382+1))))</f>
        <v/>
      </c>
      <c r="G383" s="127" t="str">
        <f>IF(G382="","",IF(COLUMN(G383)-1&lt;&gt;COUNT($3:$3),IF(ROW(G383)-3&gt;$A$2,"",IF(MOD((ROW(G383)-3),(PRODUCT($3:$3)/PRODUCT($B$3:G$3)))=1,IF(MOD((ROW(G383)-3),(PRODUCT($3:$3)/PRODUCT($B$3:F$3)))=1,1,G382+1),G382)),IF(ROW(G383)-3&gt;$A$2,"",IF(MOD((ROW(G383)-3),G$3)=1,1,G382+1))))</f>
        <v/>
      </c>
      <c r="H383" s="127" t="str">
        <f>IF(H382="","",IF(COLUMN(H383)-1&lt;&gt;COUNT($3:$3),IF(ROW(H383)-3&gt;$A$2,"",IF(MOD((ROW(H383)-3),(PRODUCT($3:$3)/PRODUCT($B$3:H$3)))=1,IF(MOD((ROW(H383)-3),(PRODUCT($3:$3)/PRODUCT($B$3:G$3)))=1,1,H382+1),H382)),IF(ROW(H383)-3&gt;$A$2,"",IF(MOD((ROW(H383)-3),H$3)=1,1,H382+1))))</f>
        <v/>
      </c>
      <c r="I383" s="127" t="str">
        <f>IF(I382="","",IF(COLUMN(I383)-1&lt;&gt;COUNT($3:$3),IF(ROW(I383)-3&gt;$A$2,"",IF(MOD((ROW(I383)-3),(PRODUCT($3:$3)/PRODUCT($B$3:I$3)))=1,IF(MOD((ROW(I383)-3),(PRODUCT($3:$3)/PRODUCT($B$3:H$3)))=1,1,I382+1),I382)),IF(ROW(I383)-3&gt;$A$2,"",IF(MOD((ROW(I383)-3),I$3)=1,1,I382+1))))</f>
        <v/>
      </c>
      <c r="J383" s="127" t="str">
        <f>IF(J382="","",IF(COLUMN(J383)-1&lt;&gt;COUNT($3:$3),IF(ROW(J383)-3&gt;$A$2,"",IF(MOD((ROW(J383)-3),(PRODUCT($3:$3)/PRODUCT($B$3:J$3)))=1,IF(MOD((ROW(J383)-3),(PRODUCT($3:$3)/PRODUCT($B$3:I$3)))=1,1,J382+1),J382)),IF(ROW(J383)-3&gt;$A$2,"",IF(MOD((ROW(J383)-3),J$3)=1,1,J382+1))))</f>
        <v/>
      </c>
      <c r="K383" t="str">
        <f>IF(K382="","",IF(COLUMN(K383)-1&lt;&gt;COUNT($3:$3),IF(ROW(K383)-2&gt;$A$2,"",IF(MOD((ROW(K383)-2),(PRODUCT($3:$3)/PRODUCT($B$3:K$3)))=1,IF(MOD((ROW(K383)-2),(PRODUCT($3:$3)/PRODUCT($B$3:J$3)))=1,1,K382+1),K382)),IF(ROW(K383)-2&gt;$A$2,"",IF(MOD((ROW(K383)-2),K$3)=1,1,K382+1))))</f>
        <v/>
      </c>
    </row>
    <row r="384" spans="2:11">
      <c r="B384" s="127" t="str">
        <f>IF(B383="","",IF(COLUMN(B384)-1&lt;&gt;COUNT($3:$3),IF(ROW(B384)-3&gt;$A$2,"",IF(MOD((ROW(B384)-3),(PRODUCT($3:$3)/PRODUCT($B$3:B$3)))=1,B383+1,B383)),IF(ROW(B384)-3&gt;$A$2,"",IF(MOD((ROW(B384)-3),B$3)=1,1,B383+1))))</f>
        <v/>
      </c>
      <c r="C384" s="127" t="str">
        <f>IF(C383="","",IF(COLUMN(C384)-1&lt;&gt;COUNT($3:$3),IF(ROW(C384)-3&gt;$A$2,"",IF(MOD((ROW(C384)-3),(PRODUCT($3:$3)/PRODUCT($B$3:C$3)))=1,IF(MOD((ROW(C384)-3),(PRODUCT($3:$3)/PRODUCT(B$3:$B$3)))=1,1,C383+1),C383)),IF(ROW(C384)-3&gt;$A$2,"",IF(MOD((ROW(C384)-3),C$3)=1,1,C383+1))))</f>
        <v/>
      </c>
      <c r="D384" s="127" t="str">
        <f>IF(D383="","",IF(COLUMN(D384)-1&lt;&gt;COUNT($3:$3),IF(ROW(D384)-3&gt;$A$2,"",IF(MOD((ROW(D384)-3),(PRODUCT($3:$3)/PRODUCT($B$3:D$3)))=1,IF(MOD((ROW(D384)-3),(PRODUCT($3:$3)/PRODUCT($B$3:C$3)))=1,1,D383+1),D383)),IF(ROW(D384)-3&gt;$A$2,"",IF(MOD((ROW(D384)-3),D$3)=1,1,D383+1))))</f>
        <v/>
      </c>
      <c r="E384" s="127" t="str">
        <f>IF(E383="","",IF(COLUMN(E384)-1&lt;&gt;COUNT($3:$3),IF(ROW(E384)-3&gt;$A$2,"",IF(MOD((ROW(E384)-3),(PRODUCT($3:$3)/PRODUCT($B$3:E$3)))=1,IF(MOD((ROW(E384)-3),(PRODUCT($3:$3)/PRODUCT($B$3:D$3)))=1,1,E383+1),E383)),IF(ROW(E384)-3&gt;$A$2,"",IF(MOD((ROW(E384)-3),E$3)=1,1,E383+1))))</f>
        <v/>
      </c>
      <c r="F384" s="127" t="str">
        <f>IF(F383="","",IF(COLUMN(F384)-1&lt;&gt;COUNT($3:$3),IF(ROW(F384)-3&gt;$A$2,"",IF(MOD((ROW(F384)-3),(PRODUCT($3:$3)/PRODUCT($B$3:F$3)))=1,IF(MOD((ROW(F384)-3),(PRODUCT($3:$3)/PRODUCT($B$3:E$3)))=1,1,F383+1),F383)),IF(ROW(F384)-3&gt;$A$2,"",IF(MOD((ROW(F384)-3),F$3)=1,1,F383+1))))</f>
        <v/>
      </c>
      <c r="G384" s="127" t="str">
        <f>IF(G383="","",IF(COLUMN(G384)-1&lt;&gt;COUNT($3:$3),IF(ROW(G384)-3&gt;$A$2,"",IF(MOD((ROW(G384)-3),(PRODUCT($3:$3)/PRODUCT($B$3:G$3)))=1,IF(MOD((ROW(G384)-3),(PRODUCT($3:$3)/PRODUCT($B$3:F$3)))=1,1,G383+1),G383)),IF(ROW(G384)-3&gt;$A$2,"",IF(MOD((ROW(G384)-3),G$3)=1,1,G383+1))))</f>
        <v/>
      </c>
      <c r="H384" s="127" t="str">
        <f>IF(H383="","",IF(COLUMN(H384)-1&lt;&gt;COUNT($3:$3),IF(ROW(H384)-3&gt;$A$2,"",IF(MOD((ROW(H384)-3),(PRODUCT($3:$3)/PRODUCT($B$3:H$3)))=1,IF(MOD((ROW(H384)-3),(PRODUCT($3:$3)/PRODUCT($B$3:G$3)))=1,1,H383+1),H383)),IF(ROW(H384)-3&gt;$A$2,"",IF(MOD((ROW(H384)-3),H$3)=1,1,H383+1))))</f>
        <v/>
      </c>
      <c r="I384" s="127" t="str">
        <f>IF(I383="","",IF(COLUMN(I384)-1&lt;&gt;COUNT($3:$3),IF(ROW(I384)-3&gt;$A$2,"",IF(MOD((ROW(I384)-3),(PRODUCT($3:$3)/PRODUCT($B$3:I$3)))=1,IF(MOD((ROW(I384)-3),(PRODUCT($3:$3)/PRODUCT($B$3:H$3)))=1,1,I383+1),I383)),IF(ROW(I384)-3&gt;$A$2,"",IF(MOD((ROW(I384)-3),I$3)=1,1,I383+1))))</f>
        <v/>
      </c>
      <c r="J384" s="127" t="str">
        <f>IF(J383="","",IF(COLUMN(J384)-1&lt;&gt;COUNT($3:$3),IF(ROW(J384)-3&gt;$A$2,"",IF(MOD((ROW(J384)-3),(PRODUCT($3:$3)/PRODUCT($B$3:J$3)))=1,IF(MOD((ROW(J384)-3),(PRODUCT($3:$3)/PRODUCT($B$3:I$3)))=1,1,J383+1),J383)),IF(ROW(J384)-3&gt;$A$2,"",IF(MOD((ROW(J384)-3),J$3)=1,1,J383+1))))</f>
        <v/>
      </c>
      <c r="K384" t="str">
        <f>IF(K383="","",IF(COLUMN(K384)-1&lt;&gt;COUNT($3:$3),IF(ROW(K384)-2&gt;$A$2,"",IF(MOD((ROW(K384)-2),(PRODUCT($3:$3)/PRODUCT($B$3:K$3)))=1,IF(MOD((ROW(K384)-2),(PRODUCT($3:$3)/PRODUCT($B$3:J$3)))=1,1,K383+1),K383)),IF(ROW(K384)-2&gt;$A$2,"",IF(MOD((ROW(K384)-2),K$3)=1,1,K383+1))))</f>
        <v/>
      </c>
    </row>
    <row r="385" spans="2:11">
      <c r="B385" s="127" t="str">
        <f>IF(B384="","",IF(COLUMN(B385)-1&lt;&gt;COUNT($3:$3),IF(ROW(B385)-3&gt;$A$2,"",IF(MOD((ROW(B385)-3),(PRODUCT($3:$3)/PRODUCT($B$3:B$3)))=1,B384+1,B384)),IF(ROW(B385)-3&gt;$A$2,"",IF(MOD((ROW(B385)-3),B$3)=1,1,B384+1))))</f>
        <v/>
      </c>
      <c r="C385" s="127" t="str">
        <f>IF(C384="","",IF(COLUMN(C385)-1&lt;&gt;COUNT($3:$3),IF(ROW(C385)-3&gt;$A$2,"",IF(MOD((ROW(C385)-3),(PRODUCT($3:$3)/PRODUCT($B$3:C$3)))=1,IF(MOD((ROW(C385)-3),(PRODUCT($3:$3)/PRODUCT(B$3:$B$3)))=1,1,C384+1),C384)),IF(ROW(C385)-3&gt;$A$2,"",IF(MOD((ROW(C385)-3),C$3)=1,1,C384+1))))</f>
        <v/>
      </c>
      <c r="D385" s="127" t="str">
        <f>IF(D384="","",IF(COLUMN(D385)-1&lt;&gt;COUNT($3:$3),IF(ROW(D385)-3&gt;$A$2,"",IF(MOD((ROW(D385)-3),(PRODUCT($3:$3)/PRODUCT($B$3:D$3)))=1,IF(MOD((ROW(D385)-3),(PRODUCT($3:$3)/PRODUCT($B$3:C$3)))=1,1,D384+1),D384)),IF(ROW(D385)-3&gt;$A$2,"",IF(MOD((ROW(D385)-3),D$3)=1,1,D384+1))))</f>
        <v/>
      </c>
      <c r="E385" s="127" t="str">
        <f>IF(E384="","",IF(COLUMN(E385)-1&lt;&gt;COUNT($3:$3),IF(ROW(E385)-3&gt;$A$2,"",IF(MOD((ROW(E385)-3),(PRODUCT($3:$3)/PRODUCT($B$3:E$3)))=1,IF(MOD((ROW(E385)-3),(PRODUCT($3:$3)/PRODUCT($B$3:D$3)))=1,1,E384+1),E384)),IF(ROW(E385)-3&gt;$A$2,"",IF(MOD((ROW(E385)-3),E$3)=1,1,E384+1))))</f>
        <v/>
      </c>
      <c r="F385" s="127" t="str">
        <f>IF(F384="","",IF(COLUMN(F385)-1&lt;&gt;COUNT($3:$3),IF(ROW(F385)-3&gt;$A$2,"",IF(MOD((ROW(F385)-3),(PRODUCT($3:$3)/PRODUCT($B$3:F$3)))=1,IF(MOD((ROW(F385)-3),(PRODUCT($3:$3)/PRODUCT($B$3:E$3)))=1,1,F384+1),F384)),IF(ROW(F385)-3&gt;$A$2,"",IF(MOD((ROW(F385)-3),F$3)=1,1,F384+1))))</f>
        <v/>
      </c>
      <c r="G385" s="127" t="str">
        <f>IF(G384="","",IF(COLUMN(G385)-1&lt;&gt;COUNT($3:$3),IF(ROW(G385)-3&gt;$A$2,"",IF(MOD((ROW(G385)-3),(PRODUCT($3:$3)/PRODUCT($B$3:G$3)))=1,IF(MOD((ROW(G385)-3),(PRODUCT($3:$3)/PRODUCT($B$3:F$3)))=1,1,G384+1),G384)),IF(ROW(G385)-3&gt;$A$2,"",IF(MOD((ROW(G385)-3),G$3)=1,1,G384+1))))</f>
        <v/>
      </c>
      <c r="H385" s="127" t="str">
        <f>IF(H384="","",IF(COLUMN(H385)-1&lt;&gt;COUNT($3:$3),IF(ROW(H385)-3&gt;$A$2,"",IF(MOD((ROW(H385)-3),(PRODUCT($3:$3)/PRODUCT($B$3:H$3)))=1,IF(MOD((ROW(H385)-3),(PRODUCT($3:$3)/PRODUCT($B$3:G$3)))=1,1,H384+1),H384)),IF(ROW(H385)-3&gt;$A$2,"",IF(MOD((ROW(H385)-3),H$3)=1,1,H384+1))))</f>
        <v/>
      </c>
      <c r="I385" s="127" t="str">
        <f>IF(I384="","",IF(COLUMN(I385)-1&lt;&gt;COUNT($3:$3),IF(ROW(I385)-3&gt;$A$2,"",IF(MOD((ROW(I385)-3),(PRODUCT($3:$3)/PRODUCT($B$3:I$3)))=1,IF(MOD((ROW(I385)-3),(PRODUCT($3:$3)/PRODUCT($B$3:H$3)))=1,1,I384+1),I384)),IF(ROW(I385)-3&gt;$A$2,"",IF(MOD((ROW(I385)-3),I$3)=1,1,I384+1))))</f>
        <v/>
      </c>
      <c r="J385" s="127" t="str">
        <f>IF(J384="","",IF(COLUMN(J385)-1&lt;&gt;COUNT($3:$3),IF(ROW(J385)-3&gt;$A$2,"",IF(MOD((ROW(J385)-3),(PRODUCT($3:$3)/PRODUCT($B$3:J$3)))=1,IF(MOD((ROW(J385)-3),(PRODUCT($3:$3)/PRODUCT($B$3:I$3)))=1,1,J384+1),J384)),IF(ROW(J385)-3&gt;$A$2,"",IF(MOD((ROW(J385)-3),J$3)=1,1,J384+1))))</f>
        <v/>
      </c>
      <c r="K385" t="str">
        <f>IF(K384="","",IF(COLUMN(K385)-1&lt;&gt;COUNT($3:$3),IF(ROW(K385)-2&gt;$A$2,"",IF(MOD((ROW(K385)-2),(PRODUCT($3:$3)/PRODUCT($B$3:K$3)))=1,IF(MOD((ROW(K385)-2),(PRODUCT($3:$3)/PRODUCT($B$3:J$3)))=1,1,K384+1),K384)),IF(ROW(K385)-2&gt;$A$2,"",IF(MOD((ROW(K385)-2),K$3)=1,1,K384+1))))</f>
        <v/>
      </c>
    </row>
    <row r="386" spans="2:11">
      <c r="B386" s="127" t="str">
        <f>IF(B385="","",IF(COLUMN(B386)-1&lt;&gt;COUNT($3:$3),IF(ROW(B386)-3&gt;$A$2,"",IF(MOD((ROW(B386)-3),(PRODUCT($3:$3)/PRODUCT($B$3:B$3)))=1,B385+1,B385)),IF(ROW(B386)-3&gt;$A$2,"",IF(MOD((ROW(B386)-3),B$3)=1,1,B385+1))))</f>
        <v/>
      </c>
      <c r="C386" s="127" t="str">
        <f>IF(C385="","",IF(COLUMN(C386)-1&lt;&gt;COUNT($3:$3),IF(ROW(C386)-3&gt;$A$2,"",IF(MOD((ROW(C386)-3),(PRODUCT($3:$3)/PRODUCT($B$3:C$3)))=1,IF(MOD((ROW(C386)-3),(PRODUCT($3:$3)/PRODUCT(B$3:$B$3)))=1,1,C385+1),C385)),IF(ROW(C386)-3&gt;$A$2,"",IF(MOD((ROW(C386)-3),C$3)=1,1,C385+1))))</f>
        <v/>
      </c>
      <c r="D386" s="127" t="str">
        <f>IF(D385="","",IF(COLUMN(D386)-1&lt;&gt;COUNT($3:$3),IF(ROW(D386)-3&gt;$A$2,"",IF(MOD((ROW(D386)-3),(PRODUCT($3:$3)/PRODUCT($B$3:D$3)))=1,IF(MOD((ROW(D386)-3),(PRODUCT($3:$3)/PRODUCT($B$3:C$3)))=1,1,D385+1),D385)),IF(ROW(D386)-3&gt;$A$2,"",IF(MOD((ROW(D386)-3),D$3)=1,1,D385+1))))</f>
        <v/>
      </c>
      <c r="E386" s="127" t="str">
        <f>IF(E385="","",IF(COLUMN(E386)-1&lt;&gt;COUNT($3:$3),IF(ROW(E386)-3&gt;$A$2,"",IF(MOD((ROW(E386)-3),(PRODUCT($3:$3)/PRODUCT($B$3:E$3)))=1,IF(MOD((ROW(E386)-3),(PRODUCT($3:$3)/PRODUCT($B$3:D$3)))=1,1,E385+1),E385)),IF(ROW(E386)-3&gt;$A$2,"",IF(MOD((ROW(E386)-3),E$3)=1,1,E385+1))))</f>
        <v/>
      </c>
      <c r="F386" s="127" t="str">
        <f>IF(F385="","",IF(COLUMN(F386)-1&lt;&gt;COUNT($3:$3),IF(ROW(F386)-3&gt;$A$2,"",IF(MOD((ROW(F386)-3),(PRODUCT($3:$3)/PRODUCT($B$3:F$3)))=1,IF(MOD((ROW(F386)-3),(PRODUCT($3:$3)/PRODUCT($B$3:E$3)))=1,1,F385+1),F385)),IF(ROW(F386)-3&gt;$A$2,"",IF(MOD((ROW(F386)-3),F$3)=1,1,F385+1))))</f>
        <v/>
      </c>
      <c r="G386" s="127" t="str">
        <f>IF(G385="","",IF(COLUMN(G386)-1&lt;&gt;COUNT($3:$3),IF(ROW(G386)-3&gt;$A$2,"",IF(MOD((ROW(G386)-3),(PRODUCT($3:$3)/PRODUCT($B$3:G$3)))=1,IF(MOD((ROW(G386)-3),(PRODUCT($3:$3)/PRODUCT($B$3:F$3)))=1,1,G385+1),G385)),IF(ROW(G386)-3&gt;$A$2,"",IF(MOD((ROW(G386)-3),G$3)=1,1,G385+1))))</f>
        <v/>
      </c>
      <c r="H386" s="127" t="str">
        <f>IF(H385="","",IF(COLUMN(H386)-1&lt;&gt;COUNT($3:$3),IF(ROW(H386)-3&gt;$A$2,"",IF(MOD((ROW(H386)-3),(PRODUCT($3:$3)/PRODUCT($B$3:H$3)))=1,IF(MOD((ROW(H386)-3),(PRODUCT($3:$3)/PRODUCT($B$3:G$3)))=1,1,H385+1),H385)),IF(ROW(H386)-3&gt;$A$2,"",IF(MOD((ROW(H386)-3),H$3)=1,1,H385+1))))</f>
        <v/>
      </c>
      <c r="I386" s="127" t="str">
        <f>IF(I385="","",IF(COLUMN(I386)-1&lt;&gt;COUNT($3:$3),IF(ROW(I386)-3&gt;$A$2,"",IF(MOD((ROW(I386)-3),(PRODUCT($3:$3)/PRODUCT($B$3:I$3)))=1,IF(MOD((ROW(I386)-3),(PRODUCT($3:$3)/PRODUCT($B$3:H$3)))=1,1,I385+1),I385)),IF(ROW(I386)-3&gt;$A$2,"",IF(MOD((ROW(I386)-3),I$3)=1,1,I385+1))))</f>
        <v/>
      </c>
      <c r="J386" s="127" t="str">
        <f>IF(J385="","",IF(COLUMN(J386)-1&lt;&gt;COUNT($3:$3),IF(ROW(J386)-3&gt;$A$2,"",IF(MOD((ROW(J386)-3),(PRODUCT($3:$3)/PRODUCT($B$3:J$3)))=1,IF(MOD((ROW(J386)-3),(PRODUCT($3:$3)/PRODUCT($B$3:I$3)))=1,1,J385+1),J385)),IF(ROW(J386)-3&gt;$A$2,"",IF(MOD((ROW(J386)-3),J$3)=1,1,J385+1))))</f>
        <v/>
      </c>
      <c r="K386" t="str">
        <f>IF(K385="","",IF(COLUMN(K386)-1&lt;&gt;COUNT($3:$3),IF(ROW(K386)-2&gt;$A$2,"",IF(MOD((ROW(K386)-2),(PRODUCT($3:$3)/PRODUCT($B$3:K$3)))=1,IF(MOD((ROW(K386)-2),(PRODUCT($3:$3)/PRODUCT($B$3:J$3)))=1,1,K385+1),K385)),IF(ROW(K386)-2&gt;$A$2,"",IF(MOD((ROW(K386)-2),K$3)=1,1,K385+1))))</f>
        <v/>
      </c>
    </row>
    <row r="387" spans="2:11">
      <c r="B387" s="127" t="str">
        <f>IF(B386="","",IF(COLUMN(B387)-1&lt;&gt;COUNT($3:$3),IF(ROW(B387)-3&gt;$A$2,"",IF(MOD((ROW(B387)-3),(PRODUCT($3:$3)/PRODUCT($B$3:B$3)))=1,B386+1,B386)),IF(ROW(B387)-3&gt;$A$2,"",IF(MOD((ROW(B387)-3),B$3)=1,1,B386+1))))</f>
        <v/>
      </c>
      <c r="C387" s="127" t="str">
        <f>IF(C386="","",IF(COLUMN(C387)-1&lt;&gt;COUNT($3:$3),IF(ROW(C387)-3&gt;$A$2,"",IF(MOD((ROW(C387)-3),(PRODUCT($3:$3)/PRODUCT($B$3:C$3)))=1,IF(MOD((ROW(C387)-3),(PRODUCT($3:$3)/PRODUCT(B$3:$B$3)))=1,1,C386+1),C386)),IF(ROW(C387)-3&gt;$A$2,"",IF(MOD((ROW(C387)-3),C$3)=1,1,C386+1))))</f>
        <v/>
      </c>
      <c r="D387" s="127" t="str">
        <f>IF(D386="","",IF(COLUMN(D387)-1&lt;&gt;COUNT($3:$3),IF(ROW(D387)-3&gt;$A$2,"",IF(MOD((ROW(D387)-3),(PRODUCT($3:$3)/PRODUCT($B$3:D$3)))=1,IF(MOD((ROW(D387)-3),(PRODUCT($3:$3)/PRODUCT($B$3:C$3)))=1,1,D386+1),D386)),IF(ROW(D387)-3&gt;$A$2,"",IF(MOD((ROW(D387)-3),D$3)=1,1,D386+1))))</f>
        <v/>
      </c>
      <c r="E387" s="127" t="str">
        <f>IF(E386="","",IF(COLUMN(E387)-1&lt;&gt;COUNT($3:$3),IF(ROW(E387)-3&gt;$A$2,"",IF(MOD((ROW(E387)-3),(PRODUCT($3:$3)/PRODUCT($B$3:E$3)))=1,IF(MOD((ROW(E387)-3),(PRODUCT($3:$3)/PRODUCT($B$3:D$3)))=1,1,E386+1),E386)),IF(ROW(E387)-3&gt;$A$2,"",IF(MOD((ROW(E387)-3),E$3)=1,1,E386+1))))</f>
        <v/>
      </c>
      <c r="F387" s="127" t="str">
        <f>IF(F386="","",IF(COLUMN(F387)-1&lt;&gt;COUNT($3:$3),IF(ROW(F387)-3&gt;$A$2,"",IF(MOD((ROW(F387)-3),(PRODUCT($3:$3)/PRODUCT($B$3:F$3)))=1,IF(MOD((ROW(F387)-3),(PRODUCT($3:$3)/PRODUCT($B$3:E$3)))=1,1,F386+1),F386)),IF(ROW(F387)-3&gt;$A$2,"",IF(MOD((ROW(F387)-3),F$3)=1,1,F386+1))))</f>
        <v/>
      </c>
      <c r="G387" s="127" t="str">
        <f>IF(G386="","",IF(COLUMN(G387)-1&lt;&gt;COUNT($3:$3),IF(ROW(G387)-3&gt;$A$2,"",IF(MOD((ROW(G387)-3),(PRODUCT($3:$3)/PRODUCT($B$3:G$3)))=1,IF(MOD((ROW(G387)-3),(PRODUCT($3:$3)/PRODUCT($B$3:F$3)))=1,1,G386+1),G386)),IF(ROW(G387)-3&gt;$A$2,"",IF(MOD((ROW(G387)-3),G$3)=1,1,G386+1))))</f>
        <v/>
      </c>
      <c r="H387" s="127" t="str">
        <f>IF(H386="","",IF(COLUMN(H387)-1&lt;&gt;COUNT($3:$3),IF(ROW(H387)-3&gt;$A$2,"",IF(MOD((ROW(H387)-3),(PRODUCT($3:$3)/PRODUCT($B$3:H$3)))=1,IF(MOD((ROW(H387)-3),(PRODUCT($3:$3)/PRODUCT($B$3:G$3)))=1,1,H386+1),H386)),IF(ROW(H387)-3&gt;$A$2,"",IF(MOD((ROW(H387)-3),H$3)=1,1,H386+1))))</f>
        <v/>
      </c>
      <c r="I387" s="127" t="str">
        <f>IF(I386="","",IF(COLUMN(I387)-1&lt;&gt;COUNT($3:$3),IF(ROW(I387)-3&gt;$A$2,"",IF(MOD((ROW(I387)-3),(PRODUCT($3:$3)/PRODUCT($B$3:I$3)))=1,IF(MOD((ROW(I387)-3),(PRODUCT($3:$3)/PRODUCT($B$3:H$3)))=1,1,I386+1),I386)),IF(ROW(I387)-3&gt;$A$2,"",IF(MOD((ROW(I387)-3),I$3)=1,1,I386+1))))</f>
        <v/>
      </c>
      <c r="J387" s="127" t="str">
        <f>IF(J386="","",IF(COLUMN(J387)-1&lt;&gt;COUNT($3:$3),IF(ROW(J387)-3&gt;$A$2,"",IF(MOD((ROW(J387)-3),(PRODUCT($3:$3)/PRODUCT($B$3:J$3)))=1,IF(MOD((ROW(J387)-3),(PRODUCT($3:$3)/PRODUCT($B$3:I$3)))=1,1,J386+1),J386)),IF(ROW(J387)-3&gt;$A$2,"",IF(MOD((ROW(J387)-3),J$3)=1,1,J386+1))))</f>
        <v/>
      </c>
      <c r="K387" t="str">
        <f>IF(K386="","",IF(COLUMN(K387)-1&lt;&gt;COUNT($3:$3),IF(ROW(K387)-2&gt;$A$2,"",IF(MOD((ROW(K387)-2),(PRODUCT($3:$3)/PRODUCT($B$3:K$3)))=1,IF(MOD((ROW(K387)-2),(PRODUCT($3:$3)/PRODUCT($B$3:J$3)))=1,1,K386+1),K386)),IF(ROW(K387)-2&gt;$A$2,"",IF(MOD((ROW(K387)-2),K$3)=1,1,K386+1))))</f>
        <v/>
      </c>
    </row>
    <row r="388" spans="2:11">
      <c r="B388" s="127" t="str">
        <f>IF(B387="","",IF(COLUMN(B388)-1&lt;&gt;COUNT($3:$3),IF(ROW(B388)-3&gt;$A$2,"",IF(MOD((ROW(B388)-3),(PRODUCT($3:$3)/PRODUCT($B$3:B$3)))=1,B387+1,B387)),IF(ROW(B388)-3&gt;$A$2,"",IF(MOD((ROW(B388)-3),B$3)=1,1,B387+1))))</f>
        <v/>
      </c>
      <c r="C388" s="127" t="str">
        <f>IF(C387="","",IF(COLUMN(C388)-1&lt;&gt;COUNT($3:$3),IF(ROW(C388)-3&gt;$A$2,"",IF(MOD((ROW(C388)-3),(PRODUCT($3:$3)/PRODUCT($B$3:C$3)))=1,IF(MOD((ROW(C388)-3),(PRODUCT($3:$3)/PRODUCT(B$3:$B$3)))=1,1,C387+1),C387)),IF(ROW(C388)-3&gt;$A$2,"",IF(MOD((ROW(C388)-3),C$3)=1,1,C387+1))))</f>
        <v/>
      </c>
      <c r="D388" s="127" t="str">
        <f>IF(D387="","",IF(COLUMN(D388)-1&lt;&gt;COUNT($3:$3),IF(ROW(D388)-3&gt;$A$2,"",IF(MOD((ROW(D388)-3),(PRODUCT($3:$3)/PRODUCT($B$3:D$3)))=1,IF(MOD((ROW(D388)-3),(PRODUCT($3:$3)/PRODUCT($B$3:C$3)))=1,1,D387+1),D387)),IF(ROW(D388)-3&gt;$A$2,"",IF(MOD((ROW(D388)-3),D$3)=1,1,D387+1))))</f>
        <v/>
      </c>
      <c r="E388" s="127" t="str">
        <f>IF(E387="","",IF(COLUMN(E388)-1&lt;&gt;COUNT($3:$3),IF(ROW(E388)-3&gt;$A$2,"",IF(MOD((ROW(E388)-3),(PRODUCT($3:$3)/PRODUCT($B$3:E$3)))=1,IF(MOD((ROW(E388)-3),(PRODUCT($3:$3)/PRODUCT($B$3:D$3)))=1,1,E387+1),E387)),IF(ROW(E388)-3&gt;$A$2,"",IF(MOD((ROW(E388)-3),E$3)=1,1,E387+1))))</f>
        <v/>
      </c>
      <c r="F388" s="127" t="str">
        <f>IF(F387="","",IF(COLUMN(F388)-1&lt;&gt;COUNT($3:$3),IF(ROW(F388)-3&gt;$A$2,"",IF(MOD((ROW(F388)-3),(PRODUCT($3:$3)/PRODUCT($B$3:F$3)))=1,IF(MOD((ROW(F388)-3),(PRODUCT($3:$3)/PRODUCT($B$3:E$3)))=1,1,F387+1),F387)),IF(ROW(F388)-3&gt;$A$2,"",IF(MOD((ROW(F388)-3),F$3)=1,1,F387+1))))</f>
        <v/>
      </c>
      <c r="G388" s="127" t="str">
        <f>IF(G387="","",IF(COLUMN(G388)-1&lt;&gt;COUNT($3:$3),IF(ROW(G388)-3&gt;$A$2,"",IF(MOD((ROW(G388)-3),(PRODUCT($3:$3)/PRODUCT($B$3:G$3)))=1,IF(MOD((ROW(G388)-3),(PRODUCT($3:$3)/PRODUCT($B$3:F$3)))=1,1,G387+1),G387)),IF(ROW(G388)-3&gt;$A$2,"",IF(MOD((ROW(G388)-3),G$3)=1,1,G387+1))))</f>
        <v/>
      </c>
      <c r="H388" s="127" t="str">
        <f>IF(H387="","",IF(COLUMN(H388)-1&lt;&gt;COUNT($3:$3),IF(ROW(H388)-3&gt;$A$2,"",IF(MOD((ROW(H388)-3),(PRODUCT($3:$3)/PRODUCT($B$3:H$3)))=1,IF(MOD((ROW(H388)-3),(PRODUCT($3:$3)/PRODUCT($B$3:G$3)))=1,1,H387+1),H387)),IF(ROW(H388)-3&gt;$A$2,"",IF(MOD((ROW(H388)-3),H$3)=1,1,H387+1))))</f>
        <v/>
      </c>
      <c r="I388" s="127" t="str">
        <f>IF(I387="","",IF(COLUMN(I388)-1&lt;&gt;COUNT($3:$3),IF(ROW(I388)-3&gt;$A$2,"",IF(MOD((ROW(I388)-3),(PRODUCT($3:$3)/PRODUCT($B$3:I$3)))=1,IF(MOD((ROW(I388)-3),(PRODUCT($3:$3)/PRODUCT($B$3:H$3)))=1,1,I387+1),I387)),IF(ROW(I388)-3&gt;$A$2,"",IF(MOD((ROW(I388)-3),I$3)=1,1,I387+1))))</f>
        <v/>
      </c>
      <c r="J388" s="127" t="str">
        <f>IF(J387="","",IF(COLUMN(J388)-1&lt;&gt;COUNT($3:$3),IF(ROW(J388)-3&gt;$A$2,"",IF(MOD((ROW(J388)-3),(PRODUCT($3:$3)/PRODUCT($B$3:J$3)))=1,IF(MOD((ROW(J388)-3),(PRODUCT($3:$3)/PRODUCT($B$3:I$3)))=1,1,J387+1),J387)),IF(ROW(J388)-3&gt;$A$2,"",IF(MOD((ROW(J388)-3),J$3)=1,1,J387+1))))</f>
        <v/>
      </c>
      <c r="K388" t="str">
        <f>IF(K387="","",IF(COLUMN(K388)-1&lt;&gt;COUNT($3:$3),IF(ROW(K388)-2&gt;$A$2,"",IF(MOD((ROW(K388)-2),(PRODUCT($3:$3)/PRODUCT($B$3:K$3)))=1,IF(MOD((ROW(K388)-2),(PRODUCT($3:$3)/PRODUCT($B$3:J$3)))=1,1,K387+1),K387)),IF(ROW(K388)-2&gt;$A$2,"",IF(MOD((ROW(K388)-2),K$3)=1,1,K387+1))))</f>
        <v/>
      </c>
    </row>
    <row r="389" spans="2:11">
      <c r="B389" s="127" t="str">
        <f>IF(B388="","",IF(COLUMN(B389)-1&lt;&gt;COUNT($3:$3),IF(ROW(B389)-3&gt;$A$2,"",IF(MOD((ROW(B389)-3),(PRODUCT($3:$3)/PRODUCT($B$3:B$3)))=1,B388+1,B388)),IF(ROW(B389)-3&gt;$A$2,"",IF(MOD((ROW(B389)-3),B$3)=1,1,B388+1))))</f>
        <v/>
      </c>
      <c r="C389" s="127" t="str">
        <f>IF(C388="","",IF(COLUMN(C389)-1&lt;&gt;COUNT($3:$3),IF(ROW(C389)-3&gt;$A$2,"",IF(MOD((ROW(C389)-3),(PRODUCT($3:$3)/PRODUCT($B$3:C$3)))=1,IF(MOD((ROW(C389)-3),(PRODUCT($3:$3)/PRODUCT(B$3:$B$3)))=1,1,C388+1),C388)),IF(ROW(C389)-3&gt;$A$2,"",IF(MOD((ROW(C389)-3),C$3)=1,1,C388+1))))</f>
        <v/>
      </c>
      <c r="D389" s="127" t="str">
        <f>IF(D388="","",IF(COLUMN(D389)-1&lt;&gt;COUNT($3:$3),IF(ROW(D389)-3&gt;$A$2,"",IF(MOD((ROW(D389)-3),(PRODUCT($3:$3)/PRODUCT($B$3:D$3)))=1,IF(MOD((ROW(D389)-3),(PRODUCT($3:$3)/PRODUCT($B$3:C$3)))=1,1,D388+1),D388)),IF(ROW(D389)-3&gt;$A$2,"",IF(MOD((ROW(D389)-3),D$3)=1,1,D388+1))))</f>
        <v/>
      </c>
      <c r="E389" s="127" t="str">
        <f>IF(E388="","",IF(COLUMN(E389)-1&lt;&gt;COUNT($3:$3),IF(ROW(E389)-3&gt;$A$2,"",IF(MOD((ROW(E389)-3),(PRODUCT($3:$3)/PRODUCT($B$3:E$3)))=1,IF(MOD((ROW(E389)-3),(PRODUCT($3:$3)/PRODUCT($B$3:D$3)))=1,1,E388+1),E388)),IF(ROW(E389)-3&gt;$A$2,"",IF(MOD((ROW(E389)-3),E$3)=1,1,E388+1))))</f>
        <v/>
      </c>
      <c r="F389" s="127" t="str">
        <f>IF(F388="","",IF(COLUMN(F389)-1&lt;&gt;COUNT($3:$3),IF(ROW(F389)-3&gt;$A$2,"",IF(MOD((ROW(F389)-3),(PRODUCT($3:$3)/PRODUCT($B$3:F$3)))=1,IF(MOD((ROW(F389)-3),(PRODUCT($3:$3)/PRODUCT($B$3:E$3)))=1,1,F388+1),F388)),IF(ROW(F389)-3&gt;$A$2,"",IF(MOD((ROW(F389)-3),F$3)=1,1,F388+1))))</f>
        <v/>
      </c>
      <c r="G389" s="127" t="str">
        <f>IF(G388="","",IF(COLUMN(G389)-1&lt;&gt;COUNT($3:$3),IF(ROW(G389)-3&gt;$A$2,"",IF(MOD((ROW(G389)-3),(PRODUCT($3:$3)/PRODUCT($B$3:G$3)))=1,IF(MOD((ROW(G389)-3),(PRODUCT($3:$3)/PRODUCT($B$3:F$3)))=1,1,G388+1),G388)),IF(ROW(G389)-3&gt;$A$2,"",IF(MOD((ROW(G389)-3),G$3)=1,1,G388+1))))</f>
        <v/>
      </c>
      <c r="H389" s="127" t="str">
        <f>IF(H388="","",IF(COLUMN(H389)-1&lt;&gt;COUNT($3:$3),IF(ROW(H389)-3&gt;$A$2,"",IF(MOD((ROW(H389)-3),(PRODUCT($3:$3)/PRODUCT($B$3:H$3)))=1,IF(MOD((ROW(H389)-3),(PRODUCT($3:$3)/PRODUCT($B$3:G$3)))=1,1,H388+1),H388)),IF(ROW(H389)-3&gt;$A$2,"",IF(MOD((ROW(H389)-3),H$3)=1,1,H388+1))))</f>
        <v/>
      </c>
      <c r="I389" s="127" t="str">
        <f>IF(I388="","",IF(COLUMN(I389)-1&lt;&gt;COUNT($3:$3),IF(ROW(I389)-3&gt;$A$2,"",IF(MOD((ROW(I389)-3),(PRODUCT($3:$3)/PRODUCT($B$3:I$3)))=1,IF(MOD((ROW(I389)-3),(PRODUCT($3:$3)/PRODUCT($B$3:H$3)))=1,1,I388+1),I388)),IF(ROW(I389)-3&gt;$A$2,"",IF(MOD((ROW(I389)-3),I$3)=1,1,I388+1))))</f>
        <v/>
      </c>
      <c r="J389" s="127" t="str">
        <f>IF(J388="","",IF(COLUMN(J389)-1&lt;&gt;COUNT($3:$3),IF(ROW(J389)-3&gt;$A$2,"",IF(MOD((ROW(J389)-3),(PRODUCT($3:$3)/PRODUCT($B$3:J$3)))=1,IF(MOD((ROW(J389)-3),(PRODUCT($3:$3)/PRODUCT($B$3:I$3)))=1,1,J388+1),J388)),IF(ROW(J389)-3&gt;$A$2,"",IF(MOD((ROW(J389)-3),J$3)=1,1,J388+1))))</f>
        <v/>
      </c>
      <c r="K389" t="str">
        <f>IF(K388="","",IF(COLUMN(K389)-1&lt;&gt;COUNT($3:$3),IF(ROW(K389)-2&gt;$A$2,"",IF(MOD((ROW(K389)-2),(PRODUCT($3:$3)/PRODUCT($B$3:K$3)))=1,IF(MOD((ROW(K389)-2),(PRODUCT($3:$3)/PRODUCT($B$3:J$3)))=1,1,K388+1),K388)),IF(ROW(K389)-2&gt;$A$2,"",IF(MOD((ROW(K389)-2),K$3)=1,1,K388+1))))</f>
        <v/>
      </c>
    </row>
    <row r="390" spans="2:11">
      <c r="B390" s="127" t="str">
        <f>IF(B389="","",IF(COLUMN(B390)-1&lt;&gt;COUNT($3:$3),IF(ROW(B390)-3&gt;$A$2,"",IF(MOD((ROW(B390)-3),(PRODUCT($3:$3)/PRODUCT($B$3:B$3)))=1,B389+1,B389)),IF(ROW(B390)-3&gt;$A$2,"",IF(MOD((ROW(B390)-3),B$3)=1,1,B389+1))))</f>
        <v/>
      </c>
      <c r="C390" s="127" t="str">
        <f>IF(C389="","",IF(COLUMN(C390)-1&lt;&gt;COUNT($3:$3),IF(ROW(C390)-3&gt;$A$2,"",IF(MOD((ROW(C390)-3),(PRODUCT($3:$3)/PRODUCT($B$3:C$3)))=1,IF(MOD((ROW(C390)-3),(PRODUCT($3:$3)/PRODUCT(B$3:$B$3)))=1,1,C389+1),C389)),IF(ROW(C390)-3&gt;$A$2,"",IF(MOD((ROW(C390)-3),C$3)=1,1,C389+1))))</f>
        <v/>
      </c>
      <c r="D390" s="127" t="str">
        <f>IF(D389="","",IF(COLUMN(D390)-1&lt;&gt;COUNT($3:$3),IF(ROW(D390)-3&gt;$A$2,"",IF(MOD((ROW(D390)-3),(PRODUCT($3:$3)/PRODUCT($B$3:D$3)))=1,IF(MOD((ROW(D390)-3),(PRODUCT($3:$3)/PRODUCT($B$3:C$3)))=1,1,D389+1),D389)),IF(ROW(D390)-3&gt;$A$2,"",IF(MOD((ROW(D390)-3),D$3)=1,1,D389+1))))</f>
        <v/>
      </c>
      <c r="E390" s="127" t="str">
        <f>IF(E389="","",IF(COLUMN(E390)-1&lt;&gt;COUNT($3:$3),IF(ROW(E390)-3&gt;$A$2,"",IF(MOD((ROW(E390)-3),(PRODUCT($3:$3)/PRODUCT($B$3:E$3)))=1,IF(MOD((ROW(E390)-3),(PRODUCT($3:$3)/PRODUCT($B$3:D$3)))=1,1,E389+1),E389)),IF(ROW(E390)-3&gt;$A$2,"",IF(MOD((ROW(E390)-3),E$3)=1,1,E389+1))))</f>
        <v/>
      </c>
      <c r="F390" s="127" t="str">
        <f>IF(F389="","",IF(COLUMN(F390)-1&lt;&gt;COUNT($3:$3),IF(ROW(F390)-3&gt;$A$2,"",IF(MOD((ROW(F390)-3),(PRODUCT($3:$3)/PRODUCT($B$3:F$3)))=1,IF(MOD((ROW(F390)-3),(PRODUCT($3:$3)/PRODUCT($B$3:E$3)))=1,1,F389+1),F389)),IF(ROW(F390)-3&gt;$A$2,"",IF(MOD((ROW(F390)-3),F$3)=1,1,F389+1))))</f>
        <v/>
      </c>
      <c r="G390" s="127" t="str">
        <f>IF(G389="","",IF(COLUMN(G390)-1&lt;&gt;COUNT($3:$3),IF(ROW(G390)-3&gt;$A$2,"",IF(MOD((ROW(G390)-3),(PRODUCT($3:$3)/PRODUCT($B$3:G$3)))=1,IF(MOD((ROW(G390)-3),(PRODUCT($3:$3)/PRODUCT($B$3:F$3)))=1,1,G389+1),G389)),IF(ROW(G390)-3&gt;$A$2,"",IF(MOD((ROW(G390)-3),G$3)=1,1,G389+1))))</f>
        <v/>
      </c>
      <c r="H390" s="127" t="str">
        <f>IF(H389="","",IF(COLUMN(H390)-1&lt;&gt;COUNT($3:$3),IF(ROW(H390)-3&gt;$A$2,"",IF(MOD((ROW(H390)-3),(PRODUCT($3:$3)/PRODUCT($B$3:H$3)))=1,IF(MOD((ROW(H390)-3),(PRODUCT($3:$3)/PRODUCT($B$3:G$3)))=1,1,H389+1),H389)),IF(ROW(H390)-3&gt;$A$2,"",IF(MOD((ROW(H390)-3),H$3)=1,1,H389+1))))</f>
        <v/>
      </c>
      <c r="I390" s="127" t="str">
        <f>IF(I389="","",IF(COLUMN(I390)-1&lt;&gt;COUNT($3:$3),IF(ROW(I390)-3&gt;$A$2,"",IF(MOD((ROW(I390)-3),(PRODUCT($3:$3)/PRODUCT($B$3:I$3)))=1,IF(MOD((ROW(I390)-3),(PRODUCT($3:$3)/PRODUCT($B$3:H$3)))=1,1,I389+1),I389)),IF(ROW(I390)-3&gt;$A$2,"",IF(MOD((ROW(I390)-3),I$3)=1,1,I389+1))))</f>
        <v/>
      </c>
      <c r="J390" s="127" t="str">
        <f>IF(J389="","",IF(COLUMN(J390)-1&lt;&gt;COUNT($3:$3),IF(ROW(J390)-3&gt;$A$2,"",IF(MOD((ROW(J390)-3),(PRODUCT($3:$3)/PRODUCT($B$3:J$3)))=1,IF(MOD((ROW(J390)-3),(PRODUCT($3:$3)/PRODUCT($B$3:I$3)))=1,1,J389+1),J389)),IF(ROW(J390)-3&gt;$A$2,"",IF(MOD((ROW(J390)-3),J$3)=1,1,J389+1))))</f>
        <v/>
      </c>
      <c r="K390" t="str">
        <f>IF(K389="","",IF(COLUMN(K390)-1&lt;&gt;COUNT($3:$3),IF(ROW(K390)-2&gt;$A$2,"",IF(MOD((ROW(K390)-2),(PRODUCT($3:$3)/PRODUCT($B$3:K$3)))=1,IF(MOD((ROW(K390)-2),(PRODUCT($3:$3)/PRODUCT($B$3:J$3)))=1,1,K389+1),K389)),IF(ROW(K390)-2&gt;$A$2,"",IF(MOD((ROW(K390)-2),K$3)=1,1,K389+1))))</f>
        <v/>
      </c>
    </row>
    <row r="391" spans="2:11">
      <c r="B391" s="127" t="str">
        <f>IF(B390="","",IF(COLUMN(B391)-1&lt;&gt;COUNT($3:$3),IF(ROW(B391)-3&gt;$A$2,"",IF(MOD((ROW(B391)-3),(PRODUCT($3:$3)/PRODUCT($B$3:B$3)))=1,B390+1,B390)),IF(ROW(B391)-3&gt;$A$2,"",IF(MOD((ROW(B391)-3),B$3)=1,1,B390+1))))</f>
        <v/>
      </c>
      <c r="C391" s="127" t="str">
        <f>IF(C390="","",IF(COLUMN(C391)-1&lt;&gt;COUNT($3:$3),IF(ROW(C391)-3&gt;$A$2,"",IF(MOD((ROW(C391)-3),(PRODUCT($3:$3)/PRODUCT($B$3:C$3)))=1,IF(MOD((ROW(C391)-3),(PRODUCT($3:$3)/PRODUCT(B$3:$B$3)))=1,1,C390+1),C390)),IF(ROW(C391)-3&gt;$A$2,"",IF(MOD((ROW(C391)-3),C$3)=1,1,C390+1))))</f>
        <v/>
      </c>
      <c r="D391" s="127" t="str">
        <f>IF(D390="","",IF(COLUMN(D391)-1&lt;&gt;COUNT($3:$3),IF(ROW(D391)-3&gt;$A$2,"",IF(MOD((ROW(D391)-3),(PRODUCT($3:$3)/PRODUCT($B$3:D$3)))=1,IF(MOD((ROW(D391)-3),(PRODUCT($3:$3)/PRODUCT($B$3:C$3)))=1,1,D390+1),D390)),IF(ROW(D391)-3&gt;$A$2,"",IF(MOD((ROW(D391)-3),D$3)=1,1,D390+1))))</f>
        <v/>
      </c>
      <c r="E391" s="127" t="str">
        <f>IF(E390="","",IF(COLUMN(E391)-1&lt;&gt;COUNT($3:$3),IF(ROW(E391)-3&gt;$A$2,"",IF(MOD((ROW(E391)-3),(PRODUCT($3:$3)/PRODUCT($B$3:E$3)))=1,IF(MOD((ROW(E391)-3),(PRODUCT($3:$3)/PRODUCT($B$3:D$3)))=1,1,E390+1),E390)),IF(ROW(E391)-3&gt;$A$2,"",IF(MOD((ROW(E391)-3),E$3)=1,1,E390+1))))</f>
        <v/>
      </c>
      <c r="F391" s="127" t="str">
        <f>IF(F390="","",IF(COLUMN(F391)-1&lt;&gt;COUNT($3:$3),IF(ROW(F391)-3&gt;$A$2,"",IF(MOD((ROW(F391)-3),(PRODUCT($3:$3)/PRODUCT($B$3:F$3)))=1,IF(MOD((ROW(F391)-3),(PRODUCT($3:$3)/PRODUCT($B$3:E$3)))=1,1,F390+1),F390)),IF(ROW(F391)-3&gt;$A$2,"",IF(MOD((ROW(F391)-3),F$3)=1,1,F390+1))))</f>
        <v/>
      </c>
      <c r="G391" s="127" t="str">
        <f>IF(G390="","",IF(COLUMN(G391)-1&lt;&gt;COUNT($3:$3),IF(ROW(G391)-3&gt;$A$2,"",IF(MOD((ROW(G391)-3),(PRODUCT($3:$3)/PRODUCT($B$3:G$3)))=1,IF(MOD((ROW(G391)-3),(PRODUCT($3:$3)/PRODUCT($B$3:F$3)))=1,1,G390+1),G390)),IF(ROW(G391)-3&gt;$A$2,"",IF(MOD((ROW(G391)-3),G$3)=1,1,G390+1))))</f>
        <v/>
      </c>
      <c r="H391" s="127" t="str">
        <f>IF(H390="","",IF(COLUMN(H391)-1&lt;&gt;COUNT($3:$3),IF(ROW(H391)-3&gt;$A$2,"",IF(MOD((ROW(H391)-3),(PRODUCT($3:$3)/PRODUCT($B$3:H$3)))=1,IF(MOD((ROW(H391)-3),(PRODUCT($3:$3)/PRODUCT($B$3:G$3)))=1,1,H390+1),H390)),IF(ROW(H391)-3&gt;$A$2,"",IF(MOD((ROW(H391)-3),H$3)=1,1,H390+1))))</f>
        <v/>
      </c>
      <c r="I391" s="127" t="str">
        <f>IF(I390="","",IF(COLUMN(I391)-1&lt;&gt;COUNT($3:$3),IF(ROW(I391)-3&gt;$A$2,"",IF(MOD((ROW(I391)-3),(PRODUCT($3:$3)/PRODUCT($B$3:I$3)))=1,IF(MOD((ROW(I391)-3),(PRODUCT($3:$3)/PRODUCT($B$3:H$3)))=1,1,I390+1),I390)),IF(ROW(I391)-3&gt;$A$2,"",IF(MOD((ROW(I391)-3),I$3)=1,1,I390+1))))</f>
        <v/>
      </c>
      <c r="J391" s="127" t="str">
        <f>IF(J390="","",IF(COLUMN(J391)-1&lt;&gt;COUNT($3:$3),IF(ROW(J391)-3&gt;$A$2,"",IF(MOD((ROW(J391)-3),(PRODUCT($3:$3)/PRODUCT($B$3:J$3)))=1,IF(MOD((ROW(J391)-3),(PRODUCT($3:$3)/PRODUCT($B$3:I$3)))=1,1,J390+1),J390)),IF(ROW(J391)-3&gt;$A$2,"",IF(MOD((ROW(J391)-3),J$3)=1,1,J390+1))))</f>
        <v/>
      </c>
      <c r="K391" t="str">
        <f>IF(K390="","",IF(COLUMN(K391)-1&lt;&gt;COUNT($3:$3),IF(ROW(K391)-2&gt;$A$2,"",IF(MOD((ROW(K391)-2),(PRODUCT($3:$3)/PRODUCT($B$3:K$3)))=1,IF(MOD((ROW(K391)-2),(PRODUCT($3:$3)/PRODUCT($B$3:J$3)))=1,1,K390+1),K390)),IF(ROW(K391)-2&gt;$A$2,"",IF(MOD((ROW(K391)-2),K$3)=1,1,K390+1))))</f>
        <v/>
      </c>
    </row>
    <row r="392" spans="2:11">
      <c r="B392" s="127" t="str">
        <f>IF(B391="","",IF(COLUMN(B392)-1&lt;&gt;COUNT($3:$3),IF(ROW(B392)-3&gt;$A$2,"",IF(MOD((ROW(B392)-3),(PRODUCT($3:$3)/PRODUCT($B$3:B$3)))=1,B391+1,B391)),IF(ROW(B392)-3&gt;$A$2,"",IF(MOD((ROW(B392)-3),B$3)=1,1,B391+1))))</f>
        <v/>
      </c>
      <c r="C392" s="127" t="str">
        <f>IF(C391="","",IF(COLUMN(C392)-1&lt;&gt;COUNT($3:$3),IF(ROW(C392)-3&gt;$A$2,"",IF(MOD((ROW(C392)-3),(PRODUCT($3:$3)/PRODUCT($B$3:C$3)))=1,IF(MOD((ROW(C392)-3),(PRODUCT($3:$3)/PRODUCT(B$3:$B$3)))=1,1,C391+1),C391)),IF(ROW(C392)-3&gt;$A$2,"",IF(MOD((ROW(C392)-3),C$3)=1,1,C391+1))))</f>
        <v/>
      </c>
      <c r="D392" s="127" t="str">
        <f>IF(D391="","",IF(COLUMN(D392)-1&lt;&gt;COUNT($3:$3),IF(ROW(D392)-3&gt;$A$2,"",IF(MOD((ROW(D392)-3),(PRODUCT($3:$3)/PRODUCT($B$3:D$3)))=1,IF(MOD((ROW(D392)-3),(PRODUCT($3:$3)/PRODUCT($B$3:C$3)))=1,1,D391+1),D391)),IF(ROW(D392)-3&gt;$A$2,"",IF(MOD((ROW(D392)-3),D$3)=1,1,D391+1))))</f>
        <v/>
      </c>
      <c r="E392" s="127" t="str">
        <f>IF(E391="","",IF(COLUMN(E392)-1&lt;&gt;COUNT($3:$3),IF(ROW(E392)-3&gt;$A$2,"",IF(MOD((ROW(E392)-3),(PRODUCT($3:$3)/PRODUCT($B$3:E$3)))=1,IF(MOD((ROW(E392)-3),(PRODUCT($3:$3)/PRODUCT($B$3:D$3)))=1,1,E391+1),E391)),IF(ROW(E392)-3&gt;$A$2,"",IF(MOD((ROW(E392)-3),E$3)=1,1,E391+1))))</f>
        <v/>
      </c>
      <c r="F392" s="127" t="str">
        <f>IF(F391="","",IF(COLUMN(F392)-1&lt;&gt;COUNT($3:$3),IF(ROW(F392)-3&gt;$A$2,"",IF(MOD((ROW(F392)-3),(PRODUCT($3:$3)/PRODUCT($B$3:F$3)))=1,IF(MOD((ROW(F392)-3),(PRODUCT($3:$3)/PRODUCT($B$3:E$3)))=1,1,F391+1),F391)),IF(ROW(F392)-3&gt;$A$2,"",IF(MOD((ROW(F392)-3),F$3)=1,1,F391+1))))</f>
        <v/>
      </c>
      <c r="G392" s="127" t="str">
        <f>IF(G391="","",IF(COLUMN(G392)-1&lt;&gt;COUNT($3:$3),IF(ROW(G392)-3&gt;$A$2,"",IF(MOD((ROW(G392)-3),(PRODUCT($3:$3)/PRODUCT($B$3:G$3)))=1,IF(MOD((ROW(G392)-3),(PRODUCT($3:$3)/PRODUCT($B$3:F$3)))=1,1,G391+1),G391)),IF(ROW(G392)-3&gt;$A$2,"",IF(MOD((ROW(G392)-3),G$3)=1,1,G391+1))))</f>
        <v/>
      </c>
      <c r="H392" s="127" t="str">
        <f>IF(H391="","",IF(COLUMN(H392)-1&lt;&gt;COUNT($3:$3),IF(ROW(H392)-3&gt;$A$2,"",IF(MOD((ROW(H392)-3),(PRODUCT($3:$3)/PRODUCT($B$3:H$3)))=1,IF(MOD((ROW(H392)-3),(PRODUCT($3:$3)/PRODUCT($B$3:G$3)))=1,1,H391+1),H391)),IF(ROW(H392)-3&gt;$A$2,"",IF(MOD((ROW(H392)-3),H$3)=1,1,H391+1))))</f>
        <v/>
      </c>
      <c r="I392" s="127" t="str">
        <f>IF(I391="","",IF(COLUMN(I392)-1&lt;&gt;COUNT($3:$3),IF(ROW(I392)-3&gt;$A$2,"",IF(MOD((ROW(I392)-3),(PRODUCT($3:$3)/PRODUCT($B$3:I$3)))=1,IF(MOD((ROW(I392)-3),(PRODUCT($3:$3)/PRODUCT($B$3:H$3)))=1,1,I391+1),I391)),IF(ROW(I392)-3&gt;$A$2,"",IF(MOD((ROW(I392)-3),I$3)=1,1,I391+1))))</f>
        <v/>
      </c>
      <c r="J392" s="127" t="str">
        <f>IF(J391="","",IF(COLUMN(J392)-1&lt;&gt;COUNT($3:$3),IF(ROW(J392)-3&gt;$A$2,"",IF(MOD((ROW(J392)-3),(PRODUCT($3:$3)/PRODUCT($B$3:J$3)))=1,IF(MOD((ROW(J392)-3),(PRODUCT($3:$3)/PRODUCT($B$3:I$3)))=1,1,J391+1),J391)),IF(ROW(J392)-3&gt;$A$2,"",IF(MOD((ROW(J392)-3),J$3)=1,1,J391+1))))</f>
        <v/>
      </c>
      <c r="K392" t="str">
        <f>IF(K391="","",IF(COLUMN(K392)-1&lt;&gt;COUNT($3:$3),IF(ROW(K392)-2&gt;$A$2,"",IF(MOD((ROW(K392)-2),(PRODUCT($3:$3)/PRODUCT($B$3:K$3)))=1,IF(MOD((ROW(K392)-2),(PRODUCT($3:$3)/PRODUCT($B$3:J$3)))=1,1,K391+1),K391)),IF(ROW(K392)-2&gt;$A$2,"",IF(MOD((ROW(K392)-2),K$3)=1,1,K391+1))))</f>
        <v/>
      </c>
    </row>
    <row r="393" spans="2:11">
      <c r="B393" s="127" t="str">
        <f>IF(B392="","",IF(COLUMN(B393)-1&lt;&gt;COUNT($3:$3),IF(ROW(B393)-3&gt;$A$2,"",IF(MOD((ROW(B393)-3),(PRODUCT($3:$3)/PRODUCT($B$3:B$3)))=1,B392+1,B392)),IF(ROW(B393)-3&gt;$A$2,"",IF(MOD((ROW(B393)-3),B$3)=1,1,B392+1))))</f>
        <v/>
      </c>
      <c r="C393" s="127" t="str">
        <f>IF(C392="","",IF(COLUMN(C393)-1&lt;&gt;COUNT($3:$3),IF(ROW(C393)-3&gt;$A$2,"",IF(MOD((ROW(C393)-3),(PRODUCT($3:$3)/PRODUCT($B$3:C$3)))=1,IF(MOD((ROW(C393)-3),(PRODUCT($3:$3)/PRODUCT(B$3:$B$3)))=1,1,C392+1),C392)),IF(ROW(C393)-3&gt;$A$2,"",IF(MOD((ROW(C393)-3),C$3)=1,1,C392+1))))</f>
        <v/>
      </c>
      <c r="D393" s="127" t="str">
        <f>IF(D392="","",IF(COLUMN(D393)-1&lt;&gt;COUNT($3:$3),IF(ROW(D393)-3&gt;$A$2,"",IF(MOD((ROW(D393)-3),(PRODUCT($3:$3)/PRODUCT($B$3:D$3)))=1,IF(MOD((ROW(D393)-3),(PRODUCT($3:$3)/PRODUCT($B$3:C$3)))=1,1,D392+1),D392)),IF(ROW(D393)-3&gt;$A$2,"",IF(MOD((ROW(D393)-3),D$3)=1,1,D392+1))))</f>
        <v/>
      </c>
      <c r="E393" s="127" t="str">
        <f>IF(E392="","",IF(COLUMN(E393)-1&lt;&gt;COUNT($3:$3),IF(ROW(E393)-3&gt;$A$2,"",IF(MOD((ROW(E393)-3),(PRODUCT($3:$3)/PRODUCT($B$3:E$3)))=1,IF(MOD((ROW(E393)-3),(PRODUCT($3:$3)/PRODUCT($B$3:D$3)))=1,1,E392+1),E392)),IF(ROW(E393)-3&gt;$A$2,"",IF(MOD((ROW(E393)-3),E$3)=1,1,E392+1))))</f>
        <v/>
      </c>
      <c r="F393" s="127" t="str">
        <f>IF(F392="","",IF(COLUMN(F393)-1&lt;&gt;COUNT($3:$3),IF(ROW(F393)-3&gt;$A$2,"",IF(MOD((ROW(F393)-3),(PRODUCT($3:$3)/PRODUCT($B$3:F$3)))=1,IF(MOD((ROW(F393)-3),(PRODUCT($3:$3)/PRODUCT($B$3:E$3)))=1,1,F392+1),F392)),IF(ROW(F393)-3&gt;$A$2,"",IF(MOD((ROW(F393)-3),F$3)=1,1,F392+1))))</f>
        <v/>
      </c>
      <c r="G393" s="127" t="str">
        <f>IF(G392="","",IF(COLUMN(G393)-1&lt;&gt;COUNT($3:$3),IF(ROW(G393)-3&gt;$A$2,"",IF(MOD((ROW(G393)-3),(PRODUCT($3:$3)/PRODUCT($B$3:G$3)))=1,IF(MOD((ROW(G393)-3),(PRODUCT($3:$3)/PRODUCT($B$3:F$3)))=1,1,G392+1),G392)),IF(ROW(G393)-3&gt;$A$2,"",IF(MOD((ROW(G393)-3),G$3)=1,1,G392+1))))</f>
        <v/>
      </c>
      <c r="H393" s="127" t="str">
        <f>IF(H392="","",IF(COLUMN(H393)-1&lt;&gt;COUNT($3:$3),IF(ROW(H393)-3&gt;$A$2,"",IF(MOD((ROW(H393)-3),(PRODUCT($3:$3)/PRODUCT($B$3:H$3)))=1,IF(MOD((ROW(H393)-3),(PRODUCT($3:$3)/PRODUCT($B$3:G$3)))=1,1,H392+1),H392)),IF(ROW(H393)-3&gt;$A$2,"",IF(MOD((ROW(H393)-3),H$3)=1,1,H392+1))))</f>
        <v/>
      </c>
      <c r="I393" s="127" t="str">
        <f>IF(I392="","",IF(COLUMN(I393)-1&lt;&gt;COUNT($3:$3),IF(ROW(I393)-3&gt;$A$2,"",IF(MOD((ROW(I393)-3),(PRODUCT($3:$3)/PRODUCT($B$3:I$3)))=1,IF(MOD((ROW(I393)-3),(PRODUCT($3:$3)/PRODUCT($B$3:H$3)))=1,1,I392+1),I392)),IF(ROW(I393)-3&gt;$A$2,"",IF(MOD((ROW(I393)-3),I$3)=1,1,I392+1))))</f>
        <v/>
      </c>
      <c r="J393" s="127" t="str">
        <f>IF(J392="","",IF(COLUMN(J393)-1&lt;&gt;COUNT($3:$3),IF(ROW(J393)-3&gt;$A$2,"",IF(MOD((ROW(J393)-3),(PRODUCT($3:$3)/PRODUCT($B$3:J$3)))=1,IF(MOD((ROW(J393)-3),(PRODUCT($3:$3)/PRODUCT($B$3:I$3)))=1,1,J392+1),J392)),IF(ROW(J393)-3&gt;$A$2,"",IF(MOD((ROW(J393)-3),J$3)=1,1,J392+1))))</f>
        <v/>
      </c>
      <c r="K393" t="str">
        <f>IF(K392="","",IF(COLUMN(K393)-1&lt;&gt;COUNT($3:$3),IF(ROW(K393)-2&gt;$A$2,"",IF(MOD((ROW(K393)-2),(PRODUCT($3:$3)/PRODUCT($B$3:K$3)))=1,IF(MOD((ROW(K393)-2),(PRODUCT($3:$3)/PRODUCT($B$3:J$3)))=1,1,K392+1),K392)),IF(ROW(K393)-2&gt;$A$2,"",IF(MOD((ROW(K393)-2),K$3)=1,1,K392+1))))</f>
        <v/>
      </c>
    </row>
    <row r="394" spans="2:11">
      <c r="B394" s="127" t="str">
        <f>IF(B393="","",IF(COLUMN(B394)-1&lt;&gt;COUNT($3:$3),IF(ROW(B394)-3&gt;$A$2,"",IF(MOD((ROW(B394)-3),(PRODUCT($3:$3)/PRODUCT($B$3:B$3)))=1,B393+1,B393)),IF(ROW(B394)-3&gt;$A$2,"",IF(MOD((ROW(B394)-3),B$3)=1,1,B393+1))))</f>
        <v/>
      </c>
      <c r="C394" s="127" t="str">
        <f>IF(C393="","",IF(COLUMN(C394)-1&lt;&gt;COUNT($3:$3),IF(ROW(C394)-3&gt;$A$2,"",IF(MOD((ROW(C394)-3),(PRODUCT($3:$3)/PRODUCT($B$3:C$3)))=1,IF(MOD((ROW(C394)-3),(PRODUCT($3:$3)/PRODUCT(B$3:$B$3)))=1,1,C393+1),C393)),IF(ROW(C394)-3&gt;$A$2,"",IF(MOD((ROW(C394)-3),C$3)=1,1,C393+1))))</f>
        <v/>
      </c>
      <c r="D394" s="127" t="str">
        <f>IF(D393="","",IF(COLUMN(D394)-1&lt;&gt;COUNT($3:$3),IF(ROW(D394)-3&gt;$A$2,"",IF(MOD((ROW(D394)-3),(PRODUCT($3:$3)/PRODUCT($B$3:D$3)))=1,IF(MOD((ROW(D394)-3),(PRODUCT($3:$3)/PRODUCT($B$3:C$3)))=1,1,D393+1),D393)),IF(ROW(D394)-3&gt;$A$2,"",IF(MOD((ROW(D394)-3),D$3)=1,1,D393+1))))</f>
        <v/>
      </c>
      <c r="E394" s="127" t="str">
        <f>IF(E393="","",IF(COLUMN(E394)-1&lt;&gt;COUNT($3:$3),IF(ROW(E394)-3&gt;$A$2,"",IF(MOD((ROW(E394)-3),(PRODUCT($3:$3)/PRODUCT($B$3:E$3)))=1,IF(MOD((ROW(E394)-3),(PRODUCT($3:$3)/PRODUCT($B$3:D$3)))=1,1,E393+1),E393)),IF(ROW(E394)-3&gt;$A$2,"",IF(MOD((ROW(E394)-3),E$3)=1,1,E393+1))))</f>
        <v/>
      </c>
      <c r="F394" s="127" t="str">
        <f>IF(F393="","",IF(COLUMN(F394)-1&lt;&gt;COUNT($3:$3),IF(ROW(F394)-3&gt;$A$2,"",IF(MOD((ROW(F394)-3),(PRODUCT($3:$3)/PRODUCT($B$3:F$3)))=1,IF(MOD((ROW(F394)-3),(PRODUCT($3:$3)/PRODUCT($B$3:E$3)))=1,1,F393+1),F393)),IF(ROW(F394)-3&gt;$A$2,"",IF(MOD((ROW(F394)-3),F$3)=1,1,F393+1))))</f>
        <v/>
      </c>
      <c r="G394" s="127" t="str">
        <f>IF(G393="","",IF(COLUMN(G394)-1&lt;&gt;COUNT($3:$3),IF(ROW(G394)-3&gt;$A$2,"",IF(MOD((ROW(G394)-3),(PRODUCT($3:$3)/PRODUCT($B$3:G$3)))=1,IF(MOD((ROW(G394)-3),(PRODUCT($3:$3)/PRODUCT($B$3:F$3)))=1,1,G393+1),G393)),IF(ROW(G394)-3&gt;$A$2,"",IF(MOD((ROW(G394)-3),G$3)=1,1,G393+1))))</f>
        <v/>
      </c>
      <c r="H394" s="127" t="str">
        <f>IF(H393="","",IF(COLUMN(H394)-1&lt;&gt;COUNT($3:$3),IF(ROW(H394)-3&gt;$A$2,"",IF(MOD((ROW(H394)-3),(PRODUCT($3:$3)/PRODUCT($B$3:H$3)))=1,IF(MOD((ROW(H394)-3),(PRODUCT($3:$3)/PRODUCT($B$3:G$3)))=1,1,H393+1),H393)),IF(ROW(H394)-3&gt;$A$2,"",IF(MOD((ROW(H394)-3),H$3)=1,1,H393+1))))</f>
        <v/>
      </c>
      <c r="I394" s="127" t="str">
        <f>IF(I393="","",IF(COLUMN(I394)-1&lt;&gt;COUNT($3:$3),IF(ROW(I394)-3&gt;$A$2,"",IF(MOD((ROW(I394)-3),(PRODUCT($3:$3)/PRODUCT($B$3:I$3)))=1,IF(MOD((ROW(I394)-3),(PRODUCT($3:$3)/PRODUCT($B$3:H$3)))=1,1,I393+1),I393)),IF(ROW(I394)-3&gt;$A$2,"",IF(MOD((ROW(I394)-3),I$3)=1,1,I393+1))))</f>
        <v/>
      </c>
      <c r="J394" s="127" t="str">
        <f>IF(J393="","",IF(COLUMN(J394)-1&lt;&gt;COUNT($3:$3),IF(ROW(J394)-3&gt;$A$2,"",IF(MOD((ROW(J394)-3),(PRODUCT($3:$3)/PRODUCT($B$3:J$3)))=1,IF(MOD((ROW(J394)-3),(PRODUCT($3:$3)/PRODUCT($B$3:I$3)))=1,1,J393+1),J393)),IF(ROW(J394)-3&gt;$A$2,"",IF(MOD((ROW(J394)-3),J$3)=1,1,J393+1))))</f>
        <v/>
      </c>
      <c r="K394" t="str">
        <f>IF(K393="","",IF(COLUMN(K394)-1&lt;&gt;COUNT($3:$3),IF(ROW(K394)-2&gt;$A$2,"",IF(MOD((ROW(K394)-2),(PRODUCT($3:$3)/PRODUCT($B$3:K$3)))=1,IF(MOD((ROW(K394)-2),(PRODUCT($3:$3)/PRODUCT($B$3:J$3)))=1,1,K393+1),K393)),IF(ROW(K394)-2&gt;$A$2,"",IF(MOD((ROW(K394)-2),K$3)=1,1,K393+1))))</f>
        <v/>
      </c>
    </row>
    <row r="395" spans="2:11">
      <c r="B395" s="127" t="str">
        <f>IF(B394="","",IF(COLUMN(B395)-1&lt;&gt;COUNT($3:$3),IF(ROW(B395)-3&gt;$A$2,"",IF(MOD((ROW(B395)-3),(PRODUCT($3:$3)/PRODUCT($B$3:B$3)))=1,B394+1,B394)),IF(ROW(B395)-3&gt;$A$2,"",IF(MOD((ROW(B395)-3),B$3)=1,1,B394+1))))</f>
        <v/>
      </c>
      <c r="C395" s="127" t="str">
        <f>IF(C394="","",IF(COLUMN(C395)-1&lt;&gt;COUNT($3:$3),IF(ROW(C395)-3&gt;$A$2,"",IF(MOD((ROW(C395)-3),(PRODUCT($3:$3)/PRODUCT($B$3:C$3)))=1,IF(MOD((ROW(C395)-3),(PRODUCT($3:$3)/PRODUCT(B$3:$B$3)))=1,1,C394+1),C394)),IF(ROW(C395)-3&gt;$A$2,"",IF(MOD((ROW(C395)-3),C$3)=1,1,C394+1))))</f>
        <v/>
      </c>
      <c r="D395" s="127" t="str">
        <f>IF(D394="","",IF(COLUMN(D395)-1&lt;&gt;COUNT($3:$3),IF(ROW(D395)-3&gt;$A$2,"",IF(MOD((ROW(D395)-3),(PRODUCT($3:$3)/PRODUCT($B$3:D$3)))=1,IF(MOD((ROW(D395)-3),(PRODUCT($3:$3)/PRODUCT($B$3:C$3)))=1,1,D394+1),D394)),IF(ROW(D395)-3&gt;$A$2,"",IF(MOD((ROW(D395)-3),D$3)=1,1,D394+1))))</f>
        <v/>
      </c>
      <c r="E395" s="127" t="str">
        <f>IF(E394="","",IF(COLUMN(E395)-1&lt;&gt;COUNT($3:$3),IF(ROW(E395)-3&gt;$A$2,"",IF(MOD((ROW(E395)-3),(PRODUCT($3:$3)/PRODUCT($B$3:E$3)))=1,IF(MOD((ROW(E395)-3),(PRODUCT($3:$3)/PRODUCT($B$3:D$3)))=1,1,E394+1),E394)),IF(ROW(E395)-3&gt;$A$2,"",IF(MOD((ROW(E395)-3),E$3)=1,1,E394+1))))</f>
        <v/>
      </c>
      <c r="F395" s="127" t="str">
        <f>IF(F394="","",IF(COLUMN(F395)-1&lt;&gt;COUNT($3:$3),IF(ROW(F395)-3&gt;$A$2,"",IF(MOD((ROW(F395)-3),(PRODUCT($3:$3)/PRODUCT($B$3:F$3)))=1,IF(MOD((ROW(F395)-3),(PRODUCT($3:$3)/PRODUCT($B$3:E$3)))=1,1,F394+1),F394)),IF(ROW(F395)-3&gt;$A$2,"",IF(MOD((ROW(F395)-3),F$3)=1,1,F394+1))))</f>
        <v/>
      </c>
      <c r="G395" s="127" t="str">
        <f>IF(G394="","",IF(COLUMN(G395)-1&lt;&gt;COUNT($3:$3),IF(ROW(G395)-3&gt;$A$2,"",IF(MOD((ROW(G395)-3),(PRODUCT($3:$3)/PRODUCT($B$3:G$3)))=1,IF(MOD((ROW(G395)-3),(PRODUCT($3:$3)/PRODUCT($B$3:F$3)))=1,1,G394+1),G394)),IF(ROW(G395)-3&gt;$A$2,"",IF(MOD((ROW(G395)-3),G$3)=1,1,G394+1))))</f>
        <v/>
      </c>
      <c r="H395" s="127" t="str">
        <f>IF(H394="","",IF(COLUMN(H395)-1&lt;&gt;COUNT($3:$3),IF(ROW(H395)-3&gt;$A$2,"",IF(MOD((ROW(H395)-3),(PRODUCT($3:$3)/PRODUCT($B$3:H$3)))=1,IF(MOD((ROW(H395)-3),(PRODUCT($3:$3)/PRODUCT($B$3:G$3)))=1,1,H394+1),H394)),IF(ROW(H395)-3&gt;$A$2,"",IF(MOD((ROW(H395)-3),H$3)=1,1,H394+1))))</f>
        <v/>
      </c>
      <c r="I395" s="127" t="str">
        <f>IF(I394="","",IF(COLUMN(I395)-1&lt;&gt;COUNT($3:$3),IF(ROW(I395)-3&gt;$A$2,"",IF(MOD((ROW(I395)-3),(PRODUCT($3:$3)/PRODUCT($B$3:I$3)))=1,IF(MOD((ROW(I395)-3),(PRODUCT($3:$3)/PRODUCT($B$3:H$3)))=1,1,I394+1),I394)),IF(ROW(I395)-3&gt;$A$2,"",IF(MOD((ROW(I395)-3),I$3)=1,1,I394+1))))</f>
        <v/>
      </c>
      <c r="J395" s="127" t="str">
        <f>IF(J394="","",IF(COLUMN(J395)-1&lt;&gt;COUNT($3:$3),IF(ROW(J395)-3&gt;$A$2,"",IF(MOD((ROW(J395)-3),(PRODUCT($3:$3)/PRODUCT($B$3:J$3)))=1,IF(MOD((ROW(J395)-3),(PRODUCT($3:$3)/PRODUCT($B$3:I$3)))=1,1,J394+1),J394)),IF(ROW(J395)-3&gt;$A$2,"",IF(MOD((ROW(J395)-3),J$3)=1,1,J394+1))))</f>
        <v/>
      </c>
      <c r="K395" t="str">
        <f>IF(K394="","",IF(COLUMN(K395)-1&lt;&gt;COUNT($3:$3),IF(ROW(K395)-2&gt;$A$2,"",IF(MOD((ROW(K395)-2),(PRODUCT($3:$3)/PRODUCT($B$3:K$3)))=1,IF(MOD((ROW(K395)-2),(PRODUCT($3:$3)/PRODUCT($B$3:J$3)))=1,1,K394+1),K394)),IF(ROW(K395)-2&gt;$A$2,"",IF(MOD((ROW(K395)-2),K$3)=1,1,K394+1))))</f>
        <v/>
      </c>
    </row>
    <row r="396" spans="2:11">
      <c r="B396" s="127" t="str">
        <f>IF(B395="","",IF(COLUMN(B396)-1&lt;&gt;COUNT($3:$3),IF(ROW(B396)-3&gt;$A$2,"",IF(MOD((ROW(B396)-3),(PRODUCT($3:$3)/PRODUCT($B$3:B$3)))=1,B395+1,B395)),IF(ROW(B396)-3&gt;$A$2,"",IF(MOD((ROW(B396)-3),B$3)=1,1,B395+1))))</f>
        <v/>
      </c>
      <c r="C396" s="127" t="str">
        <f>IF(C395="","",IF(COLUMN(C396)-1&lt;&gt;COUNT($3:$3),IF(ROW(C396)-3&gt;$A$2,"",IF(MOD((ROW(C396)-3),(PRODUCT($3:$3)/PRODUCT($B$3:C$3)))=1,IF(MOD((ROW(C396)-3),(PRODUCT($3:$3)/PRODUCT(B$3:$B$3)))=1,1,C395+1),C395)),IF(ROW(C396)-3&gt;$A$2,"",IF(MOD((ROW(C396)-3),C$3)=1,1,C395+1))))</f>
        <v/>
      </c>
      <c r="D396" s="127" t="str">
        <f>IF(D395="","",IF(COLUMN(D396)-1&lt;&gt;COUNT($3:$3),IF(ROW(D396)-3&gt;$A$2,"",IF(MOD((ROW(D396)-3),(PRODUCT($3:$3)/PRODUCT($B$3:D$3)))=1,IF(MOD((ROW(D396)-3),(PRODUCT($3:$3)/PRODUCT($B$3:C$3)))=1,1,D395+1),D395)),IF(ROW(D396)-3&gt;$A$2,"",IF(MOD((ROW(D396)-3),D$3)=1,1,D395+1))))</f>
        <v/>
      </c>
      <c r="E396" s="127" t="str">
        <f>IF(E395="","",IF(COLUMN(E396)-1&lt;&gt;COUNT($3:$3),IF(ROW(E396)-3&gt;$A$2,"",IF(MOD((ROW(E396)-3),(PRODUCT($3:$3)/PRODUCT($B$3:E$3)))=1,IF(MOD((ROW(E396)-3),(PRODUCT($3:$3)/PRODUCT($B$3:D$3)))=1,1,E395+1),E395)),IF(ROW(E396)-3&gt;$A$2,"",IF(MOD((ROW(E396)-3),E$3)=1,1,E395+1))))</f>
        <v/>
      </c>
      <c r="F396" s="127" t="str">
        <f>IF(F395="","",IF(COLUMN(F396)-1&lt;&gt;COUNT($3:$3),IF(ROW(F396)-3&gt;$A$2,"",IF(MOD((ROW(F396)-3),(PRODUCT($3:$3)/PRODUCT($B$3:F$3)))=1,IF(MOD((ROW(F396)-3),(PRODUCT($3:$3)/PRODUCT($B$3:E$3)))=1,1,F395+1),F395)),IF(ROW(F396)-3&gt;$A$2,"",IF(MOD((ROW(F396)-3),F$3)=1,1,F395+1))))</f>
        <v/>
      </c>
      <c r="G396" s="127" t="str">
        <f>IF(G395="","",IF(COLUMN(G396)-1&lt;&gt;COUNT($3:$3),IF(ROW(G396)-3&gt;$A$2,"",IF(MOD((ROW(G396)-3),(PRODUCT($3:$3)/PRODUCT($B$3:G$3)))=1,IF(MOD((ROW(G396)-3),(PRODUCT($3:$3)/PRODUCT($B$3:F$3)))=1,1,G395+1),G395)),IF(ROW(G396)-3&gt;$A$2,"",IF(MOD((ROW(G396)-3),G$3)=1,1,G395+1))))</f>
        <v/>
      </c>
      <c r="H396" s="127" t="str">
        <f>IF(H395="","",IF(COLUMN(H396)-1&lt;&gt;COUNT($3:$3),IF(ROW(H396)-3&gt;$A$2,"",IF(MOD((ROW(H396)-3),(PRODUCT($3:$3)/PRODUCT($B$3:H$3)))=1,IF(MOD((ROW(H396)-3),(PRODUCT($3:$3)/PRODUCT($B$3:G$3)))=1,1,H395+1),H395)),IF(ROW(H396)-3&gt;$A$2,"",IF(MOD((ROW(H396)-3),H$3)=1,1,H395+1))))</f>
        <v/>
      </c>
      <c r="I396" s="127" t="str">
        <f>IF(I395="","",IF(COLUMN(I396)-1&lt;&gt;COUNT($3:$3),IF(ROW(I396)-3&gt;$A$2,"",IF(MOD((ROW(I396)-3),(PRODUCT($3:$3)/PRODUCT($B$3:I$3)))=1,IF(MOD((ROW(I396)-3),(PRODUCT($3:$3)/PRODUCT($B$3:H$3)))=1,1,I395+1),I395)),IF(ROW(I396)-3&gt;$A$2,"",IF(MOD((ROW(I396)-3),I$3)=1,1,I395+1))))</f>
        <v/>
      </c>
      <c r="J396" s="127" t="str">
        <f>IF(J395="","",IF(COLUMN(J396)-1&lt;&gt;COUNT($3:$3),IF(ROW(J396)-3&gt;$A$2,"",IF(MOD((ROW(J396)-3),(PRODUCT($3:$3)/PRODUCT($B$3:J$3)))=1,IF(MOD((ROW(J396)-3),(PRODUCT($3:$3)/PRODUCT($B$3:I$3)))=1,1,J395+1),J395)),IF(ROW(J396)-3&gt;$A$2,"",IF(MOD((ROW(J396)-3),J$3)=1,1,J395+1))))</f>
        <v/>
      </c>
      <c r="K396" t="str">
        <f>IF(K395="","",IF(COLUMN(K396)-1&lt;&gt;COUNT($3:$3),IF(ROW(K396)-2&gt;$A$2,"",IF(MOD((ROW(K396)-2),(PRODUCT($3:$3)/PRODUCT($B$3:K$3)))=1,IF(MOD((ROW(K396)-2),(PRODUCT($3:$3)/PRODUCT($B$3:J$3)))=1,1,K395+1),K395)),IF(ROW(K396)-2&gt;$A$2,"",IF(MOD((ROW(K396)-2),K$3)=1,1,K395+1))))</f>
        <v/>
      </c>
    </row>
    <row r="397" spans="2:11">
      <c r="B397" s="127" t="str">
        <f>IF(B396="","",IF(COLUMN(B397)-1&lt;&gt;COUNT($3:$3),IF(ROW(B397)-3&gt;$A$2,"",IF(MOD((ROW(B397)-3),(PRODUCT($3:$3)/PRODUCT($B$3:B$3)))=1,B396+1,B396)),IF(ROW(B397)-3&gt;$A$2,"",IF(MOD((ROW(B397)-3),B$3)=1,1,B396+1))))</f>
        <v/>
      </c>
      <c r="C397" s="127" t="str">
        <f>IF(C396="","",IF(COLUMN(C397)-1&lt;&gt;COUNT($3:$3),IF(ROW(C397)-3&gt;$A$2,"",IF(MOD((ROW(C397)-3),(PRODUCT($3:$3)/PRODUCT($B$3:C$3)))=1,IF(MOD((ROW(C397)-3),(PRODUCT($3:$3)/PRODUCT(B$3:$B$3)))=1,1,C396+1),C396)),IF(ROW(C397)-3&gt;$A$2,"",IF(MOD((ROW(C397)-3),C$3)=1,1,C396+1))))</f>
        <v/>
      </c>
      <c r="D397" s="127" t="str">
        <f>IF(D396="","",IF(COLUMN(D397)-1&lt;&gt;COUNT($3:$3),IF(ROW(D397)-3&gt;$A$2,"",IF(MOD((ROW(D397)-3),(PRODUCT($3:$3)/PRODUCT($B$3:D$3)))=1,IF(MOD((ROW(D397)-3),(PRODUCT($3:$3)/PRODUCT($B$3:C$3)))=1,1,D396+1),D396)),IF(ROW(D397)-3&gt;$A$2,"",IF(MOD((ROW(D397)-3),D$3)=1,1,D396+1))))</f>
        <v/>
      </c>
      <c r="E397" s="127" t="str">
        <f>IF(E396="","",IF(COLUMN(E397)-1&lt;&gt;COUNT($3:$3),IF(ROW(E397)-3&gt;$A$2,"",IF(MOD((ROW(E397)-3),(PRODUCT($3:$3)/PRODUCT($B$3:E$3)))=1,IF(MOD((ROW(E397)-3),(PRODUCT($3:$3)/PRODUCT($B$3:D$3)))=1,1,E396+1),E396)),IF(ROW(E397)-3&gt;$A$2,"",IF(MOD((ROW(E397)-3),E$3)=1,1,E396+1))))</f>
        <v/>
      </c>
      <c r="F397" s="127" t="str">
        <f>IF(F396="","",IF(COLUMN(F397)-1&lt;&gt;COUNT($3:$3),IF(ROW(F397)-3&gt;$A$2,"",IF(MOD((ROW(F397)-3),(PRODUCT($3:$3)/PRODUCT($B$3:F$3)))=1,IF(MOD((ROW(F397)-3),(PRODUCT($3:$3)/PRODUCT($B$3:E$3)))=1,1,F396+1),F396)),IF(ROW(F397)-3&gt;$A$2,"",IF(MOD((ROW(F397)-3),F$3)=1,1,F396+1))))</f>
        <v/>
      </c>
      <c r="G397" s="127" t="str">
        <f>IF(G396="","",IF(COLUMN(G397)-1&lt;&gt;COUNT($3:$3),IF(ROW(G397)-3&gt;$A$2,"",IF(MOD((ROW(G397)-3),(PRODUCT($3:$3)/PRODUCT($B$3:G$3)))=1,IF(MOD((ROW(G397)-3),(PRODUCT($3:$3)/PRODUCT($B$3:F$3)))=1,1,G396+1),G396)),IF(ROW(G397)-3&gt;$A$2,"",IF(MOD((ROW(G397)-3),G$3)=1,1,G396+1))))</f>
        <v/>
      </c>
      <c r="H397" s="127" t="str">
        <f>IF(H396="","",IF(COLUMN(H397)-1&lt;&gt;COUNT($3:$3),IF(ROW(H397)-3&gt;$A$2,"",IF(MOD((ROW(H397)-3),(PRODUCT($3:$3)/PRODUCT($B$3:H$3)))=1,IF(MOD((ROW(H397)-3),(PRODUCT($3:$3)/PRODUCT($B$3:G$3)))=1,1,H396+1),H396)),IF(ROW(H397)-3&gt;$A$2,"",IF(MOD((ROW(H397)-3),H$3)=1,1,H396+1))))</f>
        <v/>
      </c>
      <c r="I397" s="127" t="str">
        <f>IF(I396="","",IF(COLUMN(I397)-1&lt;&gt;COUNT($3:$3),IF(ROW(I397)-3&gt;$A$2,"",IF(MOD((ROW(I397)-3),(PRODUCT($3:$3)/PRODUCT($B$3:I$3)))=1,IF(MOD((ROW(I397)-3),(PRODUCT($3:$3)/PRODUCT($B$3:H$3)))=1,1,I396+1),I396)),IF(ROW(I397)-3&gt;$A$2,"",IF(MOD((ROW(I397)-3),I$3)=1,1,I396+1))))</f>
        <v/>
      </c>
      <c r="J397" s="127" t="str">
        <f>IF(J396="","",IF(COLUMN(J397)-1&lt;&gt;COUNT($3:$3),IF(ROW(J397)-3&gt;$A$2,"",IF(MOD((ROW(J397)-3),(PRODUCT($3:$3)/PRODUCT($B$3:J$3)))=1,IF(MOD((ROW(J397)-3),(PRODUCT($3:$3)/PRODUCT($B$3:I$3)))=1,1,J396+1),J396)),IF(ROW(J397)-3&gt;$A$2,"",IF(MOD((ROW(J397)-3),J$3)=1,1,J396+1))))</f>
        <v/>
      </c>
      <c r="K397" t="str">
        <f>IF(K396="","",IF(COLUMN(K397)-1&lt;&gt;COUNT($3:$3),IF(ROW(K397)-2&gt;$A$2,"",IF(MOD((ROW(K397)-2),(PRODUCT($3:$3)/PRODUCT($B$3:K$3)))=1,IF(MOD((ROW(K397)-2),(PRODUCT($3:$3)/PRODUCT($B$3:J$3)))=1,1,K396+1),K396)),IF(ROW(K397)-2&gt;$A$2,"",IF(MOD((ROW(K397)-2),K$3)=1,1,K396+1))))</f>
        <v/>
      </c>
    </row>
    <row r="398" spans="2:11">
      <c r="B398" s="127" t="str">
        <f>IF(B397="","",IF(COLUMN(B398)-1&lt;&gt;COUNT($3:$3),IF(ROW(B398)-3&gt;$A$2,"",IF(MOD((ROW(B398)-3),(PRODUCT($3:$3)/PRODUCT($B$3:B$3)))=1,B397+1,B397)),IF(ROW(B398)-3&gt;$A$2,"",IF(MOD((ROW(B398)-3),B$3)=1,1,B397+1))))</f>
        <v/>
      </c>
      <c r="C398" s="127" t="str">
        <f>IF(C397="","",IF(COLUMN(C398)-1&lt;&gt;COUNT($3:$3),IF(ROW(C398)-3&gt;$A$2,"",IF(MOD((ROW(C398)-3),(PRODUCT($3:$3)/PRODUCT($B$3:C$3)))=1,IF(MOD((ROW(C398)-3),(PRODUCT($3:$3)/PRODUCT(B$3:$B$3)))=1,1,C397+1),C397)),IF(ROW(C398)-3&gt;$A$2,"",IF(MOD((ROW(C398)-3),C$3)=1,1,C397+1))))</f>
        <v/>
      </c>
      <c r="D398" s="127" t="str">
        <f>IF(D397="","",IF(COLUMN(D398)-1&lt;&gt;COUNT($3:$3),IF(ROW(D398)-3&gt;$A$2,"",IF(MOD((ROW(D398)-3),(PRODUCT($3:$3)/PRODUCT($B$3:D$3)))=1,IF(MOD((ROW(D398)-3),(PRODUCT($3:$3)/PRODUCT($B$3:C$3)))=1,1,D397+1),D397)),IF(ROW(D398)-3&gt;$A$2,"",IF(MOD((ROW(D398)-3),D$3)=1,1,D397+1))))</f>
        <v/>
      </c>
      <c r="E398" s="127" t="str">
        <f>IF(E397="","",IF(COLUMN(E398)-1&lt;&gt;COUNT($3:$3),IF(ROW(E398)-3&gt;$A$2,"",IF(MOD((ROW(E398)-3),(PRODUCT($3:$3)/PRODUCT($B$3:E$3)))=1,IF(MOD((ROW(E398)-3),(PRODUCT($3:$3)/PRODUCT($B$3:D$3)))=1,1,E397+1),E397)),IF(ROW(E398)-3&gt;$A$2,"",IF(MOD((ROW(E398)-3),E$3)=1,1,E397+1))))</f>
        <v/>
      </c>
      <c r="F398" s="127" t="str">
        <f>IF(F397="","",IF(COLUMN(F398)-1&lt;&gt;COUNT($3:$3),IF(ROW(F398)-3&gt;$A$2,"",IF(MOD((ROW(F398)-3),(PRODUCT($3:$3)/PRODUCT($B$3:F$3)))=1,IF(MOD((ROW(F398)-3),(PRODUCT($3:$3)/PRODUCT($B$3:E$3)))=1,1,F397+1),F397)),IF(ROW(F398)-3&gt;$A$2,"",IF(MOD((ROW(F398)-3),F$3)=1,1,F397+1))))</f>
        <v/>
      </c>
      <c r="G398" s="127" t="str">
        <f>IF(G397="","",IF(COLUMN(G398)-1&lt;&gt;COUNT($3:$3),IF(ROW(G398)-3&gt;$A$2,"",IF(MOD((ROW(G398)-3),(PRODUCT($3:$3)/PRODUCT($B$3:G$3)))=1,IF(MOD((ROW(G398)-3),(PRODUCT($3:$3)/PRODUCT($B$3:F$3)))=1,1,G397+1),G397)),IF(ROW(G398)-3&gt;$A$2,"",IF(MOD((ROW(G398)-3),G$3)=1,1,G397+1))))</f>
        <v/>
      </c>
      <c r="H398" s="127" t="str">
        <f>IF(H397="","",IF(COLUMN(H398)-1&lt;&gt;COUNT($3:$3),IF(ROW(H398)-3&gt;$A$2,"",IF(MOD((ROW(H398)-3),(PRODUCT($3:$3)/PRODUCT($B$3:H$3)))=1,IF(MOD((ROW(H398)-3),(PRODUCT($3:$3)/PRODUCT($B$3:G$3)))=1,1,H397+1),H397)),IF(ROW(H398)-3&gt;$A$2,"",IF(MOD((ROW(H398)-3),H$3)=1,1,H397+1))))</f>
        <v/>
      </c>
      <c r="I398" s="127" t="str">
        <f>IF(I397="","",IF(COLUMN(I398)-1&lt;&gt;COUNT($3:$3),IF(ROW(I398)-3&gt;$A$2,"",IF(MOD((ROW(I398)-3),(PRODUCT($3:$3)/PRODUCT($B$3:I$3)))=1,IF(MOD((ROW(I398)-3),(PRODUCT($3:$3)/PRODUCT($B$3:H$3)))=1,1,I397+1),I397)),IF(ROW(I398)-3&gt;$A$2,"",IF(MOD((ROW(I398)-3),I$3)=1,1,I397+1))))</f>
        <v/>
      </c>
      <c r="J398" s="127" t="str">
        <f>IF(J397="","",IF(COLUMN(J398)-1&lt;&gt;COUNT($3:$3),IF(ROW(J398)-3&gt;$A$2,"",IF(MOD((ROW(J398)-3),(PRODUCT($3:$3)/PRODUCT($B$3:J$3)))=1,IF(MOD((ROW(J398)-3),(PRODUCT($3:$3)/PRODUCT($B$3:I$3)))=1,1,J397+1),J397)),IF(ROW(J398)-3&gt;$A$2,"",IF(MOD((ROW(J398)-3),J$3)=1,1,J397+1))))</f>
        <v/>
      </c>
      <c r="K398" t="str">
        <f>IF(K397="","",IF(COLUMN(K398)-1&lt;&gt;COUNT($3:$3),IF(ROW(K398)-2&gt;$A$2,"",IF(MOD((ROW(K398)-2),(PRODUCT($3:$3)/PRODUCT($B$3:K$3)))=1,IF(MOD((ROW(K398)-2),(PRODUCT($3:$3)/PRODUCT($B$3:J$3)))=1,1,K397+1),K397)),IF(ROW(K398)-2&gt;$A$2,"",IF(MOD((ROW(K398)-2),K$3)=1,1,K397+1))))</f>
        <v/>
      </c>
    </row>
    <row r="399" spans="2:11">
      <c r="B399" s="127" t="str">
        <f>IF(B398="","",IF(COLUMN(B399)-1&lt;&gt;COUNT($3:$3),IF(ROW(B399)-3&gt;$A$2,"",IF(MOD((ROW(B399)-3),(PRODUCT($3:$3)/PRODUCT($B$3:B$3)))=1,B398+1,B398)),IF(ROW(B399)-3&gt;$A$2,"",IF(MOD((ROW(B399)-3),B$3)=1,1,B398+1))))</f>
        <v/>
      </c>
      <c r="C399" s="127" t="str">
        <f>IF(C398="","",IF(COLUMN(C399)-1&lt;&gt;COUNT($3:$3),IF(ROW(C399)-3&gt;$A$2,"",IF(MOD((ROW(C399)-3),(PRODUCT($3:$3)/PRODUCT($B$3:C$3)))=1,IF(MOD((ROW(C399)-3),(PRODUCT($3:$3)/PRODUCT(B$3:$B$3)))=1,1,C398+1),C398)),IF(ROW(C399)-3&gt;$A$2,"",IF(MOD((ROW(C399)-3),C$3)=1,1,C398+1))))</f>
        <v/>
      </c>
      <c r="D399" s="127" t="str">
        <f>IF(D398="","",IF(COLUMN(D399)-1&lt;&gt;COUNT($3:$3),IF(ROW(D399)-3&gt;$A$2,"",IF(MOD((ROW(D399)-3),(PRODUCT($3:$3)/PRODUCT($B$3:D$3)))=1,IF(MOD((ROW(D399)-3),(PRODUCT($3:$3)/PRODUCT($B$3:C$3)))=1,1,D398+1),D398)),IF(ROW(D399)-3&gt;$A$2,"",IF(MOD((ROW(D399)-3),D$3)=1,1,D398+1))))</f>
        <v/>
      </c>
      <c r="E399" s="127" t="str">
        <f>IF(E398="","",IF(COLUMN(E399)-1&lt;&gt;COUNT($3:$3),IF(ROW(E399)-3&gt;$A$2,"",IF(MOD((ROW(E399)-3),(PRODUCT($3:$3)/PRODUCT($B$3:E$3)))=1,IF(MOD((ROW(E399)-3),(PRODUCT($3:$3)/PRODUCT($B$3:D$3)))=1,1,E398+1),E398)),IF(ROW(E399)-3&gt;$A$2,"",IF(MOD((ROW(E399)-3),E$3)=1,1,E398+1))))</f>
        <v/>
      </c>
      <c r="F399" s="127" t="str">
        <f>IF(F398="","",IF(COLUMN(F399)-1&lt;&gt;COUNT($3:$3),IF(ROW(F399)-3&gt;$A$2,"",IF(MOD((ROW(F399)-3),(PRODUCT($3:$3)/PRODUCT($B$3:F$3)))=1,IF(MOD((ROW(F399)-3),(PRODUCT($3:$3)/PRODUCT($B$3:E$3)))=1,1,F398+1),F398)),IF(ROW(F399)-3&gt;$A$2,"",IF(MOD((ROW(F399)-3),F$3)=1,1,F398+1))))</f>
        <v/>
      </c>
      <c r="G399" s="127" t="str">
        <f>IF(G398="","",IF(COLUMN(G399)-1&lt;&gt;COUNT($3:$3),IF(ROW(G399)-3&gt;$A$2,"",IF(MOD((ROW(G399)-3),(PRODUCT($3:$3)/PRODUCT($B$3:G$3)))=1,IF(MOD((ROW(G399)-3),(PRODUCT($3:$3)/PRODUCT($B$3:F$3)))=1,1,G398+1),G398)),IF(ROW(G399)-3&gt;$A$2,"",IF(MOD((ROW(G399)-3),G$3)=1,1,G398+1))))</f>
        <v/>
      </c>
      <c r="H399" s="127" t="str">
        <f>IF(H398="","",IF(COLUMN(H399)-1&lt;&gt;COUNT($3:$3),IF(ROW(H399)-3&gt;$A$2,"",IF(MOD((ROW(H399)-3),(PRODUCT($3:$3)/PRODUCT($B$3:H$3)))=1,IF(MOD((ROW(H399)-3),(PRODUCT($3:$3)/PRODUCT($B$3:G$3)))=1,1,H398+1),H398)),IF(ROW(H399)-3&gt;$A$2,"",IF(MOD((ROW(H399)-3),H$3)=1,1,H398+1))))</f>
        <v/>
      </c>
      <c r="I399" s="127" t="str">
        <f>IF(I398="","",IF(COLUMN(I399)-1&lt;&gt;COUNT($3:$3),IF(ROW(I399)-3&gt;$A$2,"",IF(MOD((ROW(I399)-3),(PRODUCT($3:$3)/PRODUCT($B$3:I$3)))=1,IF(MOD((ROW(I399)-3),(PRODUCT($3:$3)/PRODUCT($B$3:H$3)))=1,1,I398+1),I398)),IF(ROW(I399)-3&gt;$A$2,"",IF(MOD((ROW(I399)-3),I$3)=1,1,I398+1))))</f>
        <v/>
      </c>
      <c r="J399" s="127" t="str">
        <f>IF(J398="","",IF(COLUMN(J399)-1&lt;&gt;COUNT($3:$3),IF(ROW(J399)-3&gt;$A$2,"",IF(MOD((ROW(J399)-3),(PRODUCT($3:$3)/PRODUCT($B$3:J$3)))=1,IF(MOD((ROW(J399)-3),(PRODUCT($3:$3)/PRODUCT($B$3:I$3)))=1,1,J398+1),J398)),IF(ROW(J399)-3&gt;$A$2,"",IF(MOD((ROW(J399)-3),J$3)=1,1,J398+1))))</f>
        <v/>
      </c>
      <c r="K399" t="str">
        <f>IF(K398="","",IF(COLUMN(K399)-1&lt;&gt;COUNT($3:$3),IF(ROW(K399)-2&gt;$A$2,"",IF(MOD((ROW(K399)-2),(PRODUCT($3:$3)/PRODUCT($B$3:K$3)))=1,IF(MOD((ROW(K399)-2),(PRODUCT($3:$3)/PRODUCT($B$3:J$3)))=1,1,K398+1),K398)),IF(ROW(K399)-2&gt;$A$2,"",IF(MOD((ROW(K399)-2),K$3)=1,1,K398+1))))</f>
        <v/>
      </c>
    </row>
    <row r="400" spans="2:11">
      <c r="B400" s="127" t="str">
        <f>IF(B399="","",IF(COLUMN(B400)-1&lt;&gt;COUNT($3:$3),IF(ROW(B400)-3&gt;$A$2,"",IF(MOD((ROW(B400)-3),(PRODUCT($3:$3)/PRODUCT($B$3:B$3)))=1,B399+1,B399)),IF(ROW(B400)-3&gt;$A$2,"",IF(MOD((ROW(B400)-3),B$3)=1,1,B399+1))))</f>
        <v/>
      </c>
      <c r="C400" s="127" t="str">
        <f>IF(C399="","",IF(COLUMN(C400)-1&lt;&gt;COUNT($3:$3),IF(ROW(C400)-3&gt;$A$2,"",IF(MOD((ROW(C400)-3),(PRODUCT($3:$3)/PRODUCT($B$3:C$3)))=1,IF(MOD((ROW(C400)-3),(PRODUCT($3:$3)/PRODUCT(B$3:$B$3)))=1,1,C399+1),C399)),IF(ROW(C400)-3&gt;$A$2,"",IF(MOD((ROW(C400)-3),C$3)=1,1,C399+1))))</f>
        <v/>
      </c>
      <c r="D400" s="127" t="str">
        <f>IF(D399="","",IF(COLUMN(D400)-1&lt;&gt;COUNT($3:$3),IF(ROW(D400)-3&gt;$A$2,"",IF(MOD((ROW(D400)-3),(PRODUCT($3:$3)/PRODUCT($B$3:D$3)))=1,IF(MOD((ROW(D400)-3),(PRODUCT($3:$3)/PRODUCT($B$3:C$3)))=1,1,D399+1),D399)),IF(ROW(D400)-3&gt;$A$2,"",IF(MOD((ROW(D400)-3),D$3)=1,1,D399+1))))</f>
        <v/>
      </c>
      <c r="E400" s="127" t="str">
        <f>IF(E399="","",IF(COLUMN(E400)-1&lt;&gt;COUNT($3:$3),IF(ROW(E400)-3&gt;$A$2,"",IF(MOD((ROW(E400)-3),(PRODUCT($3:$3)/PRODUCT($B$3:E$3)))=1,IF(MOD((ROW(E400)-3),(PRODUCT($3:$3)/PRODUCT($B$3:D$3)))=1,1,E399+1),E399)),IF(ROW(E400)-3&gt;$A$2,"",IF(MOD((ROW(E400)-3),E$3)=1,1,E399+1))))</f>
        <v/>
      </c>
      <c r="F400" s="127" t="str">
        <f>IF(F399="","",IF(COLUMN(F400)-1&lt;&gt;COUNT($3:$3),IF(ROW(F400)-3&gt;$A$2,"",IF(MOD((ROW(F400)-3),(PRODUCT($3:$3)/PRODUCT($B$3:F$3)))=1,IF(MOD((ROW(F400)-3),(PRODUCT($3:$3)/PRODUCT($B$3:E$3)))=1,1,F399+1),F399)),IF(ROW(F400)-3&gt;$A$2,"",IF(MOD((ROW(F400)-3),F$3)=1,1,F399+1))))</f>
        <v/>
      </c>
      <c r="G400" s="127" t="str">
        <f>IF(G399="","",IF(COLUMN(G400)-1&lt;&gt;COUNT($3:$3),IF(ROW(G400)-3&gt;$A$2,"",IF(MOD((ROW(G400)-3),(PRODUCT($3:$3)/PRODUCT($B$3:G$3)))=1,IF(MOD((ROW(G400)-3),(PRODUCT($3:$3)/PRODUCT($B$3:F$3)))=1,1,G399+1),G399)),IF(ROW(G400)-3&gt;$A$2,"",IF(MOD((ROW(G400)-3),G$3)=1,1,G399+1))))</f>
        <v/>
      </c>
      <c r="H400" s="127" t="str">
        <f>IF(H399="","",IF(COLUMN(H400)-1&lt;&gt;COUNT($3:$3),IF(ROW(H400)-3&gt;$A$2,"",IF(MOD((ROW(H400)-3),(PRODUCT($3:$3)/PRODUCT($B$3:H$3)))=1,IF(MOD((ROW(H400)-3),(PRODUCT($3:$3)/PRODUCT($B$3:G$3)))=1,1,H399+1),H399)),IF(ROW(H400)-3&gt;$A$2,"",IF(MOD((ROW(H400)-3),H$3)=1,1,H399+1))))</f>
        <v/>
      </c>
      <c r="I400" s="127" t="str">
        <f>IF(I399="","",IF(COLUMN(I400)-1&lt;&gt;COUNT($3:$3),IF(ROW(I400)-3&gt;$A$2,"",IF(MOD((ROW(I400)-3),(PRODUCT($3:$3)/PRODUCT($B$3:I$3)))=1,IF(MOD((ROW(I400)-3),(PRODUCT($3:$3)/PRODUCT($B$3:H$3)))=1,1,I399+1),I399)),IF(ROW(I400)-3&gt;$A$2,"",IF(MOD((ROW(I400)-3),I$3)=1,1,I399+1))))</f>
        <v/>
      </c>
      <c r="J400" s="127" t="str">
        <f>IF(J399="","",IF(COLUMN(J400)-1&lt;&gt;COUNT($3:$3),IF(ROW(J400)-3&gt;$A$2,"",IF(MOD((ROW(J400)-3),(PRODUCT($3:$3)/PRODUCT($B$3:J$3)))=1,IF(MOD((ROW(J400)-3),(PRODUCT($3:$3)/PRODUCT($B$3:I$3)))=1,1,J399+1),J399)),IF(ROW(J400)-3&gt;$A$2,"",IF(MOD((ROW(J400)-3),J$3)=1,1,J399+1))))</f>
        <v/>
      </c>
      <c r="K400" t="str">
        <f>IF(K399="","",IF(COLUMN(K400)-1&lt;&gt;COUNT($3:$3),IF(ROW(K400)-2&gt;$A$2,"",IF(MOD((ROW(K400)-2),(PRODUCT($3:$3)/PRODUCT($B$3:K$3)))=1,IF(MOD((ROW(K400)-2),(PRODUCT($3:$3)/PRODUCT($B$3:J$3)))=1,1,K399+1),K399)),IF(ROW(K400)-2&gt;$A$2,"",IF(MOD((ROW(K400)-2),K$3)=1,1,K399+1))))</f>
        <v/>
      </c>
    </row>
    <row r="401" spans="2:11">
      <c r="B401" s="127" t="str">
        <f>IF(B400="","",IF(COLUMN(B401)-1&lt;&gt;COUNT($3:$3),IF(ROW(B401)-3&gt;$A$2,"",IF(MOD((ROW(B401)-3),(PRODUCT($3:$3)/PRODUCT($B$3:B$3)))=1,B400+1,B400)),IF(ROW(B401)-3&gt;$A$2,"",IF(MOD((ROW(B401)-3),B$3)=1,1,B400+1))))</f>
        <v/>
      </c>
      <c r="C401" s="127" t="str">
        <f>IF(C400="","",IF(COLUMN(C401)-1&lt;&gt;COUNT($3:$3),IF(ROW(C401)-3&gt;$A$2,"",IF(MOD((ROW(C401)-3),(PRODUCT($3:$3)/PRODUCT($B$3:C$3)))=1,IF(MOD((ROW(C401)-3),(PRODUCT($3:$3)/PRODUCT(B$3:$B$3)))=1,1,C400+1),C400)),IF(ROW(C401)-3&gt;$A$2,"",IF(MOD((ROW(C401)-3),C$3)=1,1,C400+1))))</f>
        <v/>
      </c>
      <c r="D401" s="127" t="str">
        <f>IF(D400="","",IF(COLUMN(D401)-1&lt;&gt;COUNT($3:$3),IF(ROW(D401)-3&gt;$A$2,"",IF(MOD((ROW(D401)-3),(PRODUCT($3:$3)/PRODUCT($B$3:D$3)))=1,IF(MOD((ROW(D401)-3),(PRODUCT($3:$3)/PRODUCT($B$3:C$3)))=1,1,D400+1),D400)),IF(ROW(D401)-3&gt;$A$2,"",IF(MOD((ROW(D401)-3),D$3)=1,1,D400+1))))</f>
        <v/>
      </c>
      <c r="E401" s="127" t="str">
        <f>IF(E400="","",IF(COLUMN(E401)-1&lt;&gt;COUNT($3:$3),IF(ROW(E401)-3&gt;$A$2,"",IF(MOD((ROW(E401)-3),(PRODUCT($3:$3)/PRODUCT($B$3:E$3)))=1,IF(MOD((ROW(E401)-3),(PRODUCT($3:$3)/PRODUCT($B$3:D$3)))=1,1,E400+1),E400)),IF(ROW(E401)-3&gt;$A$2,"",IF(MOD((ROW(E401)-3),E$3)=1,1,E400+1))))</f>
        <v/>
      </c>
      <c r="F401" s="127" t="str">
        <f>IF(F400="","",IF(COLUMN(F401)-1&lt;&gt;COUNT($3:$3),IF(ROW(F401)-3&gt;$A$2,"",IF(MOD((ROW(F401)-3),(PRODUCT($3:$3)/PRODUCT($B$3:F$3)))=1,IF(MOD((ROW(F401)-3),(PRODUCT($3:$3)/PRODUCT($B$3:E$3)))=1,1,F400+1),F400)),IF(ROW(F401)-3&gt;$A$2,"",IF(MOD((ROW(F401)-3),F$3)=1,1,F400+1))))</f>
        <v/>
      </c>
      <c r="G401" s="127" t="str">
        <f>IF(G400="","",IF(COLUMN(G401)-1&lt;&gt;COUNT($3:$3),IF(ROW(G401)-3&gt;$A$2,"",IF(MOD((ROW(G401)-3),(PRODUCT($3:$3)/PRODUCT($B$3:G$3)))=1,IF(MOD((ROW(G401)-3),(PRODUCT($3:$3)/PRODUCT($B$3:F$3)))=1,1,G400+1),G400)),IF(ROW(G401)-3&gt;$A$2,"",IF(MOD((ROW(G401)-3),G$3)=1,1,G400+1))))</f>
        <v/>
      </c>
      <c r="H401" s="127" t="str">
        <f>IF(H400="","",IF(COLUMN(H401)-1&lt;&gt;COUNT($3:$3),IF(ROW(H401)-3&gt;$A$2,"",IF(MOD((ROW(H401)-3),(PRODUCT($3:$3)/PRODUCT($B$3:H$3)))=1,IF(MOD((ROW(H401)-3),(PRODUCT($3:$3)/PRODUCT($B$3:G$3)))=1,1,H400+1),H400)),IF(ROW(H401)-3&gt;$A$2,"",IF(MOD((ROW(H401)-3),H$3)=1,1,H400+1))))</f>
        <v/>
      </c>
      <c r="I401" s="127" t="str">
        <f>IF(I400="","",IF(COLUMN(I401)-1&lt;&gt;COUNT($3:$3),IF(ROW(I401)-3&gt;$A$2,"",IF(MOD((ROW(I401)-3),(PRODUCT($3:$3)/PRODUCT($B$3:I$3)))=1,IF(MOD((ROW(I401)-3),(PRODUCT($3:$3)/PRODUCT($B$3:H$3)))=1,1,I400+1),I400)),IF(ROW(I401)-3&gt;$A$2,"",IF(MOD((ROW(I401)-3),I$3)=1,1,I400+1))))</f>
        <v/>
      </c>
      <c r="J401" s="127" t="str">
        <f>IF(J400="","",IF(COLUMN(J401)-1&lt;&gt;COUNT($3:$3),IF(ROW(J401)-3&gt;$A$2,"",IF(MOD((ROW(J401)-3),(PRODUCT($3:$3)/PRODUCT($B$3:J$3)))=1,IF(MOD((ROW(J401)-3),(PRODUCT($3:$3)/PRODUCT($B$3:I$3)))=1,1,J400+1),J400)),IF(ROW(J401)-3&gt;$A$2,"",IF(MOD((ROW(J401)-3),J$3)=1,1,J400+1))))</f>
        <v/>
      </c>
      <c r="K401" t="str">
        <f>IF(K400="","",IF(COLUMN(K401)-1&lt;&gt;COUNT($3:$3),IF(ROW(K401)-2&gt;$A$2,"",IF(MOD((ROW(K401)-2),(PRODUCT($3:$3)/PRODUCT($B$3:K$3)))=1,IF(MOD((ROW(K401)-2),(PRODUCT($3:$3)/PRODUCT($B$3:J$3)))=1,1,K400+1),K400)),IF(ROW(K401)-2&gt;$A$2,"",IF(MOD((ROW(K401)-2),K$3)=1,1,K400+1))))</f>
        <v/>
      </c>
    </row>
    <row r="402" spans="2:11">
      <c r="B402" s="127" t="str">
        <f>IF(B401="","",IF(COLUMN(B402)-1&lt;&gt;COUNT($3:$3),IF(ROW(B402)-3&gt;$A$2,"",IF(MOD((ROW(B402)-3),(PRODUCT($3:$3)/PRODUCT($B$3:B$3)))=1,B401+1,B401)),IF(ROW(B402)-3&gt;$A$2,"",IF(MOD((ROW(B402)-3),B$3)=1,1,B401+1))))</f>
        <v/>
      </c>
      <c r="C402" s="127" t="str">
        <f>IF(C401="","",IF(COLUMN(C402)-1&lt;&gt;COUNT($3:$3),IF(ROW(C402)-3&gt;$A$2,"",IF(MOD((ROW(C402)-3),(PRODUCT($3:$3)/PRODUCT($B$3:C$3)))=1,IF(MOD((ROW(C402)-3),(PRODUCT($3:$3)/PRODUCT(B$3:$B$3)))=1,1,C401+1),C401)),IF(ROW(C402)-3&gt;$A$2,"",IF(MOD((ROW(C402)-3),C$3)=1,1,C401+1))))</f>
        <v/>
      </c>
      <c r="D402" s="127" t="str">
        <f>IF(D401="","",IF(COLUMN(D402)-1&lt;&gt;COUNT($3:$3),IF(ROW(D402)-3&gt;$A$2,"",IF(MOD((ROW(D402)-3),(PRODUCT($3:$3)/PRODUCT($B$3:D$3)))=1,IF(MOD((ROW(D402)-3),(PRODUCT($3:$3)/PRODUCT($B$3:C$3)))=1,1,D401+1),D401)),IF(ROW(D402)-3&gt;$A$2,"",IF(MOD((ROW(D402)-3),D$3)=1,1,D401+1))))</f>
        <v/>
      </c>
      <c r="E402" s="127" t="str">
        <f>IF(E401="","",IF(COLUMN(E402)-1&lt;&gt;COUNT($3:$3),IF(ROW(E402)-3&gt;$A$2,"",IF(MOD((ROW(E402)-3),(PRODUCT($3:$3)/PRODUCT($B$3:E$3)))=1,IF(MOD((ROW(E402)-3),(PRODUCT($3:$3)/PRODUCT($B$3:D$3)))=1,1,E401+1),E401)),IF(ROW(E402)-3&gt;$A$2,"",IF(MOD((ROW(E402)-3),E$3)=1,1,E401+1))))</f>
        <v/>
      </c>
      <c r="F402" s="127" t="str">
        <f>IF(F401="","",IF(COLUMN(F402)-1&lt;&gt;COUNT($3:$3),IF(ROW(F402)-3&gt;$A$2,"",IF(MOD((ROW(F402)-3),(PRODUCT($3:$3)/PRODUCT($B$3:F$3)))=1,IF(MOD((ROW(F402)-3),(PRODUCT($3:$3)/PRODUCT($B$3:E$3)))=1,1,F401+1),F401)),IF(ROW(F402)-3&gt;$A$2,"",IF(MOD((ROW(F402)-3),F$3)=1,1,F401+1))))</f>
        <v/>
      </c>
      <c r="G402" s="127" t="str">
        <f>IF(G401="","",IF(COLUMN(G402)-1&lt;&gt;COUNT($3:$3),IF(ROW(G402)-3&gt;$A$2,"",IF(MOD((ROW(G402)-3),(PRODUCT($3:$3)/PRODUCT($B$3:G$3)))=1,IF(MOD((ROW(G402)-3),(PRODUCT($3:$3)/PRODUCT($B$3:F$3)))=1,1,G401+1),G401)),IF(ROW(G402)-3&gt;$A$2,"",IF(MOD((ROW(G402)-3),G$3)=1,1,G401+1))))</f>
        <v/>
      </c>
      <c r="H402" s="127" t="str">
        <f>IF(H401="","",IF(COLUMN(H402)-1&lt;&gt;COUNT($3:$3),IF(ROW(H402)-3&gt;$A$2,"",IF(MOD((ROW(H402)-3),(PRODUCT($3:$3)/PRODUCT($B$3:H$3)))=1,IF(MOD((ROW(H402)-3),(PRODUCT($3:$3)/PRODUCT($B$3:G$3)))=1,1,H401+1),H401)),IF(ROW(H402)-3&gt;$A$2,"",IF(MOD((ROW(H402)-3),H$3)=1,1,H401+1))))</f>
        <v/>
      </c>
      <c r="I402" s="127" t="str">
        <f>IF(I401="","",IF(COLUMN(I402)-1&lt;&gt;COUNT($3:$3),IF(ROW(I402)-3&gt;$A$2,"",IF(MOD((ROW(I402)-3),(PRODUCT($3:$3)/PRODUCT($B$3:I$3)))=1,IF(MOD((ROW(I402)-3),(PRODUCT($3:$3)/PRODUCT($B$3:H$3)))=1,1,I401+1),I401)),IF(ROW(I402)-3&gt;$A$2,"",IF(MOD((ROW(I402)-3),I$3)=1,1,I401+1))))</f>
        <v/>
      </c>
      <c r="J402" s="127" t="str">
        <f>IF(J401="","",IF(COLUMN(J402)-1&lt;&gt;COUNT($3:$3),IF(ROW(J402)-3&gt;$A$2,"",IF(MOD((ROW(J402)-3),(PRODUCT($3:$3)/PRODUCT($B$3:J$3)))=1,IF(MOD((ROW(J402)-3),(PRODUCT($3:$3)/PRODUCT($B$3:I$3)))=1,1,J401+1),J401)),IF(ROW(J402)-3&gt;$A$2,"",IF(MOD((ROW(J402)-3),J$3)=1,1,J401+1))))</f>
        <v/>
      </c>
      <c r="K402" t="str">
        <f>IF(K401="","",IF(COLUMN(K402)-1&lt;&gt;COUNT($3:$3),IF(ROW(K402)-2&gt;$A$2,"",IF(MOD((ROW(K402)-2),(PRODUCT($3:$3)/PRODUCT($B$3:K$3)))=1,IF(MOD((ROW(K402)-2),(PRODUCT($3:$3)/PRODUCT($B$3:J$3)))=1,1,K401+1),K401)),IF(ROW(K402)-2&gt;$A$2,"",IF(MOD((ROW(K402)-2),K$3)=1,1,K401+1))))</f>
        <v/>
      </c>
    </row>
    <row r="403" spans="2:11">
      <c r="B403" s="127" t="str">
        <f>IF(B402="","",IF(COLUMN(B403)-1&lt;&gt;COUNT($3:$3),IF(ROW(B403)-3&gt;$A$2,"",IF(MOD((ROW(B403)-3),(PRODUCT($3:$3)/PRODUCT($B$3:B$3)))=1,B402+1,B402)),IF(ROW(B403)-3&gt;$A$2,"",IF(MOD((ROW(B403)-3),B$3)=1,1,B402+1))))</f>
        <v/>
      </c>
      <c r="C403" s="127" t="str">
        <f>IF(C402="","",IF(COLUMN(C403)-1&lt;&gt;COUNT($3:$3),IF(ROW(C403)-3&gt;$A$2,"",IF(MOD((ROW(C403)-3),(PRODUCT($3:$3)/PRODUCT($B$3:C$3)))=1,IF(MOD((ROW(C403)-3),(PRODUCT($3:$3)/PRODUCT(B$3:$B$3)))=1,1,C402+1),C402)),IF(ROW(C403)-3&gt;$A$2,"",IF(MOD((ROW(C403)-3),C$3)=1,1,C402+1))))</f>
        <v/>
      </c>
      <c r="D403" s="127" t="str">
        <f>IF(D402="","",IF(COLUMN(D403)-1&lt;&gt;COUNT($3:$3),IF(ROW(D403)-3&gt;$A$2,"",IF(MOD((ROW(D403)-3),(PRODUCT($3:$3)/PRODUCT($B$3:D$3)))=1,IF(MOD((ROW(D403)-3),(PRODUCT($3:$3)/PRODUCT($B$3:C$3)))=1,1,D402+1),D402)),IF(ROW(D403)-3&gt;$A$2,"",IF(MOD((ROW(D403)-3),D$3)=1,1,D402+1))))</f>
        <v/>
      </c>
      <c r="E403" s="127" t="str">
        <f>IF(E402="","",IF(COLUMN(E403)-1&lt;&gt;COUNT($3:$3),IF(ROW(E403)-3&gt;$A$2,"",IF(MOD((ROW(E403)-3),(PRODUCT($3:$3)/PRODUCT($B$3:E$3)))=1,IF(MOD((ROW(E403)-3),(PRODUCT($3:$3)/PRODUCT($B$3:D$3)))=1,1,E402+1),E402)),IF(ROW(E403)-3&gt;$A$2,"",IF(MOD((ROW(E403)-3),E$3)=1,1,E402+1))))</f>
        <v/>
      </c>
      <c r="F403" s="127" t="str">
        <f>IF(F402="","",IF(COLUMN(F403)-1&lt;&gt;COUNT($3:$3),IF(ROW(F403)-3&gt;$A$2,"",IF(MOD((ROW(F403)-3),(PRODUCT($3:$3)/PRODUCT($B$3:F$3)))=1,IF(MOD((ROW(F403)-3),(PRODUCT($3:$3)/PRODUCT($B$3:E$3)))=1,1,F402+1),F402)),IF(ROW(F403)-3&gt;$A$2,"",IF(MOD((ROW(F403)-3),F$3)=1,1,F402+1))))</f>
        <v/>
      </c>
      <c r="G403" s="127" t="str">
        <f>IF(G402="","",IF(COLUMN(G403)-1&lt;&gt;COUNT($3:$3),IF(ROW(G403)-3&gt;$A$2,"",IF(MOD((ROW(G403)-3),(PRODUCT($3:$3)/PRODUCT($B$3:G$3)))=1,IF(MOD((ROW(G403)-3),(PRODUCT($3:$3)/PRODUCT($B$3:F$3)))=1,1,G402+1),G402)),IF(ROW(G403)-3&gt;$A$2,"",IF(MOD((ROW(G403)-3),G$3)=1,1,G402+1))))</f>
        <v/>
      </c>
      <c r="H403" s="127" t="str">
        <f>IF(H402="","",IF(COLUMN(H403)-1&lt;&gt;COUNT($3:$3),IF(ROW(H403)-3&gt;$A$2,"",IF(MOD((ROW(H403)-3),(PRODUCT($3:$3)/PRODUCT($B$3:H$3)))=1,IF(MOD((ROW(H403)-3),(PRODUCT($3:$3)/PRODUCT($B$3:G$3)))=1,1,H402+1),H402)),IF(ROW(H403)-3&gt;$A$2,"",IF(MOD((ROW(H403)-3),H$3)=1,1,H402+1))))</f>
        <v/>
      </c>
      <c r="I403" s="127" t="str">
        <f>IF(I402="","",IF(COLUMN(I403)-1&lt;&gt;COUNT($3:$3),IF(ROW(I403)-3&gt;$A$2,"",IF(MOD((ROW(I403)-3),(PRODUCT($3:$3)/PRODUCT($B$3:I$3)))=1,IF(MOD((ROW(I403)-3),(PRODUCT($3:$3)/PRODUCT($B$3:H$3)))=1,1,I402+1),I402)),IF(ROW(I403)-3&gt;$A$2,"",IF(MOD((ROW(I403)-3),I$3)=1,1,I402+1))))</f>
        <v/>
      </c>
      <c r="J403" s="127" t="str">
        <f>IF(J402="","",IF(COLUMN(J403)-1&lt;&gt;COUNT($3:$3),IF(ROW(J403)-3&gt;$A$2,"",IF(MOD((ROW(J403)-3),(PRODUCT($3:$3)/PRODUCT($B$3:J$3)))=1,IF(MOD((ROW(J403)-3),(PRODUCT($3:$3)/PRODUCT($B$3:I$3)))=1,1,J402+1),J402)),IF(ROW(J403)-3&gt;$A$2,"",IF(MOD((ROW(J403)-3),J$3)=1,1,J402+1))))</f>
        <v/>
      </c>
      <c r="K403" t="str">
        <f>IF(K402="","",IF(COLUMN(K403)-1&lt;&gt;COUNT($3:$3),IF(ROW(K403)-2&gt;$A$2,"",IF(MOD((ROW(K403)-2),(PRODUCT($3:$3)/PRODUCT($B$3:K$3)))=1,IF(MOD((ROW(K403)-2),(PRODUCT($3:$3)/PRODUCT($B$3:J$3)))=1,1,K402+1),K402)),IF(ROW(K403)-2&gt;$A$2,"",IF(MOD((ROW(K403)-2),K$3)=1,1,K402+1))))</f>
        <v/>
      </c>
    </row>
    <row r="404" spans="2:11">
      <c r="B404" s="127" t="str">
        <f>IF(B403="","",IF(COLUMN(B404)-1&lt;&gt;COUNT($3:$3),IF(ROW(B404)-3&gt;$A$2,"",IF(MOD((ROW(B404)-3),(PRODUCT($3:$3)/PRODUCT($B$3:B$3)))=1,B403+1,B403)),IF(ROW(B404)-3&gt;$A$2,"",IF(MOD((ROW(B404)-3),B$3)=1,1,B403+1))))</f>
        <v/>
      </c>
      <c r="C404" s="127" t="str">
        <f>IF(C403="","",IF(COLUMN(C404)-1&lt;&gt;COUNT($3:$3),IF(ROW(C404)-3&gt;$A$2,"",IF(MOD((ROW(C404)-3),(PRODUCT($3:$3)/PRODUCT($B$3:C$3)))=1,IF(MOD((ROW(C404)-3),(PRODUCT($3:$3)/PRODUCT(B$3:$B$3)))=1,1,C403+1),C403)),IF(ROW(C404)-3&gt;$A$2,"",IF(MOD((ROW(C404)-3),C$3)=1,1,C403+1))))</f>
        <v/>
      </c>
      <c r="D404" s="127" t="str">
        <f>IF(D403="","",IF(COLUMN(D404)-1&lt;&gt;COUNT($3:$3),IF(ROW(D404)-3&gt;$A$2,"",IF(MOD((ROW(D404)-3),(PRODUCT($3:$3)/PRODUCT($B$3:D$3)))=1,IF(MOD((ROW(D404)-3),(PRODUCT($3:$3)/PRODUCT($B$3:C$3)))=1,1,D403+1),D403)),IF(ROW(D404)-3&gt;$A$2,"",IF(MOD((ROW(D404)-3),D$3)=1,1,D403+1))))</f>
        <v/>
      </c>
      <c r="E404" s="127" t="str">
        <f>IF(E403="","",IF(COLUMN(E404)-1&lt;&gt;COUNT($3:$3),IF(ROW(E404)-3&gt;$A$2,"",IF(MOD((ROW(E404)-3),(PRODUCT($3:$3)/PRODUCT($B$3:E$3)))=1,IF(MOD((ROW(E404)-3),(PRODUCT($3:$3)/PRODUCT($B$3:D$3)))=1,1,E403+1),E403)),IF(ROW(E404)-3&gt;$A$2,"",IF(MOD((ROW(E404)-3),E$3)=1,1,E403+1))))</f>
        <v/>
      </c>
      <c r="F404" s="127" t="str">
        <f>IF(F403="","",IF(COLUMN(F404)-1&lt;&gt;COUNT($3:$3),IF(ROW(F404)-3&gt;$A$2,"",IF(MOD((ROW(F404)-3),(PRODUCT($3:$3)/PRODUCT($B$3:F$3)))=1,IF(MOD((ROW(F404)-3),(PRODUCT($3:$3)/PRODUCT($B$3:E$3)))=1,1,F403+1),F403)),IF(ROW(F404)-3&gt;$A$2,"",IF(MOD((ROW(F404)-3),F$3)=1,1,F403+1))))</f>
        <v/>
      </c>
      <c r="G404" s="127" t="str">
        <f>IF(G403="","",IF(COLUMN(G404)-1&lt;&gt;COUNT($3:$3),IF(ROW(G404)-3&gt;$A$2,"",IF(MOD((ROW(G404)-3),(PRODUCT($3:$3)/PRODUCT($B$3:G$3)))=1,IF(MOD((ROW(G404)-3),(PRODUCT($3:$3)/PRODUCT($B$3:F$3)))=1,1,G403+1),G403)),IF(ROW(G404)-3&gt;$A$2,"",IF(MOD((ROW(G404)-3),G$3)=1,1,G403+1))))</f>
        <v/>
      </c>
      <c r="H404" s="127" t="str">
        <f>IF(H403="","",IF(COLUMN(H404)-1&lt;&gt;COUNT($3:$3),IF(ROW(H404)-3&gt;$A$2,"",IF(MOD((ROW(H404)-3),(PRODUCT($3:$3)/PRODUCT($B$3:H$3)))=1,IF(MOD((ROW(H404)-3),(PRODUCT($3:$3)/PRODUCT($B$3:G$3)))=1,1,H403+1),H403)),IF(ROW(H404)-3&gt;$A$2,"",IF(MOD((ROW(H404)-3),H$3)=1,1,H403+1))))</f>
        <v/>
      </c>
      <c r="I404" s="127" t="str">
        <f>IF(I403="","",IF(COLUMN(I404)-1&lt;&gt;COUNT($3:$3),IF(ROW(I404)-3&gt;$A$2,"",IF(MOD((ROW(I404)-3),(PRODUCT($3:$3)/PRODUCT($B$3:I$3)))=1,IF(MOD((ROW(I404)-3),(PRODUCT($3:$3)/PRODUCT($B$3:H$3)))=1,1,I403+1),I403)),IF(ROW(I404)-3&gt;$A$2,"",IF(MOD((ROW(I404)-3),I$3)=1,1,I403+1))))</f>
        <v/>
      </c>
      <c r="J404" s="127" t="str">
        <f>IF(J403="","",IF(COLUMN(J404)-1&lt;&gt;COUNT($3:$3),IF(ROW(J404)-3&gt;$A$2,"",IF(MOD((ROW(J404)-3),(PRODUCT($3:$3)/PRODUCT($B$3:J$3)))=1,IF(MOD((ROW(J404)-3),(PRODUCT($3:$3)/PRODUCT($B$3:I$3)))=1,1,J403+1),J403)),IF(ROW(J404)-3&gt;$A$2,"",IF(MOD((ROW(J404)-3),J$3)=1,1,J403+1))))</f>
        <v/>
      </c>
      <c r="K404" t="str">
        <f>IF(K403="","",IF(COLUMN(K404)-1&lt;&gt;COUNT($3:$3),IF(ROW(K404)-2&gt;$A$2,"",IF(MOD((ROW(K404)-2),(PRODUCT($3:$3)/PRODUCT($B$3:K$3)))=1,IF(MOD((ROW(K404)-2),(PRODUCT($3:$3)/PRODUCT($B$3:J$3)))=1,1,K403+1),K403)),IF(ROW(K404)-2&gt;$A$2,"",IF(MOD((ROW(K404)-2),K$3)=1,1,K403+1))))</f>
        <v/>
      </c>
    </row>
    <row r="405" spans="2:11">
      <c r="B405" s="127" t="str">
        <f>IF(B404="","",IF(COLUMN(B405)-1&lt;&gt;COUNT($3:$3),IF(ROW(B405)-3&gt;$A$2,"",IF(MOD((ROW(B405)-3),(PRODUCT($3:$3)/PRODUCT($B$3:B$3)))=1,B404+1,B404)),IF(ROW(B405)-3&gt;$A$2,"",IF(MOD((ROW(B405)-3),B$3)=1,1,B404+1))))</f>
        <v/>
      </c>
      <c r="C405" s="127" t="str">
        <f>IF(C404="","",IF(COLUMN(C405)-1&lt;&gt;COUNT($3:$3),IF(ROW(C405)-3&gt;$A$2,"",IF(MOD((ROW(C405)-3),(PRODUCT($3:$3)/PRODUCT($B$3:C$3)))=1,IF(MOD((ROW(C405)-3),(PRODUCT($3:$3)/PRODUCT(B$3:$B$3)))=1,1,C404+1),C404)),IF(ROW(C405)-3&gt;$A$2,"",IF(MOD((ROW(C405)-3),C$3)=1,1,C404+1))))</f>
        <v/>
      </c>
      <c r="D405" s="127" t="str">
        <f>IF(D404="","",IF(COLUMN(D405)-1&lt;&gt;COUNT($3:$3),IF(ROW(D405)-3&gt;$A$2,"",IF(MOD((ROW(D405)-3),(PRODUCT($3:$3)/PRODUCT($B$3:D$3)))=1,IF(MOD((ROW(D405)-3),(PRODUCT($3:$3)/PRODUCT($B$3:C$3)))=1,1,D404+1),D404)),IF(ROW(D405)-3&gt;$A$2,"",IF(MOD((ROW(D405)-3),D$3)=1,1,D404+1))))</f>
        <v/>
      </c>
      <c r="E405" s="127" t="str">
        <f>IF(E404="","",IF(COLUMN(E405)-1&lt;&gt;COUNT($3:$3),IF(ROW(E405)-3&gt;$A$2,"",IF(MOD((ROW(E405)-3),(PRODUCT($3:$3)/PRODUCT($B$3:E$3)))=1,IF(MOD((ROW(E405)-3),(PRODUCT($3:$3)/PRODUCT($B$3:D$3)))=1,1,E404+1),E404)),IF(ROW(E405)-3&gt;$A$2,"",IF(MOD((ROW(E405)-3),E$3)=1,1,E404+1))))</f>
        <v/>
      </c>
      <c r="F405" s="127" t="str">
        <f>IF(F404="","",IF(COLUMN(F405)-1&lt;&gt;COUNT($3:$3),IF(ROW(F405)-3&gt;$A$2,"",IF(MOD((ROW(F405)-3),(PRODUCT($3:$3)/PRODUCT($B$3:F$3)))=1,IF(MOD((ROW(F405)-3),(PRODUCT($3:$3)/PRODUCT($B$3:E$3)))=1,1,F404+1),F404)),IF(ROW(F405)-3&gt;$A$2,"",IF(MOD((ROW(F405)-3),F$3)=1,1,F404+1))))</f>
        <v/>
      </c>
      <c r="G405" s="127" t="str">
        <f>IF(G404="","",IF(COLUMN(G405)-1&lt;&gt;COUNT($3:$3),IF(ROW(G405)-3&gt;$A$2,"",IF(MOD((ROW(G405)-3),(PRODUCT($3:$3)/PRODUCT($B$3:G$3)))=1,IF(MOD((ROW(G405)-3),(PRODUCT($3:$3)/PRODUCT($B$3:F$3)))=1,1,G404+1),G404)),IF(ROW(G405)-3&gt;$A$2,"",IF(MOD((ROW(G405)-3),G$3)=1,1,G404+1))))</f>
        <v/>
      </c>
      <c r="H405" s="127" t="str">
        <f>IF(H404="","",IF(COLUMN(H405)-1&lt;&gt;COUNT($3:$3),IF(ROW(H405)-3&gt;$A$2,"",IF(MOD((ROW(H405)-3),(PRODUCT($3:$3)/PRODUCT($B$3:H$3)))=1,IF(MOD((ROW(H405)-3),(PRODUCT($3:$3)/PRODUCT($B$3:G$3)))=1,1,H404+1),H404)),IF(ROW(H405)-3&gt;$A$2,"",IF(MOD((ROW(H405)-3),H$3)=1,1,H404+1))))</f>
        <v/>
      </c>
      <c r="I405" s="127" t="str">
        <f>IF(I404="","",IF(COLUMN(I405)-1&lt;&gt;COUNT($3:$3),IF(ROW(I405)-3&gt;$A$2,"",IF(MOD((ROW(I405)-3),(PRODUCT($3:$3)/PRODUCT($B$3:I$3)))=1,IF(MOD((ROW(I405)-3),(PRODUCT($3:$3)/PRODUCT($B$3:H$3)))=1,1,I404+1),I404)),IF(ROW(I405)-3&gt;$A$2,"",IF(MOD((ROW(I405)-3),I$3)=1,1,I404+1))))</f>
        <v/>
      </c>
      <c r="J405" s="127" t="str">
        <f>IF(J404="","",IF(COLUMN(J405)-1&lt;&gt;COUNT($3:$3),IF(ROW(J405)-3&gt;$A$2,"",IF(MOD((ROW(J405)-3),(PRODUCT($3:$3)/PRODUCT($B$3:J$3)))=1,IF(MOD((ROW(J405)-3),(PRODUCT($3:$3)/PRODUCT($B$3:I$3)))=1,1,J404+1),J404)),IF(ROW(J405)-3&gt;$A$2,"",IF(MOD((ROW(J405)-3),J$3)=1,1,J404+1))))</f>
        <v/>
      </c>
      <c r="K405" t="str">
        <f>IF(K404="","",IF(COLUMN(K405)-1&lt;&gt;COUNT($3:$3),IF(ROW(K405)-2&gt;$A$2,"",IF(MOD((ROW(K405)-2),(PRODUCT($3:$3)/PRODUCT($B$3:K$3)))=1,IF(MOD((ROW(K405)-2),(PRODUCT($3:$3)/PRODUCT($B$3:J$3)))=1,1,K404+1),K404)),IF(ROW(K405)-2&gt;$A$2,"",IF(MOD((ROW(K405)-2),K$3)=1,1,K404+1))))</f>
        <v/>
      </c>
    </row>
    <row r="406" spans="2:11">
      <c r="B406" s="127" t="str">
        <f>IF(B405="","",IF(COLUMN(B406)-1&lt;&gt;COUNT($3:$3),IF(ROW(B406)-3&gt;$A$2,"",IF(MOD((ROW(B406)-3),(PRODUCT($3:$3)/PRODUCT($B$3:B$3)))=1,B405+1,B405)),IF(ROW(B406)-3&gt;$A$2,"",IF(MOD((ROW(B406)-3),B$3)=1,1,B405+1))))</f>
        <v/>
      </c>
      <c r="C406" s="127" t="str">
        <f>IF(C405="","",IF(COLUMN(C406)-1&lt;&gt;COUNT($3:$3),IF(ROW(C406)-3&gt;$A$2,"",IF(MOD((ROW(C406)-3),(PRODUCT($3:$3)/PRODUCT($B$3:C$3)))=1,IF(MOD((ROW(C406)-3),(PRODUCT($3:$3)/PRODUCT(B$3:$B$3)))=1,1,C405+1),C405)),IF(ROW(C406)-3&gt;$A$2,"",IF(MOD((ROW(C406)-3),C$3)=1,1,C405+1))))</f>
        <v/>
      </c>
      <c r="D406" s="127" t="str">
        <f>IF(D405="","",IF(COLUMN(D406)-1&lt;&gt;COUNT($3:$3),IF(ROW(D406)-3&gt;$A$2,"",IF(MOD((ROW(D406)-3),(PRODUCT($3:$3)/PRODUCT($B$3:D$3)))=1,IF(MOD((ROW(D406)-3),(PRODUCT($3:$3)/PRODUCT($B$3:C$3)))=1,1,D405+1),D405)),IF(ROW(D406)-3&gt;$A$2,"",IF(MOD((ROW(D406)-3),D$3)=1,1,D405+1))))</f>
        <v/>
      </c>
      <c r="E406" s="127" t="str">
        <f>IF(E405="","",IF(COLUMN(E406)-1&lt;&gt;COUNT($3:$3),IF(ROW(E406)-3&gt;$A$2,"",IF(MOD((ROW(E406)-3),(PRODUCT($3:$3)/PRODUCT($B$3:E$3)))=1,IF(MOD((ROW(E406)-3),(PRODUCT($3:$3)/PRODUCT($B$3:D$3)))=1,1,E405+1),E405)),IF(ROW(E406)-3&gt;$A$2,"",IF(MOD((ROW(E406)-3),E$3)=1,1,E405+1))))</f>
        <v/>
      </c>
      <c r="F406" s="127" t="str">
        <f>IF(F405="","",IF(COLUMN(F406)-1&lt;&gt;COUNT($3:$3),IF(ROW(F406)-3&gt;$A$2,"",IF(MOD((ROW(F406)-3),(PRODUCT($3:$3)/PRODUCT($B$3:F$3)))=1,IF(MOD((ROW(F406)-3),(PRODUCT($3:$3)/PRODUCT($B$3:E$3)))=1,1,F405+1),F405)),IF(ROW(F406)-3&gt;$A$2,"",IF(MOD((ROW(F406)-3),F$3)=1,1,F405+1))))</f>
        <v/>
      </c>
      <c r="G406" s="127" t="str">
        <f>IF(G405="","",IF(COLUMN(G406)-1&lt;&gt;COUNT($3:$3),IF(ROW(G406)-3&gt;$A$2,"",IF(MOD((ROW(G406)-3),(PRODUCT($3:$3)/PRODUCT($B$3:G$3)))=1,IF(MOD((ROW(G406)-3),(PRODUCT($3:$3)/PRODUCT($B$3:F$3)))=1,1,G405+1),G405)),IF(ROW(G406)-3&gt;$A$2,"",IF(MOD((ROW(G406)-3),G$3)=1,1,G405+1))))</f>
        <v/>
      </c>
      <c r="H406" s="127" t="str">
        <f>IF(H405="","",IF(COLUMN(H406)-1&lt;&gt;COUNT($3:$3),IF(ROW(H406)-3&gt;$A$2,"",IF(MOD((ROW(H406)-3),(PRODUCT($3:$3)/PRODUCT($B$3:H$3)))=1,IF(MOD((ROW(H406)-3),(PRODUCT($3:$3)/PRODUCT($B$3:G$3)))=1,1,H405+1),H405)),IF(ROW(H406)-3&gt;$A$2,"",IF(MOD((ROW(H406)-3),H$3)=1,1,H405+1))))</f>
        <v/>
      </c>
      <c r="I406" s="127" t="str">
        <f>IF(I405="","",IF(COLUMN(I406)-1&lt;&gt;COUNT($3:$3),IF(ROW(I406)-3&gt;$A$2,"",IF(MOD((ROW(I406)-3),(PRODUCT($3:$3)/PRODUCT($B$3:I$3)))=1,IF(MOD((ROW(I406)-3),(PRODUCT($3:$3)/PRODUCT($B$3:H$3)))=1,1,I405+1),I405)),IF(ROW(I406)-3&gt;$A$2,"",IF(MOD((ROW(I406)-3),I$3)=1,1,I405+1))))</f>
        <v/>
      </c>
      <c r="J406" s="127" t="str">
        <f>IF(J405="","",IF(COLUMN(J406)-1&lt;&gt;COUNT($3:$3),IF(ROW(J406)-3&gt;$A$2,"",IF(MOD((ROW(J406)-3),(PRODUCT($3:$3)/PRODUCT($B$3:J$3)))=1,IF(MOD((ROW(J406)-3),(PRODUCT($3:$3)/PRODUCT($B$3:I$3)))=1,1,J405+1),J405)),IF(ROW(J406)-3&gt;$A$2,"",IF(MOD((ROW(J406)-3),J$3)=1,1,J405+1))))</f>
        <v/>
      </c>
      <c r="K406" t="str">
        <f>IF(K405="","",IF(COLUMN(K406)-1&lt;&gt;COUNT($3:$3),IF(ROW(K406)-2&gt;$A$2,"",IF(MOD((ROW(K406)-2),(PRODUCT($3:$3)/PRODUCT($B$3:K$3)))=1,IF(MOD((ROW(K406)-2),(PRODUCT($3:$3)/PRODUCT($B$3:J$3)))=1,1,K405+1),K405)),IF(ROW(K406)-2&gt;$A$2,"",IF(MOD((ROW(K406)-2),K$3)=1,1,K405+1))))</f>
        <v/>
      </c>
    </row>
    <row r="407" spans="2:11">
      <c r="B407" s="127" t="str">
        <f>IF(B406="","",IF(COLUMN(B407)-1&lt;&gt;COUNT($3:$3),IF(ROW(B407)-3&gt;$A$2,"",IF(MOD((ROW(B407)-3),(PRODUCT($3:$3)/PRODUCT($B$3:B$3)))=1,B406+1,B406)),IF(ROW(B407)-3&gt;$A$2,"",IF(MOD((ROW(B407)-3),B$3)=1,1,B406+1))))</f>
        <v/>
      </c>
      <c r="C407" s="127" t="str">
        <f>IF(C406="","",IF(COLUMN(C407)-1&lt;&gt;COUNT($3:$3),IF(ROW(C407)-3&gt;$A$2,"",IF(MOD((ROW(C407)-3),(PRODUCT($3:$3)/PRODUCT($B$3:C$3)))=1,IF(MOD((ROW(C407)-3),(PRODUCT($3:$3)/PRODUCT(B$3:$B$3)))=1,1,C406+1),C406)),IF(ROW(C407)-3&gt;$A$2,"",IF(MOD((ROW(C407)-3),C$3)=1,1,C406+1))))</f>
        <v/>
      </c>
      <c r="D407" s="127" t="str">
        <f>IF(D406="","",IF(COLUMN(D407)-1&lt;&gt;COUNT($3:$3),IF(ROW(D407)-3&gt;$A$2,"",IF(MOD((ROW(D407)-3),(PRODUCT($3:$3)/PRODUCT($B$3:D$3)))=1,IF(MOD((ROW(D407)-3),(PRODUCT($3:$3)/PRODUCT($B$3:C$3)))=1,1,D406+1),D406)),IF(ROW(D407)-3&gt;$A$2,"",IF(MOD((ROW(D407)-3),D$3)=1,1,D406+1))))</f>
        <v/>
      </c>
      <c r="E407" s="127" t="str">
        <f>IF(E406="","",IF(COLUMN(E407)-1&lt;&gt;COUNT($3:$3),IF(ROW(E407)-3&gt;$A$2,"",IF(MOD((ROW(E407)-3),(PRODUCT($3:$3)/PRODUCT($B$3:E$3)))=1,IF(MOD((ROW(E407)-3),(PRODUCT($3:$3)/PRODUCT($B$3:D$3)))=1,1,E406+1),E406)),IF(ROW(E407)-3&gt;$A$2,"",IF(MOD((ROW(E407)-3),E$3)=1,1,E406+1))))</f>
        <v/>
      </c>
      <c r="F407" s="127" t="str">
        <f>IF(F406="","",IF(COLUMN(F407)-1&lt;&gt;COUNT($3:$3),IF(ROW(F407)-3&gt;$A$2,"",IF(MOD((ROW(F407)-3),(PRODUCT($3:$3)/PRODUCT($B$3:F$3)))=1,IF(MOD((ROW(F407)-3),(PRODUCT($3:$3)/PRODUCT($B$3:E$3)))=1,1,F406+1),F406)),IF(ROW(F407)-3&gt;$A$2,"",IF(MOD((ROW(F407)-3),F$3)=1,1,F406+1))))</f>
        <v/>
      </c>
      <c r="G407" s="127" t="str">
        <f>IF(G406="","",IF(COLUMN(G407)-1&lt;&gt;COUNT($3:$3),IF(ROW(G407)-3&gt;$A$2,"",IF(MOD((ROW(G407)-3),(PRODUCT($3:$3)/PRODUCT($B$3:G$3)))=1,IF(MOD((ROW(G407)-3),(PRODUCT($3:$3)/PRODUCT($B$3:F$3)))=1,1,G406+1),G406)),IF(ROW(G407)-3&gt;$A$2,"",IF(MOD((ROW(G407)-3),G$3)=1,1,G406+1))))</f>
        <v/>
      </c>
      <c r="H407" s="127" t="str">
        <f>IF(H406="","",IF(COLUMN(H407)-1&lt;&gt;COUNT($3:$3),IF(ROW(H407)-3&gt;$A$2,"",IF(MOD((ROW(H407)-3),(PRODUCT($3:$3)/PRODUCT($B$3:H$3)))=1,IF(MOD((ROW(H407)-3),(PRODUCT($3:$3)/PRODUCT($B$3:G$3)))=1,1,H406+1),H406)),IF(ROW(H407)-3&gt;$A$2,"",IF(MOD((ROW(H407)-3),H$3)=1,1,H406+1))))</f>
        <v/>
      </c>
      <c r="I407" s="127" t="str">
        <f>IF(I406="","",IF(COLUMN(I407)-1&lt;&gt;COUNT($3:$3),IF(ROW(I407)-3&gt;$A$2,"",IF(MOD((ROW(I407)-3),(PRODUCT($3:$3)/PRODUCT($B$3:I$3)))=1,IF(MOD((ROW(I407)-3),(PRODUCT($3:$3)/PRODUCT($B$3:H$3)))=1,1,I406+1),I406)),IF(ROW(I407)-3&gt;$A$2,"",IF(MOD((ROW(I407)-3),I$3)=1,1,I406+1))))</f>
        <v/>
      </c>
      <c r="J407" s="127" t="str">
        <f>IF(J406="","",IF(COLUMN(J407)-1&lt;&gt;COUNT($3:$3),IF(ROW(J407)-3&gt;$A$2,"",IF(MOD((ROW(J407)-3),(PRODUCT($3:$3)/PRODUCT($B$3:J$3)))=1,IF(MOD((ROW(J407)-3),(PRODUCT($3:$3)/PRODUCT($B$3:I$3)))=1,1,J406+1),J406)),IF(ROW(J407)-3&gt;$A$2,"",IF(MOD((ROW(J407)-3),J$3)=1,1,J406+1))))</f>
        <v/>
      </c>
      <c r="K407" t="str">
        <f>IF(K406="","",IF(COLUMN(K407)-1&lt;&gt;COUNT($3:$3),IF(ROW(K407)-2&gt;$A$2,"",IF(MOD((ROW(K407)-2),(PRODUCT($3:$3)/PRODUCT($B$3:K$3)))=1,IF(MOD((ROW(K407)-2),(PRODUCT($3:$3)/PRODUCT($B$3:J$3)))=1,1,K406+1),K406)),IF(ROW(K407)-2&gt;$A$2,"",IF(MOD((ROW(K407)-2),K$3)=1,1,K406+1))))</f>
        <v/>
      </c>
    </row>
    <row r="408" spans="2:11">
      <c r="B408" s="127" t="str">
        <f>IF(B407="","",IF(COLUMN(B408)-1&lt;&gt;COUNT($3:$3),IF(ROW(B408)-3&gt;$A$2,"",IF(MOD((ROW(B408)-3),(PRODUCT($3:$3)/PRODUCT($B$3:B$3)))=1,B407+1,B407)),IF(ROW(B408)-3&gt;$A$2,"",IF(MOD((ROW(B408)-3),B$3)=1,1,B407+1))))</f>
        <v/>
      </c>
      <c r="C408" s="127" t="str">
        <f>IF(C407="","",IF(COLUMN(C408)-1&lt;&gt;COUNT($3:$3),IF(ROW(C408)-3&gt;$A$2,"",IF(MOD((ROW(C408)-3),(PRODUCT($3:$3)/PRODUCT($B$3:C$3)))=1,IF(MOD((ROW(C408)-3),(PRODUCT($3:$3)/PRODUCT(B$3:$B$3)))=1,1,C407+1),C407)),IF(ROW(C408)-3&gt;$A$2,"",IF(MOD((ROW(C408)-3),C$3)=1,1,C407+1))))</f>
        <v/>
      </c>
      <c r="D408" s="127" t="str">
        <f>IF(D407="","",IF(COLUMN(D408)-1&lt;&gt;COUNT($3:$3),IF(ROW(D408)-3&gt;$A$2,"",IF(MOD((ROW(D408)-3),(PRODUCT($3:$3)/PRODUCT($B$3:D$3)))=1,IF(MOD((ROW(D408)-3),(PRODUCT($3:$3)/PRODUCT($B$3:C$3)))=1,1,D407+1),D407)),IF(ROW(D408)-3&gt;$A$2,"",IF(MOD((ROW(D408)-3),D$3)=1,1,D407+1))))</f>
        <v/>
      </c>
      <c r="E408" s="127" t="str">
        <f>IF(E407="","",IF(COLUMN(E408)-1&lt;&gt;COUNT($3:$3),IF(ROW(E408)-3&gt;$A$2,"",IF(MOD((ROW(E408)-3),(PRODUCT($3:$3)/PRODUCT($B$3:E$3)))=1,IF(MOD((ROW(E408)-3),(PRODUCT($3:$3)/PRODUCT($B$3:D$3)))=1,1,E407+1),E407)),IF(ROW(E408)-3&gt;$A$2,"",IF(MOD((ROW(E408)-3),E$3)=1,1,E407+1))))</f>
        <v/>
      </c>
      <c r="F408" s="127" t="str">
        <f>IF(F407="","",IF(COLUMN(F408)-1&lt;&gt;COUNT($3:$3),IF(ROW(F408)-3&gt;$A$2,"",IF(MOD((ROW(F408)-3),(PRODUCT($3:$3)/PRODUCT($B$3:F$3)))=1,IF(MOD((ROW(F408)-3),(PRODUCT($3:$3)/PRODUCT($B$3:E$3)))=1,1,F407+1),F407)),IF(ROW(F408)-3&gt;$A$2,"",IF(MOD((ROW(F408)-3),F$3)=1,1,F407+1))))</f>
        <v/>
      </c>
      <c r="G408" s="127" t="str">
        <f>IF(G407="","",IF(COLUMN(G408)-1&lt;&gt;COUNT($3:$3),IF(ROW(G408)-3&gt;$A$2,"",IF(MOD((ROW(G408)-3),(PRODUCT($3:$3)/PRODUCT($B$3:G$3)))=1,IF(MOD((ROW(G408)-3),(PRODUCT($3:$3)/PRODUCT($B$3:F$3)))=1,1,G407+1),G407)),IF(ROW(G408)-3&gt;$A$2,"",IF(MOD((ROW(G408)-3),G$3)=1,1,G407+1))))</f>
        <v/>
      </c>
      <c r="H408" s="127" t="str">
        <f>IF(H407="","",IF(COLUMN(H408)-1&lt;&gt;COUNT($3:$3),IF(ROW(H408)-3&gt;$A$2,"",IF(MOD((ROW(H408)-3),(PRODUCT($3:$3)/PRODUCT($B$3:H$3)))=1,IF(MOD((ROW(H408)-3),(PRODUCT($3:$3)/PRODUCT($B$3:G$3)))=1,1,H407+1),H407)),IF(ROW(H408)-3&gt;$A$2,"",IF(MOD((ROW(H408)-3),H$3)=1,1,H407+1))))</f>
        <v/>
      </c>
      <c r="I408" s="127" t="str">
        <f>IF(I407="","",IF(COLUMN(I408)-1&lt;&gt;COUNT($3:$3),IF(ROW(I408)-3&gt;$A$2,"",IF(MOD((ROW(I408)-3),(PRODUCT($3:$3)/PRODUCT($B$3:I$3)))=1,IF(MOD((ROW(I408)-3),(PRODUCT($3:$3)/PRODUCT($B$3:H$3)))=1,1,I407+1),I407)),IF(ROW(I408)-3&gt;$A$2,"",IF(MOD((ROW(I408)-3),I$3)=1,1,I407+1))))</f>
        <v/>
      </c>
      <c r="J408" s="127" t="str">
        <f>IF(J407="","",IF(COLUMN(J408)-1&lt;&gt;COUNT($3:$3),IF(ROW(J408)-3&gt;$A$2,"",IF(MOD((ROW(J408)-3),(PRODUCT($3:$3)/PRODUCT($B$3:J$3)))=1,IF(MOD((ROW(J408)-3),(PRODUCT($3:$3)/PRODUCT($B$3:I$3)))=1,1,J407+1),J407)),IF(ROW(J408)-3&gt;$A$2,"",IF(MOD((ROW(J408)-3),J$3)=1,1,J407+1))))</f>
        <v/>
      </c>
      <c r="K408" t="str">
        <f>IF(K407="","",IF(COLUMN(K408)-1&lt;&gt;COUNT($3:$3),IF(ROW(K408)-2&gt;$A$2,"",IF(MOD((ROW(K408)-2),(PRODUCT($3:$3)/PRODUCT($B$3:K$3)))=1,IF(MOD((ROW(K408)-2),(PRODUCT($3:$3)/PRODUCT($B$3:J$3)))=1,1,K407+1),K407)),IF(ROW(K408)-2&gt;$A$2,"",IF(MOD((ROW(K408)-2),K$3)=1,1,K407+1))))</f>
        <v/>
      </c>
    </row>
    <row r="409" spans="2:11">
      <c r="B409" s="127" t="str">
        <f>IF(B408="","",IF(COLUMN(B409)-1&lt;&gt;COUNT($3:$3),IF(ROW(B409)-3&gt;$A$2,"",IF(MOD((ROW(B409)-3),(PRODUCT($3:$3)/PRODUCT($B$3:B$3)))=1,B408+1,B408)),IF(ROW(B409)-3&gt;$A$2,"",IF(MOD((ROW(B409)-3),B$3)=1,1,B408+1))))</f>
        <v/>
      </c>
      <c r="C409" s="127" t="str">
        <f>IF(C408="","",IF(COLUMN(C409)-1&lt;&gt;COUNT($3:$3),IF(ROW(C409)-3&gt;$A$2,"",IF(MOD((ROW(C409)-3),(PRODUCT($3:$3)/PRODUCT($B$3:C$3)))=1,IF(MOD((ROW(C409)-3),(PRODUCT($3:$3)/PRODUCT(B$3:$B$3)))=1,1,C408+1),C408)),IF(ROW(C409)-3&gt;$A$2,"",IF(MOD((ROW(C409)-3),C$3)=1,1,C408+1))))</f>
        <v/>
      </c>
      <c r="D409" s="127" t="str">
        <f>IF(D408="","",IF(COLUMN(D409)-1&lt;&gt;COUNT($3:$3),IF(ROW(D409)-3&gt;$A$2,"",IF(MOD((ROW(D409)-3),(PRODUCT($3:$3)/PRODUCT($B$3:D$3)))=1,IF(MOD((ROW(D409)-3),(PRODUCT($3:$3)/PRODUCT($B$3:C$3)))=1,1,D408+1),D408)),IF(ROW(D409)-3&gt;$A$2,"",IF(MOD((ROW(D409)-3),D$3)=1,1,D408+1))))</f>
        <v/>
      </c>
      <c r="E409" s="127" t="str">
        <f>IF(E408="","",IF(COLUMN(E409)-1&lt;&gt;COUNT($3:$3),IF(ROW(E409)-3&gt;$A$2,"",IF(MOD((ROW(E409)-3),(PRODUCT($3:$3)/PRODUCT($B$3:E$3)))=1,IF(MOD((ROW(E409)-3),(PRODUCT($3:$3)/PRODUCT($B$3:D$3)))=1,1,E408+1),E408)),IF(ROW(E409)-3&gt;$A$2,"",IF(MOD((ROW(E409)-3),E$3)=1,1,E408+1))))</f>
        <v/>
      </c>
      <c r="F409" s="127" t="str">
        <f>IF(F408="","",IF(COLUMN(F409)-1&lt;&gt;COUNT($3:$3),IF(ROW(F409)-3&gt;$A$2,"",IF(MOD((ROW(F409)-3),(PRODUCT($3:$3)/PRODUCT($B$3:F$3)))=1,IF(MOD((ROW(F409)-3),(PRODUCT($3:$3)/PRODUCT($B$3:E$3)))=1,1,F408+1),F408)),IF(ROW(F409)-3&gt;$A$2,"",IF(MOD((ROW(F409)-3),F$3)=1,1,F408+1))))</f>
        <v/>
      </c>
      <c r="G409" s="127" t="str">
        <f>IF(G408="","",IF(COLUMN(G409)-1&lt;&gt;COUNT($3:$3),IF(ROW(G409)-3&gt;$A$2,"",IF(MOD((ROW(G409)-3),(PRODUCT($3:$3)/PRODUCT($B$3:G$3)))=1,IF(MOD((ROW(G409)-3),(PRODUCT($3:$3)/PRODUCT($B$3:F$3)))=1,1,G408+1),G408)),IF(ROW(G409)-3&gt;$A$2,"",IF(MOD((ROW(G409)-3),G$3)=1,1,G408+1))))</f>
        <v/>
      </c>
      <c r="H409" s="127" t="str">
        <f>IF(H408="","",IF(COLUMN(H409)-1&lt;&gt;COUNT($3:$3),IF(ROW(H409)-3&gt;$A$2,"",IF(MOD((ROW(H409)-3),(PRODUCT($3:$3)/PRODUCT($B$3:H$3)))=1,IF(MOD((ROW(H409)-3),(PRODUCT($3:$3)/PRODUCT($B$3:G$3)))=1,1,H408+1),H408)),IF(ROW(H409)-3&gt;$A$2,"",IF(MOD((ROW(H409)-3),H$3)=1,1,H408+1))))</f>
        <v/>
      </c>
      <c r="I409" s="127" t="str">
        <f>IF(I408="","",IF(COLUMN(I409)-1&lt;&gt;COUNT($3:$3),IF(ROW(I409)-3&gt;$A$2,"",IF(MOD((ROW(I409)-3),(PRODUCT($3:$3)/PRODUCT($B$3:I$3)))=1,IF(MOD((ROW(I409)-3),(PRODUCT($3:$3)/PRODUCT($B$3:H$3)))=1,1,I408+1),I408)),IF(ROW(I409)-3&gt;$A$2,"",IF(MOD((ROW(I409)-3),I$3)=1,1,I408+1))))</f>
        <v/>
      </c>
      <c r="J409" s="127" t="str">
        <f>IF(J408="","",IF(COLUMN(J409)-1&lt;&gt;COUNT($3:$3),IF(ROW(J409)-3&gt;$A$2,"",IF(MOD((ROW(J409)-3),(PRODUCT($3:$3)/PRODUCT($B$3:J$3)))=1,IF(MOD((ROW(J409)-3),(PRODUCT($3:$3)/PRODUCT($B$3:I$3)))=1,1,J408+1),J408)),IF(ROW(J409)-3&gt;$A$2,"",IF(MOD((ROW(J409)-3),J$3)=1,1,J408+1))))</f>
        <v/>
      </c>
      <c r="K409" t="str">
        <f>IF(K408="","",IF(COLUMN(K409)-1&lt;&gt;COUNT($3:$3),IF(ROW(K409)-2&gt;$A$2,"",IF(MOD((ROW(K409)-2),(PRODUCT($3:$3)/PRODUCT($B$3:K$3)))=1,IF(MOD((ROW(K409)-2),(PRODUCT($3:$3)/PRODUCT($B$3:J$3)))=1,1,K408+1),K408)),IF(ROW(K409)-2&gt;$A$2,"",IF(MOD((ROW(K409)-2),K$3)=1,1,K408+1))))</f>
        <v/>
      </c>
    </row>
    <row r="410" spans="2:11">
      <c r="B410" s="127" t="str">
        <f>IF(B409="","",IF(COLUMN(B410)-1&lt;&gt;COUNT($3:$3),IF(ROW(B410)-3&gt;$A$2,"",IF(MOD((ROW(B410)-3),(PRODUCT($3:$3)/PRODUCT($B$3:B$3)))=1,B409+1,B409)),IF(ROW(B410)-3&gt;$A$2,"",IF(MOD((ROW(B410)-3),B$3)=1,1,B409+1))))</f>
        <v/>
      </c>
      <c r="C410" s="127" t="str">
        <f>IF(C409="","",IF(COLUMN(C410)-1&lt;&gt;COUNT($3:$3),IF(ROW(C410)-3&gt;$A$2,"",IF(MOD((ROW(C410)-3),(PRODUCT($3:$3)/PRODUCT($B$3:C$3)))=1,IF(MOD((ROW(C410)-3),(PRODUCT($3:$3)/PRODUCT(B$3:$B$3)))=1,1,C409+1),C409)),IF(ROW(C410)-3&gt;$A$2,"",IF(MOD((ROW(C410)-3),C$3)=1,1,C409+1))))</f>
        <v/>
      </c>
      <c r="D410" s="127" t="str">
        <f>IF(D409="","",IF(COLUMN(D410)-1&lt;&gt;COUNT($3:$3),IF(ROW(D410)-3&gt;$A$2,"",IF(MOD((ROW(D410)-3),(PRODUCT($3:$3)/PRODUCT($B$3:D$3)))=1,IF(MOD((ROW(D410)-3),(PRODUCT($3:$3)/PRODUCT($B$3:C$3)))=1,1,D409+1),D409)),IF(ROW(D410)-3&gt;$A$2,"",IF(MOD((ROW(D410)-3),D$3)=1,1,D409+1))))</f>
        <v/>
      </c>
      <c r="E410" s="127" t="str">
        <f>IF(E409="","",IF(COLUMN(E410)-1&lt;&gt;COUNT($3:$3),IF(ROW(E410)-3&gt;$A$2,"",IF(MOD((ROW(E410)-3),(PRODUCT($3:$3)/PRODUCT($B$3:E$3)))=1,IF(MOD((ROW(E410)-3),(PRODUCT($3:$3)/PRODUCT($B$3:D$3)))=1,1,E409+1),E409)),IF(ROW(E410)-3&gt;$A$2,"",IF(MOD((ROW(E410)-3),E$3)=1,1,E409+1))))</f>
        <v/>
      </c>
      <c r="F410" s="127" t="str">
        <f>IF(F409="","",IF(COLUMN(F410)-1&lt;&gt;COUNT($3:$3),IF(ROW(F410)-3&gt;$A$2,"",IF(MOD((ROW(F410)-3),(PRODUCT($3:$3)/PRODUCT($B$3:F$3)))=1,IF(MOD((ROW(F410)-3),(PRODUCT($3:$3)/PRODUCT($B$3:E$3)))=1,1,F409+1),F409)),IF(ROW(F410)-3&gt;$A$2,"",IF(MOD((ROW(F410)-3),F$3)=1,1,F409+1))))</f>
        <v/>
      </c>
      <c r="G410" s="127" t="str">
        <f>IF(G409="","",IF(COLUMN(G410)-1&lt;&gt;COUNT($3:$3),IF(ROW(G410)-3&gt;$A$2,"",IF(MOD((ROW(G410)-3),(PRODUCT($3:$3)/PRODUCT($B$3:G$3)))=1,IF(MOD((ROW(G410)-3),(PRODUCT($3:$3)/PRODUCT($B$3:F$3)))=1,1,G409+1),G409)),IF(ROW(G410)-3&gt;$A$2,"",IF(MOD((ROW(G410)-3),G$3)=1,1,G409+1))))</f>
        <v/>
      </c>
      <c r="H410" s="127" t="str">
        <f>IF(H409="","",IF(COLUMN(H410)-1&lt;&gt;COUNT($3:$3),IF(ROW(H410)-3&gt;$A$2,"",IF(MOD((ROW(H410)-3),(PRODUCT($3:$3)/PRODUCT($B$3:H$3)))=1,IF(MOD((ROW(H410)-3),(PRODUCT($3:$3)/PRODUCT($B$3:G$3)))=1,1,H409+1),H409)),IF(ROW(H410)-3&gt;$A$2,"",IF(MOD((ROW(H410)-3),H$3)=1,1,H409+1))))</f>
        <v/>
      </c>
      <c r="I410" s="127" t="str">
        <f>IF(I409="","",IF(COLUMN(I410)-1&lt;&gt;COUNT($3:$3),IF(ROW(I410)-3&gt;$A$2,"",IF(MOD((ROW(I410)-3),(PRODUCT($3:$3)/PRODUCT($B$3:I$3)))=1,IF(MOD((ROW(I410)-3),(PRODUCT($3:$3)/PRODUCT($B$3:H$3)))=1,1,I409+1),I409)),IF(ROW(I410)-3&gt;$A$2,"",IF(MOD((ROW(I410)-3),I$3)=1,1,I409+1))))</f>
        <v/>
      </c>
      <c r="J410" s="127" t="str">
        <f>IF(J409="","",IF(COLUMN(J410)-1&lt;&gt;COUNT($3:$3),IF(ROW(J410)-3&gt;$A$2,"",IF(MOD((ROW(J410)-3),(PRODUCT($3:$3)/PRODUCT($B$3:J$3)))=1,IF(MOD((ROW(J410)-3),(PRODUCT($3:$3)/PRODUCT($B$3:I$3)))=1,1,J409+1),J409)),IF(ROW(J410)-3&gt;$A$2,"",IF(MOD((ROW(J410)-3),J$3)=1,1,J409+1))))</f>
        <v/>
      </c>
      <c r="K410" t="str">
        <f>IF(K409="","",IF(COLUMN(K410)-1&lt;&gt;COUNT($3:$3),IF(ROW(K410)-2&gt;$A$2,"",IF(MOD((ROW(K410)-2),(PRODUCT($3:$3)/PRODUCT($B$3:K$3)))=1,IF(MOD((ROW(K410)-2),(PRODUCT($3:$3)/PRODUCT($B$3:J$3)))=1,1,K409+1),K409)),IF(ROW(K410)-2&gt;$A$2,"",IF(MOD((ROW(K410)-2),K$3)=1,1,K409+1))))</f>
        <v/>
      </c>
    </row>
    <row r="411" spans="2:11">
      <c r="B411" s="127" t="str">
        <f>IF(B410="","",IF(COLUMN(B411)-1&lt;&gt;COUNT($3:$3),IF(ROW(B411)-3&gt;$A$2,"",IF(MOD((ROW(B411)-3),(PRODUCT($3:$3)/PRODUCT($B$3:B$3)))=1,B410+1,B410)),IF(ROW(B411)-3&gt;$A$2,"",IF(MOD((ROW(B411)-3),B$3)=1,1,B410+1))))</f>
        <v/>
      </c>
      <c r="C411" s="127" t="str">
        <f>IF(C410="","",IF(COLUMN(C411)-1&lt;&gt;COUNT($3:$3),IF(ROW(C411)-3&gt;$A$2,"",IF(MOD((ROW(C411)-3),(PRODUCT($3:$3)/PRODUCT($B$3:C$3)))=1,IF(MOD((ROW(C411)-3),(PRODUCT($3:$3)/PRODUCT(B$3:$B$3)))=1,1,C410+1),C410)),IF(ROW(C411)-3&gt;$A$2,"",IF(MOD((ROW(C411)-3),C$3)=1,1,C410+1))))</f>
        <v/>
      </c>
      <c r="D411" s="127" t="str">
        <f>IF(D410="","",IF(COLUMN(D411)-1&lt;&gt;COUNT($3:$3),IF(ROW(D411)-3&gt;$A$2,"",IF(MOD((ROW(D411)-3),(PRODUCT($3:$3)/PRODUCT($B$3:D$3)))=1,IF(MOD((ROW(D411)-3),(PRODUCT($3:$3)/PRODUCT($B$3:C$3)))=1,1,D410+1),D410)),IF(ROW(D411)-3&gt;$A$2,"",IF(MOD((ROW(D411)-3),D$3)=1,1,D410+1))))</f>
        <v/>
      </c>
      <c r="E411" s="127" t="str">
        <f>IF(E410="","",IF(COLUMN(E411)-1&lt;&gt;COUNT($3:$3),IF(ROW(E411)-3&gt;$A$2,"",IF(MOD((ROW(E411)-3),(PRODUCT($3:$3)/PRODUCT($B$3:E$3)))=1,IF(MOD((ROW(E411)-3),(PRODUCT($3:$3)/PRODUCT($B$3:D$3)))=1,1,E410+1),E410)),IF(ROW(E411)-3&gt;$A$2,"",IF(MOD((ROW(E411)-3),E$3)=1,1,E410+1))))</f>
        <v/>
      </c>
      <c r="F411" s="127" t="str">
        <f>IF(F410="","",IF(COLUMN(F411)-1&lt;&gt;COUNT($3:$3),IF(ROW(F411)-3&gt;$A$2,"",IF(MOD((ROW(F411)-3),(PRODUCT($3:$3)/PRODUCT($B$3:F$3)))=1,IF(MOD((ROW(F411)-3),(PRODUCT($3:$3)/PRODUCT($B$3:E$3)))=1,1,F410+1),F410)),IF(ROW(F411)-3&gt;$A$2,"",IF(MOD((ROW(F411)-3),F$3)=1,1,F410+1))))</f>
        <v/>
      </c>
      <c r="G411" s="127" t="str">
        <f>IF(G410="","",IF(COLUMN(G411)-1&lt;&gt;COUNT($3:$3),IF(ROW(G411)-3&gt;$A$2,"",IF(MOD((ROW(G411)-3),(PRODUCT($3:$3)/PRODUCT($B$3:G$3)))=1,IF(MOD((ROW(G411)-3),(PRODUCT($3:$3)/PRODUCT($B$3:F$3)))=1,1,G410+1),G410)),IF(ROW(G411)-3&gt;$A$2,"",IF(MOD((ROW(G411)-3),G$3)=1,1,G410+1))))</f>
        <v/>
      </c>
      <c r="H411" s="127" t="str">
        <f>IF(H410="","",IF(COLUMN(H411)-1&lt;&gt;COUNT($3:$3),IF(ROW(H411)-3&gt;$A$2,"",IF(MOD((ROW(H411)-3),(PRODUCT($3:$3)/PRODUCT($B$3:H$3)))=1,IF(MOD((ROW(H411)-3),(PRODUCT($3:$3)/PRODUCT($B$3:G$3)))=1,1,H410+1),H410)),IF(ROW(H411)-3&gt;$A$2,"",IF(MOD((ROW(H411)-3),H$3)=1,1,H410+1))))</f>
        <v/>
      </c>
      <c r="I411" s="127" t="str">
        <f>IF(I410="","",IF(COLUMN(I411)-1&lt;&gt;COUNT($3:$3),IF(ROW(I411)-3&gt;$A$2,"",IF(MOD((ROW(I411)-3),(PRODUCT($3:$3)/PRODUCT($B$3:I$3)))=1,IF(MOD((ROW(I411)-3),(PRODUCT($3:$3)/PRODUCT($B$3:H$3)))=1,1,I410+1),I410)),IF(ROW(I411)-3&gt;$A$2,"",IF(MOD((ROW(I411)-3),I$3)=1,1,I410+1))))</f>
        <v/>
      </c>
      <c r="J411" s="127" t="str">
        <f>IF(J410="","",IF(COLUMN(J411)-1&lt;&gt;COUNT($3:$3),IF(ROW(J411)-3&gt;$A$2,"",IF(MOD((ROW(J411)-3),(PRODUCT($3:$3)/PRODUCT($B$3:J$3)))=1,IF(MOD((ROW(J411)-3),(PRODUCT($3:$3)/PRODUCT($B$3:I$3)))=1,1,J410+1),J410)),IF(ROW(J411)-3&gt;$A$2,"",IF(MOD((ROW(J411)-3),J$3)=1,1,J410+1))))</f>
        <v/>
      </c>
      <c r="K411" t="str">
        <f>IF(K410="","",IF(COLUMN(K411)-1&lt;&gt;COUNT($3:$3),IF(ROW(K411)-2&gt;$A$2,"",IF(MOD((ROW(K411)-2),(PRODUCT($3:$3)/PRODUCT($B$3:K$3)))=1,IF(MOD((ROW(K411)-2),(PRODUCT($3:$3)/PRODUCT($B$3:J$3)))=1,1,K410+1),K410)),IF(ROW(K411)-2&gt;$A$2,"",IF(MOD((ROW(K411)-2),K$3)=1,1,K410+1))))</f>
        <v/>
      </c>
    </row>
    <row r="412" spans="2:11">
      <c r="B412" s="127" t="str">
        <f>IF(B411="","",IF(COLUMN(B412)-1&lt;&gt;COUNT($3:$3),IF(ROW(B412)-3&gt;$A$2,"",IF(MOD((ROW(B412)-3),(PRODUCT($3:$3)/PRODUCT($B$3:B$3)))=1,B411+1,B411)),IF(ROW(B412)-3&gt;$A$2,"",IF(MOD((ROW(B412)-3),B$3)=1,1,B411+1))))</f>
        <v/>
      </c>
      <c r="C412" s="127" t="str">
        <f>IF(C411="","",IF(COLUMN(C412)-1&lt;&gt;COUNT($3:$3),IF(ROW(C412)-3&gt;$A$2,"",IF(MOD((ROW(C412)-3),(PRODUCT($3:$3)/PRODUCT($B$3:C$3)))=1,IF(MOD((ROW(C412)-3),(PRODUCT($3:$3)/PRODUCT(B$3:$B$3)))=1,1,C411+1),C411)),IF(ROW(C412)-3&gt;$A$2,"",IF(MOD((ROW(C412)-3),C$3)=1,1,C411+1))))</f>
        <v/>
      </c>
      <c r="D412" s="127" t="str">
        <f>IF(D411="","",IF(COLUMN(D412)-1&lt;&gt;COUNT($3:$3),IF(ROW(D412)-3&gt;$A$2,"",IF(MOD((ROW(D412)-3),(PRODUCT($3:$3)/PRODUCT($B$3:D$3)))=1,IF(MOD((ROW(D412)-3),(PRODUCT($3:$3)/PRODUCT($B$3:C$3)))=1,1,D411+1),D411)),IF(ROW(D412)-3&gt;$A$2,"",IF(MOD((ROW(D412)-3),D$3)=1,1,D411+1))))</f>
        <v/>
      </c>
      <c r="E412" s="127" t="str">
        <f>IF(E411="","",IF(COLUMN(E412)-1&lt;&gt;COUNT($3:$3),IF(ROW(E412)-3&gt;$A$2,"",IF(MOD((ROW(E412)-3),(PRODUCT($3:$3)/PRODUCT($B$3:E$3)))=1,IF(MOD((ROW(E412)-3),(PRODUCT($3:$3)/PRODUCT($B$3:D$3)))=1,1,E411+1),E411)),IF(ROW(E412)-3&gt;$A$2,"",IF(MOD((ROW(E412)-3),E$3)=1,1,E411+1))))</f>
        <v/>
      </c>
      <c r="F412" s="127" t="str">
        <f>IF(F411="","",IF(COLUMN(F412)-1&lt;&gt;COUNT($3:$3),IF(ROW(F412)-3&gt;$A$2,"",IF(MOD((ROW(F412)-3),(PRODUCT($3:$3)/PRODUCT($B$3:F$3)))=1,IF(MOD((ROW(F412)-3),(PRODUCT($3:$3)/PRODUCT($B$3:E$3)))=1,1,F411+1),F411)),IF(ROW(F412)-3&gt;$A$2,"",IF(MOD((ROW(F412)-3),F$3)=1,1,F411+1))))</f>
        <v/>
      </c>
      <c r="G412" s="127" t="str">
        <f>IF(G411="","",IF(COLUMN(G412)-1&lt;&gt;COUNT($3:$3),IF(ROW(G412)-3&gt;$A$2,"",IF(MOD((ROW(G412)-3),(PRODUCT($3:$3)/PRODUCT($B$3:G$3)))=1,IF(MOD((ROW(G412)-3),(PRODUCT($3:$3)/PRODUCT($B$3:F$3)))=1,1,G411+1),G411)),IF(ROW(G412)-3&gt;$A$2,"",IF(MOD((ROW(G412)-3),G$3)=1,1,G411+1))))</f>
        <v/>
      </c>
      <c r="H412" s="127" t="str">
        <f>IF(H411="","",IF(COLUMN(H412)-1&lt;&gt;COUNT($3:$3),IF(ROW(H412)-3&gt;$A$2,"",IF(MOD((ROW(H412)-3),(PRODUCT($3:$3)/PRODUCT($B$3:H$3)))=1,IF(MOD((ROW(H412)-3),(PRODUCT($3:$3)/PRODUCT($B$3:G$3)))=1,1,H411+1),H411)),IF(ROW(H412)-3&gt;$A$2,"",IF(MOD((ROW(H412)-3),H$3)=1,1,H411+1))))</f>
        <v/>
      </c>
      <c r="I412" s="127" t="str">
        <f>IF(I411="","",IF(COLUMN(I412)-1&lt;&gt;COUNT($3:$3),IF(ROW(I412)-3&gt;$A$2,"",IF(MOD((ROW(I412)-3),(PRODUCT($3:$3)/PRODUCT($B$3:I$3)))=1,IF(MOD((ROW(I412)-3),(PRODUCT($3:$3)/PRODUCT($B$3:H$3)))=1,1,I411+1),I411)),IF(ROW(I412)-3&gt;$A$2,"",IF(MOD((ROW(I412)-3),I$3)=1,1,I411+1))))</f>
        <v/>
      </c>
      <c r="J412" s="127" t="str">
        <f>IF(J411="","",IF(COLUMN(J412)-1&lt;&gt;COUNT($3:$3),IF(ROW(J412)-3&gt;$A$2,"",IF(MOD((ROW(J412)-3),(PRODUCT($3:$3)/PRODUCT($B$3:J$3)))=1,IF(MOD((ROW(J412)-3),(PRODUCT($3:$3)/PRODUCT($B$3:I$3)))=1,1,J411+1),J411)),IF(ROW(J412)-3&gt;$A$2,"",IF(MOD((ROW(J412)-3),J$3)=1,1,J411+1))))</f>
        <v/>
      </c>
      <c r="K412" t="str">
        <f>IF(K411="","",IF(COLUMN(K412)-1&lt;&gt;COUNT($3:$3),IF(ROW(K412)-2&gt;$A$2,"",IF(MOD((ROW(K412)-2),(PRODUCT($3:$3)/PRODUCT($B$3:K$3)))=1,IF(MOD((ROW(K412)-2),(PRODUCT($3:$3)/PRODUCT($B$3:J$3)))=1,1,K411+1),K411)),IF(ROW(K412)-2&gt;$A$2,"",IF(MOD((ROW(K412)-2),K$3)=1,1,K411+1))))</f>
        <v/>
      </c>
    </row>
    <row r="413" spans="2:11">
      <c r="B413" s="127" t="str">
        <f>IF(B412="","",IF(COLUMN(B413)-1&lt;&gt;COUNT($3:$3),IF(ROW(B413)-3&gt;$A$2,"",IF(MOD((ROW(B413)-3),(PRODUCT($3:$3)/PRODUCT($B$3:B$3)))=1,B412+1,B412)),IF(ROW(B413)-3&gt;$A$2,"",IF(MOD((ROW(B413)-3),B$3)=1,1,B412+1))))</f>
        <v/>
      </c>
      <c r="C413" s="127" t="str">
        <f>IF(C412="","",IF(COLUMN(C413)-1&lt;&gt;COUNT($3:$3),IF(ROW(C413)-3&gt;$A$2,"",IF(MOD((ROW(C413)-3),(PRODUCT($3:$3)/PRODUCT($B$3:C$3)))=1,IF(MOD((ROW(C413)-3),(PRODUCT($3:$3)/PRODUCT(B$3:$B$3)))=1,1,C412+1),C412)),IF(ROW(C413)-3&gt;$A$2,"",IF(MOD((ROW(C413)-3),C$3)=1,1,C412+1))))</f>
        <v/>
      </c>
      <c r="D413" s="127" t="str">
        <f>IF(D412="","",IF(COLUMN(D413)-1&lt;&gt;COUNT($3:$3),IF(ROW(D413)-3&gt;$A$2,"",IF(MOD((ROW(D413)-3),(PRODUCT($3:$3)/PRODUCT($B$3:D$3)))=1,IF(MOD((ROW(D413)-3),(PRODUCT($3:$3)/PRODUCT($B$3:C$3)))=1,1,D412+1),D412)),IF(ROW(D413)-3&gt;$A$2,"",IF(MOD((ROW(D413)-3),D$3)=1,1,D412+1))))</f>
        <v/>
      </c>
      <c r="E413" s="127" t="str">
        <f>IF(E412="","",IF(COLUMN(E413)-1&lt;&gt;COUNT($3:$3),IF(ROW(E413)-3&gt;$A$2,"",IF(MOD((ROW(E413)-3),(PRODUCT($3:$3)/PRODUCT($B$3:E$3)))=1,IF(MOD((ROW(E413)-3),(PRODUCT($3:$3)/PRODUCT($B$3:D$3)))=1,1,E412+1),E412)),IF(ROW(E413)-3&gt;$A$2,"",IF(MOD((ROW(E413)-3),E$3)=1,1,E412+1))))</f>
        <v/>
      </c>
      <c r="F413" s="127" t="str">
        <f>IF(F412="","",IF(COLUMN(F413)-1&lt;&gt;COUNT($3:$3),IF(ROW(F413)-3&gt;$A$2,"",IF(MOD((ROW(F413)-3),(PRODUCT($3:$3)/PRODUCT($B$3:F$3)))=1,IF(MOD((ROW(F413)-3),(PRODUCT($3:$3)/PRODUCT($B$3:E$3)))=1,1,F412+1),F412)),IF(ROW(F413)-3&gt;$A$2,"",IF(MOD((ROW(F413)-3),F$3)=1,1,F412+1))))</f>
        <v/>
      </c>
      <c r="G413" s="127" t="str">
        <f>IF(G412="","",IF(COLUMN(G413)-1&lt;&gt;COUNT($3:$3),IF(ROW(G413)-3&gt;$A$2,"",IF(MOD((ROW(G413)-3),(PRODUCT($3:$3)/PRODUCT($B$3:G$3)))=1,IF(MOD((ROW(G413)-3),(PRODUCT($3:$3)/PRODUCT($B$3:F$3)))=1,1,G412+1),G412)),IF(ROW(G413)-3&gt;$A$2,"",IF(MOD((ROW(G413)-3),G$3)=1,1,G412+1))))</f>
        <v/>
      </c>
      <c r="H413" s="127" t="str">
        <f>IF(H412="","",IF(COLUMN(H413)-1&lt;&gt;COUNT($3:$3),IF(ROW(H413)-3&gt;$A$2,"",IF(MOD((ROW(H413)-3),(PRODUCT($3:$3)/PRODUCT($B$3:H$3)))=1,IF(MOD((ROW(H413)-3),(PRODUCT($3:$3)/PRODUCT($B$3:G$3)))=1,1,H412+1),H412)),IF(ROW(H413)-3&gt;$A$2,"",IF(MOD((ROW(H413)-3),H$3)=1,1,H412+1))))</f>
        <v/>
      </c>
      <c r="I413" s="127" t="str">
        <f>IF(I412="","",IF(COLUMN(I413)-1&lt;&gt;COUNT($3:$3),IF(ROW(I413)-3&gt;$A$2,"",IF(MOD((ROW(I413)-3),(PRODUCT($3:$3)/PRODUCT($B$3:I$3)))=1,IF(MOD((ROW(I413)-3),(PRODUCT($3:$3)/PRODUCT($B$3:H$3)))=1,1,I412+1),I412)),IF(ROW(I413)-3&gt;$A$2,"",IF(MOD((ROW(I413)-3),I$3)=1,1,I412+1))))</f>
        <v/>
      </c>
      <c r="J413" s="127" t="str">
        <f>IF(J412="","",IF(COLUMN(J413)-1&lt;&gt;COUNT($3:$3),IF(ROW(J413)-3&gt;$A$2,"",IF(MOD((ROW(J413)-3),(PRODUCT($3:$3)/PRODUCT($B$3:J$3)))=1,IF(MOD((ROW(J413)-3),(PRODUCT($3:$3)/PRODUCT($B$3:I$3)))=1,1,J412+1),J412)),IF(ROW(J413)-3&gt;$A$2,"",IF(MOD((ROW(J413)-3),J$3)=1,1,J412+1))))</f>
        <v/>
      </c>
      <c r="K413" t="str">
        <f>IF(K412="","",IF(COLUMN(K413)-1&lt;&gt;COUNT($3:$3),IF(ROW(K413)-2&gt;$A$2,"",IF(MOD((ROW(K413)-2),(PRODUCT($3:$3)/PRODUCT($B$3:K$3)))=1,IF(MOD((ROW(K413)-2),(PRODUCT($3:$3)/PRODUCT($B$3:J$3)))=1,1,K412+1),K412)),IF(ROW(K413)-2&gt;$A$2,"",IF(MOD((ROW(K413)-2),K$3)=1,1,K412+1))))</f>
        <v/>
      </c>
    </row>
    <row r="414" spans="2:11">
      <c r="B414" s="127" t="str">
        <f>IF(B413="","",IF(COLUMN(B414)-1&lt;&gt;COUNT($3:$3),IF(ROW(B414)-3&gt;$A$2,"",IF(MOD((ROW(B414)-3),(PRODUCT($3:$3)/PRODUCT($B$3:B$3)))=1,B413+1,B413)),IF(ROW(B414)-3&gt;$A$2,"",IF(MOD((ROW(B414)-3),B$3)=1,1,B413+1))))</f>
        <v/>
      </c>
      <c r="C414" s="127" t="str">
        <f>IF(C413="","",IF(COLUMN(C414)-1&lt;&gt;COUNT($3:$3),IF(ROW(C414)-3&gt;$A$2,"",IF(MOD((ROW(C414)-3),(PRODUCT($3:$3)/PRODUCT($B$3:C$3)))=1,IF(MOD((ROW(C414)-3),(PRODUCT($3:$3)/PRODUCT(B$3:$B$3)))=1,1,C413+1),C413)),IF(ROW(C414)-3&gt;$A$2,"",IF(MOD((ROW(C414)-3),C$3)=1,1,C413+1))))</f>
        <v/>
      </c>
      <c r="D414" s="127" t="str">
        <f>IF(D413="","",IF(COLUMN(D414)-1&lt;&gt;COUNT($3:$3),IF(ROW(D414)-3&gt;$A$2,"",IF(MOD((ROW(D414)-3),(PRODUCT($3:$3)/PRODUCT($B$3:D$3)))=1,IF(MOD((ROW(D414)-3),(PRODUCT($3:$3)/PRODUCT($B$3:C$3)))=1,1,D413+1),D413)),IF(ROW(D414)-3&gt;$A$2,"",IF(MOD((ROW(D414)-3),D$3)=1,1,D413+1))))</f>
        <v/>
      </c>
      <c r="E414" s="127" t="str">
        <f>IF(E413="","",IF(COLUMN(E414)-1&lt;&gt;COUNT($3:$3),IF(ROW(E414)-3&gt;$A$2,"",IF(MOD((ROW(E414)-3),(PRODUCT($3:$3)/PRODUCT($B$3:E$3)))=1,IF(MOD((ROW(E414)-3),(PRODUCT($3:$3)/PRODUCT($B$3:D$3)))=1,1,E413+1),E413)),IF(ROW(E414)-3&gt;$A$2,"",IF(MOD((ROW(E414)-3),E$3)=1,1,E413+1))))</f>
        <v/>
      </c>
      <c r="F414" s="127" t="str">
        <f>IF(F413="","",IF(COLUMN(F414)-1&lt;&gt;COUNT($3:$3),IF(ROW(F414)-3&gt;$A$2,"",IF(MOD((ROW(F414)-3),(PRODUCT($3:$3)/PRODUCT($B$3:F$3)))=1,IF(MOD((ROW(F414)-3),(PRODUCT($3:$3)/PRODUCT($B$3:E$3)))=1,1,F413+1),F413)),IF(ROW(F414)-3&gt;$A$2,"",IF(MOD((ROW(F414)-3),F$3)=1,1,F413+1))))</f>
        <v/>
      </c>
      <c r="G414" s="127" t="str">
        <f>IF(G413="","",IF(COLUMN(G414)-1&lt;&gt;COUNT($3:$3),IF(ROW(G414)-3&gt;$A$2,"",IF(MOD((ROW(G414)-3),(PRODUCT($3:$3)/PRODUCT($B$3:G$3)))=1,IF(MOD((ROW(G414)-3),(PRODUCT($3:$3)/PRODUCT($B$3:F$3)))=1,1,G413+1),G413)),IF(ROW(G414)-3&gt;$A$2,"",IF(MOD((ROW(G414)-3),G$3)=1,1,G413+1))))</f>
        <v/>
      </c>
      <c r="H414" s="127" t="str">
        <f>IF(H413="","",IF(COLUMN(H414)-1&lt;&gt;COUNT($3:$3),IF(ROW(H414)-3&gt;$A$2,"",IF(MOD((ROW(H414)-3),(PRODUCT($3:$3)/PRODUCT($B$3:H$3)))=1,IF(MOD((ROW(H414)-3),(PRODUCT($3:$3)/PRODUCT($B$3:G$3)))=1,1,H413+1),H413)),IF(ROW(H414)-3&gt;$A$2,"",IF(MOD((ROW(H414)-3),H$3)=1,1,H413+1))))</f>
        <v/>
      </c>
      <c r="I414" s="127" t="str">
        <f>IF(I413="","",IF(COLUMN(I414)-1&lt;&gt;COUNT($3:$3),IF(ROW(I414)-3&gt;$A$2,"",IF(MOD((ROW(I414)-3),(PRODUCT($3:$3)/PRODUCT($B$3:I$3)))=1,IF(MOD((ROW(I414)-3),(PRODUCT($3:$3)/PRODUCT($B$3:H$3)))=1,1,I413+1),I413)),IF(ROW(I414)-3&gt;$A$2,"",IF(MOD((ROW(I414)-3),I$3)=1,1,I413+1))))</f>
        <v/>
      </c>
      <c r="J414" s="127" t="str">
        <f>IF(J413="","",IF(COLUMN(J414)-1&lt;&gt;COUNT($3:$3),IF(ROW(J414)-3&gt;$A$2,"",IF(MOD((ROW(J414)-3),(PRODUCT($3:$3)/PRODUCT($B$3:J$3)))=1,IF(MOD((ROW(J414)-3),(PRODUCT($3:$3)/PRODUCT($B$3:I$3)))=1,1,J413+1),J413)),IF(ROW(J414)-3&gt;$A$2,"",IF(MOD((ROW(J414)-3),J$3)=1,1,J413+1))))</f>
        <v/>
      </c>
      <c r="K414" t="str">
        <f>IF(K413="","",IF(COLUMN(K414)-1&lt;&gt;COUNT($3:$3),IF(ROW(K414)-2&gt;$A$2,"",IF(MOD((ROW(K414)-2),(PRODUCT($3:$3)/PRODUCT($B$3:K$3)))=1,IF(MOD((ROW(K414)-2),(PRODUCT($3:$3)/PRODUCT($B$3:J$3)))=1,1,K413+1),K413)),IF(ROW(K414)-2&gt;$A$2,"",IF(MOD((ROW(K414)-2),K$3)=1,1,K413+1))))</f>
        <v/>
      </c>
    </row>
    <row r="415" spans="2:11">
      <c r="B415" s="127" t="str">
        <f>IF(B414="","",IF(COLUMN(B415)-1&lt;&gt;COUNT($3:$3),IF(ROW(B415)-3&gt;$A$2,"",IF(MOD((ROW(B415)-3),(PRODUCT($3:$3)/PRODUCT($B$3:B$3)))=1,B414+1,B414)),IF(ROW(B415)-3&gt;$A$2,"",IF(MOD((ROW(B415)-3),B$3)=1,1,B414+1))))</f>
        <v/>
      </c>
      <c r="C415" s="127" t="str">
        <f>IF(C414="","",IF(COLUMN(C415)-1&lt;&gt;COUNT($3:$3),IF(ROW(C415)-3&gt;$A$2,"",IF(MOD((ROW(C415)-3),(PRODUCT($3:$3)/PRODUCT($B$3:C$3)))=1,IF(MOD((ROW(C415)-3),(PRODUCT($3:$3)/PRODUCT(B$3:$B$3)))=1,1,C414+1),C414)),IF(ROW(C415)-3&gt;$A$2,"",IF(MOD((ROW(C415)-3),C$3)=1,1,C414+1))))</f>
        <v/>
      </c>
      <c r="D415" s="127" t="str">
        <f>IF(D414="","",IF(COLUMN(D415)-1&lt;&gt;COUNT($3:$3),IF(ROW(D415)-3&gt;$A$2,"",IF(MOD((ROW(D415)-3),(PRODUCT($3:$3)/PRODUCT($B$3:D$3)))=1,IF(MOD((ROW(D415)-3),(PRODUCT($3:$3)/PRODUCT($B$3:C$3)))=1,1,D414+1),D414)),IF(ROW(D415)-3&gt;$A$2,"",IF(MOD((ROW(D415)-3),D$3)=1,1,D414+1))))</f>
        <v/>
      </c>
      <c r="E415" s="127" t="str">
        <f>IF(E414="","",IF(COLUMN(E415)-1&lt;&gt;COUNT($3:$3),IF(ROW(E415)-3&gt;$A$2,"",IF(MOD((ROW(E415)-3),(PRODUCT($3:$3)/PRODUCT($B$3:E$3)))=1,IF(MOD((ROW(E415)-3),(PRODUCT($3:$3)/PRODUCT($B$3:D$3)))=1,1,E414+1),E414)),IF(ROW(E415)-3&gt;$A$2,"",IF(MOD((ROW(E415)-3),E$3)=1,1,E414+1))))</f>
        <v/>
      </c>
      <c r="F415" s="127" t="str">
        <f>IF(F414="","",IF(COLUMN(F415)-1&lt;&gt;COUNT($3:$3),IF(ROW(F415)-3&gt;$A$2,"",IF(MOD((ROW(F415)-3),(PRODUCT($3:$3)/PRODUCT($B$3:F$3)))=1,IF(MOD((ROW(F415)-3),(PRODUCT($3:$3)/PRODUCT($B$3:E$3)))=1,1,F414+1),F414)),IF(ROW(F415)-3&gt;$A$2,"",IF(MOD((ROW(F415)-3),F$3)=1,1,F414+1))))</f>
        <v/>
      </c>
      <c r="G415" s="127" t="str">
        <f>IF(G414="","",IF(COLUMN(G415)-1&lt;&gt;COUNT($3:$3),IF(ROW(G415)-3&gt;$A$2,"",IF(MOD((ROW(G415)-3),(PRODUCT($3:$3)/PRODUCT($B$3:G$3)))=1,IF(MOD((ROW(G415)-3),(PRODUCT($3:$3)/PRODUCT($B$3:F$3)))=1,1,G414+1),G414)),IF(ROW(G415)-3&gt;$A$2,"",IF(MOD((ROW(G415)-3),G$3)=1,1,G414+1))))</f>
        <v/>
      </c>
      <c r="H415" s="127" t="str">
        <f>IF(H414="","",IF(COLUMN(H415)-1&lt;&gt;COUNT($3:$3),IF(ROW(H415)-3&gt;$A$2,"",IF(MOD((ROW(H415)-3),(PRODUCT($3:$3)/PRODUCT($B$3:H$3)))=1,IF(MOD((ROW(H415)-3),(PRODUCT($3:$3)/PRODUCT($B$3:G$3)))=1,1,H414+1),H414)),IF(ROW(H415)-3&gt;$A$2,"",IF(MOD((ROW(H415)-3),H$3)=1,1,H414+1))))</f>
        <v/>
      </c>
      <c r="I415" s="127" t="str">
        <f>IF(I414="","",IF(COLUMN(I415)-1&lt;&gt;COUNT($3:$3),IF(ROW(I415)-3&gt;$A$2,"",IF(MOD((ROW(I415)-3),(PRODUCT($3:$3)/PRODUCT($B$3:I$3)))=1,IF(MOD((ROW(I415)-3),(PRODUCT($3:$3)/PRODUCT($B$3:H$3)))=1,1,I414+1),I414)),IF(ROW(I415)-3&gt;$A$2,"",IF(MOD((ROW(I415)-3),I$3)=1,1,I414+1))))</f>
        <v/>
      </c>
      <c r="J415" s="127" t="str">
        <f>IF(J414="","",IF(COLUMN(J415)-1&lt;&gt;COUNT($3:$3),IF(ROW(J415)-3&gt;$A$2,"",IF(MOD((ROW(J415)-3),(PRODUCT($3:$3)/PRODUCT($B$3:J$3)))=1,IF(MOD((ROW(J415)-3),(PRODUCT($3:$3)/PRODUCT($B$3:I$3)))=1,1,J414+1),J414)),IF(ROW(J415)-3&gt;$A$2,"",IF(MOD((ROW(J415)-3),J$3)=1,1,J414+1))))</f>
        <v/>
      </c>
      <c r="K415" t="str">
        <f>IF(K414="","",IF(COLUMN(K415)-1&lt;&gt;COUNT($3:$3),IF(ROW(K415)-2&gt;$A$2,"",IF(MOD((ROW(K415)-2),(PRODUCT($3:$3)/PRODUCT($B$3:K$3)))=1,IF(MOD((ROW(K415)-2),(PRODUCT($3:$3)/PRODUCT($B$3:J$3)))=1,1,K414+1),K414)),IF(ROW(K415)-2&gt;$A$2,"",IF(MOD((ROW(K415)-2),K$3)=1,1,K414+1))))</f>
        <v/>
      </c>
    </row>
    <row r="416" spans="2:11">
      <c r="B416" s="127" t="str">
        <f>IF(B415="","",IF(COLUMN(B416)-1&lt;&gt;COUNT($3:$3),IF(ROW(B416)-3&gt;$A$2,"",IF(MOD((ROW(B416)-3),(PRODUCT($3:$3)/PRODUCT($B$3:B$3)))=1,B415+1,B415)),IF(ROW(B416)-3&gt;$A$2,"",IF(MOD((ROW(B416)-3),B$3)=1,1,B415+1))))</f>
        <v/>
      </c>
      <c r="C416" s="127" t="str">
        <f>IF(C415="","",IF(COLUMN(C416)-1&lt;&gt;COUNT($3:$3),IF(ROW(C416)-3&gt;$A$2,"",IF(MOD((ROW(C416)-3),(PRODUCT($3:$3)/PRODUCT($B$3:C$3)))=1,IF(MOD((ROW(C416)-3),(PRODUCT($3:$3)/PRODUCT(B$3:$B$3)))=1,1,C415+1),C415)),IF(ROW(C416)-3&gt;$A$2,"",IF(MOD((ROW(C416)-3),C$3)=1,1,C415+1))))</f>
        <v/>
      </c>
      <c r="D416" s="127" t="str">
        <f>IF(D415="","",IF(COLUMN(D416)-1&lt;&gt;COUNT($3:$3),IF(ROW(D416)-3&gt;$A$2,"",IF(MOD((ROW(D416)-3),(PRODUCT($3:$3)/PRODUCT($B$3:D$3)))=1,IF(MOD((ROW(D416)-3),(PRODUCT($3:$3)/PRODUCT($B$3:C$3)))=1,1,D415+1),D415)),IF(ROW(D416)-3&gt;$A$2,"",IF(MOD((ROW(D416)-3),D$3)=1,1,D415+1))))</f>
        <v/>
      </c>
      <c r="E416" s="127" t="str">
        <f>IF(E415="","",IF(COLUMN(E416)-1&lt;&gt;COUNT($3:$3),IF(ROW(E416)-3&gt;$A$2,"",IF(MOD((ROW(E416)-3),(PRODUCT($3:$3)/PRODUCT($B$3:E$3)))=1,IF(MOD((ROW(E416)-3),(PRODUCT($3:$3)/PRODUCT($B$3:D$3)))=1,1,E415+1),E415)),IF(ROW(E416)-3&gt;$A$2,"",IF(MOD((ROW(E416)-3),E$3)=1,1,E415+1))))</f>
        <v/>
      </c>
      <c r="F416" s="127" t="str">
        <f>IF(F415="","",IF(COLUMN(F416)-1&lt;&gt;COUNT($3:$3),IF(ROW(F416)-3&gt;$A$2,"",IF(MOD((ROW(F416)-3),(PRODUCT($3:$3)/PRODUCT($B$3:F$3)))=1,IF(MOD((ROW(F416)-3),(PRODUCT($3:$3)/PRODUCT($B$3:E$3)))=1,1,F415+1),F415)),IF(ROW(F416)-3&gt;$A$2,"",IF(MOD((ROW(F416)-3),F$3)=1,1,F415+1))))</f>
        <v/>
      </c>
      <c r="G416" s="127" t="str">
        <f>IF(G415="","",IF(COLUMN(G416)-1&lt;&gt;COUNT($3:$3),IF(ROW(G416)-3&gt;$A$2,"",IF(MOD((ROW(G416)-3),(PRODUCT($3:$3)/PRODUCT($B$3:G$3)))=1,IF(MOD((ROW(G416)-3),(PRODUCT($3:$3)/PRODUCT($B$3:F$3)))=1,1,G415+1),G415)),IF(ROW(G416)-3&gt;$A$2,"",IF(MOD((ROW(G416)-3),G$3)=1,1,G415+1))))</f>
        <v/>
      </c>
      <c r="H416" s="127" t="str">
        <f>IF(H415="","",IF(COLUMN(H416)-1&lt;&gt;COUNT($3:$3),IF(ROW(H416)-3&gt;$A$2,"",IF(MOD((ROW(H416)-3),(PRODUCT($3:$3)/PRODUCT($B$3:H$3)))=1,IF(MOD((ROW(H416)-3),(PRODUCT($3:$3)/PRODUCT($B$3:G$3)))=1,1,H415+1),H415)),IF(ROW(H416)-3&gt;$A$2,"",IF(MOD((ROW(H416)-3),H$3)=1,1,H415+1))))</f>
        <v/>
      </c>
      <c r="I416" s="127" t="str">
        <f>IF(I415="","",IF(COLUMN(I416)-1&lt;&gt;COUNT($3:$3),IF(ROW(I416)-3&gt;$A$2,"",IF(MOD((ROW(I416)-3),(PRODUCT($3:$3)/PRODUCT($B$3:I$3)))=1,IF(MOD((ROW(I416)-3),(PRODUCT($3:$3)/PRODUCT($B$3:H$3)))=1,1,I415+1),I415)),IF(ROW(I416)-3&gt;$A$2,"",IF(MOD((ROW(I416)-3),I$3)=1,1,I415+1))))</f>
        <v/>
      </c>
      <c r="J416" s="127" t="str">
        <f>IF(J415="","",IF(COLUMN(J416)-1&lt;&gt;COUNT($3:$3),IF(ROW(J416)-3&gt;$A$2,"",IF(MOD((ROW(J416)-3),(PRODUCT($3:$3)/PRODUCT($B$3:J$3)))=1,IF(MOD((ROW(J416)-3),(PRODUCT($3:$3)/PRODUCT($B$3:I$3)))=1,1,J415+1),J415)),IF(ROW(J416)-3&gt;$A$2,"",IF(MOD((ROW(J416)-3),J$3)=1,1,J415+1))))</f>
        <v/>
      </c>
      <c r="K416" t="str">
        <f>IF(K415="","",IF(COLUMN(K416)-1&lt;&gt;COUNT($3:$3),IF(ROW(K416)-2&gt;$A$2,"",IF(MOD((ROW(K416)-2),(PRODUCT($3:$3)/PRODUCT($B$3:K$3)))=1,IF(MOD((ROW(K416)-2),(PRODUCT($3:$3)/PRODUCT($B$3:J$3)))=1,1,K415+1),K415)),IF(ROW(K416)-2&gt;$A$2,"",IF(MOD((ROW(K416)-2),K$3)=1,1,K415+1))))</f>
        <v/>
      </c>
    </row>
    <row r="417" spans="2:11">
      <c r="B417" s="127" t="str">
        <f>IF(B416="","",IF(COLUMN(B417)-1&lt;&gt;COUNT($3:$3),IF(ROW(B417)-3&gt;$A$2,"",IF(MOD((ROW(B417)-3),(PRODUCT($3:$3)/PRODUCT($B$3:B$3)))=1,B416+1,B416)),IF(ROW(B417)-3&gt;$A$2,"",IF(MOD((ROW(B417)-3),B$3)=1,1,B416+1))))</f>
        <v/>
      </c>
      <c r="C417" s="127" t="str">
        <f>IF(C416="","",IF(COLUMN(C417)-1&lt;&gt;COUNT($3:$3),IF(ROW(C417)-3&gt;$A$2,"",IF(MOD((ROW(C417)-3),(PRODUCT($3:$3)/PRODUCT($B$3:C$3)))=1,IF(MOD((ROW(C417)-3),(PRODUCT($3:$3)/PRODUCT(B$3:$B$3)))=1,1,C416+1),C416)),IF(ROW(C417)-3&gt;$A$2,"",IF(MOD((ROW(C417)-3),C$3)=1,1,C416+1))))</f>
        <v/>
      </c>
      <c r="D417" s="127" t="str">
        <f>IF(D416="","",IF(COLUMN(D417)-1&lt;&gt;COUNT($3:$3),IF(ROW(D417)-3&gt;$A$2,"",IF(MOD((ROW(D417)-3),(PRODUCT($3:$3)/PRODUCT($B$3:D$3)))=1,IF(MOD((ROW(D417)-3),(PRODUCT($3:$3)/PRODUCT($B$3:C$3)))=1,1,D416+1),D416)),IF(ROW(D417)-3&gt;$A$2,"",IF(MOD((ROW(D417)-3),D$3)=1,1,D416+1))))</f>
        <v/>
      </c>
      <c r="E417" s="127" t="str">
        <f>IF(E416="","",IF(COLUMN(E417)-1&lt;&gt;COUNT($3:$3),IF(ROW(E417)-3&gt;$A$2,"",IF(MOD((ROW(E417)-3),(PRODUCT($3:$3)/PRODUCT($B$3:E$3)))=1,IF(MOD((ROW(E417)-3),(PRODUCT($3:$3)/PRODUCT($B$3:D$3)))=1,1,E416+1),E416)),IF(ROW(E417)-3&gt;$A$2,"",IF(MOD((ROW(E417)-3),E$3)=1,1,E416+1))))</f>
        <v/>
      </c>
      <c r="F417" s="127" t="str">
        <f>IF(F416="","",IF(COLUMN(F417)-1&lt;&gt;COUNT($3:$3),IF(ROW(F417)-3&gt;$A$2,"",IF(MOD((ROW(F417)-3),(PRODUCT($3:$3)/PRODUCT($B$3:F$3)))=1,IF(MOD((ROW(F417)-3),(PRODUCT($3:$3)/PRODUCT($B$3:E$3)))=1,1,F416+1),F416)),IF(ROW(F417)-3&gt;$A$2,"",IF(MOD((ROW(F417)-3),F$3)=1,1,F416+1))))</f>
        <v/>
      </c>
      <c r="G417" s="127" t="str">
        <f>IF(G416="","",IF(COLUMN(G417)-1&lt;&gt;COUNT($3:$3),IF(ROW(G417)-3&gt;$A$2,"",IF(MOD((ROW(G417)-3),(PRODUCT($3:$3)/PRODUCT($B$3:G$3)))=1,IF(MOD((ROW(G417)-3),(PRODUCT($3:$3)/PRODUCT($B$3:F$3)))=1,1,G416+1),G416)),IF(ROW(G417)-3&gt;$A$2,"",IF(MOD((ROW(G417)-3),G$3)=1,1,G416+1))))</f>
        <v/>
      </c>
      <c r="H417" s="127" t="str">
        <f>IF(H416="","",IF(COLUMN(H417)-1&lt;&gt;COUNT($3:$3),IF(ROW(H417)-3&gt;$A$2,"",IF(MOD((ROW(H417)-3),(PRODUCT($3:$3)/PRODUCT($B$3:H$3)))=1,IF(MOD((ROW(H417)-3),(PRODUCT($3:$3)/PRODUCT($B$3:G$3)))=1,1,H416+1),H416)),IF(ROW(H417)-3&gt;$A$2,"",IF(MOD((ROW(H417)-3),H$3)=1,1,H416+1))))</f>
        <v/>
      </c>
      <c r="I417" s="127" t="str">
        <f>IF(I416="","",IF(COLUMN(I417)-1&lt;&gt;COUNT($3:$3),IF(ROW(I417)-3&gt;$A$2,"",IF(MOD((ROW(I417)-3),(PRODUCT($3:$3)/PRODUCT($B$3:I$3)))=1,IF(MOD((ROW(I417)-3),(PRODUCT($3:$3)/PRODUCT($B$3:H$3)))=1,1,I416+1),I416)),IF(ROW(I417)-3&gt;$A$2,"",IF(MOD((ROW(I417)-3),I$3)=1,1,I416+1))))</f>
        <v/>
      </c>
      <c r="J417" s="127" t="str">
        <f>IF(J416="","",IF(COLUMN(J417)-1&lt;&gt;COUNT($3:$3),IF(ROW(J417)-3&gt;$A$2,"",IF(MOD((ROW(J417)-3),(PRODUCT($3:$3)/PRODUCT($B$3:J$3)))=1,IF(MOD((ROW(J417)-3),(PRODUCT($3:$3)/PRODUCT($B$3:I$3)))=1,1,J416+1),J416)),IF(ROW(J417)-3&gt;$A$2,"",IF(MOD((ROW(J417)-3),J$3)=1,1,J416+1))))</f>
        <v/>
      </c>
      <c r="K417" t="str">
        <f>IF(K416="","",IF(COLUMN(K417)-1&lt;&gt;COUNT($3:$3),IF(ROW(K417)-2&gt;$A$2,"",IF(MOD((ROW(K417)-2),(PRODUCT($3:$3)/PRODUCT($B$3:K$3)))=1,IF(MOD((ROW(K417)-2),(PRODUCT($3:$3)/PRODUCT($B$3:J$3)))=1,1,K416+1),K416)),IF(ROW(K417)-2&gt;$A$2,"",IF(MOD((ROW(K417)-2),K$3)=1,1,K416+1))))</f>
        <v/>
      </c>
    </row>
    <row r="418" spans="2:11">
      <c r="B418" s="127" t="str">
        <f>IF(B417="","",IF(COLUMN(B418)-1&lt;&gt;COUNT($3:$3),IF(ROW(B418)-3&gt;$A$2,"",IF(MOD((ROW(B418)-3),(PRODUCT($3:$3)/PRODUCT($B$3:B$3)))=1,B417+1,B417)),IF(ROW(B418)-3&gt;$A$2,"",IF(MOD((ROW(B418)-3),B$3)=1,1,B417+1))))</f>
        <v/>
      </c>
      <c r="C418" s="127" t="str">
        <f>IF(C417="","",IF(COLUMN(C418)-1&lt;&gt;COUNT($3:$3),IF(ROW(C418)-3&gt;$A$2,"",IF(MOD((ROW(C418)-3),(PRODUCT($3:$3)/PRODUCT($B$3:C$3)))=1,IF(MOD((ROW(C418)-3),(PRODUCT($3:$3)/PRODUCT(B$3:$B$3)))=1,1,C417+1),C417)),IF(ROW(C418)-3&gt;$A$2,"",IF(MOD((ROW(C418)-3),C$3)=1,1,C417+1))))</f>
        <v/>
      </c>
      <c r="D418" s="127" t="str">
        <f>IF(D417="","",IF(COLUMN(D418)-1&lt;&gt;COUNT($3:$3),IF(ROW(D418)-3&gt;$A$2,"",IF(MOD((ROW(D418)-3),(PRODUCT($3:$3)/PRODUCT($B$3:D$3)))=1,IF(MOD((ROW(D418)-3),(PRODUCT($3:$3)/PRODUCT($B$3:C$3)))=1,1,D417+1),D417)),IF(ROW(D418)-3&gt;$A$2,"",IF(MOD((ROW(D418)-3),D$3)=1,1,D417+1))))</f>
        <v/>
      </c>
      <c r="E418" s="127" t="str">
        <f>IF(E417="","",IF(COLUMN(E418)-1&lt;&gt;COUNT($3:$3),IF(ROW(E418)-3&gt;$A$2,"",IF(MOD((ROW(E418)-3),(PRODUCT($3:$3)/PRODUCT($B$3:E$3)))=1,IF(MOD((ROW(E418)-3),(PRODUCT($3:$3)/PRODUCT($B$3:D$3)))=1,1,E417+1),E417)),IF(ROW(E418)-3&gt;$A$2,"",IF(MOD((ROW(E418)-3),E$3)=1,1,E417+1))))</f>
        <v/>
      </c>
      <c r="F418" s="127" t="str">
        <f>IF(F417="","",IF(COLUMN(F418)-1&lt;&gt;COUNT($3:$3),IF(ROW(F418)-3&gt;$A$2,"",IF(MOD((ROW(F418)-3),(PRODUCT($3:$3)/PRODUCT($B$3:F$3)))=1,IF(MOD((ROW(F418)-3),(PRODUCT($3:$3)/PRODUCT($B$3:E$3)))=1,1,F417+1),F417)),IF(ROW(F418)-3&gt;$A$2,"",IF(MOD((ROW(F418)-3),F$3)=1,1,F417+1))))</f>
        <v/>
      </c>
      <c r="G418" s="127" t="str">
        <f>IF(G417="","",IF(COLUMN(G418)-1&lt;&gt;COUNT($3:$3),IF(ROW(G418)-3&gt;$A$2,"",IF(MOD((ROW(G418)-3),(PRODUCT($3:$3)/PRODUCT($B$3:G$3)))=1,IF(MOD((ROW(G418)-3),(PRODUCT($3:$3)/PRODUCT($B$3:F$3)))=1,1,G417+1),G417)),IF(ROW(G418)-3&gt;$A$2,"",IF(MOD((ROW(G418)-3),G$3)=1,1,G417+1))))</f>
        <v/>
      </c>
      <c r="H418" s="127" t="str">
        <f>IF(H417="","",IF(COLUMN(H418)-1&lt;&gt;COUNT($3:$3),IF(ROW(H418)-3&gt;$A$2,"",IF(MOD((ROW(H418)-3),(PRODUCT($3:$3)/PRODUCT($B$3:H$3)))=1,IF(MOD((ROW(H418)-3),(PRODUCT($3:$3)/PRODUCT($B$3:G$3)))=1,1,H417+1),H417)),IF(ROW(H418)-3&gt;$A$2,"",IF(MOD((ROW(H418)-3),H$3)=1,1,H417+1))))</f>
        <v/>
      </c>
      <c r="I418" s="127" t="str">
        <f>IF(I417="","",IF(COLUMN(I418)-1&lt;&gt;COUNT($3:$3),IF(ROW(I418)-3&gt;$A$2,"",IF(MOD((ROW(I418)-3),(PRODUCT($3:$3)/PRODUCT($B$3:I$3)))=1,IF(MOD((ROW(I418)-3),(PRODUCT($3:$3)/PRODUCT($B$3:H$3)))=1,1,I417+1),I417)),IF(ROW(I418)-3&gt;$A$2,"",IF(MOD((ROW(I418)-3),I$3)=1,1,I417+1))))</f>
        <v/>
      </c>
      <c r="J418" s="127" t="str">
        <f>IF(J417="","",IF(COLUMN(J418)-1&lt;&gt;COUNT($3:$3),IF(ROW(J418)-3&gt;$A$2,"",IF(MOD((ROW(J418)-3),(PRODUCT($3:$3)/PRODUCT($B$3:J$3)))=1,IF(MOD((ROW(J418)-3),(PRODUCT($3:$3)/PRODUCT($B$3:I$3)))=1,1,J417+1),J417)),IF(ROW(J418)-3&gt;$A$2,"",IF(MOD((ROW(J418)-3),J$3)=1,1,J417+1))))</f>
        <v/>
      </c>
      <c r="K418" t="str">
        <f>IF(K417="","",IF(COLUMN(K418)-1&lt;&gt;COUNT($3:$3),IF(ROW(K418)-2&gt;$A$2,"",IF(MOD((ROW(K418)-2),(PRODUCT($3:$3)/PRODUCT($B$3:K$3)))=1,IF(MOD((ROW(K418)-2),(PRODUCT($3:$3)/PRODUCT($B$3:J$3)))=1,1,K417+1),K417)),IF(ROW(K418)-2&gt;$A$2,"",IF(MOD((ROW(K418)-2),K$3)=1,1,K417+1))))</f>
        <v/>
      </c>
    </row>
    <row r="419" spans="2:11">
      <c r="B419" s="127" t="str">
        <f>IF(B418="","",IF(COLUMN(B419)-1&lt;&gt;COUNT($3:$3),IF(ROW(B419)-3&gt;$A$2,"",IF(MOD((ROW(B419)-3),(PRODUCT($3:$3)/PRODUCT($B$3:B$3)))=1,B418+1,B418)),IF(ROW(B419)-3&gt;$A$2,"",IF(MOD((ROW(B419)-3),B$3)=1,1,B418+1))))</f>
        <v/>
      </c>
      <c r="C419" s="127" t="str">
        <f>IF(C418="","",IF(COLUMN(C419)-1&lt;&gt;COUNT($3:$3),IF(ROW(C419)-3&gt;$A$2,"",IF(MOD((ROW(C419)-3),(PRODUCT($3:$3)/PRODUCT($B$3:C$3)))=1,IF(MOD((ROW(C419)-3),(PRODUCT($3:$3)/PRODUCT(B$3:$B$3)))=1,1,C418+1),C418)),IF(ROW(C419)-3&gt;$A$2,"",IF(MOD((ROW(C419)-3),C$3)=1,1,C418+1))))</f>
        <v/>
      </c>
      <c r="D419" s="127" t="str">
        <f>IF(D418="","",IF(COLUMN(D419)-1&lt;&gt;COUNT($3:$3),IF(ROW(D419)-3&gt;$A$2,"",IF(MOD((ROW(D419)-3),(PRODUCT($3:$3)/PRODUCT($B$3:D$3)))=1,IF(MOD((ROW(D419)-3),(PRODUCT($3:$3)/PRODUCT($B$3:C$3)))=1,1,D418+1),D418)),IF(ROW(D419)-3&gt;$A$2,"",IF(MOD((ROW(D419)-3),D$3)=1,1,D418+1))))</f>
        <v/>
      </c>
      <c r="E419" s="127" t="str">
        <f>IF(E418="","",IF(COLUMN(E419)-1&lt;&gt;COUNT($3:$3),IF(ROW(E419)-3&gt;$A$2,"",IF(MOD((ROW(E419)-3),(PRODUCT($3:$3)/PRODUCT($B$3:E$3)))=1,IF(MOD((ROW(E419)-3),(PRODUCT($3:$3)/PRODUCT($B$3:D$3)))=1,1,E418+1),E418)),IF(ROW(E419)-3&gt;$A$2,"",IF(MOD((ROW(E419)-3),E$3)=1,1,E418+1))))</f>
        <v/>
      </c>
      <c r="F419" s="127" t="str">
        <f>IF(F418="","",IF(COLUMN(F419)-1&lt;&gt;COUNT($3:$3),IF(ROW(F419)-3&gt;$A$2,"",IF(MOD((ROW(F419)-3),(PRODUCT($3:$3)/PRODUCT($B$3:F$3)))=1,IF(MOD((ROW(F419)-3),(PRODUCT($3:$3)/PRODUCT($B$3:E$3)))=1,1,F418+1),F418)),IF(ROW(F419)-3&gt;$A$2,"",IF(MOD((ROW(F419)-3),F$3)=1,1,F418+1))))</f>
        <v/>
      </c>
      <c r="G419" s="127" t="str">
        <f>IF(G418="","",IF(COLUMN(G419)-1&lt;&gt;COUNT($3:$3),IF(ROW(G419)-3&gt;$A$2,"",IF(MOD((ROW(G419)-3),(PRODUCT($3:$3)/PRODUCT($B$3:G$3)))=1,IF(MOD((ROW(G419)-3),(PRODUCT($3:$3)/PRODUCT($B$3:F$3)))=1,1,G418+1),G418)),IF(ROW(G419)-3&gt;$A$2,"",IF(MOD((ROW(G419)-3),G$3)=1,1,G418+1))))</f>
        <v/>
      </c>
      <c r="H419" s="127" t="str">
        <f>IF(H418="","",IF(COLUMN(H419)-1&lt;&gt;COUNT($3:$3),IF(ROW(H419)-3&gt;$A$2,"",IF(MOD((ROW(H419)-3),(PRODUCT($3:$3)/PRODUCT($B$3:H$3)))=1,IF(MOD((ROW(H419)-3),(PRODUCT($3:$3)/PRODUCT($B$3:G$3)))=1,1,H418+1),H418)),IF(ROW(H419)-3&gt;$A$2,"",IF(MOD((ROW(H419)-3),H$3)=1,1,H418+1))))</f>
        <v/>
      </c>
      <c r="I419" s="127" t="str">
        <f>IF(I418="","",IF(COLUMN(I419)-1&lt;&gt;COUNT($3:$3),IF(ROW(I419)-3&gt;$A$2,"",IF(MOD((ROW(I419)-3),(PRODUCT($3:$3)/PRODUCT($B$3:I$3)))=1,IF(MOD((ROW(I419)-3),(PRODUCT($3:$3)/PRODUCT($B$3:H$3)))=1,1,I418+1),I418)),IF(ROW(I419)-3&gt;$A$2,"",IF(MOD((ROW(I419)-3),I$3)=1,1,I418+1))))</f>
        <v/>
      </c>
      <c r="J419" s="127" t="str">
        <f>IF(J418="","",IF(COLUMN(J419)-1&lt;&gt;COUNT($3:$3),IF(ROW(J419)-3&gt;$A$2,"",IF(MOD((ROW(J419)-3),(PRODUCT($3:$3)/PRODUCT($B$3:J$3)))=1,IF(MOD((ROW(J419)-3),(PRODUCT($3:$3)/PRODUCT($B$3:I$3)))=1,1,J418+1),J418)),IF(ROW(J419)-3&gt;$A$2,"",IF(MOD((ROW(J419)-3),J$3)=1,1,J418+1))))</f>
        <v/>
      </c>
      <c r="K419" t="str">
        <f>IF(K418="","",IF(COLUMN(K419)-1&lt;&gt;COUNT($3:$3),IF(ROW(K419)-2&gt;$A$2,"",IF(MOD((ROW(K419)-2),(PRODUCT($3:$3)/PRODUCT($B$3:K$3)))=1,IF(MOD((ROW(K419)-2),(PRODUCT($3:$3)/PRODUCT($B$3:J$3)))=1,1,K418+1),K418)),IF(ROW(K419)-2&gt;$A$2,"",IF(MOD((ROW(K419)-2),K$3)=1,1,K418+1))))</f>
        <v/>
      </c>
    </row>
    <row r="420" spans="2:11">
      <c r="B420" s="127" t="str">
        <f>IF(B419="","",IF(COLUMN(B420)-1&lt;&gt;COUNT($3:$3),IF(ROW(B420)-3&gt;$A$2,"",IF(MOD((ROW(B420)-3),(PRODUCT($3:$3)/PRODUCT($B$3:B$3)))=1,B419+1,B419)),IF(ROW(B420)-3&gt;$A$2,"",IF(MOD((ROW(B420)-3),B$3)=1,1,B419+1))))</f>
        <v/>
      </c>
      <c r="C420" s="127" t="str">
        <f>IF(C419="","",IF(COLUMN(C420)-1&lt;&gt;COUNT($3:$3),IF(ROW(C420)-3&gt;$A$2,"",IF(MOD((ROW(C420)-3),(PRODUCT($3:$3)/PRODUCT($B$3:C$3)))=1,IF(MOD((ROW(C420)-3),(PRODUCT($3:$3)/PRODUCT(B$3:$B$3)))=1,1,C419+1),C419)),IF(ROW(C420)-3&gt;$A$2,"",IF(MOD((ROW(C420)-3),C$3)=1,1,C419+1))))</f>
        <v/>
      </c>
      <c r="D420" s="127" t="str">
        <f>IF(D419="","",IF(COLUMN(D420)-1&lt;&gt;COUNT($3:$3),IF(ROW(D420)-3&gt;$A$2,"",IF(MOD((ROW(D420)-3),(PRODUCT($3:$3)/PRODUCT($B$3:D$3)))=1,IF(MOD((ROW(D420)-3),(PRODUCT($3:$3)/PRODUCT($B$3:C$3)))=1,1,D419+1),D419)),IF(ROW(D420)-3&gt;$A$2,"",IF(MOD((ROW(D420)-3),D$3)=1,1,D419+1))))</f>
        <v/>
      </c>
      <c r="E420" s="127" t="str">
        <f>IF(E419="","",IF(COLUMN(E420)-1&lt;&gt;COUNT($3:$3),IF(ROW(E420)-3&gt;$A$2,"",IF(MOD((ROW(E420)-3),(PRODUCT($3:$3)/PRODUCT($B$3:E$3)))=1,IF(MOD((ROW(E420)-3),(PRODUCT($3:$3)/PRODUCT($B$3:D$3)))=1,1,E419+1),E419)),IF(ROW(E420)-3&gt;$A$2,"",IF(MOD((ROW(E420)-3),E$3)=1,1,E419+1))))</f>
        <v/>
      </c>
      <c r="F420" s="127" t="str">
        <f>IF(F419="","",IF(COLUMN(F420)-1&lt;&gt;COUNT($3:$3),IF(ROW(F420)-3&gt;$A$2,"",IF(MOD((ROW(F420)-3),(PRODUCT($3:$3)/PRODUCT($B$3:F$3)))=1,IF(MOD((ROW(F420)-3),(PRODUCT($3:$3)/PRODUCT($B$3:E$3)))=1,1,F419+1),F419)),IF(ROW(F420)-3&gt;$A$2,"",IF(MOD((ROW(F420)-3),F$3)=1,1,F419+1))))</f>
        <v/>
      </c>
      <c r="G420" s="127" t="str">
        <f>IF(G419="","",IF(COLUMN(G420)-1&lt;&gt;COUNT($3:$3),IF(ROW(G420)-3&gt;$A$2,"",IF(MOD((ROW(G420)-3),(PRODUCT($3:$3)/PRODUCT($B$3:G$3)))=1,IF(MOD((ROW(G420)-3),(PRODUCT($3:$3)/PRODUCT($B$3:F$3)))=1,1,G419+1),G419)),IF(ROW(G420)-3&gt;$A$2,"",IF(MOD((ROW(G420)-3),G$3)=1,1,G419+1))))</f>
        <v/>
      </c>
      <c r="H420" s="127" t="str">
        <f>IF(H419="","",IF(COLUMN(H420)-1&lt;&gt;COUNT($3:$3),IF(ROW(H420)-3&gt;$A$2,"",IF(MOD((ROW(H420)-3),(PRODUCT($3:$3)/PRODUCT($B$3:H$3)))=1,IF(MOD((ROW(H420)-3),(PRODUCT($3:$3)/PRODUCT($B$3:G$3)))=1,1,H419+1),H419)),IF(ROW(H420)-3&gt;$A$2,"",IF(MOD((ROW(H420)-3),H$3)=1,1,H419+1))))</f>
        <v/>
      </c>
      <c r="I420" s="127" t="str">
        <f>IF(I419="","",IF(COLUMN(I420)-1&lt;&gt;COUNT($3:$3),IF(ROW(I420)-3&gt;$A$2,"",IF(MOD((ROW(I420)-3),(PRODUCT($3:$3)/PRODUCT($B$3:I$3)))=1,IF(MOD((ROW(I420)-3),(PRODUCT($3:$3)/PRODUCT($B$3:H$3)))=1,1,I419+1),I419)),IF(ROW(I420)-3&gt;$A$2,"",IF(MOD((ROW(I420)-3),I$3)=1,1,I419+1))))</f>
        <v/>
      </c>
      <c r="J420" s="127" t="str">
        <f>IF(J419="","",IF(COLUMN(J420)-1&lt;&gt;COUNT($3:$3),IF(ROW(J420)-3&gt;$A$2,"",IF(MOD((ROW(J420)-3),(PRODUCT($3:$3)/PRODUCT($B$3:J$3)))=1,IF(MOD((ROW(J420)-3),(PRODUCT($3:$3)/PRODUCT($B$3:I$3)))=1,1,J419+1),J419)),IF(ROW(J420)-3&gt;$A$2,"",IF(MOD((ROW(J420)-3),J$3)=1,1,J419+1))))</f>
        <v/>
      </c>
      <c r="K420" t="str">
        <f>IF(K419="","",IF(COLUMN(K420)-1&lt;&gt;COUNT($3:$3),IF(ROW(K420)-2&gt;$A$2,"",IF(MOD((ROW(K420)-2),(PRODUCT($3:$3)/PRODUCT($B$3:K$3)))=1,IF(MOD((ROW(K420)-2),(PRODUCT($3:$3)/PRODUCT($B$3:J$3)))=1,1,K419+1),K419)),IF(ROW(K420)-2&gt;$A$2,"",IF(MOD((ROW(K420)-2),K$3)=1,1,K419+1))))</f>
        <v/>
      </c>
    </row>
    <row r="421" spans="2:11">
      <c r="B421" s="127" t="str">
        <f>IF(B420="","",IF(COLUMN(B421)-1&lt;&gt;COUNT($3:$3),IF(ROW(B421)-3&gt;$A$2,"",IF(MOD((ROW(B421)-3),(PRODUCT($3:$3)/PRODUCT($B$3:B$3)))=1,B420+1,B420)),IF(ROW(B421)-3&gt;$A$2,"",IF(MOD((ROW(B421)-3),B$3)=1,1,B420+1))))</f>
        <v/>
      </c>
      <c r="C421" s="127" t="str">
        <f>IF(C420="","",IF(COLUMN(C421)-1&lt;&gt;COUNT($3:$3),IF(ROW(C421)-3&gt;$A$2,"",IF(MOD((ROW(C421)-3),(PRODUCT($3:$3)/PRODUCT($B$3:C$3)))=1,IF(MOD((ROW(C421)-3),(PRODUCT($3:$3)/PRODUCT(B$3:$B$3)))=1,1,C420+1),C420)),IF(ROW(C421)-3&gt;$A$2,"",IF(MOD((ROW(C421)-3),C$3)=1,1,C420+1))))</f>
        <v/>
      </c>
      <c r="D421" s="127" t="str">
        <f>IF(D420="","",IF(COLUMN(D421)-1&lt;&gt;COUNT($3:$3),IF(ROW(D421)-3&gt;$A$2,"",IF(MOD((ROW(D421)-3),(PRODUCT($3:$3)/PRODUCT($B$3:D$3)))=1,IF(MOD((ROW(D421)-3),(PRODUCT($3:$3)/PRODUCT($B$3:C$3)))=1,1,D420+1),D420)),IF(ROW(D421)-3&gt;$A$2,"",IF(MOD((ROW(D421)-3),D$3)=1,1,D420+1))))</f>
        <v/>
      </c>
      <c r="E421" s="127" t="str">
        <f>IF(E420="","",IF(COLUMN(E421)-1&lt;&gt;COUNT($3:$3),IF(ROW(E421)-3&gt;$A$2,"",IF(MOD((ROW(E421)-3),(PRODUCT($3:$3)/PRODUCT($B$3:E$3)))=1,IF(MOD((ROW(E421)-3),(PRODUCT($3:$3)/PRODUCT($B$3:D$3)))=1,1,E420+1),E420)),IF(ROW(E421)-3&gt;$A$2,"",IF(MOD((ROW(E421)-3),E$3)=1,1,E420+1))))</f>
        <v/>
      </c>
      <c r="F421" s="127" t="str">
        <f>IF(F420="","",IF(COLUMN(F421)-1&lt;&gt;COUNT($3:$3),IF(ROW(F421)-3&gt;$A$2,"",IF(MOD((ROW(F421)-3),(PRODUCT($3:$3)/PRODUCT($B$3:F$3)))=1,IF(MOD((ROW(F421)-3),(PRODUCT($3:$3)/PRODUCT($B$3:E$3)))=1,1,F420+1),F420)),IF(ROW(F421)-3&gt;$A$2,"",IF(MOD((ROW(F421)-3),F$3)=1,1,F420+1))))</f>
        <v/>
      </c>
      <c r="G421" s="127" t="str">
        <f>IF(G420="","",IF(COLUMN(G421)-1&lt;&gt;COUNT($3:$3),IF(ROW(G421)-3&gt;$A$2,"",IF(MOD((ROW(G421)-3),(PRODUCT($3:$3)/PRODUCT($B$3:G$3)))=1,IF(MOD((ROW(G421)-3),(PRODUCT($3:$3)/PRODUCT($B$3:F$3)))=1,1,G420+1),G420)),IF(ROW(G421)-3&gt;$A$2,"",IF(MOD((ROW(G421)-3),G$3)=1,1,G420+1))))</f>
        <v/>
      </c>
      <c r="H421" s="127" t="str">
        <f>IF(H420="","",IF(COLUMN(H421)-1&lt;&gt;COUNT($3:$3),IF(ROW(H421)-3&gt;$A$2,"",IF(MOD((ROW(H421)-3),(PRODUCT($3:$3)/PRODUCT($B$3:H$3)))=1,IF(MOD((ROW(H421)-3),(PRODUCT($3:$3)/PRODUCT($B$3:G$3)))=1,1,H420+1),H420)),IF(ROW(H421)-3&gt;$A$2,"",IF(MOD((ROW(H421)-3),H$3)=1,1,H420+1))))</f>
        <v/>
      </c>
      <c r="I421" s="127" t="str">
        <f>IF(I420="","",IF(COLUMN(I421)-1&lt;&gt;COUNT($3:$3),IF(ROW(I421)-3&gt;$A$2,"",IF(MOD((ROW(I421)-3),(PRODUCT($3:$3)/PRODUCT($B$3:I$3)))=1,IF(MOD((ROW(I421)-3),(PRODUCT($3:$3)/PRODUCT($B$3:H$3)))=1,1,I420+1),I420)),IF(ROW(I421)-3&gt;$A$2,"",IF(MOD((ROW(I421)-3),I$3)=1,1,I420+1))))</f>
        <v/>
      </c>
      <c r="J421" s="127" t="str">
        <f>IF(J420="","",IF(COLUMN(J421)-1&lt;&gt;COUNT($3:$3),IF(ROW(J421)-3&gt;$A$2,"",IF(MOD((ROW(J421)-3),(PRODUCT($3:$3)/PRODUCT($B$3:J$3)))=1,IF(MOD((ROW(J421)-3),(PRODUCT($3:$3)/PRODUCT($B$3:I$3)))=1,1,J420+1),J420)),IF(ROW(J421)-3&gt;$A$2,"",IF(MOD((ROW(J421)-3),J$3)=1,1,J420+1))))</f>
        <v/>
      </c>
      <c r="K421" t="str">
        <f>IF(K420="","",IF(COLUMN(K421)-1&lt;&gt;COUNT($3:$3),IF(ROW(K421)-2&gt;$A$2,"",IF(MOD((ROW(K421)-2),(PRODUCT($3:$3)/PRODUCT($B$3:K$3)))=1,IF(MOD((ROW(K421)-2),(PRODUCT($3:$3)/PRODUCT($B$3:J$3)))=1,1,K420+1),K420)),IF(ROW(K421)-2&gt;$A$2,"",IF(MOD((ROW(K421)-2),K$3)=1,1,K420+1))))</f>
        <v/>
      </c>
    </row>
    <row r="422" spans="2:11">
      <c r="B422" s="127" t="str">
        <f>IF(B421="","",IF(COLUMN(B422)-1&lt;&gt;COUNT($3:$3),IF(ROW(B422)-3&gt;$A$2,"",IF(MOD((ROW(B422)-3),(PRODUCT($3:$3)/PRODUCT($B$3:B$3)))=1,B421+1,B421)),IF(ROW(B422)-3&gt;$A$2,"",IF(MOD((ROW(B422)-3),B$3)=1,1,B421+1))))</f>
        <v/>
      </c>
      <c r="C422" s="127" t="str">
        <f>IF(C421="","",IF(COLUMN(C422)-1&lt;&gt;COUNT($3:$3),IF(ROW(C422)-3&gt;$A$2,"",IF(MOD((ROW(C422)-3),(PRODUCT($3:$3)/PRODUCT($B$3:C$3)))=1,IF(MOD((ROW(C422)-3),(PRODUCT($3:$3)/PRODUCT(B$3:$B$3)))=1,1,C421+1),C421)),IF(ROW(C422)-3&gt;$A$2,"",IF(MOD((ROW(C422)-3),C$3)=1,1,C421+1))))</f>
        <v/>
      </c>
      <c r="D422" s="127" t="str">
        <f>IF(D421="","",IF(COLUMN(D422)-1&lt;&gt;COUNT($3:$3),IF(ROW(D422)-3&gt;$A$2,"",IF(MOD((ROW(D422)-3),(PRODUCT($3:$3)/PRODUCT($B$3:D$3)))=1,IF(MOD((ROW(D422)-3),(PRODUCT($3:$3)/PRODUCT($B$3:C$3)))=1,1,D421+1),D421)),IF(ROW(D422)-3&gt;$A$2,"",IF(MOD((ROW(D422)-3),D$3)=1,1,D421+1))))</f>
        <v/>
      </c>
      <c r="E422" s="127" t="str">
        <f>IF(E421="","",IF(COLUMN(E422)-1&lt;&gt;COUNT($3:$3),IF(ROW(E422)-3&gt;$A$2,"",IF(MOD((ROW(E422)-3),(PRODUCT($3:$3)/PRODUCT($B$3:E$3)))=1,IF(MOD((ROW(E422)-3),(PRODUCT($3:$3)/PRODUCT($B$3:D$3)))=1,1,E421+1),E421)),IF(ROW(E422)-3&gt;$A$2,"",IF(MOD((ROW(E422)-3),E$3)=1,1,E421+1))))</f>
        <v/>
      </c>
      <c r="F422" s="127" t="str">
        <f>IF(F421="","",IF(COLUMN(F422)-1&lt;&gt;COUNT($3:$3),IF(ROW(F422)-3&gt;$A$2,"",IF(MOD((ROW(F422)-3),(PRODUCT($3:$3)/PRODUCT($B$3:F$3)))=1,IF(MOD((ROW(F422)-3),(PRODUCT($3:$3)/PRODUCT($B$3:E$3)))=1,1,F421+1),F421)),IF(ROW(F422)-3&gt;$A$2,"",IF(MOD((ROW(F422)-3),F$3)=1,1,F421+1))))</f>
        <v/>
      </c>
      <c r="G422" s="127" t="str">
        <f>IF(G421="","",IF(COLUMN(G422)-1&lt;&gt;COUNT($3:$3),IF(ROW(G422)-3&gt;$A$2,"",IF(MOD((ROW(G422)-3),(PRODUCT($3:$3)/PRODUCT($B$3:G$3)))=1,IF(MOD((ROW(G422)-3),(PRODUCT($3:$3)/PRODUCT($B$3:F$3)))=1,1,G421+1),G421)),IF(ROW(G422)-3&gt;$A$2,"",IF(MOD((ROW(G422)-3),G$3)=1,1,G421+1))))</f>
        <v/>
      </c>
      <c r="H422" s="127" t="str">
        <f>IF(H421="","",IF(COLUMN(H422)-1&lt;&gt;COUNT($3:$3),IF(ROW(H422)-3&gt;$A$2,"",IF(MOD((ROW(H422)-3),(PRODUCT($3:$3)/PRODUCT($B$3:H$3)))=1,IF(MOD((ROW(H422)-3),(PRODUCT($3:$3)/PRODUCT($B$3:G$3)))=1,1,H421+1),H421)),IF(ROW(H422)-3&gt;$A$2,"",IF(MOD((ROW(H422)-3),H$3)=1,1,H421+1))))</f>
        <v/>
      </c>
      <c r="I422" s="127" t="str">
        <f>IF(I421="","",IF(COLUMN(I422)-1&lt;&gt;COUNT($3:$3),IF(ROW(I422)-3&gt;$A$2,"",IF(MOD((ROW(I422)-3),(PRODUCT($3:$3)/PRODUCT($B$3:I$3)))=1,IF(MOD((ROW(I422)-3),(PRODUCT($3:$3)/PRODUCT($B$3:H$3)))=1,1,I421+1),I421)),IF(ROW(I422)-3&gt;$A$2,"",IF(MOD((ROW(I422)-3),I$3)=1,1,I421+1))))</f>
        <v/>
      </c>
      <c r="J422" s="127" t="str">
        <f>IF(J421="","",IF(COLUMN(J422)-1&lt;&gt;COUNT($3:$3),IF(ROW(J422)-3&gt;$A$2,"",IF(MOD((ROW(J422)-3),(PRODUCT($3:$3)/PRODUCT($B$3:J$3)))=1,IF(MOD((ROW(J422)-3),(PRODUCT($3:$3)/PRODUCT($B$3:I$3)))=1,1,J421+1),J421)),IF(ROW(J422)-3&gt;$A$2,"",IF(MOD((ROW(J422)-3),J$3)=1,1,J421+1))))</f>
        <v/>
      </c>
      <c r="K422" t="str">
        <f>IF(K421="","",IF(COLUMN(K422)-1&lt;&gt;COUNT($3:$3),IF(ROW(K422)-2&gt;$A$2,"",IF(MOD((ROW(K422)-2),(PRODUCT($3:$3)/PRODUCT($B$3:K$3)))=1,IF(MOD((ROW(K422)-2),(PRODUCT($3:$3)/PRODUCT($B$3:J$3)))=1,1,K421+1),K421)),IF(ROW(K422)-2&gt;$A$2,"",IF(MOD((ROW(K422)-2),K$3)=1,1,K421+1))))</f>
        <v/>
      </c>
    </row>
    <row r="423" spans="2:11">
      <c r="B423" s="127" t="str">
        <f>IF(B422="","",IF(COLUMN(B423)-1&lt;&gt;COUNT($3:$3),IF(ROW(B423)-3&gt;$A$2,"",IF(MOD((ROW(B423)-3),(PRODUCT($3:$3)/PRODUCT($B$3:B$3)))=1,B422+1,B422)),IF(ROW(B423)-3&gt;$A$2,"",IF(MOD((ROW(B423)-3),B$3)=1,1,B422+1))))</f>
        <v/>
      </c>
      <c r="C423" s="127" t="str">
        <f>IF(C422="","",IF(COLUMN(C423)-1&lt;&gt;COUNT($3:$3),IF(ROW(C423)-3&gt;$A$2,"",IF(MOD((ROW(C423)-3),(PRODUCT($3:$3)/PRODUCT($B$3:C$3)))=1,IF(MOD((ROW(C423)-3),(PRODUCT($3:$3)/PRODUCT(B$3:$B$3)))=1,1,C422+1),C422)),IF(ROW(C423)-3&gt;$A$2,"",IF(MOD((ROW(C423)-3),C$3)=1,1,C422+1))))</f>
        <v/>
      </c>
      <c r="D423" s="127" t="str">
        <f>IF(D422="","",IF(COLUMN(D423)-1&lt;&gt;COUNT($3:$3),IF(ROW(D423)-3&gt;$A$2,"",IF(MOD((ROW(D423)-3),(PRODUCT($3:$3)/PRODUCT($B$3:D$3)))=1,IF(MOD((ROW(D423)-3),(PRODUCT($3:$3)/PRODUCT($B$3:C$3)))=1,1,D422+1),D422)),IF(ROW(D423)-3&gt;$A$2,"",IF(MOD((ROW(D423)-3),D$3)=1,1,D422+1))))</f>
        <v/>
      </c>
      <c r="E423" s="127" t="str">
        <f>IF(E422="","",IF(COLUMN(E423)-1&lt;&gt;COUNT($3:$3),IF(ROW(E423)-3&gt;$A$2,"",IF(MOD((ROW(E423)-3),(PRODUCT($3:$3)/PRODUCT($B$3:E$3)))=1,IF(MOD((ROW(E423)-3),(PRODUCT($3:$3)/PRODUCT($B$3:D$3)))=1,1,E422+1),E422)),IF(ROW(E423)-3&gt;$A$2,"",IF(MOD((ROW(E423)-3),E$3)=1,1,E422+1))))</f>
        <v/>
      </c>
      <c r="F423" s="127" t="str">
        <f>IF(F422="","",IF(COLUMN(F423)-1&lt;&gt;COUNT($3:$3),IF(ROW(F423)-3&gt;$A$2,"",IF(MOD((ROW(F423)-3),(PRODUCT($3:$3)/PRODUCT($B$3:F$3)))=1,IF(MOD((ROW(F423)-3),(PRODUCT($3:$3)/PRODUCT($B$3:E$3)))=1,1,F422+1),F422)),IF(ROW(F423)-3&gt;$A$2,"",IF(MOD((ROW(F423)-3),F$3)=1,1,F422+1))))</f>
        <v/>
      </c>
      <c r="G423" s="127" t="str">
        <f>IF(G422="","",IF(COLUMN(G423)-1&lt;&gt;COUNT($3:$3),IF(ROW(G423)-3&gt;$A$2,"",IF(MOD((ROW(G423)-3),(PRODUCT($3:$3)/PRODUCT($B$3:G$3)))=1,IF(MOD((ROW(G423)-3),(PRODUCT($3:$3)/PRODUCT($B$3:F$3)))=1,1,G422+1),G422)),IF(ROW(G423)-3&gt;$A$2,"",IF(MOD((ROW(G423)-3),G$3)=1,1,G422+1))))</f>
        <v/>
      </c>
      <c r="H423" s="127" t="str">
        <f>IF(H422="","",IF(COLUMN(H423)-1&lt;&gt;COUNT($3:$3),IF(ROW(H423)-3&gt;$A$2,"",IF(MOD((ROW(H423)-3),(PRODUCT($3:$3)/PRODUCT($B$3:H$3)))=1,IF(MOD((ROW(H423)-3),(PRODUCT($3:$3)/PRODUCT($B$3:G$3)))=1,1,H422+1),H422)),IF(ROW(H423)-3&gt;$A$2,"",IF(MOD((ROW(H423)-3),H$3)=1,1,H422+1))))</f>
        <v/>
      </c>
      <c r="I423" s="127" t="str">
        <f>IF(I422="","",IF(COLUMN(I423)-1&lt;&gt;COUNT($3:$3),IF(ROW(I423)-3&gt;$A$2,"",IF(MOD((ROW(I423)-3),(PRODUCT($3:$3)/PRODUCT($B$3:I$3)))=1,IF(MOD((ROW(I423)-3),(PRODUCT($3:$3)/PRODUCT($B$3:H$3)))=1,1,I422+1),I422)),IF(ROW(I423)-3&gt;$A$2,"",IF(MOD((ROW(I423)-3),I$3)=1,1,I422+1))))</f>
        <v/>
      </c>
      <c r="J423" s="127" t="str">
        <f>IF(J422="","",IF(COLUMN(J423)-1&lt;&gt;COUNT($3:$3),IF(ROW(J423)-3&gt;$A$2,"",IF(MOD((ROW(J423)-3),(PRODUCT($3:$3)/PRODUCT($B$3:J$3)))=1,IF(MOD((ROW(J423)-3),(PRODUCT($3:$3)/PRODUCT($B$3:I$3)))=1,1,J422+1),J422)),IF(ROW(J423)-3&gt;$A$2,"",IF(MOD((ROW(J423)-3),J$3)=1,1,J422+1))))</f>
        <v/>
      </c>
      <c r="K423" t="str">
        <f>IF(K422="","",IF(COLUMN(K423)-1&lt;&gt;COUNT($3:$3),IF(ROW(K423)-2&gt;$A$2,"",IF(MOD((ROW(K423)-2),(PRODUCT($3:$3)/PRODUCT($B$3:K$3)))=1,IF(MOD((ROW(K423)-2),(PRODUCT($3:$3)/PRODUCT($B$3:J$3)))=1,1,K422+1),K422)),IF(ROW(K423)-2&gt;$A$2,"",IF(MOD((ROW(K423)-2),K$3)=1,1,K422+1))))</f>
        <v/>
      </c>
    </row>
    <row r="424" spans="2:11">
      <c r="B424" s="127" t="str">
        <f>IF(B423="","",IF(COLUMN(B424)-1&lt;&gt;COUNT($3:$3),IF(ROW(B424)-3&gt;$A$2,"",IF(MOD((ROW(B424)-3),(PRODUCT($3:$3)/PRODUCT($B$3:B$3)))=1,B423+1,B423)),IF(ROW(B424)-3&gt;$A$2,"",IF(MOD((ROW(B424)-3),B$3)=1,1,B423+1))))</f>
        <v/>
      </c>
      <c r="C424" s="127" t="str">
        <f>IF(C423="","",IF(COLUMN(C424)-1&lt;&gt;COUNT($3:$3),IF(ROW(C424)-3&gt;$A$2,"",IF(MOD((ROW(C424)-3),(PRODUCT($3:$3)/PRODUCT($B$3:C$3)))=1,IF(MOD((ROW(C424)-3),(PRODUCT($3:$3)/PRODUCT(B$3:$B$3)))=1,1,C423+1),C423)),IF(ROW(C424)-3&gt;$A$2,"",IF(MOD((ROW(C424)-3),C$3)=1,1,C423+1))))</f>
        <v/>
      </c>
      <c r="D424" s="127" t="str">
        <f>IF(D423="","",IF(COLUMN(D424)-1&lt;&gt;COUNT($3:$3),IF(ROW(D424)-3&gt;$A$2,"",IF(MOD((ROW(D424)-3),(PRODUCT($3:$3)/PRODUCT($B$3:D$3)))=1,IF(MOD((ROW(D424)-3),(PRODUCT($3:$3)/PRODUCT($B$3:C$3)))=1,1,D423+1),D423)),IF(ROW(D424)-3&gt;$A$2,"",IF(MOD((ROW(D424)-3),D$3)=1,1,D423+1))))</f>
        <v/>
      </c>
      <c r="E424" s="127" t="str">
        <f>IF(E423="","",IF(COLUMN(E424)-1&lt;&gt;COUNT($3:$3),IF(ROW(E424)-3&gt;$A$2,"",IF(MOD((ROW(E424)-3),(PRODUCT($3:$3)/PRODUCT($B$3:E$3)))=1,IF(MOD((ROW(E424)-3),(PRODUCT($3:$3)/PRODUCT($B$3:D$3)))=1,1,E423+1),E423)),IF(ROW(E424)-3&gt;$A$2,"",IF(MOD((ROW(E424)-3),E$3)=1,1,E423+1))))</f>
        <v/>
      </c>
      <c r="F424" s="127" t="str">
        <f>IF(F423="","",IF(COLUMN(F424)-1&lt;&gt;COUNT($3:$3),IF(ROW(F424)-3&gt;$A$2,"",IF(MOD((ROW(F424)-3),(PRODUCT($3:$3)/PRODUCT($B$3:F$3)))=1,IF(MOD((ROW(F424)-3),(PRODUCT($3:$3)/PRODUCT($B$3:E$3)))=1,1,F423+1),F423)),IF(ROW(F424)-3&gt;$A$2,"",IF(MOD((ROW(F424)-3),F$3)=1,1,F423+1))))</f>
        <v/>
      </c>
      <c r="G424" s="127" t="str">
        <f>IF(G423="","",IF(COLUMN(G424)-1&lt;&gt;COUNT($3:$3),IF(ROW(G424)-3&gt;$A$2,"",IF(MOD((ROW(G424)-3),(PRODUCT($3:$3)/PRODUCT($B$3:G$3)))=1,IF(MOD((ROW(G424)-3),(PRODUCT($3:$3)/PRODUCT($B$3:F$3)))=1,1,G423+1),G423)),IF(ROW(G424)-3&gt;$A$2,"",IF(MOD((ROW(G424)-3),G$3)=1,1,G423+1))))</f>
        <v/>
      </c>
      <c r="H424" s="127" t="str">
        <f>IF(H423="","",IF(COLUMN(H424)-1&lt;&gt;COUNT($3:$3),IF(ROW(H424)-3&gt;$A$2,"",IF(MOD((ROW(H424)-3),(PRODUCT($3:$3)/PRODUCT($B$3:H$3)))=1,IF(MOD((ROW(H424)-3),(PRODUCT($3:$3)/PRODUCT($B$3:G$3)))=1,1,H423+1),H423)),IF(ROW(H424)-3&gt;$A$2,"",IF(MOD((ROW(H424)-3),H$3)=1,1,H423+1))))</f>
        <v/>
      </c>
      <c r="I424" s="127" t="str">
        <f>IF(I423="","",IF(COLUMN(I424)-1&lt;&gt;COUNT($3:$3),IF(ROW(I424)-3&gt;$A$2,"",IF(MOD((ROW(I424)-3),(PRODUCT($3:$3)/PRODUCT($B$3:I$3)))=1,IF(MOD((ROW(I424)-3),(PRODUCT($3:$3)/PRODUCT($B$3:H$3)))=1,1,I423+1),I423)),IF(ROW(I424)-3&gt;$A$2,"",IF(MOD((ROW(I424)-3),I$3)=1,1,I423+1))))</f>
        <v/>
      </c>
      <c r="J424" s="127" t="str">
        <f>IF(J423="","",IF(COLUMN(J424)-1&lt;&gt;COUNT($3:$3),IF(ROW(J424)-3&gt;$A$2,"",IF(MOD((ROW(J424)-3),(PRODUCT($3:$3)/PRODUCT($B$3:J$3)))=1,IF(MOD((ROW(J424)-3),(PRODUCT($3:$3)/PRODUCT($B$3:I$3)))=1,1,J423+1),J423)),IF(ROW(J424)-3&gt;$A$2,"",IF(MOD((ROW(J424)-3),J$3)=1,1,J423+1))))</f>
        <v/>
      </c>
      <c r="K424" t="str">
        <f>IF(K423="","",IF(COLUMN(K424)-1&lt;&gt;COUNT($3:$3),IF(ROW(K424)-2&gt;$A$2,"",IF(MOD((ROW(K424)-2),(PRODUCT($3:$3)/PRODUCT($B$3:K$3)))=1,IF(MOD((ROW(K424)-2),(PRODUCT($3:$3)/PRODUCT($B$3:J$3)))=1,1,K423+1),K423)),IF(ROW(K424)-2&gt;$A$2,"",IF(MOD((ROW(K424)-2),K$3)=1,1,K423+1))))</f>
        <v/>
      </c>
    </row>
    <row r="425" spans="2:11">
      <c r="B425" s="127" t="str">
        <f>IF(B424="","",IF(COLUMN(B425)-1&lt;&gt;COUNT($3:$3),IF(ROW(B425)-3&gt;$A$2,"",IF(MOD((ROW(B425)-3),(PRODUCT($3:$3)/PRODUCT($B$3:B$3)))=1,B424+1,B424)),IF(ROW(B425)-3&gt;$A$2,"",IF(MOD((ROW(B425)-3),B$3)=1,1,B424+1))))</f>
        <v/>
      </c>
      <c r="C425" s="127" t="str">
        <f>IF(C424="","",IF(COLUMN(C425)-1&lt;&gt;COUNT($3:$3),IF(ROW(C425)-3&gt;$A$2,"",IF(MOD((ROW(C425)-3),(PRODUCT($3:$3)/PRODUCT($B$3:C$3)))=1,IF(MOD((ROW(C425)-3),(PRODUCT($3:$3)/PRODUCT(B$3:$B$3)))=1,1,C424+1),C424)),IF(ROW(C425)-3&gt;$A$2,"",IF(MOD((ROW(C425)-3),C$3)=1,1,C424+1))))</f>
        <v/>
      </c>
      <c r="D425" s="127" t="str">
        <f>IF(D424="","",IF(COLUMN(D425)-1&lt;&gt;COUNT($3:$3),IF(ROW(D425)-3&gt;$A$2,"",IF(MOD((ROW(D425)-3),(PRODUCT($3:$3)/PRODUCT($B$3:D$3)))=1,IF(MOD((ROW(D425)-3),(PRODUCT($3:$3)/PRODUCT($B$3:C$3)))=1,1,D424+1),D424)),IF(ROW(D425)-3&gt;$A$2,"",IF(MOD((ROW(D425)-3),D$3)=1,1,D424+1))))</f>
        <v/>
      </c>
      <c r="E425" s="127" t="str">
        <f>IF(E424="","",IF(COLUMN(E425)-1&lt;&gt;COUNT($3:$3),IF(ROW(E425)-3&gt;$A$2,"",IF(MOD((ROW(E425)-3),(PRODUCT($3:$3)/PRODUCT($B$3:E$3)))=1,IF(MOD((ROW(E425)-3),(PRODUCT($3:$3)/PRODUCT($B$3:D$3)))=1,1,E424+1),E424)),IF(ROW(E425)-3&gt;$A$2,"",IF(MOD((ROW(E425)-3),E$3)=1,1,E424+1))))</f>
        <v/>
      </c>
      <c r="F425" s="127" t="str">
        <f>IF(F424="","",IF(COLUMN(F425)-1&lt;&gt;COUNT($3:$3),IF(ROW(F425)-3&gt;$A$2,"",IF(MOD((ROW(F425)-3),(PRODUCT($3:$3)/PRODUCT($B$3:F$3)))=1,IF(MOD((ROW(F425)-3),(PRODUCT($3:$3)/PRODUCT($B$3:E$3)))=1,1,F424+1),F424)),IF(ROW(F425)-3&gt;$A$2,"",IF(MOD((ROW(F425)-3),F$3)=1,1,F424+1))))</f>
        <v/>
      </c>
      <c r="G425" s="127" t="str">
        <f>IF(G424="","",IF(COLUMN(G425)-1&lt;&gt;COUNT($3:$3),IF(ROW(G425)-3&gt;$A$2,"",IF(MOD((ROW(G425)-3),(PRODUCT($3:$3)/PRODUCT($B$3:G$3)))=1,IF(MOD((ROW(G425)-3),(PRODUCT($3:$3)/PRODUCT($B$3:F$3)))=1,1,G424+1),G424)),IF(ROW(G425)-3&gt;$A$2,"",IF(MOD((ROW(G425)-3),G$3)=1,1,G424+1))))</f>
        <v/>
      </c>
      <c r="H425" s="127" t="str">
        <f>IF(H424="","",IF(COLUMN(H425)-1&lt;&gt;COUNT($3:$3),IF(ROW(H425)-3&gt;$A$2,"",IF(MOD((ROW(H425)-3),(PRODUCT($3:$3)/PRODUCT($B$3:H$3)))=1,IF(MOD((ROW(H425)-3),(PRODUCT($3:$3)/PRODUCT($B$3:G$3)))=1,1,H424+1),H424)),IF(ROW(H425)-3&gt;$A$2,"",IF(MOD((ROW(H425)-3),H$3)=1,1,H424+1))))</f>
        <v/>
      </c>
      <c r="I425" s="127" t="str">
        <f>IF(I424="","",IF(COLUMN(I425)-1&lt;&gt;COUNT($3:$3),IF(ROW(I425)-3&gt;$A$2,"",IF(MOD((ROW(I425)-3),(PRODUCT($3:$3)/PRODUCT($B$3:I$3)))=1,IF(MOD((ROW(I425)-3),(PRODUCT($3:$3)/PRODUCT($B$3:H$3)))=1,1,I424+1),I424)),IF(ROW(I425)-3&gt;$A$2,"",IF(MOD((ROW(I425)-3),I$3)=1,1,I424+1))))</f>
        <v/>
      </c>
      <c r="J425" s="127" t="str">
        <f>IF(J424="","",IF(COLUMN(J425)-1&lt;&gt;COUNT($3:$3),IF(ROW(J425)-3&gt;$A$2,"",IF(MOD((ROW(J425)-3),(PRODUCT($3:$3)/PRODUCT($B$3:J$3)))=1,IF(MOD((ROW(J425)-3),(PRODUCT($3:$3)/PRODUCT($B$3:I$3)))=1,1,J424+1),J424)),IF(ROW(J425)-3&gt;$A$2,"",IF(MOD((ROW(J425)-3),J$3)=1,1,J424+1))))</f>
        <v/>
      </c>
      <c r="K425" t="str">
        <f>IF(K424="","",IF(COLUMN(K425)-1&lt;&gt;COUNT($3:$3),IF(ROW(K425)-2&gt;$A$2,"",IF(MOD((ROW(K425)-2),(PRODUCT($3:$3)/PRODUCT($B$3:K$3)))=1,IF(MOD((ROW(K425)-2),(PRODUCT($3:$3)/PRODUCT($B$3:J$3)))=1,1,K424+1),K424)),IF(ROW(K425)-2&gt;$A$2,"",IF(MOD((ROW(K425)-2),K$3)=1,1,K424+1))))</f>
        <v/>
      </c>
    </row>
    <row r="426" spans="2:11">
      <c r="B426" s="127" t="str">
        <f>IF(B425="","",IF(COLUMN(B426)-1&lt;&gt;COUNT($3:$3),IF(ROW(B426)-3&gt;$A$2,"",IF(MOD((ROW(B426)-3),(PRODUCT($3:$3)/PRODUCT($B$3:B$3)))=1,B425+1,B425)),IF(ROW(B426)-3&gt;$A$2,"",IF(MOD((ROW(B426)-3),B$3)=1,1,B425+1))))</f>
        <v/>
      </c>
      <c r="C426" s="127" t="str">
        <f>IF(C425="","",IF(COLUMN(C426)-1&lt;&gt;COUNT($3:$3),IF(ROW(C426)-3&gt;$A$2,"",IF(MOD((ROW(C426)-3),(PRODUCT($3:$3)/PRODUCT($B$3:C$3)))=1,IF(MOD((ROW(C426)-3),(PRODUCT($3:$3)/PRODUCT(B$3:$B$3)))=1,1,C425+1),C425)),IF(ROW(C426)-3&gt;$A$2,"",IF(MOD((ROW(C426)-3),C$3)=1,1,C425+1))))</f>
        <v/>
      </c>
      <c r="D426" s="127" t="str">
        <f>IF(D425="","",IF(COLUMN(D426)-1&lt;&gt;COUNT($3:$3),IF(ROW(D426)-3&gt;$A$2,"",IF(MOD((ROW(D426)-3),(PRODUCT($3:$3)/PRODUCT($B$3:D$3)))=1,IF(MOD((ROW(D426)-3),(PRODUCT($3:$3)/PRODUCT($B$3:C$3)))=1,1,D425+1),D425)),IF(ROW(D426)-3&gt;$A$2,"",IF(MOD((ROW(D426)-3),D$3)=1,1,D425+1))))</f>
        <v/>
      </c>
      <c r="E426" s="127" t="str">
        <f>IF(E425="","",IF(COLUMN(E426)-1&lt;&gt;COUNT($3:$3),IF(ROW(E426)-3&gt;$A$2,"",IF(MOD((ROW(E426)-3),(PRODUCT($3:$3)/PRODUCT($B$3:E$3)))=1,IF(MOD((ROW(E426)-3),(PRODUCT($3:$3)/PRODUCT($B$3:D$3)))=1,1,E425+1),E425)),IF(ROW(E426)-3&gt;$A$2,"",IF(MOD((ROW(E426)-3),E$3)=1,1,E425+1))))</f>
        <v/>
      </c>
      <c r="F426" s="127" t="str">
        <f>IF(F425="","",IF(COLUMN(F426)-1&lt;&gt;COUNT($3:$3),IF(ROW(F426)-3&gt;$A$2,"",IF(MOD((ROW(F426)-3),(PRODUCT($3:$3)/PRODUCT($B$3:F$3)))=1,IF(MOD((ROW(F426)-3),(PRODUCT($3:$3)/PRODUCT($B$3:E$3)))=1,1,F425+1),F425)),IF(ROW(F426)-3&gt;$A$2,"",IF(MOD((ROW(F426)-3),F$3)=1,1,F425+1))))</f>
        <v/>
      </c>
      <c r="G426" s="127" t="str">
        <f>IF(G425="","",IF(COLUMN(G426)-1&lt;&gt;COUNT($3:$3),IF(ROW(G426)-3&gt;$A$2,"",IF(MOD((ROW(G426)-3),(PRODUCT($3:$3)/PRODUCT($B$3:G$3)))=1,IF(MOD((ROW(G426)-3),(PRODUCT($3:$3)/PRODUCT($B$3:F$3)))=1,1,G425+1),G425)),IF(ROW(G426)-3&gt;$A$2,"",IF(MOD((ROW(G426)-3),G$3)=1,1,G425+1))))</f>
        <v/>
      </c>
      <c r="H426" s="127" t="str">
        <f>IF(H425="","",IF(COLUMN(H426)-1&lt;&gt;COUNT($3:$3),IF(ROW(H426)-3&gt;$A$2,"",IF(MOD((ROW(H426)-3),(PRODUCT($3:$3)/PRODUCT($B$3:H$3)))=1,IF(MOD((ROW(H426)-3),(PRODUCT($3:$3)/PRODUCT($B$3:G$3)))=1,1,H425+1),H425)),IF(ROW(H426)-3&gt;$A$2,"",IF(MOD((ROW(H426)-3),H$3)=1,1,H425+1))))</f>
        <v/>
      </c>
      <c r="I426" s="127" t="str">
        <f>IF(I425="","",IF(COLUMN(I426)-1&lt;&gt;COUNT($3:$3),IF(ROW(I426)-3&gt;$A$2,"",IF(MOD((ROW(I426)-3),(PRODUCT($3:$3)/PRODUCT($B$3:I$3)))=1,IF(MOD((ROW(I426)-3),(PRODUCT($3:$3)/PRODUCT($B$3:H$3)))=1,1,I425+1),I425)),IF(ROW(I426)-3&gt;$A$2,"",IF(MOD((ROW(I426)-3),I$3)=1,1,I425+1))))</f>
        <v/>
      </c>
      <c r="J426" s="127" t="str">
        <f>IF(J425="","",IF(COLUMN(J426)-1&lt;&gt;COUNT($3:$3),IF(ROW(J426)-3&gt;$A$2,"",IF(MOD((ROW(J426)-3),(PRODUCT($3:$3)/PRODUCT($B$3:J$3)))=1,IF(MOD((ROW(J426)-3),(PRODUCT($3:$3)/PRODUCT($B$3:I$3)))=1,1,J425+1),J425)),IF(ROW(J426)-3&gt;$A$2,"",IF(MOD((ROW(J426)-3),J$3)=1,1,J425+1))))</f>
        <v/>
      </c>
      <c r="K426" t="str">
        <f>IF(K425="","",IF(COLUMN(K426)-1&lt;&gt;COUNT($3:$3),IF(ROW(K426)-2&gt;$A$2,"",IF(MOD((ROW(K426)-2),(PRODUCT($3:$3)/PRODUCT($B$3:K$3)))=1,IF(MOD((ROW(K426)-2),(PRODUCT($3:$3)/PRODUCT($B$3:J$3)))=1,1,K425+1),K425)),IF(ROW(K426)-2&gt;$A$2,"",IF(MOD((ROW(K426)-2),K$3)=1,1,K425+1))))</f>
        <v/>
      </c>
    </row>
    <row r="427" spans="2:11">
      <c r="B427" s="127" t="str">
        <f>IF(B426="","",IF(COLUMN(B427)-1&lt;&gt;COUNT($3:$3),IF(ROW(B427)-3&gt;$A$2,"",IF(MOD((ROW(B427)-3),(PRODUCT($3:$3)/PRODUCT($B$3:B$3)))=1,B426+1,B426)),IF(ROW(B427)-3&gt;$A$2,"",IF(MOD((ROW(B427)-3),B$3)=1,1,B426+1))))</f>
        <v/>
      </c>
      <c r="C427" s="127" t="str">
        <f>IF(C426="","",IF(COLUMN(C427)-1&lt;&gt;COUNT($3:$3),IF(ROW(C427)-3&gt;$A$2,"",IF(MOD((ROW(C427)-3),(PRODUCT($3:$3)/PRODUCT($B$3:C$3)))=1,IF(MOD((ROW(C427)-3),(PRODUCT($3:$3)/PRODUCT(B$3:$B$3)))=1,1,C426+1),C426)),IF(ROW(C427)-3&gt;$A$2,"",IF(MOD((ROW(C427)-3),C$3)=1,1,C426+1))))</f>
        <v/>
      </c>
      <c r="D427" s="127" t="str">
        <f>IF(D426="","",IF(COLUMN(D427)-1&lt;&gt;COUNT($3:$3),IF(ROW(D427)-3&gt;$A$2,"",IF(MOD((ROW(D427)-3),(PRODUCT($3:$3)/PRODUCT($B$3:D$3)))=1,IF(MOD((ROW(D427)-3),(PRODUCT($3:$3)/PRODUCT($B$3:C$3)))=1,1,D426+1),D426)),IF(ROW(D427)-3&gt;$A$2,"",IF(MOD((ROW(D427)-3),D$3)=1,1,D426+1))))</f>
        <v/>
      </c>
      <c r="E427" s="127" t="str">
        <f>IF(E426="","",IF(COLUMN(E427)-1&lt;&gt;COUNT($3:$3),IF(ROW(E427)-3&gt;$A$2,"",IF(MOD((ROW(E427)-3),(PRODUCT($3:$3)/PRODUCT($B$3:E$3)))=1,IF(MOD((ROW(E427)-3),(PRODUCT($3:$3)/PRODUCT($B$3:D$3)))=1,1,E426+1),E426)),IF(ROW(E427)-3&gt;$A$2,"",IF(MOD((ROW(E427)-3),E$3)=1,1,E426+1))))</f>
        <v/>
      </c>
      <c r="F427" s="127" t="str">
        <f>IF(F426="","",IF(COLUMN(F427)-1&lt;&gt;COUNT($3:$3),IF(ROW(F427)-3&gt;$A$2,"",IF(MOD((ROW(F427)-3),(PRODUCT($3:$3)/PRODUCT($B$3:F$3)))=1,IF(MOD((ROW(F427)-3),(PRODUCT($3:$3)/PRODUCT($B$3:E$3)))=1,1,F426+1),F426)),IF(ROW(F427)-3&gt;$A$2,"",IF(MOD((ROW(F427)-3),F$3)=1,1,F426+1))))</f>
        <v/>
      </c>
      <c r="G427" s="127" t="str">
        <f>IF(G426="","",IF(COLUMN(G427)-1&lt;&gt;COUNT($3:$3),IF(ROW(G427)-3&gt;$A$2,"",IF(MOD((ROW(G427)-3),(PRODUCT($3:$3)/PRODUCT($B$3:G$3)))=1,IF(MOD((ROW(G427)-3),(PRODUCT($3:$3)/PRODUCT($B$3:F$3)))=1,1,G426+1),G426)),IF(ROW(G427)-3&gt;$A$2,"",IF(MOD((ROW(G427)-3),G$3)=1,1,G426+1))))</f>
        <v/>
      </c>
      <c r="H427" s="127" t="str">
        <f>IF(H426="","",IF(COLUMN(H427)-1&lt;&gt;COUNT($3:$3),IF(ROW(H427)-3&gt;$A$2,"",IF(MOD((ROW(H427)-3),(PRODUCT($3:$3)/PRODUCT($B$3:H$3)))=1,IF(MOD((ROW(H427)-3),(PRODUCT($3:$3)/PRODUCT($B$3:G$3)))=1,1,H426+1),H426)),IF(ROW(H427)-3&gt;$A$2,"",IF(MOD((ROW(H427)-3),H$3)=1,1,H426+1))))</f>
        <v/>
      </c>
      <c r="I427" s="127" t="str">
        <f>IF(I426="","",IF(COLUMN(I427)-1&lt;&gt;COUNT($3:$3),IF(ROW(I427)-3&gt;$A$2,"",IF(MOD((ROW(I427)-3),(PRODUCT($3:$3)/PRODUCT($B$3:I$3)))=1,IF(MOD((ROW(I427)-3),(PRODUCT($3:$3)/PRODUCT($B$3:H$3)))=1,1,I426+1),I426)),IF(ROW(I427)-3&gt;$A$2,"",IF(MOD((ROW(I427)-3),I$3)=1,1,I426+1))))</f>
        <v/>
      </c>
      <c r="J427" s="127" t="str">
        <f>IF(J426="","",IF(COLUMN(J427)-1&lt;&gt;COUNT($3:$3),IF(ROW(J427)-3&gt;$A$2,"",IF(MOD((ROW(J427)-3),(PRODUCT($3:$3)/PRODUCT($B$3:J$3)))=1,IF(MOD((ROW(J427)-3),(PRODUCT($3:$3)/PRODUCT($B$3:I$3)))=1,1,J426+1),J426)),IF(ROW(J427)-3&gt;$A$2,"",IF(MOD((ROW(J427)-3),J$3)=1,1,J426+1))))</f>
        <v/>
      </c>
      <c r="K427" t="str">
        <f>IF(K426="","",IF(COLUMN(K427)-1&lt;&gt;COUNT($3:$3),IF(ROW(K427)-2&gt;$A$2,"",IF(MOD((ROW(K427)-2),(PRODUCT($3:$3)/PRODUCT($B$3:K$3)))=1,IF(MOD((ROW(K427)-2),(PRODUCT($3:$3)/PRODUCT($B$3:J$3)))=1,1,K426+1),K426)),IF(ROW(K427)-2&gt;$A$2,"",IF(MOD((ROW(K427)-2),K$3)=1,1,K426+1))))</f>
        <v/>
      </c>
    </row>
    <row r="428" spans="2:11">
      <c r="B428" s="127" t="str">
        <f>IF(B427="","",IF(COLUMN(B428)-1&lt;&gt;COUNT($3:$3),IF(ROW(B428)-3&gt;$A$2,"",IF(MOD((ROW(B428)-3),(PRODUCT($3:$3)/PRODUCT($B$3:B$3)))=1,B427+1,B427)),IF(ROW(B428)-3&gt;$A$2,"",IF(MOD((ROW(B428)-3),B$3)=1,1,B427+1))))</f>
        <v/>
      </c>
      <c r="C428" s="127" t="str">
        <f>IF(C427="","",IF(COLUMN(C428)-1&lt;&gt;COUNT($3:$3),IF(ROW(C428)-3&gt;$A$2,"",IF(MOD((ROW(C428)-3),(PRODUCT($3:$3)/PRODUCT($B$3:C$3)))=1,IF(MOD((ROW(C428)-3),(PRODUCT($3:$3)/PRODUCT(B$3:$B$3)))=1,1,C427+1),C427)),IF(ROW(C428)-3&gt;$A$2,"",IF(MOD((ROW(C428)-3),C$3)=1,1,C427+1))))</f>
        <v/>
      </c>
      <c r="D428" s="127" t="str">
        <f>IF(D427="","",IF(COLUMN(D428)-1&lt;&gt;COUNT($3:$3),IF(ROW(D428)-3&gt;$A$2,"",IF(MOD((ROW(D428)-3),(PRODUCT($3:$3)/PRODUCT($B$3:D$3)))=1,IF(MOD((ROW(D428)-3),(PRODUCT($3:$3)/PRODUCT($B$3:C$3)))=1,1,D427+1),D427)),IF(ROW(D428)-3&gt;$A$2,"",IF(MOD((ROW(D428)-3),D$3)=1,1,D427+1))))</f>
        <v/>
      </c>
      <c r="E428" s="127" t="str">
        <f>IF(E427="","",IF(COLUMN(E428)-1&lt;&gt;COUNT($3:$3),IF(ROW(E428)-3&gt;$A$2,"",IF(MOD((ROW(E428)-3),(PRODUCT($3:$3)/PRODUCT($B$3:E$3)))=1,IF(MOD((ROW(E428)-3),(PRODUCT($3:$3)/PRODUCT($B$3:D$3)))=1,1,E427+1),E427)),IF(ROW(E428)-3&gt;$A$2,"",IF(MOD((ROW(E428)-3),E$3)=1,1,E427+1))))</f>
        <v/>
      </c>
      <c r="F428" s="127" t="str">
        <f>IF(F427="","",IF(COLUMN(F428)-1&lt;&gt;COUNT($3:$3),IF(ROW(F428)-3&gt;$A$2,"",IF(MOD((ROW(F428)-3),(PRODUCT($3:$3)/PRODUCT($B$3:F$3)))=1,IF(MOD((ROW(F428)-3),(PRODUCT($3:$3)/PRODUCT($B$3:E$3)))=1,1,F427+1),F427)),IF(ROW(F428)-3&gt;$A$2,"",IF(MOD((ROW(F428)-3),F$3)=1,1,F427+1))))</f>
        <v/>
      </c>
      <c r="G428" s="127" t="str">
        <f>IF(G427="","",IF(COLUMN(G428)-1&lt;&gt;COUNT($3:$3),IF(ROW(G428)-3&gt;$A$2,"",IF(MOD((ROW(G428)-3),(PRODUCT($3:$3)/PRODUCT($B$3:G$3)))=1,IF(MOD((ROW(G428)-3),(PRODUCT($3:$3)/PRODUCT($B$3:F$3)))=1,1,G427+1),G427)),IF(ROW(G428)-3&gt;$A$2,"",IF(MOD((ROW(G428)-3),G$3)=1,1,G427+1))))</f>
        <v/>
      </c>
      <c r="H428" s="127" t="str">
        <f>IF(H427="","",IF(COLUMN(H428)-1&lt;&gt;COUNT($3:$3),IF(ROW(H428)-3&gt;$A$2,"",IF(MOD((ROW(H428)-3),(PRODUCT($3:$3)/PRODUCT($B$3:H$3)))=1,IF(MOD((ROW(H428)-3),(PRODUCT($3:$3)/PRODUCT($B$3:G$3)))=1,1,H427+1),H427)),IF(ROW(H428)-3&gt;$A$2,"",IF(MOD((ROW(H428)-3),H$3)=1,1,H427+1))))</f>
        <v/>
      </c>
      <c r="I428" s="127" t="str">
        <f>IF(I427="","",IF(COLUMN(I428)-1&lt;&gt;COUNT($3:$3),IF(ROW(I428)-3&gt;$A$2,"",IF(MOD((ROW(I428)-3),(PRODUCT($3:$3)/PRODUCT($B$3:I$3)))=1,IF(MOD((ROW(I428)-3),(PRODUCT($3:$3)/PRODUCT($B$3:H$3)))=1,1,I427+1),I427)),IF(ROW(I428)-3&gt;$A$2,"",IF(MOD((ROW(I428)-3),I$3)=1,1,I427+1))))</f>
        <v/>
      </c>
      <c r="J428" s="127" t="str">
        <f>IF(J427="","",IF(COLUMN(J428)-1&lt;&gt;COUNT($3:$3),IF(ROW(J428)-3&gt;$A$2,"",IF(MOD((ROW(J428)-3),(PRODUCT($3:$3)/PRODUCT($B$3:J$3)))=1,IF(MOD((ROW(J428)-3),(PRODUCT($3:$3)/PRODUCT($B$3:I$3)))=1,1,J427+1),J427)),IF(ROW(J428)-3&gt;$A$2,"",IF(MOD((ROW(J428)-3),J$3)=1,1,J427+1))))</f>
        <v/>
      </c>
      <c r="K428" t="str">
        <f>IF(K427="","",IF(COLUMN(K428)-1&lt;&gt;COUNT($3:$3),IF(ROW(K428)-2&gt;$A$2,"",IF(MOD((ROW(K428)-2),(PRODUCT($3:$3)/PRODUCT($B$3:K$3)))=1,IF(MOD((ROW(K428)-2),(PRODUCT($3:$3)/PRODUCT($B$3:J$3)))=1,1,K427+1),K427)),IF(ROW(K428)-2&gt;$A$2,"",IF(MOD((ROW(K428)-2),K$3)=1,1,K427+1))))</f>
        <v/>
      </c>
    </row>
    <row r="429" spans="2:11">
      <c r="B429" s="127" t="str">
        <f>IF(B428="","",IF(COLUMN(B429)-1&lt;&gt;COUNT($3:$3),IF(ROW(B429)-3&gt;$A$2,"",IF(MOD((ROW(B429)-3),(PRODUCT($3:$3)/PRODUCT($B$3:B$3)))=1,B428+1,B428)),IF(ROW(B429)-3&gt;$A$2,"",IF(MOD((ROW(B429)-3),B$3)=1,1,B428+1))))</f>
        <v/>
      </c>
      <c r="C429" s="127" t="str">
        <f>IF(C428="","",IF(COLUMN(C429)-1&lt;&gt;COUNT($3:$3),IF(ROW(C429)-3&gt;$A$2,"",IF(MOD((ROW(C429)-3),(PRODUCT($3:$3)/PRODUCT($B$3:C$3)))=1,IF(MOD((ROW(C429)-3),(PRODUCT($3:$3)/PRODUCT(B$3:$B$3)))=1,1,C428+1),C428)),IF(ROW(C429)-3&gt;$A$2,"",IF(MOD((ROW(C429)-3),C$3)=1,1,C428+1))))</f>
        <v/>
      </c>
      <c r="D429" s="127" t="str">
        <f>IF(D428="","",IF(COLUMN(D429)-1&lt;&gt;COUNT($3:$3),IF(ROW(D429)-3&gt;$A$2,"",IF(MOD((ROW(D429)-3),(PRODUCT($3:$3)/PRODUCT($B$3:D$3)))=1,IF(MOD((ROW(D429)-3),(PRODUCT($3:$3)/PRODUCT($B$3:C$3)))=1,1,D428+1),D428)),IF(ROW(D429)-3&gt;$A$2,"",IF(MOD((ROW(D429)-3),D$3)=1,1,D428+1))))</f>
        <v/>
      </c>
      <c r="E429" s="127" t="str">
        <f>IF(E428="","",IF(COLUMN(E429)-1&lt;&gt;COUNT($3:$3),IF(ROW(E429)-3&gt;$A$2,"",IF(MOD((ROW(E429)-3),(PRODUCT($3:$3)/PRODUCT($B$3:E$3)))=1,IF(MOD((ROW(E429)-3),(PRODUCT($3:$3)/PRODUCT($B$3:D$3)))=1,1,E428+1),E428)),IF(ROW(E429)-3&gt;$A$2,"",IF(MOD((ROW(E429)-3),E$3)=1,1,E428+1))))</f>
        <v/>
      </c>
      <c r="F429" s="127" t="str">
        <f>IF(F428="","",IF(COLUMN(F429)-1&lt;&gt;COUNT($3:$3),IF(ROW(F429)-3&gt;$A$2,"",IF(MOD((ROW(F429)-3),(PRODUCT($3:$3)/PRODUCT($B$3:F$3)))=1,IF(MOD((ROW(F429)-3),(PRODUCT($3:$3)/PRODUCT($B$3:E$3)))=1,1,F428+1),F428)),IF(ROW(F429)-3&gt;$A$2,"",IF(MOD((ROW(F429)-3),F$3)=1,1,F428+1))))</f>
        <v/>
      </c>
      <c r="G429" s="127" t="str">
        <f>IF(G428="","",IF(COLUMN(G429)-1&lt;&gt;COUNT($3:$3),IF(ROW(G429)-3&gt;$A$2,"",IF(MOD((ROW(G429)-3),(PRODUCT($3:$3)/PRODUCT($B$3:G$3)))=1,IF(MOD((ROW(G429)-3),(PRODUCT($3:$3)/PRODUCT($B$3:F$3)))=1,1,G428+1),G428)),IF(ROW(G429)-3&gt;$A$2,"",IF(MOD((ROW(G429)-3),G$3)=1,1,G428+1))))</f>
        <v/>
      </c>
      <c r="H429" s="127" t="str">
        <f>IF(H428="","",IF(COLUMN(H429)-1&lt;&gt;COUNT($3:$3),IF(ROW(H429)-3&gt;$A$2,"",IF(MOD((ROW(H429)-3),(PRODUCT($3:$3)/PRODUCT($B$3:H$3)))=1,IF(MOD((ROW(H429)-3),(PRODUCT($3:$3)/PRODUCT($B$3:G$3)))=1,1,H428+1),H428)),IF(ROW(H429)-3&gt;$A$2,"",IF(MOD((ROW(H429)-3),H$3)=1,1,H428+1))))</f>
        <v/>
      </c>
      <c r="I429" s="127" t="str">
        <f>IF(I428="","",IF(COLUMN(I429)-1&lt;&gt;COUNT($3:$3),IF(ROW(I429)-3&gt;$A$2,"",IF(MOD((ROW(I429)-3),(PRODUCT($3:$3)/PRODUCT($B$3:I$3)))=1,IF(MOD((ROW(I429)-3),(PRODUCT($3:$3)/PRODUCT($B$3:H$3)))=1,1,I428+1),I428)),IF(ROW(I429)-3&gt;$A$2,"",IF(MOD((ROW(I429)-3),I$3)=1,1,I428+1))))</f>
        <v/>
      </c>
      <c r="J429" s="127" t="str">
        <f>IF(J428="","",IF(COLUMN(J429)-1&lt;&gt;COUNT($3:$3),IF(ROW(J429)-3&gt;$A$2,"",IF(MOD((ROW(J429)-3),(PRODUCT($3:$3)/PRODUCT($B$3:J$3)))=1,IF(MOD((ROW(J429)-3),(PRODUCT($3:$3)/PRODUCT($B$3:I$3)))=1,1,J428+1),J428)),IF(ROW(J429)-3&gt;$A$2,"",IF(MOD((ROW(J429)-3),J$3)=1,1,J428+1))))</f>
        <v/>
      </c>
      <c r="K429" t="str">
        <f>IF(K428="","",IF(COLUMN(K429)-1&lt;&gt;COUNT($3:$3),IF(ROW(K429)-2&gt;$A$2,"",IF(MOD((ROW(K429)-2),(PRODUCT($3:$3)/PRODUCT($B$3:K$3)))=1,IF(MOD((ROW(K429)-2),(PRODUCT($3:$3)/PRODUCT($B$3:J$3)))=1,1,K428+1),K428)),IF(ROW(K429)-2&gt;$A$2,"",IF(MOD((ROW(K429)-2),K$3)=1,1,K428+1))))</f>
        <v/>
      </c>
    </row>
    <row r="430" spans="2:11">
      <c r="B430" s="127" t="str">
        <f>IF(B429="","",IF(COLUMN(B430)-1&lt;&gt;COUNT($3:$3),IF(ROW(B430)-3&gt;$A$2,"",IF(MOD((ROW(B430)-3),(PRODUCT($3:$3)/PRODUCT($B$3:B$3)))=1,B429+1,B429)),IF(ROW(B430)-3&gt;$A$2,"",IF(MOD((ROW(B430)-3),B$3)=1,1,B429+1))))</f>
        <v/>
      </c>
      <c r="C430" s="127" t="str">
        <f>IF(C429="","",IF(COLUMN(C430)-1&lt;&gt;COUNT($3:$3),IF(ROW(C430)-3&gt;$A$2,"",IF(MOD((ROW(C430)-3),(PRODUCT($3:$3)/PRODUCT($B$3:C$3)))=1,IF(MOD((ROW(C430)-3),(PRODUCT($3:$3)/PRODUCT(B$3:$B$3)))=1,1,C429+1),C429)),IF(ROW(C430)-3&gt;$A$2,"",IF(MOD((ROW(C430)-3),C$3)=1,1,C429+1))))</f>
        <v/>
      </c>
      <c r="D430" s="127" t="str">
        <f>IF(D429="","",IF(COLUMN(D430)-1&lt;&gt;COUNT($3:$3),IF(ROW(D430)-3&gt;$A$2,"",IF(MOD((ROW(D430)-3),(PRODUCT($3:$3)/PRODUCT($B$3:D$3)))=1,IF(MOD((ROW(D430)-3),(PRODUCT($3:$3)/PRODUCT($B$3:C$3)))=1,1,D429+1),D429)),IF(ROW(D430)-3&gt;$A$2,"",IF(MOD((ROW(D430)-3),D$3)=1,1,D429+1))))</f>
        <v/>
      </c>
      <c r="E430" s="127" t="str">
        <f>IF(E429="","",IF(COLUMN(E430)-1&lt;&gt;COUNT($3:$3),IF(ROW(E430)-3&gt;$A$2,"",IF(MOD((ROW(E430)-3),(PRODUCT($3:$3)/PRODUCT($B$3:E$3)))=1,IF(MOD((ROW(E430)-3),(PRODUCT($3:$3)/PRODUCT($B$3:D$3)))=1,1,E429+1),E429)),IF(ROW(E430)-3&gt;$A$2,"",IF(MOD((ROW(E430)-3),E$3)=1,1,E429+1))))</f>
        <v/>
      </c>
      <c r="F430" s="127" t="str">
        <f>IF(F429="","",IF(COLUMN(F430)-1&lt;&gt;COUNT($3:$3),IF(ROW(F430)-3&gt;$A$2,"",IF(MOD((ROW(F430)-3),(PRODUCT($3:$3)/PRODUCT($B$3:F$3)))=1,IF(MOD((ROW(F430)-3),(PRODUCT($3:$3)/PRODUCT($B$3:E$3)))=1,1,F429+1),F429)),IF(ROW(F430)-3&gt;$A$2,"",IF(MOD((ROW(F430)-3),F$3)=1,1,F429+1))))</f>
        <v/>
      </c>
      <c r="G430" s="127" t="str">
        <f>IF(G429="","",IF(COLUMN(G430)-1&lt;&gt;COUNT($3:$3),IF(ROW(G430)-3&gt;$A$2,"",IF(MOD((ROW(G430)-3),(PRODUCT($3:$3)/PRODUCT($B$3:G$3)))=1,IF(MOD((ROW(G430)-3),(PRODUCT($3:$3)/PRODUCT($B$3:F$3)))=1,1,G429+1),G429)),IF(ROW(G430)-3&gt;$A$2,"",IF(MOD((ROW(G430)-3),G$3)=1,1,G429+1))))</f>
        <v/>
      </c>
      <c r="H430" s="127" t="str">
        <f>IF(H429="","",IF(COLUMN(H430)-1&lt;&gt;COUNT($3:$3),IF(ROW(H430)-3&gt;$A$2,"",IF(MOD((ROW(H430)-3),(PRODUCT($3:$3)/PRODUCT($B$3:H$3)))=1,IF(MOD((ROW(H430)-3),(PRODUCT($3:$3)/PRODUCT($B$3:G$3)))=1,1,H429+1),H429)),IF(ROW(H430)-3&gt;$A$2,"",IF(MOD((ROW(H430)-3),H$3)=1,1,H429+1))))</f>
        <v/>
      </c>
      <c r="I430" s="127" t="str">
        <f>IF(I429="","",IF(COLUMN(I430)-1&lt;&gt;COUNT($3:$3),IF(ROW(I430)-3&gt;$A$2,"",IF(MOD((ROW(I430)-3),(PRODUCT($3:$3)/PRODUCT($B$3:I$3)))=1,IF(MOD((ROW(I430)-3),(PRODUCT($3:$3)/PRODUCT($B$3:H$3)))=1,1,I429+1),I429)),IF(ROW(I430)-3&gt;$A$2,"",IF(MOD((ROW(I430)-3),I$3)=1,1,I429+1))))</f>
        <v/>
      </c>
      <c r="J430" s="127" t="str">
        <f>IF(J429="","",IF(COLUMN(J430)-1&lt;&gt;COUNT($3:$3),IF(ROW(J430)-3&gt;$A$2,"",IF(MOD((ROW(J430)-3),(PRODUCT($3:$3)/PRODUCT($B$3:J$3)))=1,IF(MOD((ROW(J430)-3),(PRODUCT($3:$3)/PRODUCT($B$3:I$3)))=1,1,J429+1),J429)),IF(ROW(J430)-3&gt;$A$2,"",IF(MOD((ROW(J430)-3),J$3)=1,1,J429+1))))</f>
        <v/>
      </c>
      <c r="K430" t="str">
        <f>IF(K429="","",IF(COLUMN(K430)-1&lt;&gt;COUNT($3:$3),IF(ROW(K430)-2&gt;$A$2,"",IF(MOD((ROW(K430)-2),(PRODUCT($3:$3)/PRODUCT($B$3:K$3)))=1,IF(MOD((ROW(K430)-2),(PRODUCT($3:$3)/PRODUCT($B$3:J$3)))=1,1,K429+1),K429)),IF(ROW(K430)-2&gt;$A$2,"",IF(MOD((ROW(K430)-2),K$3)=1,1,K429+1))))</f>
        <v/>
      </c>
    </row>
    <row r="431" spans="2:11">
      <c r="B431" s="127" t="str">
        <f>IF(B430="","",IF(COLUMN(B431)-1&lt;&gt;COUNT($3:$3),IF(ROW(B431)-3&gt;$A$2,"",IF(MOD((ROW(B431)-3),(PRODUCT($3:$3)/PRODUCT($B$3:B$3)))=1,B430+1,B430)),IF(ROW(B431)-3&gt;$A$2,"",IF(MOD((ROW(B431)-3),B$3)=1,1,B430+1))))</f>
        <v/>
      </c>
      <c r="C431" s="127" t="str">
        <f>IF(C430="","",IF(COLUMN(C431)-1&lt;&gt;COUNT($3:$3),IF(ROW(C431)-3&gt;$A$2,"",IF(MOD((ROW(C431)-3),(PRODUCT($3:$3)/PRODUCT($B$3:C$3)))=1,IF(MOD((ROW(C431)-3),(PRODUCT($3:$3)/PRODUCT(B$3:$B$3)))=1,1,C430+1),C430)),IF(ROW(C431)-3&gt;$A$2,"",IF(MOD((ROW(C431)-3),C$3)=1,1,C430+1))))</f>
        <v/>
      </c>
      <c r="D431" s="127" t="str">
        <f>IF(D430="","",IF(COLUMN(D431)-1&lt;&gt;COUNT($3:$3),IF(ROW(D431)-3&gt;$A$2,"",IF(MOD((ROW(D431)-3),(PRODUCT($3:$3)/PRODUCT($B$3:D$3)))=1,IF(MOD((ROW(D431)-3),(PRODUCT($3:$3)/PRODUCT($B$3:C$3)))=1,1,D430+1),D430)),IF(ROW(D431)-3&gt;$A$2,"",IF(MOD((ROW(D431)-3),D$3)=1,1,D430+1))))</f>
        <v/>
      </c>
      <c r="E431" s="127" t="str">
        <f>IF(E430="","",IF(COLUMN(E431)-1&lt;&gt;COUNT($3:$3),IF(ROW(E431)-3&gt;$A$2,"",IF(MOD((ROW(E431)-3),(PRODUCT($3:$3)/PRODUCT($B$3:E$3)))=1,IF(MOD((ROW(E431)-3),(PRODUCT($3:$3)/PRODUCT($B$3:D$3)))=1,1,E430+1),E430)),IF(ROW(E431)-3&gt;$A$2,"",IF(MOD((ROW(E431)-3),E$3)=1,1,E430+1))))</f>
        <v/>
      </c>
      <c r="F431" s="127" t="str">
        <f>IF(F430="","",IF(COLUMN(F431)-1&lt;&gt;COUNT($3:$3),IF(ROW(F431)-3&gt;$A$2,"",IF(MOD((ROW(F431)-3),(PRODUCT($3:$3)/PRODUCT($B$3:F$3)))=1,IF(MOD((ROW(F431)-3),(PRODUCT($3:$3)/PRODUCT($B$3:E$3)))=1,1,F430+1),F430)),IF(ROW(F431)-3&gt;$A$2,"",IF(MOD((ROW(F431)-3),F$3)=1,1,F430+1))))</f>
        <v/>
      </c>
      <c r="G431" s="127" t="str">
        <f>IF(G430="","",IF(COLUMN(G431)-1&lt;&gt;COUNT($3:$3),IF(ROW(G431)-3&gt;$A$2,"",IF(MOD((ROW(G431)-3),(PRODUCT($3:$3)/PRODUCT($B$3:G$3)))=1,IF(MOD((ROW(G431)-3),(PRODUCT($3:$3)/PRODUCT($B$3:F$3)))=1,1,G430+1),G430)),IF(ROW(G431)-3&gt;$A$2,"",IF(MOD((ROW(G431)-3),G$3)=1,1,G430+1))))</f>
        <v/>
      </c>
      <c r="H431" s="127" t="str">
        <f>IF(H430="","",IF(COLUMN(H431)-1&lt;&gt;COUNT($3:$3),IF(ROW(H431)-3&gt;$A$2,"",IF(MOD((ROW(H431)-3),(PRODUCT($3:$3)/PRODUCT($B$3:H$3)))=1,IF(MOD((ROW(H431)-3),(PRODUCT($3:$3)/PRODUCT($B$3:G$3)))=1,1,H430+1),H430)),IF(ROW(H431)-3&gt;$A$2,"",IF(MOD((ROW(H431)-3),H$3)=1,1,H430+1))))</f>
        <v/>
      </c>
      <c r="I431" s="127" t="str">
        <f>IF(I430="","",IF(COLUMN(I431)-1&lt;&gt;COUNT($3:$3),IF(ROW(I431)-3&gt;$A$2,"",IF(MOD((ROW(I431)-3),(PRODUCT($3:$3)/PRODUCT($B$3:I$3)))=1,IF(MOD((ROW(I431)-3),(PRODUCT($3:$3)/PRODUCT($B$3:H$3)))=1,1,I430+1),I430)),IF(ROW(I431)-3&gt;$A$2,"",IF(MOD((ROW(I431)-3),I$3)=1,1,I430+1))))</f>
        <v/>
      </c>
      <c r="J431" s="127" t="str">
        <f>IF(J430="","",IF(COLUMN(J431)-1&lt;&gt;COUNT($3:$3),IF(ROW(J431)-3&gt;$A$2,"",IF(MOD((ROW(J431)-3),(PRODUCT($3:$3)/PRODUCT($B$3:J$3)))=1,IF(MOD((ROW(J431)-3),(PRODUCT($3:$3)/PRODUCT($B$3:I$3)))=1,1,J430+1),J430)),IF(ROW(J431)-3&gt;$A$2,"",IF(MOD((ROW(J431)-3),J$3)=1,1,J430+1))))</f>
        <v/>
      </c>
      <c r="K431" t="str">
        <f>IF(K430="","",IF(COLUMN(K431)-1&lt;&gt;COUNT($3:$3),IF(ROW(K431)-2&gt;$A$2,"",IF(MOD((ROW(K431)-2),(PRODUCT($3:$3)/PRODUCT($B$3:K$3)))=1,IF(MOD((ROW(K431)-2),(PRODUCT($3:$3)/PRODUCT($B$3:J$3)))=1,1,K430+1),K430)),IF(ROW(K431)-2&gt;$A$2,"",IF(MOD((ROW(K431)-2),K$3)=1,1,K430+1))))</f>
        <v/>
      </c>
    </row>
    <row r="432" spans="2:11">
      <c r="B432" s="127" t="str">
        <f>IF(B431="","",IF(COLUMN(B432)-1&lt;&gt;COUNT($3:$3),IF(ROW(B432)-3&gt;$A$2,"",IF(MOD((ROW(B432)-3),(PRODUCT($3:$3)/PRODUCT($B$3:B$3)))=1,B431+1,B431)),IF(ROW(B432)-3&gt;$A$2,"",IF(MOD((ROW(B432)-3),B$3)=1,1,B431+1))))</f>
        <v/>
      </c>
      <c r="C432" s="127" t="str">
        <f>IF(C431="","",IF(COLUMN(C432)-1&lt;&gt;COUNT($3:$3),IF(ROW(C432)-3&gt;$A$2,"",IF(MOD((ROW(C432)-3),(PRODUCT($3:$3)/PRODUCT($B$3:C$3)))=1,IF(MOD((ROW(C432)-3),(PRODUCT($3:$3)/PRODUCT(B$3:$B$3)))=1,1,C431+1),C431)),IF(ROW(C432)-3&gt;$A$2,"",IF(MOD((ROW(C432)-3),C$3)=1,1,C431+1))))</f>
        <v/>
      </c>
      <c r="D432" s="127" t="str">
        <f>IF(D431="","",IF(COLUMN(D432)-1&lt;&gt;COUNT($3:$3),IF(ROW(D432)-3&gt;$A$2,"",IF(MOD((ROW(D432)-3),(PRODUCT($3:$3)/PRODUCT($B$3:D$3)))=1,IF(MOD((ROW(D432)-3),(PRODUCT($3:$3)/PRODUCT($B$3:C$3)))=1,1,D431+1),D431)),IF(ROW(D432)-3&gt;$A$2,"",IF(MOD((ROW(D432)-3),D$3)=1,1,D431+1))))</f>
        <v/>
      </c>
      <c r="E432" s="127" t="str">
        <f>IF(E431="","",IF(COLUMN(E432)-1&lt;&gt;COUNT($3:$3),IF(ROW(E432)-3&gt;$A$2,"",IF(MOD((ROW(E432)-3),(PRODUCT($3:$3)/PRODUCT($B$3:E$3)))=1,IF(MOD((ROW(E432)-3),(PRODUCT($3:$3)/PRODUCT($B$3:D$3)))=1,1,E431+1),E431)),IF(ROW(E432)-3&gt;$A$2,"",IF(MOD((ROW(E432)-3),E$3)=1,1,E431+1))))</f>
        <v/>
      </c>
      <c r="F432" s="127" t="str">
        <f>IF(F431="","",IF(COLUMN(F432)-1&lt;&gt;COUNT($3:$3),IF(ROW(F432)-3&gt;$A$2,"",IF(MOD((ROW(F432)-3),(PRODUCT($3:$3)/PRODUCT($B$3:F$3)))=1,IF(MOD((ROW(F432)-3),(PRODUCT($3:$3)/PRODUCT($B$3:E$3)))=1,1,F431+1),F431)),IF(ROW(F432)-3&gt;$A$2,"",IF(MOD((ROW(F432)-3),F$3)=1,1,F431+1))))</f>
        <v/>
      </c>
      <c r="G432" s="127" t="str">
        <f>IF(G431="","",IF(COLUMN(G432)-1&lt;&gt;COUNT($3:$3),IF(ROW(G432)-3&gt;$A$2,"",IF(MOD((ROW(G432)-3),(PRODUCT($3:$3)/PRODUCT($B$3:G$3)))=1,IF(MOD((ROW(G432)-3),(PRODUCT($3:$3)/PRODUCT($B$3:F$3)))=1,1,G431+1),G431)),IF(ROW(G432)-3&gt;$A$2,"",IF(MOD((ROW(G432)-3),G$3)=1,1,G431+1))))</f>
        <v/>
      </c>
      <c r="H432" s="127" t="str">
        <f>IF(H431="","",IF(COLUMN(H432)-1&lt;&gt;COUNT($3:$3),IF(ROW(H432)-3&gt;$A$2,"",IF(MOD((ROW(H432)-3),(PRODUCT($3:$3)/PRODUCT($B$3:H$3)))=1,IF(MOD((ROW(H432)-3),(PRODUCT($3:$3)/PRODUCT($B$3:G$3)))=1,1,H431+1),H431)),IF(ROW(H432)-3&gt;$A$2,"",IF(MOD((ROW(H432)-3),H$3)=1,1,H431+1))))</f>
        <v/>
      </c>
      <c r="I432" s="127" t="str">
        <f>IF(I431="","",IF(COLUMN(I432)-1&lt;&gt;COUNT($3:$3),IF(ROW(I432)-3&gt;$A$2,"",IF(MOD((ROW(I432)-3),(PRODUCT($3:$3)/PRODUCT($B$3:I$3)))=1,IF(MOD((ROW(I432)-3),(PRODUCT($3:$3)/PRODUCT($B$3:H$3)))=1,1,I431+1),I431)),IF(ROW(I432)-3&gt;$A$2,"",IF(MOD((ROW(I432)-3),I$3)=1,1,I431+1))))</f>
        <v/>
      </c>
      <c r="J432" s="127" t="str">
        <f>IF(J431="","",IF(COLUMN(J432)-1&lt;&gt;COUNT($3:$3),IF(ROW(J432)-3&gt;$A$2,"",IF(MOD((ROW(J432)-3),(PRODUCT($3:$3)/PRODUCT($B$3:J$3)))=1,IF(MOD((ROW(J432)-3),(PRODUCT($3:$3)/PRODUCT($B$3:I$3)))=1,1,J431+1),J431)),IF(ROW(J432)-3&gt;$A$2,"",IF(MOD((ROW(J432)-3),J$3)=1,1,J431+1))))</f>
        <v/>
      </c>
      <c r="K432" t="str">
        <f>IF(K431="","",IF(COLUMN(K432)-1&lt;&gt;COUNT($3:$3),IF(ROW(K432)-2&gt;$A$2,"",IF(MOD((ROW(K432)-2),(PRODUCT($3:$3)/PRODUCT($B$3:K$3)))=1,IF(MOD((ROW(K432)-2),(PRODUCT($3:$3)/PRODUCT($B$3:J$3)))=1,1,K431+1),K431)),IF(ROW(K432)-2&gt;$A$2,"",IF(MOD((ROW(K432)-2),K$3)=1,1,K431+1))))</f>
        <v/>
      </c>
    </row>
    <row r="433" spans="2:11">
      <c r="B433" s="127" t="str">
        <f>IF(B432="","",IF(COLUMN(B433)-1&lt;&gt;COUNT($3:$3),IF(ROW(B433)-3&gt;$A$2,"",IF(MOD((ROW(B433)-3),(PRODUCT($3:$3)/PRODUCT($B$3:B$3)))=1,B432+1,B432)),IF(ROW(B433)-3&gt;$A$2,"",IF(MOD((ROW(B433)-3),B$3)=1,1,B432+1))))</f>
        <v/>
      </c>
      <c r="C433" s="127" t="str">
        <f>IF(C432="","",IF(COLUMN(C433)-1&lt;&gt;COUNT($3:$3),IF(ROW(C433)-3&gt;$A$2,"",IF(MOD((ROW(C433)-3),(PRODUCT($3:$3)/PRODUCT($B$3:C$3)))=1,IF(MOD((ROW(C433)-3),(PRODUCT($3:$3)/PRODUCT(B$3:$B$3)))=1,1,C432+1),C432)),IF(ROW(C433)-3&gt;$A$2,"",IF(MOD((ROW(C433)-3),C$3)=1,1,C432+1))))</f>
        <v/>
      </c>
      <c r="D433" s="127" t="str">
        <f>IF(D432="","",IF(COLUMN(D433)-1&lt;&gt;COUNT($3:$3),IF(ROW(D433)-3&gt;$A$2,"",IF(MOD((ROW(D433)-3),(PRODUCT($3:$3)/PRODUCT($B$3:D$3)))=1,IF(MOD((ROW(D433)-3),(PRODUCT($3:$3)/PRODUCT($B$3:C$3)))=1,1,D432+1),D432)),IF(ROW(D433)-3&gt;$A$2,"",IF(MOD((ROW(D433)-3),D$3)=1,1,D432+1))))</f>
        <v/>
      </c>
      <c r="E433" s="127" t="str">
        <f>IF(E432="","",IF(COLUMN(E433)-1&lt;&gt;COUNT($3:$3),IF(ROW(E433)-3&gt;$A$2,"",IF(MOD((ROW(E433)-3),(PRODUCT($3:$3)/PRODUCT($B$3:E$3)))=1,IF(MOD((ROW(E433)-3),(PRODUCT($3:$3)/PRODUCT($B$3:D$3)))=1,1,E432+1),E432)),IF(ROW(E433)-3&gt;$A$2,"",IF(MOD((ROW(E433)-3),E$3)=1,1,E432+1))))</f>
        <v/>
      </c>
      <c r="F433" s="127" t="str">
        <f>IF(F432="","",IF(COLUMN(F433)-1&lt;&gt;COUNT($3:$3),IF(ROW(F433)-3&gt;$A$2,"",IF(MOD((ROW(F433)-3),(PRODUCT($3:$3)/PRODUCT($B$3:F$3)))=1,IF(MOD((ROW(F433)-3),(PRODUCT($3:$3)/PRODUCT($B$3:E$3)))=1,1,F432+1),F432)),IF(ROW(F433)-3&gt;$A$2,"",IF(MOD((ROW(F433)-3),F$3)=1,1,F432+1))))</f>
        <v/>
      </c>
      <c r="G433" s="127" t="str">
        <f>IF(G432="","",IF(COLUMN(G433)-1&lt;&gt;COUNT($3:$3),IF(ROW(G433)-3&gt;$A$2,"",IF(MOD((ROW(G433)-3),(PRODUCT($3:$3)/PRODUCT($B$3:G$3)))=1,IF(MOD((ROW(G433)-3),(PRODUCT($3:$3)/PRODUCT($B$3:F$3)))=1,1,G432+1),G432)),IF(ROW(G433)-3&gt;$A$2,"",IF(MOD((ROW(G433)-3),G$3)=1,1,G432+1))))</f>
        <v/>
      </c>
      <c r="H433" s="127" t="str">
        <f>IF(H432="","",IF(COLUMN(H433)-1&lt;&gt;COUNT($3:$3),IF(ROW(H433)-3&gt;$A$2,"",IF(MOD((ROW(H433)-3),(PRODUCT($3:$3)/PRODUCT($B$3:H$3)))=1,IF(MOD((ROW(H433)-3),(PRODUCT($3:$3)/PRODUCT($B$3:G$3)))=1,1,H432+1),H432)),IF(ROW(H433)-3&gt;$A$2,"",IF(MOD((ROW(H433)-3),H$3)=1,1,H432+1))))</f>
        <v/>
      </c>
      <c r="I433" s="127" t="str">
        <f>IF(I432="","",IF(COLUMN(I433)-1&lt;&gt;COUNT($3:$3),IF(ROW(I433)-3&gt;$A$2,"",IF(MOD((ROW(I433)-3),(PRODUCT($3:$3)/PRODUCT($B$3:I$3)))=1,IF(MOD((ROW(I433)-3),(PRODUCT($3:$3)/PRODUCT($B$3:H$3)))=1,1,I432+1),I432)),IF(ROW(I433)-3&gt;$A$2,"",IF(MOD((ROW(I433)-3),I$3)=1,1,I432+1))))</f>
        <v/>
      </c>
      <c r="J433" s="127" t="str">
        <f>IF(J432="","",IF(COLUMN(J433)-1&lt;&gt;COUNT($3:$3),IF(ROW(J433)-3&gt;$A$2,"",IF(MOD((ROW(J433)-3),(PRODUCT($3:$3)/PRODUCT($B$3:J$3)))=1,IF(MOD((ROW(J433)-3),(PRODUCT($3:$3)/PRODUCT($B$3:I$3)))=1,1,J432+1),J432)),IF(ROW(J433)-3&gt;$A$2,"",IF(MOD((ROW(J433)-3),J$3)=1,1,J432+1))))</f>
        <v/>
      </c>
      <c r="K433" t="str">
        <f>IF(K432="","",IF(COLUMN(K433)-1&lt;&gt;COUNT($3:$3),IF(ROW(K433)-2&gt;$A$2,"",IF(MOD((ROW(K433)-2),(PRODUCT($3:$3)/PRODUCT($B$3:K$3)))=1,IF(MOD((ROW(K433)-2),(PRODUCT($3:$3)/PRODUCT($B$3:J$3)))=1,1,K432+1),K432)),IF(ROW(K433)-2&gt;$A$2,"",IF(MOD((ROW(K433)-2),K$3)=1,1,K432+1))))</f>
        <v/>
      </c>
    </row>
    <row r="434" spans="2:11">
      <c r="B434" s="127" t="str">
        <f>IF(B433="","",IF(COLUMN(B434)-1&lt;&gt;COUNT($3:$3),IF(ROW(B434)-3&gt;$A$2,"",IF(MOD((ROW(B434)-3),(PRODUCT($3:$3)/PRODUCT($B$3:B$3)))=1,B433+1,B433)),IF(ROW(B434)-3&gt;$A$2,"",IF(MOD((ROW(B434)-3),B$3)=1,1,B433+1))))</f>
        <v/>
      </c>
      <c r="C434" s="127" t="str">
        <f>IF(C433="","",IF(COLUMN(C434)-1&lt;&gt;COUNT($3:$3),IF(ROW(C434)-3&gt;$A$2,"",IF(MOD((ROW(C434)-3),(PRODUCT($3:$3)/PRODUCT($B$3:C$3)))=1,IF(MOD((ROW(C434)-3),(PRODUCT($3:$3)/PRODUCT(B$3:$B$3)))=1,1,C433+1),C433)),IF(ROW(C434)-3&gt;$A$2,"",IF(MOD((ROW(C434)-3),C$3)=1,1,C433+1))))</f>
        <v/>
      </c>
      <c r="D434" s="127" t="str">
        <f>IF(D433="","",IF(COLUMN(D434)-1&lt;&gt;COUNT($3:$3),IF(ROW(D434)-3&gt;$A$2,"",IF(MOD((ROW(D434)-3),(PRODUCT($3:$3)/PRODUCT($B$3:D$3)))=1,IF(MOD((ROW(D434)-3),(PRODUCT($3:$3)/PRODUCT($B$3:C$3)))=1,1,D433+1),D433)),IF(ROW(D434)-3&gt;$A$2,"",IF(MOD((ROW(D434)-3),D$3)=1,1,D433+1))))</f>
        <v/>
      </c>
      <c r="E434" s="127" t="str">
        <f>IF(E433="","",IF(COLUMN(E434)-1&lt;&gt;COUNT($3:$3),IF(ROW(E434)-3&gt;$A$2,"",IF(MOD((ROW(E434)-3),(PRODUCT($3:$3)/PRODUCT($B$3:E$3)))=1,IF(MOD((ROW(E434)-3),(PRODUCT($3:$3)/PRODUCT($B$3:D$3)))=1,1,E433+1),E433)),IF(ROW(E434)-3&gt;$A$2,"",IF(MOD((ROW(E434)-3),E$3)=1,1,E433+1))))</f>
        <v/>
      </c>
      <c r="F434" s="127" t="str">
        <f>IF(F433="","",IF(COLUMN(F434)-1&lt;&gt;COUNT($3:$3),IF(ROW(F434)-3&gt;$A$2,"",IF(MOD((ROW(F434)-3),(PRODUCT($3:$3)/PRODUCT($B$3:F$3)))=1,IF(MOD((ROW(F434)-3),(PRODUCT($3:$3)/PRODUCT($B$3:E$3)))=1,1,F433+1),F433)),IF(ROW(F434)-3&gt;$A$2,"",IF(MOD((ROW(F434)-3),F$3)=1,1,F433+1))))</f>
        <v/>
      </c>
      <c r="G434" s="127" t="str">
        <f>IF(G433="","",IF(COLUMN(G434)-1&lt;&gt;COUNT($3:$3),IF(ROW(G434)-3&gt;$A$2,"",IF(MOD((ROW(G434)-3),(PRODUCT($3:$3)/PRODUCT($B$3:G$3)))=1,IF(MOD((ROW(G434)-3),(PRODUCT($3:$3)/PRODUCT($B$3:F$3)))=1,1,G433+1),G433)),IF(ROW(G434)-3&gt;$A$2,"",IF(MOD((ROW(G434)-3),G$3)=1,1,G433+1))))</f>
        <v/>
      </c>
      <c r="H434" s="127" t="str">
        <f>IF(H433="","",IF(COLUMN(H434)-1&lt;&gt;COUNT($3:$3),IF(ROW(H434)-3&gt;$A$2,"",IF(MOD((ROW(H434)-3),(PRODUCT($3:$3)/PRODUCT($B$3:H$3)))=1,IF(MOD((ROW(H434)-3),(PRODUCT($3:$3)/PRODUCT($B$3:G$3)))=1,1,H433+1),H433)),IF(ROW(H434)-3&gt;$A$2,"",IF(MOD((ROW(H434)-3),H$3)=1,1,H433+1))))</f>
        <v/>
      </c>
      <c r="I434" s="127" t="str">
        <f>IF(I433="","",IF(COLUMN(I434)-1&lt;&gt;COUNT($3:$3),IF(ROW(I434)-3&gt;$A$2,"",IF(MOD((ROW(I434)-3),(PRODUCT($3:$3)/PRODUCT($B$3:I$3)))=1,IF(MOD((ROW(I434)-3),(PRODUCT($3:$3)/PRODUCT($B$3:H$3)))=1,1,I433+1),I433)),IF(ROW(I434)-3&gt;$A$2,"",IF(MOD((ROW(I434)-3),I$3)=1,1,I433+1))))</f>
        <v/>
      </c>
      <c r="J434" s="127" t="str">
        <f>IF(J433="","",IF(COLUMN(J434)-1&lt;&gt;COUNT($3:$3),IF(ROW(J434)-3&gt;$A$2,"",IF(MOD((ROW(J434)-3),(PRODUCT($3:$3)/PRODUCT($B$3:J$3)))=1,IF(MOD((ROW(J434)-3),(PRODUCT($3:$3)/PRODUCT($B$3:I$3)))=1,1,J433+1),J433)),IF(ROW(J434)-3&gt;$A$2,"",IF(MOD((ROW(J434)-3),J$3)=1,1,J433+1))))</f>
        <v/>
      </c>
      <c r="K434" t="str">
        <f>IF(K433="","",IF(COLUMN(K434)-1&lt;&gt;COUNT($3:$3),IF(ROW(K434)-2&gt;$A$2,"",IF(MOD((ROW(K434)-2),(PRODUCT($3:$3)/PRODUCT($B$3:K$3)))=1,IF(MOD((ROW(K434)-2),(PRODUCT($3:$3)/PRODUCT($B$3:J$3)))=1,1,K433+1),K433)),IF(ROW(K434)-2&gt;$A$2,"",IF(MOD((ROW(K434)-2),K$3)=1,1,K433+1))))</f>
        <v/>
      </c>
    </row>
    <row r="435" spans="2:11">
      <c r="B435" s="127" t="str">
        <f>IF(B434="","",IF(COLUMN(B435)-1&lt;&gt;COUNT($3:$3),IF(ROW(B435)-3&gt;$A$2,"",IF(MOD((ROW(B435)-3),(PRODUCT($3:$3)/PRODUCT($B$3:B$3)))=1,B434+1,B434)),IF(ROW(B435)-3&gt;$A$2,"",IF(MOD((ROW(B435)-3),B$3)=1,1,B434+1))))</f>
        <v/>
      </c>
      <c r="C435" s="127" t="str">
        <f>IF(C434="","",IF(COLUMN(C435)-1&lt;&gt;COUNT($3:$3),IF(ROW(C435)-3&gt;$A$2,"",IF(MOD((ROW(C435)-3),(PRODUCT($3:$3)/PRODUCT($B$3:C$3)))=1,IF(MOD((ROW(C435)-3),(PRODUCT($3:$3)/PRODUCT(B$3:$B$3)))=1,1,C434+1),C434)),IF(ROW(C435)-3&gt;$A$2,"",IF(MOD((ROW(C435)-3),C$3)=1,1,C434+1))))</f>
        <v/>
      </c>
      <c r="D435" s="127" t="str">
        <f>IF(D434="","",IF(COLUMN(D435)-1&lt;&gt;COUNT($3:$3),IF(ROW(D435)-3&gt;$A$2,"",IF(MOD((ROW(D435)-3),(PRODUCT($3:$3)/PRODUCT($B$3:D$3)))=1,IF(MOD((ROW(D435)-3),(PRODUCT($3:$3)/PRODUCT($B$3:C$3)))=1,1,D434+1),D434)),IF(ROW(D435)-3&gt;$A$2,"",IF(MOD((ROW(D435)-3),D$3)=1,1,D434+1))))</f>
        <v/>
      </c>
      <c r="E435" s="127" t="str">
        <f>IF(E434="","",IF(COLUMN(E435)-1&lt;&gt;COUNT($3:$3),IF(ROW(E435)-3&gt;$A$2,"",IF(MOD((ROW(E435)-3),(PRODUCT($3:$3)/PRODUCT($B$3:E$3)))=1,IF(MOD((ROW(E435)-3),(PRODUCT($3:$3)/PRODUCT($B$3:D$3)))=1,1,E434+1),E434)),IF(ROW(E435)-3&gt;$A$2,"",IF(MOD((ROW(E435)-3),E$3)=1,1,E434+1))))</f>
        <v/>
      </c>
      <c r="F435" s="127" t="str">
        <f>IF(F434="","",IF(COLUMN(F435)-1&lt;&gt;COUNT($3:$3),IF(ROW(F435)-3&gt;$A$2,"",IF(MOD((ROW(F435)-3),(PRODUCT($3:$3)/PRODUCT($B$3:F$3)))=1,IF(MOD((ROW(F435)-3),(PRODUCT($3:$3)/PRODUCT($B$3:E$3)))=1,1,F434+1),F434)),IF(ROW(F435)-3&gt;$A$2,"",IF(MOD((ROW(F435)-3),F$3)=1,1,F434+1))))</f>
        <v/>
      </c>
      <c r="G435" s="127" t="str">
        <f>IF(G434="","",IF(COLUMN(G435)-1&lt;&gt;COUNT($3:$3),IF(ROW(G435)-3&gt;$A$2,"",IF(MOD((ROW(G435)-3),(PRODUCT($3:$3)/PRODUCT($B$3:G$3)))=1,IF(MOD((ROW(G435)-3),(PRODUCT($3:$3)/PRODUCT($B$3:F$3)))=1,1,G434+1),G434)),IF(ROW(G435)-3&gt;$A$2,"",IF(MOD((ROW(G435)-3),G$3)=1,1,G434+1))))</f>
        <v/>
      </c>
      <c r="H435" s="127" t="str">
        <f>IF(H434="","",IF(COLUMN(H435)-1&lt;&gt;COUNT($3:$3),IF(ROW(H435)-3&gt;$A$2,"",IF(MOD((ROW(H435)-3),(PRODUCT($3:$3)/PRODUCT($B$3:H$3)))=1,IF(MOD((ROW(H435)-3),(PRODUCT($3:$3)/PRODUCT($B$3:G$3)))=1,1,H434+1),H434)),IF(ROW(H435)-3&gt;$A$2,"",IF(MOD((ROW(H435)-3),H$3)=1,1,H434+1))))</f>
        <v/>
      </c>
      <c r="I435" s="127" t="str">
        <f>IF(I434="","",IF(COLUMN(I435)-1&lt;&gt;COUNT($3:$3),IF(ROW(I435)-3&gt;$A$2,"",IF(MOD((ROW(I435)-3),(PRODUCT($3:$3)/PRODUCT($B$3:I$3)))=1,IF(MOD((ROW(I435)-3),(PRODUCT($3:$3)/PRODUCT($B$3:H$3)))=1,1,I434+1),I434)),IF(ROW(I435)-3&gt;$A$2,"",IF(MOD((ROW(I435)-3),I$3)=1,1,I434+1))))</f>
        <v/>
      </c>
      <c r="J435" s="127" t="str">
        <f>IF(J434="","",IF(COLUMN(J435)-1&lt;&gt;COUNT($3:$3),IF(ROW(J435)-3&gt;$A$2,"",IF(MOD((ROW(J435)-3),(PRODUCT($3:$3)/PRODUCT($B$3:J$3)))=1,IF(MOD((ROW(J435)-3),(PRODUCT($3:$3)/PRODUCT($B$3:I$3)))=1,1,J434+1),J434)),IF(ROW(J435)-3&gt;$A$2,"",IF(MOD((ROW(J435)-3),J$3)=1,1,J434+1))))</f>
        <v/>
      </c>
      <c r="K435" t="str">
        <f>IF(K434="","",IF(COLUMN(K435)-1&lt;&gt;COUNT($3:$3),IF(ROW(K435)-2&gt;$A$2,"",IF(MOD((ROW(K435)-2),(PRODUCT($3:$3)/PRODUCT($B$3:K$3)))=1,IF(MOD((ROW(K435)-2),(PRODUCT($3:$3)/PRODUCT($B$3:J$3)))=1,1,K434+1),K434)),IF(ROW(K435)-2&gt;$A$2,"",IF(MOD((ROW(K435)-2),K$3)=1,1,K434+1))))</f>
        <v/>
      </c>
    </row>
    <row r="436" spans="2:11">
      <c r="B436" s="127" t="str">
        <f>IF(B435="","",IF(COLUMN(B436)-1&lt;&gt;COUNT($3:$3),IF(ROW(B436)-3&gt;$A$2,"",IF(MOD((ROW(B436)-3),(PRODUCT($3:$3)/PRODUCT($B$3:B$3)))=1,B435+1,B435)),IF(ROW(B436)-3&gt;$A$2,"",IF(MOD((ROW(B436)-3),B$3)=1,1,B435+1))))</f>
        <v/>
      </c>
      <c r="C436" s="127" t="str">
        <f>IF(C435="","",IF(COLUMN(C436)-1&lt;&gt;COUNT($3:$3),IF(ROW(C436)-3&gt;$A$2,"",IF(MOD((ROW(C436)-3),(PRODUCT($3:$3)/PRODUCT($B$3:C$3)))=1,IF(MOD((ROW(C436)-3),(PRODUCT($3:$3)/PRODUCT(B$3:$B$3)))=1,1,C435+1),C435)),IF(ROW(C436)-3&gt;$A$2,"",IF(MOD((ROW(C436)-3),C$3)=1,1,C435+1))))</f>
        <v/>
      </c>
      <c r="D436" s="127" t="str">
        <f>IF(D435="","",IF(COLUMN(D436)-1&lt;&gt;COUNT($3:$3),IF(ROW(D436)-3&gt;$A$2,"",IF(MOD((ROW(D436)-3),(PRODUCT($3:$3)/PRODUCT($B$3:D$3)))=1,IF(MOD((ROW(D436)-3),(PRODUCT($3:$3)/PRODUCT($B$3:C$3)))=1,1,D435+1),D435)),IF(ROW(D436)-3&gt;$A$2,"",IF(MOD((ROW(D436)-3),D$3)=1,1,D435+1))))</f>
        <v/>
      </c>
      <c r="E436" s="127" t="str">
        <f>IF(E435="","",IF(COLUMN(E436)-1&lt;&gt;COUNT($3:$3),IF(ROW(E436)-3&gt;$A$2,"",IF(MOD((ROW(E436)-3),(PRODUCT($3:$3)/PRODUCT($B$3:E$3)))=1,IF(MOD((ROW(E436)-3),(PRODUCT($3:$3)/PRODUCT($B$3:D$3)))=1,1,E435+1),E435)),IF(ROW(E436)-3&gt;$A$2,"",IF(MOD((ROW(E436)-3),E$3)=1,1,E435+1))))</f>
        <v/>
      </c>
      <c r="F436" s="127" t="str">
        <f>IF(F435="","",IF(COLUMN(F436)-1&lt;&gt;COUNT($3:$3),IF(ROW(F436)-3&gt;$A$2,"",IF(MOD((ROW(F436)-3),(PRODUCT($3:$3)/PRODUCT($B$3:F$3)))=1,IF(MOD((ROW(F436)-3),(PRODUCT($3:$3)/PRODUCT($B$3:E$3)))=1,1,F435+1),F435)),IF(ROW(F436)-3&gt;$A$2,"",IF(MOD((ROW(F436)-3),F$3)=1,1,F435+1))))</f>
        <v/>
      </c>
      <c r="G436" s="127" t="str">
        <f>IF(G435="","",IF(COLUMN(G436)-1&lt;&gt;COUNT($3:$3),IF(ROW(G436)-3&gt;$A$2,"",IF(MOD((ROW(G436)-3),(PRODUCT($3:$3)/PRODUCT($B$3:G$3)))=1,IF(MOD((ROW(G436)-3),(PRODUCT($3:$3)/PRODUCT($B$3:F$3)))=1,1,G435+1),G435)),IF(ROW(G436)-3&gt;$A$2,"",IF(MOD((ROW(G436)-3),G$3)=1,1,G435+1))))</f>
        <v/>
      </c>
      <c r="H436" s="127" t="str">
        <f>IF(H435="","",IF(COLUMN(H436)-1&lt;&gt;COUNT($3:$3),IF(ROW(H436)-3&gt;$A$2,"",IF(MOD((ROW(H436)-3),(PRODUCT($3:$3)/PRODUCT($B$3:H$3)))=1,IF(MOD((ROW(H436)-3),(PRODUCT($3:$3)/PRODUCT($B$3:G$3)))=1,1,H435+1),H435)),IF(ROW(H436)-3&gt;$A$2,"",IF(MOD((ROW(H436)-3),H$3)=1,1,H435+1))))</f>
        <v/>
      </c>
      <c r="I436" s="127" t="str">
        <f>IF(I435="","",IF(COLUMN(I436)-1&lt;&gt;COUNT($3:$3),IF(ROW(I436)-3&gt;$A$2,"",IF(MOD((ROW(I436)-3),(PRODUCT($3:$3)/PRODUCT($B$3:I$3)))=1,IF(MOD((ROW(I436)-3),(PRODUCT($3:$3)/PRODUCT($B$3:H$3)))=1,1,I435+1),I435)),IF(ROW(I436)-3&gt;$A$2,"",IF(MOD((ROW(I436)-3),I$3)=1,1,I435+1))))</f>
        <v/>
      </c>
      <c r="J436" s="127" t="str">
        <f>IF(J435="","",IF(COLUMN(J436)-1&lt;&gt;COUNT($3:$3),IF(ROW(J436)-3&gt;$A$2,"",IF(MOD((ROW(J436)-3),(PRODUCT($3:$3)/PRODUCT($B$3:J$3)))=1,IF(MOD((ROW(J436)-3),(PRODUCT($3:$3)/PRODUCT($B$3:I$3)))=1,1,J435+1),J435)),IF(ROW(J436)-3&gt;$A$2,"",IF(MOD((ROW(J436)-3),J$3)=1,1,J435+1))))</f>
        <v/>
      </c>
      <c r="K436" t="str">
        <f>IF(K435="","",IF(COLUMN(K436)-1&lt;&gt;COUNT($3:$3),IF(ROW(K436)-2&gt;$A$2,"",IF(MOD((ROW(K436)-2),(PRODUCT($3:$3)/PRODUCT($B$3:K$3)))=1,IF(MOD((ROW(K436)-2),(PRODUCT($3:$3)/PRODUCT($B$3:J$3)))=1,1,K435+1),K435)),IF(ROW(K436)-2&gt;$A$2,"",IF(MOD((ROW(K436)-2),K$3)=1,1,K435+1))))</f>
        <v/>
      </c>
    </row>
    <row r="437" spans="2:11">
      <c r="B437" s="127" t="str">
        <f>IF(B436="","",IF(COLUMN(B437)-1&lt;&gt;COUNT($3:$3),IF(ROW(B437)-3&gt;$A$2,"",IF(MOD((ROW(B437)-3),(PRODUCT($3:$3)/PRODUCT($B$3:B$3)))=1,B436+1,B436)),IF(ROW(B437)-3&gt;$A$2,"",IF(MOD((ROW(B437)-3),B$3)=1,1,B436+1))))</f>
        <v/>
      </c>
      <c r="C437" s="127" t="str">
        <f>IF(C436="","",IF(COLUMN(C437)-1&lt;&gt;COUNT($3:$3),IF(ROW(C437)-3&gt;$A$2,"",IF(MOD((ROW(C437)-3),(PRODUCT($3:$3)/PRODUCT($B$3:C$3)))=1,IF(MOD((ROW(C437)-3),(PRODUCT($3:$3)/PRODUCT(B$3:$B$3)))=1,1,C436+1),C436)),IF(ROW(C437)-3&gt;$A$2,"",IF(MOD((ROW(C437)-3),C$3)=1,1,C436+1))))</f>
        <v/>
      </c>
      <c r="D437" s="127" t="str">
        <f>IF(D436="","",IF(COLUMN(D437)-1&lt;&gt;COUNT($3:$3),IF(ROW(D437)-3&gt;$A$2,"",IF(MOD((ROW(D437)-3),(PRODUCT($3:$3)/PRODUCT($B$3:D$3)))=1,IF(MOD((ROW(D437)-3),(PRODUCT($3:$3)/PRODUCT($B$3:C$3)))=1,1,D436+1),D436)),IF(ROW(D437)-3&gt;$A$2,"",IF(MOD((ROW(D437)-3),D$3)=1,1,D436+1))))</f>
        <v/>
      </c>
      <c r="E437" s="127" t="str">
        <f>IF(E436="","",IF(COLUMN(E437)-1&lt;&gt;COUNT($3:$3),IF(ROW(E437)-3&gt;$A$2,"",IF(MOD((ROW(E437)-3),(PRODUCT($3:$3)/PRODUCT($B$3:E$3)))=1,IF(MOD((ROW(E437)-3),(PRODUCT($3:$3)/PRODUCT($B$3:D$3)))=1,1,E436+1),E436)),IF(ROW(E437)-3&gt;$A$2,"",IF(MOD((ROW(E437)-3),E$3)=1,1,E436+1))))</f>
        <v/>
      </c>
      <c r="F437" s="127" t="str">
        <f>IF(F436="","",IF(COLUMN(F437)-1&lt;&gt;COUNT($3:$3),IF(ROW(F437)-3&gt;$A$2,"",IF(MOD((ROW(F437)-3),(PRODUCT($3:$3)/PRODUCT($B$3:F$3)))=1,IF(MOD((ROW(F437)-3),(PRODUCT($3:$3)/PRODUCT($B$3:E$3)))=1,1,F436+1),F436)),IF(ROW(F437)-3&gt;$A$2,"",IF(MOD((ROW(F437)-3),F$3)=1,1,F436+1))))</f>
        <v/>
      </c>
      <c r="G437" s="127" t="str">
        <f>IF(G436="","",IF(COLUMN(G437)-1&lt;&gt;COUNT($3:$3),IF(ROW(G437)-3&gt;$A$2,"",IF(MOD((ROW(G437)-3),(PRODUCT($3:$3)/PRODUCT($B$3:G$3)))=1,IF(MOD((ROW(G437)-3),(PRODUCT($3:$3)/PRODUCT($B$3:F$3)))=1,1,G436+1),G436)),IF(ROW(G437)-3&gt;$A$2,"",IF(MOD((ROW(G437)-3),G$3)=1,1,G436+1))))</f>
        <v/>
      </c>
      <c r="H437" s="127" t="str">
        <f>IF(H436="","",IF(COLUMN(H437)-1&lt;&gt;COUNT($3:$3),IF(ROW(H437)-3&gt;$A$2,"",IF(MOD((ROW(H437)-3),(PRODUCT($3:$3)/PRODUCT($B$3:H$3)))=1,IF(MOD((ROW(H437)-3),(PRODUCT($3:$3)/PRODUCT($B$3:G$3)))=1,1,H436+1),H436)),IF(ROW(H437)-3&gt;$A$2,"",IF(MOD((ROW(H437)-3),H$3)=1,1,H436+1))))</f>
        <v/>
      </c>
      <c r="I437" s="127" t="str">
        <f>IF(I436="","",IF(COLUMN(I437)-1&lt;&gt;COUNT($3:$3),IF(ROW(I437)-3&gt;$A$2,"",IF(MOD((ROW(I437)-3),(PRODUCT($3:$3)/PRODUCT($B$3:I$3)))=1,IF(MOD((ROW(I437)-3),(PRODUCT($3:$3)/PRODUCT($B$3:H$3)))=1,1,I436+1),I436)),IF(ROW(I437)-3&gt;$A$2,"",IF(MOD((ROW(I437)-3),I$3)=1,1,I436+1))))</f>
        <v/>
      </c>
      <c r="J437" s="127" t="str">
        <f>IF(J436="","",IF(COLUMN(J437)-1&lt;&gt;COUNT($3:$3),IF(ROW(J437)-3&gt;$A$2,"",IF(MOD((ROW(J437)-3),(PRODUCT($3:$3)/PRODUCT($B$3:J$3)))=1,IF(MOD((ROW(J437)-3),(PRODUCT($3:$3)/PRODUCT($B$3:I$3)))=1,1,J436+1),J436)),IF(ROW(J437)-3&gt;$A$2,"",IF(MOD((ROW(J437)-3),J$3)=1,1,J436+1))))</f>
        <v/>
      </c>
      <c r="K437" t="str">
        <f>IF(K436="","",IF(COLUMN(K437)-1&lt;&gt;COUNT($3:$3),IF(ROW(K437)-2&gt;$A$2,"",IF(MOD((ROW(K437)-2),(PRODUCT($3:$3)/PRODUCT($B$3:K$3)))=1,IF(MOD((ROW(K437)-2),(PRODUCT($3:$3)/PRODUCT($B$3:J$3)))=1,1,K436+1),K436)),IF(ROW(K437)-2&gt;$A$2,"",IF(MOD((ROW(K437)-2),K$3)=1,1,K436+1))))</f>
        <v/>
      </c>
    </row>
    <row r="438" spans="2:11">
      <c r="B438" s="127" t="str">
        <f>IF(B437="","",IF(COLUMN(B438)-1&lt;&gt;COUNT($3:$3),IF(ROW(B438)-3&gt;$A$2,"",IF(MOD((ROW(B438)-3),(PRODUCT($3:$3)/PRODUCT($B$3:B$3)))=1,B437+1,B437)),IF(ROW(B438)-3&gt;$A$2,"",IF(MOD((ROW(B438)-3),B$3)=1,1,B437+1))))</f>
        <v/>
      </c>
      <c r="C438" s="127" t="str">
        <f>IF(C437="","",IF(COLUMN(C438)-1&lt;&gt;COUNT($3:$3),IF(ROW(C438)-3&gt;$A$2,"",IF(MOD((ROW(C438)-3),(PRODUCT($3:$3)/PRODUCT($B$3:C$3)))=1,IF(MOD((ROW(C438)-3),(PRODUCT($3:$3)/PRODUCT(B$3:$B$3)))=1,1,C437+1),C437)),IF(ROW(C438)-3&gt;$A$2,"",IF(MOD((ROW(C438)-3),C$3)=1,1,C437+1))))</f>
        <v/>
      </c>
      <c r="D438" s="127" t="str">
        <f>IF(D437="","",IF(COLUMN(D438)-1&lt;&gt;COUNT($3:$3),IF(ROW(D438)-3&gt;$A$2,"",IF(MOD((ROW(D438)-3),(PRODUCT($3:$3)/PRODUCT($B$3:D$3)))=1,IF(MOD((ROW(D438)-3),(PRODUCT($3:$3)/PRODUCT($B$3:C$3)))=1,1,D437+1),D437)),IF(ROW(D438)-3&gt;$A$2,"",IF(MOD((ROW(D438)-3),D$3)=1,1,D437+1))))</f>
        <v/>
      </c>
      <c r="E438" s="127" t="str">
        <f>IF(E437="","",IF(COLUMN(E438)-1&lt;&gt;COUNT($3:$3),IF(ROW(E438)-3&gt;$A$2,"",IF(MOD((ROW(E438)-3),(PRODUCT($3:$3)/PRODUCT($B$3:E$3)))=1,IF(MOD((ROW(E438)-3),(PRODUCT($3:$3)/PRODUCT($B$3:D$3)))=1,1,E437+1),E437)),IF(ROW(E438)-3&gt;$A$2,"",IF(MOD((ROW(E438)-3),E$3)=1,1,E437+1))))</f>
        <v/>
      </c>
      <c r="F438" s="127" t="str">
        <f>IF(F437="","",IF(COLUMN(F438)-1&lt;&gt;COUNT($3:$3),IF(ROW(F438)-3&gt;$A$2,"",IF(MOD((ROW(F438)-3),(PRODUCT($3:$3)/PRODUCT($B$3:F$3)))=1,IF(MOD((ROW(F438)-3),(PRODUCT($3:$3)/PRODUCT($B$3:E$3)))=1,1,F437+1),F437)),IF(ROW(F438)-3&gt;$A$2,"",IF(MOD((ROW(F438)-3),F$3)=1,1,F437+1))))</f>
        <v/>
      </c>
      <c r="G438" s="127" t="str">
        <f>IF(G437="","",IF(COLUMN(G438)-1&lt;&gt;COUNT($3:$3),IF(ROW(G438)-3&gt;$A$2,"",IF(MOD((ROW(G438)-3),(PRODUCT($3:$3)/PRODUCT($B$3:G$3)))=1,IF(MOD((ROW(G438)-3),(PRODUCT($3:$3)/PRODUCT($B$3:F$3)))=1,1,G437+1),G437)),IF(ROW(G438)-3&gt;$A$2,"",IF(MOD((ROW(G438)-3),G$3)=1,1,G437+1))))</f>
        <v/>
      </c>
      <c r="H438" s="127" t="str">
        <f>IF(H437="","",IF(COLUMN(H438)-1&lt;&gt;COUNT($3:$3),IF(ROW(H438)-3&gt;$A$2,"",IF(MOD((ROW(H438)-3),(PRODUCT($3:$3)/PRODUCT($B$3:H$3)))=1,IF(MOD((ROW(H438)-3),(PRODUCT($3:$3)/PRODUCT($B$3:G$3)))=1,1,H437+1),H437)),IF(ROW(H438)-3&gt;$A$2,"",IF(MOD((ROW(H438)-3),H$3)=1,1,H437+1))))</f>
        <v/>
      </c>
      <c r="I438" s="127" t="str">
        <f>IF(I437="","",IF(COLUMN(I438)-1&lt;&gt;COUNT($3:$3),IF(ROW(I438)-3&gt;$A$2,"",IF(MOD((ROW(I438)-3),(PRODUCT($3:$3)/PRODUCT($B$3:I$3)))=1,IF(MOD((ROW(I438)-3),(PRODUCT($3:$3)/PRODUCT($B$3:H$3)))=1,1,I437+1),I437)),IF(ROW(I438)-3&gt;$A$2,"",IF(MOD((ROW(I438)-3),I$3)=1,1,I437+1))))</f>
        <v/>
      </c>
      <c r="J438" s="127" t="str">
        <f>IF(J437="","",IF(COLUMN(J438)-1&lt;&gt;COUNT($3:$3),IF(ROW(J438)-3&gt;$A$2,"",IF(MOD((ROW(J438)-3),(PRODUCT($3:$3)/PRODUCT($B$3:J$3)))=1,IF(MOD((ROW(J438)-3),(PRODUCT($3:$3)/PRODUCT($B$3:I$3)))=1,1,J437+1),J437)),IF(ROW(J438)-3&gt;$A$2,"",IF(MOD((ROW(J438)-3),J$3)=1,1,J437+1))))</f>
        <v/>
      </c>
      <c r="K438" t="str">
        <f>IF(K437="","",IF(COLUMN(K438)-1&lt;&gt;COUNT($3:$3),IF(ROW(K438)-2&gt;$A$2,"",IF(MOD((ROW(K438)-2),(PRODUCT($3:$3)/PRODUCT($B$3:K$3)))=1,IF(MOD((ROW(K438)-2),(PRODUCT($3:$3)/PRODUCT($B$3:J$3)))=1,1,K437+1),K437)),IF(ROW(K438)-2&gt;$A$2,"",IF(MOD((ROW(K438)-2),K$3)=1,1,K437+1))))</f>
        <v/>
      </c>
    </row>
    <row r="439" spans="2:11">
      <c r="B439" s="127" t="str">
        <f>IF(B438="","",IF(COLUMN(B439)-1&lt;&gt;COUNT($3:$3),IF(ROW(B439)-3&gt;$A$2,"",IF(MOD((ROW(B439)-3),(PRODUCT($3:$3)/PRODUCT($B$3:B$3)))=1,B438+1,B438)),IF(ROW(B439)-3&gt;$A$2,"",IF(MOD((ROW(B439)-3),B$3)=1,1,B438+1))))</f>
        <v/>
      </c>
      <c r="C439" s="127" t="str">
        <f>IF(C438="","",IF(COLUMN(C439)-1&lt;&gt;COUNT($3:$3),IF(ROW(C439)-3&gt;$A$2,"",IF(MOD((ROW(C439)-3),(PRODUCT($3:$3)/PRODUCT($B$3:C$3)))=1,IF(MOD((ROW(C439)-3),(PRODUCT($3:$3)/PRODUCT(B$3:$B$3)))=1,1,C438+1),C438)),IF(ROW(C439)-3&gt;$A$2,"",IF(MOD((ROW(C439)-3),C$3)=1,1,C438+1))))</f>
        <v/>
      </c>
      <c r="D439" s="127" t="str">
        <f>IF(D438="","",IF(COLUMN(D439)-1&lt;&gt;COUNT($3:$3),IF(ROW(D439)-3&gt;$A$2,"",IF(MOD((ROW(D439)-3),(PRODUCT($3:$3)/PRODUCT($B$3:D$3)))=1,IF(MOD((ROW(D439)-3),(PRODUCT($3:$3)/PRODUCT($B$3:C$3)))=1,1,D438+1),D438)),IF(ROW(D439)-3&gt;$A$2,"",IF(MOD((ROW(D439)-3),D$3)=1,1,D438+1))))</f>
        <v/>
      </c>
      <c r="E439" s="127" t="str">
        <f>IF(E438="","",IF(COLUMN(E439)-1&lt;&gt;COUNT($3:$3),IF(ROW(E439)-3&gt;$A$2,"",IF(MOD((ROW(E439)-3),(PRODUCT($3:$3)/PRODUCT($B$3:E$3)))=1,IF(MOD((ROW(E439)-3),(PRODUCT($3:$3)/PRODUCT($B$3:D$3)))=1,1,E438+1),E438)),IF(ROW(E439)-3&gt;$A$2,"",IF(MOD((ROW(E439)-3),E$3)=1,1,E438+1))))</f>
        <v/>
      </c>
      <c r="F439" s="127" t="str">
        <f>IF(F438="","",IF(COLUMN(F439)-1&lt;&gt;COUNT($3:$3),IF(ROW(F439)-3&gt;$A$2,"",IF(MOD((ROW(F439)-3),(PRODUCT($3:$3)/PRODUCT($B$3:F$3)))=1,IF(MOD((ROW(F439)-3),(PRODUCT($3:$3)/PRODUCT($B$3:E$3)))=1,1,F438+1),F438)),IF(ROW(F439)-3&gt;$A$2,"",IF(MOD((ROW(F439)-3),F$3)=1,1,F438+1))))</f>
        <v/>
      </c>
      <c r="G439" s="127" t="str">
        <f>IF(G438="","",IF(COLUMN(G439)-1&lt;&gt;COUNT($3:$3),IF(ROW(G439)-3&gt;$A$2,"",IF(MOD((ROW(G439)-3),(PRODUCT($3:$3)/PRODUCT($B$3:G$3)))=1,IF(MOD((ROW(G439)-3),(PRODUCT($3:$3)/PRODUCT($B$3:F$3)))=1,1,G438+1),G438)),IF(ROW(G439)-3&gt;$A$2,"",IF(MOD((ROW(G439)-3),G$3)=1,1,G438+1))))</f>
        <v/>
      </c>
      <c r="H439" s="127" t="str">
        <f>IF(H438="","",IF(COLUMN(H439)-1&lt;&gt;COUNT($3:$3),IF(ROW(H439)-3&gt;$A$2,"",IF(MOD((ROW(H439)-3),(PRODUCT($3:$3)/PRODUCT($B$3:H$3)))=1,IF(MOD((ROW(H439)-3),(PRODUCT($3:$3)/PRODUCT($B$3:G$3)))=1,1,H438+1),H438)),IF(ROW(H439)-3&gt;$A$2,"",IF(MOD((ROW(H439)-3),H$3)=1,1,H438+1))))</f>
        <v/>
      </c>
      <c r="I439" s="127" t="str">
        <f>IF(I438="","",IF(COLUMN(I439)-1&lt;&gt;COUNT($3:$3),IF(ROW(I439)-3&gt;$A$2,"",IF(MOD((ROW(I439)-3),(PRODUCT($3:$3)/PRODUCT($B$3:I$3)))=1,IF(MOD((ROW(I439)-3),(PRODUCT($3:$3)/PRODUCT($B$3:H$3)))=1,1,I438+1),I438)),IF(ROW(I439)-3&gt;$A$2,"",IF(MOD((ROW(I439)-3),I$3)=1,1,I438+1))))</f>
        <v/>
      </c>
      <c r="J439" s="127" t="str">
        <f>IF(J438="","",IF(COLUMN(J439)-1&lt;&gt;COUNT($3:$3),IF(ROW(J439)-3&gt;$A$2,"",IF(MOD((ROW(J439)-3),(PRODUCT($3:$3)/PRODUCT($B$3:J$3)))=1,IF(MOD((ROW(J439)-3),(PRODUCT($3:$3)/PRODUCT($B$3:I$3)))=1,1,J438+1),J438)),IF(ROW(J439)-3&gt;$A$2,"",IF(MOD((ROW(J439)-3),J$3)=1,1,J438+1))))</f>
        <v/>
      </c>
      <c r="K439" t="str">
        <f>IF(K438="","",IF(COLUMN(K439)-1&lt;&gt;COUNT($3:$3),IF(ROW(K439)-2&gt;$A$2,"",IF(MOD((ROW(K439)-2),(PRODUCT($3:$3)/PRODUCT($B$3:K$3)))=1,IF(MOD((ROW(K439)-2),(PRODUCT($3:$3)/PRODUCT($B$3:J$3)))=1,1,K438+1),K438)),IF(ROW(K439)-2&gt;$A$2,"",IF(MOD((ROW(K439)-2),K$3)=1,1,K438+1))))</f>
        <v/>
      </c>
    </row>
    <row r="440" spans="2:11">
      <c r="B440" s="127" t="str">
        <f>IF(B439="","",IF(COLUMN(B440)-1&lt;&gt;COUNT($3:$3),IF(ROW(B440)-3&gt;$A$2,"",IF(MOD((ROW(B440)-3),(PRODUCT($3:$3)/PRODUCT($B$3:B$3)))=1,B439+1,B439)),IF(ROW(B440)-3&gt;$A$2,"",IF(MOD((ROW(B440)-3),B$3)=1,1,B439+1))))</f>
        <v/>
      </c>
      <c r="C440" s="127" t="str">
        <f>IF(C439="","",IF(COLUMN(C440)-1&lt;&gt;COUNT($3:$3),IF(ROW(C440)-3&gt;$A$2,"",IF(MOD((ROW(C440)-3),(PRODUCT($3:$3)/PRODUCT($B$3:C$3)))=1,IF(MOD((ROW(C440)-3),(PRODUCT($3:$3)/PRODUCT(B$3:$B$3)))=1,1,C439+1),C439)),IF(ROW(C440)-3&gt;$A$2,"",IF(MOD((ROW(C440)-3),C$3)=1,1,C439+1))))</f>
        <v/>
      </c>
      <c r="D440" s="127" t="str">
        <f>IF(D439="","",IF(COLUMN(D440)-1&lt;&gt;COUNT($3:$3),IF(ROW(D440)-3&gt;$A$2,"",IF(MOD((ROW(D440)-3),(PRODUCT($3:$3)/PRODUCT($B$3:D$3)))=1,IF(MOD((ROW(D440)-3),(PRODUCT($3:$3)/PRODUCT($B$3:C$3)))=1,1,D439+1),D439)),IF(ROW(D440)-3&gt;$A$2,"",IF(MOD((ROW(D440)-3),D$3)=1,1,D439+1))))</f>
        <v/>
      </c>
      <c r="E440" s="127" t="str">
        <f>IF(E439="","",IF(COLUMN(E440)-1&lt;&gt;COUNT($3:$3),IF(ROW(E440)-3&gt;$A$2,"",IF(MOD((ROW(E440)-3),(PRODUCT($3:$3)/PRODUCT($B$3:E$3)))=1,IF(MOD((ROW(E440)-3),(PRODUCT($3:$3)/PRODUCT($B$3:D$3)))=1,1,E439+1),E439)),IF(ROW(E440)-3&gt;$A$2,"",IF(MOD((ROW(E440)-3),E$3)=1,1,E439+1))))</f>
        <v/>
      </c>
      <c r="F440" s="127" t="str">
        <f>IF(F439="","",IF(COLUMN(F440)-1&lt;&gt;COUNT($3:$3),IF(ROW(F440)-3&gt;$A$2,"",IF(MOD((ROW(F440)-3),(PRODUCT($3:$3)/PRODUCT($B$3:F$3)))=1,IF(MOD((ROW(F440)-3),(PRODUCT($3:$3)/PRODUCT($B$3:E$3)))=1,1,F439+1),F439)),IF(ROW(F440)-3&gt;$A$2,"",IF(MOD((ROW(F440)-3),F$3)=1,1,F439+1))))</f>
        <v/>
      </c>
      <c r="G440" s="127" t="str">
        <f>IF(G439="","",IF(COLUMN(G440)-1&lt;&gt;COUNT($3:$3),IF(ROW(G440)-3&gt;$A$2,"",IF(MOD((ROW(G440)-3),(PRODUCT($3:$3)/PRODUCT($B$3:G$3)))=1,IF(MOD((ROW(G440)-3),(PRODUCT($3:$3)/PRODUCT($B$3:F$3)))=1,1,G439+1),G439)),IF(ROW(G440)-3&gt;$A$2,"",IF(MOD((ROW(G440)-3),G$3)=1,1,G439+1))))</f>
        <v/>
      </c>
      <c r="H440" s="127" t="str">
        <f>IF(H439="","",IF(COLUMN(H440)-1&lt;&gt;COUNT($3:$3),IF(ROW(H440)-3&gt;$A$2,"",IF(MOD((ROW(H440)-3),(PRODUCT($3:$3)/PRODUCT($B$3:H$3)))=1,IF(MOD((ROW(H440)-3),(PRODUCT($3:$3)/PRODUCT($B$3:G$3)))=1,1,H439+1),H439)),IF(ROW(H440)-3&gt;$A$2,"",IF(MOD((ROW(H440)-3),H$3)=1,1,H439+1))))</f>
        <v/>
      </c>
      <c r="I440" s="127" t="str">
        <f>IF(I439="","",IF(COLUMN(I440)-1&lt;&gt;COUNT($3:$3),IF(ROW(I440)-3&gt;$A$2,"",IF(MOD((ROW(I440)-3),(PRODUCT($3:$3)/PRODUCT($B$3:I$3)))=1,IF(MOD((ROW(I440)-3),(PRODUCT($3:$3)/PRODUCT($B$3:H$3)))=1,1,I439+1),I439)),IF(ROW(I440)-3&gt;$A$2,"",IF(MOD((ROW(I440)-3),I$3)=1,1,I439+1))))</f>
        <v/>
      </c>
      <c r="J440" s="127" t="str">
        <f>IF(J439="","",IF(COLUMN(J440)-1&lt;&gt;COUNT($3:$3),IF(ROW(J440)-3&gt;$A$2,"",IF(MOD((ROW(J440)-3),(PRODUCT($3:$3)/PRODUCT($B$3:J$3)))=1,IF(MOD((ROW(J440)-3),(PRODUCT($3:$3)/PRODUCT($B$3:I$3)))=1,1,J439+1),J439)),IF(ROW(J440)-3&gt;$A$2,"",IF(MOD((ROW(J440)-3),J$3)=1,1,J439+1))))</f>
        <v/>
      </c>
      <c r="K440" t="str">
        <f>IF(K439="","",IF(COLUMN(K440)-1&lt;&gt;COUNT($3:$3),IF(ROW(K440)-2&gt;$A$2,"",IF(MOD((ROW(K440)-2),(PRODUCT($3:$3)/PRODUCT($B$3:K$3)))=1,IF(MOD((ROW(K440)-2),(PRODUCT($3:$3)/PRODUCT($B$3:J$3)))=1,1,K439+1),K439)),IF(ROW(K440)-2&gt;$A$2,"",IF(MOD((ROW(K440)-2),K$3)=1,1,K439+1))))</f>
        <v/>
      </c>
    </row>
    <row r="441" spans="2:11">
      <c r="B441" s="127" t="str">
        <f>IF(B440="","",IF(COLUMN(B441)-1&lt;&gt;COUNT($3:$3),IF(ROW(B441)-3&gt;$A$2,"",IF(MOD((ROW(B441)-3),(PRODUCT($3:$3)/PRODUCT($B$3:B$3)))=1,B440+1,B440)),IF(ROW(B441)-3&gt;$A$2,"",IF(MOD((ROW(B441)-3),B$3)=1,1,B440+1))))</f>
        <v/>
      </c>
      <c r="C441" s="127" t="str">
        <f>IF(C440="","",IF(COLUMN(C441)-1&lt;&gt;COUNT($3:$3),IF(ROW(C441)-3&gt;$A$2,"",IF(MOD((ROW(C441)-3),(PRODUCT($3:$3)/PRODUCT($B$3:C$3)))=1,IF(MOD((ROW(C441)-3),(PRODUCT($3:$3)/PRODUCT(B$3:$B$3)))=1,1,C440+1),C440)),IF(ROW(C441)-3&gt;$A$2,"",IF(MOD((ROW(C441)-3),C$3)=1,1,C440+1))))</f>
        <v/>
      </c>
      <c r="D441" s="127" t="str">
        <f>IF(D440="","",IF(COLUMN(D441)-1&lt;&gt;COUNT($3:$3),IF(ROW(D441)-3&gt;$A$2,"",IF(MOD((ROW(D441)-3),(PRODUCT($3:$3)/PRODUCT($B$3:D$3)))=1,IF(MOD((ROW(D441)-3),(PRODUCT($3:$3)/PRODUCT($B$3:C$3)))=1,1,D440+1),D440)),IF(ROW(D441)-3&gt;$A$2,"",IF(MOD((ROW(D441)-3),D$3)=1,1,D440+1))))</f>
        <v/>
      </c>
      <c r="E441" s="127" t="str">
        <f>IF(E440="","",IF(COLUMN(E441)-1&lt;&gt;COUNT($3:$3),IF(ROW(E441)-3&gt;$A$2,"",IF(MOD((ROW(E441)-3),(PRODUCT($3:$3)/PRODUCT($B$3:E$3)))=1,IF(MOD((ROW(E441)-3),(PRODUCT($3:$3)/PRODUCT($B$3:D$3)))=1,1,E440+1),E440)),IF(ROW(E441)-3&gt;$A$2,"",IF(MOD((ROW(E441)-3),E$3)=1,1,E440+1))))</f>
        <v/>
      </c>
      <c r="F441" s="127" t="str">
        <f>IF(F440="","",IF(COLUMN(F441)-1&lt;&gt;COUNT($3:$3),IF(ROW(F441)-3&gt;$A$2,"",IF(MOD((ROW(F441)-3),(PRODUCT($3:$3)/PRODUCT($B$3:F$3)))=1,IF(MOD((ROW(F441)-3),(PRODUCT($3:$3)/PRODUCT($B$3:E$3)))=1,1,F440+1),F440)),IF(ROW(F441)-3&gt;$A$2,"",IF(MOD((ROW(F441)-3),F$3)=1,1,F440+1))))</f>
        <v/>
      </c>
      <c r="G441" s="127" t="str">
        <f>IF(G440="","",IF(COLUMN(G441)-1&lt;&gt;COUNT($3:$3),IF(ROW(G441)-3&gt;$A$2,"",IF(MOD((ROW(G441)-3),(PRODUCT($3:$3)/PRODUCT($B$3:G$3)))=1,IF(MOD((ROW(G441)-3),(PRODUCT($3:$3)/PRODUCT($B$3:F$3)))=1,1,G440+1),G440)),IF(ROW(G441)-3&gt;$A$2,"",IF(MOD((ROW(G441)-3),G$3)=1,1,G440+1))))</f>
        <v/>
      </c>
      <c r="H441" s="127" t="str">
        <f>IF(H440="","",IF(COLUMN(H441)-1&lt;&gt;COUNT($3:$3),IF(ROW(H441)-3&gt;$A$2,"",IF(MOD((ROW(H441)-3),(PRODUCT($3:$3)/PRODUCT($B$3:H$3)))=1,IF(MOD((ROW(H441)-3),(PRODUCT($3:$3)/PRODUCT($B$3:G$3)))=1,1,H440+1),H440)),IF(ROW(H441)-3&gt;$A$2,"",IF(MOD((ROW(H441)-3),H$3)=1,1,H440+1))))</f>
        <v/>
      </c>
      <c r="I441" s="127" t="str">
        <f>IF(I440="","",IF(COLUMN(I441)-1&lt;&gt;COUNT($3:$3),IF(ROW(I441)-3&gt;$A$2,"",IF(MOD((ROW(I441)-3),(PRODUCT($3:$3)/PRODUCT($B$3:I$3)))=1,IF(MOD((ROW(I441)-3),(PRODUCT($3:$3)/PRODUCT($B$3:H$3)))=1,1,I440+1),I440)),IF(ROW(I441)-3&gt;$A$2,"",IF(MOD((ROW(I441)-3),I$3)=1,1,I440+1))))</f>
        <v/>
      </c>
      <c r="J441" s="127" t="str">
        <f>IF(J440="","",IF(COLUMN(J441)-1&lt;&gt;COUNT($3:$3),IF(ROW(J441)-3&gt;$A$2,"",IF(MOD((ROW(J441)-3),(PRODUCT($3:$3)/PRODUCT($B$3:J$3)))=1,IF(MOD((ROW(J441)-3),(PRODUCT($3:$3)/PRODUCT($B$3:I$3)))=1,1,J440+1),J440)),IF(ROW(J441)-3&gt;$A$2,"",IF(MOD((ROW(J441)-3),J$3)=1,1,J440+1))))</f>
        <v/>
      </c>
      <c r="K441" t="str">
        <f>IF(K440="","",IF(COLUMN(K441)-1&lt;&gt;COUNT($3:$3),IF(ROW(K441)-2&gt;$A$2,"",IF(MOD((ROW(K441)-2),(PRODUCT($3:$3)/PRODUCT($B$3:K$3)))=1,IF(MOD((ROW(K441)-2),(PRODUCT($3:$3)/PRODUCT($B$3:J$3)))=1,1,K440+1),K440)),IF(ROW(K441)-2&gt;$A$2,"",IF(MOD((ROW(K441)-2),K$3)=1,1,K440+1))))</f>
        <v/>
      </c>
    </row>
    <row r="442" spans="2:11">
      <c r="B442" s="127" t="str">
        <f>IF(B441="","",IF(COLUMN(B442)-1&lt;&gt;COUNT($3:$3),IF(ROW(B442)-3&gt;$A$2,"",IF(MOD((ROW(B442)-3),(PRODUCT($3:$3)/PRODUCT($B$3:B$3)))=1,B441+1,B441)),IF(ROW(B442)-3&gt;$A$2,"",IF(MOD((ROW(B442)-3),B$3)=1,1,B441+1))))</f>
        <v/>
      </c>
      <c r="C442" s="127" t="str">
        <f>IF(C441="","",IF(COLUMN(C442)-1&lt;&gt;COUNT($3:$3),IF(ROW(C442)-3&gt;$A$2,"",IF(MOD((ROW(C442)-3),(PRODUCT($3:$3)/PRODUCT($B$3:C$3)))=1,IF(MOD((ROW(C442)-3),(PRODUCT($3:$3)/PRODUCT(B$3:$B$3)))=1,1,C441+1),C441)),IF(ROW(C442)-3&gt;$A$2,"",IF(MOD((ROW(C442)-3),C$3)=1,1,C441+1))))</f>
        <v/>
      </c>
      <c r="D442" s="127" t="str">
        <f>IF(D441="","",IF(COLUMN(D442)-1&lt;&gt;COUNT($3:$3),IF(ROW(D442)-3&gt;$A$2,"",IF(MOD((ROW(D442)-3),(PRODUCT($3:$3)/PRODUCT($B$3:D$3)))=1,IF(MOD((ROW(D442)-3),(PRODUCT($3:$3)/PRODUCT($B$3:C$3)))=1,1,D441+1),D441)),IF(ROW(D442)-3&gt;$A$2,"",IF(MOD((ROW(D442)-3),D$3)=1,1,D441+1))))</f>
        <v/>
      </c>
      <c r="E442" s="127" t="str">
        <f>IF(E441="","",IF(COLUMN(E442)-1&lt;&gt;COUNT($3:$3),IF(ROW(E442)-3&gt;$A$2,"",IF(MOD((ROW(E442)-3),(PRODUCT($3:$3)/PRODUCT($B$3:E$3)))=1,IF(MOD((ROW(E442)-3),(PRODUCT($3:$3)/PRODUCT($B$3:D$3)))=1,1,E441+1),E441)),IF(ROW(E442)-3&gt;$A$2,"",IF(MOD((ROW(E442)-3),E$3)=1,1,E441+1))))</f>
        <v/>
      </c>
      <c r="F442" s="127" t="str">
        <f>IF(F441="","",IF(COLUMN(F442)-1&lt;&gt;COUNT($3:$3),IF(ROW(F442)-3&gt;$A$2,"",IF(MOD((ROW(F442)-3),(PRODUCT($3:$3)/PRODUCT($B$3:F$3)))=1,IF(MOD((ROW(F442)-3),(PRODUCT($3:$3)/PRODUCT($B$3:E$3)))=1,1,F441+1),F441)),IF(ROW(F442)-3&gt;$A$2,"",IF(MOD((ROW(F442)-3),F$3)=1,1,F441+1))))</f>
        <v/>
      </c>
      <c r="G442" s="127" t="str">
        <f>IF(G441="","",IF(COLUMN(G442)-1&lt;&gt;COUNT($3:$3),IF(ROW(G442)-3&gt;$A$2,"",IF(MOD((ROW(G442)-3),(PRODUCT($3:$3)/PRODUCT($B$3:G$3)))=1,IF(MOD((ROW(G442)-3),(PRODUCT($3:$3)/PRODUCT($B$3:F$3)))=1,1,G441+1),G441)),IF(ROW(G442)-3&gt;$A$2,"",IF(MOD((ROW(G442)-3),G$3)=1,1,G441+1))))</f>
        <v/>
      </c>
      <c r="H442" s="127" t="str">
        <f>IF(H441="","",IF(COLUMN(H442)-1&lt;&gt;COUNT($3:$3),IF(ROW(H442)-3&gt;$A$2,"",IF(MOD((ROW(H442)-3),(PRODUCT($3:$3)/PRODUCT($B$3:H$3)))=1,IF(MOD((ROW(H442)-3),(PRODUCT($3:$3)/PRODUCT($B$3:G$3)))=1,1,H441+1),H441)),IF(ROW(H442)-3&gt;$A$2,"",IF(MOD((ROW(H442)-3),H$3)=1,1,H441+1))))</f>
        <v/>
      </c>
      <c r="I442" s="127" t="str">
        <f>IF(I441="","",IF(COLUMN(I442)-1&lt;&gt;COUNT($3:$3),IF(ROW(I442)-3&gt;$A$2,"",IF(MOD((ROW(I442)-3),(PRODUCT($3:$3)/PRODUCT($B$3:I$3)))=1,IF(MOD((ROW(I442)-3),(PRODUCT($3:$3)/PRODUCT($B$3:H$3)))=1,1,I441+1),I441)),IF(ROW(I442)-3&gt;$A$2,"",IF(MOD((ROW(I442)-3),I$3)=1,1,I441+1))))</f>
        <v/>
      </c>
      <c r="J442" s="127" t="str">
        <f>IF(J441="","",IF(COLUMN(J442)-1&lt;&gt;COUNT($3:$3),IF(ROW(J442)-3&gt;$A$2,"",IF(MOD((ROW(J442)-3),(PRODUCT($3:$3)/PRODUCT($B$3:J$3)))=1,IF(MOD((ROW(J442)-3),(PRODUCT($3:$3)/PRODUCT($B$3:I$3)))=1,1,J441+1),J441)),IF(ROW(J442)-3&gt;$A$2,"",IF(MOD((ROW(J442)-3),J$3)=1,1,J441+1))))</f>
        <v/>
      </c>
      <c r="K442" t="str">
        <f>IF(K441="","",IF(COLUMN(K442)-1&lt;&gt;COUNT($3:$3),IF(ROW(K442)-2&gt;$A$2,"",IF(MOD((ROW(K442)-2),(PRODUCT($3:$3)/PRODUCT($B$3:K$3)))=1,IF(MOD((ROW(K442)-2),(PRODUCT($3:$3)/PRODUCT($B$3:J$3)))=1,1,K441+1),K441)),IF(ROW(K442)-2&gt;$A$2,"",IF(MOD((ROW(K442)-2),K$3)=1,1,K441+1))))</f>
        <v/>
      </c>
    </row>
    <row r="443" spans="2:11">
      <c r="B443" s="127" t="str">
        <f>IF(B442="","",IF(COLUMN(B443)-1&lt;&gt;COUNT($3:$3),IF(ROW(B443)-3&gt;$A$2,"",IF(MOD((ROW(B443)-3),(PRODUCT($3:$3)/PRODUCT($B$3:B$3)))=1,B442+1,B442)),IF(ROW(B443)-3&gt;$A$2,"",IF(MOD((ROW(B443)-3),B$3)=1,1,B442+1))))</f>
        <v/>
      </c>
      <c r="C443" s="127" t="str">
        <f>IF(C442="","",IF(COLUMN(C443)-1&lt;&gt;COUNT($3:$3),IF(ROW(C443)-3&gt;$A$2,"",IF(MOD((ROW(C443)-3),(PRODUCT($3:$3)/PRODUCT($B$3:C$3)))=1,IF(MOD((ROW(C443)-3),(PRODUCT($3:$3)/PRODUCT(B$3:$B$3)))=1,1,C442+1),C442)),IF(ROW(C443)-3&gt;$A$2,"",IF(MOD((ROW(C443)-3),C$3)=1,1,C442+1))))</f>
        <v/>
      </c>
      <c r="D443" s="127" t="str">
        <f>IF(D442="","",IF(COLUMN(D443)-1&lt;&gt;COUNT($3:$3),IF(ROW(D443)-3&gt;$A$2,"",IF(MOD((ROW(D443)-3),(PRODUCT($3:$3)/PRODUCT($B$3:D$3)))=1,IF(MOD((ROW(D443)-3),(PRODUCT($3:$3)/PRODUCT($B$3:C$3)))=1,1,D442+1),D442)),IF(ROW(D443)-3&gt;$A$2,"",IF(MOD((ROW(D443)-3),D$3)=1,1,D442+1))))</f>
        <v/>
      </c>
      <c r="E443" s="127" t="str">
        <f>IF(E442="","",IF(COLUMN(E443)-1&lt;&gt;COUNT($3:$3),IF(ROW(E443)-3&gt;$A$2,"",IF(MOD((ROW(E443)-3),(PRODUCT($3:$3)/PRODUCT($B$3:E$3)))=1,IF(MOD((ROW(E443)-3),(PRODUCT($3:$3)/PRODUCT($B$3:D$3)))=1,1,E442+1),E442)),IF(ROW(E443)-3&gt;$A$2,"",IF(MOD((ROW(E443)-3),E$3)=1,1,E442+1))))</f>
        <v/>
      </c>
      <c r="F443" s="127" t="str">
        <f>IF(F442="","",IF(COLUMN(F443)-1&lt;&gt;COUNT($3:$3),IF(ROW(F443)-3&gt;$A$2,"",IF(MOD((ROW(F443)-3),(PRODUCT($3:$3)/PRODUCT($B$3:F$3)))=1,IF(MOD((ROW(F443)-3),(PRODUCT($3:$3)/PRODUCT($B$3:E$3)))=1,1,F442+1),F442)),IF(ROW(F443)-3&gt;$A$2,"",IF(MOD((ROW(F443)-3),F$3)=1,1,F442+1))))</f>
        <v/>
      </c>
      <c r="G443" s="127" t="str">
        <f>IF(G442="","",IF(COLUMN(G443)-1&lt;&gt;COUNT($3:$3),IF(ROW(G443)-3&gt;$A$2,"",IF(MOD((ROW(G443)-3),(PRODUCT($3:$3)/PRODUCT($B$3:G$3)))=1,IF(MOD((ROW(G443)-3),(PRODUCT($3:$3)/PRODUCT($B$3:F$3)))=1,1,G442+1),G442)),IF(ROW(G443)-3&gt;$A$2,"",IF(MOD((ROW(G443)-3),G$3)=1,1,G442+1))))</f>
        <v/>
      </c>
      <c r="H443" s="127" t="str">
        <f>IF(H442="","",IF(COLUMN(H443)-1&lt;&gt;COUNT($3:$3),IF(ROW(H443)-3&gt;$A$2,"",IF(MOD((ROW(H443)-3),(PRODUCT($3:$3)/PRODUCT($B$3:H$3)))=1,IF(MOD((ROW(H443)-3),(PRODUCT($3:$3)/PRODUCT($B$3:G$3)))=1,1,H442+1),H442)),IF(ROW(H443)-3&gt;$A$2,"",IF(MOD((ROW(H443)-3),H$3)=1,1,H442+1))))</f>
        <v/>
      </c>
      <c r="I443" s="127" t="str">
        <f>IF(I442="","",IF(COLUMN(I443)-1&lt;&gt;COUNT($3:$3),IF(ROW(I443)-3&gt;$A$2,"",IF(MOD((ROW(I443)-3),(PRODUCT($3:$3)/PRODUCT($B$3:I$3)))=1,IF(MOD((ROW(I443)-3),(PRODUCT($3:$3)/PRODUCT($B$3:H$3)))=1,1,I442+1),I442)),IF(ROW(I443)-3&gt;$A$2,"",IF(MOD((ROW(I443)-3),I$3)=1,1,I442+1))))</f>
        <v/>
      </c>
      <c r="J443" s="127" t="str">
        <f>IF(J442="","",IF(COLUMN(J443)-1&lt;&gt;COUNT($3:$3),IF(ROW(J443)-3&gt;$A$2,"",IF(MOD((ROW(J443)-3),(PRODUCT($3:$3)/PRODUCT($B$3:J$3)))=1,IF(MOD((ROW(J443)-3),(PRODUCT($3:$3)/PRODUCT($B$3:I$3)))=1,1,J442+1),J442)),IF(ROW(J443)-3&gt;$A$2,"",IF(MOD((ROW(J443)-3),J$3)=1,1,J442+1))))</f>
        <v/>
      </c>
      <c r="K443" t="str">
        <f>IF(K442="","",IF(COLUMN(K443)-1&lt;&gt;COUNT($3:$3),IF(ROW(K443)-2&gt;$A$2,"",IF(MOD((ROW(K443)-2),(PRODUCT($3:$3)/PRODUCT($B$3:K$3)))=1,IF(MOD((ROW(K443)-2),(PRODUCT($3:$3)/PRODUCT($B$3:J$3)))=1,1,K442+1),K442)),IF(ROW(K443)-2&gt;$A$2,"",IF(MOD((ROW(K443)-2),K$3)=1,1,K442+1))))</f>
        <v/>
      </c>
    </row>
    <row r="444" spans="2:11">
      <c r="B444" s="127" t="str">
        <f>IF(B443="","",IF(COLUMN(B444)-1&lt;&gt;COUNT($3:$3),IF(ROW(B444)-3&gt;$A$2,"",IF(MOD((ROW(B444)-3),(PRODUCT($3:$3)/PRODUCT($B$3:B$3)))=1,B443+1,B443)),IF(ROW(B444)-3&gt;$A$2,"",IF(MOD((ROW(B444)-3),B$3)=1,1,B443+1))))</f>
        <v/>
      </c>
      <c r="C444" s="127" t="str">
        <f>IF(C443="","",IF(COLUMN(C444)-1&lt;&gt;COUNT($3:$3),IF(ROW(C444)-3&gt;$A$2,"",IF(MOD((ROW(C444)-3),(PRODUCT($3:$3)/PRODUCT($B$3:C$3)))=1,IF(MOD((ROW(C444)-3),(PRODUCT($3:$3)/PRODUCT(B$3:$B$3)))=1,1,C443+1),C443)),IF(ROW(C444)-3&gt;$A$2,"",IF(MOD((ROW(C444)-3),C$3)=1,1,C443+1))))</f>
        <v/>
      </c>
      <c r="D444" s="127" t="str">
        <f>IF(D443="","",IF(COLUMN(D444)-1&lt;&gt;COUNT($3:$3),IF(ROW(D444)-3&gt;$A$2,"",IF(MOD((ROW(D444)-3),(PRODUCT($3:$3)/PRODUCT($B$3:D$3)))=1,IF(MOD((ROW(D444)-3),(PRODUCT($3:$3)/PRODUCT($B$3:C$3)))=1,1,D443+1),D443)),IF(ROW(D444)-3&gt;$A$2,"",IF(MOD((ROW(D444)-3),D$3)=1,1,D443+1))))</f>
        <v/>
      </c>
      <c r="E444" s="127" t="str">
        <f>IF(E443="","",IF(COLUMN(E444)-1&lt;&gt;COUNT($3:$3),IF(ROW(E444)-3&gt;$A$2,"",IF(MOD((ROW(E444)-3),(PRODUCT($3:$3)/PRODUCT($B$3:E$3)))=1,IF(MOD((ROW(E444)-3),(PRODUCT($3:$3)/PRODUCT($B$3:D$3)))=1,1,E443+1),E443)),IF(ROW(E444)-3&gt;$A$2,"",IF(MOD((ROW(E444)-3),E$3)=1,1,E443+1))))</f>
        <v/>
      </c>
      <c r="F444" s="127" t="str">
        <f>IF(F443="","",IF(COLUMN(F444)-1&lt;&gt;COUNT($3:$3),IF(ROW(F444)-3&gt;$A$2,"",IF(MOD((ROW(F444)-3),(PRODUCT($3:$3)/PRODUCT($B$3:F$3)))=1,IF(MOD((ROW(F444)-3),(PRODUCT($3:$3)/PRODUCT($B$3:E$3)))=1,1,F443+1),F443)),IF(ROW(F444)-3&gt;$A$2,"",IF(MOD((ROW(F444)-3),F$3)=1,1,F443+1))))</f>
        <v/>
      </c>
      <c r="G444" s="127" t="str">
        <f>IF(G443="","",IF(COLUMN(G444)-1&lt;&gt;COUNT($3:$3),IF(ROW(G444)-3&gt;$A$2,"",IF(MOD((ROW(G444)-3),(PRODUCT($3:$3)/PRODUCT($B$3:G$3)))=1,IF(MOD((ROW(G444)-3),(PRODUCT($3:$3)/PRODUCT($B$3:F$3)))=1,1,G443+1),G443)),IF(ROW(G444)-3&gt;$A$2,"",IF(MOD((ROW(G444)-3),G$3)=1,1,G443+1))))</f>
        <v/>
      </c>
      <c r="H444" s="127" t="str">
        <f>IF(H443="","",IF(COLUMN(H444)-1&lt;&gt;COUNT($3:$3),IF(ROW(H444)-3&gt;$A$2,"",IF(MOD((ROW(H444)-3),(PRODUCT($3:$3)/PRODUCT($B$3:H$3)))=1,IF(MOD((ROW(H444)-3),(PRODUCT($3:$3)/PRODUCT($B$3:G$3)))=1,1,H443+1),H443)),IF(ROW(H444)-3&gt;$A$2,"",IF(MOD((ROW(H444)-3),H$3)=1,1,H443+1))))</f>
        <v/>
      </c>
      <c r="I444" s="127" t="str">
        <f>IF(I443="","",IF(COLUMN(I444)-1&lt;&gt;COUNT($3:$3),IF(ROW(I444)-3&gt;$A$2,"",IF(MOD((ROW(I444)-3),(PRODUCT($3:$3)/PRODUCT($B$3:I$3)))=1,IF(MOD((ROW(I444)-3),(PRODUCT($3:$3)/PRODUCT($B$3:H$3)))=1,1,I443+1),I443)),IF(ROW(I444)-3&gt;$A$2,"",IF(MOD((ROW(I444)-3),I$3)=1,1,I443+1))))</f>
        <v/>
      </c>
      <c r="J444" s="127" t="str">
        <f>IF(J443="","",IF(COLUMN(J444)-1&lt;&gt;COUNT($3:$3),IF(ROW(J444)-3&gt;$A$2,"",IF(MOD((ROW(J444)-3),(PRODUCT($3:$3)/PRODUCT($B$3:J$3)))=1,IF(MOD((ROW(J444)-3),(PRODUCT($3:$3)/PRODUCT($B$3:I$3)))=1,1,J443+1),J443)),IF(ROW(J444)-3&gt;$A$2,"",IF(MOD((ROW(J444)-3),J$3)=1,1,J443+1))))</f>
        <v/>
      </c>
      <c r="K444" t="str">
        <f>IF(K443="","",IF(COLUMN(K444)-1&lt;&gt;COUNT($3:$3),IF(ROW(K444)-2&gt;$A$2,"",IF(MOD((ROW(K444)-2),(PRODUCT($3:$3)/PRODUCT($B$3:K$3)))=1,IF(MOD((ROW(K444)-2),(PRODUCT($3:$3)/PRODUCT($B$3:J$3)))=1,1,K443+1),K443)),IF(ROW(K444)-2&gt;$A$2,"",IF(MOD((ROW(K444)-2),K$3)=1,1,K443+1))))</f>
        <v/>
      </c>
    </row>
    <row r="445" spans="2:11">
      <c r="B445" s="127" t="str">
        <f>IF(B444="","",IF(COLUMN(B445)-1&lt;&gt;COUNT($3:$3),IF(ROW(B445)-3&gt;$A$2,"",IF(MOD((ROW(B445)-3),(PRODUCT($3:$3)/PRODUCT($B$3:B$3)))=1,B444+1,B444)),IF(ROW(B445)-3&gt;$A$2,"",IF(MOD((ROW(B445)-3),B$3)=1,1,B444+1))))</f>
        <v/>
      </c>
      <c r="C445" s="127" t="str">
        <f>IF(C444="","",IF(COLUMN(C445)-1&lt;&gt;COUNT($3:$3),IF(ROW(C445)-3&gt;$A$2,"",IF(MOD((ROW(C445)-3),(PRODUCT($3:$3)/PRODUCT($B$3:C$3)))=1,IF(MOD((ROW(C445)-3),(PRODUCT($3:$3)/PRODUCT(B$3:$B$3)))=1,1,C444+1),C444)),IF(ROW(C445)-3&gt;$A$2,"",IF(MOD((ROW(C445)-3),C$3)=1,1,C444+1))))</f>
        <v/>
      </c>
      <c r="D445" s="127" t="str">
        <f>IF(D444="","",IF(COLUMN(D445)-1&lt;&gt;COUNT($3:$3),IF(ROW(D445)-3&gt;$A$2,"",IF(MOD((ROW(D445)-3),(PRODUCT($3:$3)/PRODUCT($B$3:D$3)))=1,IF(MOD((ROW(D445)-3),(PRODUCT($3:$3)/PRODUCT($B$3:C$3)))=1,1,D444+1),D444)),IF(ROW(D445)-3&gt;$A$2,"",IF(MOD((ROW(D445)-3),D$3)=1,1,D444+1))))</f>
        <v/>
      </c>
      <c r="E445" s="127" t="str">
        <f>IF(E444="","",IF(COLUMN(E445)-1&lt;&gt;COUNT($3:$3),IF(ROW(E445)-3&gt;$A$2,"",IF(MOD((ROW(E445)-3),(PRODUCT($3:$3)/PRODUCT($B$3:E$3)))=1,IF(MOD((ROW(E445)-3),(PRODUCT($3:$3)/PRODUCT($B$3:D$3)))=1,1,E444+1),E444)),IF(ROW(E445)-3&gt;$A$2,"",IF(MOD((ROW(E445)-3),E$3)=1,1,E444+1))))</f>
        <v/>
      </c>
      <c r="F445" s="127" t="str">
        <f>IF(F444="","",IF(COLUMN(F445)-1&lt;&gt;COUNT($3:$3),IF(ROW(F445)-3&gt;$A$2,"",IF(MOD((ROW(F445)-3),(PRODUCT($3:$3)/PRODUCT($B$3:F$3)))=1,IF(MOD((ROW(F445)-3),(PRODUCT($3:$3)/PRODUCT($B$3:E$3)))=1,1,F444+1),F444)),IF(ROW(F445)-3&gt;$A$2,"",IF(MOD((ROW(F445)-3),F$3)=1,1,F444+1))))</f>
        <v/>
      </c>
      <c r="G445" s="127" t="str">
        <f>IF(G444="","",IF(COLUMN(G445)-1&lt;&gt;COUNT($3:$3),IF(ROW(G445)-3&gt;$A$2,"",IF(MOD((ROW(G445)-3),(PRODUCT($3:$3)/PRODUCT($B$3:G$3)))=1,IF(MOD((ROW(G445)-3),(PRODUCT($3:$3)/PRODUCT($B$3:F$3)))=1,1,G444+1),G444)),IF(ROW(G445)-3&gt;$A$2,"",IF(MOD((ROW(G445)-3),G$3)=1,1,G444+1))))</f>
        <v/>
      </c>
      <c r="H445" s="127" t="str">
        <f>IF(H444="","",IF(COLUMN(H445)-1&lt;&gt;COUNT($3:$3),IF(ROW(H445)-3&gt;$A$2,"",IF(MOD((ROW(H445)-3),(PRODUCT($3:$3)/PRODUCT($B$3:H$3)))=1,IF(MOD((ROW(H445)-3),(PRODUCT($3:$3)/PRODUCT($B$3:G$3)))=1,1,H444+1),H444)),IF(ROW(H445)-3&gt;$A$2,"",IF(MOD((ROW(H445)-3),H$3)=1,1,H444+1))))</f>
        <v/>
      </c>
      <c r="I445" s="127" t="str">
        <f>IF(I444="","",IF(COLUMN(I445)-1&lt;&gt;COUNT($3:$3),IF(ROW(I445)-3&gt;$A$2,"",IF(MOD((ROW(I445)-3),(PRODUCT($3:$3)/PRODUCT($B$3:I$3)))=1,IF(MOD((ROW(I445)-3),(PRODUCT($3:$3)/PRODUCT($B$3:H$3)))=1,1,I444+1),I444)),IF(ROW(I445)-3&gt;$A$2,"",IF(MOD((ROW(I445)-3),I$3)=1,1,I444+1))))</f>
        <v/>
      </c>
      <c r="J445" s="127" t="str">
        <f>IF(J444="","",IF(COLUMN(J445)-1&lt;&gt;COUNT($3:$3),IF(ROW(J445)-3&gt;$A$2,"",IF(MOD((ROW(J445)-3),(PRODUCT($3:$3)/PRODUCT($B$3:J$3)))=1,IF(MOD((ROW(J445)-3),(PRODUCT($3:$3)/PRODUCT($B$3:I$3)))=1,1,J444+1),J444)),IF(ROW(J445)-3&gt;$A$2,"",IF(MOD((ROW(J445)-3),J$3)=1,1,J444+1))))</f>
        <v/>
      </c>
      <c r="K445" t="str">
        <f>IF(K444="","",IF(COLUMN(K445)-1&lt;&gt;COUNT($3:$3),IF(ROW(K445)-2&gt;$A$2,"",IF(MOD((ROW(K445)-2),(PRODUCT($3:$3)/PRODUCT($B$3:K$3)))=1,IF(MOD((ROW(K445)-2),(PRODUCT($3:$3)/PRODUCT($B$3:J$3)))=1,1,K444+1),K444)),IF(ROW(K445)-2&gt;$A$2,"",IF(MOD((ROW(K445)-2),K$3)=1,1,K444+1))))</f>
        <v/>
      </c>
    </row>
    <row r="446" spans="2:11">
      <c r="B446" s="127" t="str">
        <f>IF(B445="","",IF(COLUMN(B446)-1&lt;&gt;COUNT($3:$3),IF(ROW(B446)-3&gt;$A$2,"",IF(MOD((ROW(B446)-3),(PRODUCT($3:$3)/PRODUCT($B$3:B$3)))=1,B445+1,B445)),IF(ROW(B446)-3&gt;$A$2,"",IF(MOD((ROW(B446)-3),B$3)=1,1,B445+1))))</f>
        <v/>
      </c>
      <c r="C446" s="127" t="str">
        <f>IF(C445="","",IF(COLUMN(C446)-1&lt;&gt;COUNT($3:$3),IF(ROW(C446)-3&gt;$A$2,"",IF(MOD((ROW(C446)-3),(PRODUCT($3:$3)/PRODUCT($B$3:C$3)))=1,IF(MOD((ROW(C446)-3),(PRODUCT($3:$3)/PRODUCT(B$3:$B$3)))=1,1,C445+1),C445)),IF(ROW(C446)-3&gt;$A$2,"",IF(MOD((ROW(C446)-3),C$3)=1,1,C445+1))))</f>
        <v/>
      </c>
      <c r="D446" s="127" t="str">
        <f>IF(D445="","",IF(COLUMN(D446)-1&lt;&gt;COUNT($3:$3),IF(ROW(D446)-3&gt;$A$2,"",IF(MOD((ROW(D446)-3),(PRODUCT($3:$3)/PRODUCT($B$3:D$3)))=1,IF(MOD((ROW(D446)-3),(PRODUCT($3:$3)/PRODUCT($B$3:C$3)))=1,1,D445+1),D445)),IF(ROW(D446)-3&gt;$A$2,"",IF(MOD((ROW(D446)-3),D$3)=1,1,D445+1))))</f>
        <v/>
      </c>
      <c r="E446" s="127" t="str">
        <f>IF(E445="","",IF(COLUMN(E446)-1&lt;&gt;COUNT($3:$3),IF(ROW(E446)-3&gt;$A$2,"",IF(MOD((ROW(E446)-3),(PRODUCT($3:$3)/PRODUCT($B$3:E$3)))=1,IF(MOD((ROW(E446)-3),(PRODUCT($3:$3)/PRODUCT($B$3:D$3)))=1,1,E445+1),E445)),IF(ROW(E446)-3&gt;$A$2,"",IF(MOD((ROW(E446)-3),E$3)=1,1,E445+1))))</f>
        <v/>
      </c>
      <c r="F446" s="127" t="str">
        <f>IF(F445="","",IF(COLUMN(F446)-1&lt;&gt;COUNT($3:$3),IF(ROW(F446)-3&gt;$A$2,"",IF(MOD((ROW(F446)-3),(PRODUCT($3:$3)/PRODUCT($B$3:F$3)))=1,IF(MOD((ROW(F446)-3),(PRODUCT($3:$3)/PRODUCT($B$3:E$3)))=1,1,F445+1),F445)),IF(ROW(F446)-3&gt;$A$2,"",IF(MOD((ROW(F446)-3),F$3)=1,1,F445+1))))</f>
        <v/>
      </c>
      <c r="G446" s="127" t="str">
        <f>IF(G445="","",IF(COLUMN(G446)-1&lt;&gt;COUNT($3:$3),IF(ROW(G446)-3&gt;$A$2,"",IF(MOD((ROW(G446)-3),(PRODUCT($3:$3)/PRODUCT($B$3:G$3)))=1,IF(MOD((ROW(G446)-3),(PRODUCT($3:$3)/PRODUCT($B$3:F$3)))=1,1,G445+1),G445)),IF(ROW(G446)-3&gt;$A$2,"",IF(MOD((ROW(G446)-3),G$3)=1,1,G445+1))))</f>
        <v/>
      </c>
      <c r="H446" s="127" t="str">
        <f>IF(H445="","",IF(COLUMN(H446)-1&lt;&gt;COUNT($3:$3),IF(ROW(H446)-3&gt;$A$2,"",IF(MOD((ROW(H446)-3),(PRODUCT($3:$3)/PRODUCT($B$3:H$3)))=1,IF(MOD((ROW(H446)-3),(PRODUCT($3:$3)/PRODUCT($B$3:G$3)))=1,1,H445+1),H445)),IF(ROW(H446)-3&gt;$A$2,"",IF(MOD((ROW(H446)-3),H$3)=1,1,H445+1))))</f>
        <v/>
      </c>
      <c r="I446" s="127" t="str">
        <f>IF(I445="","",IF(COLUMN(I446)-1&lt;&gt;COUNT($3:$3),IF(ROW(I446)-3&gt;$A$2,"",IF(MOD((ROW(I446)-3),(PRODUCT($3:$3)/PRODUCT($B$3:I$3)))=1,IF(MOD((ROW(I446)-3),(PRODUCT($3:$3)/PRODUCT($B$3:H$3)))=1,1,I445+1),I445)),IF(ROW(I446)-3&gt;$A$2,"",IF(MOD((ROW(I446)-3),I$3)=1,1,I445+1))))</f>
        <v/>
      </c>
      <c r="J446" s="127" t="str">
        <f>IF(J445="","",IF(COLUMN(J446)-1&lt;&gt;COUNT($3:$3),IF(ROW(J446)-3&gt;$A$2,"",IF(MOD((ROW(J446)-3),(PRODUCT($3:$3)/PRODUCT($B$3:J$3)))=1,IF(MOD((ROW(J446)-3),(PRODUCT($3:$3)/PRODUCT($B$3:I$3)))=1,1,J445+1),J445)),IF(ROW(J446)-3&gt;$A$2,"",IF(MOD((ROW(J446)-3),J$3)=1,1,J445+1))))</f>
        <v/>
      </c>
      <c r="K446" t="str">
        <f>IF(K445="","",IF(COLUMN(K446)-1&lt;&gt;COUNT($3:$3),IF(ROW(K446)-2&gt;$A$2,"",IF(MOD((ROW(K446)-2),(PRODUCT($3:$3)/PRODUCT($B$3:K$3)))=1,IF(MOD((ROW(K446)-2),(PRODUCT($3:$3)/PRODUCT($B$3:J$3)))=1,1,K445+1),K445)),IF(ROW(K446)-2&gt;$A$2,"",IF(MOD((ROW(K446)-2),K$3)=1,1,K445+1))))</f>
        <v/>
      </c>
    </row>
    <row r="447" spans="2:11">
      <c r="B447" s="127" t="str">
        <f>IF(B446="","",IF(COLUMN(B447)-1&lt;&gt;COUNT($3:$3),IF(ROW(B447)-3&gt;$A$2,"",IF(MOD((ROW(B447)-3),(PRODUCT($3:$3)/PRODUCT($B$3:B$3)))=1,B446+1,B446)),IF(ROW(B447)-3&gt;$A$2,"",IF(MOD((ROW(B447)-3),B$3)=1,1,B446+1))))</f>
        <v/>
      </c>
      <c r="C447" s="127" t="str">
        <f>IF(C446="","",IF(COLUMN(C447)-1&lt;&gt;COUNT($3:$3),IF(ROW(C447)-3&gt;$A$2,"",IF(MOD((ROW(C447)-3),(PRODUCT($3:$3)/PRODUCT($B$3:C$3)))=1,IF(MOD((ROW(C447)-3),(PRODUCT($3:$3)/PRODUCT(B$3:$B$3)))=1,1,C446+1),C446)),IF(ROW(C447)-3&gt;$A$2,"",IF(MOD((ROW(C447)-3),C$3)=1,1,C446+1))))</f>
        <v/>
      </c>
      <c r="D447" s="127" t="str">
        <f>IF(D446="","",IF(COLUMN(D447)-1&lt;&gt;COUNT($3:$3),IF(ROW(D447)-3&gt;$A$2,"",IF(MOD((ROW(D447)-3),(PRODUCT($3:$3)/PRODUCT($B$3:D$3)))=1,IF(MOD((ROW(D447)-3),(PRODUCT($3:$3)/PRODUCT($B$3:C$3)))=1,1,D446+1),D446)),IF(ROW(D447)-3&gt;$A$2,"",IF(MOD((ROW(D447)-3),D$3)=1,1,D446+1))))</f>
        <v/>
      </c>
      <c r="E447" s="127" t="str">
        <f>IF(E446="","",IF(COLUMN(E447)-1&lt;&gt;COUNT($3:$3),IF(ROW(E447)-3&gt;$A$2,"",IF(MOD((ROW(E447)-3),(PRODUCT($3:$3)/PRODUCT($B$3:E$3)))=1,IF(MOD((ROW(E447)-3),(PRODUCT($3:$3)/PRODUCT($B$3:D$3)))=1,1,E446+1),E446)),IF(ROW(E447)-3&gt;$A$2,"",IF(MOD((ROW(E447)-3),E$3)=1,1,E446+1))))</f>
        <v/>
      </c>
      <c r="F447" s="127" t="str">
        <f>IF(F446="","",IF(COLUMN(F447)-1&lt;&gt;COUNT($3:$3),IF(ROW(F447)-3&gt;$A$2,"",IF(MOD((ROW(F447)-3),(PRODUCT($3:$3)/PRODUCT($B$3:F$3)))=1,IF(MOD((ROW(F447)-3),(PRODUCT($3:$3)/PRODUCT($B$3:E$3)))=1,1,F446+1),F446)),IF(ROW(F447)-3&gt;$A$2,"",IF(MOD((ROW(F447)-3),F$3)=1,1,F446+1))))</f>
        <v/>
      </c>
      <c r="G447" s="127" t="str">
        <f>IF(G446="","",IF(COLUMN(G447)-1&lt;&gt;COUNT($3:$3),IF(ROW(G447)-3&gt;$A$2,"",IF(MOD((ROW(G447)-3),(PRODUCT($3:$3)/PRODUCT($B$3:G$3)))=1,IF(MOD((ROW(G447)-3),(PRODUCT($3:$3)/PRODUCT($B$3:F$3)))=1,1,G446+1),G446)),IF(ROW(G447)-3&gt;$A$2,"",IF(MOD((ROW(G447)-3),G$3)=1,1,G446+1))))</f>
        <v/>
      </c>
      <c r="H447" s="127" t="str">
        <f>IF(H446="","",IF(COLUMN(H447)-1&lt;&gt;COUNT($3:$3),IF(ROW(H447)-3&gt;$A$2,"",IF(MOD((ROW(H447)-3),(PRODUCT($3:$3)/PRODUCT($B$3:H$3)))=1,IF(MOD((ROW(H447)-3),(PRODUCT($3:$3)/PRODUCT($B$3:G$3)))=1,1,H446+1),H446)),IF(ROW(H447)-3&gt;$A$2,"",IF(MOD((ROW(H447)-3),H$3)=1,1,H446+1))))</f>
        <v/>
      </c>
      <c r="I447" s="127" t="str">
        <f>IF(I446="","",IF(COLUMN(I447)-1&lt;&gt;COUNT($3:$3),IF(ROW(I447)-3&gt;$A$2,"",IF(MOD((ROW(I447)-3),(PRODUCT($3:$3)/PRODUCT($B$3:I$3)))=1,IF(MOD((ROW(I447)-3),(PRODUCT($3:$3)/PRODUCT($B$3:H$3)))=1,1,I446+1),I446)),IF(ROW(I447)-3&gt;$A$2,"",IF(MOD((ROW(I447)-3),I$3)=1,1,I446+1))))</f>
        <v/>
      </c>
      <c r="J447" s="127" t="str">
        <f>IF(J446="","",IF(COLUMN(J447)-1&lt;&gt;COUNT($3:$3),IF(ROW(J447)-3&gt;$A$2,"",IF(MOD((ROW(J447)-3),(PRODUCT($3:$3)/PRODUCT($B$3:J$3)))=1,IF(MOD((ROW(J447)-3),(PRODUCT($3:$3)/PRODUCT($B$3:I$3)))=1,1,J446+1),J446)),IF(ROW(J447)-3&gt;$A$2,"",IF(MOD((ROW(J447)-3),J$3)=1,1,J446+1))))</f>
        <v/>
      </c>
      <c r="K447" t="str">
        <f>IF(K446="","",IF(COLUMN(K447)-1&lt;&gt;COUNT($3:$3),IF(ROW(K447)-2&gt;$A$2,"",IF(MOD((ROW(K447)-2),(PRODUCT($3:$3)/PRODUCT($B$3:K$3)))=1,IF(MOD((ROW(K447)-2),(PRODUCT($3:$3)/PRODUCT($B$3:J$3)))=1,1,K446+1),K446)),IF(ROW(K447)-2&gt;$A$2,"",IF(MOD((ROW(K447)-2),K$3)=1,1,K446+1))))</f>
        <v/>
      </c>
    </row>
    <row r="448" spans="2:11">
      <c r="B448" s="127" t="str">
        <f>IF(B447="","",IF(COLUMN(B448)-1&lt;&gt;COUNT($3:$3),IF(ROW(B448)-3&gt;$A$2,"",IF(MOD((ROW(B448)-3),(PRODUCT($3:$3)/PRODUCT($B$3:B$3)))=1,B447+1,B447)),IF(ROW(B448)-3&gt;$A$2,"",IF(MOD((ROW(B448)-3),B$3)=1,1,B447+1))))</f>
        <v/>
      </c>
      <c r="C448" s="127" t="str">
        <f>IF(C447="","",IF(COLUMN(C448)-1&lt;&gt;COUNT($3:$3),IF(ROW(C448)-3&gt;$A$2,"",IF(MOD((ROW(C448)-3),(PRODUCT($3:$3)/PRODUCT($B$3:C$3)))=1,IF(MOD((ROW(C448)-3),(PRODUCT($3:$3)/PRODUCT(B$3:$B$3)))=1,1,C447+1),C447)),IF(ROW(C448)-3&gt;$A$2,"",IF(MOD((ROW(C448)-3),C$3)=1,1,C447+1))))</f>
        <v/>
      </c>
      <c r="D448" s="127" t="str">
        <f>IF(D447="","",IF(COLUMN(D448)-1&lt;&gt;COUNT($3:$3),IF(ROW(D448)-3&gt;$A$2,"",IF(MOD((ROW(D448)-3),(PRODUCT($3:$3)/PRODUCT($B$3:D$3)))=1,IF(MOD((ROW(D448)-3),(PRODUCT($3:$3)/PRODUCT($B$3:C$3)))=1,1,D447+1),D447)),IF(ROW(D448)-3&gt;$A$2,"",IF(MOD((ROW(D448)-3),D$3)=1,1,D447+1))))</f>
        <v/>
      </c>
      <c r="E448" s="127" t="str">
        <f>IF(E447="","",IF(COLUMN(E448)-1&lt;&gt;COUNT($3:$3),IF(ROW(E448)-3&gt;$A$2,"",IF(MOD((ROW(E448)-3),(PRODUCT($3:$3)/PRODUCT($B$3:E$3)))=1,IF(MOD((ROW(E448)-3),(PRODUCT($3:$3)/PRODUCT($B$3:D$3)))=1,1,E447+1),E447)),IF(ROW(E448)-3&gt;$A$2,"",IF(MOD((ROW(E448)-3),E$3)=1,1,E447+1))))</f>
        <v/>
      </c>
      <c r="F448" s="127" t="str">
        <f>IF(F447="","",IF(COLUMN(F448)-1&lt;&gt;COUNT($3:$3),IF(ROW(F448)-3&gt;$A$2,"",IF(MOD((ROW(F448)-3),(PRODUCT($3:$3)/PRODUCT($B$3:F$3)))=1,IF(MOD((ROW(F448)-3),(PRODUCT($3:$3)/PRODUCT($B$3:E$3)))=1,1,F447+1),F447)),IF(ROW(F448)-3&gt;$A$2,"",IF(MOD((ROW(F448)-3),F$3)=1,1,F447+1))))</f>
        <v/>
      </c>
      <c r="G448" s="127" t="str">
        <f>IF(G447="","",IF(COLUMN(G448)-1&lt;&gt;COUNT($3:$3),IF(ROW(G448)-3&gt;$A$2,"",IF(MOD((ROW(G448)-3),(PRODUCT($3:$3)/PRODUCT($B$3:G$3)))=1,IF(MOD((ROW(G448)-3),(PRODUCT($3:$3)/PRODUCT($B$3:F$3)))=1,1,G447+1),G447)),IF(ROW(G448)-3&gt;$A$2,"",IF(MOD((ROW(G448)-3),G$3)=1,1,G447+1))))</f>
        <v/>
      </c>
      <c r="H448" s="127" t="str">
        <f>IF(H447="","",IF(COLUMN(H448)-1&lt;&gt;COUNT($3:$3),IF(ROW(H448)-3&gt;$A$2,"",IF(MOD((ROW(H448)-3),(PRODUCT($3:$3)/PRODUCT($B$3:H$3)))=1,IF(MOD((ROW(H448)-3),(PRODUCT($3:$3)/PRODUCT($B$3:G$3)))=1,1,H447+1),H447)),IF(ROW(H448)-3&gt;$A$2,"",IF(MOD((ROW(H448)-3),H$3)=1,1,H447+1))))</f>
        <v/>
      </c>
      <c r="I448" s="127" t="str">
        <f>IF(I447="","",IF(COLUMN(I448)-1&lt;&gt;COUNT($3:$3),IF(ROW(I448)-3&gt;$A$2,"",IF(MOD((ROW(I448)-3),(PRODUCT($3:$3)/PRODUCT($B$3:I$3)))=1,IF(MOD((ROW(I448)-3),(PRODUCT($3:$3)/PRODUCT($B$3:H$3)))=1,1,I447+1),I447)),IF(ROW(I448)-3&gt;$A$2,"",IF(MOD((ROW(I448)-3),I$3)=1,1,I447+1))))</f>
        <v/>
      </c>
      <c r="J448" s="127" t="str">
        <f>IF(J447="","",IF(COLUMN(J448)-1&lt;&gt;COUNT($3:$3),IF(ROW(J448)-3&gt;$A$2,"",IF(MOD((ROW(J448)-3),(PRODUCT($3:$3)/PRODUCT($B$3:J$3)))=1,IF(MOD((ROW(J448)-3),(PRODUCT($3:$3)/PRODUCT($B$3:I$3)))=1,1,J447+1),J447)),IF(ROW(J448)-3&gt;$A$2,"",IF(MOD((ROW(J448)-3),J$3)=1,1,J447+1))))</f>
        <v/>
      </c>
      <c r="K448" t="str">
        <f>IF(K447="","",IF(COLUMN(K448)-1&lt;&gt;COUNT($3:$3),IF(ROW(K448)-2&gt;$A$2,"",IF(MOD((ROW(K448)-2),(PRODUCT($3:$3)/PRODUCT($B$3:K$3)))=1,IF(MOD((ROW(K448)-2),(PRODUCT($3:$3)/PRODUCT($B$3:J$3)))=1,1,K447+1),K447)),IF(ROW(K448)-2&gt;$A$2,"",IF(MOD((ROW(K448)-2),K$3)=1,1,K447+1))))</f>
        <v/>
      </c>
    </row>
    <row r="449" spans="2:11">
      <c r="B449" s="127" t="str">
        <f>IF(B448="","",IF(COLUMN(B449)-1&lt;&gt;COUNT($3:$3),IF(ROW(B449)-3&gt;$A$2,"",IF(MOD((ROW(B449)-3),(PRODUCT($3:$3)/PRODUCT($B$3:B$3)))=1,B448+1,B448)),IF(ROW(B449)-3&gt;$A$2,"",IF(MOD((ROW(B449)-3),B$3)=1,1,B448+1))))</f>
        <v/>
      </c>
      <c r="C449" s="127" t="str">
        <f>IF(C448="","",IF(COLUMN(C449)-1&lt;&gt;COUNT($3:$3),IF(ROW(C449)-3&gt;$A$2,"",IF(MOD((ROW(C449)-3),(PRODUCT($3:$3)/PRODUCT($B$3:C$3)))=1,IF(MOD((ROW(C449)-3),(PRODUCT($3:$3)/PRODUCT(B$3:$B$3)))=1,1,C448+1),C448)),IF(ROW(C449)-3&gt;$A$2,"",IF(MOD((ROW(C449)-3),C$3)=1,1,C448+1))))</f>
        <v/>
      </c>
      <c r="D449" s="127" t="str">
        <f>IF(D448="","",IF(COLUMN(D449)-1&lt;&gt;COUNT($3:$3),IF(ROW(D449)-3&gt;$A$2,"",IF(MOD((ROW(D449)-3),(PRODUCT($3:$3)/PRODUCT($B$3:D$3)))=1,IF(MOD((ROW(D449)-3),(PRODUCT($3:$3)/PRODUCT($B$3:C$3)))=1,1,D448+1),D448)),IF(ROW(D449)-3&gt;$A$2,"",IF(MOD((ROW(D449)-3),D$3)=1,1,D448+1))))</f>
        <v/>
      </c>
      <c r="E449" s="127" t="str">
        <f>IF(E448="","",IF(COLUMN(E449)-1&lt;&gt;COUNT($3:$3),IF(ROW(E449)-3&gt;$A$2,"",IF(MOD((ROW(E449)-3),(PRODUCT($3:$3)/PRODUCT($B$3:E$3)))=1,IF(MOD((ROW(E449)-3),(PRODUCT($3:$3)/PRODUCT($B$3:D$3)))=1,1,E448+1),E448)),IF(ROW(E449)-3&gt;$A$2,"",IF(MOD((ROW(E449)-3),E$3)=1,1,E448+1))))</f>
        <v/>
      </c>
      <c r="F449" s="127" t="str">
        <f>IF(F448="","",IF(COLUMN(F449)-1&lt;&gt;COUNT($3:$3),IF(ROW(F449)-3&gt;$A$2,"",IF(MOD((ROW(F449)-3),(PRODUCT($3:$3)/PRODUCT($B$3:F$3)))=1,IF(MOD((ROW(F449)-3),(PRODUCT($3:$3)/PRODUCT($B$3:E$3)))=1,1,F448+1),F448)),IF(ROW(F449)-3&gt;$A$2,"",IF(MOD((ROW(F449)-3),F$3)=1,1,F448+1))))</f>
        <v/>
      </c>
      <c r="G449" s="127" t="str">
        <f>IF(G448="","",IF(COLUMN(G449)-1&lt;&gt;COUNT($3:$3),IF(ROW(G449)-3&gt;$A$2,"",IF(MOD((ROW(G449)-3),(PRODUCT($3:$3)/PRODUCT($B$3:G$3)))=1,IF(MOD((ROW(G449)-3),(PRODUCT($3:$3)/PRODUCT($B$3:F$3)))=1,1,G448+1),G448)),IF(ROW(G449)-3&gt;$A$2,"",IF(MOD((ROW(G449)-3),G$3)=1,1,G448+1))))</f>
        <v/>
      </c>
      <c r="H449" s="127" t="str">
        <f>IF(H448="","",IF(COLUMN(H449)-1&lt;&gt;COUNT($3:$3),IF(ROW(H449)-3&gt;$A$2,"",IF(MOD((ROW(H449)-3),(PRODUCT($3:$3)/PRODUCT($B$3:H$3)))=1,IF(MOD((ROW(H449)-3),(PRODUCT($3:$3)/PRODUCT($B$3:G$3)))=1,1,H448+1),H448)),IF(ROW(H449)-3&gt;$A$2,"",IF(MOD((ROW(H449)-3),H$3)=1,1,H448+1))))</f>
        <v/>
      </c>
      <c r="I449" s="127" t="str">
        <f>IF(I448="","",IF(COLUMN(I449)-1&lt;&gt;COUNT($3:$3),IF(ROW(I449)-3&gt;$A$2,"",IF(MOD((ROW(I449)-3),(PRODUCT($3:$3)/PRODUCT($B$3:I$3)))=1,IF(MOD((ROW(I449)-3),(PRODUCT($3:$3)/PRODUCT($B$3:H$3)))=1,1,I448+1),I448)),IF(ROW(I449)-3&gt;$A$2,"",IF(MOD((ROW(I449)-3),I$3)=1,1,I448+1))))</f>
        <v/>
      </c>
      <c r="J449" s="127" t="str">
        <f>IF(J448="","",IF(COLUMN(J449)-1&lt;&gt;COUNT($3:$3),IF(ROW(J449)-3&gt;$A$2,"",IF(MOD((ROW(J449)-3),(PRODUCT($3:$3)/PRODUCT($B$3:J$3)))=1,IF(MOD((ROW(J449)-3),(PRODUCT($3:$3)/PRODUCT($B$3:I$3)))=1,1,J448+1),J448)),IF(ROW(J449)-3&gt;$A$2,"",IF(MOD((ROW(J449)-3),J$3)=1,1,J448+1))))</f>
        <v/>
      </c>
      <c r="K449" t="str">
        <f>IF(K448="","",IF(COLUMN(K449)-1&lt;&gt;COUNT($3:$3),IF(ROW(K449)-2&gt;$A$2,"",IF(MOD((ROW(K449)-2),(PRODUCT($3:$3)/PRODUCT($B$3:K$3)))=1,IF(MOD((ROW(K449)-2),(PRODUCT($3:$3)/PRODUCT($B$3:J$3)))=1,1,K448+1),K448)),IF(ROW(K449)-2&gt;$A$2,"",IF(MOD((ROW(K449)-2),K$3)=1,1,K448+1))))</f>
        <v/>
      </c>
    </row>
    <row r="450" spans="2:11">
      <c r="B450" s="127" t="str">
        <f>IF(B449="","",IF(COLUMN(B450)-1&lt;&gt;COUNT($3:$3),IF(ROW(B450)-3&gt;$A$2,"",IF(MOD((ROW(B450)-3),(PRODUCT($3:$3)/PRODUCT($B$3:B$3)))=1,B449+1,B449)),IF(ROW(B450)-3&gt;$A$2,"",IF(MOD((ROW(B450)-3),B$3)=1,1,B449+1))))</f>
        <v/>
      </c>
      <c r="C450" s="127" t="str">
        <f>IF(C449="","",IF(COLUMN(C450)-1&lt;&gt;COUNT($3:$3),IF(ROW(C450)-3&gt;$A$2,"",IF(MOD((ROW(C450)-3),(PRODUCT($3:$3)/PRODUCT($B$3:C$3)))=1,IF(MOD((ROW(C450)-3),(PRODUCT($3:$3)/PRODUCT(B$3:$B$3)))=1,1,C449+1),C449)),IF(ROW(C450)-3&gt;$A$2,"",IF(MOD((ROW(C450)-3),C$3)=1,1,C449+1))))</f>
        <v/>
      </c>
      <c r="D450" s="127" t="str">
        <f>IF(D449="","",IF(COLUMN(D450)-1&lt;&gt;COUNT($3:$3),IF(ROW(D450)-3&gt;$A$2,"",IF(MOD((ROW(D450)-3),(PRODUCT($3:$3)/PRODUCT($B$3:D$3)))=1,IF(MOD((ROW(D450)-3),(PRODUCT($3:$3)/PRODUCT($B$3:C$3)))=1,1,D449+1),D449)),IF(ROW(D450)-3&gt;$A$2,"",IF(MOD((ROW(D450)-3),D$3)=1,1,D449+1))))</f>
        <v/>
      </c>
      <c r="E450" s="127" t="str">
        <f>IF(E449="","",IF(COLUMN(E450)-1&lt;&gt;COUNT($3:$3),IF(ROW(E450)-3&gt;$A$2,"",IF(MOD((ROW(E450)-3),(PRODUCT($3:$3)/PRODUCT($B$3:E$3)))=1,IF(MOD((ROW(E450)-3),(PRODUCT($3:$3)/PRODUCT($B$3:D$3)))=1,1,E449+1),E449)),IF(ROW(E450)-3&gt;$A$2,"",IF(MOD((ROW(E450)-3),E$3)=1,1,E449+1))))</f>
        <v/>
      </c>
      <c r="F450" s="127" t="str">
        <f>IF(F449="","",IF(COLUMN(F450)-1&lt;&gt;COUNT($3:$3),IF(ROW(F450)-3&gt;$A$2,"",IF(MOD((ROW(F450)-3),(PRODUCT($3:$3)/PRODUCT($B$3:F$3)))=1,IF(MOD((ROW(F450)-3),(PRODUCT($3:$3)/PRODUCT($B$3:E$3)))=1,1,F449+1),F449)),IF(ROW(F450)-3&gt;$A$2,"",IF(MOD((ROW(F450)-3),F$3)=1,1,F449+1))))</f>
        <v/>
      </c>
      <c r="G450" s="127" t="str">
        <f>IF(G449="","",IF(COLUMN(G450)-1&lt;&gt;COUNT($3:$3),IF(ROW(G450)-3&gt;$A$2,"",IF(MOD((ROW(G450)-3),(PRODUCT($3:$3)/PRODUCT($B$3:G$3)))=1,IF(MOD((ROW(G450)-3),(PRODUCT($3:$3)/PRODUCT($B$3:F$3)))=1,1,G449+1),G449)),IF(ROW(G450)-3&gt;$A$2,"",IF(MOD((ROW(G450)-3),G$3)=1,1,G449+1))))</f>
        <v/>
      </c>
      <c r="H450" s="127" t="str">
        <f>IF(H449="","",IF(COLUMN(H450)-1&lt;&gt;COUNT($3:$3),IF(ROW(H450)-3&gt;$A$2,"",IF(MOD((ROW(H450)-3),(PRODUCT($3:$3)/PRODUCT($B$3:H$3)))=1,IF(MOD((ROW(H450)-3),(PRODUCT($3:$3)/PRODUCT($B$3:G$3)))=1,1,H449+1),H449)),IF(ROW(H450)-3&gt;$A$2,"",IF(MOD((ROW(H450)-3),H$3)=1,1,H449+1))))</f>
        <v/>
      </c>
      <c r="I450" s="127" t="str">
        <f>IF(I449="","",IF(COLUMN(I450)-1&lt;&gt;COUNT($3:$3),IF(ROW(I450)-3&gt;$A$2,"",IF(MOD((ROW(I450)-3),(PRODUCT($3:$3)/PRODUCT($B$3:I$3)))=1,IF(MOD((ROW(I450)-3),(PRODUCT($3:$3)/PRODUCT($B$3:H$3)))=1,1,I449+1),I449)),IF(ROW(I450)-3&gt;$A$2,"",IF(MOD((ROW(I450)-3),I$3)=1,1,I449+1))))</f>
        <v/>
      </c>
      <c r="J450" s="127" t="str">
        <f>IF(J449="","",IF(COLUMN(J450)-1&lt;&gt;COUNT($3:$3),IF(ROW(J450)-3&gt;$A$2,"",IF(MOD((ROW(J450)-3),(PRODUCT($3:$3)/PRODUCT($B$3:J$3)))=1,IF(MOD((ROW(J450)-3),(PRODUCT($3:$3)/PRODUCT($B$3:I$3)))=1,1,J449+1),J449)),IF(ROW(J450)-3&gt;$A$2,"",IF(MOD((ROW(J450)-3),J$3)=1,1,J449+1))))</f>
        <v/>
      </c>
      <c r="K450" t="str">
        <f>IF(K449="","",IF(COLUMN(K450)-1&lt;&gt;COUNT($3:$3),IF(ROW(K450)-2&gt;$A$2,"",IF(MOD((ROW(K450)-2),(PRODUCT($3:$3)/PRODUCT($B$3:K$3)))=1,IF(MOD((ROW(K450)-2),(PRODUCT($3:$3)/PRODUCT($B$3:J$3)))=1,1,K449+1),K449)),IF(ROW(K450)-2&gt;$A$2,"",IF(MOD((ROW(K450)-2),K$3)=1,1,K449+1))))</f>
        <v/>
      </c>
    </row>
    <row r="451" spans="2:11">
      <c r="B451" s="127" t="str">
        <f>IF(B450="","",IF(COLUMN(B451)-1&lt;&gt;COUNT($3:$3),IF(ROW(B451)-3&gt;$A$2,"",IF(MOD((ROW(B451)-3),(PRODUCT($3:$3)/PRODUCT($B$3:B$3)))=1,B450+1,B450)),IF(ROW(B451)-3&gt;$A$2,"",IF(MOD((ROW(B451)-3),B$3)=1,1,B450+1))))</f>
        <v/>
      </c>
      <c r="C451" s="127" t="str">
        <f>IF(C450="","",IF(COLUMN(C451)-1&lt;&gt;COUNT($3:$3),IF(ROW(C451)-3&gt;$A$2,"",IF(MOD((ROW(C451)-3),(PRODUCT($3:$3)/PRODUCT($B$3:C$3)))=1,IF(MOD((ROW(C451)-3),(PRODUCT($3:$3)/PRODUCT(B$3:$B$3)))=1,1,C450+1),C450)),IF(ROW(C451)-3&gt;$A$2,"",IF(MOD((ROW(C451)-3),C$3)=1,1,C450+1))))</f>
        <v/>
      </c>
      <c r="D451" s="127" t="str">
        <f>IF(D450="","",IF(COLUMN(D451)-1&lt;&gt;COUNT($3:$3),IF(ROW(D451)-3&gt;$A$2,"",IF(MOD((ROW(D451)-3),(PRODUCT($3:$3)/PRODUCT($B$3:D$3)))=1,IF(MOD((ROW(D451)-3),(PRODUCT($3:$3)/PRODUCT($B$3:C$3)))=1,1,D450+1),D450)),IF(ROW(D451)-3&gt;$A$2,"",IF(MOD((ROW(D451)-3),D$3)=1,1,D450+1))))</f>
        <v/>
      </c>
      <c r="E451" s="127" t="str">
        <f>IF(E450="","",IF(COLUMN(E451)-1&lt;&gt;COUNT($3:$3),IF(ROW(E451)-3&gt;$A$2,"",IF(MOD((ROW(E451)-3),(PRODUCT($3:$3)/PRODUCT($B$3:E$3)))=1,IF(MOD((ROW(E451)-3),(PRODUCT($3:$3)/PRODUCT($B$3:D$3)))=1,1,E450+1),E450)),IF(ROW(E451)-3&gt;$A$2,"",IF(MOD((ROW(E451)-3),E$3)=1,1,E450+1))))</f>
        <v/>
      </c>
      <c r="F451" s="127" t="str">
        <f>IF(F450="","",IF(COLUMN(F451)-1&lt;&gt;COUNT($3:$3),IF(ROW(F451)-3&gt;$A$2,"",IF(MOD((ROW(F451)-3),(PRODUCT($3:$3)/PRODUCT($B$3:F$3)))=1,IF(MOD((ROW(F451)-3),(PRODUCT($3:$3)/PRODUCT($B$3:E$3)))=1,1,F450+1),F450)),IF(ROW(F451)-3&gt;$A$2,"",IF(MOD((ROW(F451)-3),F$3)=1,1,F450+1))))</f>
        <v/>
      </c>
      <c r="G451" s="127" t="str">
        <f>IF(G450="","",IF(COLUMN(G451)-1&lt;&gt;COUNT($3:$3),IF(ROW(G451)-3&gt;$A$2,"",IF(MOD((ROW(G451)-3),(PRODUCT($3:$3)/PRODUCT($B$3:G$3)))=1,IF(MOD((ROW(G451)-3),(PRODUCT($3:$3)/PRODUCT($B$3:F$3)))=1,1,G450+1),G450)),IF(ROW(G451)-3&gt;$A$2,"",IF(MOD((ROW(G451)-3),G$3)=1,1,G450+1))))</f>
        <v/>
      </c>
      <c r="H451" s="127" t="str">
        <f>IF(H450="","",IF(COLUMN(H451)-1&lt;&gt;COUNT($3:$3),IF(ROW(H451)-3&gt;$A$2,"",IF(MOD((ROW(H451)-3),(PRODUCT($3:$3)/PRODUCT($B$3:H$3)))=1,IF(MOD((ROW(H451)-3),(PRODUCT($3:$3)/PRODUCT($B$3:G$3)))=1,1,H450+1),H450)),IF(ROW(H451)-3&gt;$A$2,"",IF(MOD((ROW(H451)-3),H$3)=1,1,H450+1))))</f>
        <v/>
      </c>
      <c r="I451" s="127" t="str">
        <f>IF(I450="","",IF(COLUMN(I451)-1&lt;&gt;COUNT($3:$3),IF(ROW(I451)-3&gt;$A$2,"",IF(MOD((ROW(I451)-3),(PRODUCT($3:$3)/PRODUCT($B$3:I$3)))=1,IF(MOD((ROW(I451)-3),(PRODUCT($3:$3)/PRODUCT($B$3:H$3)))=1,1,I450+1),I450)),IF(ROW(I451)-3&gt;$A$2,"",IF(MOD((ROW(I451)-3),I$3)=1,1,I450+1))))</f>
        <v/>
      </c>
      <c r="J451" s="127" t="str">
        <f>IF(J450="","",IF(COLUMN(J451)-1&lt;&gt;COUNT($3:$3),IF(ROW(J451)-3&gt;$A$2,"",IF(MOD((ROW(J451)-3),(PRODUCT($3:$3)/PRODUCT($B$3:J$3)))=1,IF(MOD((ROW(J451)-3),(PRODUCT($3:$3)/PRODUCT($B$3:I$3)))=1,1,J450+1),J450)),IF(ROW(J451)-3&gt;$A$2,"",IF(MOD((ROW(J451)-3),J$3)=1,1,J450+1))))</f>
        <v/>
      </c>
      <c r="K451" t="str">
        <f>IF(K450="","",IF(COLUMN(K451)-1&lt;&gt;COUNT($3:$3),IF(ROW(K451)-2&gt;$A$2,"",IF(MOD((ROW(K451)-2),(PRODUCT($3:$3)/PRODUCT($B$3:K$3)))=1,IF(MOD((ROW(K451)-2),(PRODUCT($3:$3)/PRODUCT($B$3:J$3)))=1,1,K450+1),K450)),IF(ROW(K451)-2&gt;$A$2,"",IF(MOD((ROW(K451)-2),K$3)=1,1,K450+1))))</f>
        <v/>
      </c>
    </row>
    <row r="452" spans="2:11">
      <c r="B452" s="127" t="str">
        <f>IF(B451="","",IF(COLUMN(B452)-1&lt;&gt;COUNT($3:$3),IF(ROW(B452)-3&gt;$A$2,"",IF(MOD((ROW(B452)-3),(PRODUCT($3:$3)/PRODUCT($B$3:B$3)))=1,B451+1,B451)),IF(ROW(B452)-3&gt;$A$2,"",IF(MOD((ROW(B452)-3),B$3)=1,1,B451+1))))</f>
        <v/>
      </c>
      <c r="C452" s="127" t="str">
        <f>IF(C451="","",IF(COLUMN(C452)-1&lt;&gt;COUNT($3:$3),IF(ROW(C452)-3&gt;$A$2,"",IF(MOD((ROW(C452)-3),(PRODUCT($3:$3)/PRODUCT($B$3:C$3)))=1,IF(MOD((ROW(C452)-3),(PRODUCT($3:$3)/PRODUCT(B$3:$B$3)))=1,1,C451+1),C451)),IF(ROW(C452)-3&gt;$A$2,"",IF(MOD((ROW(C452)-3),C$3)=1,1,C451+1))))</f>
        <v/>
      </c>
      <c r="D452" s="127" t="str">
        <f>IF(D451="","",IF(COLUMN(D452)-1&lt;&gt;COUNT($3:$3),IF(ROW(D452)-3&gt;$A$2,"",IF(MOD((ROW(D452)-3),(PRODUCT($3:$3)/PRODUCT($B$3:D$3)))=1,IF(MOD((ROW(D452)-3),(PRODUCT($3:$3)/PRODUCT($B$3:C$3)))=1,1,D451+1),D451)),IF(ROW(D452)-3&gt;$A$2,"",IF(MOD((ROW(D452)-3),D$3)=1,1,D451+1))))</f>
        <v/>
      </c>
      <c r="E452" s="127" t="str">
        <f>IF(E451="","",IF(COLUMN(E452)-1&lt;&gt;COUNT($3:$3),IF(ROW(E452)-3&gt;$A$2,"",IF(MOD((ROW(E452)-3),(PRODUCT($3:$3)/PRODUCT($B$3:E$3)))=1,IF(MOD((ROW(E452)-3),(PRODUCT($3:$3)/PRODUCT($B$3:D$3)))=1,1,E451+1),E451)),IF(ROW(E452)-3&gt;$A$2,"",IF(MOD((ROW(E452)-3),E$3)=1,1,E451+1))))</f>
        <v/>
      </c>
      <c r="F452" s="127" t="str">
        <f>IF(F451="","",IF(COLUMN(F452)-1&lt;&gt;COUNT($3:$3),IF(ROW(F452)-3&gt;$A$2,"",IF(MOD((ROW(F452)-3),(PRODUCT($3:$3)/PRODUCT($B$3:F$3)))=1,IF(MOD((ROW(F452)-3),(PRODUCT($3:$3)/PRODUCT($B$3:E$3)))=1,1,F451+1),F451)),IF(ROW(F452)-3&gt;$A$2,"",IF(MOD((ROW(F452)-3),F$3)=1,1,F451+1))))</f>
        <v/>
      </c>
      <c r="G452" s="127" t="str">
        <f>IF(G451="","",IF(COLUMN(G452)-1&lt;&gt;COUNT($3:$3),IF(ROW(G452)-3&gt;$A$2,"",IF(MOD((ROW(G452)-3),(PRODUCT($3:$3)/PRODUCT($B$3:G$3)))=1,IF(MOD((ROW(G452)-3),(PRODUCT($3:$3)/PRODUCT($B$3:F$3)))=1,1,G451+1),G451)),IF(ROW(G452)-3&gt;$A$2,"",IF(MOD((ROW(G452)-3),G$3)=1,1,G451+1))))</f>
        <v/>
      </c>
      <c r="H452" s="127" t="str">
        <f>IF(H451="","",IF(COLUMN(H452)-1&lt;&gt;COUNT($3:$3),IF(ROW(H452)-3&gt;$A$2,"",IF(MOD((ROW(H452)-3),(PRODUCT($3:$3)/PRODUCT($B$3:H$3)))=1,IF(MOD((ROW(H452)-3),(PRODUCT($3:$3)/PRODUCT($B$3:G$3)))=1,1,H451+1),H451)),IF(ROW(H452)-3&gt;$A$2,"",IF(MOD((ROW(H452)-3),H$3)=1,1,H451+1))))</f>
        <v/>
      </c>
      <c r="I452" s="127" t="str">
        <f>IF(I451="","",IF(COLUMN(I452)-1&lt;&gt;COUNT($3:$3),IF(ROW(I452)-3&gt;$A$2,"",IF(MOD((ROW(I452)-3),(PRODUCT($3:$3)/PRODUCT($B$3:I$3)))=1,IF(MOD((ROW(I452)-3),(PRODUCT($3:$3)/PRODUCT($B$3:H$3)))=1,1,I451+1),I451)),IF(ROW(I452)-3&gt;$A$2,"",IF(MOD((ROW(I452)-3),I$3)=1,1,I451+1))))</f>
        <v/>
      </c>
      <c r="J452" s="127" t="str">
        <f>IF(J451="","",IF(COLUMN(J452)-1&lt;&gt;COUNT($3:$3),IF(ROW(J452)-3&gt;$A$2,"",IF(MOD((ROW(J452)-3),(PRODUCT($3:$3)/PRODUCT($B$3:J$3)))=1,IF(MOD((ROW(J452)-3),(PRODUCT($3:$3)/PRODUCT($B$3:I$3)))=1,1,J451+1),J451)),IF(ROW(J452)-3&gt;$A$2,"",IF(MOD((ROW(J452)-3),J$3)=1,1,J451+1))))</f>
        <v/>
      </c>
      <c r="K452" t="str">
        <f>IF(K451="","",IF(COLUMN(K452)-1&lt;&gt;COUNT($3:$3),IF(ROW(K452)-2&gt;$A$2,"",IF(MOD((ROW(K452)-2),(PRODUCT($3:$3)/PRODUCT($B$3:K$3)))=1,IF(MOD((ROW(K452)-2),(PRODUCT($3:$3)/PRODUCT($B$3:J$3)))=1,1,K451+1),K451)),IF(ROW(K452)-2&gt;$A$2,"",IF(MOD((ROW(K452)-2),K$3)=1,1,K451+1))))</f>
        <v/>
      </c>
    </row>
    <row r="453" spans="2:11">
      <c r="B453" s="127" t="str">
        <f>IF(B452="","",IF(COLUMN(B453)-1&lt;&gt;COUNT($3:$3),IF(ROW(B453)-3&gt;$A$2,"",IF(MOD((ROW(B453)-3),(PRODUCT($3:$3)/PRODUCT($B$3:B$3)))=1,B452+1,B452)),IF(ROW(B453)-3&gt;$A$2,"",IF(MOD((ROW(B453)-3),B$3)=1,1,B452+1))))</f>
        <v/>
      </c>
      <c r="C453" s="127" t="str">
        <f>IF(C452="","",IF(COLUMN(C453)-1&lt;&gt;COUNT($3:$3),IF(ROW(C453)-3&gt;$A$2,"",IF(MOD((ROW(C453)-3),(PRODUCT($3:$3)/PRODUCT($B$3:C$3)))=1,IF(MOD((ROW(C453)-3),(PRODUCT($3:$3)/PRODUCT(B$3:$B$3)))=1,1,C452+1),C452)),IF(ROW(C453)-3&gt;$A$2,"",IF(MOD((ROW(C453)-3),C$3)=1,1,C452+1))))</f>
        <v/>
      </c>
      <c r="D453" s="127" t="str">
        <f>IF(D452="","",IF(COLUMN(D453)-1&lt;&gt;COUNT($3:$3),IF(ROW(D453)-3&gt;$A$2,"",IF(MOD((ROW(D453)-3),(PRODUCT($3:$3)/PRODUCT($B$3:D$3)))=1,IF(MOD((ROW(D453)-3),(PRODUCT($3:$3)/PRODUCT($B$3:C$3)))=1,1,D452+1),D452)),IF(ROW(D453)-3&gt;$A$2,"",IF(MOD((ROW(D453)-3),D$3)=1,1,D452+1))))</f>
        <v/>
      </c>
      <c r="E453" s="127" t="str">
        <f>IF(E452="","",IF(COLUMN(E453)-1&lt;&gt;COUNT($3:$3),IF(ROW(E453)-3&gt;$A$2,"",IF(MOD((ROW(E453)-3),(PRODUCT($3:$3)/PRODUCT($B$3:E$3)))=1,IF(MOD((ROW(E453)-3),(PRODUCT($3:$3)/PRODUCT($B$3:D$3)))=1,1,E452+1),E452)),IF(ROW(E453)-3&gt;$A$2,"",IF(MOD((ROW(E453)-3),E$3)=1,1,E452+1))))</f>
        <v/>
      </c>
      <c r="F453" s="127" t="str">
        <f>IF(F452="","",IF(COLUMN(F453)-1&lt;&gt;COUNT($3:$3),IF(ROW(F453)-3&gt;$A$2,"",IF(MOD((ROW(F453)-3),(PRODUCT($3:$3)/PRODUCT($B$3:F$3)))=1,IF(MOD((ROW(F453)-3),(PRODUCT($3:$3)/PRODUCT($B$3:E$3)))=1,1,F452+1),F452)),IF(ROW(F453)-3&gt;$A$2,"",IF(MOD((ROW(F453)-3),F$3)=1,1,F452+1))))</f>
        <v/>
      </c>
      <c r="G453" s="127" t="str">
        <f>IF(G452="","",IF(COLUMN(G453)-1&lt;&gt;COUNT($3:$3),IF(ROW(G453)-3&gt;$A$2,"",IF(MOD((ROW(G453)-3),(PRODUCT($3:$3)/PRODUCT($B$3:G$3)))=1,IF(MOD((ROW(G453)-3),(PRODUCT($3:$3)/PRODUCT($B$3:F$3)))=1,1,G452+1),G452)),IF(ROW(G453)-3&gt;$A$2,"",IF(MOD((ROW(G453)-3),G$3)=1,1,G452+1))))</f>
        <v/>
      </c>
      <c r="H453" s="127" t="str">
        <f>IF(H452="","",IF(COLUMN(H453)-1&lt;&gt;COUNT($3:$3),IF(ROW(H453)-3&gt;$A$2,"",IF(MOD((ROW(H453)-3),(PRODUCT($3:$3)/PRODUCT($B$3:H$3)))=1,IF(MOD((ROW(H453)-3),(PRODUCT($3:$3)/PRODUCT($B$3:G$3)))=1,1,H452+1),H452)),IF(ROW(H453)-3&gt;$A$2,"",IF(MOD((ROW(H453)-3),H$3)=1,1,H452+1))))</f>
        <v/>
      </c>
      <c r="I453" s="127" t="str">
        <f>IF(I452="","",IF(COLUMN(I453)-1&lt;&gt;COUNT($3:$3),IF(ROW(I453)-3&gt;$A$2,"",IF(MOD((ROW(I453)-3),(PRODUCT($3:$3)/PRODUCT($B$3:I$3)))=1,IF(MOD((ROW(I453)-3),(PRODUCT($3:$3)/PRODUCT($B$3:H$3)))=1,1,I452+1),I452)),IF(ROW(I453)-3&gt;$A$2,"",IF(MOD((ROW(I453)-3),I$3)=1,1,I452+1))))</f>
        <v/>
      </c>
      <c r="J453" s="127" t="str">
        <f>IF(J452="","",IF(COLUMN(J453)-1&lt;&gt;COUNT($3:$3),IF(ROW(J453)-3&gt;$A$2,"",IF(MOD((ROW(J453)-3),(PRODUCT($3:$3)/PRODUCT($B$3:J$3)))=1,IF(MOD((ROW(J453)-3),(PRODUCT($3:$3)/PRODUCT($B$3:I$3)))=1,1,J452+1),J452)),IF(ROW(J453)-3&gt;$A$2,"",IF(MOD((ROW(J453)-3),J$3)=1,1,J452+1))))</f>
        <v/>
      </c>
      <c r="K453" t="str">
        <f>IF(K452="","",IF(COLUMN(K453)-1&lt;&gt;COUNT($3:$3),IF(ROW(K453)-2&gt;$A$2,"",IF(MOD((ROW(K453)-2),(PRODUCT($3:$3)/PRODUCT($B$3:K$3)))=1,IF(MOD((ROW(K453)-2),(PRODUCT($3:$3)/PRODUCT($B$3:J$3)))=1,1,K452+1),K452)),IF(ROW(K453)-2&gt;$A$2,"",IF(MOD((ROW(K453)-2),K$3)=1,1,K452+1))))</f>
        <v/>
      </c>
    </row>
    <row r="454" spans="2:11">
      <c r="B454" s="127" t="str">
        <f>IF(B453="","",IF(COLUMN(B454)-1&lt;&gt;COUNT($3:$3),IF(ROW(B454)-3&gt;$A$2,"",IF(MOD((ROW(B454)-3),(PRODUCT($3:$3)/PRODUCT($B$3:B$3)))=1,B453+1,B453)),IF(ROW(B454)-3&gt;$A$2,"",IF(MOD((ROW(B454)-3),B$3)=1,1,B453+1))))</f>
        <v/>
      </c>
      <c r="C454" s="127" t="str">
        <f>IF(C453="","",IF(COLUMN(C454)-1&lt;&gt;COUNT($3:$3),IF(ROW(C454)-3&gt;$A$2,"",IF(MOD((ROW(C454)-3),(PRODUCT($3:$3)/PRODUCT($B$3:C$3)))=1,IF(MOD((ROW(C454)-3),(PRODUCT($3:$3)/PRODUCT(B$3:$B$3)))=1,1,C453+1),C453)),IF(ROW(C454)-3&gt;$A$2,"",IF(MOD((ROW(C454)-3),C$3)=1,1,C453+1))))</f>
        <v/>
      </c>
      <c r="D454" s="127" t="str">
        <f>IF(D453="","",IF(COLUMN(D454)-1&lt;&gt;COUNT($3:$3),IF(ROW(D454)-3&gt;$A$2,"",IF(MOD((ROW(D454)-3),(PRODUCT($3:$3)/PRODUCT($B$3:D$3)))=1,IF(MOD((ROW(D454)-3),(PRODUCT($3:$3)/PRODUCT($B$3:C$3)))=1,1,D453+1),D453)),IF(ROW(D454)-3&gt;$A$2,"",IF(MOD((ROW(D454)-3),D$3)=1,1,D453+1))))</f>
        <v/>
      </c>
      <c r="E454" s="127" t="str">
        <f>IF(E453="","",IF(COLUMN(E454)-1&lt;&gt;COUNT($3:$3),IF(ROW(E454)-3&gt;$A$2,"",IF(MOD((ROW(E454)-3),(PRODUCT($3:$3)/PRODUCT($B$3:E$3)))=1,IF(MOD((ROW(E454)-3),(PRODUCT($3:$3)/PRODUCT($B$3:D$3)))=1,1,E453+1),E453)),IF(ROW(E454)-3&gt;$A$2,"",IF(MOD((ROW(E454)-3),E$3)=1,1,E453+1))))</f>
        <v/>
      </c>
      <c r="F454" s="127" t="str">
        <f>IF(F453="","",IF(COLUMN(F454)-1&lt;&gt;COUNT($3:$3),IF(ROW(F454)-3&gt;$A$2,"",IF(MOD((ROW(F454)-3),(PRODUCT($3:$3)/PRODUCT($B$3:F$3)))=1,IF(MOD((ROW(F454)-3),(PRODUCT($3:$3)/PRODUCT($B$3:E$3)))=1,1,F453+1),F453)),IF(ROW(F454)-3&gt;$A$2,"",IF(MOD((ROW(F454)-3),F$3)=1,1,F453+1))))</f>
        <v/>
      </c>
      <c r="G454" s="127" t="str">
        <f>IF(G453="","",IF(COLUMN(G454)-1&lt;&gt;COUNT($3:$3),IF(ROW(G454)-3&gt;$A$2,"",IF(MOD((ROW(G454)-3),(PRODUCT($3:$3)/PRODUCT($B$3:G$3)))=1,IF(MOD((ROW(G454)-3),(PRODUCT($3:$3)/PRODUCT($B$3:F$3)))=1,1,G453+1),G453)),IF(ROW(G454)-3&gt;$A$2,"",IF(MOD((ROW(G454)-3),G$3)=1,1,G453+1))))</f>
        <v/>
      </c>
      <c r="H454" s="127" t="str">
        <f>IF(H453="","",IF(COLUMN(H454)-1&lt;&gt;COUNT($3:$3),IF(ROW(H454)-3&gt;$A$2,"",IF(MOD((ROW(H454)-3),(PRODUCT($3:$3)/PRODUCT($B$3:H$3)))=1,IF(MOD((ROW(H454)-3),(PRODUCT($3:$3)/PRODUCT($B$3:G$3)))=1,1,H453+1),H453)),IF(ROW(H454)-3&gt;$A$2,"",IF(MOD((ROW(H454)-3),H$3)=1,1,H453+1))))</f>
        <v/>
      </c>
      <c r="I454" s="127" t="str">
        <f>IF(I453="","",IF(COLUMN(I454)-1&lt;&gt;COUNT($3:$3),IF(ROW(I454)-3&gt;$A$2,"",IF(MOD((ROW(I454)-3),(PRODUCT($3:$3)/PRODUCT($B$3:I$3)))=1,IF(MOD((ROW(I454)-3),(PRODUCT($3:$3)/PRODUCT($B$3:H$3)))=1,1,I453+1),I453)),IF(ROW(I454)-3&gt;$A$2,"",IF(MOD((ROW(I454)-3),I$3)=1,1,I453+1))))</f>
        <v/>
      </c>
      <c r="J454" s="127" t="str">
        <f>IF(J453="","",IF(COLUMN(J454)-1&lt;&gt;COUNT($3:$3),IF(ROW(J454)-3&gt;$A$2,"",IF(MOD((ROW(J454)-3),(PRODUCT($3:$3)/PRODUCT($B$3:J$3)))=1,IF(MOD((ROW(J454)-3),(PRODUCT($3:$3)/PRODUCT($B$3:I$3)))=1,1,J453+1),J453)),IF(ROW(J454)-3&gt;$A$2,"",IF(MOD((ROW(J454)-3),J$3)=1,1,J453+1))))</f>
        <v/>
      </c>
      <c r="K454" t="str">
        <f>IF(K453="","",IF(COLUMN(K454)-1&lt;&gt;COUNT($3:$3),IF(ROW(K454)-2&gt;$A$2,"",IF(MOD((ROW(K454)-2),(PRODUCT($3:$3)/PRODUCT($B$3:K$3)))=1,IF(MOD((ROW(K454)-2),(PRODUCT($3:$3)/PRODUCT($B$3:J$3)))=1,1,K453+1),K453)),IF(ROW(K454)-2&gt;$A$2,"",IF(MOD((ROW(K454)-2),K$3)=1,1,K453+1))))</f>
        <v/>
      </c>
    </row>
    <row r="455" spans="2:11">
      <c r="B455" s="127" t="str">
        <f>IF(B454="","",IF(COLUMN(B455)-1&lt;&gt;COUNT($3:$3),IF(ROW(B455)-3&gt;$A$2,"",IF(MOD((ROW(B455)-3),(PRODUCT($3:$3)/PRODUCT($B$3:B$3)))=1,B454+1,B454)),IF(ROW(B455)-3&gt;$A$2,"",IF(MOD((ROW(B455)-3),B$3)=1,1,B454+1))))</f>
        <v/>
      </c>
      <c r="C455" s="127" t="str">
        <f>IF(C454="","",IF(COLUMN(C455)-1&lt;&gt;COUNT($3:$3),IF(ROW(C455)-3&gt;$A$2,"",IF(MOD((ROW(C455)-3),(PRODUCT($3:$3)/PRODUCT($B$3:C$3)))=1,IF(MOD((ROW(C455)-3),(PRODUCT($3:$3)/PRODUCT(B$3:$B$3)))=1,1,C454+1),C454)),IF(ROW(C455)-3&gt;$A$2,"",IF(MOD((ROW(C455)-3),C$3)=1,1,C454+1))))</f>
        <v/>
      </c>
      <c r="D455" s="127" t="str">
        <f>IF(D454="","",IF(COLUMN(D455)-1&lt;&gt;COUNT($3:$3),IF(ROW(D455)-3&gt;$A$2,"",IF(MOD((ROW(D455)-3),(PRODUCT($3:$3)/PRODUCT($B$3:D$3)))=1,IF(MOD((ROW(D455)-3),(PRODUCT($3:$3)/PRODUCT($B$3:C$3)))=1,1,D454+1),D454)),IF(ROW(D455)-3&gt;$A$2,"",IF(MOD((ROW(D455)-3),D$3)=1,1,D454+1))))</f>
        <v/>
      </c>
      <c r="E455" s="127" t="str">
        <f>IF(E454="","",IF(COLUMN(E455)-1&lt;&gt;COUNT($3:$3),IF(ROW(E455)-3&gt;$A$2,"",IF(MOD((ROW(E455)-3),(PRODUCT($3:$3)/PRODUCT($B$3:E$3)))=1,IF(MOD((ROW(E455)-3),(PRODUCT($3:$3)/PRODUCT($B$3:D$3)))=1,1,E454+1),E454)),IF(ROW(E455)-3&gt;$A$2,"",IF(MOD((ROW(E455)-3),E$3)=1,1,E454+1))))</f>
        <v/>
      </c>
      <c r="F455" s="127" t="str">
        <f>IF(F454="","",IF(COLUMN(F455)-1&lt;&gt;COUNT($3:$3),IF(ROW(F455)-3&gt;$A$2,"",IF(MOD((ROW(F455)-3),(PRODUCT($3:$3)/PRODUCT($B$3:F$3)))=1,IF(MOD((ROW(F455)-3),(PRODUCT($3:$3)/PRODUCT($B$3:E$3)))=1,1,F454+1),F454)),IF(ROW(F455)-3&gt;$A$2,"",IF(MOD((ROW(F455)-3),F$3)=1,1,F454+1))))</f>
        <v/>
      </c>
      <c r="G455" s="127" t="str">
        <f>IF(G454="","",IF(COLUMN(G455)-1&lt;&gt;COUNT($3:$3),IF(ROW(G455)-3&gt;$A$2,"",IF(MOD((ROW(G455)-3),(PRODUCT($3:$3)/PRODUCT($B$3:G$3)))=1,IF(MOD((ROW(G455)-3),(PRODUCT($3:$3)/PRODUCT($B$3:F$3)))=1,1,G454+1),G454)),IF(ROW(G455)-3&gt;$A$2,"",IF(MOD((ROW(G455)-3),G$3)=1,1,G454+1))))</f>
        <v/>
      </c>
      <c r="H455" s="127" t="str">
        <f>IF(H454="","",IF(COLUMN(H455)-1&lt;&gt;COUNT($3:$3),IF(ROW(H455)-3&gt;$A$2,"",IF(MOD((ROW(H455)-3),(PRODUCT($3:$3)/PRODUCT($B$3:H$3)))=1,IF(MOD((ROW(H455)-3),(PRODUCT($3:$3)/PRODUCT($B$3:G$3)))=1,1,H454+1),H454)),IF(ROW(H455)-3&gt;$A$2,"",IF(MOD((ROW(H455)-3),H$3)=1,1,H454+1))))</f>
        <v/>
      </c>
      <c r="I455" s="127" t="str">
        <f>IF(I454="","",IF(COLUMN(I455)-1&lt;&gt;COUNT($3:$3),IF(ROW(I455)-3&gt;$A$2,"",IF(MOD((ROW(I455)-3),(PRODUCT($3:$3)/PRODUCT($B$3:I$3)))=1,IF(MOD((ROW(I455)-3),(PRODUCT($3:$3)/PRODUCT($B$3:H$3)))=1,1,I454+1),I454)),IF(ROW(I455)-3&gt;$A$2,"",IF(MOD((ROW(I455)-3),I$3)=1,1,I454+1))))</f>
        <v/>
      </c>
      <c r="J455" s="127" t="str">
        <f>IF(J454="","",IF(COLUMN(J455)-1&lt;&gt;COUNT($3:$3),IF(ROW(J455)-3&gt;$A$2,"",IF(MOD((ROW(J455)-3),(PRODUCT($3:$3)/PRODUCT($B$3:J$3)))=1,IF(MOD((ROW(J455)-3),(PRODUCT($3:$3)/PRODUCT($B$3:I$3)))=1,1,J454+1),J454)),IF(ROW(J455)-3&gt;$A$2,"",IF(MOD((ROW(J455)-3),J$3)=1,1,J454+1))))</f>
        <v/>
      </c>
      <c r="K455" t="str">
        <f>IF(K454="","",IF(COLUMN(K455)-1&lt;&gt;COUNT($3:$3),IF(ROW(K455)-2&gt;$A$2,"",IF(MOD((ROW(K455)-2),(PRODUCT($3:$3)/PRODUCT($B$3:K$3)))=1,IF(MOD((ROW(K455)-2),(PRODUCT($3:$3)/PRODUCT($B$3:J$3)))=1,1,K454+1),K454)),IF(ROW(K455)-2&gt;$A$2,"",IF(MOD((ROW(K455)-2),K$3)=1,1,K454+1))))</f>
        <v/>
      </c>
    </row>
    <row r="456" spans="2:11">
      <c r="B456" s="127" t="str">
        <f>IF(B455="","",IF(COLUMN(B456)-1&lt;&gt;COUNT($3:$3),IF(ROW(B456)-3&gt;$A$2,"",IF(MOD((ROW(B456)-3),(PRODUCT($3:$3)/PRODUCT($B$3:B$3)))=1,B455+1,B455)),IF(ROW(B456)-3&gt;$A$2,"",IF(MOD((ROW(B456)-3),B$3)=1,1,B455+1))))</f>
        <v/>
      </c>
      <c r="C456" s="127" t="str">
        <f>IF(C455="","",IF(COLUMN(C456)-1&lt;&gt;COUNT($3:$3),IF(ROW(C456)-3&gt;$A$2,"",IF(MOD((ROW(C456)-3),(PRODUCT($3:$3)/PRODUCT($B$3:C$3)))=1,IF(MOD((ROW(C456)-3),(PRODUCT($3:$3)/PRODUCT(B$3:$B$3)))=1,1,C455+1),C455)),IF(ROW(C456)-3&gt;$A$2,"",IF(MOD((ROW(C456)-3),C$3)=1,1,C455+1))))</f>
        <v/>
      </c>
      <c r="D456" s="127" t="str">
        <f>IF(D455="","",IF(COLUMN(D456)-1&lt;&gt;COUNT($3:$3),IF(ROW(D456)-3&gt;$A$2,"",IF(MOD((ROW(D456)-3),(PRODUCT($3:$3)/PRODUCT($B$3:D$3)))=1,IF(MOD((ROW(D456)-3),(PRODUCT($3:$3)/PRODUCT($B$3:C$3)))=1,1,D455+1),D455)),IF(ROW(D456)-3&gt;$A$2,"",IF(MOD((ROW(D456)-3),D$3)=1,1,D455+1))))</f>
        <v/>
      </c>
      <c r="E456" s="127" t="str">
        <f>IF(E455="","",IF(COLUMN(E456)-1&lt;&gt;COUNT($3:$3),IF(ROW(E456)-3&gt;$A$2,"",IF(MOD((ROW(E456)-3),(PRODUCT($3:$3)/PRODUCT($B$3:E$3)))=1,IF(MOD((ROW(E456)-3),(PRODUCT($3:$3)/PRODUCT($B$3:D$3)))=1,1,E455+1),E455)),IF(ROW(E456)-3&gt;$A$2,"",IF(MOD((ROW(E456)-3),E$3)=1,1,E455+1))))</f>
        <v/>
      </c>
      <c r="F456" s="127" t="str">
        <f>IF(F455="","",IF(COLUMN(F456)-1&lt;&gt;COUNT($3:$3),IF(ROW(F456)-3&gt;$A$2,"",IF(MOD((ROW(F456)-3),(PRODUCT($3:$3)/PRODUCT($B$3:F$3)))=1,IF(MOD((ROW(F456)-3),(PRODUCT($3:$3)/PRODUCT($B$3:E$3)))=1,1,F455+1),F455)),IF(ROW(F456)-3&gt;$A$2,"",IF(MOD((ROW(F456)-3),F$3)=1,1,F455+1))))</f>
        <v/>
      </c>
      <c r="G456" s="127" t="str">
        <f>IF(G455="","",IF(COLUMN(G456)-1&lt;&gt;COUNT($3:$3),IF(ROW(G456)-3&gt;$A$2,"",IF(MOD((ROW(G456)-3),(PRODUCT($3:$3)/PRODUCT($B$3:G$3)))=1,IF(MOD((ROW(G456)-3),(PRODUCT($3:$3)/PRODUCT($B$3:F$3)))=1,1,G455+1),G455)),IF(ROW(G456)-3&gt;$A$2,"",IF(MOD((ROW(G456)-3),G$3)=1,1,G455+1))))</f>
        <v/>
      </c>
      <c r="H456" s="127" t="str">
        <f>IF(H455="","",IF(COLUMN(H456)-1&lt;&gt;COUNT($3:$3),IF(ROW(H456)-3&gt;$A$2,"",IF(MOD((ROW(H456)-3),(PRODUCT($3:$3)/PRODUCT($B$3:H$3)))=1,IF(MOD((ROW(H456)-3),(PRODUCT($3:$3)/PRODUCT($B$3:G$3)))=1,1,H455+1),H455)),IF(ROW(H456)-3&gt;$A$2,"",IF(MOD((ROW(H456)-3),H$3)=1,1,H455+1))))</f>
        <v/>
      </c>
      <c r="I456" s="127" t="str">
        <f>IF(I455="","",IF(COLUMN(I456)-1&lt;&gt;COUNT($3:$3),IF(ROW(I456)-3&gt;$A$2,"",IF(MOD((ROW(I456)-3),(PRODUCT($3:$3)/PRODUCT($B$3:I$3)))=1,IF(MOD((ROW(I456)-3),(PRODUCT($3:$3)/PRODUCT($B$3:H$3)))=1,1,I455+1),I455)),IF(ROW(I456)-3&gt;$A$2,"",IF(MOD((ROW(I456)-3),I$3)=1,1,I455+1))))</f>
        <v/>
      </c>
      <c r="J456" s="127" t="str">
        <f>IF(J455="","",IF(COLUMN(J456)-1&lt;&gt;COUNT($3:$3),IF(ROW(J456)-3&gt;$A$2,"",IF(MOD((ROW(J456)-3),(PRODUCT($3:$3)/PRODUCT($B$3:J$3)))=1,IF(MOD((ROW(J456)-3),(PRODUCT($3:$3)/PRODUCT($B$3:I$3)))=1,1,J455+1),J455)),IF(ROW(J456)-3&gt;$A$2,"",IF(MOD((ROW(J456)-3),J$3)=1,1,J455+1))))</f>
        <v/>
      </c>
      <c r="K456" t="str">
        <f>IF(K455="","",IF(COLUMN(K456)-1&lt;&gt;COUNT($3:$3),IF(ROW(K456)-2&gt;$A$2,"",IF(MOD((ROW(K456)-2),(PRODUCT($3:$3)/PRODUCT($B$3:K$3)))=1,IF(MOD((ROW(K456)-2),(PRODUCT($3:$3)/PRODUCT($B$3:J$3)))=1,1,K455+1),K455)),IF(ROW(K456)-2&gt;$A$2,"",IF(MOD((ROW(K456)-2),K$3)=1,1,K455+1))))</f>
        <v/>
      </c>
    </row>
    <row r="457" spans="2:11">
      <c r="B457" s="127" t="str">
        <f>IF(B456="","",IF(COLUMN(B457)-1&lt;&gt;COUNT($3:$3),IF(ROW(B457)-3&gt;$A$2,"",IF(MOD((ROW(B457)-3),(PRODUCT($3:$3)/PRODUCT($B$3:B$3)))=1,B456+1,B456)),IF(ROW(B457)-3&gt;$A$2,"",IF(MOD((ROW(B457)-3),B$3)=1,1,B456+1))))</f>
        <v/>
      </c>
      <c r="C457" s="127" t="str">
        <f>IF(C456="","",IF(COLUMN(C457)-1&lt;&gt;COUNT($3:$3),IF(ROW(C457)-3&gt;$A$2,"",IF(MOD((ROW(C457)-3),(PRODUCT($3:$3)/PRODUCT($B$3:C$3)))=1,IF(MOD((ROW(C457)-3),(PRODUCT($3:$3)/PRODUCT(B$3:$B$3)))=1,1,C456+1),C456)),IF(ROW(C457)-3&gt;$A$2,"",IF(MOD((ROW(C457)-3),C$3)=1,1,C456+1))))</f>
        <v/>
      </c>
      <c r="D457" s="127" t="str">
        <f>IF(D456="","",IF(COLUMN(D457)-1&lt;&gt;COUNT($3:$3),IF(ROW(D457)-3&gt;$A$2,"",IF(MOD((ROW(D457)-3),(PRODUCT($3:$3)/PRODUCT($B$3:D$3)))=1,IF(MOD((ROW(D457)-3),(PRODUCT($3:$3)/PRODUCT($B$3:C$3)))=1,1,D456+1),D456)),IF(ROW(D457)-3&gt;$A$2,"",IF(MOD((ROW(D457)-3),D$3)=1,1,D456+1))))</f>
        <v/>
      </c>
      <c r="E457" s="127" t="str">
        <f>IF(E456="","",IF(COLUMN(E457)-1&lt;&gt;COUNT($3:$3),IF(ROW(E457)-3&gt;$A$2,"",IF(MOD((ROW(E457)-3),(PRODUCT($3:$3)/PRODUCT($B$3:E$3)))=1,IF(MOD((ROW(E457)-3),(PRODUCT($3:$3)/PRODUCT($B$3:D$3)))=1,1,E456+1),E456)),IF(ROW(E457)-3&gt;$A$2,"",IF(MOD((ROW(E457)-3),E$3)=1,1,E456+1))))</f>
        <v/>
      </c>
      <c r="F457" s="127" t="str">
        <f>IF(F456="","",IF(COLUMN(F457)-1&lt;&gt;COUNT($3:$3),IF(ROW(F457)-3&gt;$A$2,"",IF(MOD((ROW(F457)-3),(PRODUCT($3:$3)/PRODUCT($B$3:F$3)))=1,IF(MOD((ROW(F457)-3),(PRODUCT($3:$3)/PRODUCT($B$3:E$3)))=1,1,F456+1),F456)),IF(ROW(F457)-3&gt;$A$2,"",IF(MOD((ROW(F457)-3),F$3)=1,1,F456+1))))</f>
        <v/>
      </c>
      <c r="G457" s="127" t="str">
        <f>IF(G456="","",IF(COLUMN(G457)-1&lt;&gt;COUNT($3:$3),IF(ROW(G457)-3&gt;$A$2,"",IF(MOD((ROW(G457)-3),(PRODUCT($3:$3)/PRODUCT($B$3:G$3)))=1,IF(MOD((ROW(G457)-3),(PRODUCT($3:$3)/PRODUCT($B$3:F$3)))=1,1,G456+1),G456)),IF(ROW(G457)-3&gt;$A$2,"",IF(MOD((ROW(G457)-3),G$3)=1,1,G456+1))))</f>
        <v/>
      </c>
      <c r="H457" s="127" t="str">
        <f>IF(H456="","",IF(COLUMN(H457)-1&lt;&gt;COUNT($3:$3),IF(ROW(H457)-3&gt;$A$2,"",IF(MOD((ROW(H457)-3),(PRODUCT($3:$3)/PRODUCT($B$3:H$3)))=1,IF(MOD((ROW(H457)-3),(PRODUCT($3:$3)/PRODUCT($B$3:G$3)))=1,1,H456+1),H456)),IF(ROW(H457)-3&gt;$A$2,"",IF(MOD((ROW(H457)-3),H$3)=1,1,H456+1))))</f>
        <v/>
      </c>
      <c r="I457" s="127" t="str">
        <f>IF(I456="","",IF(COLUMN(I457)-1&lt;&gt;COUNT($3:$3),IF(ROW(I457)-3&gt;$A$2,"",IF(MOD((ROW(I457)-3),(PRODUCT($3:$3)/PRODUCT($B$3:I$3)))=1,IF(MOD((ROW(I457)-3),(PRODUCT($3:$3)/PRODUCT($B$3:H$3)))=1,1,I456+1),I456)),IF(ROW(I457)-3&gt;$A$2,"",IF(MOD((ROW(I457)-3),I$3)=1,1,I456+1))))</f>
        <v/>
      </c>
      <c r="J457" s="127" t="str">
        <f>IF(J456="","",IF(COLUMN(J457)-1&lt;&gt;COUNT($3:$3),IF(ROW(J457)-3&gt;$A$2,"",IF(MOD((ROW(J457)-3),(PRODUCT($3:$3)/PRODUCT($B$3:J$3)))=1,IF(MOD((ROW(J457)-3),(PRODUCT($3:$3)/PRODUCT($B$3:I$3)))=1,1,J456+1),J456)),IF(ROW(J457)-3&gt;$A$2,"",IF(MOD((ROW(J457)-3),J$3)=1,1,J456+1))))</f>
        <v/>
      </c>
      <c r="K457" t="str">
        <f>IF(K456="","",IF(COLUMN(K457)-1&lt;&gt;COUNT($3:$3),IF(ROW(K457)-2&gt;$A$2,"",IF(MOD((ROW(K457)-2),(PRODUCT($3:$3)/PRODUCT($B$3:K$3)))=1,IF(MOD((ROW(K457)-2),(PRODUCT($3:$3)/PRODUCT($B$3:J$3)))=1,1,K456+1),K456)),IF(ROW(K457)-2&gt;$A$2,"",IF(MOD((ROW(K457)-2),K$3)=1,1,K456+1))))</f>
        <v/>
      </c>
    </row>
    <row r="458" spans="2:11">
      <c r="B458" s="127" t="str">
        <f>IF(B457="","",IF(COLUMN(B458)-1&lt;&gt;COUNT($3:$3),IF(ROW(B458)-3&gt;$A$2,"",IF(MOD((ROW(B458)-3),(PRODUCT($3:$3)/PRODUCT($B$3:B$3)))=1,B457+1,B457)),IF(ROW(B458)-3&gt;$A$2,"",IF(MOD((ROW(B458)-3),B$3)=1,1,B457+1))))</f>
        <v/>
      </c>
      <c r="C458" s="127" t="str">
        <f>IF(C457="","",IF(COLUMN(C458)-1&lt;&gt;COUNT($3:$3),IF(ROW(C458)-3&gt;$A$2,"",IF(MOD((ROW(C458)-3),(PRODUCT($3:$3)/PRODUCT($B$3:C$3)))=1,IF(MOD((ROW(C458)-3),(PRODUCT($3:$3)/PRODUCT(B$3:$B$3)))=1,1,C457+1),C457)),IF(ROW(C458)-3&gt;$A$2,"",IF(MOD((ROW(C458)-3),C$3)=1,1,C457+1))))</f>
        <v/>
      </c>
      <c r="D458" s="127" t="str">
        <f>IF(D457="","",IF(COLUMN(D458)-1&lt;&gt;COUNT($3:$3),IF(ROW(D458)-3&gt;$A$2,"",IF(MOD((ROW(D458)-3),(PRODUCT($3:$3)/PRODUCT($B$3:D$3)))=1,IF(MOD((ROW(D458)-3),(PRODUCT($3:$3)/PRODUCT($B$3:C$3)))=1,1,D457+1),D457)),IF(ROW(D458)-3&gt;$A$2,"",IF(MOD((ROW(D458)-3),D$3)=1,1,D457+1))))</f>
        <v/>
      </c>
      <c r="E458" s="127" t="str">
        <f>IF(E457="","",IF(COLUMN(E458)-1&lt;&gt;COUNT($3:$3),IF(ROW(E458)-3&gt;$A$2,"",IF(MOD((ROW(E458)-3),(PRODUCT($3:$3)/PRODUCT($B$3:E$3)))=1,IF(MOD((ROW(E458)-3),(PRODUCT($3:$3)/PRODUCT($B$3:D$3)))=1,1,E457+1),E457)),IF(ROW(E458)-3&gt;$A$2,"",IF(MOD((ROW(E458)-3),E$3)=1,1,E457+1))))</f>
        <v/>
      </c>
      <c r="F458" s="127" t="str">
        <f>IF(F457="","",IF(COLUMN(F458)-1&lt;&gt;COUNT($3:$3),IF(ROW(F458)-3&gt;$A$2,"",IF(MOD((ROW(F458)-3),(PRODUCT($3:$3)/PRODUCT($B$3:F$3)))=1,IF(MOD((ROW(F458)-3),(PRODUCT($3:$3)/PRODUCT($B$3:E$3)))=1,1,F457+1),F457)),IF(ROW(F458)-3&gt;$A$2,"",IF(MOD((ROW(F458)-3),F$3)=1,1,F457+1))))</f>
        <v/>
      </c>
      <c r="G458" s="127" t="str">
        <f>IF(G457="","",IF(COLUMN(G458)-1&lt;&gt;COUNT($3:$3),IF(ROW(G458)-3&gt;$A$2,"",IF(MOD((ROW(G458)-3),(PRODUCT($3:$3)/PRODUCT($B$3:G$3)))=1,IF(MOD((ROW(G458)-3),(PRODUCT($3:$3)/PRODUCT($B$3:F$3)))=1,1,G457+1),G457)),IF(ROW(G458)-3&gt;$A$2,"",IF(MOD((ROW(G458)-3),G$3)=1,1,G457+1))))</f>
        <v/>
      </c>
      <c r="H458" s="127" t="str">
        <f>IF(H457="","",IF(COLUMN(H458)-1&lt;&gt;COUNT($3:$3),IF(ROW(H458)-3&gt;$A$2,"",IF(MOD((ROW(H458)-3),(PRODUCT($3:$3)/PRODUCT($B$3:H$3)))=1,IF(MOD((ROW(H458)-3),(PRODUCT($3:$3)/PRODUCT($B$3:G$3)))=1,1,H457+1),H457)),IF(ROW(H458)-3&gt;$A$2,"",IF(MOD((ROW(H458)-3),H$3)=1,1,H457+1))))</f>
        <v/>
      </c>
      <c r="I458" s="127" t="str">
        <f>IF(I457="","",IF(COLUMN(I458)-1&lt;&gt;COUNT($3:$3),IF(ROW(I458)-3&gt;$A$2,"",IF(MOD((ROW(I458)-3),(PRODUCT($3:$3)/PRODUCT($B$3:I$3)))=1,IF(MOD((ROW(I458)-3),(PRODUCT($3:$3)/PRODUCT($B$3:H$3)))=1,1,I457+1),I457)),IF(ROW(I458)-3&gt;$A$2,"",IF(MOD((ROW(I458)-3),I$3)=1,1,I457+1))))</f>
        <v/>
      </c>
      <c r="J458" s="127" t="str">
        <f>IF(J457="","",IF(COLUMN(J458)-1&lt;&gt;COUNT($3:$3),IF(ROW(J458)-3&gt;$A$2,"",IF(MOD((ROW(J458)-3),(PRODUCT($3:$3)/PRODUCT($B$3:J$3)))=1,IF(MOD((ROW(J458)-3),(PRODUCT($3:$3)/PRODUCT($B$3:I$3)))=1,1,J457+1),J457)),IF(ROW(J458)-3&gt;$A$2,"",IF(MOD((ROW(J458)-3),J$3)=1,1,J457+1))))</f>
        <v/>
      </c>
      <c r="K458" t="str">
        <f>IF(K457="","",IF(COLUMN(K458)-1&lt;&gt;COUNT($3:$3),IF(ROW(K458)-2&gt;$A$2,"",IF(MOD((ROW(K458)-2),(PRODUCT($3:$3)/PRODUCT($B$3:K$3)))=1,IF(MOD((ROW(K458)-2),(PRODUCT($3:$3)/PRODUCT($B$3:J$3)))=1,1,K457+1),K457)),IF(ROW(K458)-2&gt;$A$2,"",IF(MOD((ROW(K458)-2),K$3)=1,1,K457+1))))</f>
        <v/>
      </c>
    </row>
    <row r="459" spans="2:11">
      <c r="B459" s="127" t="str">
        <f>IF(B458="","",IF(COLUMN(B459)-1&lt;&gt;COUNT($3:$3),IF(ROW(B459)-3&gt;$A$2,"",IF(MOD((ROW(B459)-3),(PRODUCT($3:$3)/PRODUCT($B$3:B$3)))=1,B458+1,B458)),IF(ROW(B459)-3&gt;$A$2,"",IF(MOD((ROW(B459)-3),B$3)=1,1,B458+1))))</f>
        <v/>
      </c>
      <c r="C459" s="127" t="str">
        <f>IF(C458="","",IF(COLUMN(C459)-1&lt;&gt;COUNT($3:$3),IF(ROW(C459)-3&gt;$A$2,"",IF(MOD((ROW(C459)-3),(PRODUCT($3:$3)/PRODUCT($B$3:C$3)))=1,IF(MOD((ROW(C459)-3),(PRODUCT($3:$3)/PRODUCT(B$3:$B$3)))=1,1,C458+1),C458)),IF(ROW(C459)-3&gt;$A$2,"",IF(MOD((ROW(C459)-3),C$3)=1,1,C458+1))))</f>
        <v/>
      </c>
      <c r="D459" s="127" t="str">
        <f>IF(D458="","",IF(COLUMN(D459)-1&lt;&gt;COUNT($3:$3),IF(ROW(D459)-3&gt;$A$2,"",IF(MOD((ROW(D459)-3),(PRODUCT($3:$3)/PRODUCT($B$3:D$3)))=1,IF(MOD((ROW(D459)-3),(PRODUCT($3:$3)/PRODUCT($B$3:C$3)))=1,1,D458+1),D458)),IF(ROW(D459)-3&gt;$A$2,"",IF(MOD((ROW(D459)-3),D$3)=1,1,D458+1))))</f>
        <v/>
      </c>
      <c r="E459" s="127" t="str">
        <f>IF(E458="","",IF(COLUMN(E459)-1&lt;&gt;COUNT($3:$3),IF(ROW(E459)-3&gt;$A$2,"",IF(MOD((ROW(E459)-3),(PRODUCT($3:$3)/PRODUCT($B$3:E$3)))=1,IF(MOD((ROW(E459)-3),(PRODUCT($3:$3)/PRODUCT($B$3:D$3)))=1,1,E458+1),E458)),IF(ROW(E459)-3&gt;$A$2,"",IF(MOD((ROW(E459)-3),E$3)=1,1,E458+1))))</f>
        <v/>
      </c>
      <c r="F459" s="127" t="str">
        <f>IF(F458="","",IF(COLUMN(F459)-1&lt;&gt;COUNT($3:$3),IF(ROW(F459)-3&gt;$A$2,"",IF(MOD((ROW(F459)-3),(PRODUCT($3:$3)/PRODUCT($B$3:F$3)))=1,IF(MOD((ROW(F459)-3),(PRODUCT($3:$3)/PRODUCT($B$3:E$3)))=1,1,F458+1),F458)),IF(ROW(F459)-3&gt;$A$2,"",IF(MOD((ROW(F459)-3),F$3)=1,1,F458+1))))</f>
        <v/>
      </c>
      <c r="G459" s="127" t="str">
        <f>IF(G458="","",IF(COLUMN(G459)-1&lt;&gt;COUNT($3:$3),IF(ROW(G459)-3&gt;$A$2,"",IF(MOD((ROW(G459)-3),(PRODUCT($3:$3)/PRODUCT($B$3:G$3)))=1,IF(MOD((ROW(G459)-3),(PRODUCT($3:$3)/PRODUCT($B$3:F$3)))=1,1,G458+1),G458)),IF(ROW(G459)-3&gt;$A$2,"",IF(MOD((ROW(G459)-3),G$3)=1,1,G458+1))))</f>
        <v/>
      </c>
      <c r="H459" s="127" t="str">
        <f>IF(H458="","",IF(COLUMN(H459)-1&lt;&gt;COUNT($3:$3),IF(ROW(H459)-3&gt;$A$2,"",IF(MOD((ROW(H459)-3),(PRODUCT($3:$3)/PRODUCT($B$3:H$3)))=1,IF(MOD((ROW(H459)-3),(PRODUCT($3:$3)/PRODUCT($B$3:G$3)))=1,1,H458+1),H458)),IF(ROW(H459)-3&gt;$A$2,"",IF(MOD((ROW(H459)-3),H$3)=1,1,H458+1))))</f>
        <v/>
      </c>
      <c r="I459" s="127" t="str">
        <f>IF(I458="","",IF(COLUMN(I459)-1&lt;&gt;COUNT($3:$3),IF(ROW(I459)-3&gt;$A$2,"",IF(MOD((ROW(I459)-3),(PRODUCT($3:$3)/PRODUCT($B$3:I$3)))=1,IF(MOD((ROW(I459)-3),(PRODUCT($3:$3)/PRODUCT($B$3:H$3)))=1,1,I458+1),I458)),IF(ROW(I459)-3&gt;$A$2,"",IF(MOD((ROW(I459)-3),I$3)=1,1,I458+1))))</f>
        <v/>
      </c>
      <c r="J459" s="127" t="str">
        <f>IF(J458="","",IF(COLUMN(J459)-1&lt;&gt;COUNT($3:$3),IF(ROW(J459)-3&gt;$A$2,"",IF(MOD((ROW(J459)-3),(PRODUCT($3:$3)/PRODUCT($B$3:J$3)))=1,IF(MOD((ROW(J459)-3),(PRODUCT($3:$3)/PRODUCT($B$3:I$3)))=1,1,J458+1),J458)),IF(ROW(J459)-3&gt;$A$2,"",IF(MOD((ROW(J459)-3),J$3)=1,1,J458+1))))</f>
        <v/>
      </c>
      <c r="K459" t="str">
        <f>IF(K458="","",IF(COLUMN(K459)-1&lt;&gt;COUNT($3:$3),IF(ROW(K459)-2&gt;$A$2,"",IF(MOD((ROW(K459)-2),(PRODUCT($3:$3)/PRODUCT($B$3:K$3)))=1,IF(MOD((ROW(K459)-2),(PRODUCT($3:$3)/PRODUCT($B$3:J$3)))=1,1,K458+1),K458)),IF(ROW(K459)-2&gt;$A$2,"",IF(MOD((ROW(K459)-2),K$3)=1,1,K458+1))))</f>
        <v/>
      </c>
    </row>
    <row r="460" spans="2:11">
      <c r="B460" s="127" t="str">
        <f>IF(B459="","",IF(COLUMN(B460)-1&lt;&gt;COUNT($3:$3),IF(ROW(B460)-3&gt;$A$2,"",IF(MOD((ROW(B460)-3),(PRODUCT($3:$3)/PRODUCT($B$3:B$3)))=1,B459+1,B459)),IF(ROW(B460)-3&gt;$A$2,"",IF(MOD((ROW(B460)-3),B$3)=1,1,B459+1))))</f>
        <v/>
      </c>
      <c r="C460" s="127" t="str">
        <f>IF(C459="","",IF(COLUMN(C460)-1&lt;&gt;COUNT($3:$3),IF(ROW(C460)-3&gt;$A$2,"",IF(MOD((ROW(C460)-3),(PRODUCT($3:$3)/PRODUCT($B$3:C$3)))=1,IF(MOD((ROW(C460)-3),(PRODUCT($3:$3)/PRODUCT(B$3:$B$3)))=1,1,C459+1),C459)),IF(ROW(C460)-3&gt;$A$2,"",IF(MOD((ROW(C460)-3),C$3)=1,1,C459+1))))</f>
        <v/>
      </c>
      <c r="D460" s="127" t="str">
        <f>IF(D459="","",IF(COLUMN(D460)-1&lt;&gt;COUNT($3:$3),IF(ROW(D460)-3&gt;$A$2,"",IF(MOD((ROW(D460)-3),(PRODUCT($3:$3)/PRODUCT($B$3:D$3)))=1,IF(MOD((ROW(D460)-3),(PRODUCT($3:$3)/PRODUCT($B$3:C$3)))=1,1,D459+1),D459)),IF(ROW(D460)-3&gt;$A$2,"",IF(MOD((ROW(D460)-3),D$3)=1,1,D459+1))))</f>
        <v/>
      </c>
      <c r="E460" s="127" t="str">
        <f>IF(E459="","",IF(COLUMN(E460)-1&lt;&gt;COUNT($3:$3),IF(ROW(E460)-3&gt;$A$2,"",IF(MOD((ROW(E460)-3),(PRODUCT($3:$3)/PRODUCT($B$3:E$3)))=1,IF(MOD((ROW(E460)-3),(PRODUCT($3:$3)/PRODUCT($B$3:D$3)))=1,1,E459+1),E459)),IF(ROW(E460)-3&gt;$A$2,"",IF(MOD((ROW(E460)-3),E$3)=1,1,E459+1))))</f>
        <v/>
      </c>
      <c r="F460" s="127" t="str">
        <f>IF(F459="","",IF(COLUMN(F460)-1&lt;&gt;COUNT($3:$3),IF(ROW(F460)-3&gt;$A$2,"",IF(MOD((ROW(F460)-3),(PRODUCT($3:$3)/PRODUCT($B$3:F$3)))=1,IF(MOD((ROW(F460)-3),(PRODUCT($3:$3)/PRODUCT($B$3:E$3)))=1,1,F459+1),F459)),IF(ROW(F460)-3&gt;$A$2,"",IF(MOD((ROW(F460)-3),F$3)=1,1,F459+1))))</f>
        <v/>
      </c>
      <c r="G460" s="127" t="str">
        <f>IF(G459="","",IF(COLUMN(G460)-1&lt;&gt;COUNT($3:$3),IF(ROW(G460)-3&gt;$A$2,"",IF(MOD((ROW(G460)-3),(PRODUCT($3:$3)/PRODUCT($B$3:G$3)))=1,IF(MOD((ROW(G460)-3),(PRODUCT($3:$3)/PRODUCT($B$3:F$3)))=1,1,G459+1),G459)),IF(ROW(G460)-3&gt;$A$2,"",IF(MOD((ROW(G460)-3),G$3)=1,1,G459+1))))</f>
        <v/>
      </c>
      <c r="H460" s="127" t="str">
        <f>IF(H459="","",IF(COLUMN(H460)-1&lt;&gt;COUNT($3:$3),IF(ROW(H460)-3&gt;$A$2,"",IF(MOD((ROW(H460)-3),(PRODUCT($3:$3)/PRODUCT($B$3:H$3)))=1,IF(MOD((ROW(H460)-3),(PRODUCT($3:$3)/PRODUCT($B$3:G$3)))=1,1,H459+1),H459)),IF(ROW(H460)-3&gt;$A$2,"",IF(MOD((ROW(H460)-3),H$3)=1,1,H459+1))))</f>
        <v/>
      </c>
      <c r="I460" s="127" t="str">
        <f>IF(I459="","",IF(COLUMN(I460)-1&lt;&gt;COUNT($3:$3),IF(ROW(I460)-3&gt;$A$2,"",IF(MOD((ROW(I460)-3),(PRODUCT($3:$3)/PRODUCT($B$3:I$3)))=1,IF(MOD((ROW(I460)-3),(PRODUCT($3:$3)/PRODUCT($B$3:H$3)))=1,1,I459+1),I459)),IF(ROW(I460)-3&gt;$A$2,"",IF(MOD((ROW(I460)-3),I$3)=1,1,I459+1))))</f>
        <v/>
      </c>
      <c r="J460" s="127" t="str">
        <f>IF(J459="","",IF(COLUMN(J460)-1&lt;&gt;COUNT($3:$3),IF(ROW(J460)-3&gt;$A$2,"",IF(MOD((ROW(J460)-3),(PRODUCT($3:$3)/PRODUCT($B$3:J$3)))=1,IF(MOD((ROW(J460)-3),(PRODUCT($3:$3)/PRODUCT($B$3:I$3)))=1,1,J459+1),J459)),IF(ROW(J460)-3&gt;$A$2,"",IF(MOD((ROW(J460)-3),J$3)=1,1,J459+1))))</f>
        <v/>
      </c>
      <c r="K460" t="str">
        <f>IF(K459="","",IF(COLUMN(K460)-1&lt;&gt;COUNT($3:$3),IF(ROW(K460)-2&gt;$A$2,"",IF(MOD((ROW(K460)-2),(PRODUCT($3:$3)/PRODUCT($B$3:K$3)))=1,IF(MOD((ROW(K460)-2),(PRODUCT($3:$3)/PRODUCT($B$3:J$3)))=1,1,K459+1),K459)),IF(ROW(K460)-2&gt;$A$2,"",IF(MOD((ROW(K460)-2),K$3)=1,1,K459+1))))</f>
        <v/>
      </c>
    </row>
    <row r="461" spans="2:11">
      <c r="B461" s="127" t="str">
        <f>IF(B460="","",IF(COLUMN(B461)-1&lt;&gt;COUNT($3:$3),IF(ROW(B461)-3&gt;$A$2,"",IF(MOD((ROW(B461)-3),(PRODUCT($3:$3)/PRODUCT($B$3:B$3)))=1,B460+1,B460)),IF(ROW(B461)-3&gt;$A$2,"",IF(MOD((ROW(B461)-3),B$3)=1,1,B460+1))))</f>
        <v/>
      </c>
      <c r="C461" s="127" t="str">
        <f>IF(C460="","",IF(COLUMN(C461)-1&lt;&gt;COUNT($3:$3),IF(ROW(C461)-3&gt;$A$2,"",IF(MOD((ROW(C461)-3),(PRODUCT($3:$3)/PRODUCT($B$3:C$3)))=1,IF(MOD((ROW(C461)-3),(PRODUCT($3:$3)/PRODUCT(B$3:$B$3)))=1,1,C460+1),C460)),IF(ROW(C461)-3&gt;$A$2,"",IF(MOD((ROW(C461)-3),C$3)=1,1,C460+1))))</f>
        <v/>
      </c>
      <c r="D461" s="127" t="str">
        <f>IF(D460="","",IF(COLUMN(D461)-1&lt;&gt;COUNT($3:$3),IF(ROW(D461)-3&gt;$A$2,"",IF(MOD((ROW(D461)-3),(PRODUCT($3:$3)/PRODUCT($B$3:D$3)))=1,IF(MOD((ROW(D461)-3),(PRODUCT($3:$3)/PRODUCT($B$3:C$3)))=1,1,D460+1),D460)),IF(ROW(D461)-3&gt;$A$2,"",IF(MOD((ROW(D461)-3),D$3)=1,1,D460+1))))</f>
        <v/>
      </c>
      <c r="E461" s="127" t="str">
        <f>IF(E460="","",IF(COLUMN(E461)-1&lt;&gt;COUNT($3:$3),IF(ROW(E461)-3&gt;$A$2,"",IF(MOD((ROW(E461)-3),(PRODUCT($3:$3)/PRODUCT($B$3:E$3)))=1,IF(MOD((ROW(E461)-3),(PRODUCT($3:$3)/PRODUCT($B$3:D$3)))=1,1,E460+1),E460)),IF(ROW(E461)-3&gt;$A$2,"",IF(MOD((ROW(E461)-3),E$3)=1,1,E460+1))))</f>
        <v/>
      </c>
      <c r="F461" s="127" t="str">
        <f>IF(F460="","",IF(COLUMN(F461)-1&lt;&gt;COUNT($3:$3),IF(ROW(F461)-3&gt;$A$2,"",IF(MOD((ROW(F461)-3),(PRODUCT($3:$3)/PRODUCT($B$3:F$3)))=1,IF(MOD((ROW(F461)-3),(PRODUCT($3:$3)/PRODUCT($B$3:E$3)))=1,1,F460+1),F460)),IF(ROW(F461)-3&gt;$A$2,"",IF(MOD((ROW(F461)-3),F$3)=1,1,F460+1))))</f>
        <v/>
      </c>
      <c r="G461" s="127" t="str">
        <f>IF(G460="","",IF(COLUMN(G461)-1&lt;&gt;COUNT($3:$3),IF(ROW(G461)-3&gt;$A$2,"",IF(MOD((ROW(G461)-3),(PRODUCT($3:$3)/PRODUCT($B$3:G$3)))=1,IF(MOD((ROW(G461)-3),(PRODUCT($3:$3)/PRODUCT($B$3:F$3)))=1,1,G460+1),G460)),IF(ROW(G461)-3&gt;$A$2,"",IF(MOD((ROW(G461)-3),G$3)=1,1,G460+1))))</f>
        <v/>
      </c>
      <c r="H461" s="127" t="str">
        <f>IF(H460="","",IF(COLUMN(H461)-1&lt;&gt;COUNT($3:$3),IF(ROW(H461)-3&gt;$A$2,"",IF(MOD((ROW(H461)-3),(PRODUCT($3:$3)/PRODUCT($B$3:H$3)))=1,IF(MOD((ROW(H461)-3),(PRODUCT($3:$3)/PRODUCT($B$3:G$3)))=1,1,H460+1),H460)),IF(ROW(H461)-3&gt;$A$2,"",IF(MOD((ROW(H461)-3),H$3)=1,1,H460+1))))</f>
        <v/>
      </c>
      <c r="I461" s="127" t="str">
        <f>IF(I460="","",IF(COLUMN(I461)-1&lt;&gt;COUNT($3:$3),IF(ROW(I461)-3&gt;$A$2,"",IF(MOD((ROW(I461)-3),(PRODUCT($3:$3)/PRODUCT($B$3:I$3)))=1,IF(MOD((ROW(I461)-3),(PRODUCT($3:$3)/PRODUCT($B$3:H$3)))=1,1,I460+1),I460)),IF(ROW(I461)-3&gt;$A$2,"",IF(MOD((ROW(I461)-3),I$3)=1,1,I460+1))))</f>
        <v/>
      </c>
      <c r="J461" s="127" t="str">
        <f>IF(J460="","",IF(COLUMN(J461)-1&lt;&gt;COUNT($3:$3),IF(ROW(J461)-3&gt;$A$2,"",IF(MOD((ROW(J461)-3),(PRODUCT($3:$3)/PRODUCT($B$3:J$3)))=1,IF(MOD((ROW(J461)-3),(PRODUCT($3:$3)/PRODUCT($B$3:I$3)))=1,1,J460+1),J460)),IF(ROW(J461)-3&gt;$A$2,"",IF(MOD((ROW(J461)-3),J$3)=1,1,J460+1))))</f>
        <v/>
      </c>
      <c r="K461" t="str">
        <f>IF(K460="","",IF(COLUMN(K461)-1&lt;&gt;COUNT($3:$3),IF(ROW(K461)-2&gt;$A$2,"",IF(MOD((ROW(K461)-2),(PRODUCT($3:$3)/PRODUCT($B$3:K$3)))=1,IF(MOD((ROW(K461)-2),(PRODUCT($3:$3)/PRODUCT($B$3:J$3)))=1,1,K460+1),K460)),IF(ROW(K461)-2&gt;$A$2,"",IF(MOD((ROW(K461)-2),K$3)=1,1,K460+1))))</f>
        <v/>
      </c>
    </row>
    <row r="462" spans="2:11">
      <c r="B462" s="127" t="str">
        <f>IF(B461="","",IF(COLUMN(B462)-1&lt;&gt;COUNT($3:$3),IF(ROW(B462)-3&gt;$A$2,"",IF(MOD((ROW(B462)-3),(PRODUCT($3:$3)/PRODUCT($B$3:B$3)))=1,B461+1,B461)),IF(ROW(B462)-3&gt;$A$2,"",IF(MOD((ROW(B462)-3),B$3)=1,1,B461+1))))</f>
        <v/>
      </c>
      <c r="C462" s="127" t="str">
        <f>IF(C461="","",IF(COLUMN(C462)-1&lt;&gt;COUNT($3:$3),IF(ROW(C462)-3&gt;$A$2,"",IF(MOD((ROW(C462)-3),(PRODUCT($3:$3)/PRODUCT($B$3:C$3)))=1,IF(MOD((ROW(C462)-3),(PRODUCT($3:$3)/PRODUCT(B$3:$B$3)))=1,1,C461+1),C461)),IF(ROW(C462)-3&gt;$A$2,"",IF(MOD((ROW(C462)-3),C$3)=1,1,C461+1))))</f>
        <v/>
      </c>
      <c r="D462" s="127" t="str">
        <f>IF(D461="","",IF(COLUMN(D462)-1&lt;&gt;COUNT($3:$3),IF(ROW(D462)-3&gt;$A$2,"",IF(MOD((ROW(D462)-3),(PRODUCT($3:$3)/PRODUCT($B$3:D$3)))=1,IF(MOD((ROW(D462)-3),(PRODUCT($3:$3)/PRODUCT($B$3:C$3)))=1,1,D461+1),D461)),IF(ROW(D462)-3&gt;$A$2,"",IF(MOD((ROW(D462)-3),D$3)=1,1,D461+1))))</f>
        <v/>
      </c>
      <c r="E462" s="127" t="str">
        <f>IF(E461="","",IF(COLUMN(E462)-1&lt;&gt;COUNT($3:$3),IF(ROW(E462)-3&gt;$A$2,"",IF(MOD((ROW(E462)-3),(PRODUCT($3:$3)/PRODUCT($B$3:E$3)))=1,IF(MOD((ROW(E462)-3),(PRODUCT($3:$3)/PRODUCT($B$3:D$3)))=1,1,E461+1),E461)),IF(ROW(E462)-3&gt;$A$2,"",IF(MOD((ROW(E462)-3),E$3)=1,1,E461+1))))</f>
        <v/>
      </c>
      <c r="F462" s="127" t="str">
        <f>IF(F461="","",IF(COLUMN(F462)-1&lt;&gt;COUNT($3:$3),IF(ROW(F462)-3&gt;$A$2,"",IF(MOD((ROW(F462)-3),(PRODUCT($3:$3)/PRODUCT($B$3:F$3)))=1,IF(MOD((ROW(F462)-3),(PRODUCT($3:$3)/PRODUCT($B$3:E$3)))=1,1,F461+1),F461)),IF(ROW(F462)-3&gt;$A$2,"",IF(MOD((ROW(F462)-3),F$3)=1,1,F461+1))))</f>
        <v/>
      </c>
      <c r="G462" s="127" t="str">
        <f>IF(G461="","",IF(COLUMN(G462)-1&lt;&gt;COUNT($3:$3),IF(ROW(G462)-3&gt;$A$2,"",IF(MOD((ROW(G462)-3),(PRODUCT($3:$3)/PRODUCT($B$3:G$3)))=1,IF(MOD((ROW(G462)-3),(PRODUCT($3:$3)/PRODUCT($B$3:F$3)))=1,1,G461+1),G461)),IF(ROW(G462)-3&gt;$A$2,"",IF(MOD((ROW(G462)-3),G$3)=1,1,G461+1))))</f>
        <v/>
      </c>
      <c r="H462" s="127" t="str">
        <f>IF(H461="","",IF(COLUMN(H462)-1&lt;&gt;COUNT($3:$3),IF(ROW(H462)-3&gt;$A$2,"",IF(MOD((ROW(H462)-3),(PRODUCT($3:$3)/PRODUCT($B$3:H$3)))=1,IF(MOD((ROW(H462)-3),(PRODUCT($3:$3)/PRODUCT($B$3:G$3)))=1,1,H461+1),H461)),IF(ROW(H462)-3&gt;$A$2,"",IF(MOD((ROW(H462)-3),H$3)=1,1,H461+1))))</f>
        <v/>
      </c>
      <c r="I462" s="127" t="str">
        <f>IF(I461="","",IF(COLUMN(I462)-1&lt;&gt;COUNT($3:$3),IF(ROW(I462)-3&gt;$A$2,"",IF(MOD((ROW(I462)-3),(PRODUCT($3:$3)/PRODUCT($B$3:I$3)))=1,IF(MOD((ROW(I462)-3),(PRODUCT($3:$3)/PRODUCT($B$3:H$3)))=1,1,I461+1),I461)),IF(ROW(I462)-3&gt;$A$2,"",IF(MOD((ROW(I462)-3),I$3)=1,1,I461+1))))</f>
        <v/>
      </c>
      <c r="J462" s="127" t="str">
        <f>IF(J461="","",IF(COLUMN(J462)-1&lt;&gt;COUNT($3:$3),IF(ROW(J462)-3&gt;$A$2,"",IF(MOD((ROW(J462)-3),(PRODUCT($3:$3)/PRODUCT($B$3:J$3)))=1,IF(MOD((ROW(J462)-3),(PRODUCT($3:$3)/PRODUCT($B$3:I$3)))=1,1,J461+1),J461)),IF(ROW(J462)-3&gt;$A$2,"",IF(MOD((ROW(J462)-3),J$3)=1,1,J461+1))))</f>
        <v/>
      </c>
      <c r="K462" t="str">
        <f>IF(K461="","",IF(COLUMN(K462)-1&lt;&gt;COUNT($3:$3),IF(ROW(K462)-2&gt;$A$2,"",IF(MOD((ROW(K462)-2),(PRODUCT($3:$3)/PRODUCT($B$3:K$3)))=1,IF(MOD((ROW(K462)-2),(PRODUCT($3:$3)/PRODUCT($B$3:J$3)))=1,1,K461+1),K461)),IF(ROW(K462)-2&gt;$A$2,"",IF(MOD((ROW(K462)-2),K$3)=1,1,K461+1))))</f>
        <v/>
      </c>
    </row>
    <row r="463" spans="2:11">
      <c r="B463" s="127" t="str">
        <f>IF(B462="","",IF(COLUMN(B463)-1&lt;&gt;COUNT($3:$3),IF(ROW(B463)-3&gt;$A$2,"",IF(MOD((ROW(B463)-3),(PRODUCT($3:$3)/PRODUCT($B$3:B$3)))=1,B462+1,B462)),IF(ROW(B463)-3&gt;$A$2,"",IF(MOD((ROW(B463)-3),B$3)=1,1,B462+1))))</f>
        <v/>
      </c>
      <c r="C463" s="127" t="str">
        <f>IF(C462="","",IF(COLUMN(C463)-1&lt;&gt;COUNT($3:$3),IF(ROW(C463)-3&gt;$A$2,"",IF(MOD((ROW(C463)-3),(PRODUCT($3:$3)/PRODUCT($B$3:C$3)))=1,IF(MOD((ROW(C463)-3),(PRODUCT($3:$3)/PRODUCT(B$3:$B$3)))=1,1,C462+1),C462)),IF(ROW(C463)-3&gt;$A$2,"",IF(MOD((ROW(C463)-3),C$3)=1,1,C462+1))))</f>
        <v/>
      </c>
      <c r="D463" s="127" t="str">
        <f>IF(D462="","",IF(COLUMN(D463)-1&lt;&gt;COUNT($3:$3),IF(ROW(D463)-3&gt;$A$2,"",IF(MOD((ROW(D463)-3),(PRODUCT($3:$3)/PRODUCT($B$3:D$3)))=1,IF(MOD((ROW(D463)-3),(PRODUCT($3:$3)/PRODUCT($B$3:C$3)))=1,1,D462+1),D462)),IF(ROW(D463)-3&gt;$A$2,"",IF(MOD((ROW(D463)-3),D$3)=1,1,D462+1))))</f>
        <v/>
      </c>
      <c r="E463" s="127" t="str">
        <f>IF(E462="","",IF(COLUMN(E463)-1&lt;&gt;COUNT($3:$3),IF(ROW(E463)-3&gt;$A$2,"",IF(MOD((ROW(E463)-3),(PRODUCT($3:$3)/PRODUCT($B$3:E$3)))=1,IF(MOD((ROW(E463)-3),(PRODUCT($3:$3)/PRODUCT($B$3:D$3)))=1,1,E462+1),E462)),IF(ROW(E463)-3&gt;$A$2,"",IF(MOD((ROW(E463)-3),E$3)=1,1,E462+1))))</f>
        <v/>
      </c>
      <c r="F463" s="127" t="str">
        <f>IF(F462="","",IF(COLUMN(F463)-1&lt;&gt;COUNT($3:$3),IF(ROW(F463)-3&gt;$A$2,"",IF(MOD((ROW(F463)-3),(PRODUCT($3:$3)/PRODUCT($B$3:F$3)))=1,IF(MOD((ROW(F463)-3),(PRODUCT($3:$3)/PRODUCT($B$3:E$3)))=1,1,F462+1),F462)),IF(ROW(F463)-3&gt;$A$2,"",IF(MOD((ROW(F463)-3),F$3)=1,1,F462+1))))</f>
        <v/>
      </c>
      <c r="G463" s="127" t="str">
        <f>IF(G462="","",IF(COLUMN(G463)-1&lt;&gt;COUNT($3:$3),IF(ROW(G463)-3&gt;$A$2,"",IF(MOD((ROW(G463)-3),(PRODUCT($3:$3)/PRODUCT($B$3:G$3)))=1,IF(MOD((ROW(G463)-3),(PRODUCT($3:$3)/PRODUCT($B$3:F$3)))=1,1,G462+1),G462)),IF(ROW(G463)-3&gt;$A$2,"",IF(MOD((ROW(G463)-3),G$3)=1,1,G462+1))))</f>
        <v/>
      </c>
      <c r="H463" s="127" t="str">
        <f>IF(H462="","",IF(COLUMN(H463)-1&lt;&gt;COUNT($3:$3),IF(ROW(H463)-3&gt;$A$2,"",IF(MOD((ROW(H463)-3),(PRODUCT($3:$3)/PRODUCT($B$3:H$3)))=1,IF(MOD((ROW(H463)-3),(PRODUCT($3:$3)/PRODUCT($B$3:G$3)))=1,1,H462+1),H462)),IF(ROW(H463)-3&gt;$A$2,"",IF(MOD((ROW(H463)-3),H$3)=1,1,H462+1))))</f>
        <v/>
      </c>
      <c r="I463" s="127" t="str">
        <f>IF(I462="","",IF(COLUMN(I463)-1&lt;&gt;COUNT($3:$3),IF(ROW(I463)-3&gt;$A$2,"",IF(MOD((ROW(I463)-3),(PRODUCT($3:$3)/PRODUCT($B$3:I$3)))=1,IF(MOD((ROW(I463)-3),(PRODUCT($3:$3)/PRODUCT($B$3:H$3)))=1,1,I462+1),I462)),IF(ROW(I463)-3&gt;$A$2,"",IF(MOD((ROW(I463)-3),I$3)=1,1,I462+1))))</f>
        <v/>
      </c>
      <c r="J463" s="127" t="str">
        <f>IF(J462="","",IF(COLUMN(J463)-1&lt;&gt;COUNT($3:$3),IF(ROW(J463)-3&gt;$A$2,"",IF(MOD((ROW(J463)-3),(PRODUCT($3:$3)/PRODUCT($B$3:J$3)))=1,IF(MOD((ROW(J463)-3),(PRODUCT($3:$3)/PRODUCT($B$3:I$3)))=1,1,J462+1),J462)),IF(ROW(J463)-3&gt;$A$2,"",IF(MOD((ROW(J463)-3),J$3)=1,1,J462+1))))</f>
        <v/>
      </c>
      <c r="K463" t="str">
        <f>IF(K462="","",IF(COLUMN(K463)-1&lt;&gt;COUNT($3:$3),IF(ROW(K463)-2&gt;$A$2,"",IF(MOD((ROW(K463)-2),(PRODUCT($3:$3)/PRODUCT($B$3:K$3)))=1,IF(MOD((ROW(K463)-2),(PRODUCT($3:$3)/PRODUCT($B$3:J$3)))=1,1,K462+1),K462)),IF(ROW(K463)-2&gt;$A$2,"",IF(MOD((ROW(K463)-2),K$3)=1,1,K462+1))))</f>
        <v/>
      </c>
    </row>
    <row r="464" spans="2:11">
      <c r="B464" s="127" t="str">
        <f>IF(B463="","",IF(COLUMN(B464)-1&lt;&gt;COUNT($3:$3),IF(ROW(B464)-3&gt;$A$2,"",IF(MOD((ROW(B464)-3),(PRODUCT($3:$3)/PRODUCT($B$3:B$3)))=1,B463+1,B463)),IF(ROW(B464)-3&gt;$A$2,"",IF(MOD((ROW(B464)-3),B$3)=1,1,B463+1))))</f>
        <v/>
      </c>
      <c r="C464" s="127" t="str">
        <f>IF(C463="","",IF(COLUMN(C464)-1&lt;&gt;COUNT($3:$3),IF(ROW(C464)-3&gt;$A$2,"",IF(MOD((ROW(C464)-3),(PRODUCT($3:$3)/PRODUCT($B$3:C$3)))=1,IF(MOD((ROW(C464)-3),(PRODUCT($3:$3)/PRODUCT(B$3:$B$3)))=1,1,C463+1),C463)),IF(ROW(C464)-3&gt;$A$2,"",IF(MOD((ROW(C464)-3),C$3)=1,1,C463+1))))</f>
        <v/>
      </c>
      <c r="D464" s="127" t="str">
        <f>IF(D463="","",IF(COLUMN(D464)-1&lt;&gt;COUNT($3:$3),IF(ROW(D464)-3&gt;$A$2,"",IF(MOD((ROW(D464)-3),(PRODUCT($3:$3)/PRODUCT($B$3:D$3)))=1,IF(MOD((ROW(D464)-3),(PRODUCT($3:$3)/PRODUCT($B$3:C$3)))=1,1,D463+1),D463)),IF(ROW(D464)-3&gt;$A$2,"",IF(MOD((ROW(D464)-3),D$3)=1,1,D463+1))))</f>
        <v/>
      </c>
      <c r="E464" s="127" t="str">
        <f>IF(E463="","",IF(COLUMN(E464)-1&lt;&gt;COUNT($3:$3),IF(ROW(E464)-3&gt;$A$2,"",IF(MOD((ROW(E464)-3),(PRODUCT($3:$3)/PRODUCT($B$3:E$3)))=1,IF(MOD((ROW(E464)-3),(PRODUCT($3:$3)/PRODUCT($B$3:D$3)))=1,1,E463+1),E463)),IF(ROW(E464)-3&gt;$A$2,"",IF(MOD((ROW(E464)-3),E$3)=1,1,E463+1))))</f>
        <v/>
      </c>
      <c r="F464" s="127" t="str">
        <f>IF(F463="","",IF(COLUMN(F464)-1&lt;&gt;COUNT($3:$3),IF(ROW(F464)-3&gt;$A$2,"",IF(MOD((ROW(F464)-3),(PRODUCT($3:$3)/PRODUCT($B$3:F$3)))=1,IF(MOD((ROW(F464)-3),(PRODUCT($3:$3)/PRODUCT($B$3:E$3)))=1,1,F463+1),F463)),IF(ROW(F464)-3&gt;$A$2,"",IF(MOD((ROW(F464)-3),F$3)=1,1,F463+1))))</f>
        <v/>
      </c>
      <c r="G464" s="127" t="str">
        <f>IF(G463="","",IF(COLUMN(G464)-1&lt;&gt;COUNT($3:$3),IF(ROW(G464)-3&gt;$A$2,"",IF(MOD((ROW(G464)-3),(PRODUCT($3:$3)/PRODUCT($B$3:G$3)))=1,IF(MOD((ROW(G464)-3),(PRODUCT($3:$3)/PRODUCT($B$3:F$3)))=1,1,G463+1),G463)),IF(ROW(G464)-3&gt;$A$2,"",IF(MOD((ROW(G464)-3),G$3)=1,1,G463+1))))</f>
        <v/>
      </c>
      <c r="H464" s="127" t="str">
        <f>IF(H463="","",IF(COLUMN(H464)-1&lt;&gt;COUNT($3:$3),IF(ROW(H464)-3&gt;$A$2,"",IF(MOD((ROW(H464)-3),(PRODUCT($3:$3)/PRODUCT($B$3:H$3)))=1,IF(MOD((ROW(H464)-3),(PRODUCT($3:$3)/PRODUCT($B$3:G$3)))=1,1,H463+1),H463)),IF(ROW(H464)-3&gt;$A$2,"",IF(MOD((ROW(H464)-3),H$3)=1,1,H463+1))))</f>
        <v/>
      </c>
      <c r="I464" s="127" t="str">
        <f>IF(I463="","",IF(COLUMN(I464)-1&lt;&gt;COUNT($3:$3),IF(ROW(I464)-3&gt;$A$2,"",IF(MOD((ROW(I464)-3),(PRODUCT($3:$3)/PRODUCT($B$3:I$3)))=1,IF(MOD((ROW(I464)-3),(PRODUCT($3:$3)/PRODUCT($B$3:H$3)))=1,1,I463+1),I463)),IF(ROW(I464)-3&gt;$A$2,"",IF(MOD((ROW(I464)-3),I$3)=1,1,I463+1))))</f>
        <v/>
      </c>
      <c r="J464" s="127" t="str">
        <f>IF(J463="","",IF(COLUMN(J464)-1&lt;&gt;COUNT($3:$3),IF(ROW(J464)-3&gt;$A$2,"",IF(MOD((ROW(J464)-3),(PRODUCT($3:$3)/PRODUCT($B$3:J$3)))=1,IF(MOD((ROW(J464)-3),(PRODUCT($3:$3)/PRODUCT($B$3:I$3)))=1,1,J463+1),J463)),IF(ROW(J464)-3&gt;$A$2,"",IF(MOD((ROW(J464)-3),J$3)=1,1,J463+1))))</f>
        <v/>
      </c>
      <c r="K464" t="str">
        <f>IF(K463="","",IF(COLUMN(K464)-1&lt;&gt;COUNT($3:$3),IF(ROW(K464)-2&gt;$A$2,"",IF(MOD((ROW(K464)-2),(PRODUCT($3:$3)/PRODUCT($B$3:K$3)))=1,IF(MOD((ROW(K464)-2),(PRODUCT($3:$3)/PRODUCT($B$3:J$3)))=1,1,K463+1),K463)),IF(ROW(K464)-2&gt;$A$2,"",IF(MOD((ROW(K464)-2),K$3)=1,1,K463+1))))</f>
        <v/>
      </c>
    </row>
    <row r="465" spans="2:11">
      <c r="B465" s="127" t="str">
        <f>IF(B464="","",IF(COLUMN(B465)-1&lt;&gt;COUNT($3:$3),IF(ROW(B465)-3&gt;$A$2,"",IF(MOD((ROW(B465)-3),(PRODUCT($3:$3)/PRODUCT($B$3:B$3)))=1,B464+1,B464)),IF(ROW(B465)-3&gt;$A$2,"",IF(MOD((ROW(B465)-3),B$3)=1,1,B464+1))))</f>
        <v/>
      </c>
      <c r="C465" s="127" t="str">
        <f>IF(C464="","",IF(COLUMN(C465)-1&lt;&gt;COUNT($3:$3),IF(ROW(C465)-3&gt;$A$2,"",IF(MOD((ROW(C465)-3),(PRODUCT($3:$3)/PRODUCT($B$3:C$3)))=1,IF(MOD((ROW(C465)-3),(PRODUCT($3:$3)/PRODUCT(B$3:$B$3)))=1,1,C464+1),C464)),IF(ROW(C465)-3&gt;$A$2,"",IF(MOD((ROW(C465)-3),C$3)=1,1,C464+1))))</f>
        <v/>
      </c>
      <c r="D465" s="127" t="str">
        <f>IF(D464="","",IF(COLUMN(D465)-1&lt;&gt;COUNT($3:$3),IF(ROW(D465)-3&gt;$A$2,"",IF(MOD((ROW(D465)-3),(PRODUCT($3:$3)/PRODUCT($B$3:D$3)))=1,IF(MOD((ROW(D465)-3),(PRODUCT($3:$3)/PRODUCT($B$3:C$3)))=1,1,D464+1),D464)),IF(ROW(D465)-3&gt;$A$2,"",IF(MOD((ROW(D465)-3),D$3)=1,1,D464+1))))</f>
        <v/>
      </c>
      <c r="E465" s="127" t="str">
        <f>IF(E464="","",IF(COLUMN(E465)-1&lt;&gt;COUNT($3:$3),IF(ROW(E465)-3&gt;$A$2,"",IF(MOD((ROW(E465)-3),(PRODUCT($3:$3)/PRODUCT($B$3:E$3)))=1,IF(MOD((ROW(E465)-3),(PRODUCT($3:$3)/PRODUCT($B$3:D$3)))=1,1,E464+1),E464)),IF(ROW(E465)-3&gt;$A$2,"",IF(MOD((ROW(E465)-3),E$3)=1,1,E464+1))))</f>
        <v/>
      </c>
      <c r="F465" s="127" t="str">
        <f>IF(F464="","",IF(COLUMN(F465)-1&lt;&gt;COUNT($3:$3),IF(ROW(F465)-3&gt;$A$2,"",IF(MOD((ROW(F465)-3),(PRODUCT($3:$3)/PRODUCT($B$3:F$3)))=1,IF(MOD((ROW(F465)-3),(PRODUCT($3:$3)/PRODUCT($B$3:E$3)))=1,1,F464+1),F464)),IF(ROW(F465)-3&gt;$A$2,"",IF(MOD((ROW(F465)-3),F$3)=1,1,F464+1))))</f>
        <v/>
      </c>
      <c r="G465" s="127" t="str">
        <f>IF(G464="","",IF(COLUMN(G465)-1&lt;&gt;COUNT($3:$3),IF(ROW(G465)-3&gt;$A$2,"",IF(MOD((ROW(G465)-3),(PRODUCT($3:$3)/PRODUCT($B$3:G$3)))=1,IF(MOD((ROW(G465)-3),(PRODUCT($3:$3)/PRODUCT($B$3:F$3)))=1,1,G464+1),G464)),IF(ROW(G465)-3&gt;$A$2,"",IF(MOD((ROW(G465)-3),G$3)=1,1,G464+1))))</f>
        <v/>
      </c>
      <c r="H465" s="127" t="str">
        <f>IF(H464="","",IF(COLUMN(H465)-1&lt;&gt;COUNT($3:$3),IF(ROW(H465)-3&gt;$A$2,"",IF(MOD((ROW(H465)-3),(PRODUCT($3:$3)/PRODUCT($B$3:H$3)))=1,IF(MOD((ROW(H465)-3),(PRODUCT($3:$3)/PRODUCT($B$3:G$3)))=1,1,H464+1),H464)),IF(ROW(H465)-3&gt;$A$2,"",IF(MOD((ROW(H465)-3),H$3)=1,1,H464+1))))</f>
        <v/>
      </c>
      <c r="I465" s="127" t="str">
        <f>IF(I464="","",IF(COLUMN(I465)-1&lt;&gt;COUNT($3:$3),IF(ROW(I465)-3&gt;$A$2,"",IF(MOD((ROW(I465)-3),(PRODUCT($3:$3)/PRODUCT($B$3:I$3)))=1,IF(MOD((ROW(I465)-3),(PRODUCT($3:$3)/PRODUCT($B$3:H$3)))=1,1,I464+1),I464)),IF(ROW(I465)-3&gt;$A$2,"",IF(MOD((ROW(I465)-3),I$3)=1,1,I464+1))))</f>
        <v/>
      </c>
      <c r="J465" s="127" t="str">
        <f>IF(J464="","",IF(COLUMN(J465)-1&lt;&gt;COUNT($3:$3),IF(ROW(J465)-3&gt;$A$2,"",IF(MOD((ROW(J465)-3),(PRODUCT($3:$3)/PRODUCT($B$3:J$3)))=1,IF(MOD((ROW(J465)-3),(PRODUCT($3:$3)/PRODUCT($B$3:I$3)))=1,1,J464+1),J464)),IF(ROW(J465)-3&gt;$A$2,"",IF(MOD((ROW(J465)-3),J$3)=1,1,J464+1))))</f>
        <v/>
      </c>
      <c r="K465" t="str">
        <f>IF(K464="","",IF(COLUMN(K465)-1&lt;&gt;COUNT($3:$3),IF(ROW(K465)-2&gt;$A$2,"",IF(MOD((ROW(K465)-2),(PRODUCT($3:$3)/PRODUCT($B$3:K$3)))=1,IF(MOD((ROW(K465)-2),(PRODUCT($3:$3)/PRODUCT($B$3:J$3)))=1,1,K464+1),K464)),IF(ROW(K465)-2&gt;$A$2,"",IF(MOD((ROW(K465)-2),K$3)=1,1,K464+1))))</f>
        <v/>
      </c>
    </row>
    <row r="466" spans="2:11">
      <c r="B466" s="127" t="str">
        <f>IF(B465="","",IF(COLUMN(B466)-1&lt;&gt;COUNT($3:$3),IF(ROW(B466)-3&gt;$A$2,"",IF(MOD((ROW(B466)-3),(PRODUCT($3:$3)/PRODUCT($B$3:B$3)))=1,B465+1,B465)),IF(ROW(B466)-3&gt;$A$2,"",IF(MOD((ROW(B466)-3),B$3)=1,1,B465+1))))</f>
        <v/>
      </c>
      <c r="C466" s="127" t="str">
        <f>IF(C465="","",IF(COLUMN(C466)-1&lt;&gt;COUNT($3:$3),IF(ROW(C466)-3&gt;$A$2,"",IF(MOD((ROW(C466)-3),(PRODUCT($3:$3)/PRODUCT($B$3:C$3)))=1,IF(MOD((ROW(C466)-3),(PRODUCT($3:$3)/PRODUCT(B$3:$B$3)))=1,1,C465+1),C465)),IF(ROW(C466)-3&gt;$A$2,"",IF(MOD((ROW(C466)-3),C$3)=1,1,C465+1))))</f>
        <v/>
      </c>
      <c r="D466" s="127" t="str">
        <f>IF(D465="","",IF(COLUMN(D466)-1&lt;&gt;COUNT($3:$3),IF(ROW(D466)-3&gt;$A$2,"",IF(MOD((ROW(D466)-3),(PRODUCT($3:$3)/PRODUCT($B$3:D$3)))=1,IF(MOD((ROW(D466)-3),(PRODUCT($3:$3)/PRODUCT($B$3:C$3)))=1,1,D465+1),D465)),IF(ROW(D466)-3&gt;$A$2,"",IF(MOD((ROW(D466)-3),D$3)=1,1,D465+1))))</f>
        <v/>
      </c>
      <c r="E466" s="127" t="str">
        <f>IF(E465="","",IF(COLUMN(E466)-1&lt;&gt;COUNT($3:$3),IF(ROW(E466)-3&gt;$A$2,"",IF(MOD((ROW(E466)-3),(PRODUCT($3:$3)/PRODUCT($B$3:E$3)))=1,IF(MOD((ROW(E466)-3),(PRODUCT($3:$3)/PRODUCT($B$3:D$3)))=1,1,E465+1),E465)),IF(ROW(E466)-3&gt;$A$2,"",IF(MOD((ROW(E466)-3),E$3)=1,1,E465+1))))</f>
        <v/>
      </c>
      <c r="F466" s="127" t="str">
        <f>IF(F465="","",IF(COLUMN(F466)-1&lt;&gt;COUNT($3:$3),IF(ROW(F466)-3&gt;$A$2,"",IF(MOD((ROW(F466)-3),(PRODUCT($3:$3)/PRODUCT($B$3:F$3)))=1,IF(MOD((ROW(F466)-3),(PRODUCT($3:$3)/PRODUCT($B$3:E$3)))=1,1,F465+1),F465)),IF(ROW(F466)-3&gt;$A$2,"",IF(MOD((ROW(F466)-3),F$3)=1,1,F465+1))))</f>
        <v/>
      </c>
      <c r="G466" s="127" t="str">
        <f>IF(G465="","",IF(COLUMN(G466)-1&lt;&gt;COUNT($3:$3),IF(ROW(G466)-3&gt;$A$2,"",IF(MOD((ROW(G466)-3),(PRODUCT($3:$3)/PRODUCT($B$3:G$3)))=1,IF(MOD((ROW(G466)-3),(PRODUCT($3:$3)/PRODUCT($B$3:F$3)))=1,1,G465+1),G465)),IF(ROW(G466)-3&gt;$A$2,"",IF(MOD((ROW(G466)-3),G$3)=1,1,G465+1))))</f>
        <v/>
      </c>
      <c r="H466" s="127" t="str">
        <f>IF(H465="","",IF(COLUMN(H466)-1&lt;&gt;COUNT($3:$3),IF(ROW(H466)-3&gt;$A$2,"",IF(MOD((ROW(H466)-3),(PRODUCT($3:$3)/PRODUCT($B$3:H$3)))=1,IF(MOD((ROW(H466)-3),(PRODUCT($3:$3)/PRODUCT($B$3:G$3)))=1,1,H465+1),H465)),IF(ROW(H466)-3&gt;$A$2,"",IF(MOD((ROW(H466)-3),H$3)=1,1,H465+1))))</f>
        <v/>
      </c>
      <c r="I466" s="127" t="str">
        <f>IF(I465="","",IF(COLUMN(I466)-1&lt;&gt;COUNT($3:$3),IF(ROW(I466)-3&gt;$A$2,"",IF(MOD((ROW(I466)-3),(PRODUCT($3:$3)/PRODUCT($B$3:I$3)))=1,IF(MOD((ROW(I466)-3),(PRODUCT($3:$3)/PRODUCT($B$3:H$3)))=1,1,I465+1),I465)),IF(ROW(I466)-3&gt;$A$2,"",IF(MOD((ROW(I466)-3),I$3)=1,1,I465+1))))</f>
        <v/>
      </c>
      <c r="J466" s="127" t="str">
        <f>IF(J465="","",IF(COLUMN(J466)-1&lt;&gt;COUNT($3:$3),IF(ROW(J466)-3&gt;$A$2,"",IF(MOD((ROW(J466)-3),(PRODUCT($3:$3)/PRODUCT($B$3:J$3)))=1,IF(MOD((ROW(J466)-3),(PRODUCT($3:$3)/PRODUCT($B$3:I$3)))=1,1,J465+1),J465)),IF(ROW(J466)-3&gt;$A$2,"",IF(MOD((ROW(J466)-3),J$3)=1,1,J465+1))))</f>
        <v/>
      </c>
      <c r="K466" t="str">
        <f>IF(K465="","",IF(COLUMN(K466)-1&lt;&gt;COUNT($3:$3),IF(ROW(K466)-2&gt;$A$2,"",IF(MOD((ROW(K466)-2),(PRODUCT($3:$3)/PRODUCT($B$3:K$3)))=1,IF(MOD((ROW(K466)-2),(PRODUCT($3:$3)/PRODUCT($B$3:J$3)))=1,1,K465+1),K465)),IF(ROW(K466)-2&gt;$A$2,"",IF(MOD((ROW(K466)-2),K$3)=1,1,K465+1))))</f>
        <v/>
      </c>
    </row>
    <row r="467" spans="2:11">
      <c r="B467" s="127" t="str">
        <f>IF(B466="","",IF(COLUMN(B467)-1&lt;&gt;COUNT($3:$3),IF(ROW(B467)-3&gt;$A$2,"",IF(MOD((ROW(B467)-3),(PRODUCT($3:$3)/PRODUCT($B$3:B$3)))=1,B466+1,B466)),IF(ROW(B467)-3&gt;$A$2,"",IF(MOD((ROW(B467)-3),B$3)=1,1,B466+1))))</f>
        <v/>
      </c>
      <c r="C467" s="127" t="str">
        <f>IF(C466="","",IF(COLUMN(C467)-1&lt;&gt;COUNT($3:$3),IF(ROW(C467)-3&gt;$A$2,"",IF(MOD((ROW(C467)-3),(PRODUCT($3:$3)/PRODUCT($B$3:C$3)))=1,IF(MOD((ROW(C467)-3),(PRODUCT($3:$3)/PRODUCT(B$3:$B$3)))=1,1,C466+1),C466)),IF(ROW(C467)-3&gt;$A$2,"",IF(MOD((ROW(C467)-3),C$3)=1,1,C466+1))))</f>
        <v/>
      </c>
      <c r="D467" s="127" t="str">
        <f>IF(D466="","",IF(COLUMN(D467)-1&lt;&gt;COUNT($3:$3),IF(ROW(D467)-3&gt;$A$2,"",IF(MOD((ROW(D467)-3),(PRODUCT($3:$3)/PRODUCT($B$3:D$3)))=1,IF(MOD((ROW(D467)-3),(PRODUCT($3:$3)/PRODUCT($B$3:C$3)))=1,1,D466+1),D466)),IF(ROW(D467)-3&gt;$A$2,"",IF(MOD((ROW(D467)-3),D$3)=1,1,D466+1))))</f>
        <v/>
      </c>
      <c r="E467" s="127" t="str">
        <f>IF(E466="","",IF(COLUMN(E467)-1&lt;&gt;COUNT($3:$3),IF(ROW(E467)-3&gt;$A$2,"",IF(MOD((ROW(E467)-3),(PRODUCT($3:$3)/PRODUCT($B$3:E$3)))=1,IF(MOD((ROW(E467)-3),(PRODUCT($3:$3)/PRODUCT($B$3:D$3)))=1,1,E466+1),E466)),IF(ROW(E467)-3&gt;$A$2,"",IF(MOD((ROW(E467)-3),E$3)=1,1,E466+1))))</f>
        <v/>
      </c>
      <c r="F467" s="127" t="str">
        <f>IF(F466="","",IF(COLUMN(F467)-1&lt;&gt;COUNT($3:$3),IF(ROW(F467)-3&gt;$A$2,"",IF(MOD((ROW(F467)-3),(PRODUCT($3:$3)/PRODUCT($B$3:F$3)))=1,IF(MOD((ROW(F467)-3),(PRODUCT($3:$3)/PRODUCT($B$3:E$3)))=1,1,F466+1),F466)),IF(ROW(F467)-3&gt;$A$2,"",IF(MOD((ROW(F467)-3),F$3)=1,1,F466+1))))</f>
        <v/>
      </c>
      <c r="G467" s="127" t="str">
        <f>IF(G466="","",IF(COLUMN(G467)-1&lt;&gt;COUNT($3:$3),IF(ROW(G467)-3&gt;$A$2,"",IF(MOD((ROW(G467)-3),(PRODUCT($3:$3)/PRODUCT($B$3:G$3)))=1,IF(MOD((ROW(G467)-3),(PRODUCT($3:$3)/PRODUCT($B$3:F$3)))=1,1,G466+1),G466)),IF(ROW(G467)-3&gt;$A$2,"",IF(MOD((ROW(G467)-3),G$3)=1,1,G466+1))))</f>
        <v/>
      </c>
      <c r="H467" s="127" t="str">
        <f>IF(H466="","",IF(COLUMN(H467)-1&lt;&gt;COUNT($3:$3),IF(ROW(H467)-3&gt;$A$2,"",IF(MOD((ROW(H467)-3),(PRODUCT($3:$3)/PRODUCT($B$3:H$3)))=1,IF(MOD((ROW(H467)-3),(PRODUCT($3:$3)/PRODUCT($B$3:G$3)))=1,1,H466+1),H466)),IF(ROW(H467)-3&gt;$A$2,"",IF(MOD((ROW(H467)-3),H$3)=1,1,H466+1))))</f>
        <v/>
      </c>
      <c r="I467" s="127" t="str">
        <f>IF(I466="","",IF(COLUMN(I467)-1&lt;&gt;COUNT($3:$3),IF(ROW(I467)-3&gt;$A$2,"",IF(MOD((ROW(I467)-3),(PRODUCT($3:$3)/PRODUCT($B$3:I$3)))=1,IF(MOD((ROW(I467)-3),(PRODUCT($3:$3)/PRODUCT($B$3:H$3)))=1,1,I466+1),I466)),IF(ROW(I467)-3&gt;$A$2,"",IF(MOD((ROW(I467)-3),I$3)=1,1,I466+1))))</f>
        <v/>
      </c>
      <c r="J467" s="127" t="str">
        <f>IF(J466="","",IF(COLUMN(J467)-1&lt;&gt;COUNT($3:$3),IF(ROW(J467)-3&gt;$A$2,"",IF(MOD((ROW(J467)-3),(PRODUCT($3:$3)/PRODUCT($B$3:J$3)))=1,IF(MOD((ROW(J467)-3),(PRODUCT($3:$3)/PRODUCT($B$3:I$3)))=1,1,J466+1),J466)),IF(ROW(J467)-3&gt;$A$2,"",IF(MOD((ROW(J467)-3),J$3)=1,1,J466+1))))</f>
        <v/>
      </c>
      <c r="K467" t="str">
        <f>IF(K466="","",IF(COLUMN(K467)-1&lt;&gt;COUNT($3:$3),IF(ROW(K467)-2&gt;$A$2,"",IF(MOD((ROW(K467)-2),(PRODUCT($3:$3)/PRODUCT($B$3:K$3)))=1,IF(MOD((ROW(K467)-2),(PRODUCT($3:$3)/PRODUCT($B$3:J$3)))=1,1,K466+1),K466)),IF(ROW(K467)-2&gt;$A$2,"",IF(MOD((ROW(K467)-2),K$3)=1,1,K466+1))))</f>
        <v/>
      </c>
    </row>
    <row r="468" spans="2:11">
      <c r="B468" s="127" t="str">
        <f>IF(B467="","",IF(COLUMN(B468)-1&lt;&gt;COUNT($3:$3),IF(ROW(B468)-3&gt;$A$2,"",IF(MOD((ROW(B468)-3),(PRODUCT($3:$3)/PRODUCT($B$3:B$3)))=1,B467+1,B467)),IF(ROW(B468)-3&gt;$A$2,"",IF(MOD((ROW(B468)-3),B$3)=1,1,B467+1))))</f>
        <v/>
      </c>
      <c r="C468" s="127" t="str">
        <f>IF(C467="","",IF(COLUMN(C468)-1&lt;&gt;COUNT($3:$3),IF(ROW(C468)-3&gt;$A$2,"",IF(MOD((ROW(C468)-3),(PRODUCT($3:$3)/PRODUCT($B$3:C$3)))=1,IF(MOD((ROW(C468)-3),(PRODUCT($3:$3)/PRODUCT(B$3:$B$3)))=1,1,C467+1),C467)),IF(ROW(C468)-3&gt;$A$2,"",IF(MOD((ROW(C468)-3),C$3)=1,1,C467+1))))</f>
        <v/>
      </c>
      <c r="D468" s="127" t="str">
        <f>IF(D467="","",IF(COLUMN(D468)-1&lt;&gt;COUNT($3:$3),IF(ROW(D468)-3&gt;$A$2,"",IF(MOD((ROW(D468)-3),(PRODUCT($3:$3)/PRODUCT($B$3:D$3)))=1,IF(MOD((ROW(D468)-3),(PRODUCT($3:$3)/PRODUCT($B$3:C$3)))=1,1,D467+1),D467)),IF(ROW(D468)-3&gt;$A$2,"",IF(MOD((ROW(D468)-3),D$3)=1,1,D467+1))))</f>
        <v/>
      </c>
      <c r="E468" s="127" t="str">
        <f>IF(E467="","",IF(COLUMN(E468)-1&lt;&gt;COUNT($3:$3),IF(ROW(E468)-3&gt;$A$2,"",IF(MOD((ROW(E468)-3),(PRODUCT($3:$3)/PRODUCT($B$3:E$3)))=1,IF(MOD((ROW(E468)-3),(PRODUCT($3:$3)/PRODUCT($B$3:D$3)))=1,1,E467+1),E467)),IF(ROW(E468)-3&gt;$A$2,"",IF(MOD((ROW(E468)-3),E$3)=1,1,E467+1))))</f>
        <v/>
      </c>
      <c r="F468" s="127" t="str">
        <f>IF(F467="","",IF(COLUMN(F468)-1&lt;&gt;COUNT($3:$3),IF(ROW(F468)-3&gt;$A$2,"",IF(MOD((ROW(F468)-3),(PRODUCT($3:$3)/PRODUCT($B$3:F$3)))=1,IF(MOD((ROW(F468)-3),(PRODUCT($3:$3)/PRODUCT($B$3:E$3)))=1,1,F467+1),F467)),IF(ROW(F468)-3&gt;$A$2,"",IF(MOD((ROW(F468)-3),F$3)=1,1,F467+1))))</f>
        <v/>
      </c>
      <c r="G468" s="127" t="str">
        <f>IF(G467="","",IF(COLUMN(G468)-1&lt;&gt;COUNT($3:$3),IF(ROW(G468)-3&gt;$A$2,"",IF(MOD((ROW(G468)-3),(PRODUCT($3:$3)/PRODUCT($B$3:G$3)))=1,IF(MOD((ROW(G468)-3),(PRODUCT($3:$3)/PRODUCT($B$3:F$3)))=1,1,G467+1),G467)),IF(ROW(G468)-3&gt;$A$2,"",IF(MOD((ROW(G468)-3),G$3)=1,1,G467+1))))</f>
        <v/>
      </c>
      <c r="H468" s="127" t="str">
        <f>IF(H467="","",IF(COLUMN(H468)-1&lt;&gt;COUNT($3:$3),IF(ROW(H468)-3&gt;$A$2,"",IF(MOD((ROW(H468)-3),(PRODUCT($3:$3)/PRODUCT($B$3:H$3)))=1,IF(MOD((ROW(H468)-3),(PRODUCT($3:$3)/PRODUCT($B$3:G$3)))=1,1,H467+1),H467)),IF(ROW(H468)-3&gt;$A$2,"",IF(MOD((ROW(H468)-3),H$3)=1,1,H467+1))))</f>
        <v/>
      </c>
      <c r="I468" s="127" t="str">
        <f>IF(I467="","",IF(COLUMN(I468)-1&lt;&gt;COUNT($3:$3),IF(ROW(I468)-3&gt;$A$2,"",IF(MOD((ROW(I468)-3),(PRODUCT($3:$3)/PRODUCT($B$3:I$3)))=1,IF(MOD((ROW(I468)-3),(PRODUCT($3:$3)/PRODUCT($B$3:H$3)))=1,1,I467+1),I467)),IF(ROW(I468)-3&gt;$A$2,"",IF(MOD((ROW(I468)-3),I$3)=1,1,I467+1))))</f>
        <v/>
      </c>
      <c r="J468" s="127" t="str">
        <f>IF(J467="","",IF(COLUMN(J468)-1&lt;&gt;COUNT($3:$3),IF(ROW(J468)-3&gt;$A$2,"",IF(MOD((ROW(J468)-3),(PRODUCT($3:$3)/PRODUCT($B$3:J$3)))=1,IF(MOD((ROW(J468)-3),(PRODUCT($3:$3)/PRODUCT($B$3:I$3)))=1,1,J467+1),J467)),IF(ROW(J468)-3&gt;$A$2,"",IF(MOD((ROW(J468)-3),J$3)=1,1,J467+1))))</f>
        <v/>
      </c>
      <c r="K468" t="str">
        <f>IF(K467="","",IF(COLUMN(K468)-1&lt;&gt;COUNT($3:$3),IF(ROW(K468)-2&gt;$A$2,"",IF(MOD((ROW(K468)-2),(PRODUCT($3:$3)/PRODUCT($B$3:K$3)))=1,IF(MOD((ROW(K468)-2),(PRODUCT($3:$3)/PRODUCT($B$3:J$3)))=1,1,K467+1),K467)),IF(ROW(K468)-2&gt;$A$2,"",IF(MOD((ROW(K468)-2),K$3)=1,1,K467+1))))</f>
        <v/>
      </c>
    </row>
    <row r="469" spans="2:11">
      <c r="B469" s="127" t="str">
        <f>IF(B468="","",IF(COLUMN(B469)-1&lt;&gt;COUNT($3:$3),IF(ROW(B469)-3&gt;$A$2,"",IF(MOD((ROW(B469)-3),(PRODUCT($3:$3)/PRODUCT($B$3:B$3)))=1,B468+1,B468)),IF(ROW(B469)-3&gt;$A$2,"",IF(MOD((ROW(B469)-3),B$3)=1,1,B468+1))))</f>
        <v/>
      </c>
      <c r="C469" s="127" t="str">
        <f>IF(C468="","",IF(COLUMN(C469)-1&lt;&gt;COUNT($3:$3),IF(ROW(C469)-3&gt;$A$2,"",IF(MOD((ROW(C469)-3),(PRODUCT($3:$3)/PRODUCT($B$3:C$3)))=1,IF(MOD((ROW(C469)-3),(PRODUCT($3:$3)/PRODUCT(B$3:$B$3)))=1,1,C468+1),C468)),IF(ROW(C469)-3&gt;$A$2,"",IF(MOD((ROW(C469)-3),C$3)=1,1,C468+1))))</f>
        <v/>
      </c>
      <c r="D469" s="127" t="str">
        <f>IF(D468="","",IF(COLUMN(D469)-1&lt;&gt;COUNT($3:$3),IF(ROW(D469)-3&gt;$A$2,"",IF(MOD((ROW(D469)-3),(PRODUCT($3:$3)/PRODUCT($B$3:D$3)))=1,IF(MOD((ROW(D469)-3),(PRODUCT($3:$3)/PRODUCT($B$3:C$3)))=1,1,D468+1),D468)),IF(ROW(D469)-3&gt;$A$2,"",IF(MOD((ROW(D469)-3),D$3)=1,1,D468+1))))</f>
        <v/>
      </c>
      <c r="E469" s="127" t="str">
        <f>IF(E468="","",IF(COLUMN(E469)-1&lt;&gt;COUNT($3:$3),IF(ROW(E469)-3&gt;$A$2,"",IF(MOD((ROW(E469)-3),(PRODUCT($3:$3)/PRODUCT($B$3:E$3)))=1,IF(MOD((ROW(E469)-3),(PRODUCT($3:$3)/PRODUCT($B$3:D$3)))=1,1,E468+1),E468)),IF(ROW(E469)-3&gt;$A$2,"",IF(MOD((ROW(E469)-3),E$3)=1,1,E468+1))))</f>
        <v/>
      </c>
      <c r="F469" s="127" t="str">
        <f>IF(F468="","",IF(COLUMN(F469)-1&lt;&gt;COUNT($3:$3),IF(ROW(F469)-3&gt;$A$2,"",IF(MOD((ROW(F469)-3),(PRODUCT($3:$3)/PRODUCT($B$3:F$3)))=1,IF(MOD((ROW(F469)-3),(PRODUCT($3:$3)/PRODUCT($B$3:E$3)))=1,1,F468+1),F468)),IF(ROW(F469)-3&gt;$A$2,"",IF(MOD((ROW(F469)-3),F$3)=1,1,F468+1))))</f>
        <v/>
      </c>
      <c r="G469" s="127" t="str">
        <f>IF(G468="","",IF(COLUMN(G469)-1&lt;&gt;COUNT($3:$3),IF(ROW(G469)-3&gt;$A$2,"",IF(MOD((ROW(G469)-3),(PRODUCT($3:$3)/PRODUCT($B$3:G$3)))=1,IF(MOD((ROW(G469)-3),(PRODUCT($3:$3)/PRODUCT($B$3:F$3)))=1,1,G468+1),G468)),IF(ROW(G469)-3&gt;$A$2,"",IF(MOD((ROW(G469)-3),G$3)=1,1,G468+1))))</f>
        <v/>
      </c>
      <c r="H469" s="127" t="str">
        <f>IF(H468="","",IF(COLUMN(H469)-1&lt;&gt;COUNT($3:$3),IF(ROW(H469)-3&gt;$A$2,"",IF(MOD((ROW(H469)-3),(PRODUCT($3:$3)/PRODUCT($B$3:H$3)))=1,IF(MOD((ROW(H469)-3),(PRODUCT($3:$3)/PRODUCT($B$3:G$3)))=1,1,H468+1),H468)),IF(ROW(H469)-3&gt;$A$2,"",IF(MOD((ROW(H469)-3),H$3)=1,1,H468+1))))</f>
        <v/>
      </c>
      <c r="I469" s="127" t="str">
        <f>IF(I468="","",IF(COLUMN(I469)-1&lt;&gt;COUNT($3:$3),IF(ROW(I469)-3&gt;$A$2,"",IF(MOD((ROW(I469)-3),(PRODUCT($3:$3)/PRODUCT($B$3:I$3)))=1,IF(MOD((ROW(I469)-3),(PRODUCT($3:$3)/PRODUCT($B$3:H$3)))=1,1,I468+1),I468)),IF(ROW(I469)-3&gt;$A$2,"",IF(MOD((ROW(I469)-3),I$3)=1,1,I468+1))))</f>
        <v/>
      </c>
      <c r="J469" s="127" t="str">
        <f>IF(J468="","",IF(COLUMN(J469)-1&lt;&gt;COUNT($3:$3),IF(ROW(J469)-3&gt;$A$2,"",IF(MOD((ROW(J469)-3),(PRODUCT($3:$3)/PRODUCT($B$3:J$3)))=1,IF(MOD((ROW(J469)-3),(PRODUCT($3:$3)/PRODUCT($B$3:I$3)))=1,1,J468+1),J468)),IF(ROW(J469)-3&gt;$A$2,"",IF(MOD((ROW(J469)-3),J$3)=1,1,J468+1))))</f>
        <v/>
      </c>
      <c r="K469" t="str">
        <f>IF(K468="","",IF(COLUMN(K469)-1&lt;&gt;COUNT($3:$3),IF(ROW(K469)-2&gt;$A$2,"",IF(MOD((ROW(K469)-2),(PRODUCT($3:$3)/PRODUCT($B$3:K$3)))=1,IF(MOD((ROW(K469)-2),(PRODUCT($3:$3)/PRODUCT($B$3:J$3)))=1,1,K468+1),K468)),IF(ROW(K469)-2&gt;$A$2,"",IF(MOD((ROW(K469)-2),K$3)=1,1,K468+1))))</f>
        <v/>
      </c>
    </row>
    <row r="470" spans="2:11">
      <c r="B470" s="127" t="str">
        <f>IF(B469="","",IF(COLUMN(B470)-1&lt;&gt;COUNT($3:$3),IF(ROW(B470)-3&gt;$A$2,"",IF(MOD((ROW(B470)-3),(PRODUCT($3:$3)/PRODUCT($B$3:B$3)))=1,B469+1,B469)),IF(ROW(B470)-3&gt;$A$2,"",IF(MOD((ROW(B470)-3),B$3)=1,1,B469+1))))</f>
        <v/>
      </c>
      <c r="C470" s="127" t="str">
        <f>IF(C469="","",IF(COLUMN(C470)-1&lt;&gt;COUNT($3:$3),IF(ROW(C470)-3&gt;$A$2,"",IF(MOD((ROW(C470)-3),(PRODUCT($3:$3)/PRODUCT($B$3:C$3)))=1,IF(MOD((ROW(C470)-3),(PRODUCT($3:$3)/PRODUCT(B$3:$B$3)))=1,1,C469+1),C469)),IF(ROW(C470)-3&gt;$A$2,"",IF(MOD((ROW(C470)-3),C$3)=1,1,C469+1))))</f>
        <v/>
      </c>
      <c r="D470" s="127" t="str">
        <f>IF(D469="","",IF(COLUMN(D470)-1&lt;&gt;COUNT($3:$3),IF(ROW(D470)-3&gt;$A$2,"",IF(MOD((ROW(D470)-3),(PRODUCT($3:$3)/PRODUCT($B$3:D$3)))=1,IF(MOD((ROW(D470)-3),(PRODUCT($3:$3)/PRODUCT($B$3:C$3)))=1,1,D469+1),D469)),IF(ROW(D470)-3&gt;$A$2,"",IF(MOD((ROW(D470)-3),D$3)=1,1,D469+1))))</f>
        <v/>
      </c>
      <c r="E470" s="127" t="str">
        <f>IF(E469="","",IF(COLUMN(E470)-1&lt;&gt;COUNT($3:$3),IF(ROW(E470)-3&gt;$A$2,"",IF(MOD((ROW(E470)-3),(PRODUCT($3:$3)/PRODUCT($B$3:E$3)))=1,IF(MOD((ROW(E470)-3),(PRODUCT($3:$3)/PRODUCT($B$3:D$3)))=1,1,E469+1),E469)),IF(ROW(E470)-3&gt;$A$2,"",IF(MOD((ROW(E470)-3),E$3)=1,1,E469+1))))</f>
        <v/>
      </c>
      <c r="F470" s="127" t="str">
        <f>IF(F469="","",IF(COLUMN(F470)-1&lt;&gt;COUNT($3:$3),IF(ROW(F470)-3&gt;$A$2,"",IF(MOD((ROW(F470)-3),(PRODUCT($3:$3)/PRODUCT($B$3:F$3)))=1,IF(MOD((ROW(F470)-3),(PRODUCT($3:$3)/PRODUCT($B$3:E$3)))=1,1,F469+1),F469)),IF(ROW(F470)-3&gt;$A$2,"",IF(MOD((ROW(F470)-3),F$3)=1,1,F469+1))))</f>
        <v/>
      </c>
      <c r="G470" s="127" t="str">
        <f>IF(G469="","",IF(COLUMN(G470)-1&lt;&gt;COUNT($3:$3),IF(ROW(G470)-3&gt;$A$2,"",IF(MOD((ROW(G470)-3),(PRODUCT($3:$3)/PRODUCT($B$3:G$3)))=1,IF(MOD((ROW(G470)-3),(PRODUCT($3:$3)/PRODUCT($B$3:F$3)))=1,1,G469+1),G469)),IF(ROW(G470)-3&gt;$A$2,"",IF(MOD((ROW(G470)-3),G$3)=1,1,G469+1))))</f>
        <v/>
      </c>
      <c r="H470" s="127" t="str">
        <f>IF(H469="","",IF(COLUMN(H470)-1&lt;&gt;COUNT($3:$3),IF(ROW(H470)-3&gt;$A$2,"",IF(MOD((ROW(H470)-3),(PRODUCT($3:$3)/PRODUCT($B$3:H$3)))=1,IF(MOD((ROW(H470)-3),(PRODUCT($3:$3)/PRODUCT($B$3:G$3)))=1,1,H469+1),H469)),IF(ROW(H470)-3&gt;$A$2,"",IF(MOD((ROW(H470)-3),H$3)=1,1,H469+1))))</f>
        <v/>
      </c>
      <c r="I470" s="127" t="str">
        <f>IF(I469="","",IF(COLUMN(I470)-1&lt;&gt;COUNT($3:$3),IF(ROW(I470)-3&gt;$A$2,"",IF(MOD((ROW(I470)-3),(PRODUCT($3:$3)/PRODUCT($B$3:I$3)))=1,IF(MOD((ROW(I470)-3),(PRODUCT($3:$3)/PRODUCT($B$3:H$3)))=1,1,I469+1),I469)),IF(ROW(I470)-3&gt;$A$2,"",IF(MOD((ROW(I470)-3),I$3)=1,1,I469+1))))</f>
        <v/>
      </c>
      <c r="J470" s="127" t="str">
        <f>IF(J469="","",IF(COLUMN(J470)-1&lt;&gt;COUNT($3:$3),IF(ROW(J470)-3&gt;$A$2,"",IF(MOD((ROW(J470)-3),(PRODUCT($3:$3)/PRODUCT($B$3:J$3)))=1,IF(MOD((ROW(J470)-3),(PRODUCT($3:$3)/PRODUCT($B$3:I$3)))=1,1,J469+1),J469)),IF(ROW(J470)-3&gt;$A$2,"",IF(MOD((ROW(J470)-3),J$3)=1,1,J469+1))))</f>
        <v/>
      </c>
      <c r="K470" t="str">
        <f>IF(K469="","",IF(COLUMN(K470)-1&lt;&gt;COUNT($3:$3),IF(ROW(K470)-2&gt;$A$2,"",IF(MOD((ROW(K470)-2),(PRODUCT($3:$3)/PRODUCT($B$3:K$3)))=1,IF(MOD((ROW(K470)-2),(PRODUCT($3:$3)/PRODUCT($B$3:J$3)))=1,1,K469+1),K469)),IF(ROW(K470)-2&gt;$A$2,"",IF(MOD((ROW(K470)-2),K$3)=1,1,K469+1))))</f>
        <v/>
      </c>
    </row>
    <row r="471" spans="2:11">
      <c r="B471" s="127" t="str">
        <f>IF(B470="","",IF(COLUMN(B471)-1&lt;&gt;COUNT($3:$3),IF(ROW(B471)-3&gt;$A$2,"",IF(MOD((ROW(B471)-3),(PRODUCT($3:$3)/PRODUCT($B$3:B$3)))=1,B470+1,B470)),IF(ROW(B471)-3&gt;$A$2,"",IF(MOD((ROW(B471)-3),B$3)=1,1,B470+1))))</f>
        <v/>
      </c>
      <c r="C471" s="127" t="str">
        <f>IF(C470="","",IF(COLUMN(C471)-1&lt;&gt;COUNT($3:$3),IF(ROW(C471)-3&gt;$A$2,"",IF(MOD((ROW(C471)-3),(PRODUCT($3:$3)/PRODUCT($B$3:C$3)))=1,IF(MOD((ROW(C471)-3),(PRODUCT($3:$3)/PRODUCT(B$3:$B$3)))=1,1,C470+1),C470)),IF(ROW(C471)-3&gt;$A$2,"",IF(MOD((ROW(C471)-3),C$3)=1,1,C470+1))))</f>
        <v/>
      </c>
      <c r="D471" s="127" t="str">
        <f>IF(D470="","",IF(COLUMN(D471)-1&lt;&gt;COUNT($3:$3),IF(ROW(D471)-3&gt;$A$2,"",IF(MOD((ROW(D471)-3),(PRODUCT($3:$3)/PRODUCT($B$3:D$3)))=1,IF(MOD((ROW(D471)-3),(PRODUCT($3:$3)/PRODUCT($B$3:C$3)))=1,1,D470+1),D470)),IF(ROW(D471)-3&gt;$A$2,"",IF(MOD((ROW(D471)-3),D$3)=1,1,D470+1))))</f>
        <v/>
      </c>
      <c r="E471" s="127" t="str">
        <f>IF(E470="","",IF(COLUMN(E471)-1&lt;&gt;COUNT($3:$3),IF(ROW(E471)-3&gt;$A$2,"",IF(MOD((ROW(E471)-3),(PRODUCT($3:$3)/PRODUCT($B$3:E$3)))=1,IF(MOD((ROW(E471)-3),(PRODUCT($3:$3)/PRODUCT($B$3:D$3)))=1,1,E470+1),E470)),IF(ROW(E471)-3&gt;$A$2,"",IF(MOD((ROW(E471)-3),E$3)=1,1,E470+1))))</f>
        <v/>
      </c>
      <c r="F471" s="127" t="str">
        <f>IF(F470="","",IF(COLUMN(F471)-1&lt;&gt;COUNT($3:$3),IF(ROW(F471)-3&gt;$A$2,"",IF(MOD((ROW(F471)-3),(PRODUCT($3:$3)/PRODUCT($B$3:F$3)))=1,IF(MOD((ROW(F471)-3),(PRODUCT($3:$3)/PRODUCT($B$3:E$3)))=1,1,F470+1),F470)),IF(ROW(F471)-3&gt;$A$2,"",IF(MOD((ROW(F471)-3),F$3)=1,1,F470+1))))</f>
        <v/>
      </c>
      <c r="G471" s="127" t="str">
        <f>IF(G470="","",IF(COLUMN(G471)-1&lt;&gt;COUNT($3:$3),IF(ROW(G471)-3&gt;$A$2,"",IF(MOD((ROW(G471)-3),(PRODUCT($3:$3)/PRODUCT($B$3:G$3)))=1,IF(MOD((ROW(G471)-3),(PRODUCT($3:$3)/PRODUCT($B$3:F$3)))=1,1,G470+1),G470)),IF(ROW(G471)-3&gt;$A$2,"",IF(MOD((ROW(G471)-3),G$3)=1,1,G470+1))))</f>
        <v/>
      </c>
      <c r="H471" s="127" t="str">
        <f>IF(H470="","",IF(COLUMN(H471)-1&lt;&gt;COUNT($3:$3),IF(ROW(H471)-3&gt;$A$2,"",IF(MOD((ROW(H471)-3),(PRODUCT($3:$3)/PRODUCT($B$3:H$3)))=1,IF(MOD((ROW(H471)-3),(PRODUCT($3:$3)/PRODUCT($B$3:G$3)))=1,1,H470+1),H470)),IF(ROW(H471)-3&gt;$A$2,"",IF(MOD((ROW(H471)-3),H$3)=1,1,H470+1))))</f>
        <v/>
      </c>
      <c r="I471" s="127" t="str">
        <f>IF(I470="","",IF(COLUMN(I471)-1&lt;&gt;COUNT($3:$3),IF(ROW(I471)-3&gt;$A$2,"",IF(MOD((ROW(I471)-3),(PRODUCT($3:$3)/PRODUCT($B$3:I$3)))=1,IF(MOD((ROW(I471)-3),(PRODUCT($3:$3)/PRODUCT($B$3:H$3)))=1,1,I470+1),I470)),IF(ROW(I471)-3&gt;$A$2,"",IF(MOD((ROW(I471)-3),I$3)=1,1,I470+1))))</f>
        <v/>
      </c>
      <c r="J471" s="127" t="str">
        <f>IF(J470="","",IF(COLUMN(J471)-1&lt;&gt;COUNT($3:$3),IF(ROW(J471)-3&gt;$A$2,"",IF(MOD((ROW(J471)-3),(PRODUCT($3:$3)/PRODUCT($B$3:J$3)))=1,IF(MOD((ROW(J471)-3),(PRODUCT($3:$3)/PRODUCT($B$3:I$3)))=1,1,J470+1),J470)),IF(ROW(J471)-3&gt;$A$2,"",IF(MOD((ROW(J471)-3),J$3)=1,1,J470+1))))</f>
        <v/>
      </c>
      <c r="K471" t="str">
        <f>IF(K470="","",IF(COLUMN(K471)-1&lt;&gt;COUNT($3:$3),IF(ROW(K471)-2&gt;$A$2,"",IF(MOD((ROW(K471)-2),(PRODUCT($3:$3)/PRODUCT($B$3:K$3)))=1,IF(MOD((ROW(K471)-2),(PRODUCT($3:$3)/PRODUCT($B$3:J$3)))=1,1,K470+1),K470)),IF(ROW(K471)-2&gt;$A$2,"",IF(MOD((ROW(K471)-2),K$3)=1,1,K470+1))))</f>
        <v/>
      </c>
    </row>
    <row r="472" spans="2:11">
      <c r="B472" s="127" t="str">
        <f>IF(B471="","",IF(COLUMN(B472)-1&lt;&gt;COUNT($3:$3),IF(ROW(B472)-3&gt;$A$2,"",IF(MOD((ROW(B472)-3),(PRODUCT($3:$3)/PRODUCT($B$3:B$3)))=1,B471+1,B471)),IF(ROW(B472)-3&gt;$A$2,"",IF(MOD((ROW(B472)-3),B$3)=1,1,B471+1))))</f>
        <v/>
      </c>
      <c r="C472" s="127" t="str">
        <f>IF(C471="","",IF(COLUMN(C472)-1&lt;&gt;COUNT($3:$3),IF(ROW(C472)-3&gt;$A$2,"",IF(MOD((ROW(C472)-3),(PRODUCT($3:$3)/PRODUCT($B$3:C$3)))=1,IF(MOD((ROW(C472)-3),(PRODUCT($3:$3)/PRODUCT(B$3:$B$3)))=1,1,C471+1),C471)),IF(ROW(C472)-3&gt;$A$2,"",IF(MOD((ROW(C472)-3),C$3)=1,1,C471+1))))</f>
        <v/>
      </c>
      <c r="D472" s="127" t="str">
        <f>IF(D471="","",IF(COLUMN(D472)-1&lt;&gt;COUNT($3:$3),IF(ROW(D472)-3&gt;$A$2,"",IF(MOD((ROW(D472)-3),(PRODUCT($3:$3)/PRODUCT($B$3:D$3)))=1,IF(MOD((ROW(D472)-3),(PRODUCT($3:$3)/PRODUCT($B$3:C$3)))=1,1,D471+1),D471)),IF(ROW(D472)-3&gt;$A$2,"",IF(MOD((ROW(D472)-3),D$3)=1,1,D471+1))))</f>
        <v/>
      </c>
      <c r="E472" s="127" t="str">
        <f>IF(E471="","",IF(COLUMN(E472)-1&lt;&gt;COUNT($3:$3),IF(ROW(E472)-3&gt;$A$2,"",IF(MOD((ROW(E472)-3),(PRODUCT($3:$3)/PRODUCT($B$3:E$3)))=1,IF(MOD((ROW(E472)-3),(PRODUCT($3:$3)/PRODUCT($B$3:D$3)))=1,1,E471+1),E471)),IF(ROW(E472)-3&gt;$A$2,"",IF(MOD((ROW(E472)-3),E$3)=1,1,E471+1))))</f>
        <v/>
      </c>
      <c r="F472" s="127" t="str">
        <f>IF(F471="","",IF(COLUMN(F472)-1&lt;&gt;COUNT($3:$3),IF(ROW(F472)-3&gt;$A$2,"",IF(MOD((ROW(F472)-3),(PRODUCT($3:$3)/PRODUCT($B$3:F$3)))=1,IF(MOD((ROW(F472)-3),(PRODUCT($3:$3)/PRODUCT($B$3:E$3)))=1,1,F471+1),F471)),IF(ROW(F472)-3&gt;$A$2,"",IF(MOD((ROW(F472)-3),F$3)=1,1,F471+1))))</f>
        <v/>
      </c>
      <c r="G472" s="127" t="str">
        <f>IF(G471="","",IF(COLUMN(G472)-1&lt;&gt;COUNT($3:$3),IF(ROW(G472)-3&gt;$A$2,"",IF(MOD((ROW(G472)-3),(PRODUCT($3:$3)/PRODUCT($B$3:G$3)))=1,IF(MOD((ROW(G472)-3),(PRODUCT($3:$3)/PRODUCT($B$3:F$3)))=1,1,G471+1),G471)),IF(ROW(G472)-3&gt;$A$2,"",IF(MOD((ROW(G472)-3),G$3)=1,1,G471+1))))</f>
        <v/>
      </c>
      <c r="H472" s="127" t="str">
        <f>IF(H471="","",IF(COLUMN(H472)-1&lt;&gt;COUNT($3:$3),IF(ROW(H472)-3&gt;$A$2,"",IF(MOD((ROW(H472)-3),(PRODUCT($3:$3)/PRODUCT($B$3:H$3)))=1,IF(MOD((ROW(H472)-3),(PRODUCT($3:$3)/PRODUCT($B$3:G$3)))=1,1,H471+1),H471)),IF(ROW(H472)-3&gt;$A$2,"",IF(MOD((ROW(H472)-3),H$3)=1,1,H471+1))))</f>
        <v/>
      </c>
      <c r="I472" s="127" t="str">
        <f>IF(I471="","",IF(COLUMN(I472)-1&lt;&gt;COUNT($3:$3),IF(ROW(I472)-3&gt;$A$2,"",IF(MOD((ROW(I472)-3),(PRODUCT($3:$3)/PRODUCT($B$3:I$3)))=1,IF(MOD((ROW(I472)-3),(PRODUCT($3:$3)/PRODUCT($B$3:H$3)))=1,1,I471+1),I471)),IF(ROW(I472)-3&gt;$A$2,"",IF(MOD((ROW(I472)-3),I$3)=1,1,I471+1))))</f>
        <v/>
      </c>
      <c r="J472" s="127" t="str">
        <f>IF(J471="","",IF(COLUMN(J472)-1&lt;&gt;COUNT($3:$3),IF(ROW(J472)-3&gt;$A$2,"",IF(MOD((ROW(J472)-3),(PRODUCT($3:$3)/PRODUCT($B$3:J$3)))=1,IF(MOD((ROW(J472)-3),(PRODUCT($3:$3)/PRODUCT($B$3:I$3)))=1,1,J471+1),J471)),IF(ROW(J472)-3&gt;$A$2,"",IF(MOD((ROW(J472)-3),J$3)=1,1,J471+1))))</f>
        <v/>
      </c>
      <c r="K472" t="str">
        <f>IF(K471="","",IF(COLUMN(K472)-1&lt;&gt;COUNT($3:$3),IF(ROW(K472)-2&gt;$A$2,"",IF(MOD((ROW(K472)-2),(PRODUCT($3:$3)/PRODUCT($B$3:K$3)))=1,IF(MOD((ROW(K472)-2),(PRODUCT($3:$3)/PRODUCT($B$3:J$3)))=1,1,K471+1),K471)),IF(ROW(K472)-2&gt;$A$2,"",IF(MOD((ROW(K472)-2),K$3)=1,1,K471+1))))</f>
        <v/>
      </c>
    </row>
    <row r="473" spans="2:11">
      <c r="B473" s="127" t="str">
        <f>IF(B472="","",IF(COLUMN(B473)-1&lt;&gt;COUNT($3:$3),IF(ROW(B473)-3&gt;$A$2,"",IF(MOD((ROW(B473)-3),(PRODUCT($3:$3)/PRODUCT($B$3:B$3)))=1,B472+1,B472)),IF(ROW(B473)-3&gt;$A$2,"",IF(MOD((ROW(B473)-3),B$3)=1,1,B472+1))))</f>
        <v/>
      </c>
      <c r="C473" s="127" t="str">
        <f>IF(C472="","",IF(COLUMN(C473)-1&lt;&gt;COUNT($3:$3),IF(ROW(C473)-3&gt;$A$2,"",IF(MOD((ROW(C473)-3),(PRODUCT($3:$3)/PRODUCT($B$3:C$3)))=1,IF(MOD((ROW(C473)-3),(PRODUCT($3:$3)/PRODUCT(B$3:$B$3)))=1,1,C472+1),C472)),IF(ROW(C473)-3&gt;$A$2,"",IF(MOD((ROW(C473)-3),C$3)=1,1,C472+1))))</f>
        <v/>
      </c>
      <c r="D473" s="127" t="str">
        <f>IF(D472="","",IF(COLUMN(D473)-1&lt;&gt;COUNT($3:$3),IF(ROW(D473)-3&gt;$A$2,"",IF(MOD((ROW(D473)-3),(PRODUCT($3:$3)/PRODUCT($B$3:D$3)))=1,IF(MOD((ROW(D473)-3),(PRODUCT($3:$3)/PRODUCT($B$3:C$3)))=1,1,D472+1),D472)),IF(ROW(D473)-3&gt;$A$2,"",IF(MOD((ROW(D473)-3),D$3)=1,1,D472+1))))</f>
        <v/>
      </c>
      <c r="E473" s="127" t="str">
        <f>IF(E472="","",IF(COLUMN(E473)-1&lt;&gt;COUNT($3:$3),IF(ROW(E473)-3&gt;$A$2,"",IF(MOD((ROW(E473)-3),(PRODUCT($3:$3)/PRODUCT($B$3:E$3)))=1,IF(MOD((ROW(E473)-3),(PRODUCT($3:$3)/PRODUCT($B$3:D$3)))=1,1,E472+1),E472)),IF(ROW(E473)-3&gt;$A$2,"",IF(MOD((ROW(E473)-3),E$3)=1,1,E472+1))))</f>
        <v/>
      </c>
      <c r="F473" s="127" t="str">
        <f>IF(F472="","",IF(COLUMN(F473)-1&lt;&gt;COUNT($3:$3),IF(ROW(F473)-3&gt;$A$2,"",IF(MOD((ROW(F473)-3),(PRODUCT($3:$3)/PRODUCT($B$3:F$3)))=1,IF(MOD((ROW(F473)-3),(PRODUCT($3:$3)/PRODUCT($B$3:E$3)))=1,1,F472+1),F472)),IF(ROW(F473)-3&gt;$A$2,"",IF(MOD((ROW(F473)-3),F$3)=1,1,F472+1))))</f>
        <v/>
      </c>
      <c r="G473" s="127" t="str">
        <f>IF(G472="","",IF(COLUMN(G473)-1&lt;&gt;COUNT($3:$3),IF(ROW(G473)-3&gt;$A$2,"",IF(MOD((ROW(G473)-3),(PRODUCT($3:$3)/PRODUCT($B$3:G$3)))=1,IF(MOD((ROW(G473)-3),(PRODUCT($3:$3)/PRODUCT($B$3:F$3)))=1,1,G472+1),G472)),IF(ROW(G473)-3&gt;$A$2,"",IF(MOD((ROW(G473)-3),G$3)=1,1,G472+1))))</f>
        <v/>
      </c>
      <c r="H473" s="127" t="str">
        <f>IF(H472="","",IF(COLUMN(H473)-1&lt;&gt;COUNT($3:$3),IF(ROW(H473)-3&gt;$A$2,"",IF(MOD((ROW(H473)-3),(PRODUCT($3:$3)/PRODUCT($B$3:H$3)))=1,IF(MOD((ROW(H473)-3),(PRODUCT($3:$3)/PRODUCT($B$3:G$3)))=1,1,H472+1),H472)),IF(ROW(H473)-3&gt;$A$2,"",IF(MOD((ROW(H473)-3),H$3)=1,1,H472+1))))</f>
        <v/>
      </c>
      <c r="I473" s="127" t="str">
        <f>IF(I472="","",IF(COLUMN(I473)-1&lt;&gt;COUNT($3:$3),IF(ROW(I473)-3&gt;$A$2,"",IF(MOD((ROW(I473)-3),(PRODUCT($3:$3)/PRODUCT($B$3:I$3)))=1,IF(MOD((ROW(I473)-3),(PRODUCT($3:$3)/PRODUCT($B$3:H$3)))=1,1,I472+1),I472)),IF(ROW(I473)-3&gt;$A$2,"",IF(MOD((ROW(I473)-3),I$3)=1,1,I472+1))))</f>
        <v/>
      </c>
      <c r="J473" s="127" t="str">
        <f>IF(J472="","",IF(COLUMN(J473)-1&lt;&gt;COUNT($3:$3),IF(ROW(J473)-3&gt;$A$2,"",IF(MOD((ROW(J473)-3),(PRODUCT($3:$3)/PRODUCT($B$3:J$3)))=1,IF(MOD((ROW(J473)-3),(PRODUCT($3:$3)/PRODUCT($B$3:I$3)))=1,1,J472+1),J472)),IF(ROW(J473)-3&gt;$A$2,"",IF(MOD((ROW(J473)-3),J$3)=1,1,J472+1))))</f>
        <v/>
      </c>
      <c r="K473" t="str">
        <f>IF(K472="","",IF(COLUMN(K473)-1&lt;&gt;COUNT($3:$3),IF(ROW(K473)-2&gt;$A$2,"",IF(MOD((ROW(K473)-2),(PRODUCT($3:$3)/PRODUCT($B$3:K$3)))=1,IF(MOD((ROW(K473)-2),(PRODUCT($3:$3)/PRODUCT($B$3:J$3)))=1,1,K472+1),K472)),IF(ROW(K473)-2&gt;$A$2,"",IF(MOD((ROW(K473)-2),K$3)=1,1,K472+1))))</f>
        <v/>
      </c>
    </row>
    <row r="474" spans="2:11">
      <c r="B474" s="127" t="str">
        <f>IF(B473="","",IF(COLUMN(B474)-1&lt;&gt;COUNT($3:$3),IF(ROW(B474)-3&gt;$A$2,"",IF(MOD((ROW(B474)-3),(PRODUCT($3:$3)/PRODUCT($B$3:B$3)))=1,B473+1,B473)),IF(ROW(B474)-3&gt;$A$2,"",IF(MOD((ROW(B474)-3),B$3)=1,1,B473+1))))</f>
        <v/>
      </c>
      <c r="C474" s="127" t="str">
        <f>IF(C473="","",IF(COLUMN(C474)-1&lt;&gt;COUNT($3:$3),IF(ROW(C474)-3&gt;$A$2,"",IF(MOD((ROW(C474)-3),(PRODUCT($3:$3)/PRODUCT($B$3:C$3)))=1,IF(MOD((ROW(C474)-3),(PRODUCT($3:$3)/PRODUCT(B$3:$B$3)))=1,1,C473+1),C473)),IF(ROW(C474)-3&gt;$A$2,"",IF(MOD((ROW(C474)-3),C$3)=1,1,C473+1))))</f>
        <v/>
      </c>
      <c r="D474" s="127" t="str">
        <f>IF(D473="","",IF(COLUMN(D474)-1&lt;&gt;COUNT($3:$3),IF(ROW(D474)-3&gt;$A$2,"",IF(MOD((ROW(D474)-3),(PRODUCT($3:$3)/PRODUCT($B$3:D$3)))=1,IF(MOD((ROW(D474)-3),(PRODUCT($3:$3)/PRODUCT($B$3:C$3)))=1,1,D473+1),D473)),IF(ROW(D474)-3&gt;$A$2,"",IF(MOD((ROW(D474)-3),D$3)=1,1,D473+1))))</f>
        <v/>
      </c>
      <c r="E474" s="127" t="str">
        <f>IF(E473="","",IF(COLUMN(E474)-1&lt;&gt;COUNT($3:$3),IF(ROW(E474)-3&gt;$A$2,"",IF(MOD((ROW(E474)-3),(PRODUCT($3:$3)/PRODUCT($B$3:E$3)))=1,IF(MOD((ROW(E474)-3),(PRODUCT($3:$3)/PRODUCT($B$3:D$3)))=1,1,E473+1),E473)),IF(ROW(E474)-3&gt;$A$2,"",IF(MOD((ROW(E474)-3),E$3)=1,1,E473+1))))</f>
        <v/>
      </c>
      <c r="F474" s="127" t="str">
        <f>IF(F473="","",IF(COLUMN(F474)-1&lt;&gt;COUNT($3:$3),IF(ROW(F474)-3&gt;$A$2,"",IF(MOD((ROW(F474)-3),(PRODUCT($3:$3)/PRODUCT($B$3:F$3)))=1,IF(MOD((ROW(F474)-3),(PRODUCT($3:$3)/PRODUCT($B$3:E$3)))=1,1,F473+1),F473)),IF(ROW(F474)-3&gt;$A$2,"",IF(MOD((ROW(F474)-3),F$3)=1,1,F473+1))))</f>
        <v/>
      </c>
      <c r="G474" s="127" t="str">
        <f>IF(G473="","",IF(COLUMN(G474)-1&lt;&gt;COUNT($3:$3),IF(ROW(G474)-3&gt;$A$2,"",IF(MOD((ROW(G474)-3),(PRODUCT($3:$3)/PRODUCT($B$3:G$3)))=1,IF(MOD((ROW(G474)-3),(PRODUCT($3:$3)/PRODUCT($B$3:F$3)))=1,1,G473+1),G473)),IF(ROW(G474)-3&gt;$A$2,"",IF(MOD((ROW(G474)-3),G$3)=1,1,G473+1))))</f>
        <v/>
      </c>
      <c r="H474" s="127" t="str">
        <f>IF(H473="","",IF(COLUMN(H474)-1&lt;&gt;COUNT($3:$3),IF(ROW(H474)-3&gt;$A$2,"",IF(MOD((ROW(H474)-3),(PRODUCT($3:$3)/PRODUCT($B$3:H$3)))=1,IF(MOD((ROW(H474)-3),(PRODUCT($3:$3)/PRODUCT($B$3:G$3)))=1,1,H473+1),H473)),IF(ROW(H474)-3&gt;$A$2,"",IF(MOD((ROW(H474)-3),H$3)=1,1,H473+1))))</f>
        <v/>
      </c>
      <c r="I474" s="127" t="str">
        <f>IF(I473="","",IF(COLUMN(I474)-1&lt;&gt;COUNT($3:$3),IF(ROW(I474)-3&gt;$A$2,"",IF(MOD((ROW(I474)-3),(PRODUCT($3:$3)/PRODUCT($B$3:I$3)))=1,IF(MOD((ROW(I474)-3),(PRODUCT($3:$3)/PRODUCT($B$3:H$3)))=1,1,I473+1),I473)),IF(ROW(I474)-3&gt;$A$2,"",IF(MOD((ROW(I474)-3),I$3)=1,1,I473+1))))</f>
        <v/>
      </c>
      <c r="J474" s="127" t="str">
        <f>IF(J473="","",IF(COLUMN(J474)-1&lt;&gt;COUNT($3:$3),IF(ROW(J474)-3&gt;$A$2,"",IF(MOD((ROW(J474)-3),(PRODUCT($3:$3)/PRODUCT($B$3:J$3)))=1,IF(MOD((ROW(J474)-3),(PRODUCT($3:$3)/PRODUCT($B$3:I$3)))=1,1,J473+1),J473)),IF(ROW(J474)-3&gt;$A$2,"",IF(MOD((ROW(J474)-3),J$3)=1,1,J473+1))))</f>
        <v/>
      </c>
      <c r="K474" t="str">
        <f>IF(K473="","",IF(COLUMN(K474)-1&lt;&gt;COUNT($3:$3),IF(ROW(K474)-2&gt;$A$2,"",IF(MOD((ROW(K474)-2),(PRODUCT($3:$3)/PRODUCT($B$3:K$3)))=1,IF(MOD((ROW(K474)-2),(PRODUCT($3:$3)/PRODUCT($B$3:J$3)))=1,1,K473+1),K473)),IF(ROW(K474)-2&gt;$A$2,"",IF(MOD((ROW(K474)-2),K$3)=1,1,K473+1))))</f>
        <v/>
      </c>
    </row>
    <row r="475" spans="2:11">
      <c r="B475" s="127" t="str">
        <f>IF(B474="","",IF(COLUMN(B475)-1&lt;&gt;COUNT($3:$3),IF(ROW(B475)-3&gt;$A$2,"",IF(MOD((ROW(B475)-3),(PRODUCT($3:$3)/PRODUCT($B$3:B$3)))=1,B474+1,B474)),IF(ROW(B475)-3&gt;$A$2,"",IF(MOD((ROW(B475)-3),B$3)=1,1,B474+1))))</f>
        <v/>
      </c>
      <c r="C475" s="127" t="str">
        <f>IF(C474="","",IF(COLUMN(C475)-1&lt;&gt;COUNT($3:$3),IF(ROW(C475)-3&gt;$A$2,"",IF(MOD((ROW(C475)-3),(PRODUCT($3:$3)/PRODUCT($B$3:C$3)))=1,IF(MOD((ROW(C475)-3),(PRODUCT($3:$3)/PRODUCT(B$3:$B$3)))=1,1,C474+1),C474)),IF(ROW(C475)-3&gt;$A$2,"",IF(MOD((ROW(C475)-3),C$3)=1,1,C474+1))))</f>
        <v/>
      </c>
      <c r="D475" s="127" t="str">
        <f>IF(D474="","",IF(COLUMN(D475)-1&lt;&gt;COUNT($3:$3),IF(ROW(D475)-3&gt;$A$2,"",IF(MOD((ROW(D475)-3),(PRODUCT($3:$3)/PRODUCT($B$3:D$3)))=1,IF(MOD((ROW(D475)-3),(PRODUCT($3:$3)/PRODUCT($B$3:C$3)))=1,1,D474+1),D474)),IF(ROW(D475)-3&gt;$A$2,"",IF(MOD((ROW(D475)-3),D$3)=1,1,D474+1))))</f>
        <v/>
      </c>
      <c r="E475" s="127" t="str">
        <f>IF(E474="","",IF(COLUMN(E475)-1&lt;&gt;COUNT($3:$3),IF(ROW(E475)-3&gt;$A$2,"",IF(MOD((ROW(E475)-3),(PRODUCT($3:$3)/PRODUCT($B$3:E$3)))=1,IF(MOD((ROW(E475)-3),(PRODUCT($3:$3)/PRODUCT($B$3:D$3)))=1,1,E474+1),E474)),IF(ROW(E475)-3&gt;$A$2,"",IF(MOD((ROW(E475)-3),E$3)=1,1,E474+1))))</f>
        <v/>
      </c>
      <c r="F475" s="127" t="str">
        <f>IF(F474="","",IF(COLUMN(F475)-1&lt;&gt;COUNT($3:$3),IF(ROW(F475)-3&gt;$A$2,"",IF(MOD((ROW(F475)-3),(PRODUCT($3:$3)/PRODUCT($B$3:F$3)))=1,IF(MOD((ROW(F475)-3),(PRODUCT($3:$3)/PRODUCT($B$3:E$3)))=1,1,F474+1),F474)),IF(ROW(F475)-3&gt;$A$2,"",IF(MOD((ROW(F475)-3),F$3)=1,1,F474+1))))</f>
        <v/>
      </c>
      <c r="G475" s="127" t="str">
        <f>IF(G474="","",IF(COLUMN(G475)-1&lt;&gt;COUNT($3:$3),IF(ROW(G475)-3&gt;$A$2,"",IF(MOD((ROW(G475)-3),(PRODUCT($3:$3)/PRODUCT($B$3:G$3)))=1,IF(MOD((ROW(G475)-3),(PRODUCT($3:$3)/PRODUCT($B$3:F$3)))=1,1,G474+1),G474)),IF(ROW(G475)-3&gt;$A$2,"",IF(MOD((ROW(G475)-3),G$3)=1,1,G474+1))))</f>
        <v/>
      </c>
      <c r="H475" s="127" t="str">
        <f>IF(H474="","",IF(COLUMN(H475)-1&lt;&gt;COUNT($3:$3),IF(ROW(H475)-3&gt;$A$2,"",IF(MOD((ROW(H475)-3),(PRODUCT($3:$3)/PRODUCT($B$3:H$3)))=1,IF(MOD((ROW(H475)-3),(PRODUCT($3:$3)/PRODUCT($B$3:G$3)))=1,1,H474+1),H474)),IF(ROW(H475)-3&gt;$A$2,"",IF(MOD((ROW(H475)-3),H$3)=1,1,H474+1))))</f>
        <v/>
      </c>
      <c r="I475" s="127" t="str">
        <f>IF(I474="","",IF(COLUMN(I475)-1&lt;&gt;COUNT($3:$3),IF(ROW(I475)-3&gt;$A$2,"",IF(MOD((ROW(I475)-3),(PRODUCT($3:$3)/PRODUCT($B$3:I$3)))=1,IF(MOD((ROW(I475)-3),(PRODUCT($3:$3)/PRODUCT($B$3:H$3)))=1,1,I474+1),I474)),IF(ROW(I475)-3&gt;$A$2,"",IF(MOD((ROW(I475)-3),I$3)=1,1,I474+1))))</f>
        <v/>
      </c>
      <c r="J475" s="127" t="str">
        <f>IF(J474="","",IF(COLUMN(J475)-1&lt;&gt;COUNT($3:$3),IF(ROW(J475)-3&gt;$A$2,"",IF(MOD((ROW(J475)-3),(PRODUCT($3:$3)/PRODUCT($B$3:J$3)))=1,IF(MOD((ROW(J475)-3),(PRODUCT($3:$3)/PRODUCT($B$3:I$3)))=1,1,J474+1),J474)),IF(ROW(J475)-3&gt;$A$2,"",IF(MOD((ROW(J475)-3),J$3)=1,1,J474+1))))</f>
        <v/>
      </c>
      <c r="K475" t="str">
        <f>IF(K474="","",IF(COLUMN(K475)-1&lt;&gt;COUNT($3:$3),IF(ROW(K475)-2&gt;$A$2,"",IF(MOD((ROW(K475)-2),(PRODUCT($3:$3)/PRODUCT($B$3:K$3)))=1,IF(MOD((ROW(K475)-2),(PRODUCT($3:$3)/PRODUCT($B$3:J$3)))=1,1,K474+1),K474)),IF(ROW(K475)-2&gt;$A$2,"",IF(MOD((ROW(K475)-2),K$3)=1,1,K474+1))))</f>
        <v/>
      </c>
    </row>
    <row r="476" spans="2:11">
      <c r="B476" s="127" t="str">
        <f>IF(B475="","",IF(COLUMN(B476)-1&lt;&gt;COUNT($3:$3),IF(ROW(B476)-3&gt;$A$2,"",IF(MOD((ROW(B476)-3),(PRODUCT($3:$3)/PRODUCT($B$3:B$3)))=1,B475+1,B475)),IF(ROW(B476)-3&gt;$A$2,"",IF(MOD((ROW(B476)-3),B$3)=1,1,B475+1))))</f>
        <v/>
      </c>
      <c r="C476" s="127" t="str">
        <f>IF(C475="","",IF(COLUMN(C476)-1&lt;&gt;COUNT($3:$3),IF(ROW(C476)-3&gt;$A$2,"",IF(MOD((ROW(C476)-3),(PRODUCT($3:$3)/PRODUCT($B$3:C$3)))=1,IF(MOD((ROW(C476)-3),(PRODUCT($3:$3)/PRODUCT(B$3:$B$3)))=1,1,C475+1),C475)),IF(ROW(C476)-3&gt;$A$2,"",IF(MOD((ROW(C476)-3),C$3)=1,1,C475+1))))</f>
        <v/>
      </c>
      <c r="D476" s="127" t="str">
        <f>IF(D475="","",IF(COLUMN(D476)-1&lt;&gt;COUNT($3:$3),IF(ROW(D476)-3&gt;$A$2,"",IF(MOD((ROW(D476)-3),(PRODUCT($3:$3)/PRODUCT($B$3:D$3)))=1,IF(MOD((ROW(D476)-3),(PRODUCT($3:$3)/PRODUCT($B$3:C$3)))=1,1,D475+1),D475)),IF(ROW(D476)-3&gt;$A$2,"",IF(MOD((ROW(D476)-3),D$3)=1,1,D475+1))))</f>
        <v/>
      </c>
      <c r="E476" s="127" t="str">
        <f>IF(E475="","",IF(COLUMN(E476)-1&lt;&gt;COUNT($3:$3),IF(ROW(E476)-3&gt;$A$2,"",IF(MOD((ROW(E476)-3),(PRODUCT($3:$3)/PRODUCT($B$3:E$3)))=1,IF(MOD((ROW(E476)-3),(PRODUCT($3:$3)/PRODUCT($B$3:D$3)))=1,1,E475+1),E475)),IF(ROW(E476)-3&gt;$A$2,"",IF(MOD((ROW(E476)-3),E$3)=1,1,E475+1))))</f>
        <v/>
      </c>
      <c r="F476" s="127" t="str">
        <f>IF(F475="","",IF(COLUMN(F476)-1&lt;&gt;COUNT($3:$3),IF(ROW(F476)-3&gt;$A$2,"",IF(MOD((ROW(F476)-3),(PRODUCT($3:$3)/PRODUCT($B$3:F$3)))=1,IF(MOD((ROW(F476)-3),(PRODUCT($3:$3)/PRODUCT($B$3:E$3)))=1,1,F475+1),F475)),IF(ROW(F476)-3&gt;$A$2,"",IF(MOD((ROW(F476)-3),F$3)=1,1,F475+1))))</f>
        <v/>
      </c>
      <c r="G476" s="127" t="str">
        <f>IF(G475="","",IF(COLUMN(G476)-1&lt;&gt;COUNT($3:$3),IF(ROW(G476)-3&gt;$A$2,"",IF(MOD((ROW(G476)-3),(PRODUCT($3:$3)/PRODUCT($B$3:G$3)))=1,IF(MOD((ROW(G476)-3),(PRODUCT($3:$3)/PRODUCT($B$3:F$3)))=1,1,G475+1),G475)),IF(ROW(G476)-3&gt;$A$2,"",IF(MOD((ROW(G476)-3),G$3)=1,1,G475+1))))</f>
        <v/>
      </c>
      <c r="H476" s="127" t="str">
        <f>IF(H475="","",IF(COLUMN(H476)-1&lt;&gt;COUNT($3:$3),IF(ROW(H476)-3&gt;$A$2,"",IF(MOD((ROW(H476)-3),(PRODUCT($3:$3)/PRODUCT($B$3:H$3)))=1,IF(MOD((ROW(H476)-3),(PRODUCT($3:$3)/PRODUCT($B$3:G$3)))=1,1,H475+1),H475)),IF(ROW(H476)-3&gt;$A$2,"",IF(MOD((ROW(H476)-3),H$3)=1,1,H475+1))))</f>
        <v/>
      </c>
      <c r="I476" s="127" t="str">
        <f>IF(I475="","",IF(COLUMN(I476)-1&lt;&gt;COUNT($3:$3),IF(ROW(I476)-3&gt;$A$2,"",IF(MOD((ROW(I476)-3),(PRODUCT($3:$3)/PRODUCT($B$3:I$3)))=1,IF(MOD((ROW(I476)-3),(PRODUCT($3:$3)/PRODUCT($B$3:H$3)))=1,1,I475+1),I475)),IF(ROW(I476)-3&gt;$A$2,"",IF(MOD((ROW(I476)-3),I$3)=1,1,I475+1))))</f>
        <v/>
      </c>
      <c r="J476" s="127" t="str">
        <f>IF(J475="","",IF(COLUMN(J476)-1&lt;&gt;COUNT($3:$3),IF(ROW(J476)-3&gt;$A$2,"",IF(MOD((ROW(J476)-3),(PRODUCT($3:$3)/PRODUCT($B$3:J$3)))=1,IF(MOD((ROW(J476)-3),(PRODUCT($3:$3)/PRODUCT($B$3:I$3)))=1,1,J475+1),J475)),IF(ROW(J476)-3&gt;$A$2,"",IF(MOD((ROW(J476)-3),J$3)=1,1,J475+1))))</f>
        <v/>
      </c>
      <c r="K476" t="str">
        <f>IF(K475="","",IF(COLUMN(K476)-1&lt;&gt;COUNT($3:$3),IF(ROW(K476)-2&gt;$A$2,"",IF(MOD((ROW(K476)-2),(PRODUCT($3:$3)/PRODUCT($B$3:K$3)))=1,IF(MOD((ROW(K476)-2),(PRODUCT($3:$3)/PRODUCT($B$3:J$3)))=1,1,K475+1),K475)),IF(ROW(K476)-2&gt;$A$2,"",IF(MOD((ROW(K476)-2),K$3)=1,1,K475+1))))</f>
        <v/>
      </c>
    </row>
    <row r="477" spans="2:11">
      <c r="B477" s="127" t="str">
        <f>IF(B476="","",IF(COLUMN(B477)-1&lt;&gt;COUNT($3:$3),IF(ROW(B477)-3&gt;$A$2,"",IF(MOD((ROW(B477)-3),(PRODUCT($3:$3)/PRODUCT($B$3:B$3)))=1,B476+1,B476)),IF(ROW(B477)-3&gt;$A$2,"",IF(MOD((ROW(B477)-3),B$3)=1,1,B476+1))))</f>
        <v/>
      </c>
      <c r="C477" s="127" t="str">
        <f>IF(C476="","",IF(COLUMN(C477)-1&lt;&gt;COUNT($3:$3),IF(ROW(C477)-3&gt;$A$2,"",IF(MOD((ROW(C477)-3),(PRODUCT($3:$3)/PRODUCT($B$3:C$3)))=1,IF(MOD((ROW(C477)-3),(PRODUCT($3:$3)/PRODUCT(B$3:$B$3)))=1,1,C476+1),C476)),IF(ROW(C477)-3&gt;$A$2,"",IF(MOD((ROW(C477)-3),C$3)=1,1,C476+1))))</f>
        <v/>
      </c>
      <c r="D477" s="127" t="str">
        <f>IF(D476="","",IF(COLUMN(D477)-1&lt;&gt;COUNT($3:$3),IF(ROW(D477)-3&gt;$A$2,"",IF(MOD((ROW(D477)-3),(PRODUCT($3:$3)/PRODUCT($B$3:D$3)))=1,IF(MOD((ROW(D477)-3),(PRODUCT($3:$3)/PRODUCT($B$3:C$3)))=1,1,D476+1),D476)),IF(ROW(D477)-3&gt;$A$2,"",IF(MOD((ROW(D477)-3),D$3)=1,1,D476+1))))</f>
        <v/>
      </c>
      <c r="E477" s="127" t="str">
        <f>IF(E476="","",IF(COLUMN(E477)-1&lt;&gt;COUNT($3:$3),IF(ROW(E477)-3&gt;$A$2,"",IF(MOD((ROW(E477)-3),(PRODUCT($3:$3)/PRODUCT($B$3:E$3)))=1,IF(MOD((ROW(E477)-3),(PRODUCT($3:$3)/PRODUCT($B$3:D$3)))=1,1,E476+1),E476)),IF(ROW(E477)-3&gt;$A$2,"",IF(MOD((ROW(E477)-3),E$3)=1,1,E476+1))))</f>
        <v/>
      </c>
      <c r="F477" s="127" t="str">
        <f>IF(F476="","",IF(COLUMN(F477)-1&lt;&gt;COUNT($3:$3),IF(ROW(F477)-3&gt;$A$2,"",IF(MOD((ROW(F477)-3),(PRODUCT($3:$3)/PRODUCT($B$3:F$3)))=1,IF(MOD((ROW(F477)-3),(PRODUCT($3:$3)/PRODUCT($B$3:E$3)))=1,1,F476+1),F476)),IF(ROW(F477)-3&gt;$A$2,"",IF(MOD((ROW(F477)-3),F$3)=1,1,F476+1))))</f>
        <v/>
      </c>
      <c r="G477" s="127" t="str">
        <f>IF(G476="","",IF(COLUMN(G477)-1&lt;&gt;COUNT($3:$3),IF(ROW(G477)-3&gt;$A$2,"",IF(MOD((ROW(G477)-3),(PRODUCT($3:$3)/PRODUCT($B$3:G$3)))=1,IF(MOD((ROW(G477)-3),(PRODUCT($3:$3)/PRODUCT($B$3:F$3)))=1,1,G476+1),G476)),IF(ROW(G477)-3&gt;$A$2,"",IF(MOD((ROW(G477)-3),G$3)=1,1,G476+1))))</f>
        <v/>
      </c>
      <c r="H477" s="127" t="str">
        <f>IF(H476="","",IF(COLUMN(H477)-1&lt;&gt;COUNT($3:$3),IF(ROW(H477)-3&gt;$A$2,"",IF(MOD((ROW(H477)-3),(PRODUCT($3:$3)/PRODUCT($B$3:H$3)))=1,IF(MOD((ROW(H477)-3),(PRODUCT($3:$3)/PRODUCT($B$3:G$3)))=1,1,H476+1),H476)),IF(ROW(H477)-3&gt;$A$2,"",IF(MOD((ROW(H477)-3),H$3)=1,1,H476+1))))</f>
        <v/>
      </c>
      <c r="I477" s="127" t="str">
        <f>IF(I476="","",IF(COLUMN(I477)-1&lt;&gt;COUNT($3:$3),IF(ROW(I477)-3&gt;$A$2,"",IF(MOD((ROW(I477)-3),(PRODUCT($3:$3)/PRODUCT($B$3:I$3)))=1,IF(MOD((ROW(I477)-3),(PRODUCT($3:$3)/PRODUCT($B$3:H$3)))=1,1,I476+1),I476)),IF(ROW(I477)-3&gt;$A$2,"",IF(MOD((ROW(I477)-3),I$3)=1,1,I476+1))))</f>
        <v/>
      </c>
      <c r="J477" s="127" t="str">
        <f>IF(J476="","",IF(COLUMN(J477)-1&lt;&gt;COUNT($3:$3),IF(ROW(J477)-3&gt;$A$2,"",IF(MOD((ROW(J477)-3),(PRODUCT($3:$3)/PRODUCT($B$3:J$3)))=1,IF(MOD((ROW(J477)-3),(PRODUCT($3:$3)/PRODUCT($B$3:I$3)))=1,1,J476+1),J476)),IF(ROW(J477)-3&gt;$A$2,"",IF(MOD((ROW(J477)-3),J$3)=1,1,J476+1))))</f>
        <v/>
      </c>
      <c r="K477" t="str">
        <f>IF(K476="","",IF(COLUMN(K477)-1&lt;&gt;COUNT($3:$3),IF(ROW(K477)-2&gt;$A$2,"",IF(MOD((ROW(K477)-2),(PRODUCT($3:$3)/PRODUCT($B$3:K$3)))=1,IF(MOD((ROW(K477)-2),(PRODUCT($3:$3)/PRODUCT($B$3:J$3)))=1,1,K476+1),K476)),IF(ROW(K477)-2&gt;$A$2,"",IF(MOD((ROW(K477)-2),K$3)=1,1,K476+1))))</f>
        <v/>
      </c>
    </row>
    <row r="478" spans="2:11">
      <c r="B478" s="127" t="str">
        <f>IF(B477="","",IF(COLUMN(B478)-1&lt;&gt;COUNT($3:$3),IF(ROW(B478)-3&gt;$A$2,"",IF(MOD((ROW(B478)-3),(PRODUCT($3:$3)/PRODUCT($B$3:B$3)))=1,B477+1,B477)),IF(ROW(B478)-3&gt;$A$2,"",IF(MOD((ROW(B478)-3),B$3)=1,1,B477+1))))</f>
        <v/>
      </c>
      <c r="C478" s="127" t="str">
        <f>IF(C477="","",IF(COLUMN(C478)-1&lt;&gt;COUNT($3:$3),IF(ROW(C478)-3&gt;$A$2,"",IF(MOD((ROW(C478)-3),(PRODUCT($3:$3)/PRODUCT($B$3:C$3)))=1,IF(MOD((ROW(C478)-3),(PRODUCT($3:$3)/PRODUCT(B$3:$B$3)))=1,1,C477+1),C477)),IF(ROW(C478)-3&gt;$A$2,"",IF(MOD((ROW(C478)-3),C$3)=1,1,C477+1))))</f>
        <v/>
      </c>
      <c r="D478" s="127" t="str">
        <f>IF(D477="","",IF(COLUMN(D478)-1&lt;&gt;COUNT($3:$3),IF(ROW(D478)-3&gt;$A$2,"",IF(MOD((ROW(D478)-3),(PRODUCT($3:$3)/PRODUCT($B$3:D$3)))=1,IF(MOD((ROW(D478)-3),(PRODUCT($3:$3)/PRODUCT($B$3:C$3)))=1,1,D477+1),D477)),IF(ROW(D478)-3&gt;$A$2,"",IF(MOD((ROW(D478)-3),D$3)=1,1,D477+1))))</f>
        <v/>
      </c>
      <c r="E478" s="127" t="str">
        <f>IF(E477="","",IF(COLUMN(E478)-1&lt;&gt;COUNT($3:$3),IF(ROW(E478)-3&gt;$A$2,"",IF(MOD((ROW(E478)-3),(PRODUCT($3:$3)/PRODUCT($B$3:E$3)))=1,IF(MOD((ROW(E478)-3),(PRODUCT($3:$3)/PRODUCT($B$3:D$3)))=1,1,E477+1),E477)),IF(ROW(E478)-3&gt;$A$2,"",IF(MOD((ROW(E478)-3),E$3)=1,1,E477+1))))</f>
        <v/>
      </c>
      <c r="F478" s="127" t="str">
        <f>IF(F477="","",IF(COLUMN(F478)-1&lt;&gt;COUNT($3:$3),IF(ROW(F478)-3&gt;$A$2,"",IF(MOD((ROW(F478)-3),(PRODUCT($3:$3)/PRODUCT($B$3:F$3)))=1,IF(MOD((ROW(F478)-3),(PRODUCT($3:$3)/PRODUCT($B$3:E$3)))=1,1,F477+1),F477)),IF(ROW(F478)-3&gt;$A$2,"",IF(MOD((ROW(F478)-3),F$3)=1,1,F477+1))))</f>
        <v/>
      </c>
      <c r="G478" s="127" t="str">
        <f>IF(G477="","",IF(COLUMN(G478)-1&lt;&gt;COUNT($3:$3),IF(ROW(G478)-3&gt;$A$2,"",IF(MOD((ROW(G478)-3),(PRODUCT($3:$3)/PRODUCT($B$3:G$3)))=1,IF(MOD((ROW(G478)-3),(PRODUCT($3:$3)/PRODUCT($B$3:F$3)))=1,1,G477+1),G477)),IF(ROW(G478)-3&gt;$A$2,"",IF(MOD((ROW(G478)-3),G$3)=1,1,G477+1))))</f>
        <v/>
      </c>
      <c r="H478" s="127" t="str">
        <f>IF(H477="","",IF(COLUMN(H478)-1&lt;&gt;COUNT($3:$3),IF(ROW(H478)-3&gt;$A$2,"",IF(MOD((ROW(H478)-3),(PRODUCT($3:$3)/PRODUCT($B$3:H$3)))=1,IF(MOD((ROW(H478)-3),(PRODUCT($3:$3)/PRODUCT($B$3:G$3)))=1,1,H477+1),H477)),IF(ROW(H478)-3&gt;$A$2,"",IF(MOD((ROW(H478)-3),H$3)=1,1,H477+1))))</f>
        <v/>
      </c>
      <c r="I478" s="127" t="str">
        <f>IF(I477="","",IF(COLUMN(I478)-1&lt;&gt;COUNT($3:$3),IF(ROW(I478)-3&gt;$A$2,"",IF(MOD((ROW(I478)-3),(PRODUCT($3:$3)/PRODUCT($B$3:I$3)))=1,IF(MOD((ROW(I478)-3),(PRODUCT($3:$3)/PRODUCT($B$3:H$3)))=1,1,I477+1),I477)),IF(ROW(I478)-3&gt;$A$2,"",IF(MOD((ROW(I478)-3),I$3)=1,1,I477+1))))</f>
        <v/>
      </c>
      <c r="J478" s="127" t="str">
        <f>IF(J477="","",IF(COLUMN(J478)-1&lt;&gt;COUNT($3:$3),IF(ROW(J478)-3&gt;$A$2,"",IF(MOD((ROW(J478)-3),(PRODUCT($3:$3)/PRODUCT($B$3:J$3)))=1,IF(MOD((ROW(J478)-3),(PRODUCT($3:$3)/PRODUCT($B$3:I$3)))=1,1,J477+1),J477)),IF(ROW(J478)-3&gt;$A$2,"",IF(MOD((ROW(J478)-3),J$3)=1,1,J477+1))))</f>
        <v/>
      </c>
      <c r="K478" t="str">
        <f>IF(K477="","",IF(COLUMN(K478)-1&lt;&gt;COUNT($3:$3),IF(ROW(K478)-2&gt;$A$2,"",IF(MOD((ROW(K478)-2),(PRODUCT($3:$3)/PRODUCT($B$3:K$3)))=1,IF(MOD((ROW(K478)-2),(PRODUCT($3:$3)/PRODUCT($B$3:J$3)))=1,1,K477+1),K477)),IF(ROW(K478)-2&gt;$A$2,"",IF(MOD((ROW(K478)-2),K$3)=1,1,K477+1))))</f>
        <v/>
      </c>
    </row>
    <row r="479" spans="2:11">
      <c r="B479" s="127" t="str">
        <f>IF(B478="","",IF(COLUMN(B479)-1&lt;&gt;COUNT($3:$3),IF(ROW(B479)-3&gt;$A$2,"",IF(MOD((ROW(B479)-3),(PRODUCT($3:$3)/PRODUCT($B$3:B$3)))=1,B478+1,B478)),IF(ROW(B479)-3&gt;$A$2,"",IF(MOD((ROW(B479)-3),B$3)=1,1,B478+1))))</f>
        <v/>
      </c>
      <c r="C479" s="127" t="str">
        <f>IF(C478="","",IF(COLUMN(C479)-1&lt;&gt;COUNT($3:$3),IF(ROW(C479)-3&gt;$A$2,"",IF(MOD((ROW(C479)-3),(PRODUCT($3:$3)/PRODUCT($B$3:C$3)))=1,IF(MOD((ROW(C479)-3),(PRODUCT($3:$3)/PRODUCT(B$3:$B$3)))=1,1,C478+1),C478)),IF(ROW(C479)-3&gt;$A$2,"",IF(MOD((ROW(C479)-3),C$3)=1,1,C478+1))))</f>
        <v/>
      </c>
      <c r="D479" s="127" t="str">
        <f>IF(D478="","",IF(COLUMN(D479)-1&lt;&gt;COUNT($3:$3),IF(ROW(D479)-3&gt;$A$2,"",IF(MOD((ROW(D479)-3),(PRODUCT($3:$3)/PRODUCT($B$3:D$3)))=1,IF(MOD((ROW(D479)-3),(PRODUCT($3:$3)/PRODUCT($B$3:C$3)))=1,1,D478+1),D478)),IF(ROW(D479)-3&gt;$A$2,"",IF(MOD((ROW(D479)-3),D$3)=1,1,D478+1))))</f>
        <v/>
      </c>
      <c r="E479" s="127" t="str">
        <f>IF(E478="","",IF(COLUMN(E479)-1&lt;&gt;COUNT($3:$3),IF(ROW(E479)-3&gt;$A$2,"",IF(MOD((ROW(E479)-3),(PRODUCT($3:$3)/PRODUCT($B$3:E$3)))=1,IF(MOD((ROW(E479)-3),(PRODUCT($3:$3)/PRODUCT($B$3:D$3)))=1,1,E478+1),E478)),IF(ROW(E479)-3&gt;$A$2,"",IF(MOD((ROW(E479)-3),E$3)=1,1,E478+1))))</f>
        <v/>
      </c>
      <c r="F479" s="127" t="str">
        <f>IF(F478="","",IF(COLUMN(F479)-1&lt;&gt;COUNT($3:$3),IF(ROW(F479)-3&gt;$A$2,"",IF(MOD((ROW(F479)-3),(PRODUCT($3:$3)/PRODUCT($B$3:F$3)))=1,IF(MOD((ROW(F479)-3),(PRODUCT($3:$3)/PRODUCT($B$3:E$3)))=1,1,F478+1),F478)),IF(ROW(F479)-3&gt;$A$2,"",IF(MOD((ROW(F479)-3),F$3)=1,1,F478+1))))</f>
        <v/>
      </c>
      <c r="G479" s="127" t="str">
        <f>IF(G478="","",IF(COLUMN(G479)-1&lt;&gt;COUNT($3:$3),IF(ROW(G479)-3&gt;$A$2,"",IF(MOD((ROW(G479)-3),(PRODUCT($3:$3)/PRODUCT($B$3:G$3)))=1,IF(MOD((ROW(G479)-3),(PRODUCT($3:$3)/PRODUCT($B$3:F$3)))=1,1,G478+1),G478)),IF(ROW(G479)-3&gt;$A$2,"",IF(MOD((ROW(G479)-3),G$3)=1,1,G478+1))))</f>
        <v/>
      </c>
      <c r="H479" s="127" t="str">
        <f>IF(H478="","",IF(COLUMN(H479)-1&lt;&gt;COUNT($3:$3),IF(ROW(H479)-3&gt;$A$2,"",IF(MOD((ROW(H479)-3),(PRODUCT($3:$3)/PRODUCT($B$3:H$3)))=1,IF(MOD((ROW(H479)-3),(PRODUCT($3:$3)/PRODUCT($B$3:G$3)))=1,1,H478+1),H478)),IF(ROW(H479)-3&gt;$A$2,"",IF(MOD((ROW(H479)-3),H$3)=1,1,H478+1))))</f>
        <v/>
      </c>
      <c r="I479" s="127" t="str">
        <f>IF(I478="","",IF(COLUMN(I479)-1&lt;&gt;COUNT($3:$3),IF(ROW(I479)-3&gt;$A$2,"",IF(MOD((ROW(I479)-3),(PRODUCT($3:$3)/PRODUCT($B$3:I$3)))=1,IF(MOD((ROW(I479)-3),(PRODUCT($3:$3)/PRODUCT($B$3:H$3)))=1,1,I478+1),I478)),IF(ROW(I479)-3&gt;$A$2,"",IF(MOD((ROW(I479)-3),I$3)=1,1,I478+1))))</f>
        <v/>
      </c>
      <c r="J479" s="127" t="str">
        <f>IF(J478="","",IF(COLUMN(J479)-1&lt;&gt;COUNT($3:$3),IF(ROW(J479)-3&gt;$A$2,"",IF(MOD((ROW(J479)-3),(PRODUCT($3:$3)/PRODUCT($B$3:J$3)))=1,IF(MOD((ROW(J479)-3),(PRODUCT($3:$3)/PRODUCT($B$3:I$3)))=1,1,J478+1),J478)),IF(ROW(J479)-3&gt;$A$2,"",IF(MOD((ROW(J479)-3),J$3)=1,1,J478+1))))</f>
        <v/>
      </c>
      <c r="K479" t="str">
        <f>IF(K478="","",IF(COLUMN(K479)-1&lt;&gt;COUNT($3:$3),IF(ROW(K479)-2&gt;$A$2,"",IF(MOD((ROW(K479)-2),(PRODUCT($3:$3)/PRODUCT($B$3:K$3)))=1,IF(MOD((ROW(K479)-2),(PRODUCT($3:$3)/PRODUCT($B$3:J$3)))=1,1,K478+1),K478)),IF(ROW(K479)-2&gt;$A$2,"",IF(MOD((ROW(K479)-2),K$3)=1,1,K478+1))))</f>
        <v/>
      </c>
    </row>
    <row r="480" spans="2:11">
      <c r="B480" s="127" t="str">
        <f>IF(B479="","",IF(COLUMN(B480)-1&lt;&gt;COUNT($3:$3),IF(ROW(B480)-3&gt;$A$2,"",IF(MOD((ROW(B480)-3),(PRODUCT($3:$3)/PRODUCT($B$3:B$3)))=1,B479+1,B479)),IF(ROW(B480)-3&gt;$A$2,"",IF(MOD((ROW(B480)-3),B$3)=1,1,B479+1))))</f>
        <v/>
      </c>
      <c r="C480" s="127" t="str">
        <f>IF(C479="","",IF(COLUMN(C480)-1&lt;&gt;COUNT($3:$3),IF(ROW(C480)-3&gt;$A$2,"",IF(MOD((ROW(C480)-3),(PRODUCT($3:$3)/PRODUCT($B$3:C$3)))=1,IF(MOD((ROW(C480)-3),(PRODUCT($3:$3)/PRODUCT(B$3:$B$3)))=1,1,C479+1),C479)),IF(ROW(C480)-3&gt;$A$2,"",IF(MOD((ROW(C480)-3),C$3)=1,1,C479+1))))</f>
        <v/>
      </c>
      <c r="D480" s="127" t="str">
        <f>IF(D479="","",IF(COLUMN(D480)-1&lt;&gt;COUNT($3:$3),IF(ROW(D480)-3&gt;$A$2,"",IF(MOD((ROW(D480)-3),(PRODUCT($3:$3)/PRODUCT($B$3:D$3)))=1,IF(MOD((ROW(D480)-3),(PRODUCT($3:$3)/PRODUCT($B$3:C$3)))=1,1,D479+1),D479)),IF(ROW(D480)-3&gt;$A$2,"",IF(MOD((ROW(D480)-3),D$3)=1,1,D479+1))))</f>
        <v/>
      </c>
      <c r="E480" s="127" t="str">
        <f>IF(E479="","",IF(COLUMN(E480)-1&lt;&gt;COUNT($3:$3),IF(ROW(E480)-3&gt;$A$2,"",IF(MOD((ROW(E480)-3),(PRODUCT($3:$3)/PRODUCT($B$3:E$3)))=1,IF(MOD((ROW(E480)-3),(PRODUCT($3:$3)/PRODUCT($B$3:D$3)))=1,1,E479+1),E479)),IF(ROW(E480)-3&gt;$A$2,"",IF(MOD((ROW(E480)-3),E$3)=1,1,E479+1))))</f>
        <v/>
      </c>
      <c r="F480" s="127" t="str">
        <f>IF(F479="","",IF(COLUMN(F480)-1&lt;&gt;COUNT($3:$3),IF(ROW(F480)-3&gt;$A$2,"",IF(MOD((ROW(F480)-3),(PRODUCT($3:$3)/PRODUCT($B$3:F$3)))=1,IF(MOD((ROW(F480)-3),(PRODUCT($3:$3)/PRODUCT($B$3:E$3)))=1,1,F479+1),F479)),IF(ROW(F480)-3&gt;$A$2,"",IF(MOD((ROW(F480)-3),F$3)=1,1,F479+1))))</f>
        <v/>
      </c>
      <c r="G480" s="127" t="str">
        <f>IF(G479="","",IF(COLUMN(G480)-1&lt;&gt;COUNT($3:$3),IF(ROW(G480)-3&gt;$A$2,"",IF(MOD((ROW(G480)-3),(PRODUCT($3:$3)/PRODUCT($B$3:G$3)))=1,IF(MOD((ROW(G480)-3),(PRODUCT($3:$3)/PRODUCT($B$3:F$3)))=1,1,G479+1),G479)),IF(ROW(G480)-3&gt;$A$2,"",IF(MOD((ROW(G480)-3),G$3)=1,1,G479+1))))</f>
        <v/>
      </c>
      <c r="H480" s="127" t="str">
        <f>IF(H479="","",IF(COLUMN(H480)-1&lt;&gt;COUNT($3:$3),IF(ROW(H480)-3&gt;$A$2,"",IF(MOD((ROW(H480)-3),(PRODUCT($3:$3)/PRODUCT($B$3:H$3)))=1,IF(MOD((ROW(H480)-3),(PRODUCT($3:$3)/PRODUCT($B$3:G$3)))=1,1,H479+1),H479)),IF(ROW(H480)-3&gt;$A$2,"",IF(MOD((ROW(H480)-3),H$3)=1,1,H479+1))))</f>
        <v/>
      </c>
      <c r="I480" s="127" t="str">
        <f>IF(I479="","",IF(COLUMN(I480)-1&lt;&gt;COUNT($3:$3),IF(ROW(I480)-3&gt;$A$2,"",IF(MOD((ROW(I480)-3),(PRODUCT($3:$3)/PRODUCT($B$3:I$3)))=1,IF(MOD((ROW(I480)-3),(PRODUCT($3:$3)/PRODUCT($B$3:H$3)))=1,1,I479+1),I479)),IF(ROW(I480)-3&gt;$A$2,"",IF(MOD((ROW(I480)-3),I$3)=1,1,I479+1))))</f>
        <v/>
      </c>
      <c r="J480" s="127" t="str">
        <f>IF(J479="","",IF(COLUMN(J480)-1&lt;&gt;COUNT($3:$3),IF(ROW(J480)-3&gt;$A$2,"",IF(MOD((ROW(J480)-3),(PRODUCT($3:$3)/PRODUCT($B$3:J$3)))=1,IF(MOD((ROW(J480)-3),(PRODUCT($3:$3)/PRODUCT($B$3:I$3)))=1,1,J479+1),J479)),IF(ROW(J480)-3&gt;$A$2,"",IF(MOD((ROW(J480)-3),J$3)=1,1,J479+1))))</f>
        <v/>
      </c>
      <c r="K480" t="str">
        <f>IF(K479="","",IF(COLUMN(K480)-1&lt;&gt;COUNT($3:$3),IF(ROW(K480)-2&gt;$A$2,"",IF(MOD((ROW(K480)-2),(PRODUCT($3:$3)/PRODUCT($B$3:K$3)))=1,IF(MOD((ROW(K480)-2),(PRODUCT($3:$3)/PRODUCT($B$3:J$3)))=1,1,K479+1),K479)),IF(ROW(K480)-2&gt;$A$2,"",IF(MOD((ROW(K480)-2),K$3)=1,1,K479+1))))</f>
        <v/>
      </c>
    </row>
    <row r="481" spans="2:11">
      <c r="B481" s="127" t="str">
        <f>IF(B480="","",IF(COLUMN(B481)-1&lt;&gt;COUNT($3:$3),IF(ROW(B481)-3&gt;$A$2,"",IF(MOD((ROW(B481)-3),(PRODUCT($3:$3)/PRODUCT($B$3:B$3)))=1,B480+1,B480)),IF(ROW(B481)-3&gt;$A$2,"",IF(MOD((ROW(B481)-3),B$3)=1,1,B480+1))))</f>
        <v/>
      </c>
      <c r="C481" s="127" t="str">
        <f>IF(C480="","",IF(COLUMN(C481)-1&lt;&gt;COUNT($3:$3),IF(ROW(C481)-3&gt;$A$2,"",IF(MOD((ROW(C481)-3),(PRODUCT($3:$3)/PRODUCT($B$3:C$3)))=1,IF(MOD((ROW(C481)-3),(PRODUCT($3:$3)/PRODUCT(B$3:$B$3)))=1,1,C480+1),C480)),IF(ROW(C481)-3&gt;$A$2,"",IF(MOD((ROW(C481)-3),C$3)=1,1,C480+1))))</f>
        <v/>
      </c>
      <c r="D481" s="127" t="str">
        <f>IF(D480="","",IF(COLUMN(D481)-1&lt;&gt;COUNT($3:$3),IF(ROW(D481)-3&gt;$A$2,"",IF(MOD((ROW(D481)-3),(PRODUCT($3:$3)/PRODUCT($B$3:D$3)))=1,IF(MOD((ROW(D481)-3),(PRODUCT($3:$3)/PRODUCT($B$3:C$3)))=1,1,D480+1),D480)),IF(ROW(D481)-3&gt;$A$2,"",IF(MOD((ROW(D481)-3),D$3)=1,1,D480+1))))</f>
        <v/>
      </c>
      <c r="E481" s="127" t="str">
        <f>IF(E480="","",IF(COLUMN(E481)-1&lt;&gt;COUNT($3:$3),IF(ROW(E481)-3&gt;$A$2,"",IF(MOD((ROW(E481)-3),(PRODUCT($3:$3)/PRODUCT($B$3:E$3)))=1,IF(MOD((ROW(E481)-3),(PRODUCT($3:$3)/PRODUCT($B$3:D$3)))=1,1,E480+1),E480)),IF(ROW(E481)-3&gt;$A$2,"",IF(MOD((ROW(E481)-3),E$3)=1,1,E480+1))))</f>
        <v/>
      </c>
      <c r="F481" s="127" t="str">
        <f>IF(F480="","",IF(COLUMN(F481)-1&lt;&gt;COUNT($3:$3),IF(ROW(F481)-3&gt;$A$2,"",IF(MOD((ROW(F481)-3),(PRODUCT($3:$3)/PRODUCT($B$3:F$3)))=1,IF(MOD((ROW(F481)-3),(PRODUCT($3:$3)/PRODUCT($B$3:E$3)))=1,1,F480+1),F480)),IF(ROW(F481)-3&gt;$A$2,"",IF(MOD((ROW(F481)-3),F$3)=1,1,F480+1))))</f>
        <v/>
      </c>
      <c r="G481" s="127" t="str">
        <f>IF(G480="","",IF(COLUMN(G481)-1&lt;&gt;COUNT($3:$3),IF(ROW(G481)-3&gt;$A$2,"",IF(MOD((ROW(G481)-3),(PRODUCT($3:$3)/PRODUCT($B$3:G$3)))=1,IF(MOD((ROW(G481)-3),(PRODUCT($3:$3)/PRODUCT($B$3:F$3)))=1,1,G480+1),G480)),IF(ROW(G481)-3&gt;$A$2,"",IF(MOD((ROW(G481)-3),G$3)=1,1,G480+1))))</f>
        <v/>
      </c>
      <c r="H481" s="127" t="str">
        <f>IF(H480="","",IF(COLUMN(H481)-1&lt;&gt;COUNT($3:$3),IF(ROW(H481)-3&gt;$A$2,"",IF(MOD((ROW(H481)-3),(PRODUCT($3:$3)/PRODUCT($B$3:H$3)))=1,IF(MOD((ROW(H481)-3),(PRODUCT($3:$3)/PRODUCT($B$3:G$3)))=1,1,H480+1),H480)),IF(ROW(H481)-3&gt;$A$2,"",IF(MOD((ROW(H481)-3),H$3)=1,1,H480+1))))</f>
        <v/>
      </c>
      <c r="I481" s="127" t="str">
        <f>IF(I480="","",IF(COLUMN(I481)-1&lt;&gt;COUNT($3:$3),IF(ROW(I481)-3&gt;$A$2,"",IF(MOD((ROW(I481)-3),(PRODUCT($3:$3)/PRODUCT($B$3:I$3)))=1,IF(MOD((ROW(I481)-3),(PRODUCT($3:$3)/PRODUCT($B$3:H$3)))=1,1,I480+1),I480)),IF(ROW(I481)-3&gt;$A$2,"",IF(MOD((ROW(I481)-3),I$3)=1,1,I480+1))))</f>
        <v/>
      </c>
      <c r="J481" s="127" t="str">
        <f>IF(J480="","",IF(COLUMN(J481)-1&lt;&gt;COUNT($3:$3),IF(ROW(J481)-3&gt;$A$2,"",IF(MOD((ROW(J481)-3),(PRODUCT($3:$3)/PRODUCT($B$3:J$3)))=1,IF(MOD((ROW(J481)-3),(PRODUCT($3:$3)/PRODUCT($B$3:I$3)))=1,1,J480+1),J480)),IF(ROW(J481)-3&gt;$A$2,"",IF(MOD((ROW(J481)-3),J$3)=1,1,J480+1))))</f>
        <v/>
      </c>
      <c r="K481" t="str">
        <f>IF(K480="","",IF(COLUMN(K481)-1&lt;&gt;COUNT($3:$3),IF(ROW(K481)-2&gt;$A$2,"",IF(MOD((ROW(K481)-2),(PRODUCT($3:$3)/PRODUCT($B$3:K$3)))=1,IF(MOD((ROW(K481)-2),(PRODUCT($3:$3)/PRODUCT($B$3:J$3)))=1,1,K480+1),K480)),IF(ROW(K481)-2&gt;$A$2,"",IF(MOD((ROW(K481)-2),K$3)=1,1,K480+1))))</f>
        <v/>
      </c>
    </row>
    <row r="482" spans="2:11">
      <c r="B482" s="127" t="str">
        <f>IF(B481="","",IF(COLUMN(B482)-1&lt;&gt;COUNT($3:$3),IF(ROW(B482)-3&gt;$A$2,"",IF(MOD((ROW(B482)-3),(PRODUCT($3:$3)/PRODUCT($B$3:B$3)))=1,B481+1,B481)),IF(ROW(B482)-3&gt;$A$2,"",IF(MOD((ROW(B482)-3),B$3)=1,1,B481+1))))</f>
        <v/>
      </c>
      <c r="C482" s="127" t="str">
        <f>IF(C481="","",IF(COLUMN(C482)-1&lt;&gt;COUNT($3:$3),IF(ROW(C482)-3&gt;$A$2,"",IF(MOD((ROW(C482)-3),(PRODUCT($3:$3)/PRODUCT($B$3:C$3)))=1,IF(MOD((ROW(C482)-3),(PRODUCT($3:$3)/PRODUCT(B$3:$B$3)))=1,1,C481+1),C481)),IF(ROW(C482)-3&gt;$A$2,"",IF(MOD((ROW(C482)-3),C$3)=1,1,C481+1))))</f>
        <v/>
      </c>
      <c r="D482" s="127" t="str">
        <f>IF(D481="","",IF(COLUMN(D482)-1&lt;&gt;COUNT($3:$3),IF(ROW(D482)-3&gt;$A$2,"",IF(MOD((ROW(D482)-3),(PRODUCT($3:$3)/PRODUCT($B$3:D$3)))=1,IF(MOD((ROW(D482)-3),(PRODUCT($3:$3)/PRODUCT($B$3:C$3)))=1,1,D481+1),D481)),IF(ROW(D482)-3&gt;$A$2,"",IF(MOD((ROW(D482)-3),D$3)=1,1,D481+1))))</f>
        <v/>
      </c>
      <c r="E482" s="127" t="str">
        <f>IF(E481="","",IF(COLUMN(E482)-1&lt;&gt;COUNT($3:$3),IF(ROW(E482)-3&gt;$A$2,"",IF(MOD((ROW(E482)-3),(PRODUCT($3:$3)/PRODUCT($B$3:E$3)))=1,IF(MOD((ROW(E482)-3),(PRODUCT($3:$3)/PRODUCT($B$3:D$3)))=1,1,E481+1),E481)),IF(ROW(E482)-3&gt;$A$2,"",IF(MOD((ROW(E482)-3),E$3)=1,1,E481+1))))</f>
        <v/>
      </c>
      <c r="F482" s="127" t="str">
        <f>IF(F481="","",IF(COLUMN(F482)-1&lt;&gt;COUNT($3:$3),IF(ROW(F482)-3&gt;$A$2,"",IF(MOD((ROW(F482)-3),(PRODUCT($3:$3)/PRODUCT($B$3:F$3)))=1,IF(MOD((ROW(F482)-3),(PRODUCT($3:$3)/PRODUCT($B$3:E$3)))=1,1,F481+1),F481)),IF(ROW(F482)-3&gt;$A$2,"",IF(MOD((ROW(F482)-3),F$3)=1,1,F481+1))))</f>
        <v/>
      </c>
      <c r="G482" s="127" t="str">
        <f>IF(G481="","",IF(COLUMN(G482)-1&lt;&gt;COUNT($3:$3),IF(ROW(G482)-3&gt;$A$2,"",IF(MOD((ROW(G482)-3),(PRODUCT($3:$3)/PRODUCT($B$3:G$3)))=1,IF(MOD((ROW(G482)-3),(PRODUCT($3:$3)/PRODUCT($B$3:F$3)))=1,1,G481+1),G481)),IF(ROW(G482)-3&gt;$A$2,"",IF(MOD((ROW(G482)-3),G$3)=1,1,G481+1))))</f>
        <v/>
      </c>
      <c r="H482" s="127" t="str">
        <f>IF(H481="","",IF(COLUMN(H482)-1&lt;&gt;COUNT($3:$3),IF(ROW(H482)-3&gt;$A$2,"",IF(MOD((ROW(H482)-3),(PRODUCT($3:$3)/PRODUCT($B$3:H$3)))=1,IF(MOD((ROW(H482)-3),(PRODUCT($3:$3)/PRODUCT($B$3:G$3)))=1,1,H481+1),H481)),IF(ROW(H482)-3&gt;$A$2,"",IF(MOD((ROW(H482)-3),H$3)=1,1,H481+1))))</f>
        <v/>
      </c>
      <c r="I482" s="127" t="str">
        <f>IF(I481="","",IF(COLUMN(I482)-1&lt;&gt;COUNT($3:$3),IF(ROW(I482)-3&gt;$A$2,"",IF(MOD((ROW(I482)-3),(PRODUCT($3:$3)/PRODUCT($B$3:I$3)))=1,IF(MOD((ROW(I482)-3),(PRODUCT($3:$3)/PRODUCT($B$3:H$3)))=1,1,I481+1),I481)),IF(ROW(I482)-3&gt;$A$2,"",IF(MOD((ROW(I482)-3),I$3)=1,1,I481+1))))</f>
        <v/>
      </c>
      <c r="J482" s="127" t="str">
        <f>IF(J481="","",IF(COLUMN(J482)-1&lt;&gt;COUNT($3:$3),IF(ROW(J482)-3&gt;$A$2,"",IF(MOD((ROW(J482)-3),(PRODUCT($3:$3)/PRODUCT($B$3:J$3)))=1,IF(MOD((ROW(J482)-3),(PRODUCT($3:$3)/PRODUCT($B$3:I$3)))=1,1,J481+1),J481)),IF(ROW(J482)-3&gt;$A$2,"",IF(MOD((ROW(J482)-3),J$3)=1,1,J481+1))))</f>
        <v/>
      </c>
      <c r="K482" t="str">
        <f>IF(K481="","",IF(COLUMN(K482)-1&lt;&gt;COUNT($3:$3),IF(ROW(K482)-2&gt;$A$2,"",IF(MOD((ROW(K482)-2),(PRODUCT($3:$3)/PRODUCT($B$3:K$3)))=1,IF(MOD((ROW(K482)-2),(PRODUCT($3:$3)/PRODUCT($B$3:J$3)))=1,1,K481+1),K481)),IF(ROW(K482)-2&gt;$A$2,"",IF(MOD((ROW(K482)-2),K$3)=1,1,K481+1))))</f>
        <v/>
      </c>
    </row>
    <row r="483" spans="2:11">
      <c r="B483" s="127" t="str">
        <f>IF(B482="","",IF(COLUMN(B483)-1&lt;&gt;COUNT($3:$3),IF(ROW(B483)-3&gt;$A$2,"",IF(MOD((ROW(B483)-3),(PRODUCT($3:$3)/PRODUCT($B$3:B$3)))=1,B482+1,B482)),IF(ROW(B483)-3&gt;$A$2,"",IF(MOD((ROW(B483)-3),B$3)=1,1,B482+1))))</f>
        <v/>
      </c>
      <c r="C483" s="127" t="str">
        <f>IF(C482="","",IF(COLUMN(C483)-1&lt;&gt;COUNT($3:$3),IF(ROW(C483)-3&gt;$A$2,"",IF(MOD((ROW(C483)-3),(PRODUCT($3:$3)/PRODUCT($B$3:C$3)))=1,IF(MOD((ROW(C483)-3),(PRODUCT($3:$3)/PRODUCT(B$3:$B$3)))=1,1,C482+1),C482)),IF(ROW(C483)-3&gt;$A$2,"",IF(MOD((ROW(C483)-3),C$3)=1,1,C482+1))))</f>
        <v/>
      </c>
      <c r="D483" s="127" t="str">
        <f>IF(D482="","",IF(COLUMN(D483)-1&lt;&gt;COUNT($3:$3),IF(ROW(D483)-3&gt;$A$2,"",IF(MOD((ROW(D483)-3),(PRODUCT($3:$3)/PRODUCT($B$3:D$3)))=1,IF(MOD((ROW(D483)-3),(PRODUCT($3:$3)/PRODUCT($B$3:C$3)))=1,1,D482+1),D482)),IF(ROW(D483)-3&gt;$A$2,"",IF(MOD((ROW(D483)-3),D$3)=1,1,D482+1))))</f>
        <v/>
      </c>
      <c r="E483" s="127" t="str">
        <f>IF(E482="","",IF(COLUMN(E483)-1&lt;&gt;COUNT($3:$3),IF(ROW(E483)-3&gt;$A$2,"",IF(MOD((ROW(E483)-3),(PRODUCT($3:$3)/PRODUCT($B$3:E$3)))=1,IF(MOD((ROW(E483)-3),(PRODUCT($3:$3)/PRODUCT($B$3:D$3)))=1,1,E482+1),E482)),IF(ROW(E483)-3&gt;$A$2,"",IF(MOD((ROW(E483)-3),E$3)=1,1,E482+1))))</f>
        <v/>
      </c>
      <c r="F483" s="127" t="str">
        <f>IF(F482="","",IF(COLUMN(F483)-1&lt;&gt;COUNT($3:$3),IF(ROW(F483)-3&gt;$A$2,"",IF(MOD((ROW(F483)-3),(PRODUCT($3:$3)/PRODUCT($B$3:F$3)))=1,IF(MOD((ROW(F483)-3),(PRODUCT($3:$3)/PRODUCT($B$3:E$3)))=1,1,F482+1),F482)),IF(ROW(F483)-3&gt;$A$2,"",IF(MOD((ROW(F483)-3),F$3)=1,1,F482+1))))</f>
        <v/>
      </c>
      <c r="G483" s="127" t="str">
        <f>IF(G482="","",IF(COLUMN(G483)-1&lt;&gt;COUNT($3:$3),IF(ROW(G483)-3&gt;$A$2,"",IF(MOD((ROW(G483)-3),(PRODUCT($3:$3)/PRODUCT($B$3:G$3)))=1,IF(MOD((ROW(G483)-3),(PRODUCT($3:$3)/PRODUCT($B$3:F$3)))=1,1,G482+1),G482)),IF(ROW(G483)-3&gt;$A$2,"",IF(MOD((ROW(G483)-3),G$3)=1,1,G482+1))))</f>
        <v/>
      </c>
      <c r="H483" s="127" t="str">
        <f>IF(H482="","",IF(COLUMN(H483)-1&lt;&gt;COUNT($3:$3),IF(ROW(H483)-3&gt;$A$2,"",IF(MOD((ROW(H483)-3),(PRODUCT($3:$3)/PRODUCT($B$3:H$3)))=1,IF(MOD((ROW(H483)-3),(PRODUCT($3:$3)/PRODUCT($B$3:G$3)))=1,1,H482+1),H482)),IF(ROW(H483)-3&gt;$A$2,"",IF(MOD((ROW(H483)-3),H$3)=1,1,H482+1))))</f>
        <v/>
      </c>
      <c r="I483" s="127" t="str">
        <f>IF(I482="","",IF(COLUMN(I483)-1&lt;&gt;COUNT($3:$3),IF(ROW(I483)-3&gt;$A$2,"",IF(MOD((ROW(I483)-3),(PRODUCT($3:$3)/PRODUCT($B$3:I$3)))=1,IF(MOD((ROW(I483)-3),(PRODUCT($3:$3)/PRODUCT($B$3:H$3)))=1,1,I482+1),I482)),IF(ROW(I483)-3&gt;$A$2,"",IF(MOD((ROW(I483)-3),I$3)=1,1,I482+1))))</f>
        <v/>
      </c>
      <c r="J483" s="127" t="str">
        <f>IF(J482="","",IF(COLUMN(J483)-1&lt;&gt;COUNT($3:$3),IF(ROW(J483)-3&gt;$A$2,"",IF(MOD((ROW(J483)-3),(PRODUCT($3:$3)/PRODUCT($B$3:J$3)))=1,IF(MOD((ROW(J483)-3),(PRODUCT($3:$3)/PRODUCT($B$3:I$3)))=1,1,J482+1),J482)),IF(ROW(J483)-3&gt;$A$2,"",IF(MOD((ROW(J483)-3),J$3)=1,1,J482+1))))</f>
        <v/>
      </c>
      <c r="K483" t="str">
        <f>IF(K482="","",IF(COLUMN(K483)-1&lt;&gt;COUNT($3:$3),IF(ROW(K483)-2&gt;$A$2,"",IF(MOD((ROW(K483)-2),(PRODUCT($3:$3)/PRODUCT($B$3:K$3)))=1,IF(MOD((ROW(K483)-2),(PRODUCT($3:$3)/PRODUCT($B$3:J$3)))=1,1,K482+1),K482)),IF(ROW(K483)-2&gt;$A$2,"",IF(MOD((ROW(K483)-2),K$3)=1,1,K482+1))))</f>
        <v/>
      </c>
    </row>
    <row r="484" spans="2:11">
      <c r="B484" s="127" t="str">
        <f>IF(B483="","",IF(COLUMN(B484)-1&lt;&gt;COUNT($3:$3),IF(ROW(B484)-3&gt;$A$2,"",IF(MOD((ROW(B484)-3),(PRODUCT($3:$3)/PRODUCT($B$3:B$3)))=1,B483+1,B483)),IF(ROW(B484)-3&gt;$A$2,"",IF(MOD((ROW(B484)-3),B$3)=1,1,B483+1))))</f>
        <v/>
      </c>
      <c r="C484" s="127" t="str">
        <f>IF(C483="","",IF(COLUMN(C484)-1&lt;&gt;COUNT($3:$3),IF(ROW(C484)-3&gt;$A$2,"",IF(MOD((ROW(C484)-3),(PRODUCT($3:$3)/PRODUCT($B$3:C$3)))=1,IF(MOD((ROW(C484)-3),(PRODUCT($3:$3)/PRODUCT(B$3:$B$3)))=1,1,C483+1),C483)),IF(ROW(C484)-3&gt;$A$2,"",IF(MOD((ROW(C484)-3),C$3)=1,1,C483+1))))</f>
        <v/>
      </c>
      <c r="D484" s="127" t="str">
        <f>IF(D483="","",IF(COLUMN(D484)-1&lt;&gt;COUNT($3:$3),IF(ROW(D484)-3&gt;$A$2,"",IF(MOD((ROW(D484)-3),(PRODUCT($3:$3)/PRODUCT($B$3:D$3)))=1,IF(MOD((ROW(D484)-3),(PRODUCT($3:$3)/PRODUCT($B$3:C$3)))=1,1,D483+1),D483)),IF(ROW(D484)-3&gt;$A$2,"",IF(MOD((ROW(D484)-3),D$3)=1,1,D483+1))))</f>
        <v/>
      </c>
      <c r="E484" s="127" t="str">
        <f>IF(E483="","",IF(COLUMN(E484)-1&lt;&gt;COUNT($3:$3),IF(ROW(E484)-3&gt;$A$2,"",IF(MOD((ROW(E484)-3),(PRODUCT($3:$3)/PRODUCT($B$3:E$3)))=1,IF(MOD((ROW(E484)-3),(PRODUCT($3:$3)/PRODUCT($B$3:D$3)))=1,1,E483+1),E483)),IF(ROW(E484)-3&gt;$A$2,"",IF(MOD((ROW(E484)-3),E$3)=1,1,E483+1))))</f>
        <v/>
      </c>
      <c r="F484" s="127" t="str">
        <f>IF(F483="","",IF(COLUMN(F484)-1&lt;&gt;COUNT($3:$3),IF(ROW(F484)-3&gt;$A$2,"",IF(MOD((ROW(F484)-3),(PRODUCT($3:$3)/PRODUCT($B$3:F$3)))=1,IF(MOD((ROW(F484)-3),(PRODUCT($3:$3)/PRODUCT($B$3:E$3)))=1,1,F483+1),F483)),IF(ROW(F484)-3&gt;$A$2,"",IF(MOD((ROW(F484)-3),F$3)=1,1,F483+1))))</f>
        <v/>
      </c>
      <c r="G484" s="127" t="str">
        <f>IF(G483="","",IF(COLUMN(G484)-1&lt;&gt;COUNT($3:$3),IF(ROW(G484)-3&gt;$A$2,"",IF(MOD((ROW(G484)-3),(PRODUCT($3:$3)/PRODUCT($B$3:G$3)))=1,IF(MOD((ROW(G484)-3),(PRODUCT($3:$3)/PRODUCT($B$3:F$3)))=1,1,G483+1),G483)),IF(ROW(G484)-3&gt;$A$2,"",IF(MOD((ROW(G484)-3),G$3)=1,1,G483+1))))</f>
        <v/>
      </c>
      <c r="H484" s="127" t="str">
        <f>IF(H483="","",IF(COLUMN(H484)-1&lt;&gt;COUNT($3:$3),IF(ROW(H484)-3&gt;$A$2,"",IF(MOD((ROW(H484)-3),(PRODUCT($3:$3)/PRODUCT($B$3:H$3)))=1,IF(MOD((ROW(H484)-3),(PRODUCT($3:$3)/PRODUCT($B$3:G$3)))=1,1,H483+1),H483)),IF(ROW(H484)-3&gt;$A$2,"",IF(MOD((ROW(H484)-3),H$3)=1,1,H483+1))))</f>
        <v/>
      </c>
      <c r="I484" s="127" t="str">
        <f>IF(I483="","",IF(COLUMN(I484)-1&lt;&gt;COUNT($3:$3),IF(ROW(I484)-3&gt;$A$2,"",IF(MOD((ROW(I484)-3),(PRODUCT($3:$3)/PRODUCT($B$3:I$3)))=1,IF(MOD((ROW(I484)-3),(PRODUCT($3:$3)/PRODUCT($B$3:H$3)))=1,1,I483+1),I483)),IF(ROW(I484)-3&gt;$A$2,"",IF(MOD((ROW(I484)-3),I$3)=1,1,I483+1))))</f>
        <v/>
      </c>
      <c r="J484" s="127" t="str">
        <f>IF(J483="","",IF(COLUMN(J484)-1&lt;&gt;COUNT($3:$3),IF(ROW(J484)-3&gt;$A$2,"",IF(MOD((ROW(J484)-3),(PRODUCT($3:$3)/PRODUCT($B$3:J$3)))=1,IF(MOD((ROW(J484)-3),(PRODUCT($3:$3)/PRODUCT($B$3:I$3)))=1,1,J483+1),J483)),IF(ROW(J484)-3&gt;$A$2,"",IF(MOD((ROW(J484)-3),J$3)=1,1,J483+1))))</f>
        <v/>
      </c>
      <c r="K484" t="str">
        <f>IF(K483="","",IF(COLUMN(K484)-1&lt;&gt;COUNT($3:$3),IF(ROW(K484)-2&gt;$A$2,"",IF(MOD((ROW(K484)-2),(PRODUCT($3:$3)/PRODUCT($B$3:K$3)))=1,IF(MOD((ROW(K484)-2),(PRODUCT($3:$3)/PRODUCT($B$3:J$3)))=1,1,K483+1),K483)),IF(ROW(K484)-2&gt;$A$2,"",IF(MOD((ROW(K484)-2),K$3)=1,1,K483+1))))</f>
        <v/>
      </c>
    </row>
    <row r="485" spans="2:11">
      <c r="B485" s="127" t="str">
        <f>IF(B484="","",IF(COLUMN(B485)-1&lt;&gt;COUNT($3:$3),IF(ROW(B485)-3&gt;$A$2,"",IF(MOD((ROW(B485)-3),(PRODUCT($3:$3)/PRODUCT($B$3:B$3)))=1,B484+1,B484)),IF(ROW(B485)-3&gt;$A$2,"",IF(MOD((ROW(B485)-3),B$3)=1,1,B484+1))))</f>
        <v/>
      </c>
      <c r="C485" s="127" t="str">
        <f>IF(C484="","",IF(COLUMN(C485)-1&lt;&gt;COUNT($3:$3),IF(ROW(C485)-3&gt;$A$2,"",IF(MOD((ROW(C485)-3),(PRODUCT($3:$3)/PRODUCT($B$3:C$3)))=1,IF(MOD((ROW(C485)-3),(PRODUCT($3:$3)/PRODUCT(B$3:$B$3)))=1,1,C484+1),C484)),IF(ROW(C485)-3&gt;$A$2,"",IF(MOD((ROW(C485)-3),C$3)=1,1,C484+1))))</f>
        <v/>
      </c>
      <c r="D485" s="127" t="str">
        <f>IF(D484="","",IF(COLUMN(D485)-1&lt;&gt;COUNT($3:$3),IF(ROW(D485)-3&gt;$A$2,"",IF(MOD((ROW(D485)-3),(PRODUCT($3:$3)/PRODUCT($B$3:D$3)))=1,IF(MOD((ROW(D485)-3),(PRODUCT($3:$3)/PRODUCT($B$3:C$3)))=1,1,D484+1),D484)),IF(ROW(D485)-3&gt;$A$2,"",IF(MOD((ROW(D485)-3),D$3)=1,1,D484+1))))</f>
        <v/>
      </c>
      <c r="E485" s="127" t="str">
        <f>IF(E484="","",IF(COLUMN(E485)-1&lt;&gt;COUNT($3:$3),IF(ROW(E485)-3&gt;$A$2,"",IF(MOD((ROW(E485)-3),(PRODUCT($3:$3)/PRODUCT($B$3:E$3)))=1,IF(MOD((ROW(E485)-3),(PRODUCT($3:$3)/PRODUCT($B$3:D$3)))=1,1,E484+1),E484)),IF(ROW(E485)-3&gt;$A$2,"",IF(MOD((ROW(E485)-3),E$3)=1,1,E484+1))))</f>
        <v/>
      </c>
      <c r="F485" s="127" t="str">
        <f>IF(F484="","",IF(COLUMN(F485)-1&lt;&gt;COUNT($3:$3),IF(ROW(F485)-3&gt;$A$2,"",IF(MOD((ROW(F485)-3),(PRODUCT($3:$3)/PRODUCT($B$3:F$3)))=1,IF(MOD((ROW(F485)-3),(PRODUCT($3:$3)/PRODUCT($B$3:E$3)))=1,1,F484+1),F484)),IF(ROW(F485)-3&gt;$A$2,"",IF(MOD((ROW(F485)-3),F$3)=1,1,F484+1))))</f>
        <v/>
      </c>
      <c r="G485" s="127" t="str">
        <f>IF(G484="","",IF(COLUMN(G485)-1&lt;&gt;COUNT($3:$3),IF(ROW(G485)-3&gt;$A$2,"",IF(MOD((ROW(G485)-3),(PRODUCT($3:$3)/PRODUCT($B$3:G$3)))=1,IF(MOD((ROW(G485)-3),(PRODUCT($3:$3)/PRODUCT($B$3:F$3)))=1,1,G484+1),G484)),IF(ROW(G485)-3&gt;$A$2,"",IF(MOD((ROW(G485)-3),G$3)=1,1,G484+1))))</f>
        <v/>
      </c>
      <c r="H485" s="127" t="str">
        <f>IF(H484="","",IF(COLUMN(H485)-1&lt;&gt;COUNT($3:$3),IF(ROW(H485)-3&gt;$A$2,"",IF(MOD((ROW(H485)-3),(PRODUCT($3:$3)/PRODUCT($B$3:H$3)))=1,IF(MOD((ROW(H485)-3),(PRODUCT($3:$3)/PRODUCT($B$3:G$3)))=1,1,H484+1),H484)),IF(ROW(H485)-3&gt;$A$2,"",IF(MOD((ROW(H485)-3),H$3)=1,1,H484+1))))</f>
        <v/>
      </c>
      <c r="I485" s="127" t="str">
        <f>IF(I484="","",IF(COLUMN(I485)-1&lt;&gt;COUNT($3:$3),IF(ROW(I485)-3&gt;$A$2,"",IF(MOD((ROW(I485)-3),(PRODUCT($3:$3)/PRODUCT($B$3:I$3)))=1,IF(MOD((ROW(I485)-3),(PRODUCT($3:$3)/PRODUCT($B$3:H$3)))=1,1,I484+1),I484)),IF(ROW(I485)-3&gt;$A$2,"",IF(MOD((ROW(I485)-3),I$3)=1,1,I484+1))))</f>
        <v/>
      </c>
      <c r="J485" s="127" t="str">
        <f>IF(J484="","",IF(COLUMN(J485)-1&lt;&gt;COUNT($3:$3),IF(ROW(J485)-3&gt;$A$2,"",IF(MOD((ROW(J485)-3),(PRODUCT($3:$3)/PRODUCT($B$3:J$3)))=1,IF(MOD((ROW(J485)-3),(PRODUCT($3:$3)/PRODUCT($B$3:I$3)))=1,1,J484+1),J484)),IF(ROW(J485)-3&gt;$A$2,"",IF(MOD((ROW(J485)-3),J$3)=1,1,J484+1))))</f>
        <v/>
      </c>
      <c r="K485" t="str">
        <f>IF(K484="","",IF(COLUMN(K485)-1&lt;&gt;COUNT($3:$3),IF(ROW(K485)-2&gt;$A$2,"",IF(MOD((ROW(K485)-2),(PRODUCT($3:$3)/PRODUCT($B$3:K$3)))=1,IF(MOD((ROW(K485)-2),(PRODUCT($3:$3)/PRODUCT($B$3:J$3)))=1,1,K484+1),K484)),IF(ROW(K485)-2&gt;$A$2,"",IF(MOD((ROW(K485)-2),K$3)=1,1,K484+1))))</f>
        <v/>
      </c>
    </row>
    <row r="486" spans="2:11">
      <c r="B486" s="127" t="str">
        <f>IF(B485="","",IF(COLUMN(B486)-1&lt;&gt;COUNT($3:$3),IF(ROW(B486)-3&gt;$A$2,"",IF(MOD((ROW(B486)-3),(PRODUCT($3:$3)/PRODUCT($B$3:B$3)))=1,B485+1,B485)),IF(ROW(B486)-3&gt;$A$2,"",IF(MOD((ROW(B486)-3),B$3)=1,1,B485+1))))</f>
        <v/>
      </c>
      <c r="C486" s="127" t="str">
        <f>IF(C485="","",IF(COLUMN(C486)-1&lt;&gt;COUNT($3:$3),IF(ROW(C486)-3&gt;$A$2,"",IF(MOD((ROW(C486)-3),(PRODUCT($3:$3)/PRODUCT($B$3:C$3)))=1,IF(MOD((ROW(C486)-3),(PRODUCT($3:$3)/PRODUCT(B$3:$B$3)))=1,1,C485+1),C485)),IF(ROW(C486)-3&gt;$A$2,"",IF(MOD((ROW(C486)-3),C$3)=1,1,C485+1))))</f>
        <v/>
      </c>
      <c r="D486" s="127" t="str">
        <f>IF(D485="","",IF(COLUMN(D486)-1&lt;&gt;COUNT($3:$3),IF(ROW(D486)-3&gt;$A$2,"",IF(MOD((ROW(D486)-3),(PRODUCT($3:$3)/PRODUCT($B$3:D$3)))=1,IF(MOD((ROW(D486)-3),(PRODUCT($3:$3)/PRODUCT($B$3:C$3)))=1,1,D485+1),D485)),IF(ROW(D486)-3&gt;$A$2,"",IF(MOD((ROW(D486)-3),D$3)=1,1,D485+1))))</f>
        <v/>
      </c>
      <c r="E486" s="127" t="str">
        <f>IF(E485="","",IF(COLUMN(E486)-1&lt;&gt;COUNT($3:$3),IF(ROW(E486)-3&gt;$A$2,"",IF(MOD((ROW(E486)-3),(PRODUCT($3:$3)/PRODUCT($B$3:E$3)))=1,IF(MOD((ROW(E486)-3),(PRODUCT($3:$3)/PRODUCT($B$3:D$3)))=1,1,E485+1),E485)),IF(ROW(E486)-3&gt;$A$2,"",IF(MOD((ROW(E486)-3),E$3)=1,1,E485+1))))</f>
        <v/>
      </c>
      <c r="F486" s="127" t="str">
        <f>IF(F485="","",IF(COLUMN(F486)-1&lt;&gt;COUNT($3:$3),IF(ROW(F486)-3&gt;$A$2,"",IF(MOD((ROW(F486)-3),(PRODUCT($3:$3)/PRODUCT($B$3:F$3)))=1,IF(MOD((ROW(F486)-3),(PRODUCT($3:$3)/PRODUCT($B$3:E$3)))=1,1,F485+1),F485)),IF(ROW(F486)-3&gt;$A$2,"",IF(MOD((ROW(F486)-3),F$3)=1,1,F485+1))))</f>
        <v/>
      </c>
      <c r="G486" s="127" t="str">
        <f>IF(G485="","",IF(COLUMN(G486)-1&lt;&gt;COUNT($3:$3),IF(ROW(G486)-3&gt;$A$2,"",IF(MOD((ROW(G486)-3),(PRODUCT($3:$3)/PRODUCT($B$3:G$3)))=1,IF(MOD((ROW(G486)-3),(PRODUCT($3:$3)/PRODUCT($B$3:F$3)))=1,1,G485+1),G485)),IF(ROW(G486)-3&gt;$A$2,"",IF(MOD((ROW(G486)-3),G$3)=1,1,G485+1))))</f>
        <v/>
      </c>
      <c r="H486" s="127" t="str">
        <f>IF(H485="","",IF(COLUMN(H486)-1&lt;&gt;COUNT($3:$3),IF(ROW(H486)-3&gt;$A$2,"",IF(MOD((ROW(H486)-3),(PRODUCT($3:$3)/PRODUCT($B$3:H$3)))=1,IF(MOD((ROW(H486)-3),(PRODUCT($3:$3)/PRODUCT($B$3:G$3)))=1,1,H485+1),H485)),IF(ROW(H486)-3&gt;$A$2,"",IF(MOD((ROW(H486)-3),H$3)=1,1,H485+1))))</f>
        <v/>
      </c>
      <c r="I486" s="127" t="str">
        <f>IF(I485="","",IF(COLUMN(I486)-1&lt;&gt;COUNT($3:$3),IF(ROW(I486)-3&gt;$A$2,"",IF(MOD((ROW(I486)-3),(PRODUCT($3:$3)/PRODUCT($B$3:I$3)))=1,IF(MOD((ROW(I486)-3),(PRODUCT($3:$3)/PRODUCT($B$3:H$3)))=1,1,I485+1),I485)),IF(ROW(I486)-3&gt;$A$2,"",IF(MOD((ROW(I486)-3),I$3)=1,1,I485+1))))</f>
        <v/>
      </c>
      <c r="J486" s="127" t="str">
        <f>IF(J485="","",IF(COLUMN(J486)-1&lt;&gt;COUNT($3:$3),IF(ROW(J486)-3&gt;$A$2,"",IF(MOD((ROW(J486)-3),(PRODUCT($3:$3)/PRODUCT($B$3:J$3)))=1,IF(MOD((ROW(J486)-3),(PRODUCT($3:$3)/PRODUCT($B$3:I$3)))=1,1,J485+1),J485)),IF(ROW(J486)-3&gt;$A$2,"",IF(MOD((ROW(J486)-3),J$3)=1,1,J485+1))))</f>
        <v/>
      </c>
      <c r="K486" t="str">
        <f>IF(K485="","",IF(COLUMN(K486)-1&lt;&gt;COUNT($3:$3),IF(ROW(K486)-2&gt;$A$2,"",IF(MOD((ROW(K486)-2),(PRODUCT($3:$3)/PRODUCT($B$3:K$3)))=1,IF(MOD((ROW(K486)-2),(PRODUCT($3:$3)/PRODUCT($B$3:J$3)))=1,1,K485+1),K485)),IF(ROW(K486)-2&gt;$A$2,"",IF(MOD((ROW(K486)-2),K$3)=1,1,K485+1))))</f>
        <v/>
      </c>
    </row>
    <row r="487" spans="2:11">
      <c r="B487" s="127" t="str">
        <f>IF(B486="","",IF(COLUMN(B487)-1&lt;&gt;COUNT($3:$3),IF(ROW(B487)-3&gt;$A$2,"",IF(MOD((ROW(B487)-3),(PRODUCT($3:$3)/PRODUCT($B$3:B$3)))=1,B486+1,B486)),IF(ROW(B487)-3&gt;$A$2,"",IF(MOD((ROW(B487)-3),B$3)=1,1,B486+1))))</f>
        <v/>
      </c>
      <c r="C487" s="127" t="str">
        <f>IF(C486="","",IF(COLUMN(C487)-1&lt;&gt;COUNT($3:$3),IF(ROW(C487)-3&gt;$A$2,"",IF(MOD((ROW(C487)-3),(PRODUCT($3:$3)/PRODUCT($B$3:C$3)))=1,IF(MOD((ROW(C487)-3),(PRODUCT($3:$3)/PRODUCT(B$3:$B$3)))=1,1,C486+1),C486)),IF(ROW(C487)-3&gt;$A$2,"",IF(MOD((ROW(C487)-3),C$3)=1,1,C486+1))))</f>
        <v/>
      </c>
      <c r="D487" s="127" t="str">
        <f>IF(D486="","",IF(COLUMN(D487)-1&lt;&gt;COUNT($3:$3),IF(ROW(D487)-3&gt;$A$2,"",IF(MOD((ROW(D487)-3),(PRODUCT($3:$3)/PRODUCT($B$3:D$3)))=1,IF(MOD((ROW(D487)-3),(PRODUCT($3:$3)/PRODUCT($B$3:C$3)))=1,1,D486+1),D486)),IF(ROW(D487)-3&gt;$A$2,"",IF(MOD((ROW(D487)-3),D$3)=1,1,D486+1))))</f>
        <v/>
      </c>
      <c r="E487" s="127" t="str">
        <f>IF(E486="","",IF(COLUMN(E487)-1&lt;&gt;COUNT($3:$3),IF(ROW(E487)-3&gt;$A$2,"",IF(MOD((ROW(E487)-3),(PRODUCT($3:$3)/PRODUCT($B$3:E$3)))=1,IF(MOD((ROW(E487)-3),(PRODUCT($3:$3)/PRODUCT($B$3:D$3)))=1,1,E486+1),E486)),IF(ROW(E487)-3&gt;$A$2,"",IF(MOD((ROW(E487)-3),E$3)=1,1,E486+1))))</f>
        <v/>
      </c>
      <c r="F487" s="127" t="str">
        <f>IF(F486="","",IF(COLUMN(F487)-1&lt;&gt;COUNT($3:$3),IF(ROW(F487)-3&gt;$A$2,"",IF(MOD((ROW(F487)-3),(PRODUCT($3:$3)/PRODUCT($B$3:F$3)))=1,IF(MOD((ROW(F487)-3),(PRODUCT($3:$3)/PRODUCT($B$3:E$3)))=1,1,F486+1),F486)),IF(ROW(F487)-3&gt;$A$2,"",IF(MOD((ROW(F487)-3),F$3)=1,1,F486+1))))</f>
        <v/>
      </c>
      <c r="G487" s="127" t="str">
        <f>IF(G486="","",IF(COLUMN(G487)-1&lt;&gt;COUNT($3:$3),IF(ROW(G487)-3&gt;$A$2,"",IF(MOD((ROW(G487)-3),(PRODUCT($3:$3)/PRODUCT($B$3:G$3)))=1,IF(MOD((ROW(G487)-3),(PRODUCT($3:$3)/PRODUCT($B$3:F$3)))=1,1,G486+1),G486)),IF(ROW(G487)-3&gt;$A$2,"",IF(MOD((ROW(G487)-3),G$3)=1,1,G486+1))))</f>
        <v/>
      </c>
      <c r="H487" s="127" t="str">
        <f>IF(H486="","",IF(COLUMN(H487)-1&lt;&gt;COUNT($3:$3),IF(ROW(H487)-3&gt;$A$2,"",IF(MOD((ROW(H487)-3),(PRODUCT($3:$3)/PRODUCT($B$3:H$3)))=1,IF(MOD((ROW(H487)-3),(PRODUCT($3:$3)/PRODUCT($B$3:G$3)))=1,1,H486+1),H486)),IF(ROW(H487)-3&gt;$A$2,"",IF(MOD((ROW(H487)-3),H$3)=1,1,H486+1))))</f>
        <v/>
      </c>
      <c r="I487" s="127" t="str">
        <f>IF(I486="","",IF(COLUMN(I487)-1&lt;&gt;COUNT($3:$3),IF(ROW(I487)-3&gt;$A$2,"",IF(MOD((ROW(I487)-3),(PRODUCT($3:$3)/PRODUCT($B$3:I$3)))=1,IF(MOD((ROW(I487)-3),(PRODUCT($3:$3)/PRODUCT($B$3:H$3)))=1,1,I486+1),I486)),IF(ROW(I487)-3&gt;$A$2,"",IF(MOD((ROW(I487)-3),I$3)=1,1,I486+1))))</f>
        <v/>
      </c>
      <c r="J487" s="127" t="str">
        <f>IF(J486="","",IF(COLUMN(J487)-1&lt;&gt;COUNT($3:$3),IF(ROW(J487)-3&gt;$A$2,"",IF(MOD((ROW(J487)-3),(PRODUCT($3:$3)/PRODUCT($B$3:J$3)))=1,IF(MOD((ROW(J487)-3),(PRODUCT($3:$3)/PRODUCT($B$3:I$3)))=1,1,J486+1),J486)),IF(ROW(J487)-3&gt;$A$2,"",IF(MOD((ROW(J487)-3),J$3)=1,1,J486+1))))</f>
        <v/>
      </c>
      <c r="K487" t="str">
        <f>IF(K486="","",IF(COLUMN(K487)-1&lt;&gt;COUNT($3:$3),IF(ROW(K487)-2&gt;$A$2,"",IF(MOD((ROW(K487)-2),(PRODUCT($3:$3)/PRODUCT($B$3:K$3)))=1,IF(MOD((ROW(K487)-2),(PRODUCT($3:$3)/PRODUCT($B$3:J$3)))=1,1,K486+1),K486)),IF(ROW(K487)-2&gt;$A$2,"",IF(MOD((ROW(K487)-2),K$3)=1,1,K486+1))))</f>
        <v/>
      </c>
    </row>
    <row r="488" spans="2:11">
      <c r="B488" s="127" t="str">
        <f>IF(B487="","",IF(COLUMN(B488)-1&lt;&gt;COUNT($3:$3),IF(ROW(B488)-3&gt;$A$2,"",IF(MOD((ROW(B488)-3),(PRODUCT($3:$3)/PRODUCT($B$3:B$3)))=1,B487+1,B487)),IF(ROW(B488)-3&gt;$A$2,"",IF(MOD((ROW(B488)-3),B$3)=1,1,B487+1))))</f>
        <v/>
      </c>
      <c r="C488" s="127" t="str">
        <f>IF(C487="","",IF(COLUMN(C488)-1&lt;&gt;COUNT($3:$3),IF(ROW(C488)-3&gt;$A$2,"",IF(MOD((ROW(C488)-3),(PRODUCT($3:$3)/PRODUCT($B$3:C$3)))=1,IF(MOD((ROW(C488)-3),(PRODUCT($3:$3)/PRODUCT(B$3:$B$3)))=1,1,C487+1),C487)),IF(ROW(C488)-3&gt;$A$2,"",IF(MOD((ROW(C488)-3),C$3)=1,1,C487+1))))</f>
        <v/>
      </c>
      <c r="D488" s="127" t="str">
        <f>IF(D487="","",IF(COLUMN(D488)-1&lt;&gt;COUNT($3:$3),IF(ROW(D488)-3&gt;$A$2,"",IF(MOD((ROW(D488)-3),(PRODUCT($3:$3)/PRODUCT($B$3:D$3)))=1,IF(MOD((ROW(D488)-3),(PRODUCT($3:$3)/PRODUCT($B$3:C$3)))=1,1,D487+1),D487)),IF(ROW(D488)-3&gt;$A$2,"",IF(MOD((ROW(D488)-3),D$3)=1,1,D487+1))))</f>
        <v/>
      </c>
      <c r="E488" s="127" t="str">
        <f>IF(E487="","",IF(COLUMN(E488)-1&lt;&gt;COUNT($3:$3),IF(ROW(E488)-3&gt;$A$2,"",IF(MOD((ROW(E488)-3),(PRODUCT($3:$3)/PRODUCT($B$3:E$3)))=1,IF(MOD((ROW(E488)-3),(PRODUCT($3:$3)/PRODUCT($B$3:D$3)))=1,1,E487+1),E487)),IF(ROW(E488)-3&gt;$A$2,"",IF(MOD((ROW(E488)-3),E$3)=1,1,E487+1))))</f>
        <v/>
      </c>
      <c r="F488" s="127" t="str">
        <f>IF(F487="","",IF(COLUMN(F488)-1&lt;&gt;COUNT($3:$3),IF(ROW(F488)-3&gt;$A$2,"",IF(MOD((ROW(F488)-3),(PRODUCT($3:$3)/PRODUCT($B$3:F$3)))=1,IF(MOD((ROW(F488)-3),(PRODUCT($3:$3)/PRODUCT($B$3:E$3)))=1,1,F487+1),F487)),IF(ROW(F488)-3&gt;$A$2,"",IF(MOD((ROW(F488)-3),F$3)=1,1,F487+1))))</f>
        <v/>
      </c>
      <c r="G488" s="127" t="str">
        <f>IF(G487="","",IF(COLUMN(G488)-1&lt;&gt;COUNT($3:$3),IF(ROW(G488)-3&gt;$A$2,"",IF(MOD((ROW(G488)-3),(PRODUCT($3:$3)/PRODUCT($B$3:G$3)))=1,IF(MOD((ROW(G488)-3),(PRODUCT($3:$3)/PRODUCT($B$3:F$3)))=1,1,G487+1),G487)),IF(ROW(G488)-3&gt;$A$2,"",IF(MOD((ROW(G488)-3),G$3)=1,1,G487+1))))</f>
        <v/>
      </c>
      <c r="H488" s="127" t="str">
        <f>IF(H487="","",IF(COLUMN(H488)-1&lt;&gt;COUNT($3:$3),IF(ROW(H488)-3&gt;$A$2,"",IF(MOD((ROW(H488)-3),(PRODUCT($3:$3)/PRODUCT($B$3:H$3)))=1,IF(MOD((ROW(H488)-3),(PRODUCT($3:$3)/PRODUCT($B$3:G$3)))=1,1,H487+1),H487)),IF(ROW(H488)-3&gt;$A$2,"",IF(MOD((ROW(H488)-3),H$3)=1,1,H487+1))))</f>
        <v/>
      </c>
      <c r="I488" s="127" t="str">
        <f>IF(I487="","",IF(COLUMN(I488)-1&lt;&gt;COUNT($3:$3),IF(ROW(I488)-3&gt;$A$2,"",IF(MOD((ROW(I488)-3),(PRODUCT($3:$3)/PRODUCT($B$3:I$3)))=1,IF(MOD((ROW(I488)-3),(PRODUCT($3:$3)/PRODUCT($B$3:H$3)))=1,1,I487+1),I487)),IF(ROW(I488)-3&gt;$A$2,"",IF(MOD((ROW(I488)-3),I$3)=1,1,I487+1))))</f>
        <v/>
      </c>
      <c r="J488" s="127" t="str">
        <f>IF(J487="","",IF(COLUMN(J488)-1&lt;&gt;COUNT($3:$3),IF(ROW(J488)-3&gt;$A$2,"",IF(MOD((ROW(J488)-3),(PRODUCT($3:$3)/PRODUCT($B$3:J$3)))=1,IF(MOD((ROW(J488)-3),(PRODUCT($3:$3)/PRODUCT($B$3:I$3)))=1,1,J487+1),J487)),IF(ROW(J488)-3&gt;$A$2,"",IF(MOD((ROW(J488)-3),J$3)=1,1,J487+1))))</f>
        <v/>
      </c>
      <c r="K488" t="str">
        <f>IF(K487="","",IF(COLUMN(K488)-1&lt;&gt;COUNT($3:$3),IF(ROW(K488)-2&gt;$A$2,"",IF(MOD((ROW(K488)-2),(PRODUCT($3:$3)/PRODUCT($B$3:K$3)))=1,IF(MOD((ROW(K488)-2),(PRODUCT($3:$3)/PRODUCT($B$3:J$3)))=1,1,K487+1),K487)),IF(ROW(K488)-2&gt;$A$2,"",IF(MOD((ROW(K488)-2),K$3)=1,1,K487+1))))</f>
        <v/>
      </c>
    </row>
    <row r="489" spans="2:11">
      <c r="B489" s="127" t="str">
        <f>IF(B488="","",IF(COLUMN(B489)-1&lt;&gt;COUNT($3:$3),IF(ROW(B489)-3&gt;$A$2,"",IF(MOD((ROW(B489)-3),(PRODUCT($3:$3)/PRODUCT($B$3:B$3)))=1,B488+1,B488)),IF(ROW(B489)-3&gt;$A$2,"",IF(MOD((ROW(B489)-3),B$3)=1,1,B488+1))))</f>
        <v/>
      </c>
      <c r="C489" s="127" t="str">
        <f>IF(C488="","",IF(COLUMN(C489)-1&lt;&gt;COUNT($3:$3),IF(ROW(C489)-3&gt;$A$2,"",IF(MOD((ROW(C489)-3),(PRODUCT($3:$3)/PRODUCT($B$3:C$3)))=1,IF(MOD((ROW(C489)-3),(PRODUCT($3:$3)/PRODUCT(B$3:$B$3)))=1,1,C488+1),C488)),IF(ROW(C489)-3&gt;$A$2,"",IF(MOD((ROW(C489)-3),C$3)=1,1,C488+1))))</f>
        <v/>
      </c>
      <c r="D489" s="127" t="str">
        <f>IF(D488="","",IF(COLUMN(D489)-1&lt;&gt;COUNT($3:$3),IF(ROW(D489)-3&gt;$A$2,"",IF(MOD((ROW(D489)-3),(PRODUCT($3:$3)/PRODUCT($B$3:D$3)))=1,IF(MOD((ROW(D489)-3),(PRODUCT($3:$3)/PRODUCT($B$3:C$3)))=1,1,D488+1),D488)),IF(ROW(D489)-3&gt;$A$2,"",IF(MOD((ROW(D489)-3),D$3)=1,1,D488+1))))</f>
        <v/>
      </c>
      <c r="E489" s="127" t="str">
        <f>IF(E488="","",IF(COLUMN(E489)-1&lt;&gt;COUNT($3:$3),IF(ROW(E489)-3&gt;$A$2,"",IF(MOD((ROW(E489)-3),(PRODUCT($3:$3)/PRODUCT($B$3:E$3)))=1,IF(MOD((ROW(E489)-3),(PRODUCT($3:$3)/PRODUCT($B$3:D$3)))=1,1,E488+1),E488)),IF(ROW(E489)-3&gt;$A$2,"",IF(MOD((ROW(E489)-3),E$3)=1,1,E488+1))))</f>
        <v/>
      </c>
      <c r="F489" s="127" t="str">
        <f>IF(F488="","",IF(COLUMN(F489)-1&lt;&gt;COUNT($3:$3),IF(ROW(F489)-3&gt;$A$2,"",IF(MOD((ROW(F489)-3),(PRODUCT($3:$3)/PRODUCT($B$3:F$3)))=1,IF(MOD((ROW(F489)-3),(PRODUCT($3:$3)/PRODUCT($B$3:E$3)))=1,1,F488+1),F488)),IF(ROW(F489)-3&gt;$A$2,"",IF(MOD((ROW(F489)-3),F$3)=1,1,F488+1))))</f>
        <v/>
      </c>
      <c r="G489" s="127" t="str">
        <f>IF(G488="","",IF(COLUMN(G489)-1&lt;&gt;COUNT($3:$3),IF(ROW(G489)-3&gt;$A$2,"",IF(MOD((ROW(G489)-3),(PRODUCT($3:$3)/PRODUCT($B$3:G$3)))=1,IF(MOD((ROW(G489)-3),(PRODUCT($3:$3)/PRODUCT($B$3:F$3)))=1,1,G488+1),G488)),IF(ROW(G489)-3&gt;$A$2,"",IF(MOD((ROW(G489)-3),G$3)=1,1,G488+1))))</f>
        <v/>
      </c>
      <c r="H489" s="127" t="str">
        <f>IF(H488="","",IF(COLUMN(H489)-1&lt;&gt;COUNT($3:$3),IF(ROW(H489)-3&gt;$A$2,"",IF(MOD((ROW(H489)-3),(PRODUCT($3:$3)/PRODUCT($B$3:H$3)))=1,IF(MOD((ROW(H489)-3),(PRODUCT($3:$3)/PRODUCT($B$3:G$3)))=1,1,H488+1),H488)),IF(ROW(H489)-3&gt;$A$2,"",IF(MOD((ROW(H489)-3),H$3)=1,1,H488+1))))</f>
        <v/>
      </c>
      <c r="I489" s="127" t="str">
        <f>IF(I488="","",IF(COLUMN(I489)-1&lt;&gt;COUNT($3:$3),IF(ROW(I489)-3&gt;$A$2,"",IF(MOD((ROW(I489)-3),(PRODUCT($3:$3)/PRODUCT($B$3:I$3)))=1,IF(MOD((ROW(I489)-3),(PRODUCT($3:$3)/PRODUCT($B$3:H$3)))=1,1,I488+1),I488)),IF(ROW(I489)-3&gt;$A$2,"",IF(MOD((ROW(I489)-3),I$3)=1,1,I488+1))))</f>
        <v/>
      </c>
      <c r="J489" s="127" t="str">
        <f>IF(J488="","",IF(COLUMN(J489)-1&lt;&gt;COUNT($3:$3),IF(ROW(J489)-3&gt;$A$2,"",IF(MOD((ROW(J489)-3),(PRODUCT($3:$3)/PRODUCT($B$3:J$3)))=1,IF(MOD((ROW(J489)-3),(PRODUCT($3:$3)/PRODUCT($B$3:I$3)))=1,1,J488+1),J488)),IF(ROW(J489)-3&gt;$A$2,"",IF(MOD((ROW(J489)-3),J$3)=1,1,J488+1))))</f>
        <v/>
      </c>
      <c r="K489" t="str">
        <f>IF(K488="","",IF(COLUMN(K489)-1&lt;&gt;COUNT($3:$3),IF(ROW(K489)-2&gt;$A$2,"",IF(MOD((ROW(K489)-2),(PRODUCT($3:$3)/PRODUCT($B$3:K$3)))=1,IF(MOD((ROW(K489)-2),(PRODUCT($3:$3)/PRODUCT($B$3:J$3)))=1,1,K488+1),K488)),IF(ROW(K489)-2&gt;$A$2,"",IF(MOD((ROW(K489)-2),K$3)=1,1,K488+1))))</f>
        <v/>
      </c>
    </row>
    <row r="490" spans="2:11">
      <c r="B490" s="127" t="str">
        <f>IF(B489="","",IF(COLUMN(B490)-1&lt;&gt;COUNT($3:$3),IF(ROW(B490)-3&gt;$A$2,"",IF(MOD((ROW(B490)-3),(PRODUCT($3:$3)/PRODUCT($B$3:B$3)))=1,B489+1,B489)),IF(ROW(B490)-3&gt;$A$2,"",IF(MOD((ROW(B490)-3),B$3)=1,1,B489+1))))</f>
        <v/>
      </c>
      <c r="C490" s="127" t="str">
        <f>IF(C489="","",IF(COLUMN(C490)-1&lt;&gt;COUNT($3:$3),IF(ROW(C490)-3&gt;$A$2,"",IF(MOD((ROW(C490)-3),(PRODUCT($3:$3)/PRODUCT($B$3:C$3)))=1,IF(MOD((ROW(C490)-3),(PRODUCT($3:$3)/PRODUCT(B$3:$B$3)))=1,1,C489+1),C489)),IF(ROW(C490)-3&gt;$A$2,"",IF(MOD((ROW(C490)-3),C$3)=1,1,C489+1))))</f>
        <v/>
      </c>
      <c r="D490" s="127" t="str">
        <f>IF(D489="","",IF(COLUMN(D490)-1&lt;&gt;COUNT($3:$3),IF(ROW(D490)-3&gt;$A$2,"",IF(MOD((ROW(D490)-3),(PRODUCT($3:$3)/PRODUCT($B$3:D$3)))=1,IF(MOD((ROW(D490)-3),(PRODUCT($3:$3)/PRODUCT($B$3:C$3)))=1,1,D489+1),D489)),IF(ROW(D490)-3&gt;$A$2,"",IF(MOD((ROW(D490)-3),D$3)=1,1,D489+1))))</f>
        <v/>
      </c>
      <c r="E490" s="127" t="str">
        <f>IF(E489="","",IF(COLUMN(E490)-1&lt;&gt;COUNT($3:$3),IF(ROW(E490)-3&gt;$A$2,"",IF(MOD((ROW(E490)-3),(PRODUCT($3:$3)/PRODUCT($B$3:E$3)))=1,IF(MOD((ROW(E490)-3),(PRODUCT($3:$3)/PRODUCT($B$3:D$3)))=1,1,E489+1),E489)),IF(ROW(E490)-3&gt;$A$2,"",IF(MOD((ROW(E490)-3),E$3)=1,1,E489+1))))</f>
        <v/>
      </c>
      <c r="F490" s="127" t="str">
        <f>IF(F489="","",IF(COLUMN(F490)-1&lt;&gt;COUNT($3:$3),IF(ROW(F490)-3&gt;$A$2,"",IF(MOD((ROW(F490)-3),(PRODUCT($3:$3)/PRODUCT($B$3:F$3)))=1,IF(MOD((ROW(F490)-3),(PRODUCT($3:$3)/PRODUCT($B$3:E$3)))=1,1,F489+1),F489)),IF(ROW(F490)-3&gt;$A$2,"",IF(MOD((ROW(F490)-3),F$3)=1,1,F489+1))))</f>
        <v/>
      </c>
      <c r="G490" s="127" t="str">
        <f>IF(G489="","",IF(COLUMN(G490)-1&lt;&gt;COUNT($3:$3),IF(ROW(G490)-3&gt;$A$2,"",IF(MOD((ROW(G490)-3),(PRODUCT($3:$3)/PRODUCT($B$3:G$3)))=1,IF(MOD((ROW(G490)-3),(PRODUCT($3:$3)/PRODUCT($B$3:F$3)))=1,1,G489+1),G489)),IF(ROW(G490)-3&gt;$A$2,"",IF(MOD((ROW(G490)-3),G$3)=1,1,G489+1))))</f>
        <v/>
      </c>
      <c r="H490" s="127" t="str">
        <f>IF(H489="","",IF(COLUMN(H490)-1&lt;&gt;COUNT($3:$3),IF(ROW(H490)-3&gt;$A$2,"",IF(MOD((ROW(H490)-3),(PRODUCT($3:$3)/PRODUCT($B$3:H$3)))=1,IF(MOD((ROW(H490)-3),(PRODUCT($3:$3)/PRODUCT($B$3:G$3)))=1,1,H489+1),H489)),IF(ROW(H490)-3&gt;$A$2,"",IF(MOD((ROW(H490)-3),H$3)=1,1,H489+1))))</f>
        <v/>
      </c>
      <c r="I490" s="127" t="str">
        <f>IF(I489="","",IF(COLUMN(I490)-1&lt;&gt;COUNT($3:$3),IF(ROW(I490)-3&gt;$A$2,"",IF(MOD((ROW(I490)-3),(PRODUCT($3:$3)/PRODUCT($B$3:I$3)))=1,IF(MOD((ROW(I490)-3),(PRODUCT($3:$3)/PRODUCT($B$3:H$3)))=1,1,I489+1),I489)),IF(ROW(I490)-3&gt;$A$2,"",IF(MOD((ROW(I490)-3),I$3)=1,1,I489+1))))</f>
        <v/>
      </c>
      <c r="J490" s="127" t="str">
        <f>IF(J489="","",IF(COLUMN(J490)-1&lt;&gt;COUNT($3:$3),IF(ROW(J490)-3&gt;$A$2,"",IF(MOD((ROW(J490)-3),(PRODUCT($3:$3)/PRODUCT($B$3:J$3)))=1,IF(MOD((ROW(J490)-3),(PRODUCT($3:$3)/PRODUCT($B$3:I$3)))=1,1,J489+1),J489)),IF(ROW(J490)-3&gt;$A$2,"",IF(MOD((ROW(J490)-3),J$3)=1,1,J489+1))))</f>
        <v/>
      </c>
      <c r="K490" t="str">
        <f>IF(K489="","",IF(COLUMN(K490)-1&lt;&gt;COUNT($3:$3),IF(ROW(K490)-2&gt;$A$2,"",IF(MOD((ROW(K490)-2),(PRODUCT($3:$3)/PRODUCT($B$3:K$3)))=1,IF(MOD((ROW(K490)-2),(PRODUCT($3:$3)/PRODUCT($B$3:J$3)))=1,1,K489+1),K489)),IF(ROW(K490)-2&gt;$A$2,"",IF(MOD((ROW(K490)-2),K$3)=1,1,K489+1))))</f>
        <v/>
      </c>
    </row>
    <row r="491" spans="2:11">
      <c r="B491" s="127" t="str">
        <f>IF(B490="","",IF(COLUMN(B491)-1&lt;&gt;COUNT($3:$3),IF(ROW(B491)-3&gt;$A$2,"",IF(MOD((ROW(B491)-3),(PRODUCT($3:$3)/PRODUCT($B$3:B$3)))=1,B490+1,B490)),IF(ROW(B491)-3&gt;$A$2,"",IF(MOD((ROW(B491)-3),B$3)=1,1,B490+1))))</f>
        <v/>
      </c>
      <c r="C491" s="127" t="str">
        <f>IF(C490="","",IF(COLUMN(C491)-1&lt;&gt;COUNT($3:$3),IF(ROW(C491)-3&gt;$A$2,"",IF(MOD((ROW(C491)-3),(PRODUCT($3:$3)/PRODUCT($B$3:C$3)))=1,IF(MOD((ROW(C491)-3),(PRODUCT($3:$3)/PRODUCT(B$3:$B$3)))=1,1,C490+1),C490)),IF(ROW(C491)-3&gt;$A$2,"",IF(MOD((ROW(C491)-3),C$3)=1,1,C490+1))))</f>
        <v/>
      </c>
      <c r="D491" s="127" t="str">
        <f>IF(D490="","",IF(COLUMN(D491)-1&lt;&gt;COUNT($3:$3),IF(ROW(D491)-3&gt;$A$2,"",IF(MOD((ROW(D491)-3),(PRODUCT($3:$3)/PRODUCT($B$3:D$3)))=1,IF(MOD((ROW(D491)-3),(PRODUCT($3:$3)/PRODUCT($B$3:C$3)))=1,1,D490+1),D490)),IF(ROW(D491)-3&gt;$A$2,"",IF(MOD((ROW(D491)-3),D$3)=1,1,D490+1))))</f>
        <v/>
      </c>
      <c r="E491" s="127" t="str">
        <f>IF(E490="","",IF(COLUMN(E491)-1&lt;&gt;COUNT($3:$3),IF(ROW(E491)-3&gt;$A$2,"",IF(MOD((ROW(E491)-3),(PRODUCT($3:$3)/PRODUCT($B$3:E$3)))=1,IF(MOD((ROW(E491)-3),(PRODUCT($3:$3)/PRODUCT($B$3:D$3)))=1,1,E490+1),E490)),IF(ROW(E491)-3&gt;$A$2,"",IF(MOD((ROW(E491)-3),E$3)=1,1,E490+1))))</f>
        <v/>
      </c>
      <c r="F491" s="127" t="str">
        <f>IF(F490="","",IF(COLUMN(F491)-1&lt;&gt;COUNT($3:$3),IF(ROW(F491)-3&gt;$A$2,"",IF(MOD((ROW(F491)-3),(PRODUCT($3:$3)/PRODUCT($B$3:F$3)))=1,IF(MOD((ROW(F491)-3),(PRODUCT($3:$3)/PRODUCT($B$3:E$3)))=1,1,F490+1),F490)),IF(ROW(F491)-3&gt;$A$2,"",IF(MOD((ROW(F491)-3),F$3)=1,1,F490+1))))</f>
        <v/>
      </c>
      <c r="G491" s="127" t="str">
        <f>IF(G490="","",IF(COLUMN(G491)-1&lt;&gt;COUNT($3:$3),IF(ROW(G491)-3&gt;$A$2,"",IF(MOD((ROW(G491)-3),(PRODUCT($3:$3)/PRODUCT($B$3:G$3)))=1,IF(MOD((ROW(G491)-3),(PRODUCT($3:$3)/PRODUCT($B$3:F$3)))=1,1,G490+1),G490)),IF(ROW(G491)-3&gt;$A$2,"",IF(MOD((ROW(G491)-3),G$3)=1,1,G490+1))))</f>
        <v/>
      </c>
      <c r="H491" s="127" t="str">
        <f>IF(H490="","",IF(COLUMN(H491)-1&lt;&gt;COUNT($3:$3),IF(ROW(H491)-3&gt;$A$2,"",IF(MOD((ROW(H491)-3),(PRODUCT($3:$3)/PRODUCT($B$3:H$3)))=1,IF(MOD((ROW(H491)-3),(PRODUCT($3:$3)/PRODUCT($B$3:G$3)))=1,1,H490+1),H490)),IF(ROW(H491)-3&gt;$A$2,"",IF(MOD((ROW(H491)-3),H$3)=1,1,H490+1))))</f>
        <v/>
      </c>
      <c r="I491" s="127" t="str">
        <f>IF(I490="","",IF(COLUMN(I491)-1&lt;&gt;COUNT($3:$3),IF(ROW(I491)-3&gt;$A$2,"",IF(MOD((ROW(I491)-3),(PRODUCT($3:$3)/PRODUCT($B$3:I$3)))=1,IF(MOD((ROW(I491)-3),(PRODUCT($3:$3)/PRODUCT($B$3:H$3)))=1,1,I490+1),I490)),IF(ROW(I491)-3&gt;$A$2,"",IF(MOD((ROW(I491)-3),I$3)=1,1,I490+1))))</f>
        <v/>
      </c>
      <c r="J491" s="127" t="str">
        <f>IF(J490="","",IF(COLUMN(J491)-1&lt;&gt;COUNT($3:$3),IF(ROW(J491)-3&gt;$A$2,"",IF(MOD((ROW(J491)-3),(PRODUCT($3:$3)/PRODUCT($B$3:J$3)))=1,IF(MOD((ROW(J491)-3),(PRODUCT($3:$3)/PRODUCT($B$3:I$3)))=1,1,J490+1),J490)),IF(ROW(J491)-3&gt;$A$2,"",IF(MOD((ROW(J491)-3),J$3)=1,1,J490+1))))</f>
        <v/>
      </c>
      <c r="K491" t="str">
        <f>IF(K490="","",IF(COLUMN(K491)-1&lt;&gt;COUNT($3:$3),IF(ROW(K491)-2&gt;$A$2,"",IF(MOD((ROW(K491)-2),(PRODUCT($3:$3)/PRODUCT($B$3:K$3)))=1,IF(MOD((ROW(K491)-2),(PRODUCT($3:$3)/PRODUCT($B$3:J$3)))=1,1,K490+1),K490)),IF(ROW(K491)-2&gt;$A$2,"",IF(MOD((ROW(K491)-2),K$3)=1,1,K490+1))))</f>
        <v/>
      </c>
    </row>
    <row r="492" spans="2:11">
      <c r="B492" s="127" t="str">
        <f>IF(B491="","",IF(COLUMN(B492)-1&lt;&gt;COUNT($3:$3),IF(ROW(B492)-3&gt;$A$2,"",IF(MOD((ROW(B492)-3),(PRODUCT($3:$3)/PRODUCT($B$3:B$3)))=1,B491+1,B491)),IF(ROW(B492)-3&gt;$A$2,"",IF(MOD((ROW(B492)-3),B$3)=1,1,B491+1))))</f>
        <v/>
      </c>
      <c r="C492" s="127" t="str">
        <f>IF(C491="","",IF(COLUMN(C492)-1&lt;&gt;COUNT($3:$3),IF(ROW(C492)-3&gt;$A$2,"",IF(MOD((ROW(C492)-3),(PRODUCT($3:$3)/PRODUCT($B$3:C$3)))=1,IF(MOD((ROW(C492)-3),(PRODUCT($3:$3)/PRODUCT(B$3:$B$3)))=1,1,C491+1),C491)),IF(ROW(C492)-3&gt;$A$2,"",IF(MOD((ROW(C492)-3),C$3)=1,1,C491+1))))</f>
        <v/>
      </c>
      <c r="D492" s="127" t="str">
        <f>IF(D491="","",IF(COLUMN(D492)-1&lt;&gt;COUNT($3:$3),IF(ROW(D492)-3&gt;$A$2,"",IF(MOD((ROW(D492)-3),(PRODUCT($3:$3)/PRODUCT($B$3:D$3)))=1,IF(MOD((ROW(D492)-3),(PRODUCT($3:$3)/PRODUCT($B$3:C$3)))=1,1,D491+1),D491)),IF(ROW(D492)-3&gt;$A$2,"",IF(MOD((ROW(D492)-3),D$3)=1,1,D491+1))))</f>
        <v/>
      </c>
      <c r="E492" s="127" t="str">
        <f>IF(E491="","",IF(COLUMN(E492)-1&lt;&gt;COUNT($3:$3),IF(ROW(E492)-3&gt;$A$2,"",IF(MOD((ROW(E492)-3),(PRODUCT($3:$3)/PRODUCT($B$3:E$3)))=1,IF(MOD((ROW(E492)-3),(PRODUCT($3:$3)/PRODUCT($B$3:D$3)))=1,1,E491+1),E491)),IF(ROW(E492)-3&gt;$A$2,"",IF(MOD((ROW(E492)-3),E$3)=1,1,E491+1))))</f>
        <v/>
      </c>
      <c r="F492" s="127" t="str">
        <f>IF(F491="","",IF(COLUMN(F492)-1&lt;&gt;COUNT($3:$3),IF(ROW(F492)-3&gt;$A$2,"",IF(MOD((ROW(F492)-3),(PRODUCT($3:$3)/PRODUCT($B$3:F$3)))=1,IF(MOD((ROW(F492)-3),(PRODUCT($3:$3)/PRODUCT($B$3:E$3)))=1,1,F491+1),F491)),IF(ROW(F492)-3&gt;$A$2,"",IF(MOD((ROW(F492)-3),F$3)=1,1,F491+1))))</f>
        <v/>
      </c>
      <c r="G492" s="127" t="str">
        <f>IF(G491="","",IF(COLUMN(G492)-1&lt;&gt;COUNT($3:$3),IF(ROW(G492)-3&gt;$A$2,"",IF(MOD((ROW(G492)-3),(PRODUCT($3:$3)/PRODUCT($B$3:G$3)))=1,IF(MOD((ROW(G492)-3),(PRODUCT($3:$3)/PRODUCT($B$3:F$3)))=1,1,G491+1),G491)),IF(ROW(G492)-3&gt;$A$2,"",IF(MOD((ROW(G492)-3),G$3)=1,1,G491+1))))</f>
        <v/>
      </c>
      <c r="H492" s="127" t="str">
        <f>IF(H491="","",IF(COLUMN(H492)-1&lt;&gt;COUNT($3:$3),IF(ROW(H492)-3&gt;$A$2,"",IF(MOD((ROW(H492)-3),(PRODUCT($3:$3)/PRODUCT($B$3:H$3)))=1,IF(MOD((ROW(H492)-3),(PRODUCT($3:$3)/PRODUCT($B$3:G$3)))=1,1,H491+1),H491)),IF(ROW(H492)-3&gt;$A$2,"",IF(MOD((ROW(H492)-3),H$3)=1,1,H491+1))))</f>
        <v/>
      </c>
      <c r="I492" s="127" t="str">
        <f>IF(I491="","",IF(COLUMN(I492)-1&lt;&gt;COUNT($3:$3),IF(ROW(I492)-3&gt;$A$2,"",IF(MOD((ROW(I492)-3),(PRODUCT($3:$3)/PRODUCT($B$3:I$3)))=1,IF(MOD((ROW(I492)-3),(PRODUCT($3:$3)/PRODUCT($B$3:H$3)))=1,1,I491+1),I491)),IF(ROW(I492)-3&gt;$A$2,"",IF(MOD((ROW(I492)-3),I$3)=1,1,I491+1))))</f>
        <v/>
      </c>
      <c r="J492" s="127" t="str">
        <f>IF(J491="","",IF(COLUMN(J492)-1&lt;&gt;COUNT($3:$3),IF(ROW(J492)-3&gt;$A$2,"",IF(MOD((ROW(J492)-3),(PRODUCT($3:$3)/PRODUCT($B$3:J$3)))=1,IF(MOD((ROW(J492)-3),(PRODUCT($3:$3)/PRODUCT($B$3:I$3)))=1,1,J491+1),J491)),IF(ROW(J492)-3&gt;$A$2,"",IF(MOD((ROW(J492)-3),J$3)=1,1,J491+1))))</f>
        <v/>
      </c>
      <c r="K492" t="str">
        <f>IF(K491="","",IF(COLUMN(K492)-1&lt;&gt;COUNT($3:$3),IF(ROW(K492)-2&gt;$A$2,"",IF(MOD((ROW(K492)-2),(PRODUCT($3:$3)/PRODUCT($B$3:K$3)))=1,IF(MOD((ROW(K492)-2),(PRODUCT($3:$3)/PRODUCT($B$3:J$3)))=1,1,K491+1),K491)),IF(ROW(K492)-2&gt;$A$2,"",IF(MOD((ROW(K492)-2),K$3)=1,1,K491+1))))</f>
        <v/>
      </c>
    </row>
    <row r="493" spans="2:11">
      <c r="B493" s="127" t="str">
        <f>IF(B492="","",IF(COLUMN(B493)-1&lt;&gt;COUNT($3:$3),IF(ROW(B493)-3&gt;$A$2,"",IF(MOD((ROW(B493)-3),(PRODUCT($3:$3)/PRODUCT($B$3:B$3)))=1,B492+1,B492)),IF(ROW(B493)-3&gt;$A$2,"",IF(MOD((ROW(B493)-3),B$3)=1,1,B492+1))))</f>
        <v/>
      </c>
      <c r="C493" s="127" t="str">
        <f>IF(C492="","",IF(COLUMN(C493)-1&lt;&gt;COUNT($3:$3),IF(ROW(C493)-3&gt;$A$2,"",IF(MOD((ROW(C493)-3),(PRODUCT($3:$3)/PRODUCT($B$3:C$3)))=1,IF(MOD((ROW(C493)-3),(PRODUCT($3:$3)/PRODUCT(B$3:$B$3)))=1,1,C492+1),C492)),IF(ROW(C493)-3&gt;$A$2,"",IF(MOD((ROW(C493)-3),C$3)=1,1,C492+1))))</f>
        <v/>
      </c>
      <c r="D493" s="127" t="str">
        <f>IF(D492="","",IF(COLUMN(D493)-1&lt;&gt;COUNT($3:$3),IF(ROW(D493)-3&gt;$A$2,"",IF(MOD((ROW(D493)-3),(PRODUCT($3:$3)/PRODUCT($B$3:D$3)))=1,IF(MOD((ROW(D493)-3),(PRODUCT($3:$3)/PRODUCT($B$3:C$3)))=1,1,D492+1),D492)),IF(ROW(D493)-3&gt;$A$2,"",IF(MOD((ROW(D493)-3),D$3)=1,1,D492+1))))</f>
        <v/>
      </c>
      <c r="E493" s="127" t="str">
        <f>IF(E492="","",IF(COLUMN(E493)-1&lt;&gt;COUNT($3:$3),IF(ROW(E493)-3&gt;$A$2,"",IF(MOD((ROW(E493)-3),(PRODUCT($3:$3)/PRODUCT($B$3:E$3)))=1,IF(MOD((ROW(E493)-3),(PRODUCT($3:$3)/PRODUCT($B$3:D$3)))=1,1,E492+1),E492)),IF(ROW(E493)-3&gt;$A$2,"",IF(MOD((ROW(E493)-3),E$3)=1,1,E492+1))))</f>
        <v/>
      </c>
      <c r="F493" s="127" t="str">
        <f>IF(F492="","",IF(COLUMN(F493)-1&lt;&gt;COUNT($3:$3),IF(ROW(F493)-3&gt;$A$2,"",IF(MOD((ROW(F493)-3),(PRODUCT($3:$3)/PRODUCT($B$3:F$3)))=1,IF(MOD((ROW(F493)-3),(PRODUCT($3:$3)/PRODUCT($B$3:E$3)))=1,1,F492+1),F492)),IF(ROW(F493)-3&gt;$A$2,"",IF(MOD((ROW(F493)-3),F$3)=1,1,F492+1))))</f>
        <v/>
      </c>
      <c r="G493" s="127" t="str">
        <f>IF(G492="","",IF(COLUMN(G493)-1&lt;&gt;COUNT($3:$3),IF(ROW(G493)-3&gt;$A$2,"",IF(MOD((ROW(G493)-3),(PRODUCT($3:$3)/PRODUCT($B$3:G$3)))=1,IF(MOD((ROW(G493)-3),(PRODUCT($3:$3)/PRODUCT($B$3:F$3)))=1,1,G492+1),G492)),IF(ROW(G493)-3&gt;$A$2,"",IF(MOD((ROW(G493)-3),G$3)=1,1,G492+1))))</f>
        <v/>
      </c>
      <c r="H493" s="127" t="str">
        <f>IF(H492="","",IF(COLUMN(H493)-1&lt;&gt;COUNT($3:$3),IF(ROW(H493)-3&gt;$A$2,"",IF(MOD((ROW(H493)-3),(PRODUCT($3:$3)/PRODUCT($B$3:H$3)))=1,IF(MOD((ROW(H493)-3),(PRODUCT($3:$3)/PRODUCT($B$3:G$3)))=1,1,H492+1),H492)),IF(ROW(H493)-3&gt;$A$2,"",IF(MOD((ROW(H493)-3),H$3)=1,1,H492+1))))</f>
        <v/>
      </c>
      <c r="I493" s="127" t="str">
        <f>IF(I492="","",IF(COLUMN(I493)-1&lt;&gt;COUNT($3:$3),IF(ROW(I493)-3&gt;$A$2,"",IF(MOD((ROW(I493)-3),(PRODUCT($3:$3)/PRODUCT($B$3:I$3)))=1,IF(MOD((ROW(I493)-3),(PRODUCT($3:$3)/PRODUCT($B$3:H$3)))=1,1,I492+1),I492)),IF(ROW(I493)-3&gt;$A$2,"",IF(MOD((ROW(I493)-3),I$3)=1,1,I492+1))))</f>
        <v/>
      </c>
      <c r="J493" s="127" t="str">
        <f>IF(J492="","",IF(COLUMN(J493)-1&lt;&gt;COUNT($3:$3),IF(ROW(J493)-3&gt;$A$2,"",IF(MOD((ROW(J493)-3),(PRODUCT($3:$3)/PRODUCT($B$3:J$3)))=1,IF(MOD((ROW(J493)-3),(PRODUCT($3:$3)/PRODUCT($B$3:I$3)))=1,1,J492+1),J492)),IF(ROW(J493)-3&gt;$A$2,"",IF(MOD((ROW(J493)-3),J$3)=1,1,J492+1))))</f>
        <v/>
      </c>
      <c r="K493" t="str">
        <f>IF(K492="","",IF(COLUMN(K493)-1&lt;&gt;COUNT($3:$3),IF(ROW(K493)-2&gt;$A$2,"",IF(MOD((ROW(K493)-2),(PRODUCT($3:$3)/PRODUCT($B$3:K$3)))=1,IF(MOD((ROW(K493)-2),(PRODUCT($3:$3)/PRODUCT($B$3:J$3)))=1,1,K492+1),K492)),IF(ROW(K493)-2&gt;$A$2,"",IF(MOD((ROW(K493)-2),K$3)=1,1,K492+1))))</f>
        <v/>
      </c>
    </row>
    <row r="494" spans="2:11">
      <c r="B494" s="127" t="str">
        <f>IF(B493="","",IF(COLUMN(B494)-1&lt;&gt;COUNT($3:$3),IF(ROW(B494)-3&gt;$A$2,"",IF(MOD((ROW(B494)-3),(PRODUCT($3:$3)/PRODUCT($B$3:B$3)))=1,B493+1,B493)),IF(ROW(B494)-3&gt;$A$2,"",IF(MOD((ROW(B494)-3),B$3)=1,1,B493+1))))</f>
        <v/>
      </c>
      <c r="C494" s="127" t="str">
        <f>IF(C493="","",IF(COLUMN(C494)-1&lt;&gt;COUNT($3:$3),IF(ROW(C494)-3&gt;$A$2,"",IF(MOD((ROW(C494)-3),(PRODUCT($3:$3)/PRODUCT($B$3:C$3)))=1,IF(MOD((ROW(C494)-3),(PRODUCT($3:$3)/PRODUCT(B$3:$B$3)))=1,1,C493+1),C493)),IF(ROW(C494)-3&gt;$A$2,"",IF(MOD((ROW(C494)-3),C$3)=1,1,C493+1))))</f>
        <v/>
      </c>
      <c r="D494" s="127" t="str">
        <f>IF(D493="","",IF(COLUMN(D494)-1&lt;&gt;COUNT($3:$3),IF(ROW(D494)-3&gt;$A$2,"",IF(MOD((ROW(D494)-3),(PRODUCT($3:$3)/PRODUCT($B$3:D$3)))=1,IF(MOD((ROW(D494)-3),(PRODUCT($3:$3)/PRODUCT($B$3:C$3)))=1,1,D493+1),D493)),IF(ROW(D494)-3&gt;$A$2,"",IF(MOD((ROW(D494)-3),D$3)=1,1,D493+1))))</f>
        <v/>
      </c>
      <c r="E494" s="127" t="str">
        <f>IF(E493="","",IF(COLUMN(E494)-1&lt;&gt;COUNT($3:$3),IF(ROW(E494)-3&gt;$A$2,"",IF(MOD((ROW(E494)-3),(PRODUCT($3:$3)/PRODUCT($B$3:E$3)))=1,IF(MOD((ROW(E494)-3),(PRODUCT($3:$3)/PRODUCT($B$3:D$3)))=1,1,E493+1),E493)),IF(ROW(E494)-3&gt;$A$2,"",IF(MOD((ROW(E494)-3),E$3)=1,1,E493+1))))</f>
        <v/>
      </c>
      <c r="F494" s="127" t="str">
        <f>IF(F493="","",IF(COLUMN(F494)-1&lt;&gt;COUNT($3:$3),IF(ROW(F494)-3&gt;$A$2,"",IF(MOD((ROW(F494)-3),(PRODUCT($3:$3)/PRODUCT($B$3:F$3)))=1,IF(MOD((ROW(F494)-3),(PRODUCT($3:$3)/PRODUCT($B$3:E$3)))=1,1,F493+1),F493)),IF(ROW(F494)-3&gt;$A$2,"",IF(MOD((ROW(F494)-3),F$3)=1,1,F493+1))))</f>
        <v/>
      </c>
      <c r="G494" s="127" t="str">
        <f>IF(G493="","",IF(COLUMN(G494)-1&lt;&gt;COUNT($3:$3),IF(ROW(G494)-3&gt;$A$2,"",IF(MOD((ROW(G494)-3),(PRODUCT($3:$3)/PRODUCT($B$3:G$3)))=1,IF(MOD((ROW(G494)-3),(PRODUCT($3:$3)/PRODUCT($B$3:F$3)))=1,1,G493+1),G493)),IF(ROW(G494)-3&gt;$A$2,"",IF(MOD((ROW(G494)-3),G$3)=1,1,G493+1))))</f>
        <v/>
      </c>
      <c r="H494" s="127" t="str">
        <f>IF(H493="","",IF(COLUMN(H494)-1&lt;&gt;COUNT($3:$3),IF(ROW(H494)-3&gt;$A$2,"",IF(MOD((ROW(H494)-3),(PRODUCT($3:$3)/PRODUCT($B$3:H$3)))=1,IF(MOD((ROW(H494)-3),(PRODUCT($3:$3)/PRODUCT($B$3:G$3)))=1,1,H493+1),H493)),IF(ROW(H494)-3&gt;$A$2,"",IF(MOD((ROW(H494)-3),H$3)=1,1,H493+1))))</f>
        <v/>
      </c>
      <c r="I494" s="127" t="str">
        <f>IF(I493="","",IF(COLUMN(I494)-1&lt;&gt;COUNT($3:$3),IF(ROW(I494)-3&gt;$A$2,"",IF(MOD((ROW(I494)-3),(PRODUCT($3:$3)/PRODUCT($B$3:I$3)))=1,IF(MOD((ROW(I494)-3),(PRODUCT($3:$3)/PRODUCT($B$3:H$3)))=1,1,I493+1),I493)),IF(ROW(I494)-3&gt;$A$2,"",IF(MOD((ROW(I494)-3),I$3)=1,1,I493+1))))</f>
        <v/>
      </c>
      <c r="J494" s="127" t="str">
        <f>IF(J493="","",IF(COLUMN(J494)-1&lt;&gt;COUNT($3:$3),IF(ROW(J494)-3&gt;$A$2,"",IF(MOD((ROW(J494)-3),(PRODUCT($3:$3)/PRODUCT($B$3:J$3)))=1,IF(MOD((ROW(J494)-3),(PRODUCT($3:$3)/PRODUCT($B$3:I$3)))=1,1,J493+1),J493)),IF(ROW(J494)-3&gt;$A$2,"",IF(MOD((ROW(J494)-3),J$3)=1,1,J493+1))))</f>
        <v/>
      </c>
      <c r="K494" t="str">
        <f>IF(K493="","",IF(COLUMN(K494)-1&lt;&gt;COUNT($3:$3),IF(ROW(K494)-2&gt;$A$2,"",IF(MOD((ROW(K494)-2),(PRODUCT($3:$3)/PRODUCT($B$3:K$3)))=1,IF(MOD((ROW(K494)-2),(PRODUCT($3:$3)/PRODUCT($B$3:J$3)))=1,1,K493+1),K493)),IF(ROW(K494)-2&gt;$A$2,"",IF(MOD((ROW(K494)-2),K$3)=1,1,K493+1))))</f>
        <v/>
      </c>
    </row>
    <row r="495" spans="2:11">
      <c r="B495" s="127" t="str">
        <f>IF(B494="","",IF(COLUMN(B495)-1&lt;&gt;COUNT($3:$3),IF(ROW(B495)-3&gt;$A$2,"",IF(MOD((ROW(B495)-3),(PRODUCT($3:$3)/PRODUCT($B$3:B$3)))=1,B494+1,B494)),IF(ROW(B495)-3&gt;$A$2,"",IF(MOD((ROW(B495)-3),B$3)=1,1,B494+1))))</f>
        <v/>
      </c>
      <c r="C495" s="127" t="str">
        <f>IF(C494="","",IF(COLUMN(C495)-1&lt;&gt;COUNT($3:$3),IF(ROW(C495)-3&gt;$A$2,"",IF(MOD((ROW(C495)-3),(PRODUCT($3:$3)/PRODUCT($B$3:C$3)))=1,IF(MOD((ROW(C495)-3),(PRODUCT($3:$3)/PRODUCT(B$3:$B$3)))=1,1,C494+1),C494)),IF(ROW(C495)-3&gt;$A$2,"",IF(MOD((ROW(C495)-3),C$3)=1,1,C494+1))))</f>
        <v/>
      </c>
      <c r="D495" s="127" t="str">
        <f>IF(D494="","",IF(COLUMN(D495)-1&lt;&gt;COUNT($3:$3),IF(ROW(D495)-3&gt;$A$2,"",IF(MOD((ROW(D495)-3),(PRODUCT($3:$3)/PRODUCT($B$3:D$3)))=1,IF(MOD((ROW(D495)-3),(PRODUCT($3:$3)/PRODUCT($B$3:C$3)))=1,1,D494+1),D494)),IF(ROW(D495)-3&gt;$A$2,"",IF(MOD((ROW(D495)-3),D$3)=1,1,D494+1))))</f>
        <v/>
      </c>
      <c r="E495" s="127" t="str">
        <f>IF(E494="","",IF(COLUMN(E495)-1&lt;&gt;COUNT($3:$3),IF(ROW(E495)-3&gt;$A$2,"",IF(MOD((ROW(E495)-3),(PRODUCT($3:$3)/PRODUCT($B$3:E$3)))=1,IF(MOD((ROW(E495)-3),(PRODUCT($3:$3)/PRODUCT($B$3:D$3)))=1,1,E494+1),E494)),IF(ROW(E495)-3&gt;$A$2,"",IF(MOD((ROW(E495)-3),E$3)=1,1,E494+1))))</f>
        <v/>
      </c>
      <c r="F495" s="127" t="str">
        <f>IF(F494="","",IF(COLUMN(F495)-1&lt;&gt;COUNT($3:$3),IF(ROW(F495)-3&gt;$A$2,"",IF(MOD((ROW(F495)-3),(PRODUCT($3:$3)/PRODUCT($B$3:F$3)))=1,IF(MOD((ROW(F495)-3),(PRODUCT($3:$3)/PRODUCT($B$3:E$3)))=1,1,F494+1),F494)),IF(ROW(F495)-3&gt;$A$2,"",IF(MOD((ROW(F495)-3),F$3)=1,1,F494+1))))</f>
        <v/>
      </c>
      <c r="G495" s="127" t="str">
        <f>IF(G494="","",IF(COLUMN(G495)-1&lt;&gt;COUNT($3:$3),IF(ROW(G495)-3&gt;$A$2,"",IF(MOD((ROW(G495)-3),(PRODUCT($3:$3)/PRODUCT($B$3:G$3)))=1,IF(MOD((ROW(G495)-3),(PRODUCT($3:$3)/PRODUCT($B$3:F$3)))=1,1,G494+1),G494)),IF(ROW(G495)-3&gt;$A$2,"",IF(MOD((ROW(G495)-3),G$3)=1,1,G494+1))))</f>
        <v/>
      </c>
      <c r="H495" s="127" t="str">
        <f>IF(H494="","",IF(COLUMN(H495)-1&lt;&gt;COUNT($3:$3),IF(ROW(H495)-3&gt;$A$2,"",IF(MOD((ROW(H495)-3),(PRODUCT($3:$3)/PRODUCT($B$3:H$3)))=1,IF(MOD((ROW(H495)-3),(PRODUCT($3:$3)/PRODUCT($B$3:G$3)))=1,1,H494+1),H494)),IF(ROW(H495)-3&gt;$A$2,"",IF(MOD((ROW(H495)-3),H$3)=1,1,H494+1))))</f>
        <v/>
      </c>
      <c r="I495" s="127" t="str">
        <f>IF(I494="","",IF(COLUMN(I495)-1&lt;&gt;COUNT($3:$3),IF(ROW(I495)-3&gt;$A$2,"",IF(MOD((ROW(I495)-3),(PRODUCT($3:$3)/PRODUCT($B$3:I$3)))=1,IF(MOD((ROW(I495)-3),(PRODUCT($3:$3)/PRODUCT($B$3:H$3)))=1,1,I494+1),I494)),IF(ROW(I495)-3&gt;$A$2,"",IF(MOD((ROW(I495)-3),I$3)=1,1,I494+1))))</f>
        <v/>
      </c>
      <c r="J495" s="127" t="str">
        <f>IF(J494="","",IF(COLUMN(J495)-1&lt;&gt;COUNT($3:$3),IF(ROW(J495)-3&gt;$A$2,"",IF(MOD((ROW(J495)-3),(PRODUCT($3:$3)/PRODUCT($B$3:J$3)))=1,IF(MOD((ROW(J495)-3),(PRODUCT($3:$3)/PRODUCT($B$3:I$3)))=1,1,J494+1),J494)),IF(ROW(J495)-3&gt;$A$2,"",IF(MOD((ROW(J495)-3),J$3)=1,1,J494+1))))</f>
        <v/>
      </c>
      <c r="K495" t="str">
        <f>IF(K494="","",IF(COLUMN(K495)-1&lt;&gt;COUNT($3:$3),IF(ROW(K495)-2&gt;$A$2,"",IF(MOD((ROW(K495)-2),(PRODUCT($3:$3)/PRODUCT($B$3:K$3)))=1,IF(MOD((ROW(K495)-2),(PRODUCT($3:$3)/PRODUCT($B$3:J$3)))=1,1,K494+1),K494)),IF(ROW(K495)-2&gt;$A$2,"",IF(MOD((ROW(K495)-2),K$3)=1,1,K494+1))))</f>
        <v/>
      </c>
    </row>
    <row r="496" spans="2:11">
      <c r="B496" s="127" t="str">
        <f>IF(B495="","",IF(COLUMN(B496)-1&lt;&gt;COUNT($3:$3),IF(ROW(B496)-3&gt;$A$2,"",IF(MOD((ROW(B496)-3),(PRODUCT($3:$3)/PRODUCT($B$3:B$3)))=1,B495+1,B495)),IF(ROW(B496)-3&gt;$A$2,"",IF(MOD((ROW(B496)-3),B$3)=1,1,B495+1))))</f>
        <v/>
      </c>
      <c r="C496" s="127" t="str">
        <f>IF(C495="","",IF(COLUMN(C496)-1&lt;&gt;COUNT($3:$3),IF(ROW(C496)-3&gt;$A$2,"",IF(MOD((ROW(C496)-3),(PRODUCT($3:$3)/PRODUCT($B$3:C$3)))=1,IF(MOD((ROW(C496)-3),(PRODUCT($3:$3)/PRODUCT(B$3:$B$3)))=1,1,C495+1),C495)),IF(ROW(C496)-3&gt;$A$2,"",IF(MOD((ROW(C496)-3),C$3)=1,1,C495+1))))</f>
        <v/>
      </c>
      <c r="D496" s="127" t="str">
        <f>IF(D495="","",IF(COLUMN(D496)-1&lt;&gt;COUNT($3:$3),IF(ROW(D496)-3&gt;$A$2,"",IF(MOD((ROW(D496)-3),(PRODUCT($3:$3)/PRODUCT($B$3:D$3)))=1,IF(MOD((ROW(D496)-3),(PRODUCT($3:$3)/PRODUCT($B$3:C$3)))=1,1,D495+1),D495)),IF(ROW(D496)-3&gt;$A$2,"",IF(MOD((ROW(D496)-3),D$3)=1,1,D495+1))))</f>
        <v/>
      </c>
      <c r="E496" s="127" t="str">
        <f>IF(E495="","",IF(COLUMN(E496)-1&lt;&gt;COUNT($3:$3),IF(ROW(E496)-3&gt;$A$2,"",IF(MOD((ROW(E496)-3),(PRODUCT($3:$3)/PRODUCT($B$3:E$3)))=1,IF(MOD((ROW(E496)-3),(PRODUCT($3:$3)/PRODUCT($B$3:D$3)))=1,1,E495+1),E495)),IF(ROW(E496)-3&gt;$A$2,"",IF(MOD((ROW(E496)-3),E$3)=1,1,E495+1))))</f>
        <v/>
      </c>
      <c r="F496" s="127" t="str">
        <f>IF(F495="","",IF(COLUMN(F496)-1&lt;&gt;COUNT($3:$3),IF(ROW(F496)-3&gt;$A$2,"",IF(MOD((ROW(F496)-3),(PRODUCT($3:$3)/PRODUCT($B$3:F$3)))=1,IF(MOD((ROW(F496)-3),(PRODUCT($3:$3)/PRODUCT($B$3:E$3)))=1,1,F495+1),F495)),IF(ROW(F496)-3&gt;$A$2,"",IF(MOD((ROW(F496)-3),F$3)=1,1,F495+1))))</f>
        <v/>
      </c>
      <c r="G496" s="127" t="str">
        <f>IF(G495="","",IF(COLUMN(G496)-1&lt;&gt;COUNT($3:$3),IF(ROW(G496)-3&gt;$A$2,"",IF(MOD((ROW(G496)-3),(PRODUCT($3:$3)/PRODUCT($B$3:G$3)))=1,IF(MOD((ROW(G496)-3),(PRODUCT($3:$3)/PRODUCT($B$3:F$3)))=1,1,G495+1),G495)),IF(ROW(G496)-3&gt;$A$2,"",IF(MOD((ROW(G496)-3),G$3)=1,1,G495+1))))</f>
        <v/>
      </c>
      <c r="H496" s="127" t="str">
        <f>IF(H495="","",IF(COLUMN(H496)-1&lt;&gt;COUNT($3:$3),IF(ROW(H496)-3&gt;$A$2,"",IF(MOD((ROW(H496)-3),(PRODUCT($3:$3)/PRODUCT($B$3:H$3)))=1,IF(MOD((ROW(H496)-3),(PRODUCT($3:$3)/PRODUCT($B$3:G$3)))=1,1,H495+1),H495)),IF(ROW(H496)-3&gt;$A$2,"",IF(MOD((ROW(H496)-3),H$3)=1,1,H495+1))))</f>
        <v/>
      </c>
      <c r="I496" s="127" t="str">
        <f>IF(I495="","",IF(COLUMN(I496)-1&lt;&gt;COUNT($3:$3),IF(ROW(I496)-3&gt;$A$2,"",IF(MOD((ROW(I496)-3),(PRODUCT($3:$3)/PRODUCT($B$3:I$3)))=1,IF(MOD((ROW(I496)-3),(PRODUCT($3:$3)/PRODUCT($B$3:H$3)))=1,1,I495+1),I495)),IF(ROW(I496)-3&gt;$A$2,"",IF(MOD((ROW(I496)-3),I$3)=1,1,I495+1))))</f>
        <v/>
      </c>
      <c r="J496" s="127" t="str">
        <f>IF(J495="","",IF(COLUMN(J496)-1&lt;&gt;COUNT($3:$3),IF(ROW(J496)-3&gt;$A$2,"",IF(MOD((ROW(J496)-3),(PRODUCT($3:$3)/PRODUCT($B$3:J$3)))=1,IF(MOD((ROW(J496)-3),(PRODUCT($3:$3)/PRODUCT($B$3:I$3)))=1,1,J495+1),J495)),IF(ROW(J496)-3&gt;$A$2,"",IF(MOD((ROW(J496)-3),J$3)=1,1,J495+1))))</f>
        <v/>
      </c>
      <c r="K496" t="str">
        <f>IF(K495="","",IF(COLUMN(K496)-1&lt;&gt;COUNT($3:$3),IF(ROW(K496)-2&gt;$A$2,"",IF(MOD((ROW(K496)-2),(PRODUCT($3:$3)/PRODUCT($B$3:K$3)))=1,IF(MOD((ROW(K496)-2),(PRODUCT($3:$3)/PRODUCT($B$3:J$3)))=1,1,K495+1),K495)),IF(ROW(K496)-2&gt;$A$2,"",IF(MOD((ROW(K496)-2),K$3)=1,1,K495+1))))</f>
        <v/>
      </c>
    </row>
    <row r="497" spans="2:11">
      <c r="B497" s="127" t="str">
        <f>IF(B496="","",IF(COLUMN(B497)-1&lt;&gt;COUNT($3:$3),IF(ROW(B497)-3&gt;$A$2,"",IF(MOD((ROW(B497)-3),(PRODUCT($3:$3)/PRODUCT($B$3:B$3)))=1,B496+1,B496)),IF(ROW(B497)-3&gt;$A$2,"",IF(MOD((ROW(B497)-3),B$3)=1,1,B496+1))))</f>
        <v/>
      </c>
      <c r="C497" s="127" t="str">
        <f>IF(C496="","",IF(COLUMN(C497)-1&lt;&gt;COUNT($3:$3),IF(ROW(C497)-3&gt;$A$2,"",IF(MOD((ROW(C497)-3),(PRODUCT($3:$3)/PRODUCT($B$3:C$3)))=1,IF(MOD((ROW(C497)-3),(PRODUCT($3:$3)/PRODUCT(B$3:$B$3)))=1,1,C496+1),C496)),IF(ROW(C497)-3&gt;$A$2,"",IF(MOD((ROW(C497)-3),C$3)=1,1,C496+1))))</f>
        <v/>
      </c>
      <c r="D497" s="127" t="str">
        <f>IF(D496="","",IF(COLUMN(D497)-1&lt;&gt;COUNT($3:$3),IF(ROW(D497)-3&gt;$A$2,"",IF(MOD((ROW(D497)-3),(PRODUCT($3:$3)/PRODUCT($B$3:D$3)))=1,IF(MOD((ROW(D497)-3),(PRODUCT($3:$3)/PRODUCT($B$3:C$3)))=1,1,D496+1),D496)),IF(ROW(D497)-3&gt;$A$2,"",IF(MOD((ROW(D497)-3),D$3)=1,1,D496+1))))</f>
        <v/>
      </c>
      <c r="E497" s="127" t="str">
        <f>IF(E496="","",IF(COLUMN(E497)-1&lt;&gt;COUNT($3:$3),IF(ROW(E497)-3&gt;$A$2,"",IF(MOD((ROW(E497)-3),(PRODUCT($3:$3)/PRODUCT($B$3:E$3)))=1,IF(MOD((ROW(E497)-3),(PRODUCT($3:$3)/PRODUCT($B$3:D$3)))=1,1,E496+1),E496)),IF(ROW(E497)-3&gt;$A$2,"",IF(MOD((ROW(E497)-3),E$3)=1,1,E496+1))))</f>
        <v/>
      </c>
      <c r="F497" s="127" t="str">
        <f>IF(F496="","",IF(COLUMN(F497)-1&lt;&gt;COUNT($3:$3),IF(ROW(F497)-3&gt;$A$2,"",IF(MOD((ROW(F497)-3),(PRODUCT($3:$3)/PRODUCT($B$3:F$3)))=1,IF(MOD((ROW(F497)-3),(PRODUCT($3:$3)/PRODUCT($B$3:E$3)))=1,1,F496+1),F496)),IF(ROW(F497)-3&gt;$A$2,"",IF(MOD((ROW(F497)-3),F$3)=1,1,F496+1))))</f>
        <v/>
      </c>
      <c r="G497" s="127" t="str">
        <f>IF(G496="","",IF(COLUMN(G497)-1&lt;&gt;COUNT($3:$3),IF(ROW(G497)-3&gt;$A$2,"",IF(MOD((ROW(G497)-3),(PRODUCT($3:$3)/PRODUCT($B$3:G$3)))=1,IF(MOD((ROW(G497)-3),(PRODUCT($3:$3)/PRODUCT($B$3:F$3)))=1,1,G496+1),G496)),IF(ROW(G497)-3&gt;$A$2,"",IF(MOD((ROW(G497)-3),G$3)=1,1,G496+1))))</f>
        <v/>
      </c>
      <c r="H497" s="127" t="str">
        <f>IF(H496="","",IF(COLUMN(H497)-1&lt;&gt;COUNT($3:$3),IF(ROW(H497)-3&gt;$A$2,"",IF(MOD((ROW(H497)-3),(PRODUCT($3:$3)/PRODUCT($B$3:H$3)))=1,IF(MOD((ROW(H497)-3),(PRODUCT($3:$3)/PRODUCT($B$3:G$3)))=1,1,H496+1),H496)),IF(ROW(H497)-3&gt;$A$2,"",IF(MOD((ROW(H497)-3),H$3)=1,1,H496+1))))</f>
        <v/>
      </c>
      <c r="I497" s="127" t="str">
        <f>IF(I496="","",IF(COLUMN(I497)-1&lt;&gt;COUNT($3:$3),IF(ROW(I497)-3&gt;$A$2,"",IF(MOD((ROW(I497)-3),(PRODUCT($3:$3)/PRODUCT($B$3:I$3)))=1,IF(MOD((ROW(I497)-3),(PRODUCT($3:$3)/PRODUCT($B$3:H$3)))=1,1,I496+1),I496)),IF(ROW(I497)-3&gt;$A$2,"",IF(MOD((ROW(I497)-3),I$3)=1,1,I496+1))))</f>
        <v/>
      </c>
      <c r="J497" s="127" t="str">
        <f>IF(J496="","",IF(COLUMN(J497)-1&lt;&gt;COUNT($3:$3),IF(ROW(J497)-3&gt;$A$2,"",IF(MOD((ROW(J497)-3),(PRODUCT($3:$3)/PRODUCT($B$3:J$3)))=1,IF(MOD((ROW(J497)-3),(PRODUCT($3:$3)/PRODUCT($B$3:I$3)))=1,1,J496+1),J496)),IF(ROW(J497)-3&gt;$A$2,"",IF(MOD((ROW(J497)-3),J$3)=1,1,J496+1))))</f>
        <v/>
      </c>
      <c r="K497" t="str">
        <f>IF(K496="","",IF(COLUMN(K497)-1&lt;&gt;COUNT($3:$3),IF(ROW(K497)-2&gt;$A$2,"",IF(MOD((ROW(K497)-2),(PRODUCT($3:$3)/PRODUCT($B$3:K$3)))=1,IF(MOD((ROW(K497)-2),(PRODUCT($3:$3)/PRODUCT($B$3:J$3)))=1,1,K496+1),K496)),IF(ROW(K497)-2&gt;$A$2,"",IF(MOD((ROW(K497)-2),K$3)=1,1,K496+1))))</f>
        <v/>
      </c>
    </row>
    <row r="498" spans="2:11">
      <c r="B498" s="127" t="str">
        <f>IF(B497="","",IF(COLUMN(B498)-1&lt;&gt;COUNT($3:$3),IF(ROW(B498)-3&gt;$A$2,"",IF(MOD((ROW(B498)-3),(PRODUCT($3:$3)/PRODUCT($B$3:B$3)))=1,B497+1,B497)),IF(ROW(B498)-3&gt;$A$2,"",IF(MOD((ROW(B498)-3),B$3)=1,1,B497+1))))</f>
        <v/>
      </c>
      <c r="C498" s="127" t="str">
        <f>IF(C497="","",IF(COLUMN(C498)-1&lt;&gt;COUNT($3:$3),IF(ROW(C498)-3&gt;$A$2,"",IF(MOD((ROW(C498)-3),(PRODUCT($3:$3)/PRODUCT($B$3:C$3)))=1,IF(MOD((ROW(C498)-3),(PRODUCT($3:$3)/PRODUCT(B$3:$B$3)))=1,1,C497+1),C497)),IF(ROW(C498)-3&gt;$A$2,"",IF(MOD((ROW(C498)-3),C$3)=1,1,C497+1))))</f>
        <v/>
      </c>
      <c r="D498" s="127" t="str">
        <f>IF(D497="","",IF(COLUMN(D498)-1&lt;&gt;COUNT($3:$3),IF(ROW(D498)-3&gt;$A$2,"",IF(MOD((ROW(D498)-3),(PRODUCT($3:$3)/PRODUCT($B$3:D$3)))=1,IF(MOD((ROW(D498)-3),(PRODUCT($3:$3)/PRODUCT($B$3:C$3)))=1,1,D497+1),D497)),IF(ROW(D498)-3&gt;$A$2,"",IF(MOD((ROW(D498)-3),D$3)=1,1,D497+1))))</f>
        <v/>
      </c>
      <c r="E498" s="127" t="str">
        <f>IF(E497="","",IF(COLUMN(E498)-1&lt;&gt;COUNT($3:$3),IF(ROW(E498)-3&gt;$A$2,"",IF(MOD((ROW(E498)-3),(PRODUCT($3:$3)/PRODUCT($B$3:E$3)))=1,IF(MOD((ROW(E498)-3),(PRODUCT($3:$3)/PRODUCT($B$3:D$3)))=1,1,E497+1),E497)),IF(ROW(E498)-3&gt;$A$2,"",IF(MOD((ROW(E498)-3),E$3)=1,1,E497+1))))</f>
        <v/>
      </c>
      <c r="F498" s="127" t="str">
        <f>IF(F497="","",IF(COLUMN(F498)-1&lt;&gt;COUNT($3:$3),IF(ROW(F498)-3&gt;$A$2,"",IF(MOD((ROW(F498)-3),(PRODUCT($3:$3)/PRODUCT($B$3:F$3)))=1,IF(MOD((ROW(F498)-3),(PRODUCT($3:$3)/PRODUCT($B$3:E$3)))=1,1,F497+1),F497)),IF(ROW(F498)-3&gt;$A$2,"",IF(MOD((ROW(F498)-3),F$3)=1,1,F497+1))))</f>
        <v/>
      </c>
      <c r="G498" s="127" t="str">
        <f>IF(G497="","",IF(COLUMN(G498)-1&lt;&gt;COUNT($3:$3),IF(ROW(G498)-3&gt;$A$2,"",IF(MOD((ROW(G498)-3),(PRODUCT($3:$3)/PRODUCT($B$3:G$3)))=1,IF(MOD((ROW(G498)-3),(PRODUCT($3:$3)/PRODUCT($B$3:F$3)))=1,1,G497+1),G497)),IF(ROW(G498)-3&gt;$A$2,"",IF(MOD((ROW(G498)-3),G$3)=1,1,G497+1))))</f>
        <v/>
      </c>
      <c r="H498" s="127" t="str">
        <f>IF(H497="","",IF(COLUMN(H498)-1&lt;&gt;COUNT($3:$3),IF(ROW(H498)-3&gt;$A$2,"",IF(MOD((ROW(H498)-3),(PRODUCT($3:$3)/PRODUCT($B$3:H$3)))=1,IF(MOD((ROW(H498)-3),(PRODUCT($3:$3)/PRODUCT($B$3:G$3)))=1,1,H497+1),H497)),IF(ROW(H498)-3&gt;$A$2,"",IF(MOD((ROW(H498)-3),H$3)=1,1,H497+1))))</f>
        <v/>
      </c>
      <c r="I498" s="127" t="str">
        <f>IF(I497="","",IF(COLUMN(I498)-1&lt;&gt;COUNT($3:$3),IF(ROW(I498)-3&gt;$A$2,"",IF(MOD((ROW(I498)-3),(PRODUCT($3:$3)/PRODUCT($B$3:I$3)))=1,IF(MOD((ROW(I498)-3),(PRODUCT($3:$3)/PRODUCT($B$3:H$3)))=1,1,I497+1),I497)),IF(ROW(I498)-3&gt;$A$2,"",IF(MOD((ROW(I498)-3),I$3)=1,1,I497+1))))</f>
        <v/>
      </c>
      <c r="J498" s="127" t="str">
        <f>IF(J497="","",IF(COLUMN(J498)-1&lt;&gt;COUNT($3:$3),IF(ROW(J498)-3&gt;$A$2,"",IF(MOD((ROW(J498)-3),(PRODUCT($3:$3)/PRODUCT($B$3:J$3)))=1,IF(MOD((ROW(J498)-3),(PRODUCT($3:$3)/PRODUCT($B$3:I$3)))=1,1,J497+1),J497)),IF(ROW(J498)-3&gt;$A$2,"",IF(MOD((ROW(J498)-3),J$3)=1,1,J497+1))))</f>
        <v/>
      </c>
      <c r="K498" t="str">
        <f>IF(K497="","",IF(COLUMN(K498)-1&lt;&gt;COUNT($3:$3),IF(ROW(K498)-2&gt;$A$2,"",IF(MOD((ROW(K498)-2),(PRODUCT($3:$3)/PRODUCT($B$3:K$3)))=1,IF(MOD((ROW(K498)-2),(PRODUCT($3:$3)/PRODUCT($B$3:J$3)))=1,1,K497+1),K497)),IF(ROW(K498)-2&gt;$A$2,"",IF(MOD((ROW(K498)-2),K$3)=1,1,K497+1))))</f>
        <v/>
      </c>
    </row>
    <row r="499" spans="2:11">
      <c r="B499" s="127" t="str">
        <f>IF(B498="","",IF(COLUMN(B499)-1&lt;&gt;COUNT($3:$3),IF(ROW(B499)-3&gt;$A$2,"",IF(MOD((ROW(B499)-3),(PRODUCT($3:$3)/PRODUCT($B$3:B$3)))=1,B498+1,B498)),IF(ROW(B499)-3&gt;$A$2,"",IF(MOD((ROW(B499)-3),B$3)=1,1,B498+1))))</f>
        <v/>
      </c>
      <c r="C499" s="127" t="str">
        <f>IF(C498="","",IF(COLUMN(C499)-1&lt;&gt;COUNT($3:$3),IF(ROW(C499)-3&gt;$A$2,"",IF(MOD((ROW(C499)-3),(PRODUCT($3:$3)/PRODUCT($B$3:C$3)))=1,IF(MOD((ROW(C499)-3),(PRODUCT($3:$3)/PRODUCT(B$3:$B$3)))=1,1,C498+1),C498)),IF(ROW(C499)-3&gt;$A$2,"",IF(MOD((ROW(C499)-3),C$3)=1,1,C498+1))))</f>
        <v/>
      </c>
      <c r="D499" s="127" t="str">
        <f>IF(D498="","",IF(COLUMN(D499)-1&lt;&gt;COUNT($3:$3),IF(ROW(D499)-3&gt;$A$2,"",IF(MOD((ROW(D499)-3),(PRODUCT($3:$3)/PRODUCT($B$3:D$3)))=1,IF(MOD((ROW(D499)-3),(PRODUCT($3:$3)/PRODUCT($B$3:C$3)))=1,1,D498+1),D498)),IF(ROW(D499)-3&gt;$A$2,"",IF(MOD((ROW(D499)-3),D$3)=1,1,D498+1))))</f>
        <v/>
      </c>
      <c r="E499" s="127" t="str">
        <f>IF(E498="","",IF(COLUMN(E499)-1&lt;&gt;COUNT($3:$3),IF(ROW(E499)-3&gt;$A$2,"",IF(MOD((ROW(E499)-3),(PRODUCT($3:$3)/PRODUCT($B$3:E$3)))=1,IF(MOD((ROW(E499)-3),(PRODUCT($3:$3)/PRODUCT($B$3:D$3)))=1,1,E498+1),E498)),IF(ROW(E499)-3&gt;$A$2,"",IF(MOD((ROW(E499)-3),E$3)=1,1,E498+1))))</f>
        <v/>
      </c>
      <c r="F499" s="127" t="str">
        <f>IF(F498="","",IF(COLUMN(F499)-1&lt;&gt;COUNT($3:$3),IF(ROW(F499)-3&gt;$A$2,"",IF(MOD((ROW(F499)-3),(PRODUCT($3:$3)/PRODUCT($B$3:F$3)))=1,IF(MOD((ROW(F499)-3),(PRODUCT($3:$3)/PRODUCT($B$3:E$3)))=1,1,F498+1),F498)),IF(ROW(F499)-3&gt;$A$2,"",IF(MOD((ROW(F499)-3),F$3)=1,1,F498+1))))</f>
        <v/>
      </c>
      <c r="G499" s="127" t="str">
        <f>IF(G498="","",IF(COLUMN(G499)-1&lt;&gt;COUNT($3:$3),IF(ROW(G499)-3&gt;$A$2,"",IF(MOD((ROW(G499)-3),(PRODUCT($3:$3)/PRODUCT($B$3:G$3)))=1,IF(MOD((ROW(G499)-3),(PRODUCT($3:$3)/PRODUCT($B$3:F$3)))=1,1,G498+1),G498)),IF(ROW(G499)-3&gt;$A$2,"",IF(MOD((ROW(G499)-3),G$3)=1,1,G498+1))))</f>
        <v/>
      </c>
      <c r="H499" s="127" t="str">
        <f>IF(H498="","",IF(COLUMN(H499)-1&lt;&gt;COUNT($3:$3),IF(ROW(H499)-3&gt;$A$2,"",IF(MOD((ROW(H499)-3),(PRODUCT($3:$3)/PRODUCT($B$3:H$3)))=1,IF(MOD((ROW(H499)-3),(PRODUCT($3:$3)/PRODUCT($B$3:G$3)))=1,1,H498+1),H498)),IF(ROW(H499)-3&gt;$A$2,"",IF(MOD((ROW(H499)-3),H$3)=1,1,H498+1))))</f>
        <v/>
      </c>
      <c r="I499" s="127" t="str">
        <f>IF(I498="","",IF(COLUMN(I499)-1&lt;&gt;COUNT($3:$3),IF(ROW(I499)-3&gt;$A$2,"",IF(MOD((ROW(I499)-3),(PRODUCT($3:$3)/PRODUCT($B$3:I$3)))=1,IF(MOD((ROW(I499)-3),(PRODUCT($3:$3)/PRODUCT($B$3:H$3)))=1,1,I498+1),I498)),IF(ROW(I499)-3&gt;$A$2,"",IF(MOD((ROW(I499)-3),I$3)=1,1,I498+1))))</f>
        <v/>
      </c>
      <c r="J499" s="127" t="str">
        <f>IF(J498="","",IF(COLUMN(J499)-1&lt;&gt;COUNT($3:$3),IF(ROW(J499)-3&gt;$A$2,"",IF(MOD((ROW(J499)-3),(PRODUCT($3:$3)/PRODUCT($B$3:J$3)))=1,IF(MOD((ROW(J499)-3),(PRODUCT($3:$3)/PRODUCT($B$3:I$3)))=1,1,J498+1),J498)),IF(ROW(J499)-3&gt;$A$2,"",IF(MOD((ROW(J499)-3),J$3)=1,1,J498+1))))</f>
        <v/>
      </c>
      <c r="K499" t="str">
        <f>IF(K498="","",IF(COLUMN(K499)-1&lt;&gt;COUNT($3:$3),IF(ROW(K499)-2&gt;$A$2,"",IF(MOD((ROW(K499)-2),(PRODUCT($3:$3)/PRODUCT($B$3:K$3)))=1,IF(MOD((ROW(K499)-2),(PRODUCT($3:$3)/PRODUCT($B$3:J$3)))=1,1,K498+1),K498)),IF(ROW(K499)-2&gt;$A$2,"",IF(MOD((ROW(K499)-2),K$3)=1,1,K498+1))))</f>
        <v/>
      </c>
    </row>
    <row r="500" spans="2:11">
      <c r="B500" s="127" t="str">
        <f>IF(B499="","",IF(COLUMN(B500)-1&lt;&gt;COUNT($3:$3),IF(ROW(B500)-3&gt;$A$2,"",IF(MOD((ROW(B500)-3),(PRODUCT($3:$3)/PRODUCT($B$3:B$3)))=1,B499+1,B499)),IF(ROW(B500)-3&gt;$A$2,"",IF(MOD((ROW(B500)-3),B$3)=1,1,B499+1))))</f>
        <v/>
      </c>
      <c r="C500" s="127" t="str">
        <f>IF(C499="","",IF(COLUMN(C500)-1&lt;&gt;COUNT($3:$3),IF(ROW(C500)-3&gt;$A$2,"",IF(MOD((ROW(C500)-3),(PRODUCT($3:$3)/PRODUCT($B$3:C$3)))=1,IF(MOD((ROW(C500)-3),(PRODUCT($3:$3)/PRODUCT(B$3:$B$3)))=1,1,C499+1),C499)),IF(ROW(C500)-3&gt;$A$2,"",IF(MOD((ROW(C500)-3),C$3)=1,1,C499+1))))</f>
        <v/>
      </c>
      <c r="D500" s="127" t="str">
        <f>IF(D499="","",IF(COLUMN(D500)-1&lt;&gt;COUNT($3:$3),IF(ROW(D500)-3&gt;$A$2,"",IF(MOD((ROW(D500)-3),(PRODUCT($3:$3)/PRODUCT($B$3:D$3)))=1,IF(MOD((ROW(D500)-3),(PRODUCT($3:$3)/PRODUCT($B$3:C$3)))=1,1,D499+1),D499)),IF(ROW(D500)-3&gt;$A$2,"",IF(MOD((ROW(D500)-3),D$3)=1,1,D499+1))))</f>
        <v/>
      </c>
      <c r="E500" s="127" t="str">
        <f>IF(E499="","",IF(COLUMN(E500)-1&lt;&gt;COUNT($3:$3),IF(ROW(E500)-3&gt;$A$2,"",IF(MOD((ROW(E500)-3),(PRODUCT($3:$3)/PRODUCT($B$3:E$3)))=1,IF(MOD((ROW(E500)-3),(PRODUCT($3:$3)/PRODUCT($B$3:D$3)))=1,1,E499+1),E499)),IF(ROW(E500)-3&gt;$A$2,"",IF(MOD((ROW(E500)-3),E$3)=1,1,E499+1))))</f>
        <v/>
      </c>
      <c r="F500" s="127" t="str">
        <f>IF(F499="","",IF(COLUMN(F500)-1&lt;&gt;COUNT($3:$3),IF(ROW(F500)-3&gt;$A$2,"",IF(MOD((ROW(F500)-3),(PRODUCT($3:$3)/PRODUCT($B$3:F$3)))=1,IF(MOD((ROW(F500)-3),(PRODUCT($3:$3)/PRODUCT($B$3:E$3)))=1,1,F499+1),F499)),IF(ROW(F500)-3&gt;$A$2,"",IF(MOD((ROW(F500)-3),F$3)=1,1,F499+1))))</f>
        <v/>
      </c>
      <c r="G500" s="127" t="str">
        <f>IF(G499="","",IF(COLUMN(G500)-1&lt;&gt;COUNT($3:$3),IF(ROW(G500)-3&gt;$A$2,"",IF(MOD((ROW(G500)-3),(PRODUCT($3:$3)/PRODUCT($B$3:G$3)))=1,IF(MOD((ROW(G500)-3),(PRODUCT($3:$3)/PRODUCT($B$3:F$3)))=1,1,G499+1),G499)),IF(ROW(G500)-3&gt;$A$2,"",IF(MOD((ROW(G500)-3),G$3)=1,1,G499+1))))</f>
        <v/>
      </c>
      <c r="H500" s="127" t="str">
        <f>IF(H499="","",IF(COLUMN(H500)-1&lt;&gt;COUNT($3:$3),IF(ROW(H500)-3&gt;$A$2,"",IF(MOD((ROW(H500)-3),(PRODUCT($3:$3)/PRODUCT($B$3:H$3)))=1,IF(MOD((ROW(H500)-3),(PRODUCT($3:$3)/PRODUCT($B$3:G$3)))=1,1,H499+1),H499)),IF(ROW(H500)-3&gt;$A$2,"",IF(MOD((ROW(H500)-3),H$3)=1,1,H499+1))))</f>
        <v/>
      </c>
      <c r="I500" s="127" t="str">
        <f>IF(I499="","",IF(COLUMN(I500)-1&lt;&gt;COUNT($3:$3),IF(ROW(I500)-3&gt;$A$2,"",IF(MOD((ROW(I500)-3),(PRODUCT($3:$3)/PRODUCT($B$3:I$3)))=1,IF(MOD((ROW(I500)-3),(PRODUCT($3:$3)/PRODUCT($B$3:H$3)))=1,1,I499+1),I499)),IF(ROW(I500)-3&gt;$A$2,"",IF(MOD((ROW(I500)-3),I$3)=1,1,I499+1))))</f>
        <v/>
      </c>
      <c r="J500" s="127" t="str">
        <f>IF(J499="","",IF(COLUMN(J500)-1&lt;&gt;COUNT($3:$3),IF(ROW(J500)-3&gt;$A$2,"",IF(MOD((ROW(J500)-3),(PRODUCT($3:$3)/PRODUCT($B$3:J$3)))=1,IF(MOD((ROW(J500)-3),(PRODUCT($3:$3)/PRODUCT($B$3:I$3)))=1,1,J499+1),J499)),IF(ROW(J500)-3&gt;$A$2,"",IF(MOD((ROW(J500)-3),J$3)=1,1,J499+1))))</f>
        <v/>
      </c>
      <c r="K500" t="str">
        <f>IF(K499="","",IF(COLUMN(K500)-1&lt;&gt;COUNT($3:$3),IF(ROW(K500)-2&gt;$A$2,"",IF(MOD((ROW(K500)-2),(PRODUCT($3:$3)/PRODUCT($B$3:K$3)))=1,IF(MOD((ROW(K500)-2),(PRODUCT($3:$3)/PRODUCT($B$3:J$3)))=1,1,K499+1),K499)),IF(ROW(K500)-2&gt;$A$2,"",IF(MOD((ROW(K500)-2),K$3)=1,1,K499+1))))</f>
        <v/>
      </c>
    </row>
    <row r="501" spans="2:11">
      <c r="B501" s="127" t="str">
        <f>IF(B500="","",IF(COLUMN(B501)-1&lt;&gt;COUNT($3:$3),IF(ROW(B501)-3&gt;$A$2,"",IF(MOD((ROW(B501)-3),(PRODUCT($3:$3)/PRODUCT($B$3:B$3)))=1,B500+1,B500)),IF(ROW(B501)-3&gt;$A$2,"",IF(MOD((ROW(B501)-3),B$3)=1,1,B500+1))))</f>
        <v/>
      </c>
      <c r="C501" s="127" t="str">
        <f>IF(C500="","",IF(COLUMN(C501)-1&lt;&gt;COUNT($3:$3),IF(ROW(C501)-3&gt;$A$2,"",IF(MOD((ROW(C501)-3),(PRODUCT($3:$3)/PRODUCT($B$3:C$3)))=1,IF(MOD((ROW(C501)-3),(PRODUCT($3:$3)/PRODUCT(B$3:$B$3)))=1,1,C500+1),C500)),IF(ROW(C501)-3&gt;$A$2,"",IF(MOD((ROW(C501)-3),C$3)=1,1,C500+1))))</f>
        <v/>
      </c>
      <c r="D501" s="127" t="str">
        <f>IF(D500="","",IF(COLUMN(D501)-1&lt;&gt;COUNT($3:$3),IF(ROW(D501)-3&gt;$A$2,"",IF(MOD((ROW(D501)-3),(PRODUCT($3:$3)/PRODUCT($B$3:D$3)))=1,IF(MOD((ROW(D501)-3),(PRODUCT($3:$3)/PRODUCT($B$3:C$3)))=1,1,D500+1),D500)),IF(ROW(D501)-3&gt;$A$2,"",IF(MOD((ROW(D501)-3),D$3)=1,1,D500+1))))</f>
        <v/>
      </c>
      <c r="E501" s="127" t="str">
        <f>IF(E500="","",IF(COLUMN(E501)-1&lt;&gt;COUNT($3:$3),IF(ROW(E501)-3&gt;$A$2,"",IF(MOD((ROW(E501)-3),(PRODUCT($3:$3)/PRODUCT($B$3:E$3)))=1,IF(MOD((ROW(E501)-3),(PRODUCT($3:$3)/PRODUCT($B$3:D$3)))=1,1,E500+1),E500)),IF(ROW(E501)-3&gt;$A$2,"",IF(MOD((ROW(E501)-3),E$3)=1,1,E500+1))))</f>
        <v/>
      </c>
      <c r="F501" s="127" t="str">
        <f>IF(F500="","",IF(COLUMN(F501)-1&lt;&gt;COUNT($3:$3),IF(ROW(F501)-3&gt;$A$2,"",IF(MOD((ROW(F501)-3),(PRODUCT($3:$3)/PRODUCT($B$3:F$3)))=1,IF(MOD((ROW(F501)-3),(PRODUCT($3:$3)/PRODUCT($B$3:E$3)))=1,1,F500+1),F500)),IF(ROW(F501)-3&gt;$A$2,"",IF(MOD((ROW(F501)-3),F$3)=1,1,F500+1))))</f>
        <v/>
      </c>
      <c r="G501" s="127" t="str">
        <f>IF(G500="","",IF(COLUMN(G501)-1&lt;&gt;COUNT($3:$3),IF(ROW(G501)-3&gt;$A$2,"",IF(MOD((ROW(G501)-3),(PRODUCT($3:$3)/PRODUCT($B$3:G$3)))=1,IF(MOD((ROW(G501)-3),(PRODUCT($3:$3)/PRODUCT($B$3:F$3)))=1,1,G500+1),G500)),IF(ROW(G501)-3&gt;$A$2,"",IF(MOD((ROW(G501)-3),G$3)=1,1,G500+1))))</f>
        <v/>
      </c>
      <c r="H501" s="127" t="str">
        <f>IF(H500="","",IF(COLUMN(H501)-1&lt;&gt;COUNT($3:$3),IF(ROW(H501)-3&gt;$A$2,"",IF(MOD((ROW(H501)-3),(PRODUCT($3:$3)/PRODUCT($B$3:H$3)))=1,IF(MOD((ROW(H501)-3),(PRODUCT($3:$3)/PRODUCT($B$3:G$3)))=1,1,H500+1),H500)),IF(ROW(H501)-3&gt;$A$2,"",IF(MOD((ROW(H501)-3),H$3)=1,1,H500+1))))</f>
        <v/>
      </c>
      <c r="I501" s="127" t="str">
        <f>IF(I500="","",IF(COLUMN(I501)-1&lt;&gt;COUNT($3:$3),IF(ROW(I501)-3&gt;$A$2,"",IF(MOD((ROW(I501)-3),(PRODUCT($3:$3)/PRODUCT($B$3:I$3)))=1,IF(MOD((ROW(I501)-3),(PRODUCT($3:$3)/PRODUCT($B$3:H$3)))=1,1,I500+1),I500)),IF(ROW(I501)-3&gt;$A$2,"",IF(MOD((ROW(I501)-3),I$3)=1,1,I500+1))))</f>
        <v/>
      </c>
      <c r="J501" s="127" t="str">
        <f>IF(J500="","",IF(COLUMN(J501)-1&lt;&gt;COUNT($3:$3),IF(ROW(J501)-3&gt;$A$2,"",IF(MOD((ROW(J501)-3),(PRODUCT($3:$3)/PRODUCT($B$3:J$3)))=1,IF(MOD((ROW(J501)-3),(PRODUCT($3:$3)/PRODUCT($B$3:I$3)))=1,1,J500+1),J500)),IF(ROW(J501)-3&gt;$A$2,"",IF(MOD((ROW(J501)-3),J$3)=1,1,J500+1))))</f>
        <v/>
      </c>
      <c r="K501" t="str">
        <f>IF(K500="","",IF(COLUMN(K501)-1&lt;&gt;COUNT($3:$3),IF(ROW(K501)-2&gt;$A$2,"",IF(MOD((ROW(K501)-2),(PRODUCT($3:$3)/PRODUCT($B$3:K$3)))=1,IF(MOD((ROW(K501)-2),(PRODUCT($3:$3)/PRODUCT($B$3:J$3)))=1,1,K500+1),K500)),IF(ROW(K501)-2&gt;$A$2,"",IF(MOD((ROW(K501)-2),K$3)=1,1,K500+1))))</f>
        <v/>
      </c>
    </row>
    <row r="502" spans="2:11">
      <c r="B502" s="127" t="str">
        <f>IF(B501="","",IF(COLUMN(B502)-1&lt;&gt;COUNT($3:$3),IF(ROW(B502)-3&gt;$A$2,"",IF(MOD((ROW(B502)-3),(PRODUCT($3:$3)/PRODUCT($B$3:B$3)))=1,B501+1,B501)),IF(ROW(B502)-3&gt;$A$2,"",IF(MOD((ROW(B502)-3),B$3)=1,1,B501+1))))</f>
        <v/>
      </c>
      <c r="C502" s="127" t="str">
        <f>IF(C501="","",IF(COLUMN(C502)-1&lt;&gt;COUNT($3:$3),IF(ROW(C502)-3&gt;$A$2,"",IF(MOD((ROW(C502)-3),(PRODUCT($3:$3)/PRODUCT($B$3:C$3)))=1,IF(MOD((ROW(C502)-3),(PRODUCT($3:$3)/PRODUCT(B$3:$B$3)))=1,1,C501+1),C501)),IF(ROW(C502)-3&gt;$A$2,"",IF(MOD((ROW(C502)-3),C$3)=1,1,C501+1))))</f>
        <v/>
      </c>
      <c r="D502" s="127" t="str">
        <f>IF(D501="","",IF(COLUMN(D502)-1&lt;&gt;COUNT($3:$3),IF(ROW(D502)-3&gt;$A$2,"",IF(MOD((ROW(D502)-3),(PRODUCT($3:$3)/PRODUCT($B$3:D$3)))=1,IF(MOD((ROW(D502)-3),(PRODUCT($3:$3)/PRODUCT($B$3:C$3)))=1,1,D501+1),D501)),IF(ROW(D502)-3&gt;$A$2,"",IF(MOD((ROW(D502)-3),D$3)=1,1,D501+1))))</f>
        <v/>
      </c>
      <c r="E502" s="127" t="str">
        <f>IF(E501="","",IF(COLUMN(E502)-1&lt;&gt;COUNT($3:$3),IF(ROW(E502)-3&gt;$A$2,"",IF(MOD((ROW(E502)-3),(PRODUCT($3:$3)/PRODUCT($B$3:E$3)))=1,IF(MOD((ROW(E502)-3),(PRODUCT($3:$3)/PRODUCT($B$3:D$3)))=1,1,E501+1),E501)),IF(ROW(E502)-3&gt;$A$2,"",IF(MOD((ROW(E502)-3),E$3)=1,1,E501+1))))</f>
        <v/>
      </c>
      <c r="F502" s="127" t="str">
        <f>IF(F501="","",IF(COLUMN(F502)-1&lt;&gt;COUNT($3:$3),IF(ROW(F502)-3&gt;$A$2,"",IF(MOD((ROW(F502)-3),(PRODUCT($3:$3)/PRODUCT($B$3:F$3)))=1,IF(MOD((ROW(F502)-3),(PRODUCT($3:$3)/PRODUCT($B$3:E$3)))=1,1,F501+1),F501)),IF(ROW(F502)-3&gt;$A$2,"",IF(MOD((ROW(F502)-3),F$3)=1,1,F501+1))))</f>
        <v/>
      </c>
      <c r="G502" s="127" t="str">
        <f>IF(G501="","",IF(COLUMN(G502)-1&lt;&gt;COUNT($3:$3),IF(ROW(G502)-3&gt;$A$2,"",IF(MOD((ROW(G502)-3),(PRODUCT($3:$3)/PRODUCT($B$3:G$3)))=1,IF(MOD((ROW(G502)-3),(PRODUCT($3:$3)/PRODUCT($B$3:F$3)))=1,1,G501+1),G501)),IF(ROW(G502)-3&gt;$A$2,"",IF(MOD((ROW(G502)-3),G$3)=1,1,G501+1))))</f>
        <v/>
      </c>
      <c r="H502" s="127" t="str">
        <f>IF(H501="","",IF(COLUMN(H502)-1&lt;&gt;COUNT($3:$3),IF(ROW(H502)-3&gt;$A$2,"",IF(MOD((ROW(H502)-3),(PRODUCT($3:$3)/PRODUCT($B$3:H$3)))=1,IF(MOD((ROW(H502)-3),(PRODUCT($3:$3)/PRODUCT($B$3:G$3)))=1,1,H501+1),H501)),IF(ROW(H502)-3&gt;$A$2,"",IF(MOD((ROW(H502)-3),H$3)=1,1,H501+1))))</f>
        <v/>
      </c>
      <c r="I502" s="127" t="str">
        <f>IF(I501="","",IF(COLUMN(I502)-1&lt;&gt;COUNT($3:$3),IF(ROW(I502)-3&gt;$A$2,"",IF(MOD((ROW(I502)-3),(PRODUCT($3:$3)/PRODUCT($B$3:I$3)))=1,IF(MOD((ROW(I502)-3),(PRODUCT($3:$3)/PRODUCT($B$3:H$3)))=1,1,I501+1),I501)),IF(ROW(I502)-3&gt;$A$2,"",IF(MOD((ROW(I502)-3),I$3)=1,1,I501+1))))</f>
        <v/>
      </c>
      <c r="J502" s="127" t="str">
        <f>IF(J501="","",IF(COLUMN(J502)-1&lt;&gt;COUNT($3:$3),IF(ROW(J502)-3&gt;$A$2,"",IF(MOD((ROW(J502)-3),(PRODUCT($3:$3)/PRODUCT($B$3:J$3)))=1,IF(MOD((ROW(J502)-3),(PRODUCT($3:$3)/PRODUCT($B$3:I$3)))=1,1,J501+1),J501)),IF(ROW(J502)-3&gt;$A$2,"",IF(MOD((ROW(J502)-3),J$3)=1,1,J501+1))))</f>
        <v/>
      </c>
      <c r="K502" t="str">
        <f>IF(K501="","",IF(COLUMN(K502)-1&lt;&gt;COUNT($3:$3),IF(ROW(K502)-2&gt;$A$2,"",IF(MOD((ROW(K502)-2),(PRODUCT($3:$3)/PRODUCT($B$3:K$3)))=1,IF(MOD((ROW(K502)-2),(PRODUCT($3:$3)/PRODUCT($B$3:J$3)))=1,1,K501+1),K501)),IF(ROW(K502)-2&gt;$A$2,"",IF(MOD((ROW(K502)-2),K$3)=1,1,K501+1))))</f>
        <v/>
      </c>
    </row>
    <row r="503" spans="2:11">
      <c r="B503" s="127" t="str">
        <f>IF(B502="","",IF(COLUMN(B503)-1&lt;&gt;COUNT($3:$3),IF(ROW(B503)-3&gt;$A$2,"",IF(MOD((ROW(B503)-3),(PRODUCT($3:$3)/PRODUCT($B$3:B$3)))=1,B502+1,B502)),IF(ROW(B503)-3&gt;$A$2,"",IF(MOD((ROW(B503)-3),B$3)=1,1,B502+1))))</f>
        <v/>
      </c>
      <c r="C503" s="127" t="str">
        <f>IF(C502="","",IF(COLUMN(C503)-1&lt;&gt;COUNT($3:$3),IF(ROW(C503)-3&gt;$A$2,"",IF(MOD((ROW(C503)-3),(PRODUCT($3:$3)/PRODUCT($B$3:C$3)))=1,IF(MOD((ROW(C503)-3),(PRODUCT($3:$3)/PRODUCT(B$3:$B$3)))=1,1,C502+1),C502)),IF(ROW(C503)-3&gt;$A$2,"",IF(MOD((ROW(C503)-3),C$3)=1,1,C502+1))))</f>
        <v/>
      </c>
      <c r="D503" s="127" t="str">
        <f>IF(D502="","",IF(COLUMN(D503)-1&lt;&gt;COUNT($3:$3),IF(ROW(D503)-3&gt;$A$2,"",IF(MOD((ROW(D503)-3),(PRODUCT($3:$3)/PRODUCT($B$3:D$3)))=1,IF(MOD((ROW(D503)-3),(PRODUCT($3:$3)/PRODUCT($B$3:C$3)))=1,1,D502+1),D502)),IF(ROW(D503)-3&gt;$A$2,"",IF(MOD((ROW(D503)-3),D$3)=1,1,D502+1))))</f>
        <v/>
      </c>
      <c r="E503" s="127" t="str">
        <f>IF(E502="","",IF(COLUMN(E503)-1&lt;&gt;COUNT($3:$3),IF(ROW(E503)-3&gt;$A$2,"",IF(MOD((ROW(E503)-3),(PRODUCT($3:$3)/PRODUCT($B$3:E$3)))=1,IF(MOD((ROW(E503)-3),(PRODUCT($3:$3)/PRODUCT($B$3:D$3)))=1,1,E502+1),E502)),IF(ROW(E503)-3&gt;$A$2,"",IF(MOD((ROW(E503)-3),E$3)=1,1,E502+1))))</f>
        <v/>
      </c>
      <c r="F503" s="127" t="str">
        <f>IF(F502="","",IF(COLUMN(F503)-1&lt;&gt;COUNT($3:$3),IF(ROW(F503)-3&gt;$A$2,"",IF(MOD((ROW(F503)-3),(PRODUCT($3:$3)/PRODUCT($B$3:F$3)))=1,IF(MOD((ROW(F503)-3),(PRODUCT($3:$3)/PRODUCT($B$3:E$3)))=1,1,F502+1),F502)),IF(ROW(F503)-3&gt;$A$2,"",IF(MOD((ROW(F503)-3),F$3)=1,1,F502+1))))</f>
        <v/>
      </c>
      <c r="G503" s="127" t="str">
        <f>IF(G502="","",IF(COLUMN(G503)-1&lt;&gt;COUNT($3:$3),IF(ROW(G503)-3&gt;$A$2,"",IF(MOD((ROW(G503)-3),(PRODUCT($3:$3)/PRODUCT($B$3:G$3)))=1,IF(MOD((ROW(G503)-3),(PRODUCT($3:$3)/PRODUCT($B$3:F$3)))=1,1,G502+1),G502)),IF(ROW(G503)-3&gt;$A$2,"",IF(MOD((ROW(G503)-3),G$3)=1,1,G502+1))))</f>
        <v/>
      </c>
      <c r="H503" s="127" t="str">
        <f>IF(H502="","",IF(COLUMN(H503)-1&lt;&gt;COUNT($3:$3),IF(ROW(H503)-3&gt;$A$2,"",IF(MOD((ROW(H503)-3),(PRODUCT($3:$3)/PRODUCT($B$3:H$3)))=1,IF(MOD((ROW(H503)-3),(PRODUCT($3:$3)/PRODUCT($B$3:G$3)))=1,1,H502+1),H502)),IF(ROW(H503)-3&gt;$A$2,"",IF(MOD((ROW(H503)-3),H$3)=1,1,H502+1))))</f>
        <v/>
      </c>
      <c r="I503" s="127" t="str">
        <f>IF(I502="","",IF(COLUMN(I503)-1&lt;&gt;COUNT($3:$3),IF(ROW(I503)-3&gt;$A$2,"",IF(MOD((ROW(I503)-3),(PRODUCT($3:$3)/PRODUCT($B$3:I$3)))=1,IF(MOD((ROW(I503)-3),(PRODUCT($3:$3)/PRODUCT($B$3:H$3)))=1,1,I502+1),I502)),IF(ROW(I503)-3&gt;$A$2,"",IF(MOD((ROW(I503)-3),I$3)=1,1,I502+1))))</f>
        <v/>
      </c>
      <c r="J503" s="127" t="str">
        <f>IF(J502="","",IF(COLUMN(J503)-1&lt;&gt;COUNT($3:$3),IF(ROW(J503)-3&gt;$A$2,"",IF(MOD((ROW(J503)-3),(PRODUCT($3:$3)/PRODUCT($B$3:J$3)))=1,IF(MOD((ROW(J503)-3),(PRODUCT($3:$3)/PRODUCT($B$3:I$3)))=1,1,J502+1),J502)),IF(ROW(J503)-3&gt;$A$2,"",IF(MOD((ROW(J503)-3),J$3)=1,1,J502+1))))</f>
        <v/>
      </c>
      <c r="K503" t="str">
        <f>IF(K502="","",IF(COLUMN(K503)-1&lt;&gt;COUNT($3:$3),IF(ROW(K503)-2&gt;$A$2,"",IF(MOD((ROW(K503)-2),(PRODUCT($3:$3)/PRODUCT($B$3:K$3)))=1,IF(MOD((ROW(K503)-2),(PRODUCT($3:$3)/PRODUCT($B$3:J$3)))=1,1,K502+1),K502)),IF(ROW(K503)-2&gt;$A$2,"",IF(MOD((ROW(K503)-2),K$3)=1,1,K502+1))))</f>
        <v/>
      </c>
    </row>
    <row r="504" spans="2:11">
      <c r="B504" s="127" t="str">
        <f>IF(B503="","",IF(COLUMN(B504)-1&lt;&gt;COUNT($3:$3),IF(ROW(B504)-3&gt;$A$2,"",IF(MOD((ROW(B504)-3),(PRODUCT($3:$3)/PRODUCT($B$3:B$3)))=1,B503+1,B503)),IF(ROW(B504)-3&gt;$A$2,"",IF(MOD((ROW(B504)-3),B$3)=1,1,B503+1))))</f>
        <v/>
      </c>
      <c r="C504" s="127" t="str">
        <f>IF(C503="","",IF(COLUMN(C504)-1&lt;&gt;COUNT($3:$3),IF(ROW(C504)-3&gt;$A$2,"",IF(MOD((ROW(C504)-3),(PRODUCT($3:$3)/PRODUCT($B$3:C$3)))=1,IF(MOD((ROW(C504)-3),(PRODUCT($3:$3)/PRODUCT(B$3:$B$3)))=1,1,C503+1),C503)),IF(ROW(C504)-3&gt;$A$2,"",IF(MOD((ROW(C504)-3),C$3)=1,1,C503+1))))</f>
        <v/>
      </c>
      <c r="D504" s="127" t="str">
        <f>IF(D503="","",IF(COLUMN(D504)-1&lt;&gt;COUNT($3:$3),IF(ROW(D504)-3&gt;$A$2,"",IF(MOD((ROW(D504)-3),(PRODUCT($3:$3)/PRODUCT($B$3:D$3)))=1,IF(MOD((ROW(D504)-3),(PRODUCT($3:$3)/PRODUCT($B$3:C$3)))=1,1,D503+1),D503)),IF(ROW(D504)-3&gt;$A$2,"",IF(MOD((ROW(D504)-3),D$3)=1,1,D503+1))))</f>
        <v/>
      </c>
      <c r="E504" s="127" t="str">
        <f>IF(E503="","",IF(COLUMN(E504)-1&lt;&gt;COUNT($3:$3),IF(ROW(E504)-3&gt;$A$2,"",IF(MOD((ROW(E504)-3),(PRODUCT($3:$3)/PRODUCT($B$3:E$3)))=1,IF(MOD((ROW(E504)-3),(PRODUCT($3:$3)/PRODUCT($B$3:D$3)))=1,1,E503+1),E503)),IF(ROW(E504)-3&gt;$A$2,"",IF(MOD((ROW(E504)-3),E$3)=1,1,E503+1))))</f>
        <v/>
      </c>
      <c r="F504" s="127" t="str">
        <f>IF(F503="","",IF(COLUMN(F504)-1&lt;&gt;COUNT($3:$3),IF(ROW(F504)-3&gt;$A$2,"",IF(MOD((ROW(F504)-3),(PRODUCT($3:$3)/PRODUCT($B$3:F$3)))=1,IF(MOD((ROW(F504)-3),(PRODUCT($3:$3)/PRODUCT($B$3:E$3)))=1,1,F503+1),F503)),IF(ROW(F504)-3&gt;$A$2,"",IF(MOD((ROW(F504)-3),F$3)=1,1,F503+1))))</f>
        <v/>
      </c>
      <c r="G504" s="127" t="str">
        <f>IF(G503="","",IF(COLUMN(G504)-1&lt;&gt;COUNT($3:$3),IF(ROW(G504)-3&gt;$A$2,"",IF(MOD((ROW(G504)-3),(PRODUCT($3:$3)/PRODUCT($B$3:G$3)))=1,IF(MOD((ROW(G504)-3),(PRODUCT($3:$3)/PRODUCT($B$3:F$3)))=1,1,G503+1),G503)),IF(ROW(G504)-3&gt;$A$2,"",IF(MOD((ROW(G504)-3),G$3)=1,1,G503+1))))</f>
        <v/>
      </c>
      <c r="H504" s="127" t="str">
        <f>IF(H503="","",IF(COLUMN(H504)-1&lt;&gt;COUNT($3:$3),IF(ROW(H504)-3&gt;$A$2,"",IF(MOD((ROW(H504)-3),(PRODUCT($3:$3)/PRODUCT($B$3:H$3)))=1,IF(MOD((ROW(H504)-3),(PRODUCT($3:$3)/PRODUCT($B$3:G$3)))=1,1,H503+1),H503)),IF(ROW(H504)-3&gt;$A$2,"",IF(MOD((ROW(H504)-3),H$3)=1,1,H503+1))))</f>
        <v/>
      </c>
      <c r="I504" s="127" t="str">
        <f>IF(I503="","",IF(COLUMN(I504)-1&lt;&gt;COUNT($3:$3),IF(ROW(I504)-3&gt;$A$2,"",IF(MOD((ROW(I504)-3),(PRODUCT($3:$3)/PRODUCT($B$3:I$3)))=1,IF(MOD((ROW(I504)-3),(PRODUCT($3:$3)/PRODUCT($B$3:H$3)))=1,1,I503+1),I503)),IF(ROW(I504)-3&gt;$A$2,"",IF(MOD((ROW(I504)-3),I$3)=1,1,I503+1))))</f>
        <v/>
      </c>
      <c r="J504" s="127" t="str">
        <f>IF(J503="","",IF(COLUMN(J504)-1&lt;&gt;COUNT($3:$3),IF(ROW(J504)-3&gt;$A$2,"",IF(MOD((ROW(J504)-3),(PRODUCT($3:$3)/PRODUCT($B$3:J$3)))=1,IF(MOD((ROW(J504)-3),(PRODUCT($3:$3)/PRODUCT($B$3:I$3)))=1,1,J503+1),J503)),IF(ROW(J504)-3&gt;$A$2,"",IF(MOD((ROW(J504)-3),J$3)=1,1,J503+1))))</f>
        <v/>
      </c>
      <c r="K504" t="str">
        <f>IF(K503="","",IF(COLUMN(K504)-1&lt;&gt;COUNT($3:$3),IF(ROW(K504)-2&gt;$A$2,"",IF(MOD((ROW(K504)-2),(PRODUCT($3:$3)/PRODUCT($B$3:K$3)))=1,IF(MOD((ROW(K504)-2),(PRODUCT($3:$3)/PRODUCT($B$3:J$3)))=1,1,K503+1),K503)),IF(ROW(K504)-2&gt;$A$2,"",IF(MOD((ROW(K504)-2),K$3)=1,1,K503+1))))</f>
        <v/>
      </c>
    </row>
    <row r="505" spans="2:11">
      <c r="B505" s="127" t="str">
        <f>IF(B504="","",IF(COLUMN(B505)-1&lt;&gt;COUNT($3:$3),IF(ROW(B505)-3&gt;$A$2,"",IF(MOD((ROW(B505)-3),(PRODUCT($3:$3)/PRODUCT($B$3:B$3)))=1,B504+1,B504)),IF(ROW(B505)-3&gt;$A$2,"",IF(MOD((ROW(B505)-3),B$3)=1,1,B504+1))))</f>
        <v/>
      </c>
      <c r="C505" s="127" t="str">
        <f>IF(C504="","",IF(COLUMN(C505)-1&lt;&gt;COUNT($3:$3),IF(ROW(C505)-3&gt;$A$2,"",IF(MOD((ROW(C505)-3),(PRODUCT($3:$3)/PRODUCT($B$3:C$3)))=1,IF(MOD((ROW(C505)-3),(PRODUCT($3:$3)/PRODUCT(B$3:$B$3)))=1,1,C504+1),C504)),IF(ROW(C505)-3&gt;$A$2,"",IF(MOD((ROW(C505)-3),C$3)=1,1,C504+1))))</f>
        <v/>
      </c>
      <c r="D505" s="127" t="str">
        <f>IF(D504="","",IF(COLUMN(D505)-1&lt;&gt;COUNT($3:$3),IF(ROW(D505)-3&gt;$A$2,"",IF(MOD((ROW(D505)-3),(PRODUCT($3:$3)/PRODUCT($B$3:D$3)))=1,IF(MOD((ROW(D505)-3),(PRODUCT($3:$3)/PRODUCT($B$3:C$3)))=1,1,D504+1),D504)),IF(ROW(D505)-3&gt;$A$2,"",IF(MOD((ROW(D505)-3),D$3)=1,1,D504+1))))</f>
        <v/>
      </c>
      <c r="E505" s="127" t="str">
        <f>IF(E504="","",IF(COLUMN(E505)-1&lt;&gt;COUNT($3:$3),IF(ROW(E505)-3&gt;$A$2,"",IF(MOD((ROW(E505)-3),(PRODUCT($3:$3)/PRODUCT($B$3:E$3)))=1,IF(MOD((ROW(E505)-3),(PRODUCT($3:$3)/PRODUCT($B$3:D$3)))=1,1,E504+1),E504)),IF(ROW(E505)-3&gt;$A$2,"",IF(MOD((ROW(E505)-3),E$3)=1,1,E504+1))))</f>
        <v/>
      </c>
      <c r="F505" s="127" t="str">
        <f>IF(F504="","",IF(COLUMN(F505)-1&lt;&gt;COUNT($3:$3),IF(ROW(F505)-3&gt;$A$2,"",IF(MOD((ROW(F505)-3),(PRODUCT($3:$3)/PRODUCT($B$3:F$3)))=1,IF(MOD((ROW(F505)-3),(PRODUCT($3:$3)/PRODUCT($B$3:E$3)))=1,1,F504+1),F504)),IF(ROW(F505)-3&gt;$A$2,"",IF(MOD((ROW(F505)-3),F$3)=1,1,F504+1))))</f>
        <v/>
      </c>
      <c r="G505" s="127" t="str">
        <f>IF(G504="","",IF(COLUMN(G505)-1&lt;&gt;COUNT($3:$3),IF(ROW(G505)-3&gt;$A$2,"",IF(MOD((ROW(G505)-3),(PRODUCT($3:$3)/PRODUCT($B$3:G$3)))=1,IF(MOD((ROW(G505)-3),(PRODUCT($3:$3)/PRODUCT($B$3:F$3)))=1,1,G504+1),G504)),IF(ROW(G505)-3&gt;$A$2,"",IF(MOD((ROW(G505)-3),G$3)=1,1,G504+1))))</f>
        <v/>
      </c>
      <c r="H505" s="127" t="str">
        <f>IF(H504="","",IF(COLUMN(H505)-1&lt;&gt;COUNT($3:$3),IF(ROW(H505)-3&gt;$A$2,"",IF(MOD((ROW(H505)-3),(PRODUCT($3:$3)/PRODUCT($B$3:H$3)))=1,IF(MOD((ROW(H505)-3),(PRODUCT($3:$3)/PRODUCT($B$3:G$3)))=1,1,H504+1),H504)),IF(ROW(H505)-3&gt;$A$2,"",IF(MOD((ROW(H505)-3),H$3)=1,1,H504+1))))</f>
        <v/>
      </c>
      <c r="I505" s="127" t="str">
        <f>IF(I504="","",IF(COLUMN(I505)-1&lt;&gt;COUNT($3:$3),IF(ROW(I505)-3&gt;$A$2,"",IF(MOD((ROW(I505)-3),(PRODUCT($3:$3)/PRODUCT($B$3:I$3)))=1,IF(MOD((ROW(I505)-3),(PRODUCT($3:$3)/PRODUCT($B$3:H$3)))=1,1,I504+1),I504)),IF(ROW(I505)-3&gt;$A$2,"",IF(MOD((ROW(I505)-3),I$3)=1,1,I504+1))))</f>
        <v/>
      </c>
      <c r="J505" s="127" t="str">
        <f>IF(J504="","",IF(COLUMN(J505)-1&lt;&gt;COUNT($3:$3),IF(ROW(J505)-3&gt;$A$2,"",IF(MOD((ROW(J505)-3),(PRODUCT($3:$3)/PRODUCT($B$3:J$3)))=1,IF(MOD((ROW(J505)-3),(PRODUCT($3:$3)/PRODUCT($B$3:I$3)))=1,1,J504+1),J504)),IF(ROW(J505)-3&gt;$A$2,"",IF(MOD((ROW(J505)-3),J$3)=1,1,J504+1))))</f>
        <v/>
      </c>
      <c r="K505" t="str">
        <f>IF(K504="","",IF(COLUMN(K505)-1&lt;&gt;COUNT($3:$3),IF(ROW(K505)-2&gt;$A$2,"",IF(MOD((ROW(K505)-2),(PRODUCT($3:$3)/PRODUCT($B$3:K$3)))=1,IF(MOD((ROW(K505)-2),(PRODUCT($3:$3)/PRODUCT($B$3:J$3)))=1,1,K504+1),K504)),IF(ROW(K505)-2&gt;$A$2,"",IF(MOD((ROW(K505)-2),K$3)=1,1,K504+1))))</f>
        <v/>
      </c>
    </row>
    <row r="506" spans="2:11">
      <c r="B506" s="127" t="str">
        <f>IF(B505="","",IF(COLUMN(B506)-1&lt;&gt;COUNT($3:$3),IF(ROW(B506)-3&gt;$A$2,"",IF(MOD((ROW(B506)-3),(PRODUCT($3:$3)/PRODUCT($B$3:B$3)))=1,B505+1,B505)),IF(ROW(B506)-3&gt;$A$2,"",IF(MOD((ROW(B506)-3),B$3)=1,1,B505+1))))</f>
        <v/>
      </c>
      <c r="C506" s="127" t="str">
        <f>IF(C505="","",IF(COLUMN(C506)-1&lt;&gt;COUNT($3:$3),IF(ROW(C506)-3&gt;$A$2,"",IF(MOD((ROW(C506)-3),(PRODUCT($3:$3)/PRODUCT($B$3:C$3)))=1,IF(MOD((ROW(C506)-3),(PRODUCT($3:$3)/PRODUCT(B$3:$B$3)))=1,1,C505+1),C505)),IF(ROW(C506)-3&gt;$A$2,"",IF(MOD((ROW(C506)-3),C$3)=1,1,C505+1))))</f>
        <v/>
      </c>
      <c r="D506" s="127" t="str">
        <f>IF(D505="","",IF(COLUMN(D506)-1&lt;&gt;COUNT($3:$3),IF(ROW(D506)-3&gt;$A$2,"",IF(MOD((ROW(D506)-3),(PRODUCT($3:$3)/PRODUCT($B$3:D$3)))=1,IF(MOD((ROW(D506)-3),(PRODUCT($3:$3)/PRODUCT($B$3:C$3)))=1,1,D505+1),D505)),IF(ROW(D506)-3&gt;$A$2,"",IF(MOD((ROW(D506)-3),D$3)=1,1,D505+1))))</f>
        <v/>
      </c>
      <c r="E506" s="127" t="str">
        <f>IF(E505="","",IF(COLUMN(E506)-1&lt;&gt;COUNT($3:$3),IF(ROW(E506)-3&gt;$A$2,"",IF(MOD((ROW(E506)-3),(PRODUCT($3:$3)/PRODUCT($B$3:E$3)))=1,IF(MOD((ROW(E506)-3),(PRODUCT($3:$3)/PRODUCT($B$3:D$3)))=1,1,E505+1),E505)),IF(ROW(E506)-3&gt;$A$2,"",IF(MOD((ROW(E506)-3),E$3)=1,1,E505+1))))</f>
        <v/>
      </c>
      <c r="F506" s="127" t="str">
        <f>IF(F505="","",IF(COLUMN(F506)-1&lt;&gt;COUNT($3:$3),IF(ROW(F506)-3&gt;$A$2,"",IF(MOD((ROW(F506)-3),(PRODUCT($3:$3)/PRODUCT($B$3:F$3)))=1,IF(MOD((ROW(F506)-3),(PRODUCT($3:$3)/PRODUCT($B$3:E$3)))=1,1,F505+1),F505)),IF(ROW(F506)-3&gt;$A$2,"",IF(MOD((ROW(F506)-3),F$3)=1,1,F505+1))))</f>
        <v/>
      </c>
      <c r="G506" s="127" t="str">
        <f>IF(G505="","",IF(COLUMN(G506)-1&lt;&gt;COUNT($3:$3),IF(ROW(G506)-3&gt;$A$2,"",IF(MOD((ROW(G506)-3),(PRODUCT($3:$3)/PRODUCT($B$3:G$3)))=1,IF(MOD((ROW(G506)-3),(PRODUCT($3:$3)/PRODUCT($B$3:F$3)))=1,1,G505+1),G505)),IF(ROW(G506)-3&gt;$A$2,"",IF(MOD((ROW(G506)-3),G$3)=1,1,G505+1))))</f>
        <v/>
      </c>
      <c r="H506" s="127" t="str">
        <f>IF(H505="","",IF(COLUMN(H506)-1&lt;&gt;COUNT($3:$3),IF(ROW(H506)-3&gt;$A$2,"",IF(MOD((ROW(H506)-3),(PRODUCT($3:$3)/PRODUCT($B$3:H$3)))=1,IF(MOD((ROW(H506)-3),(PRODUCT($3:$3)/PRODUCT($B$3:G$3)))=1,1,H505+1),H505)),IF(ROW(H506)-3&gt;$A$2,"",IF(MOD((ROW(H506)-3),H$3)=1,1,H505+1))))</f>
        <v/>
      </c>
      <c r="I506" s="127" t="str">
        <f>IF(I505="","",IF(COLUMN(I506)-1&lt;&gt;COUNT($3:$3),IF(ROW(I506)-3&gt;$A$2,"",IF(MOD((ROW(I506)-3),(PRODUCT($3:$3)/PRODUCT($B$3:I$3)))=1,IF(MOD((ROW(I506)-3),(PRODUCT($3:$3)/PRODUCT($B$3:H$3)))=1,1,I505+1),I505)),IF(ROW(I506)-3&gt;$A$2,"",IF(MOD((ROW(I506)-3),I$3)=1,1,I505+1))))</f>
        <v/>
      </c>
      <c r="J506" s="127" t="str">
        <f>IF(J505="","",IF(COLUMN(J506)-1&lt;&gt;COUNT($3:$3),IF(ROW(J506)-3&gt;$A$2,"",IF(MOD((ROW(J506)-3),(PRODUCT($3:$3)/PRODUCT($B$3:J$3)))=1,IF(MOD((ROW(J506)-3),(PRODUCT($3:$3)/PRODUCT($B$3:I$3)))=1,1,J505+1),J505)),IF(ROW(J506)-3&gt;$A$2,"",IF(MOD((ROW(J506)-3),J$3)=1,1,J505+1))))</f>
        <v/>
      </c>
      <c r="K506" t="str">
        <f>IF(K505="","",IF(COLUMN(K506)-1&lt;&gt;COUNT($3:$3),IF(ROW(K506)-2&gt;$A$2,"",IF(MOD((ROW(K506)-2),(PRODUCT($3:$3)/PRODUCT($B$3:K$3)))=1,IF(MOD((ROW(K506)-2),(PRODUCT($3:$3)/PRODUCT($B$3:J$3)))=1,1,K505+1),K505)),IF(ROW(K506)-2&gt;$A$2,"",IF(MOD((ROW(K506)-2),K$3)=1,1,K505+1))))</f>
        <v/>
      </c>
    </row>
    <row r="507" spans="2:11">
      <c r="B507" s="127" t="str">
        <f>IF(B506="","",IF(COLUMN(B507)-1&lt;&gt;COUNT($3:$3),IF(ROW(B507)-3&gt;$A$2,"",IF(MOD((ROW(B507)-3),(PRODUCT($3:$3)/PRODUCT($B$3:B$3)))=1,B506+1,B506)),IF(ROW(B507)-3&gt;$A$2,"",IF(MOD((ROW(B507)-3),B$3)=1,1,B506+1))))</f>
        <v/>
      </c>
      <c r="C507" s="127" t="str">
        <f>IF(C506="","",IF(COLUMN(C507)-1&lt;&gt;COUNT($3:$3),IF(ROW(C507)-3&gt;$A$2,"",IF(MOD((ROW(C507)-3),(PRODUCT($3:$3)/PRODUCT($B$3:C$3)))=1,IF(MOD((ROW(C507)-3),(PRODUCT($3:$3)/PRODUCT(B$3:$B$3)))=1,1,C506+1),C506)),IF(ROW(C507)-3&gt;$A$2,"",IF(MOD((ROW(C507)-3),C$3)=1,1,C506+1))))</f>
        <v/>
      </c>
      <c r="D507" s="127" t="str">
        <f>IF(D506="","",IF(COLUMN(D507)-1&lt;&gt;COUNT($3:$3),IF(ROW(D507)-3&gt;$A$2,"",IF(MOD((ROW(D507)-3),(PRODUCT($3:$3)/PRODUCT($B$3:D$3)))=1,IF(MOD((ROW(D507)-3),(PRODUCT($3:$3)/PRODUCT($B$3:C$3)))=1,1,D506+1),D506)),IF(ROW(D507)-3&gt;$A$2,"",IF(MOD((ROW(D507)-3),D$3)=1,1,D506+1))))</f>
        <v/>
      </c>
      <c r="E507" s="127" t="str">
        <f>IF(E506="","",IF(COLUMN(E507)-1&lt;&gt;COUNT($3:$3),IF(ROW(E507)-3&gt;$A$2,"",IF(MOD((ROW(E507)-3),(PRODUCT($3:$3)/PRODUCT($B$3:E$3)))=1,IF(MOD((ROW(E507)-3),(PRODUCT($3:$3)/PRODUCT($B$3:D$3)))=1,1,E506+1),E506)),IF(ROW(E507)-3&gt;$A$2,"",IF(MOD((ROW(E507)-3),E$3)=1,1,E506+1))))</f>
        <v/>
      </c>
      <c r="F507" s="127" t="str">
        <f>IF(F506="","",IF(COLUMN(F507)-1&lt;&gt;COUNT($3:$3),IF(ROW(F507)-3&gt;$A$2,"",IF(MOD((ROW(F507)-3),(PRODUCT($3:$3)/PRODUCT($B$3:F$3)))=1,IF(MOD((ROW(F507)-3),(PRODUCT($3:$3)/PRODUCT($B$3:E$3)))=1,1,F506+1),F506)),IF(ROW(F507)-3&gt;$A$2,"",IF(MOD((ROW(F507)-3),F$3)=1,1,F506+1))))</f>
        <v/>
      </c>
      <c r="G507" s="127" t="str">
        <f>IF(G506="","",IF(COLUMN(G507)-1&lt;&gt;COUNT($3:$3),IF(ROW(G507)-3&gt;$A$2,"",IF(MOD((ROW(G507)-3),(PRODUCT($3:$3)/PRODUCT($B$3:G$3)))=1,IF(MOD((ROW(G507)-3),(PRODUCT($3:$3)/PRODUCT($B$3:F$3)))=1,1,G506+1),G506)),IF(ROW(G507)-3&gt;$A$2,"",IF(MOD((ROW(G507)-3),G$3)=1,1,G506+1))))</f>
        <v/>
      </c>
      <c r="H507" s="127" t="str">
        <f>IF(H506="","",IF(COLUMN(H507)-1&lt;&gt;COUNT($3:$3),IF(ROW(H507)-3&gt;$A$2,"",IF(MOD((ROW(H507)-3),(PRODUCT($3:$3)/PRODUCT($B$3:H$3)))=1,IF(MOD((ROW(H507)-3),(PRODUCT($3:$3)/PRODUCT($B$3:G$3)))=1,1,H506+1),H506)),IF(ROW(H507)-3&gt;$A$2,"",IF(MOD((ROW(H507)-3),H$3)=1,1,H506+1))))</f>
        <v/>
      </c>
      <c r="I507" s="127" t="str">
        <f>IF(I506="","",IF(COLUMN(I507)-1&lt;&gt;COUNT($3:$3),IF(ROW(I507)-3&gt;$A$2,"",IF(MOD((ROW(I507)-3),(PRODUCT($3:$3)/PRODUCT($B$3:I$3)))=1,IF(MOD((ROW(I507)-3),(PRODUCT($3:$3)/PRODUCT($B$3:H$3)))=1,1,I506+1),I506)),IF(ROW(I507)-3&gt;$A$2,"",IF(MOD((ROW(I507)-3),I$3)=1,1,I506+1))))</f>
        <v/>
      </c>
      <c r="J507" s="127" t="str">
        <f>IF(J506="","",IF(COLUMN(J507)-1&lt;&gt;COUNT($3:$3),IF(ROW(J507)-3&gt;$A$2,"",IF(MOD((ROW(J507)-3),(PRODUCT($3:$3)/PRODUCT($B$3:J$3)))=1,IF(MOD((ROW(J507)-3),(PRODUCT($3:$3)/PRODUCT($B$3:I$3)))=1,1,J506+1),J506)),IF(ROW(J507)-3&gt;$A$2,"",IF(MOD((ROW(J507)-3),J$3)=1,1,J506+1))))</f>
        <v/>
      </c>
      <c r="K507" t="str">
        <f>IF(K506="","",IF(COLUMN(K507)-1&lt;&gt;COUNT($3:$3),IF(ROW(K507)-2&gt;$A$2,"",IF(MOD((ROW(K507)-2),(PRODUCT($3:$3)/PRODUCT($B$3:K$3)))=1,IF(MOD((ROW(K507)-2),(PRODUCT($3:$3)/PRODUCT($B$3:J$3)))=1,1,K506+1),K506)),IF(ROW(K507)-2&gt;$A$2,"",IF(MOD((ROW(K507)-2),K$3)=1,1,K506+1))))</f>
        <v/>
      </c>
    </row>
    <row r="508" spans="2:11">
      <c r="B508" s="127" t="str">
        <f>IF(B507="","",IF(COLUMN(B508)-1&lt;&gt;COUNT($3:$3),IF(ROW(B508)-3&gt;$A$2,"",IF(MOD((ROW(B508)-3),(PRODUCT($3:$3)/PRODUCT($B$3:B$3)))=1,B507+1,B507)),IF(ROW(B508)-3&gt;$A$2,"",IF(MOD((ROW(B508)-3),B$3)=1,1,B507+1))))</f>
        <v/>
      </c>
      <c r="C508" s="127" t="str">
        <f>IF(C507="","",IF(COLUMN(C508)-1&lt;&gt;COUNT($3:$3),IF(ROW(C508)-3&gt;$A$2,"",IF(MOD((ROW(C508)-3),(PRODUCT($3:$3)/PRODUCT($B$3:C$3)))=1,IF(MOD((ROW(C508)-3),(PRODUCT($3:$3)/PRODUCT(B$3:$B$3)))=1,1,C507+1),C507)),IF(ROW(C508)-3&gt;$A$2,"",IF(MOD((ROW(C508)-3),C$3)=1,1,C507+1))))</f>
        <v/>
      </c>
      <c r="D508" s="127" t="str">
        <f>IF(D507="","",IF(COLUMN(D508)-1&lt;&gt;COUNT($3:$3),IF(ROW(D508)-3&gt;$A$2,"",IF(MOD((ROW(D508)-3),(PRODUCT($3:$3)/PRODUCT($B$3:D$3)))=1,IF(MOD((ROW(D508)-3),(PRODUCT($3:$3)/PRODUCT($B$3:C$3)))=1,1,D507+1),D507)),IF(ROW(D508)-3&gt;$A$2,"",IF(MOD((ROW(D508)-3),D$3)=1,1,D507+1))))</f>
        <v/>
      </c>
      <c r="E508" s="127" t="str">
        <f>IF(E507="","",IF(COLUMN(E508)-1&lt;&gt;COUNT($3:$3),IF(ROW(E508)-3&gt;$A$2,"",IF(MOD((ROW(E508)-3),(PRODUCT($3:$3)/PRODUCT($B$3:E$3)))=1,IF(MOD((ROW(E508)-3),(PRODUCT($3:$3)/PRODUCT($B$3:D$3)))=1,1,E507+1),E507)),IF(ROW(E508)-3&gt;$A$2,"",IF(MOD((ROW(E508)-3),E$3)=1,1,E507+1))))</f>
        <v/>
      </c>
      <c r="F508" s="127" t="str">
        <f>IF(F507="","",IF(COLUMN(F508)-1&lt;&gt;COUNT($3:$3),IF(ROW(F508)-3&gt;$A$2,"",IF(MOD((ROW(F508)-3),(PRODUCT($3:$3)/PRODUCT($B$3:F$3)))=1,IF(MOD((ROW(F508)-3),(PRODUCT($3:$3)/PRODUCT($B$3:E$3)))=1,1,F507+1),F507)),IF(ROW(F508)-3&gt;$A$2,"",IF(MOD((ROW(F508)-3),F$3)=1,1,F507+1))))</f>
        <v/>
      </c>
      <c r="G508" s="127" t="str">
        <f>IF(G507="","",IF(COLUMN(G508)-1&lt;&gt;COUNT($3:$3),IF(ROW(G508)-3&gt;$A$2,"",IF(MOD((ROW(G508)-3),(PRODUCT($3:$3)/PRODUCT($B$3:G$3)))=1,IF(MOD((ROW(G508)-3),(PRODUCT($3:$3)/PRODUCT($B$3:F$3)))=1,1,G507+1),G507)),IF(ROW(G508)-3&gt;$A$2,"",IF(MOD((ROW(G508)-3),G$3)=1,1,G507+1))))</f>
        <v/>
      </c>
      <c r="H508" s="127" t="str">
        <f>IF(H507="","",IF(COLUMN(H508)-1&lt;&gt;COUNT($3:$3),IF(ROW(H508)-3&gt;$A$2,"",IF(MOD((ROW(H508)-3),(PRODUCT($3:$3)/PRODUCT($B$3:H$3)))=1,IF(MOD((ROW(H508)-3),(PRODUCT($3:$3)/PRODUCT($B$3:G$3)))=1,1,H507+1),H507)),IF(ROW(H508)-3&gt;$A$2,"",IF(MOD((ROW(H508)-3),H$3)=1,1,H507+1))))</f>
        <v/>
      </c>
      <c r="I508" s="127" t="str">
        <f>IF(I507="","",IF(COLUMN(I508)-1&lt;&gt;COUNT($3:$3),IF(ROW(I508)-3&gt;$A$2,"",IF(MOD((ROW(I508)-3),(PRODUCT($3:$3)/PRODUCT($B$3:I$3)))=1,IF(MOD((ROW(I508)-3),(PRODUCT($3:$3)/PRODUCT($B$3:H$3)))=1,1,I507+1),I507)),IF(ROW(I508)-3&gt;$A$2,"",IF(MOD((ROW(I508)-3),I$3)=1,1,I507+1))))</f>
        <v/>
      </c>
      <c r="J508" s="127" t="str">
        <f>IF(J507="","",IF(COLUMN(J508)-1&lt;&gt;COUNT($3:$3),IF(ROW(J508)-3&gt;$A$2,"",IF(MOD((ROW(J508)-3),(PRODUCT($3:$3)/PRODUCT($B$3:J$3)))=1,IF(MOD((ROW(J508)-3),(PRODUCT($3:$3)/PRODUCT($B$3:I$3)))=1,1,J507+1),J507)),IF(ROW(J508)-3&gt;$A$2,"",IF(MOD((ROW(J508)-3),J$3)=1,1,J507+1))))</f>
        <v/>
      </c>
      <c r="K508" t="str">
        <f>IF(K507="","",IF(COLUMN(K508)-1&lt;&gt;COUNT($3:$3),IF(ROW(K508)-2&gt;$A$2,"",IF(MOD((ROW(K508)-2),(PRODUCT($3:$3)/PRODUCT($B$3:K$3)))=1,IF(MOD((ROW(K508)-2),(PRODUCT($3:$3)/PRODUCT($B$3:J$3)))=1,1,K507+1),K507)),IF(ROW(K508)-2&gt;$A$2,"",IF(MOD((ROW(K508)-2),K$3)=1,1,K507+1))))</f>
        <v/>
      </c>
    </row>
    <row r="509" spans="2:11">
      <c r="B509" s="127" t="str">
        <f>IF(B508="","",IF(COLUMN(B509)-1&lt;&gt;COUNT($3:$3),IF(ROW(B509)-3&gt;$A$2,"",IF(MOD((ROW(B509)-3),(PRODUCT($3:$3)/PRODUCT($B$3:B$3)))=1,B508+1,B508)),IF(ROW(B509)-3&gt;$A$2,"",IF(MOD((ROW(B509)-3),B$3)=1,1,B508+1))))</f>
        <v/>
      </c>
      <c r="C509" s="127" t="str">
        <f>IF(C508="","",IF(COLUMN(C509)-1&lt;&gt;COUNT($3:$3),IF(ROW(C509)-3&gt;$A$2,"",IF(MOD((ROW(C509)-3),(PRODUCT($3:$3)/PRODUCT($B$3:C$3)))=1,IF(MOD((ROW(C509)-3),(PRODUCT($3:$3)/PRODUCT(B$3:$B$3)))=1,1,C508+1),C508)),IF(ROW(C509)-3&gt;$A$2,"",IF(MOD((ROW(C509)-3),C$3)=1,1,C508+1))))</f>
        <v/>
      </c>
      <c r="D509" s="127" t="str">
        <f>IF(D508="","",IF(COLUMN(D509)-1&lt;&gt;COUNT($3:$3),IF(ROW(D509)-3&gt;$A$2,"",IF(MOD((ROW(D509)-3),(PRODUCT($3:$3)/PRODUCT($B$3:D$3)))=1,IF(MOD((ROW(D509)-3),(PRODUCT($3:$3)/PRODUCT($B$3:C$3)))=1,1,D508+1),D508)),IF(ROW(D509)-3&gt;$A$2,"",IF(MOD((ROW(D509)-3),D$3)=1,1,D508+1))))</f>
        <v/>
      </c>
      <c r="E509" s="127" t="str">
        <f>IF(E508="","",IF(COLUMN(E509)-1&lt;&gt;COUNT($3:$3),IF(ROW(E509)-3&gt;$A$2,"",IF(MOD((ROW(E509)-3),(PRODUCT($3:$3)/PRODUCT($B$3:E$3)))=1,IF(MOD((ROW(E509)-3),(PRODUCT($3:$3)/PRODUCT($B$3:D$3)))=1,1,E508+1),E508)),IF(ROW(E509)-3&gt;$A$2,"",IF(MOD((ROW(E509)-3),E$3)=1,1,E508+1))))</f>
        <v/>
      </c>
      <c r="F509" s="127" t="str">
        <f>IF(F508="","",IF(COLUMN(F509)-1&lt;&gt;COUNT($3:$3),IF(ROW(F509)-3&gt;$A$2,"",IF(MOD((ROW(F509)-3),(PRODUCT($3:$3)/PRODUCT($B$3:F$3)))=1,IF(MOD((ROW(F509)-3),(PRODUCT($3:$3)/PRODUCT($B$3:E$3)))=1,1,F508+1),F508)),IF(ROW(F509)-3&gt;$A$2,"",IF(MOD((ROW(F509)-3),F$3)=1,1,F508+1))))</f>
        <v/>
      </c>
      <c r="G509" s="127" t="str">
        <f>IF(G508="","",IF(COLUMN(G509)-1&lt;&gt;COUNT($3:$3),IF(ROW(G509)-3&gt;$A$2,"",IF(MOD((ROW(G509)-3),(PRODUCT($3:$3)/PRODUCT($B$3:G$3)))=1,IF(MOD((ROW(G509)-3),(PRODUCT($3:$3)/PRODUCT($B$3:F$3)))=1,1,G508+1),G508)),IF(ROW(G509)-3&gt;$A$2,"",IF(MOD((ROW(G509)-3),G$3)=1,1,G508+1))))</f>
        <v/>
      </c>
      <c r="H509" s="127" t="str">
        <f>IF(H508="","",IF(COLUMN(H509)-1&lt;&gt;COUNT($3:$3),IF(ROW(H509)-3&gt;$A$2,"",IF(MOD((ROW(H509)-3),(PRODUCT($3:$3)/PRODUCT($B$3:H$3)))=1,IF(MOD((ROW(H509)-3),(PRODUCT($3:$3)/PRODUCT($B$3:G$3)))=1,1,H508+1),H508)),IF(ROW(H509)-3&gt;$A$2,"",IF(MOD((ROW(H509)-3),H$3)=1,1,H508+1))))</f>
        <v/>
      </c>
      <c r="I509" s="127" t="str">
        <f>IF(I508="","",IF(COLUMN(I509)-1&lt;&gt;COUNT($3:$3),IF(ROW(I509)-3&gt;$A$2,"",IF(MOD((ROW(I509)-3),(PRODUCT($3:$3)/PRODUCT($B$3:I$3)))=1,IF(MOD((ROW(I509)-3),(PRODUCT($3:$3)/PRODUCT($B$3:H$3)))=1,1,I508+1),I508)),IF(ROW(I509)-3&gt;$A$2,"",IF(MOD((ROW(I509)-3),I$3)=1,1,I508+1))))</f>
        <v/>
      </c>
      <c r="J509" s="127" t="str">
        <f>IF(J508="","",IF(COLUMN(J509)-1&lt;&gt;COUNT($3:$3),IF(ROW(J509)-3&gt;$A$2,"",IF(MOD((ROW(J509)-3),(PRODUCT($3:$3)/PRODUCT($B$3:J$3)))=1,IF(MOD((ROW(J509)-3),(PRODUCT($3:$3)/PRODUCT($B$3:I$3)))=1,1,J508+1),J508)),IF(ROW(J509)-3&gt;$A$2,"",IF(MOD((ROW(J509)-3),J$3)=1,1,J508+1))))</f>
        <v/>
      </c>
      <c r="K509" t="str">
        <f>IF(K508="","",IF(COLUMN(K509)-1&lt;&gt;COUNT($3:$3),IF(ROW(K509)-2&gt;$A$2,"",IF(MOD((ROW(K509)-2),(PRODUCT($3:$3)/PRODUCT($B$3:K$3)))=1,IF(MOD((ROW(K509)-2),(PRODUCT($3:$3)/PRODUCT($B$3:J$3)))=1,1,K508+1),K508)),IF(ROW(K509)-2&gt;$A$2,"",IF(MOD((ROW(K509)-2),K$3)=1,1,K508+1))))</f>
        <v/>
      </c>
    </row>
    <row r="510" spans="2:11">
      <c r="B510" s="127" t="str">
        <f>IF(B509="","",IF(COLUMN(B510)-1&lt;&gt;COUNT($3:$3),IF(ROW(B510)-3&gt;$A$2,"",IF(MOD((ROW(B510)-3),(PRODUCT($3:$3)/PRODUCT($B$3:B$3)))=1,B509+1,B509)),IF(ROW(B510)-3&gt;$A$2,"",IF(MOD((ROW(B510)-3),B$3)=1,1,B509+1))))</f>
        <v/>
      </c>
      <c r="C510" s="127" t="str">
        <f>IF(C509="","",IF(COLUMN(C510)-1&lt;&gt;COUNT($3:$3),IF(ROW(C510)-3&gt;$A$2,"",IF(MOD((ROW(C510)-3),(PRODUCT($3:$3)/PRODUCT($B$3:C$3)))=1,IF(MOD((ROW(C510)-3),(PRODUCT($3:$3)/PRODUCT(B$3:$B$3)))=1,1,C509+1),C509)),IF(ROW(C510)-3&gt;$A$2,"",IF(MOD((ROW(C510)-3),C$3)=1,1,C509+1))))</f>
        <v/>
      </c>
      <c r="D510" s="127" t="str">
        <f>IF(D509="","",IF(COLUMN(D510)-1&lt;&gt;COUNT($3:$3),IF(ROW(D510)-3&gt;$A$2,"",IF(MOD((ROW(D510)-3),(PRODUCT($3:$3)/PRODUCT($B$3:D$3)))=1,IF(MOD((ROW(D510)-3),(PRODUCT($3:$3)/PRODUCT($B$3:C$3)))=1,1,D509+1),D509)),IF(ROW(D510)-3&gt;$A$2,"",IF(MOD((ROW(D510)-3),D$3)=1,1,D509+1))))</f>
        <v/>
      </c>
      <c r="E510" s="127" t="str">
        <f>IF(E509="","",IF(COLUMN(E510)-1&lt;&gt;COUNT($3:$3),IF(ROW(E510)-3&gt;$A$2,"",IF(MOD((ROW(E510)-3),(PRODUCT($3:$3)/PRODUCT($B$3:E$3)))=1,IF(MOD((ROW(E510)-3),(PRODUCT($3:$3)/PRODUCT($B$3:D$3)))=1,1,E509+1),E509)),IF(ROW(E510)-3&gt;$A$2,"",IF(MOD((ROW(E510)-3),E$3)=1,1,E509+1))))</f>
        <v/>
      </c>
      <c r="F510" s="127" t="str">
        <f>IF(F509="","",IF(COLUMN(F510)-1&lt;&gt;COUNT($3:$3),IF(ROW(F510)-3&gt;$A$2,"",IF(MOD((ROW(F510)-3),(PRODUCT($3:$3)/PRODUCT($B$3:F$3)))=1,IF(MOD((ROW(F510)-3),(PRODUCT($3:$3)/PRODUCT($B$3:E$3)))=1,1,F509+1),F509)),IF(ROW(F510)-3&gt;$A$2,"",IF(MOD((ROW(F510)-3),F$3)=1,1,F509+1))))</f>
        <v/>
      </c>
      <c r="G510" s="127" t="str">
        <f>IF(G509="","",IF(COLUMN(G510)-1&lt;&gt;COUNT($3:$3),IF(ROW(G510)-3&gt;$A$2,"",IF(MOD((ROW(G510)-3),(PRODUCT($3:$3)/PRODUCT($B$3:G$3)))=1,IF(MOD((ROW(G510)-3),(PRODUCT($3:$3)/PRODUCT($B$3:F$3)))=1,1,G509+1),G509)),IF(ROW(G510)-3&gt;$A$2,"",IF(MOD((ROW(G510)-3),G$3)=1,1,G509+1))))</f>
        <v/>
      </c>
      <c r="H510" s="127" t="str">
        <f>IF(H509="","",IF(COLUMN(H510)-1&lt;&gt;COUNT($3:$3),IF(ROW(H510)-3&gt;$A$2,"",IF(MOD((ROW(H510)-3),(PRODUCT($3:$3)/PRODUCT($B$3:H$3)))=1,IF(MOD((ROW(H510)-3),(PRODUCT($3:$3)/PRODUCT($B$3:G$3)))=1,1,H509+1),H509)),IF(ROW(H510)-3&gt;$A$2,"",IF(MOD((ROW(H510)-3),H$3)=1,1,H509+1))))</f>
        <v/>
      </c>
      <c r="I510" s="127" t="str">
        <f>IF(I509="","",IF(COLUMN(I510)-1&lt;&gt;COUNT($3:$3),IF(ROW(I510)-3&gt;$A$2,"",IF(MOD((ROW(I510)-3),(PRODUCT($3:$3)/PRODUCT($B$3:I$3)))=1,IF(MOD((ROW(I510)-3),(PRODUCT($3:$3)/PRODUCT($B$3:H$3)))=1,1,I509+1),I509)),IF(ROW(I510)-3&gt;$A$2,"",IF(MOD((ROW(I510)-3),I$3)=1,1,I509+1))))</f>
        <v/>
      </c>
      <c r="J510" s="127" t="str">
        <f>IF(J509="","",IF(COLUMN(J510)-1&lt;&gt;COUNT($3:$3),IF(ROW(J510)-3&gt;$A$2,"",IF(MOD((ROW(J510)-3),(PRODUCT($3:$3)/PRODUCT($B$3:J$3)))=1,IF(MOD((ROW(J510)-3),(PRODUCT($3:$3)/PRODUCT($B$3:I$3)))=1,1,J509+1),J509)),IF(ROW(J510)-3&gt;$A$2,"",IF(MOD((ROW(J510)-3),J$3)=1,1,J509+1))))</f>
        <v/>
      </c>
      <c r="K510" t="str">
        <f>IF(K509="","",IF(COLUMN(K510)-1&lt;&gt;COUNT($3:$3),IF(ROW(K510)-2&gt;$A$2,"",IF(MOD((ROW(K510)-2),(PRODUCT($3:$3)/PRODUCT($B$3:K$3)))=1,IF(MOD((ROW(K510)-2),(PRODUCT($3:$3)/PRODUCT($B$3:J$3)))=1,1,K509+1),K509)),IF(ROW(K510)-2&gt;$A$2,"",IF(MOD((ROW(K510)-2),K$3)=1,1,K509+1))))</f>
        <v/>
      </c>
    </row>
    <row r="511" spans="2:11">
      <c r="B511" s="127" t="str">
        <f>IF(B510="","",IF(COLUMN(B511)-1&lt;&gt;COUNT($3:$3),IF(ROW(B511)-3&gt;$A$2,"",IF(MOD((ROW(B511)-3),(PRODUCT($3:$3)/PRODUCT($B$3:B$3)))=1,B510+1,B510)),IF(ROW(B511)-3&gt;$A$2,"",IF(MOD((ROW(B511)-3),B$3)=1,1,B510+1))))</f>
        <v/>
      </c>
      <c r="C511" s="127" t="str">
        <f>IF(C510="","",IF(COLUMN(C511)-1&lt;&gt;COUNT($3:$3),IF(ROW(C511)-3&gt;$A$2,"",IF(MOD((ROW(C511)-3),(PRODUCT($3:$3)/PRODUCT($B$3:C$3)))=1,IF(MOD((ROW(C511)-3),(PRODUCT($3:$3)/PRODUCT(B$3:$B$3)))=1,1,C510+1),C510)),IF(ROW(C511)-3&gt;$A$2,"",IF(MOD((ROW(C511)-3),C$3)=1,1,C510+1))))</f>
        <v/>
      </c>
      <c r="D511" s="127" t="str">
        <f>IF(D510="","",IF(COLUMN(D511)-1&lt;&gt;COUNT($3:$3),IF(ROW(D511)-3&gt;$A$2,"",IF(MOD((ROW(D511)-3),(PRODUCT($3:$3)/PRODUCT($B$3:D$3)))=1,IF(MOD((ROW(D511)-3),(PRODUCT($3:$3)/PRODUCT($B$3:C$3)))=1,1,D510+1),D510)),IF(ROW(D511)-3&gt;$A$2,"",IF(MOD((ROW(D511)-3),D$3)=1,1,D510+1))))</f>
        <v/>
      </c>
      <c r="E511" s="127" t="str">
        <f>IF(E510="","",IF(COLUMN(E511)-1&lt;&gt;COUNT($3:$3),IF(ROW(E511)-3&gt;$A$2,"",IF(MOD((ROW(E511)-3),(PRODUCT($3:$3)/PRODUCT($B$3:E$3)))=1,IF(MOD((ROW(E511)-3),(PRODUCT($3:$3)/PRODUCT($B$3:D$3)))=1,1,E510+1),E510)),IF(ROW(E511)-3&gt;$A$2,"",IF(MOD((ROW(E511)-3),E$3)=1,1,E510+1))))</f>
        <v/>
      </c>
      <c r="F511" s="127" t="str">
        <f>IF(F510="","",IF(COLUMN(F511)-1&lt;&gt;COUNT($3:$3),IF(ROW(F511)-3&gt;$A$2,"",IF(MOD((ROW(F511)-3),(PRODUCT($3:$3)/PRODUCT($B$3:F$3)))=1,IF(MOD((ROW(F511)-3),(PRODUCT($3:$3)/PRODUCT($B$3:E$3)))=1,1,F510+1),F510)),IF(ROW(F511)-3&gt;$A$2,"",IF(MOD((ROW(F511)-3),F$3)=1,1,F510+1))))</f>
        <v/>
      </c>
      <c r="G511" s="127" t="str">
        <f>IF(G510="","",IF(COLUMN(G511)-1&lt;&gt;COUNT($3:$3),IF(ROW(G511)-3&gt;$A$2,"",IF(MOD((ROW(G511)-3),(PRODUCT($3:$3)/PRODUCT($B$3:G$3)))=1,IF(MOD((ROW(G511)-3),(PRODUCT($3:$3)/PRODUCT($B$3:F$3)))=1,1,G510+1),G510)),IF(ROW(G511)-3&gt;$A$2,"",IF(MOD((ROW(G511)-3),G$3)=1,1,G510+1))))</f>
        <v/>
      </c>
      <c r="H511" s="127" t="str">
        <f>IF(H510="","",IF(COLUMN(H511)-1&lt;&gt;COUNT($3:$3),IF(ROW(H511)-3&gt;$A$2,"",IF(MOD((ROW(H511)-3),(PRODUCT($3:$3)/PRODUCT($B$3:H$3)))=1,IF(MOD((ROW(H511)-3),(PRODUCT($3:$3)/PRODUCT($B$3:G$3)))=1,1,H510+1),H510)),IF(ROW(H511)-3&gt;$A$2,"",IF(MOD((ROW(H511)-3),H$3)=1,1,H510+1))))</f>
        <v/>
      </c>
      <c r="I511" s="127" t="str">
        <f>IF(I510="","",IF(COLUMN(I511)-1&lt;&gt;COUNT($3:$3),IF(ROW(I511)-3&gt;$A$2,"",IF(MOD((ROW(I511)-3),(PRODUCT($3:$3)/PRODUCT($B$3:I$3)))=1,IF(MOD((ROW(I511)-3),(PRODUCT($3:$3)/PRODUCT($B$3:H$3)))=1,1,I510+1),I510)),IF(ROW(I511)-3&gt;$A$2,"",IF(MOD((ROW(I511)-3),I$3)=1,1,I510+1))))</f>
        <v/>
      </c>
      <c r="J511" s="127" t="str">
        <f>IF(J510="","",IF(COLUMN(J511)-1&lt;&gt;COUNT($3:$3),IF(ROW(J511)-3&gt;$A$2,"",IF(MOD((ROW(J511)-3),(PRODUCT($3:$3)/PRODUCT($B$3:J$3)))=1,IF(MOD((ROW(J511)-3),(PRODUCT($3:$3)/PRODUCT($B$3:I$3)))=1,1,J510+1),J510)),IF(ROW(J511)-3&gt;$A$2,"",IF(MOD((ROW(J511)-3),J$3)=1,1,J510+1))))</f>
        <v/>
      </c>
      <c r="K511" t="str">
        <f>IF(K510="","",IF(COLUMN(K511)-1&lt;&gt;COUNT($3:$3),IF(ROW(K511)-2&gt;$A$2,"",IF(MOD((ROW(K511)-2),(PRODUCT($3:$3)/PRODUCT($B$3:K$3)))=1,IF(MOD((ROW(K511)-2),(PRODUCT($3:$3)/PRODUCT($B$3:J$3)))=1,1,K510+1),K510)),IF(ROW(K511)-2&gt;$A$2,"",IF(MOD((ROW(K511)-2),K$3)=1,1,K510+1))))</f>
        <v/>
      </c>
    </row>
    <row r="512" spans="2:11">
      <c r="B512" s="127" t="str">
        <f>IF(B511="","",IF(COLUMN(B512)-1&lt;&gt;COUNT($3:$3),IF(ROW(B512)-3&gt;$A$2,"",IF(MOD((ROW(B512)-3),(PRODUCT($3:$3)/PRODUCT($B$3:B$3)))=1,B511+1,B511)),IF(ROW(B512)-3&gt;$A$2,"",IF(MOD((ROW(B512)-3),B$3)=1,1,B511+1))))</f>
        <v/>
      </c>
      <c r="C512" s="127" t="str">
        <f>IF(C511="","",IF(COLUMN(C512)-1&lt;&gt;COUNT($3:$3),IF(ROW(C512)-3&gt;$A$2,"",IF(MOD((ROW(C512)-3),(PRODUCT($3:$3)/PRODUCT($B$3:C$3)))=1,IF(MOD((ROW(C512)-3),(PRODUCT($3:$3)/PRODUCT(B$3:$B$3)))=1,1,C511+1),C511)),IF(ROW(C512)-3&gt;$A$2,"",IF(MOD((ROW(C512)-3),C$3)=1,1,C511+1))))</f>
        <v/>
      </c>
      <c r="D512" s="127" t="str">
        <f>IF(D511="","",IF(COLUMN(D512)-1&lt;&gt;COUNT($3:$3),IF(ROW(D512)-3&gt;$A$2,"",IF(MOD((ROW(D512)-3),(PRODUCT($3:$3)/PRODUCT($B$3:D$3)))=1,IF(MOD((ROW(D512)-3),(PRODUCT($3:$3)/PRODUCT($B$3:C$3)))=1,1,D511+1),D511)),IF(ROW(D512)-3&gt;$A$2,"",IF(MOD((ROW(D512)-3),D$3)=1,1,D511+1))))</f>
        <v/>
      </c>
      <c r="E512" s="127" t="str">
        <f>IF(E511="","",IF(COLUMN(E512)-1&lt;&gt;COUNT($3:$3),IF(ROW(E512)-3&gt;$A$2,"",IF(MOD((ROW(E512)-3),(PRODUCT($3:$3)/PRODUCT($B$3:E$3)))=1,IF(MOD((ROW(E512)-3),(PRODUCT($3:$3)/PRODUCT($B$3:D$3)))=1,1,E511+1),E511)),IF(ROW(E512)-3&gt;$A$2,"",IF(MOD((ROW(E512)-3),E$3)=1,1,E511+1))))</f>
        <v/>
      </c>
      <c r="F512" s="127" t="str">
        <f>IF(F511="","",IF(COLUMN(F512)-1&lt;&gt;COUNT($3:$3),IF(ROW(F512)-3&gt;$A$2,"",IF(MOD((ROW(F512)-3),(PRODUCT($3:$3)/PRODUCT($B$3:F$3)))=1,IF(MOD((ROW(F512)-3),(PRODUCT($3:$3)/PRODUCT($B$3:E$3)))=1,1,F511+1),F511)),IF(ROW(F512)-3&gt;$A$2,"",IF(MOD((ROW(F512)-3),F$3)=1,1,F511+1))))</f>
        <v/>
      </c>
      <c r="G512" s="127" t="str">
        <f>IF(G511="","",IF(COLUMN(G512)-1&lt;&gt;COUNT($3:$3),IF(ROW(G512)-3&gt;$A$2,"",IF(MOD((ROW(G512)-3),(PRODUCT($3:$3)/PRODUCT($B$3:G$3)))=1,IF(MOD((ROW(G512)-3),(PRODUCT($3:$3)/PRODUCT($B$3:F$3)))=1,1,G511+1),G511)),IF(ROW(G512)-3&gt;$A$2,"",IF(MOD((ROW(G512)-3),G$3)=1,1,G511+1))))</f>
        <v/>
      </c>
      <c r="H512" s="127" t="str">
        <f>IF(H511="","",IF(COLUMN(H512)-1&lt;&gt;COUNT($3:$3),IF(ROW(H512)-3&gt;$A$2,"",IF(MOD((ROW(H512)-3),(PRODUCT($3:$3)/PRODUCT($B$3:H$3)))=1,IF(MOD((ROW(H512)-3),(PRODUCT($3:$3)/PRODUCT($B$3:G$3)))=1,1,H511+1),H511)),IF(ROW(H512)-3&gt;$A$2,"",IF(MOD((ROW(H512)-3),H$3)=1,1,H511+1))))</f>
        <v/>
      </c>
      <c r="I512" s="127" t="str">
        <f>IF(I511="","",IF(COLUMN(I512)-1&lt;&gt;COUNT($3:$3),IF(ROW(I512)-3&gt;$A$2,"",IF(MOD((ROW(I512)-3),(PRODUCT($3:$3)/PRODUCT($B$3:I$3)))=1,IF(MOD((ROW(I512)-3),(PRODUCT($3:$3)/PRODUCT($B$3:H$3)))=1,1,I511+1),I511)),IF(ROW(I512)-3&gt;$A$2,"",IF(MOD((ROW(I512)-3),I$3)=1,1,I511+1))))</f>
        <v/>
      </c>
      <c r="J512" s="127" t="str">
        <f>IF(J511="","",IF(COLUMN(J512)-1&lt;&gt;COUNT($3:$3),IF(ROW(J512)-3&gt;$A$2,"",IF(MOD((ROW(J512)-3),(PRODUCT($3:$3)/PRODUCT($B$3:J$3)))=1,IF(MOD((ROW(J512)-3),(PRODUCT($3:$3)/PRODUCT($B$3:I$3)))=1,1,J511+1),J511)),IF(ROW(J512)-3&gt;$A$2,"",IF(MOD((ROW(J512)-3),J$3)=1,1,J511+1))))</f>
        <v/>
      </c>
      <c r="K512" t="str">
        <f>IF(K511="","",IF(COLUMN(K512)-1&lt;&gt;COUNT($3:$3),IF(ROW(K512)-2&gt;$A$2,"",IF(MOD((ROW(K512)-2),(PRODUCT($3:$3)/PRODUCT($B$3:K$3)))=1,IF(MOD((ROW(K512)-2),(PRODUCT($3:$3)/PRODUCT($B$3:J$3)))=1,1,K511+1),K511)),IF(ROW(K512)-2&gt;$A$2,"",IF(MOD((ROW(K512)-2),K$3)=1,1,K511+1))))</f>
        <v/>
      </c>
    </row>
    <row r="513" spans="2:11">
      <c r="B513" s="127" t="str">
        <f>IF(B512="","",IF(COLUMN(B513)-1&lt;&gt;COUNT($3:$3),IF(ROW(B513)-3&gt;$A$2,"",IF(MOD((ROW(B513)-3),(PRODUCT($3:$3)/PRODUCT($B$3:B$3)))=1,B512+1,B512)),IF(ROW(B513)-3&gt;$A$2,"",IF(MOD((ROW(B513)-3),B$3)=1,1,B512+1))))</f>
        <v/>
      </c>
      <c r="C513" s="127" t="str">
        <f>IF(C512="","",IF(COLUMN(C513)-1&lt;&gt;COUNT($3:$3),IF(ROW(C513)-3&gt;$A$2,"",IF(MOD((ROW(C513)-3),(PRODUCT($3:$3)/PRODUCT($B$3:C$3)))=1,IF(MOD((ROW(C513)-3),(PRODUCT($3:$3)/PRODUCT(B$3:$B$3)))=1,1,C512+1),C512)),IF(ROW(C513)-3&gt;$A$2,"",IF(MOD((ROW(C513)-3),C$3)=1,1,C512+1))))</f>
        <v/>
      </c>
      <c r="D513" s="127" t="str">
        <f>IF(D512="","",IF(COLUMN(D513)-1&lt;&gt;COUNT($3:$3),IF(ROW(D513)-3&gt;$A$2,"",IF(MOD((ROW(D513)-3),(PRODUCT($3:$3)/PRODUCT($B$3:D$3)))=1,IF(MOD((ROW(D513)-3),(PRODUCT($3:$3)/PRODUCT($B$3:C$3)))=1,1,D512+1),D512)),IF(ROW(D513)-3&gt;$A$2,"",IF(MOD((ROW(D513)-3),D$3)=1,1,D512+1))))</f>
        <v/>
      </c>
      <c r="E513" s="127" t="str">
        <f>IF(E512="","",IF(COLUMN(E513)-1&lt;&gt;COUNT($3:$3),IF(ROW(E513)-3&gt;$A$2,"",IF(MOD((ROW(E513)-3),(PRODUCT($3:$3)/PRODUCT($B$3:E$3)))=1,IF(MOD((ROW(E513)-3),(PRODUCT($3:$3)/PRODUCT($B$3:D$3)))=1,1,E512+1),E512)),IF(ROW(E513)-3&gt;$A$2,"",IF(MOD((ROW(E513)-3),E$3)=1,1,E512+1))))</f>
        <v/>
      </c>
      <c r="F513" s="127" t="str">
        <f>IF(F512="","",IF(COLUMN(F513)-1&lt;&gt;COUNT($3:$3),IF(ROW(F513)-3&gt;$A$2,"",IF(MOD((ROW(F513)-3),(PRODUCT($3:$3)/PRODUCT($B$3:F$3)))=1,IF(MOD((ROW(F513)-3),(PRODUCT($3:$3)/PRODUCT($B$3:E$3)))=1,1,F512+1),F512)),IF(ROW(F513)-3&gt;$A$2,"",IF(MOD((ROW(F513)-3),F$3)=1,1,F512+1))))</f>
        <v/>
      </c>
      <c r="G513" s="127" t="str">
        <f>IF(G512="","",IF(COLUMN(G513)-1&lt;&gt;COUNT($3:$3),IF(ROW(G513)-3&gt;$A$2,"",IF(MOD((ROW(G513)-3),(PRODUCT($3:$3)/PRODUCT($B$3:G$3)))=1,IF(MOD((ROW(G513)-3),(PRODUCT($3:$3)/PRODUCT($B$3:F$3)))=1,1,G512+1),G512)),IF(ROW(G513)-3&gt;$A$2,"",IF(MOD((ROW(G513)-3),G$3)=1,1,G512+1))))</f>
        <v/>
      </c>
      <c r="H513" s="127" t="str">
        <f>IF(H512="","",IF(COLUMN(H513)-1&lt;&gt;COUNT($3:$3),IF(ROW(H513)-3&gt;$A$2,"",IF(MOD((ROW(H513)-3),(PRODUCT($3:$3)/PRODUCT($B$3:H$3)))=1,IF(MOD((ROW(H513)-3),(PRODUCT($3:$3)/PRODUCT($B$3:G$3)))=1,1,H512+1),H512)),IF(ROW(H513)-3&gt;$A$2,"",IF(MOD((ROW(H513)-3),H$3)=1,1,H512+1))))</f>
        <v/>
      </c>
      <c r="I513" s="127" t="str">
        <f>IF(I512="","",IF(COLUMN(I513)-1&lt;&gt;COUNT($3:$3),IF(ROW(I513)-3&gt;$A$2,"",IF(MOD((ROW(I513)-3),(PRODUCT($3:$3)/PRODUCT($B$3:I$3)))=1,IF(MOD((ROW(I513)-3),(PRODUCT($3:$3)/PRODUCT($B$3:H$3)))=1,1,I512+1),I512)),IF(ROW(I513)-3&gt;$A$2,"",IF(MOD((ROW(I513)-3),I$3)=1,1,I512+1))))</f>
        <v/>
      </c>
      <c r="J513" s="127" t="str">
        <f>IF(J512="","",IF(COLUMN(J513)-1&lt;&gt;COUNT($3:$3),IF(ROW(J513)-3&gt;$A$2,"",IF(MOD((ROW(J513)-3),(PRODUCT($3:$3)/PRODUCT($B$3:J$3)))=1,IF(MOD((ROW(J513)-3),(PRODUCT($3:$3)/PRODUCT($B$3:I$3)))=1,1,J512+1),J512)),IF(ROW(J513)-3&gt;$A$2,"",IF(MOD((ROW(J513)-3),J$3)=1,1,J512+1))))</f>
        <v/>
      </c>
      <c r="K513" t="str">
        <f>IF(K512="","",IF(COLUMN(K513)-1&lt;&gt;COUNT($3:$3),IF(ROW(K513)-2&gt;$A$2,"",IF(MOD((ROW(K513)-2),(PRODUCT($3:$3)/PRODUCT($B$3:K$3)))=1,IF(MOD((ROW(K513)-2),(PRODUCT($3:$3)/PRODUCT($B$3:J$3)))=1,1,K512+1),K512)),IF(ROW(K513)-2&gt;$A$2,"",IF(MOD((ROW(K513)-2),K$3)=1,1,K512+1))))</f>
        <v/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6"/>
  <sheetViews>
    <sheetView workbookViewId="0">
      <selection activeCell="M5" sqref="M5:O5"/>
    </sheetView>
  </sheetViews>
  <sheetFormatPr defaultRowHeight="15"/>
  <sheetData>
    <row r="2" spans="2:15">
      <c r="B2" s="136" t="s">
        <v>306</v>
      </c>
      <c r="C2" s="136" t="s">
        <v>307</v>
      </c>
      <c r="D2" s="136" t="s">
        <v>308</v>
      </c>
      <c r="E2" s="136" t="s">
        <v>309</v>
      </c>
      <c r="F2" s="136" t="s">
        <v>310</v>
      </c>
      <c r="G2" s="136" t="s">
        <v>311</v>
      </c>
      <c r="H2" s="136" t="s">
        <v>312</v>
      </c>
    </row>
    <row r="4" spans="2:15" ht="15.75" thickBot="1"/>
    <row r="5" spans="2:15" ht="15.75" thickBot="1">
      <c r="C5" s="136" t="s">
        <v>316</v>
      </c>
      <c r="E5" s="136">
        <v>2</v>
      </c>
      <c r="F5" s="136">
        <v>3</v>
      </c>
      <c r="G5" s="136">
        <v>2</v>
      </c>
      <c r="H5" s="136">
        <v>1</v>
      </c>
      <c r="I5" s="136">
        <v>2</v>
      </c>
      <c r="J5" s="136">
        <v>33</v>
      </c>
      <c r="K5" s="136">
        <v>1</v>
      </c>
      <c r="M5" s="135" t="s">
        <v>313</v>
      </c>
      <c r="N5" s="135" t="s">
        <v>314</v>
      </c>
      <c r="O5" s="135" t="s">
        <v>315</v>
      </c>
    </row>
    <row r="6" spans="2:15">
      <c r="C6" s="136" t="s">
        <v>317</v>
      </c>
      <c r="E6" s="136">
        <v>6</v>
      </c>
      <c r="F6" s="136">
        <v>2</v>
      </c>
      <c r="G6" s="136">
        <v>3</v>
      </c>
      <c r="H6" s="136">
        <v>2</v>
      </c>
      <c r="I6" s="136">
        <v>2</v>
      </c>
      <c r="J6" s="136">
        <v>7</v>
      </c>
      <c r="K6" s="13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</vt:i4>
      </vt:variant>
    </vt:vector>
  </HeadingPairs>
  <TitlesOfParts>
    <vt:vector size="20" baseType="lpstr">
      <vt:lpstr>Tools Sumption</vt:lpstr>
      <vt:lpstr>Pareto</vt:lpstr>
      <vt:lpstr>Chart Source</vt:lpstr>
      <vt:lpstr>1-Way ANOVA</vt:lpstr>
      <vt:lpstr>Regression</vt:lpstr>
      <vt:lpstr>Hypothesis Testing</vt:lpstr>
      <vt:lpstr>Dimension Tolerance</vt:lpstr>
      <vt:lpstr>Chi-Square</vt:lpstr>
      <vt:lpstr>Kappa</vt:lpstr>
      <vt:lpstr>Sheet1</vt:lpstr>
      <vt:lpstr>Weibull Random</vt:lpstr>
      <vt:lpstr>Gauge R&amp;R</vt:lpstr>
      <vt:lpstr>Sheet3</vt:lpstr>
      <vt:lpstr>Sheet2</vt:lpstr>
      <vt:lpstr>Confidence Interval</vt:lpstr>
      <vt:lpstr>Full DOE Design</vt:lpstr>
      <vt:lpstr>DOE assistant</vt:lpstr>
      <vt:lpstr>Sheet4</vt:lpstr>
      <vt:lpstr>list</vt:lpstr>
      <vt:lpstr>Sheet3!Print_Area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2018-06-04T08:28:48Z</dcterms:modified>
</cp:coreProperties>
</file>